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U:\505. Projects &amp; Results\Programme 2014-2020\NETWORKS\Horizontal issues\Beneficiary space year 4\"/>
    </mc:Choice>
  </mc:AlternateContent>
  <bookViews>
    <workbookView xWindow="480" yWindow="132" windowWidth="19320" windowHeight="11580" tabRatio="801" firstSheet="5" activeTab="9"/>
  </bookViews>
  <sheets>
    <sheet name="Annex I" sheetId="12" state="hidden" r:id="rId1"/>
    <sheet name="Financial statement analysis" sheetId="11" state="hidden" r:id="rId2"/>
    <sheet name="ISO" sheetId="4" r:id="rId3"/>
    <sheet name="Overview - Financial Statement" sheetId="1" r:id="rId4"/>
    <sheet name="Work Programme" sheetId="15" r:id="rId5"/>
    <sheet name="List of incomes" sheetId="2" r:id="rId6"/>
    <sheet name="1. Data Collection" sheetId="13" r:id="rId7"/>
    <sheet name="2. Communication" sheetId="5" r:id="rId8"/>
    <sheet name="3. Meeting, Conf., Workshop" sheetId="3" r:id="rId9"/>
    <sheet name="4. Travel &amp; Subsistence" sheetId="6" r:id="rId10"/>
    <sheet name="5. Staff costs" sheetId="7" r:id="rId11"/>
    <sheet name="6. Other costs" sheetId="14" r:id="rId12"/>
    <sheet name="7. Indirect costs" sheetId="9" r:id="rId13"/>
    <sheet name="Sub-contracting" sheetId="10" r:id="rId14"/>
  </sheets>
  <definedNames>
    <definedName name="_xlnm.Print_Area" localSheetId="6">'1. Data Collection'!$A$1:$AJ$397</definedName>
    <definedName name="_xlnm.Print_Area" localSheetId="7">'2. Communication'!$A$1:$AJ$352</definedName>
    <definedName name="_xlnm.Print_Area" localSheetId="8">'3. Meeting, Conf., Workshop'!$A$1:$AJ$160</definedName>
    <definedName name="_xlnm.Print_Area" localSheetId="9">'4. Travel &amp; Subsistence'!$A$1:$AR$877</definedName>
    <definedName name="_xlnm.Print_Area" localSheetId="10">'5. Staff costs'!$A$1:$AL$831</definedName>
    <definedName name="_xlnm.Print_Area" localSheetId="11">'6. Other costs'!$A$1:$AI$633</definedName>
    <definedName name="_xlnm.Print_Area" localSheetId="12">'7. Indirect costs'!$A$1:$Z$47</definedName>
    <definedName name="_xlnm.Print_Area" localSheetId="1">'Financial statement analysis'!$A$1:$N$37</definedName>
    <definedName name="_xlnm.Print_Area" localSheetId="5">'List of incomes'!$A$1:$AJ$40</definedName>
    <definedName name="_xlnm.Print_Area" localSheetId="3">'Overview - Financial Statement'!$A$1:$L$60</definedName>
    <definedName name="_xlnm.Print_Area" localSheetId="13">'Sub-contracting'!$A$1:$L$114</definedName>
    <definedName name="_xlnm.Print_Area" localSheetId="4">'Work Programme'!$A$1:$K$207</definedName>
    <definedName name="_xlnm.Print_Titles" localSheetId="6">'1. Data Collection'!$1:$12</definedName>
    <definedName name="_xlnm.Print_Titles" localSheetId="7">'2. Communication'!$1:$12</definedName>
    <definedName name="_xlnm.Print_Titles" localSheetId="8">'3. Meeting, Conf., Workshop'!$1:$12</definedName>
    <definedName name="_xlnm.Print_Titles" localSheetId="9">'4. Travel &amp; Subsistence'!$1:$13</definedName>
    <definedName name="_xlnm.Print_Titles" localSheetId="10">'5. Staff costs'!$1:$13</definedName>
    <definedName name="_xlnm.Print_Titles" localSheetId="11">'6. Other costs'!$1:$12</definedName>
    <definedName name="_xlnm.Print_Titles" localSheetId="12">'7. Indirect costs'!$1:$14</definedName>
    <definedName name="_xlnm.Print_Titles" localSheetId="5">'List of incomes'!$1:$10</definedName>
    <definedName name="_xlnm.Print_Titles" localSheetId="13">'Sub-contracting'!$1:$14</definedName>
    <definedName name="_xlnm.Print_Titles" localSheetId="4">'Work Programme'!$1:$7</definedName>
  </definedNames>
  <calcPr calcId="162913" iterate="1" iterateCount="32767" iterateDelta="999999999999999"/>
</workbook>
</file>

<file path=xl/calcChain.xml><?xml version="1.0" encoding="utf-8"?>
<calcChain xmlns="http://schemas.openxmlformats.org/spreadsheetml/2006/main">
  <c r="AC5" i="6" l="1"/>
  <c r="K17" i="9" l="1"/>
  <c r="L17" i="9"/>
  <c r="K18" i="9"/>
  <c r="L18" i="9"/>
  <c r="K19" i="9"/>
  <c r="L19" i="9"/>
  <c r="K20" i="9"/>
  <c r="L20" i="9"/>
  <c r="K21" i="9"/>
  <c r="L21" i="9"/>
  <c r="K22" i="9"/>
  <c r="L22" i="9"/>
  <c r="K23" i="9"/>
  <c r="L23" i="9"/>
  <c r="K24" i="9"/>
  <c r="L24" i="9"/>
  <c r="K25" i="9"/>
  <c r="L25" i="9"/>
  <c r="K26" i="9"/>
  <c r="L26" i="9"/>
  <c r="K27" i="9"/>
  <c r="L27" i="9"/>
  <c r="K28" i="9"/>
  <c r="L28" i="9"/>
  <c r="K29" i="9"/>
  <c r="L29" i="9"/>
  <c r="K30" i="9"/>
  <c r="L30" i="9"/>
  <c r="K31" i="9"/>
  <c r="L31" i="9"/>
  <c r="K32" i="9"/>
  <c r="L32" i="9"/>
  <c r="K33" i="9"/>
  <c r="L33" i="9"/>
  <c r="K34" i="9"/>
  <c r="L34" i="9"/>
  <c r="K35" i="9"/>
  <c r="L35" i="9"/>
  <c r="K36" i="9"/>
  <c r="L36" i="9"/>
  <c r="K37" i="9"/>
  <c r="L37" i="9"/>
  <c r="K38" i="9"/>
  <c r="L38" i="9"/>
  <c r="K39" i="9"/>
  <c r="L39" i="9"/>
  <c r="K40" i="9"/>
  <c r="L40" i="9"/>
  <c r="K41" i="9"/>
  <c r="L41" i="9"/>
  <c r="K42" i="9"/>
  <c r="L42" i="9"/>
  <c r="K43" i="9"/>
  <c r="L43" i="9"/>
  <c r="K44" i="9"/>
  <c r="L44" i="9"/>
  <c r="K45" i="9"/>
  <c r="L45" i="9"/>
  <c r="K46" i="9"/>
  <c r="L46" i="9"/>
  <c r="K47" i="9"/>
  <c r="L47" i="9"/>
  <c r="K48" i="9"/>
  <c r="L48" i="9"/>
  <c r="K49" i="9"/>
  <c r="L49" i="9"/>
  <c r="K50" i="9"/>
  <c r="L50" i="9"/>
  <c r="K51" i="9"/>
  <c r="L51" i="9"/>
  <c r="K52" i="9"/>
  <c r="L52" i="9"/>
  <c r="K53" i="9"/>
  <c r="L53" i="9"/>
  <c r="K54" i="9"/>
  <c r="L54" i="9"/>
  <c r="K55" i="9"/>
  <c r="L55" i="9"/>
  <c r="K56" i="9"/>
  <c r="L56" i="9"/>
  <c r="K57" i="9"/>
  <c r="L57" i="9"/>
  <c r="K58" i="9"/>
  <c r="L58" i="9"/>
  <c r="K59" i="9"/>
  <c r="L59" i="9"/>
  <c r="K60" i="9"/>
  <c r="L60" i="9"/>
  <c r="K61" i="9"/>
  <c r="L61" i="9"/>
  <c r="K62" i="9"/>
  <c r="L62" i="9"/>
  <c r="K63" i="9"/>
  <c r="L63" i="9"/>
  <c r="K64" i="9"/>
  <c r="L64" i="9"/>
  <c r="K65" i="9"/>
  <c r="L65" i="9"/>
  <c r="K66" i="9"/>
  <c r="L66" i="9"/>
  <c r="K67" i="9"/>
  <c r="L67" i="9"/>
  <c r="K68" i="9"/>
  <c r="L68" i="9"/>
  <c r="K69" i="9"/>
  <c r="L69" i="9"/>
  <c r="K70" i="9"/>
  <c r="L70" i="9"/>
  <c r="K71" i="9"/>
  <c r="L71" i="9"/>
  <c r="K72" i="9"/>
  <c r="L72" i="9"/>
  <c r="K73" i="9"/>
  <c r="L73" i="9"/>
  <c r="K74" i="9"/>
  <c r="L74" i="9"/>
  <c r="W16" i="14"/>
  <c r="Y16" i="14"/>
  <c r="Z16" i="14"/>
  <c r="AH16" i="14"/>
  <c r="W17" i="14"/>
  <c r="Y17" i="14"/>
  <c r="Z17" i="14"/>
  <c r="AH17" i="14"/>
  <c r="W18" i="14"/>
  <c r="Y18" i="14"/>
  <c r="Z18" i="14"/>
  <c r="AH18" i="14"/>
  <c r="W19" i="14"/>
  <c r="Y19" i="14"/>
  <c r="Z19" i="14"/>
  <c r="AH19" i="14"/>
  <c r="W20" i="14"/>
  <c r="Y20" i="14"/>
  <c r="Z20" i="14"/>
  <c r="AH20" i="14"/>
  <c r="W21" i="14"/>
  <c r="Y21" i="14"/>
  <c r="Z21" i="14"/>
  <c r="AH21" i="14"/>
  <c r="W22" i="14"/>
  <c r="Y22" i="14"/>
  <c r="Z22" i="14"/>
  <c r="AH22" i="14"/>
  <c r="W23" i="14"/>
  <c r="Y23" i="14"/>
  <c r="Z23" i="14"/>
  <c r="AH23" i="14"/>
  <c r="W24" i="14"/>
  <c r="Y24" i="14"/>
  <c r="Z24" i="14"/>
  <c r="AH24" i="14"/>
  <c r="W25" i="14"/>
  <c r="Y25" i="14"/>
  <c r="Z25" i="14"/>
  <c r="AH25" i="14"/>
  <c r="W26" i="14"/>
  <c r="Y26" i="14"/>
  <c r="Z26" i="14"/>
  <c r="AH26" i="14"/>
  <c r="W27" i="14"/>
  <c r="Y27" i="14"/>
  <c r="Z27" i="14"/>
  <c r="AH27" i="14"/>
  <c r="W28" i="14"/>
  <c r="Y28" i="14"/>
  <c r="Z28" i="14"/>
  <c r="AH28" i="14"/>
  <c r="W29" i="14"/>
  <c r="Y29" i="14"/>
  <c r="Z29" i="14"/>
  <c r="AH29" i="14"/>
  <c r="W30" i="14"/>
  <c r="Y30" i="14"/>
  <c r="Z30" i="14"/>
  <c r="AH30" i="14"/>
  <c r="W31" i="14"/>
  <c r="Y31" i="14"/>
  <c r="Z31" i="14"/>
  <c r="AH31" i="14"/>
  <c r="W32" i="14"/>
  <c r="Y32" i="14"/>
  <c r="Z32" i="14"/>
  <c r="AH32" i="14"/>
  <c r="W33" i="14"/>
  <c r="Y33" i="14"/>
  <c r="Z33" i="14"/>
  <c r="AH33" i="14"/>
  <c r="W34" i="14"/>
  <c r="Y34" i="14"/>
  <c r="Z34" i="14"/>
  <c r="AH34" i="14"/>
  <c r="W35" i="14"/>
  <c r="Y35" i="14"/>
  <c r="Z35" i="14"/>
  <c r="AH35" i="14"/>
  <c r="W36" i="14"/>
  <c r="Y36" i="14"/>
  <c r="Z36" i="14"/>
  <c r="AH36" i="14"/>
  <c r="W37" i="14"/>
  <c r="Y37" i="14"/>
  <c r="Z37" i="14"/>
  <c r="AH37" i="14"/>
  <c r="W38" i="14"/>
  <c r="Y38" i="14"/>
  <c r="Z38" i="14"/>
  <c r="AH38" i="14"/>
  <c r="W39" i="14"/>
  <c r="Y39" i="14"/>
  <c r="Z39" i="14"/>
  <c r="AH39" i="14"/>
  <c r="W40" i="14"/>
  <c r="Y40" i="14"/>
  <c r="Z40" i="14"/>
  <c r="AH40" i="14"/>
  <c r="W41" i="14"/>
  <c r="Y41" i="14"/>
  <c r="Z41" i="14"/>
  <c r="AH41" i="14"/>
  <c r="W42" i="14"/>
  <c r="Y42" i="14"/>
  <c r="Z42" i="14"/>
  <c r="AH42" i="14"/>
  <c r="W43" i="14"/>
  <c r="Y43" i="14"/>
  <c r="Z43" i="14"/>
  <c r="AH43" i="14"/>
  <c r="W44" i="14"/>
  <c r="Y44" i="14"/>
  <c r="Z44" i="14"/>
  <c r="AH44" i="14"/>
  <c r="W45" i="14"/>
  <c r="Y45" i="14"/>
  <c r="Z45" i="14"/>
  <c r="AH45" i="14"/>
  <c r="W46" i="14"/>
  <c r="Y46" i="14"/>
  <c r="Z46" i="14"/>
  <c r="AH46" i="14"/>
  <c r="W47" i="14"/>
  <c r="Y47" i="14"/>
  <c r="Z47" i="14"/>
  <c r="AH47" i="14"/>
  <c r="W48" i="14"/>
  <c r="Y48" i="14"/>
  <c r="Z48" i="14"/>
  <c r="AH48" i="14"/>
  <c r="W49" i="14"/>
  <c r="Y49" i="14"/>
  <c r="Z49" i="14"/>
  <c r="AH49" i="14"/>
  <c r="W50" i="14"/>
  <c r="Y50" i="14"/>
  <c r="Z50" i="14"/>
  <c r="AH50" i="14"/>
  <c r="W51" i="14"/>
  <c r="Y51" i="14"/>
  <c r="Z51" i="14"/>
  <c r="AH51" i="14"/>
  <c r="W52" i="14"/>
  <c r="Y52" i="14"/>
  <c r="Z52" i="14"/>
  <c r="AH52" i="14"/>
  <c r="W53" i="14"/>
  <c r="Y53" i="14"/>
  <c r="Z53" i="14"/>
  <c r="AH53" i="14"/>
  <c r="W54" i="14"/>
  <c r="Y54" i="14"/>
  <c r="Z54" i="14"/>
  <c r="AH54" i="14"/>
  <c r="W55" i="14"/>
  <c r="Y55" i="14"/>
  <c r="Z55" i="14"/>
  <c r="AH55" i="14"/>
  <c r="W56" i="14"/>
  <c r="Y56" i="14"/>
  <c r="Z56" i="14"/>
  <c r="AH56" i="14"/>
  <c r="W57" i="14"/>
  <c r="Y57" i="14"/>
  <c r="Z57" i="14"/>
  <c r="AH57" i="14"/>
  <c r="W58" i="14"/>
  <c r="Y58" i="14"/>
  <c r="Z58" i="14"/>
  <c r="AH58" i="14"/>
  <c r="W59" i="14"/>
  <c r="Y59" i="14"/>
  <c r="Z59" i="14"/>
  <c r="AH59" i="14"/>
  <c r="W60" i="14"/>
  <c r="Y60" i="14"/>
  <c r="Z60" i="14"/>
  <c r="AH60" i="14"/>
  <c r="W61" i="14"/>
  <c r="Y61" i="14"/>
  <c r="Z61" i="14"/>
  <c r="AH61" i="14"/>
  <c r="W62" i="14"/>
  <c r="Y62" i="14"/>
  <c r="Z62" i="14"/>
  <c r="AH62" i="14"/>
  <c r="W63" i="14"/>
  <c r="Y63" i="14"/>
  <c r="Z63" i="14"/>
  <c r="AH63" i="14"/>
  <c r="W64" i="14"/>
  <c r="Y64" i="14"/>
  <c r="Z64" i="14"/>
  <c r="AH64" i="14"/>
  <c r="W65" i="14"/>
  <c r="Y65" i="14"/>
  <c r="Z65" i="14"/>
  <c r="AH65" i="14"/>
  <c r="W66" i="14"/>
  <c r="Y66" i="14"/>
  <c r="Z66" i="14"/>
  <c r="AH66" i="14"/>
  <c r="W67" i="14"/>
  <c r="Y67" i="14"/>
  <c r="Z67" i="14"/>
  <c r="AH67" i="14"/>
  <c r="W68" i="14"/>
  <c r="Y68" i="14"/>
  <c r="Z68" i="14"/>
  <c r="AH68" i="14"/>
  <c r="W69" i="14"/>
  <c r="Y69" i="14"/>
  <c r="Z69" i="14"/>
  <c r="AH69" i="14"/>
  <c r="W70" i="14"/>
  <c r="Y70" i="14"/>
  <c r="Z70" i="14"/>
  <c r="AH70" i="14"/>
  <c r="W71" i="14"/>
  <c r="Y71" i="14"/>
  <c r="Z71" i="14"/>
  <c r="AH71" i="14"/>
  <c r="W72" i="14"/>
  <c r="Y72" i="14"/>
  <c r="Z72" i="14"/>
  <c r="AH72" i="14"/>
  <c r="W73" i="14"/>
  <c r="Y73" i="14"/>
  <c r="Z73" i="14"/>
  <c r="AH73" i="14"/>
  <c r="W74" i="14"/>
  <c r="Y74" i="14"/>
  <c r="Z74" i="14"/>
  <c r="AH74" i="14"/>
  <c r="W75" i="14"/>
  <c r="Y75" i="14"/>
  <c r="Z75" i="14"/>
  <c r="AH75" i="14"/>
  <c r="W76" i="14"/>
  <c r="Y76" i="14"/>
  <c r="Z76" i="14"/>
  <c r="AH76" i="14"/>
  <c r="W77" i="14"/>
  <c r="Y77" i="14"/>
  <c r="Z77" i="14"/>
  <c r="AH77" i="14"/>
  <c r="W78" i="14"/>
  <c r="Y78" i="14"/>
  <c r="Z78" i="14"/>
  <c r="AH78" i="14"/>
  <c r="W79" i="14"/>
  <c r="Y79" i="14"/>
  <c r="Z79" i="14"/>
  <c r="AH79" i="14"/>
  <c r="W80" i="14"/>
  <c r="Y80" i="14"/>
  <c r="Z80" i="14"/>
  <c r="AH80" i="14"/>
  <c r="W81" i="14"/>
  <c r="Y81" i="14"/>
  <c r="Z81" i="14"/>
  <c r="AH81" i="14"/>
  <c r="W82" i="14"/>
  <c r="Y82" i="14"/>
  <c r="Z82" i="14"/>
  <c r="AH82" i="14"/>
  <c r="W83" i="14"/>
  <c r="Y83" i="14"/>
  <c r="Z83" i="14"/>
  <c r="AH83" i="14"/>
  <c r="W84" i="14"/>
  <c r="Y84" i="14"/>
  <c r="Z84" i="14"/>
  <c r="AH84" i="14"/>
  <c r="W85" i="14"/>
  <c r="Y85" i="14"/>
  <c r="Z85" i="14"/>
  <c r="AH85" i="14"/>
  <c r="W86" i="14"/>
  <c r="Y86" i="14"/>
  <c r="Z86" i="14"/>
  <c r="AH86" i="14"/>
  <c r="W87" i="14"/>
  <c r="Y87" i="14"/>
  <c r="Z87" i="14"/>
  <c r="AH87" i="14"/>
  <c r="W88" i="14"/>
  <c r="Y88" i="14"/>
  <c r="Z88" i="14"/>
  <c r="AH88" i="14"/>
  <c r="W89" i="14"/>
  <c r="Y89" i="14"/>
  <c r="Z89" i="14"/>
  <c r="AH89" i="14"/>
  <c r="W90" i="14"/>
  <c r="Y90" i="14"/>
  <c r="Z90" i="14"/>
  <c r="AH90" i="14"/>
  <c r="W91" i="14"/>
  <c r="Y91" i="14"/>
  <c r="Z91" i="14"/>
  <c r="AH91" i="14"/>
  <c r="W92" i="14"/>
  <c r="Y92" i="14"/>
  <c r="Z92" i="14"/>
  <c r="AH92" i="14"/>
  <c r="W93" i="14"/>
  <c r="Y93" i="14"/>
  <c r="Z93" i="14"/>
  <c r="AH93" i="14"/>
  <c r="W94" i="14"/>
  <c r="Y94" i="14"/>
  <c r="Z94" i="14"/>
  <c r="AH94" i="14"/>
  <c r="W95" i="14"/>
  <c r="Y95" i="14"/>
  <c r="Z95" i="14"/>
  <c r="AH95" i="14"/>
  <c r="W96" i="14"/>
  <c r="Y96" i="14"/>
  <c r="Z96" i="14"/>
  <c r="AH96" i="14"/>
  <c r="W97" i="14"/>
  <c r="Y97" i="14"/>
  <c r="Z97" i="14"/>
  <c r="AH97" i="14"/>
  <c r="W98" i="14"/>
  <c r="Y98" i="14"/>
  <c r="Z98" i="14"/>
  <c r="AH98" i="14"/>
  <c r="W99" i="14"/>
  <c r="Y99" i="14"/>
  <c r="Z99" i="14"/>
  <c r="AH99" i="14"/>
  <c r="W100" i="14"/>
  <c r="Y100" i="14"/>
  <c r="Z100" i="14"/>
  <c r="AH100" i="14"/>
  <c r="W101" i="14"/>
  <c r="Y101" i="14"/>
  <c r="Z101" i="14"/>
  <c r="AH101" i="14"/>
  <c r="W102" i="14"/>
  <c r="Y102" i="14"/>
  <c r="Z102" i="14"/>
  <c r="AH102" i="14"/>
  <c r="W103" i="14"/>
  <c r="Y103" i="14"/>
  <c r="Z103" i="14"/>
  <c r="AH103" i="14"/>
  <c r="W104" i="14"/>
  <c r="Y104" i="14"/>
  <c r="Z104" i="14"/>
  <c r="AH104" i="14"/>
  <c r="W105" i="14"/>
  <c r="Y105" i="14"/>
  <c r="Z105" i="14"/>
  <c r="AH105" i="14"/>
  <c r="W106" i="14"/>
  <c r="Y106" i="14"/>
  <c r="Z106" i="14"/>
  <c r="AH106" i="14"/>
  <c r="W107" i="14"/>
  <c r="Y107" i="14"/>
  <c r="Z107" i="14"/>
  <c r="AH107" i="14"/>
  <c r="W108" i="14"/>
  <c r="Y108" i="14"/>
  <c r="Z108" i="14"/>
  <c r="AH108" i="14"/>
  <c r="W109" i="14"/>
  <c r="Y109" i="14"/>
  <c r="Z109" i="14"/>
  <c r="AH109" i="14"/>
  <c r="W110" i="14"/>
  <c r="Y110" i="14"/>
  <c r="Z110" i="14"/>
  <c r="AH110" i="14"/>
  <c r="W111" i="14"/>
  <c r="Y111" i="14"/>
  <c r="Z111" i="14"/>
  <c r="AH111" i="14"/>
  <c r="W112" i="14"/>
  <c r="Y112" i="14"/>
  <c r="Z112" i="14"/>
  <c r="AH112" i="14"/>
  <c r="W113" i="14"/>
  <c r="Y113" i="14"/>
  <c r="Z113" i="14"/>
  <c r="AH113" i="14"/>
  <c r="W114" i="14"/>
  <c r="Y114" i="14"/>
  <c r="Z114" i="14"/>
  <c r="AH114" i="14"/>
  <c r="W115" i="14"/>
  <c r="Y115" i="14"/>
  <c r="Z115" i="14"/>
  <c r="AH115" i="14"/>
  <c r="W116" i="14"/>
  <c r="Y116" i="14"/>
  <c r="Z116" i="14"/>
  <c r="AH116" i="14"/>
  <c r="W117" i="14"/>
  <c r="Y117" i="14"/>
  <c r="Z117" i="14"/>
  <c r="AH117" i="14"/>
  <c r="W118" i="14"/>
  <c r="Y118" i="14"/>
  <c r="Z118" i="14"/>
  <c r="AH118" i="14"/>
  <c r="W119" i="14"/>
  <c r="Y119" i="14"/>
  <c r="Z119" i="14"/>
  <c r="AH119" i="14"/>
  <c r="W120" i="14"/>
  <c r="Y120" i="14"/>
  <c r="Z120" i="14"/>
  <c r="AH120" i="14"/>
  <c r="W121" i="14"/>
  <c r="Y121" i="14"/>
  <c r="Z121" i="14"/>
  <c r="AH121" i="14"/>
  <c r="W122" i="14"/>
  <c r="Y122" i="14"/>
  <c r="Z122" i="14"/>
  <c r="AH122" i="14"/>
  <c r="W123" i="14"/>
  <c r="Y123" i="14"/>
  <c r="Z123" i="14"/>
  <c r="AH123" i="14"/>
  <c r="W124" i="14"/>
  <c r="Y124" i="14"/>
  <c r="Z124" i="14"/>
  <c r="AH124" i="14"/>
  <c r="W125" i="14"/>
  <c r="Y125" i="14"/>
  <c r="Z125" i="14"/>
  <c r="AH125" i="14"/>
  <c r="W126" i="14"/>
  <c r="Y126" i="14"/>
  <c r="Z126" i="14"/>
  <c r="AH126" i="14"/>
  <c r="W127" i="14"/>
  <c r="Y127" i="14"/>
  <c r="Z127" i="14"/>
  <c r="AH127" i="14"/>
  <c r="W128" i="14"/>
  <c r="Y128" i="14"/>
  <c r="Z128" i="14"/>
  <c r="AH128" i="14"/>
  <c r="W129" i="14"/>
  <c r="Y129" i="14"/>
  <c r="Z129" i="14"/>
  <c r="AH129" i="14"/>
  <c r="W130" i="14"/>
  <c r="Y130" i="14"/>
  <c r="Z130" i="14"/>
  <c r="AH130" i="14"/>
  <c r="W131" i="14"/>
  <c r="Y131" i="14"/>
  <c r="Z131" i="14"/>
  <c r="AH131" i="14"/>
  <c r="W132" i="14"/>
  <c r="Y132" i="14"/>
  <c r="Z132" i="14"/>
  <c r="AH132" i="14"/>
  <c r="W133" i="14"/>
  <c r="Y133" i="14"/>
  <c r="Z133" i="14"/>
  <c r="AH133" i="14"/>
  <c r="W134" i="14"/>
  <c r="Y134" i="14"/>
  <c r="Z134" i="14"/>
  <c r="AH134" i="14"/>
  <c r="W135" i="14"/>
  <c r="Y135" i="14"/>
  <c r="Z135" i="14"/>
  <c r="AH135" i="14"/>
  <c r="W136" i="14"/>
  <c r="Y136" i="14"/>
  <c r="Z136" i="14"/>
  <c r="AH136" i="14"/>
  <c r="W137" i="14"/>
  <c r="Y137" i="14"/>
  <c r="Z137" i="14"/>
  <c r="AH137" i="14"/>
  <c r="W138" i="14"/>
  <c r="Y138" i="14"/>
  <c r="Z138" i="14"/>
  <c r="AH138" i="14"/>
  <c r="W139" i="14"/>
  <c r="Y139" i="14"/>
  <c r="Z139" i="14"/>
  <c r="AH139" i="14"/>
  <c r="W140" i="14"/>
  <c r="Y140" i="14"/>
  <c r="Z140" i="14"/>
  <c r="AH140" i="14"/>
  <c r="W141" i="14"/>
  <c r="Y141" i="14"/>
  <c r="Z141" i="14"/>
  <c r="AH141" i="14"/>
  <c r="W142" i="14"/>
  <c r="Y142" i="14"/>
  <c r="Z142" i="14"/>
  <c r="AH142" i="14"/>
  <c r="W143" i="14"/>
  <c r="Y143" i="14"/>
  <c r="Z143" i="14"/>
  <c r="AH143" i="14"/>
  <c r="W144" i="14"/>
  <c r="Y144" i="14"/>
  <c r="Z144" i="14"/>
  <c r="AH144" i="14"/>
  <c r="W145" i="14"/>
  <c r="Y145" i="14"/>
  <c r="Z145" i="14"/>
  <c r="AH145" i="14"/>
  <c r="W146" i="14"/>
  <c r="Y146" i="14"/>
  <c r="Z146" i="14"/>
  <c r="AH146" i="14"/>
  <c r="W147" i="14"/>
  <c r="Y147" i="14"/>
  <c r="Z147" i="14"/>
  <c r="AH147" i="14"/>
  <c r="W148" i="14"/>
  <c r="Y148" i="14"/>
  <c r="Z148" i="14"/>
  <c r="AH148" i="14"/>
  <c r="W149" i="14"/>
  <c r="Y149" i="14"/>
  <c r="Z149" i="14"/>
  <c r="AH149" i="14"/>
  <c r="W150" i="14"/>
  <c r="Y150" i="14"/>
  <c r="Z150" i="14"/>
  <c r="AH150" i="14"/>
  <c r="W151" i="14"/>
  <c r="Y151" i="14"/>
  <c r="Z151" i="14"/>
  <c r="AH151" i="14"/>
  <c r="W152" i="14"/>
  <c r="Y152" i="14"/>
  <c r="Z152" i="14"/>
  <c r="AH152" i="14"/>
  <c r="W153" i="14"/>
  <c r="Y153" i="14"/>
  <c r="Z153" i="14"/>
  <c r="AH153" i="14"/>
  <c r="W154" i="14"/>
  <c r="Y154" i="14"/>
  <c r="Z154" i="14"/>
  <c r="AH154" i="14"/>
  <c r="W155" i="14"/>
  <c r="Y155" i="14"/>
  <c r="Z155" i="14"/>
  <c r="AH155" i="14"/>
  <c r="W156" i="14"/>
  <c r="Y156" i="14"/>
  <c r="Z156" i="14"/>
  <c r="AH156" i="14"/>
  <c r="W157" i="14"/>
  <c r="Y157" i="14"/>
  <c r="Z157" i="14"/>
  <c r="AH157" i="14"/>
  <c r="W158" i="14"/>
  <c r="Y158" i="14"/>
  <c r="Z158" i="14"/>
  <c r="AH158" i="14"/>
  <c r="W159" i="14"/>
  <c r="Y159" i="14"/>
  <c r="Z159" i="14"/>
  <c r="AH159" i="14"/>
  <c r="W160" i="14"/>
  <c r="Y160" i="14"/>
  <c r="Z160" i="14"/>
  <c r="AH160" i="14"/>
  <c r="W161" i="14"/>
  <c r="Y161" i="14"/>
  <c r="Z161" i="14"/>
  <c r="AH161" i="14"/>
  <c r="W162" i="14"/>
  <c r="Y162" i="14"/>
  <c r="Z162" i="14"/>
  <c r="AH162" i="14"/>
  <c r="W163" i="14"/>
  <c r="Y163" i="14"/>
  <c r="Z163" i="14"/>
  <c r="AH163" i="14"/>
  <c r="W164" i="14"/>
  <c r="Y164" i="14"/>
  <c r="Z164" i="14"/>
  <c r="AH164" i="14"/>
  <c r="W165" i="14"/>
  <c r="Y165" i="14"/>
  <c r="Z165" i="14"/>
  <c r="AH165" i="14"/>
  <c r="W166" i="14"/>
  <c r="Y166" i="14"/>
  <c r="Z166" i="14"/>
  <c r="AH166" i="14"/>
  <c r="W167" i="14"/>
  <c r="Y167" i="14"/>
  <c r="Z167" i="14"/>
  <c r="AH167" i="14"/>
  <c r="W168" i="14"/>
  <c r="Y168" i="14"/>
  <c r="Z168" i="14"/>
  <c r="AH168" i="14"/>
  <c r="W169" i="14"/>
  <c r="Y169" i="14"/>
  <c r="Z169" i="14"/>
  <c r="AH169" i="14"/>
  <c r="W170" i="14"/>
  <c r="Y170" i="14"/>
  <c r="Z170" i="14"/>
  <c r="AH170" i="14"/>
  <c r="W171" i="14"/>
  <c r="Y171" i="14"/>
  <c r="Z171" i="14"/>
  <c r="AH171" i="14"/>
  <c r="W172" i="14"/>
  <c r="Y172" i="14"/>
  <c r="Z172" i="14"/>
  <c r="AH172" i="14"/>
  <c r="W173" i="14"/>
  <c r="Y173" i="14"/>
  <c r="Z173" i="14"/>
  <c r="AH173" i="14"/>
  <c r="W174" i="14"/>
  <c r="Y174" i="14"/>
  <c r="Z174" i="14"/>
  <c r="AH174" i="14"/>
  <c r="W175" i="14"/>
  <c r="Y175" i="14"/>
  <c r="Z175" i="14"/>
  <c r="AH175" i="14"/>
  <c r="W176" i="14"/>
  <c r="Y176" i="14"/>
  <c r="Z176" i="14"/>
  <c r="AH176" i="14"/>
  <c r="W177" i="14"/>
  <c r="Y177" i="14"/>
  <c r="Z177" i="14"/>
  <c r="AH177" i="14"/>
  <c r="W178" i="14"/>
  <c r="Y178" i="14"/>
  <c r="Z178" i="14"/>
  <c r="AH178" i="14"/>
  <c r="W179" i="14"/>
  <c r="Y179" i="14"/>
  <c r="Z179" i="14"/>
  <c r="AH179" i="14"/>
  <c r="W180" i="14"/>
  <c r="Y180" i="14"/>
  <c r="Z180" i="14"/>
  <c r="AH180" i="14"/>
  <c r="W181" i="14"/>
  <c r="Y181" i="14"/>
  <c r="Z181" i="14"/>
  <c r="AH181" i="14"/>
  <c r="W182" i="14"/>
  <c r="Y182" i="14"/>
  <c r="Z182" i="14"/>
  <c r="AH182" i="14"/>
  <c r="W183" i="14"/>
  <c r="Y183" i="14"/>
  <c r="Z183" i="14"/>
  <c r="AH183" i="14"/>
  <c r="W184" i="14"/>
  <c r="Y184" i="14"/>
  <c r="Z184" i="14"/>
  <c r="AH184" i="14"/>
  <c r="W185" i="14"/>
  <c r="Y185" i="14"/>
  <c r="Z185" i="14"/>
  <c r="AH185" i="14"/>
  <c r="W186" i="14"/>
  <c r="Y186" i="14"/>
  <c r="Z186" i="14"/>
  <c r="AH186" i="14"/>
  <c r="W187" i="14"/>
  <c r="Y187" i="14"/>
  <c r="Z187" i="14"/>
  <c r="AH187" i="14"/>
  <c r="W188" i="14"/>
  <c r="Y188" i="14"/>
  <c r="Z188" i="14"/>
  <c r="AH188" i="14"/>
  <c r="W189" i="14"/>
  <c r="Y189" i="14"/>
  <c r="Z189" i="14"/>
  <c r="AH189" i="14"/>
  <c r="W190" i="14"/>
  <c r="Y190" i="14"/>
  <c r="Z190" i="14"/>
  <c r="AH190" i="14"/>
  <c r="W191" i="14"/>
  <c r="Y191" i="14"/>
  <c r="Z191" i="14"/>
  <c r="AH191" i="14"/>
  <c r="W192" i="14"/>
  <c r="Y192" i="14"/>
  <c r="Z192" i="14"/>
  <c r="AH192" i="14"/>
  <c r="W193" i="14"/>
  <c r="Y193" i="14"/>
  <c r="Z193" i="14"/>
  <c r="AH193" i="14"/>
  <c r="W194" i="14"/>
  <c r="Y194" i="14"/>
  <c r="Z194" i="14"/>
  <c r="AH194" i="14"/>
  <c r="W195" i="14"/>
  <c r="Y195" i="14"/>
  <c r="Z195" i="14"/>
  <c r="AH195" i="14"/>
  <c r="W196" i="14"/>
  <c r="Y196" i="14"/>
  <c r="Z196" i="14"/>
  <c r="AH196" i="14"/>
  <c r="W197" i="14"/>
  <c r="Y197" i="14"/>
  <c r="Z197" i="14"/>
  <c r="AH197" i="14"/>
  <c r="W198" i="14"/>
  <c r="Y198" i="14"/>
  <c r="Z198" i="14"/>
  <c r="AH198" i="14"/>
  <c r="W199" i="14"/>
  <c r="Y199" i="14"/>
  <c r="Z199" i="14"/>
  <c r="AH199" i="14"/>
  <c r="W200" i="14"/>
  <c r="Y200" i="14"/>
  <c r="Z200" i="14"/>
  <c r="AH200" i="14"/>
  <c r="W201" i="14"/>
  <c r="Y201" i="14"/>
  <c r="Z201" i="14"/>
  <c r="AH201" i="14"/>
  <c r="W202" i="14"/>
  <c r="Y202" i="14"/>
  <c r="Z202" i="14"/>
  <c r="AH202" i="14"/>
  <c r="W203" i="14"/>
  <c r="Y203" i="14"/>
  <c r="Z203" i="14"/>
  <c r="AH203" i="14"/>
  <c r="W204" i="14"/>
  <c r="Y204" i="14"/>
  <c r="Z204" i="14"/>
  <c r="AH204" i="14"/>
  <c r="W205" i="14"/>
  <c r="Y205" i="14"/>
  <c r="Z205" i="14"/>
  <c r="AH205" i="14"/>
  <c r="W206" i="14"/>
  <c r="Y206" i="14"/>
  <c r="Z206" i="14"/>
  <c r="AH206" i="14"/>
  <c r="W207" i="14"/>
  <c r="Y207" i="14"/>
  <c r="Z207" i="14"/>
  <c r="AH207" i="14"/>
  <c r="W208" i="14"/>
  <c r="Y208" i="14"/>
  <c r="Z208" i="14"/>
  <c r="AH208" i="14"/>
  <c r="W209" i="14"/>
  <c r="Y209" i="14"/>
  <c r="Z209" i="14"/>
  <c r="AH209" i="14"/>
  <c r="W210" i="14"/>
  <c r="Y210" i="14"/>
  <c r="Z210" i="14"/>
  <c r="AH210" i="14"/>
  <c r="W211" i="14"/>
  <c r="Y211" i="14"/>
  <c r="Z211" i="14"/>
  <c r="AH211" i="14"/>
  <c r="W212" i="14"/>
  <c r="Y212" i="14"/>
  <c r="Z212" i="14"/>
  <c r="AH212" i="14"/>
  <c r="W213" i="14"/>
  <c r="Y213" i="14"/>
  <c r="Z213" i="14"/>
  <c r="AH213" i="14"/>
  <c r="W214" i="14"/>
  <c r="Y214" i="14"/>
  <c r="Z214" i="14"/>
  <c r="AH214" i="14"/>
  <c r="W215" i="14"/>
  <c r="Y215" i="14"/>
  <c r="Z215" i="14"/>
  <c r="AH215" i="14"/>
  <c r="W216" i="14"/>
  <c r="Y216" i="14"/>
  <c r="Z216" i="14"/>
  <c r="AH216" i="14"/>
  <c r="W217" i="14"/>
  <c r="Y217" i="14"/>
  <c r="Z217" i="14"/>
  <c r="AH217" i="14"/>
  <c r="W218" i="14"/>
  <c r="Y218" i="14"/>
  <c r="Z218" i="14"/>
  <c r="AH218" i="14"/>
  <c r="W219" i="14"/>
  <c r="Y219" i="14"/>
  <c r="Z219" i="14"/>
  <c r="AH219" i="14"/>
  <c r="W220" i="14"/>
  <c r="Y220" i="14"/>
  <c r="Z220" i="14"/>
  <c r="AH220" i="14"/>
  <c r="W221" i="14"/>
  <c r="Y221" i="14"/>
  <c r="Z221" i="14"/>
  <c r="AH221" i="14"/>
  <c r="W222" i="14"/>
  <c r="Y222" i="14"/>
  <c r="Z222" i="14"/>
  <c r="AH222" i="14"/>
  <c r="W223" i="14"/>
  <c r="Y223" i="14"/>
  <c r="Z223" i="14"/>
  <c r="AH223" i="14"/>
  <c r="W224" i="14"/>
  <c r="Y224" i="14"/>
  <c r="Z224" i="14"/>
  <c r="AH224" i="14"/>
  <c r="W225" i="14"/>
  <c r="Y225" i="14"/>
  <c r="Z225" i="14"/>
  <c r="AH225" i="14"/>
  <c r="W226" i="14"/>
  <c r="Y226" i="14"/>
  <c r="Z226" i="14"/>
  <c r="AH226" i="14"/>
  <c r="W227" i="14"/>
  <c r="Y227" i="14"/>
  <c r="Z227" i="14"/>
  <c r="AH227" i="14"/>
  <c r="W228" i="14"/>
  <c r="Y228" i="14"/>
  <c r="Z228" i="14"/>
  <c r="AH228" i="14"/>
  <c r="W229" i="14"/>
  <c r="Y229" i="14"/>
  <c r="Z229" i="14"/>
  <c r="AH229" i="14"/>
  <c r="W230" i="14"/>
  <c r="Y230" i="14"/>
  <c r="Z230" i="14"/>
  <c r="AH230" i="14"/>
  <c r="W231" i="14"/>
  <c r="Y231" i="14"/>
  <c r="Z231" i="14"/>
  <c r="AH231" i="14"/>
  <c r="W232" i="14"/>
  <c r="Y232" i="14"/>
  <c r="Z232" i="14"/>
  <c r="AH232" i="14"/>
  <c r="W233" i="14"/>
  <c r="Y233" i="14"/>
  <c r="Z233" i="14"/>
  <c r="AH233" i="14"/>
  <c r="W234" i="14"/>
  <c r="Y234" i="14"/>
  <c r="Z234" i="14"/>
  <c r="AH234" i="14"/>
  <c r="W235" i="14"/>
  <c r="Y235" i="14"/>
  <c r="Z235" i="14"/>
  <c r="AH235" i="14"/>
  <c r="W236" i="14"/>
  <c r="Y236" i="14"/>
  <c r="Z236" i="14"/>
  <c r="AH236" i="14"/>
  <c r="W237" i="14"/>
  <c r="Y237" i="14"/>
  <c r="Z237" i="14"/>
  <c r="AH237" i="14"/>
  <c r="W238" i="14"/>
  <c r="Y238" i="14"/>
  <c r="Z238" i="14"/>
  <c r="AH238" i="14"/>
  <c r="W239" i="14"/>
  <c r="Y239" i="14"/>
  <c r="Z239" i="14"/>
  <c r="AH239" i="14"/>
  <c r="W240" i="14"/>
  <c r="Y240" i="14"/>
  <c r="Z240" i="14"/>
  <c r="AH240" i="14"/>
  <c r="W241" i="14"/>
  <c r="Y241" i="14"/>
  <c r="Z241" i="14"/>
  <c r="AH241" i="14"/>
  <c r="W242" i="14"/>
  <c r="Y242" i="14"/>
  <c r="Z242" i="14"/>
  <c r="AH242" i="14"/>
  <c r="W243" i="14"/>
  <c r="Y243" i="14"/>
  <c r="Z243" i="14"/>
  <c r="AH243" i="14"/>
  <c r="W244" i="14"/>
  <c r="Y244" i="14"/>
  <c r="Z244" i="14"/>
  <c r="AH244" i="14"/>
  <c r="W245" i="14"/>
  <c r="Y245" i="14"/>
  <c r="Z245" i="14"/>
  <c r="AH245" i="14"/>
  <c r="W246" i="14"/>
  <c r="Y246" i="14"/>
  <c r="Z246" i="14"/>
  <c r="AH246" i="14"/>
  <c r="W247" i="14"/>
  <c r="Y247" i="14"/>
  <c r="Z247" i="14"/>
  <c r="AH247" i="14"/>
  <c r="W248" i="14"/>
  <c r="Y248" i="14"/>
  <c r="Z248" i="14"/>
  <c r="AH248" i="14"/>
  <c r="W249" i="14"/>
  <c r="Y249" i="14"/>
  <c r="Z249" i="14"/>
  <c r="AH249" i="14"/>
  <c r="W250" i="14"/>
  <c r="Y250" i="14"/>
  <c r="Z250" i="14"/>
  <c r="AH250" i="14"/>
  <c r="W251" i="14"/>
  <c r="Y251" i="14"/>
  <c r="Z251" i="14"/>
  <c r="AH251" i="14"/>
  <c r="W252" i="14"/>
  <c r="Y252" i="14"/>
  <c r="Z252" i="14"/>
  <c r="AH252" i="14"/>
  <c r="W253" i="14"/>
  <c r="Y253" i="14"/>
  <c r="Z253" i="14"/>
  <c r="AH253" i="14"/>
  <c r="W254" i="14"/>
  <c r="Y254" i="14"/>
  <c r="Z254" i="14"/>
  <c r="AH254" i="14"/>
  <c r="W255" i="14"/>
  <c r="Y255" i="14"/>
  <c r="Z255" i="14"/>
  <c r="AH255" i="14"/>
  <c r="W256" i="14"/>
  <c r="Y256" i="14"/>
  <c r="Z256" i="14"/>
  <c r="AH256" i="14"/>
  <c r="W257" i="14"/>
  <c r="Y257" i="14"/>
  <c r="Z257" i="14"/>
  <c r="AH257" i="14"/>
  <c r="W258" i="14"/>
  <c r="Y258" i="14"/>
  <c r="Z258" i="14"/>
  <c r="AH258" i="14"/>
  <c r="W259" i="14"/>
  <c r="Y259" i="14"/>
  <c r="Z259" i="14"/>
  <c r="AH259" i="14"/>
  <c r="W260" i="14"/>
  <c r="Y260" i="14"/>
  <c r="Z260" i="14"/>
  <c r="AH260" i="14"/>
  <c r="W261" i="14"/>
  <c r="Y261" i="14"/>
  <c r="Z261" i="14"/>
  <c r="AH261" i="14"/>
  <c r="W262" i="14"/>
  <c r="Y262" i="14"/>
  <c r="Z262" i="14"/>
  <c r="AH262" i="14"/>
  <c r="W263" i="14"/>
  <c r="Y263" i="14"/>
  <c r="Z263" i="14"/>
  <c r="AH263" i="14"/>
  <c r="W264" i="14"/>
  <c r="Y264" i="14"/>
  <c r="Z264" i="14"/>
  <c r="AH264" i="14"/>
  <c r="W265" i="14"/>
  <c r="Y265" i="14"/>
  <c r="Z265" i="14"/>
  <c r="AH265" i="14"/>
  <c r="W266" i="14"/>
  <c r="Y266" i="14"/>
  <c r="Z266" i="14"/>
  <c r="AH266" i="14"/>
  <c r="W267" i="14"/>
  <c r="Y267" i="14"/>
  <c r="Z267" i="14"/>
  <c r="AH267" i="14"/>
  <c r="W268" i="14"/>
  <c r="Y268" i="14"/>
  <c r="Z268" i="14"/>
  <c r="AH268" i="14"/>
  <c r="W269" i="14"/>
  <c r="Y269" i="14"/>
  <c r="Z269" i="14"/>
  <c r="AH269" i="14"/>
  <c r="W270" i="14"/>
  <c r="Y270" i="14"/>
  <c r="Z270" i="14"/>
  <c r="AH270" i="14"/>
  <c r="W271" i="14"/>
  <c r="Y271" i="14"/>
  <c r="Z271" i="14"/>
  <c r="AH271" i="14"/>
  <c r="W272" i="14"/>
  <c r="Y272" i="14"/>
  <c r="Z272" i="14"/>
  <c r="AH272" i="14"/>
  <c r="W273" i="14"/>
  <c r="Y273" i="14"/>
  <c r="Z273" i="14"/>
  <c r="AH273" i="14"/>
  <c r="W274" i="14"/>
  <c r="Y274" i="14"/>
  <c r="Z274" i="14"/>
  <c r="AH274" i="14"/>
  <c r="W275" i="14"/>
  <c r="Y275" i="14"/>
  <c r="Z275" i="14"/>
  <c r="AH275" i="14"/>
  <c r="W276" i="14"/>
  <c r="Y276" i="14"/>
  <c r="Z276" i="14"/>
  <c r="AH276" i="14"/>
  <c r="W277" i="14"/>
  <c r="Y277" i="14"/>
  <c r="Z277" i="14"/>
  <c r="AH277" i="14"/>
  <c r="W278" i="14"/>
  <c r="Y278" i="14"/>
  <c r="Z278" i="14"/>
  <c r="AH278" i="14"/>
  <c r="W279" i="14"/>
  <c r="Y279" i="14"/>
  <c r="Z279" i="14"/>
  <c r="AH279" i="14"/>
  <c r="W280" i="14"/>
  <c r="Y280" i="14"/>
  <c r="Z280" i="14"/>
  <c r="AH280" i="14"/>
  <c r="W281" i="14"/>
  <c r="Y281" i="14"/>
  <c r="Z281" i="14"/>
  <c r="AH281" i="14"/>
  <c r="W282" i="14"/>
  <c r="Y282" i="14"/>
  <c r="Z282" i="14"/>
  <c r="AH282" i="14"/>
  <c r="W283" i="14"/>
  <c r="Y283" i="14"/>
  <c r="Z283" i="14"/>
  <c r="AH283" i="14"/>
  <c r="W284" i="14"/>
  <c r="Y284" i="14"/>
  <c r="Z284" i="14"/>
  <c r="AH284" i="14"/>
  <c r="W285" i="14"/>
  <c r="Y285" i="14"/>
  <c r="Z285" i="14"/>
  <c r="AH285" i="14"/>
  <c r="W286" i="14"/>
  <c r="Y286" i="14"/>
  <c r="Z286" i="14"/>
  <c r="AH286" i="14"/>
  <c r="W287" i="14"/>
  <c r="Y287" i="14"/>
  <c r="Z287" i="14"/>
  <c r="AH287" i="14"/>
  <c r="W288" i="14"/>
  <c r="Y288" i="14"/>
  <c r="Z288" i="14"/>
  <c r="AH288" i="14"/>
  <c r="W289" i="14"/>
  <c r="Y289" i="14"/>
  <c r="Z289" i="14"/>
  <c r="AH289" i="14"/>
  <c r="W290" i="14"/>
  <c r="Y290" i="14"/>
  <c r="Z290" i="14"/>
  <c r="AH290" i="14"/>
  <c r="W291" i="14"/>
  <c r="Y291" i="14"/>
  <c r="Z291" i="14"/>
  <c r="AH291" i="14"/>
  <c r="W292" i="14"/>
  <c r="Y292" i="14"/>
  <c r="Z292" i="14"/>
  <c r="AH292" i="14"/>
  <c r="W293" i="14"/>
  <c r="Y293" i="14"/>
  <c r="Z293" i="14"/>
  <c r="AH293" i="14"/>
  <c r="W294" i="14"/>
  <c r="Y294" i="14"/>
  <c r="Z294" i="14"/>
  <c r="AH294" i="14"/>
  <c r="W295" i="14"/>
  <c r="Y295" i="14"/>
  <c r="Z295" i="14"/>
  <c r="AH295" i="14"/>
  <c r="W296" i="14"/>
  <c r="Y296" i="14"/>
  <c r="Z296" i="14"/>
  <c r="AH296" i="14"/>
  <c r="W297" i="14"/>
  <c r="Y297" i="14"/>
  <c r="Z297" i="14"/>
  <c r="AH297" i="14"/>
  <c r="W298" i="14"/>
  <c r="Y298" i="14"/>
  <c r="Z298" i="14"/>
  <c r="AH298" i="14"/>
  <c r="W299" i="14"/>
  <c r="Y299" i="14"/>
  <c r="Z299" i="14"/>
  <c r="AH299" i="14"/>
  <c r="W300" i="14"/>
  <c r="Y300" i="14"/>
  <c r="Z300" i="14"/>
  <c r="AH300" i="14"/>
  <c r="W301" i="14"/>
  <c r="Y301" i="14"/>
  <c r="Z301" i="14"/>
  <c r="AH301" i="14"/>
  <c r="W302" i="14"/>
  <c r="Y302" i="14"/>
  <c r="Z302" i="14"/>
  <c r="AH302" i="14"/>
  <c r="W303" i="14"/>
  <c r="Y303" i="14"/>
  <c r="Z303" i="14"/>
  <c r="AH303" i="14"/>
  <c r="W304" i="14"/>
  <c r="Y304" i="14"/>
  <c r="Z304" i="14"/>
  <c r="AH304" i="14"/>
  <c r="W305" i="14"/>
  <c r="Y305" i="14"/>
  <c r="Z305" i="14"/>
  <c r="AH305" i="14"/>
  <c r="W306" i="14"/>
  <c r="Y306" i="14"/>
  <c r="Z306" i="14"/>
  <c r="AH306" i="14"/>
  <c r="W307" i="14"/>
  <c r="Y307" i="14"/>
  <c r="Z307" i="14"/>
  <c r="AH307" i="14"/>
  <c r="W308" i="14"/>
  <c r="Y308" i="14"/>
  <c r="Z308" i="14"/>
  <c r="AH308" i="14"/>
  <c r="W309" i="14"/>
  <c r="Y309" i="14"/>
  <c r="Z309" i="14"/>
  <c r="AH309" i="14"/>
  <c r="W310" i="14"/>
  <c r="Y310" i="14"/>
  <c r="Z310" i="14"/>
  <c r="AH310" i="14"/>
  <c r="W311" i="14"/>
  <c r="Y311" i="14"/>
  <c r="Z311" i="14"/>
  <c r="AH311" i="14"/>
  <c r="W312" i="14"/>
  <c r="Y312" i="14"/>
  <c r="Z312" i="14"/>
  <c r="AH312" i="14"/>
  <c r="W313" i="14"/>
  <c r="Y313" i="14"/>
  <c r="Z313" i="14"/>
  <c r="AH313" i="14"/>
  <c r="W314" i="14"/>
  <c r="Y314" i="14"/>
  <c r="Z314" i="14"/>
  <c r="AH314" i="14"/>
  <c r="W315" i="14"/>
  <c r="Y315" i="14"/>
  <c r="Z315" i="14"/>
  <c r="AH315" i="14"/>
  <c r="W316" i="14"/>
  <c r="Y316" i="14"/>
  <c r="Z316" i="14"/>
  <c r="AH316" i="14"/>
  <c r="W317" i="14"/>
  <c r="Y317" i="14"/>
  <c r="Z317" i="14"/>
  <c r="AH317" i="14"/>
  <c r="W318" i="14"/>
  <c r="Y318" i="14"/>
  <c r="Z318" i="14"/>
  <c r="AH318" i="14"/>
  <c r="W319" i="14"/>
  <c r="Y319" i="14"/>
  <c r="Z319" i="14"/>
  <c r="AH319" i="14"/>
  <c r="W320" i="14"/>
  <c r="Y320" i="14"/>
  <c r="Z320" i="14"/>
  <c r="AH320" i="14"/>
  <c r="W321" i="14"/>
  <c r="Y321" i="14"/>
  <c r="Z321" i="14"/>
  <c r="AH321" i="14"/>
  <c r="W322" i="14"/>
  <c r="Y322" i="14"/>
  <c r="Z322" i="14"/>
  <c r="AH322" i="14"/>
  <c r="W323" i="14"/>
  <c r="Y323" i="14"/>
  <c r="Z323" i="14"/>
  <c r="AH323" i="14"/>
  <c r="W324" i="14"/>
  <c r="Y324" i="14"/>
  <c r="Z324" i="14"/>
  <c r="AH324" i="14"/>
  <c r="W325" i="14"/>
  <c r="Y325" i="14"/>
  <c r="Z325" i="14"/>
  <c r="AH325" i="14"/>
  <c r="W326" i="14"/>
  <c r="Y326" i="14"/>
  <c r="Z326" i="14"/>
  <c r="AH326" i="14"/>
  <c r="W327" i="14"/>
  <c r="Y327" i="14"/>
  <c r="Z327" i="14"/>
  <c r="AH327" i="14"/>
  <c r="W328" i="14"/>
  <c r="Y328" i="14"/>
  <c r="Z328" i="14"/>
  <c r="AH328" i="14"/>
  <c r="W329" i="14"/>
  <c r="Y329" i="14"/>
  <c r="Z329" i="14"/>
  <c r="AH329" i="14"/>
  <c r="W330" i="14"/>
  <c r="Y330" i="14"/>
  <c r="Z330" i="14"/>
  <c r="AH330" i="14"/>
  <c r="W331" i="14"/>
  <c r="Y331" i="14"/>
  <c r="Z331" i="14"/>
  <c r="AH331" i="14"/>
  <c r="W332" i="14"/>
  <c r="Y332" i="14"/>
  <c r="Z332" i="14"/>
  <c r="AH332" i="14"/>
  <c r="W333" i="14"/>
  <c r="Y333" i="14"/>
  <c r="Z333" i="14"/>
  <c r="AH333" i="14"/>
  <c r="W334" i="14"/>
  <c r="Y334" i="14"/>
  <c r="Z334" i="14"/>
  <c r="AH334" i="14"/>
  <c r="W335" i="14"/>
  <c r="Y335" i="14"/>
  <c r="Z335" i="14"/>
  <c r="AH335" i="14"/>
  <c r="W336" i="14"/>
  <c r="Y336" i="14"/>
  <c r="Z336" i="14"/>
  <c r="AH336" i="14"/>
  <c r="W337" i="14"/>
  <c r="Y337" i="14"/>
  <c r="Z337" i="14"/>
  <c r="AH337" i="14"/>
  <c r="W338" i="14"/>
  <c r="Y338" i="14"/>
  <c r="Z338" i="14"/>
  <c r="AH338" i="14"/>
  <c r="W339" i="14"/>
  <c r="Y339" i="14"/>
  <c r="Z339" i="14"/>
  <c r="AH339" i="14"/>
  <c r="W340" i="14"/>
  <c r="Y340" i="14"/>
  <c r="Z340" i="14"/>
  <c r="AH340" i="14"/>
  <c r="W341" i="14"/>
  <c r="Y341" i="14"/>
  <c r="Z341" i="14"/>
  <c r="AH341" i="14"/>
  <c r="W342" i="14"/>
  <c r="Y342" i="14"/>
  <c r="Z342" i="14"/>
  <c r="AH342" i="14"/>
  <c r="W343" i="14"/>
  <c r="Y343" i="14"/>
  <c r="Z343" i="14"/>
  <c r="AH343" i="14"/>
  <c r="W344" i="14"/>
  <c r="Y344" i="14"/>
  <c r="Z344" i="14"/>
  <c r="AH344" i="14"/>
  <c r="W345" i="14"/>
  <c r="Y345" i="14"/>
  <c r="Z345" i="14"/>
  <c r="AH345" i="14"/>
  <c r="W346" i="14"/>
  <c r="Y346" i="14"/>
  <c r="Z346" i="14"/>
  <c r="AH346" i="14"/>
  <c r="W347" i="14"/>
  <c r="Y347" i="14"/>
  <c r="Z347" i="14"/>
  <c r="AH347" i="14"/>
  <c r="W348" i="14"/>
  <c r="Y348" i="14"/>
  <c r="Z348" i="14"/>
  <c r="AH348" i="14"/>
  <c r="W349" i="14"/>
  <c r="Y349" i="14"/>
  <c r="Z349" i="14"/>
  <c r="AH349" i="14"/>
  <c r="W350" i="14"/>
  <c r="Y350" i="14"/>
  <c r="Z350" i="14"/>
  <c r="AH350" i="14"/>
  <c r="W351" i="14"/>
  <c r="Y351" i="14"/>
  <c r="Z351" i="14"/>
  <c r="AH351" i="14"/>
  <c r="W352" i="14"/>
  <c r="Y352" i="14"/>
  <c r="Z352" i="14"/>
  <c r="AH352" i="14"/>
  <c r="W353" i="14"/>
  <c r="Y353" i="14"/>
  <c r="Z353" i="14"/>
  <c r="AH353" i="14"/>
  <c r="W354" i="14"/>
  <c r="Y354" i="14"/>
  <c r="Z354" i="14"/>
  <c r="AH354" i="14"/>
  <c r="W355" i="14"/>
  <c r="Y355" i="14"/>
  <c r="Z355" i="14"/>
  <c r="AH355" i="14"/>
  <c r="W356" i="14"/>
  <c r="Y356" i="14"/>
  <c r="Z356" i="14"/>
  <c r="AH356" i="14"/>
  <c r="W357" i="14"/>
  <c r="Y357" i="14"/>
  <c r="Z357" i="14"/>
  <c r="AH357" i="14"/>
  <c r="W358" i="14"/>
  <c r="Y358" i="14"/>
  <c r="Z358" i="14"/>
  <c r="AH358" i="14"/>
  <c r="W359" i="14"/>
  <c r="Y359" i="14"/>
  <c r="Z359" i="14"/>
  <c r="AH359" i="14"/>
  <c r="W360" i="14"/>
  <c r="Y360" i="14"/>
  <c r="Z360" i="14"/>
  <c r="AH360" i="14"/>
  <c r="W361" i="14"/>
  <c r="Y361" i="14"/>
  <c r="Z361" i="14"/>
  <c r="AH361" i="14"/>
  <c r="W362" i="14"/>
  <c r="Y362" i="14"/>
  <c r="Z362" i="14"/>
  <c r="AH362" i="14"/>
  <c r="W363" i="14"/>
  <c r="Y363" i="14"/>
  <c r="Z363" i="14"/>
  <c r="AH363" i="14"/>
  <c r="W364" i="14"/>
  <c r="Y364" i="14"/>
  <c r="Z364" i="14"/>
  <c r="AH364" i="14"/>
  <c r="W365" i="14"/>
  <c r="Y365" i="14"/>
  <c r="Z365" i="14"/>
  <c r="AH365" i="14"/>
  <c r="W366" i="14"/>
  <c r="Y366" i="14"/>
  <c r="Z366" i="14"/>
  <c r="AH366" i="14"/>
  <c r="W367" i="14"/>
  <c r="Y367" i="14"/>
  <c r="Z367" i="14"/>
  <c r="AH367" i="14"/>
  <c r="W368" i="14"/>
  <c r="Y368" i="14"/>
  <c r="Z368" i="14"/>
  <c r="AH368" i="14"/>
  <c r="W369" i="14"/>
  <c r="Y369" i="14"/>
  <c r="Z369" i="14"/>
  <c r="AH369" i="14"/>
  <c r="W370" i="14"/>
  <c r="Y370" i="14"/>
  <c r="Z370" i="14"/>
  <c r="AH370" i="14"/>
  <c r="W371" i="14"/>
  <c r="Y371" i="14"/>
  <c r="Z371" i="14"/>
  <c r="AH371" i="14"/>
  <c r="W372" i="14"/>
  <c r="Y372" i="14"/>
  <c r="Z372" i="14"/>
  <c r="AH372" i="14"/>
  <c r="W373" i="14"/>
  <c r="Y373" i="14"/>
  <c r="Z373" i="14"/>
  <c r="AH373" i="14"/>
  <c r="W374" i="14"/>
  <c r="Y374" i="14"/>
  <c r="Z374" i="14"/>
  <c r="AH374" i="14"/>
  <c r="W375" i="14"/>
  <c r="Y375" i="14"/>
  <c r="Z375" i="14"/>
  <c r="AH375" i="14"/>
  <c r="W376" i="14"/>
  <c r="Y376" i="14"/>
  <c r="Z376" i="14"/>
  <c r="AH376" i="14"/>
  <c r="W377" i="14"/>
  <c r="Y377" i="14"/>
  <c r="Z377" i="14"/>
  <c r="AH377" i="14"/>
  <c r="W378" i="14"/>
  <c r="Y378" i="14"/>
  <c r="Z378" i="14"/>
  <c r="AH378" i="14"/>
  <c r="W379" i="14"/>
  <c r="Y379" i="14"/>
  <c r="Z379" i="14"/>
  <c r="AH379" i="14"/>
  <c r="W380" i="14"/>
  <c r="Y380" i="14"/>
  <c r="Z380" i="14"/>
  <c r="AH380" i="14"/>
  <c r="W381" i="14"/>
  <c r="Y381" i="14"/>
  <c r="Z381" i="14"/>
  <c r="AH381" i="14"/>
  <c r="W382" i="14"/>
  <c r="Y382" i="14"/>
  <c r="Z382" i="14"/>
  <c r="AH382" i="14"/>
  <c r="W383" i="14"/>
  <c r="Y383" i="14"/>
  <c r="Z383" i="14"/>
  <c r="AH383" i="14"/>
  <c r="W384" i="14"/>
  <c r="Y384" i="14"/>
  <c r="Z384" i="14"/>
  <c r="AH384" i="14"/>
  <c r="W385" i="14"/>
  <c r="Y385" i="14"/>
  <c r="Z385" i="14"/>
  <c r="AH385" i="14"/>
  <c r="W386" i="14"/>
  <c r="Y386" i="14"/>
  <c r="Z386" i="14"/>
  <c r="AH386" i="14"/>
  <c r="W387" i="14"/>
  <c r="Y387" i="14"/>
  <c r="Z387" i="14"/>
  <c r="AH387" i="14"/>
  <c r="W388" i="14"/>
  <c r="Y388" i="14"/>
  <c r="Z388" i="14"/>
  <c r="AH388" i="14"/>
  <c r="W389" i="14"/>
  <c r="Y389" i="14"/>
  <c r="Z389" i="14"/>
  <c r="AH389" i="14"/>
  <c r="W390" i="14"/>
  <c r="Y390" i="14"/>
  <c r="Z390" i="14"/>
  <c r="AH390" i="14"/>
  <c r="W391" i="14"/>
  <c r="Y391" i="14"/>
  <c r="Z391" i="14"/>
  <c r="AH391" i="14"/>
  <c r="W392" i="14"/>
  <c r="Y392" i="14"/>
  <c r="Z392" i="14"/>
  <c r="AH392" i="14"/>
  <c r="W393" i="14"/>
  <c r="Y393" i="14"/>
  <c r="Z393" i="14"/>
  <c r="AH393" i="14"/>
  <c r="W394" i="14"/>
  <c r="Y394" i="14"/>
  <c r="Z394" i="14"/>
  <c r="AH394" i="14"/>
  <c r="W395" i="14"/>
  <c r="Y395" i="14"/>
  <c r="Z395" i="14"/>
  <c r="AH395" i="14"/>
  <c r="W396" i="14"/>
  <c r="Y396" i="14"/>
  <c r="Z396" i="14"/>
  <c r="AH396" i="14"/>
  <c r="W397" i="14"/>
  <c r="Y397" i="14"/>
  <c r="Z397" i="14"/>
  <c r="AH397" i="14"/>
  <c r="W398" i="14"/>
  <c r="Y398" i="14"/>
  <c r="Z398" i="14"/>
  <c r="AH398" i="14"/>
  <c r="W399" i="14"/>
  <c r="Y399" i="14"/>
  <c r="Z399" i="14"/>
  <c r="AH399" i="14"/>
  <c r="W400" i="14"/>
  <c r="Y400" i="14"/>
  <c r="Z400" i="14"/>
  <c r="AH400" i="14"/>
  <c r="W401" i="14"/>
  <c r="Y401" i="14"/>
  <c r="Z401" i="14"/>
  <c r="AH401" i="14"/>
  <c r="W402" i="14"/>
  <c r="Y402" i="14"/>
  <c r="Z402" i="14"/>
  <c r="AH402" i="14"/>
  <c r="W403" i="14"/>
  <c r="Y403" i="14"/>
  <c r="Z403" i="14"/>
  <c r="AH403" i="14"/>
  <c r="W404" i="14"/>
  <c r="Y404" i="14"/>
  <c r="Z404" i="14"/>
  <c r="AH404" i="14"/>
  <c r="W405" i="14"/>
  <c r="Y405" i="14"/>
  <c r="Z405" i="14"/>
  <c r="AH405" i="14"/>
  <c r="W406" i="14"/>
  <c r="Y406" i="14"/>
  <c r="Z406" i="14"/>
  <c r="AH406" i="14"/>
  <c r="W407" i="14"/>
  <c r="Y407" i="14"/>
  <c r="Z407" i="14"/>
  <c r="AH407" i="14"/>
  <c r="W408" i="14"/>
  <c r="Y408" i="14"/>
  <c r="Z408" i="14"/>
  <c r="AH408" i="14"/>
  <c r="W409" i="14"/>
  <c r="Y409" i="14"/>
  <c r="Z409" i="14"/>
  <c r="AH409" i="14"/>
  <c r="W410" i="14"/>
  <c r="Y410" i="14"/>
  <c r="Z410" i="14"/>
  <c r="AH410" i="14"/>
  <c r="W411" i="14"/>
  <c r="Y411" i="14"/>
  <c r="Z411" i="14"/>
  <c r="AH411" i="14"/>
  <c r="W412" i="14"/>
  <c r="Y412" i="14"/>
  <c r="Z412" i="14"/>
  <c r="AH412" i="14"/>
  <c r="W413" i="14"/>
  <c r="Y413" i="14"/>
  <c r="Z413" i="14"/>
  <c r="AH413" i="14"/>
  <c r="W414" i="14"/>
  <c r="Y414" i="14"/>
  <c r="Z414" i="14"/>
  <c r="AH414" i="14"/>
  <c r="W415" i="14"/>
  <c r="Y415" i="14"/>
  <c r="Z415" i="14"/>
  <c r="AH415" i="14"/>
  <c r="W416" i="14"/>
  <c r="Y416" i="14"/>
  <c r="Z416" i="14"/>
  <c r="AH416" i="14"/>
  <c r="W417" i="14"/>
  <c r="Y417" i="14"/>
  <c r="Z417" i="14"/>
  <c r="AH417" i="14"/>
  <c r="W418" i="14"/>
  <c r="Y418" i="14"/>
  <c r="Z418" i="14"/>
  <c r="AH418" i="14"/>
  <c r="W419" i="14"/>
  <c r="Y419" i="14"/>
  <c r="Z419" i="14"/>
  <c r="AH419" i="14"/>
  <c r="W420" i="14"/>
  <c r="Y420" i="14"/>
  <c r="Z420" i="14"/>
  <c r="AH420" i="14"/>
  <c r="W421" i="14"/>
  <c r="Y421" i="14"/>
  <c r="Z421" i="14"/>
  <c r="AH421" i="14"/>
  <c r="W422" i="14"/>
  <c r="Y422" i="14"/>
  <c r="Z422" i="14"/>
  <c r="AH422" i="14"/>
  <c r="W423" i="14"/>
  <c r="Y423" i="14"/>
  <c r="Z423" i="14"/>
  <c r="AH423" i="14"/>
  <c r="W424" i="14"/>
  <c r="Y424" i="14"/>
  <c r="Z424" i="14"/>
  <c r="AH424" i="14"/>
  <c r="W425" i="14"/>
  <c r="Y425" i="14"/>
  <c r="Z425" i="14"/>
  <c r="AH425" i="14"/>
  <c r="W426" i="14"/>
  <c r="Y426" i="14"/>
  <c r="Z426" i="14"/>
  <c r="AH426" i="14"/>
  <c r="W427" i="14"/>
  <c r="Y427" i="14"/>
  <c r="Z427" i="14"/>
  <c r="AH427" i="14"/>
  <c r="W428" i="14"/>
  <c r="Y428" i="14"/>
  <c r="Z428" i="14"/>
  <c r="AH428" i="14"/>
  <c r="W429" i="14"/>
  <c r="Y429" i="14"/>
  <c r="Z429" i="14"/>
  <c r="AH429" i="14"/>
  <c r="W430" i="14"/>
  <c r="Y430" i="14"/>
  <c r="Z430" i="14"/>
  <c r="AH430" i="14"/>
  <c r="W431" i="14"/>
  <c r="Y431" i="14"/>
  <c r="Z431" i="14"/>
  <c r="AH431" i="14"/>
  <c r="W432" i="14"/>
  <c r="Y432" i="14"/>
  <c r="Z432" i="14"/>
  <c r="AH432" i="14"/>
  <c r="W433" i="14"/>
  <c r="Y433" i="14"/>
  <c r="Z433" i="14"/>
  <c r="AH433" i="14"/>
  <c r="W434" i="14"/>
  <c r="Y434" i="14"/>
  <c r="Z434" i="14"/>
  <c r="AH434" i="14"/>
  <c r="W435" i="14"/>
  <c r="Y435" i="14"/>
  <c r="Z435" i="14"/>
  <c r="AH435" i="14"/>
  <c r="W436" i="14"/>
  <c r="Y436" i="14"/>
  <c r="Z436" i="14"/>
  <c r="AH436" i="14"/>
  <c r="W437" i="14"/>
  <c r="Y437" i="14"/>
  <c r="Z437" i="14"/>
  <c r="AH437" i="14"/>
  <c r="W438" i="14"/>
  <c r="Y438" i="14"/>
  <c r="Z438" i="14"/>
  <c r="AH438" i="14"/>
  <c r="W439" i="14"/>
  <c r="Y439" i="14"/>
  <c r="Z439" i="14"/>
  <c r="AH439" i="14"/>
  <c r="W440" i="14"/>
  <c r="Y440" i="14"/>
  <c r="Z440" i="14"/>
  <c r="AH440" i="14"/>
  <c r="W441" i="14"/>
  <c r="Y441" i="14"/>
  <c r="Z441" i="14"/>
  <c r="AH441" i="14"/>
  <c r="W442" i="14"/>
  <c r="Y442" i="14"/>
  <c r="Z442" i="14"/>
  <c r="AH442" i="14"/>
  <c r="W443" i="14"/>
  <c r="Y443" i="14"/>
  <c r="Z443" i="14"/>
  <c r="AH443" i="14"/>
  <c r="W444" i="14"/>
  <c r="Y444" i="14"/>
  <c r="Z444" i="14"/>
  <c r="AH444" i="14"/>
  <c r="W445" i="14"/>
  <c r="Y445" i="14"/>
  <c r="Z445" i="14"/>
  <c r="AH445" i="14"/>
  <c r="W446" i="14"/>
  <c r="Y446" i="14"/>
  <c r="Z446" i="14"/>
  <c r="AH446" i="14"/>
  <c r="W447" i="14"/>
  <c r="Y447" i="14"/>
  <c r="Z447" i="14"/>
  <c r="AH447" i="14"/>
  <c r="W448" i="14"/>
  <c r="Y448" i="14"/>
  <c r="Z448" i="14"/>
  <c r="AH448" i="14"/>
  <c r="W449" i="14"/>
  <c r="Y449" i="14"/>
  <c r="Z449" i="14"/>
  <c r="AH449" i="14"/>
  <c r="W450" i="14"/>
  <c r="Y450" i="14"/>
  <c r="Z450" i="14"/>
  <c r="AH450" i="14"/>
  <c r="W451" i="14"/>
  <c r="Y451" i="14"/>
  <c r="Z451" i="14"/>
  <c r="AH451" i="14"/>
  <c r="W452" i="14"/>
  <c r="Y452" i="14"/>
  <c r="Z452" i="14"/>
  <c r="AH452" i="14"/>
  <c r="W453" i="14"/>
  <c r="Y453" i="14"/>
  <c r="Z453" i="14"/>
  <c r="AH453" i="14"/>
  <c r="W454" i="14"/>
  <c r="Y454" i="14"/>
  <c r="Z454" i="14"/>
  <c r="AH454" i="14"/>
  <c r="W455" i="14"/>
  <c r="Y455" i="14"/>
  <c r="Z455" i="14"/>
  <c r="AH455" i="14"/>
  <c r="W456" i="14"/>
  <c r="Y456" i="14"/>
  <c r="Z456" i="14"/>
  <c r="AH456" i="14"/>
  <c r="W457" i="14"/>
  <c r="Y457" i="14"/>
  <c r="Z457" i="14"/>
  <c r="AH457" i="14"/>
  <c r="W458" i="14"/>
  <c r="Y458" i="14"/>
  <c r="Z458" i="14"/>
  <c r="AH458" i="14"/>
  <c r="W459" i="14"/>
  <c r="Y459" i="14"/>
  <c r="Z459" i="14"/>
  <c r="AH459" i="14"/>
  <c r="W460" i="14"/>
  <c r="Y460" i="14"/>
  <c r="Z460" i="14"/>
  <c r="AH460" i="14"/>
  <c r="W461" i="14"/>
  <c r="Y461" i="14"/>
  <c r="Z461" i="14"/>
  <c r="AH461" i="14"/>
  <c r="W462" i="14"/>
  <c r="Y462" i="14"/>
  <c r="Z462" i="14"/>
  <c r="AH462" i="14"/>
  <c r="W463" i="14"/>
  <c r="Y463" i="14"/>
  <c r="Z463" i="14"/>
  <c r="AH463" i="14"/>
  <c r="W464" i="14"/>
  <c r="Y464" i="14"/>
  <c r="Z464" i="14"/>
  <c r="AH464" i="14"/>
  <c r="W465" i="14"/>
  <c r="Y465" i="14"/>
  <c r="Z465" i="14"/>
  <c r="AH465" i="14"/>
  <c r="W466" i="14"/>
  <c r="Y466" i="14"/>
  <c r="Z466" i="14"/>
  <c r="AH466" i="14"/>
  <c r="W467" i="14"/>
  <c r="Y467" i="14"/>
  <c r="Z467" i="14"/>
  <c r="AH467" i="14"/>
  <c r="W468" i="14"/>
  <c r="Y468" i="14"/>
  <c r="Z468" i="14"/>
  <c r="AH468" i="14"/>
  <c r="W469" i="14"/>
  <c r="Y469" i="14"/>
  <c r="Z469" i="14"/>
  <c r="AH469" i="14"/>
  <c r="W470" i="14"/>
  <c r="Y470" i="14"/>
  <c r="Z470" i="14"/>
  <c r="AH470" i="14"/>
  <c r="W471" i="14"/>
  <c r="Y471" i="14"/>
  <c r="Z471" i="14"/>
  <c r="AH471" i="14"/>
  <c r="W472" i="14"/>
  <c r="Y472" i="14"/>
  <c r="Z472" i="14"/>
  <c r="AH472" i="14"/>
  <c r="W473" i="14"/>
  <c r="Y473" i="14"/>
  <c r="Z473" i="14"/>
  <c r="AH473" i="14"/>
  <c r="W474" i="14"/>
  <c r="Y474" i="14"/>
  <c r="Z474" i="14"/>
  <c r="AH474" i="14"/>
  <c r="W475" i="14"/>
  <c r="Y475" i="14"/>
  <c r="Z475" i="14"/>
  <c r="AH475" i="14"/>
  <c r="W476" i="14"/>
  <c r="Y476" i="14"/>
  <c r="Z476" i="14"/>
  <c r="AH476" i="14"/>
  <c r="W477" i="14"/>
  <c r="Y477" i="14"/>
  <c r="Z477" i="14"/>
  <c r="AH477" i="14"/>
  <c r="W478" i="14"/>
  <c r="Y478" i="14"/>
  <c r="Z478" i="14"/>
  <c r="AH478" i="14"/>
  <c r="W479" i="14"/>
  <c r="Y479" i="14"/>
  <c r="Z479" i="14"/>
  <c r="AH479" i="14"/>
  <c r="W480" i="14"/>
  <c r="Y480" i="14"/>
  <c r="Z480" i="14"/>
  <c r="AH480" i="14"/>
  <c r="W481" i="14"/>
  <c r="Y481" i="14"/>
  <c r="Z481" i="14"/>
  <c r="AH481" i="14"/>
  <c r="W482" i="14"/>
  <c r="Y482" i="14"/>
  <c r="Z482" i="14"/>
  <c r="AH482" i="14"/>
  <c r="W483" i="14"/>
  <c r="Y483" i="14"/>
  <c r="Z483" i="14"/>
  <c r="AH483" i="14"/>
  <c r="W484" i="14"/>
  <c r="Y484" i="14"/>
  <c r="Z484" i="14"/>
  <c r="AH484" i="14"/>
  <c r="W485" i="14"/>
  <c r="Y485" i="14"/>
  <c r="Z485" i="14"/>
  <c r="AH485" i="14"/>
  <c r="W486" i="14"/>
  <c r="Y486" i="14"/>
  <c r="Z486" i="14"/>
  <c r="AH486" i="14"/>
  <c r="W487" i="14"/>
  <c r="Y487" i="14"/>
  <c r="Z487" i="14"/>
  <c r="AH487" i="14"/>
  <c r="W488" i="14"/>
  <c r="Y488" i="14"/>
  <c r="Z488" i="14"/>
  <c r="AH488" i="14"/>
  <c r="W489" i="14"/>
  <c r="Y489" i="14"/>
  <c r="Z489" i="14"/>
  <c r="AH489" i="14"/>
  <c r="W490" i="14"/>
  <c r="Y490" i="14"/>
  <c r="Z490" i="14"/>
  <c r="AH490" i="14"/>
  <c r="W491" i="14"/>
  <c r="Y491" i="14"/>
  <c r="Z491" i="14"/>
  <c r="AH491" i="14"/>
  <c r="W492" i="14"/>
  <c r="Y492" i="14"/>
  <c r="Z492" i="14"/>
  <c r="AH492" i="14"/>
  <c r="W493" i="14"/>
  <c r="Y493" i="14"/>
  <c r="Z493" i="14"/>
  <c r="AH493" i="14"/>
  <c r="W494" i="14"/>
  <c r="Y494" i="14"/>
  <c r="Z494" i="14"/>
  <c r="AH494" i="14"/>
  <c r="W495" i="14"/>
  <c r="Y495" i="14"/>
  <c r="Z495" i="14"/>
  <c r="AH495" i="14"/>
  <c r="W496" i="14"/>
  <c r="Y496" i="14"/>
  <c r="Z496" i="14"/>
  <c r="AH496" i="14"/>
  <c r="W497" i="14"/>
  <c r="Y497" i="14"/>
  <c r="Z497" i="14"/>
  <c r="AH497" i="14"/>
  <c r="W498" i="14"/>
  <c r="Y498" i="14"/>
  <c r="Z498" i="14"/>
  <c r="AH498" i="14"/>
  <c r="W499" i="14"/>
  <c r="Y499" i="14"/>
  <c r="Z499" i="14"/>
  <c r="AH499" i="14"/>
  <c r="W500" i="14"/>
  <c r="Y500" i="14"/>
  <c r="Z500" i="14"/>
  <c r="AH500" i="14"/>
  <c r="W501" i="14"/>
  <c r="Y501" i="14"/>
  <c r="Z501" i="14"/>
  <c r="AH501" i="14"/>
  <c r="W502" i="14"/>
  <c r="Y502" i="14"/>
  <c r="Z502" i="14"/>
  <c r="AH502" i="14"/>
  <c r="W503" i="14"/>
  <c r="Y503" i="14"/>
  <c r="Z503" i="14"/>
  <c r="AH503" i="14"/>
  <c r="W504" i="14"/>
  <c r="Y504" i="14"/>
  <c r="Z504" i="14"/>
  <c r="AH504" i="14"/>
  <c r="W505" i="14"/>
  <c r="Y505" i="14"/>
  <c r="Z505" i="14"/>
  <c r="AH505" i="14"/>
  <c r="W506" i="14"/>
  <c r="Y506" i="14"/>
  <c r="Z506" i="14"/>
  <c r="AH506" i="14"/>
  <c r="W507" i="14"/>
  <c r="Y507" i="14"/>
  <c r="Z507" i="14"/>
  <c r="AH507" i="14"/>
  <c r="W508" i="14"/>
  <c r="Y508" i="14"/>
  <c r="Z508" i="14"/>
  <c r="AH508" i="14"/>
  <c r="W509" i="14"/>
  <c r="Y509" i="14"/>
  <c r="Z509" i="14"/>
  <c r="AH509" i="14"/>
  <c r="W510" i="14"/>
  <c r="Y510" i="14"/>
  <c r="Z510" i="14"/>
  <c r="AH510" i="14"/>
  <c r="W511" i="14"/>
  <c r="Y511" i="14"/>
  <c r="Z511" i="14"/>
  <c r="AH511" i="14"/>
  <c r="W512" i="14"/>
  <c r="Y512" i="14"/>
  <c r="Z512" i="14"/>
  <c r="AH512" i="14"/>
  <c r="W513" i="14"/>
  <c r="Y513" i="14"/>
  <c r="Z513" i="14"/>
  <c r="AH513" i="14"/>
  <c r="W514" i="14"/>
  <c r="Y514" i="14"/>
  <c r="Z514" i="14"/>
  <c r="AH514" i="14"/>
  <c r="W515" i="14"/>
  <c r="Y515" i="14"/>
  <c r="Z515" i="14"/>
  <c r="AH515" i="14"/>
  <c r="W516" i="14"/>
  <c r="Y516" i="14"/>
  <c r="Z516" i="14"/>
  <c r="AH516" i="14"/>
  <c r="W517" i="14"/>
  <c r="Y517" i="14"/>
  <c r="Z517" i="14"/>
  <c r="AH517" i="14"/>
  <c r="W518" i="14"/>
  <c r="Y518" i="14"/>
  <c r="Z518" i="14"/>
  <c r="AH518" i="14"/>
  <c r="W519" i="14"/>
  <c r="Y519" i="14"/>
  <c r="Z519" i="14"/>
  <c r="AH519" i="14"/>
  <c r="W520" i="14"/>
  <c r="Y520" i="14"/>
  <c r="Z520" i="14"/>
  <c r="AH520" i="14"/>
  <c r="W521" i="14"/>
  <c r="Y521" i="14"/>
  <c r="Z521" i="14"/>
  <c r="AH521" i="14"/>
  <c r="W522" i="14"/>
  <c r="Y522" i="14"/>
  <c r="Z522" i="14"/>
  <c r="AH522" i="14"/>
  <c r="W523" i="14"/>
  <c r="Y523" i="14"/>
  <c r="Z523" i="14"/>
  <c r="AH523" i="14"/>
  <c r="W524" i="14"/>
  <c r="Y524" i="14"/>
  <c r="Z524" i="14"/>
  <c r="AH524" i="14"/>
  <c r="W525" i="14"/>
  <c r="Y525" i="14"/>
  <c r="Z525" i="14"/>
  <c r="AH525" i="14"/>
  <c r="W526" i="14"/>
  <c r="Y526" i="14"/>
  <c r="Z526" i="14"/>
  <c r="AH526" i="14"/>
  <c r="W527" i="14"/>
  <c r="Y527" i="14"/>
  <c r="Z527" i="14"/>
  <c r="AH527" i="14"/>
  <c r="W528" i="14"/>
  <c r="Y528" i="14"/>
  <c r="Z528" i="14"/>
  <c r="AH528" i="14"/>
  <c r="W529" i="14"/>
  <c r="Y529" i="14"/>
  <c r="Z529" i="14"/>
  <c r="AH529" i="14"/>
  <c r="W530" i="14"/>
  <c r="Y530" i="14"/>
  <c r="Z530" i="14"/>
  <c r="AH530" i="14"/>
  <c r="W531" i="14"/>
  <c r="Y531" i="14"/>
  <c r="Z531" i="14"/>
  <c r="AH531" i="14"/>
  <c r="W532" i="14"/>
  <c r="Y532" i="14"/>
  <c r="Z532" i="14"/>
  <c r="AH532" i="14"/>
  <c r="W533" i="14"/>
  <c r="Y533" i="14"/>
  <c r="Z533" i="14"/>
  <c r="AH533" i="14"/>
  <c r="W534" i="14"/>
  <c r="Y534" i="14"/>
  <c r="Z534" i="14"/>
  <c r="AH534" i="14"/>
  <c r="W535" i="14"/>
  <c r="Y535" i="14"/>
  <c r="Z535" i="14"/>
  <c r="AH535" i="14"/>
  <c r="W536" i="14"/>
  <c r="Y536" i="14"/>
  <c r="Z536" i="14"/>
  <c r="AH536" i="14"/>
  <c r="W537" i="14"/>
  <c r="Y537" i="14"/>
  <c r="Z537" i="14"/>
  <c r="AH537" i="14"/>
  <c r="W538" i="14"/>
  <c r="Y538" i="14"/>
  <c r="Z538" i="14"/>
  <c r="AH538" i="14"/>
  <c r="W539" i="14"/>
  <c r="Y539" i="14"/>
  <c r="Z539" i="14"/>
  <c r="AH539" i="14"/>
  <c r="W540" i="14"/>
  <c r="Y540" i="14"/>
  <c r="Z540" i="14"/>
  <c r="AH540" i="14"/>
  <c r="W541" i="14"/>
  <c r="Y541" i="14"/>
  <c r="Z541" i="14"/>
  <c r="AH541" i="14"/>
  <c r="W542" i="14"/>
  <c r="Y542" i="14"/>
  <c r="Z542" i="14"/>
  <c r="AH542" i="14"/>
  <c r="W543" i="14"/>
  <c r="Y543" i="14"/>
  <c r="Z543" i="14"/>
  <c r="AH543" i="14"/>
  <c r="W544" i="14"/>
  <c r="Y544" i="14"/>
  <c r="Z544" i="14"/>
  <c r="AH544" i="14"/>
  <c r="W545" i="14"/>
  <c r="Y545" i="14"/>
  <c r="Z545" i="14"/>
  <c r="AH545" i="14"/>
  <c r="W546" i="14"/>
  <c r="Y546" i="14"/>
  <c r="Z546" i="14"/>
  <c r="AH546" i="14"/>
  <c r="W547" i="14"/>
  <c r="Y547" i="14"/>
  <c r="Z547" i="14"/>
  <c r="AH547" i="14"/>
  <c r="W548" i="14"/>
  <c r="Y548" i="14"/>
  <c r="Z548" i="14"/>
  <c r="AH548" i="14"/>
  <c r="W549" i="14"/>
  <c r="Y549" i="14"/>
  <c r="Z549" i="14"/>
  <c r="AH549" i="14"/>
  <c r="W550" i="14"/>
  <c r="Y550" i="14"/>
  <c r="Z550" i="14"/>
  <c r="AH550" i="14"/>
  <c r="W551" i="14"/>
  <c r="Y551" i="14"/>
  <c r="Z551" i="14"/>
  <c r="AH551" i="14"/>
  <c r="W552" i="14"/>
  <c r="Y552" i="14"/>
  <c r="Z552" i="14"/>
  <c r="AH552" i="14"/>
  <c r="W553" i="14"/>
  <c r="Y553" i="14"/>
  <c r="Z553" i="14"/>
  <c r="AH553" i="14"/>
  <c r="W554" i="14"/>
  <c r="Y554" i="14"/>
  <c r="Z554" i="14"/>
  <c r="AH554" i="14"/>
  <c r="W555" i="14"/>
  <c r="Y555" i="14"/>
  <c r="Z555" i="14"/>
  <c r="AH555" i="14"/>
  <c r="W556" i="14"/>
  <c r="Y556" i="14"/>
  <c r="Z556" i="14"/>
  <c r="AH556" i="14"/>
  <c r="W557" i="14"/>
  <c r="Y557" i="14"/>
  <c r="Z557" i="14"/>
  <c r="AH557" i="14"/>
  <c r="W558" i="14"/>
  <c r="Y558" i="14"/>
  <c r="Z558" i="14"/>
  <c r="AH558" i="14"/>
  <c r="W559" i="14"/>
  <c r="Y559" i="14"/>
  <c r="Z559" i="14"/>
  <c r="AH559" i="14"/>
  <c r="W560" i="14"/>
  <c r="Y560" i="14"/>
  <c r="Z560" i="14"/>
  <c r="AH560" i="14"/>
  <c r="W561" i="14"/>
  <c r="Y561" i="14"/>
  <c r="Z561" i="14"/>
  <c r="AH561" i="14"/>
  <c r="W562" i="14"/>
  <c r="Y562" i="14"/>
  <c r="Z562" i="14"/>
  <c r="AH562" i="14"/>
  <c r="W563" i="14"/>
  <c r="Y563" i="14"/>
  <c r="Z563" i="14"/>
  <c r="AH563" i="14"/>
  <c r="W564" i="14"/>
  <c r="Y564" i="14"/>
  <c r="Z564" i="14"/>
  <c r="AH564" i="14"/>
  <c r="W565" i="14"/>
  <c r="Y565" i="14"/>
  <c r="Z565" i="14"/>
  <c r="AH565" i="14"/>
  <c r="W566" i="14"/>
  <c r="Y566" i="14"/>
  <c r="Z566" i="14"/>
  <c r="AH566" i="14"/>
  <c r="W567" i="14"/>
  <c r="Y567" i="14"/>
  <c r="Z567" i="14"/>
  <c r="AH567" i="14"/>
  <c r="W568" i="14"/>
  <c r="Y568" i="14"/>
  <c r="Z568" i="14"/>
  <c r="AH568" i="14"/>
  <c r="W569" i="14"/>
  <c r="Y569" i="14"/>
  <c r="Z569" i="14"/>
  <c r="AH569" i="14"/>
  <c r="W570" i="14"/>
  <c r="Y570" i="14"/>
  <c r="Z570" i="14"/>
  <c r="AH570" i="14"/>
  <c r="W571" i="14"/>
  <c r="Y571" i="14"/>
  <c r="Z571" i="14"/>
  <c r="AH571" i="14"/>
  <c r="W572" i="14"/>
  <c r="Y572" i="14"/>
  <c r="Z572" i="14"/>
  <c r="AH572" i="14"/>
  <c r="W573" i="14"/>
  <c r="Y573" i="14"/>
  <c r="Z573" i="14"/>
  <c r="AH573" i="14"/>
  <c r="W574" i="14"/>
  <c r="Y574" i="14"/>
  <c r="Z574" i="14"/>
  <c r="AH574" i="14"/>
  <c r="W575" i="14"/>
  <c r="Y575" i="14"/>
  <c r="Z575" i="14"/>
  <c r="AH575" i="14"/>
  <c r="W576" i="14"/>
  <c r="Y576" i="14"/>
  <c r="Z576" i="14"/>
  <c r="AH576" i="14"/>
  <c r="W577" i="14"/>
  <c r="Y577" i="14"/>
  <c r="Z577" i="14"/>
  <c r="AH577" i="14"/>
  <c r="W578" i="14"/>
  <c r="Y578" i="14"/>
  <c r="Z578" i="14"/>
  <c r="AH578" i="14"/>
  <c r="W579" i="14"/>
  <c r="Y579" i="14"/>
  <c r="Z579" i="14"/>
  <c r="AH579" i="14"/>
  <c r="W580" i="14"/>
  <c r="Y580" i="14"/>
  <c r="Z580" i="14"/>
  <c r="AH580" i="14"/>
  <c r="W581" i="14"/>
  <c r="Y581" i="14"/>
  <c r="Z581" i="14"/>
  <c r="AH581" i="14"/>
  <c r="W582" i="14"/>
  <c r="Y582" i="14"/>
  <c r="Z582" i="14"/>
  <c r="AH582" i="14"/>
  <c r="W583" i="14"/>
  <c r="Y583" i="14"/>
  <c r="Z583" i="14"/>
  <c r="AH583" i="14"/>
  <c r="W584" i="14"/>
  <c r="Y584" i="14"/>
  <c r="Z584" i="14"/>
  <c r="AH584" i="14"/>
  <c r="W585" i="14"/>
  <c r="Y585" i="14"/>
  <c r="Z585" i="14"/>
  <c r="AH585" i="14"/>
  <c r="W586" i="14"/>
  <c r="Y586" i="14"/>
  <c r="Z586" i="14"/>
  <c r="AH586" i="14"/>
  <c r="W587" i="14"/>
  <c r="Y587" i="14"/>
  <c r="Z587" i="14"/>
  <c r="AH587" i="14"/>
  <c r="W588" i="14"/>
  <c r="Y588" i="14"/>
  <c r="Z588" i="14"/>
  <c r="AH588" i="14"/>
  <c r="W589" i="14"/>
  <c r="Y589" i="14"/>
  <c r="Z589" i="14"/>
  <c r="AH589" i="14"/>
  <c r="W590" i="14"/>
  <c r="Y590" i="14"/>
  <c r="Z590" i="14"/>
  <c r="AH590" i="14"/>
  <c r="W591" i="14"/>
  <c r="Y591" i="14"/>
  <c r="Z591" i="14"/>
  <c r="AH591" i="14"/>
  <c r="W592" i="14"/>
  <c r="Y592" i="14"/>
  <c r="Z592" i="14"/>
  <c r="AH592" i="14"/>
  <c r="W593" i="14"/>
  <c r="Y593" i="14"/>
  <c r="Z593" i="14"/>
  <c r="AH593" i="14"/>
  <c r="W594" i="14"/>
  <c r="Y594" i="14"/>
  <c r="Z594" i="14"/>
  <c r="AH594" i="14"/>
  <c r="W595" i="14"/>
  <c r="Y595" i="14"/>
  <c r="Z595" i="14"/>
  <c r="AH595" i="14"/>
  <c r="W596" i="14"/>
  <c r="Y596" i="14"/>
  <c r="Z596" i="14"/>
  <c r="AH596" i="14"/>
  <c r="W597" i="14"/>
  <c r="Y597" i="14"/>
  <c r="Z597" i="14"/>
  <c r="AH597" i="14"/>
  <c r="W598" i="14"/>
  <c r="Y598" i="14"/>
  <c r="Z598" i="14"/>
  <c r="AH598" i="14"/>
  <c r="W599" i="14"/>
  <c r="Y599" i="14"/>
  <c r="Z599" i="14"/>
  <c r="AH599" i="14"/>
  <c r="W600" i="14"/>
  <c r="Y600" i="14"/>
  <c r="Z600" i="14"/>
  <c r="AH600" i="14"/>
  <c r="W601" i="14"/>
  <c r="Y601" i="14"/>
  <c r="Z601" i="14"/>
  <c r="AH601" i="14"/>
  <c r="W602" i="14"/>
  <c r="Y602" i="14"/>
  <c r="Z602" i="14"/>
  <c r="AH602" i="14"/>
  <c r="W603" i="14"/>
  <c r="Y603" i="14"/>
  <c r="Z603" i="14"/>
  <c r="AH603" i="14"/>
  <c r="W604" i="14"/>
  <c r="Y604" i="14"/>
  <c r="Z604" i="14"/>
  <c r="AH604" i="14"/>
  <c r="W605" i="14"/>
  <c r="Y605" i="14"/>
  <c r="Z605" i="14"/>
  <c r="AH605" i="14"/>
  <c r="W606" i="14"/>
  <c r="Y606" i="14"/>
  <c r="Z606" i="14"/>
  <c r="AH606" i="14"/>
  <c r="W607" i="14"/>
  <c r="Y607" i="14"/>
  <c r="Z607" i="14"/>
  <c r="AH607" i="14"/>
  <c r="W608" i="14"/>
  <c r="Y608" i="14"/>
  <c r="Z608" i="14"/>
  <c r="AH608" i="14"/>
  <c r="W609" i="14"/>
  <c r="Y609" i="14"/>
  <c r="Z609" i="14"/>
  <c r="AH609" i="14"/>
  <c r="W610" i="14"/>
  <c r="Y610" i="14"/>
  <c r="Z610" i="14"/>
  <c r="AH610" i="14"/>
  <c r="W611" i="14"/>
  <c r="Y611" i="14"/>
  <c r="Z611" i="14"/>
  <c r="AH611" i="14"/>
  <c r="W612" i="14"/>
  <c r="Y612" i="14"/>
  <c r="Z612" i="14"/>
  <c r="AH612" i="14"/>
  <c r="W613" i="14"/>
  <c r="Y613" i="14"/>
  <c r="Z613" i="14"/>
  <c r="AH613" i="14"/>
  <c r="W614" i="14"/>
  <c r="Y614" i="14"/>
  <c r="Z614" i="14"/>
  <c r="AH614" i="14"/>
  <c r="W615" i="14"/>
  <c r="Y615" i="14"/>
  <c r="Z615" i="14"/>
  <c r="AH615" i="14"/>
  <c r="W616" i="14"/>
  <c r="Y616" i="14"/>
  <c r="Z616" i="14"/>
  <c r="AH616" i="14"/>
  <c r="W617" i="14"/>
  <c r="Y617" i="14"/>
  <c r="Z617" i="14"/>
  <c r="AH617" i="14"/>
  <c r="W618" i="14"/>
  <c r="Y618" i="14"/>
  <c r="Z618" i="14"/>
  <c r="AH618" i="14"/>
  <c r="W619" i="14"/>
  <c r="Y619" i="14"/>
  <c r="Z619" i="14"/>
  <c r="AH619" i="14"/>
  <c r="W620" i="14"/>
  <c r="Y620" i="14"/>
  <c r="Z620" i="14"/>
  <c r="AH620" i="14"/>
  <c r="W621" i="14"/>
  <c r="Y621" i="14"/>
  <c r="Z621" i="14"/>
  <c r="AH621" i="14"/>
  <c r="W622" i="14"/>
  <c r="Y622" i="14"/>
  <c r="Z622" i="14"/>
  <c r="AH622" i="14"/>
  <c r="W623" i="14"/>
  <c r="Y623" i="14"/>
  <c r="Z623" i="14"/>
  <c r="AH623" i="14"/>
  <c r="W624" i="14"/>
  <c r="Y624" i="14"/>
  <c r="Z624" i="14"/>
  <c r="AH624" i="14"/>
  <c r="W625" i="14"/>
  <c r="Y625" i="14"/>
  <c r="Z625" i="14"/>
  <c r="AH625" i="14"/>
  <c r="W626" i="14"/>
  <c r="Y626" i="14"/>
  <c r="Z626" i="14"/>
  <c r="AH626" i="14"/>
  <c r="W627" i="14"/>
  <c r="Y627" i="14"/>
  <c r="Z627" i="14"/>
  <c r="AH627" i="14"/>
  <c r="W628" i="14"/>
  <c r="Y628" i="14"/>
  <c r="Z628" i="14"/>
  <c r="AH628" i="14"/>
  <c r="W629" i="14"/>
  <c r="Y629" i="14"/>
  <c r="Z629" i="14"/>
  <c r="AH629" i="14"/>
  <c r="W630" i="14"/>
  <c r="Y630" i="14"/>
  <c r="Z630" i="14"/>
  <c r="AH630" i="14"/>
  <c r="W631" i="14"/>
  <c r="Y631" i="14"/>
  <c r="Z631" i="14"/>
  <c r="AH631" i="14"/>
  <c r="W632" i="14"/>
  <c r="Y632" i="14"/>
  <c r="Z632" i="14"/>
  <c r="AH632" i="14"/>
  <c r="W633" i="14"/>
  <c r="Y633" i="14"/>
  <c r="Z633" i="14"/>
  <c r="AH633" i="14"/>
  <c r="W634" i="14"/>
  <c r="Y634" i="14"/>
  <c r="Z634" i="14"/>
  <c r="AH634" i="14"/>
  <c r="W635" i="14"/>
  <c r="Y635" i="14"/>
  <c r="Z635" i="14"/>
  <c r="AH635" i="14"/>
  <c r="W636" i="14"/>
  <c r="Y636" i="14"/>
  <c r="Z636" i="14"/>
  <c r="AH636" i="14"/>
  <c r="W637" i="14"/>
  <c r="Y637" i="14"/>
  <c r="Z637" i="14"/>
  <c r="AH637" i="14"/>
  <c r="W638" i="14"/>
  <c r="Y638" i="14"/>
  <c r="Z638" i="14"/>
  <c r="AH638" i="14"/>
  <c r="W639" i="14"/>
  <c r="Y639" i="14"/>
  <c r="Z639" i="14"/>
  <c r="AH639" i="14"/>
  <c r="W640" i="14"/>
  <c r="Y640" i="14"/>
  <c r="Z640" i="14"/>
  <c r="AH640" i="14"/>
  <c r="W641" i="14"/>
  <c r="Y641" i="14"/>
  <c r="Z641" i="14"/>
  <c r="AH641" i="14"/>
  <c r="W642" i="14"/>
  <c r="Y642" i="14"/>
  <c r="Z642" i="14"/>
  <c r="AH642" i="14"/>
  <c r="W643" i="14"/>
  <c r="Y643" i="14"/>
  <c r="Z643" i="14"/>
  <c r="AH643" i="14"/>
  <c r="W644" i="14"/>
  <c r="Y644" i="14"/>
  <c r="Z644" i="14"/>
  <c r="AH644" i="14"/>
  <c r="W645" i="14"/>
  <c r="Y645" i="14"/>
  <c r="Z645" i="14"/>
  <c r="AH645" i="14"/>
  <c r="W646" i="14"/>
  <c r="Y646" i="14"/>
  <c r="Z646" i="14"/>
  <c r="AH646" i="14"/>
  <c r="W647" i="14"/>
  <c r="Y647" i="14"/>
  <c r="Z647" i="14"/>
  <c r="AH647" i="14"/>
  <c r="W648" i="14"/>
  <c r="Y648" i="14"/>
  <c r="Z648" i="14"/>
  <c r="AH648" i="14"/>
  <c r="W649" i="14"/>
  <c r="Y649" i="14"/>
  <c r="Z649" i="14"/>
  <c r="AH649" i="14"/>
  <c r="W650" i="14"/>
  <c r="Y650" i="14"/>
  <c r="Z650" i="14"/>
  <c r="AH650" i="14"/>
  <c r="W651" i="14"/>
  <c r="Y651" i="14"/>
  <c r="Z651" i="14"/>
  <c r="AH651" i="14"/>
  <c r="W652" i="14"/>
  <c r="Y652" i="14"/>
  <c r="Z652" i="14"/>
  <c r="AH652" i="14"/>
  <c r="W653" i="14"/>
  <c r="Y653" i="14"/>
  <c r="Z653" i="14"/>
  <c r="AH653" i="14"/>
  <c r="W654" i="14"/>
  <c r="Y654" i="14"/>
  <c r="Z654" i="14"/>
  <c r="AH654" i="14"/>
  <c r="W655" i="14"/>
  <c r="Y655" i="14"/>
  <c r="Z655" i="14"/>
  <c r="AH655" i="14"/>
  <c r="W656" i="14"/>
  <c r="Y656" i="14"/>
  <c r="Z656" i="14"/>
  <c r="AH656" i="14"/>
  <c r="W657" i="14"/>
  <c r="Y657" i="14"/>
  <c r="Z657" i="14"/>
  <c r="AH657" i="14"/>
  <c r="W658" i="14"/>
  <c r="Y658" i="14"/>
  <c r="Z658" i="14"/>
  <c r="AH658" i="14"/>
  <c r="W659" i="14"/>
  <c r="Y659" i="14"/>
  <c r="Z659" i="14"/>
  <c r="AH659" i="14"/>
  <c r="W660" i="14"/>
  <c r="Y660" i="14"/>
  <c r="Z660" i="14"/>
  <c r="AH660" i="14"/>
  <c r="W661" i="14"/>
  <c r="Y661" i="14"/>
  <c r="Z661" i="14"/>
  <c r="AH661" i="14"/>
  <c r="W662" i="14"/>
  <c r="Y662" i="14"/>
  <c r="Z662" i="14"/>
  <c r="AH662" i="14"/>
  <c r="W663" i="14"/>
  <c r="Y663" i="14"/>
  <c r="Z663" i="14"/>
  <c r="AH663" i="14"/>
  <c r="W664" i="14"/>
  <c r="Y664" i="14"/>
  <c r="Z664" i="14"/>
  <c r="AH664" i="14"/>
  <c r="W665" i="14"/>
  <c r="Y665" i="14"/>
  <c r="Z665" i="14"/>
  <c r="AH665" i="14"/>
  <c r="W666" i="14"/>
  <c r="Y666" i="14"/>
  <c r="Z666" i="14"/>
  <c r="AH666" i="14"/>
  <c r="W667" i="14"/>
  <c r="Y667" i="14"/>
  <c r="Z667" i="14"/>
  <c r="AH667" i="14"/>
  <c r="W668" i="14"/>
  <c r="Y668" i="14"/>
  <c r="Z668" i="14"/>
  <c r="AH668" i="14"/>
  <c r="W669" i="14"/>
  <c r="Y669" i="14"/>
  <c r="Z669" i="14"/>
  <c r="AH669" i="14"/>
  <c r="W670" i="14"/>
  <c r="Y670" i="14"/>
  <c r="Z670" i="14"/>
  <c r="AH670" i="14"/>
  <c r="W671" i="14"/>
  <c r="Y671" i="14"/>
  <c r="Z671" i="14"/>
  <c r="AH671" i="14"/>
  <c r="W672" i="14"/>
  <c r="Y672" i="14"/>
  <c r="Z672" i="14"/>
  <c r="AH672" i="14"/>
  <c r="W673" i="14"/>
  <c r="Y673" i="14"/>
  <c r="Z673" i="14"/>
  <c r="AH673" i="14"/>
  <c r="W674" i="14"/>
  <c r="Y674" i="14"/>
  <c r="Z674" i="14"/>
  <c r="AH674" i="14"/>
  <c r="W675" i="14"/>
  <c r="Y675" i="14"/>
  <c r="Z675" i="14"/>
  <c r="AH675" i="14"/>
  <c r="W676" i="14"/>
  <c r="Y676" i="14"/>
  <c r="Z676" i="14"/>
  <c r="AH676" i="14"/>
  <c r="W677" i="14"/>
  <c r="Y677" i="14"/>
  <c r="Z677" i="14"/>
  <c r="AH677" i="14"/>
  <c r="W678" i="14"/>
  <c r="Y678" i="14"/>
  <c r="Z678" i="14"/>
  <c r="AH678" i="14"/>
  <c r="W679" i="14"/>
  <c r="Y679" i="14"/>
  <c r="Z679" i="14"/>
  <c r="AH679" i="14"/>
  <c r="W680" i="14"/>
  <c r="Y680" i="14"/>
  <c r="Z680" i="14"/>
  <c r="AH680" i="14"/>
  <c r="W681" i="14"/>
  <c r="Y681" i="14"/>
  <c r="Z681" i="14"/>
  <c r="AH681" i="14"/>
  <c r="W682" i="14"/>
  <c r="Y682" i="14"/>
  <c r="Z682" i="14"/>
  <c r="AH682" i="14"/>
  <c r="W683" i="14"/>
  <c r="Y683" i="14"/>
  <c r="Z683" i="14"/>
  <c r="AH683" i="14"/>
  <c r="W684" i="14"/>
  <c r="Y684" i="14"/>
  <c r="Z684" i="14"/>
  <c r="AH684" i="14"/>
  <c r="W685" i="14"/>
  <c r="Y685" i="14"/>
  <c r="Z685" i="14"/>
  <c r="AH685" i="14"/>
  <c r="W686" i="14"/>
  <c r="Y686" i="14"/>
  <c r="Z686" i="14"/>
  <c r="AH686" i="14"/>
  <c r="W687" i="14"/>
  <c r="Y687" i="14"/>
  <c r="Z687" i="14"/>
  <c r="AH687" i="14"/>
  <c r="W688" i="14"/>
  <c r="Y688" i="14"/>
  <c r="Z688" i="14"/>
  <c r="AH688" i="14"/>
  <c r="W689" i="14"/>
  <c r="Y689" i="14"/>
  <c r="Z689" i="14"/>
  <c r="AH689" i="14"/>
  <c r="W690" i="14"/>
  <c r="Y690" i="14"/>
  <c r="Z690" i="14"/>
  <c r="AH690" i="14"/>
  <c r="W691" i="14"/>
  <c r="Y691" i="14"/>
  <c r="Z691" i="14"/>
  <c r="AH691" i="14"/>
  <c r="W692" i="14"/>
  <c r="Y692" i="14"/>
  <c r="Z692" i="14"/>
  <c r="AH692" i="14"/>
  <c r="W693" i="14"/>
  <c r="Y693" i="14"/>
  <c r="Z693" i="14"/>
  <c r="AH693" i="14"/>
  <c r="W694" i="14"/>
  <c r="Y694" i="14"/>
  <c r="Z694" i="14"/>
  <c r="AH694" i="14"/>
  <c r="W695" i="14"/>
  <c r="Y695" i="14"/>
  <c r="Z695" i="14"/>
  <c r="AH695" i="14"/>
  <c r="W696" i="14"/>
  <c r="Y696" i="14"/>
  <c r="Z696" i="14"/>
  <c r="AH696" i="14"/>
  <c r="W697" i="14"/>
  <c r="Y697" i="14"/>
  <c r="Z697" i="14"/>
  <c r="AH697" i="14"/>
  <c r="W698" i="14"/>
  <c r="Y698" i="14"/>
  <c r="Z698" i="14"/>
  <c r="AH698" i="14"/>
  <c r="W699" i="14"/>
  <c r="Y699" i="14"/>
  <c r="Z699" i="14"/>
  <c r="AH699" i="14"/>
  <c r="W700" i="14"/>
  <c r="Y700" i="14"/>
  <c r="Z700" i="14"/>
  <c r="AH700" i="14"/>
  <c r="W701" i="14"/>
  <c r="Y701" i="14"/>
  <c r="Z701" i="14"/>
  <c r="AH701" i="14"/>
  <c r="W702" i="14"/>
  <c r="Y702" i="14"/>
  <c r="Z702" i="14"/>
  <c r="AH702" i="14"/>
  <c r="W703" i="14"/>
  <c r="Y703" i="14"/>
  <c r="Z703" i="14"/>
  <c r="AH703" i="14"/>
  <c r="W704" i="14"/>
  <c r="Y704" i="14"/>
  <c r="Z704" i="14"/>
  <c r="AH704" i="14"/>
  <c r="W705" i="14"/>
  <c r="Y705" i="14"/>
  <c r="Z705" i="14"/>
  <c r="AH705" i="14"/>
  <c r="W706" i="14"/>
  <c r="Y706" i="14"/>
  <c r="Z706" i="14"/>
  <c r="AH706" i="14"/>
  <c r="W707" i="14"/>
  <c r="Y707" i="14"/>
  <c r="Z707" i="14"/>
  <c r="AH707" i="14"/>
  <c r="W708" i="14"/>
  <c r="Y708" i="14"/>
  <c r="Z708" i="14"/>
  <c r="AH708" i="14"/>
  <c r="W709" i="14"/>
  <c r="Y709" i="14"/>
  <c r="Z709" i="14"/>
  <c r="AH709" i="14"/>
  <c r="W710" i="14"/>
  <c r="Y710" i="14"/>
  <c r="Z710" i="14"/>
  <c r="AH710" i="14"/>
  <c r="W711" i="14"/>
  <c r="Y711" i="14"/>
  <c r="Z711" i="14"/>
  <c r="AH711" i="14"/>
  <c r="W712" i="14"/>
  <c r="Y712" i="14"/>
  <c r="Z712" i="14"/>
  <c r="AH712" i="14"/>
  <c r="W713" i="14"/>
  <c r="Y713" i="14"/>
  <c r="Z713" i="14"/>
  <c r="AH713" i="14"/>
  <c r="W714" i="14"/>
  <c r="Y714" i="14"/>
  <c r="Z714" i="14"/>
  <c r="AH714" i="14"/>
  <c r="W715" i="14"/>
  <c r="Y715" i="14"/>
  <c r="Z715" i="14"/>
  <c r="AH715" i="14"/>
  <c r="W716" i="14"/>
  <c r="Y716" i="14"/>
  <c r="Z716" i="14"/>
  <c r="AH716" i="14"/>
  <c r="W717" i="14"/>
  <c r="Y717" i="14"/>
  <c r="Z717" i="14"/>
  <c r="AH717" i="14"/>
  <c r="W718" i="14"/>
  <c r="Y718" i="14"/>
  <c r="Z718" i="14"/>
  <c r="AH718" i="14"/>
  <c r="W719" i="14"/>
  <c r="Y719" i="14"/>
  <c r="Z719" i="14"/>
  <c r="AH719" i="14"/>
  <c r="W720" i="14"/>
  <c r="Y720" i="14"/>
  <c r="Z720" i="14"/>
  <c r="AH720" i="14"/>
  <c r="W721" i="14"/>
  <c r="Y721" i="14"/>
  <c r="Z721" i="14"/>
  <c r="AH721" i="14"/>
  <c r="W722" i="14"/>
  <c r="Y722" i="14"/>
  <c r="Z722" i="14"/>
  <c r="AH722" i="14"/>
  <c r="W723" i="14"/>
  <c r="Y723" i="14"/>
  <c r="Z723" i="14"/>
  <c r="AH723" i="14"/>
  <c r="W724" i="14"/>
  <c r="Y724" i="14"/>
  <c r="Z724" i="14"/>
  <c r="AH724" i="14"/>
  <c r="W725" i="14"/>
  <c r="Y725" i="14"/>
  <c r="Z725" i="14"/>
  <c r="AH725" i="14"/>
  <c r="W726" i="14"/>
  <c r="Y726" i="14"/>
  <c r="Z726" i="14"/>
  <c r="AH726" i="14"/>
  <c r="W727" i="14"/>
  <c r="Y727" i="14"/>
  <c r="Z727" i="14"/>
  <c r="AH727" i="14"/>
  <c r="W728" i="14"/>
  <c r="Y728" i="14"/>
  <c r="Z728" i="14"/>
  <c r="AH728" i="14"/>
  <c r="W729" i="14"/>
  <c r="Y729" i="14"/>
  <c r="Z729" i="14"/>
  <c r="AH729" i="14"/>
  <c r="W730" i="14"/>
  <c r="Y730" i="14"/>
  <c r="Z730" i="14"/>
  <c r="AH730" i="14"/>
  <c r="W731" i="14"/>
  <c r="Y731" i="14"/>
  <c r="Z731" i="14"/>
  <c r="AH731" i="14"/>
  <c r="W732" i="14"/>
  <c r="Y732" i="14"/>
  <c r="Z732" i="14"/>
  <c r="AH732" i="14"/>
  <c r="W733" i="14"/>
  <c r="Y733" i="14"/>
  <c r="Z733" i="14"/>
  <c r="AH733" i="14"/>
  <c r="W734" i="14"/>
  <c r="Y734" i="14"/>
  <c r="Z734" i="14"/>
  <c r="AH734" i="14"/>
  <c r="W735" i="14"/>
  <c r="Y735" i="14"/>
  <c r="Z735" i="14"/>
  <c r="AH735" i="14"/>
  <c r="W736" i="14"/>
  <c r="Y736" i="14"/>
  <c r="Z736" i="14"/>
  <c r="AH736" i="14"/>
  <c r="W737" i="14"/>
  <c r="Y737" i="14"/>
  <c r="Z737" i="14"/>
  <c r="AH737" i="14"/>
  <c r="W738" i="14"/>
  <c r="Y738" i="14"/>
  <c r="Z738" i="14"/>
  <c r="AH738" i="14"/>
  <c r="W739" i="14"/>
  <c r="Y739" i="14"/>
  <c r="Z739" i="14"/>
  <c r="AH739" i="14"/>
  <c r="W740" i="14"/>
  <c r="Y740" i="14"/>
  <c r="Z740" i="14"/>
  <c r="AH740" i="14"/>
  <c r="W741" i="14"/>
  <c r="Y741" i="14"/>
  <c r="Z741" i="14"/>
  <c r="AH741" i="14"/>
  <c r="W742" i="14"/>
  <c r="Y742" i="14"/>
  <c r="Z742" i="14"/>
  <c r="AH742" i="14"/>
  <c r="W743" i="14"/>
  <c r="Y743" i="14"/>
  <c r="Z743" i="14"/>
  <c r="AH743" i="14"/>
  <c r="W744" i="14"/>
  <c r="Y744" i="14"/>
  <c r="Z744" i="14"/>
  <c r="AH744" i="14"/>
  <c r="W745" i="14"/>
  <c r="Y745" i="14"/>
  <c r="Z745" i="14"/>
  <c r="AH745" i="14"/>
  <c r="W746" i="14"/>
  <c r="Y746" i="14"/>
  <c r="Z746" i="14"/>
  <c r="AH746" i="14"/>
  <c r="W747" i="14"/>
  <c r="Y747" i="14"/>
  <c r="Z747" i="14"/>
  <c r="AH747" i="14"/>
  <c r="W748" i="14"/>
  <c r="Y748" i="14"/>
  <c r="Z748" i="14"/>
  <c r="AH748" i="14"/>
  <c r="W749" i="14"/>
  <c r="Y749" i="14"/>
  <c r="Z749" i="14"/>
  <c r="AH749" i="14"/>
  <c r="W750" i="14"/>
  <c r="Y750" i="14"/>
  <c r="Z750" i="14"/>
  <c r="AH750" i="14"/>
  <c r="W751" i="14"/>
  <c r="Y751" i="14"/>
  <c r="Z751" i="14"/>
  <c r="AH751" i="14"/>
  <c r="W752" i="14"/>
  <c r="Y752" i="14"/>
  <c r="Z752" i="14"/>
  <c r="AH752" i="14"/>
  <c r="W753" i="14"/>
  <c r="Y753" i="14"/>
  <c r="Z753" i="14"/>
  <c r="AH753" i="14"/>
  <c r="W754" i="14"/>
  <c r="Y754" i="14"/>
  <c r="Z754" i="14"/>
  <c r="AH754" i="14"/>
  <c r="W755" i="14"/>
  <c r="Y755" i="14"/>
  <c r="Z755" i="14"/>
  <c r="AH755" i="14"/>
  <c r="W756" i="14"/>
  <c r="Y756" i="14"/>
  <c r="Z756" i="14"/>
  <c r="AH756" i="14"/>
  <c r="W757" i="14"/>
  <c r="Y757" i="14"/>
  <c r="Z757" i="14"/>
  <c r="AH757" i="14"/>
  <c r="W758" i="14"/>
  <c r="Y758" i="14"/>
  <c r="Z758" i="14"/>
  <c r="AH758" i="14"/>
  <c r="W759" i="14"/>
  <c r="Y759" i="14"/>
  <c r="Z759" i="14"/>
  <c r="AH759" i="14"/>
  <c r="W760" i="14"/>
  <c r="Y760" i="14"/>
  <c r="Z760" i="14"/>
  <c r="AH760" i="14"/>
  <c r="W761" i="14"/>
  <c r="Y761" i="14"/>
  <c r="Z761" i="14"/>
  <c r="AH761" i="14"/>
  <c r="W762" i="14"/>
  <c r="Y762" i="14"/>
  <c r="Z762" i="14"/>
  <c r="AH762" i="14"/>
  <c r="W763" i="14"/>
  <c r="Y763" i="14"/>
  <c r="Z763" i="14"/>
  <c r="AH763" i="14"/>
  <c r="W764" i="14"/>
  <c r="Y764" i="14"/>
  <c r="Z764" i="14"/>
  <c r="AH764" i="14"/>
  <c r="W765" i="14"/>
  <c r="Y765" i="14"/>
  <c r="Z765" i="14"/>
  <c r="AH765" i="14"/>
  <c r="W766" i="14"/>
  <c r="Y766" i="14"/>
  <c r="Z766" i="14"/>
  <c r="AH766" i="14"/>
  <c r="W767" i="14"/>
  <c r="Y767" i="14"/>
  <c r="Z767" i="14"/>
  <c r="AH767" i="14"/>
  <c r="W768" i="14"/>
  <c r="Y768" i="14"/>
  <c r="Z768" i="14"/>
  <c r="AH768" i="14"/>
  <c r="W769" i="14"/>
  <c r="Y769" i="14"/>
  <c r="Z769" i="14"/>
  <c r="AH769" i="14"/>
  <c r="W770" i="14"/>
  <c r="Y770" i="14"/>
  <c r="Z770" i="14"/>
  <c r="AH770" i="14"/>
  <c r="W771" i="14"/>
  <c r="Y771" i="14"/>
  <c r="Z771" i="14"/>
  <c r="AH771" i="14"/>
  <c r="W772" i="14"/>
  <c r="Y772" i="14"/>
  <c r="Z772" i="14"/>
  <c r="AH772" i="14"/>
  <c r="W773" i="14"/>
  <c r="Y773" i="14"/>
  <c r="Z773" i="14"/>
  <c r="AH773" i="14"/>
  <c r="W774" i="14"/>
  <c r="Y774" i="14"/>
  <c r="Z774" i="14"/>
  <c r="AH774" i="14"/>
  <c r="W775" i="14"/>
  <c r="Y775" i="14"/>
  <c r="Z775" i="14"/>
  <c r="AH775" i="14"/>
  <c r="W776" i="14"/>
  <c r="Y776" i="14"/>
  <c r="Z776" i="14"/>
  <c r="AH776" i="14"/>
  <c r="W777" i="14"/>
  <c r="Y777" i="14"/>
  <c r="Z777" i="14"/>
  <c r="AH777" i="14"/>
  <c r="W778" i="14"/>
  <c r="Y778" i="14"/>
  <c r="Z778" i="14"/>
  <c r="AH778" i="14"/>
  <c r="W779" i="14"/>
  <c r="Y779" i="14"/>
  <c r="Z779" i="14"/>
  <c r="AH779" i="14"/>
  <c r="W780" i="14"/>
  <c r="Y780" i="14"/>
  <c r="Z780" i="14"/>
  <c r="AH780" i="14"/>
  <c r="W781" i="14"/>
  <c r="Y781" i="14"/>
  <c r="Z781" i="14"/>
  <c r="AH781" i="14"/>
  <c r="W782" i="14"/>
  <c r="Y782" i="14"/>
  <c r="Z782" i="14"/>
  <c r="AH782" i="14"/>
  <c r="W783" i="14"/>
  <c r="Y783" i="14"/>
  <c r="Z783" i="14"/>
  <c r="AH783" i="14"/>
  <c r="W784" i="14"/>
  <c r="Y784" i="14"/>
  <c r="Z784" i="14"/>
  <c r="AH784" i="14"/>
  <c r="W785" i="14"/>
  <c r="Y785" i="14"/>
  <c r="Z785" i="14"/>
  <c r="AH785" i="14"/>
  <c r="W786" i="14"/>
  <c r="Y786" i="14"/>
  <c r="Z786" i="14"/>
  <c r="AH786" i="14"/>
  <c r="W787" i="14"/>
  <c r="Y787" i="14"/>
  <c r="Z787" i="14"/>
  <c r="AH787" i="14"/>
  <c r="W788" i="14"/>
  <c r="Y788" i="14"/>
  <c r="Z788" i="14"/>
  <c r="AH788" i="14"/>
  <c r="W789" i="14"/>
  <c r="Y789" i="14"/>
  <c r="Z789" i="14"/>
  <c r="AH789" i="14"/>
  <c r="W790" i="14"/>
  <c r="Y790" i="14"/>
  <c r="Z790" i="14"/>
  <c r="AH790" i="14"/>
  <c r="W791" i="14"/>
  <c r="Y791" i="14"/>
  <c r="Z791" i="14"/>
  <c r="AH791" i="14"/>
  <c r="W792" i="14"/>
  <c r="Y792" i="14"/>
  <c r="Z792" i="14"/>
  <c r="AH792" i="14"/>
  <c r="W793" i="14"/>
  <c r="Y793" i="14"/>
  <c r="Z793" i="14"/>
  <c r="AH793" i="14"/>
  <c r="W794" i="14"/>
  <c r="Y794" i="14"/>
  <c r="Z794" i="14"/>
  <c r="AH794" i="14"/>
  <c r="W795" i="14"/>
  <c r="Y795" i="14"/>
  <c r="Z795" i="14"/>
  <c r="AH795" i="14"/>
  <c r="W796" i="14"/>
  <c r="Y796" i="14"/>
  <c r="Z796" i="14"/>
  <c r="AH796" i="14"/>
  <c r="W797" i="14"/>
  <c r="Y797" i="14"/>
  <c r="Z797" i="14"/>
  <c r="AH797" i="14"/>
  <c r="W798" i="14"/>
  <c r="Y798" i="14"/>
  <c r="Z798" i="14"/>
  <c r="AH798" i="14"/>
  <c r="W799" i="14"/>
  <c r="Y799" i="14"/>
  <c r="Z799" i="14"/>
  <c r="AH799" i="14"/>
  <c r="W800" i="14"/>
  <c r="Y800" i="14"/>
  <c r="Z800" i="14"/>
  <c r="AH800" i="14"/>
  <c r="W801" i="14"/>
  <c r="Y801" i="14"/>
  <c r="Z801" i="14"/>
  <c r="AH801" i="14"/>
  <c r="W802" i="14"/>
  <c r="Y802" i="14"/>
  <c r="Z802" i="14"/>
  <c r="AH802" i="14"/>
  <c r="W803" i="14"/>
  <c r="Y803" i="14"/>
  <c r="Z803" i="14"/>
  <c r="AH803" i="14"/>
  <c r="W804" i="14"/>
  <c r="Y804" i="14"/>
  <c r="Z804" i="14"/>
  <c r="AH804" i="14"/>
  <c r="W805" i="14"/>
  <c r="Y805" i="14"/>
  <c r="Z805" i="14"/>
  <c r="AH805" i="14"/>
  <c r="W806" i="14"/>
  <c r="Y806" i="14"/>
  <c r="Z806" i="14"/>
  <c r="AH806" i="14"/>
  <c r="W807" i="14"/>
  <c r="Y807" i="14"/>
  <c r="Z807" i="14"/>
  <c r="AH807" i="14"/>
  <c r="W808" i="14"/>
  <c r="Y808" i="14"/>
  <c r="Z808" i="14"/>
  <c r="AH808" i="14"/>
  <c r="W809" i="14"/>
  <c r="Y809" i="14"/>
  <c r="Z809" i="14"/>
  <c r="AH809" i="14"/>
  <c r="W810" i="14"/>
  <c r="Y810" i="14"/>
  <c r="Z810" i="14"/>
  <c r="AH810" i="14"/>
  <c r="W811" i="14"/>
  <c r="Y811" i="14"/>
  <c r="Z811" i="14"/>
  <c r="AH811" i="14"/>
  <c r="W812" i="14"/>
  <c r="Y812" i="14"/>
  <c r="Z812" i="14"/>
  <c r="AH812" i="14"/>
  <c r="W813" i="14"/>
  <c r="Y813" i="14"/>
  <c r="Z813" i="14"/>
  <c r="AH813" i="14"/>
  <c r="W814" i="14"/>
  <c r="Y814" i="14"/>
  <c r="Z814" i="14"/>
  <c r="AH814" i="14"/>
  <c r="W815" i="14"/>
  <c r="Y815" i="14"/>
  <c r="Z815" i="14"/>
  <c r="AH815" i="14"/>
  <c r="W816" i="14"/>
  <c r="Y816" i="14"/>
  <c r="Z816" i="14"/>
  <c r="AH816" i="14"/>
  <c r="W817" i="14"/>
  <c r="Y817" i="14"/>
  <c r="Z817" i="14"/>
  <c r="AH817" i="14"/>
  <c r="W818" i="14"/>
  <c r="Y818" i="14"/>
  <c r="Z818" i="14"/>
  <c r="AH818" i="14"/>
  <c r="W819" i="14"/>
  <c r="Y819" i="14"/>
  <c r="Z819" i="14"/>
  <c r="AH819" i="14"/>
  <c r="W820" i="14"/>
  <c r="Y820" i="14"/>
  <c r="Z820" i="14"/>
  <c r="AH820" i="14"/>
  <c r="W821" i="14"/>
  <c r="Y821" i="14"/>
  <c r="Z821" i="14"/>
  <c r="AH821" i="14"/>
  <c r="W822" i="14"/>
  <c r="Y822" i="14"/>
  <c r="Z822" i="14"/>
  <c r="AH822" i="14"/>
  <c r="W823" i="14"/>
  <c r="Y823" i="14"/>
  <c r="Z823" i="14"/>
  <c r="AH823" i="14"/>
  <c r="W824" i="14"/>
  <c r="Y824" i="14"/>
  <c r="Z824" i="14"/>
  <c r="AH824" i="14"/>
  <c r="W825" i="14"/>
  <c r="Y825" i="14"/>
  <c r="Z825" i="14"/>
  <c r="AH825" i="14"/>
  <c r="W826" i="14"/>
  <c r="Y826" i="14"/>
  <c r="Z826" i="14"/>
  <c r="AH826" i="14"/>
  <c r="W827" i="14"/>
  <c r="Y827" i="14"/>
  <c r="Z827" i="14"/>
  <c r="AH827" i="14"/>
  <c r="W828" i="14"/>
  <c r="Y828" i="14"/>
  <c r="Z828" i="14"/>
  <c r="AH828" i="14"/>
  <c r="W829" i="14"/>
  <c r="Y829" i="14"/>
  <c r="Z829" i="14"/>
  <c r="AH829" i="14"/>
  <c r="W830" i="14"/>
  <c r="Y830" i="14"/>
  <c r="Z830" i="14"/>
  <c r="AH830" i="14"/>
  <c r="W831" i="14"/>
  <c r="Y831" i="14"/>
  <c r="Z831" i="14"/>
  <c r="AH831" i="14"/>
  <c r="W832" i="14"/>
  <c r="Y832" i="14"/>
  <c r="Z832" i="14"/>
  <c r="AH832" i="14"/>
  <c r="W833" i="14"/>
  <c r="Y833" i="14"/>
  <c r="Z833" i="14"/>
  <c r="AH833" i="14"/>
  <c r="W834" i="14"/>
  <c r="Y834" i="14"/>
  <c r="Z834" i="14"/>
  <c r="AH834" i="14"/>
  <c r="W835" i="14"/>
  <c r="Y835" i="14"/>
  <c r="Z835" i="14"/>
  <c r="AH835" i="14"/>
  <c r="W836" i="14"/>
  <c r="Y836" i="14"/>
  <c r="Z836" i="14"/>
  <c r="AH836" i="14"/>
  <c r="W837" i="14"/>
  <c r="Y837" i="14"/>
  <c r="Z837" i="14"/>
  <c r="AH837" i="14"/>
  <c r="W838" i="14"/>
  <c r="Y838" i="14"/>
  <c r="Z838" i="14"/>
  <c r="AH838" i="14"/>
  <c r="W839" i="14"/>
  <c r="Y839" i="14"/>
  <c r="Z839" i="14"/>
  <c r="AH839" i="14"/>
  <c r="W840" i="14"/>
  <c r="Y840" i="14"/>
  <c r="Z840" i="14"/>
  <c r="AH840" i="14"/>
  <c r="W841" i="14"/>
  <c r="Y841" i="14"/>
  <c r="Z841" i="14"/>
  <c r="AH841" i="14"/>
  <c r="W842" i="14"/>
  <c r="Y842" i="14"/>
  <c r="Z842" i="14"/>
  <c r="AH842" i="14"/>
  <c r="W843" i="14"/>
  <c r="Y843" i="14"/>
  <c r="Z843" i="14"/>
  <c r="AH843" i="14"/>
  <c r="W844" i="14"/>
  <c r="Y844" i="14"/>
  <c r="Z844" i="14"/>
  <c r="AH844" i="14"/>
  <c r="W845" i="14"/>
  <c r="Y845" i="14"/>
  <c r="Z845" i="14"/>
  <c r="AH845" i="14"/>
  <c r="W846" i="14"/>
  <c r="Y846" i="14"/>
  <c r="Z846" i="14"/>
  <c r="AH846" i="14"/>
  <c r="W847" i="14"/>
  <c r="Y847" i="14"/>
  <c r="Z847" i="14"/>
  <c r="AH847" i="14"/>
  <c r="W848" i="14"/>
  <c r="Y848" i="14"/>
  <c r="Z848" i="14"/>
  <c r="AH848" i="14"/>
  <c r="W849" i="14"/>
  <c r="Y849" i="14"/>
  <c r="Z849" i="14"/>
  <c r="AH849" i="14"/>
  <c r="W850" i="14"/>
  <c r="Y850" i="14"/>
  <c r="Z850" i="14"/>
  <c r="AH850" i="14"/>
  <c r="W851" i="14"/>
  <c r="Y851" i="14"/>
  <c r="Z851" i="14"/>
  <c r="AH851" i="14"/>
  <c r="W852" i="14"/>
  <c r="Y852" i="14"/>
  <c r="Z852" i="14"/>
  <c r="AH852" i="14"/>
  <c r="W853" i="14"/>
  <c r="Y853" i="14"/>
  <c r="Z853" i="14"/>
  <c r="AH853" i="14"/>
  <c r="W854" i="14"/>
  <c r="Y854" i="14"/>
  <c r="Z854" i="14"/>
  <c r="AH854" i="14"/>
  <c r="W855" i="14"/>
  <c r="Y855" i="14"/>
  <c r="Z855" i="14"/>
  <c r="AH855" i="14"/>
  <c r="W856" i="14"/>
  <c r="Y856" i="14"/>
  <c r="Z856" i="14"/>
  <c r="AH856" i="14"/>
  <c r="W857" i="14"/>
  <c r="Y857" i="14"/>
  <c r="Z857" i="14"/>
  <c r="AH857" i="14"/>
  <c r="W858" i="14"/>
  <c r="Y858" i="14"/>
  <c r="Z858" i="14"/>
  <c r="AH858" i="14"/>
  <c r="W859" i="14"/>
  <c r="Y859" i="14"/>
  <c r="Z859" i="14"/>
  <c r="AH859" i="14"/>
  <c r="W860" i="14"/>
  <c r="Y860" i="14"/>
  <c r="Z860" i="14"/>
  <c r="AH860" i="14"/>
  <c r="W861" i="14"/>
  <c r="Y861" i="14"/>
  <c r="Z861" i="14"/>
  <c r="AH861" i="14"/>
  <c r="W862" i="14"/>
  <c r="Y862" i="14"/>
  <c r="Z862" i="14"/>
  <c r="AH862" i="14"/>
  <c r="W863" i="14"/>
  <c r="Y863" i="14"/>
  <c r="Z863" i="14"/>
  <c r="AH863" i="14"/>
  <c r="W864" i="14"/>
  <c r="Y864" i="14"/>
  <c r="Z864" i="14"/>
  <c r="AH864" i="14"/>
  <c r="W865" i="14"/>
  <c r="Y865" i="14"/>
  <c r="Z865" i="14"/>
  <c r="AH865" i="14"/>
  <c r="W866" i="14"/>
  <c r="Y866" i="14"/>
  <c r="Z866" i="14"/>
  <c r="AH866" i="14"/>
  <c r="W867" i="14"/>
  <c r="Y867" i="14"/>
  <c r="Z867" i="14"/>
  <c r="AH867" i="14"/>
  <c r="W868" i="14"/>
  <c r="Y868" i="14"/>
  <c r="Z868" i="14"/>
  <c r="AH868" i="14"/>
  <c r="W869" i="14"/>
  <c r="Y869" i="14"/>
  <c r="Z869" i="14"/>
  <c r="AH869" i="14"/>
  <c r="W870" i="14"/>
  <c r="Y870" i="14"/>
  <c r="Z870" i="14"/>
  <c r="AH870" i="14"/>
  <c r="W871" i="14"/>
  <c r="Y871" i="14"/>
  <c r="Z871" i="14"/>
  <c r="AH871" i="14"/>
  <c r="W872" i="14"/>
  <c r="Y872" i="14"/>
  <c r="Z872" i="14"/>
  <c r="AH872" i="14"/>
  <c r="W873" i="14"/>
  <c r="Y873" i="14"/>
  <c r="Z873" i="14"/>
  <c r="AH873" i="14"/>
  <c r="W874" i="14"/>
  <c r="Y874" i="14"/>
  <c r="Z874" i="14"/>
  <c r="AH874" i="14"/>
  <c r="W875" i="14"/>
  <c r="Y875" i="14"/>
  <c r="Z875" i="14"/>
  <c r="AH875" i="14"/>
  <c r="W876" i="14"/>
  <c r="Y876" i="14"/>
  <c r="Z876" i="14"/>
  <c r="AH876" i="14"/>
  <c r="W877" i="14"/>
  <c r="Y877" i="14"/>
  <c r="Z877" i="14"/>
  <c r="AH877" i="14"/>
  <c r="W878" i="14"/>
  <c r="Y878" i="14"/>
  <c r="Z878" i="14"/>
  <c r="AH878" i="14"/>
  <c r="W879" i="14"/>
  <c r="Y879" i="14"/>
  <c r="Z879" i="14"/>
  <c r="AH879" i="14"/>
  <c r="W880" i="14"/>
  <c r="Y880" i="14"/>
  <c r="Z880" i="14"/>
  <c r="AH880" i="14"/>
  <c r="W881" i="14"/>
  <c r="Y881" i="14"/>
  <c r="Z881" i="14"/>
  <c r="AH881" i="14"/>
  <c r="W882" i="14"/>
  <c r="Y882" i="14"/>
  <c r="Z882" i="14"/>
  <c r="AH882" i="14"/>
  <c r="W883" i="14"/>
  <c r="Y883" i="14"/>
  <c r="Z883" i="14"/>
  <c r="AH883" i="14"/>
  <c r="W884" i="14"/>
  <c r="Y884" i="14"/>
  <c r="Z884" i="14"/>
  <c r="AH884" i="14"/>
  <c r="W885" i="14"/>
  <c r="Y885" i="14"/>
  <c r="Z885" i="14"/>
  <c r="AH885" i="14"/>
  <c r="W886" i="14"/>
  <c r="Y886" i="14"/>
  <c r="Z886" i="14"/>
  <c r="AH886" i="14"/>
  <c r="W887" i="14"/>
  <c r="Y887" i="14"/>
  <c r="Z887" i="14"/>
  <c r="AH887" i="14"/>
  <c r="W888" i="14"/>
  <c r="Y888" i="14"/>
  <c r="Z888" i="14"/>
  <c r="AH888" i="14"/>
  <c r="W889" i="14"/>
  <c r="Y889" i="14"/>
  <c r="Z889" i="14"/>
  <c r="AH889" i="14"/>
  <c r="W890" i="14"/>
  <c r="Y890" i="14"/>
  <c r="Z890" i="14"/>
  <c r="AH890" i="14"/>
  <c r="W891" i="14"/>
  <c r="Y891" i="14"/>
  <c r="Z891" i="14"/>
  <c r="AH891" i="14"/>
  <c r="W892" i="14"/>
  <c r="Y892" i="14"/>
  <c r="Z892" i="14"/>
  <c r="AH892" i="14"/>
  <c r="W893" i="14"/>
  <c r="Y893" i="14"/>
  <c r="Z893" i="14"/>
  <c r="AH893" i="14"/>
  <c r="W894" i="14"/>
  <c r="Y894" i="14"/>
  <c r="Z894" i="14"/>
  <c r="AH894" i="14"/>
  <c r="W895" i="14"/>
  <c r="Y895" i="14"/>
  <c r="Z895" i="14"/>
  <c r="AH895" i="14"/>
  <c r="W896" i="14"/>
  <c r="Y896" i="14"/>
  <c r="Z896" i="14"/>
  <c r="AH896" i="14"/>
  <c r="W897" i="14"/>
  <c r="Y897" i="14"/>
  <c r="Z897" i="14"/>
  <c r="AH897" i="14"/>
  <c r="W898" i="14"/>
  <c r="Y898" i="14"/>
  <c r="Z898" i="14"/>
  <c r="AH898" i="14"/>
  <c r="W899" i="14"/>
  <c r="Y899" i="14"/>
  <c r="Z899" i="14"/>
  <c r="AH899" i="14"/>
  <c r="W900" i="14"/>
  <c r="Y900" i="14"/>
  <c r="Z900" i="14"/>
  <c r="AH900" i="14"/>
  <c r="W901" i="14"/>
  <c r="Y901" i="14"/>
  <c r="Z901" i="14"/>
  <c r="AH901" i="14"/>
  <c r="W902" i="14"/>
  <c r="Y902" i="14"/>
  <c r="Z902" i="14"/>
  <c r="AH902" i="14"/>
  <c r="W903" i="14"/>
  <c r="Y903" i="14"/>
  <c r="Z903" i="14"/>
  <c r="AH903" i="14"/>
  <c r="W904" i="14"/>
  <c r="Y904" i="14"/>
  <c r="Z904" i="14"/>
  <c r="AH904" i="14"/>
  <c r="W905" i="14"/>
  <c r="Y905" i="14"/>
  <c r="Z905" i="14"/>
  <c r="AH905" i="14"/>
  <c r="W906" i="14"/>
  <c r="Y906" i="14"/>
  <c r="Z906" i="14"/>
  <c r="AH906" i="14"/>
  <c r="W907" i="14"/>
  <c r="Y907" i="14"/>
  <c r="Z907" i="14"/>
  <c r="AH907" i="14"/>
  <c r="W908" i="14"/>
  <c r="Y908" i="14"/>
  <c r="Z908" i="14"/>
  <c r="AH908" i="14"/>
  <c r="W909" i="14"/>
  <c r="Y909" i="14"/>
  <c r="Z909" i="14"/>
  <c r="AH909" i="14"/>
  <c r="W910" i="14"/>
  <c r="Y910" i="14"/>
  <c r="Z910" i="14"/>
  <c r="AH910" i="14"/>
  <c r="W911" i="14"/>
  <c r="Y911" i="14"/>
  <c r="Z911" i="14"/>
  <c r="AH911" i="14"/>
  <c r="W912" i="14"/>
  <c r="Y912" i="14"/>
  <c r="Z912" i="14"/>
  <c r="AH912" i="14"/>
  <c r="W913" i="14"/>
  <c r="Y913" i="14"/>
  <c r="Z913" i="14"/>
  <c r="AH913" i="14"/>
  <c r="W914" i="14"/>
  <c r="Y914" i="14"/>
  <c r="Z914" i="14"/>
  <c r="AH914" i="14"/>
  <c r="W915" i="14"/>
  <c r="Y915" i="14"/>
  <c r="Z915" i="14"/>
  <c r="AH915" i="14"/>
  <c r="W916" i="14"/>
  <c r="Y916" i="14"/>
  <c r="Z916" i="14"/>
  <c r="AH916" i="14"/>
  <c r="W917" i="14"/>
  <c r="Y917" i="14"/>
  <c r="Z917" i="14"/>
  <c r="AH917" i="14"/>
  <c r="W918" i="14"/>
  <c r="Y918" i="14"/>
  <c r="Z918" i="14"/>
  <c r="AH918" i="14"/>
  <c r="W919" i="14"/>
  <c r="Y919" i="14"/>
  <c r="Z919" i="14"/>
  <c r="AH919" i="14"/>
  <c r="W920" i="14"/>
  <c r="Y920" i="14"/>
  <c r="Z920" i="14"/>
  <c r="AH920" i="14"/>
  <c r="W921" i="14"/>
  <c r="Y921" i="14"/>
  <c r="Z921" i="14"/>
  <c r="AH921" i="14"/>
  <c r="W922" i="14"/>
  <c r="Y922" i="14"/>
  <c r="Z922" i="14"/>
  <c r="AH922" i="14"/>
  <c r="W923" i="14"/>
  <c r="Y923" i="14"/>
  <c r="Z923" i="14"/>
  <c r="AH923" i="14"/>
  <c r="W924" i="14"/>
  <c r="Y924" i="14"/>
  <c r="Z924" i="14"/>
  <c r="AH924" i="14"/>
  <c r="W925" i="14"/>
  <c r="Y925" i="14"/>
  <c r="Z925" i="14"/>
  <c r="AH925" i="14"/>
  <c r="W926" i="14"/>
  <c r="Y926" i="14"/>
  <c r="Z926" i="14"/>
  <c r="AH926" i="14"/>
  <c r="W927" i="14"/>
  <c r="Y927" i="14"/>
  <c r="Z927" i="14"/>
  <c r="AH927" i="14"/>
  <c r="W928" i="14"/>
  <c r="Y928" i="14"/>
  <c r="Z928" i="14"/>
  <c r="AH928" i="14"/>
  <c r="W929" i="14"/>
  <c r="Y929" i="14"/>
  <c r="Z929" i="14"/>
  <c r="AH929" i="14"/>
  <c r="W930" i="14"/>
  <c r="Y930" i="14"/>
  <c r="Z930" i="14"/>
  <c r="AH930" i="14"/>
  <c r="W931" i="14"/>
  <c r="Y931" i="14"/>
  <c r="Z931" i="14"/>
  <c r="AH931" i="14"/>
  <c r="W932" i="14"/>
  <c r="Y932" i="14"/>
  <c r="Z932" i="14"/>
  <c r="AH932" i="14"/>
  <c r="W933" i="14"/>
  <c r="Y933" i="14"/>
  <c r="Z933" i="14"/>
  <c r="AH933" i="14"/>
  <c r="W934" i="14"/>
  <c r="Y934" i="14"/>
  <c r="Z934" i="14"/>
  <c r="AH934" i="14"/>
  <c r="W935" i="14"/>
  <c r="Y935" i="14"/>
  <c r="Z935" i="14"/>
  <c r="AH935" i="14"/>
  <c r="W936" i="14"/>
  <c r="Y936" i="14"/>
  <c r="Z936" i="14"/>
  <c r="AH936" i="14"/>
  <c r="W937" i="14"/>
  <c r="Y937" i="14"/>
  <c r="Z937" i="14"/>
  <c r="AH937" i="14"/>
  <c r="W938" i="14"/>
  <c r="Y938" i="14"/>
  <c r="Z938" i="14"/>
  <c r="AH938" i="14"/>
  <c r="W939" i="14"/>
  <c r="Y939" i="14"/>
  <c r="Z939" i="14"/>
  <c r="AH939" i="14"/>
  <c r="W940" i="14"/>
  <c r="Y940" i="14"/>
  <c r="Z940" i="14"/>
  <c r="AH940" i="14"/>
  <c r="W941" i="14"/>
  <c r="Y941" i="14"/>
  <c r="Z941" i="14"/>
  <c r="AH941" i="14"/>
  <c r="W942" i="14"/>
  <c r="Y942" i="14"/>
  <c r="Z942" i="14"/>
  <c r="AH942" i="14"/>
  <c r="W943" i="14"/>
  <c r="Y943" i="14"/>
  <c r="Z943" i="14"/>
  <c r="AH943" i="14"/>
  <c r="W944" i="14"/>
  <c r="Y944" i="14"/>
  <c r="Z944" i="14"/>
  <c r="AH944" i="14"/>
  <c r="W945" i="14"/>
  <c r="Y945" i="14"/>
  <c r="Z945" i="14"/>
  <c r="AH945" i="14"/>
  <c r="W946" i="14"/>
  <c r="Y946" i="14"/>
  <c r="Z946" i="14"/>
  <c r="AH946" i="14"/>
  <c r="W947" i="14"/>
  <c r="Y947" i="14"/>
  <c r="Z947" i="14"/>
  <c r="AH947" i="14"/>
  <c r="W948" i="14"/>
  <c r="Y948" i="14"/>
  <c r="Z948" i="14"/>
  <c r="AH948" i="14"/>
  <c r="W949" i="14"/>
  <c r="Y949" i="14"/>
  <c r="Z949" i="14"/>
  <c r="AH949" i="14"/>
  <c r="W950" i="14"/>
  <c r="Y950" i="14"/>
  <c r="Z950" i="14"/>
  <c r="AH950" i="14"/>
  <c r="W951" i="14"/>
  <c r="Y951" i="14"/>
  <c r="Z951" i="14"/>
  <c r="AH951" i="14"/>
  <c r="W952" i="14"/>
  <c r="Y952" i="14"/>
  <c r="Z952" i="14"/>
  <c r="AH952" i="14"/>
  <c r="W953" i="14"/>
  <c r="Y953" i="14"/>
  <c r="Z953" i="14"/>
  <c r="AH953" i="14"/>
  <c r="W954" i="14"/>
  <c r="Y954" i="14"/>
  <c r="Z954" i="14"/>
  <c r="AH954" i="14"/>
  <c r="W955" i="14"/>
  <c r="Y955" i="14"/>
  <c r="Z955" i="14"/>
  <c r="AH955" i="14"/>
  <c r="W956" i="14"/>
  <c r="Y956" i="14"/>
  <c r="Z956" i="14"/>
  <c r="AH956" i="14"/>
  <c r="W957" i="14"/>
  <c r="Y957" i="14"/>
  <c r="Z957" i="14"/>
  <c r="AH957" i="14"/>
  <c r="W958" i="14"/>
  <c r="Y958" i="14"/>
  <c r="Z958" i="14"/>
  <c r="AH958" i="14"/>
  <c r="W959" i="14"/>
  <c r="Y959" i="14"/>
  <c r="Z959" i="14"/>
  <c r="AH959" i="14"/>
  <c r="W960" i="14"/>
  <c r="Y960" i="14"/>
  <c r="Z960" i="14"/>
  <c r="AH960" i="14"/>
  <c r="W961" i="14"/>
  <c r="Y961" i="14"/>
  <c r="Z961" i="14"/>
  <c r="AH961" i="14"/>
  <c r="W962" i="14"/>
  <c r="Y962" i="14"/>
  <c r="Z962" i="14"/>
  <c r="AH962" i="14"/>
  <c r="W963" i="14"/>
  <c r="Y963" i="14"/>
  <c r="Z963" i="14"/>
  <c r="AH963" i="14"/>
  <c r="W964" i="14"/>
  <c r="Y964" i="14"/>
  <c r="Z964" i="14"/>
  <c r="AH964" i="14"/>
  <c r="W965" i="14"/>
  <c r="Y965" i="14"/>
  <c r="Z965" i="14"/>
  <c r="AH965" i="14"/>
  <c r="W966" i="14"/>
  <c r="Y966" i="14"/>
  <c r="Z966" i="14"/>
  <c r="AH966" i="14"/>
  <c r="W967" i="14"/>
  <c r="Y967" i="14"/>
  <c r="Z967" i="14"/>
  <c r="AH967" i="14"/>
  <c r="W968" i="14"/>
  <c r="Y968" i="14"/>
  <c r="Z968" i="14"/>
  <c r="AH968" i="14"/>
  <c r="W969" i="14"/>
  <c r="Y969" i="14"/>
  <c r="Z969" i="14"/>
  <c r="AH969" i="14"/>
  <c r="W970" i="14"/>
  <c r="Y970" i="14"/>
  <c r="Z970" i="14"/>
  <c r="AH970" i="14"/>
  <c r="W971" i="14"/>
  <c r="Y971" i="14"/>
  <c r="Z971" i="14"/>
  <c r="AH971" i="14"/>
  <c r="W972" i="14"/>
  <c r="Y972" i="14"/>
  <c r="Z972" i="14"/>
  <c r="AH972" i="14"/>
  <c r="W973" i="14"/>
  <c r="Y973" i="14"/>
  <c r="Z973" i="14"/>
  <c r="AH973" i="14"/>
  <c r="W974" i="14"/>
  <c r="Y974" i="14"/>
  <c r="Z974" i="14"/>
  <c r="AH974" i="14"/>
  <c r="W975" i="14"/>
  <c r="Y975" i="14"/>
  <c r="Z975" i="14"/>
  <c r="AH975" i="14"/>
  <c r="W976" i="14"/>
  <c r="Y976" i="14"/>
  <c r="Z976" i="14"/>
  <c r="AH976" i="14"/>
  <c r="W977" i="14"/>
  <c r="Y977" i="14"/>
  <c r="Z977" i="14"/>
  <c r="AH977" i="14"/>
  <c r="W978" i="14"/>
  <c r="Y978" i="14"/>
  <c r="Z978" i="14"/>
  <c r="AH978" i="14"/>
  <c r="W979" i="14"/>
  <c r="Y979" i="14"/>
  <c r="Z979" i="14"/>
  <c r="AH979" i="14"/>
  <c r="W980" i="14"/>
  <c r="Y980" i="14"/>
  <c r="Z980" i="14"/>
  <c r="AH980" i="14"/>
  <c r="W981" i="14"/>
  <c r="Y981" i="14"/>
  <c r="Z981" i="14"/>
  <c r="AH981" i="14"/>
  <c r="W982" i="14"/>
  <c r="Y982" i="14"/>
  <c r="Z982" i="14"/>
  <c r="AH982" i="14"/>
  <c r="W983" i="14"/>
  <c r="Y983" i="14"/>
  <c r="Z983" i="14"/>
  <c r="AH983" i="14"/>
  <c r="W984" i="14"/>
  <c r="Y984" i="14"/>
  <c r="Z984" i="14"/>
  <c r="AH984" i="14"/>
  <c r="W985" i="14"/>
  <c r="Y985" i="14"/>
  <c r="Z985" i="14"/>
  <c r="AH985" i="14"/>
  <c r="W986" i="14"/>
  <c r="Y986" i="14"/>
  <c r="Z986" i="14"/>
  <c r="AH986" i="14"/>
  <c r="W987" i="14"/>
  <c r="Y987" i="14"/>
  <c r="Z987" i="14"/>
  <c r="AH987" i="14"/>
  <c r="W988" i="14"/>
  <c r="Y988" i="14"/>
  <c r="Z988" i="14"/>
  <c r="AH988" i="14"/>
  <c r="W989" i="14"/>
  <c r="Y989" i="14"/>
  <c r="Z989" i="14"/>
  <c r="AH989" i="14"/>
  <c r="W990" i="14"/>
  <c r="Y990" i="14"/>
  <c r="Z990" i="14"/>
  <c r="AH990" i="14"/>
  <c r="W991" i="14"/>
  <c r="Y991" i="14"/>
  <c r="Z991" i="14"/>
  <c r="AH991" i="14"/>
  <c r="W992" i="14"/>
  <c r="Y992" i="14"/>
  <c r="Z992" i="14"/>
  <c r="AH992" i="14"/>
  <c r="W993" i="14"/>
  <c r="Y993" i="14"/>
  <c r="Z993" i="14"/>
  <c r="AH993" i="14"/>
  <c r="W994" i="14"/>
  <c r="Y994" i="14"/>
  <c r="Z994" i="14"/>
  <c r="AH994" i="14"/>
  <c r="W995" i="14"/>
  <c r="Y995" i="14"/>
  <c r="Z995" i="14"/>
  <c r="AH995" i="14"/>
  <c r="W996" i="14"/>
  <c r="Y996" i="14"/>
  <c r="Z996" i="14"/>
  <c r="AH996" i="14"/>
  <c r="W997" i="14"/>
  <c r="Y997" i="14"/>
  <c r="Z997" i="14"/>
  <c r="AH997" i="14"/>
  <c r="W998" i="14"/>
  <c r="Y998" i="14"/>
  <c r="Z998" i="14"/>
  <c r="AH998" i="14"/>
  <c r="W999" i="14"/>
  <c r="Y999" i="14"/>
  <c r="Z999" i="14"/>
  <c r="AH999" i="14"/>
  <c r="W1000" i="14"/>
  <c r="Y1000" i="14"/>
  <c r="Z1000" i="14"/>
  <c r="AH1000" i="14"/>
  <c r="W1001" i="14"/>
  <c r="Y1001" i="14"/>
  <c r="Z1001" i="14"/>
  <c r="AH1001" i="14"/>
  <c r="W1002" i="14"/>
  <c r="Y1002" i="14"/>
  <c r="Z1002" i="14"/>
  <c r="AH1002" i="14"/>
  <c r="W1003" i="14"/>
  <c r="Y1003" i="14"/>
  <c r="Z1003" i="14"/>
  <c r="AH1003" i="14"/>
  <c r="W1004" i="14"/>
  <c r="Y1004" i="14"/>
  <c r="Z1004" i="14"/>
  <c r="AH1004" i="14"/>
  <c r="W1005" i="14"/>
  <c r="Y1005" i="14"/>
  <c r="Z1005" i="14"/>
  <c r="AH1005" i="14"/>
  <c r="W1006" i="14"/>
  <c r="Y1006" i="14"/>
  <c r="Z1006" i="14"/>
  <c r="AH1006" i="14"/>
  <c r="W1007" i="14"/>
  <c r="Y1007" i="14"/>
  <c r="Z1007" i="14"/>
  <c r="AH1007" i="14"/>
  <c r="W1008" i="14"/>
  <c r="Y1008" i="14"/>
  <c r="Z1008" i="14"/>
  <c r="AH1008" i="14"/>
  <c r="W1009" i="14"/>
  <c r="Y1009" i="14"/>
  <c r="Z1009" i="14"/>
  <c r="AH1009" i="14"/>
  <c r="W1010" i="14"/>
  <c r="Y1010" i="14"/>
  <c r="Z1010" i="14"/>
  <c r="AH1010" i="14"/>
  <c r="W1011" i="14"/>
  <c r="Y1011" i="14"/>
  <c r="Z1011" i="14"/>
  <c r="AH1011" i="14"/>
  <c r="W1012" i="14"/>
  <c r="Y1012" i="14"/>
  <c r="Z1012" i="14"/>
  <c r="AH1012" i="14"/>
  <c r="W1013" i="14"/>
  <c r="Y1013" i="14"/>
  <c r="Z1013" i="14"/>
  <c r="AH1013" i="14"/>
  <c r="W1014" i="14"/>
  <c r="Y1014" i="14"/>
  <c r="Z1014" i="14"/>
  <c r="AH1014" i="14"/>
  <c r="W1015" i="14"/>
  <c r="Y1015" i="14"/>
  <c r="Z1015" i="14"/>
  <c r="AH1015" i="14"/>
  <c r="W1016" i="14"/>
  <c r="Y1016" i="14"/>
  <c r="Z1016" i="14"/>
  <c r="AH1016" i="14"/>
  <c r="W1017" i="14"/>
  <c r="Y1017" i="14"/>
  <c r="Z1017" i="14"/>
  <c r="AH1017" i="14"/>
  <c r="W1018" i="14"/>
  <c r="Y1018" i="14"/>
  <c r="Z1018" i="14"/>
  <c r="AH1018" i="14"/>
  <c r="W1019" i="14"/>
  <c r="Y1019" i="14"/>
  <c r="Z1019" i="14"/>
  <c r="AH1019" i="14"/>
  <c r="W1020" i="14"/>
  <c r="Y1020" i="14"/>
  <c r="Z1020" i="14"/>
  <c r="AH1020" i="14"/>
  <c r="W1021" i="14"/>
  <c r="Y1021" i="14"/>
  <c r="Z1021" i="14"/>
  <c r="AH1021" i="14"/>
  <c r="W1022" i="14"/>
  <c r="Y1022" i="14"/>
  <c r="Z1022" i="14"/>
  <c r="AH1022" i="14"/>
  <c r="W1023" i="14"/>
  <c r="Y1023" i="14"/>
  <c r="Z1023" i="14"/>
  <c r="AH1023" i="14"/>
  <c r="W1024" i="14"/>
  <c r="Y1024" i="14"/>
  <c r="Z1024" i="14"/>
  <c r="AH1024" i="14"/>
  <c r="W1025" i="14"/>
  <c r="Y1025" i="14"/>
  <c r="Z1025" i="14"/>
  <c r="AH1025" i="14"/>
  <c r="W1026" i="14"/>
  <c r="Y1026" i="14"/>
  <c r="Z1026" i="14"/>
  <c r="AH1026" i="14"/>
  <c r="W1027" i="14"/>
  <c r="Y1027" i="14"/>
  <c r="Z1027" i="14"/>
  <c r="AH1027" i="14"/>
  <c r="W1028" i="14"/>
  <c r="Y1028" i="14"/>
  <c r="Z1028" i="14"/>
  <c r="AH1028" i="14"/>
  <c r="W1029" i="14"/>
  <c r="Y1029" i="14"/>
  <c r="Z1029" i="14"/>
  <c r="AH1029" i="14"/>
  <c r="W1030" i="14"/>
  <c r="Y1030" i="14"/>
  <c r="Z1030" i="14"/>
  <c r="AH1030" i="14"/>
  <c r="W1031" i="14"/>
  <c r="Y1031" i="14"/>
  <c r="Z1031" i="14"/>
  <c r="AH1031" i="14"/>
  <c r="W1032" i="14"/>
  <c r="Y1032" i="14"/>
  <c r="Z1032" i="14"/>
  <c r="AH1032" i="14"/>
  <c r="W1033" i="14"/>
  <c r="Y1033" i="14"/>
  <c r="Z1033" i="14"/>
  <c r="AH1033" i="14"/>
  <c r="W1034" i="14"/>
  <c r="Y1034" i="14"/>
  <c r="Z1034" i="14"/>
  <c r="AH1034" i="14"/>
  <c r="W1035" i="14"/>
  <c r="Y1035" i="14"/>
  <c r="Z1035" i="14"/>
  <c r="AH1035" i="14"/>
  <c r="W1036" i="14"/>
  <c r="Y1036" i="14"/>
  <c r="Z1036" i="14"/>
  <c r="AH1036" i="14"/>
  <c r="W1037" i="14"/>
  <c r="Y1037" i="14"/>
  <c r="Z1037" i="14"/>
  <c r="AH1037" i="14"/>
  <c r="W1038" i="14"/>
  <c r="Y1038" i="14"/>
  <c r="Z1038" i="14"/>
  <c r="AH1038" i="14"/>
  <c r="W1039" i="14"/>
  <c r="Y1039" i="14"/>
  <c r="Z1039" i="14"/>
  <c r="AH1039" i="14"/>
  <c r="W1040" i="14"/>
  <c r="Y1040" i="14"/>
  <c r="Z1040" i="14"/>
  <c r="AH1040" i="14"/>
  <c r="W1041" i="14"/>
  <c r="Y1041" i="14"/>
  <c r="Z1041" i="14"/>
  <c r="AH1041" i="14"/>
  <c r="W1042" i="14"/>
  <c r="Y1042" i="14"/>
  <c r="Z1042" i="14"/>
  <c r="AH1042" i="14"/>
  <c r="W1043" i="14"/>
  <c r="Y1043" i="14"/>
  <c r="Z1043" i="14"/>
  <c r="AH1043" i="14"/>
  <c r="W1044" i="14"/>
  <c r="Y1044" i="14"/>
  <c r="Z1044" i="14"/>
  <c r="AH1044" i="14"/>
  <c r="W1045" i="14"/>
  <c r="Y1045" i="14"/>
  <c r="Z1045" i="14"/>
  <c r="AH1045" i="14"/>
  <c r="W1046" i="14"/>
  <c r="Y1046" i="14"/>
  <c r="Z1046" i="14"/>
  <c r="AH1046" i="14"/>
  <c r="W1047" i="14"/>
  <c r="Y1047" i="14"/>
  <c r="Z1047" i="14"/>
  <c r="AH1047" i="14"/>
  <c r="W1048" i="14"/>
  <c r="Y1048" i="14"/>
  <c r="Z1048" i="14"/>
  <c r="AH1048" i="14"/>
  <c r="W1049" i="14"/>
  <c r="Y1049" i="14"/>
  <c r="Z1049" i="14"/>
  <c r="AH1049" i="14"/>
  <c r="W1050" i="14"/>
  <c r="Y1050" i="14"/>
  <c r="Z1050" i="14"/>
  <c r="AH1050" i="14"/>
  <c r="W1051" i="14"/>
  <c r="Y1051" i="14"/>
  <c r="Z1051" i="14"/>
  <c r="AH1051" i="14"/>
  <c r="W1052" i="14"/>
  <c r="Y1052" i="14"/>
  <c r="Z1052" i="14"/>
  <c r="AH1052" i="14"/>
  <c r="W1053" i="14"/>
  <c r="Y1053" i="14"/>
  <c r="Z1053" i="14"/>
  <c r="AH1053" i="14"/>
  <c r="W1054" i="14"/>
  <c r="Y1054" i="14"/>
  <c r="Z1054" i="14"/>
  <c r="AH1054" i="14"/>
  <c r="W1055" i="14"/>
  <c r="Y1055" i="14"/>
  <c r="Z1055" i="14"/>
  <c r="AH1055" i="14"/>
  <c r="W1056" i="14"/>
  <c r="Y1056" i="14"/>
  <c r="Z1056" i="14"/>
  <c r="AH1056" i="14"/>
  <c r="W1057" i="14"/>
  <c r="Y1057" i="14"/>
  <c r="Z1057" i="14"/>
  <c r="AH1057" i="14"/>
  <c r="W1058" i="14"/>
  <c r="Y1058" i="14"/>
  <c r="Z1058" i="14"/>
  <c r="AH1058" i="14"/>
  <c r="W1059" i="14"/>
  <c r="Y1059" i="14"/>
  <c r="Z1059" i="14"/>
  <c r="AH1059" i="14"/>
  <c r="W1060" i="14"/>
  <c r="Y1060" i="14"/>
  <c r="Z1060" i="14"/>
  <c r="AH1060" i="14"/>
  <c r="W1061" i="14"/>
  <c r="Y1061" i="14"/>
  <c r="Z1061" i="14"/>
  <c r="AH1061" i="14"/>
  <c r="W1062" i="14"/>
  <c r="Y1062" i="14"/>
  <c r="Z1062" i="14"/>
  <c r="AH1062" i="14"/>
  <c r="W1063" i="14"/>
  <c r="Y1063" i="14"/>
  <c r="Z1063" i="14"/>
  <c r="AH1063" i="14"/>
  <c r="W1064" i="14"/>
  <c r="Y1064" i="14"/>
  <c r="Z1064" i="14"/>
  <c r="AH1064" i="14"/>
  <c r="W1065" i="14"/>
  <c r="Y1065" i="14"/>
  <c r="Z1065" i="14"/>
  <c r="AH1065" i="14"/>
  <c r="W1066" i="14"/>
  <c r="Y1066" i="14"/>
  <c r="Z1066" i="14"/>
  <c r="AH1066" i="14"/>
  <c r="W1067" i="14"/>
  <c r="Y1067" i="14"/>
  <c r="Z1067" i="14"/>
  <c r="AH1067" i="14"/>
  <c r="W1068" i="14"/>
  <c r="Y1068" i="14"/>
  <c r="Z1068" i="14"/>
  <c r="AH1068" i="14"/>
  <c r="W1069" i="14"/>
  <c r="Y1069" i="14"/>
  <c r="Z1069" i="14"/>
  <c r="AH1069" i="14"/>
  <c r="W1070" i="14"/>
  <c r="Y1070" i="14"/>
  <c r="Z1070" i="14"/>
  <c r="AH1070" i="14"/>
  <c r="W1071" i="14"/>
  <c r="Y1071" i="14"/>
  <c r="Z1071" i="14"/>
  <c r="AH1071" i="14"/>
  <c r="W1072" i="14"/>
  <c r="Y1072" i="14"/>
  <c r="Z1072" i="14"/>
  <c r="AH1072" i="14"/>
  <c r="W1073" i="14"/>
  <c r="Y1073" i="14"/>
  <c r="Z1073" i="14"/>
  <c r="AH1073" i="14"/>
  <c r="W1074" i="14"/>
  <c r="Y1074" i="14"/>
  <c r="Z1074" i="14"/>
  <c r="AH1074" i="14"/>
  <c r="W1075" i="14"/>
  <c r="Y1075" i="14"/>
  <c r="Z1075" i="14"/>
  <c r="AH1075" i="14"/>
  <c r="W1076" i="14"/>
  <c r="Y1076" i="14"/>
  <c r="Z1076" i="14"/>
  <c r="AH1076" i="14"/>
  <c r="W1077" i="14"/>
  <c r="Y1077" i="14"/>
  <c r="Z1077" i="14"/>
  <c r="AH1077" i="14"/>
  <c r="W1078" i="14"/>
  <c r="Y1078" i="14"/>
  <c r="Z1078" i="14"/>
  <c r="AH1078" i="14"/>
  <c r="W1079" i="14"/>
  <c r="Y1079" i="14"/>
  <c r="Z1079" i="14"/>
  <c r="AH1079" i="14"/>
  <c r="W1080" i="14"/>
  <c r="Y1080" i="14"/>
  <c r="Z1080" i="14"/>
  <c r="AH1080" i="14"/>
  <c r="W1081" i="14"/>
  <c r="Y1081" i="14"/>
  <c r="Z1081" i="14"/>
  <c r="AH1081" i="14"/>
  <c r="W1082" i="14"/>
  <c r="Y1082" i="14"/>
  <c r="Z1082" i="14"/>
  <c r="AH1082" i="14"/>
  <c r="W1083" i="14"/>
  <c r="Y1083" i="14"/>
  <c r="Z1083" i="14"/>
  <c r="AH1083" i="14"/>
  <c r="W1084" i="14"/>
  <c r="Y1084" i="14"/>
  <c r="Z1084" i="14"/>
  <c r="AH1084" i="14"/>
  <c r="W1085" i="14"/>
  <c r="Y1085" i="14"/>
  <c r="Z1085" i="14"/>
  <c r="AH1085" i="14"/>
  <c r="W1086" i="14"/>
  <c r="Y1086" i="14"/>
  <c r="Z1086" i="14"/>
  <c r="AH1086" i="14"/>
  <c r="W1087" i="14"/>
  <c r="Y1087" i="14"/>
  <c r="Z1087" i="14"/>
  <c r="AH1087" i="14"/>
  <c r="W1088" i="14"/>
  <c r="Y1088" i="14"/>
  <c r="Z1088" i="14"/>
  <c r="AH1088" i="14"/>
  <c r="W1089" i="14"/>
  <c r="Y1089" i="14"/>
  <c r="Z1089" i="14"/>
  <c r="AH1089" i="14"/>
  <c r="W1090" i="14"/>
  <c r="Y1090" i="14"/>
  <c r="Z1090" i="14"/>
  <c r="AH1090" i="14"/>
  <c r="W1091" i="14"/>
  <c r="Y1091" i="14"/>
  <c r="Z1091" i="14"/>
  <c r="AH1091" i="14"/>
  <c r="W1092" i="14"/>
  <c r="Y1092" i="14"/>
  <c r="Z1092" i="14"/>
  <c r="AH1092" i="14"/>
  <c r="W1093" i="14"/>
  <c r="Y1093" i="14"/>
  <c r="Z1093" i="14"/>
  <c r="AH1093" i="14"/>
  <c r="W1094" i="14"/>
  <c r="Y1094" i="14"/>
  <c r="Z1094" i="14"/>
  <c r="AH1094" i="14"/>
  <c r="W1095" i="14"/>
  <c r="Y1095" i="14"/>
  <c r="Z1095" i="14"/>
  <c r="AH1095" i="14"/>
  <c r="W1096" i="14"/>
  <c r="Y1096" i="14"/>
  <c r="Z1096" i="14"/>
  <c r="AH1096" i="14"/>
  <c r="W1097" i="14"/>
  <c r="Y1097" i="14"/>
  <c r="Z1097" i="14"/>
  <c r="AH1097" i="14"/>
  <c r="W1098" i="14"/>
  <c r="Y1098" i="14"/>
  <c r="Z1098" i="14"/>
  <c r="AH1098" i="14"/>
  <c r="W1099" i="14"/>
  <c r="Y1099" i="14"/>
  <c r="Z1099" i="14"/>
  <c r="AH1099" i="14"/>
  <c r="W1100" i="14"/>
  <c r="Y1100" i="14"/>
  <c r="Z1100" i="14"/>
  <c r="AH1100" i="14"/>
  <c r="W1101" i="14"/>
  <c r="Y1101" i="14"/>
  <c r="Z1101" i="14"/>
  <c r="AH1101" i="14"/>
  <c r="W1102" i="14"/>
  <c r="Y1102" i="14"/>
  <c r="Z1102" i="14"/>
  <c r="AH1102" i="14"/>
  <c r="W1103" i="14"/>
  <c r="Y1103" i="14"/>
  <c r="Z1103" i="14"/>
  <c r="AH1103" i="14"/>
  <c r="W1104" i="14"/>
  <c r="Y1104" i="14"/>
  <c r="Z1104" i="14"/>
  <c r="AH1104" i="14"/>
  <c r="W1105" i="14"/>
  <c r="Y1105" i="14"/>
  <c r="Z1105" i="14"/>
  <c r="AH1105" i="14"/>
  <c r="W1106" i="14"/>
  <c r="Y1106" i="14"/>
  <c r="Z1106" i="14"/>
  <c r="AH1106" i="14"/>
  <c r="W1107" i="14"/>
  <c r="Y1107" i="14"/>
  <c r="Z1107" i="14"/>
  <c r="AH1107" i="14"/>
  <c r="W1108" i="14"/>
  <c r="Y1108" i="14"/>
  <c r="Z1108" i="14"/>
  <c r="AH1108" i="14"/>
  <c r="W1109" i="14"/>
  <c r="Y1109" i="14"/>
  <c r="Z1109" i="14"/>
  <c r="AH1109" i="14"/>
  <c r="W1110" i="14"/>
  <c r="Y1110" i="14"/>
  <c r="Z1110" i="14"/>
  <c r="AH1110" i="14"/>
  <c r="W1111" i="14"/>
  <c r="Y1111" i="14"/>
  <c r="Z1111" i="14"/>
  <c r="AH1111" i="14"/>
  <c r="W1112" i="14"/>
  <c r="Y1112" i="14"/>
  <c r="Z1112" i="14"/>
  <c r="AH1112" i="14"/>
  <c r="W1113" i="14"/>
  <c r="Y1113" i="14"/>
  <c r="Z1113" i="14"/>
  <c r="AH1113" i="14"/>
  <c r="W1114" i="14"/>
  <c r="Y1114" i="14"/>
  <c r="Z1114" i="14"/>
  <c r="AH1114" i="14"/>
  <c r="W1115" i="14"/>
  <c r="Y1115" i="14"/>
  <c r="Z1115" i="14"/>
  <c r="AH1115" i="14"/>
  <c r="W1116" i="14"/>
  <c r="Y1116" i="14"/>
  <c r="Z1116" i="14"/>
  <c r="AH1116" i="14"/>
  <c r="W1117" i="14"/>
  <c r="Y1117" i="14"/>
  <c r="Z1117" i="14"/>
  <c r="AH1117" i="14"/>
  <c r="W1118" i="14"/>
  <c r="Y1118" i="14"/>
  <c r="Z1118" i="14"/>
  <c r="AH1118" i="14"/>
  <c r="W1119" i="14"/>
  <c r="Y1119" i="14"/>
  <c r="Z1119" i="14"/>
  <c r="AH1119" i="14"/>
  <c r="W1120" i="14"/>
  <c r="Y1120" i="14"/>
  <c r="Z1120" i="14"/>
  <c r="AH1120" i="14"/>
  <c r="W1121" i="14"/>
  <c r="Y1121" i="14"/>
  <c r="Z1121" i="14"/>
  <c r="AH1121" i="14"/>
  <c r="W1122" i="14"/>
  <c r="Y1122" i="14"/>
  <c r="Z1122" i="14"/>
  <c r="AH1122" i="14"/>
  <c r="W1123" i="14"/>
  <c r="Y1123" i="14"/>
  <c r="Z1123" i="14"/>
  <c r="AH1123" i="14"/>
  <c r="W1124" i="14"/>
  <c r="Y1124" i="14"/>
  <c r="Z1124" i="14"/>
  <c r="AH1124" i="14"/>
  <c r="W1125" i="14"/>
  <c r="Y1125" i="14"/>
  <c r="Z1125" i="14"/>
  <c r="AH1125" i="14"/>
  <c r="W1126" i="14"/>
  <c r="Y1126" i="14"/>
  <c r="Z1126" i="14"/>
  <c r="AH1126" i="14"/>
  <c r="W1127" i="14"/>
  <c r="Y1127" i="14"/>
  <c r="Z1127" i="14"/>
  <c r="AH1127" i="14"/>
  <c r="W1128" i="14"/>
  <c r="Y1128" i="14"/>
  <c r="Z1128" i="14"/>
  <c r="AH1128" i="14"/>
  <c r="W1129" i="14"/>
  <c r="Y1129" i="14"/>
  <c r="Z1129" i="14"/>
  <c r="AH1129" i="14"/>
  <c r="W1130" i="14"/>
  <c r="Y1130" i="14"/>
  <c r="Z1130" i="14"/>
  <c r="AH1130" i="14"/>
  <c r="W1131" i="14"/>
  <c r="Y1131" i="14"/>
  <c r="Z1131" i="14"/>
  <c r="AH1131" i="14"/>
  <c r="W1132" i="14"/>
  <c r="Y1132" i="14"/>
  <c r="Z1132" i="14"/>
  <c r="AH1132" i="14"/>
  <c r="W1133" i="14"/>
  <c r="Y1133" i="14"/>
  <c r="Z1133" i="14"/>
  <c r="AH1133" i="14"/>
  <c r="W1134" i="14"/>
  <c r="Y1134" i="14"/>
  <c r="Z1134" i="14"/>
  <c r="AH1134" i="14"/>
  <c r="W1135" i="14"/>
  <c r="Y1135" i="14"/>
  <c r="Z1135" i="14"/>
  <c r="AH1135" i="14"/>
  <c r="W1136" i="14"/>
  <c r="Y1136" i="14"/>
  <c r="Z1136" i="14"/>
  <c r="AH1136" i="14"/>
  <c r="W1137" i="14"/>
  <c r="Y1137" i="14"/>
  <c r="Z1137" i="14"/>
  <c r="AH1137" i="14"/>
  <c r="W1138" i="14"/>
  <c r="Y1138" i="14"/>
  <c r="Z1138" i="14"/>
  <c r="AH1138" i="14"/>
  <c r="W1139" i="14"/>
  <c r="Y1139" i="14"/>
  <c r="Z1139" i="14"/>
  <c r="AH1139" i="14"/>
  <c r="W1140" i="14"/>
  <c r="Y1140" i="14"/>
  <c r="Z1140" i="14"/>
  <c r="AH1140" i="14"/>
  <c r="W1141" i="14"/>
  <c r="Y1141" i="14"/>
  <c r="Z1141" i="14"/>
  <c r="AH1141" i="14"/>
  <c r="W1142" i="14"/>
  <c r="Y1142" i="14"/>
  <c r="Z1142" i="14"/>
  <c r="AH1142" i="14"/>
  <c r="W1143" i="14"/>
  <c r="Y1143" i="14"/>
  <c r="Z1143" i="14"/>
  <c r="AH1143" i="14"/>
  <c r="W1144" i="14"/>
  <c r="Y1144" i="14"/>
  <c r="Z1144" i="14"/>
  <c r="AH1144" i="14"/>
  <c r="W1145" i="14"/>
  <c r="Y1145" i="14"/>
  <c r="Z1145" i="14"/>
  <c r="AH1145" i="14"/>
  <c r="W1146" i="14"/>
  <c r="Y1146" i="14"/>
  <c r="Z1146" i="14"/>
  <c r="AH1146" i="14"/>
  <c r="W1147" i="14"/>
  <c r="Y1147" i="14"/>
  <c r="Z1147" i="14"/>
  <c r="AH1147" i="14"/>
  <c r="W1148" i="14"/>
  <c r="Y1148" i="14"/>
  <c r="Z1148" i="14"/>
  <c r="AH1148" i="14"/>
  <c r="W1149" i="14"/>
  <c r="Y1149" i="14"/>
  <c r="Z1149" i="14"/>
  <c r="AH1149" i="14"/>
  <c r="W1150" i="14"/>
  <c r="Y1150" i="14"/>
  <c r="Z1150" i="14"/>
  <c r="AH1150" i="14"/>
  <c r="W1151" i="14"/>
  <c r="Y1151" i="14"/>
  <c r="Z1151" i="14"/>
  <c r="AH1151" i="14"/>
  <c r="W1152" i="14"/>
  <c r="Y1152" i="14"/>
  <c r="Z1152" i="14"/>
  <c r="AH1152" i="14"/>
  <c r="W1153" i="14"/>
  <c r="Y1153" i="14"/>
  <c r="Z1153" i="14"/>
  <c r="AH1153" i="14"/>
  <c r="W1154" i="14"/>
  <c r="Y1154" i="14"/>
  <c r="Z1154" i="14"/>
  <c r="AH1154" i="14"/>
  <c r="W1155" i="14"/>
  <c r="Y1155" i="14"/>
  <c r="Z1155" i="14"/>
  <c r="AH1155" i="14"/>
  <c r="W1156" i="14"/>
  <c r="Y1156" i="14"/>
  <c r="Z1156" i="14"/>
  <c r="AH1156" i="14"/>
  <c r="W1157" i="14"/>
  <c r="Y1157" i="14"/>
  <c r="Z1157" i="14"/>
  <c r="AH1157" i="14"/>
  <c r="W1158" i="14"/>
  <c r="Y1158" i="14"/>
  <c r="Z1158" i="14"/>
  <c r="AH1158" i="14"/>
  <c r="W1159" i="14"/>
  <c r="Y1159" i="14"/>
  <c r="Z1159" i="14"/>
  <c r="AH1159" i="14"/>
  <c r="W1160" i="14"/>
  <c r="Y1160" i="14"/>
  <c r="Z1160" i="14"/>
  <c r="AH1160" i="14"/>
  <c r="W1161" i="14"/>
  <c r="Y1161" i="14"/>
  <c r="Z1161" i="14"/>
  <c r="AH1161" i="14"/>
  <c r="W1162" i="14"/>
  <c r="Y1162" i="14"/>
  <c r="Z1162" i="14"/>
  <c r="AH1162" i="14"/>
  <c r="W1163" i="14"/>
  <c r="Y1163" i="14"/>
  <c r="Z1163" i="14"/>
  <c r="AH1163" i="14"/>
  <c r="W1164" i="14"/>
  <c r="Y1164" i="14"/>
  <c r="Z1164" i="14"/>
  <c r="AH1164" i="14"/>
  <c r="W1165" i="14"/>
  <c r="Y1165" i="14"/>
  <c r="Z1165" i="14"/>
  <c r="AH1165" i="14"/>
  <c r="W1166" i="14"/>
  <c r="Y1166" i="14"/>
  <c r="Z1166" i="14"/>
  <c r="AH1166" i="14"/>
  <c r="W1167" i="14"/>
  <c r="Y1167" i="14"/>
  <c r="Z1167" i="14"/>
  <c r="AH1167" i="14"/>
  <c r="W1168" i="14"/>
  <c r="Y1168" i="14"/>
  <c r="Z1168" i="14"/>
  <c r="AH1168" i="14"/>
  <c r="W1169" i="14"/>
  <c r="Y1169" i="14"/>
  <c r="Z1169" i="14"/>
  <c r="AH1169" i="14"/>
  <c r="W1170" i="14"/>
  <c r="Y1170" i="14"/>
  <c r="Z1170" i="14"/>
  <c r="AH1170" i="14"/>
  <c r="W1171" i="14"/>
  <c r="Y1171" i="14"/>
  <c r="Z1171" i="14"/>
  <c r="AH1171" i="14"/>
  <c r="W1172" i="14"/>
  <c r="Y1172" i="14"/>
  <c r="Z1172" i="14"/>
  <c r="AH1172" i="14"/>
  <c r="W1173" i="14"/>
  <c r="Y1173" i="14"/>
  <c r="Z1173" i="14"/>
  <c r="AH1173" i="14"/>
  <c r="W1174" i="14"/>
  <c r="Y1174" i="14"/>
  <c r="Z1174" i="14"/>
  <c r="AH1174" i="14"/>
  <c r="W1175" i="14"/>
  <c r="Y1175" i="14"/>
  <c r="Z1175" i="14"/>
  <c r="AH1175" i="14"/>
  <c r="W1176" i="14"/>
  <c r="Y1176" i="14"/>
  <c r="Z1176" i="14"/>
  <c r="AH1176" i="14"/>
  <c r="W1177" i="14"/>
  <c r="Y1177" i="14"/>
  <c r="Z1177" i="14"/>
  <c r="AH1177" i="14"/>
  <c r="W1178" i="14"/>
  <c r="Y1178" i="14"/>
  <c r="Z1178" i="14"/>
  <c r="AH1178" i="14"/>
  <c r="W1179" i="14"/>
  <c r="Y1179" i="14"/>
  <c r="Z1179" i="14"/>
  <c r="AH1179" i="14"/>
  <c r="W1180" i="14"/>
  <c r="Y1180" i="14"/>
  <c r="Z1180" i="14"/>
  <c r="AH1180" i="14"/>
  <c r="W1181" i="14"/>
  <c r="Y1181" i="14"/>
  <c r="Z1181" i="14"/>
  <c r="AH1181" i="14"/>
  <c r="W1182" i="14"/>
  <c r="Y1182" i="14"/>
  <c r="Z1182" i="14"/>
  <c r="AH1182" i="14"/>
  <c r="W1183" i="14"/>
  <c r="Y1183" i="14"/>
  <c r="Z1183" i="14"/>
  <c r="AH1183" i="14"/>
  <c r="W1184" i="14"/>
  <c r="Y1184" i="14"/>
  <c r="Z1184" i="14"/>
  <c r="AH1184" i="14"/>
  <c r="W1185" i="14"/>
  <c r="Y1185" i="14"/>
  <c r="Z1185" i="14"/>
  <c r="AH1185" i="14"/>
  <c r="W1186" i="14"/>
  <c r="Y1186" i="14"/>
  <c r="Z1186" i="14"/>
  <c r="AH1186" i="14"/>
  <c r="W1187" i="14"/>
  <c r="Y1187" i="14"/>
  <c r="Z1187" i="14"/>
  <c r="AH1187" i="14"/>
  <c r="W1188" i="14"/>
  <c r="Y1188" i="14"/>
  <c r="Z1188" i="14"/>
  <c r="AH1188" i="14"/>
  <c r="W1189" i="14"/>
  <c r="Y1189" i="14"/>
  <c r="Z1189" i="14"/>
  <c r="AH1189" i="14"/>
  <c r="W1190" i="14"/>
  <c r="Y1190" i="14"/>
  <c r="Z1190" i="14"/>
  <c r="AH1190" i="14"/>
  <c r="W1191" i="14"/>
  <c r="Y1191" i="14"/>
  <c r="Z1191" i="14"/>
  <c r="AH1191" i="14"/>
  <c r="W1192" i="14"/>
  <c r="Y1192" i="14"/>
  <c r="Z1192" i="14"/>
  <c r="AH1192" i="14"/>
  <c r="W1193" i="14"/>
  <c r="Y1193" i="14"/>
  <c r="Z1193" i="14"/>
  <c r="AH1193" i="14"/>
  <c r="W1194" i="14"/>
  <c r="Y1194" i="14"/>
  <c r="Z1194" i="14"/>
  <c r="AH1194" i="14"/>
  <c r="W1195" i="14"/>
  <c r="Y1195" i="14"/>
  <c r="Z1195" i="14"/>
  <c r="AH1195" i="14"/>
  <c r="W1196" i="14"/>
  <c r="Y1196" i="14"/>
  <c r="Z1196" i="14"/>
  <c r="AH1196" i="14"/>
  <c r="W1197" i="14"/>
  <c r="Y1197" i="14"/>
  <c r="Z1197" i="14"/>
  <c r="AH1197" i="14"/>
  <c r="W1198" i="14"/>
  <c r="Y1198" i="14"/>
  <c r="Z1198" i="14"/>
  <c r="AH1198" i="14"/>
  <c r="W1199" i="14"/>
  <c r="Y1199" i="14"/>
  <c r="Z1199" i="14"/>
  <c r="AH1199" i="14"/>
  <c r="W1200" i="14"/>
  <c r="Y1200" i="14"/>
  <c r="Z1200" i="14"/>
  <c r="AH1200" i="14"/>
  <c r="W1201" i="14"/>
  <c r="Y1201" i="14"/>
  <c r="Z1201" i="14"/>
  <c r="AH1201" i="14"/>
  <c r="W1202" i="14"/>
  <c r="Y1202" i="14"/>
  <c r="Z1202" i="14"/>
  <c r="AH1202" i="14"/>
  <c r="W1203" i="14"/>
  <c r="Y1203" i="14"/>
  <c r="Z1203" i="14"/>
  <c r="AH1203" i="14"/>
  <c r="W1204" i="14"/>
  <c r="Y1204" i="14"/>
  <c r="Z1204" i="14"/>
  <c r="AH1204" i="14"/>
  <c r="W1205" i="14"/>
  <c r="Y1205" i="14"/>
  <c r="Z1205" i="14"/>
  <c r="AH1205" i="14"/>
  <c r="W1206" i="14"/>
  <c r="Y1206" i="14"/>
  <c r="Z1206" i="14"/>
  <c r="AH1206" i="14"/>
  <c r="W1207" i="14"/>
  <c r="Y1207" i="14"/>
  <c r="Z1207" i="14"/>
  <c r="AH1207" i="14"/>
  <c r="W1208" i="14"/>
  <c r="Y1208" i="14"/>
  <c r="Z1208" i="14"/>
  <c r="AH1208" i="14"/>
  <c r="W1209" i="14"/>
  <c r="Y1209" i="14"/>
  <c r="Z1209" i="14"/>
  <c r="AH1209" i="14"/>
  <c r="W1210" i="14"/>
  <c r="Y1210" i="14"/>
  <c r="Z1210" i="14"/>
  <c r="AH1210" i="14"/>
  <c r="W1211" i="14"/>
  <c r="Y1211" i="14"/>
  <c r="Z1211" i="14"/>
  <c r="AH1211" i="14"/>
  <c r="W1212" i="14"/>
  <c r="Y1212" i="14"/>
  <c r="Z1212" i="14"/>
  <c r="AH1212" i="14"/>
  <c r="Y17" i="7"/>
  <c r="AA17" i="7"/>
  <c r="AB17" i="7"/>
  <c r="AJ17" i="7"/>
  <c r="Y18" i="7"/>
  <c r="AA18" i="7"/>
  <c r="AB18" i="7"/>
  <c r="AJ18" i="7"/>
  <c r="Y19" i="7"/>
  <c r="AA19" i="7"/>
  <c r="AB19" i="7"/>
  <c r="AJ19" i="7"/>
  <c r="Y20" i="7"/>
  <c r="AA20" i="7"/>
  <c r="AB20" i="7"/>
  <c r="AJ20" i="7"/>
  <c r="Y21" i="7"/>
  <c r="AA21" i="7"/>
  <c r="AB21" i="7"/>
  <c r="AJ21" i="7"/>
  <c r="Y22" i="7"/>
  <c r="AA22" i="7"/>
  <c r="AB22" i="7"/>
  <c r="AJ22" i="7"/>
  <c r="Y23" i="7"/>
  <c r="AA23" i="7"/>
  <c r="AB23" i="7"/>
  <c r="AJ23" i="7"/>
  <c r="Y24" i="7"/>
  <c r="AA24" i="7"/>
  <c r="AB24" i="7"/>
  <c r="AJ24" i="7"/>
  <c r="Y25" i="7"/>
  <c r="AA25" i="7"/>
  <c r="AB25" i="7"/>
  <c r="AJ25" i="7"/>
  <c r="Y26" i="7"/>
  <c r="AA26" i="7"/>
  <c r="AB26" i="7"/>
  <c r="AJ26" i="7"/>
  <c r="Y27" i="7"/>
  <c r="AA27" i="7"/>
  <c r="AB27" i="7"/>
  <c r="AJ27" i="7"/>
  <c r="Y28" i="7"/>
  <c r="AA28" i="7"/>
  <c r="AB28" i="7"/>
  <c r="AJ28" i="7"/>
  <c r="Y29" i="7"/>
  <c r="AA29" i="7"/>
  <c r="AB29" i="7"/>
  <c r="AJ29" i="7"/>
  <c r="Y30" i="7"/>
  <c r="AA30" i="7"/>
  <c r="AB30" i="7"/>
  <c r="AJ30" i="7"/>
  <c r="Y31" i="7"/>
  <c r="AA31" i="7"/>
  <c r="AB31" i="7"/>
  <c r="AJ31" i="7"/>
  <c r="Y32" i="7"/>
  <c r="AA32" i="7"/>
  <c r="AB32" i="7"/>
  <c r="AJ32" i="7"/>
  <c r="Y33" i="7"/>
  <c r="AA33" i="7"/>
  <c r="AB33" i="7"/>
  <c r="AJ33" i="7"/>
  <c r="Y34" i="7"/>
  <c r="AA34" i="7"/>
  <c r="AB34" i="7"/>
  <c r="AJ34" i="7"/>
  <c r="Y35" i="7"/>
  <c r="AA35" i="7"/>
  <c r="AB35" i="7"/>
  <c r="AJ35" i="7"/>
  <c r="Y36" i="7"/>
  <c r="AA36" i="7"/>
  <c r="AB36" i="7"/>
  <c r="AJ36" i="7"/>
  <c r="Y37" i="7"/>
  <c r="AA37" i="7"/>
  <c r="AB37" i="7"/>
  <c r="AJ37" i="7"/>
  <c r="Y38" i="7"/>
  <c r="AA38" i="7"/>
  <c r="AB38" i="7"/>
  <c r="AJ38" i="7"/>
  <c r="Y39" i="7"/>
  <c r="AA39" i="7"/>
  <c r="AB39" i="7"/>
  <c r="AJ39" i="7"/>
  <c r="Y40" i="7"/>
  <c r="AA40" i="7"/>
  <c r="AB40" i="7"/>
  <c r="AJ40" i="7"/>
  <c r="Y41" i="7"/>
  <c r="AA41" i="7"/>
  <c r="AB41" i="7"/>
  <c r="AJ41" i="7"/>
  <c r="Y42" i="7"/>
  <c r="AA42" i="7"/>
  <c r="AB42" i="7"/>
  <c r="AJ42" i="7"/>
  <c r="Y43" i="7"/>
  <c r="AA43" i="7"/>
  <c r="AB43" i="7"/>
  <c r="AJ43" i="7"/>
  <c r="Y44" i="7"/>
  <c r="AA44" i="7"/>
  <c r="AB44" i="7"/>
  <c r="AJ44" i="7"/>
  <c r="Y45" i="7"/>
  <c r="AA45" i="7"/>
  <c r="AB45" i="7"/>
  <c r="AJ45" i="7"/>
  <c r="Y46" i="7"/>
  <c r="AA46" i="7"/>
  <c r="AB46" i="7"/>
  <c r="AJ46" i="7"/>
  <c r="Y47" i="7"/>
  <c r="AA47" i="7"/>
  <c r="AB47" i="7"/>
  <c r="AJ47" i="7"/>
  <c r="Y48" i="7"/>
  <c r="AA48" i="7"/>
  <c r="AB48" i="7"/>
  <c r="AJ48" i="7"/>
  <c r="Y49" i="7"/>
  <c r="AA49" i="7"/>
  <c r="AB49" i="7"/>
  <c r="AJ49" i="7"/>
  <c r="Y50" i="7"/>
  <c r="AA50" i="7"/>
  <c r="AB50" i="7"/>
  <c r="AJ50" i="7"/>
  <c r="Y51" i="7"/>
  <c r="AA51" i="7"/>
  <c r="AB51" i="7"/>
  <c r="AJ51" i="7"/>
  <c r="Y52" i="7"/>
  <c r="AA52" i="7"/>
  <c r="AB52" i="7"/>
  <c r="AJ52" i="7"/>
  <c r="Y53" i="7"/>
  <c r="AA53" i="7"/>
  <c r="AB53" i="7"/>
  <c r="AJ53" i="7"/>
  <c r="Y54" i="7"/>
  <c r="AA54" i="7"/>
  <c r="AB54" i="7"/>
  <c r="AJ54" i="7"/>
  <c r="Y55" i="7"/>
  <c r="AA55" i="7"/>
  <c r="AB55" i="7"/>
  <c r="AJ55" i="7"/>
  <c r="Y56" i="7"/>
  <c r="AA56" i="7"/>
  <c r="AB56" i="7"/>
  <c r="AJ56" i="7"/>
  <c r="Y57" i="7"/>
  <c r="AA57" i="7"/>
  <c r="AB57" i="7"/>
  <c r="AJ57" i="7"/>
  <c r="Y58" i="7"/>
  <c r="AA58" i="7"/>
  <c r="AB58" i="7"/>
  <c r="AJ58" i="7"/>
  <c r="Y59" i="7"/>
  <c r="AA59" i="7"/>
  <c r="AB59" i="7"/>
  <c r="AJ59" i="7"/>
  <c r="Y60" i="7"/>
  <c r="AA60" i="7"/>
  <c r="AB60" i="7"/>
  <c r="AJ60" i="7"/>
  <c r="Y61" i="7"/>
  <c r="AA61" i="7"/>
  <c r="AB61" i="7"/>
  <c r="AJ61" i="7"/>
  <c r="Y62" i="7"/>
  <c r="AA62" i="7"/>
  <c r="AB62" i="7"/>
  <c r="AJ62" i="7"/>
  <c r="Y63" i="7"/>
  <c r="AA63" i="7"/>
  <c r="AB63" i="7"/>
  <c r="AJ63" i="7"/>
  <c r="Y64" i="7"/>
  <c r="AA64" i="7"/>
  <c r="AB64" i="7"/>
  <c r="AJ64" i="7"/>
  <c r="Y65" i="7"/>
  <c r="AA65" i="7"/>
  <c r="AB65" i="7"/>
  <c r="AJ65" i="7"/>
  <c r="Y66" i="7"/>
  <c r="AA66" i="7"/>
  <c r="AB66" i="7"/>
  <c r="AJ66" i="7"/>
  <c r="Y67" i="7"/>
  <c r="AA67" i="7"/>
  <c r="AB67" i="7"/>
  <c r="AJ67" i="7"/>
  <c r="Y68" i="7"/>
  <c r="AA68" i="7"/>
  <c r="AB68" i="7"/>
  <c r="AJ68" i="7"/>
  <c r="Y69" i="7"/>
  <c r="AA69" i="7"/>
  <c r="AB69" i="7"/>
  <c r="AJ69" i="7"/>
  <c r="Y70" i="7"/>
  <c r="AA70" i="7"/>
  <c r="AB70" i="7"/>
  <c r="AJ70" i="7"/>
  <c r="Y71" i="7"/>
  <c r="AA71" i="7"/>
  <c r="AB71" i="7"/>
  <c r="AJ71" i="7"/>
  <c r="Y72" i="7"/>
  <c r="AA72" i="7"/>
  <c r="AB72" i="7"/>
  <c r="AJ72" i="7"/>
  <c r="Y73" i="7"/>
  <c r="AA73" i="7"/>
  <c r="AB73" i="7"/>
  <c r="AJ73" i="7"/>
  <c r="Y74" i="7"/>
  <c r="AA74" i="7"/>
  <c r="AB74" i="7"/>
  <c r="AJ74" i="7"/>
  <c r="Y75" i="7"/>
  <c r="AA75" i="7"/>
  <c r="AB75" i="7"/>
  <c r="AJ75" i="7"/>
  <c r="Y76" i="7"/>
  <c r="AA76" i="7"/>
  <c r="AB76" i="7"/>
  <c r="AJ76" i="7"/>
  <c r="Y77" i="7"/>
  <c r="AA77" i="7"/>
  <c r="AB77" i="7"/>
  <c r="AJ77" i="7"/>
  <c r="Y78" i="7"/>
  <c r="AA78" i="7"/>
  <c r="AB78" i="7"/>
  <c r="AJ78" i="7"/>
  <c r="Y79" i="7"/>
  <c r="AA79" i="7"/>
  <c r="AB79" i="7"/>
  <c r="AJ79" i="7"/>
  <c r="Y80" i="7"/>
  <c r="AA80" i="7"/>
  <c r="AB80" i="7"/>
  <c r="AJ80" i="7"/>
  <c r="Y81" i="7"/>
  <c r="AA81" i="7"/>
  <c r="AB81" i="7"/>
  <c r="AJ81" i="7"/>
  <c r="Y82" i="7"/>
  <c r="AA82" i="7"/>
  <c r="AB82" i="7"/>
  <c r="AJ82" i="7"/>
  <c r="Y83" i="7"/>
  <c r="AA83" i="7"/>
  <c r="AB83" i="7"/>
  <c r="AJ83" i="7"/>
  <c r="Y84" i="7"/>
  <c r="AA84" i="7"/>
  <c r="AB84" i="7"/>
  <c r="AJ84" i="7"/>
  <c r="Y85" i="7"/>
  <c r="AA85" i="7"/>
  <c r="AB85" i="7"/>
  <c r="AJ85" i="7"/>
  <c r="Y86" i="7"/>
  <c r="AA86" i="7"/>
  <c r="AB86" i="7"/>
  <c r="AJ86" i="7"/>
  <c r="Y87" i="7"/>
  <c r="AA87" i="7"/>
  <c r="AB87" i="7"/>
  <c r="AJ87" i="7"/>
  <c r="Y88" i="7"/>
  <c r="AA88" i="7"/>
  <c r="AB88" i="7"/>
  <c r="AJ88" i="7"/>
  <c r="Y89" i="7"/>
  <c r="AA89" i="7"/>
  <c r="AB89" i="7"/>
  <c r="AJ89" i="7"/>
  <c r="Y90" i="7"/>
  <c r="AA90" i="7"/>
  <c r="AB90" i="7"/>
  <c r="AJ90" i="7"/>
  <c r="Y91" i="7"/>
  <c r="AA91" i="7"/>
  <c r="AB91" i="7"/>
  <c r="AJ91" i="7"/>
  <c r="Y92" i="7"/>
  <c r="AA92" i="7"/>
  <c r="AB92" i="7"/>
  <c r="AJ92" i="7"/>
  <c r="Y93" i="7"/>
  <c r="AA93" i="7"/>
  <c r="AB93" i="7"/>
  <c r="AJ93" i="7"/>
  <c r="Y94" i="7"/>
  <c r="AA94" i="7"/>
  <c r="AB94" i="7"/>
  <c r="AJ94" i="7"/>
  <c r="Y95" i="7"/>
  <c r="AA95" i="7"/>
  <c r="AB95" i="7"/>
  <c r="AJ95" i="7"/>
  <c r="Y96" i="7"/>
  <c r="AA96" i="7"/>
  <c r="AB96" i="7"/>
  <c r="AJ96" i="7"/>
  <c r="Y97" i="7"/>
  <c r="AA97" i="7"/>
  <c r="AB97" i="7"/>
  <c r="AJ97" i="7"/>
  <c r="Y98" i="7"/>
  <c r="AA98" i="7"/>
  <c r="AB98" i="7"/>
  <c r="AJ98" i="7"/>
  <c r="Y99" i="7"/>
  <c r="AA99" i="7"/>
  <c r="AB99" i="7"/>
  <c r="AJ99" i="7"/>
  <c r="Y100" i="7"/>
  <c r="AA100" i="7"/>
  <c r="AB100" i="7"/>
  <c r="AJ100" i="7"/>
  <c r="Y101" i="7"/>
  <c r="AA101" i="7"/>
  <c r="AB101" i="7"/>
  <c r="AJ101" i="7"/>
  <c r="Y102" i="7"/>
  <c r="AA102" i="7"/>
  <c r="AB102" i="7"/>
  <c r="AJ102" i="7"/>
  <c r="Y103" i="7"/>
  <c r="AA103" i="7"/>
  <c r="AB103" i="7"/>
  <c r="AJ103" i="7"/>
  <c r="Y104" i="7"/>
  <c r="AA104" i="7"/>
  <c r="AB104" i="7"/>
  <c r="AJ104" i="7"/>
  <c r="Y105" i="7"/>
  <c r="AA105" i="7"/>
  <c r="AB105" i="7"/>
  <c r="AJ105" i="7"/>
  <c r="Y106" i="7"/>
  <c r="AA106" i="7"/>
  <c r="AB106" i="7"/>
  <c r="AJ106" i="7"/>
  <c r="Y107" i="7"/>
  <c r="AA107" i="7"/>
  <c r="AB107" i="7"/>
  <c r="AJ107" i="7"/>
  <c r="Y108" i="7"/>
  <c r="AA108" i="7"/>
  <c r="AB108" i="7"/>
  <c r="AJ108" i="7"/>
  <c r="Y109" i="7"/>
  <c r="AA109" i="7"/>
  <c r="AB109" i="7"/>
  <c r="AJ109" i="7"/>
  <c r="Y110" i="7"/>
  <c r="AA110" i="7"/>
  <c r="AB110" i="7"/>
  <c r="AJ110" i="7"/>
  <c r="Y111" i="7"/>
  <c r="AA111" i="7"/>
  <c r="AB111" i="7"/>
  <c r="AJ111" i="7"/>
  <c r="Y112" i="7"/>
  <c r="AA112" i="7"/>
  <c r="AB112" i="7"/>
  <c r="AJ112" i="7"/>
  <c r="Y113" i="7"/>
  <c r="AA113" i="7"/>
  <c r="AB113" i="7"/>
  <c r="AJ113" i="7"/>
  <c r="Y114" i="7"/>
  <c r="AA114" i="7"/>
  <c r="AB114" i="7"/>
  <c r="AJ114" i="7"/>
  <c r="Y115" i="7"/>
  <c r="AA115" i="7"/>
  <c r="AB115" i="7"/>
  <c r="AJ115" i="7"/>
  <c r="Y116" i="7"/>
  <c r="AA116" i="7"/>
  <c r="AB116" i="7"/>
  <c r="AJ116" i="7"/>
  <c r="Y117" i="7"/>
  <c r="AA117" i="7"/>
  <c r="AB117" i="7"/>
  <c r="AJ117" i="7"/>
  <c r="Y118" i="7"/>
  <c r="AA118" i="7"/>
  <c r="AB118" i="7"/>
  <c r="AJ118" i="7"/>
  <c r="Y119" i="7"/>
  <c r="AA119" i="7"/>
  <c r="AB119" i="7"/>
  <c r="AJ119" i="7"/>
  <c r="Y120" i="7"/>
  <c r="AA120" i="7"/>
  <c r="AB120" i="7"/>
  <c r="AJ120" i="7"/>
  <c r="Y121" i="7"/>
  <c r="AA121" i="7"/>
  <c r="AB121" i="7"/>
  <c r="AJ121" i="7"/>
  <c r="Y122" i="7"/>
  <c r="AA122" i="7"/>
  <c r="AB122" i="7"/>
  <c r="AJ122" i="7"/>
  <c r="Y123" i="7"/>
  <c r="AA123" i="7"/>
  <c r="AB123" i="7"/>
  <c r="AJ123" i="7"/>
  <c r="Y124" i="7"/>
  <c r="AA124" i="7"/>
  <c r="AB124" i="7"/>
  <c r="AJ124" i="7"/>
  <c r="Y125" i="7"/>
  <c r="AA125" i="7"/>
  <c r="AB125" i="7"/>
  <c r="AJ125" i="7"/>
  <c r="Y126" i="7"/>
  <c r="AA126" i="7"/>
  <c r="AB126" i="7"/>
  <c r="AJ126" i="7"/>
  <c r="Y127" i="7"/>
  <c r="AA127" i="7"/>
  <c r="AB127" i="7"/>
  <c r="AJ127" i="7"/>
  <c r="Y128" i="7"/>
  <c r="AA128" i="7"/>
  <c r="AB128" i="7"/>
  <c r="AJ128" i="7"/>
  <c r="Y129" i="7"/>
  <c r="AA129" i="7"/>
  <c r="AB129" i="7"/>
  <c r="AJ129" i="7"/>
  <c r="Y130" i="7"/>
  <c r="AA130" i="7"/>
  <c r="AB130" i="7"/>
  <c r="AJ130" i="7"/>
  <c r="Y131" i="7"/>
  <c r="AA131" i="7"/>
  <c r="AB131" i="7"/>
  <c r="AJ131" i="7"/>
  <c r="Y132" i="7"/>
  <c r="AA132" i="7"/>
  <c r="AB132" i="7"/>
  <c r="AJ132" i="7"/>
  <c r="Y133" i="7"/>
  <c r="AA133" i="7"/>
  <c r="AB133" i="7"/>
  <c r="AJ133" i="7"/>
  <c r="Y134" i="7"/>
  <c r="AA134" i="7"/>
  <c r="AB134" i="7"/>
  <c r="AJ134" i="7"/>
  <c r="Y135" i="7"/>
  <c r="AA135" i="7"/>
  <c r="AB135" i="7"/>
  <c r="AJ135" i="7"/>
  <c r="Y136" i="7"/>
  <c r="AA136" i="7"/>
  <c r="AB136" i="7"/>
  <c r="AJ136" i="7"/>
  <c r="Y137" i="7"/>
  <c r="AA137" i="7"/>
  <c r="AB137" i="7"/>
  <c r="AJ137" i="7"/>
  <c r="Y138" i="7"/>
  <c r="AA138" i="7"/>
  <c r="AB138" i="7"/>
  <c r="AJ138" i="7"/>
  <c r="Y139" i="7"/>
  <c r="AA139" i="7"/>
  <c r="AB139" i="7"/>
  <c r="AJ139" i="7"/>
  <c r="Y140" i="7"/>
  <c r="AA140" i="7"/>
  <c r="AB140" i="7"/>
  <c r="AJ140" i="7"/>
  <c r="Y141" i="7"/>
  <c r="AA141" i="7"/>
  <c r="AB141" i="7"/>
  <c r="AJ141" i="7"/>
  <c r="Y142" i="7"/>
  <c r="AA142" i="7"/>
  <c r="AB142" i="7"/>
  <c r="AJ142" i="7"/>
  <c r="Y143" i="7"/>
  <c r="AA143" i="7"/>
  <c r="AB143" i="7"/>
  <c r="AJ143" i="7"/>
  <c r="Y144" i="7"/>
  <c r="AA144" i="7"/>
  <c r="AB144" i="7"/>
  <c r="AJ144" i="7"/>
  <c r="Y145" i="7"/>
  <c r="AA145" i="7"/>
  <c r="AB145" i="7"/>
  <c r="AJ145" i="7"/>
  <c r="Y146" i="7"/>
  <c r="AA146" i="7"/>
  <c r="AB146" i="7"/>
  <c r="AJ146" i="7"/>
  <c r="Y147" i="7"/>
  <c r="AA147" i="7"/>
  <c r="AB147" i="7"/>
  <c r="AJ147" i="7"/>
  <c r="Y148" i="7"/>
  <c r="AA148" i="7"/>
  <c r="AB148" i="7"/>
  <c r="AJ148" i="7"/>
  <c r="Y149" i="7"/>
  <c r="AA149" i="7"/>
  <c r="AB149" i="7"/>
  <c r="AJ149" i="7"/>
  <c r="Y150" i="7"/>
  <c r="AA150" i="7"/>
  <c r="AB150" i="7"/>
  <c r="AJ150" i="7"/>
  <c r="Y151" i="7"/>
  <c r="AA151" i="7"/>
  <c r="AB151" i="7"/>
  <c r="AJ151" i="7"/>
  <c r="Y152" i="7"/>
  <c r="AA152" i="7"/>
  <c r="AB152" i="7"/>
  <c r="AJ152" i="7"/>
  <c r="Y153" i="7"/>
  <c r="AA153" i="7"/>
  <c r="AB153" i="7"/>
  <c r="AJ153" i="7"/>
  <c r="Y154" i="7"/>
  <c r="AA154" i="7"/>
  <c r="AB154" i="7"/>
  <c r="AJ154" i="7"/>
  <c r="Y155" i="7"/>
  <c r="AA155" i="7"/>
  <c r="AB155" i="7"/>
  <c r="AJ155" i="7"/>
  <c r="Y156" i="7"/>
  <c r="AA156" i="7"/>
  <c r="AB156" i="7"/>
  <c r="AJ156" i="7"/>
  <c r="Y157" i="7"/>
  <c r="AA157" i="7"/>
  <c r="AB157" i="7"/>
  <c r="AJ157" i="7"/>
  <c r="Y158" i="7"/>
  <c r="AA158" i="7"/>
  <c r="AB158" i="7"/>
  <c r="AJ158" i="7"/>
  <c r="Y159" i="7"/>
  <c r="AA159" i="7"/>
  <c r="AB159" i="7"/>
  <c r="AJ159" i="7"/>
  <c r="Y160" i="7"/>
  <c r="AA160" i="7"/>
  <c r="AB160" i="7"/>
  <c r="AJ160" i="7"/>
  <c r="Y161" i="7"/>
  <c r="AA161" i="7"/>
  <c r="AB161" i="7"/>
  <c r="AJ161" i="7"/>
  <c r="Y162" i="7"/>
  <c r="AA162" i="7"/>
  <c r="AB162" i="7"/>
  <c r="AJ162" i="7"/>
  <c r="Y163" i="7"/>
  <c r="AA163" i="7"/>
  <c r="AB163" i="7"/>
  <c r="AJ163" i="7"/>
  <c r="Y164" i="7"/>
  <c r="AA164" i="7"/>
  <c r="AB164" i="7"/>
  <c r="AJ164" i="7"/>
  <c r="Y165" i="7"/>
  <c r="AA165" i="7"/>
  <c r="AB165" i="7"/>
  <c r="AJ165" i="7"/>
  <c r="Y166" i="7"/>
  <c r="AA166" i="7"/>
  <c r="AB166" i="7"/>
  <c r="AJ166" i="7"/>
  <c r="Y167" i="7"/>
  <c r="AA167" i="7"/>
  <c r="AB167" i="7"/>
  <c r="AJ167" i="7"/>
  <c r="Y168" i="7"/>
  <c r="AA168" i="7"/>
  <c r="AB168" i="7"/>
  <c r="AJ168" i="7"/>
  <c r="Y169" i="7"/>
  <c r="AA169" i="7"/>
  <c r="AB169" i="7"/>
  <c r="AJ169" i="7"/>
  <c r="Y170" i="7"/>
  <c r="AA170" i="7"/>
  <c r="AB170" i="7"/>
  <c r="AJ170" i="7"/>
  <c r="Y171" i="7"/>
  <c r="AA171" i="7"/>
  <c r="AB171" i="7"/>
  <c r="AJ171" i="7"/>
  <c r="Y172" i="7"/>
  <c r="AA172" i="7"/>
  <c r="AB172" i="7"/>
  <c r="AJ172" i="7"/>
  <c r="Y173" i="7"/>
  <c r="AA173" i="7"/>
  <c r="AB173" i="7"/>
  <c r="AJ173" i="7"/>
  <c r="Y174" i="7"/>
  <c r="AA174" i="7"/>
  <c r="AB174" i="7"/>
  <c r="AJ174" i="7"/>
  <c r="Y175" i="7"/>
  <c r="AA175" i="7"/>
  <c r="AB175" i="7"/>
  <c r="AJ175" i="7"/>
  <c r="Y176" i="7"/>
  <c r="AA176" i="7"/>
  <c r="AB176" i="7"/>
  <c r="AJ176" i="7"/>
  <c r="Y177" i="7"/>
  <c r="AA177" i="7"/>
  <c r="AB177" i="7"/>
  <c r="AJ177" i="7"/>
  <c r="Y178" i="7"/>
  <c r="AA178" i="7"/>
  <c r="AB178" i="7"/>
  <c r="AJ178" i="7"/>
  <c r="Y179" i="7"/>
  <c r="AA179" i="7"/>
  <c r="AB179" i="7"/>
  <c r="AJ179" i="7"/>
  <c r="Y180" i="7"/>
  <c r="AA180" i="7"/>
  <c r="AB180" i="7"/>
  <c r="AJ180" i="7"/>
  <c r="Y181" i="7"/>
  <c r="AA181" i="7"/>
  <c r="AB181" i="7"/>
  <c r="AJ181" i="7"/>
  <c r="Y182" i="7"/>
  <c r="AA182" i="7"/>
  <c r="AB182" i="7"/>
  <c r="AJ182" i="7"/>
  <c r="Y183" i="7"/>
  <c r="AA183" i="7"/>
  <c r="AB183" i="7"/>
  <c r="AJ183" i="7"/>
  <c r="Y184" i="7"/>
  <c r="AA184" i="7"/>
  <c r="AB184" i="7"/>
  <c r="AJ184" i="7"/>
  <c r="Y185" i="7"/>
  <c r="AA185" i="7"/>
  <c r="AB185" i="7"/>
  <c r="AJ185" i="7"/>
  <c r="Y186" i="7"/>
  <c r="AA186" i="7"/>
  <c r="AB186" i="7"/>
  <c r="AJ186" i="7"/>
  <c r="Y187" i="7"/>
  <c r="AA187" i="7"/>
  <c r="AB187" i="7"/>
  <c r="AJ187" i="7"/>
  <c r="Y188" i="7"/>
  <c r="AA188" i="7"/>
  <c r="AB188" i="7"/>
  <c r="AJ188" i="7"/>
  <c r="Y189" i="7"/>
  <c r="AA189" i="7"/>
  <c r="AB189" i="7"/>
  <c r="AJ189" i="7"/>
  <c r="Y190" i="7"/>
  <c r="AA190" i="7"/>
  <c r="AB190" i="7"/>
  <c r="AJ190" i="7"/>
  <c r="Y191" i="7"/>
  <c r="AA191" i="7"/>
  <c r="AB191" i="7"/>
  <c r="AJ191" i="7"/>
  <c r="Y192" i="7"/>
  <c r="AA192" i="7"/>
  <c r="AB192" i="7"/>
  <c r="AJ192" i="7"/>
  <c r="Y193" i="7"/>
  <c r="AA193" i="7"/>
  <c r="AB193" i="7"/>
  <c r="AJ193" i="7"/>
  <c r="Y194" i="7"/>
  <c r="AA194" i="7"/>
  <c r="AB194" i="7"/>
  <c r="AJ194" i="7"/>
  <c r="Y195" i="7"/>
  <c r="AA195" i="7"/>
  <c r="AB195" i="7"/>
  <c r="AJ195" i="7"/>
  <c r="Y196" i="7"/>
  <c r="AA196" i="7"/>
  <c r="AB196" i="7"/>
  <c r="AJ196" i="7"/>
  <c r="Y197" i="7"/>
  <c r="AA197" i="7"/>
  <c r="AB197" i="7"/>
  <c r="AJ197" i="7"/>
  <c r="Y198" i="7"/>
  <c r="AA198" i="7"/>
  <c r="AB198" i="7"/>
  <c r="AJ198" i="7"/>
  <c r="Y199" i="7"/>
  <c r="AA199" i="7"/>
  <c r="AB199" i="7"/>
  <c r="AJ199" i="7"/>
  <c r="Y200" i="7"/>
  <c r="AA200" i="7"/>
  <c r="AB200" i="7"/>
  <c r="AJ200" i="7"/>
  <c r="Y201" i="7"/>
  <c r="AA201" i="7"/>
  <c r="AB201" i="7"/>
  <c r="AJ201" i="7"/>
  <c r="Y202" i="7"/>
  <c r="AA202" i="7"/>
  <c r="AB202" i="7"/>
  <c r="AJ202" i="7"/>
  <c r="Y203" i="7"/>
  <c r="AA203" i="7"/>
  <c r="AB203" i="7"/>
  <c r="AJ203" i="7"/>
  <c r="Y204" i="7"/>
  <c r="AA204" i="7"/>
  <c r="AB204" i="7"/>
  <c r="AJ204" i="7"/>
  <c r="Y205" i="7"/>
  <c r="AA205" i="7"/>
  <c r="AB205" i="7"/>
  <c r="AJ205" i="7"/>
  <c r="Y206" i="7"/>
  <c r="AA206" i="7"/>
  <c r="AB206" i="7"/>
  <c r="AJ206" i="7"/>
  <c r="Y207" i="7"/>
  <c r="AA207" i="7"/>
  <c r="AB207" i="7"/>
  <c r="AJ207" i="7"/>
  <c r="Y208" i="7"/>
  <c r="AA208" i="7"/>
  <c r="AB208" i="7"/>
  <c r="AJ208" i="7"/>
  <c r="Y209" i="7"/>
  <c r="AA209" i="7"/>
  <c r="AB209" i="7"/>
  <c r="AJ209" i="7"/>
  <c r="Y210" i="7"/>
  <c r="AA210" i="7"/>
  <c r="AB210" i="7"/>
  <c r="AJ210" i="7"/>
  <c r="Y211" i="7"/>
  <c r="AA211" i="7"/>
  <c r="AB211" i="7"/>
  <c r="AJ211" i="7"/>
  <c r="Y212" i="7"/>
  <c r="AA212" i="7"/>
  <c r="AB212" i="7"/>
  <c r="AJ212" i="7"/>
  <c r="Y213" i="7"/>
  <c r="AA213" i="7"/>
  <c r="AB213" i="7"/>
  <c r="AJ213" i="7"/>
  <c r="Y214" i="7"/>
  <c r="AA214" i="7"/>
  <c r="AB214" i="7"/>
  <c r="AJ214" i="7"/>
  <c r="Y215" i="7"/>
  <c r="AA215" i="7"/>
  <c r="AB215" i="7"/>
  <c r="AJ215" i="7"/>
  <c r="Y216" i="7"/>
  <c r="AA216" i="7"/>
  <c r="AB216" i="7"/>
  <c r="AJ216" i="7"/>
  <c r="Y217" i="7"/>
  <c r="AA217" i="7"/>
  <c r="AB217" i="7"/>
  <c r="AJ217" i="7"/>
  <c r="Y218" i="7"/>
  <c r="AA218" i="7"/>
  <c r="AB218" i="7"/>
  <c r="AJ218" i="7"/>
  <c r="Y219" i="7"/>
  <c r="AA219" i="7"/>
  <c r="AB219" i="7"/>
  <c r="AJ219" i="7"/>
  <c r="Y220" i="7"/>
  <c r="AA220" i="7"/>
  <c r="AB220" i="7"/>
  <c r="AJ220" i="7"/>
  <c r="Y221" i="7"/>
  <c r="AA221" i="7"/>
  <c r="AB221" i="7"/>
  <c r="AJ221" i="7"/>
  <c r="Y222" i="7"/>
  <c r="AA222" i="7"/>
  <c r="AB222" i="7"/>
  <c r="AJ222" i="7"/>
  <c r="Y223" i="7"/>
  <c r="AA223" i="7"/>
  <c r="AB223" i="7"/>
  <c r="AJ223" i="7"/>
  <c r="Y224" i="7"/>
  <c r="AA224" i="7"/>
  <c r="AB224" i="7"/>
  <c r="AJ224" i="7"/>
  <c r="Y225" i="7"/>
  <c r="AA225" i="7"/>
  <c r="AB225" i="7"/>
  <c r="AJ225" i="7"/>
  <c r="Y226" i="7"/>
  <c r="AA226" i="7"/>
  <c r="AB226" i="7"/>
  <c r="AJ226" i="7"/>
  <c r="Y227" i="7"/>
  <c r="AA227" i="7"/>
  <c r="AB227" i="7"/>
  <c r="AJ227" i="7"/>
  <c r="Y228" i="7"/>
  <c r="AA228" i="7"/>
  <c r="AB228" i="7"/>
  <c r="AJ228" i="7"/>
  <c r="Y229" i="7"/>
  <c r="AA229" i="7"/>
  <c r="AB229" i="7"/>
  <c r="AJ229" i="7"/>
  <c r="Y230" i="7"/>
  <c r="AA230" i="7"/>
  <c r="AB230" i="7"/>
  <c r="AJ230" i="7"/>
  <c r="Y231" i="7"/>
  <c r="AA231" i="7"/>
  <c r="AB231" i="7"/>
  <c r="AJ231" i="7"/>
  <c r="Y232" i="7"/>
  <c r="AA232" i="7"/>
  <c r="AB232" i="7"/>
  <c r="AJ232" i="7"/>
  <c r="Y233" i="7"/>
  <c r="AA233" i="7"/>
  <c r="AB233" i="7"/>
  <c r="AJ233" i="7"/>
  <c r="Y234" i="7"/>
  <c r="AA234" i="7"/>
  <c r="AB234" i="7"/>
  <c r="AJ234" i="7"/>
  <c r="Y235" i="7"/>
  <c r="AA235" i="7"/>
  <c r="AB235" i="7"/>
  <c r="AJ235" i="7"/>
  <c r="Y236" i="7"/>
  <c r="AA236" i="7"/>
  <c r="AB236" i="7"/>
  <c r="AJ236" i="7"/>
  <c r="Y237" i="7"/>
  <c r="AA237" i="7"/>
  <c r="AB237" i="7"/>
  <c r="AJ237" i="7"/>
  <c r="Y238" i="7"/>
  <c r="AA238" i="7"/>
  <c r="AB238" i="7"/>
  <c r="AJ238" i="7"/>
  <c r="Y239" i="7"/>
  <c r="AA239" i="7"/>
  <c r="AB239" i="7"/>
  <c r="AJ239" i="7"/>
  <c r="Y240" i="7"/>
  <c r="AA240" i="7"/>
  <c r="AB240" i="7"/>
  <c r="AJ240" i="7"/>
  <c r="Y241" i="7"/>
  <c r="AA241" i="7"/>
  <c r="AB241" i="7"/>
  <c r="AJ241" i="7"/>
  <c r="Y242" i="7"/>
  <c r="AA242" i="7"/>
  <c r="AB242" i="7"/>
  <c r="AJ242" i="7"/>
  <c r="Y243" i="7"/>
  <c r="AA243" i="7"/>
  <c r="AB243" i="7"/>
  <c r="AJ243" i="7"/>
  <c r="Y244" i="7"/>
  <c r="AA244" i="7"/>
  <c r="AB244" i="7"/>
  <c r="AJ244" i="7"/>
  <c r="Y245" i="7"/>
  <c r="AA245" i="7"/>
  <c r="AB245" i="7"/>
  <c r="AJ245" i="7"/>
  <c r="Y246" i="7"/>
  <c r="AA246" i="7"/>
  <c r="AB246" i="7"/>
  <c r="AJ246" i="7"/>
  <c r="Y247" i="7"/>
  <c r="AA247" i="7"/>
  <c r="AB247" i="7"/>
  <c r="AJ247" i="7"/>
  <c r="Y248" i="7"/>
  <c r="AA248" i="7"/>
  <c r="AB248" i="7"/>
  <c r="AJ248" i="7"/>
  <c r="Y249" i="7"/>
  <c r="AA249" i="7"/>
  <c r="AB249" i="7"/>
  <c r="AJ249" i="7"/>
  <c r="Y250" i="7"/>
  <c r="AA250" i="7"/>
  <c r="AB250" i="7"/>
  <c r="AJ250" i="7"/>
  <c r="Y251" i="7"/>
  <c r="AA251" i="7"/>
  <c r="AB251" i="7"/>
  <c r="AJ251" i="7"/>
  <c r="Y252" i="7"/>
  <c r="AA252" i="7"/>
  <c r="AB252" i="7"/>
  <c r="AJ252" i="7"/>
  <c r="Y253" i="7"/>
  <c r="AA253" i="7"/>
  <c r="AB253" i="7"/>
  <c r="AJ253" i="7"/>
  <c r="Y254" i="7"/>
  <c r="AA254" i="7"/>
  <c r="AB254" i="7"/>
  <c r="AJ254" i="7"/>
  <c r="Y255" i="7"/>
  <c r="AA255" i="7"/>
  <c r="AB255" i="7"/>
  <c r="AJ255" i="7"/>
  <c r="Y256" i="7"/>
  <c r="AA256" i="7"/>
  <c r="AB256" i="7"/>
  <c r="AJ256" i="7"/>
  <c r="Y257" i="7"/>
  <c r="AA257" i="7"/>
  <c r="AB257" i="7"/>
  <c r="AJ257" i="7"/>
  <c r="Y258" i="7"/>
  <c r="AA258" i="7"/>
  <c r="AB258" i="7"/>
  <c r="AJ258" i="7"/>
  <c r="Y259" i="7"/>
  <c r="AA259" i="7"/>
  <c r="AB259" i="7"/>
  <c r="AJ259" i="7"/>
  <c r="Y260" i="7"/>
  <c r="AA260" i="7"/>
  <c r="AB260" i="7"/>
  <c r="AJ260" i="7"/>
  <c r="Y261" i="7"/>
  <c r="AA261" i="7"/>
  <c r="AB261" i="7"/>
  <c r="AJ261" i="7"/>
  <c r="Y262" i="7"/>
  <c r="AA262" i="7"/>
  <c r="AB262" i="7"/>
  <c r="AJ262" i="7"/>
  <c r="Y263" i="7"/>
  <c r="AA263" i="7"/>
  <c r="AB263" i="7"/>
  <c r="AJ263" i="7"/>
  <c r="Y264" i="7"/>
  <c r="AA264" i="7"/>
  <c r="AB264" i="7"/>
  <c r="AJ264" i="7"/>
  <c r="Y265" i="7"/>
  <c r="AA265" i="7"/>
  <c r="AB265" i="7"/>
  <c r="AJ265" i="7"/>
  <c r="Y266" i="7"/>
  <c r="AA266" i="7"/>
  <c r="AB266" i="7"/>
  <c r="AJ266" i="7"/>
  <c r="Y267" i="7"/>
  <c r="AA267" i="7"/>
  <c r="AB267" i="7"/>
  <c r="AJ267" i="7"/>
  <c r="Y268" i="7"/>
  <c r="AA268" i="7"/>
  <c r="AB268" i="7"/>
  <c r="AJ268" i="7"/>
  <c r="Y269" i="7"/>
  <c r="AA269" i="7"/>
  <c r="AB269" i="7"/>
  <c r="AJ269" i="7"/>
  <c r="Y270" i="7"/>
  <c r="AA270" i="7"/>
  <c r="AB270" i="7"/>
  <c r="AJ270" i="7"/>
  <c r="Y271" i="7"/>
  <c r="AA271" i="7"/>
  <c r="AB271" i="7"/>
  <c r="AJ271" i="7"/>
  <c r="Y272" i="7"/>
  <c r="AA272" i="7"/>
  <c r="AB272" i="7"/>
  <c r="AJ272" i="7"/>
  <c r="Y273" i="7"/>
  <c r="AA273" i="7"/>
  <c r="AB273" i="7"/>
  <c r="AJ273" i="7"/>
  <c r="Y274" i="7"/>
  <c r="AA274" i="7"/>
  <c r="AB274" i="7"/>
  <c r="AJ274" i="7"/>
  <c r="Y275" i="7"/>
  <c r="AA275" i="7"/>
  <c r="AB275" i="7"/>
  <c r="AJ275" i="7"/>
  <c r="Y276" i="7"/>
  <c r="AA276" i="7"/>
  <c r="AB276" i="7"/>
  <c r="AJ276" i="7"/>
  <c r="Y277" i="7"/>
  <c r="AA277" i="7"/>
  <c r="AB277" i="7"/>
  <c r="AJ277" i="7"/>
  <c r="Y278" i="7"/>
  <c r="AA278" i="7"/>
  <c r="AB278" i="7"/>
  <c r="AJ278" i="7"/>
  <c r="Y279" i="7"/>
  <c r="AA279" i="7"/>
  <c r="AB279" i="7"/>
  <c r="AJ279" i="7"/>
  <c r="Y280" i="7"/>
  <c r="AA280" i="7"/>
  <c r="AB280" i="7"/>
  <c r="AJ280" i="7"/>
  <c r="Y281" i="7"/>
  <c r="AA281" i="7"/>
  <c r="AB281" i="7"/>
  <c r="AJ281" i="7"/>
  <c r="Y282" i="7"/>
  <c r="AA282" i="7"/>
  <c r="AB282" i="7"/>
  <c r="AJ282" i="7"/>
  <c r="Y283" i="7"/>
  <c r="AA283" i="7"/>
  <c r="AB283" i="7"/>
  <c r="AJ283" i="7"/>
  <c r="Y284" i="7"/>
  <c r="AA284" i="7"/>
  <c r="AB284" i="7"/>
  <c r="AJ284" i="7"/>
  <c r="Y285" i="7"/>
  <c r="AA285" i="7"/>
  <c r="AB285" i="7"/>
  <c r="AJ285" i="7"/>
  <c r="Y286" i="7"/>
  <c r="AA286" i="7"/>
  <c r="AB286" i="7"/>
  <c r="AJ286" i="7"/>
  <c r="Y287" i="7"/>
  <c r="AA287" i="7"/>
  <c r="AB287" i="7"/>
  <c r="AJ287" i="7"/>
  <c r="Y288" i="7"/>
  <c r="AA288" i="7"/>
  <c r="AB288" i="7"/>
  <c r="AJ288" i="7"/>
  <c r="Y289" i="7"/>
  <c r="AA289" i="7"/>
  <c r="AB289" i="7"/>
  <c r="AJ289" i="7"/>
  <c r="Y290" i="7"/>
  <c r="AA290" i="7"/>
  <c r="AB290" i="7"/>
  <c r="AJ290" i="7"/>
  <c r="Y291" i="7"/>
  <c r="AA291" i="7"/>
  <c r="AB291" i="7"/>
  <c r="AJ291" i="7"/>
  <c r="Y292" i="7"/>
  <c r="AA292" i="7"/>
  <c r="AB292" i="7"/>
  <c r="AJ292" i="7"/>
  <c r="Y293" i="7"/>
  <c r="AA293" i="7"/>
  <c r="AB293" i="7"/>
  <c r="AJ293" i="7"/>
  <c r="Y294" i="7"/>
  <c r="AA294" i="7"/>
  <c r="AB294" i="7"/>
  <c r="AJ294" i="7"/>
  <c r="Y295" i="7"/>
  <c r="AA295" i="7"/>
  <c r="AB295" i="7"/>
  <c r="AJ295" i="7"/>
  <c r="Y296" i="7"/>
  <c r="AA296" i="7"/>
  <c r="AB296" i="7"/>
  <c r="AJ296" i="7"/>
  <c r="Y297" i="7"/>
  <c r="AA297" i="7"/>
  <c r="AB297" i="7"/>
  <c r="AJ297" i="7"/>
  <c r="Y298" i="7"/>
  <c r="AA298" i="7"/>
  <c r="AB298" i="7"/>
  <c r="AJ298" i="7"/>
  <c r="Y299" i="7"/>
  <c r="AA299" i="7"/>
  <c r="AB299" i="7"/>
  <c r="AJ299" i="7"/>
  <c r="Y300" i="7"/>
  <c r="AA300" i="7"/>
  <c r="AB300" i="7"/>
  <c r="AJ300" i="7"/>
  <c r="Y301" i="7"/>
  <c r="AA301" i="7"/>
  <c r="AB301" i="7"/>
  <c r="AJ301" i="7"/>
  <c r="Y302" i="7"/>
  <c r="AA302" i="7"/>
  <c r="AB302" i="7"/>
  <c r="AJ302" i="7"/>
  <c r="Y303" i="7"/>
  <c r="AA303" i="7"/>
  <c r="AB303" i="7"/>
  <c r="AJ303" i="7"/>
  <c r="Y304" i="7"/>
  <c r="AA304" i="7"/>
  <c r="AB304" i="7"/>
  <c r="AJ304" i="7"/>
  <c r="Y305" i="7"/>
  <c r="AA305" i="7"/>
  <c r="AB305" i="7"/>
  <c r="AJ305" i="7"/>
  <c r="Y306" i="7"/>
  <c r="AA306" i="7"/>
  <c r="AB306" i="7"/>
  <c r="AJ306" i="7"/>
  <c r="Y307" i="7"/>
  <c r="AA307" i="7"/>
  <c r="AB307" i="7"/>
  <c r="AJ307" i="7"/>
  <c r="Y308" i="7"/>
  <c r="AA308" i="7"/>
  <c r="AB308" i="7"/>
  <c r="AJ308" i="7"/>
  <c r="Y309" i="7"/>
  <c r="AA309" i="7"/>
  <c r="AB309" i="7"/>
  <c r="AJ309" i="7"/>
  <c r="Y310" i="7"/>
  <c r="AA310" i="7"/>
  <c r="AB310" i="7"/>
  <c r="AJ310" i="7"/>
  <c r="Y311" i="7"/>
  <c r="AA311" i="7"/>
  <c r="AB311" i="7"/>
  <c r="AJ311" i="7"/>
  <c r="Y312" i="7"/>
  <c r="AA312" i="7"/>
  <c r="AB312" i="7"/>
  <c r="AJ312" i="7"/>
  <c r="Y313" i="7"/>
  <c r="AA313" i="7"/>
  <c r="AB313" i="7"/>
  <c r="AJ313" i="7"/>
  <c r="Y314" i="7"/>
  <c r="AA314" i="7"/>
  <c r="AB314" i="7"/>
  <c r="AJ314" i="7"/>
  <c r="Y315" i="7"/>
  <c r="AA315" i="7"/>
  <c r="AB315" i="7"/>
  <c r="AJ315" i="7"/>
  <c r="Y316" i="7"/>
  <c r="AA316" i="7"/>
  <c r="AB316" i="7"/>
  <c r="AJ316" i="7"/>
  <c r="Y317" i="7"/>
  <c r="AA317" i="7"/>
  <c r="AB317" i="7"/>
  <c r="AJ317" i="7"/>
  <c r="Y318" i="7"/>
  <c r="AA318" i="7"/>
  <c r="AB318" i="7"/>
  <c r="AJ318" i="7"/>
  <c r="Y319" i="7"/>
  <c r="AA319" i="7"/>
  <c r="AB319" i="7"/>
  <c r="AJ319" i="7"/>
  <c r="Y320" i="7"/>
  <c r="AA320" i="7"/>
  <c r="AB320" i="7"/>
  <c r="AJ320" i="7"/>
  <c r="Y321" i="7"/>
  <c r="AA321" i="7"/>
  <c r="AB321" i="7"/>
  <c r="AJ321" i="7"/>
  <c r="Y322" i="7"/>
  <c r="AA322" i="7"/>
  <c r="AB322" i="7"/>
  <c r="AJ322" i="7"/>
  <c r="Y323" i="7"/>
  <c r="AA323" i="7"/>
  <c r="AB323" i="7"/>
  <c r="AJ323" i="7"/>
  <c r="Y324" i="7"/>
  <c r="AA324" i="7"/>
  <c r="AB324" i="7"/>
  <c r="AJ324" i="7"/>
  <c r="Y325" i="7"/>
  <c r="AA325" i="7"/>
  <c r="AB325" i="7"/>
  <c r="AJ325" i="7"/>
  <c r="Y326" i="7"/>
  <c r="AA326" i="7"/>
  <c r="AB326" i="7"/>
  <c r="AJ326" i="7"/>
  <c r="Y327" i="7"/>
  <c r="AA327" i="7"/>
  <c r="AB327" i="7"/>
  <c r="AJ327" i="7"/>
  <c r="Y328" i="7"/>
  <c r="AA328" i="7"/>
  <c r="AB328" i="7"/>
  <c r="AJ328" i="7"/>
  <c r="Y329" i="7"/>
  <c r="AA329" i="7"/>
  <c r="AB329" i="7"/>
  <c r="AJ329" i="7"/>
  <c r="Y330" i="7"/>
  <c r="AA330" i="7"/>
  <c r="AB330" i="7"/>
  <c r="AJ330" i="7"/>
  <c r="Y331" i="7"/>
  <c r="AA331" i="7"/>
  <c r="AB331" i="7"/>
  <c r="AJ331" i="7"/>
  <c r="Y332" i="7"/>
  <c r="AA332" i="7"/>
  <c r="AB332" i="7"/>
  <c r="AJ332" i="7"/>
  <c r="Y333" i="7"/>
  <c r="AA333" i="7"/>
  <c r="AB333" i="7"/>
  <c r="AJ333" i="7"/>
  <c r="Y334" i="7"/>
  <c r="AA334" i="7"/>
  <c r="AB334" i="7"/>
  <c r="AJ334" i="7"/>
  <c r="Y335" i="7"/>
  <c r="AA335" i="7"/>
  <c r="AB335" i="7"/>
  <c r="AJ335" i="7"/>
  <c r="Y336" i="7"/>
  <c r="AA336" i="7"/>
  <c r="AB336" i="7"/>
  <c r="AJ336" i="7"/>
  <c r="Y337" i="7"/>
  <c r="AA337" i="7"/>
  <c r="AB337" i="7"/>
  <c r="AJ337" i="7"/>
  <c r="Y338" i="7"/>
  <c r="AA338" i="7"/>
  <c r="AB338" i="7"/>
  <c r="AJ338" i="7"/>
  <c r="Y339" i="7"/>
  <c r="AA339" i="7"/>
  <c r="AB339" i="7"/>
  <c r="AJ339" i="7"/>
  <c r="Y340" i="7"/>
  <c r="AA340" i="7"/>
  <c r="AB340" i="7"/>
  <c r="AJ340" i="7"/>
  <c r="Y341" i="7"/>
  <c r="AA341" i="7"/>
  <c r="AB341" i="7"/>
  <c r="AJ341" i="7"/>
  <c r="Y342" i="7"/>
  <c r="AA342" i="7"/>
  <c r="AB342" i="7"/>
  <c r="AJ342" i="7"/>
  <c r="Y343" i="7"/>
  <c r="AA343" i="7"/>
  <c r="AB343" i="7"/>
  <c r="AJ343" i="7"/>
  <c r="Y344" i="7"/>
  <c r="AA344" i="7"/>
  <c r="AB344" i="7"/>
  <c r="AJ344" i="7"/>
  <c r="Y345" i="7"/>
  <c r="AA345" i="7"/>
  <c r="AB345" i="7"/>
  <c r="AJ345" i="7"/>
  <c r="Y346" i="7"/>
  <c r="AA346" i="7"/>
  <c r="AB346" i="7"/>
  <c r="AJ346" i="7"/>
  <c r="Y347" i="7"/>
  <c r="AA347" i="7"/>
  <c r="AB347" i="7"/>
  <c r="AJ347" i="7"/>
  <c r="Y348" i="7"/>
  <c r="AA348" i="7"/>
  <c r="AB348" i="7"/>
  <c r="AJ348" i="7"/>
  <c r="Y349" i="7"/>
  <c r="AA349" i="7"/>
  <c r="AB349" i="7"/>
  <c r="AJ349" i="7"/>
  <c r="Y350" i="7"/>
  <c r="AA350" i="7"/>
  <c r="AB350" i="7"/>
  <c r="AJ350" i="7"/>
  <c r="Y351" i="7"/>
  <c r="AA351" i="7"/>
  <c r="AB351" i="7"/>
  <c r="AJ351" i="7"/>
  <c r="Y352" i="7"/>
  <c r="AA352" i="7"/>
  <c r="AB352" i="7"/>
  <c r="AJ352" i="7"/>
  <c r="Y353" i="7"/>
  <c r="AA353" i="7"/>
  <c r="AB353" i="7"/>
  <c r="AJ353" i="7"/>
  <c r="Y354" i="7"/>
  <c r="AA354" i="7"/>
  <c r="AB354" i="7"/>
  <c r="AJ354" i="7"/>
  <c r="Y355" i="7"/>
  <c r="AA355" i="7"/>
  <c r="AB355" i="7"/>
  <c r="AJ355" i="7"/>
  <c r="Y356" i="7"/>
  <c r="AA356" i="7"/>
  <c r="AB356" i="7"/>
  <c r="AJ356" i="7"/>
  <c r="Y357" i="7"/>
  <c r="AA357" i="7"/>
  <c r="AB357" i="7"/>
  <c r="AJ357" i="7"/>
  <c r="Y358" i="7"/>
  <c r="AA358" i="7"/>
  <c r="AB358" i="7"/>
  <c r="AJ358" i="7"/>
  <c r="Y359" i="7"/>
  <c r="AA359" i="7"/>
  <c r="AB359" i="7"/>
  <c r="AJ359" i="7"/>
  <c r="Y360" i="7"/>
  <c r="AA360" i="7"/>
  <c r="AB360" i="7"/>
  <c r="AJ360" i="7"/>
  <c r="Y361" i="7"/>
  <c r="AA361" i="7"/>
  <c r="AB361" i="7"/>
  <c r="AJ361" i="7"/>
  <c r="Y362" i="7"/>
  <c r="AA362" i="7"/>
  <c r="AB362" i="7"/>
  <c r="AJ362" i="7"/>
  <c r="Y363" i="7"/>
  <c r="AA363" i="7"/>
  <c r="AB363" i="7"/>
  <c r="AJ363" i="7"/>
  <c r="Y364" i="7"/>
  <c r="AA364" i="7"/>
  <c r="AB364" i="7"/>
  <c r="AJ364" i="7"/>
  <c r="Y365" i="7"/>
  <c r="AA365" i="7"/>
  <c r="AB365" i="7"/>
  <c r="AJ365" i="7"/>
  <c r="Y366" i="7"/>
  <c r="AA366" i="7"/>
  <c r="AB366" i="7"/>
  <c r="AJ366" i="7"/>
  <c r="Y367" i="7"/>
  <c r="AA367" i="7"/>
  <c r="AB367" i="7"/>
  <c r="AJ367" i="7"/>
  <c r="Y368" i="7"/>
  <c r="AA368" i="7"/>
  <c r="AB368" i="7"/>
  <c r="AJ368" i="7"/>
  <c r="Y369" i="7"/>
  <c r="AA369" i="7"/>
  <c r="AB369" i="7"/>
  <c r="AJ369" i="7"/>
  <c r="Y370" i="7"/>
  <c r="AA370" i="7"/>
  <c r="AB370" i="7"/>
  <c r="AJ370" i="7"/>
  <c r="Y371" i="7"/>
  <c r="AA371" i="7"/>
  <c r="AB371" i="7"/>
  <c r="AJ371" i="7"/>
  <c r="Y372" i="7"/>
  <c r="AA372" i="7"/>
  <c r="AB372" i="7"/>
  <c r="AJ372" i="7"/>
  <c r="Y373" i="7"/>
  <c r="AA373" i="7"/>
  <c r="AB373" i="7"/>
  <c r="AJ373" i="7"/>
  <c r="Y374" i="7"/>
  <c r="AA374" i="7"/>
  <c r="AB374" i="7"/>
  <c r="AJ374" i="7"/>
  <c r="Y375" i="7"/>
  <c r="AA375" i="7"/>
  <c r="AB375" i="7"/>
  <c r="AJ375" i="7"/>
  <c r="Y376" i="7"/>
  <c r="AA376" i="7"/>
  <c r="AB376" i="7"/>
  <c r="AJ376" i="7"/>
  <c r="Y377" i="7"/>
  <c r="AA377" i="7"/>
  <c r="AB377" i="7"/>
  <c r="AJ377" i="7"/>
  <c r="Y378" i="7"/>
  <c r="AA378" i="7"/>
  <c r="AB378" i="7"/>
  <c r="AJ378" i="7"/>
  <c r="Y379" i="7"/>
  <c r="AA379" i="7"/>
  <c r="AB379" i="7"/>
  <c r="AJ379" i="7"/>
  <c r="Y380" i="7"/>
  <c r="AA380" i="7"/>
  <c r="AB380" i="7"/>
  <c r="AJ380" i="7"/>
  <c r="Y381" i="7"/>
  <c r="AA381" i="7"/>
  <c r="AB381" i="7"/>
  <c r="AJ381" i="7"/>
  <c r="Y382" i="7"/>
  <c r="AA382" i="7"/>
  <c r="AB382" i="7"/>
  <c r="AJ382" i="7"/>
  <c r="Y383" i="7"/>
  <c r="AA383" i="7"/>
  <c r="AB383" i="7"/>
  <c r="AJ383" i="7"/>
  <c r="Y384" i="7"/>
  <c r="AA384" i="7"/>
  <c r="AB384" i="7"/>
  <c r="AJ384" i="7"/>
  <c r="Y385" i="7"/>
  <c r="AA385" i="7"/>
  <c r="AB385" i="7"/>
  <c r="AJ385" i="7"/>
  <c r="Y386" i="7"/>
  <c r="AA386" i="7"/>
  <c r="AB386" i="7"/>
  <c r="AJ386" i="7"/>
  <c r="Y387" i="7"/>
  <c r="AA387" i="7"/>
  <c r="AB387" i="7"/>
  <c r="AJ387" i="7"/>
  <c r="Y388" i="7"/>
  <c r="AA388" i="7"/>
  <c r="AB388" i="7"/>
  <c r="AJ388" i="7"/>
  <c r="Y389" i="7"/>
  <c r="AA389" i="7"/>
  <c r="AB389" i="7"/>
  <c r="AJ389" i="7"/>
  <c r="Y390" i="7"/>
  <c r="AA390" i="7"/>
  <c r="AB390" i="7"/>
  <c r="AJ390" i="7"/>
  <c r="Y391" i="7"/>
  <c r="AA391" i="7"/>
  <c r="AB391" i="7"/>
  <c r="AJ391" i="7"/>
  <c r="Y392" i="7"/>
  <c r="AA392" i="7"/>
  <c r="AB392" i="7"/>
  <c r="AJ392" i="7"/>
  <c r="Y393" i="7"/>
  <c r="AA393" i="7"/>
  <c r="AB393" i="7"/>
  <c r="AJ393" i="7"/>
  <c r="Y394" i="7"/>
  <c r="AA394" i="7"/>
  <c r="AB394" i="7"/>
  <c r="AJ394" i="7"/>
  <c r="Y395" i="7"/>
  <c r="AA395" i="7"/>
  <c r="AB395" i="7"/>
  <c r="AJ395" i="7"/>
  <c r="Y396" i="7"/>
  <c r="AA396" i="7"/>
  <c r="AB396" i="7"/>
  <c r="AJ396" i="7"/>
  <c r="Y397" i="7"/>
  <c r="AA397" i="7"/>
  <c r="AB397" i="7"/>
  <c r="AJ397" i="7"/>
  <c r="Y398" i="7"/>
  <c r="AA398" i="7"/>
  <c r="AB398" i="7"/>
  <c r="AJ398" i="7"/>
  <c r="Y399" i="7"/>
  <c r="AA399" i="7"/>
  <c r="AB399" i="7"/>
  <c r="AJ399" i="7"/>
  <c r="Y400" i="7"/>
  <c r="AA400" i="7"/>
  <c r="AB400" i="7"/>
  <c r="AJ400" i="7"/>
  <c r="Y401" i="7"/>
  <c r="AA401" i="7"/>
  <c r="AB401" i="7"/>
  <c r="AJ401" i="7"/>
  <c r="Y402" i="7"/>
  <c r="AA402" i="7"/>
  <c r="AB402" i="7"/>
  <c r="AJ402" i="7"/>
  <c r="Y403" i="7"/>
  <c r="AA403" i="7"/>
  <c r="AB403" i="7"/>
  <c r="AJ403" i="7"/>
  <c r="Y404" i="7"/>
  <c r="AA404" i="7"/>
  <c r="AB404" i="7"/>
  <c r="AJ404" i="7"/>
  <c r="Y405" i="7"/>
  <c r="AA405" i="7"/>
  <c r="AB405" i="7"/>
  <c r="AJ405" i="7"/>
  <c r="Y406" i="7"/>
  <c r="AA406" i="7"/>
  <c r="AB406" i="7"/>
  <c r="AJ406" i="7"/>
  <c r="Y407" i="7"/>
  <c r="AA407" i="7"/>
  <c r="AB407" i="7"/>
  <c r="AJ407" i="7"/>
  <c r="Y408" i="7"/>
  <c r="AA408" i="7"/>
  <c r="AB408" i="7"/>
  <c r="AJ408" i="7"/>
  <c r="Y409" i="7"/>
  <c r="AA409" i="7"/>
  <c r="AB409" i="7"/>
  <c r="AJ409" i="7"/>
  <c r="Y410" i="7"/>
  <c r="AA410" i="7"/>
  <c r="AB410" i="7"/>
  <c r="AJ410" i="7"/>
  <c r="Y411" i="7"/>
  <c r="AA411" i="7"/>
  <c r="AB411" i="7"/>
  <c r="AJ411" i="7"/>
  <c r="Y412" i="7"/>
  <c r="AA412" i="7"/>
  <c r="AB412" i="7"/>
  <c r="AJ412" i="7"/>
  <c r="Y413" i="7"/>
  <c r="AA413" i="7"/>
  <c r="AB413" i="7"/>
  <c r="AJ413" i="7"/>
  <c r="Y414" i="7"/>
  <c r="AA414" i="7"/>
  <c r="AB414" i="7"/>
  <c r="AJ414" i="7"/>
  <c r="Y415" i="7"/>
  <c r="AA415" i="7"/>
  <c r="AB415" i="7"/>
  <c r="AJ415" i="7"/>
  <c r="Y416" i="7"/>
  <c r="AA416" i="7"/>
  <c r="AB416" i="7"/>
  <c r="AJ416" i="7"/>
  <c r="Y417" i="7"/>
  <c r="AA417" i="7"/>
  <c r="AB417" i="7"/>
  <c r="AJ417" i="7"/>
  <c r="Y418" i="7"/>
  <c r="AA418" i="7"/>
  <c r="AB418" i="7"/>
  <c r="AJ418" i="7"/>
  <c r="Y419" i="7"/>
  <c r="AA419" i="7"/>
  <c r="AB419" i="7"/>
  <c r="AJ419" i="7"/>
  <c r="Y420" i="7"/>
  <c r="AA420" i="7"/>
  <c r="AB420" i="7"/>
  <c r="AJ420" i="7"/>
  <c r="Y421" i="7"/>
  <c r="AA421" i="7"/>
  <c r="AB421" i="7"/>
  <c r="AJ421" i="7"/>
  <c r="Y422" i="7"/>
  <c r="AA422" i="7"/>
  <c r="AB422" i="7"/>
  <c r="AJ422" i="7"/>
  <c r="Y423" i="7"/>
  <c r="AA423" i="7"/>
  <c r="AB423" i="7"/>
  <c r="AJ423" i="7"/>
  <c r="Y424" i="7"/>
  <c r="AA424" i="7"/>
  <c r="AB424" i="7"/>
  <c r="AJ424" i="7"/>
  <c r="Y425" i="7"/>
  <c r="AA425" i="7"/>
  <c r="AB425" i="7"/>
  <c r="AJ425" i="7"/>
  <c r="Y426" i="7"/>
  <c r="AA426" i="7"/>
  <c r="AB426" i="7"/>
  <c r="AJ426" i="7"/>
  <c r="Y427" i="7"/>
  <c r="AA427" i="7"/>
  <c r="AB427" i="7"/>
  <c r="AJ427" i="7"/>
  <c r="Y428" i="7"/>
  <c r="AA428" i="7"/>
  <c r="AB428" i="7"/>
  <c r="AJ428" i="7"/>
  <c r="Y429" i="7"/>
  <c r="AA429" i="7"/>
  <c r="AB429" i="7"/>
  <c r="AJ429" i="7"/>
  <c r="Y430" i="7"/>
  <c r="AA430" i="7"/>
  <c r="AB430" i="7"/>
  <c r="AJ430" i="7"/>
  <c r="Y431" i="7"/>
  <c r="AA431" i="7"/>
  <c r="AB431" i="7"/>
  <c r="AJ431" i="7"/>
  <c r="Y432" i="7"/>
  <c r="AA432" i="7"/>
  <c r="AB432" i="7"/>
  <c r="AJ432" i="7"/>
  <c r="Y433" i="7"/>
  <c r="AA433" i="7"/>
  <c r="AB433" i="7"/>
  <c r="AJ433" i="7"/>
  <c r="Y434" i="7"/>
  <c r="AA434" i="7"/>
  <c r="AB434" i="7"/>
  <c r="AJ434" i="7"/>
  <c r="Y435" i="7"/>
  <c r="AA435" i="7"/>
  <c r="AB435" i="7"/>
  <c r="AJ435" i="7"/>
  <c r="Y436" i="7"/>
  <c r="AA436" i="7"/>
  <c r="AB436" i="7"/>
  <c r="AJ436" i="7"/>
  <c r="Y437" i="7"/>
  <c r="AA437" i="7"/>
  <c r="AB437" i="7"/>
  <c r="AJ437" i="7"/>
  <c r="Y438" i="7"/>
  <c r="AA438" i="7"/>
  <c r="AB438" i="7"/>
  <c r="AJ438" i="7"/>
  <c r="Y439" i="7"/>
  <c r="AA439" i="7"/>
  <c r="AB439" i="7"/>
  <c r="AJ439" i="7"/>
  <c r="Y440" i="7"/>
  <c r="AA440" i="7"/>
  <c r="AB440" i="7"/>
  <c r="AJ440" i="7"/>
  <c r="Y441" i="7"/>
  <c r="AA441" i="7"/>
  <c r="AB441" i="7"/>
  <c r="AJ441" i="7"/>
  <c r="Y442" i="7"/>
  <c r="AA442" i="7"/>
  <c r="AB442" i="7"/>
  <c r="AJ442" i="7"/>
  <c r="Y443" i="7"/>
  <c r="AA443" i="7"/>
  <c r="AB443" i="7"/>
  <c r="AJ443" i="7"/>
  <c r="Y444" i="7"/>
  <c r="AA444" i="7"/>
  <c r="AB444" i="7"/>
  <c r="AJ444" i="7"/>
  <c r="Y445" i="7"/>
  <c r="AA445" i="7"/>
  <c r="AB445" i="7"/>
  <c r="AJ445" i="7"/>
  <c r="Y446" i="7"/>
  <c r="AA446" i="7"/>
  <c r="AB446" i="7"/>
  <c r="AJ446" i="7"/>
  <c r="Y447" i="7"/>
  <c r="AA447" i="7"/>
  <c r="AB447" i="7"/>
  <c r="AJ447" i="7"/>
  <c r="Y448" i="7"/>
  <c r="AA448" i="7"/>
  <c r="AB448" i="7"/>
  <c r="AJ448" i="7"/>
  <c r="Y449" i="7"/>
  <c r="AA449" i="7"/>
  <c r="AB449" i="7"/>
  <c r="AJ449" i="7"/>
  <c r="Y450" i="7"/>
  <c r="AA450" i="7"/>
  <c r="AB450" i="7"/>
  <c r="AJ450" i="7"/>
  <c r="Y451" i="7"/>
  <c r="AA451" i="7"/>
  <c r="AB451" i="7"/>
  <c r="AJ451" i="7"/>
  <c r="Y452" i="7"/>
  <c r="AA452" i="7"/>
  <c r="AB452" i="7"/>
  <c r="AJ452" i="7"/>
  <c r="Y453" i="7"/>
  <c r="AA453" i="7"/>
  <c r="AB453" i="7"/>
  <c r="AJ453" i="7"/>
  <c r="Y454" i="7"/>
  <c r="AA454" i="7"/>
  <c r="AB454" i="7"/>
  <c r="AJ454" i="7"/>
  <c r="Y455" i="7"/>
  <c r="AA455" i="7"/>
  <c r="AB455" i="7"/>
  <c r="AJ455" i="7"/>
  <c r="Y456" i="7"/>
  <c r="AA456" i="7"/>
  <c r="AB456" i="7"/>
  <c r="AJ456" i="7"/>
  <c r="Y457" i="7"/>
  <c r="AA457" i="7"/>
  <c r="AB457" i="7"/>
  <c r="AJ457" i="7"/>
  <c r="Y458" i="7"/>
  <c r="AA458" i="7"/>
  <c r="AB458" i="7"/>
  <c r="AJ458" i="7"/>
  <c r="Y459" i="7"/>
  <c r="AA459" i="7"/>
  <c r="AB459" i="7"/>
  <c r="AJ459" i="7"/>
  <c r="Y460" i="7"/>
  <c r="AA460" i="7"/>
  <c r="AB460" i="7"/>
  <c r="AJ460" i="7"/>
  <c r="Y461" i="7"/>
  <c r="AA461" i="7"/>
  <c r="AB461" i="7"/>
  <c r="AJ461" i="7"/>
  <c r="Y462" i="7"/>
  <c r="AA462" i="7"/>
  <c r="AB462" i="7"/>
  <c r="AJ462" i="7"/>
  <c r="Y463" i="7"/>
  <c r="AA463" i="7"/>
  <c r="AB463" i="7"/>
  <c r="AJ463" i="7"/>
  <c r="Y464" i="7"/>
  <c r="AA464" i="7"/>
  <c r="AB464" i="7"/>
  <c r="AJ464" i="7"/>
  <c r="Y465" i="7"/>
  <c r="AA465" i="7"/>
  <c r="AB465" i="7"/>
  <c r="AJ465" i="7"/>
  <c r="Y466" i="7"/>
  <c r="AA466" i="7"/>
  <c r="AB466" i="7"/>
  <c r="AJ466" i="7"/>
  <c r="Y467" i="7"/>
  <c r="AA467" i="7"/>
  <c r="AB467" i="7"/>
  <c r="AJ467" i="7"/>
  <c r="Y468" i="7"/>
  <c r="AA468" i="7"/>
  <c r="AB468" i="7"/>
  <c r="AJ468" i="7"/>
  <c r="Y469" i="7"/>
  <c r="AA469" i="7"/>
  <c r="AB469" i="7"/>
  <c r="AJ469" i="7"/>
  <c r="Y470" i="7"/>
  <c r="AA470" i="7"/>
  <c r="AB470" i="7"/>
  <c r="AJ470" i="7"/>
  <c r="Y471" i="7"/>
  <c r="AA471" i="7"/>
  <c r="AB471" i="7"/>
  <c r="AJ471" i="7"/>
  <c r="Y472" i="7"/>
  <c r="AA472" i="7"/>
  <c r="AB472" i="7"/>
  <c r="AJ472" i="7"/>
  <c r="Y473" i="7"/>
  <c r="AA473" i="7"/>
  <c r="AB473" i="7"/>
  <c r="AJ473" i="7"/>
  <c r="Y474" i="7"/>
  <c r="AA474" i="7"/>
  <c r="AB474" i="7"/>
  <c r="AJ474" i="7"/>
  <c r="Y475" i="7"/>
  <c r="AA475" i="7"/>
  <c r="AB475" i="7"/>
  <c r="AJ475" i="7"/>
  <c r="Y476" i="7"/>
  <c r="AA476" i="7"/>
  <c r="AB476" i="7"/>
  <c r="AJ476" i="7"/>
  <c r="Y477" i="7"/>
  <c r="AA477" i="7"/>
  <c r="AB477" i="7"/>
  <c r="AJ477" i="7"/>
  <c r="Y478" i="7"/>
  <c r="AA478" i="7"/>
  <c r="AB478" i="7"/>
  <c r="AJ478" i="7"/>
  <c r="Y479" i="7"/>
  <c r="AA479" i="7"/>
  <c r="AB479" i="7"/>
  <c r="AJ479" i="7"/>
  <c r="Y480" i="7"/>
  <c r="AA480" i="7"/>
  <c r="AB480" i="7"/>
  <c r="AJ480" i="7"/>
  <c r="Y481" i="7"/>
  <c r="AA481" i="7"/>
  <c r="AB481" i="7"/>
  <c r="AJ481" i="7"/>
  <c r="Y482" i="7"/>
  <c r="AA482" i="7"/>
  <c r="AB482" i="7"/>
  <c r="AJ482" i="7"/>
  <c r="Y483" i="7"/>
  <c r="AA483" i="7"/>
  <c r="AB483" i="7"/>
  <c r="AJ483" i="7"/>
  <c r="Y484" i="7"/>
  <c r="AA484" i="7"/>
  <c r="AB484" i="7"/>
  <c r="AJ484" i="7"/>
  <c r="Y485" i="7"/>
  <c r="AA485" i="7"/>
  <c r="AB485" i="7"/>
  <c r="AJ485" i="7"/>
  <c r="Y486" i="7"/>
  <c r="AA486" i="7"/>
  <c r="AB486" i="7"/>
  <c r="AJ486" i="7"/>
  <c r="Y487" i="7"/>
  <c r="AA487" i="7"/>
  <c r="AB487" i="7"/>
  <c r="AJ487" i="7"/>
  <c r="Y488" i="7"/>
  <c r="AA488" i="7"/>
  <c r="AB488" i="7"/>
  <c r="AJ488" i="7"/>
  <c r="Y489" i="7"/>
  <c r="AA489" i="7"/>
  <c r="AB489" i="7"/>
  <c r="AJ489" i="7"/>
  <c r="Y490" i="7"/>
  <c r="AA490" i="7"/>
  <c r="AB490" i="7"/>
  <c r="AJ490" i="7"/>
  <c r="Y491" i="7"/>
  <c r="AA491" i="7"/>
  <c r="AB491" i="7"/>
  <c r="AJ491" i="7"/>
  <c r="Y492" i="7"/>
  <c r="AA492" i="7"/>
  <c r="AB492" i="7"/>
  <c r="AJ492" i="7"/>
  <c r="Y493" i="7"/>
  <c r="AA493" i="7"/>
  <c r="AB493" i="7"/>
  <c r="AJ493" i="7"/>
  <c r="Y494" i="7"/>
  <c r="AA494" i="7"/>
  <c r="AB494" i="7"/>
  <c r="AJ494" i="7"/>
  <c r="Y495" i="7"/>
  <c r="AA495" i="7"/>
  <c r="AB495" i="7"/>
  <c r="AJ495" i="7"/>
  <c r="Y496" i="7"/>
  <c r="AA496" i="7"/>
  <c r="AB496" i="7"/>
  <c r="AJ496" i="7"/>
  <c r="Y497" i="7"/>
  <c r="AA497" i="7"/>
  <c r="AB497" i="7"/>
  <c r="AJ497" i="7"/>
  <c r="Y498" i="7"/>
  <c r="AA498" i="7"/>
  <c r="AB498" i="7"/>
  <c r="AJ498" i="7"/>
  <c r="Y499" i="7"/>
  <c r="AA499" i="7"/>
  <c r="AB499" i="7"/>
  <c r="AJ499" i="7"/>
  <c r="Y500" i="7"/>
  <c r="AA500" i="7"/>
  <c r="AB500" i="7"/>
  <c r="AJ500" i="7"/>
  <c r="Y501" i="7"/>
  <c r="AA501" i="7"/>
  <c r="AB501" i="7"/>
  <c r="AJ501" i="7"/>
  <c r="Y502" i="7"/>
  <c r="AA502" i="7"/>
  <c r="AB502" i="7"/>
  <c r="AJ502" i="7"/>
  <c r="Y503" i="7"/>
  <c r="AA503" i="7"/>
  <c r="AB503" i="7"/>
  <c r="AJ503" i="7"/>
  <c r="Y504" i="7"/>
  <c r="AA504" i="7"/>
  <c r="AB504" i="7"/>
  <c r="AJ504" i="7"/>
  <c r="Y505" i="7"/>
  <c r="AA505" i="7"/>
  <c r="AB505" i="7"/>
  <c r="AJ505" i="7"/>
  <c r="Y506" i="7"/>
  <c r="AA506" i="7"/>
  <c r="AB506" i="7"/>
  <c r="AJ506" i="7"/>
  <c r="Y507" i="7"/>
  <c r="AA507" i="7"/>
  <c r="AB507" i="7"/>
  <c r="AJ507" i="7"/>
  <c r="Y508" i="7"/>
  <c r="AA508" i="7"/>
  <c r="AB508" i="7"/>
  <c r="AJ508" i="7"/>
  <c r="Y509" i="7"/>
  <c r="AA509" i="7"/>
  <c r="AB509" i="7"/>
  <c r="AJ509" i="7"/>
  <c r="Y510" i="7"/>
  <c r="AA510" i="7"/>
  <c r="AB510" i="7"/>
  <c r="AJ510" i="7"/>
  <c r="Y511" i="7"/>
  <c r="AA511" i="7"/>
  <c r="AB511" i="7"/>
  <c r="AJ511" i="7"/>
  <c r="Y512" i="7"/>
  <c r="AA512" i="7"/>
  <c r="AB512" i="7"/>
  <c r="AJ512" i="7"/>
  <c r="Y513" i="7"/>
  <c r="AA513" i="7"/>
  <c r="AB513" i="7"/>
  <c r="AJ513" i="7"/>
  <c r="Y514" i="7"/>
  <c r="AA514" i="7"/>
  <c r="AB514" i="7"/>
  <c r="AJ514" i="7"/>
  <c r="Y515" i="7"/>
  <c r="AA515" i="7"/>
  <c r="AB515" i="7"/>
  <c r="AJ515" i="7"/>
  <c r="Y516" i="7"/>
  <c r="AA516" i="7"/>
  <c r="AB516" i="7"/>
  <c r="AJ516" i="7"/>
  <c r="Y517" i="7"/>
  <c r="AA517" i="7"/>
  <c r="AB517" i="7"/>
  <c r="AJ517" i="7"/>
  <c r="Y518" i="7"/>
  <c r="AA518" i="7"/>
  <c r="AB518" i="7"/>
  <c r="AJ518" i="7"/>
  <c r="Y519" i="7"/>
  <c r="AA519" i="7"/>
  <c r="AB519" i="7"/>
  <c r="AJ519" i="7"/>
  <c r="Y520" i="7"/>
  <c r="AA520" i="7"/>
  <c r="AB520" i="7"/>
  <c r="AJ520" i="7"/>
  <c r="Y521" i="7"/>
  <c r="AA521" i="7"/>
  <c r="AB521" i="7"/>
  <c r="AJ521" i="7"/>
  <c r="Y522" i="7"/>
  <c r="AA522" i="7"/>
  <c r="AB522" i="7"/>
  <c r="AJ522" i="7"/>
  <c r="Y523" i="7"/>
  <c r="AA523" i="7"/>
  <c r="AB523" i="7"/>
  <c r="AJ523" i="7"/>
  <c r="Y524" i="7"/>
  <c r="AA524" i="7"/>
  <c r="AB524" i="7"/>
  <c r="AJ524" i="7"/>
  <c r="Y525" i="7"/>
  <c r="AA525" i="7"/>
  <c r="AB525" i="7"/>
  <c r="AJ525" i="7"/>
  <c r="Y526" i="7"/>
  <c r="AA526" i="7"/>
  <c r="AB526" i="7"/>
  <c r="AJ526" i="7"/>
  <c r="Y527" i="7"/>
  <c r="AA527" i="7"/>
  <c r="AB527" i="7"/>
  <c r="AJ527" i="7"/>
  <c r="Y528" i="7"/>
  <c r="AA528" i="7"/>
  <c r="AB528" i="7"/>
  <c r="AJ528" i="7"/>
  <c r="Y529" i="7"/>
  <c r="AA529" i="7"/>
  <c r="AB529" i="7"/>
  <c r="AJ529" i="7"/>
  <c r="Y530" i="7"/>
  <c r="AA530" i="7"/>
  <c r="AB530" i="7"/>
  <c r="AJ530" i="7"/>
  <c r="Y531" i="7"/>
  <c r="AA531" i="7"/>
  <c r="AB531" i="7"/>
  <c r="AJ531" i="7"/>
  <c r="Y532" i="7"/>
  <c r="AA532" i="7"/>
  <c r="AB532" i="7"/>
  <c r="AJ532" i="7"/>
  <c r="Y533" i="7"/>
  <c r="AA533" i="7"/>
  <c r="AB533" i="7"/>
  <c r="AJ533" i="7"/>
  <c r="Y534" i="7"/>
  <c r="AA534" i="7"/>
  <c r="AB534" i="7"/>
  <c r="AJ534" i="7"/>
  <c r="Y535" i="7"/>
  <c r="AA535" i="7"/>
  <c r="AB535" i="7"/>
  <c r="AJ535" i="7"/>
  <c r="Y536" i="7"/>
  <c r="AA536" i="7"/>
  <c r="AB536" i="7"/>
  <c r="AJ536" i="7"/>
  <c r="Y537" i="7"/>
  <c r="AA537" i="7"/>
  <c r="AB537" i="7"/>
  <c r="AJ537" i="7"/>
  <c r="Y538" i="7"/>
  <c r="AA538" i="7"/>
  <c r="AB538" i="7"/>
  <c r="AJ538" i="7"/>
  <c r="Y539" i="7"/>
  <c r="AA539" i="7"/>
  <c r="AB539" i="7"/>
  <c r="AJ539" i="7"/>
  <c r="Y540" i="7"/>
  <c r="AA540" i="7"/>
  <c r="AB540" i="7"/>
  <c r="AJ540" i="7"/>
  <c r="Y541" i="7"/>
  <c r="AA541" i="7"/>
  <c r="AB541" i="7"/>
  <c r="AJ541" i="7"/>
  <c r="Y542" i="7"/>
  <c r="AA542" i="7"/>
  <c r="AB542" i="7"/>
  <c r="AJ542" i="7"/>
  <c r="Y543" i="7"/>
  <c r="AA543" i="7"/>
  <c r="AB543" i="7"/>
  <c r="AJ543" i="7"/>
  <c r="Y544" i="7"/>
  <c r="AA544" i="7"/>
  <c r="AB544" i="7"/>
  <c r="AJ544" i="7"/>
  <c r="Y545" i="7"/>
  <c r="AA545" i="7"/>
  <c r="AB545" i="7"/>
  <c r="AJ545" i="7"/>
  <c r="Y546" i="7"/>
  <c r="AA546" i="7"/>
  <c r="AB546" i="7"/>
  <c r="AJ546" i="7"/>
  <c r="Y547" i="7"/>
  <c r="AA547" i="7"/>
  <c r="AB547" i="7"/>
  <c r="AJ547" i="7"/>
  <c r="Y548" i="7"/>
  <c r="AA548" i="7"/>
  <c r="AB548" i="7"/>
  <c r="AJ548" i="7"/>
  <c r="Y549" i="7"/>
  <c r="AA549" i="7"/>
  <c r="AB549" i="7"/>
  <c r="AJ549" i="7"/>
  <c r="Y550" i="7"/>
  <c r="AA550" i="7"/>
  <c r="AB550" i="7"/>
  <c r="AJ550" i="7"/>
  <c r="Y551" i="7"/>
  <c r="AA551" i="7"/>
  <c r="AB551" i="7"/>
  <c r="AJ551" i="7"/>
  <c r="Y552" i="7"/>
  <c r="AA552" i="7"/>
  <c r="AB552" i="7"/>
  <c r="AJ552" i="7"/>
  <c r="Y553" i="7"/>
  <c r="AA553" i="7"/>
  <c r="AB553" i="7"/>
  <c r="AJ553" i="7"/>
  <c r="Y554" i="7"/>
  <c r="AA554" i="7"/>
  <c r="AB554" i="7"/>
  <c r="AJ554" i="7"/>
  <c r="Y555" i="7"/>
  <c r="AA555" i="7"/>
  <c r="AB555" i="7"/>
  <c r="AJ555" i="7"/>
  <c r="Y556" i="7"/>
  <c r="AA556" i="7"/>
  <c r="AB556" i="7"/>
  <c r="AJ556" i="7"/>
  <c r="Y557" i="7"/>
  <c r="AA557" i="7"/>
  <c r="AB557" i="7"/>
  <c r="AJ557" i="7"/>
  <c r="Y558" i="7"/>
  <c r="AA558" i="7"/>
  <c r="AB558" i="7"/>
  <c r="AJ558" i="7"/>
  <c r="Y559" i="7"/>
  <c r="AA559" i="7"/>
  <c r="AB559" i="7"/>
  <c r="AJ559" i="7"/>
  <c r="Y560" i="7"/>
  <c r="AA560" i="7"/>
  <c r="AB560" i="7"/>
  <c r="AJ560" i="7"/>
  <c r="Y561" i="7"/>
  <c r="AA561" i="7"/>
  <c r="AB561" i="7"/>
  <c r="AJ561" i="7"/>
  <c r="Y562" i="7"/>
  <c r="AA562" i="7"/>
  <c r="AB562" i="7"/>
  <c r="AJ562" i="7"/>
  <c r="Y563" i="7"/>
  <c r="AA563" i="7"/>
  <c r="AB563" i="7"/>
  <c r="AJ563" i="7"/>
  <c r="Y564" i="7"/>
  <c r="AA564" i="7"/>
  <c r="AB564" i="7"/>
  <c r="AJ564" i="7"/>
  <c r="Y565" i="7"/>
  <c r="AA565" i="7"/>
  <c r="AB565" i="7"/>
  <c r="AJ565" i="7"/>
  <c r="Y566" i="7"/>
  <c r="AA566" i="7"/>
  <c r="AB566" i="7"/>
  <c r="AJ566" i="7"/>
  <c r="Y567" i="7"/>
  <c r="AA567" i="7"/>
  <c r="AB567" i="7"/>
  <c r="AJ567" i="7"/>
  <c r="Y568" i="7"/>
  <c r="AA568" i="7"/>
  <c r="AB568" i="7"/>
  <c r="AJ568" i="7"/>
  <c r="Y569" i="7"/>
  <c r="AA569" i="7"/>
  <c r="AB569" i="7"/>
  <c r="AJ569" i="7"/>
  <c r="Y570" i="7"/>
  <c r="AA570" i="7"/>
  <c r="AB570" i="7"/>
  <c r="AJ570" i="7"/>
  <c r="Y571" i="7"/>
  <c r="AA571" i="7"/>
  <c r="AB571" i="7"/>
  <c r="AJ571" i="7"/>
  <c r="Y572" i="7"/>
  <c r="AA572" i="7"/>
  <c r="AB572" i="7"/>
  <c r="AJ572" i="7"/>
  <c r="Y573" i="7"/>
  <c r="AA573" i="7"/>
  <c r="AB573" i="7"/>
  <c r="AJ573" i="7"/>
  <c r="Y574" i="7"/>
  <c r="AA574" i="7"/>
  <c r="AB574" i="7"/>
  <c r="AJ574" i="7"/>
  <c r="Y575" i="7"/>
  <c r="AA575" i="7"/>
  <c r="AB575" i="7"/>
  <c r="AJ575" i="7"/>
  <c r="Y576" i="7"/>
  <c r="AA576" i="7"/>
  <c r="AB576" i="7"/>
  <c r="AJ576" i="7"/>
  <c r="Y577" i="7"/>
  <c r="AA577" i="7"/>
  <c r="AB577" i="7"/>
  <c r="AJ577" i="7"/>
  <c r="Y578" i="7"/>
  <c r="AA578" i="7"/>
  <c r="AB578" i="7"/>
  <c r="AJ578" i="7"/>
  <c r="Y579" i="7"/>
  <c r="AA579" i="7"/>
  <c r="AB579" i="7"/>
  <c r="AJ579" i="7"/>
  <c r="Y580" i="7"/>
  <c r="AA580" i="7"/>
  <c r="AB580" i="7"/>
  <c r="AJ580" i="7"/>
  <c r="Y581" i="7"/>
  <c r="AA581" i="7"/>
  <c r="AB581" i="7"/>
  <c r="AJ581" i="7"/>
  <c r="Y582" i="7"/>
  <c r="AA582" i="7"/>
  <c r="AB582" i="7"/>
  <c r="AJ582" i="7"/>
  <c r="Y583" i="7"/>
  <c r="AA583" i="7"/>
  <c r="AB583" i="7"/>
  <c r="AJ583" i="7"/>
  <c r="Y584" i="7"/>
  <c r="AA584" i="7"/>
  <c r="AB584" i="7"/>
  <c r="AJ584" i="7"/>
  <c r="Y585" i="7"/>
  <c r="AA585" i="7"/>
  <c r="AB585" i="7"/>
  <c r="AJ585" i="7"/>
  <c r="Y586" i="7"/>
  <c r="AA586" i="7"/>
  <c r="AB586" i="7"/>
  <c r="AJ586" i="7"/>
  <c r="Y587" i="7"/>
  <c r="AA587" i="7"/>
  <c r="AB587" i="7"/>
  <c r="AJ587" i="7"/>
  <c r="Y588" i="7"/>
  <c r="AA588" i="7"/>
  <c r="AB588" i="7"/>
  <c r="AJ588" i="7"/>
  <c r="Y589" i="7"/>
  <c r="AA589" i="7"/>
  <c r="AB589" i="7"/>
  <c r="AJ589" i="7"/>
  <c r="Y590" i="7"/>
  <c r="AA590" i="7"/>
  <c r="AB590" i="7"/>
  <c r="AJ590" i="7"/>
  <c r="Y591" i="7"/>
  <c r="AA591" i="7"/>
  <c r="AB591" i="7"/>
  <c r="AJ591" i="7"/>
  <c r="Y592" i="7"/>
  <c r="AA592" i="7"/>
  <c r="AB592" i="7"/>
  <c r="AJ592" i="7"/>
  <c r="Y593" i="7"/>
  <c r="AA593" i="7"/>
  <c r="AB593" i="7"/>
  <c r="AJ593" i="7"/>
  <c r="Y594" i="7"/>
  <c r="AA594" i="7"/>
  <c r="AB594" i="7"/>
  <c r="AJ594" i="7"/>
  <c r="Y595" i="7"/>
  <c r="AA595" i="7"/>
  <c r="AB595" i="7"/>
  <c r="AJ595" i="7"/>
  <c r="Y596" i="7"/>
  <c r="AA596" i="7"/>
  <c r="AB596" i="7"/>
  <c r="AJ596" i="7"/>
  <c r="Y597" i="7"/>
  <c r="AA597" i="7"/>
  <c r="AB597" i="7"/>
  <c r="AJ597" i="7"/>
  <c r="Y598" i="7"/>
  <c r="AA598" i="7"/>
  <c r="AB598" i="7"/>
  <c r="AJ598" i="7"/>
  <c r="Y599" i="7"/>
  <c r="AA599" i="7"/>
  <c r="AB599" i="7"/>
  <c r="AJ599" i="7"/>
  <c r="Y600" i="7"/>
  <c r="AA600" i="7"/>
  <c r="AB600" i="7"/>
  <c r="AJ600" i="7"/>
  <c r="Y601" i="7"/>
  <c r="AA601" i="7"/>
  <c r="AB601" i="7"/>
  <c r="AJ601" i="7"/>
  <c r="Y602" i="7"/>
  <c r="AA602" i="7"/>
  <c r="AB602" i="7"/>
  <c r="AJ602" i="7"/>
  <c r="Y603" i="7"/>
  <c r="AA603" i="7"/>
  <c r="AB603" i="7"/>
  <c r="AJ603" i="7"/>
  <c r="Y604" i="7"/>
  <c r="AA604" i="7"/>
  <c r="AB604" i="7"/>
  <c r="AJ604" i="7"/>
  <c r="Y605" i="7"/>
  <c r="AA605" i="7"/>
  <c r="AB605" i="7"/>
  <c r="AJ605" i="7"/>
  <c r="Y606" i="7"/>
  <c r="AA606" i="7"/>
  <c r="AB606" i="7"/>
  <c r="AJ606" i="7"/>
  <c r="Y607" i="7"/>
  <c r="AA607" i="7"/>
  <c r="AB607" i="7"/>
  <c r="AJ607" i="7"/>
  <c r="Y608" i="7"/>
  <c r="AA608" i="7"/>
  <c r="AB608" i="7"/>
  <c r="AJ608" i="7"/>
  <c r="Y609" i="7"/>
  <c r="AA609" i="7"/>
  <c r="AB609" i="7"/>
  <c r="AJ609" i="7"/>
  <c r="Y610" i="7"/>
  <c r="AA610" i="7"/>
  <c r="AB610" i="7"/>
  <c r="AJ610" i="7"/>
  <c r="Y611" i="7"/>
  <c r="AA611" i="7"/>
  <c r="AB611" i="7"/>
  <c r="AJ611" i="7"/>
  <c r="Y612" i="7"/>
  <c r="AA612" i="7"/>
  <c r="AB612" i="7"/>
  <c r="AJ612" i="7"/>
  <c r="Y613" i="7"/>
  <c r="AA613" i="7"/>
  <c r="AB613" i="7"/>
  <c r="AJ613" i="7"/>
  <c r="Y614" i="7"/>
  <c r="AA614" i="7"/>
  <c r="AB614" i="7"/>
  <c r="AJ614" i="7"/>
  <c r="Y615" i="7"/>
  <c r="AA615" i="7"/>
  <c r="AB615" i="7"/>
  <c r="AJ615" i="7"/>
  <c r="Y616" i="7"/>
  <c r="AA616" i="7"/>
  <c r="AB616" i="7"/>
  <c r="AJ616" i="7"/>
  <c r="Y617" i="7"/>
  <c r="AA617" i="7"/>
  <c r="AB617" i="7"/>
  <c r="AJ617" i="7"/>
  <c r="Y618" i="7"/>
  <c r="AA618" i="7"/>
  <c r="AB618" i="7"/>
  <c r="AJ618" i="7"/>
  <c r="Y619" i="7"/>
  <c r="AA619" i="7"/>
  <c r="AB619" i="7"/>
  <c r="AJ619" i="7"/>
  <c r="Y620" i="7"/>
  <c r="AA620" i="7"/>
  <c r="AB620" i="7"/>
  <c r="AJ620" i="7"/>
  <c r="Y621" i="7"/>
  <c r="AA621" i="7"/>
  <c r="AB621" i="7"/>
  <c r="AJ621" i="7"/>
  <c r="Y622" i="7"/>
  <c r="AA622" i="7"/>
  <c r="AB622" i="7"/>
  <c r="AJ622" i="7"/>
  <c r="Y623" i="7"/>
  <c r="AA623" i="7"/>
  <c r="AB623" i="7"/>
  <c r="AJ623" i="7"/>
  <c r="Y624" i="7"/>
  <c r="AA624" i="7"/>
  <c r="AB624" i="7"/>
  <c r="AJ624" i="7"/>
  <c r="Y625" i="7"/>
  <c r="AA625" i="7"/>
  <c r="AB625" i="7"/>
  <c r="AJ625" i="7"/>
  <c r="Y626" i="7"/>
  <c r="AA626" i="7"/>
  <c r="AB626" i="7"/>
  <c r="AJ626" i="7"/>
  <c r="Y627" i="7"/>
  <c r="AA627" i="7"/>
  <c r="AB627" i="7"/>
  <c r="AJ627" i="7"/>
  <c r="Y628" i="7"/>
  <c r="AA628" i="7"/>
  <c r="AB628" i="7"/>
  <c r="AJ628" i="7"/>
  <c r="Y629" i="7"/>
  <c r="AA629" i="7"/>
  <c r="AB629" i="7"/>
  <c r="AJ629" i="7"/>
  <c r="Y630" i="7"/>
  <c r="AA630" i="7"/>
  <c r="AB630" i="7"/>
  <c r="AJ630" i="7"/>
  <c r="Y631" i="7"/>
  <c r="AA631" i="7"/>
  <c r="AB631" i="7"/>
  <c r="AJ631" i="7"/>
  <c r="Y632" i="7"/>
  <c r="AA632" i="7"/>
  <c r="AB632" i="7"/>
  <c r="AJ632" i="7"/>
  <c r="Y633" i="7"/>
  <c r="AA633" i="7"/>
  <c r="AB633" i="7"/>
  <c r="AJ633" i="7"/>
  <c r="Y634" i="7"/>
  <c r="AA634" i="7"/>
  <c r="AB634" i="7"/>
  <c r="AJ634" i="7"/>
  <c r="Y635" i="7"/>
  <c r="AA635" i="7"/>
  <c r="AB635" i="7"/>
  <c r="AJ635" i="7"/>
  <c r="Y636" i="7"/>
  <c r="AA636" i="7"/>
  <c r="AB636" i="7"/>
  <c r="AJ636" i="7"/>
  <c r="Y637" i="7"/>
  <c r="AA637" i="7"/>
  <c r="AB637" i="7"/>
  <c r="AJ637" i="7"/>
  <c r="Y638" i="7"/>
  <c r="AA638" i="7"/>
  <c r="AB638" i="7"/>
  <c r="AJ638" i="7"/>
  <c r="Y639" i="7"/>
  <c r="AA639" i="7"/>
  <c r="AB639" i="7"/>
  <c r="AJ639" i="7"/>
  <c r="Y640" i="7"/>
  <c r="AA640" i="7"/>
  <c r="AB640" i="7"/>
  <c r="AJ640" i="7"/>
  <c r="Y641" i="7"/>
  <c r="AA641" i="7"/>
  <c r="AB641" i="7"/>
  <c r="AJ641" i="7"/>
  <c r="Y642" i="7"/>
  <c r="AA642" i="7"/>
  <c r="AB642" i="7"/>
  <c r="AJ642" i="7"/>
  <c r="Y643" i="7"/>
  <c r="AA643" i="7"/>
  <c r="AB643" i="7"/>
  <c r="AJ643" i="7"/>
  <c r="Y644" i="7"/>
  <c r="AA644" i="7"/>
  <c r="AB644" i="7"/>
  <c r="AJ644" i="7"/>
  <c r="Y645" i="7"/>
  <c r="AA645" i="7"/>
  <c r="AB645" i="7"/>
  <c r="AJ645" i="7"/>
  <c r="Y646" i="7"/>
  <c r="AA646" i="7"/>
  <c r="AB646" i="7"/>
  <c r="AJ646" i="7"/>
  <c r="Y647" i="7"/>
  <c r="AA647" i="7"/>
  <c r="AB647" i="7"/>
  <c r="AJ647" i="7"/>
  <c r="Y648" i="7"/>
  <c r="AA648" i="7"/>
  <c r="AB648" i="7"/>
  <c r="AJ648" i="7"/>
  <c r="Y649" i="7"/>
  <c r="AA649" i="7"/>
  <c r="AB649" i="7"/>
  <c r="AJ649" i="7"/>
  <c r="Y650" i="7"/>
  <c r="AA650" i="7"/>
  <c r="AB650" i="7"/>
  <c r="AJ650" i="7"/>
  <c r="Y651" i="7"/>
  <c r="AA651" i="7"/>
  <c r="AB651" i="7"/>
  <c r="AJ651" i="7"/>
  <c r="Y652" i="7"/>
  <c r="AA652" i="7"/>
  <c r="AB652" i="7"/>
  <c r="AJ652" i="7"/>
  <c r="Y653" i="7"/>
  <c r="AA653" i="7"/>
  <c r="AB653" i="7"/>
  <c r="AJ653" i="7"/>
  <c r="Y654" i="7"/>
  <c r="AA654" i="7"/>
  <c r="AB654" i="7"/>
  <c r="AJ654" i="7"/>
  <c r="Y655" i="7"/>
  <c r="AA655" i="7"/>
  <c r="AB655" i="7"/>
  <c r="AJ655" i="7"/>
  <c r="Y656" i="7"/>
  <c r="AA656" i="7"/>
  <c r="AB656" i="7"/>
  <c r="AJ656" i="7"/>
  <c r="Y657" i="7"/>
  <c r="AA657" i="7"/>
  <c r="AB657" i="7"/>
  <c r="AJ657" i="7"/>
  <c r="Y658" i="7"/>
  <c r="AA658" i="7"/>
  <c r="AB658" i="7"/>
  <c r="AJ658" i="7"/>
  <c r="Y659" i="7"/>
  <c r="AA659" i="7"/>
  <c r="AB659" i="7"/>
  <c r="AJ659" i="7"/>
  <c r="Y660" i="7"/>
  <c r="AA660" i="7"/>
  <c r="AB660" i="7"/>
  <c r="AJ660" i="7"/>
  <c r="Y661" i="7"/>
  <c r="AA661" i="7"/>
  <c r="AB661" i="7"/>
  <c r="AJ661" i="7"/>
  <c r="Y662" i="7"/>
  <c r="AA662" i="7"/>
  <c r="AB662" i="7"/>
  <c r="AJ662" i="7"/>
  <c r="Y663" i="7"/>
  <c r="AA663" i="7"/>
  <c r="AB663" i="7"/>
  <c r="AJ663" i="7"/>
  <c r="Y664" i="7"/>
  <c r="AA664" i="7"/>
  <c r="AB664" i="7"/>
  <c r="AJ664" i="7"/>
  <c r="Y665" i="7"/>
  <c r="AA665" i="7"/>
  <c r="AB665" i="7"/>
  <c r="AJ665" i="7"/>
  <c r="Y666" i="7"/>
  <c r="AA666" i="7"/>
  <c r="AB666" i="7"/>
  <c r="AJ666" i="7"/>
  <c r="Y667" i="7"/>
  <c r="AA667" i="7"/>
  <c r="AB667" i="7"/>
  <c r="AJ667" i="7"/>
  <c r="Y668" i="7"/>
  <c r="AA668" i="7"/>
  <c r="AB668" i="7"/>
  <c r="AJ668" i="7"/>
  <c r="Y669" i="7"/>
  <c r="AA669" i="7"/>
  <c r="AB669" i="7"/>
  <c r="AJ669" i="7"/>
  <c r="Y670" i="7"/>
  <c r="AA670" i="7"/>
  <c r="AB670" i="7"/>
  <c r="AJ670" i="7"/>
  <c r="Y671" i="7"/>
  <c r="AA671" i="7"/>
  <c r="AB671" i="7"/>
  <c r="AJ671" i="7"/>
  <c r="Y672" i="7"/>
  <c r="AA672" i="7"/>
  <c r="AB672" i="7"/>
  <c r="AJ672" i="7"/>
  <c r="Y673" i="7"/>
  <c r="AA673" i="7"/>
  <c r="AB673" i="7"/>
  <c r="AJ673" i="7"/>
  <c r="Y674" i="7"/>
  <c r="AA674" i="7"/>
  <c r="AB674" i="7"/>
  <c r="AJ674" i="7"/>
  <c r="Y675" i="7"/>
  <c r="AA675" i="7"/>
  <c r="AB675" i="7"/>
  <c r="AJ675" i="7"/>
  <c r="Y676" i="7"/>
  <c r="AA676" i="7"/>
  <c r="AB676" i="7"/>
  <c r="AJ676" i="7"/>
  <c r="Y677" i="7"/>
  <c r="AA677" i="7"/>
  <c r="AB677" i="7"/>
  <c r="AJ677" i="7"/>
  <c r="Y678" i="7"/>
  <c r="AA678" i="7"/>
  <c r="AB678" i="7"/>
  <c r="AJ678" i="7"/>
  <c r="Y679" i="7"/>
  <c r="AA679" i="7"/>
  <c r="AB679" i="7"/>
  <c r="AJ679" i="7"/>
  <c r="Y680" i="7"/>
  <c r="AA680" i="7"/>
  <c r="AB680" i="7"/>
  <c r="AJ680" i="7"/>
  <c r="Y681" i="7"/>
  <c r="AA681" i="7"/>
  <c r="AB681" i="7"/>
  <c r="AJ681" i="7"/>
  <c r="Y682" i="7"/>
  <c r="AA682" i="7"/>
  <c r="AB682" i="7"/>
  <c r="AJ682" i="7"/>
  <c r="Y683" i="7"/>
  <c r="AA683" i="7"/>
  <c r="AB683" i="7"/>
  <c r="AJ683" i="7"/>
  <c r="Y684" i="7"/>
  <c r="AA684" i="7"/>
  <c r="AB684" i="7"/>
  <c r="AJ684" i="7"/>
  <c r="Y685" i="7"/>
  <c r="AA685" i="7"/>
  <c r="AB685" i="7"/>
  <c r="AJ685" i="7"/>
  <c r="Y686" i="7"/>
  <c r="AA686" i="7"/>
  <c r="AB686" i="7"/>
  <c r="AJ686" i="7"/>
  <c r="Y687" i="7"/>
  <c r="AA687" i="7"/>
  <c r="AB687" i="7"/>
  <c r="AJ687" i="7"/>
  <c r="Y688" i="7"/>
  <c r="AA688" i="7"/>
  <c r="AB688" i="7"/>
  <c r="AJ688" i="7"/>
  <c r="Y689" i="7"/>
  <c r="AA689" i="7"/>
  <c r="AB689" i="7"/>
  <c r="AJ689" i="7"/>
  <c r="Y690" i="7"/>
  <c r="AA690" i="7"/>
  <c r="AB690" i="7"/>
  <c r="AJ690" i="7"/>
  <c r="Y691" i="7"/>
  <c r="AA691" i="7"/>
  <c r="AB691" i="7"/>
  <c r="AJ691" i="7"/>
  <c r="Y692" i="7"/>
  <c r="AA692" i="7"/>
  <c r="AB692" i="7"/>
  <c r="AJ692" i="7"/>
  <c r="Y693" i="7"/>
  <c r="AA693" i="7"/>
  <c r="AB693" i="7"/>
  <c r="AJ693" i="7"/>
  <c r="Y694" i="7"/>
  <c r="AA694" i="7"/>
  <c r="AB694" i="7"/>
  <c r="AJ694" i="7"/>
  <c r="Y695" i="7"/>
  <c r="AA695" i="7"/>
  <c r="AB695" i="7"/>
  <c r="AJ695" i="7"/>
  <c r="Y696" i="7"/>
  <c r="AA696" i="7"/>
  <c r="AB696" i="7"/>
  <c r="AJ696" i="7"/>
  <c r="Y697" i="7"/>
  <c r="AA697" i="7"/>
  <c r="AB697" i="7"/>
  <c r="AJ697" i="7"/>
  <c r="Y698" i="7"/>
  <c r="AA698" i="7"/>
  <c r="AB698" i="7"/>
  <c r="AJ698" i="7"/>
  <c r="Y699" i="7"/>
  <c r="AA699" i="7"/>
  <c r="AB699" i="7"/>
  <c r="AJ699" i="7"/>
  <c r="Y700" i="7"/>
  <c r="AA700" i="7"/>
  <c r="AB700" i="7"/>
  <c r="AJ700" i="7"/>
  <c r="Y701" i="7"/>
  <c r="AA701" i="7"/>
  <c r="AB701" i="7"/>
  <c r="AJ701" i="7"/>
  <c r="Y702" i="7"/>
  <c r="AA702" i="7"/>
  <c r="AB702" i="7"/>
  <c r="AJ702" i="7"/>
  <c r="Y703" i="7"/>
  <c r="AA703" i="7"/>
  <c r="AB703" i="7"/>
  <c r="AJ703" i="7"/>
  <c r="Y704" i="7"/>
  <c r="AA704" i="7"/>
  <c r="AB704" i="7"/>
  <c r="AJ704" i="7"/>
  <c r="Y705" i="7"/>
  <c r="AA705" i="7"/>
  <c r="AB705" i="7"/>
  <c r="AJ705" i="7"/>
  <c r="Y706" i="7"/>
  <c r="AA706" i="7"/>
  <c r="AB706" i="7"/>
  <c r="AJ706" i="7"/>
  <c r="Y707" i="7"/>
  <c r="AA707" i="7"/>
  <c r="AB707" i="7"/>
  <c r="AJ707" i="7"/>
  <c r="Y708" i="7"/>
  <c r="AA708" i="7"/>
  <c r="AB708" i="7"/>
  <c r="AJ708" i="7"/>
  <c r="Y709" i="7"/>
  <c r="AA709" i="7"/>
  <c r="AB709" i="7"/>
  <c r="AJ709" i="7"/>
  <c r="Y710" i="7"/>
  <c r="AA710" i="7"/>
  <c r="AB710" i="7"/>
  <c r="AJ710" i="7"/>
  <c r="Y711" i="7"/>
  <c r="AA711" i="7"/>
  <c r="AB711" i="7"/>
  <c r="AJ711" i="7"/>
  <c r="Y712" i="7"/>
  <c r="AA712" i="7"/>
  <c r="AB712" i="7"/>
  <c r="AJ712" i="7"/>
  <c r="Y713" i="7"/>
  <c r="AA713" i="7"/>
  <c r="AB713" i="7"/>
  <c r="AJ713" i="7"/>
  <c r="Y714" i="7"/>
  <c r="AA714" i="7"/>
  <c r="AB714" i="7"/>
  <c r="AJ714" i="7"/>
  <c r="Y715" i="7"/>
  <c r="AA715" i="7"/>
  <c r="AB715" i="7"/>
  <c r="AJ715" i="7"/>
  <c r="Y716" i="7"/>
  <c r="AA716" i="7"/>
  <c r="AB716" i="7"/>
  <c r="AJ716" i="7"/>
  <c r="Y717" i="7"/>
  <c r="AA717" i="7"/>
  <c r="AB717" i="7"/>
  <c r="AJ717" i="7"/>
  <c r="Y718" i="7"/>
  <c r="AA718" i="7"/>
  <c r="AB718" i="7"/>
  <c r="AJ718" i="7"/>
  <c r="Y719" i="7"/>
  <c r="AA719" i="7"/>
  <c r="AB719" i="7"/>
  <c r="AJ719" i="7"/>
  <c r="Y720" i="7"/>
  <c r="AA720" i="7"/>
  <c r="AB720" i="7"/>
  <c r="AJ720" i="7"/>
  <c r="Y721" i="7"/>
  <c r="AA721" i="7"/>
  <c r="AB721" i="7"/>
  <c r="AJ721" i="7"/>
  <c r="Y722" i="7"/>
  <c r="AA722" i="7"/>
  <c r="AB722" i="7"/>
  <c r="AJ722" i="7"/>
  <c r="Y723" i="7"/>
  <c r="AA723" i="7"/>
  <c r="AB723" i="7"/>
  <c r="AJ723" i="7"/>
  <c r="Y724" i="7"/>
  <c r="AA724" i="7"/>
  <c r="AB724" i="7"/>
  <c r="AJ724" i="7"/>
  <c r="Y725" i="7"/>
  <c r="AA725" i="7"/>
  <c r="AB725" i="7"/>
  <c r="AJ725" i="7"/>
  <c r="Y726" i="7"/>
  <c r="AA726" i="7"/>
  <c r="AB726" i="7"/>
  <c r="AJ726" i="7"/>
  <c r="Y727" i="7"/>
  <c r="AA727" i="7"/>
  <c r="AB727" i="7"/>
  <c r="AJ727" i="7"/>
  <c r="Y728" i="7"/>
  <c r="AA728" i="7"/>
  <c r="AB728" i="7"/>
  <c r="AJ728" i="7"/>
  <c r="Y729" i="7"/>
  <c r="AA729" i="7"/>
  <c r="AB729" i="7"/>
  <c r="AJ729" i="7"/>
  <c r="Y730" i="7"/>
  <c r="AA730" i="7"/>
  <c r="AB730" i="7"/>
  <c r="AJ730" i="7"/>
  <c r="Y731" i="7"/>
  <c r="AA731" i="7"/>
  <c r="AB731" i="7"/>
  <c r="AJ731" i="7"/>
  <c r="Y732" i="7"/>
  <c r="AA732" i="7"/>
  <c r="AB732" i="7"/>
  <c r="AJ732" i="7"/>
  <c r="Y733" i="7"/>
  <c r="AA733" i="7"/>
  <c r="AB733" i="7"/>
  <c r="AJ733" i="7"/>
  <c r="Y734" i="7"/>
  <c r="AA734" i="7"/>
  <c r="AB734" i="7"/>
  <c r="AJ734" i="7"/>
  <c r="Y735" i="7"/>
  <c r="AA735" i="7"/>
  <c r="AB735" i="7"/>
  <c r="AJ735" i="7"/>
  <c r="Y736" i="7"/>
  <c r="AA736" i="7"/>
  <c r="AB736" i="7"/>
  <c r="AJ736" i="7"/>
  <c r="Y737" i="7"/>
  <c r="AA737" i="7"/>
  <c r="AB737" i="7"/>
  <c r="AJ737" i="7"/>
  <c r="Y738" i="7"/>
  <c r="AA738" i="7"/>
  <c r="AB738" i="7"/>
  <c r="AJ738" i="7"/>
  <c r="Y739" i="7"/>
  <c r="AA739" i="7"/>
  <c r="AB739" i="7"/>
  <c r="AJ739" i="7"/>
  <c r="Y740" i="7"/>
  <c r="AA740" i="7"/>
  <c r="AB740" i="7"/>
  <c r="AJ740" i="7"/>
  <c r="Y741" i="7"/>
  <c r="AA741" i="7"/>
  <c r="AB741" i="7"/>
  <c r="AJ741" i="7"/>
  <c r="Y742" i="7"/>
  <c r="AA742" i="7"/>
  <c r="AB742" i="7"/>
  <c r="AJ742" i="7"/>
  <c r="Y743" i="7"/>
  <c r="AA743" i="7"/>
  <c r="AB743" i="7"/>
  <c r="AJ743" i="7"/>
  <c r="Y744" i="7"/>
  <c r="AA744" i="7"/>
  <c r="AB744" i="7"/>
  <c r="AJ744" i="7"/>
  <c r="Y745" i="7"/>
  <c r="AA745" i="7"/>
  <c r="AB745" i="7"/>
  <c r="AJ745" i="7"/>
  <c r="Y746" i="7"/>
  <c r="AA746" i="7"/>
  <c r="AB746" i="7"/>
  <c r="AJ746" i="7"/>
  <c r="Y747" i="7"/>
  <c r="AA747" i="7"/>
  <c r="AB747" i="7"/>
  <c r="AJ747" i="7"/>
  <c r="Y748" i="7"/>
  <c r="AA748" i="7"/>
  <c r="AB748" i="7"/>
  <c r="AJ748" i="7"/>
  <c r="Y749" i="7"/>
  <c r="AA749" i="7"/>
  <c r="AB749" i="7"/>
  <c r="AJ749" i="7"/>
  <c r="Y750" i="7"/>
  <c r="AA750" i="7"/>
  <c r="AB750" i="7"/>
  <c r="AJ750" i="7"/>
  <c r="Y751" i="7"/>
  <c r="AA751" i="7"/>
  <c r="AB751" i="7"/>
  <c r="AJ751" i="7"/>
  <c r="Y752" i="7"/>
  <c r="AA752" i="7"/>
  <c r="AB752" i="7"/>
  <c r="AJ752" i="7"/>
  <c r="Y753" i="7"/>
  <c r="AA753" i="7"/>
  <c r="AB753" i="7"/>
  <c r="AJ753" i="7"/>
  <c r="Y754" i="7"/>
  <c r="AA754" i="7"/>
  <c r="AB754" i="7"/>
  <c r="AJ754" i="7"/>
  <c r="Y755" i="7"/>
  <c r="AA755" i="7"/>
  <c r="AB755" i="7"/>
  <c r="AJ755" i="7"/>
  <c r="Y756" i="7"/>
  <c r="AA756" i="7"/>
  <c r="AB756" i="7"/>
  <c r="AJ756" i="7"/>
  <c r="Y757" i="7"/>
  <c r="AA757" i="7"/>
  <c r="AB757" i="7"/>
  <c r="AJ757" i="7"/>
  <c r="Y758" i="7"/>
  <c r="AA758" i="7"/>
  <c r="AB758" i="7"/>
  <c r="AJ758" i="7"/>
  <c r="Y759" i="7"/>
  <c r="AA759" i="7"/>
  <c r="AB759" i="7"/>
  <c r="AJ759" i="7"/>
  <c r="Y760" i="7"/>
  <c r="AA760" i="7"/>
  <c r="AB760" i="7"/>
  <c r="AJ760" i="7"/>
  <c r="Y761" i="7"/>
  <c r="AA761" i="7"/>
  <c r="AB761" i="7"/>
  <c r="AJ761" i="7"/>
  <c r="Y762" i="7"/>
  <c r="AA762" i="7"/>
  <c r="AB762" i="7"/>
  <c r="AJ762" i="7"/>
  <c r="Y763" i="7"/>
  <c r="AA763" i="7"/>
  <c r="AB763" i="7"/>
  <c r="AJ763" i="7"/>
  <c r="Y764" i="7"/>
  <c r="AA764" i="7"/>
  <c r="AB764" i="7"/>
  <c r="AJ764" i="7"/>
  <c r="Y765" i="7"/>
  <c r="AA765" i="7"/>
  <c r="AB765" i="7"/>
  <c r="AJ765" i="7"/>
  <c r="Y766" i="7"/>
  <c r="AA766" i="7"/>
  <c r="AB766" i="7"/>
  <c r="AJ766" i="7"/>
  <c r="Y767" i="7"/>
  <c r="AA767" i="7"/>
  <c r="AB767" i="7"/>
  <c r="AJ767" i="7"/>
  <c r="Y768" i="7"/>
  <c r="AA768" i="7"/>
  <c r="AB768" i="7"/>
  <c r="AJ768" i="7"/>
  <c r="Y769" i="7"/>
  <c r="AA769" i="7"/>
  <c r="AB769" i="7"/>
  <c r="AJ769" i="7"/>
  <c r="Y770" i="7"/>
  <c r="AA770" i="7"/>
  <c r="AB770" i="7"/>
  <c r="AJ770" i="7"/>
  <c r="Y771" i="7"/>
  <c r="AA771" i="7"/>
  <c r="AB771" i="7"/>
  <c r="AJ771" i="7"/>
  <c r="Y772" i="7"/>
  <c r="AA772" i="7"/>
  <c r="AB772" i="7"/>
  <c r="AJ772" i="7"/>
  <c r="Y773" i="7"/>
  <c r="AA773" i="7"/>
  <c r="AB773" i="7"/>
  <c r="AJ773" i="7"/>
  <c r="Y774" i="7"/>
  <c r="AA774" i="7"/>
  <c r="AB774" i="7"/>
  <c r="AJ774" i="7"/>
  <c r="Y775" i="7"/>
  <c r="AA775" i="7"/>
  <c r="AB775" i="7"/>
  <c r="AJ775" i="7"/>
  <c r="Y776" i="7"/>
  <c r="AA776" i="7"/>
  <c r="AB776" i="7"/>
  <c r="AJ776" i="7"/>
  <c r="Y777" i="7"/>
  <c r="AA777" i="7"/>
  <c r="AB777" i="7"/>
  <c r="AJ777" i="7"/>
  <c r="Y778" i="7"/>
  <c r="AA778" i="7"/>
  <c r="AB778" i="7"/>
  <c r="AJ778" i="7"/>
  <c r="Y779" i="7"/>
  <c r="AA779" i="7"/>
  <c r="AB779" i="7"/>
  <c r="AJ779" i="7"/>
  <c r="Y780" i="7"/>
  <c r="AA780" i="7"/>
  <c r="AB780" i="7"/>
  <c r="AJ780" i="7"/>
  <c r="Y781" i="7"/>
  <c r="AA781" i="7"/>
  <c r="AB781" i="7"/>
  <c r="AJ781" i="7"/>
  <c r="Y782" i="7"/>
  <c r="AA782" i="7"/>
  <c r="AB782" i="7"/>
  <c r="AJ782" i="7"/>
  <c r="Y783" i="7"/>
  <c r="AA783" i="7"/>
  <c r="AB783" i="7"/>
  <c r="AJ783" i="7"/>
  <c r="Y784" i="7"/>
  <c r="AA784" i="7"/>
  <c r="AB784" i="7"/>
  <c r="AJ784" i="7"/>
  <c r="Y785" i="7"/>
  <c r="AA785" i="7"/>
  <c r="AB785" i="7"/>
  <c r="AJ785" i="7"/>
  <c r="Y786" i="7"/>
  <c r="AA786" i="7"/>
  <c r="AB786" i="7"/>
  <c r="AJ786" i="7"/>
  <c r="Y787" i="7"/>
  <c r="AA787" i="7"/>
  <c r="AB787" i="7"/>
  <c r="AJ787" i="7"/>
  <c r="Y788" i="7"/>
  <c r="AA788" i="7"/>
  <c r="AB788" i="7"/>
  <c r="AJ788" i="7"/>
  <c r="Y789" i="7"/>
  <c r="AA789" i="7"/>
  <c r="AB789" i="7"/>
  <c r="AJ789" i="7"/>
  <c r="Y790" i="7"/>
  <c r="AA790" i="7"/>
  <c r="AB790" i="7"/>
  <c r="AJ790" i="7"/>
  <c r="Y791" i="7"/>
  <c r="AA791" i="7"/>
  <c r="AB791" i="7"/>
  <c r="AJ791" i="7"/>
  <c r="Y792" i="7"/>
  <c r="AA792" i="7"/>
  <c r="AB792" i="7"/>
  <c r="AJ792" i="7"/>
  <c r="Y793" i="7"/>
  <c r="AA793" i="7"/>
  <c r="AB793" i="7"/>
  <c r="AJ793" i="7"/>
  <c r="Y794" i="7"/>
  <c r="AA794" i="7"/>
  <c r="AB794" i="7"/>
  <c r="AJ794" i="7"/>
  <c r="Y795" i="7"/>
  <c r="AA795" i="7"/>
  <c r="AB795" i="7"/>
  <c r="AJ795" i="7"/>
  <c r="Y796" i="7"/>
  <c r="AA796" i="7"/>
  <c r="AB796" i="7"/>
  <c r="AJ796" i="7"/>
  <c r="Y797" i="7"/>
  <c r="AA797" i="7"/>
  <c r="AB797" i="7"/>
  <c r="AJ797" i="7"/>
  <c r="Y798" i="7"/>
  <c r="AA798" i="7"/>
  <c r="AB798" i="7"/>
  <c r="AJ798" i="7"/>
  <c r="Y799" i="7"/>
  <c r="AA799" i="7"/>
  <c r="AB799" i="7"/>
  <c r="AJ799" i="7"/>
  <c r="Y800" i="7"/>
  <c r="AA800" i="7"/>
  <c r="AB800" i="7"/>
  <c r="AJ800" i="7"/>
  <c r="Y801" i="7"/>
  <c r="AA801" i="7"/>
  <c r="AB801" i="7"/>
  <c r="AJ801" i="7"/>
  <c r="Y802" i="7"/>
  <c r="AA802" i="7"/>
  <c r="AB802" i="7"/>
  <c r="AJ802" i="7"/>
  <c r="Y803" i="7"/>
  <c r="AA803" i="7"/>
  <c r="AB803" i="7"/>
  <c r="AJ803" i="7"/>
  <c r="Y804" i="7"/>
  <c r="AA804" i="7"/>
  <c r="AB804" i="7"/>
  <c r="AJ804" i="7"/>
  <c r="Y805" i="7"/>
  <c r="AA805" i="7"/>
  <c r="AB805" i="7"/>
  <c r="AJ805" i="7"/>
  <c r="Y806" i="7"/>
  <c r="AA806" i="7"/>
  <c r="AB806" i="7"/>
  <c r="AJ806" i="7"/>
  <c r="Y807" i="7"/>
  <c r="AA807" i="7"/>
  <c r="AB807" i="7"/>
  <c r="AJ807" i="7"/>
  <c r="Y808" i="7"/>
  <c r="AA808" i="7"/>
  <c r="AB808" i="7"/>
  <c r="AJ808" i="7"/>
  <c r="Y809" i="7"/>
  <c r="AA809" i="7"/>
  <c r="AB809" i="7"/>
  <c r="AJ809" i="7"/>
  <c r="Y810" i="7"/>
  <c r="AA810" i="7"/>
  <c r="AB810" i="7"/>
  <c r="AJ810" i="7"/>
  <c r="Y811" i="7"/>
  <c r="AA811" i="7"/>
  <c r="AB811" i="7"/>
  <c r="AJ811" i="7"/>
  <c r="Y812" i="7"/>
  <c r="AA812" i="7"/>
  <c r="AB812" i="7"/>
  <c r="AJ812" i="7"/>
  <c r="Y813" i="7"/>
  <c r="AA813" i="7"/>
  <c r="AB813" i="7"/>
  <c r="AJ813" i="7"/>
  <c r="Y814" i="7"/>
  <c r="AA814" i="7"/>
  <c r="AB814" i="7"/>
  <c r="AJ814" i="7"/>
  <c r="Y815" i="7"/>
  <c r="AA815" i="7"/>
  <c r="AB815" i="7"/>
  <c r="AJ815" i="7"/>
  <c r="Y816" i="7"/>
  <c r="AA816" i="7"/>
  <c r="AB816" i="7"/>
  <c r="AJ816" i="7"/>
  <c r="Y817" i="7"/>
  <c r="AA817" i="7"/>
  <c r="AB817" i="7"/>
  <c r="AJ817" i="7"/>
  <c r="Y818" i="7"/>
  <c r="AA818" i="7"/>
  <c r="AB818" i="7"/>
  <c r="AJ818" i="7"/>
  <c r="Y819" i="7"/>
  <c r="AA819" i="7"/>
  <c r="AB819" i="7"/>
  <c r="AJ819" i="7"/>
  <c r="Y820" i="7"/>
  <c r="AA820" i="7"/>
  <c r="AB820" i="7"/>
  <c r="AJ820" i="7"/>
  <c r="Y821" i="7"/>
  <c r="AA821" i="7"/>
  <c r="AB821" i="7"/>
  <c r="AJ821" i="7"/>
  <c r="Y822" i="7"/>
  <c r="AA822" i="7"/>
  <c r="AB822" i="7"/>
  <c r="AJ822" i="7"/>
  <c r="Y823" i="7"/>
  <c r="AA823" i="7"/>
  <c r="AB823" i="7"/>
  <c r="AJ823" i="7"/>
  <c r="Y824" i="7"/>
  <c r="AA824" i="7"/>
  <c r="AB824" i="7"/>
  <c r="AJ824" i="7"/>
  <c r="Y825" i="7"/>
  <c r="AA825" i="7"/>
  <c r="AB825" i="7"/>
  <c r="AJ825" i="7"/>
  <c r="Y826" i="7"/>
  <c r="AA826" i="7"/>
  <c r="AB826" i="7"/>
  <c r="AJ826" i="7"/>
  <c r="Y827" i="7"/>
  <c r="AA827" i="7"/>
  <c r="AB827" i="7"/>
  <c r="AJ827" i="7"/>
  <c r="Y828" i="7"/>
  <c r="AA828" i="7"/>
  <c r="AB828" i="7"/>
  <c r="AJ828" i="7"/>
  <c r="Y829" i="7"/>
  <c r="AA829" i="7"/>
  <c r="AB829" i="7"/>
  <c r="AJ829" i="7"/>
  <c r="Y830" i="7"/>
  <c r="AA830" i="7"/>
  <c r="AB830" i="7"/>
  <c r="AJ830" i="7"/>
  <c r="Y831" i="7"/>
  <c r="AA831" i="7"/>
  <c r="AB831" i="7"/>
  <c r="AJ831" i="7"/>
  <c r="Y832" i="7"/>
  <c r="AA832" i="7"/>
  <c r="AB832" i="7"/>
  <c r="AJ832" i="7"/>
  <c r="Y833" i="7"/>
  <c r="AA833" i="7"/>
  <c r="AB833" i="7"/>
  <c r="AJ833" i="7"/>
  <c r="Y834" i="7"/>
  <c r="AA834" i="7"/>
  <c r="AB834" i="7"/>
  <c r="AJ834" i="7"/>
  <c r="Y835" i="7"/>
  <c r="AA835" i="7"/>
  <c r="AB835" i="7"/>
  <c r="AJ835" i="7"/>
  <c r="Y836" i="7"/>
  <c r="AA836" i="7"/>
  <c r="AB836" i="7"/>
  <c r="AJ836" i="7"/>
  <c r="Y837" i="7"/>
  <c r="AA837" i="7"/>
  <c r="AB837" i="7"/>
  <c r="AJ837" i="7"/>
  <c r="Y838" i="7"/>
  <c r="AA838" i="7"/>
  <c r="AB838" i="7"/>
  <c r="AJ838" i="7"/>
  <c r="Y839" i="7"/>
  <c r="AA839" i="7"/>
  <c r="AB839" i="7"/>
  <c r="AJ839" i="7"/>
  <c r="Y840" i="7"/>
  <c r="AA840" i="7"/>
  <c r="AB840" i="7"/>
  <c r="AJ840" i="7"/>
  <c r="Y841" i="7"/>
  <c r="AA841" i="7"/>
  <c r="AB841" i="7"/>
  <c r="AJ841" i="7"/>
  <c r="Y842" i="7"/>
  <c r="AA842" i="7"/>
  <c r="AB842" i="7"/>
  <c r="AJ842" i="7"/>
  <c r="Y843" i="7"/>
  <c r="AA843" i="7"/>
  <c r="AB843" i="7"/>
  <c r="AJ843" i="7"/>
  <c r="Y844" i="7"/>
  <c r="AA844" i="7"/>
  <c r="AB844" i="7"/>
  <c r="AJ844" i="7"/>
  <c r="Y845" i="7"/>
  <c r="AA845" i="7"/>
  <c r="AB845" i="7"/>
  <c r="AJ845" i="7"/>
  <c r="Y846" i="7"/>
  <c r="AA846" i="7"/>
  <c r="AB846" i="7"/>
  <c r="AJ846" i="7"/>
  <c r="Y847" i="7"/>
  <c r="AA847" i="7"/>
  <c r="AB847" i="7"/>
  <c r="AJ847" i="7"/>
  <c r="Y848" i="7"/>
  <c r="AA848" i="7"/>
  <c r="AB848" i="7"/>
  <c r="AJ848" i="7"/>
  <c r="Y849" i="7"/>
  <c r="AA849" i="7"/>
  <c r="AB849" i="7"/>
  <c r="AJ849" i="7"/>
  <c r="Y850" i="7"/>
  <c r="AA850" i="7"/>
  <c r="AB850" i="7"/>
  <c r="AJ850" i="7"/>
  <c r="Y851" i="7"/>
  <c r="AA851" i="7"/>
  <c r="AB851" i="7"/>
  <c r="AJ851" i="7"/>
  <c r="Y852" i="7"/>
  <c r="AA852" i="7"/>
  <c r="AB852" i="7"/>
  <c r="AJ852" i="7"/>
  <c r="Y853" i="7"/>
  <c r="AA853" i="7"/>
  <c r="AB853" i="7"/>
  <c r="AJ853" i="7"/>
  <c r="Y854" i="7"/>
  <c r="AA854" i="7"/>
  <c r="AB854" i="7"/>
  <c r="AJ854" i="7"/>
  <c r="Y855" i="7"/>
  <c r="AA855" i="7"/>
  <c r="AB855" i="7"/>
  <c r="AJ855" i="7"/>
  <c r="Y856" i="7"/>
  <c r="AA856" i="7"/>
  <c r="AB856" i="7"/>
  <c r="AJ856" i="7"/>
  <c r="Y857" i="7"/>
  <c r="AA857" i="7"/>
  <c r="AB857" i="7"/>
  <c r="AJ857" i="7"/>
  <c r="Y858" i="7"/>
  <c r="AA858" i="7"/>
  <c r="AB858" i="7"/>
  <c r="AJ858" i="7"/>
  <c r="Y859" i="7"/>
  <c r="AA859" i="7"/>
  <c r="AB859" i="7"/>
  <c r="AJ859" i="7"/>
  <c r="Y860" i="7"/>
  <c r="AA860" i="7"/>
  <c r="AB860" i="7"/>
  <c r="AJ860" i="7"/>
  <c r="Y861" i="7"/>
  <c r="AA861" i="7"/>
  <c r="AB861" i="7"/>
  <c r="AJ861" i="7"/>
  <c r="Y862" i="7"/>
  <c r="AA862" i="7"/>
  <c r="AB862" i="7"/>
  <c r="AJ862" i="7"/>
  <c r="Y863" i="7"/>
  <c r="AA863" i="7"/>
  <c r="AB863" i="7"/>
  <c r="AJ863" i="7"/>
  <c r="Y864" i="7"/>
  <c r="AA864" i="7"/>
  <c r="AB864" i="7"/>
  <c r="AJ864" i="7"/>
  <c r="Y865" i="7"/>
  <c r="AA865" i="7"/>
  <c r="AB865" i="7"/>
  <c r="AJ865" i="7"/>
  <c r="Y866" i="7"/>
  <c r="AA866" i="7"/>
  <c r="AB866" i="7"/>
  <c r="AJ866" i="7"/>
  <c r="Y867" i="7"/>
  <c r="AA867" i="7"/>
  <c r="AB867" i="7"/>
  <c r="AJ867" i="7"/>
  <c r="Y868" i="7"/>
  <c r="AA868" i="7"/>
  <c r="AB868" i="7"/>
  <c r="AJ868" i="7"/>
  <c r="Y869" i="7"/>
  <c r="AA869" i="7"/>
  <c r="AB869" i="7"/>
  <c r="AJ869" i="7"/>
  <c r="Y870" i="7"/>
  <c r="AA870" i="7"/>
  <c r="AB870" i="7"/>
  <c r="AJ870" i="7"/>
  <c r="Y871" i="7"/>
  <c r="AA871" i="7"/>
  <c r="AB871" i="7"/>
  <c r="AJ871" i="7"/>
  <c r="Y872" i="7"/>
  <c r="AA872" i="7"/>
  <c r="AB872" i="7"/>
  <c r="AJ872" i="7"/>
  <c r="Y873" i="7"/>
  <c r="AA873" i="7"/>
  <c r="AB873" i="7"/>
  <c r="AJ873" i="7"/>
  <c r="Y874" i="7"/>
  <c r="AA874" i="7"/>
  <c r="AB874" i="7"/>
  <c r="AJ874" i="7"/>
  <c r="Y875" i="7"/>
  <c r="AA875" i="7"/>
  <c r="AB875" i="7"/>
  <c r="AJ875" i="7"/>
  <c r="Y876" i="7"/>
  <c r="AA876" i="7"/>
  <c r="AB876" i="7"/>
  <c r="AJ876" i="7"/>
  <c r="Y877" i="7"/>
  <c r="AA877" i="7"/>
  <c r="AB877" i="7"/>
  <c r="AJ877" i="7"/>
  <c r="Y878" i="7"/>
  <c r="AA878" i="7"/>
  <c r="AB878" i="7"/>
  <c r="AJ878" i="7"/>
  <c r="Y879" i="7"/>
  <c r="AA879" i="7"/>
  <c r="AB879" i="7"/>
  <c r="AJ879" i="7"/>
  <c r="Y880" i="7"/>
  <c r="AA880" i="7"/>
  <c r="AB880" i="7"/>
  <c r="AJ880" i="7"/>
  <c r="Y881" i="7"/>
  <c r="AA881" i="7"/>
  <c r="AB881" i="7"/>
  <c r="AJ881" i="7"/>
  <c r="Y882" i="7"/>
  <c r="AA882" i="7"/>
  <c r="AB882" i="7"/>
  <c r="AJ882" i="7"/>
  <c r="Y883" i="7"/>
  <c r="AA883" i="7"/>
  <c r="AB883" i="7"/>
  <c r="AJ883" i="7"/>
  <c r="Y884" i="7"/>
  <c r="AA884" i="7"/>
  <c r="AB884" i="7"/>
  <c r="AJ884" i="7"/>
  <c r="Y885" i="7"/>
  <c r="AA885" i="7"/>
  <c r="AB885" i="7"/>
  <c r="AJ885" i="7"/>
  <c r="Y886" i="7"/>
  <c r="AA886" i="7"/>
  <c r="AB886" i="7"/>
  <c r="AJ886" i="7"/>
  <c r="Y887" i="7"/>
  <c r="AA887" i="7"/>
  <c r="AB887" i="7"/>
  <c r="AJ887" i="7"/>
  <c r="Y888" i="7"/>
  <c r="AA888" i="7"/>
  <c r="AB888" i="7"/>
  <c r="AJ888" i="7"/>
  <c r="Y889" i="7"/>
  <c r="AA889" i="7"/>
  <c r="AB889" i="7"/>
  <c r="AJ889" i="7"/>
  <c r="Y890" i="7"/>
  <c r="AA890" i="7"/>
  <c r="AB890" i="7"/>
  <c r="AJ890" i="7"/>
  <c r="Y891" i="7"/>
  <c r="AA891" i="7"/>
  <c r="AB891" i="7"/>
  <c r="AJ891" i="7"/>
  <c r="Y892" i="7"/>
  <c r="AA892" i="7"/>
  <c r="AB892" i="7"/>
  <c r="AJ892" i="7"/>
  <c r="Y893" i="7"/>
  <c r="AA893" i="7"/>
  <c r="AB893" i="7"/>
  <c r="AJ893" i="7"/>
  <c r="Y894" i="7"/>
  <c r="AA894" i="7"/>
  <c r="AB894" i="7"/>
  <c r="AJ894" i="7"/>
  <c r="Y895" i="7"/>
  <c r="AA895" i="7"/>
  <c r="AB895" i="7"/>
  <c r="AJ895" i="7"/>
  <c r="Y896" i="7"/>
  <c r="AA896" i="7"/>
  <c r="AB896" i="7"/>
  <c r="AJ896" i="7"/>
  <c r="Y897" i="7"/>
  <c r="AA897" i="7"/>
  <c r="AB897" i="7"/>
  <c r="AJ897" i="7"/>
  <c r="Y898" i="7"/>
  <c r="AA898" i="7"/>
  <c r="AB898" i="7"/>
  <c r="AJ898" i="7"/>
  <c r="Y899" i="7"/>
  <c r="AA899" i="7"/>
  <c r="AB899" i="7"/>
  <c r="AJ899" i="7"/>
  <c r="Y900" i="7"/>
  <c r="AA900" i="7"/>
  <c r="AB900" i="7"/>
  <c r="AJ900" i="7"/>
  <c r="Y901" i="7"/>
  <c r="AA901" i="7"/>
  <c r="AB901" i="7"/>
  <c r="AJ901" i="7"/>
  <c r="Y902" i="7"/>
  <c r="AA902" i="7"/>
  <c r="AB902" i="7"/>
  <c r="AJ902" i="7"/>
  <c r="Y903" i="7"/>
  <c r="AA903" i="7"/>
  <c r="AB903" i="7"/>
  <c r="AJ903" i="7"/>
  <c r="Y904" i="7"/>
  <c r="AA904" i="7"/>
  <c r="AB904" i="7"/>
  <c r="AJ904" i="7"/>
  <c r="Y905" i="7"/>
  <c r="AA905" i="7"/>
  <c r="AB905" i="7"/>
  <c r="AJ905" i="7"/>
  <c r="Y906" i="7"/>
  <c r="AA906" i="7"/>
  <c r="AB906" i="7"/>
  <c r="AJ906" i="7"/>
  <c r="Y907" i="7"/>
  <c r="AA907" i="7"/>
  <c r="AB907" i="7"/>
  <c r="AJ907" i="7"/>
  <c r="Y908" i="7"/>
  <c r="AA908" i="7"/>
  <c r="AB908" i="7"/>
  <c r="AJ908" i="7"/>
  <c r="Y909" i="7"/>
  <c r="AA909" i="7"/>
  <c r="AB909" i="7"/>
  <c r="AJ909" i="7"/>
  <c r="Y910" i="7"/>
  <c r="AA910" i="7"/>
  <c r="AB910" i="7"/>
  <c r="AJ910" i="7"/>
  <c r="Y911" i="7"/>
  <c r="AA911" i="7"/>
  <c r="AB911" i="7"/>
  <c r="AJ911" i="7"/>
  <c r="Y912" i="7"/>
  <c r="AA912" i="7"/>
  <c r="AB912" i="7"/>
  <c r="AJ912" i="7"/>
  <c r="Y913" i="7"/>
  <c r="AA913" i="7"/>
  <c r="AB913" i="7"/>
  <c r="AJ913" i="7"/>
  <c r="Y914" i="7"/>
  <c r="AA914" i="7"/>
  <c r="AB914" i="7"/>
  <c r="AJ914" i="7"/>
  <c r="Y915" i="7"/>
  <c r="AA915" i="7"/>
  <c r="AB915" i="7"/>
  <c r="AJ915" i="7"/>
  <c r="Y916" i="7"/>
  <c r="AA916" i="7"/>
  <c r="AB916" i="7"/>
  <c r="AJ916" i="7"/>
  <c r="Y917" i="7"/>
  <c r="AA917" i="7"/>
  <c r="AB917" i="7"/>
  <c r="AJ917" i="7"/>
  <c r="Y918" i="7"/>
  <c r="AA918" i="7"/>
  <c r="AB918" i="7"/>
  <c r="AJ918" i="7"/>
  <c r="Y919" i="7"/>
  <c r="AA919" i="7"/>
  <c r="AB919" i="7"/>
  <c r="AJ919" i="7"/>
  <c r="Y920" i="7"/>
  <c r="AA920" i="7"/>
  <c r="AB920" i="7"/>
  <c r="AJ920" i="7"/>
  <c r="Y921" i="7"/>
  <c r="AA921" i="7"/>
  <c r="AB921" i="7"/>
  <c r="AJ921" i="7"/>
  <c r="Y922" i="7"/>
  <c r="AA922" i="7"/>
  <c r="AB922" i="7"/>
  <c r="AJ922" i="7"/>
  <c r="Y923" i="7"/>
  <c r="AA923" i="7"/>
  <c r="AB923" i="7"/>
  <c r="AJ923" i="7"/>
  <c r="Y924" i="7"/>
  <c r="AA924" i="7"/>
  <c r="AB924" i="7"/>
  <c r="AJ924" i="7"/>
  <c r="Y925" i="7"/>
  <c r="AA925" i="7"/>
  <c r="AB925" i="7"/>
  <c r="AJ925" i="7"/>
  <c r="Y926" i="7"/>
  <c r="AA926" i="7"/>
  <c r="AB926" i="7"/>
  <c r="AJ926" i="7"/>
  <c r="Y927" i="7"/>
  <c r="AA927" i="7"/>
  <c r="AB927" i="7"/>
  <c r="AJ927" i="7"/>
  <c r="Y928" i="7"/>
  <c r="AA928" i="7"/>
  <c r="AB928" i="7"/>
  <c r="AJ928" i="7"/>
  <c r="Y929" i="7"/>
  <c r="AA929" i="7"/>
  <c r="AB929" i="7"/>
  <c r="AJ929" i="7"/>
  <c r="Y930" i="7"/>
  <c r="AA930" i="7"/>
  <c r="AB930" i="7"/>
  <c r="AJ930" i="7"/>
  <c r="Y931" i="7"/>
  <c r="AA931" i="7"/>
  <c r="AB931" i="7"/>
  <c r="AJ931" i="7"/>
  <c r="Y932" i="7"/>
  <c r="AA932" i="7"/>
  <c r="AB932" i="7"/>
  <c r="AJ932" i="7"/>
  <c r="Y933" i="7"/>
  <c r="AA933" i="7"/>
  <c r="AB933" i="7"/>
  <c r="AJ933" i="7"/>
  <c r="Y934" i="7"/>
  <c r="AA934" i="7"/>
  <c r="AB934" i="7"/>
  <c r="AJ934" i="7"/>
  <c r="Y935" i="7"/>
  <c r="AA935" i="7"/>
  <c r="AB935" i="7"/>
  <c r="AJ935" i="7"/>
  <c r="Y936" i="7"/>
  <c r="AA936" i="7"/>
  <c r="AB936" i="7"/>
  <c r="AJ936" i="7"/>
  <c r="Y937" i="7"/>
  <c r="AA937" i="7"/>
  <c r="AB937" i="7"/>
  <c r="AJ937" i="7"/>
  <c r="Y938" i="7"/>
  <c r="AA938" i="7"/>
  <c r="AB938" i="7"/>
  <c r="AJ938" i="7"/>
  <c r="Y939" i="7"/>
  <c r="AA939" i="7"/>
  <c r="AB939" i="7"/>
  <c r="AJ939" i="7"/>
  <c r="Y940" i="7"/>
  <c r="AA940" i="7"/>
  <c r="AB940" i="7"/>
  <c r="AJ940" i="7"/>
  <c r="Y941" i="7"/>
  <c r="AA941" i="7"/>
  <c r="AB941" i="7"/>
  <c r="AJ941" i="7"/>
  <c r="Y942" i="7"/>
  <c r="AA942" i="7"/>
  <c r="AB942" i="7"/>
  <c r="AJ942" i="7"/>
  <c r="Y943" i="7"/>
  <c r="AA943" i="7"/>
  <c r="AB943" i="7"/>
  <c r="AJ943" i="7"/>
  <c r="Y944" i="7"/>
  <c r="AA944" i="7"/>
  <c r="AB944" i="7"/>
  <c r="AJ944" i="7"/>
  <c r="Y945" i="7"/>
  <c r="AA945" i="7"/>
  <c r="AB945" i="7"/>
  <c r="AJ945" i="7"/>
  <c r="Y946" i="7"/>
  <c r="AA946" i="7"/>
  <c r="AB946" i="7"/>
  <c r="AJ946" i="7"/>
  <c r="Y947" i="7"/>
  <c r="AA947" i="7"/>
  <c r="AB947" i="7"/>
  <c r="AJ947" i="7"/>
  <c r="Y948" i="7"/>
  <c r="AA948" i="7"/>
  <c r="AB948" i="7"/>
  <c r="AJ948" i="7"/>
  <c r="Y949" i="7"/>
  <c r="AA949" i="7"/>
  <c r="AB949" i="7"/>
  <c r="AJ949" i="7"/>
  <c r="Y950" i="7"/>
  <c r="AA950" i="7"/>
  <c r="AB950" i="7"/>
  <c r="AJ950" i="7"/>
  <c r="Y951" i="7"/>
  <c r="AA951" i="7"/>
  <c r="AB951" i="7"/>
  <c r="AJ951" i="7"/>
  <c r="Y952" i="7"/>
  <c r="AA952" i="7"/>
  <c r="AB952" i="7"/>
  <c r="AJ952" i="7"/>
  <c r="Y953" i="7"/>
  <c r="AA953" i="7"/>
  <c r="AB953" i="7"/>
  <c r="AJ953" i="7"/>
  <c r="Y954" i="7"/>
  <c r="AA954" i="7"/>
  <c r="AB954" i="7"/>
  <c r="AJ954" i="7"/>
  <c r="Y955" i="7"/>
  <c r="AA955" i="7"/>
  <c r="AB955" i="7"/>
  <c r="AJ955" i="7"/>
  <c r="Y956" i="7"/>
  <c r="AA956" i="7"/>
  <c r="AB956" i="7"/>
  <c r="AJ956" i="7"/>
  <c r="Y957" i="7"/>
  <c r="AA957" i="7"/>
  <c r="AB957" i="7"/>
  <c r="AJ957" i="7"/>
  <c r="Y958" i="7"/>
  <c r="AA958" i="7"/>
  <c r="AB958" i="7"/>
  <c r="AJ958" i="7"/>
  <c r="Y959" i="7"/>
  <c r="AA959" i="7"/>
  <c r="AB959" i="7"/>
  <c r="AJ959" i="7"/>
  <c r="Y960" i="7"/>
  <c r="AA960" i="7"/>
  <c r="AB960" i="7"/>
  <c r="AJ960" i="7"/>
  <c r="Y961" i="7"/>
  <c r="AA961" i="7"/>
  <c r="AB961" i="7"/>
  <c r="AJ961" i="7"/>
  <c r="Y962" i="7"/>
  <c r="AA962" i="7"/>
  <c r="AB962" i="7"/>
  <c r="AJ962" i="7"/>
  <c r="Y963" i="7"/>
  <c r="AA963" i="7"/>
  <c r="AB963" i="7"/>
  <c r="AJ963" i="7"/>
  <c r="Y964" i="7"/>
  <c r="AA964" i="7"/>
  <c r="AB964" i="7"/>
  <c r="AJ964" i="7"/>
  <c r="Y965" i="7"/>
  <c r="AA965" i="7"/>
  <c r="AB965" i="7"/>
  <c r="AJ965" i="7"/>
  <c r="Y966" i="7"/>
  <c r="AA966" i="7"/>
  <c r="AB966" i="7"/>
  <c r="AJ966" i="7"/>
  <c r="Y967" i="7"/>
  <c r="AA967" i="7"/>
  <c r="AB967" i="7"/>
  <c r="AJ967" i="7"/>
  <c r="Y968" i="7"/>
  <c r="AA968" i="7"/>
  <c r="AB968" i="7"/>
  <c r="AJ968" i="7"/>
  <c r="Y969" i="7"/>
  <c r="AA969" i="7"/>
  <c r="AB969" i="7"/>
  <c r="AJ969" i="7"/>
  <c r="Y970" i="7"/>
  <c r="AA970" i="7"/>
  <c r="AB970" i="7"/>
  <c r="AJ970" i="7"/>
  <c r="Y971" i="7"/>
  <c r="AA971" i="7"/>
  <c r="AB971" i="7"/>
  <c r="AJ971" i="7"/>
  <c r="Y972" i="7"/>
  <c r="AA972" i="7"/>
  <c r="AB972" i="7"/>
  <c r="AJ972" i="7"/>
  <c r="Y973" i="7"/>
  <c r="AA973" i="7"/>
  <c r="AB973" i="7"/>
  <c r="AJ973" i="7"/>
  <c r="Y974" i="7"/>
  <c r="AA974" i="7"/>
  <c r="AB974" i="7"/>
  <c r="AJ974" i="7"/>
  <c r="Y975" i="7"/>
  <c r="AA975" i="7"/>
  <c r="AB975" i="7"/>
  <c r="AJ975" i="7"/>
  <c r="Y976" i="7"/>
  <c r="AA976" i="7"/>
  <c r="AB976" i="7"/>
  <c r="AJ976" i="7"/>
  <c r="Y977" i="7"/>
  <c r="AA977" i="7"/>
  <c r="AB977" i="7"/>
  <c r="AJ977" i="7"/>
  <c r="Y978" i="7"/>
  <c r="AA978" i="7"/>
  <c r="AB978" i="7"/>
  <c r="AJ978" i="7"/>
  <c r="Y979" i="7"/>
  <c r="AA979" i="7"/>
  <c r="AB979" i="7"/>
  <c r="AJ979" i="7"/>
  <c r="Y980" i="7"/>
  <c r="AA980" i="7"/>
  <c r="AB980" i="7"/>
  <c r="AJ980" i="7"/>
  <c r="Y981" i="7"/>
  <c r="AA981" i="7"/>
  <c r="AB981" i="7"/>
  <c r="AJ981" i="7"/>
  <c r="Y982" i="7"/>
  <c r="AA982" i="7"/>
  <c r="AB982" i="7"/>
  <c r="AJ982" i="7"/>
  <c r="Y983" i="7"/>
  <c r="AA983" i="7"/>
  <c r="AB983" i="7"/>
  <c r="AJ983" i="7"/>
  <c r="Y984" i="7"/>
  <c r="AA984" i="7"/>
  <c r="AB984" i="7"/>
  <c r="AJ984" i="7"/>
  <c r="Y985" i="7"/>
  <c r="AA985" i="7"/>
  <c r="AB985" i="7"/>
  <c r="AJ985" i="7"/>
  <c r="Y986" i="7"/>
  <c r="AA986" i="7"/>
  <c r="AB986" i="7"/>
  <c r="AJ986" i="7"/>
  <c r="Y987" i="7"/>
  <c r="AA987" i="7"/>
  <c r="AB987" i="7"/>
  <c r="AJ987" i="7"/>
  <c r="Y988" i="7"/>
  <c r="AA988" i="7"/>
  <c r="AB988" i="7"/>
  <c r="AJ988" i="7"/>
  <c r="Y989" i="7"/>
  <c r="AA989" i="7"/>
  <c r="AB989" i="7"/>
  <c r="AJ989" i="7"/>
  <c r="Y990" i="7"/>
  <c r="AA990" i="7"/>
  <c r="AB990" i="7"/>
  <c r="AJ990" i="7"/>
  <c r="Y991" i="7"/>
  <c r="AA991" i="7"/>
  <c r="AB991" i="7"/>
  <c r="AJ991" i="7"/>
  <c r="Y992" i="7"/>
  <c r="AA992" i="7"/>
  <c r="AB992" i="7"/>
  <c r="AJ992" i="7"/>
  <c r="Y993" i="7"/>
  <c r="AA993" i="7"/>
  <c r="AB993" i="7"/>
  <c r="AJ993" i="7"/>
  <c r="Y994" i="7"/>
  <c r="AA994" i="7"/>
  <c r="AB994" i="7"/>
  <c r="AJ994" i="7"/>
  <c r="Y995" i="7"/>
  <c r="AA995" i="7"/>
  <c r="AB995" i="7"/>
  <c r="AJ995" i="7"/>
  <c r="Y996" i="7"/>
  <c r="AA996" i="7"/>
  <c r="AB996" i="7"/>
  <c r="AJ996" i="7"/>
  <c r="Y997" i="7"/>
  <c r="AA997" i="7"/>
  <c r="AB997" i="7"/>
  <c r="AJ997" i="7"/>
  <c r="Y998" i="7"/>
  <c r="AA998" i="7"/>
  <c r="AB998" i="7"/>
  <c r="AJ998" i="7"/>
  <c r="Y999" i="7"/>
  <c r="AA999" i="7"/>
  <c r="AB999" i="7"/>
  <c r="AJ999" i="7"/>
  <c r="Y1000" i="7"/>
  <c r="AA1000" i="7"/>
  <c r="AB1000" i="7"/>
  <c r="AJ1000" i="7"/>
  <c r="Y1001" i="7"/>
  <c r="AA1001" i="7"/>
  <c r="AB1001" i="7"/>
  <c r="AJ1001" i="7"/>
  <c r="Y1002" i="7"/>
  <c r="AA1002" i="7"/>
  <c r="AB1002" i="7"/>
  <c r="AJ1002" i="7"/>
  <c r="Y1003" i="7"/>
  <c r="AA1003" i="7"/>
  <c r="AB1003" i="7"/>
  <c r="AJ1003" i="7"/>
  <c r="Y1004" i="7"/>
  <c r="AA1004" i="7"/>
  <c r="AB1004" i="7"/>
  <c r="AJ1004" i="7"/>
  <c r="Y1005" i="7"/>
  <c r="AA1005" i="7"/>
  <c r="AB1005" i="7"/>
  <c r="AJ1005" i="7"/>
  <c r="Y1006" i="7"/>
  <c r="AA1006" i="7"/>
  <c r="AB1006" i="7"/>
  <c r="AJ1006" i="7"/>
  <c r="Y1007" i="7"/>
  <c r="AA1007" i="7"/>
  <c r="AB1007" i="7"/>
  <c r="AJ1007" i="7"/>
  <c r="Y1008" i="7"/>
  <c r="AA1008" i="7"/>
  <c r="AB1008" i="7"/>
  <c r="AJ1008" i="7"/>
  <c r="Y1009" i="7"/>
  <c r="AA1009" i="7"/>
  <c r="AB1009" i="7"/>
  <c r="AJ1009" i="7"/>
  <c r="Y1010" i="7"/>
  <c r="AA1010" i="7"/>
  <c r="AB1010" i="7"/>
  <c r="AJ1010" i="7"/>
  <c r="Y1011" i="7"/>
  <c r="AA1011" i="7"/>
  <c r="AB1011" i="7"/>
  <c r="AJ1011" i="7"/>
  <c r="Y1012" i="7"/>
  <c r="AA1012" i="7"/>
  <c r="AB1012" i="7"/>
  <c r="AJ1012" i="7"/>
  <c r="Y1013" i="7"/>
  <c r="AA1013" i="7"/>
  <c r="AB1013" i="7"/>
  <c r="AJ1013" i="7"/>
  <c r="Y1014" i="7"/>
  <c r="AA1014" i="7"/>
  <c r="AB1014" i="7"/>
  <c r="AJ1014" i="7"/>
  <c r="Y1015" i="7"/>
  <c r="AA1015" i="7"/>
  <c r="AB1015" i="7"/>
  <c r="AJ1015" i="7"/>
  <c r="Y1016" i="7"/>
  <c r="AA1016" i="7"/>
  <c r="AB1016" i="7"/>
  <c r="AJ1016" i="7"/>
  <c r="Y1017" i="7"/>
  <c r="AA1017" i="7"/>
  <c r="AB1017" i="7"/>
  <c r="AJ1017" i="7"/>
  <c r="Y1018" i="7"/>
  <c r="AA1018" i="7"/>
  <c r="AB1018" i="7"/>
  <c r="AJ1018" i="7"/>
  <c r="Y1019" i="7"/>
  <c r="AA1019" i="7"/>
  <c r="AB1019" i="7"/>
  <c r="AJ1019" i="7"/>
  <c r="Y1020" i="7"/>
  <c r="AA1020" i="7"/>
  <c r="AB1020" i="7"/>
  <c r="AJ1020" i="7"/>
  <c r="Y1021" i="7"/>
  <c r="AA1021" i="7"/>
  <c r="AB1021" i="7"/>
  <c r="AJ1021" i="7"/>
  <c r="Y1022" i="7"/>
  <c r="AA1022" i="7"/>
  <c r="AB1022" i="7"/>
  <c r="AJ1022" i="7"/>
  <c r="Y1023" i="7"/>
  <c r="AA1023" i="7"/>
  <c r="AB1023" i="7"/>
  <c r="AJ1023" i="7"/>
  <c r="Y1024" i="7"/>
  <c r="AA1024" i="7"/>
  <c r="AB1024" i="7"/>
  <c r="AJ1024" i="7"/>
  <c r="Y1025" i="7"/>
  <c r="AA1025" i="7"/>
  <c r="AB1025" i="7"/>
  <c r="AJ1025" i="7"/>
  <c r="Y1026" i="7"/>
  <c r="AA1026" i="7"/>
  <c r="AB1026" i="7"/>
  <c r="AJ1026" i="7"/>
  <c r="Y1027" i="7"/>
  <c r="AA1027" i="7"/>
  <c r="AB1027" i="7"/>
  <c r="AJ1027" i="7"/>
  <c r="Y1028" i="7"/>
  <c r="AA1028" i="7"/>
  <c r="AB1028" i="7"/>
  <c r="AJ1028" i="7"/>
  <c r="Y1029" i="7"/>
  <c r="AA1029" i="7"/>
  <c r="AB1029" i="7"/>
  <c r="AJ1029" i="7"/>
  <c r="Y1030" i="7"/>
  <c r="AA1030" i="7"/>
  <c r="AB1030" i="7"/>
  <c r="AJ1030" i="7"/>
  <c r="Y1031" i="7"/>
  <c r="AA1031" i="7"/>
  <c r="AB1031" i="7"/>
  <c r="AJ1031" i="7"/>
  <c r="Y1032" i="7"/>
  <c r="AA1032" i="7"/>
  <c r="AB1032" i="7"/>
  <c r="AJ1032" i="7"/>
  <c r="Y1033" i="7"/>
  <c r="AA1033" i="7"/>
  <c r="AB1033" i="7"/>
  <c r="AJ1033" i="7"/>
  <c r="Y1034" i="7"/>
  <c r="AA1034" i="7"/>
  <c r="AB1034" i="7"/>
  <c r="AJ1034" i="7"/>
  <c r="Y1035" i="7"/>
  <c r="AA1035" i="7"/>
  <c r="AB1035" i="7"/>
  <c r="AJ1035" i="7"/>
  <c r="Y1036" i="7"/>
  <c r="AA1036" i="7"/>
  <c r="AB1036" i="7"/>
  <c r="AJ1036" i="7"/>
  <c r="Y1037" i="7"/>
  <c r="AA1037" i="7"/>
  <c r="AB1037" i="7"/>
  <c r="AJ1037" i="7"/>
  <c r="Y1038" i="7"/>
  <c r="AA1038" i="7"/>
  <c r="AB1038" i="7"/>
  <c r="AJ1038" i="7"/>
  <c r="Y1039" i="7"/>
  <c r="AA1039" i="7"/>
  <c r="AB1039" i="7"/>
  <c r="AJ1039" i="7"/>
  <c r="Y1040" i="7"/>
  <c r="AA1040" i="7"/>
  <c r="AB1040" i="7"/>
  <c r="AJ1040" i="7"/>
  <c r="Y1041" i="7"/>
  <c r="AA1041" i="7"/>
  <c r="AB1041" i="7"/>
  <c r="AJ1041" i="7"/>
  <c r="Y1042" i="7"/>
  <c r="AA1042" i="7"/>
  <c r="AB1042" i="7"/>
  <c r="AJ1042" i="7"/>
  <c r="Y1043" i="7"/>
  <c r="AA1043" i="7"/>
  <c r="AB1043" i="7"/>
  <c r="AJ1043" i="7"/>
  <c r="Y1044" i="7"/>
  <c r="AA1044" i="7"/>
  <c r="AB1044" i="7"/>
  <c r="AJ1044" i="7"/>
  <c r="Y1045" i="7"/>
  <c r="AA1045" i="7"/>
  <c r="AB1045" i="7"/>
  <c r="AJ1045" i="7"/>
  <c r="Y1046" i="7"/>
  <c r="AA1046" i="7"/>
  <c r="AB1046" i="7"/>
  <c r="AJ1046" i="7"/>
  <c r="Y1047" i="7"/>
  <c r="AA1047" i="7"/>
  <c r="AB1047" i="7"/>
  <c r="AJ1047" i="7"/>
  <c r="Y1048" i="7"/>
  <c r="AA1048" i="7"/>
  <c r="AB1048" i="7"/>
  <c r="AJ1048" i="7"/>
  <c r="Y1049" i="7"/>
  <c r="AA1049" i="7"/>
  <c r="AB1049" i="7"/>
  <c r="AJ1049" i="7"/>
  <c r="Y1050" i="7"/>
  <c r="AA1050" i="7"/>
  <c r="AB1050" i="7"/>
  <c r="AJ1050" i="7"/>
  <c r="Y1051" i="7"/>
  <c r="AA1051" i="7"/>
  <c r="AB1051" i="7"/>
  <c r="AJ1051" i="7"/>
  <c r="Y1052" i="7"/>
  <c r="AA1052" i="7"/>
  <c r="AB1052" i="7"/>
  <c r="AJ1052" i="7"/>
  <c r="Y1053" i="7"/>
  <c r="AA1053" i="7"/>
  <c r="AB1053" i="7"/>
  <c r="AJ1053" i="7"/>
  <c r="Y1054" i="7"/>
  <c r="AA1054" i="7"/>
  <c r="AB1054" i="7"/>
  <c r="AJ1054" i="7"/>
  <c r="Y1055" i="7"/>
  <c r="AA1055" i="7"/>
  <c r="AB1055" i="7"/>
  <c r="AJ1055" i="7"/>
  <c r="Y1056" i="7"/>
  <c r="AA1056" i="7"/>
  <c r="AB1056" i="7"/>
  <c r="AJ1056" i="7"/>
  <c r="Y1057" i="7"/>
  <c r="AA1057" i="7"/>
  <c r="AB1057" i="7"/>
  <c r="AJ1057" i="7"/>
  <c r="Y1058" i="7"/>
  <c r="AA1058" i="7"/>
  <c r="AB1058" i="7"/>
  <c r="AJ1058" i="7"/>
  <c r="Y1059" i="7"/>
  <c r="AA1059" i="7"/>
  <c r="AB1059" i="7"/>
  <c r="AJ1059" i="7"/>
  <c r="Y1060" i="7"/>
  <c r="AA1060" i="7"/>
  <c r="AB1060" i="7"/>
  <c r="AJ1060" i="7"/>
  <c r="Y1061" i="7"/>
  <c r="AA1061" i="7"/>
  <c r="AB1061" i="7"/>
  <c r="AJ1061" i="7"/>
  <c r="Y1062" i="7"/>
  <c r="AA1062" i="7"/>
  <c r="AB1062" i="7"/>
  <c r="AJ1062" i="7"/>
  <c r="Y1063" i="7"/>
  <c r="AA1063" i="7"/>
  <c r="AB1063" i="7"/>
  <c r="AJ1063" i="7"/>
  <c r="Y1064" i="7"/>
  <c r="AA1064" i="7"/>
  <c r="AB1064" i="7"/>
  <c r="AJ1064" i="7"/>
  <c r="Y1065" i="7"/>
  <c r="AA1065" i="7"/>
  <c r="AB1065" i="7"/>
  <c r="AJ1065" i="7"/>
  <c r="Y1066" i="7"/>
  <c r="AA1066" i="7"/>
  <c r="AB1066" i="7"/>
  <c r="AJ1066" i="7"/>
  <c r="Y1067" i="7"/>
  <c r="AA1067" i="7"/>
  <c r="AB1067" i="7"/>
  <c r="AJ1067" i="7"/>
  <c r="Y1068" i="7"/>
  <c r="AA1068" i="7"/>
  <c r="AB1068" i="7"/>
  <c r="AJ1068" i="7"/>
  <c r="Y1069" i="7"/>
  <c r="AA1069" i="7"/>
  <c r="AB1069" i="7"/>
  <c r="AJ1069" i="7"/>
  <c r="Y1070" i="7"/>
  <c r="AA1070" i="7"/>
  <c r="AB1070" i="7"/>
  <c r="AJ1070" i="7"/>
  <c r="Y1071" i="7"/>
  <c r="AA1071" i="7"/>
  <c r="AB1071" i="7"/>
  <c r="AJ1071" i="7"/>
  <c r="Y1072" i="7"/>
  <c r="AA1072" i="7"/>
  <c r="AB1072" i="7"/>
  <c r="AJ1072" i="7"/>
  <c r="Y1073" i="7"/>
  <c r="AA1073" i="7"/>
  <c r="AB1073" i="7"/>
  <c r="AJ1073" i="7"/>
  <c r="Y1074" i="7"/>
  <c r="AA1074" i="7"/>
  <c r="AB1074" i="7"/>
  <c r="AJ1074" i="7"/>
  <c r="Y1075" i="7"/>
  <c r="AA1075" i="7"/>
  <c r="AB1075" i="7"/>
  <c r="AJ1075" i="7"/>
  <c r="Y1076" i="7"/>
  <c r="AA1076" i="7"/>
  <c r="AB1076" i="7"/>
  <c r="AJ1076" i="7"/>
  <c r="Y1077" i="7"/>
  <c r="AA1077" i="7"/>
  <c r="AB1077" i="7"/>
  <c r="AJ1077" i="7"/>
  <c r="Y1078" i="7"/>
  <c r="AA1078" i="7"/>
  <c r="AB1078" i="7"/>
  <c r="AJ1078" i="7"/>
  <c r="Y1079" i="7"/>
  <c r="AA1079" i="7"/>
  <c r="AB1079" i="7"/>
  <c r="AJ1079" i="7"/>
  <c r="Y1080" i="7"/>
  <c r="AA1080" i="7"/>
  <c r="AB1080" i="7"/>
  <c r="AJ1080" i="7"/>
  <c r="Y1081" i="7"/>
  <c r="AA1081" i="7"/>
  <c r="AB1081" i="7"/>
  <c r="AJ1081" i="7"/>
  <c r="Y1082" i="7"/>
  <c r="AA1082" i="7"/>
  <c r="AB1082" i="7"/>
  <c r="AJ1082" i="7"/>
  <c r="Y1083" i="7"/>
  <c r="AA1083" i="7"/>
  <c r="AB1083" i="7"/>
  <c r="AJ1083" i="7"/>
  <c r="Y1084" i="7"/>
  <c r="AA1084" i="7"/>
  <c r="AB1084" i="7"/>
  <c r="AJ1084" i="7"/>
  <c r="Y1085" i="7"/>
  <c r="AA1085" i="7"/>
  <c r="AB1085" i="7"/>
  <c r="AJ1085" i="7"/>
  <c r="Y1086" i="7"/>
  <c r="AA1086" i="7"/>
  <c r="AB1086" i="7"/>
  <c r="AJ1086" i="7"/>
  <c r="Y1087" i="7"/>
  <c r="AA1087" i="7"/>
  <c r="AB1087" i="7"/>
  <c r="AJ1087" i="7"/>
  <c r="Y1088" i="7"/>
  <c r="AA1088" i="7"/>
  <c r="AB1088" i="7"/>
  <c r="AJ1088" i="7"/>
  <c r="Y1089" i="7"/>
  <c r="AA1089" i="7"/>
  <c r="AB1089" i="7"/>
  <c r="AJ1089" i="7"/>
  <c r="Y1090" i="7"/>
  <c r="AA1090" i="7"/>
  <c r="AB1090" i="7"/>
  <c r="AJ1090" i="7"/>
  <c r="Y1091" i="7"/>
  <c r="AA1091" i="7"/>
  <c r="AB1091" i="7"/>
  <c r="AJ1091" i="7"/>
  <c r="Y1092" i="7"/>
  <c r="AA1092" i="7"/>
  <c r="AB1092" i="7"/>
  <c r="AJ1092" i="7"/>
  <c r="Y1093" i="7"/>
  <c r="AA1093" i="7"/>
  <c r="AB1093" i="7"/>
  <c r="AJ1093" i="7"/>
  <c r="Y1094" i="7"/>
  <c r="AA1094" i="7"/>
  <c r="AB1094" i="7"/>
  <c r="AJ1094" i="7"/>
  <c r="Y1095" i="7"/>
  <c r="AA1095" i="7"/>
  <c r="AB1095" i="7"/>
  <c r="AJ1095" i="7"/>
  <c r="Y1096" i="7"/>
  <c r="AA1096" i="7"/>
  <c r="AB1096" i="7"/>
  <c r="AJ1096" i="7"/>
  <c r="Y1097" i="7"/>
  <c r="AA1097" i="7"/>
  <c r="AB1097" i="7"/>
  <c r="AJ1097" i="7"/>
  <c r="Y1098" i="7"/>
  <c r="AA1098" i="7"/>
  <c r="AB1098" i="7"/>
  <c r="AJ1098" i="7"/>
  <c r="Y1099" i="7"/>
  <c r="AA1099" i="7"/>
  <c r="AB1099" i="7"/>
  <c r="AJ1099" i="7"/>
  <c r="Y1100" i="7"/>
  <c r="AA1100" i="7"/>
  <c r="AB1100" i="7"/>
  <c r="AJ1100" i="7"/>
  <c r="Y1101" i="7"/>
  <c r="AA1101" i="7"/>
  <c r="AB1101" i="7"/>
  <c r="AJ1101" i="7"/>
  <c r="Y1102" i="7"/>
  <c r="AA1102" i="7"/>
  <c r="AB1102" i="7"/>
  <c r="AJ1102" i="7"/>
  <c r="Y1103" i="7"/>
  <c r="AA1103" i="7"/>
  <c r="AB1103" i="7"/>
  <c r="AJ1103" i="7"/>
  <c r="Y1104" i="7"/>
  <c r="AA1104" i="7"/>
  <c r="AB1104" i="7"/>
  <c r="AJ1104" i="7"/>
  <c r="Y1105" i="7"/>
  <c r="AA1105" i="7"/>
  <c r="AB1105" i="7"/>
  <c r="AJ1105" i="7"/>
  <c r="Y1106" i="7"/>
  <c r="AA1106" i="7"/>
  <c r="AB1106" i="7"/>
  <c r="AJ1106" i="7"/>
  <c r="Y1107" i="7"/>
  <c r="AA1107" i="7"/>
  <c r="AB1107" i="7"/>
  <c r="AJ1107" i="7"/>
  <c r="Y1108" i="7"/>
  <c r="AA1108" i="7"/>
  <c r="AB1108" i="7"/>
  <c r="AJ1108" i="7"/>
  <c r="Y1109" i="7"/>
  <c r="AA1109" i="7"/>
  <c r="AB1109" i="7"/>
  <c r="AJ1109" i="7"/>
  <c r="Y1110" i="7"/>
  <c r="AA1110" i="7"/>
  <c r="AB1110" i="7"/>
  <c r="AJ1110" i="7"/>
  <c r="Y1111" i="7"/>
  <c r="AA1111" i="7"/>
  <c r="AB1111" i="7"/>
  <c r="AJ1111" i="7"/>
  <c r="Y1112" i="7"/>
  <c r="AA1112" i="7"/>
  <c r="AB1112" i="7"/>
  <c r="AJ1112" i="7"/>
  <c r="Y1113" i="7"/>
  <c r="AA1113" i="7"/>
  <c r="AB1113" i="7"/>
  <c r="AJ1113" i="7"/>
  <c r="Y1114" i="7"/>
  <c r="AA1114" i="7"/>
  <c r="AB1114" i="7"/>
  <c r="AJ1114" i="7"/>
  <c r="Y1115" i="7"/>
  <c r="AA1115" i="7"/>
  <c r="AB1115" i="7"/>
  <c r="AJ1115" i="7"/>
  <c r="Y1116" i="7"/>
  <c r="AA1116" i="7"/>
  <c r="AB1116" i="7"/>
  <c r="AJ1116" i="7"/>
  <c r="Y1117" i="7"/>
  <c r="AA1117" i="7"/>
  <c r="AB1117" i="7"/>
  <c r="AJ1117" i="7"/>
  <c r="Y1118" i="7"/>
  <c r="AA1118" i="7"/>
  <c r="AB1118" i="7"/>
  <c r="AJ1118" i="7"/>
  <c r="Y1119" i="7"/>
  <c r="AA1119" i="7"/>
  <c r="AB1119" i="7"/>
  <c r="AJ1119" i="7"/>
  <c r="Y1120" i="7"/>
  <c r="AA1120" i="7"/>
  <c r="AB1120" i="7"/>
  <c r="AJ1120" i="7"/>
  <c r="Y1121" i="7"/>
  <c r="AA1121" i="7"/>
  <c r="AB1121" i="7"/>
  <c r="AJ1121" i="7"/>
  <c r="Y1122" i="7"/>
  <c r="AA1122" i="7"/>
  <c r="AB1122" i="7"/>
  <c r="AJ1122" i="7"/>
  <c r="Y1123" i="7"/>
  <c r="AA1123" i="7"/>
  <c r="AB1123" i="7"/>
  <c r="AJ1123" i="7"/>
  <c r="Y1124" i="7"/>
  <c r="AA1124" i="7"/>
  <c r="AB1124" i="7"/>
  <c r="AJ1124" i="7"/>
  <c r="Y1125" i="7"/>
  <c r="AA1125" i="7"/>
  <c r="AB1125" i="7"/>
  <c r="AJ1125" i="7"/>
  <c r="Y1126" i="7"/>
  <c r="AA1126" i="7"/>
  <c r="AB1126" i="7"/>
  <c r="AJ1126" i="7"/>
  <c r="Y1127" i="7"/>
  <c r="AA1127" i="7"/>
  <c r="AB1127" i="7"/>
  <c r="AJ1127" i="7"/>
  <c r="Y1128" i="7"/>
  <c r="AA1128" i="7"/>
  <c r="AB1128" i="7"/>
  <c r="AJ1128" i="7"/>
  <c r="Y1129" i="7"/>
  <c r="AA1129" i="7"/>
  <c r="AB1129" i="7"/>
  <c r="AJ1129" i="7"/>
  <c r="Y1130" i="7"/>
  <c r="AA1130" i="7"/>
  <c r="AB1130" i="7"/>
  <c r="AJ1130" i="7"/>
  <c r="Y1131" i="7"/>
  <c r="AA1131" i="7"/>
  <c r="AB1131" i="7"/>
  <c r="AJ1131" i="7"/>
  <c r="Y1132" i="7"/>
  <c r="AA1132" i="7"/>
  <c r="AB1132" i="7"/>
  <c r="AJ1132" i="7"/>
  <c r="Y1133" i="7"/>
  <c r="AA1133" i="7"/>
  <c r="AB1133" i="7"/>
  <c r="AJ1133" i="7"/>
  <c r="Y1134" i="7"/>
  <c r="AA1134" i="7"/>
  <c r="AB1134" i="7"/>
  <c r="AJ1134" i="7"/>
  <c r="Y1135" i="7"/>
  <c r="AA1135" i="7"/>
  <c r="AB1135" i="7"/>
  <c r="AJ1135" i="7"/>
  <c r="Y1136" i="7"/>
  <c r="AA1136" i="7"/>
  <c r="AB1136" i="7"/>
  <c r="AJ1136" i="7"/>
  <c r="Y1137" i="7"/>
  <c r="AA1137" i="7"/>
  <c r="AB1137" i="7"/>
  <c r="AJ1137" i="7"/>
  <c r="Y1138" i="7"/>
  <c r="AA1138" i="7"/>
  <c r="AB1138" i="7"/>
  <c r="AJ1138" i="7"/>
  <c r="Y1139" i="7"/>
  <c r="AA1139" i="7"/>
  <c r="AB1139" i="7"/>
  <c r="AJ1139" i="7"/>
  <c r="Y1140" i="7"/>
  <c r="AA1140" i="7"/>
  <c r="AB1140" i="7"/>
  <c r="AJ1140" i="7"/>
  <c r="Y1141" i="7"/>
  <c r="AA1141" i="7"/>
  <c r="AB1141" i="7"/>
  <c r="AJ1141" i="7"/>
  <c r="Y1142" i="7"/>
  <c r="AA1142" i="7"/>
  <c r="AB1142" i="7"/>
  <c r="AJ1142" i="7"/>
  <c r="Y1143" i="7"/>
  <c r="AA1143" i="7"/>
  <c r="AB1143" i="7"/>
  <c r="AJ1143" i="7"/>
  <c r="Y1144" i="7"/>
  <c r="AA1144" i="7"/>
  <c r="AB1144" i="7"/>
  <c r="AJ1144" i="7"/>
  <c r="Y1145" i="7"/>
  <c r="AA1145" i="7"/>
  <c r="AB1145" i="7"/>
  <c r="AJ1145" i="7"/>
  <c r="Y1146" i="7"/>
  <c r="AA1146" i="7"/>
  <c r="AB1146" i="7"/>
  <c r="AJ1146" i="7"/>
  <c r="Y1147" i="7"/>
  <c r="AA1147" i="7"/>
  <c r="AB1147" i="7"/>
  <c r="AJ1147" i="7"/>
  <c r="Y1148" i="7"/>
  <c r="AA1148" i="7"/>
  <c r="AB1148" i="7"/>
  <c r="AJ1148" i="7"/>
  <c r="Y1149" i="7"/>
  <c r="AA1149" i="7"/>
  <c r="AB1149" i="7"/>
  <c r="AJ1149" i="7"/>
  <c r="Y1150" i="7"/>
  <c r="AA1150" i="7"/>
  <c r="AB1150" i="7"/>
  <c r="AJ1150" i="7"/>
  <c r="Y1151" i="7"/>
  <c r="AA1151" i="7"/>
  <c r="AB1151" i="7"/>
  <c r="AJ1151" i="7"/>
  <c r="Y1152" i="7"/>
  <c r="AA1152" i="7"/>
  <c r="AB1152" i="7"/>
  <c r="AJ1152" i="7"/>
  <c r="Y1153" i="7"/>
  <c r="AA1153" i="7"/>
  <c r="AB1153" i="7"/>
  <c r="AJ1153" i="7"/>
  <c r="Y1154" i="7"/>
  <c r="AA1154" i="7"/>
  <c r="AB1154" i="7"/>
  <c r="AJ1154" i="7"/>
  <c r="Y1155" i="7"/>
  <c r="AA1155" i="7"/>
  <c r="AB1155" i="7"/>
  <c r="AJ1155" i="7"/>
  <c r="Y1156" i="7"/>
  <c r="AA1156" i="7"/>
  <c r="AB1156" i="7"/>
  <c r="AJ1156" i="7"/>
  <c r="Y1157" i="7"/>
  <c r="AA1157" i="7"/>
  <c r="AB1157" i="7"/>
  <c r="AJ1157" i="7"/>
  <c r="Y1158" i="7"/>
  <c r="AA1158" i="7"/>
  <c r="AB1158" i="7"/>
  <c r="AJ1158" i="7"/>
  <c r="Y1159" i="7"/>
  <c r="AA1159" i="7"/>
  <c r="AB1159" i="7"/>
  <c r="AJ1159" i="7"/>
  <c r="Y1160" i="7"/>
  <c r="AA1160" i="7"/>
  <c r="AB1160" i="7"/>
  <c r="AJ1160" i="7"/>
  <c r="Y1161" i="7"/>
  <c r="AA1161" i="7"/>
  <c r="AB1161" i="7"/>
  <c r="AJ1161" i="7"/>
  <c r="Y1162" i="7"/>
  <c r="AA1162" i="7"/>
  <c r="AB1162" i="7"/>
  <c r="AJ1162" i="7"/>
  <c r="Y1163" i="7"/>
  <c r="AA1163" i="7"/>
  <c r="AB1163" i="7"/>
  <c r="AJ1163" i="7"/>
  <c r="Y1164" i="7"/>
  <c r="AA1164" i="7"/>
  <c r="AB1164" i="7"/>
  <c r="AJ1164" i="7"/>
  <c r="Y1165" i="7"/>
  <c r="AA1165" i="7"/>
  <c r="AB1165" i="7"/>
  <c r="AJ1165" i="7"/>
  <c r="Y1166" i="7"/>
  <c r="AA1166" i="7"/>
  <c r="AB1166" i="7"/>
  <c r="AJ1166" i="7"/>
  <c r="Y1167" i="7"/>
  <c r="AA1167" i="7"/>
  <c r="AB1167" i="7"/>
  <c r="AJ1167" i="7"/>
  <c r="Y1168" i="7"/>
  <c r="AA1168" i="7"/>
  <c r="AB1168" i="7"/>
  <c r="AJ1168" i="7"/>
  <c r="Y1169" i="7"/>
  <c r="AA1169" i="7"/>
  <c r="AB1169" i="7"/>
  <c r="AJ1169" i="7"/>
  <c r="Y1170" i="7"/>
  <c r="AA1170" i="7"/>
  <c r="AB1170" i="7"/>
  <c r="AJ1170" i="7"/>
  <c r="Y1171" i="7"/>
  <c r="AA1171" i="7"/>
  <c r="AB1171" i="7"/>
  <c r="AJ1171" i="7"/>
  <c r="Y1172" i="7"/>
  <c r="AA1172" i="7"/>
  <c r="AB1172" i="7"/>
  <c r="AJ1172" i="7"/>
  <c r="Y1173" i="7"/>
  <c r="AA1173" i="7"/>
  <c r="AB1173" i="7"/>
  <c r="AJ1173" i="7"/>
  <c r="Y1174" i="7"/>
  <c r="AA1174" i="7"/>
  <c r="AB1174" i="7"/>
  <c r="AJ1174" i="7"/>
  <c r="Y1175" i="7"/>
  <c r="AA1175" i="7"/>
  <c r="AB1175" i="7"/>
  <c r="AJ1175" i="7"/>
  <c r="Y1176" i="7"/>
  <c r="AA1176" i="7"/>
  <c r="AB1176" i="7"/>
  <c r="AJ1176" i="7"/>
  <c r="Y1177" i="7"/>
  <c r="AA1177" i="7"/>
  <c r="AB1177" i="7"/>
  <c r="AJ1177" i="7"/>
  <c r="Y1178" i="7"/>
  <c r="AA1178" i="7"/>
  <c r="AB1178" i="7"/>
  <c r="AJ1178" i="7"/>
  <c r="Y1179" i="7"/>
  <c r="AA1179" i="7"/>
  <c r="AB1179" i="7"/>
  <c r="AJ1179" i="7"/>
  <c r="Y1180" i="7"/>
  <c r="AA1180" i="7"/>
  <c r="AB1180" i="7"/>
  <c r="AJ1180" i="7"/>
  <c r="Y1181" i="7"/>
  <c r="AA1181" i="7"/>
  <c r="AB1181" i="7"/>
  <c r="AJ1181" i="7"/>
  <c r="Y1182" i="7"/>
  <c r="AA1182" i="7"/>
  <c r="AB1182" i="7"/>
  <c r="AJ1182" i="7"/>
  <c r="Y1183" i="7"/>
  <c r="AA1183" i="7"/>
  <c r="AB1183" i="7"/>
  <c r="AJ1183" i="7"/>
  <c r="Y1184" i="7"/>
  <c r="AA1184" i="7"/>
  <c r="AB1184" i="7"/>
  <c r="AJ1184" i="7"/>
  <c r="Y1185" i="7"/>
  <c r="AA1185" i="7"/>
  <c r="AB1185" i="7"/>
  <c r="AJ1185" i="7"/>
  <c r="Y1186" i="7"/>
  <c r="AA1186" i="7"/>
  <c r="AB1186" i="7"/>
  <c r="AJ1186" i="7"/>
  <c r="Y1187" i="7"/>
  <c r="AA1187" i="7"/>
  <c r="AB1187" i="7"/>
  <c r="AJ1187" i="7"/>
  <c r="Y1188" i="7"/>
  <c r="AA1188" i="7"/>
  <c r="AB1188" i="7"/>
  <c r="AJ1188" i="7"/>
  <c r="Y1189" i="7"/>
  <c r="AA1189" i="7"/>
  <c r="AB1189" i="7"/>
  <c r="AJ1189" i="7"/>
  <c r="Y1190" i="7"/>
  <c r="AA1190" i="7"/>
  <c r="AB1190" i="7"/>
  <c r="AJ1190" i="7"/>
  <c r="Y1191" i="7"/>
  <c r="AA1191" i="7"/>
  <c r="AB1191" i="7"/>
  <c r="AJ1191" i="7"/>
  <c r="Y1192" i="7"/>
  <c r="AA1192" i="7"/>
  <c r="AB1192" i="7"/>
  <c r="AJ1192" i="7"/>
  <c r="Y1193" i="7"/>
  <c r="AA1193" i="7"/>
  <c r="AB1193" i="7"/>
  <c r="AJ1193" i="7"/>
  <c r="Y1194" i="7"/>
  <c r="AA1194" i="7"/>
  <c r="AB1194" i="7"/>
  <c r="AJ1194" i="7"/>
  <c r="Y1195" i="7"/>
  <c r="AA1195" i="7"/>
  <c r="AB1195" i="7"/>
  <c r="AJ1195" i="7"/>
  <c r="Y1196" i="7"/>
  <c r="AA1196" i="7"/>
  <c r="AB1196" i="7"/>
  <c r="AJ1196" i="7"/>
  <c r="Y1197" i="7"/>
  <c r="AA1197" i="7"/>
  <c r="AB1197" i="7"/>
  <c r="AJ1197" i="7"/>
  <c r="Y1198" i="7"/>
  <c r="AA1198" i="7"/>
  <c r="AB1198" i="7"/>
  <c r="AJ1198" i="7"/>
  <c r="Y1199" i="7"/>
  <c r="AA1199" i="7"/>
  <c r="AB1199" i="7"/>
  <c r="AJ1199" i="7"/>
  <c r="Y1200" i="7"/>
  <c r="AA1200" i="7"/>
  <c r="AB1200" i="7"/>
  <c r="AJ1200" i="7"/>
  <c r="Y1201" i="7"/>
  <c r="AA1201" i="7"/>
  <c r="AB1201" i="7"/>
  <c r="AJ1201" i="7"/>
  <c r="Y1202" i="7"/>
  <c r="AA1202" i="7"/>
  <c r="AB1202" i="7"/>
  <c r="AJ1202" i="7"/>
  <c r="Y1203" i="7"/>
  <c r="AA1203" i="7"/>
  <c r="AB1203" i="7"/>
  <c r="AJ1203" i="7"/>
  <c r="Y1204" i="7"/>
  <c r="AA1204" i="7"/>
  <c r="AB1204" i="7"/>
  <c r="AJ1204" i="7"/>
  <c r="Y1205" i="7"/>
  <c r="AA1205" i="7"/>
  <c r="AB1205" i="7"/>
  <c r="AJ1205" i="7"/>
  <c r="Y1206" i="7"/>
  <c r="AA1206" i="7"/>
  <c r="AB1206" i="7"/>
  <c r="AJ1206" i="7"/>
  <c r="Y1207" i="7"/>
  <c r="AA1207" i="7"/>
  <c r="AB1207" i="7"/>
  <c r="AJ1207" i="7"/>
  <c r="Y1208" i="7"/>
  <c r="AA1208" i="7"/>
  <c r="AB1208" i="7"/>
  <c r="AJ1208" i="7"/>
  <c r="Y1209" i="7"/>
  <c r="AA1209" i="7"/>
  <c r="AB1209" i="7"/>
  <c r="AJ1209" i="7"/>
  <c r="Y1210" i="7"/>
  <c r="AA1210" i="7"/>
  <c r="AB1210" i="7"/>
  <c r="AJ1210" i="7"/>
  <c r="Y1211" i="7"/>
  <c r="AA1211" i="7"/>
  <c r="AB1211" i="7"/>
  <c r="AJ1211" i="7"/>
  <c r="Y1212" i="7"/>
  <c r="AA1212" i="7"/>
  <c r="AB1212" i="7"/>
  <c r="AJ1212" i="7"/>
  <c r="Y1213" i="7"/>
  <c r="AA1213" i="7"/>
  <c r="AB1213" i="7"/>
  <c r="AJ1213" i="7"/>
  <c r="AC18" i="6"/>
  <c r="AD18" i="6"/>
  <c r="AE18" i="6"/>
  <c r="AF18" i="6"/>
  <c r="AG18" i="6"/>
  <c r="AH18" i="6"/>
  <c r="AI18" i="6"/>
  <c r="AR18" i="6"/>
  <c r="AC19" i="6"/>
  <c r="AD19" i="6"/>
  <c r="AE19" i="6"/>
  <c r="AF19" i="6"/>
  <c r="AG19" i="6"/>
  <c r="AH19" i="6"/>
  <c r="AI19" i="6"/>
  <c r="AR19" i="6"/>
  <c r="AC20" i="6"/>
  <c r="AD20" i="6"/>
  <c r="AE20" i="6"/>
  <c r="AF20" i="6"/>
  <c r="AG20" i="6"/>
  <c r="AH20" i="6"/>
  <c r="AI20" i="6"/>
  <c r="AR20" i="6"/>
  <c r="AC21" i="6"/>
  <c r="AD21" i="6"/>
  <c r="AE21" i="6"/>
  <c r="AF21" i="6"/>
  <c r="AG21" i="6"/>
  <c r="AH21" i="6"/>
  <c r="AI21" i="6"/>
  <c r="AR21" i="6"/>
  <c r="AC22" i="6"/>
  <c r="AD22" i="6"/>
  <c r="AE22" i="6"/>
  <c r="AF22" i="6"/>
  <c r="AG22" i="6"/>
  <c r="AH22" i="6"/>
  <c r="AI22" i="6"/>
  <c r="AR22" i="6"/>
  <c r="AC23" i="6"/>
  <c r="AD23" i="6"/>
  <c r="AE23" i="6"/>
  <c r="AF23" i="6"/>
  <c r="AG23" i="6"/>
  <c r="AH23" i="6"/>
  <c r="AI23" i="6"/>
  <c r="AR23" i="6"/>
  <c r="AC24" i="6"/>
  <c r="AD24" i="6"/>
  <c r="AE24" i="6"/>
  <c r="AF24" i="6"/>
  <c r="AG24" i="6"/>
  <c r="AH24" i="6"/>
  <c r="AI24" i="6"/>
  <c r="AR24" i="6"/>
  <c r="AC25" i="6"/>
  <c r="AD25" i="6"/>
  <c r="AE25" i="6"/>
  <c r="AF25" i="6"/>
  <c r="AG25" i="6"/>
  <c r="AH25" i="6"/>
  <c r="AI25" i="6"/>
  <c r="AR25" i="6"/>
  <c r="AC26" i="6"/>
  <c r="AD26" i="6"/>
  <c r="AE26" i="6"/>
  <c r="AF26" i="6"/>
  <c r="AG26" i="6"/>
  <c r="AH26" i="6"/>
  <c r="AI26" i="6"/>
  <c r="AR26" i="6"/>
  <c r="AC27" i="6"/>
  <c r="AD27" i="6"/>
  <c r="AE27" i="6"/>
  <c r="AF27" i="6"/>
  <c r="AG27" i="6"/>
  <c r="AH27" i="6"/>
  <c r="AI27" i="6"/>
  <c r="AR27" i="6"/>
  <c r="AC28" i="6"/>
  <c r="AD28" i="6"/>
  <c r="AE28" i="6"/>
  <c r="AF28" i="6"/>
  <c r="AG28" i="6"/>
  <c r="AH28" i="6"/>
  <c r="AI28" i="6"/>
  <c r="AR28" i="6"/>
  <c r="AC29" i="6"/>
  <c r="AD29" i="6"/>
  <c r="AE29" i="6"/>
  <c r="AF29" i="6"/>
  <c r="AG29" i="6"/>
  <c r="AH29" i="6"/>
  <c r="AI29" i="6"/>
  <c r="AR29" i="6"/>
  <c r="AC30" i="6"/>
  <c r="AD30" i="6"/>
  <c r="AE30" i="6"/>
  <c r="AF30" i="6"/>
  <c r="AG30" i="6"/>
  <c r="AH30" i="6"/>
  <c r="AI30" i="6"/>
  <c r="AR30" i="6"/>
  <c r="AC31" i="6"/>
  <c r="AD31" i="6"/>
  <c r="AE31" i="6"/>
  <c r="AF31" i="6"/>
  <c r="AG31" i="6"/>
  <c r="AH31" i="6"/>
  <c r="AI31" i="6"/>
  <c r="AR31" i="6"/>
  <c r="AC32" i="6"/>
  <c r="AD32" i="6"/>
  <c r="AE32" i="6"/>
  <c r="AF32" i="6"/>
  <c r="AG32" i="6"/>
  <c r="AH32" i="6"/>
  <c r="AI32" i="6"/>
  <c r="AR32" i="6"/>
  <c r="AC33" i="6"/>
  <c r="AD33" i="6"/>
  <c r="AE33" i="6"/>
  <c r="AF33" i="6"/>
  <c r="AG33" i="6"/>
  <c r="AH33" i="6"/>
  <c r="AI33" i="6"/>
  <c r="AR33" i="6"/>
  <c r="AC34" i="6"/>
  <c r="AD34" i="6"/>
  <c r="AE34" i="6"/>
  <c r="AF34" i="6"/>
  <c r="AG34" i="6"/>
  <c r="AH34" i="6"/>
  <c r="AI34" i="6"/>
  <c r="AR34" i="6"/>
  <c r="AC35" i="6"/>
  <c r="AD35" i="6"/>
  <c r="AE35" i="6"/>
  <c r="AF35" i="6"/>
  <c r="AG35" i="6"/>
  <c r="AH35" i="6"/>
  <c r="AI35" i="6"/>
  <c r="AR35" i="6"/>
  <c r="AC36" i="6"/>
  <c r="AD36" i="6"/>
  <c r="AE36" i="6"/>
  <c r="AF36" i="6"/>
  <c r="AG36" i="6"/>
  <c r="AH36" i="6"/>
  <c r="AI36" i="6"/>
  <c r="AR36" i="6"/>
  <c r="AC37" i="6"/>
  <c r="AD37" i="6"/>
  <c r="AE37" i="6"/>
  <c r="AF37" i="6"/>
  <c r="AG37" i="6"/>
  <c r="AH37" i="6"/>
  <c r="AI37" i="6"/>
  <c r="AR37" i="6"/>
  <c r="AC38" i="6"/>
  <c r="AD38" i="6"/>
  <c r="AE38" i="6"/>
  <c r="AF38" i="6"/>
  <c r="AG38" i="6"/>
  <c r="AH38" i="6"/>
  <c r="AI38" i="6"/>
  <c r="AR38" i="6"/>
  <c r="AC39" i="6"/>
  <c r="AD39" i="6"/>
  <c r="AE39" i="6"/>
  <c r="AF39" i="6"/>
  <c r="AG39" i="6"/>
  <c r="AH39" i="6"/>
  <c r="AI39" i="6"/>
  <c r="AR39" i="6"/>
  <c r="AC40" i="6"/>
  <c r="AD40" i="6"/>
  <c r="AE40" i="6"/>
  <c r="AF40" i="6"/>
  <c r="AG40" i="6"/>
  <c r="AH40" i="6"/>
  <c r="AI40" i="6"/>
  <c r="AR40" i="6"/>
  <c r="AC41" i="6"/>
  <c r="AD41" i="6"/>
  <c r="AE41" i="6"/>
  <c r="AF41" i="6"/>
  <c r="AG41" i="6"/>
  <c r="AH41" i="6"/>
  <c r="AI41" i="6"/>
  <c r="AR41" i="6"/>
  <c r="AC42" i="6"/>
  <c r="AD42" i="6"/>
  <c r="AE42" i="6"/>
  <c r="AF42" i="6"/>
  <c r="AG42" i="6"/>
  <c r="AH42" i="6"/>
  <c r="AI42" i="6"/>
  <c r="AR42" i="6"/>
  <c r="AC43" i="6"/>
  <c r="AD43" i="6"/>
  <c r="AE43" i="6"/>
  <c r="AF43" i="6"/>
  <c r="AG43" i="6"/>
  <c r="AH43" i="6"/>
  <c r="AI43" i="6"/>
  <c r="AR43" i="6"/>
  <c r="AC44" i="6"/>
  <c r="AD44" i="6"/>
  <c r="AE44" i="6"/>
  <c r="AF44" i="6"/>
  <c r="AG44" i="6"/>
  <c r="AH44" i="6"/>
  <c r="AI44" i="6"/>
  <c r="AR44" i="6"/>
  <c r="AC45" i="6"/>
  <c r="AD45" i="6"/>
  <c r="AE45" i="6"/>
  <c r="AF45" i="6"/>
  <c r="AG45" i="6"/>
  <c r="AH45" i="6"/>
  <c r="AI45" i="6"/>
  <c r="AR45" i="6"/>
  <c r="AC46" i="6"/>
  <c r="AD46" i="6"/>
  <c r="AE46" i="6"/>
  <c r="AF46" i="6"/>
  <c r="AG46" i="6"/>
  <c r="AH46" i="6"/>
  <c r="AI46" i="6"/>
  <c r="AR46" i="6"/>
  <c r="AC47" i="6"/>
  <c r="AD47" i="6"/>
  <c r="AE47" i="6"/>
  <c r="AF47" i="6"/>
  <c r="AG47" i="6"/>
  <c r="AH47" i="6"/>
  <c r="AI47" i="6"/>
  <c r="AR47" i="6"/>
  <c r="AC48" i="6"/>
  <c r="AD48" i="6"/>
  <c r="AE48" i="6"/>
  <c r="AF48" i="6"/>
  <c r="AG48" i="6"/>
  <c r="AH48" i="6"/>
  <c r="AI48" i="6"/>
  <c r="AR48" i="6"/>
  <c r="AC49" i="6"/>
  <c r="AD49" i="6"/>
  <c r="AE49" i="6"/>
  <c r="AF49" i="6"/>
  <c r="AG49" i="6"/>
  <c r="AH49" i="6"/>
  <c r="AI49" i="6"/>
  <c r="AR49" i="6"/>
  <c r="AC50" i="6"/>
  <c r="AD50" i="6"/>
  <c r="AE50" i="6"/>
  <c r="AF50" i="6"/>
  <c r="AG50" i="6"/>
  <c r="AH50" i="6"/>
  <c r="AI50" i="6"/>
  <c r="AR50" i="6"/>
  <c r="AC51" i="6"/>
  <c r="AD51" i="6"/>
  <c r="AE51" i="6"/>
  <c r="AF51" i="6"/>
  <c r="AG51" i="6"/>
  <c r="AH51" i="6"/>
  <c r="AI51" i="6"/>
  <c r="AR51" i="6"/>
  <c r="AC52" i="6"/>
  <c r="AD52" i="6"/>
  <c r="AE52" i="6"/>
  <c r="AF52" i="6"/>
  <c r="AG52" i="6"/>
  <c r="AH52" i="6"/>
  <c r="AI52" i="6"/>
  <c r="AR52" i="6"/>
  <c r="AC53" i="6"/>
  <c r="AD53" i="6"/>
  <c r="AE53" i="6"/>
  <c r="AF53" i="6"/>
  <c r="AG53" i="6"/>
  <c r="AH53" i="6"/>
  <c r="AI53" i="6"/>
  <c r="AR53" i="6"/>
  <c r="AC54" i="6"/>
  <c r="AD54" i="6"/>
  <c r="AE54" i="6"/>
  <c r="AF54" i="6"/>
  <c r="AG54" i="6"/>
  <c r="AH54" i="6"/>
  <c r="AI54" i="6"/>
  <c r="AR54" i="6"/>
  <c r="AC55" i="6"/>
  <c r="AD55" i="6"/>
  <c r="AE55" i="6"/>
  <c r="AF55" i="6"/>
  <c r="AG55" i="6"/>
  <c r="AH55" i="6"/>
  <c r="AI55" i="6"/>
  <c r="AR55" i="6"/>
  <c r="AC56" i="6"/>
  <c r="AD56" i="6"/>
  <c r="AE56" i="6"/>
  <c r="AF56" i="6"/>
  <c r="AG56" i="6"/>
  <c r="AH56" i="6"/>
  <c r="AI56" i="6"/>
  <c r="AR56" i="6"/>
  <c r="AC57" i="6"/>
  <c r="AD57" i="6"/>
  <c r="AE57" i="6"/>
  <c r="AF57" i="6"/>
  <c r="AG57" i="6"/>
  <c r="AH57" i="6"/>
  <c r="AI57" i="6"/>
  <c r="AR57" i="6"/>
  <c r="AC58" i="6"/>
  <c r="AD58" i="6"/>
  <c r="AE58" i="6"/>
  <c r="AF58" i="6"/>
  <c r="AG58" i="6"/>
  <c r="AH58" i="6"/>
  <c r="AI58" i="6"/>
  <c r="AR58" i="6"/>
  <c r="AC59" i="6"/>
  <c r="AD59" i="6"/>
  <c r="AE59" i="6"/>
  <c r="AF59" i="6"/>
  <c r="AG59" i="6"/>
  <c r="AH59" i="6"/>
  <c r="AI59" i="6"/>
  <c r="AR59" i="6"/>
  <c r="AC60" i="6"/>
  <c r="AD60" i="6"/>
  <c r="AE60" i="6"/>
  <c r="AF60" i="6"/>
  <c r="AG60" i="6"/>
  <c r="AH60" i="6"/>
  <c r="AI60" i="6"/>
  <c r="AR60" i="6"/>
  <c r="AC61" i="6"/>
  <c r="AD61" i="6"/>
  <c r="AE61" i="6"/>
  <c r="AF61" i="6"/>
  <c r="AG61" i="6"/>
  <c r="AH61" i="6"/>
  <c r="AI61" i="6"/>
  <c r="AR61" i="6"/>
  <c r="AC62" i="6"/>
  <c r="AD62" i="6"/>
  <c r="AE62" i="6"/>
  <c r="AF62" i="6"/>
  <c r="AG62" i="6"/>
  <c r="AH62" i="6"/>
  <c r="AI62" i="6"/>
  <c r="AR62" i="6"/>
  <c r="AC63" i="6"/>
  <c r="AD63" i="6"/>
  <c r="AE63" i="6"/>
  <c r="AF63" i="6"/>
  <c r="AG63" i="6"/>
  <c r="AH63" i="6"/>
  <c r="AI63" i="6"/>
  <c r="AR63" i="6"/>
  <c r="AC64" i="6"/>
  <c r="AD64" i="6"/>
  <c r="AE64" i="6"/>
  <c r="AF64" i="6"/>
  <c r="AG64" i="6"/>
  <c r="AH64" i="6"/>
  <c r="AI64" i="6"/>
  <c r="AR64" i="6"/>
  <c r="AC65" i="6"/>
  <c r="AD65" i="6"/>
  <c r="AE65" i="6"/>
  <c r="AF65" i="6"/>
  <c r="AG65" i="6"/>
  <c r="AH65" i="6"/>
  <c r="AI65" i="6"/>
  <c r="AR65" i="6"/>
  <c r="AC66" i="6"/>
  <c r="AD66" i="6"/>
  <c r="AE66" i="6"/>
  <c r="AF66" i="6"/>
  <c r="AG66" i="6"/>
  <c r="AH66" i="6"/>
  <c r="AI66" i="6"/>
  <c r="AR66" i="6"/>
  <c r="AC67" i="6"/>
  <c r="AD67" i="6"/>
  <c r="AE67" i="6"/>
  <c r="AF67" i="6"/>
  <c r="AG67" i="6"/>
  <c r="AH67" i="6"/>
  <c r="AI67" i="6"/>
  <c r="AR67" i="6"/>
  <c r="AC68" i="6"/>
  <c r="AD68" i="6"/>
  <c r="AE68" i="6"/>
  <c r="AF68" i="6"/>
  <c r="AG68" i="6"/>
  <c r="AH68" i="6"/>
  <c r="AI68" i="6"/>
  <c r="AR68" i="6"/>
  <c r="AC69" i="6"/>
  <c r="AD69" i="6"/>
  <c r="AE69" i="6"/>
  <c r="AF69" i="6"/>
  <c r="AG69" i="6"/>
  <c r="AH69" i="6"/>
  <c r="AI69" i="6"/>
  <c r="AR69" i="6"/>
  <c r="AC70" i="6"/>
  <c r="AD70" i="6"/>
  <c r="AE70" i="6"/>
  <c r="AF70" i="6"/>
  <c r="AG70" i="6"/>
  <c r="AH70" i="6"/>
  <c r="AI70" i="6"/>
  <c r="AR70" i="6"/>
  <c r="AC71" i="6"/>
  <c r="AD71" i="6"/>
  <c r="AE71" i="6"/>
  <c r="AF71" i="6"/>
  <c r="AG71" i="6"/>
  <c r="AH71" i="6"/>
  <c r="AI71" i="6"/>
  <c r="AR71" i="6"/>
  <c r="AC72" i="6"/>
  <c r="AD72" i="6"/>
  <c r="AE72" i="6"/>
  <c r="AF72" i="6"/>
  <c r="AG72" i="6"/>
  <c r="AH72" i="6"/>
  <c r="AI72" i="6"/>
  <c r="AR72" i="6"/>
  <c r="AC73" i="6"/>
  <c r="AD73" i="6"/>
  <c r="AE73" i="6"/>
  <c r="AF73" i="6"/>
  <c r="AG73" i="6"/>
  <c r="AH73" i="6"/>
  <c r="AI73" i="6"/>
  <c r="AR73" i="6"/>
  <c r="AC74" i="6"/>
  <c r="AD74" i="6"/>
  <c r="AE74" i="6"/>
  <c r="AF74" i="6"/>
  <c r="AG74" i="6"/>
  <c r="AH74" i="6"/>
  <c r="AI74" i="6"/>
  <c r="AR74" i="6"/>
  <c r="AC75" i="6"/>
  <c r="AD75" i="6"/>
  <c r="AE75" i="6"/>
  <c r="AF75" i="6"/>
  <c r="AG75" i="6"/>
  <c r="AH75" i="6"/>
  <c r="AI75" i="6"/>
  <c r="AR75" i="6"/>
  <c r="AC76" i="6"/>
  <c r="AD76" i="6"/>
  <c r="AE76" i="6"/>
  <c r="AF76" i="6"/>
  <c r="AG76" i="6"/>
  <c r="AH76" i="6"/>
  <c r="AI76" i="6"/>
  <c r="AR76" i="6"/>
  <c r="AC77" i="6"/>
  <c r="AD77" i="6"/>
  <c r="AE77" i="6"/>
  <c r="AF77" i="6"/>
  <c r="AG77" i="6"/>
  <c r="AH77" i="6"/>
  <c r="AI77" i="6"/>
  <c r="AR77" i="6"/>
  <c r="AC78" i="6"/>
  <c r="AD78" i="6"/>
  <c r="AE78" i="6"/>
  <c r="AF78" i="6"/>
  <c r="AG78" i="6"/>
  <c r="AH78" i="6"/>
  <c r="AI78" i="6"/>
  <c r="AR78" i="6"/>
  <c r="AC79" i="6"/>
  <c r="AD79" i="6"/>
  <c r="AE79" i="6"/>
  <c r="AF79" i="6"/>
  <c r="AG79" i="6"/>
  <c r="AH79" i="6"/>
  <c r="AI79" i="6"/>
  <c r="AR79" i="6"/>
  <c r="AC80" i="6"/>
  <c r="AD80" i="6"/>
  <c r="AE80" i="6"/>
  <c r="AF80" i="6"/>
  <c r="AG80" i="6"/>
  <c r="AH80" i="6"/>
  <c r="AI80" i="6"/>
  <c r="AR80" i="6"/>
  <c r="AC81" i="6"/>
  <c r="AD81" i="6"/>
  <c r="AE81" i="6"/>
  <c r="AF81" i="6"/>
  <c r="AG81" i="6"/>
  <c r="AH81" i="6"/>
  <c r="AI81" i="6"/>
  <c r="AR81" i="6"/>
  <c r="AC82" i="6"/>
  <c r="AD82" i="6"/>
  <c r="AE82" i="6"/>
  <c r="AF82" i="6"/>
  <c r="AG82" i="6"/>
  <c r="AH82" i="6"/>
  <c r="AI82" i="6"/>
  <c r="AR82" i="6"/>
  <c r="AC83" i="6"/>
  <c r="AD83" i="6"/>
  <c r="AE83" i="6"/>
  <c r="AF83" i="6"/>
  <c r="AG83" i="6"/>
  <c r="AH83" i="6"/>
  <c r="AI83" i="6"/>
  <c r="AR83" i="6"/>
  <c r="AC84" i="6"/>
  <c r="AD84" i="6"/>
  <c r="AE84" i="6"/>
  <c r="AF84" i="6"/>
  <c r="AG84" i="6"/>
  <c r="AH84" i="6"/>
  <c r="AI84" i="6"/>
  <c r="AR84" i="6"/>
  <c r="AC85" i="6"/>
  <c r="AD85" i="6"/>
  <c r="AE85" i="6"/>
  <c r="AF85" i="6"/>
  <c r="AG85" i="6"/>
  <c r="AH85" i="6"/>
  <c r="AI85" i="6"/>
  <c r="AR85" i="6"/>
  <c r="AC86" i="6"/>
  <c r="AD86" i="6"/>
  <c r="AE86" i="6"/>
  <c r="AF86" i="6"/>
  <c r="AG86" i="6"/>
  <c r="AH86" i="6"/>
  <c r="AI86" i="6"/>
  <c r="AR86" i="6"/>
  <c r="AC87" i="6"/>
  <c r="AD87" i="6"/>
  <c r="AE87" i="6"/>
  <c r="AF87" i="6"/>
  <c r="AG87" i="6"/>
  <c r="AH87" i="6"/>
  <c r="AI87" i="6"/>
  <c r="AR87" i="6"/>
  <c r="AC88" i="6"/>
  <c r="AD88" i="6"/>
  <c r="AE88" i="6"/>
  <c r="AF88" i="6"/>
  <c r="AG88" i="6"/>
  <c r="AH88" i="6"/>
  <c r="AI88" i="6"/>
  <c r="AR88" i="6"/>
  <c r="AC89" i="6"/>
  <c r="AD89" i="6"/>
  <c r="AE89" i="6"/>
  <c r="AF89" i="6"/>
  <c r="AG89" i="6"/>
  <c r="AH89" i="6"/>
  <c r="AI89" i="6"/>
  <c r="AR89" i="6"/>
  <c r="AC90" i="6"/>
  <c r="AD90" i="6"/>
  <c r="AE90" i="6"/>
  <c r="AF90" i="6"/>
  <c r="AG90" i="6"/>
  <c r="AH90" i="6"/>
  <c r="AI90" i="6"/>
  <c r="AR90" i="6"/>
  <c r="AC91" i="6"/>
  <c r="AD91" i="6"/>
  <c r="AE91" i="6"/>
  <c r="AF91" i="6"/>
  <c r="AG91" i="6"/>
  <c r="AH91" i="6"/>
  <c r="AI91" i="6"/>
  <c r="AR91" i="6"/>
  <c r="AC92" i="6"/>
  <c r="AD92" i="6"/>
  <c r="AE92" i="6"/>
  <c r="AF92" i="6"/>
  <c r="AG92" i="6"/>
  <c r="AH92" i="6"/>
  <c r="AI92" i="6"/>
  <c r="AR92" i="6"/>
  <c r="AC93" i="6"/>
  <c r="AD93" i="6"/>
  <c r="AE93" i="6"/>
  <c r="AF93" i="6"/>
  <c r="AG93" i="6"/>
  <c r="AH93" i="6"/>
  <c r="AI93" i="6"/>
  <c r="AR93" i="6"/>
  <c r="AC94" i="6"/>
  <c r="AD94" i="6"/>
  <c r="AE94" i="6"/>
  <c r="AF94" i="6"/>
  <c r="AG94" i="6"/>
  <c r="AH94" i="6"/>
  <c r="AI94" i="6"/>
  <c r="AR94" i="6"/>
  <c r="AC95" i="6"/>
  <c r="AD95" i="6"/>
  <c r="AE95" i="6"/>
  <c r="AF95" i="6"/>
  <c r="AG95" i="6"/>
  <c r="AH95" i="6"/>
  <c r="AI95" i="6"/>
  <c r="AR95" i="6"/>
  <c r="AC96" i="6"/>
  <c r="AD96" i="6"/>
  <c r="AE96" i="6"/>
  <c r="AF96" i="6"/>
  <c r="AG96" i="6"/>
  <c r="AH96" i="6"/>
  <c r="AI96" i="6"/>
  <c r="AR96" i="6"/>
  <c r="AC97" i="6"/>
  <c r="AD97" i="6"/>
  <c r="AE97" i="6"/>
  <c r="AF97" i="6"/>
  <c r="AG97" i="6"/>
  <c r="AH97" i="6"/>
  <c r="AI97" i="6"/>
  <c r="AR97" i="6"/>
  <c r="AC98" i="6"/>
  <c r="AD98" i="6"/>
  <c r="AE98" i="6"/>
  <c r="AF98" i="6"/>
  <c r="AG98" i="6"/>
  <c r="AH98" i="6"/>
  <c r="AI98" i="6"/>
  <c r="AR98" i="6"/>
  <c r="AC99" i="6"/>
  <c r="AD99" i="6"/>
  <c r="AE99" i="6"/>
  <c r="AF99" i="6"/>
  <c r="AG99" i="6"/>
  <c r="AH99" i="6"/>
  <c r="AI99" i="6"/>
  <c r="AR99" i="6"/>
  <c r="AC100" i="6"/>
  <c r="AD100" i="6"/>
  <c r="AE100" i="6"/>
  <c r="AF100" i="6"/>
  <c r="AG100" i="6"/>
  <c r="AH100" i="6"/>
  <c r="AI100" i="6"/>
  <c r="AR100" i="6"/>
  <c r="AC101" i="6"/>
  <c r="AD101" i="6"/>
  <c r="AE101" i="6"/>
  <c r="AF101" i="6"/>
  <c r="AG101" i="6"/>
  <c r="AH101" i="6"/>
  <c r="AI101" i="6"/>
  <c r="AR101" i="6"/>
  <c r="AC102" i="6"/>
  <c r="AD102" i="6"/>
  <c r="AE102" i="6"/>
  <c r="AF102" i="6"/>
  <c r="AG102" i="6"/>
  <c r="AH102" i="6"/>
  <c r="AI102" i="6"/>
  <c r="AR102" i="6"/>
  <c r="AC103" i="6"/>
  <c r="AD103" i="6"/>
  <c r="AE103" i="6"/>
  <c r="AF103" i="6"/>
  <c r="AG103" i="6"/>
  <c r="AH103" i="6"/>
  <c r="AI103" i="6"/>
  <c r="AR103" i="6"/>
  <c r="AC104" i="6"/>
  <c r="AD104" i="6"/>
  <c r="AE104" i="6"/>
  <c r="AF104" i="6"/>
  <c r="AG104" i="6"/>
  <c r="AH104" i="6"/>
  <c r="AI104" i="6"/>
  <c r="AR104" i="6"/>
  <c r="AC105" i="6"/>
  <c r="AD105" i="6"/>
  <c r="AE105" i="6"/>
  <c r="AF105" i="6"/>
  <c r="AG105" i="6"/>
  <c r="AH105" i="6"/>
  <c r="AI105" i="6"/>
  <c r="AR105" i="6"/>
  <c r="AC106" i="6"/>
  <c r="AD106" i="6"/>
  <c r="AE106" i="6"/>
  <c r="AF106" i="6"/>
  <c r="AG106" i="6"/>
  <c r="AH106" i="6"/>
  <c r="AI106" i="6"/>
  <c r="AR106" i="6"/>
  <c r="AC107" i="6"/>
  <c r="AD107" i="6"/>
  <c r="AE107" i="6"/>
  <c r="AF107" i="6"/>
  <c r="AG107" i="6"/>
  <c r="AH107" i="6"/>
  <c r="AI107" i="6"/>
  <c r="AR107" i="6"/>
  <c r="AC108" i="6"/>
  <c r="AD108" i="6"/>
  <c r="AE108" i="6"/>
  <c r="AF108" i="6"/>
  <c r="AG108" i="6"/>
  <c r="AH108" i="6"/>
  <c r="AI108" i="6"/>
  <c r="AR108" i="6"/>
  <c r="AC109" i="6"/>
  <c r="AD109" i="6"/>
  <c r="AE109" i="6"/>
  <c r="AF109" i="6"/>
  <c r="AG109" i="6"/>
  <c r="AH109" i="6"/>
  <c r="AI109" i="6"/>
  <c r="AR109" i="6"/>
  <c r="AC110" i="6"/>
  <c r="AD110" i="6"/>
  <c r="AE110" i="6"/>
  <c r="AF110" i="6"/>
  <c r="AG110" i="6"/>
  <c r="AH110" i="6"/>
  <c r="AI110" i="6"/>
  <c r="AR110" i="6"/>
  <c r="AC111" i="6"/>
  <c r="AD111" i="6"/>
  <c r="AE111" i="6"/>
  <c r="AF111" i="6"/>
  <c r="AG111" i="6"/>
  <c r="AH111" i="6"/>
  <c r="AI111" i="6"/>
  <c r="AR111" i="6"/>
  <c r="AC112" i="6"/>
  <c r="AD112" i="6"/>
  <c r="AE112" i="6"/>
  <c r="AF112" i="6"/>
  <c r="AG112" i="6"/>
  <c r="AH112" i="6"/>
  <c r="AI112" i="6"/>
  <c r="AR112" i="6"/>
  <c r="AC113" i="6"/>
  <c r="AD113" i="6"/>
  <c r="AE113" i="6"/>
  <c r="AF113" i="6"/>
  <c r="AG113" i="6"/>
  <c r="AH113" i="6"/>
  <c r="AI113" i="6"/>
  <c r="AR113" i="6"/>
  <c r="AC114" i="6"/>
  <c r="AD114" i="6"/>
  <c r="AE114" i="6"/>
  <c r="AF114" i="6"/>
  <c r="AG114" i="6"/>
  <c r="AH114" i="6"/>
  <c r="AI114" i="6"/>
  <c r="AR114" i="6"/>
  <c r="AC115" i="6"/>
  <c r="AD115" i="6"/>
  <c r="AE115" i="6"/>
  <c r="AF115" i="6"/>
  <c r="AG115" i="6"/>
  <c r="AH115" i="6"/>
  <c r="AI115" i="6"/>
  <c r="AR115" i="6"/>
  <c r="AC116" i="6"/>
  <c r="AD116" i="6"/>
  <c r="AE116" i="6"/>
  <c r="AF116" i="6"/>
  <c r="AG116" i="6"/>
  <c r="AH116" i="6"/>
  <c r="AI116" i="6"/>
  <c r="AR116" i="6"/>
  <c r="AC117" i="6"/>
  <c r="AD117" i="6"/>
  <c r="AE117" i="6"/>
  <c r="AF117" i="6"/>
  <c r="AG117" i="6"/>
  <c r="AH117" i="6"/>
  <c r="AI117" i="6"/>
  <c r="AR117" i="6"/>
  <c r="AC118" i="6"/>
  <c r="AD118" i="6"/>
  <c r="AE118" i="6"/>
  <c r="AF118" i="6"/>
  <c r="AG118" i="6"/>
  <c r="AH118" i="6"/>
  <c r="AI118" i="6"/>
  <c r="AR118" i="6"/>
  <c r="AC119" i="6"/>
  <c r="AD119" i="6"/>
  <c r="AE119" i="6"/>
  <c r="AF119" i="6"/>
  <c r="AG119" i="6"/>
  <c r="AH119" i="6"/>
  <c r="AI119" i="6"/>
  <c r="AR119" i="6"/>
  <c r="AC120" i="6"/>
  <c r="AD120" i="6"/>
  <c r="AE120" i="6"/>
  <c r="AF120" i="6"/>
  <c r="AG120" i="6"/>
  <c r="AH120" i="6"/>
  <c r="AI120" i="6"/>
  <c r="AR120" i="6"/>
  <c r="AC121" i="6"/>
  <c r="AD121" i="6"/>
  <c r="AE121" i="6"/>
  <c r="AF121" i="6"/>
  <c r="AG121" i="6"/>
  <c r="AH121" i="6"/>
  <c r="AI121" i="6"/>
  <c r="AR121" i="6"/>
  <c r="AC122" i="6"/>
  <c r="AD122" i="6"/>
  <c r="AE122" i="6"/>
  <c r="AF122" i="6"/>
  <c r="AG122" i="6"/>
  <c r="AH122" i="6"/>
  <c r="AI122" i="6"/>
  <c r="AR122" i="6"/>
  <c r="AC123" i="6"/>
  <c r="AD123" i="6"/>
  <c r="AE123" i="6"/>
  <c r="AF123" i="6"/>
  <c r="AG123" i="6"/>
  <c r="AH123" i="6"/>
  <c r="AI123" i="6"/>
  <c r="AR123" i="6"/>
  <c r="AC124" i="6"/>
  <c r="AD124" i="6"/>
  <c r="AE124" i="6"/>
  <c r="AF124" i="6"/>
  <c r="AG124" i="6"/>
  <c r="AH124" i="6"/>
  <c r="AI124" i="6"/>
  <c r="AR124" i="6"/>
  <c r="AC125" i="6"/>
  <c r="AD125" i="6"/>
  <c r="AE125" i="6"/>
  <c r="AF125" i="6"/>
  <c r="AG125" i="6"/>
  <c r="AH125" i="6"/>
  <c r="AI125" i="6"/>
  <c r="AR125" i="6"/>
  <c r="AC126" i="6"/>
  <c r="AD126" i="6"/>
  <c r="AE126" i="6"/>
  <c r="AF126" i="6"/>
  <c r="AG126" i="6"/>
  <c r="AH126" i="6"/>
  <c r="AI126" i="6"/>
  <c r="AR126" i="6"/>
  <c r="AC127" i="6"/>
  <c r="AD127" i="6"/>
  <c r="AE127" i="6"/>
  <c r="AF127" i="6"/>
  <c r="AG127" i="6"/>
  <c r="AH127" i="6"/>
  <c r="AI127" i="6"/>
  <c r="AR127" i="6"/>
  <c r="AC128" i="6"/>
  <c r="AD128" i="6"/>
  <c r="AE128" i="6"/>
  <c r="AF128" i="6"/>
  <c r="AG128" i="6"/>
  <c r="AH128" i="6"/>
  <c r="AI128" i="6"/>
  <c r="AR128" i="6"/>
  <c r="AC129" i="6"/>
  <c r="AD129" i="6"/>
  <c r="AE129" i="6"/>
  <c r="AF129" i="6"/>
  <c r="AG129" i="6"/>
  <c r="AH129" i="6"/>
  <c r="AI129" i="6"/>
  <c r="AR129" i="6"/>
  <c r="AC130" i="6"/>
  <c r="AD130" i="6"/>
  <c r="AE130" i="6"/>
  <c r="AF130" i="6"/>
  <c r="AG130" i="6"/>
  <c r="AH130" i="6"/>
  <c r="AI130" i="6"/>
  <c r="AR130" i="6"/>
  <c r="AC131" i="6"/>
  <c r="AD131" i="6"/>
  <c r="AE131" i="6"/>
  <c r="AF131" i="6"/>
  <c r="AG131" i="6"/>
  <c r="AH131" i="6"/>
  <c r="AI131" i="6"/>
  <c r="AR131" i="6"/>
  <c r="AC132" i="6"/>
  <c r="AD132" i="6"/>
  <c r="AE132" i="6"/>
  <c r="AF132" i="6"/>
  <c r="AG132" i="6"/>
  <c r="AH132" i="6"/>
  <c r="AI132" i="6"/>
  <c r="AR132" i="6"/>
  <c r="AC133" i="6"/>
  <c r="AD133" i="6"/>
  <c r="AE133" i="6"/>
  <c r="AF133" i="6"/>
  <c r="AG133" i="6"/>
  <c r="AH133" i="6"/>
  <c r="AI133" i="6"/>
  <c r="AR133" i="6"/>
  <c r="AC134" i="6"/>
  <c r="AD134" i="6"/>
  <c r="AE134" i="6"/>
  <c r="AF134" i="6"/>
  <c r="AG134" i="6"/>
  <c r="AH134" i="6"/>
  <c r="AI134" i="6"/>
  <c r="AR134" i="6"/>
  <c r="AC135" i="6"/>
  <c r="AD135" i="6"/>
  <c r="AE135" i="6"/>
  <c r="AF135" i="6"/>
  <c r="AG135" i="6"/>
  <c r="AH135" i="6"/>
  <c r="AI135" i="6"/>
  <c r="AR135" i="6"/>
  <c r="AC136" i="6"/>
  <c r="AD136" i="6"/>
  <c r="AE136" i="6"/>
  <c r="AF136" i="6"/>
  <c r="AG136" i="6"/>
  <c r="AH136" i="6"/>
  <c r="AI136" i="6"/>
  <c r="AR136" i="6"/>
  <c r="AC137" i="6"/>
  <c r="AD137" i="6"/>
  <c r="AE137" i="6"/>
  <c r="AF137" i="6"/>
  <c r="AG137" i="6"/>
  <c r="AH137" i="6"/>
  <c r="AI137" i="6"/>
  <c r="AR137" i="6"/>
  <c r="AC138" i="6"/>
  <c r="AD138" i="6"/>
  <c r="AE138" i="6"/>
  <c r="AF138" i="6"/>
  <c r="AG138" i="6"/>
  <c r="AH138" i="6"/>
  <c r="AI138" i="6"/>
  <c r="AR138" i="6"/>
  <c r="AC139" i="6"/>
  <c r="AD139" i="6"/>
  <c r="AE139" i="6"/>
  <c r="AF139" i="6"/>
  <c r="AG139" i="6"/>
  <c r="AH139" i="6"/>
  <c r="AI139" i="6"/>
  <c r="AR139" i="6"/>
  <c r="AC140" i="6"/>
  <c r="AD140" i="6"/>
  <c r="AE140" i="6"/>
  <c r="AF140" i="6"/>
  <c r="AG140" i="6"/>
  <c r="AH140" i="6"/>
  <c r="AI140" i="6"/>
  <c r="AR140" i="6"/>
  <c r="AC141" i="6"/>
  <c r="AD141" i="6"/>
  <c r="AE141" i="6"/>
  <c r="AF141" i="6"/>
  <c r="AG141" i="6"/>
  <c r="AH141" i="6"/>
  <c r="AI141" i="6"/>
  <c r="AR141" i="6"/>
  <c r="AC142" i="6"/>
  <c r="AD142" i="6"/>
  <c r="AE142" i="6"/>
  <c r="AF142" i="6"/>
  <c r="AG142" i="6"/>
  <c r="AH142" i="6"/>
  <c r="AI142" i="6"/>
  <c r="AR142" i="6"/>
  <c r="AC143" i="6"/>
  <c r="AD143" i="6"/>
  <c r="AE143" i="6"/>
  <c r="AF143" i="6"/>
  <c r="AG143" i="6"/>
  <c r="AH143" i="6"/>
  <c r="AI143" i="6"/>
  <c r="AR143" i="6"/>
  <c r="AC144" i="6"/>
  <c r="AD144" i="6"/>
  <c r="AE144" i="6"/>
  <c r="AF144" i="6"/>
  <c r="AG144" i="6"/>
  <c r="AH144" i="6"/>
  <c r="AI144" i="6"/>
  <c r="AR144" i="6"/>
  <c r="AC145" i="6"/>
  <c r="AD145" i="6"/>
  <c r="AE145" i="6"/>
  <c r="AF145" i="6"/>
  <c r="AG145" i="6"/>
  <c r="AH145" i="6"/>
  <c r="AI145" i="6"/>
  <c r="AR145" i="6"/>
  <c r="AC146" i="6"/>
  <c r="AD146" i="6"/>
  <c r="AE146" i="6"/>
  <c r="AF146" i="6"/>
  <c r="AG146" i="6"/>
  <c r="AH146" i="6"/>
  <c r="AI146" i="6"/>
  <c r="AR146" i="6"/>
  <c r="AC147" i="6"/>
  <c r="AD147" i="6"/>
  <c r="AE147" i="6"/>
  <c r="AF147" i="6"/>
  <c r="AG147" i="6"/>
  <c r="AH147" i="6"/>
  <c r="AI147" i="6"/>
  <c r="AR147" i="6"/>
  <c r="AC148" i="6"/>
  <c r="AD148" i="6"/>
  <c r="AE148" i="6"/>
  <c r="AF148" i="6"/>
  <c r="AG148" i="6"/>
  <c r="AH148" i="6"/>
  <c r="AI148" i="6"/>
  <c r="AR148" i="6"/>
  <c r="AC149" i="6"/>
  <c r="AD149" i="6"/>
  <c r="AE149" i="6"/>
  <c r="AF149" i="6"/>
  <c r="AG149" i="6"/>
  <c r="AH149" i="6"/>
  <c r="AI149" i="6"/>
  <c r="AR149" i="6"/>
  <c r="AC150" i="6"/>
  <c r="AD150" i="6"/>
  <c r="AE150" i="6"/>
  <c r="AF150" i="6"/>
  <c r="AG150" i="6"/>
  <c r="AH150" i="6"/>
  <c r="AI150" i="6"/>
  <c r="AR150" i="6"/>
  <c r="AC151" i="6"/>
  <c r="AD151" i="6"/>
  <c r="AE151" i="6"/>
  <c r="AF151" i="6"/>
  <c r="AG151" i="6"/>
  <c r="AH151" i="6"/>
  <c r="AI151" i="6"/>
  <c r="AR151" i="6"/>
  <c r="AC152" i="6"/>
  <c r="AD152" i="6"/>
  <c r="AE152" i="6"/>
  <c r="AF152" i="6"/>
  <c r="AG152" i="6"/>
  <c r="AH152" i="6"/>
  <c r="AI152" i="6"/>
  <c r="AR152" i="6"/>
  <c r="AC153" i="6"/>
  <c r="AD153" i="6"/>
  <c r="AE153" i="6"/>
  <c r="AF153" i="6"/>
  <c r="AG153" i="6"/>
  <c r="AH153" i="6"/>
  <c r="AI153" i="6"/>
  <c r="AR153" i="6"/>
  <c r="AC154" i="6"/>
  <c r="AD154" i="6"/>
  <c r="AE154" i="6"/>
  <c r="AF154" i="6"/>
  <c r="AG154" i="6"/>
  <c r="AH154" i="6"/>
  <c r="AI154" i="6"/>
  <c r="AR154" i="6"/>
  <c r="AC155" i="6"/>
  <c r="AD155" i="6"/>
  <c r="AE155" i="6"/>
  <c r="AF155" i="6"/>
  <c r="AG155" i="6"/>
  <c r="AH155" i="6"/>
  <c r="AI155" i="6"/>
  <c r="AR155" i="6"/>
  <c r="AC156" i="6"/>
  <c r="AD156" i="6"/>
  <c r="AE156" i="6"/>
  <c r="AF156" i="6"/>
  <c r="AG156" i="6"/>
  <c r="AH156" i="6"/>
  <c r="AI156" i="6"/>
  <c r="AR156" i="6"/>
  <c r="AC157" i="6"/>
  <c r="AD157" i="6"/>
  <c r="AE157" i="6"/>
  <c r="AF157" i="6"/>
  <c r="AG157" i="6"/>
  <c r="AH157" i="6"/>
  <c r="AI157" i="6"/>
  <c r="AR157" i="6"/>
  <c r="AC158" i="6"/>
  <c r="AD158" i="6"/>
  <c r="AE158" i="6"/>
  <c r="AF158" i="6"/>
  <c r="AG158" i="6"/>
  <c r="AH158" i="6"/>
  <c r="AI158" i="6"/>
  <c r="AR158" i="6"/>
  <c r="AC159" i="6"/>
  <c r="AD159" i="6"/>
  <c r="AE159" i="6"/>
  <c r="AF159" i="6"/>
  <c r="AG159" i="6"/>
  <c r="AH159" i="6"/>
  <c r="AI159" i="6"/>
  <c r="AR159" i="6"/>
  <c r="AC160" i="6"/>
  <c r="AD160" i="6"/>
  <c r="AE160" i="6"/>
  <c r="AF160" i="6"/>
  <c r="AG160" i="6"/>
  <c r="AH160" i="6"/>
  <c r="AI160" i="6"/>
  <c r="AR160" i="6"/>
  <c r="AC161" i="6"/>
  <c r="AD161" i="6"/>
  <c r="AE161" i="6"/>
  <c r="AF161" i="6"/>
  <c r="AG161" i="6"/>
  <c r="AH161" i="6"/>
  <c r="AI161" i="6"/>
  <c r="AR161" i="6"/>
  <c r="AC162" i="6"/>
  <c r="AD162" i="6"/>
  <c r="AE162" i="6"/>
  <c r="AF162" i="6"/>
  <c r="AG162" i="6"/>
  <c r="AH162" i="6"/>
  <c r="AI162" i="6"/>
  <c r="AR162" i="6"/>
  <c r="AC163" i="6"/>
  <c r="AD163" i="6"/>
  <c r="AE163" i="6"/>
  <c r="AF163" i="6"/>
  <c r="AG163" i="6"/>
  <c r="AH163" i="6"/>
  <c r="AI163" i="6"/>
  <c r="AR163" i="6"/>
  <c r="AC164" i="6"/>
  <c r="AD164" i="6"/>
  <c r="AE164" i="6"/>
  <c r="AF164" i="6"/>
  <c r="AG164" i="6"/>
  <c r="AH164" i="6"/>
  <c r="AI164" i="6"/>
  <c r="AR164" i="6"/>
  <c r="AC165" i="6"/>
  <c r="AD165" i="6"/>
  <c r="AE165" i="6"/>
  <c r="AF165" i="6"/>
  <c r="AG165" i="6"/>
  <c r="AH165" i="6"/>
  <c r="AI165" i="6"/>
  <c r="AR165" i="6"/>
  <c r="AC166" i="6"/>
  <c r="AD166" i="6"/>
  <c r="AE166" i="6"/>
  <c r="AF166" i="6"/>
  <c r="AG166" i="6"/>
  <c r="AH166" i="6"/>
  <c r="AI166" i="6"/>
  <c r="AR166" i="6"/>
  <c r="AC167" i="6"/>
  <c r="AD167" i="6"/>
  <c r="AE167" i="6"/>
  <c r="AF167" i="6"/>
  <c r="AG167" i="6"/>
  <c r="AH167" i="6"/>
  <c r="AI167" i="6"/>
  <c r="AR167" i="6"/>
  <c r="AC168" i="6"/>
  <c r="AD168" i="6"/>
  <c r="AE168" i="6"/>
  <c r="AF168" i="6"/>
  <c r="AG168" i="6"/>
  <c r="AH168" i="6"/>
  <c r="AI168" i="6"/>
  <c r="AR168" i="6"/>
  <c r="AC169" i="6"/>
  <c r="AD169" i="6"/>
  <c r="AE169" i="6"/>
  <c r="AF169" i="6"/>
  <c r="AG169" i="6"/>
  <c r="AH169" i="6"/>
  <c r="AI169" i="6"/>
  <c r="AR169" i="6"/>
  <c r="AC170" i="6"/>
  <c r="AD170" i="6"/>
  <c r="AE170" i="6"/>
  <c r="AF170" i="6"/>
  <c r="AG170" i="6"/>
  <c r="AH170" i="6"/>
  <c r="AI170" i="6"/>
  <c r="AR170" i="6"/>
  <c r="AC171" i="6"/>
  <c r="AD171" i="6"/>
  <c r="AE171" i="6"/>
  <c r="AF171" i="6"/>
  <c r="AG171" i="6"/>
  <c r="AH171" i="6"/>
  <c r="AI171" i="6"/>
  <c r="AR171" i="6"/>
  <c r="AC172" i="6"/>
  <c r="AD172" i="6"/>
  <c r="AE172" i="6"/>
  <c r="AF172" i="6"/>
  <c r="AG172" i="6"/>
  <c r="AH172" i="6"/>
  <c r="AI172" i="6"/>
  <c r="AR172" i="6"/>
  <c r="AC173" i="6"/>
  <c r="AD173" i="6"/>
  <c r="AE173" i="6"/>
  <c r="AF173" i="6"/>
  <c r="AG173" i="6"/>
  <c r="AH173" i="6"/>
  <c r="AI173" i="6"/>
  <c r="AR173" i="6"/>
  <c r="AC174" i="6"/>
  <c r="AD174" i="6"/>
  <c r="AE174" i="6"/>
  <c r="AF174" i="6"/>
  <c r="AG174" i="6"/>
  <c r="AH174" i="6"/>
  <c r="AI174" i="6"/>
  <c r="AR174" i="6"/>
  <c r="AC175" i="6"/>
  <c r="AD175" i="6"/>
  <c r="AE175" i="6"/>
  <c r="AF175" i="6"/>
  <c r="AG175" i="6"/>
  <c r="AH175" i="6"/>
  <c r="AI175" i="6"/>
  <c r="AR175" i="6"/>
  <c r="AC176" i="6"/>
  <c r="AD176" i="6"/>
  <c r="AE176" i="6"/>
  <c r="AF176" i="6"/>
  <c r="AG176" i="6"/>
  <c r="AH176" i="6"/>
  <c r="AI176" i="6"/>
  <c r="AR176" i="6"/>
  <c r="AC177" i="6"/>
  <c r="AD177" i="6"/>
  <c r="AE177" i="6"/>
  <c r="AF177" i="6"/>
  <c r="AG177" i="6"/>
  <c r="AH177" i="6"/>
  <c r="AI177" i="6"/>
  <c r="AR177" i="6"/>
  <c r="AC178" i="6"/>
  <c r="AD178" i="6"/>
  <c r="AE178" i="6"/>
  <c r="AF178" i="6"/>
  <c r="AG178" i="6"/>
  <c r="AH178" i="6"/>
  <c r="AI178" i="6"/>
  <c r="AR178" i="6"/>
  <c r="AC179" i="6"/>
  <c r="AD179" i="6"/>
  <c r="AE179" i="6"/>
  <c r="AF179" i="6"/>
  <c r="AG179" i="6"/>
  <c r="AH179" i="6"/>
  <c r="AI179" i="6"/>
  <c r="AR179" i="6"/>
  <c r="AC180" i="6"/>
  <c r="AD180" i="6"/>
  <c r="AE180" i="6"/>
  <c r="AF180" i="6"/>
  <c r="AG180" i="6"/>
  <c r="AH180" i="6"/>
  <c r="AI180" i="6"/>
  <c r="AR180" i="6"/>
  <c r="AC181" i="6"/>
  <c r="AD181" i="6"/>
  <c r="AE181" i="6"/>
  <c r="AF181" i="6"/>
  <c r="AG181" i="6"/>
  <c r="AH181" i="6"/>
  <c r="AI181" i="6"/>
  <c r="AR181" i="6"/>
  <c r="AC182" i="6"/>
  <c r="AD182" i="6"/>
  <c r="AE182" i="6"/>
  <c r="AF182" i="6"/>
  <c r="AG182" i="6"/>
  <c r="AH182" i="6"/>
  <c r="AI182" i="6"/>
  <c r="AR182" i="6"/>
  <c r="AC183" i="6"/>
  <c r="AD183" i="6"/>
  <c r="AE183" i="6"/>
  <c r="AF183" i="6"/>
  <c r="AG183" i="6"/>
  <c r="AH183" i="6"/>
  <c r="AI183" i="6"/>
  <c r="AR183" i="6"/>
  <c r="AC184" i="6"/>
  <c r="AD184" i="6"/>
  <c r="AE184" i="6"/>
  <c r="AF184" i="6"/>
  <c r="AG184" i="6"/>
  <c r="AH184" i="6"/>
  <c r="AI184" i="6"/>
  <c r="AR184" i="6"/>
  <c r="AC185" i="6"/>
  <c r="AD185" i="6"/>
  <c r="AE185" i="6"/>
  <c r="AF185" i="6"/>
  <c r="AG185" i="6"/>
  <c r="AH185" i="6"/>
  <c r="AI185" i="6"/>
  <c r="AR185" i="6"/>
  <c r="AC186" i="6"/>
  <c r="AD186" i="6"/>
  <c r="AE186" i="6"/>
  <c r="AF186" i="6"/>
  <c r="AG186" i="6"/>
  <c r="AH186" i="6"/>
  <c r="AI186" i="6"/>
  <c r="AR186" i="6"/>
  <c r="AC187" i="6"/>
  <c r="AD187" i="6"/>
  <c r="AE187" i="6"/>
  <c r="AF187" i="6"/>
  <c r="AG187" i="6"/>
  <c r="AH187" i="6"/>
  <c r="AI187" i="6"/>
  <c r="AR187" i="6"/>
  <c r="AC188" i="6"/>
  <c r="AD188" i="6"/>
  <c r="AE188" i="6"/>
  <c r="AF188" i="6"/>
  <c r="AG188" i="6"/>
  <c r="AH188" i="6"/>
  <c r="AI188" i="6"/>
  <c r="AR188" i="6"/>
  <c r="AC189" i="6"/>
  <c r="AD189" i="6"/>
  <c r="AE189" i="6"/>
  <c r="AF189" i="6"/>
  <c r="AG189" i="6"/>
  <c r="AH189" i="6"/>
  <c r="AI189" i="6"/>
  <c r="AR189" i="6"/>
  <c r="AC190" i="6"/>
  <c r="AD190" i="6"/>
  <c r="AE190" i="6"/>
  <c r="AF190" i="6"/>
  <c r="AG190" i="6"/>
  <c r="AH190" i="6"/>
  <c r="AI190" i="6"/>
  <c r="AR190" i="6"/>
  <c r="AC191" i="6"/>
  <c r="AD191" i="6"/>
  <c r="AE191" i="6"/>
  <c r="AF191" i="6"/>
  <c r="AG191" i="6"/>
  <c r="AH191" i="6"/>
  <c r="AI191" i="6"/>
  <c r="AR191" i="6"/>
  <c r="AC192" i="6"/>
  <c r="AD192" i="6"/>
  <c r="AE192" i="6"/>
  <c r="AF192" i="6"/>
  <c r="AG192" i="6"/>
  <c r="AH192" i="6"/>
  <c r="AI192" i="6"/>
  <c r="AR192" i="6"/>
  <c r="AC193" i="6"/>
  <c r="AD193" i="6"/>
  <c r="AE193" i="6"/>
  <c r="AF193" i="6"/>
  <c r="AG193" i="6"/>
  <c r="AH193" i="6"/>
  <c r="AI193" i="6"/>
  <c r="AR193" i="6"/>
  <c r="AC194" i="6"/>
  <c r="AD194" i="6"/>
  <c r="AE194" i="6"/>
  <c r="AF194" i="6"/>
  <c r="AG194" i="6"/>
  <c r="AH194" i="6"/>
  <c r="AI194" i="6"/>
  <c r="AR194" i="6"/>
  <c r="AC195" i="6"/>
  <c r="AD195" i="6"/>
  <c r="AE195" i="6"/>
  <c r="AF195" i="6"/>
  <c r="AG195" i="6"/>
  <c r="AH195" i="6"/>
  <c r="AI195" i="6"/>
  <c r="AR195" i="6"/>
  <c r="AC196" i="6"/>
  <c r="AD196" i="6"/>
  <c r="AE196" i="6"/>
  <c r="AF196" i="6"/>
  <c r="AG196" i="6"/>
  <c r="AH196" i="6"/>
  <c r="AI196" i="6"/>
  <c r="AR196" i="6"/>
  <c r="AC197" i="6"/>
  <c r="AD197" i="6"/>
  <c r="AE197" i="6"/>
  <c r="AF197" i="6"/>
  <c r="AG197" i="6"/>
  <c r="AH197" i="6"/>
  <c r="AI197" i="6"/>
  <c r="AR197" i="6"/>
  <c r="AC198" i="6"/>
  <c r="AD198" i="6"/>
  <c r="AE198" i="6"/>
  <c r="AF198" i="6"/>
  <c r="AG198" i="6"/>
  <c r="AH198" i="6"/>
  <c r="AI198" i="6"/>
  <c r="AR198" i="6"/>
  <c r="AC199" i="6"/>
  <c r="AD199" i="6"/>
  <c r="AE199" i="6"/>
  <c r="AF199" i="6"/>
  <c r="AG199" i="6"/>
  <c r="AH199" i="6"/>
  <c r="AI199" i="6"/>
  <c r="AR199" i="6"/>
  <c r="AC200" i="6"/>
  <c r="AD200" i="6"/>
  <c r="AE200" i="6"/>
  <c r="AF200" i="6"/>
  <c r="AG200" i="6"/>
  <c r="AH200" i="6"/>
  <c r="AI200" i="6"/>
  <c r="AR200" i="6"/>
  <c r="AC201" i="6"/>
  <c r="AD201" i="6"/>
  <c r="AE201" i="6"/>
  <c r="AF201" i="6"/>
  <c r="AG201" i="6"/>
  <c r="AH201" i="6"/>
  <c r="AI201" i="6"/>
  <c r="AR201" i="6"/>
  <c r="AC202" i="6"/>
  <c r="AD202" i="6"/>
  <c r="AE202" i="6"/>
  <c r="AF202" i="6"/>
  <c r="AG202" i="6"/>
  <c r="AH202" i="6"/>
  <c r="AI202" i="6"/>
  <c r="AR202" i="6"/>
  <c r="AC203" i="6"/>
  <c r="AD203" i="6"/>
  <c r="AE203" i="6"/>
  <c r="AF203" i="6"/>
  <c r="AG203" i="6"/>
  <c r="AH203" i="6"/>
  <c r="AI203" i="6"/>
  <c r="AR203" i="6"/>
  <c r="AC204" i="6"/>
  <c r="AD204" i="6"/>
  <c r="AE204" i="6"/>
  <c r="AF204" i="6"/>
  <c r="AG204" i="6"/>
  <c r="AH204" i="6"/>
  <c r="AI204" i="6"/>
  <c r="AR204" i="6"/>
  <c r="AC205" i="6"/>
  <c r="AD205" i="6"/>
  <c r="AE205" i="6"/>
  <c r="AF205" i="6"/>
  <c r="AG205" i="6"/>
  <c r="AH205" i="6"/>
  <c r="AI205" i="6"/>
  <c r="AR205" i="6"/>
  <c r="AC206" i="6"/>
  <c r="AD206" i="6"/>
  <c r="AE206" i="6"/>
  <c r="AF206" i="6"/>
  <c r="AG206" i="6"/>
  <c r="AH206" i="6"/>
  <c r="AI206" i="6"/>
  <c r="AR206" i="6"/>
  <c r="AC207" i="6"/>
  <c r="AD207" i="6"/>
  <c r="AE207" i="6"/>
  <c r="AF207" i="6"/>
  <c r="AG207" i="6"/>
  <c r="AH207" i="6"/>
  <c r="AI207" i="6"/>
  <c r="AR207" i="6"/>
  <c r="AC208" i="6"/>
  <c r="AD208" i="6"/>
  <c r="AE208" i="6"/>
  <c r="AF208" i="6"/>
  <c r="AG208" i="6"/>
  <c r="AH208" i="6"/>
  <c r="AI208" i="6"/>
  <c r="AR208" i="6"/>
  <c r="AC209" i="6"/>
  <c r="AD209" i="6"/>
  <c r="AE209" i="6"/>
  <c r="AF209" i="6"/>
  <c r="AG209" i="6"/>
  <c r="AH209" i="6"/>
  <c r="AI209" i="6"/>
  <c r="AR209" i="6"/>
  <c r="AC210" i="6"/>
  <c r="AD210" i="6"/>
  <c r="AE210" i="6"/>
  <c r="AF210" i="6"/>
  <c r="AG210" i="6"/>
  <c r="AH210" i="6"/>
  <c r="AI210" i="6"/>
  <c r="AR210" i="6"/>
  <c r="AC211" i="6"/>
  <c r="AD211" i="6"/>
  <c r="AE211" i="6"/>
  <c r="AF211" i="6"/>
  <c r="AG211" i="6"/>
  <c r="AH211" i="6"/>
  <c r="AI211" i="6"/>
  <c r="AR211" i="6"/>
  <c r="AC212" i="6"/>
  <c r="AD212" i="6"/>
  <c r="AE212" i="6"/>
  <c r="AF212" i="6"/>
  <c r="AG212" i="6"/>
  <c r="AH212" i="6"/>
  <c r="AI212" i="6"/>
  <c r="AR212" i="6"/>
  <c r="AC213" i="6"/>
  <c r="AD213" i="6"/>
  <c r="AE213" i="6"/>
  <c r="AF213" i="6"/>
  <c r="AG213" i="6"/>
  <c r="AH213" i="6"/>
  <c r="AI213" i="6"/>
  <c r="AR213" i="6"/>
  <c r="AC214" i="6"/>
  <c r="AD214" i="6"/>
  <c r="AE214" i="6"/>
  <c r="AF214" i="6"/>
  <c r="AG214" i="6"/>
  <c r="AH214" i="6"/>
  <c r="AI214" i="6"/>
  <c r="AR214" i="6"/>
  <c r="AC215" i="6"/>
  <c r="AD215" i="6"/>
  <c r="AE215" i="6"/>
  <c r="AF215" i="6"/>
  <c r="AG215" i="6"/>
  <c r="AH215" i="6"/>
  <c r="AI215" i="6"/>
  <c r="AR215" i="6"/>
  <c r="AC216" i="6"/>
  <c r="AD216" i="6"/>
  <c r="AE216" i="6"/>
  <c r="AF216" i="6"/>
  <c r="AG216" i="6"/>
  <c r="AH216" i="6"/>
  <c r="AI216" i="6"/>
  <c r="AR216" i="6"/>
  <c r="AC217" i="6"/>
  <c r="AD217" i="6"/>
  <c r="AE217" i="6"/>
  <c r="AF217" i="6"/>
  <c r="AG217" i="6"/>
  <c r="AH217" i="6"/>
  <c r="AI217" i="6"/>
  <c r="AR217" i="6"/>
  <c r="AC218" i="6"/>
  <c r="AD218" i="6"/>
  <c r="AE218" i="6"/>
  <c r="AF218" i="6"/>
  <c r="AG218" i="6"/>
  <c r="AH218" i="6"/>
  <c r="AI218" i="6"/>
  <c r="AR218" i="6"/>
  <c r="AC219" i="6"/>
  <c r="AD219" i="6"/>
  <c r="AE219" i="6"/>
  <c r="AF219" i="6"/>
  <c r="AG219" i="6"/>
  <c r="AH219" i="6"/>
  <c r="AI219" i="6"/>
  <c r="AR219" i="6"/>
  <c r="AC220" i="6"/>
  <c r="AD220" i="6"/>
  <c r="AE220" i="6"/>
  <c r="AF220" i="6"/>
  <c r="AG220" i="6"/>
  <c r="AH220" i="6"/>
  <c r="AI220" i="6"/>
  <c r="AR220" i="6"/>
  <c r="AC221" i="6"/>
  <c r="AD221" i="6"/>
  <c r="AE221" i="6"/>
  <c r="AF221" i="6"/>
  <c r="AG221" i="6"/>
  <c r="AH221" i="6"/>
  <c r="AI221" i="6"/>
  <c r="AR221" i="6"/>
  <c r="AC222" i="6"/>
  <c r="AD222" i="6"/>
  <c r="AE222" i="6"/>
  <c r="AF222" i="6"/>
  <c r="AG222" i="6"/>
  <c r="AH222" i="6"/>
  <c r="AI222" i="6"/>
  <c r="AR222" i="6"/>
  <c r="AC223" i="6"/>
  <c r="AD223" i="6"/>
  <c r="AE223" i="6"/>
  <c r="AF223" i="6"/>
  <c r="AG223" i="6"/>
  <c r="AH223" i="6"/>
  <c r="AI223" i="6"/>
  <c r="AR223" i="6"/>
  <c r="AC224" i="6"/>
  <c r="AD224" i="6"/>
  <c r="AE224" i="6"/>
  <c r="AF224" i="6"/>
  <c r="AG224" i="6"/>
  <c r="AH224" i="6"/>
  <c r="AI224" i="6"/>
  <c r="AR224" i="6"/>
  <c r="AC225" i="6"/>
  <c r="AD225" i="6"/>
  <c r="AE225" i="6"/>
  <c r="AF225" i="6"/>
  <c r="AG225" i="6"/>
  <c r="AH225" i="6"/>
  <c r="AI225" i="6"/>
  <c r="AR225" i="6"/>
  <c r="AC226" i="6"/>
  <c r="AD226" i="6"/>
  <c r="AE226" i="6"/>
  <c r="AF226" i="6"/>
  <c r="AG226" i="6"/>
  <c r="AH226" i="6"/>
  <c r="AI226" i="6"/>
  <c r="AR226" i="6"/>
  <c r="AC227" i="6"/>
  <c r="AD227" i="6"/>
  <c r="AE227" i="6"/>
  <c r="AF227" i="6"/>
  <c r="AG227" i="6"/>
  <c r="AH227" i="6"/>
  <c r="AI227" i="6"/>
  <c r="AR227" i="6"/>
  <c r="AC228" i="6"/>
  <c r="AD228" i="6"/>
  <c r="AE228" i="6"/>
  <c r="AF228" i="6"/>
  <c r="AG228" i="6"/>
  <c r="AH228" i="6"/>
  <c r="AI228" i="6"/>
  <c r="AR228" i="6"/>
  <c r="AC229" i="6"/>
  <c r="AD229" i="6"/>
  <c r="AE229" i="6"/>
  <c r="AF229" i="6"/>
  <c r="AG229" i="6"/>
  <c r="AH229" i="6"/>
  <c r="AI229" i="6"/>
  <c r="AR229" i="6"/>
  <c r="AC230" i="6"/>
  <c r="AD230" i="6"/>
  <c r="AE230" i="6"/>
  <c r="AF230" i="6"/>
  <c r="AG230" i="6"/>
  <c r="AH230" i="6"/>
  <c r="AI230" i="6"/>
  <c r="AR230" i="6"/>
  <c r="AC231" i="6"/>
  <c r="AD231" i="6"/>
  <c r="AE231" i="6"/>
  <c r="AF231" i="6"/>
  <c r="AG231" i="6"/>
  <c r="AH231" i="6"/>
  <c r="AI231" i="6"/>
  <c r="AR231" i="6"/>
  <c r="AC232" i="6"/>
  <c r="AD232" i="6"/>
  <c r="AE232" i="6"/>
  <c r="AF232" i="6"/>
  <c r="AG232" i="6"/>
  <c r="AH232" i="6"/>
  <c r="AI232" i="6"/>
  <c r="AR232" i="6"/>
  <c r="AC233" i="6"/>
  <c r="AD233" i="6"/>
  <c r="AE233" i="6"/>
  <c r="AF233" i="6"/>
  <c r="AG233" i="6"/>
  <c r="AH233" i="6"/>
  <c r="AI233" i="6"/>
  <c r="AR233" i="6"/>
  <c r="AC234" i="6"/>
  <c r="AD234" i="6"/>
  <c r="AE234" i="6"/>
  <c r="AF234" i="6"/>
  <c r="AG234" i="6"/>
  <c r="AH234" i="6"/>
  <c r="AI234" i="6"/>
  <c r="AR234" i="6"/>
  <c r="AC235" i="6"/>
  <c r="AD235" i="6"/>
  <c r="AE235" i="6"/>
  <c r="AF235" i="6"/>
  <c r="AG235" i="6"/>
  <c r="AH235" i="6"/>
  <c r="AI235" i="6"/>
  <c r="AR235" i="6"/>
  <c r="AC236" i="6"/>
  <c r="AD236" i="6"/>
  <c r="AE236" i="6"/>
  <c r="AF236" i="6"/>
  <c r="AG236" i="6"/>
  <c r="AH236" i="6"/>
  <c r="AI236" i="6"/>
  <c r="AR236" i="6"/>
  <c r="AC237" i="6"/>
  <c r="AD237" i="6"/>
  <c r="AE237" i="6"/>
  <c r="AF237" i="6"/>
  <c r="AG237" i="6"/>
  <c r="AH237" i="6"/>
  <c r="AI237" i="6"/>
  <c r="AR237" i="6"/>
  <c r="AC238" i="6"/>
  <c r="AD238" i="6"/>
  <c r="AE238" i="6"/>
  <c r="AF238" i="6"/>
  <c r="AG238" i="6"/>
  <c r="AH238" i="6"/>
  <c r="AI238" i="6"/>
  <c r="AR238" i="6"/>
  <c r="AC239" i="6"/>
  <c r="AD239" i="6"/>
  <c r="AE239" i="6"/>
  <c r="AF239" i="6"/>
  <c r="AG239" i="6"/>
  <c r="AH239" i="6"/>
  <c r="AI239" i="6"/>
  <c r="AR239" i="6"/>
  <c r="AC240" i="6"/>
  <c r="AD240" i="6"/>
  <c r="AE240" i="6"/>
  <c r="AF240" i="6"/>
  <c r="AG240" i="6"/>
  <c r="AH240" i="6"/>
  <c r="AI240" i="6"/>
  <c r="AR240" i="6"/>
  <c r="AC241" i="6"/>
  <c r="AD241" i="6"/>
  <c r="AE241" i="6"/>
  <c r="AF241" i="6"/>
  <c r="AG241" i="6"/>
  <c r="AH241" i="6"/>
  <c r="AI241" i="6"/>
  <c r="AR241" i="6"/>
  <c r="AC242" i="6"/>
  <c r="AD242" i="6"/>
  <c r="AE242" i="6"/>
  <c r="AF242" i="6"/>
  <c r="AG242" i="6"/>
  <c r="AH242" i="6"/>
  <c r="AI242" i="6"/>
  <c r="AR242" i="6"/>
  <c r="AC243" i="6"/>
  <c r="AD243" i="6"/>
  <c r="AE243" i="6"/>
  <c r="AF243" i="6"/>
  <c r="AG243" i="6"/>
  <c r="AH243" i="6"/>
  <c r="AI243" i="6"/>
  <c r="AR243" i="6"/>
  <c r="AC244" i="6"/>
  <c r="AD244" i="6"/>
  <c r="AE244" i="6"/>
  <c r="AF244" i="6"/>
  <c r="AG244" i="6"/>
  <c r="AH244" i="6"/>
  <c r="AI244" i="6"/>
  <c r="AR244" i="6"/>
  <c r="AC245" i="6"/>
  <c r="AD245" i="6"/>
  <c r="AE245" i="6"/>
  <c r="AF245" i="6"/>
  <c r="AG245" i="6"/>
  <c r="AH245" i="6"/>
  <c r="AI245" i="6"/>
  <c r="AR245" i="6"/>
  <c r="AC246" i="6"/>
  <c r="AD246" i="6"/>
  <c r="AE246" i="6"/>
  <c r="AF246" i="6"/>
  <c r="AG246" i="6"/>
  <c r="AH246" i="6"/>
  <c r="AI246" i="6"/>
  <c r="AR246" i="6"/>
  <c r="AC247" i="6"/>
  <c r="AD247" i="6"/>
  <c r="AE247" i="6"/>
  <c r="AF247" i="6"/>
  <c r="AG247" i="6"/>
  <c r="AH247" i="6"/>
  <c r="AI247" i="6"/>
  <c r="AR247" i="6"/>
  <c r="AC248" i="6"/>
  <c r="AD248" i="6"/>
  <c r="AE248" i="6"/>
  <c r="AF248" i="6"/>
  <c r="AG248" i="6"/>
  <c r="AH248" i="6"/>
  <c r="AI248" i="6"/>
  <c r="AR248" i="6"/>
  <c r="AC249" i="6"/>
  <c r="AD249" i="6"/>
  <c r="AE249" i="6"/>
  <c r="AF249" i="6"/>
  <c r="AG249" i="6"/>
  <c r="AH249" i="6"/>
  <c r="AI249" i="6"/>
  <c r="AR249" i="6"/>
  <c r="AC250" i="6"/>
  <c r="AD250" i="6"/>
  <c r="AE250" i="6"/>
  <c r="AF250" i="6"/>
  <c r="AG250" i="6"/>
  <c r="AH250" i="6"/>
  <c r="AI250" i="6"/>
  <c r="AR250" i="6"/>
  <c r="AC251" i="6"/>
  <c r="AD251" i="6"/>
  <c r="AE251" i="6"/>
  <c r="AF251" i="6"/>
  <c r="AG251" i="6"/>
  <c r="AH251" i="6"/>
  <c r="AI251" i="6"/>
  <c r="AR251" i="6"/>
  <c r="AC252" i="6"/>
  <c r="AD252" i="6"/>
  <c r="AE252" i="6"/>
  <c r="AF252" i="6"/>
  <c r="AG252" i="6"/>
  <c r="AH252" i="6"/>
  <c r="AI252" i="6"/>
  <c r="AR252" i="6"/>
  <c r="AC253" i="6"/>
  <c r="AD253" i="6"/>
  <c r="AE253" i="6"/>
  <c r="AF253" i="6"/>
  <c r="AG253" i="6"/>
  <c r="AH253" i="6"/>
  <c r="AI253" i="6"/>
  <c r="AR253" i="6"/>
  <c r="AC254" i="6"/>
  <c r="AD254" i="6"/>
  <c r="AE254" i="6"/>
  <c r="AF254" i="6"/>
  <c r="AG254" i="6"/>
  <c r="AH254" i="6"/>
  <c r="AI254" i="6"/>
  <c r="AR254" i="6"/>
  <c r="AC255" i="6"/>
  <c r="AD255" i="6"/>
  <c r="AE255" i="6"/>
  <c r="AF255" i="6"/>
  <c r="AG255" i="6"/>
  <c r="AH255" i="6"/>
  <c r="AI255" i="6"/>
  <c r="AR255" i="6"/>
  <c r="AC256" i="6"/>
  <c r="AD256" i="6"/>
  <c r="AE256" i="6"/>
  <c r="AF256" i="6"/>
  <c r="AG256" i="6"/>
  <c r="AH256" i="6"/>
  <c r="AI256" i="6"/>
  <c r="AR256" i="6"/>
  <c r="AC257" i="6"/>
  <c r="AD257" i="6"/>
  <c r="AE257" i="6"/>
  <c r="AF257" i="6"/>
  <c r="AG257" i="6"/>
  <c r="AH257" i="6"/>
  <c r="AI257" i="6"/>
  <c r="AR257" i="6"/>
  <c r="AC258" i="6"/>
  <c r="AD258" i="6"/>
  <c r="AE258" i="6"/>
  <c r="AF258" i="6"/>
  <c r="AG258" i="6"/>
  <c r="AH258" i="6"/>
  <c r="AI258" i="6"/>
  <c r="AR258" i="6"/>
  <c r="AC259" i="6"/>
  <c r="AD259" i="6"/>
  <c r="AE259" i="6"/>
  <c r="AF259" i="6"/>
  <c r="AG259" i="6"/>
  <c r="AH259" i="6"/>
  <c r="AI259" i="6"/>
  <c r="AR259" i="6"/>
  <c r="AC260" i="6"/>
  <c r="AD260" i="6"/>
  <c r="AE260" i="6"/>
  <c r="AF260" i="6"/>
  <c r="AG260" i="6"/>
  <c r="AH260" i="6"/>
  <c r="AI260" i="6"/>
  <c r="AR260" i="6"/>
  <c r="AC261" i="6"/>
  <c r="AD261" i="6"/>
  <c r="AE261" i="6"/>
  <c r="AF261" i="6"/>
  <c r="AG261" i="6"/>
  <c r="AH261" i="6"/>
  <c r="AI261" i="6"/>
  <c r="AR261" i="6"/>
  <c r="AC262" i="6"/>
  <c r="AD262" i="6"/>
  <c r="AE262" i="6"/>
  <c r="AF262" i="6"/>
  <c r="AG262" i="6"/>
  <c r="AH262" i="6"/>
  <c r="AI262" i="6"/>
  <c r="AR262" i="6"/>
  <c r="AC263" i="6"/>
  <c r="AD263" i="6"/>
  <c r="AE263" i="6"/>
  <c r="AF263" i="6"/>
  <c r="AG263" i="6"/>
  <c r="AH263" i="6"/>
  <c r="AI263" i="6"/>
  <c r="AR263" i="6"/>
  <c r="AC264" i="6"/>
  <c r="AD264" i="6"/>
  <c r="AE264" i="6"/>
  <c r="AF264" i="6"/>
  <c r="AG264" i="6"/>
  <c r="AH264" i="6"/>
  <c r="AI264" i="6"/>
  <c r="AR264" i="6"/>
  <c r="AC265" i="6"/>
  <c r="AD265" i="6"/>
  <c r="AE265" i="6"/>
  <c r="AF265" i="6"/>
  <c r="AG265" i="6"/>
  <c r="AH265" i="6"/>
  <c r="AI265" i="6"/>
  <c r="AR265" i="6"/>
  <c r="AC266" i="6"/>
  <c r="AD266" i="6"/>
  <c r="AE266" i="6"/>
  <c r="AF266" i="6"/>
  <c r="AG266" i="6"/>
  <c r="AH266" i="6"/>
  <c r="AI266" i="6"/>
  <c r="AR266" i="6"/>
  <c r="AC267" i="6"/>
  <c r="AD267" i="6"/>
  <c r="AE267" i="6"/>
  <c r="AF267" i="6"/>
  <c r="AG267" i="6"/>
  <c r="AH267" i="6"/>
  <c r="AI267" i="6"/>
  <c r="AR267" i="6"/>
  <c r="AC268" i="6"/>
  <c r="AD268" i="6"/>
  <c r="AE268" i="6"/>
  <c r="AF268" i="6"/>
  <c r="AG268" i="6"/>
  <c r="AH268" i="6"/>
  <c r="AI268" i="6"/>
  <c r="AR268" i="6"/>
  <c r="AC269" i="6"/>
  <c r="AD269" i="6"/>
  <c r="AE269" i="6"/>
  <c r="AF269" i="6"/>
  <c r="AG269" i="6"/>
  <c r="AH269" i="6"/>
  <c r="AI269" i="6"/>
  <c r="AR269" i="6"/>
  <c r="AC270" i="6"/>
  <c r="AD270" i="6"/>
  <c r="AE270" i="6"/>
  <c r="AF270" i="6"/>
  <c r="AG270" i="6"/>
  <c r="AH270" i="6"/>
  <c r="AI270" i="6"/>
  <c r="AR270" i="6"/>
  <c r="AC271" i="6"/>
  <c r="AD271" i="6"/>
  <c r="AE271" i="6"/>
  <c r="AF271" i="6"/>
  <c r="AG271" i="6"/>
  <c r="AH271" i="6"/>
  <c r="AI271" i="6"/>
  <c r="AR271" i="6"/>
  <c r="AC272" i="6"/>
  <c r="AD272" i="6"/>
  <c r="AE272" i="6"/>
  <c r="AF272" i="6"/>
  <c r="AG272" i="6"/>
  <c r="AH272" i="6"/>
  <c r="AI272" i="6"/>
  <c r="AR272" i="6"/>
  <c r="AC273" i="6"/>
  <c r="AD273" i="6"/>
  <c r="AE273" i="6"/>
  <c r="AF273" i="6"/>
  <c r="AG273" i="6"/>
  <c r="AH273" i="6"/>
  <c r="AI273" i="6"/>
  <c r="AR273" i="6"/>
  <c r="AC274" i="6"/>
  <c r="AD274" i="6"/>
  <c r="AE274" i="6"/>
  <c r="AF274" i="6"/>
  <c r="AG274" i="6"/>
  <c r="AH274" i="6"/>
  <c r="AI274" i="6"/>
  <c r="AR274" i="6"/>
  <c r="AC275" i="6"/>
  <c r="AD275" i="6"/>
  <c r="AE275" i="6"/>
  <c r="AF275" i="6"/>
  <c r="AG275" i="6"/>
  <c r="AH275" i="6"/>
  <c r="AI275" i="6"/>
  <c r="AR275" i="6"/>
  <c r="AC276" i="6"/>
  <c r="AD276" i="6"/>
  <c r="AE276" i="6"/>
  <c r="AF276" i="6"/>
  <c r="AG276" i="6"/>
  <c r="AH276" i="6"/>
  <c r="AI276" i="6"/>
  <c r="AR276" i="6"/>
  <c r="AC277" i="6"/>
  <c r="AD277" i="6"/>
  <c r="AE277" i="6"/>
  <c r="AF277" i="6"/>
  <c r="AG277" i="6"/>
  <c r="AH277" i="6"/>
  <c r="AI277" i="6"/>
  <c r="AR277" i="6"/>
  <c r="AC278" i="6"/>
  <c r="AD278" i="6"/>
  <c r="AE278" i="6"/>
  <c r="AF278" i="6"/>
  <c r="AG278" i="6"/>
  <c r="AH278" i="6"/>
  <c r="AI278" i="6"/>
  <c r="AR278" i="6"/>
  <c r="AC279" i="6"/>
  <c r="AD279" i="6"/>
  <c r="AE279" i="6"/>
  <c r="AF279" i="6"/>
  <c r="AG279" i="6"/>
  <c r="AH279" i="6"/>
  <c r="AI279" i="6"/>
  <c r="AR279" i="6"/>
  <c r="AC280" i="6"/>
  <c r="AD280" i="6"/>
  <c r="AE280" i="6"/>
  <c r="AF280" i="6"/>
  <c r="AG280" i="6"/>
  <c r="AH280" i="6"/>
  <c r="AI280" i="6"/>
  <c r="AR280" i="6"/>
  <c r="AC281" i="6"/>
  <c r="AD281" i="6"/>
  <c r="AE281" i="6"/>
  <c r="AF281" i="6"/>
  <c r="AG281" i="6"/>
  <c r="AH281" i="6"/>
  <c r="AI281" i="6"/>
  <c r="AR281" i="6"/>
  <c r="AC282" i="6"/>
  <c r="AD282" i="6"/>
  <c r="AE282" i="6"/>
  <c r="AF282" i="6"/>
  <c r="AG282" i="6"/>
  <c r="AH282" i="6"/>
  <c r="AI282" i="6"/>
  <c r="AR282" i="6"/>
  <c r="AC283" i="6"/>
  <c r="AD283" i="6"/>
  <c r="AE283" i="6"/>
  <c r="AF283" i="6"/>
  <c r="AG283" i="6"/>
  <c r="AH283" i="6"/>
  <c r="AI283" i="6"/>
  <c r="AR283" i="6"/>
  <c r="AC284" i="6"/>
  <c r="AD284" i="6"/>
  <c r="AE284" i="6"/>
  <c r="AF284" i="6"/>
  <c r="AG284" i="6"/>
  <c r="AH284" i="6"/>
  <c r="AI284" i="6"/>
  <c r="AR284" i="6"/>
  <c r="AC285" i="6"/>
  <c r="AD285" i="6"/>
  <c r="AE285" i="6"/>
  <c r="AF285" i="6"/>
  <c r="AG285" i="6"/>
  <c r="AH285" i="6"/>
  <c r="AI285" i="6"/>
  <c r="AR285" i="6"/>
  <c r="AC286" i="6"/>
  <c r="AD286" i="6"/>
  <c r="AE286" i="6"/>
  <c r="AF286" i="6"/>
  <c r="AG286" i="6"/>
  <c r="AH286" i="6"/>
  <c r="AI286" i="6"/>
  <c r="AR286" i="6"/>
  <c r="AC287" i="6"/>
  <c r="AD287" i="6"/>
  <c r="AE287" i="6"/>
  <c r="AF287" i="6"/>
  <c r="AG287" i="6"/>
  <c r="AH287" i="6"/>
  <c r="AI287" i="6"/>
  <c r="AR287" i="6"/>
  <c r="AC288" i="6"/>
  <c r="AD288" i="6"/>
  <c r="AE288" i="6"/>
  <c r="AF288" i="6"/>
  <c r="AG288" i="6"/>
  <c r="AH288" i="6"/>
  <c r="AI288" i="6"/>
  <c r="AR288" i="6"/>
  <c r="AC289" i="6"/>
  <c r="AD289" i="6"/>
  <c r="AE289" i="6"/>
  <c r="AF289" i="6"/>
  <c r="AG289" i="6"/>
  <c r="AH289" i="6"/>
  <c r="AI289" i="6"/>
  <c r="AR289" i="6"/>
  <c r="AC290" i="6"/>
  <c r="AD290" i="6"/>
  <c r="AE290" i="6"/>
  <c r="AF290" i="6"/>
  <c r="AG290" i="6"/>
  <c r="AH290" i="6"/>
  <c r="AI290" i="6"/>
  <c r="AR290" i="6"/>
  <c r="AC291" i="6"/>
  <c r="AD291" i="6"/>
  <c r="AE291" i="6"/>
  <c r="AF291" i="6"/>
  <c r="AG291" i="6"/>
  <c r="AH291" i="6"/>
  <c r="AI291" i="6"/>
  <c r="AR291" i="6"/>
  <c r="AC292" i="6"/>
  <c r="AD292" i="6"/>
  <c r="AE292" i="6"/>
  <c r="AF292" i="6"/>
  <c r="AG292" i="6"/>
  <c r="AH292" i="6"/>
  <c r="AI292" i="6"/>
  <c r="AR292" i="6"/>
  <c r="AC293" i="6"/>
  <c r="AD293" i="6"/>
  <c r="AE293" i="6"/>
  <c r="AF293" i="6"/>
  <c r="AG293" i="6"/>
  <c r="AH293" i="6"/>
  <c r="AI293" i="6"/>
  <c r="AR293" i="6"/>
  <c r="AC294" i="6"/>
  <c r="AD294" i="6"/>
  <c r="AE294" i="6"/>
  <c r="AF294" i="6"/>
  <c r="AG294" i="6"/>
  <c r="AH294" i="6"/>
  <c r="AI294" i="6"/>
  <c r="AR294" i="6"/>
  <c r="AC295" i="6"/>
  <c r="AD295" i="6"/>
  <c r="AE295" i="6"/>
  <c r="AF295" i="6"/>
  <c r="AG295" i="6"/>
  <c r="AH295" i="6"/>
  <c r="AI295" i="6"/>
  <c r="AR295" i="6"/>
  <c r="AC296" i="6"/>
  <c r="AD296" i="6"/>
  <c r="AE296" i="6"/>
  <c r="AF296" i="6"/>
  <c r="AG296" i="6"/>
  <c r="AH296" i="6"/>
  <c r="AI296" i="6"/>
  <c r="AR296" i="6"/>
  <c r="AC297" i="6"/>
  <c r="AD297" i="6"/>
  <c r="AE297" i="6"/>
  <c r="AF297" i="6"/>
  <c r="AG297" i="6"/>
  <c r="AH297" i="6"/>
  <c r="AI297" i="6"/>
  <c r="AR297" i="6"/>
  <c r="AC298" i="6"/>
  <c r="AD298" i="6"/>
  <c r="AE298" i="6"/>
  <c r="AF298" i="6"/>
  <c r="AG298" i="6"/>
  <c r="AH298" i="6"/>
  <c r="AI298" i="6"/>
  <c r="AR298" i="6"/>
  <c r="AC299" i="6"/>
  <c r="AD299" i="6"/>
  <c r="AE299" i="6"/>
  <c r="AF299" i="6"/>
  <c r="AG299" i="6"/>
  <c r="AH299" i="6"/>
  <c r="AI299" i="6"/>
  <c r="AR299" i="6"/>
  <c r="AC300" i="6"/>
  <c r="AD300" i="6"/>
  <c r="AE300" i="6"/>
  <c r="AF300" i="6"/>
  <c r="AG300" i="6"/>
  <c r="AH300" i="6"/>
  <c r="AI300" i="6"/>
  <c r="AR300" i="6"/>
  <c r="AC301" i="6"/>
  <c r="AD301" i="6"/>
  <c r="AE301" i="6"/>
  <c r="AF301" i="6"/>
  <c r="AG301" i="6"/>
  <c r="AH301" i="6"/>
  <c r="AI301" i="6"/>
  <c r="AR301" i="6"/>
  <c r="AC302" i="6"/>
  <c r="AD302" i="6"/>
  <c r="AE302" i="6"/>
  <c r="AF302" i="6"/>
  <c r="AG302" i="6"/>
  <c r="AH302" i="6"/>
  <c r="AI302" i="6"/>
  <c r="AR302" i="6"/>
  <c r="AC303" i="6"/>
  <c r="AD303" i="6"/>
  <c r="AE303" i="6"/>
  <c r="AF303" i="6"/>
  <c r="AG303" i="6"/>
  <c r="AH303" i="6"/>
  <c r="AI303" i="6"/>
  <c r="AR303" i="6"/>
  <c r="AC304" i="6"/>
  <c r="AD304" i="6"/>
  <c r="AE304" i="6"/>
  <c r="AF304" i="6"/>
  <c r="AG304" i="6"/>
  <c r="AH304" i="6"/>
  <c r="AI304" i="6"/>
  <c r="AR304" i="6"/>
  <c r="AC305" i="6"/>
  <c r="AD305" i="6"/>
  <c r="AE305" i="6"/>
  <c r="AF305" i="6"/>
  <c r="AG305" i="6"/>
  <c r="AH305" i="6"/>
  <c r="AI305" i="6"/>
  <c r="AR305" i="6"/>
  <c r="AC306" i="6"/>
  <c r="AD306" i="6"/>
  <c r="AE306" i="6"/>
  <c r="AF306" i="6"/>
  <c r="AG306" i="6"/>
  <c r="AH306" i="6"/>
  <c r="AI306" i="6"/>
  <c r="AR306" i="6"/>
  <c r="AC307" i="6"/>
  <c r="AD307" i="6"/>
  <c r="AE307" i="6"/>
  <c r="AF307" i="6"/>
  <c r="AG307" i="6"/>
  <c r="AH307" i="6"/>
  <c r="AI307" i="6"/>
  <c r="AR307" i="6"/>
  <c r="AC308" i="6"/>
  <c r="AD308" i="6"/>
  <c r="AE308" i="6"/>
  <c r="AF308" i="6"/>
  <c r="AG308" i="6"/>
  <c r="AH308" i="6"/>
  <c r="AI308" i="6"/>
  <c r="AR308" i="6"/>
  <c r="AC309" i="6"/>
  <c r="AD309" i="6"/>
  <c r="AE309" i="6"/>
  <c r="AF309" i="6"/>
  <c r="AG309" i="6"/>
  <c r="AH309" i="6"/>
  <c r="AI309" i="6"/>
  <c r="AR309" i="6"/>
  <c r="AC310" i="6"/>
  <c r="AD310" i="6"/>
  <c r="AE310" i="6"/>
  <c r="AF310" i="6"/>
  <c r="AG310" i="6"/>
  <c r="AH310" i="6"/>
  <c r="AI310" i="6"/>
  <c r="AR310" i="6"/>
  <c r="AC311" i="6"/>
  <c r="AD311" i="6"/>
  <c r="AE311" i="6"/>
  <c r="AF311" i="6"/>
  <c r="AG311" i="6"/>
  <c r="AH311" i="6"/>
  <c r="AI311" i="6"/>
  <c r="AR311" i="6"/>
  <c r="AC312" i="6"/>
  <c r="AD312" i="6"/>
  <c r="AE312" i="6"/>
  <c r="AF312" i="6"/>
  <c r="AG312" i="6"/>
  <c r="AH312" i="6"/>
  <c r="AI312" i="6"/>
  <c r="AR312" i="6"/>
  <c r="AC313" i="6"/>
  <c r="AD313" i="6"/>
  <c r="AE313" i="6"/>
  <c r="AF313" i="6"/>
  <c r="AG313" i="6"/>
  <c r="AH313" i="6"/>
  <c r="AI313" i="6"/>
  <c r="AR313" i="6"/>
  <c r="AC314" i="6"/>
  <c r="AD314" i="6"/>
  <c r="AE314" i="6"/>
  <c r="AF314" i="6"/>
  <c r="AG314" i="6"/>
  <c r="AH314" i="6"/>
  <c r="AI314" i="6"/>
  <c r="AR314" i="6"/>
  <c r="AC315" i="6"/>
  <c r="AD315" i="6"/>
  <c r="AE315" i="6"/>
  <c r="AF315" i="6"/>
  <c r="AG315" i="6"/>
  <c r="AH315" i="6"/>
  <c r="AI315" i="6"/>
  <c r="AR315" i="6"/>
  <c r="AC316" i="6"/>
  <c r="AD316" i="6"/>
  <c r="AE316" i="6"/>
  <c r="AF316" i="6"/>
  <c r="AG316" i="6"/>
  <c r="AH316" i="6"/>
  <c r="AI316" i="6"/>
  <c r="AR316" i="6"/>
  <c r="AC317" i="6"/>
  <c r="AD317" i="6"/>
  <c r="AE317" i="6"/>
  <c r="AF317" i="6"/>
  <c r="AG317" i="6"/>
  <c r="AH317" i="6"/>
  <c r="AI317" i="6"/>
  <c r="AR317" i="6"/>
  <c r="AC318" i="6"/>
  <c r="AD318" i="6"/>
  <c r="AE318" i="6"/>
  <c r="AF318" i="6"/>
  <c r="AG318" i="6"/>
  <c r="AH318" i="6"/>
  <c r="AI318" i="6"/>
  <c r="AR318" i="6"/>
  <c r="AC319" i="6"/>
  <c r="AD319" i="6"/>
  <c r="AE319" i="6"/>
  <c r="AF319" i="6"/>
  <c r="AG319" i="6"/>
  <c r="AH319" i="6"/>
  <c r="AI319" i="6"/>
  <c r="AR319" i="6"/>
  <c r="AC320" i="6"/>
  <c r="AD320" i="6"/>
  <c r="AE320" i="6"/>
  <c r="AF320" i="6"/>
  <c r="AG320" i="6"/>
  <c r="AH320" i="6"/>
  <c r="AI320" i="6"/>
  <c r="AR320" i="6"/>
  <c r="AC321" i="6"/>
  <c r="AD321" i="6"/>
  <c r="AE321" i="6"/>
  <c r="AF321" i="6"/>
  <c r="AG321" i="6"/>
  <c r="AH321" i="6"/>
  <c r="AI321" i="6"/>
  <c r="AR321" i="6"/>
  <c r="AC322" i="6"/>
  <c r="AD322" i="6"/>
  <c r="AE322" i="6"/>
  <c r="AF322" i="6"/>
  <c r="AG322" i="6"/>
  <c r="AH322" i="6"/>
  <c r="AI322" i="6"/>
  <c r="AR322" i="6"/>
  <c r="AC323" i="6"/>
  <c r="AD323" i="6"/>
  <c r="AE323" i="6"/>
  <c r="AF323" i="6"/>
  <c r="AG323" i="6"/>
  <c r="AH323" i="6"/>
  <c r="AI323" i="6"/>
  <c r="AR323" i="6"/>
  <c r="AC324" i="6"/>
  <c r="AD324" i="6"/>
  <c r="AE324" i="6"/>
  <c r="AF324" i="6"/>
  <c r="AG324" i="6"/>
  <c r="AH324" i="6"/>
  <c r="AI324" i="6"/>
  <c r="AR324" i="6"/>
  <c r="AC325" i="6"/>
  <c r="AD325" i="6"/>
  <c r="AE325" i="6"/>
  <c r="AF325" i="6"/>
  <c r="AG325" i="6"/>
  <c r="AH325" i="6"/>
  <c r="AI325" i="6"/>
  <c r="AR325" i="6"/>
  <c r="AC326" i="6"/>
  <c r="AD326" i="6"/>
  <c r="AE326" i="6"/>
  <c r="AF326" i="6"/>
  <c r="AG326" i="6"/>
  <c r="AH326" i="6"/>
  <c r="AI326" i="6"/>
  <c r="AR326" i="6"/>
  <c r="AC327" i="6"/>
  <c r="AD327" i="6"/>
  <c r="AE327" i="6"/>
  <c r="AF327" i="6"/>
  <c r="AG327" i="6"/>
  <c r="AH327" i="6"/>
  <c r="AI327" i="6"/>
  <c r="AR327" i="6"/>
  <c r="AC328" i="6"/>
  <c r="AD328" i="6"/>
  <c r="AE328" i="6"/>
  <c r="AF328" i="6"/>
  <c r="AG328" i="6"/>
  <c r="AH328" i="6"/>
  <c r="AI328" i="6"/>
  <c r="AR328" i="6"/>
  <c r="AC329" i="6"/>
  <c r="AD329" i="6"/>
  <c r="AE329" i="6"/>
  <c r="AF329" i="6"/>
  <c r="AG329" i="6"/>
  <c r="AH329" i="6"/>
  <c r="AI329" i="6"/>
  <c r="AR329" i="6"/>
  <c r="AC330" i="6"/>
  <c r="AD330" i="6"/>
  <c r="AE330" i="6"/>
  <c r="AF330" i="6"/>
  <c r="AG330" i="6"/>
  <c r="AH330" i="6"/>
  <c r="AI330" i="6"/>
  <c r="AR330" i="6"/>
  <c r="AC331" i="6"/>
  <c r="AD331" i="6"/>
  <c r="AE331" i="6"/>
  <c r="AF331" i="6"/>
  <c r="AG331" i="6"/>
  <c r="AH331" i="6"/>
  <c r="AI331" i="6"/>
  <c r="AR331" i="6"/>
  <c r="AC332" i="6"/>
  <c r="AD332" i="6"/>
  <c r="AE332" i="6"/>
  <c r="AF332" i="6"/>
  <c r="AG332" i="6"/>
  <c r="AH332" i="6"/>
  <c r="AI332" i="6"/>
  <c r="AR332" i="6"/>
  <c r="AC333" i="6"/>
  <c r="AD333" i="6"/>
  <c r="AE333" i="6"/>
  <c r="AF333" i="6"/>
  <c r="AG333" i="6"/>
  <c r="AH333" i="6"/>
  <c r="AI333" i="6"/>
  <c r="AR333" i="6"/>
  <c r="AC334" i="6"/>
  <c r="AD334" i="6"/>
  <c r="AE334" i="6"/>
  <c r="AF334" i="6"/>
  <c r="AG334" i="6"/>
  <c r="AH334" i="6"/>
  <c r="AI334" i="6"/>
  <c r="AR334" i="6"/>
  <c r="AC335" i="6"/>
  <c r="AD335" i="6"/>
  <c r="AE335" i="6"/>
  <c r="AF335" i="6"/>
  <c r="AG335" i="6"/>
  <c r="AH335" i="6"/>
  <c r="AI335" i="6"/>
  <c r="AR335" i="6"/>
  <c r="AC336" i="6"/>
  <c r="AD336" i="6"/>
  <c r="AE336" i="6"/>
  <c r="AF336" i="6"/>
  <c r="AG336" i="6"/>
  <c r="AH336" i="6"/>
  <c r="AI336" i="6"/>
  <c r="AR336" i="6"/>
  <c r="AC337" i="6"/>
  <c r="AD337" i="6"/>
  <c r="AE337" i="6"/>
  <c r="AF337" i="6"/>
  <c r="AG337" i="6"/>
  <c r="AH337" i="6"/>
  <c r="AI337" i="6"/>
  <c r="AR337" i="6"/>
  <c r="AC338" i="6"/>
  <c r="AD338" i="6"/>
  <c r="AE338" i="6"/>
  <c r="AF338" i="6"/>
  <c r="AG338" i="6"/>
  <c r="AH338" i="6"/>
  <c r="AI338" i="6"/>
  <c r="AR338" i="6"/>
  <c r="AC339" i="6"/>
  <c r="AD339" i="6"/>
  <c r="AE339" i="6"/>
  <c r="AF339" i="6"/>
  <c r="AG339" i="6"/>
  <c r="AH339" i="6"/>
  <c r="AI339" i="6"/>
  <c r="AR339" i="6"/>
  <c r="AC340" i="6"/>
  <c r="AD340" i="6"/>
  <c r="AE340" i="6"/>
  <c r="AF340" i="6"/>
  <c r="AG340" i="6"/>
  <c r="AH340" i="6"/>
  <c r="AI340" i="6"/>
  <c r="AR340" i="6"/>
  <c r="AC341" i="6"/>
  <c r="AD341" i="6"/>
  <c r="AE341" i="6"/>
  <c r="AF341" i="6"/>
  <c r="AG341" i="6"/>
  <c r="AH341" i="6"/>
  <c r="AI341" i="6"/>
  <c r="AR341" i="6"/>
  <c r="AC342" i="6"/>
  <c r="AD342" i="6"/>
  <c r="AE342" i="6"/>
  <c r="AF342" i="6"/>
  <c r="AG342" i="6"/>
  <c r="AH342" i="6"/>
  <c r="AI342" i="6"/>
  <c r="AR342" i="6"/>
  <c r="AC343" i="6"/>
  <c r="AD343" i="6"/>
  <c r="AE343" i="6"/>
  <c r="AF343" i="6"/>
  <c r="AG343" i="6"/>
  <c r="AH343" i="6"/>
  <c r="AI343" i="6"/>
  <c r="AR343" i="6"/>
  <c r="AC344" i="6"/>
  <c r="AD344" i="6"/>
  <c r="AE344" i="6"/>
  <c r="AF344" i="6"/>
  <c r="AG344" i="6"/>
  <c r="AH344" i="6"/>
  <c r="AI344" i="6"/>
  <c r="AR344" i="6"/>
  <c r="AC345" i="6"/>
  <c r="AD345" i="6"/>
  <c r="AE345" i="6"/>
  <c r="AF345" i="6"/>
  <c r="AG345" i="6"/>
  <c r="AH345" i="6"/>
  <c r="AI345" i="6"/>
  <c r="AR345" i="6"/>
  <c r="AC346" i="6"/>
  <c r="AD346" i="6"/>
  <c r="AE346" i="6"/>
  <c r="AF346" i="6"/>
  <c r="AG346" i="6"/>
  <c r="AH346" i="6"/>
  <c r="AI346" i="6"/>
  <c r="AR346" i="6"/>
  <c r="AC347" i="6"/>
  <c r="AD347" i="6"/>
  <c r="AE347" i="6"/>
  <c r="AF347" i="6"/>
  <c r="AG347" i="6"/>
  <c r="AH347" i="6"/>
  <c r="AI347" i="6"/>
  <c r="AR347" i="6"/>
  <c r="AC348" i="6"/>
  <c r="AD348" i="6"/>
  <c r="AE348" i="6"/>
  <c r="AF348" i="6"/>
  <c r="AG348" i="6"/>
  <c r="AH348" i="6"/>
  <c r="AI348" i="6"/>
  <c r="AR348" i="6"/>
  <c r="AC349" i="6"/>
  <c r="AD349" i="6"/>
  <c r="AE349" i="6"/>
  <c r="AF349" i="6"/>
  <c r="AG349" i="6"/>
  <c r="AH349" i="6"/>
  <c r="AI349" i="6"/>
  <c r="AR349" i="6"/>
  <c r="AC350" i="6"/>
  <c r="AD350" i="6"/>
  <c r="AE350" i="6"/>
  <c r="AF350" i="6"/>
  <c r="AG350" i="6"/>
  <c r="AH350" i="6"/>
  <c r="AI350" i="6"/>
  <c r="AR350" i="6"/>
  <c r="AC351" i="6"/>
  <c r="AD351" i="6"/>
  <c r="AE351" i="6"/>
  <c r="AF351" i="6"/>
  <c r="AG351" i="6"/>
  <c r="AH351" i="6"/>
  <c r="AI351" i="6"/>
  <c r="AR351" i="6"/>
  <c r="AC352" i="6"/>
  <c r="AD352" i="6"/>
  <c r="AE352" i="6"/>
  <c r="AF352" i="6"/>
  <c r="AG352" i="6"/>
  <c r="AH352" i="6"/>
  <c r="AI352" i="6"/>
  <c r="AR352" i="6"/>
  <c r="AC353" i="6"/>
  <c r="AD353" i="6"/>
  <c r="AE353" i="6"/>
  <c r="AF353" i="6"/>
  <c r="AG353" i="6"/>
  <c r="AH353" i="6"/>
  <c r="AI353" i="6"/>
  <c r="AR353" i="6"/>
  <c r="AC354" i="6"/>
  <c r="AD354" i="6"/>
  <c r="AE354" i="6"/>
  <c r="AF354" i="6"/>
  <c r="AG354" i="6"/>
  <c r="AH354" i="6"/>
  <c r="AI354" i="6"/>
  <c r="AR354" i="6"/>
  <c r="AC355" i="6"/>
  <c r="AD355" i="6"/>
  <c r="AE355" i="6"/>
  <c r="AF355" i="6"/>
  <c r="AG355" i="6"/>
  <c r="AH355" i="6"/>
  <c r="AI355" i="6"/>
  <c r="AR355" i="6"/>
  <c r="AC356" i="6"/>
  <c r="AD356" i="6"/>
  <c r="AE356" i="6"/>
  <c r="AF356" i="6"/>
  <c r="AG356" i="6"/>
  <c r="AH356" i="6"/>
  <c r="AI356" i="6"/>
  <c r="AR356" i="6"/>
  <c r="AC357" i="6"/>
  <c r="AD357" i="6"/>
  <c r="AE357" i="6"/>
  <c r="AF357" i="6"/>
  <c r="AG357" i="6"/>
  <c r="AH357" i="6"/>
  <c r="AI357" i="6"/>
  <c r="AR357" i="6"/>
  <c r="AC358" i="6"/>
  <c r="AD358" i="6"/>
  <c r="AE358" i="6"/>
  <c r="AF358" i="6"/>
  <c r="AG358" i="6"/>
  <c r="AH358" i="6"/>
  <c r="AI358" i="6"/>
  <c r="AR358" i="6"/>
  <c r="AC359" i="6"/>
  <c r="AD359" i="6"/>
  <c r="AE359" i="6"/>
  <c r="AF359" i="6"/>
  <c r="AG359" i="6"/>
  <c r="AH359" i="6"/>
  <c r="AI359" i="6"/>
  <c r="AR359" i="6"/>
  <c r="AC360" i="6"/>
  <c r="AD360" i="6"/>
  <c r="AE360" i="6"/>
  <c r="AF360" i="6"/>
  <c r="AG360" i="6"/>
  <c r="AH360" i="6"/>
  <c r="AI360" i="6"/>
  <c r="AR360" i="6"/>
  <c r="AC361" i="6"/>
  <c r="AD361" i="6"/>
  <c r="AE361" i="6"/>
  <c r="AF361" i="6"/>
  <c r="AG361" i="6"/>
  <c r="AH361" i="6"/>
  <c r="AI361" i="6"/>
  <c r="AR361" i="6"/>
  <c r="AC362" i="6"/>
  <c r="AD362" i="6"/>
  <c r="AE362" i="6"/>
  <c r="AF362" i="6"/>
  <c r="AG362" i="6"/>
  <c r="AH362" i="6"/>
  <c r="AI362" i="6"/>
  <c r="AR362" i="6"/>
  <c r="AC363" i="6"/>
  <c r="AD363" i="6"/>
  <c r="AE363" i="6"/>
  <c r="AF363" i="6"/>
  <c r="AG363" i="6"/>
  <c r="AH363" i="6"/>
  <c r="AI363" i="6"/>
  <c r="AR363" i="6"/>
  <c r="AC364" i="6"/>
  <c r="AD364" i="6"/>
  <c r="AE364" i="6"/>
  <c r="AF364" i="6"/>
  <c r="AG364" i="6"/>
  <c r="AH364" i="6"/>
  <c r="AI364" i="6"/>
  <c r="AR364" i="6"/>
  <c r="AC365" i="6"/>
  <c r="AD365" i="6"/>
  <c r="AE365" i="6"/>
  <c r="AF365" i="6"/>
  <c r="AG365" i="6"/>
  <c r="AH365" i="6"/>
  <c r="AI365" i="6"/>
  <c r="AR365" i="6"/>
  <c r="AC366" i="6"/>
  <c r="AD366" i="6"/>
  <c r="AE366" i="6"/>
  <c r="AF366" i="6"/>
  <c r="AG366" i="6"/>
  <c r="AH366" i="6"/>
  <c r="AI366" i="6"/>
  <c r="AR366" i="6"/>
  <c r="AC367" i="6"/>
  <c r="AD367" i="6"/>
  <c r="AE367" i="6"/>
  <c r="AF367" i="6"/>
  <c r="AG367" i="6"/>
  <c r="AH367" i="6"/>
  <c r="AI367" i="6"/>
  <c r="AR367" i="6"/>
  <c r="AC368" i="6"/>
  <c r="AD368" i="6"/>
  <c r="AE368" i="6"/>
  <c r="AF368" i="6"/>
  <c r="AG368" i="6"/>
  <c r="AH368" i="6"/>
  <c r="AI368" i="6"/>
  <c r="AR368" i="6"/>
  <c r="AC369" i="6"/>
  <c r="AD369" i="6"/>
  <c r="AE369" i="6"/>
  <c r="AF369" i="6"/>
  <c r="AG369" i="6"/>
  <c r="AH369" i="6"/>
  <c r="AI369" i="6"/>
  <c r="AR369" i="6"/>
  <c r="AC370" i="6"/>
  <c r="AD370" i="6"/>
  <c r="AE370" i="6"/>
  <c r="AF370" i="6"/>
  <c r="AG370" i="6"/>
  <c r="AH370" i="6"/>
  <c r="AI370" i="6"/>
  <c r="AR370" i="6"/>
  <c r="AC371" i="6"/>
  <c r="AD371" i="6"/>
  <c r="AE371" i="6"/>
  <c r="AF371" i="6"/>
  <c r="AG371" i="6"/>
  <c r="AH371" i="6"/>
  <c r="AI371" i="6"/>
  <c r="AR371" i="6"/>
  <c r="AC372" i="6"/>
  <c r="AD372" i="6"/>
  <c r="AE372" i="6"/>
  <c r="AF372" i="6"/>
  <c r="AG372" i="6"/>
  <c r="AH372" i="6"/>
  <c r="AI372" i="6"/>
  <c r="AR372" i="6"/>
  <c r="AC373" i="6"/>
  <c r="AD373" i="6"/>
  <c r="AE373" i="6"/>
  <c r="AF373" i="6"/>
  <c r="AG373" i="6"/>
  <c r="AH373" i="6"/>
  <c r="AI373" i="6"/>
  <c r="AR373" i="6"/>
  <c r="AC374" i="6"/>
  <c r="AD374" i="6"/>
  <c r="AE374" i="6"/>
  <c r="AF374" i="6"/>
  <c r="AG374" i="6"/>
  <c r="AH374" i="6"/>
  <c r="AI374" i="6"/>
  <c r="AR374" i="6"/>
  <c r="AC375" i="6"/>
  <c r="AD375" i="6"/>
  <c r="AE375" i="6"/>
  <c r="AF375" i="6"/>
  <c r="AG375" i="6"/>
  <c r="AH375" i="6"/>
  <c r="AI375" i="6"/>
  <c r="AR375" i="6"/>
  <c r="AC376" i="6"/>
  <c r="AD376" i="6"/>
  <c r="AE376" i="6"/>
  <c r="AF376" i="6"/>
  <c r="AG376" i="6"/>
  <c r="AH376" i="6"/>
  <c r="AI376" i="6"/>
  <c r="AR376" i="6"/>
  <c r="AC377" i="6"/>
  <c r="AD377" i="6"/>
  <c r="AE377" i="6"/>
  <c r="AF377" i="6"/>
  <c r="AG377" i="6"/>
  <c r="AH377" i="6"/>
  <c r="AI377" i="6"/>
  <c r="AR377" i="6"/>
  <c r="AC378" i="6"/>
  <c r="AD378" i="6"/>
  <c r="AE378" i="6"/>
  <c r="AF378" i="6"/>
  <c r="AG378" i="6"/>
  <c r="AH378" i="6"/>
  <c r="AI378" i="6"/>
  <c r="AR378" i="6"/>
  <c r="AC379" i="6"/>
  <c r="AD379" i="6"/>
  <c r="AE379" i="6"/>
  <c r="AF379" i="6"/>
  <c r="AG379" i="6"/>
  <c r="AH379" i="6"/>
  <c r="AI379" i="6"/>
  <c r="AR379" i="6"/>
  <c r="AC380" i="6"/>
  <c r="AD380" i="6"/>
  <c r="AE380" i="6"/>
  <c r="AF380" i="6"/>
  <c r="AG380" i="6"/>
  <c r="AH380" i="6"/>
  <c r="AI380" i="6"/>
  <c r="AR380" i="6"/>
  <c r="AC381" i="6"/>
  <c r="AD381" i="6"/>
  <c r="AE381" i="6"/>
  <c r="AF381" i="6"/>
  <c r="AG381" i="6"/>
  <c r="AH381" i="6"/>
  <c r="AI381" i="6"/>
  <c r="AR381" i="6"/>
  <c r="AC382" i="6"/>
  <c r="AD382" i="6"/>
  <c r="AE382" i="6"/>
  <c r="AF382" i="6"/>
  <c r="AG382" i="6"/>
  <c r="AH382" i="6"/>
  <c r="AI382" i="6"/>
  <c r="AR382" i="6"/>
  <c r="AC383" i="6"/>
  <c r="AD383" i="6"/>
  <c r="AE383" i="6"/>
  <c r="AF383" i="6"/>
  <c r="AG383" i="6"/>
  <c r="AH383" i="6"/>
  <c r="AI383" i="6"/>
  <c r="AR383" i="6"/>
  <c r="AC384" i="6"/>
  <c r="AD384" i="6"/>
  <c r="AE384" i="6"/>
  <c r="AF384" i="6"/>
  <c r="AG384" i="6"/>
  <c r="AH384" i="6"/>
  <c r="AI384" i="6"/>
  <c r="AR384" i="6"/>
  <c r="AC385" i="6"/>
  <c r="AD385" i="6"/>
  <c r="AE385" i="6"/>
  <c r="AF385" i="6"/>
  <c r="AG385" i="6"/>
  <c r="AH385" i="6"/>
  <c r="AI385" i="6"/>
  <c r="AR385" i="6"/>
  <c r="AC386" i="6"/>
  <c r="AD386" i="6"/>
  <c r="AE386" i="6"/>
  <c r="AF386" i="6"/>
  <c r="AG386" i="6"/>
  <c r="AH386" i="6"/>
  <c r="AI386" i="6"/>
  <c r="AR386" i="6"/>
  <c r="AC387" i="6"/>
  <c r="AD387" i="6"/>
  <c r="AE387" i="6"/>
  <c r="AF387" i="6"/>
  <c r="AG387" i="6"/>
  <c r="AH387" i="6"/>
  <c r="AI387" i="6"/>
  <c r="AR387" i="6"/>
  <c r="AC388" i="6"/>
  <c r="AD388" i="6"/>
  <c r="AE388" i="6"/>
  <c r="AF388" i="6"/>
  <c r="AG388" i="6"/>
  <c r="AH388" i="6"/>
  <c r="AI388" i="6"/>
  <c r="AR388" i="6"/>
  <c r="AC389" i="6"/>
  <c r="AD389" i="6"/>
  <c r="AE389" i="6"/>
  <c r="AF389" i="6"/>
  <c r="AG389" i="6"/>
  <c r="AH389" i="6"/>
  <c r="AI389" i="6"/>
  <c r="AR389" i="6"/>
  <c r="AC390" i="6"/>
  <c r="AD390" i="6"/>
  <c r="AE390" i="6"/>
  <c r="AF390" i="6"/>
  <c r="AG390" i="6"/>
  <c r="AH390" i="6"/>
  <c r="AI390" i="6"/>
  <c r="AR390" i="6"/>
  <c r="AC391" i="6"/>
  <c r="AD391" i="6"/>
  <c r="AE391" i="6"/>
  <c r="AF391" i="6"/>
  <c r="AG391" i="6"/>
  <c r="AH391" i="6"/>
  <c r="AI391" i="6"/>
  <c r="AR391" i="6"/>
  <c r="AC392" i="6"/>
  <c r="AD392" i="6"/>
  <c r="AE392" i="6"/>
  <c r="AF392" i="6"/>
  <c r="AG392" i="6"/>
  <c r="AH392" i="6"/>
  <c r="AI392" i="6"/>
  <c r="AR392" i="6"/>
  <c r="AC393" i="6"/>
  <c r="AD393" i="6"/>
  <c r="AE393" i="6"/>
  <c r="AF393" i="6"/>
  <c r="AG393" i="6"/>
  <c r="AH393" i="6"/>
  <c r="AI393" i="6"/>
  <c r="AR393" i="6"/>
  <c r="AC394" i="6"/>
  <c r="AD394" i="6"/>
  <c r="AE394" i="6"/>
  <c r="AF394" i="6"/>
  <c r="AG394" i="6"/>
  <c r="AH394" i="6"/>
  <c r="AI394" i="6"/>
  <c r="AR394" i="6"/>
  <c r="AC395" i="6"/>
  <c r="AD395" i="6"/>
  <c r="AE395" i="6"/>
  <c r="AF395" i="6"/>
  <c r="AG395" i="6"/>
  <c r="AH395" i="6"/>
  <c r="AI395" i="6"/>
  <c r="AR395" i="6"/>
  <c r="AC396" i="6"/>
  <c r="AD396" i="6"/>
  <c r="AE396" i="6"/>
  <c r="AF396" i="6"/>
  <c r="AG396" i="6"/>
  <c r="AH396" i="6"/>
  <c r="AI396" i="6"/>
  <c r="AR396" i="6"/>
  <c r="AC397" i="6"/>
  <c r="AD397" i="6"/>
  <c r="AE397" i="6"/>
  <c r="AF397" i="6"/>
  <c r="AG397" i="6"/>
  <c r="AH397" i="6"/>
  <c r="AI397" i="6"/>
  <c r="AR397" i="6"/>
  <c r="AC398" i="6"/>
  <c r="AD398" i="6"/>
  <c r="AE398" i="6"/>
  <c r="AF398" i="6"/>
  <c r="AG398" i="6"/>
  <c r="AH398" i="6"/>
  <c r="AI398" i="6"/>
  <c r="AR398" i="6"/>
  <c r="AC399" i="6"/>
  <c r="AD399" i="6"/>
  <c r="AE399" i="6"/>
  <c r="AF399" i="6"/>
  <c r="AG399" i="6"/>
  <c r="AH399" i="6"/>
  <c r="AI399" i="6"/>
  <c r="AR399" i="6"/>
  <c r="AC400" i="6"/>
  <c r="AD400" i="6"/>
  <c r="AE400" i="6"/>
  <c r="AF400" i="6"/>
  <c r="AG400" i="6"/>
  <c r="AH400" i="6"/>
  <c r="AI400" i="6"/>
  <c r="AR400" i="6"/>
  <c r="AC401" i="6"/>
  <c r="AD401" i="6"/>
  <c r="AE401" i="6"/>
  <c r="AF401" i="6"/>
  <c r="AG401" i="6"/>
  <c r="AH401" i="6"/>
  <c r="AI401" i="6"/>
  <c r="AR401" i="6"/>
  <c r="AC402" i="6"/>
  <c r="AD402" i="6"/>
  <c r="AE402" i="6"/>
  <c r="AF402" i="6"/>
  <c r="AG402" i="6"/>
  <c r="AH402" i="6"/>
  <c r="AI402" i="6"/>
  <c r="AR402" i="6"/>
  <c r="AC403" i="6"/>
  <c r="AD403" i="6"/>
  <c r="AE403" i="6"/>
  <c r="AF403" i="6"/>
  <c r="AG403" i="6"/>
  <c r="AH403" i="6"/>
  <c r="AI403" i="6"/>
  <c r="AR403" i="6"/>
  <c r="AC404" i="6"/>
  <c r="AD404" i="6"/>
  <c r="AE404" i="6"/>
  <c r="AF404" i="6"/>
  <c r="AG404" i="6"/>
  <c r="AH404" i="6"/>
  <c r="AI404" i="6"/>
  <c r="AR404" i="6"/>
  <c r="AC405" i="6"/>
  <c r="AD405" i="6"/>
  <c r="AE405" i="6"/>
  <c r="AF405" i="6"/>
  <c r="AG405" i="6"/>
  <c r="AH405" i="6"/>
  <c r="AI405" i="6"/>
  <c r="AR405" i="6"/>
  <c r="AC406" i="6"/>
  <c r="AD406" i="6"/>
  <c r="AE406" i="6"/>
  <c r="AF406" i="6"/>
  <c r="AG406" i="6"/>
  <c r="AH406" i="6"/>
  <c r="AI406" i="6"/>
  <c r="AR406" i="6"/>
  <c r="AC407" i="6"/>
  <c r="AD407" i="6"/>
  <c r="AE407" i="6"/>
  <c r="AF407" i="6"/>
  <c r="AG407" i="6"/>
  <c r="AH407" i="6"/>
  <c r="AI407" i="6"/>
  <c r="AR407" i="6"/>
  <c r="AC408" i="6"/>
  <c r="AD408" i="6"/>
  <c r="AE408" i="6"/>
  <c r="AF408" i="6"/>
  <c r="AG408" i="6"/>
  <c r="AH408" i="6"/>
  <c r="AI408" i="6"/>
  <c r="AR408" i="6"/>
  <c r="AC409" i="6"/>
  <c r="AD409" i="6"/>
  <c r="AE409" i="6"/>
  <c r="AF409" i="6"/>
  <c r="AG409" i="6"/>
  <c r="AH409" i="6"/>
  <c r="AI409" i="6"/>
  <c r="AR409" i="6"/>
  <c r="AC410" i="6"/>
  <c r="AD410" i="6"/>
  <c r="AE410" i="6"/>
  <c r="AF410" i="6"/>
  <c r="AG410" i="6"/>
  <c r="AH410" i="6"/>
  <c r="AI410" i="6"/>
  <c r="AR410" i="6"/>
  <c r="AC411" i="6"/>
  <c r="AD411" i="6"/>
  <c r="AE411" i="6"/>
  <c r="AF411" i="6"/>
  <c r="AG411" i="6"/>
  <c r="AH411" i="6"/>
  <c r="AI411" i="6"/>
  <c r="AR411" i="6"/>
  <c r="AC412" i="6"/>
  <c r="AD412" i="6"/>
  <c r="AE412" i="6"/>
  <c r="AF412" i="6"/>
  <c r="AG412" i="6"/>
  <c r="AH412" i="6"/>
  <c r="AI412" i="6"/>
  <c r="AR412" i="6"/>
  <c r="AC413" i="6"/>
  <c r="AD413" i="6"/>
  <c r="AE413" i="6"/>
  <c r="AF413" i="6"/>
  <c r="AG413" i="6"/>
  <c r="AH413" i="6"/>
  <c r="AI413" i="6"/>
  <c r="AR413" i="6"/>
  <c r="AC414" i="6"/>
  <c r="AD414" i="6"/>
  <c r="AE414" i="6"/>
  <c r="AF414" i="6"/>
  <c r="AG414" i="6"/>
  <c r="AH414" i="6"/>
  <c r="AI414" i="6"/>
  <c r="AR414" i="6"/>
  <c r="AC415" i="6"/>
  <c r="AD415" i="6"/>
  <c r="AE415" i="6"/>
  <c r="AF415" i="6"/>
  <c r="AG415" i="6"/>
  <c r="AH415" i="6"/>
  <c r="AI415" i="6"/>
  <c r="AR415" i="6"/>
  <c r="AC416" i="6"/>
  <c r="AD416" i="6"/>
  <c r="AE416" i="6"/>
  <c r="AF416" i="6"/>
  <c r="AG416" i="6"/>
  <c r="AH416" i="6"/>
  <c r="AI416" i="6"/>
  <c r="AR416" i="6"/>
  <c r="AC417" i="6"/>
  <c r="AD417" i="6"/>
  <c r="AE417" i="6"/>
  <c r="AF417" i="6"/>
  <c r="AG417" i="6"/>
  <c r="AH417" i="6"/>
  <c r="AI417" i="6"/>
  <c r="AR417" i="6"/>
  <c r="AC418" i="6"/>
  <c r="AD418" i="6"/>
  <c r="AE418" i="6"/>
  <c r="AF418" i="6"/>
  <c r="AG418" i="6"/>
  <c r="AH418" i="6"/>
  <c r="AI418" i="6"/>
  <c r="AR418" i="6"/>
  <c r="AC419" i="6"/>
  <c r="AD419" i="6"/>
  <c r="AE419" i="6"/>
  <c r="AF419" i="6"/>
  <c r="AG419" i="6"/>
  <c r="AH419" i="6"/>
  <c r="AI419" i="6"/>
  <c r="AR419" i="6"/>
  <c r="AC420" i="6"/>
  <c r="AD420" i="6"/>
  <c r="AE420" i="6"/>
  <c r="AF420" i="6"/>
  <c r="AG420" i="6"/>
  <c r="AH420" i="6"/>
  <c r="AI420" i="6"/>
  <c r="AR420" i="6"/>
  <c r="AC421" i="6"/>
  <c r="AD421" i="6"/>
  <c r="AE421" i="6"/>
  <c r="AF421" i="6"/>
  <c r="AG421" i="6"/>
  <c r="AH421" i="6"/>
  <c r="AI421" i="6"/>
  <c r="AR421" i="6"/>
  <c r="AC422" i="6"/>
  <c r="AD422" i="6"/>
  <c r="AE422" i="6"/>
  <c r="AF422" i="6"/>
  <c r="AG422" i="6"/>
  <c r="AH422" i="6"/>
  <c r="AI422" i="6"/>
  <c r="AR422" i="6"/>
  <c r="AC423" i="6"/>
  <c r="AD423" i="6"/>
  <c r="AE423" i="6"/>
  <c r="AF423" i="6"/>
  <c r="AG423" i="6"/>
  <c r="AH423" i="6"/>
  <c r="AI423" i="6"/>
  <c r="AR423" i="6"/>
  <c r="AC424" i="6"/>
  <c r="AD424" i="6"/>
  <c r="AE424" i="6"/>
  <c r="AF424" i="6"/>
  <c r="AG424" i="6"/>
  <c r="AH424" i="6"/>
  <c r="AI424" i="6"/>
  <c r="AR424" i="6"/>
  <c r="AC425" i="6"/>
  <c r="AD425" i="6"/>
  <c r="AE425" i="6"/>
  <c r="AF425" i="6"/>
  <c r="AG425" i="6"/>
  <c r="AH425" i="6"/>
  <c r="AI425" i="6"/>
  <c r="AR425" i="6"/>
  <c r="AC426" i="6"/>
  <c r="AD426" i="6"/>
  <c r="AE426" i="6"/>
  <c r="AF426" i="6"/>
  <c r="AG426" i="6"/>
  <c r="AH426" i="6"/>
  <c r="AI426" i="6"/>
  <c r="AR426" i="6"/>
  <c r="AC427" i="6"/>
  <c r="AD427" i="6"/>
  <c r="AE427" i="6"/>
  <c r="AF427" i="6"/>
  <c r="AG427" i="6"/>
  <c r="AH427" i="6"/>
  <c r="AI427" i="6"/>
  <c r="AR427" i="6"/>
  <c r="AC428" i="6"/>
  <c r="AD428" i="6"/>
  <c r="AE428" i="6"/>
  <c r="AF428" i="6"/>
  <c r="AG428" i="6"/>
  <c r="AH428" i="6"/>
  <c r="AI428" i="6"/>
  <c r="AR428" i="6"/>
  <c r="AC429" i="6"/>
  <c r="AD429" i="6"/>
  <c r="AN429" i="6" s="1"/>
  <c r="AE429" i="6"/>
  <c r="AF429" i="6"/>
  <c r="AG429" i="6"/>
  <c r="AH429" i="6"/>
  <c r="AI429" i="6"/>
  <c r="AR429" i="6"/>
  <c r="AC430" i="6"/>
  <c r="AD430" i="6"/>
  <c r="AE430" i="6"/>
  <c r="AF430" i="6"/>
  <c r="AG430" i="6"/>
  <c r="AH430" i="6"/>
  <c r="AI430" i="6"/>
  <c r="AR430" i="6"/>
  <c r="AC431" i="6"/>
  <c r="AD431" i="6"/>
  <c r="AE431" i="6"/>
  <c r="AF431" i="6"/>
  <c r="AG431" i="6"/>
  <c r="AH431" i="6"/>
  <c r="AI431" i="6"/>
  <c r="AR431" i="6"/>
  <c r="AC432" i="6"/>
  <c r="AD432" i="6"/>
  <c r="AE432" i="6"/>
  <c r="AF432" i="6"/>
  <c r="AG432" i="6"/>
  <c r="AH432" i="6"/>
  <c r="AI432" i="6"/>
  <c r="AR432" i="6"/>
  <c r="AC433" i="6"/>
  <c r="AD433" i="6"/>
  <c r="AE433" i="6"/>
  <c r="AF433" i="6"/>
  <c r="AG433" i="6"/>
  <c r="AH433" i="6"/>
  <c r="AI433" i="6"/>
  <c r="AR433" i="6"/>
  <c r="AC434" i="6"/>
  <c r="AD434" i="6"/>
  <c r="AE434" i="6"/>
  <c r="AF434" i="6"/>
  <c r="AG434" i="6"/>
  <c r="AH434" i="6"/>
  <c r="AI434" i="6"/>
  <c r="AR434" i="6"/>
  <c r="AC435" i="6"/>
  <c r="AD435" i="6"/>
  <c r="AE435" i="6"/>
  <c r="AF435" i="6"/>
  <c r="AG435" i="6"/>
  <c r="AH435" i="6"/>
  <c r="AI435" i="6"/>
  <c r="AR435" i="6"/>
  <c r="AC436" i="6"/>
  <c r="AD436" i="6"/>
  <c r="AE436" i="6"/>
  <c r="AF436" i="6"/>
  <c r="AG436" i="6"/>
  <c r="AH436" i="6"/>
  <c r="AI436" i="6"/>
  <c r="AR436" i="6"/>
  <c r="AC437" i="6"/>
  <c r="AD437" i="6"/>
  <c r="AE437" i="6"/>
  <c r="AF437" i="6"/>
  <c r="AG437" i="6"/>
  <c r="AH437" i="6"/>
  <c r="AI437" i="6"/>
  <c r="AR437" i="6"/>
  <c r="AC438" i="6"/>
  <c r="AD438" i="6"/>
  <c r="AE438" i="6"/>
  <c r="AF438" i="6"/>
  <c r="AG438" i="6"/>
  <c r="AH438" i="6"/>
  <c r="AI438" i="6"/>
  <c r="AR438" i="6"/>
  <c r="AC439" i="6"/>
  <c r="AD439" i="6"/>
  <c r="AE439" i="6"/>
  <c r="AF439" i="6"/>
  <c r="AG439" i="6"/>
  <c r="AH439" i="6"/>
  <c r="AI439" i="6"/>
  <c r="AR439" i="6"/>
  <c r="AC440" i="6"/>
  <c r="AD440" i="6"/>
  <c r="AE440" i="6"/>
  <c r="AF440" i="6"/>
  <c r="AG440" i="6"/>
  <c r="AH440" i="6"/>
  <c r="AI440" i="6"/>
  <c r="AR440" i="6"/>
  <c r="AC441" i="6"/>
  <c r="AD441" i="6"/>
  <c r="AE441" i="6"/>
  <c r="AF441" i="6"/>
  <c r="AG441" i="6"/>
  <c r="AH441" i="6"/>
  <c r="AI441" i="6"/>
  <c r="AR441" i="6"/>
  <c r="AC442" i="6"/>
  <c r="AD442" i="6"/>
  <c r="AE442" i="6"/>
  <c r="AF442" i="6"/>
  <c r="AG442" i="6"/>
  <c r="AH442" i="6"/>
  <c r="AI442" i="6"/>
  <c r="AR442" i="6"/>
  <c r="AC443" i="6"/>
  <c r="AD443" i="6"/>
  <c r="AE443" i="6"/>
  <c r="AF443" i="6"/>
  <c r="AG443" i="6"/>
  <c r="AH443" i="6"/>
  <c r="AI443" i="6"/>
  <c r="AR443" i="6"/>
  <c r="AC444" i="6"/>
  <c r="AD444" i="6"/>
  <c r="AE444" i="6"/>
  <c r="AF444" i="6"/>
  <c r="AG444" i="6"/>
  <c r="AH444" i="6"/>
  <c r="AI444" i="6"/>
  <c r="AR444" i="6"/>
  <c r="AC445" i="6"/>
  <c r="AD445" i="6"/>
  <c r="AE445" i="6"/>
  <c r="AF445" i="6"/>
  <c r="AG445" i="6"/>
  <c r="AH445" i="6"/>
  <c r="AI445" i="6"/>
  <c r="AR445" i="6"/>
  <c r="AC446" i="6"/>
  <c r="AD446" i="6"/>
  <c r="AE446" i="6"/>
  <c r="AF446" i="6"/>
  <c r="AG446" i="6"/>
  <c r="AH446" i="6"/>
  <c r="AI446" i="6"/>
  <c r="AR446" i="6"/>
  <c r="AC447" i="6"/>
  <c r="AD447" i="6"/>
  <c r="AE447" i="6"/>
  <c r="AF447" i="6"/>
  <c r="AG447" i="6"/>
  <c r="AH447" i="6"/>
  <c r="AI447" i="6"/>
  <c r="AR447" i="6"/>
  <c r="AC448" i="6"/>
  <c r="AD448" i="6"/>
  <c r="AE448" i="6"/>
  <c r="AF448" i="6"/>
  <c r="AG448" i="6"/>
  <c r="AH448" i="6"/>
  <c r="AI448" i="6"/>
  <c r="AR448" i="6"/>
  <c r="AC449" i="6"/>
  <c r="AD449" i="6"/>
  <c r="AE449" i="6"/>
  <c r="AF449" i="6"/>
  <c r="AG449" i="6"/>
  <c r="AH449" i="6"/>
  <c r="AI449" i="6"/>
  <c r="AR449" i="6"/>
  <c r="AC450" i="6"/>
  <c r="AD450" i="6"/>
  <c r="AE450" i="6"/>
  <c r="AF450" i="6"/>
  <c r="AG450" i="6"/>
  <c r="AH450" i="6"/>
  <c r="AI450" i="6"/>
  <c r="AR450" i="6"/>
  <c r="AC451" i="6"/>
  <c r="AD451" i="6"/>
  <c r="AE451" i="6"/>
  <c r="AF451" i="6"/>
  <c r="AG451" i="6"/>
  <c r="AH451" i="6"/>
  <c r="AI451" i="6"/>
  <c r="AR451" i="6"/>
  <c r="AC452" i="6"/>
  <c r="AD452" i="6"/>
  <c r="AE452" i="6"/>
  <c r="AF452" i="6"/>
  <c r="AG452" i="6"/>
  <c r="AH452" i="6"/>
  <c r="AI452" i="6"/>
  <c r="AR452" i="6"/>
  <c r="AC453" i="6"/>
  <c r="AD453" i="6"/>
  <c r="AN453" i="6" s="1"/>
  <c r="AE453" i="6"/>
  <c r="AF453" i="6"/>
  <c r="AG453" i="6"/>
  <c r="AH453" i="6"/>
  <c r="AI453" i="6"/>
  <c r="AR453" i="6"/>
  <c r="AC454" i="6"/>
  <c r="AD454" i="6"/>
  <c r="AE454" i="6"/>
  <c r="AF454" i="6"/>
  <c r="AG454" i="6"/>
  <c r="AH454" i="6"/>
  <c r="AI454" i="6"/>
  <c r="AR454" i="6"/>
  <c r="AC455" i="6"/>
  <c r="AD455" i="6"/>
  <c r="AE455" i="6"/>
  <c r="AF455" i="6"/>
  <c r="AG455" i="6"/>
  <c r="AH455" i="6"/>
  <c r="AI455" i="6"/>
  <c r="AR455" i="6"/>
  <c r="AC456" i="6"/>
  <c r="AD456" i="6"/>
  <c r="AE456" i="6"/>
  <c r="AF456" i="6"/>
  <c r="AG456" i="6"/>
  <c r="AH456" i="6"/>
  <c r="AI456" i="6"/>
  <c r="AR456" i="6"/>
  <c r="AC457" i="6"/>
  <c r="AD457" i="6"/>
  <c r="AE457" i="6"/>
  <c r="AF457" i="6"/>
  <c r="AG457" i="6"/>
  <c r="AH457" i="6"/>
  <c r="AI457" i="6"/>
  <c r="AR457" i="6"/>
  <c r="AC458" i="6"/>
  <c r="AD458" i="6"/>
  <c r="AE458" i="6"/>
  <c r="AF458" i="6"/>
  <c r="AG458" i="6"/>
  <c r="AH458" i="6"/>
  <c r="AI458" i="6"/>
  <c r="AR458" i="6"/>
  <c r="AC459" i="6"/>
  <c r="AD459" i="6"/>
  <c r="AE459" i="6"/>
  <c r="AF459" i="6"/>
  <c r="AG459" i="6"/>
  <c r="AH459" i="6"/>
  <c r="AI459" i="6"/>
  <c r="AR459" i="6"/>
  <c r="AC460" i="6"/>
  <c r="AD460" i="6"/>
  <c r="AE460" i="6"/>
  <c r="AF460" i="6"/>
  <c r="AG460" i="6"/>
  <c r="AH460" i="6"/>
  <c r="AI460" i="6"/>
  <c r="AR460" i="6"/>
  <c r="AC461" i="6"/>
  <c r="AD461" i="6"/>
  <c r="AE461" i="6"/>
  <c r="AF461" i="6"/>
  <c r="AG461" i="6"/>
  <c r="AH461" i="6"/>
  <c r="AI461" i="6"/>
  <c r="AR461" i="6"/>
  <c r="AC462" i="6"/>
  <c r="AD462" i="6"/>
  <c r="AE462" i="6"/>
  <c r="AF462" i="6"/>
  <c r="AG462" i="6"/>
  <c r="AH462" i="6"/>
  <c r="AI462" i="6"/>
  <c r="AR462" i="6"/>
  <c r="AC463" i="6"/>
  <c r="AD463" i="6"/>
  <c r="AE463" i="6"/>
  <c r="AF463" i="6"/>
  <c r="AG463" i="6"/>
  <c r="AH463" i="6"/>
  <c r="AI463" i="6"/>
  <c r="AR463" i="6"/>
  <c r="AC464" i="6"/>
  <c r="AD464" i="6"/>
  <c r="AE464" i="6"/>
  <c r="AF464" i="6"/>
  <c r="AG464" i="6"/>
  <c r="AH464" i="6"/>
  <c r="AI464" i="6"/>
  <c r="AR464" i="6"/>
  <c r="AC465" i="6"/>
  <c r="AD465" i="6"/>
  <c r="AE465" i="6"/>
  <c r="AF465" i="6"/>
  <c r="AG465" i="6"/>
  <c r="AH465" i="6"/>
  <c r="AI465" i="6"/>
  <c r="AR465" i="6"/>
  <c r="AC466" i="6"/>
  <c r="AD466" i="6"/>
  <c r="AE466" i="6"/>
  <c r="AF466" i="6"/>
  <c r="AG466" i="6"/>
  <c r="AH466" i="6"/>
  <c r="AI466" i="6"/>
  <c r="AR466" i="6"/>
  <c r="AC467" i="6"/>
  <c r="AD467" i="6"/>
  <c r="AE467" i="6"/>
  <c r="AF467" i="6"/>
  <c r="AG467" i="6"/>
  <c r="AH467" i="6"/>
  <c r="AI467" i="6"/>
  <c r="AR467" i="6"/>
  <c r="AC468" i="6"/>
  <c r="AD468" i="6"/>
  <c r="AN468" i="6" s="1"/>
  <c r="AE468" i="6"/>
  <c r="AF468" i="6"/>
  <c r="AG468" i="6"/>
  <c r="AH468" i="6"/>
  <c r="AI468" i="6"/>
  <c r="AR468" i="6"/>
  <c r="AC469" i="6"/>
  <c r="AD469" i="6"/>
  <c r="AE469" i="6"/>
  <c r="AF469" i="6"/>
  <c r="AG469" i="6"/>
  <c r="AH469" i="6"/>
  <c r="AI469" i="6"/>
  <c r="AR469" i="6"/>
  <c r="AC470" i="6"/>
  <c r="AD470" i="6"/>
  <c r="AE470" i="6"/>
  <c r="AF470" i="6"/>
  <c r="AG470" i="6"/>
  <c r="AH470" i="6"/>
  <c r="AI470" i="6"/>
  <c r="AR470" i="6"/>
  <c r="AC471" i="6"/>
  <c r="AD471" i="6"/>
  <c r="AE471" i="6"/>
  <c r="AF471" i="6"/>
  <c r="AG471" i="6"/>
  <c r="AH471" i="6"/>
  <c r="AI471" i="6"/>
  <c r="AR471" i="6"/>
  <c r="AC472" i="6"/>
  <c r="AD472" i="6"/>
  <c r="AN472" i="6" s="1"/>
  <c r="AE472" i="6"/>
  <c r="AF472" i="6"/>
  <c r="AG472" i="6"/>
  <c r="AH472" i="6"/>
  <c r="AI472" i="6"/>
  <c r="AR472" i="6"/>
  <c r="AC473" i="6"/>
  <c r="AD473" i="6"/>
  <c r="AE473" i="6"/>
  <c r="AF473" i="6"/>
  <c r="AG473" i="6"/>
  <c r="AH473" i="6"/>
  <c r="AI473" i="6"/>
  <c r="AR473" i="6"/>
  <c r="AC474" i="6"/>
  <c r="AD474" i="6"/>
  <c r="AE474" i="6"/>
  <c r="AF474" i="6"/>
  <c r="AG474" i="6"/>
  <c r="AH474" i="6"/>
  <c r="AI474" i="6"/>
  <c r="AR474" i="6"/>
  <c r="AC475" i="6"/>
  <c r="AD475" i="6"/>
  <c r="AE475" i="6"/>
  <c r="AF475" i="6"/>
  <c r="AG475" i="6"/>
  <c r="AH475" i="6"/>
  <c r="AI475" i="6"/>
  <c r="AR475" i="6"/>
  <c r="AC476" i="6"/>
  <c r="AD476" i="6"/>
  <c r="AN476" i="6" s="1"/>
  <c r="AE476" i="6"/>
  <c r="AF476" i="6"/>
  <c r="AG476" i="6"/>
  <c r="AH476" i="6"/>
  <c r="AI476" i="6"/>
  <c r="AR476" i="6"/>
  <c r="AC477" i="6"/>
  <c r="AD477" i="6"/>
  <c r="AE477" i="6"/>
  <c r="AF477" i="6"/>
  <c r="AG477" i="6"/>
  <c r="AH477" i="6"/>
  <c r="AI477" i="6"/>
  <c r="AR477" i="6"/>
  <c r="AC478" i="6"/>
  <c r="AD478" i="6"/>
  <c r="AE478" i="6"/>
  <c r="AF478" i="6"/>
  <c r="AG478" i="6"/>
  <c r="AH478" i="6"/>
  <c r="AI478" i="6"/>
  <c r="AR478" i="6"/>
  <c r="AC479" i="6"/>
  <c r="AD479" i="6"/>
  <c r="AE479" i="6"/>
  <c r="AF479" i="6"/>
  <c r="AG479" i="6"/>
  <c r="AH479" i="6"/>
  <c r="AI479" i="6"/>
  <c r="AR479" i="6"/>
  <c r="AC480" i="6"/>
  <c r="AD480" i="6"/>
  <c r="AE480" i="6"/>
  <c r="AF480" i="6"/>
  <c r="AG480" i="6"/>
  <c r="AH480" i="6"/>
  <c r="AI480" i="6"/>
  <c r="AR480" i="6"/>
  <c r="AC481" i="6"/>
  <c r="AD481" i="6"/>
  <c r="AE481" i="6"/>
  <c r="AF481" i="6"/>
  <c r="AG481" i="6"/>
  <c r="AH481" i="6"/>
  <c r="AI481" i="6"/>
  <c r="AR481" i="6"/>
  <c r="AC482" i="6"/>
  <c r="AD482" i="6"/>
  <c r="AE482" i="6"/>
  <c r="AF482" i="6"/>
  <c r="AG482" i="6"/>
  <c r="AH482" i="6"/>
  <c r="AI482" i="6"/>
  <c r="AR482" i="6"/>
  <c r="AC483" i="6"/>
  <c r="AD483" i="6"/>
  <c r="AE483" i="6"/>
  <c r="AF483" i="6"/>
  <c r="AG483" i="6"/>
  <c r="AH483" i="6"/>
  <c r="AI483" i="6"/>
  <c r="AR483" i="6"/>
  <c r="AC484" i="6"/>
  <c r="AD484" i="6"/>
  <c r="AE484" i="6"/>
  <c r="AF484" i="6"/>
  <c r="AG484" i="6"/>
  <c r="AH484" i="6"/>
  <c r="AI484" i="6"/>
  <c r="AR484" i="6"/>
  <c r="AC485" i="6"/>
  <c r="AD485" i="6"/>
  <c r="AE485" i="6"/>
  <c r="AF485" i="6"/>
  <c r="AG485" i="6"/>
  <c r="AH485" i="6"/>
  <c r="AI485" i="6"/>
  <c r="AR485" i="6"/>
  <c r="AC486" i="6"/>
  <c r="AD486" i="6"/>
  <c r="AE486" i="6"/>
  <c r="AF486" i="6"/>
  <c r="AG486" i="6"/>
  <c r="AH486" i="6"/>
  <c r="AI486" i="6"/>
  <c r="AR486" i="6"/>
  <c r="AC487" i="6"/>
  <c r="AD487" i="6"/>
  <c r="AE487" i="6"/>
  <c r="AF487" i="6"/>
  <c r="AG487" i="6"/>
  <c r="AH487" i="6"/>
  <c r="AI487" i="6"/>
  <c r="AR487" i="6"/>
  <c r="AC488" i="6"/>
  <c r="AD488" i="6"/>
  <c r="AN488" i="6" s="1"/>
  <c r="AE488" i="6"/>
  <c r="AF488" i="6"/>
  <c r="AG488" i="6"/>
  <c r="AH488" i="6"/>
  <c r="AI488" i="6"/>
  <c r="AR488" i="6"/>
  <c r="AC489" i="6"/>
  <c r="AD489" i="6"/>
  <c r="AE489" i="6"/>
  <c r="AF489" i="6"/>
  <c r="AG489" i="6"/>
  <c r="AH489" i="6"/>
  <c r="AI489" i="6"/>
  <c r="AR489" i="6"/>
  <c r="AC490" i="6"/>
  <c r="AD490" i="6"/>
  <c r="AE490" i="6"/>
  <c r="AF490" i="6"/>
  <c r="AG490" i="6"/>
  <c r="AH490" i="6"/>
  <c r="AI490" i="6"/>
  <c r="AR490" i="6"/>
  <c r="AC491" i="6"/>
  <c r="AD491" i="6"/>
  <c r="AE491" i="6"/>
  <c r="AF491" i="6"/>
  <c r="AG491" i="6"/>
  <c r="AH491" i="6"/>
  <c r="AI491" i="6"/>
  <c r="AR491" i="6"/>
  <c r="AC492" i="6"/>
  <c r="AD492" i="6"/>
  <c r="AN492" i="6" s="1"/>
  <c r="AE492" i="6"/>
  <c r="AF492" i="6"/>
  <c r="AG492" i="6"/>
  <c r="AH492" i="6"/>
  <c r="AI492" i="6"/>
  <c r="AR492" i="6"/>
  <c r="AC493" i="6"/>
  <c r="AD493" i="6"/>
  <c r="AE493" i="6"/>
  <c r="AF493" i="6"/>
  <c r="AG493" i="6"/>
  <c r="AH493" i="6"/>
  <c r="AI493" i="6"/>
  <c r="AR493" i="6"/>
  <c r="AC494" i="6"/>
  <c r="AD494" i="6"/>
  <c r="AE494" i="6"/>
  <c r="AF494" i="6"/>
  <c r="AG494" i="6"/>
  <c r="AH494" i="6"/>
  <c r="AI494" i="6"/>
  <c r="AR494" i="6"/>
  <c r="AC495" i="6"/>
  <c r="AD495" i="6"/>
  <c r="AE495" i="6"/>
  <c r="AF495" i="6"/>
  <c r="AG495" i="6"/>
  <c r="AH495" i="6"/>
  <c r="AI495" i="6"/>
  <c r="AR495" i="6"/>
  <c r="AC496" i="6"/>
  <c r="AD496" i="6"/>
  <c r="AE496" i="6"/>
  <c r="AF496" i="6"/>
  <c r="AG496" i="6"/>
  <c r="AH496" i="6"/>
  <c r="AI496" i="6"/>
  <c r="AR496" i="6"/>
  <c r="AC497" i="6"/>
  <c r="AD497" i="6"/>
  <c r="AE497" i="6"/>
  <c r="AF497" i="6"/>
  <c r="AG497" i="6"/>
  <c r="AH497" i="6"/>
  <c r="AI497" i="6"/>
  <c r="AR497" i="6"/>
  <c r="AC498" i="6"/>
  <c r="AD498" i="6"/>
  <c r="AE498" i="6"/>
  <c r="AF498" i="6"/>
  <c r="AG498" i="6"/>
  <c r="AH498" i="6"/>
  <c r="AI498" i="6"/>
  <c r="AR498" i="6"/>
  <c r="AC499" i="6"/>
  <c r="AD499" i="6"/>
  <c r="AE499" i="6"/>
  <c r="AF499" i="6"/>
  <c r="AG499" i="6"/>
  <c r="AH499" i="6"/>
  <c r="AI499" i="6"/>
  <c r="AR499" i="6"/>
  <c r="AC500" i="6"/>
  <c r="AD500" i="6"/>
  <c r="AE500" i="6"/>
  <c r="AF500" i="6"/>
  <c r="AG500" i="6"/>
  <c r="AH500" i="6"/>
  <c r="AI500" i="6"/>
  <c r="AR500" i="6"/>
  <c r="AC501" i="6"/>
  <c r="AD501" i="6"/>
  <c r="AE501" i="6"/>
  <c r="AF501" i="6"/>
  <c r="AG501" i="6"/>
  <c r="AH501" i="6"/>
  <c r="AI501" i="6"/>
  <c r="AR501" i="6"/>
  <c r="AC502" i="6"/>
  <c r="AD502" i="6"/>
  <c r="AE502" i="6"/>
  <c r="AF502" i="6"/>
  <c r="AG502" i="6"/>
  <c r="AH502" i="6"/>
  <c r="AI502" i="6"/>
  <c r="AR502" i="6"/>
  <c r="AC503" i="6"/>
  <c r="AD503" i="6"/>
  <c r="AE503" i="6"/>
  <c r="AF503" i="6"/>
  <c r="AG503" i="6"/>
  <c r="AH503" i="6"/>
  <c r="AI503" i="6"/>
  <c r="AR503" i="6"/>
  <c r="AC504" i="6"/>
  <c r="AD504" i="6"/>
  <c r="AE504" i="6"/>
  <c r="AF504" i="6"/>
  <c r="AG504" i="6"/>
  <c r="AH504" i="6"/>
  <c r="AI504" i="6"/>
  <c r="AR504" i="6"/>
  <c r="AC505" i="6"/>
  <c r="AD505" i="6"/>
  <c r="AE505" i="6"/>
  <c r="AF505" i="6"/>
  <c r="AG505" i="6"/>
  <c r="AH505" i="6"/>
  <c r="AI505" i="6"/>
  <c r="AR505" i="6"/>
  <c r="AC506" i="6"/>
  <c r="AD506" i="6"/>
  <c r="AE506" i="6"/>
  <c r="AF506" i="6"/>
  <c r="AG506" i="6"/>
  <c r="AH506" i="6"/>
  <c r="AI506" i="6"/>
  <c r="AR506" i="6"/>
  <c r="AC507" i="6"/>
  <c r="AD507" i="6"/>
  <c r="AE507" i="6"/>
  <c r="AF507" i="6"/>
  <c r="AG507" i="6"/>
  <c r="AH507" i="6"/>
  <c r="AI507" i="6"/>
  <c r="AR507" i="6"/>
  <c r="AC508" i="6"/>
  <c r="AD508" i="6"/>
  <c r="AE508" i="6"/>
  <c r="AF508" i="6"/>
  <c r="AG508" i="6"/>
  <c r="AH508" i="6"/>
  <c r="AI508" i="6"/>
  <c r="AR508" i="6"/>
  <c r="AC509" i="6"/>
  <c r="AD509" i="6"/>
  <c r="AE509" i="6"/>
  <c r="AF509" i="6"/>
  <c r="AG509" i="6"/>
  <c r="AH509" i="6"/>
  <c r="AI509" i="6"/>
  <c r="AR509" i="6"/>
  <c r="AC510" i="6"/>
  <c r="AD510" i="6"/>
  <c r="AE510" i="6"/>
  <c r="AF510" i="6"/>
  <c r="AG510" i="6"/>
  <c r="AH510" i="6"/>
  <c r="AI510" i="6"/>
  <c r="AR510" i="6"/>
  <c r="AC511" i="6"/>
  <c r="AD511" i="6"/>
  <c r="AE511" i="6"/>
  <c r="AF511" i="6"/>
  <c r="AG511" i="6"/>
  <c r="AH511" i="6"/>
  <c r="AI511" i="6"/>
  <c r="AR511" i="6"/>
  <c r="AC512" i="6"/>
  <c r="AD512" i="6"/>
  <c r="AE512" i="6"/>
  <c r="AF512" i="6"/>
  <c r="AG512" i="6"/>
  <c r="AH512" i="6"/>
  <c r="AI512" i="6"/>
  <c r="AR512" i="6"/>
  <c r="AC513" i="6"/>
  <c r="AD513" i="6"/>
  <c r="AE513" i="6"/>
  <c r="AF513" i="6"/>
  <c r="AG513" i="6"/>
  <c r="AH513" i="6"/>
  <c r="AI513" i="6"/>
  <c r="AR513" i="6"/>
  <c r="AC514" i="6"/>
  <c r="AD514" i="6"/>
  <c r="AE514" i="6"/>
  <c r="AF514" i="6"/>
  <c r="AG514" i="6"/>
  <c r="AH514" i="6"/>
  <c r="AI514" i="6"/>
  <c r="AR514" i="6"/>
  <c r="AC515" i="6"/>
  <c r="AD515" i="6"/>
  <c r="AE515" i="6"/>
  <c r="AF515" i="6"/>
  <c r="AG515" i="6"/>
  <c r="AH515" i="6"/>
  <c r="AI515" i="6"/>
  <c r="AR515" i="6"/>
  <c r="AC516" i="6"/>
  <c r="AD516" i="6"/>
  <c r="AN516" i="6" s="1"/>
  <c r="AE516" i="6"/>
  <c r="AF516" i="6"/>
  <c r="AG516" i="6"/>
  <c r="AH516" i="6"/>
  <c r="AI516" i="6"/>
  <c r="AR516" i="6"/>
  <c r="AC517" i="6"/>
  <c r="AD517" i="6"/>
  <c r="AE517" i="6"/>
  <c r="AF517" i="6"/>
  <c r="AG517" i="6"/>
  <c r="AH517" i="6"/>
  <c r="AI517" i="6"/>
  <c r="AR517" i="6"/>
  <c r="AC518" i="6"/>
  <c r="AD518" i="6"/>
  <c r="AE518" i="6"/>
  <c r="AF518" i="6"/>
  <c r="AG518" i="6"/>
  <c r="AH518" i="6"/>
  <c r="AI518" i="6"/>
  <c r="AR518" i="6"/>
  <c r="AC519" i="6"/>
  <c r="AD519" i="6"/>
  <c r="AE519" i="6"/>
  <c r="AF519" i="6"/>
  <c r="AG519" i="6"/>
  <c r="AH519" i="6"/>
  <c r="AI519" i="6"/>
  <c r="AR519" i="6"/>
  <c r="AC520" i="6"/>
  <c r="AD520" i="6"/>
  <c r="AE520" i="6"/>
  <c r="AF520" i="6"/>
  <c r="AG520" i="6"/>
  <c r="AH520" i="6"/>
  <c r="AI520" i="6"/>
  <c r="AR520" i="6"/>
  <c r="AC521" i="6"/>
  <c r="AD521" i="6"/>
  <c r="AE521" i="6"/>
  <c r="AF521" i="6"/>
  <c r="AG521" i="6"/>
  <c r="AH521" i="6"/>
  <c r="AI521" i="6"/>
  <c r="AR521" i="6"/>
  <c r="AC522" i="6"/>
  <c r="AD522" i="6"/>
  <c r="AE522" i="6"/>
  <c r="AF522" i="6"/>
  <c r="AG522" i="6"/>
  <c r="AH522" i="6"/>
  <c r="AI522" i="6"/>
  <c r="AR522" i="6"/>
  <c r="AC523" i="6"/>
  <c r="AD523" i="6"/>
  <c r="AE523" i="6"/>
  <c r="AF523" i="6"/>
  <c r="AG523" i="6"/>
  <c r="AH523" i="6"/>
  <c r="AI523" i="6"/>
  <c r="AR523" i="6"/>
  <c r="AC524" i="6"/>
  <c r="AD524" i="6"/>
  <c r="AE524" i="6"/>
  <c r="AF524" i="6"/>
  <c r="AG524" i="6"/>
  <c r="AH524" i="6"/>
  <c r="AI524" i="6"/>
  <c r="AR524" i="6"/>
  <c r="AC525" i="6"/>
  <c r="AD525" i="6"/>
  <c r="AE525" i="6"/>
  <c r="AF525" i="6"/>
  <c r="AG525" i="6"/>
  <c r="AH525" i="6"/>
  <c r="AI525" i="6"/>
  <c r="AR525" i="6"/>
  <c r="AC526" i="6"/>
  <c r="AD526" i="6"/>
  <c r="AE526" i="6"/>
  <c r="AF526" i="6"/>
  <c r="AG526" i="6"/>
  <c r="AH526" i="6"/>
  <c r="AI526" i="6"/>
  <c r="AR526" i="6"/>
  <c r="AC527" i="6"/>
  <c r="AD527" i="6"/>
  <c r="AE527" i="6"/>
  <c r="AF527" i="6"/>
  <c r="AG527" i="6"/>
  <c r="AH527" i="6"/>
  <c r="AI527" i="6"/>
  <c r="AR527" i="6"/>
  <c r="AC528" i="6"/>
  <c r="AD528" i="6"/>
  <c r="AE528" i="6"/>
  <c r="AF528" i="6"/>
  <c r="AG528" i="6"/>
  <c r="AH528" i="6"/>
  <c r="AI528" i="6"/>
  <c r="AR528" i="6"/>
  <c r="AC529" i="6"/>
  <c r="AD529" i="6"/>
  <c r="AE529" i="6"/>
  <c r="AF529" i="6"/>
  <c r="AG529" i="6"/>
  <c r="AH529" i="6"/>
  <c r="AI529" i="6"/>
  <c r="AR529" i="6"/>
  <c r="AC530" i="6"/>
  <c r="AD530" i="6"/>
  <c r="AE530" i="6"/>
  <c r="AF530" i="6"/>
  <c r="AG530" i="6"/>
  <c r="AH530" i="6"/>
  <c r="AI530" i="6"/>
  <c r="AR530" i="6"/>
  <c r="AC531" i="6"/>
  <c r="AD531" i="6"/>
  <c r="AE531" i="6"/>
  <c r="AF531" i="6"/>
  <c r="AG531" i="6"/>
  <c r="AH531" i="6"/>
  <c r="AI531" i="6"/>
  <c r="AR531" i="6"/>
  <c r="AC532" i="6"/>
  <c r="AD532" i="6"/>
  <c r="AE532" i="6"/>
  <c r="AF532" i="6"/>
  <c r="AG532" i="6"/>
  <c r="AH532" i="6"/>
  <c r="AI532" i="6"/>
  <c r="AR532" i="6"/>
  <c r="AC533" i="6"/>
  <c r="AD533" i="6"/>
  <c r="AE533" i="6"/>
  <c r="AF533" i="6"/>
  <c r="AG533" i="6"/>
  <c r="AH533" i="6"/>
  <c r="AI533" i="6"/>
  <c r="AR533" i="6"/>
  <c r="AC534" i="6"/>
  <c r="AD534" i="6"/>
  <c r="AE534" i="6"/>
  <c r="AF534" i="6"/>
  <c r="AG534" i="6"/>
  <c r="AH534" i="6"/>
  <c r="AI534" i="6"/>
  <c r="AR534" i="6"/>
  <c r="AC535" i="6"/>
  <c r="AD535" i="6"/>
  <c r="AE535" i="6"/>
  <c r="AF535" i="6"/>
  <c r="AG535" i="6"/>
  <c r="AH535" i="6"/>
  <c r="AI535" i="6"/>
  <c r="AR535" i="6"/>
  <c r="AC536" i="6"/>
  <c r="AD536" i="6"/>
  <c r="AE536" i="6"/>
  <c r="AF536" i="6"/>
  <c r="AG536" i="6"/>
  <c r="AH536" i="6"/>
  <c r="AI536" i="6"/>
  <c r="AR536" i="6"/>
  <c r="AC537" i="6"/>
  <c r="AD537" i="6"/>
  <c r="AE537" i="6"/>
  <c r="AF537" i="6"/>
  <c r="AG537" i="6"/>
  <c r="AH537" i="6"/>
  <c r="AI537" i="6"/>
  <c r="AR537" i="6"/>
  <c r="AC538" i="6"/>
  <c r="AD538" i="6"/>
  <c r="AE538" i="6"/>
  <c r="AF538" i="6"/>
  <c r="AG538" i="6"/>
  <c r="AH538" i="6"/>
  <c r="AI538" i="6"/>
  <c r="AR538" i="6"/>
  <c r="AC539" i="6"/>
  <c r="AD539" i="6"/>
  <c r="AE539" i="6"/>
  <c r="AF539" i="6"/>
  <c r="AG539" i="6"/>
  <c r="AH539" i="6"/>
  <c r="AI539" i="6"/>
  <c r="AR539" i="6"/>
  <c r="AC540" i="6"/>
  <c r="AD540" i="6"/>
  <c r="AE540" i="6"/>
  <c r="AF540" i="6"/>
  <c r="AG540" i="6"/>
  <c r="AH540" i="6"/>
  <c r="AI540" i="6"/>
  <c r="AR540" i="6"/>
  <c r="AC541" i="6"/>
  <c r="AD541" i="6"/>
  <c r="AE541" i="6"/>
  <c r="AF541" i="6"/>
  <c r="AG541" i="6"/>
  <c r="AH541" i="6"/>
  <c r="AI541" i="6"/>
  <c r="AR541" i="6"/>
  <c r="AC542" i="6"/>
  <c r="AD542" i="6"/>
  <c r="AE542" i="6"/>
  <c r="AF542" i="6"/>
  <c r="AG542" i="6"/>
  <c r="AH542" i="6"/>
  <c r="AI542" i="6"/>
  <c r="AR542" i="6"/>
  <c r="AC543" i="6"/>
  <c r="AD543" i="6"/>
  <c r="AE543" i="6"/>
  <c r="AF543" i="6"/>
  <c r="AG543" i="6"/>
  <c r="AH543" i="6"/>
  <c r="AI543" i="6"/>
  <c r="AR543" i="6"/>
  <c r="AC544" i="6"/>
  <c r="AD544" i="6"/>
  <c r="AE544" i="6"/>
  <c r="AF544" i="6"/>
  <c r="AG544" i="6"/>
  <c r="AH544" i="6"/>
  <c r="AI544" i="6"/>
  <c r="AR544" i="6"/>
  <c r="AC545" i="6"/>
  <c r="AD545" i="6"/>
  <c r="AE545" i="6"/>
  <c r="AF545" i="6"/>
  <c r="AG545" i="6"/>
  <c r="AH545" i="6"/>
  <c r="AI545" i="6"/>
  <c r="AR545" i="6"/>
  <c r="AC546" i="6"/>
  <c r="AD546" i="6"/>
  <c r="AE546" i="6"/>
  <c r="AF546" i="6"/>
  <c r="AG546" i="6"/>
  <c r="AH546" i="6"/>
  <c r="AI546" i="6"/>
  <c r="AR546" i="6"/>
  <c r="AC547" i="6"/>
  <c r="AD547" i="6"/>
  <c r="AE547" i="6"/>
  <c r="AF547" i="6"/>
  <c r="AG547" i="6"/>
  <c r="AH547" i="6"/>
  <c r="AI547" i="6"/>
  <c r="AR547" i="6"/>
  <c r="AC548" i="6"/>
  <c r="AD548" i="6"/>
  <c r="AE548" i="6"/>
  <c r="AF548" i="6"/>
  <c r="AG548" i="6"/>
  <c r="AH548" i="6"/>
  <c r="AI548" i="6"/>
  <c r="AR548" i="6"/>
  <c r="AC549" i="6"/>
  <c r="AD549" i="6"/>
  <c r="AE549" i="6"/>
  <c r="AF549" i="6"/>
  <c r="AG549" i="6"/>
  <c r="AH549" i="6"/>
  <c r="AI549" i="6"/>
  <c r="AR549" i="6"/>
  <c r="AC550" i="6"/>
  <c r="AD550" i="6"/>
  <c r="AE550" i="6"/>
  <c r="AF550" i="6"/>
  <c r="AG550" i="6"/>
  <c r="AH550" i="6"/>
  <c r="AI550" i="6"/>
  <c r="AR550" i="6"/>
  <c r="AC551" i="6"/>
  <c r="AD551" i="6"/>
  <c r="AE551" i="6"/>
  <c r="AF551" i="6"/>
  <c r="AG551" i="6"/>
  <c r="AH551" i="6"/>
  <c r="AI551" i="6"/>
  <c r="AR551" i="6"/>
  <c r="AC552" i="6"/>
  <c r="AD552" i="6"/>
  <c r="AE552" i="6"/>
  <c r="AF552" i="6"/>
  <c r="AG552" i="6"/>
  <c r="AH552" i="6"/>
  <c r="AI552" i="6"/>
  <c r="AR552" i="6"/>
  <c r="AC553" i="6"/>
  <c r="AD553" i="6"/>
  <c r="AE553" i="6"/>
  <c r="AF553" i="6"/>
  <c r="AG553" i="6"/>
  <c r="AH553" i="6"/>
  <c r="AI553" i="6"/>
  <c r="AR553" i="6"/>
  <c r="AC554" i="6"/>
  <c r="AD554" i="6"/>
  <c r="AE554" i="6"/>
  <c r="AF554" i="6"/>
  <c r="AG554" i="6"/>
  <c r="AH554" i="6"/>
  <c r="AI554" i="6"/>
  <c r="AR554" i="6"/>
  <c r="AC555" i="6"/>
  <c r="AD555" i="6"/>
  <c r="AE555" i="6"/>
  <c r="AF555" i="6"/>
  <c r="AG555" i="6"/>
  <c r="AH555" i="6"/>
  <c r="AI555" i="6"/>
  <c r="AR555" i="6"/>
  <c r="AC556" i="6"/>
  <c r="AD556" i="6"/>
  <c r="AE556" i="6"/>
  <c r="AF556" i="6"/>
  <c r="AG556" i="6"/>
  <c r="AH556" i="6"/>
  <c r="AI556" i="6"/>
  <c r="AR556" i="6"/>
  <c r="AC557" i="6"/>
  <c r="AD557" i="6"/>
  <c r="AE557" i="6"/>
  <c r="AF557" i="6"/>
  <c r="AG557" i="6"/>
  <c r="AH557" i="6"/>
  <c r="AI557" i="6"/>
  <c r="AR557" i="6"/>
  <c r="AC558" i="6"/>
  <c r="AD558" i="6"/>
  <c r="AE558" i="6"/>
  <c r="AF558" i="6"/>
  <c r="AG558" i="6"/>
  <c r="AH558" i="6"/>
  <c r="AI558" i="6"/>
  <c r="AR558" i="6"/>
  <c r="AC559" i="6"/>
  <c r="AD559" i="6"/>
  <c r="AE559" i="6"/>
  <c r="AF559" i="6"/>
  <c r="AG559" i="6"/>
  <c r="AH559" i="6"/>
  <c r="AI559" i="6"/>
  <c r="AR559" i="6"/>
  <c r="AC560" i="6"/>
  <c r="AD560" i="6"/>
  <c r="AE560" i="6"/>
  <c r="AF560" i="6"/>
  <c r="AG560" i="6"/>
  <c r="AH560" i="6"/>
  <c r="AI560" i="6"/>
  <c r="AR560" i="6"/>
  <c r="AC561" i="6"/>
  <c r="AD561" i="6"/>
  <c r="AE561" i="6"/>
  <c r="AF561" i="6"/>
  <c r="AG561" i="6"/>
  <c r="AH561" i="6"/>
  <c r="AI561" i="6"/>
  <c r="AR561" i="6"/>
  <c r="AC562" i="6"/>
  <c r="AD562" i="6"/>
  <c r="AE562" i="6"/>
  <c r="AF562" i="6"/>
  <c r="AG562" i="6"/>
  <c r="AH562" i="6"/>
  <c r="AI562" i="6"/>
  <c r="AR562" i="6"/>
  <c r="AC563" i="6"/>
  <c r="AD563" i="6"/>
  <c r="AE563" i="6"/>
  <c r="AF563" i="6"/>
  <c r="AG563" i="6"/>
  <c r="AH563" i="6"/>
  <c r="AI563" i="6"/>
  <c r="AR563" i="6"/>
  <c r="AC564" i="6"/>
  <c r="AD564" i="6"/>
  <c r="AE564" i="6"/>
  <c r="AF564" i="6"/>
  <c r="AG564" i="6"/>
  <c r="AH564" i="6"/>
  <c r="AI564" i="6"/>
  <c r="AR564" i="6"/>
  <c r="AC565" i="6"/>
  <c r="AD565" i="6"/>
  <c r="AE565" i="6"/>
  <c r="AF565" i="6"/>
  <c r="AG565" i="6"/>
  <c r="AH565" i="6"/>
  <c r="AI565" i="6"/>
  <c r="AR565" i="6"/>
  <c r="AC566" i="6"/>
  <c r="AD566" i="6"/>
  <c r="AE566" i="6"/>
  <c r="AF566" i="6"/>
  <c r="AG566" i="6"/>
  <c r="AH566" i="6"/>
  <c r="AI566" i="6"/>
  <c r="AR566" i="6"/>
  <c r="AC567" i="6"/>
  <c r="AD567" i="6"/>
  <c r="AE567" i="6"/>
  <c r="AF567" i="6"/>
  <c r="AG567" i="6"/>
  <c r="AH567" i="6"/>
  <c r="AI567" i="6"/>
  <c r="AR567" i="6"/>
  <c r="AC568" i="6"/>
  <c r="AD568" i="6"/>
  <c r="AE568" i="6"/>
  <c r="AF568" i="6"/>
  <c r="AG568" i="6"/>
  <c r="AH568" i="6"/>
  <c r="AI568" i="6"/>
  <c r="AR568" i="6"/>
  <c r="AC569" i="6"/>
  <c r="AD569" i="6"/>
  <c r="AE569" i="6"/>
  <c r="AF569" i="6"/>
  <c r="AG569" i="6"/>
  <c r="AH569" i="6"/>
  <c r="AI569" i="6"/>
  <c r="AR569" i="6"/>
  <c r="AC570" i="6"/>
  <c r="AD570" i="6"/>
  <c r="AE570" i="6"/>
  <c r="AF570" i="6"/>
  <c r="AG570" i="6"/>
  <c r="AH570" i="6"/>
  <c r="AI570" i="6"/>
  <c r="AR570" i="6"/>
  <c r="AC571" i="6"/>
  <c r="AD571" i="6"/>
  <c r="AE571" i="6"/>
  <c r="AF571" i="6"/>
  <c r="AG571" i="6"/>
  <c r="AH571" i="6"/>
  <c r="AI571" i="6"/>
  <c r="AR571" i="6"/>
  <c r="AC572" i="6"/>
  <c r="AD572" i="6"/>
  <c r="AE572" i="6"/>
  <c r="AF572" i="6"/>
  <c r="AG572" i="6"/>
  <c r="AH572" i="6"/>
  <c r="AI572" i="6"/>
  <c r="AR572" i="6"/>
  <c r="AC573" i="6"/>
  <c r="AD573" i="6"/>
  <c r="AE573" i="6"/>
  <c r="AF573" i="6"/>
  <c r="AG573" i="6"/>
  <c r="AH573" i="6"/>
  <c r="AI573" i="6"/>
  <c r="AR573" i="6"/>
  <c r="AC574" i="6"/>
  <c r="AD574" i="6"/>
  <c r="AE574" i="6"/>
  <c r="AF574" i="6"/>
  <c r="AG574" i="6"/>
  <c r="AH574" i="6"/>
  <c r="AI574" i="6"/>
  <c r="AR574" i="6"/>
  <c r="AC575" i="6"/>
  <c r="AD575" i="6"/>
  <c r="AE575" i="6"/>
  <c r="AF575" i="6"/>
  <c r="AG575" i="6"/>
  <c r="AH575" i="6"/>
  <c r="AI575" i="6"/>
  <c r="AR575" i="6"/>
  <c r="AC576" i="6"/>
  <c r="AD576" i="6"/>
  <c r="AE576" i="6"/>
  <c r="AF576" i="6"/>
  <c r="AG576" i="6"/>
  <c r="AH576" i="6"/>
  <c r="AI576" i="6"/>
  <c r="AR576" i="6"/>
  <c r="AC577" i="6"/>
  <c r="AD577" i="6"/>
  <c r="AE577" i="6"/>
  <c r="AF577" i="6"/>
  <c r="AG577" i="6"/>
  <c r="AH577" i="6"/>
  <c r="AI577" i="6"/>
  <c r="AR577" i="6"/>
  <c r="AC578" i="6"/>
  <c r="AD578" i="6"/>
  <c r="AE578" i="6"/>
  <c r="AF578" i="6"/>
  <c r="AG578" i="6"/>
  <c r="AH578" i="6"/>
  <c r="AI578" i="6"/>
  <c r="AR578" i="6"/>
  <c r="AC579" i="6"/>
  <c r="AD579" i="6"/>
  <c r="AE579" i="6"/>
  <c r="AF579" i="6"/>
  <c r="AG579" i="6"/>
  <c r="AH579" i="6"/>
  <c r="AI579" i="6"/>
  <c r="AR579" i="6"/>
  <c r="AC580" i="6"/>
  <c r="AD580" i="6"/>
  <c r="AE580" i="6"/>
  <c r="AF580" i="6"/>
  <c r="AG580" i="6"/>
  <c r="AH580" i="6"/>
  <c r="AI580" i="6"/>
  <c r="AR580" i="6"/>
  <c r="AC581" i="6"/>
  <c r="AD581" i="6"/>
  <c r="AE581" i="6"/>
  <c r="AF581" i="6"/>
  <c r="AG581" i="6"/>
  <c r="AH581" i="6"/>
  <c r="AI581" i="6"/>
  <c r="AR581" i="6"/>
  <c r="AC582" i="6"/>
  <c r="AD582" i="6"/>
  <c r="AE582" i="6"/>
  <c r="AF582" i="6"/>
  <c r="AG582" i="6"/>
  <c r="AH582" i="6"/>
  <c r="AI582" i="6"/>
  <c r="AR582" i="6"/>
  <c r="AC583" i="6"/>
  <c r="AD583" i="6"/>
  <c r="AE583" i="6"/>
  <c r="AF583" i="6"/>
  <c r="AG583" i="6"/>
  <c r="AH583" i="6"/>
  <c r="AI583" i="6"/>
  <c r="AR583" i="6"/>
  <c r="AC584" i="6"/>
  <c r="AD584" i="6"/>
  <c r="AE584" i="6"/>
  <c r="AF584" i="6"/>
  <c r="AG584" i="6"/>
  <c r="AH584" i="6"/>
  <c r="AI584" i="6"/>
  <c r="AR584" i="6"/>
  <c r="AC585" i="6"/>
  <c r="AD585" i="6"/>
  <c r="AE585" i="6"/>
  <c r="AF585" i="6"/>
  <c r="AG585" i="6"/>
  <c r="AH585" i="6"/>
  <c r="AI585" i="6"/>
  <c r="AR585" i="6"/>
  <c r="AC586" i="6"/>
  <c r="AD586" i="6"/>
  <c r="AE586" i="6"/>
  <c r="AF586" i="6"/>
  <c r="AG586" i="6"/>
  <c r="AH586" i="6"/>
  <c r="AI586" i="6"/>
  <c r="AR586" i="6"/>
  <c r="AC587" i="6"/>
  <c r="AD587" i="6"/>
  <c r="AE587" i="6"/>
  <c r="AF587" i="6"/>
  <c r="AG587" i="6"/>
  <c r="AH587" i="6"/>
  <c r="AI587" i="6"/>
  <c r="AR587" i="6"/>
  <c r="AC588" i="6"/>
  <c r="AD588" i="6"/>
  <c r="AE588" i="6"/>
  <c r="AF588" i="6"/>
  <c r="AG588" i="6"/>
  <c r="AH588" i="6"/>
  <c r="AI588" i="6"/>
  <c r="AR588" i="6"/>
  <c r="AC589" i="6"/>
  <c r="AD589" i="6"/>
  <c r="AE589" i="6"/>
  <c r="AF589" i="6"/>
  <c r="AG589" i="6"/>
  <c r="AH589" i="6"/>
  <c r="AI589" i="6"/>
  <c r="AR589" i="6"/>
  <c r="AC590" i="6"/>
  <c r="AD590" i="6"/>
  <c r="AE590" i="6"/>
  <c r="AF590" i="6"/>
  <c r="AG590" i="6"/>
  <c r="AH590" i="6"/>
  <c r="AI590" i="6"/>
  <c r="AR590" i="6"/>
  <c r="AC591" i="6"/>
  <c r="AD591" i="6"/>
  <c r="AE591" i="6"/>
  <c r="AF591" i="6"/>
  <c r="AG591" i="6"/>
  <c r="AH591" i="6"/>
  <c r="AI591" i="6"/>
  <c r="AR591" i="6"/>
  <c r="AC592" i="6"/>
  <c r="AD592" i="6"/>
  <c r="AE592" i="6"/>
  <c r="AF592" i="6"/>
  <c r="AG592" i="6"/>
  <c r="AH592" i="6"/>
  <c r="AI592" i="6"/>
  <c r="AR592" i="6"/>
  <c r="AC593" i="6"/>
  <c r="AD593" i="6"/>
  <c r="AE593" i="6"/>
  <c r="AF593" i="6"/>
  <c r="AG593" i="6"/>
  <c r="AH593" i="6"/>
  <c r="AI593" i="6"/>
  <c r="AR593" i="6"/>
  <c r="AC594" i="6"/>
  <c r="AD594" i="6"/>
  <c r="AE594" i="6"/>
  <c r="AF594" i="6"/>
  <c r="AG594" i="6"/>
  <c r="AH594" i="6"/>
  <c r="AI594" i="6"/>
  <c r="AR594" i="6"/>
  <c r="AC595" i="6"/>
  <c r="AD595" i="6"/>
  <c r="AE595" i="6"/>
  <c r="AF595" i="6"/>
  <c r="AG595" i="6"/>
  <c r="AH595" i="6"/>
  <c r="AI595" i="6"/>
  <c r="AR595" i="6"/>
  <c r="AC596" i="6"/>
  <c r="AD596" i="6"/>
  <c r="AE596" i="6"/>
  <c r="AF596" i="6"/>
  <c r="AG596" i="6"/>
  <c r="AH596" i="6"/>
  <c r="AI596" i="6"/>
  <c r="AR596" i="6"/>
  <c r="AC597" i="6"/>
  <c r="AD597" i="6"/>
  <c r="AE597" i="6"/>
  <c r="AF597" i="6"/>
  <c r="AG597" i="6"/>
  <c r="AH597" i="6"/>
  <c r="AI597" i="6"/>
  <c r="AR597" i="6"/>
  <c r="AC598" i="6"/>
  <c r="AD598" i="6"/>
  <c r="AE598" i="6"/>
  <c r="AF598" i="6"/>
  <c r="AG598" i="6"/>
  <c r="AH598" i="6"/>
  <c r="AI598" i="6"/>
  <c r="AR598" i="6"/>
  <c r="AC599" i="6"/>
  <c r="AD599" i="6"/>
  <c r="AE599" i="6"/>
  <c r="AF599" i="6"/>
  <c r="AG599" i="6"/>
  <c r="AH599" i="6"/>
  <c r="AI599" i="6"/>
  <c r="AR599" i="6"/>
  <c r="AC600" i="6"/>
  <c r="AD600" i="6"/>
  <c r="AE600" i="6"/>
  <c r="AF600" i="6"/>
  <c r="AG600" i="6"/>
  <c r="AH600" i="6"/>
  <c r="AI600" i="6"/>
  <c r="AR600" i="6"/>
  <c r="AC601" i="6"/>
  <c r="AD601" i="6"/>
  <c r="AE601" i="6"/>
  <c r="AF601" i="6"/>
  <c r="AG601" i="6"/>
  <c r="AH601" i="6"/>
  <c r="AI601" i="6"/>
  <c r="AR601" i="6"/>
  <c r="AC602" i="6"/>
  <c r="AD602" i="6"/>
  <c r="AN602" i="6" s="1"/>
  <c r="AE602" i="6"/>
  <c r="AF602" i="6"/>
  <c r="AG602" i="6"/>
  <c r="AH602" i="6"/>
  <c r="AI602" i="6"/>
  <c r="AR602" i="6"/>
  <c r="AC603" i="6"/>
  <c r="AD603" i="6"/>
  <c r="AE603" i="6"/>
  <c r="AF603" i="6"/>
  <c r="AG603" i="6"/>
  <c r="AH603" i="6"/>
  <c r="AI603" i="6"/>
  <c r="AR603" i="6"/>
  <c r="AC604" i="6"/>
  <c r="AD604" i="6"/>
  <c r="AE604" i="6"/>
  <c r="AF604" i="6"/>
  <c r="AG604" i="6"/>
  <c r="AH604" i="6"/>
  <c r="AI604" i="6"/>
  <c r="AR604" i="6"/>
  <c r="AC605" i="6"/>
  <c r="AD605" i="6"/>
  <c r="AE605" i="6"/>
  <c r="AF605" i="6"/>
  <c r="AG605" i="6"/>
  <c r="AH605" i="6"/>
  <c r="AI605" i="6"/>
  <c r="AR605" i="6"/>
  <c r="AC606" i="6"/>
  <c r="AD606" i="6"/>
  <c r="AE606" i="6"/>
  <c r="AF606" i="6"/>
  <c r="AG606" i="6"/>
  <c r="AH606" i="6"/>
  <c r="AI606" i="6"/>
  <c r="AR606" i="6"/>
  <c r="AC607" i="6"/>
  <c r="AD607" i="6"/>
  <c r="AE607" i="6"/>
  <c r="AF607" i="6"/>
  <c r="AG607" i="6"/>
  <c r="AH607" i="6"/>
  <c r="AI607" i="6"/>
  <c r="AR607" i="6"/>
  <c r="AC608" i="6"/>
  <c r="AD608" i="6"/>
  <c r="AE608" i="6"/>
  <c r="AF608" i="6"/>
  <c r="AG608" i="6"/>
  <c r="AH608" i="6"/>
  <c r="AI608" i="6"/>
  <c r="AR608" i="6"/>
  <c r="AC609" i="6"/>
  <c r="AD609" i="6"/>
  <c r="AE609" i="6"/>
  <c r="AF609" i="6"/>
  <c r="AG609" i="6"/>
  <c r="AH609" i="6"/>
  <c r="AI609" i="6"/>
  <c r="AR609" i="6"/>
  <c r="AC610" i="6"/>
  <c r="AD610" i="6"/>
  <c r="AE610" i="6"/>
  <c r="AF610" i="6"/>
  <c r="AG610" i="6"/>
  <c r="AH610" i="6"/>
  <c r="AI610" i="6"/>
  <c r="AR610" i="6"/>
  <c r="AC611" i="6"/>
  <c r="AD611" i="6"/>
  <c r="AE611" i="6"/>
  <c r="AF611" i="6"/>
  <c r="AG611" i="6"/>
  <c r="AH611" i="6"/>
  <c r="AI611" i="6"/>
  <c r="AR611" i="6"/>
  <c r="AC612" i="6"/>
  <c r="AD612" i="6"/>
  <c r="AE612" i="6"/>
  <c r="AF612" i="6"/>
  <c r="AG612" i="6"/>
  <c r="AH612" i="6"/>
  <c r="AI612" i="6"/>
  <c r="AR612" i="6"/>
  <c r="AC613" i="6"/>
  <c r="AD613" i="6"/>
  <c r="AE613" i="6"/>
  <c r="AF613" i="6"/>
  <c r="AG613" i="6"/>
  <c r="AH613" i="6"/>
  <c r="AI613" i="6"/>
  <c r="AR613" i="6"/>
  <c r="AC614" i="6"/>
  <c r="AD614" i="6"/>
  <c r="AE614" i="6"/>
  <c r="AF614" i="6"/>
  <c r="AG614" i="6"/>
  <c r="AH614" i="6"/>
  <c r="AI614" i="6"/>
  <c r="AR614" i="6"/>
  <c r="AC615" i="6"/>
  <c r="AD615" i="6"/>
  <c r="AE615" i="6"/>
  <c r="AF615" i="6"/>
  <c r="AG615" i="6"/>
  <c r="AH615" i="6"/>
  <c r="AI615" i="6"/>
  <c r="AR615" i="6"/>
  <c r="AC616" i="6"/>
  <c r="AD616" i="6"/>
  <c r="AE616" i="6"/>
  <c r="AF616" i="6"/>
  <c r="AG616" i="6"/>
  <c r="AH616" i="6"/>
  <c r="AI616" i="6"/>
  <c r="AR616" i="6"/>
  <c r="AC617" i="6"/>
  <c r="AD617" i="6"/>
  <c r="AE617" i="6"/>
  <c r="AF617" i="6"/>
  <c r="AG617" i="6"/>
  <c r="AH617" i="6"/>
  <c r="AI617" i="6"/>
  <c r="AR617" i="6"/>
  <c r="AC618" i="6"/>
  <c r="AD618" i="6"/>
  <c r="AE618" i="6"/>
  <c r="AF618" i="6"/>
  <c r="AG618" i="6"/>
  <c r="AH618" i="6"/>
  <c r="AI618" i="6"/>
  <c r="AR618" i="6"/>
  <c r="AC619" i="6"/>
  <c r="AD619" i="6"/>
  <c r="AE619" i="6"/>
  <c r="AF619" i="6"/>
  <c r="AG619" i="6"/>
  <c r="AH619" i="6"/>
  <c r="AI619" i="6"/>
  <c r="AR619" i="6"/>
  <c r="AC620" i="6"/>
  <c r="AD620" i="6"/>
  <c r="AE620" i="6"/>
  <c r="AF620" i="6"/>
  <c r="AG620" i="6"/>
  <c r="AH620" i="6"/>
  <c r="AI620" i="6"/>
  <c r="AR620" i="6"/>
  <c r="AC621" i="6"/>
  <c r="AD621" i="6"/>
  <c r="AE621" i="6"/>
  <c r="AF621" i="6"/>
  <c r="AG621" i="6"/>
  <c r="AH621" i="6"/>
  <c r="AI621" i="6"/>
  <c r="AR621" i="6"/>
  <c r="AC622" i="6"/>
  <c r="AD622" i="6"/>
  <c r="AE622" i="6"/>
  <c r="AF622" i="6"/>
  <c r="AG622" i="6"/>
  <c r="AH622" i="6"/>
  <c r="AI622" i="6"/>
  <c r="AR622" i="6"/>
  <c r="AC623" i="6"/>
  <c r="AD623" i="6"/>
  <c r="AE623" i="6"/>
  <c r="AF623" i="6"/>
  <c r="AG623" i="6"/>
  <c r="AH623" i="6"/>
  <c r="AI623" i="6"/>
  <c r="AR623" i="6"/>
  <c r="AC624" i="6"/>
  <c r="AD624" i="6"/>
  <c r="AE624" i="6"/>
  <c r="AF624" i="6"/>
  <c r="AG624" i="6"/>
  <c r="AH624" i="6"/>
  <c r="AI624" i="6"/>
  <c r="AR624" i="6"/>
  <c r="AC625" i="6"/>
  <c r="AD625" i="6"/>
  <c r="AE625" i="6"/>
  <c r="AF625" i="6"/>
  <c r="AG625" i="6"/>
  <c r="AH625" i="6"/>
  <c r="AI625" i="6"/>
  <c r="AR625" i="6"/>
  <c r="AC626" i="6"/>
  <c r="AD626" i="6"/>
  <c r="AE626" i="6"/>
  <c r="AF626" i="6"/>
  <c r="AG626" i="6"/>
  <c r="AH626" i="6"/>
  <c r="AI626" i="6"/>
  <c r="AR626" i="6"/>
  <c r="AC627" i="6"/>
  <c r="AD627" i="6"/>
  <c r="AE627" i="6"/>
  <c r="AF627" i="6"/>
  <c r="AG627" i="6"/>
  <c r="AH627" i="6"/>
  <c r="AI627" i="6"/>
  <c r="AR627" i="6"/>
  <c r="AC628" i="6"/>
  <c r="AD628" i="6"/>
  <c r="AE628" i="6"/>
  <c r="AF628" i="6"/>
  <c r="AG628" i="6"/>
  <c r="AH628" i="6"/>
  <c r="AI628" i="6"/>
  <c r="AR628" i="6"/>
  <c r="AC629" i="6"/>
  <c r="AD629" i="6"/>
  <c r="AE629" i="6"/>
  <c r="AF629" i="6"/>
  <c r="AG629" i="6"/>
  <c r="AH629" i="6"/>
  <c r="AI629" i="6"/>
  <c r="AR629" i="6"/>
  <c r="AC630" i="6"/>
  <c r="AD630" i="6"/>
  <c r="AE630" i="6"/>
  <c r="AF630" i="6"/>
  <c r="AG630" i="6"/>
  <c r="AH630" i="6"/>
  <c r="AI630" i="6"/>
  <c r="AR630" i="6"/>
  <c r="AC631" i="6"/>
  <c r="AD631" i="6"/>
  <c r="AE631" i="6"/>
  <c r="AF631" i="6"/>
  <c r="AG631" i="6"/>
  <c r="AH631" i="6"/>
  <c r="AI631" i="6"/>
  <c r="AR631" i="6"/>
  <c r="AC632" i="6"/>
  <c r="AD632" i="6"/>
  <c r="AE632" i="6"/>
  <c r="AF632" i="6"/>
  <c r="AG632" i="6"/>
  <c r="AH632" i="6"/>
  <c r="AI632" i="6"/>
  <c r="AR632" i="6"/>
  <c r="AC633" i="6"/>
  <c r="AD633" i="6"/>
  <c r="AE633" i="6"/>
  <c r="AF633" i="6"/>
  <c r="AG633" i="6"/>
  <c r="AH633" i="6"/>
  <c r="AI633" i="6"/>
  <c r="AR633" i="6"/>
  <c r="AC634" i="6"/>
  <c r="AD634" i="6"/>
  <c r="AE634" i="6"/>
  <c r="AF634" i="6"/>
  <c r="AG634" i="6"/>
  <c r="AH634" i="6"/>
  <c r="AI634" i="6"/>
  <c r="AR634" i="6"/>
  <c r="AC635" i="6"/>
  <c r="AD635" i="6"/>
  <c r="AE635" i="6"/>
  <c r="AF635" i="6"/>
  <c r="AG635" i="6"/>
  <c r="AH635" i="6"/>
  <c r="AI635" i="6"/>
  <c r="AR635" i="6"/>
  <c r="AC636" i="6"/>
  <c r="AD636" i="6"/>
  <c r="AE636" i="6"/>
  <c r="AF636" i="6"/>
  <c r="AG636" i="6"/>
  <c r="AH636" i="6"/>
  <c r="AI636" i="6"/>
  <c r="AR636" i="6"/>
  <c r="AC637" i="6"/>
  <c r="AD637" i="6"/>
  <c r="AE637" i="6"/>
  <c r="AF637" i="6"/>
  <c r="AG637" i="6"/>
  <c r="AH637" i="6"/>
  <c r="AI637" i="6"/>
  <c r="AR637" i="6"/>
  <c r="AC638" i="6"/>
  <c r="AD638" i="6"/>
  <c r="AE638" i="6"/>
  <c r="AF638" i="6"/>
  <c r="AG638" i="6"/>
  <c r="AH638" i="6"/>
  <c r="AI638" i="6"/>
  <c r="AR638" i="6"/>
  <c r="AC639" i="6"/>
  <c r="AD639" i="6"/>
  <c r="AE639" i="6"/>
  <c r="AF639" i="6"/>
  <c r="AG639" i="6"/>
  <c r="AH639" i="6"/>
  <c r="AI639" i="6"/>
  <c r="AR639" i="6"/>
  <c r="AC640" i="6"/>
  <c r="AD640" i="6"/>
  <c r="AE640" i="6"/>
  <c r="AF640" i="6"/>
  <c r="AG640" i="6"/>
  <c r="AH640" i="6"/>
  <c r="AI640" i="6"/>
  <c r="AR640" i="6"/>
  <c r="AC641" i="6"/>
  <c r="AD641" i="6"/>
  <c r="AE641" i="6"/>
  <c r="AF641" i="6"/>
  <c r="AG641" i="6"/>
  <c r="AH641" i="6"/>
  <c r="AI641" i="6"/>
  <c r="AR641" i="6"/>
  <c r="AC642" i="6"/>
  <c r="AD642" i="6"/>
  <c r="AE642" i="6"/>
  <c r="AF642" i="6"/>
  <c r="AG642" i="6"/>
  <c r="AH642" i="6"/>
  <c r="AI642" i="6"/>
  <c r="AR642" i="6"/>
  <c r="AC643" i="6"/>
  <c r="AD643" i="6"/>
  <c r="AE643" i="6"/>
  <c r="AF643" i="6"/>
  <c r="AG643" i="6"/>
  <c r="AH643" i="6"/>
  <c r="AI643" i="6"/>
  <c r="AR643" i="6"/>
  <c r="AC644" i="6"/>
  <c r="AD644" i="6"/>
  <c r="AE644" i="6"/>
  <c r="AF644" i="6"/>
  <c r="AG644" i="6"/>
  <c r="AH644" i="6"/>
  <c r="AI644" i="6"/>
  <c r="AR644" i="6"/>
  <c r="AC645" i="6"/>
  <c r="AD645" i="6"/>
  <c r="AE645" i="6"/>
  <c r="AF645" i="6"/>
  <c r="AG645" i="6"/>
  <c r="AH645" i="6"/>
  <c r="AI645" i="6"/>
  <c r="AR645" i="6"/>
  <c r="AC646" i="6"/>
  <c r="AD646" i="6"/>
  <c r="AE646" i="6"/>
  <c r="AF646" i="6"/>
  <c r="AG646" i="6"/>
  <c r="AH646" i="6"/>
  <c r="AI646" i="6"/>
  <c r="AR646" i="6"/>
  <c r="AC647" i="6"/>
  <c r="AD647" i="6"/>
  <c r="AE647" i="6"/>
  <c r="AF647" i="6"/>
  <c r="AG647" i="6"/>
  <c r="AH647" i="6"/>
  <c r="AI647" i="6"/>
  <c r="AR647" i="6"/>
  <c r="AC648" i="6"/>
  <c r="AD648" i="6"/>
  <c r="AE648" i="6"/>
  <c r="AF648" i="6"/>
  <c r="AG648" i="6"/>
  <c r="AH648" i="6"/>
  <c r="AI648" i="6"/>
  <c r="AR648" i="6"/>
  <c r="AC649" i="6"/>
  <c r="AD649" i="6"/>
  <c r="AE649" i="6"/>
  <c r="AF649" i="6"/>
  <c r="AG649" i="6"/>
  <c r="AH649" i="6"/>
  <c r="AI649" i="6"/>
  <c r="AR649" i="6"/>
  <c r="AC650" i="6"/>
  <c r="AD650" i="6"/>
  <c r="AE650" i="6"/>
  <c r="AF650" i="6"/>
  <c r="AG650" i="6"/>
  <c r="AH650" i="6"/>
  <c r="AI650" i="6"/>
  <c r="AR650" i="6"/>
  <c r="AC651" i="6"/>
  <c r="AD651" i="6"/>
  <c r="AE651" i="6"/>
  <c r="AF651" i="6"/>
  <c r="AG651" i="6"/>
  <c r="AH651" i="6"/>
  <c r="AI651" i="6"/>
  <c r="AR651" i="6"/>
  <c r="AC652" i="6"/>
  <c r="AD652" i="6"/>
  <c r="AE652" i="6"/>
  <c r="AF652" i="6"/>
  <c r="AG652" i="6"/>
  <c r="AH652" i="6"/>
  <c r="AI652" i="6"/>
  <c r="AR652" i="6"/>
  <c r="AC653" i="6"/>
  <c r="AD653" i="6"/>
  <c r="AE653" i="6"/>
  <c r="AF653" i="6"/>
  <c r="AG653" i="6"/>
  <c r="AH653" i="6"/>
  <c r="AI653" i="6"/>
  <c r="AR653" i="6"/>
  <c r="AC654" i="6"/>
  <c r="AD654" i="6"/>
  <c r="AE654" i="6"/>
  <c r="AF654" i="6"/>
  <c r="AG654" i="6"/>
  <c r="AH654" i="6"/>
  <c r="AI654" i="6"/>
  <c r="AR654" i="6"/>
  <c r="AC655" i="6"/>
  <c r="AD655" i="6"/>
  <c r="AE655" i="6"/>
  <c r="AF655" i="6"/>
  <c r="AG655" i="6"/>
  <c r="AH655" i="6"/>
  <c r="AI655" i="6"/>
  <c r="AR655" i="6"/>
  <c r="AC656" i="6"/>
  <c r="AD656" i="6"/>
  <c r="AE656" i="6"/>
  <c r="AF656" i="6"/>
  <c r="AG656" i="6"/>
  <c r="AH656" i="6"/>
  <c r="AI656" i="6"/>
  <c r="AR656" i="6"/>
  <c r="AC657" i="6"/>
  <c r="AD657" i="6"/>
  <c r="AE657" i="6"/>
  <c r="AF657" i="6"/>
  <c r="AG657" i="6"/>
  <c r="AH657" i="6"/>
  <c r="AI657" i="6"/>
  <c r="AR657" i="6"/>
  <c r="AC658" i="6"/>
  <c r="AD658" i="6"/>
  <c r="AE658" i="6"/>
  <c r="AF658" i="6"/>
  <c r="AG658" i="6"/>
  <c r="AH658" i="6"/>
  <c r="AI658" i="6"/>
  <c r="AR658" i="6"/>
  <c r="AC659" i="6"/>
  <c r="AD659" i="6"/>
  <c r="AE659" i="6"/>
  <c r="AF659" i="6"/>
  <c r="AG659" i="6"/>
  <c r="AH659" i="6"/>
  <c r="AI659" i="6"/>
  <c r="AR659" i="6"/>
  <c r="AC660" i="6"/>
  <c r="AD660" i="6"/>
  <c r="AE660" i="6"/>
  <c r="AF660" i="6"/>
  <c r="AG660" i="6"/>
  <c r="AH660" i="6"/>
  <c r="AI660" i="6"/>
  <c r="AR660" i="6"/>
  <c r="AC661" i="6"/>
  <c r="AD661" i="6"/>
  <c r="AE661" i="6"/>
  <c r="AF661" i="6"/>
  <c r="AG661" i="6"/>
  <c r="AH661" i="6"/>
  <c r="AI661" i="6"/>
  <c r="AR661" i="6"/>
  <c r="AC662" i="6"/>
  <c r="AD662" i="6"/>
  <c r="AE662" i="6"/>
  <c r="AF662" i="6"/>
  <c r="AG662" i="6"/>
  <c r="AH662" i="6"/>
  <c r="AI662" i="6"/>
  <c r="AR662" i="6"/>
  <c r="AC663" i="6"/>
  <c r="AD663" i="6"/>
  <c r="AE663" i="6"/>
  <c r="AF663" i="6"/>
  <c r="AG663" i="6"/>
  <c r="AH663" i="6"/>
  <c r="AI663" i="6"/>
  <c r="AR663" i="6"/>
  <c r="AC664" i="6"/>
  <c r="AD664" i="6"/>
  <c r="AE664" i="6"/>
  <c r="AF664" i="6"/>
  <c r="AG664" i="6"/>
  <c r="AH664" i="6"/>
  <c r="AI664" i="6"/>
  <c r="AR664" i="6"/>
  <c r="AC665" i="6"/>
  <c r="AD665" i="6"/>
  <c r="AE665" i="6"/>
  <c r="AF665" i="6"/>
  <c r="AG665" i="6"/>
  <c r="AH665" i="6"/>
  <c r="AI665" i="6"/>
  <c r="AR665" i="6"/>
  <c r="AC666" i="6"/>
  <c r="AD666" i="6"/>
  <c r="AE666" i="6"/>
  <c r="AF666" i="6"/>
  <c r="AG666" i="6"/>
  <c r="AH666" i="6"/>
  <c r="AI666" i="6"/>
  <c r="AR666" i="6"/>
  <c r="AC667" i="6"/>
  <c r="AD667" i="6"/>
  <c r="AE667" i="6"/>
  <c r="AF667" i="6"/>
  <c r="AG667" i="6"/>
  <c r="AH667" i="6"/>
  <c r="AI667" i="6"/>
  <c r="AR667" i="6"/>
  <c r="AC668" i="6"/>
  <c r="AD668" i="6"/>
  <c r="AE668" i="6"/>
  <c r="AF668" i="6"/>
  <c r="AG668" i="6"/>
  <c r="AH668" i="6"/>
  <c r="AI668" i="6"/>
  <c r="AR668" i="6"/>
  <c r="AC669" i="6"/>
  <c r="AD669" i="6"/>
  <c r="AE669" i="6"/>
  <c r="AF669" i="6"/>
  <c r="AG669" i="6"/>
  <c r="AH669" i="6"/>
  <c r="AI669" i="6"/>
  <c r="AR669" i="6"/>
  <c r="AC670" i="6"/>
  <c r="AD670" i="6"/>
  <c r="AE670" i="6"/>
  <c r="AF670" i="6"/>
  <c r="AG670" i="6"/>
  <c r="AH670" i="6"/>
  <c r="AI670" i="6"/>
  <c r="AR670" i="6"/>
  <c r="AC671" i="6"/>
  <c r="AD671" i="6"/>
  <c r="AE671" i="6"/>
  <c r="AF671" i="6"/>
  <c r="AG671" i="6"/>
  <c r="AH671" i="6"/>
  <c r="AI671" i="6"/>
  <c r="AR671" i="6"/>
  <c r="AC672" i="6"/>
  <c r="AD672" i="6"/>
  <c r="AE672" i="6"/>
  <c r="AF672" i="6"/>
  <c r="AG672" i="6"/>
  <c r="AH672" i="6"/>
  <c r="AI672" i="6"/>
  <c r="AR672" i="6"/>
  <c r="AC673" i="6"/>
  <c r="AD673" i="6"/>
  <c r="AE673" i="6"/>
  <c r="AF673" i="6"/>
  <c r="AG673" i="6"/>
  <c r="AH673" i="6"/>
  <c r="AI673" i="6"/>
  <c r="AR673" i="6"/>
  <c r="AC674" i="6"/>
  <c r="AD674" i="6"/>
  <c r="AE674" i="6"/>
  <c r="AF674" i="6"/>
  <c r="AG674" i="6"/>
  <c r="AH674" i="6"/>
  <c r="AI674" i="6"/>
  <c r="AR674" i="6"/>
  <c r="AC675" i="6"/>
  <c r="AD675" i="6"/>
  <c r="AE675" i="6"/>
  <c r="AF675" i="6"/>
  <c r="AG675" i="6"/>
  <c r="AH675" i="6"/>
  <c r="AI675" i="6"/>
  <c r="AR675" i="6"/>
  <c r="AC676" i="6"/>
  <c r="AD676" i="6"/>
  <c r="AE676" i="6"/>
  <c r="AF676" i="6"/>
  <c r="AG676" i="6"/>
  <c r="AH676" i="6"/>
  <c r="AI676" i="6"/>
  <c r="AR676" i="6"/>
  <c r="AC677" i="6"/>
  <c r="AD677" i="6"/>
  <c r="AE677" i="6"/>
  <c r="AF677" i="6"/>
  <c r="AG677" i="6"/>
  <c r="AH677" i="6"/>
  <c r="AI677" i="6"/>
  <c r="AR677" i="6"/>
  <c r="AC678" i="6"/>
  <c r="AD678" i="6"/>
  <c r="AE678" i="6"/>
  <c r="AF678" i="6"/>
  <c r="AG678" i="6"/>
  <c r="AH678" i="6"/>
  <c r="AI678" i="6"/>
  <c r="AR678" i="6"/>
  <c r="AC679" i="6"/>
  <c r="AD679" i="6"/>
  <c r="AE679" i="6"/>
  <c r="AF679" i="6"/>
  <c r="AG679" i="6"/>
  <c r="AH679" i="6"/>
  <c r="AI679" i="6"/>
  <c r="AR679" i="6"/>
  <c r="AC680" i="6"/>
  <c r="AD680" i="6"/>
  <c r="AE680" i="6"/>
  <c r="AF680" i="6"/>
  <c r="AG680" i="6"/>
  <c r="AH680" i="6"/>
  <c r="AI680" i="6"/>
  <c r="AR680" i="6"/>
  <c r="AC681" i="6"/>
  <c r="AD681" i="6"/>
  <c r="AE681" i="6"/>
  <c r="AF681" i="6"/>
  <c r="AG681" i="6"/>
  <c r="AH681" i="6"/>
  <c r="AI681" i="6"/>
  <c r="AR681" i="6"/>
  <c r="AC682" i="6"/>
  <c r="AD682" i="6"/>
  <c r="AE682" i="6"/>
  <c r="AF682" i="6"/>
  <c r="AG682" i="6"/>
  <c r="AH682" i="6"/>
  <c r="AI682" i="6"/>
  <c r="AR682" i="6"/>
  <c r="AC683" i="6"/>
  <c r="AD683" i="6"/>
  <c r="AE683" i="6"/>
  <c r="AF683" i="6"/>
  <c r="AG683" i="6"/>
  <c r="AH683" i="6"/>
  <c r="AI683" i="6"/>
  <c r="AR683" i="6"/>
  <c r="AC684" i="6"/>
  <c r="AD684" i="6"/>
  <c r="AE684" i="6"/>
  <c r="AF684" i="6"/>
  <c r="AG684" i="6"/>
  <c r="AH684" i="6"/>
  <c r="AI684" i="6"/>
  <c r="AR684" i="6"/>
  <c r="AC685" i="6"/>
  <c r="AD685" i="6"/>
  <c r="AE685" i="6"/>
  <c r="AF685" i="6"/>
  <c r="AG685" i="6"/>
  <c r="AH685" i="6"/>
  <c r="AI685" i="6"/>
  <c r="AR685" i="6"/>
  <c r="AC686" i="6"/>
  <c r="AD686" i="6"/>
  <c r="AE686" i="6"/>
  <c r="AF686" i="6"/>
  <c r="AG686" i="6"/>
  <c r="AH686" i="6"/>
  <c r="AI686" i="6"/>
  <c r="AR686" i="6"/>
  <c r="AC687" i="6"/>
  <c r="AD687" i="6"/>
  <c r="AE687" i="6"/>
  <c r="AF687" i="6"/>
  <c r="AG687" i="6"/>
  <c r="AH687" i="6"/>
  <c r="AI687" i="6"/>
  <c r="AR687" i="6"/>
  <c r="AC688" i="6"/>
  <c r="AD688" i="6"/>
  <c r="AE688" i="6"/>
  <c r="AF688" i="6"/>
  <c r="AG688" i="6"/>
  <c r="AH688" i="6"/>
  <c r="AI688" i="6"/>
  <c r="AR688" i="6"/>
  <c r="AC689" i="6"/>
  <c r="AD689" i="6"/>
  <c r="AE689" i="6"/>
  <c r="AF689" i="6"/>
  <c r="AG689" i="6"/>
  <c r="AH689" i="6"/>
  <c r="AI689" i="6"/>
  <c r="AR689" i="6"/>
  <c r="AC690" i="6"/>
  <c r="AD690" i="6"/>
  <c r="AE690" i="6"/>
  <c r="AF690" i="6"/>
  <c r="AG690" i="6"/>
  <c r="AH690" i="6"/>
  <c r="AI690" i="6"/>
  <c r="AR690" i="6"/>
  <c r="AC691" i="6"/>
  <c r="AD691" i="6"/>
  <c r="AE691" i="6"/>
  <c r="AF691" i="6"/>
  <c r="AG691" i="6"/>
  <c r="AH691" i="6"/>
  <c r="AI691" i="6"/>
  <c r="AR691" i="6"/>
  <c r="AC692" i="6"/>
  <c r="AD692" i="6"/>
  <c r="AE692" i="6"/>
  <c r="AF692" i="6"/>
  <c r="AG692" i="6"/>
  <c r="AH692" i="6"/>
  <c r="AI692" i="6"/>
  <c r="AR692" i="6"/>
  <c r="AC693" i="6"/>
  <c r="AD693" i="6"/>
  <c r="AE693" i="6"/>
  <c r="AF693" i="6"/>
  <c r="AG693" i="6"/>
  <c r="AH693" i="6"/>
  <c r="AI693" i="6"/>
  <c r="AR693" i="6"/>
  <c r="AC694" i="6"/>
  <c r="AD694" i="6"/>
  <c r="AE694" i="6"/>
  <c r="AF694" i="6"/>
  <c r="AG694" i="6"/>
  <c r="AH694" i="6"/>
  <c r="AI694" i="6"/>
  <c r="AR694" i="6"/>
  <c r="AC695" i="6"/>
  <c r="AD695" i="6"/>
  <c r="AE695" i="6"/>
  <c r="AF695" i="6"/>
  <c r="AG695" i="6"/>
  <c r="AH695" i="6"/>
  <c r="AI695" i="6"/>
  <c r="AR695" i="6"/>
  <c r="AC696" i="6"/>
  <c r="AD696" i="6"/>
  <c r="AE696" i="6"/>
  <c r="AF696" i="6"/>
  <c r="AG696" i="6"/>
  <c r="AH696" i="6"/>
  <c r="AI696" i="6"/>
  <c r="AR696" i="6"/>
  <c r="AC697" i="6"/>
  <c r="AD697" i="6"/>
  <c r="AE697" i="6"/>
  <c r="AF697" i="6"/>
  <c r="AG697" i="6"/>
  <c r="AH697" i="6"/>
  <c r="AI697" i="6"/>
  <c r="AR697" i="6"/>
  <c r="AC698" i="6"/>
  <c r="AD698" i="6"/>
  <c r="AE698" i="6"/>
  <c r="AF698" i="6"/>
  <c r="AG698" i="6"/>
  <c r="AH698" i="6"/>
  <c r="AI698" i="6"/>
  <c r="AR698" i="6"/>
  <c r="AC699" i="6"/>
  <c r="AD699" i="6"/>
  <c r="AE699" i="6"/>
  <c r="AF699" i="6"/>
  <c r="AG699" i="6"/>
  <c r="AH699" i="6"/>
  <c r="AI699" i="6"/>
  <c r="AR699" i="6"/>
  <c r="AC700" i="6"/>
  <c r="AD700" i="6"/>
  <c r="AE700" i="6"/>
  <c r="AF700" i="6"/>
  <c r="AG700" i="6"/>
  <c r="AH700" i="6"/>
  <c r="AI700" i="6"/>
  <c r="AR700" i="6"/>
  <c r="AC701" i="6"/>
  <c r="AD701" i="6"/>
  <c r="AE701" i="6"/>
  <c r="AF701" i="6"/>
  <c r="AG701" i="6"/>
  <c r="AH701" i="6"/>
  <c r="AI701" i="6"/>
  <c r="AR701" i="6"/>
  <c r="AC702" i="6"/>
  <c r="AD702" i="6"/>
  <c r="AE702" i="6"/>
  <c r="AF702" i="6"/>
  <c r="AG702" i="6"/>
  <c r="AH702" i="6"/>
  <c r="AI702" i="6"/>
  <c r="AR702" i="6"/>
  <c r="AC703" i="6"/>
  <c r="AD703" i="6"/>
  <c r="AE703" i="6"/>
  <c r="AF703" i="6"/>
  <c r="AG703" i="6"/>
  <c r="AH703" i="6"/>
  <c r="AI703" i="6"/>
  <c r="AR703" i="6"/>
  <c r="AC704" i="6"/>
  <c r="AD704" i="6"/>
  <c r="AE704" i="6"/>
  <c r="AF704" i="6"/>
  <c r="AG704" i="6"/>
  <c r="AH704" i="6"/>
  <c r="AI704" i="6"/>
  <c r="AR704" i="6"/>
  <c r="AC705" i="6"/>
  <c r="AD705" i="6"/>
  <c r="AE705" i="6"/>
  <c r="AF705" i="6"/>
  <c r="AG705" i="6"/>
  <c r="AH705" i="6"/>
  <c r="AI705" i="6"/>
  <c r="AR705" i="6"/>
  <c r="AC706" i="6"/>
  <c r="AD706" i="6"/>
  <c r="AE706" i="6"/>
  <c r="AF706" i="6"/>
  <c r="AG706" i="6"/>
  <c r="AH706" i="6"/>
  <c r="AI706" i="6"/>
  <c r="AR706" i="6"/>
  <c r="AC707" i="6"/>
  <c r="AD707" i="6"/>
  <c r="AE707" i="6"/>
  <c r="AF707" i="6"/>
  <c r="AG707" i="6"/>
  <c r="AH707" i="6"/>
  <c r="AI707" i="6"/>
  <c r="AR707" i="6"/>
  <c r="AC708" i="6"/>
  <c r="AD708" i="6"/>
  <c r="AE708" i="6"/>
  <c r="AF708" i="6"/>
  <c r="AG708" i="6"/>
  <c r="AH708" i="6"/>
  <c r="AI708" i="6"/>
  <c r="AR708" i="6"/>
  <c r="AC709" i="6"/>
  <c r="AD709" i="6"/>
  <c r="AE709" i="6"/>
  <c r="AF709" i="6"/>
  <c r="AG709" i="6"/>
  <c r="AH709" i="6"/>
  <c r="AI709" i="6"/>
  <c r="AR709" i="6"/>
  <c r="AC710" i="6"/>
  <c r="AD710" i="6"/>
  <c r="AE710" i="6"/>
  <c r="AF710" i="6"/>
  <c r="AG710" i="6"/>
  <c r="AH710" i="6"/>
  <c r="AI710" i="6"/>
  <c r="AR710" i="6"/>
  <c r="AC711" i="6"/>
  <c r="AD711" i="6"/>
  <c r="AE711" i="6"/>
  <c r="AF711" i="6"/>
  <c r="AG711" i="6"/>
  <c r="AH711" i="6"/>
  <c r="AI711" i="6"/>
  <c r="AR711" i="6"/>
  <c r="AC712" i="6"/>
  <c r="AD712" i="6"/>
  <c r="AE712" i="6"/>
  <c r="AF712" i="6"/>
  <c r="AG712" i="6"/>
  <c r="AH712" i="6"/>
  <c r="AI712" i="6"/>
  <c r="AR712" i="6"/>
  <c r="AC713" i="6"/>
  <c r="AD713" i="6"/>
  <c r="AE713" i="6"/>
  <c r="AF713" i="6"/>
  <c r="AG713" i="6"/>
  <c r="AH713" i="6"/>
  <c r="AI713" i="6"/>
  <c r="AR713" i="6"/>
  <c r="AC714" i="6"/>
  <c r="AD714" i="6"/>
  <c r="AE714" i="6"/>
  <c r="AF714" i="6"/>
  <c r="AG714" i="6"/>
  <c r="AH714" i="6"/>
  <c r="AI714" i="6"/>
  <c r="AR714" i="6"/>
  <c r="AC715" i="6"/>
  <c r="AD715" i="6"/>
  <c r="AE715" i="6"/>
  <c r="AF715" i="6"/>
  <c r="AG715" i="6"/>
  <c r="AH715" i="6"/>
  <c r="AI715" i="6"/>
  <c r="AR715" i="6"/>
  <c r="AC716" i="6"/>
  <c r="AD716" i="6"/>
  <c r="AE716" i="6"/>
  <c r="AF716" i="6"/>
  <c r="AG716" i="6"/>
  <c r="AH716" i="6"/>
  <c r="AI716" i="6"/>
  <c r="AR716" i="6"/>
  <c r="AC717" i="6"/>
  <c r="AD717" i="6"/>
  <c r="AE717" i="6"/>
  <c r="AF717" i="6"/>
  <c r="AG717" i="6"/>
  <c r="AH717" i="6"/>
  <c r="AI717" i="6"/>
  <c r="AR717" i="6"/>
  <c r="AC718" i="6"/>
  <c r="AD718" i="6"/>
  <c r="AE718" i="6"/>
  <c r="AF718" i="6"/>
  <c r="AG718" i="6"/>
  <c r="AH718" i="6"/>
  <c r="AI718" i="6"/>
  <c r="AR718" i="6"/>
  <c r="AC719" i="6"/>
  <c r="AD719" i="6"/>
  <c r="AE719" i="6"/>
  <c r="AF719" i="6"/>
  <c r="AG719" i="6"/>
  <c r="AH719" i="6"/>
  <c r="AI719" i="6"/>
  <c r="AR719" i="6"/>
  <c r="AC720" i="6"/>
  <c r="AD720" i="6"/>
  <c r="AE720" i="6"/>
  <c r="AF720" i="6"/>
  <c r="AG720" i="6"/>
  <c r="AH720" i="6"/>
  <c r="AI720" i="6"/>
  <c r="AR720" i="6"/>
  <c r="AC721" i="6"/>
  <c r="AD721" i="6"/>
  <c r="AE721" i="6"/>
  <c r="AF721" i="6"/>
  <c r="AG721" i="6"/>
  <c r="AH721" i="6"/>
  <c r="AI721" i="6"/>
  <c r="AR721" i="6"/>
  <c r="AC722" i="6"/>
  <c r="AD722" i="6"/>
  <c r="AE722" i="6"/>
  <c r="AF722" i="6"/>
  <c r="AG722" i="6"/>
  <c r="AH722" i="6"/>
  <c r="AI722" i="6"/>
  <c r="AR722" i="6"/>
  <c r="AC723" i="6"/>
  <c r="AD723" i="6"/>
  <c r="AE723" i="6"/>
  <c r="AF723" i="6"/>
  <c r="AG723" i="6"/>
  <c r="AH723" i="6"/>
  <c r="AI723" i="6"/>
  <c r="AR723" i="6"/>
  <c r="AC724" i="6"/>
  <c r="AD724" i="6"/>
  <c r="AE724" i="6"/>
  <c r="AF724" i="6"/>
  <c r="AG724" i="6"/>
  <c r="AH724" i="6"/>
  <c r="AI724" i="6"/>
  <c r="AR724" i="6"/>
  <c r="AC725" i="6"/>
  <c r="AD725" i="6"/>
  <c r="AE725" i="6"/>
  <c r="AF725" i="6"/>
  <c r="AG725" i="6"/>
  <c r="AH725" i="6"/>
  <c r="AI725" i="6"/>
  <c r="AR725" i="6"/>
  <c r="AC726" i="6"/>
  <c r="AD726" i="6"/>
  <c r="AE726" i="6"/>
  <c r="AF726" i="6"/>
  <c r="AG726" i="6"/>
  <c r="AH726" i="6"/>
  <c r="AI726" i="6"/>
  <c r="AR726" i="6"/>
  <c r="AC727" i="6"/>
  <c r="AD727" i="6"/>
  <c r="AE727" i="6"/>
  <c r="AF727" i="6"/>
  <c r="AG727" i="6"/>
  <c r="AH727" i="6"/>
  <c r="AI727" i="6"/>
  <c r="AR727" i="6"/>
  <c r="AC728" i="6"/>
  <c r="AD728" i="6"/>
  <c r="AE728" i="6"/>
  <c r="AF728" i="6"/>
  <c r="AG728" i="6"/>
  <c r="AH728" i="6"/>
  <c r="AI728" i="6"/>
  <c r="AR728" i="6"/>
  <c r="AC729" i="6"/>
  <c r="AD729" i="6"/>
  <c r="AE729" i="6"/>
  <c r="AF729" i="6"/>
  <c r="AG729" i="6"/>
  <c r="AH729" i="6"/>
  <c r="AI729" i="6"/>
  <c r="AR729" i="6"/>
  <c r="AC730" i="6"/>
  <c r="AD730" i="6"/>
  <c r="AE730" i="6"/>
  <c r="AF730" i="6"/>
  <c r="AG730" i="6"/>
  <c r="AH730" i="6"/>
  <c r="AI730" i="6"/>
  <c r="AR730" i="6"/>
  <c r="AC731" i="6"/>
  <c r="AD731" i="6"/>
  <c r="AE731" i="6"/>
  <c r="AF731" i="6"/>
  <c r="AG731" i="6"/>
  <c r="AH731" i="6"/>
  <c r="AI731" i="6"/>
  <c r="AR731" i="6"/>
  <c r="AC732" i="6"/>
  <c r="AD732" i="6"/>
  <c r="AE732" i="6"/>
  <c r="AF732" i="6"/>
  <c r="AG732" i="6"/>
  <c r="AH732" i="6"/>
  <c r="AI732" i="6"/>
  <c r="AR732" i="6"/>
  <c r="AC733" i="6"/>
  <c r="AD733" i="6"/>
  <c r="AE733" i="6"/>
  <c r="AF733" i="6"/>
  <c r="AG733" i="6"/>
  <c r="AH733" i="6"/>
  <c r="AI733" i="6"/>
  <c r="AR733" i="6"/>
  <c r="AC734" i="6"/>
  <c r="AD734" i="6"/>
  <c r="AE734" i="6"/>
  <c r="AF734" i="6"/>
  <c r="AG734" i="6"/>
  <c r="AH734" i="6"/>
  <c r="AI734" i="6"/>
  <c r="AR734" i="6"/>
  <c r="AC735" i="6"/>
  <c r="AD735" i="6"/>
  <c r="AE735" i="6"/>
  <c r="AF735" i="6"/>
  <c r="AG735" i="6"/>
  <c r="AH735" i="6"/>
  <c r="AI735" i="6"/>
  <c r="AR735" i="6"/>
  <c r="AC736" i="6"/>
  <c r="AD736" i="6"/>
  <c r="AE736" i="6"/>
  <c r="AF736" i="6"/>
  <c r="AG736" i="6"/>
  <c r="AH736" i="6"/>
  <c r="AI736" i="6"/>
  <c r="AR736" i="6"/>
  <c r="AC737" i="6"/>
  <c r="AD737" i="6"/>
  <c r="AE737" i="6"/>
  <c r="AF737" i="6"/>
  <c r="AG737" i="6"/>
  <c r="AH737" i="6"/>
  <c r="AI737" i="6"/>
  <c r="AR737" i="6"/>
  <c r="AC738" i="6"/>
  <c r="AD738" i="6"/>
  <c r="AE738" i="6"/>
  <c r="AF738" i="6"/>
  <c r="AG738" i="6"/>
  <c r="AH738" i="6"/>
  <c r="AI738" i="6"/>
  <c r="AR738" i="6"/>
  <c r="AC739" i="6"/>
  <c r="AD739" i="6"/>
  <c r="AE739" i="6"/>
  <c r="AF739" i="6"/>
  <c r="AG739" i="6"/>
  <c r="AH739" i="6"/>
  <c r="AI739" i="6"/>
  <c r="AR739" i="6"/>
  <c r="AC740" i="6"/>
  <c r="AD740" i="6"/>
  <c r="AE740" i="6"/>
  <c r="AF740" i="6"/>
  <c r="AG740" i="6"/>
  <c r="AH740" i="6"/>
  <c r="AI740" i="6"/>
  <c r="AR740" i="6"/>
  <c r="AC741" i="6"/>
  <c r="AD741" i="6"/>
  <c r="AE741" i="6"/>
  <c r="AF741" i="6"/>
  <c r="AG741" i="6"/>
  <c r="AH741" i="6"/>
  <c r="AI741" i="6"/>
  <c r="AR741" i="6"/>
  <c r="AC742" i="6"/>
  <c r="AD742" i="6"/>
  <c r="AE742" i="6"/>
  <c r="AF742" i="6"/>
  <c r="AG742" i="6"/>
  <c r="AH742" i="6"/>
  <c r="AI742" i="6"/>
  <c r="AR742" i="6"/>
  <c r="AC743" i="6"/>
  <c r="AD743" i="6"/>
  <c r="AE743" i="6"/>
  <c r="AF743" i="6"/>
  <c r="AG743" i="6"/>
  <c r="AH743" i="6"/>
  <c r="AI743" i="6"/>
  <c r="AR743" i="6"/>
  <c r="AC744" i="6"/>
  <c r="AD744" i="6"/>
  <c r="AE744" i="6"/>
  <c r="AF744" i="6"/>
  <c r="AG744" i="6"/>
  <c r="AH744" i="6"/>
  <c r="AI744" i="6"/>
  <c r="AR744" i="6"/>
  <c r="AC745" i="6"/>
  <c r="AD745" i="6"/>
  <c r="AE745" i="6"/>
  <c r="AF745" i="6"/>
  <c r="AG745" i="6"/>
  <c r="AH745" i="6"/>
  <c r="AI745" i="6"/>
  <c r="AR745" i="6"/>
  <c r="AC746" i="6"/>
  <c r="AD746" i="6"/>
  <c r="AE746" i="6"/>
  <c r="AF746" i="6"/>
  <c r="AG746" i="6"/>
  <c r="AH746" i="6"/>
  <c r="AI746" i="6"/>
  <c r="AR746" i="6"/>
  <c r="AC747" i="6"/>
  <c r="AD747" i="6"/>
  <c r="AE747" i="6"/>
  <c r="AF747" i="6"/>
  <c r="AG747" i="6"/>
  <c r="AH747" i="6"/>
  <c r="AI747" i="6"/>
  <c r="AR747" i="6"/>
  <c r="AC748" i="6"/>
  <c r="AD748" i="6"/>
  <c r="AE748" i="6"/>
  <c r="AF748" i="6"/>
  <c r="AG748" i="6"/>
  <c r="AH748" i="6"/>
  <c r="AI748" i="6"/>
  <c r="AR748" i="6"/>
  <c r="AC749" i="6"/>
  <c r="AD749" i="6"/>
  <c r="AE749" i="6"/>
  <c r="AF749" i="6"/>
  <c r="AG749" i="6"/>
  <c r="AH749" i="6"/>
  <c r="AI749" i="6"/>
  <c r="AR749" i="6"/>
  <c r="AC750" i="6"/>
  <c r="AD750" i="6"/>
  <c r="AE750" i="6"/>
  <c r="AF750" i="6"/>
  <c r="AG750" i="6"/>
  <c r="AH750" i="6"/>
  <c r="AI750" i="6"/>
  <c r="AR750" i="6"/>
  <c r="AC751" i="6"/>
  <c r="AD751" i="6"/>
  <c r="AE751" i="6"/>
  <c r="AF751" i="6"/>
  <c r="AG751" i="6"/>
  <c r="AH751" i="6"/>
  <c r="AI751" i="6"/>
  <c r="AR751" i="6"/>
  <c r="AC752" i="6"/>
  <c r="AD752" i="6"/>
  <c r="AE752" i="6"/>
  <c r="AF752" i="6"/>
  <c r="AG752" i="6"/>
  <c r="AH752" i="6"/>
  <c r="AI752" i="6"/>
  <c r="AR752" i="6"/>
  <c r="AC753" i="6"/>
  <c r="AD753" i="6"/>
  <c r="AE753" i="6"/>
  <c r="AF753" i="6"/>
  <c r="AG753" i="6"/>
  <c r="AH753" i="6"/>
  <c r="AI753" i="6"/>
  <c r="AR753" i="6"/>
  <c r="AC754" i="6"/>
  <c r="AD754" i="6"/>
  <c r="AE754" i="6"/>
  <c r="AF754" i="6"/>
  <c r="AG754" i="6"/>
  <c r="AH754" i="6"/>
  <c r="AI754" i="6"/>
  <c r="AR754" i="6"/>
  <c r="AC755" i="6"/>
  <c r="AD755" i="6"/>
  <c r="AE755" i="6"/>
  <c r="AF755" i="6"/>
  <c r="AG755" i="6"/>
  <c r="AH755" i="6"/>
  <c r="AI755" i="6"/>
  <c r="AR755" i="6"/>
  <c r="AC756" i="6"/>
  <c r="AD756" i="6"/>
  <c r="AE756" i="6"/>
  <c r="AF756" i="6"/>
  <c r="AG756" i="6"/>
  <c r="AH756" i="6"/>
  <c r="AI756" i="6"/>
  <c r="AR756" i="6"/>
  <c r="AC757" i="6"/>
  <c r="AD757" i="6"/>
  <c r="AE757" i="6"/>
  <c r="AF757" i="6"/>
  <c r="AG757" i="6"/>
  <c r="AH757" i="6"/>
  <c r="AI757" i="6"/>
  <c r="AR757" i="6"/>
  <c r="AC758" i="6"/>
  <c r="AD758" i="6"/>
  <c r="AE758" i="6"/>
  <c r="AF758" i="6"/>
  <c r="AG758" i="6"/>
  <c r="AH758" i="6"/>
  <c r="AI758" i="6"/>
  <c r="AR758" i="6"/>
  <c r="AC759" i="6"/>
  <c r="AD759" i="6"/>
  <c r="AE759" i="6"/>
  <c r="AF759" i="6"/>
  <c r="AG759" i="6"/>
  <c r="AH759" i="6"/>
  <c r="AI759" i="6"/>
  <c r="AR759" i="6"/>
  <c r="AC760" i="6"/>
  <c r="AD760" i="6"/>
  <c r="AE760" i="6"/>
  <c r="AF760" i="6"/>
  <c r="AG760" i="6"/>
  <c r="AH760" i="6"/>
  <c r="AI760" i="6"/>
  <c r="AR760" i="6"/>
  <c r="AC761" i="6"/>
  <c r="AD761" i="6"/>
  <c r="AE761" i="6"/>
  <c r="AF761" i="6"/>
  <c r="AG761" i="6"/>
  <c r="AH761" i="6"/>
  <c r="AI761" i="6"/>
  <c r="AR761" i="6"/>
  <c r="AC762" i="6"/>
  <c r="AD762" i="6"/>
  <c r="AE762" i="6"/>
  <c r="AF762" i="6"/>
  <c r="AG762" i="6"/>
  <c r="AH762" i="6"/>
  <c r="AI762" i="6"/>
  <c r="AR762" i="6"/>
  <c r="AC763" i="6"/>
  <c r="AD763" i="6"/>
  <c r="AE763" i="6"/>
  <c r="AF763" i="6"/>
  <c r="AG763" i="6"/>
  <c r="AH763" i="6"/>
  <c r="AI763" i="6"/>
  <c r="AR763" i="6"/>
  <c r="AC764" i="6"/>
  <c r="AD764" i="6"/>
  <c r="AE764" i="6"/>
  <c r="AF764" i="6"/>
  <c r="AG764" i="6"/>
  <c r="AH764" i="6"/>
  <c r="AI764" i="6"/>
  <c r="AR764" i="6"/>
  <c r="AC765" i="6"/>
  <c r="AD765" i="6"/>
  <c r="AE765" i="6"/>
  <c r="AF765" i="6"/>
  <c r="AG765" i="6"/>
  <c r="AH765" i="6"/>
  <c r="AI765" i="6"/>
  <c r="AR765" i="6"/>
  <c r="AC766" i="6"/>
  <c r="AD766" i="6"/>
  <c r="AE766" i="6"/>
  <c r="AF766" i="6"/>
  <c r="AG766" i="6"/>
  <c r="AH766" i="6"/>
  <c r="AI766" i="6"/>
  <c r="AR766" i="6"/>
  <c r="AC767" i="6"/>
  <c r="AD767" i="6"/>
  <c r="AE767" i="6"/>
  <c r="AF767" i="6"/>
  <c r="AG767" i="6"/>
  <c r="AH767" i="6"/>
  <c r="AI767" i="6"/>
  <c r="AR767" i="6"/>
  <c r="AC768" i="6"/>
  <c r="AD768" i="6"/>
  <c r="AE768" i="6"/>
  <c r="AF768" i="6"/>
  <c r="AG768" i="6"/>
  <c r="AH768" i="6"/>
  <c r="AI768" i="6"/>
  <c r="AR768" i="6"/>
  <c r="AC769" i="6"/>
  <c r="AD769" i="6"/>
  <c r="AE769" i="6"/>
  <c r="AF769" i="6"/>
  <c r="AG769" i="6"/>
  <c r="AH769" i="6"/>
  <c r="AI769" i="6"/>
  <c r="AR769" i="6"/>
  <c r="AC770" i="6"/>
  <c r="AD770" i="6"/>
  <c r="AE770" i="6"/>
  <c r="AF770" i="6"/>
  <c r="AG770" i="6"/>
  <c r="AH770" i="6"/>
  <c r="AI770" i="6"/>
  <c r="AR770" i="6"/>
  <c r="AC771" i="6"/>
  <c r="AD771" i="6"/>
  <c r="AE771" i="6"/>
  <c r="AF771" i="6"/>
  <c r="AG771" i="6"/>
  <c r="AH771" i="6"/>
  <c r="AI771" i="6"/>
  <c r="AR771" i="6"/>
  <c r="AC772" i="6"/>
  <c r="AD772" i="6"/>
  <c r="AE772" i="6"/>
  <c r="AF772" i="6"/>
  <c r="AG772" i="6"/>
  <c r="AH772" i="6"/>
  <c r="AI772" i="6"/>
  <c r="AR772" i="6"/>
  <c r="AC773" i="6"/>
  <c r="AD773" i="6"/>
  <c r="AE773" i="6"/>
  <c r="AF773" i="6"/>
  <c r="AG773" i="6"/>
  <c r="AH773" i="6"/>
  <c r="AI773" i="6"/>
  <c r="AR773" i="6"/>
  <c r="AC774" i="6"/>
  <c r="AD774" i="6"/>
  <c r="AE774" i="6"/>
  <c r="AF774" i="6"/>
  <c r="AG774" i="6"/>
  <c r="AH774" i="6"/>
  <c r="AI774" i="6"/>
  <c r="AR774" i="6"/>
  <c r="AC775" i="6"/>
  <c r="AD775" i="6"/>
  <c r="AE775" i="6"/>
  <c r="AF775" i="6"/>
  <c r="AG775" i="6"/>
  <c r="AH775" i="6"/>
  <c r="AI775" i="6"/>
  <c r="AR775" i="6"/>
  <c r="AC776" i="6"/>
  <c r="AD776" i="6"/>
  <c r="AE776" i="6"/>
  <c r="AF776" i="6"/>
  <c r="AG776" i="6"/>
  <c r="AH776" i="6"/>
  <c r="AI776" i="6"/>
  <c r="AR776" i="6"/>
  <c r="AC777" i="6"/>
  <c r="AD777" i="6"/>
  <c r="AE777" i="6"/>
  <c r="AF777" i="6"/>
  <c r="AG777" i="6"/>
  <c r="AH777" i="6"/>
  <c r="AI777" i="6"/>
  <c r="AR777" i="6"/>
  <c r="AC778" i="6"/>
  <c r="AD778" i="6"/>
  <c r="AE778" i="6"/>
  <c r="AF778" i="6"/>
  <c r="AG778" i="6"/>
  <c r="AH778" i="6"/>
  <c r="AI778" i="6"/>
  <c r="AR778" i="6"/>
  <c r="AC779" i="6"/>
  <c r="AD779" i="6"/>
  <c r="AE779" i="6"/>
  <c r="AF779" i="6"/>
  <c r="AG779" i="6"/>
  <c r="AH779" i="6"/>
  <c r="AI779" i="6"/>
  <c r="AR779" i="6"/>
  <c r="AC780" i="6"/>
  <c r="AD780" i="6"/>
  <c r="AE780" i="6"/>
  <c r="AF780" i="6"/>
  <c r="AG780" i="6"/>
  <c r="AH780" i="6"/>
  <c r="AI780" i="6"/>
  <c r="AR780" i="6"/>
  <c r="AC781" i="6"/>
  <c r="AD781" i="6"/>
  <c r="AE781" i="6"/>
  <c r="AF781" i="6"/>
  <c r="AG781" i="6"/>
  <c r="AH781" i="6"/>
  <c r="AI781" i="6"/>
  <c r="AR781" i="6"/>
  <c r="AC782" i="6"/>
  <c r="AD782" i="6"/>
  <c r="AE782" i="6"/>
  <c r="AF782" i="6"/>
  <c r="AG782" i="6"/>
  <c r="AH782" i="6"/>
  <c r="AI782" i="6"/>
  <c r="AR782" i="6"/>
  <c r="AC783" i="6"/>
  <c r="AD783" i="6"/>
  <c r="AE783" i="6"/>
  <c r="AF783" i="6"/>
  <c r="AG783" i="6"/>
  <c r="AH783" i="6"/>
  <c r="AI783" i="6"/>
  <c r="AR783" i="6"/>
  <c r="AC784" i="6"/>
  <c r="AD784" i="6"/>
  <c r="AE784" i="6"/>
  <c r="AF784" i="6"/>
  <c r="AG784" i="6"/>
  <c r="AH784" i="6"/>
  <c r="AI784" i="6"/>
  <c r="AR784" i="6"/>
  <c r="AC785" i="6"/>
  <c r="AD785" i="6"/>
  <c r="AE785" i="6"/>
  <c r="AF785" i="6"/>
  <c r="AG785" i="6"/>
  <c r="AH785" i="6"/>
  <c r="AI785" i="6"/>
  <c r="AR785" i="6"/>
  <c r="AC786" i="6"/>
  <c r="AD786" i="6"/>
  <c r="AE786" i="6"/>
  <c r="AF786" i="6"/>
  <c r="AG786" i="6"/>
  <c r="AH786" i="6"/>
  <c r="AI786" i="6"/>
  <c r="AR786" i="6"/>
  <c r="AC787" i="6"/>
  <c r="AD787" i="6"/>
  <c r="AE787" i="6"/>
  <c r="AF787" i="6"/>
  <c r="AG787" i="6"/>
  <c r="AH787" i="6"/>
  <c r="AI787" i="6"/>
  <c r="AR787" i="6"/>
  <c r="AC788" i="6"/>
  <c r="AD788" i="6"/>
  <c r="AE788" i="6"/>
  <c r="AF788" i="6"/>
  <c r="AG788" i="6"/>
  <c r="AH788" i="6"/>
  <c r="AI788" i="6"/>
  <c r="AR788" i="6"/>
  <c r="AC789" i="6"/>
  <c r="AD789" i="6"/>
  <c r="AE789" i="6"/>
  <c r="AF789" i="6"/>
  <c r="AG789" i="6"/>
  <c r="AH789" i="6"/>
  <c r="AI789" i="6"/>
  <c r="AR789" i="6"/>
  <c r="AC790" i="6"/>
  <c r="AD790" i="6"/>
  <c r="AE790" i="6"/>
  <c r="AF790" i="6"/>
  <c r="AG790" i="6"/>
  <c r="AH790" i="6"/>
  <c r="AI790" i="6"/>
  <c r="AR790" i="6"/>
  <c r="AC791" i="6"/>
  <c r="AD791" i="6"/>
  <c r="AE791" i="6"/>
  <c r="AF791" i="6"/>
  <c r="AG791" i="6"/>
  <c r="AH791" i="6"/>
  <c r="AI791" i="6"/>
  <c r="AR791" i="6"/>
  <c r="AC792" i="6"/>
  <c r="AD792" i="6"/>
  <c r="AE792" i="6"/>
  <c r="AF792" i="6"/>
  <c r="AG792" i="6"/>
  <c r="AH792" i="6"/>
  <c r="AI792" i="6"/>
  <c r="AR792" i="6"/>
  <c r="AC793" i="6"/>
  <c r="AD793" i="6"/>
  <c r="AE793" i="6"/>
  <c r="AF793" i="6"/>
  <c r="AG793" i="6"/>
  <c r="AH793" i="6"/>
  <c r="AI793" i="6"/>
  <c r="AR793" i="6"/>
  <c r="AC794" i="6"/>
  <c r="AD794" i="6"/>
  <c r="AE794" i="6"/>
  <c r="AF794" i="6"/>
  <c r="AG794" i="6"/>
  <c r="AH794" i="6"/>
  <c r="AI794" i="6"/>
  <c r="AR794" i="6"/>
  <c r="AC795" i="6"/>
  <c r="AD795" i="6"/>
  <c r="AE795" i="6"/>
  <c r="AF795" i="6"/>
  <c r="AG795" i="6"/>
  <c r="AH795" i="6"/>
  <c r="AI795" i="6"/>
  <c r="AR795" i="6"/>
  <c r="AC796" i="6"/>
  <c r="AD796" i="6"/>
  <c r="AE796" i="6"/>
  <c r="AF796" i="6"/>
  <c r="AG796" i="6"/>
  <c r="AH796" i="6"/>
  <c r="AI796" i="6"/>
  <c r="AR796" i="6"/>
  <c r="AC797" i="6"/>
  <c r="AD797" i="6"/>
  <c r="AE797" i="6"/>
  <c r="AF797" i="6"/>
  <c r="AG797" i="6"/>
  <c r="AH797" i="6"/>
  <c r="AI797" i="6"/>
  <c r="AR797" i="6"/>
  <c r="AC798" i="6"/>
  <c r="AD798" i="6"/>
  <c r="AE798" i="6"/>
  <c r="AF798" i="6"/>
  <c r="AG798" i="6"/>
  <c r="AH798" i="6"/>
  <c r="AI798" i="6"/>
  <c r="AR798" i="6"/>
  <c r="AC799" i="6"/>
  <c r="AD799" i="6"/>
  <c r="AE799" i="6"/>
  <c r="AF799" i="6"/>
  <c r="AG799" i="6"/>
  <c r="AH799" i="6"/>
  <c r="AI799" i="6"/>
  <c r="AR799" i="6"/>
  <c r="AC800" i="6"/>
  <c r="AD800" i="6"/>
  <c r="AE800" i="6"/>
  <c r="AF800" i="6"/>
  <c r="AG800" i="6"/>
  <c r="AH800" i="6"/>
  <c r="AI800" i="6"/>
  <c r="AR800" i="6"/>
  <c r="AC801" i="6"/>
  <c r="AD801" i="6"/>
  <c r="AE801" i="6"/>
  <c r="AF801" i="6"/>
  <c r="AG801" i="6"/>
  <c r="AH801" i="6"/>
  <c r="AI801" i="6"/>
  <c r="AR801" i="6"/>
  <c r="AC802" i="6"/>
  <c r="AD802" i="6"/>
  <c r="AE802" i="6"/>
  <c r="AF802" i="6"/>
  <c r="AG802" i="6"/>
  <c r="AH802" i="6"/>
  <c r="AI802" i="6"/>
  <c r="AR802" i="6"/>
  <c r="AC803" i="6"/>
  <c r="AD803" i="6"/>
  <c r="AE803" i="6"/>
  <c r="AF803" i="6"/>
  <c r="AG803" i="6"/>
  <c r="AH803" i="6"/>
  <c r="AI803" i="6"/>
  <c r="AR803" i="6"/>
  <c r="AC804" i="6"/>
  <c r="AD804" i="6"/>
  <c r="AE804" i="6"/>
  <c r="AF804" i="6"/>
  <c r="AG804" i="6"/>
  <c r="AH804" i="6"/>
  <c r="AI804" i="6"/>
  <c r="AR804" i="6"/>
  <c r="AC805" i="6"/>
  <c r="AD805" i="6"/>
  <c r="AE805" i="6"/>
  <c r="AF805" i="6"/>
  <c r="AG805" i="6"/>
  <c r="AH805" i="6"/>
  <c r="AI805" i="6"/>
  <c r="AR805" i="6"/>
  <c r="AC806" i="6"/>
  <c r="AD806" i="6"/>
  <c r="AE806" i="6"/>
  <c r="AF806" i="6"/>
  <c r="AG806" i="6"/>
  <c r="AH806" i="6"/>
  <c r="AI806" i="6"/>
  <c r="AR806" i="6"/>
  <c r="AC807" i="6"/>
  <c r="AD807" i="6"/>
  <c r="AE807" i="6"/>
  <c r="AF807" i="6"/>
  <c r="AG807" i="6"/>
  <c r="AH807" i="6"/>
  <c r="AI807" i="6"/>
  <c r="AR807" i="6"/>
  <c r="AC808" i="6"/>
  <c r="AD808" i="6"/>
  <c r="AE808" i="6"/>
  <c r="AF808" i="6"/>
  <c r="AG808" i="6"/>
  <c r="AH808" i="6"/>
  <c r="AI808" i="6"/>
  <c r="AR808" i="6"/>
  <c r="AC809" i="6"/>
  <c r="AD809" i="6"/>
  <c r="AE809" i="6"/>
  <c r="AF809" i="6"/>
  <c r="AG809" i="6"/>
  <c r="AH809" i="6"/>
  <c r="AI809" i="6"/>
  <c r="AR809" i="6"/>
  <c r="AC810" i="6"/>
  <c r="AD810" i="6"/>
  <c r="AE810" i="6"/>
  <c r="AF810" i="6"/>
  <c r="AG810" i="6"/>
  <c r="AH810" i="6"/>
  <c r="AI810" i="6"/>
  <c r="AR810" i="6"/>
  <c r="AC811" i="6"/>
  <c r="AD811" i="6"/>
  <c r="AE811" i="6"/>
  <c r="AF811" i="6"/>
  <c r="AG811" i="6"/>
  <c r="AH811" i="6"/>
  <c r="AI811" i="6"/>
  <c r="AR811" i="6"/>
  <c r="AC812" i="6"/>
  <c r="AD812" i="6"/>
  <c r="AE812" i="6"/>
  <c r="AF812" i="6"/>
  <c r="AG812" i="6"/>
  <c r="AH812" i="6"/>
  <c r="AI812" i="6"/>
  <c r="AR812" i="6"/>
  <c r="AC813" i="6"/>
  <c r="AD813" i="6"/>
  <c r="AE813" i="6"/>
  <c r="AF813" i="6"/>
  <c r="AG813" i="6"/>
  <c r="AH813" i="6"/>
  <c r="AI813" i="6"/>
  <c r="AR813" i="6"/>
  <c r="AC814" i="6"/>
  <c r="AD814" i="6"/>
  <c r="AE814" i="6"/>
  <c r="AF814" i="6"/>
  <c r="AG814" i="6"/>
  <c r="AH814" i="6"/>
  <c r="AI814" i="6"/>
  <c r="AR814" i="6"/>
  <c r="AC815" i="6"/>
  <c r="AD815" i="6"/>
  <c r="AE815" i="6"/>
  <c r="AF815" i="6"/>
  <c r="AG815" i="6"/>
  <c r="AH815" i="6"/>
  <c r="AI815" i="6"/>
  <c r="AR815" i="6"/>
  <c r="AC816" i="6"/>
  <c r="AD816" i="6"/>
  <c r="AE816" i="6"/>
  <c r="AF816" i="6"/>
  <c r="AG816" i="6"/>
  <c r="AH816" i="6"/>
  <c r="AI816" i="6"/>
  <c r="AR816" i="6"/>
  <c r="AC817" i="6"/>
  <c r="AD817" i="6"/>
  <c r="AE817" i="6"/>
  <c r="AF817" i="6"/>
  <c r="AG817" i="6"/>
  <c r="AH817" i="6"/>
  <c r="AI817" i="6"/>
  <c r="AR817" i="6"/>
  <c r="AC818" i="6"/>
  <c r="AD818" i="6"/>
  <c r="AE818" i="6"/>
  <c r="AF818" i="6"/>
  <c r="AG818" i="6"/>
  <c r="AH818" i="6"/>
  <c r="AI818" i="6"/>
  <c r="AR818" i="6"/>
  <c r="AC819" i="6"/>
  <c r="AD819" i="6"/>
  <c r="AE819" i="6"/>
  <c r="AF819" i="6"/>
  <c r="AG819" i="6"/>
  <c r="AH819" i="6"/>
  <c r="AI819" i="6"/>
  <c r="AR819" i="6"/>
  <c r="AC820" i="6"/>
  <c r="AD820" i="6"/>
  <c r="AE820" i="6"/>
  <c r="AF820" i="6"/>
  <c r="AG820" i="6"/>
  <c r="AH820" i="6"/>
  <c r="AI820" i="6"/>
  <c r="AR820" i="6"/>
  <c r="AC821" i="6"/>
  <c r="AD821" i="6"/>
  <c r="AE821" i="6"/>
  <c r="AF821" i="6"/>
  <c r="AG821" i="6"/>
  <c r="AH821" i="6"/>
  <c r="AI821" i="6"/>
  <c r="AR821" i="6"/>
  <c r="AC822" i="6"/>
  <c r="AD822" i="6"/>
  <c r="AE822" i="6"/>
  <c r="AF822" i="6"/>
  <c r="AG822" i="6"/>
  <c r="AH822" i="6"/>
  <c r="AI822" i="6"/>
  <c r="AR822" i="6"/>
  <c r="AC823" i="6"/>
  <c r="AD823" i="6"/>
  <c r="AE823" i="6"/>
  <c r="AF823" i="6"/>
  <c r="AG823" i="6"/>
  <c r="AH823" i="6"/>
  <c r="AI823" i="6"/>
  <c r="AR823" i="6"/>
  <c r="AC824" i="6"/>
  <c r="AD824" i="6"/>
  <c r="AE824" i="6"/>
  <c r="AF824" i="6"/>
  <c r="AG824" i="6"/>
  <c r="AH824" i="6"/>
  <c r="AI824" i="6"/>
  <c r="AR824" i="6"/>
  <c r="AC825" i="6"/>
  <c r="AD825" i="6"/>
  <c r="AE825" i="6"/>
  <c r="AF825" i="6"/>
  <c r="AG825" i="6"/>
  <c r="AH825" i="6"/>
  <c r="AI825" i="6"/>
  <c r="AR825" i="6"/>
  <c r="AC826" i="6"/>
  <c r="AD826" i="6"/>
  <c r="AE826" i="6"/>
  <c r="AF826" i="6"/>
  <c r="AG826" i="6"/>
  <c r="AH826" i="6"/>
  <c r="AI826" i="6"/>
  <c r="AR826" i="6"/>
  <c r="AC827" i="6"/>
  <c r="AD827" i="6"/>
  <c r="AE827" i="6"/>
  <c r="AF827" i="6"/>
  <c r="AG827" i="6"/>
  <c r="AH827" i="6"/>
  <c r="AI827" i="6"/>
  <c r="AR827" i="6"/>
  <c r="AC828" i="6"/>
  <c r="AD828" i="6"/>
  <c r="AE828" i="6"/>
  <c r="AF828" i="6"/>
  <c r="AG828" i="6"/>
  <c r="AH828" i="6"/>
  <c r="AI828" i="6"/>
  <c r="AR828" i="6"/>
  <c r="AC829" i="6"/>
  <c r="AD829" i="6"/>
  <c r="AE829" i="6"/>
  <c r="AF829" i="6"/>
  <c r="AG829" i="6"/>
  <c r="AH829" i="6"/>
  <c r="AI829" i="6"/>
  <c r="AR829" i="6"/>
  <c r="AC830" i="6"/>
  <c r="AD830" i="6"/>
  <c r="AE830" i="6"/>
  <c r="AF830" i="6"/>
  <c r="AG830" i="6"/>
  <c r="AH830" i="6"/>
  <c r="AI830" i="6"/>
  <c r="AR830" i="6"/>
  <c r="AC831" i="6"/>
  <c r="AD831" i="6"/>
  <c r="AE831" i="6"/>
  <c r="AF831" i="6"/>
  <c r="AG831" i="6"/>
  <c r="AH831" i="6"/>
  <c r="AI831" i="6"/>
  <c r="AR831" i="6"/>
  <c r="AC832" i="6"/>
  <c r="AD832" i="6"/>
  <c r="AE832" i="6"/>
  <c r="AF832" i="6"/>
  <c r="AG832" i="6"/>
  <c r="AH832" i="6"/>
  <c r="AI832" i="6"/>
  <c r="AR832" i="6"/>
  <c r="AC833" i="6"/>
  <c r="AD833" i="6"/>
  <c r="AE833" i="6"/>
  <c r="AF833" i="6"/>
  <c r="AG833" i="6"/>
  <c r="AH833" i="6"/>
  <c r="AI833" i="6"/>
  <c r="AR833" i="6"/>
  <c r="AC834" i="6"/>
  <c r="AD834" i="6"/>
  <c r="AE834" i="6"/>
  <c r="AF834" i="6"/>
  <c r="AG834" i="6"/>
  <c r="AH834" i="6"/>
  <c r="AI834" i="6"/>
  <c r="AR834" i="6"/>
  <c r="AC835" i="6"/>
  <c r="AD835" i="6"/>
  <c r="AE835" i="6"/>
  <c r="AF835" i="6"/>
  <c r="AG835" i="6"/>
  <c r="AH835" i="6"/>
  <c r="AI835" i="6"/>
  <c r="AR835" i="6"/>
  <c r="AC836" i="6"/>
  <c r="AD836" i="6"/>
  <c r="AN836" i="6" s="1"/>
  <c r="AE836" i="6"/>
  <c r="AF836" i="6"/>
  <c r="AG836" i="6"/>
  <c r="AH836" i="6"/>
  <c r="AI836" i="6"/>
  <c r="AR836" i="6"/>
  <c r="AC837" i="6"/>
  <c r="AD837" i="6"/>
  <c r="AE837" i="6"/>
  <c r="AF837" i="6"/>
  <c r="AG837" i="6"/>
  <c r="AH837" i="6"/>
  <c r="AI837" i="6"/>
  <c r="AR837" i="6"/>
  <c r="AC838" i="6"/>
  <c r="AD838" i="6"/>
  <c r="AE838" i="6"/>
  <c r="AF838" i="6"/>
  <c r="AG838" i="6"/>
  <c r="AH838" i="6"/>
  <c r="AI838" i="6"/>
  <c r="AR838" i="6"/>
  <c r="AC839" i="6"/>
  <c r="AD839" i="6"/>
  <c r="AE839" i="6"/>
  <c r="AF839" i="6"/>
  <c r="AG839" i="6"/>
  <c r="AH839" i="6"/>
  <c r="AI839" i="6"/>
  <c r="AR839" i="6"/>
  <c r="AC840" i="6"/>
  <c r="AD840" i="6"/>
  <c r="AE840" i="6"/>
  <c r="AF840" i="6"/>
  <c r="AG840" i="6"/>
  <c r="AH840" i="6"/>
  <c r="AI840" i="6"/>
  <c r="AR840" i="6"/>
  <c r="AC841" i="6"/>
  <c r="AD841" i="6"/>
  <c r="AE841" i="6"/>
  <c r="AF841" i="6"/>
  <c r="AG841" i="6"/>
  <c r="AH841" i="6"/>
  <c r="AI841" i="6"/>
  <c r="AR841" i="6"/>
  <c r="AC842" i="6"/>
  <c r="AD842" i="6"/>
  <c r="AE842" i="6"/>
  <c r="AF842" i="6"/>
  <c r="AG842" i="6"/>
  <c r="AH842" i="6"/>
  <c r="AI842" i="6"/>
  <c r="AR842" i="6"/>
  <c r="AC843" i="6"/>
  <c r="AD843" i="6"/>
  <c r="AE843" i="6"/>
  <c r="AF843" i="6"/>
  <c r="AG843" i="6"/>
  <c r="AH843" i="6"/>
  <c r="AI843" i="6"/>
  <c r="AR843" i="6"/>
  <c r="AC844" i="6"/>
  <c r="AD844" i="6"/>
  <c r="AE844" i="6"/>
  <c r="AF844" i="6"/>
  <c r="AG844" i="6"/>
  <c r="AH844" i="6"/>
  <c r="AI844" i="6"/>
  <c r="AR844" i="6"/>
  <c r="AC845" i="6"/>
  <c r="AD845" i="6"/>
  <c r="AE845" i="6"/>
  <c r="AF845" i="6"/>
  <c r="AG845" i="6"/>
  <c r="AH845" i="6"/>
  <c r="AI845" i="6"/>
  <c r="AR845" i="6"/>
  <c r="AC846" i="6"/>
  <c r="AD846" i="6"/>
  <c r="AE846" i="6"/>
  <c r="AF846" i="6"/>
  <c r="AG846" i="6"/>
  <c r="AH846" i="6"/>
  <c r="AI846" i="6"/>
  <c r="AR846" i="6"/>
  <c r="AC847" i="6"/>
  <c r="AD847" i="6"/>
  <c r="AE847" i="6"/>
  <c r="AF847" i="6"/>
  <c r="AG847" i="6"/>
  <c r="AH847" i="6"/>
  <c r="AI847" i="6"/>
  <c r="AR847" i="6"/>
  <c r="AC848" i="6"/>
  <c r="AD848" i="6"/>
  <c r="AE848" i="6"/>
  <c r="AF848" i="6"/>
  <c r="AG848" i="6"/>
  <c r="AH848" i="6"/>
  <c r="AI848" i="6"/>
  <c r="AR848" i="6"/>
  <c r="AC849" i="6"/>
  <c r="AD849" i="6"/>
  <c r="AE849" i="6"/>
  <c r="AF849" i="6"/>
  <c r="AG849" i="6"/>
  <c r="AH849" i="6"/>
  <c r="AI849" i="6"/>
  <c r="AR849" i="6"/>
  <c r="AC850" i="6"/>
  <c r="AD850" i="6"/>
  <c r="AE850" i="6"/>
  <c r="AF850" i="6"/>
  <c r="AG850" i="6"/>
  <c r="AH850" i="6"/>
  <c r="AI850" i="6"/>
  <c r="AR850" i="6"/>
  <c r="AC851" i="6"/>
  <c r="AD851" i="6"/>
  <c r="AE851" i="6"/>
  <c r="AF851" i="6"/>
  <c r="AG851" i="6"/>
  <c r="AH851" i="6"/>
  <c r="AI851" i="6"/>
  <c r="AR851" i="6"/>
  <c r="AC852" i="6"/>
  <c r="AD852" i="6"/>
  <c r="AE852" i="6"/>
  <c r="AF852" i="6"/>
  <c r="AG852" i="6"/>
  <c r="AH852" i="6"/>
  <c r="AI852" i="6"/>
  <c r="AR852" i="6"/>
  <c r="AC853" i="6"/>
  <c r="AD853" i="6"/>
  <c r="AE853" i="6"/>
  <c r="AF853" i="6"/>
  <c r="AG853" i="6"/>
  <c r="AH853" i="6"/>
  <c r="AI853" i="6"/>
  <c r="AR853" i="6"/>
  <c r="AC854" i="6"/>
  <c r="AD854" i="6"/>
  <c r="AE854" i="6"/>
  <c r="AF854" i="6"/>
  <c r="AG854" i="6"/>
  <c r="AH854" i="6"/>
  <c r="AI854" i="6"/>
  <c r="AR854" i="6"/>
  <c r="AC855" i="6"/>
  <c r="AD855" i="6"/>
  <c r="AE855" i="6"/>
  <c r="AF855" i="6"/>
  <c r="AG855" i="6"/>
  <c r="AH855" i="6"/>
  <c r="AI855" i="6"/>
  <c r="AR855" i="6"/>
  <c r="AC856" i="6"/>
  <c r="AD856" i="6"/>
  <c r="AE856" i="6"/>
  <c r="AF856" i="6"/>
  <c r="AG856" i="6"/>
  <c r="AH856" i="6"/>
  <c r="AI856" i="6"/>
  <c r="AR856" i="6"/>
  <c r="AC857" i="6"/>
  <c r="AD857" i="6"/>
  <c r="AE857" i="6"/>
  <c r="AF857" i="6"/>
  <c r="AG857" i="6"/>
  <c r="AH857" i="6"/>
  <c r="AI857" i="6"/>
  <c r="AR857" i="6"/>
  <c r="AC858" i="6"/>
  <c r="AD858" i="6"/>
  <c r="AE858" i="6"/>
  <c r="AF858" i="6"/>
  <c r="AG858" i="6"/>
  <c r="AH858" i="6"/>
  <c r="AI858" i="6"/>
  <c r="AR858" i="6"/>
  <c r="AC859" i="6"/>
  <c r="AD859" i="6"/>
  <c r="AE859" i="6"/>
  <c r="AF859" i="6"/>
  <c r="AG859" i="6"/>
  <c r="AH859" i="6"/>
  <c r="AI859" i="6"/>
  <c r="AR859" i="6"/>
  <c r="AC860" i="6"/>
  <c r="AD860" i="6"/>
  <c r="AE860" i="6"/>
  <c r="AF860" i="6"/>
  <c r="AG860" i="6"/>
  <c r="AH860" i="6"/>
  <c r="AI860" i="6"/>
  <c r="AR860" i="6"/>
  <c r="AC861" i="6"/>
  <c r="AD861" i="6"/>
  <c r="AE861" i="6"/>
  <c r="AF861" i="6"/>
  <c r="AG861" i="6"/>
  <c r="AH861" i="6"/>
  <c r="AI861" i="6"/>
  <c r="AR861" i="6"/>
  <c r="AC862" i="6"/>
  <c r="AD862" i="6"/>
  <c r="AE862" i="6"/>
  <c r="AF862" i="6"/>
  <c r="AG862" i="6"/>
  <c r="AH862" i="6"/>
  <c r="AI862" i="6"/>
  <c r="AR862" i="6"/>
  <c r="AC863" i="6"/>
  <c r="AD863" i="6"/>
  <c r="AE863" i="6"/>
  <c r="AF863" i="6"/>
  <c r="AG863" i="6"/>
  <c r="AH863" i="6"/>
  <c r="AI863" i="6"/>
  <c r="AR863" i="6"/>
  <c r="AC864" i="6"/>
  <c r="AD864" i="6"/>
  <c r="AE864" i="6"/>
  <c r="AF864" i="6"/>
  <c r="AG864" i="6"/>
  <c r="AH864" i="6"/>
  <c r="AI864" i="6"/>
  <c r="AR864" i="6"/>
  <c r="AC865" i="6"/>
  <c r="AD865" i="6"/>
  <c r="AE865" i="6"/>
  <c r="AF865" i="6"/>
  <c r="AG865" i="6"/>
  <c r="AH865" i="6"/>
  <c r="AI865" i="6"/>
  <c r="AR865" i="6"/>
  <c r="AC866" i="6"/>
  <c r="AD866" i="6"/>
  <c r="AE866" i="6"/>
  <c r="AF866" i="6"/>
  <c r="AG866" i="6"/>
  <c r="AH866" i="6"/>
  <c r="AI866" i="6"/>
  <c r="AR866" i="6"/>
  <c r="AC867" i="6"/>
  <c r="AD867" i="6"/>
  <c r="AE867" i="6"/>
  <c r="AF867" i="6"/>
  <c r="AG867" i="6"/>
  <c r="AH867" i="6"/>
  <c r="AI867" i="6"/>
  <c r="AR867" i="6"/>
  <c r="AC868" i="6"/>
  <c r="AD868" i="6"/>
  <c r="AE868" i="6"/>
  <c r="AF868" i="6"/>
  <c r="AG868" i="6"/>
  <c r="AH868" i="6"/>
  <c r="AI868" i="6"/>
  <c r="AR868" i="6"/>
  <c r="AC869" i="6"/>
  <c r="AD869" i="6"/>
  <c r="AE869" i="6"/>
  <c r="AF869" i="6"/>
  <c r="AG869" i="6"/>
  <c r="AH869" i="6"/>
  <c r="AI869" i="6"/>
  <c r="AR869" i="6"/>
  <c r="AC870" i="6"/>
  <c r="AD870" i="6"/>
  <c r="AE870" i="6"/>
  <c r="AF870" i="6"/>
  <c r="AG870" i="6"/>
  <c r="AH870" i="6"/>
  <c r="AI870" i="6"/>
  <c r="AR870" i="6"/>
  <c r="AC871" i="6"/>
  <c r="AD871" i="6"/>
  <c r="AE871" i="6"/>
  <c r="AF871" i="6"/>
  <c r="AG871" i="6"/>
  <c r="AH871" i="6"/>
  <c r="AI871" i="6"/>
  <c r="AR871" i="6"/>
  <c r="AC872" i="6"/>
  <c r="AD872" i="6"/>
  <c r="AE872" i="6"/>
  <c r="AF872" i="6"/>
  <c r="AG872" i="6"/>
  <c r="AH872" i="6"/>
  <c r="AI872" i="6"/>
  <c r="AR872" i="6"/>
  <c r="AC873" i="6"/>
  <c r="AD873" i="6"/>
  <c r="AE873" i="6"/>
  <c r="AF873" i="6"/>
  <c r="AG873" i="6"/>
  <c r="AH873" i="6"/>
  <c r="AI873" i="6"/>
  <c r="AR873" i="6"/>
  <c r="AC874" i="6"/>
  <c r="AD874" i="6"/>
  <c r="AE874" i="6"/>
  <c r="AF874" i="6"/>
  <c r="AG874" i="6"/>
  <c r="AH874" i="6"/>
  <c r="AI874" i="6"/>
  <c r="AR874" i="6"/>
  <c r="AC875" i="6"/>
  <c r="AD875" i="6"/>
  <c r="AE875" i="6"/>
  <c r="AF875" i="6"/>
  <c r="AG875" i="6"/>
  <c r="AH875" i="6"/>
  <c r="AI875" i="6"/>
  <c r="AR875" i="6"/>
  <c r="AC876" i="6"/>
  <c r="AD876" i="6"/>
  <c r="AE876" i="6"/>
  <c r="AF876" i="6"/>
  <c r="AG876" i="6"/>
  <c r="AH876" i="6"/>
  <c r="AI876" i="6"/>
  <c r="AR876" i="6"/>
  <c r="AC877" i="6"/>
  <c r="AD877" i="6"/>
  <c r="AE877" i="6"/>
  <c r="AF877" i="6"/>
  <c r="AG877" i="6"/>
  <c r="AH877" i="6"/>
  <c r="AI877" i="6"/>
  <c r="AR877" i="6"/>
  <c r="AC878" i="6"/>
  <c r="AD878" i="6"/>
  <c r="AE878" i="6"/>
  <c r="AF878" i="6"/>
  <c r="AG878" i="6"/>
  <c r="AH878" i="6"/>
  <c r="AI878" i="6"/>
  <c r="AR878" i="6"/>
  <c r="AC879" i="6"/>
  <c r="AD879" i="6"/>
  <c r="AE879" i="6"/>
  <c r="AF879" i="6"/>
  <c r="AG879" i="6"/>
  <c r="AH879" i="6"/>
  <c r="AI879" i="6"/>
  <c r="AR879" i="6"/>
  <c r="AC880" i="6"/>
  <c r="AD880" i="6"/>
  <c r="AE880" i="6"/>
  <c r="AF880" i="6"/>
  <c r="AG880" i="6"/>
  <c r="AH880" i="6"/>
  <c r="AI880" i="6"/>
  <c r="AR880" i="6"/>
  <c r="AC881" i="6"/>
  <c r="AD881" i="6"/>
  <c r="AE881" i="6"/>
  <c r="AF881" i="6"/>
  <c r="AG881" i="6"/>
  <c r="AH881" i="6"/>
  <c r="AI881" i="6"/>
  <c r="AR881" i="6"/>
  <c r="AC882" i="6"/>
  <c r="AD882" i="6"/>
  <c r="AE882" i="6"/>
  <c r="AF882" i="6"/>
  <c r="AG882" i="6"/>
  <c r="AH882" i="6"/>
  <c r="AI882" i="6"/>
  <c r="AR882" i="6"/>
  <c r="AC883" i="6"/>
  <c r="AD883" i="6"/>
  <c r="AE883" i="6"/>
  <c r="AF883" i="6"/>
  <c r="AG883" i="6"/>
  <c r="AH883" i="6"/>
  <c r="AI883" i="6"/>
  <c r="AR883" i="6"/>
  <c r="AC884" i="6"/>
  <c r="AD884" i="6"/>
  <c r="AE884" i="6"/>
  <c r="AF884" i="6"/>
  <c r="AG884" i="6"/>
  <c r="AH884" i="6"/>
  <c r="AI884" i="6"/>
  <c r="AR884" i="6"/>
  <c r="AC885" i="6"/>
  <c r="AD885" i="6"/>
  <c r="AE885" i="6"/>
  <c r="AF885" i="6"/>
  <c r="AG885" i="6"/>
  <c r="AH885" i="6"/>
  <c r="AI885" i="6"/>
  <c r="AR885" i="6"/>
  <c r="AC886" i="6"/>
  <c r="AD886" i="6"/>
  <c r="AE886" i="6"/>
  <c r="AF886" i="6"/>
  <c r="AG886" i="6"/>
  <c r="AH886" i="6"/>
  <c r="AI886" i="6"/>
  <c r="AR886" i="6"/>
  <c r="AC887" i="6"/>
  <c r="AD887" i="6"/>
  <c r="AE887" i="6"/>
  <c r="AF887" i="6"/>
  <c r="AG887" i="6"/>
  <c r="AH887" i="6"/>
  <c r="AI887" i="6"/>
  <c r="AR887" i="6"/>
  <c r="AC888" i="6"/>
  <c r="AD888" i="6"/>
  <c r="AE888" i="6"/>
  <c r="AF888" i="6"/>
  <c r="AG888" i="6"/>
  <c r="AH888" i="6"/>
  <c r="AI888" i="6"/>
  <c r="AR888" i="6"/>
  <c r="AC889" i="6"/>
  <c r="AD889" i="6"/>
  <c r="AE889" i="6"/>
  <c r="AF889" i="6"/>
  <c r="AG889" i="6"/>
  <c r="AH889" i="6"/>
  <c r="AI889" i="6"/>
  <c r="AR889" i="6"/>
  <c r="AC890" i="6"/>
  <c r="AD890" i="6"/>
  <c r="AE890" i="6"/>
  <c r="AF890" i="6"/>
  <c r="AG890" i="6"/>
  <c r="AH890" i="6"/>
  <c r="AI890" i="6"/>
  <c r="AR890" i="6"/>
  <c r="AC891" i="6"/>
  <c r="AD891" i="6"/>
  <c r="AE891" i="6"/>
  <c r="AF891" i="6"/>
  <c r="AG891" i="6"/>
  <c r="AH891" i="6"/>
  <c r="AI891" i="6"/>
  <c r="AR891" i="6"/>
  <c r="AC892" i="6"/>
  <c r="AD892" i="6"/>
  <c r="AE892" i="6"/>
  <c r="AF892" i="6"/>
  <c r="AG892" i="6"/>
  <c r="AH892" i="6"/>
  <c r="AI892" i="6"/>
  <c r="AR892" i="6"/>
  <c r="AC893" i="6"/>
  <c r="AD893" i="6"/>
  <c r="AE893" i="6"/>
  <c r="AF893" i="6"/>
  <c r="AG893" i="6"/>
  <c r="AH893" i="6"/>
  <c r="AI893" i="6"/>
  <c r="AR893" i="6"/>
  <c r="AC894" i="6"/>
  <c r="AD894" i="6"/>
  <c r="AE894" i="6"/>
  <c r="AF894" i="6"/>
  <c r="AG894" i="6"/>
  <c r="AH894" i="6"/>
  <c r="AI894" i="6"/>
  <c r="AR894" i="6"/>
  <c r="AC895" i="6"/>
  <c r="AD895" i="6"/>
  <c r="AE895" i="6"/>
  <c r="AF895" i="6"/>
  <c r="AG895" i="6"/>
  <c r="AH895" i="6"/>
  <c r="AI895" i="6"/>
  <c r="AR895" i="6"/>
  <c r="AC896" i="6"/>
  <c r="AD896" i="6"/>
  <c r="AE896" i="6"/>
  <c r="AF896" i="6"/>
  <c r="AG896" i="6"/>
  <c r="AH896" i="6"/>
  <c r="AI896" i="6"/>
  <c r="AR896" i="6"/>
  <c r="AC897" i="6"/>
  <c r="AD897" i="6"/>
  <c r="AE897" i="6"/>
  <c r="AF897" i="6"/>
  <c r="AG897" i="6"/>
  <c r="AH897" i="6"/>
  <c r="AI897" i="6"/>
  <c r="AR897" i="6"/>
  <c r="AC898" i="6"/>
  <c r="AD898" i="6"/>
  <c r="AE898" i="6"/>
  <c r="AF898" i="6"/>
  <c r="AG898" i="6"/>
  <c r="AH898" i="6"/>
  <c r="AI898" i="6"/>
  <c r="AR898" i="6"/>
  <c r="AC899" i="6"/>
  <c r="AD899" i="6"/>
  <c r="AE899" i="6"/>
  <c r="AF899" i="6"/>
  <c r="AG899" i="6"/>
  <c r="AH899" i="6"/>
  <c r="AI899" i="6"/>
  <c r="AR899" i="6"/>
  <c r="AC900" i="6"/>
  <c r="AD900" i="6"/>
  <c r="AE900" i="6"/>
  <c r="AF900" i="6"/>
  <c r="AG900" i="6"/>
  <c r="AH900" i="6"/>
  <c r="AI900" i="6"/>
  <c r="AR900" i="6"/>
  <c r="AC901" i="6"/>
  <c r="AD901" i="6"/>
  <c r="AE901" i="6"/>
  <c r="AF901" i="6"/>
  <c r="AG901" i="6"/>
  <c r="AH901" i="6"/>
  <c r="AI901" i="6"/>
  <c r="AR901" i="6"/>
  <c r="AC902" i="6"/>
  <c r="AD902" i="6"/>
  <c r="AE902" i="6"/>
  <c r="AF902" i="6"/>
  <c r="AG902" i="6"/>
  <c r="AH902" i="6"/>
  <c r="AI902" i="6"/>
  <c r="AR902" i="6"/>
  <c r="AC903" i="6"/>
  <c r="AD903" i="6"/>
  <c r="AE903" i="6"/>
  <c r="AF903" i="6"/>
  <c r="AG903" i="6"/>
  <c r="AH903" i="6"/>
  <c r="AI903" i="6"/>
  <c r="AR903" i="6"/>
  <c r="AC904" i="6"/>
  <c r="AD904" i="6"/>
  <c r="AE904" i="6"/>
  <c r="AF904" i="6"/>
  <c r="AG904" i="6"/>
  <c r="AH904" i="6"/>
  <c r="AI904" i="6"/>
  <c r="AR904" i="6"/>
  <c r="AC905" i="6"/>
  <c r="AD905" i="6"/>
  <c r="AE905" i="6"/>
  <c r="AF905" i="6"/>
  <c r="AG905" i="6"/>
  <c r="AH905" i="6"/>
  <c r="AI905" i="6"/>
  <c r="AR905" i="6"/>
  <c r="AC906" i="6"/>
  <c r="AD906" i="6"/>
  <c r="AE906" i="6"/>
  <c r="AF906" i="6"/>
  <c r="AG906" i="6"/>
  <c r="AH906" i="6"/>
  <c r="AI906" i="6"/>
  <c r="AR906" i="6"/>
  <c r="AC907" i="6"/>
  <c r="AD907" i="6"/>
  <c r="AE907" i="6"/>
  <c r="AF907" i="6"/>
  <c r="AG907" i="6"/>
  <c r="AH907" i="6"/>
  <c r="AI907" i="6"/>
  <c r="AR907" i="6"/>
  <c r="AC908" i="6"/>
  <c r="AD908" i="6"/>
  <c r="AE908" i="6"/>
  <c r="AF908" i="6"/>
  <c r="AG908" i="6"/>
  <c r="AH908" i="6"/>
  <c r="AI908" i="6"/>
  <c r="AR908" i="6"/>
  <c r="AC909" i="6"/>
  <c r="AD909" i="6"/>
  <c r="AE909" i="6"/>
  <c r="AF909" i="6"/>
  <c r="AG909" i="6"/>
  <c r="AH909" i="6"/>
  <c r="AI909" i="6"/>
  <c r="AR909" i="6"/>
  <c r="AC910" i="6"/>
  <c r="AD910" i="6"/>
  <c r="AE910" i="6"/>
  <c r="AF910" i="6"/>
  <c r="AG910" i="6"/>
  <c r="AH910" i="6"/>
  <c r="AI910" i="6"/>
  <c r="AR910" i="6"/>
  <c r="AC911" i="6"/>
  <c r="AD911" i="6"/>
  <c r="AE911" i="6"/>
  <c r="AF911" i="6"/>
  <c r="AG911" i="6"/>
  <c r="AH911" i="6"/>
  <c r="AI911" i="6"/>
  <c r="AR911" i="6"/>
  <c r="AC912" i="6"/>
  <c r="AD912" i="6"/>
  <c r="AE912" i="6"/>
  <c r="AF912" i="6"/>
  <c r="AG912" i="6"/>
  <c r="AH912" i="6"/>
  <c r="AI912" i="6"/>
  <c r="AR912" i="6"/>
  <c r="AC913" i="6"/>
  <c r="AD913" i="6"/>
  <c r="AE913" i="6"/>
  <c r="AF913" i="6"/>
  <c r="AG913" i="6"/>
  <c r="AH913" i="6"/>
  <c r="AI913" i="6"/>
  <c r="AR913" i="6"/>
  <c r="AC914" i="6"/>
  <c r="AD914" i="6"/>
  <c r="AE914" i="6"/>
  <c r="AF914" i="6"/>
  <c r="AG914" i="6"/>
  <c r="AH914" i="6"/>
  <c r="AI914" i="6"/>
  <c r="AR914" i="6"/>
  <c r="AC915" i="6"/>
  <c r="AD915" i="6"/>
  <c r="AE915" i="6"/>
  <c r="AF915" i="6"/>
  <c r="AG915" i="6"/>
  <c r="AH915" i="6"/>
  <c r="AI915" i="6"/>
  <c r="AR915" i="6"/>
  <c r="AC916" i="6"/>
  <c r="AD916" i="6"/>
  <c r="AE916" i="6"/>
  <c r="AF916" i="6"/>
  <c r="AG916" i="6"/>
  <c r="AH916" i="6"/>
  <c r="AI916" i="6"/>
  <c r="AR916" i="6"/>
  <c r="AC917" i="6"/>
  <c r="AD917" i="6"/>
  <c r="AE917" i="6"/>
  <c r="AF917" i="6"/>
  <c r="AG917" i="6"/>
  <c r="AH917" i="6"/>
  <c r="AI917" i="6"/>
  <c r="AR917" i="6"/>
  <c r="AC918" i="6"/>
  <c r="AD918" i="6"/>
  <c r="AE918" i="6"/>
  <c r="AF918" i="6"/>
  <c r="AG918" i="6"/>
  <c r="AH918" i="6"/>
  <c r="AI918" i="6"/>
  <c r="AR918" i="6"/>
  <c r="AC919" i="6"/>
  <c r="AD919" i="6"/>
  <c r="AE919" i="6"/>
  <c r="AF919" i="6"/>
  <c r="AG919" i="6"/>
  <c r="AH919" i="6"/>
  <c r="AI919" i="6"/>
  <c r="AR919" i="6"/>
  <c r="AC920" i="6"/>
  <c r="AD920" i="6"/>
  <c r="AE920" i="6"/>
  <c r="AF920" i="6"/>
  <c r="AG920" i="6"/>
  <c r="AH920" i="6"/>
  <c r="AI920" i="6"/>
  <c r="AR920" i="6"/>
  <c r="AC921" i="6"/>
  <c r="AD921" i="6"/>
  <c r="AE921" i="6"/>
  <c r="AF921" i="6"/>
  <c r="AG921" i="6"/>
  <c r="AH921" i="6"/>
  <c r="AI921" i="6"/>
  <c r="AR921" i="6"/>
  <c r="AC922" i="6"/>
  <c r="AD922" i="6"/>
  <c r="AE922" i="6"/>
  <c r="AF922" i="6"/>
  <c r="AG922" i="6"/>
  <c r="AH922" i="6"/>
  <c r="AI922" i="6"/>
  <c r="AR922" i="6"/>
  <c r="AC923" i="6"/>
  <c r="AD923" i="6"/>
  <c r="AE923" i="6"/>
  <c r="AF923" i="6"/>
  <c r="AG923" i="6"/>
  <c r="AH923" i="6"/>
  <c r="AI923" i="6"/>
  <c r="AR923" i="6"/>
  <c r="AC924" i="6"/>
  <c r="AD924" i="6"/>
  <c r="AE924" i="6"/>
  <c r="AF924" i="6"/>
  <c r="AG924" i="6"/>
  <c r="AH924" i="6"/>
  <c r="AI924" i="6"/>
  <c r="AR924" i="6"/>
  <c r="AC925" i="6"/>
  <c r="AD925" i="6"/>
  <c r="AE925" i="6"/>
  <c r="AF925" i="6"/>
  <c r="AG925" i="6"/>
  <c r="AH925" i="6"/>
  <c r="AI925" i="6"/>
  <c r="AR925" i="6"/>
  <c r="AC926" i="6"/>
  <c r="AD926" i="6"/>
  <c r="AE926" i="6"/>
  <c r="AF926" i="6"/>
  <c r="AG926" i="6"/>
  <c r="AH926" i="6"/>
  <c r="AI926" i="6"/>
  <c r="AR926" i="6"/>
  <c r="AC927" i="6"/>
  <c r="AD927" i="6"/>
  <c r="AE927" i="6"/>
  <c r="AF927" i="6"/>
  <c r="AG927" i="6"/>
  <c r="AH927" i="6"/>
  <c r="AI927" i="6"/>
  <c r="AR927" i="6"/>
  <c r="AC928" i="6"/>
  <c r="AD928" i="6"/>
  <c r="AE928" i="6"/>
  <c r="AF928" i="6"/>
  <c r="AG928" i="6"/>
  <c r="AH928" i="6"/>
  <c r="AI928" i="6"/>
  <c r="AR928" i="6"/>
  <c r="AC929" i="6"/>
  <c r="AD929" i="6"/>
  <c r="AE929" i="6"/>
  <c r="AF929" i="6"/>
  <c r="AG929" i="6"/>
  <c r="AH929" i="6"/>
  <c r="AI929" i="6"/>
  <c r="AR929" i="6"/>
  <c r="AC930" i="6"/>
  <c r="AD930" i="6"/>
  <c r="AE930" i="6"/>
  <c r="AF930" i="6"/>
  <c r="AG930" i="6"/>
  <c r="AH930" i="6"/>
  <c r="AI930" i="6"/>
  <c r="AR930" i="6"/>
  <c r="AC931" i="6"/>
  <c r="AD931" i="6"/>
  <c r="AE931" i="6"/>
  <c r="AF931" i="6"/>
  <c r="AG931" i="6"/>
  <c r="AH931" i="6"/>
  <c r="AI931" i="6"/>
  <c r="AR931" i="6"/>
  <c r="AC932" i="6"/>
  <c r="AD932" i="6"/>
  <c r="AE932" i="6"/>
  <c r="AF932" i="6"/>
  <c r="AG932" i="6"/>
  <c r="AH932" i="6"/>
  <c r="AI932" i="6"/>
  <c r="AR932" i="6"/>
  <c r="AC933" i="6"/>
  <c r="AD933" i="6"/>
  <c r="AE933" i="6"/>
  <c r="AF933" i="6"/>
  <c r="AG933" i="6"/>
  <c r="AH933" i="6"/>
  <c r="AI933" i="6"/>
  <c r="AR933" i="6"/>
  <c r="AC934" i="6"/>
  <c r="AD934" i="6"/>
  <c r="AE934" i="6"/>
  <c r="AF934" i="6"/>
  <c r="AG934" i="6"/>
  <c r="AH934" i="6"/>
  <c r="AI934" i="6"/>
  <c r="AR934" i="6"/>
  <c r="AC935" i="6"/>
  <c r="AD935" i="6"/>
  <c r="AE935" i="6"/>
  <c r="AF935" i="6"/>
  <c r="AG935" i="6"/>
  <c r="AH935" i="6"/>
  <c r="AI935" i="6"/>
  <c r="AR935" i="6"/>
  <c r="AC936" i="6"/>
  <c r="AD936" i="6"/>
  <c r="AE936" i="6"/>
  <c r="AF936" i="6"/>
  <c r="AG936" i="6"/>
  <c r="AH936" i="6"/>
  <c r="AI936" i="6"/>
  <c r="AR936" i="6"/>
  <c r="AC937" i="6"/>
  <c r="AD937" i="6"/>
  <c r="AE937" i="6"/>
  <c r="AF937" i="6"/>
  <c r="AG937" i="6"/>
  <c r="AH937" i="6"/>
  <c r="AI937" i="6"/>
  <c r="AR937" i="6"/>
  <c r="AC938" i="6"/>
  <c r="AD938" i="6"/>
  <c r="AE938" i="6"/>
  <c r="AF938" i="6"/>
  <c r="AG938" i="6"/>
  <c r="AH938" i="6"/>
  <c r="AI938" i="6"/>
  <c r="AR938" i="6"/>
  <c r="AC939" i="6"/>
  <c r="AD939" i="6"/>
  <c r="AE939" i="6"/>
  <c r="AF939" i="6"/>
  <c r="AG939" i="6"/>
  <c r="AH939" i="6"/>
  <c r="AI939" i="6"/>
  <c r="AR939" i="6"/>
  <c r="AC940" i="6"/>
  <c r="AD940" i="6"/>
  <c r="AE940" i="6"/>
  <c r="AF940" i="6"/>
  <c r="AG940" i="6"/>
  <c r="AH940" i="6"/>
  <c r="AI940" i="6"/>
  <c r="AR940" i="6"/>
  <c r="AC941" i="6"/>
  <c r="AD941" i="6"/>
  <c r="AE941" i="6"/>
  <c r="AF941" i="6"/>
  <c r="AG941" i="6"/>
  <c r="AH941" i="6"/>
  <c r="AI941" i="6"/>
  <c r="AR941" i="6"/>
  <c r="AC942" i="6"/>
  <c r="AD942" i="6"/>
  <c r="AE942" i="6"/>
  <c r="AF942" i="6"/>
  <c r="AG942" i="6"/>
  <c r="AH942" i="6"/>
  <c r="AI942" i="6"/>
  <c r="AR942" i="6"/>
  <c r="AC943" i="6"/>
  <c r="AD943" i="6"/>
  <c r="AE943" i="6"/>
  <c r="AF943" i="6"/>
  <c r="AG943" i="6"/>
  <c r="AH943" i="6"/>
  <c r="AI943" i="6"/>
  <c r="AR943" i="6"/>
  <c r="AC944" i="6"/>
  <c r="AD944" i="6"/>
  <c r="AE944" i="6"/>
  <c r="AF944" i="6"/>
  <c r="AG944" i="6"/>
  <c r="AH944" i="6"/>
  <c r="AI944" i="6"/>
  <c r="AR944" i="6"/>
  <c r="AC945" i="6"/>
  <c r="AD945" i="6"/>
  <c r="AE945" i="6"/>
  <c r="AF945" i="6"/>
  <c r="AG945" i="6"/>
  <c r="AH945" i="6"/>
  <c r="AI945" i="6"/>
  <c r="AR945" i="6"/>
  <c r="AC946" i="6"/>
  <c r="AD946" i="6"/>
  <c r="AE946" i="6"/>
  <c r="AF946" i="6"/>
  <c r="AG946" i="6"/>
  <c r="AH946" i="6"/>
  <c r="AI946" i="6"/>
  <c r="AR946" i="6"/>
  <c r="AC947" i="6"/>
  <c r="AD947" i="6"/>
  <c r="AE947" i="6"/>
  <c r="AF947" i="6"/>
  <c r="AG947" i="6"/>
  <c r="AH947" i="6"/>
  <c r="AI947" i="6"/>
  <c r="AR947" i="6"/>
  <c r="AC948" i="6"/>
  <c r="AD948" i="6"/>
  <c r="AE948" i="6"/>
  <c r="AF948" i="6"/>
  <c r="AG948" i="6"/>
  <c r="AH948" i="6"/>
  <c r="AI948" i="6"/>
  <c r="AR948" i="6"/>
  <c r="AC949" i="6"/>
  <c r="AD949" i="6"/>
  <c r="AE949" i="6"/>
  <c r="AF949" i="6"/>
  <c r="AG949" i="6"/>
  <c r="AH949" i="6"/>
  <c r="AI949" i="6"/>
  <c r="AR949" i="6"/>
  <c r="AC950" i="6"/>
  <c r="AD950" i="6"/>
  <c r="AE950" i="6"/>
  <c r="AF950" i="6"/>
  <c r="AG950" i="6"/>
  <c r="AH950" i="6"/>
  <c r="AI950" i="6"/>
  <c r="AR950" i="6"/>
  <c r="AC951" i="6"/>
  <c r="AD951" i="6"/>
  <c r="AE951" i="6"/>
  <c r="AF951" i="6"/>
  <c r="AG951" i="6"/>
  <c r="AH951" i="6"/>
  <c r="AI951" i="6"/>
  <c r="AR951" i="6"/>
  <c r="AC952" i="6"/>
  <c r="AD952" i="6"/>
  <c r="AE952" i="6"/>
  <c r="AF952" i="6"/>
  <c r="AG952" i="6"/>
  <c r="AH952" i="6"/>
  <c r="AI952" i="6"/>
  <c r="AR952" i="6"/>
  <c r="AC953" i="6"/>
  <c r="AD953" i="6"/>
  <c r="AE953" i="6"/>
  <c r="AF953" i="6"/>
  <c r="AG953" i="6"/>
  <c r="AH953" i="6"/>
  <c r="AI953" i="6"/>
  <c r="AR953" i="6"/>
  <c r="AC954" i="6"/>
  <c r="AD954" i="6"/>
  <c r="AE954" i="6"/>
  <c r="AF954" i="6"/>
  <c r="AG954" i="6"/>
  <c r="AH954" i="6"/>
  <c r="AI954" i="6"/>
  <c r="AR954" i="6"/>
  <c r="AC955" i="6"/>
  <c r="AD955" i="6"/>
  <c r="AE955" i="6"/>
  <c r="AF955" i="6"/>
  <c r="AG955" i="6"/>
  <c r="AH955" i="6"/>
  <c r="AI955" i="6"/>
  <c r="AR955" i="6"/>
  <c r="AC956" i="6"/>
  <c r="AD956" i="6"/>
  <c r="AE956" i="6"/>
  <c r="AF956" i="6"/>
  <c r="AG956" i="6"/>
  <c r="AH956" i="6"/>
  <c r="AI956" i="6"/>
  <c r="AR956" i="6"/>
  <c r="AC957" i="6"/>
  <c r="AD957" i="6"/>
  <c r="AE957" i="6"/>
  <c r="AF957" i="6"/>
  <c r="AG957" i="6"/>
  <c r="AH957" i="6"/>
  <c r="AI957" i="6"/>
  <c r="AR957" i="6"/>
  <c r="AC958" i="6"/>
  <c r="AD958" i="6"/>
  <c r="AE958" i="6"/>
  <c r="AF958" i="6"/>
  <c r="AG958" i="6"/>
  <c r="AH958" i="6"/>
  <c r="AI958" i="6"/>
  <c r="AR958" i="6"/>
  <c r="AC959" i="6"/>
  <c r="AD959" i="6"/>
  <c r="AE959" i="6"/>
  <c r="AF959" i="6"/>
  <c r="AG959" i="6"/>
  <c r="AH959" i="6"/>
  <c r="AI959" i="6"/>
  <c r="AR959" i="6"/>
  <c r="AC960" i="6"/>
  <c r="AD960" i="6"/>
  <c r="AE960" i="6"/>
  <c r="AF960" i="6"/>
  <c r="AG960" i="6"/>
  <c r="AH960" i="6"/>
  <c r="AI960" i="6"/>
  <c r="AR960" i="6"/>
  <c r="AC961" i="6"/>
  <c r="AD961" i="6"/>
  <c r="AE961" i="6"/>
  <c r="AF961" i="6"/>
  <c r="AG961" i="6"/>
  <c r="AH961" i="6"/>
  <c r="AI961" i="6"/>
  <c r="AR961" i="6"/>
  <c r="AC962" i="6"/>
  <c r="AD962" i="6"/>
  <c r="AE962" i="6"/>
  <c r="AF962" i="6"/>
  <c r="AG962" i="6"/>
  <c r="AH962" i="6"/>
  <c r="AI962" i="6"/>
  <c r="AR962" i="6"/>
  <c r="AC963" i="6"/>
  <c r="AD963" i="6"/>
  <c r="AE963" i="6"/>
  <c r="AF963" i="6"/>
  <c r="AG963" i="6"/>
  <c r="AH963" i="6"/>
  <c r="AI963" i="6"/>
  <c r="AR963" i="6"/>
  <c r="AC964" i="6"/>
  <c r="AD964" i="6"/>
  <c r="AE964" i="6"/>
  <c r="AF964" i="6"/>
  <c r="AG964" i="6"/>
  <c r="AH964" i="6"/>
  <c r="AI964" i="6"/>
  <c r="AR964" i="6"/>
  <c r="AC965" i="6"/>
  <c r="AD965" i="6"/>
  <c r="AE965" i="6"/>
  <c r="AF965" i="6"/>
  <c r="AG965" i="6"/>
  <c r="AH965" i="6"/>
  <c r="AI965" i="6"/>
  <c r="AR965" i="6"/>
  <c r="AC966" i="6"/>
  <c r="AD966" i="6"/>
  <c r="AE966" i="6"/>
  <c r="AF966" i="6"/>
  <c r="AG966" i="6"/>
  <c r="AH966" i="6"/>
  <c r="AI966" i="6"/>
  <c r="AR966" i="6"/>
  <c r="AC967" i="6"/>
  <c r="AD967" i="6"/>
  <c r="AE967" i="6"/>
  <c r="AF967" i="6"/>
  <c r="AG967" i="6"/>
  <c r="AH967" i="6"/>
  <c r="AI967" i="6"/>
  <c r="AR967" i="6"/>
  <c r="AC968" i="6"/>
  <c r="AD968" i="6"/>
  <c r="AE968" i="6"/>
  <c r="AF968" i="6"/>
  <c r="AG968" i="6"/>
  <c r="AH968" i="6"/>
  <c r="AI968" i="6"/>
  <c r="AR968" i="6"/>
  <c r="AC969" i="6"/>
  <c r="AD969" i="6"/>
  <c r="AE969" i="6"/>
  <c r="AF969" i="6"/>
  <c r="AG969" i="6"/>
  <c r="AH969" i="6"/>
  <c r="AI969" i="6"/>
  <c r="AR969" i="6"/>
  <c r="AC970" i="6"/>
  <c r="AD970" i="6"/>
  <c r="AE970" i="6"/>
  <c r="AF970" i="6"/>
  <c r="AG970" i="6"/>
  <c r="AH970" i="6"/>
  <c r="AI970" i="6"/>
  <c r="AR970" i="6"/>
  <c r="AC971" i="6"/>
  <c r="AD971" i="6"/>
  <c r="AE971" i="6"/>
  <c r="AF971" i="6"/>
  <c r="AG971" i="6"/>
  <c r="AH971" i="6"/>
  <c r="AI971" i="6"/>
  <c r="AR971" i="6"/>
  <c r="AC972" i="6"/>
  <c r="AD972" i="6"/>
  <c r="AE972" i="6"/>
  <c r="AF972" i="6"/>
  <c r="AG972" i="6"/>
  <c r="AH972" i="6"/>
  <c r="AI972" i="6"/>
  <c r="AR972" i="6"/>
  <c r="AC973" i="6"/>
  <c r="AD973" i="6"/>
  <c r="AE973" i="6"/>
  <c r="AF973" i="6"/>
  <c r="AG973" i="6"/>
  <c r="AH973" i="6"/>
  <c r="AI973" i="6"/>
  <c r="AR973" i="6"/>
  <c r="AC974" i="6"/>
  <c r="AD974" i="6"/>
  <c r="AE974" i="6"/>
  <c r="AF974" i="6"/>
  <c r="AG974" i="6"/>
  <c r="AH974" i="6"/>
  <c r="AI974" i="6"/>
  <c r="AR974" i="6"/>
  <c r="AC975" i="6"/>
  <c r="AD975" i="6"/>
  <c r="AE975" i="6"/>
  <c r="AF975" i="6"/>
  <c r="AG975" i="6"/>
  <c r="AH975" i="6"/>
  <c r="AI975" i="6"/>
  <c r="AR975" i="6"/>
  <c r="AC976" i="6"/>
  <c r="AD976" i="6"/>
  <c r="AE976" i="6"/>
  <c r="AF976" i="6"/>
  <c r="AG976" i="6"/>
  <c r="AH976" i="6"/>
  <c r="AI976" i="6"/>
  <c r="AR976" i="6"/>
  <c r="AC977" i="6"/>
  <c r="AD977" i="6"/>
  <c r="AE977" i="6"/>
  <c r="AF977" i="6"/>
  <c r="AG977" i="6"/>
  <c r="AH977" i="6"/>
  <c r="AI977" i="6"/>
  <c r="AR977" i="6"/>
  <c r="AC978" i="6"/>
  <c r="AD978" i="6"/>
  <c r="AE978" i="6"/>
  <c r="AF978" i="6"/>
  <c r="AG978" i="6"/>
  <c r="AH978" i="6"/>
  <c r="AI978" i="6"/>
  <c r="AR978" i="6"/>
  <c r="AC979" i="6"/>
  <c r="AD979" i="6"/>
  <c r="AE979" i="6"/>
  <c r="AF979" i="6"/>
  <c r="AG979" i="6"/>
  <c r="AH979" i="6"/>
  <c r="AI979" i="6"/>
  <c r="AR979" i="6"/>
  <c r="AC980" i="6"/>
  <c r="AD980" i="6"/>
  <c r="AE980" i="6"/>
  <c r="AF980" i="6"/>
  <c r="AG980" i="6"/>
  <c r="AH980" i="6"/>
  <c r="AI980" i="6"/>
  <c r="AR980" i="6"/>
  <c r="AC981" i="6"/>
  <c r="AD981" i="6"/>
  <c r="AE981" i="6"/>
  <c r="AF981" i="6"/>
  <c r="AG981" i="6"/>
  <c r="AH981" i="6"/>
  <c r="AI981" i="6"/>
  <c r="AR981" i="6"/>
  <c r="AC982" i="6"/>
  <c r="AD982" i="6"/>
  <c r="AE982" i="6"/>
  <c r="AF982" i="6"/>
  <c r="AG982" i="6"/>
  <c r="AH982" i="6"/>
  <c r="AI982" i="6"/>
  <c r="AR982" i="6"/>
  <c r="AC983" i="6"/>
  <c r="AD983" i="6"/>
  <c r="AE983" i="6"/>
  <c r="AF983" i="6"/>
  <c r="AG983" i="6"/>
  <c r="AH983" i="6"/>
  <c r="AI983" i="6"/>
  <c r="AR983" i="6"/>
  <c r="AC984" i="6"/>
  <c r="AD984" i="6"/>
  <c r="AE984" i="6"/>
  <c r="AF984" i="6"/>
  <c r="AG984" i="6"/>
  <c r="AH984" i="6"/>
  <c r="AI984" i="6"/>
  <c r="AR984" i="6"/>
  <c r="AC985" i="6"/>
  <c r="AD985" i="6"/>
  <c r="AE985" i="6"/>
  <c r="AF985" i="6"/>
  <c r="AG985" i="6"/>
  <c r="AH985" i="6"/>
  <c r="AI985" i="6"/>
  <c r="AR985" i="6"/>
  <c r="AC986" i="6"/>
  <c r="AD986" i="6"/>
  <c r="AE986" i="6"/>
  <c r="AF986" i="6"/>
  <c r="AG986" i="6"/>
  <c r="AH986" i="6"/>
  <c r="AI986" i="6"/>
  <c r="AR986" i="6"/>
  <c r="AC987" i="6"/>
  <c r="AD987" i="6"/>
  <c r="AE987" i="6"/>
  <c r="AF987" i="6"/>
  <c r="AG987" i="6"/>
  <c r="AH987" i="6"/>
  <c r="AI987" i="6"/>
  <c r="AR987" i="6"/>
  <c r="AC988" i="6"/>
  <c r="AD988" i="6"/>
  <c r="AE988" i="6"/>
  <c r="AF988" i="6"/>
  <c r="AG988" i="6"/>
  <c r="AH988" i="6"/>
  <c r="AI988" i="6"/>
  <c r="AR988" i="6"/>
  <c r="AC989" i="6"/>
  <c r="AD989" i="6"/>
  <c r="AE989" i="6"/>
  <c r="AF989" i="6"/>
  <c r="AG989" i="6"/>
  <c r="AH989" i="6"/>
  <c r="AI989" i="6"/>
  <c r="AR989" i="6"/>
  <c r="AC990" i="6"/>
  <c r="AD990" i="6"/>
  <c r="AE990" i="6"/>
  <c r="AF990" i="6"/>
  <c r="AG990" i="6"/>
  <c r="AH990" i="6"/>
  <c r="AI990" i="6"/>
  <c r="AR990" i="6"/>
  <c r="AC991" i="6"/>
  <c r="AD991" i="6"/>
  <c r="AE991" i="6"/>
  <c r="AF991" i="6"/>
  <c r="AG991" i="6"/>
  <c r="AH991" i="6"/>
  <c r="AI991" i="6"/>
  <c r="AR991" i="6"/>
  <c r="AC992" i="6"/>
  <c r="AD992" i="6"/>
  <c r="AE992" i="6"/>
  <c r="AF992" i="6"/>
  <c r="AG992" i="6"/>
  <c r="AH992" i="6"/>
  <c r="AI992" i="6"/>
  <c r="AR992" i="6"/>
  <c r="AC993" i="6"/>
  <c r="AD993" i="6"/>
  <c r="AE993" i="6"/>
  <c r="AF993" i="6"/>
  <c r="AG993" i="6"/>
  <c r="AH993" i="6"/>
  <c r="AI993" i="6"/>
  <c r="AR993" i="6"/>
  <c r="AC994" i="6"/>
  <c r="AD994" i="6"/>
  <c r="AE994" i="6"/>
  <c r="AF994" i="6"/>
  <c r="AG994" i="6"/>
  <c r="AH994" i="6"/>
  <c r="AI994" i="6"/>
  <c r="AR994" i="6"/>
  <c r="AC995" i="6"/>
  <c r="AD995" i="6"/>
  <c r="AE995" i="6"/>
  <c r="AF995" i="6"/>
  <c r="AG995" i="6"/>
  <c r="AH995" i="6"/>
  <c r="AI995" i="6"/>
  <c r="AR995" i="6"/>
  <c r="AC996" i="6"/>
  <c r="AD996" i="6"/>
  <c r="AE996" i="6"/>
  <c r="AF996" i="6"/>
  <c r="AG996" i="6"/>
  <c r="AH996" i="6"/>
  <c r="AI996" i="6"/>
  <c r="AR996" i="6"/>
  <c r="AC997" i="6"/>
  <c r="AD997" i="6"/>
  <c r="AE997" i="6"/>
  <c r="AF997" i="6"/>
  <c r="AG997" i="6"/>
  <c r="AH997" i="6"/>
  <c r="AI997" i="6"/>
  <c r="AR997" i="6"/>
  <c r="AC998" i="6"/>
  <c r="AD998" i="6"/>
  <c r="AE998" i="6"/>
  <c r="AF998" i="6"/>
  <c r="AG998" i="6"/>
  <c r="AH998" i="6"/>
  <c r="AI998" i="6"/>
  <c r="AR998" i="6"/>
  <c r="AC999" i="6"/>
  <c r="AD999" i="6"/>
  <c r="AE999" i="6"/>
  <c r="AF999" i="6"/>
  <c r="AG999" i="6"/>
  <c r="AH999" i="6"/>
  <c r="AI999" i="6"/>
  <c r="AR999" i="6"/>
  <c r="AC1000" i="6"/>
  <c r="AD1000" i="6"/>
  <c r="AE1000" i="6"/>
  <c r="AF1000" i="6"/>
  <c r="AG1000" i="6"/>
  <c r="AH1000" i="6"/>
  <c r="AI1000" i="6"/>
  <c r="AR1000" i="6"/>
  <c r="AC1001" i="6"/>
  <c r="AD1001" i="6"/>
  <c r="AE1001" i="6"/>
  <c r="AF1001" i="6"/>
  <c r="AG1001" i="6"/>
  <c r="AH1001" i="6"/>
  <c r="AI1001" i="6"/>
  <c r="AR1001" i="6"/>
  <c r="AC1002" i="6"/>
  <c r="AD1002" i="6"/>
  <c r="AE1002" i="6"/>
  <c r="AF1002" i="6"/>
  <c r="AG1002" i="6"/>
  <c r="AH1002" i="6"/>
  <c r="AI1002" i="6"/>
  <c r="AR1002" i="6"/>
  <c r="AC1003" i="6"/>
  <c r="AD1003" i="6"/>
  <c r="AE1003" i="6"/>
  <c r="AF1003" i="6"/>
  <c r="AG1003" i="6"/>
  <c r="AH1003" i="6"/>
  <c r="AI1003" i="6"/>
  <c r="AR1003" i="6"/>
  <c r="AC1004" i="6"/>
  <c r="AD1004" i="6"/>
  <c r="AE1004" i="6"/>
  <c r="AF1004" i="6"/>
  <c r="AG1004" i="6"/>
  <c r="AH1004" i="6"/>
  <c r="AI1004" i="6"/>
  <c r="AR1004" i="6"/>
  <c r="AC1005" i="6"/>
  <c r="AD1005" i="6"/>
  <c r="AE1005" i="6"/>
  <c r="AF1005" i="6"/>
  <c r="AG1005" i="6"/>
  <c r="AH1005" i="6"/>
  <c r="AI1005" i="6"/>
  <c r="AR1005" i="6"/>
  <c r="AC1006" i="6"/>
  <c r="AD1006" i="6"/>
  <c r="AE1006" i="6"/>
  <c r="AF1006" i="6"/>
  <c r="AG1006" i="6"/>
  <c r="AH1006" i="6"/>
  <c r="AI1006" i="6"/>
  <c r="AR1006" i="6"/>
  <c r="AC1007" i="6"/>
  <c r="AD1007" i="6"/>
  <c r="AE1007" i="6"/>
  <c r="AF1007" i="6"/>
  <c r="AG1007" i="6"/>
  <c r="AH1007" i="6"/>
  <c r="AI1007" i="6"/>
  <c r="AR1007" i="6"/>
  <c r="AC1008" i="6"/>
  <c r="AD1008" i="6"/>
  <c r="AE1008" i="6"/>
  <c r="AF1008" i="6"/>
  <c r="AG1008" i="6"/>
  <c r="AH1008" i="6"/>
  <c r="AI1008" i="6"/>
  <c r="AR1008" i="6"/>
  <c r="AC1009" i="6"/>
  <c r="AD1009" i="6"/>
  <c r="AE1009" i="6"/>
  <c r="AF1009" i="6"/>
  <c r="AG1009" i="6"/>
  <c r="AH1009" i="6"/>
  <c r="AI1009" i="6"/>
  <c r="AR1009" i="6"/>
  <c r="AC1010" i="6"/>
  <c r="AD1010" i="6"/>
  <c r="AE1010" i="6"/>
  <c r="AF1010" i="6"/>
  <c r="AG1010" i="6"/>
  <c r="AH1010" i="6"/>
  <c r="AI1010" i="6"/>
  <c r="AR1010" i="6"/>
  <c r="AC1011" i="6"/>
  <c r="AD1011" i="6"/>
  <c r="AE1011" i="6"/>
  <c r="AF1011" i="6"/>
  <c r="AG1011" i="6"/>
  <c r="AH1011" i="6"/>
  <c r="AI1011" i="6"/>
  <c r="AR1011" i="6"/>
  <c r="AC1012" i="6"/>
  <c r="AD1012" i="6"/>
  <c r="AE1012" i="6"/>
  <c r="AF1012" i="6"/>
  <c r="AG1012" i="6"/>
  <c r="AH1012" i="6"/>
  <c r="AI1012" i="6"/>
  <c r="AR1012" i="6"/>
  <c r="AC1013" i="6"/>
  <c r="AD1013" i="6"/>
  <c r="AE1013" i="6"/>
  <c r="AF1013" i="6"/>
  <c r="AG1013" i="6"/>
  <c r="AH1013" i="6"/>
  <c r="AI1013" i="6"/>
  <c r="AR1013" i="6"/>
  <c r="AC1014" i="6"/>
  <c r="AD1014" i="6"/>
  <c r="AE1014" i="6"/>
  <c r="AF1014" i="6"/>
  <c r="AG1014" i="6"/>
  <c r="AH1014" i="6"/>
  <c r="AI1014" i="6"/>
  <c r="AR1014" i="6"/>
  <c r="AC1015" i="6"/>
  <c r="AD1015" i="6"/>
  <c r="AE1015" i="6"/>
  <c r="AF1015" i="6"/>
  <c r="AG1015" i="6"/>
  <c r="AH1015" i="6"/>
  <c r="AI1015" i="6"/>
  <c r="AR1015" i="6"/>
  <c r="AC1016" i="6"/>
  <c r="AD1016" i="6"/>
  <c r="AE1016" i="6"/>
  <c r="AF1016" i="6"/>
  <c r="AG1016" i="6"/>
  <c r="AH1016" i="6"/>
  <c r="AI1016" i="6"/>
  <c r="AR1016" i="6"/>
  <c r="AC1017" i="6"/>
  <c r="AD1017" i="6"/>
  <c r="AE1017" i="6"/>
  <c r="AF1017" i="6"/>
  <c r="AG1017" i="6"/>
  <c r="AH1017" i="6"/>
  <c r="AI1017" i="6"/>
  <c r="AR1017" i="6"/>
  <c r="AC1018" i="6"/>
  <c r="AD1018" i="6"/>
  <c r="AE1018" i="6"/>
  <c r="AF1018" i="6"/>
  <c r="AG1018" i="6"/>
  <c r="AH1018" i="6"/>
  <c r="AI1018" i="6"/>
  <c r="AR1018" i="6"/>
  <c r="AC1019" i="6"/>
  <c r="AD1019" i="6"/>
  <c r="AE1019" i="6"/>
  <c r="AF1019" i="6"/>
  <c r="AG1019" i="6"/>
  <c r="AH1019" i="6"/>
  <c r="AI1019" i="6"/>
  <c r="AR1019" i="6"/>
  <c r="AC1020" i="6"/>
  <c r="AD1020" i="6"/>
  <c r="AE1020" i="6"/>
  <c r="AF1020" i="6"/>
  <c r="AG1020" i="6"/>
  <c r="AH1020" i="6"/>
  <c r="AI1020" i="6"/>
  <c r="AR1020" i="6"/>
  <c r="AC1021" i="6"/>
  <c r="AD1021" i="6"/>
  <c r="AE1021" i="6"/>
  <c r="AF1021" i="6"/>
  <c r="AG1021" i="6"/>
  <c r="AH1021" i="6"/>
  <c r="AI1021" i="6"/>
  <c r="AR1021" i="6"/>
  <c r="AC1022" i="6"/>
  <c r="AD1022" i="6"/>
  <c r="AE1022" i="6"/>
  <c r="AF1022" i="6"/>
  <c r="AG1022" i="6"/>
  <c r="AH1022" i="6"/>
  <c r="AI1022" i="6"/>
  <c r="AR1022" i="6"/>
  <c r="AC1023" i="6"/>
  <c r="AD1023" i="6"/>
  <c r="AE1023" i="6"/>
  <c r="AF1023" i="6"/>
  <c r="AG1023" i="6"/>
  <c r="AH1023" i="6"/>
  <c r="AI1023" i="6"/>
  <c r="AR1023" i="6"/>
  <c r="AC1024" i="6"/>
  <c r="AD1024" i="6"/>
  <c r="AE1024" i="6"/>
  <c r="AF1024" i="6"/>
  <c r="AG1024" i="6"/>
  <c r="AH1024" i="6"/>
  <c r="AI1024" i="6"/>
  <c r="AR1024" i="6"/>
  <c r="AC1025" i="6"/>
  <c r="AD1025" i="6"/>
  <c r="AE1025" i="6"/>
  <c r="AF1025" i="6"/>
  <c r="AG1025" i="6"/>
  <c r="AH1025" i="6"/>
  <c r="AI1025" i="6"/>
  <c r="AR1025" i="6"/>
  <c r="AC1026" i="6"/>
  <c r="AD1026" i="6"/>
  <c r="AE1026" i="6"/>
  <c r="AF1026" i="6"/>
  <c r="AG1026" i="6"/>
  <c r="AH1026" i="6"/>
  <c r="AI1026" i="6"/>
  <c r="AR1026" i="6"/>
  <c r="AC1027" i="6"/>
  <c r="AD1027" i="6"/>
  <c r="AE1027" i="6"/>
  <c r="AF1027" i="6"/>
  <c r="AG1027" i="6"/>
  <c r="AH1027" i="6"/>
  <c r="AI1027" i="6"/>
  <c r="AR1027" i="6"/>
  <c r="AC1028" i="6"/>
  <c r="AD1028" i="6"/>
  <c r="AE1028" i="6"/>
  <c r="AF1028" i="6"/>
  <c r="AG1028" i="6"/>
  <c r="AH1028" i="6"/>
  <c r="AI1028" i="6"/>
  <c r="AR1028" i="6"/>
  <c r="AC1029" i="6"/>
  <c r="AD1029" i="6"/>
  <c r="AE1029" i="6"/>
  <c r="AF1029" i="6"/>
  <c r="AG1029" i="6"/>
  <c r="AH1029" i="6"/>
  <c r="AI1029" i="6"/>
  <c r="AR1029" i="6"/>
  <c r="AC1030" i="6"/>
  <c r="AD1030" i="6"/>
  <c r="AE1030" i="6"/>
  <c r="AF1030" i="6"/>
  <c r="AG1030" i="6"/>
  <c r="AH1030" i="6"/>
  <c r="AI1030" i="6"/>
  <c r="AR1030" i="6"/>
  <c r="AC1031" i="6"/>
  <c r="AD1031" i="6"/>
  <c r="AE1031" i="6"/>
  <c r="AF1031" i="6"/>
  <c r="AG1031" i="6"/>
  <c r="AH1031" i="6"/>
  <c r="AI1031" i="6"/>
  <c r="AR1031" i="6"/>
  <c r="AC1032" i="6"/>
  <c r="AD1032" i="6"/>
  <c r="AE1032" i="6"/>
  <c r="AF1032" i="6"/>
  <c r="AG1032" i="6"/>
  <c r="AH1032" i="6"/>
  <c r="AI1032" i="6"/>
  <c r="AR1032" i="6"/>
  <c r="AC1033" i="6"/>
  <c r="AD1033" i="6"/>
  <c r="AE1033" i="6"/>
  <c r="AF1033" i="6"/>
  <c r="AG1033" i="6"/>
  <c r="AH1033" i="6"/>
  <c r="AI1033" i="6"/>
  <c r="AR1033" i="6"/>
  <c r="AC1034" i="6"/>
  <c r="AD1034" i="6"/>
  <c r="AE1034" i="6"/>
  <c r="AF1034" i="6"/>
  <c r="AG1034" i="6"/>
  <c r="AH1034" i="6"/>
  <c r="AI1034" i="6"/>
  <c r="AR1034" i="6"/>
  <c r="AC1035" i="6"/>
  <c r="AD1035" i="6"/>
  <c r="AE1035" i="6"/>
  <c r="AF1035" i="6"/>
  <c r="AG1035" i="6"/>
  <c r="AH1035" i="6"/>
  <c r="AI1035" i="6"/>
  <c r="AR1035" i="6"/>
  <c r="AC1036" i="6"/>
  <c r="AD1036" i="6"/>
  <c r="AE1036" i="6"/>
  <c r="AF1036" i="6"/>
  <c r="AG1036" i="6"/>
  <c r="AH1036" i="6"/>
  <c r="AI1036" i="6"/>
  <c r="AR1036" i="6"/>
  <c r="AC1037" i="6"/>
  <c r="AD1037" i="6"/>
  <c r="AE1037" i="6"/>
  <c r="AF1037" i="6"/>
  <c r="AG1037" i="6"/>
  <c r="AH1037" i="6"/>
  <c r="AI1037" i="6"/>
  <c r="AR1037" i="6"/>
  <c r="AC1038" i="6"/>
  <c r="AD1038" i="6"/>
  <c r="AE1038" i="6"/>
  <c r="AF1038" i="6"/>
  <c r="AG1038" i="6"/>
  <c r="AH1038" i="6"/>
  <c r="AI1038" i="6"/>
  <c r="AR1038" i="6"/>
  <c r="AC1039" i="6"/>
  <c r="AD1039" i="6"/>
  <c r="AE1039" i="6"/>
  <c r="AF1039" i="6"/>
  <c r="AG1039" i="6"/>
  <c r="AH1039" i="6"/>
  <c r="AI1039" i="6"/>
  <c r="AR1039" i="6"/>
  <c r="AC1040" i="6"/>
  <c r="AD1040" i="6"/>
  <c r="AE1040" i="6"/>
  <c r="AF1040" i="6"/>
  <c r="AG1040" i="6"/>
  <c r="AH1040" i="6"/>
  <c r="AI1040" i="6"/>
  <c r="AR1040" i="6"/>
  <c r="AC1041" i="6"/>
  <c r="AD1041" i="6"/>
  <c r="AE1041" i="6"/>
  <c r="AF1041" i="6"/>
  <c r="AG1041" i="6"/>
  <c r="AH1041" i="6"/>
  <c r="AI1041" i="6"/>
  <c r="AR1041" i="6"/>
  <c r="AC1042" i="6"/>
  <c r="AD1042" i="6"/>
  <c r="AE1042" i="6"/>
  <c r="AF1042" i="6"/>
  <c r="AG1042" i="6"/>
  <c r="AH1042" i="6"/>
  <c r="AI1042" i="6"/>
  <c r="AR1042" i="6"/>
  <c r="AC1043" i="6"/>
  <c r="AD1043" i="6"/>
  <c r="AE1043" i="6"/>
  <c r="AF1043" i="6"/>
  <c r="AG1043" i="6"/>
  <c r="AH1043" i="6"/>
  <c r="AI1043" i="6"/>
  <c r="AR1043" i="6"/>
  <c r="AC1044" i="6"/>
  <c r="AD1044" i="6"/>
  <c r="AE1044" i="6"/>
  <c r="AF1044" i="6"/>
  <c r="AG1044" i="6"/>
  <c r="AH1044" i="6"/>
  <c r="AI1044" i="6"/>
  <c r="AR1044" i="6"/>
  <c r="AC1045" i="6"/>
  <c r="AD1045" i="6"/>
  <c r="AE1045" i="6"/>
  <c r="AF1045" i="6"/>
  <c r="AG1045" i="6"/>
  <c r="AH1045" i="6"/>
  <c r="AI1045" i="6"/>
  <c r="AR1045" i="6"/>
  <c r="AC1046" i="6"/>
  <c r="AD1046" i="6"/>
  <c r="AE1046" i="6"/>
  <c r="AF1046" i="6"/>
  <c r="AG1046" i="6"/>
  <c r="AH1046" i="6"/>
  <c r="AI1046" i="6"/>
  <c r="AR1046" i="6"/>
  <c r="AC1047" i="6"/>
  <c r="AD1047" i="6"/>
  <c r="AE1047" i="6"/>
  <c r="AF1047" i="6"/>
  <c r="AG1047" i="6"/>
  <c r="AH1047" i="6"/>
  <c r="AI1047" i="6"/>
  <c r="AR1047" i="6"/>
  <c r="AC1048" i="6"/>
  <c r="AD1048" i="6"/>
  <c r="AE1048" i="6"/>
  <c r="AF1048" i="6"/>
  <c r="AG1048" i="6"/>
  <c r="AH1048" i="6"/>
  <c r="AI1048" i="6"/>
  <c r="AR1048" i="6"/>
  <c r="AC1049" i="6"/>
  <c r="AD1049" i="6"/>
  <c r="AE1049" i="6"/>
  <c r="AF1049" i="6"/>
  <c r="AG1049" i="6"/>
  <c r="AH1049" i="6"/>
  <c r="AI1049" i="6"/>
  <c r="AR1049" i="6"/>
  <c r="AC1050" i="6"/>
  <c r="AD1050" i="6"/>
  <c r="AE1050" i="6"/>
  <c r="AF1050" i="6"/>
  <c r="AG1050" i="6"/>
  <c r="AH1050" i="6"/>
  <c r="AI1050" i="6"/>
  <c r="AR1050" i="6"/>
  <c r="AC1051" i="6"/>
  <c r="AD1051" i="6"/>
  <c r="AE1051" i="6"/>
  <c r="AF1051" i="6"/>
  <c r="AG1051" i="6"/>
  <c r="AH1051" i="6"/>
  <c r="AI1051" i="6"/>
  <c r="AR1051" i="6"/>
  <c r="AC1052" i="6"/>
  <c r="AD1052" i="6"/>
  <c r="AE1052" i="6"/>
  <c r="AF1052" i="6"/>
  <c r="AG1052" i="6"/>
  <c r="AH1052" i="6"/>
  <c r="AI1052" i="6"/>
  <c r="AR1052" i="6"/>
  <c r="AC1053" i="6"/>
  <c r="AD1053" i="6"/>
  <c r="AE1053" i="6"/>
  <c r="AF1053" i="6"/>
  <c r="AG1053" i="6"/>
  <c r="AH1053" i="6"/>
  <c r="AI1053" i="6"/>
  <c r="AR1053" i="6"/>
  <c r="AC1054" i="6"/>
  <c r="AD1054" i="6"/>
  <c r="AE1054" i="6"/>
  <c r="AF1054" i="6"/>
  <c r="AG1054" i="6"/>
  <c r="AH1054" i="6"/>
  <c r="AI1054" i="6"/>
  <c r="AR1054" i="6"/>
  <c r="AC1055" i="6"/>
  <c r="AD1055" i="6"/>
  <c r="AE1055" i="6"/>
  <c r="AF1055" i="6"/>
  <c r="AG1055" i="6"/>
  <c r="AH1055" i="6"/>
  <c r="AI1055" i="6"/>
  <c r="AR1055" i="6"/>
  <c r="AC1056" i="6"/>
  <c r="AD1056" i="6"/>
  <c r="AE1056" i="6"/>
  <c r="AF1056" i="6"/>
  <c r="AG1056" i="6"/>
  <c r="AH1056" i="6"/>
  <c r="AI1056" i="6"/>
  <c r="AR1056" i="6"/>
  <c r="AC1057" i="6"/>
  <c r="AD1057" i="6"/>
  <c r="AE1057" i="6"/>
  <c r="AF1057" i="6"/>
  <c r="AG1057" i="6"/>
  <c r="AH1057" i="6"/>
  <c r="AI1057" i="6"/>
  <c r="AR1057" i="6"/>
  <c r="AC1058" i="6"/>
  <c r="AD1058" i="6"/>
  <c r="AE1058" i="6"/>
  <c r="AF1058" i="6"/>
  <c r="AG1058" i="6"/>
  <c r="AH1058" i="6"/>
  <c r="AI1058" i="6"/>
  <c r="AR1058" i="6"/>
  <c r="AC1059" i="6"/>
  <c r="AD1059" i="6"/>
  <c r="AE1059" i="6"/>
  <c r="AF1059" i="6"/>
  <c r="AG1059" i="6"/>
  <c r="AH1059" i="6"/>
  <c r="AI1059" i="6"/>
  <c r="AR1059" i="6"/>
  <c r="AC1060" i="6"/>
  <c r="AD1060" i="6"/>
  <c r="AE1060" i="6"/>
  <c r="AF1060" i="6"/>
  <c r="AG1060" i="6"/>
  <c r="AH1060" i="6"/>
  <c r="AI1060" i="6"/>
  <c r="AR1060" i="6"/>
  <c r="AC1061" i="6"/>
  <c r="AD1061" i="6"/>
  <c r="AE1061" i="6"/>
  <c r="AF1061" i="6"/>
  <c r="AG1061" i="6"/>
  <c r="AH1061" i="6"/>
  <c r="AI1061" i="6"/>
  <c r="AR1061" i="6"/>
  <c r="AC1062" i="6"/>
  <c r="AD1062" i="6"/>
  <c r="AE1062" i="6"/>
  <c r="AF1062" i="6"/>
  <c r="AG1062" i="6"/>
  <c r="AH1062" i="6"/>
  <c r="AI1062" i="6"/>
  <c r="AR1062" i="6"/>
  <c r="AC1063" i="6"/>
  <c r="AD1063" i="6"/>
  <c r="AE1063" i="6"/>
  <c r="AF1063" i="6"/>
  <c r="AG1063" i="6"/>
  <c r="AH1063" i="6"/>
  <c r="AI1063" i="6"/>
  <c r="AR1063" i="6"/>
  <c r="AC1064" i="6"/>
  <c r="AD1064" i="6"/>
  <c r="AE1064" i="6"/>
  <c r="AF1064" i="6"/>
  <c r="AG1064" i="6"/>
  <c r="AH1064" i="6"/>
  <c r="AI1064" i="6"/>
  <c r="AR1064" i="6"/>
  <c r="AC1065" i="6"/>
  <c r="AD1065" i="6"/>
  <c r="AE1065" i="6"/>
  <c r="AF1065" i="6"/>
  <c r="AG1065" i="6"/>
  <c r="AH1065" i="6"/>
  <c r="AI1065" i="6"/>
  <c r="AR1065" i="6"/>
  <c r="AC1066" i="6"/>
  <c r="AD1066" i="6"/>
  <c r="AE1066" i="6"/>
  <c r="AF1066" i="6"/>
  <c r="AG1066" i="6"/>
  <c r="AH1066" i="6"/>
  <c r="AI1066" i="6"/>
  <c r="AR1066" i="6"/>
  <c r="AC1067" i="6"/>
  <c r="AD1067" i="6"/>
  <c r="AE1067" i="6"/>
  <c r="AF1067" i="6"/>
  <c r="AG1067" i="6"/>
  <c r="AH1067" i="6"/>
  <c r="AI1067" i="6"/>
  <c r="AR1067" i="6"/>
  <c r="AC1068" i="6"/>
  <c r="AD1068" i="6"/>
  <c r="AE1068" i="6"/>
  <c r="AF1068" i="6"/>
  <c r="AG1068" i="6"/>
  <c r="AH1068" i="6"/>
  <c r="AI1068" i="6"/>
  <c r="AR1068" i="6"/>
  <c r="AC1069" i="6"/>
  <c r="AD1069" i="6"/>
  <c r="AE1069" i="6"/>
  <c r="AF1069" i="6"/>
  <c r="AG1069" i="6"/>
  <c r="AH1069" i="6"/>
  <c r="AI1069" i="6"/>
  <c r="AR1069" i="6"/>
  <c r="AC1070" i="6"/>
  <c r="AD1070" i="6"/>
  <c r="AE1070" i="6"/>
  <c r="AF1070" i="6"/>
  <c r="AG1070" i="6"/>
  <c r="AH1070" i="6"/>
  <c r="AI1070" i="6"/>
  <c r="AR1070" i="6"/>
  <c r="AC1071" i="6"/>
  <c r="AD1071" i="6"/>
  <c r="AE1071" i="6"/>
  <c r="AF1071" i="6"/>
  <c r="AG1071" i="6"/>
  <c r="AH1071" i="6"/>
  <c r="AI1071" i="6"/>
  <c r="AR1071" i="6"/>
  <c r="AC1072" i="6"/>
  <c r="AD1072" i="6"/>
  <c r="AE1072" i="6"/>
  <c r="AF1072" i="6"/>
  <c r="AG1072" i="6"/>
  <c r="AH1072" i="6"/>
  <c r="AI1072" i="6"/>
  <c r="AR1072" i="6"/>
  <c r="AC1073" i="6"/>
  <c r="AD1073" i="6"/>
  <c r="AE1073" i="6"/>
  <c r="AF1073" i="6"/>
  <c r="AG1073" i="6"/>
  <c r="AH1073" i="6"/>
  <c r="AI1073" i="6"/>
  <c r="AR1073" i="6"/>
  <c r="AC1074" i="6"/>
  <c r="AD1074" i="6"/>
  <c r="AE1074" i="6"/>
  <c r="AF1074" i="6"/>
  <c r="AG1074" i="6"/>
  <c r="AH1074" i="6"/>
  <c r="AI1074" i="6"/>
  <c r="AR1074" i="6"/>
  <c r="AC1075" i="6"/>
  <c r="AD1075" i="6"/>
  <c r="AE1075" i="6"/>
  <c r="AF1075" i="6"/>
  <c r="AG1075" i="6"/>
  <c r="AH1075" i="6"/>
  <c r="AI1075" i="6"/>
  <c r="AR1075" i="6"/>
  <c r="AC1076" i="6"/>
  <c r="AD1076" i="6"/>
  <c r="AE1076" i="6"/>
  <c r="AF1076" i="6"/>
  <c r="AG1076" i="6"/>
  <c r="AH1076" i="6"/>
  <c r="AI1076" i="6"/>
  <c r="AR1076" i="6"/>
  <c r="AC1077" i="6"/>
  <c r="AD1077" i="6"/>
  <c r="AE1077" i="6"/>
  <c r="AF1077" i="6"/>
  <c r="AG1077" i="6"/>
  <c r="AH1077" i="6"/>
  <c r="AI1077" i="6"/>
  <c r="AR1077" i="6"/>
  <c r="AC1078" i="6"/>
  <c r="AD1078" i="6"/>
  <c r="AE1078" i="6"/>
  <c r="AF1078" i="6"/>
  <c r="AG1078" i="6"/>
  <c r="AH1078" i="6"/>
  <c r="AI1078" i="6"/>
  <c r="AR1078" i="6"/>
  <c r="AC1079" i="6"/>
  <c r="AD1079" i="6"/>
  <c r="AE1079" i="6"/>
  <c r="AF1079" i="6"/>
  <c r="AG1079" i="6"/>
  <c r="AH1079" i="6"/>
  <c r="AI1079" i="6"/>
  <c r="AR1079" i="6"/>
  <c r="AC1080" i="6"/>
  <c r="AD1080" i="6"/>
  <c r="AN1080" i="6" s="1"/>
  <c r="AE1080" i="6"/>
  <c r="AF1080" i="6"/>
  <c r="AG1080" i="6"/>
  <c r="AH1080" i="6"/>
  <c r="AI1080" i="6"/>
  <c r="AR1080" i="6"/>
  <c r="AC1081" i="6"/>
  <c r="AD1081" i="6"/>
  <c r="AE1081" i="6"/>
  <c r="AF1081" i="6"/>
  <c r="AG1081" i="6"/>
  <c r="AH1081" i="6"/>
  <c r="AI1081" i="6"/>
  <c r="AR1081" i="6"/>
  <c r="AC1082" i="6"/>
  <c r="AD1082" i="6"/>
  <c r="AE1082" i="6"/>
  <c r="AF1082" i="6"/>
  <c r="AG1082" i="6"/>
  <c r="AH1082" i="6"/>
  <c r="AI1082" i="6"/>
  <c r="AR1082" i="6"/>
  <c r="AC1083" i="6"/>
  <c r="AD1083" i="6"/>
  <c r="AE1083" i="6"/>
  <c r="AF1083" i="6"/>
  <c r="AG1083" i="6"/>
  <c r="AH1083" i="6"/>
  <c r="AI1083" i="6"/>
  <c r="AR1083" i="6"/>
  <c r="AC1084" i="6"/>
  <c r="AD1084" i="6"/>
  <c r="AE1084" i="6"/>
  <c r="AF1084" i="6"/>
  <c r="AG1084" i="6"/>
  <c r="AH1084" i="6"/>
  <c r="AI1084" i="6"/>
  <c r="AR1084" i="6"/>
  <c r="AC1085" i="6"/>
  <c r="AD1085" i="6"/>
  <c r="AE1085" i="6"/>
  <c r="AF1085" i="6"/>
  <c r="AG1085" i="6"/>
  <c r="AH1085" i="6"/>
  <c r="AI1085" i="6"/>
  <c r="AR1085" i="6"/>
  <c r="AC1086" i="6"/>
  <c r="AD1086" i="6"/>
  <c r="AE1086" i="6"/>
  <c r="AF1086" i="6"/>
  <c r="AG1086" i="6"/>
  <c r="AH1086" i="6"/>
  <c r="AI1086" i="6"/>
  <c r="AR1086" i="6"/>
  <c r="AC1087" i="6"/>
  <c r="AD1087" i="6"/>
  <c r="AE1087" i="6"/>
  <c r="AF1087" i="6"/>
  <c r="AG1087" i="6"/>
  <c r="AH1087" i="6"/>
  <c r="AI1087" i="6"/>
  <c r="AR1087" i="6"/>
  <c r="AC1088" i="6"/>
  <c r="AD1088" i="6"/>
  <c r="AE1088" i="6"/>
  <c r="AF1088" i="6"/>
  <c r="AG1088" i="6"/>
  <c r="AH1088" i="6"/>
  <c r="AI1088" i="6"/>
  <c r="AR1088" i="6"/>
  <c r="AC1089" i="6"/>
  <c r="AD1089" i="6"/>
  <c r="AE1089" i="6"/>
  <c r="AF1089" i="6"/>
  <c r="AG1089" i="6"/>
  <c r="AH1089" i="6"/>
  <c r="AI1089" i="6"/>
  <c r="AR1089" i="6"/>
  <c r="AC1090" i="6"/>
  <c r="AD1090" i="6"/>
  <c r="AE1090" i="6"/>
  <c r="AF1090" i="6"/>
  <c r="AG1090" i="6"/>
  <c r="AH1090" i="6"/>
  <c r="AI1090" i="6"/>
  <c r="AR1090" i="6"/>
  <c r="AC1091" i="6"/>
  <c r="AD1091" i="6"/>
  <c r="AE1091" i="6"/>
  <c r="AF1091" i="6"/>
  <c r="AG1091" i="6"/>
  <c r="AH1091" i="6"/>
  <c r="AI1091" i="6"/>
  <c r="AR1091" i="6"/>
  <c r="AC1092" i="6"/>
  <c r="AD1092" i="6"/>
  <c r="AE1092" i="6"/>
  <c r="AF1092" i="6"/>
  <c r="AG1092" i="6"/>
  <c r="AH1092" i="6"/>
  <c r="AI1092" i="6"/>
  <c r="AR1092" i="6"/>
  <c r="AC1093" i="6"/>
  <c r="AD1093" i="6"/>
  <c r="AE1093" i="6"/>
  <c r="AF1093" i="6"/>
  <c r="AG1093" i="6"/>
  <c r="AH1093" i="6"/>
  <c r="AI1093" i="6"/>
  <c r="AR1093" i="6"/>
  <c r="AC1094" i="6"/>
  <c r="AD1094" i="6"/>
  <c r="AE1094" i="6"/>
  <c r="AF1094" i="6"/>
  <c r="AG1094" i="6"/>
  <c r="AH1094" i="6"/>
  <c r="AI1094" i="6"/>
  <c r="AR1094" i="6"/>
  <c r="AC1095" i="6"/>
  <c r="AD1095" i="6"/>
  <c r="AE1095" i="6"/>
  <c r="AF1095" i="6"/>
  <c r="AG1095" i="6"/>
  <c r="AH1095" i="6"/>
  <c r="AI1095" i="6"/>
  <c r="AR1095" i="6"/>
  <c r="AC1096" i="6"/>
  <c r="AD1096" i="6"/>
  <c r="AE1096" i="6"/>
  <c r="AF1096" i="6"/>
  <c r="AG1096" i="6"/>
  <c r="AH1096" i="6"/>
  <c r="AI1096" i="6"/>
  <c r="AR1096" i="6"/>
  <c r="AC1097" i="6"/>
  <c r="AD1097" i="6"/>
  <c r="AE1097" i="6"/>
  <c r="AF1097" i="6"/>
  <c r="AG1097" i="6"/>
  <c r="AH1097" i="6"/>
  <c r="AI1097" i="6"/>
  <c r="AR1097" i="6"/>
  <c r="AC1098" i="6"/>
  <c r="AD1098" i="6"/>
  <c r="AE1098" i="6"/>
  <c r="AF1098" i="6"/>
  <c r="AG1098" i="6"/>
  <c r="AH1098" i="6"/>
  <c r="AI1098" i="6"/>
  <c r="AR1098" i="6"/>
  <c r="AC1099" i="6"/>
  <c r="AD1099" i="6"/>
  <c r="AE1099" i="6"/>
  <c r="AF1099" i="6"/>
  <c r="AG1099" i="6"/>
  <c r="AH1099" i="6"/>
  <c r="AI1099" i="6"/>
  <c r="AR1099" i="6"/>
  <c r="AC1100" i="6"/>
  <c r="AD1100" i="6"/>
  <c r="AE1100" i="6"/>
  <c r="AF1100" i="6"/>
  <c r="AG1100" i="6"/>
  <c r="AH1100" i="6"/>
  <c r="AI1100" i="6"/>
  <c r="AR1100" i="6"/>
  <c r="AC1101" i="6"/>
  <c r="AD1101" i="6"/>
  <c r="AE1101" i="6"/>
  <c r="AF1101" i="6"/>
  <c r="AG1101" i="6"/>
  <c r="AH1101" i="6"/>
  <c r="AI1101" i="6"/>
  <c r="AR1101" i="6"/>
  <c r="AC1102" i="6"/>
  <c r="AD1102" i="6"/>
  <c r="AE1102" i="6"/>
  <c r="AF1102" i="6"/>
  <c r="AG1102" i="6"/>
  <c r="AH1102" i="6"/>
  <c r="AI1102" i="6"/>
  <c r="AR1102" i="6"/>
  <c r="AC1103" i="6"/>
  <c r="AD1103" i="6"/>
  <c r="AE1103" i="6"/>
  <c r="AF1103" i="6"/>
  <c r="AG1103" i="6"/>
  <c r="AH1103" i="6"/>
  <c r="AI1103" i="6"/>
  <c r="AR1103" i="6"/>
  <c r="AC1104" i="6"/>
  <c r="AD1104" i="6"/>
  <c r="AE1104" i="6"/>
  <c r="AF1104" i="6"/>
  <c r="AG1104" i="6"/>
  <c r="AH1104" i="6"/>
  <c r="AI1104" i="6"/>
  <c r="AR1104" i="6"/>
  <c r="AC1105" i="6"/>
  <c r="AD1105" i="6"/>
  <c r="AE1105" i="6"/>
  <c r="AF1105" i="6"/>
  <c r="AG1105" i="6"/>
  <c r="AH1105" i="6"/>
  <c r="AI1105" i="6"/>
  <c r="AR1105" i="6"/>
  <c r="AC1106" i="6"/>
  <c r="AD1106" i="6"/>
  <c r="AE1106" i="6"/>
  <c r="AF1106" i="6"/>
  <c r="AG1106" i="6"/>
  <c r="AH1106" i="6"/>
  <c r="AI1106" i="6"/>
  <c r="AR1106" i="6"/>
  <c r="AC1107" i="6"/>
  <c r="AD1107" i="6"/>
  <c r="AE1107" i="6"/>
  <c r="AF1107" i="6"/>
  <c r="AG1107" i="6"/>
  <c r="AH1107" i="6"/>
  <c r="AI1107" i="6"/>
  <c r="AR1107" i="6"/>
  <c r="AC1108" i="6"/>
  <c r="AD1108" i="6"/>
  <c r="AE1108" i="6"/>
  <c r="AF1108" i="6"/>
  <c r="AG1108" i="6"/>
  <c r="AH1108" i="6"/>
  <c r="AI1108" i="6"/>
  <c r="AR1108" i="6"/>
  <c r="AC1109" i="6"/>
  <c r="AD1109" i="6"/>
  <c r="AE1109" i="6"/>
  <c r="AF1109" i="6"/>
  <c r="AG1109" i="6"/>
  <c r="AH1109" i="6"/>
  <c r="AI1109" i="6"/>
  <c r="AR1109" i="6"/>
  <c r="AC1110" i="6"/>
  <c r="AD1110" i="6"/>
  <c r="AE1110" i="6"/>
  <c r="AF1110" i="6"/>
  <c r="AG1110" i="6"/>
  <c r="AH1110" i="6"/>
  <c r="AI1110" i="6"/>
  <c r="AR1110" i="6"/>
  <c r="AC1111" i="6"/>
  <c r="AD1111" i="6"/>
  <c r="AE1111" i="6"/>
  <c r="AF1111" i="6"/>
  <c r="AG1111" i="6"/>
  <c r="AH1111" i="6"/>
  <c r="AI1111" i="6"/>
  <c r="AR1111" i="6"/>
  <c r="AC1112" i="6"/>
  <c r="AD1112" i="6"/>
  <c r="AE1112" i="6"/>
  <c r="AF1112" i="6"/>
  <c r="AG1112" i="6"/>
  <c r="AH1112" i="6"/>
  <c r="AI1112" i="6"/>
  <c r="AR1112" i="6"/>
  <c r="AC1113" i="6"/>
  <c r="AD1113" i="6"/>
  <c r="AE1113" i="6"/>
  <c r="AF1113" i="6"/>
  <c r="AG1113" i="6"/>
  <c r="AH1113" i="6"/>
  <c r="AI1113" i="6"/>
  <c r="AR1113" i="6"/>
  <c r="AC1114" i="6"/>
  <c r="AD1114" i="6"/>
  <c r="AE1114" i="6"/>
  <c r="AF1114" i="6"/>
  <c r="AG1114" i="6"/>
  <c r="AH1114" i="6"/>
  <c r="AI1114" i="6"/>
  <c r="AR1114" i="6"/>
  <c r="AC1115" i="6"/>
  <c r="AD1115" i="6"/>
  <c r="AE1115" i="6"/>
  <c r="AF1115" i="6"/>
  <c r="AG1115" i="6"/>
  <c r="AH1115" i="6"/>
  <c r="AI1115" i="6"/>
  <c r="AR1115" i="6"/>
  <c r="AC1116" i="6"/>
  <c r="AD1116" i="6"/>
  <c r="AE1116" i="6"/>
  <c r="AF1116" i="6"/>
  <c r="AG1116" i="6"/>
  <c r="AH1116" i="6"/>
  <c r="AI1116" i="6"/>
  <c r="AR1116" i="6"/>
  <c r="AC1117" i="6"/>
  <c r="AD1117" i="6"/>
  <c r="AE1117" i="6"/>
  <c r="AF1117" i="6"/>
  <c r="AG1117" i="6"/>
  <c r="AH1117" i="6"/>
  <c r="AI1117" i="6"/>
  <c r="AR1117" i="6"/>
  <c r="AC1118" i="6"/>
  <c r="AD1118" i="6"/>
  <c r="AE1118" i="6"/>
  <c r="AF1118" i="6"/>
  <c r="AG1118" i="6"/>
  <c r="AH1118" i="6"/>
  <c r="AI1118" i="6"/>
  <c r="AR1118" i="6"/>
  <c r="AC1119" i="6"/>
  <c r="AD1119" i="6"/>
  <c r="AE1119" i="6"/>
  <c r="AF1119" i="6"/>
  <c r="AG1119" i="6"/>
  <c r="AH1119" i="6"/>
  <c r="AI1119" i="6"/>
  <c r="AR1119" i="6"/>
  <c r="AC1120" i="6"/>
  <c r="AD1120" i="6"/>
  <c r="AE1120" i="6"/>
  <c r="AF1120" i="6"/>
  <c r="AG1120" i="6"/>
  <c r="AH1120" i="6"/>
  <c r="AI1120" i="6"/>
  <c r="AR1120" i="6"/>
  <c r="AC1121" i="6"/>
  <c r="AD1121" i="6"/>
  <c r="AE1121" i="6"/>
  <c r="AF1121" i="6"/>
  <c r="AG1121" i="6"/>
  <c r="AH1121" i="6"/>
  <c r="AI1121" i="6"/>
  <c r="AR1121" i="6"/>
  <c r="AC1122" i="6"/>
  <c r="AD1122" i="6"/>
  <c r="AE1122" i="6"/>
  <c r="AF1122" i="6"/>
  <c r="AG1122" i="6"/>
  <c r="AH1122" i="6"/>
  <c r="AI1122" i="6"/>
  <c r="AR1122" i="6"/>
  <c r="AC1123" i="6"/>
  <c r="AD1123" i="6"/>
  <c r="AE1123" i="6"/>
  <c r="AF1123" i="6"/>
  <c r="AG1123" i="6"/>
  <c r="AH1123" i="6"/>
  <c r="AI1123" i="6"/>
  <c r="AR1123" i="6"/>
  <c r="AC1124" i="6"/>
  <c r="AD1124" i="6"/>
  <c r="AE1124" i="6"/>
  <c r="AF1124" i="6"/>
  <c r="AG1124" i="6"/>
  <c r="AH1124" i="6"/>
  <c r="AI1124" i="6"/>
  <c r="AR1124" i="6"/>
  <c r="AC1125" i="6"/>
  <c r="AD1125" i="6"/>
  <c r="AE1125" i="6"/>
  <c r="AF1125" i="6"/>
  <c r="AG1125" i="6"/>
  <c r="AH1125" i="6"/>
  <c r="AI1125" i="6"/>
  <c r="AR1125" i="6"/>
  <c r="AC1126" i="6"/>
  <c r="AD1126" i="6"/>
  <c r="AE1126" i="6"/>
  <c r="AF1126" i="6"/>
  <c r="AG1126" i="6"/>
  <c r="AH1126" i="6"/>
  <c r="AI1126" i="6"/>
  <c r="AR1126" i="6"/>
  <c r="AC1127" i="6"/>
  <c r="AD1127" i="6"/>
  <c r="AE1127" i="6"/>
  <c r="AF1127" i="6"/>
  <c r="AG1127" i="6"/>
  <c r="AH1127" i="6"/>
  <c r="AI1127" i="6"/>
  <c r="AR1127" i="6"/>
  <c r="AC1128" i="6"/>
  <c r="AD1128" i="6"/>
  <c r="AE1128" i="6"/>
  <c r="AF1128" i="6"/>
  <c r="AG1128" i="6"/>
  <c r="AH1128" i="6"/>
  <c r="AI1128" i="6"/>
  <c r="AR1128" i="6"/>
  <c r="AC1129" i="6"/>
  <c r="AD1129" i="6"/>
  <c r="AE1129" i="6"/>
  <c r="AF1129" i="6"/>
  <c r="AG1129" i="6"/>
  <c r="AH1129" i="6"/>
  <c r="AI1129" i="6"/>
  <c r="AR1129" i="6"/>
  <c r="AC1130" i="6"/>
  <c r="AD1130" i="6"/>
  <c r="AE1130" i="6"/>
  <c r="AF1130" i="6"/>
  <c r="AG1130" i="6"/>
  <c r="AH1130" i="6"/>
  <c r="AI1130" i="6"/>
  <c r="AR1130" i="6"/>
  <c r="AC1131" i="6"/>
  <c r="AD1131" i="6"/>
  <c r="AE1131" i="6"/>
  <c r="AF1131" i="6"/>
  <c r="AG1131" i="6"/>
  <c r="AH1131" i="6"/>
  <c r="AI1131" i="6"/>
  <c r="AR1131" i="6"/>
  <c r="AC1132" i="6"/>
  <c r="AD1132" i="6"/>
  <c r="AE1132" i="6"/>
  <c r="AF1132" i="6"/>
  <c r="AG1132" i="6"/>
  <c r="AH1132" i="6"/>
  <c r="AI1132" i="6"/>
  <c r="AR1132" i="6"/>
  <c r="AC1133" i="6"/>
  <c r="AD1133" i="6"/>
  <c r="AE1133" i="6"/>
  <c r="AF1133" i="6"/>
  <c r="AG1133" i="6"/>
  <c r="AH1133" i="6"/>
  <c r="AI1133" i="6"/>
  <c r="AR1133" i="6"/>
  <c r="AC1134" i="6"/>
  <c r="AD1134" i="6"/>
  <c r="AE1134" i="6"/>
  <c r="AF1134" i="6"/>
  <c r="AG1134" i="6"/>
  <c r="AH1134" i="6"/>
  <c r="AI1134" i="6"/>
  <c r="AR1134" i="6"/>
  <c r="AC1135" i="6"/>
  <c r="AD1135" i="6"/>
  <c r="AE1135" i="6"/>
  <c r="AF1135" i="6"/>
  <c r="AG1135" i="6"/>
  <c r="AH1135" i="6"/>
  <c r="AI1135" i="6"/>
  <c r="AR1135" i="6"/>
  <c r="AC1136" i="6"/>
  <c r="AD1136" i="6"/>
  <c r="AE1136" i="6"/>
  <c r="AF1136" i="6"/>
  <c r="AG1136" i="6"/>
  <c r="AH1136" i="6"/>
  <c r="AI1136" i="6"/>
  <c r="AR1136" i="6"/>
  <c r="AC1137" i="6"/>
  <c r="AD1137" i="6"/>
  <c r="AE1137" i="6"/>
  <c r="AF1137" i="6"/>
  <c r="AG1137" i="6"/>
  <c r="AH1137" i="6"/>
  <c r="AI1137" i="6"/>
  <c r="AR1137" i="6"/>
  <c r="AC1138" i="6"/>
  <c r="AD1138" i="6"/>
  <c r="AE1138" i="6"/>
  <c r="AF1138" i="6"/>
  <c r="AG1138" i="6"/>
  <c r="AH1138" i="6"/>
  <c r="AI1138" i="6"/>
  <c r="AR1138" i="6"/>
  <c r="AC1139" i="6"/>
  <c r="AD1139" i="6"/>
  <c r="AE1139" i="6"/>
  <c r="AF1139" i="6"/>
  <c r="AG1139" i="6"/>
  <c r="AH1139" i="6"/>
  <c r="AI1139" i="6"/>
  <c r="AR1139" i="6"/>
  <c r="AC1140" i="6"/>
  <c r="AD1140" i="6"/>
  <c r="AE1140" i="6"/>
  <c r="AF1140" i="6"/>
  <c r="AG1140" i="6"/>
  <c r="AH1140" i="6"/>
  <c r="AI1140" i="6"/>
  <c r="AR1140" i="6"/>
  <c r="AC1141" i="6"/>
  <c r="AD1141" i="6"/>
  <c r="AE1141" i="6"/>
  <c r="AF1141" i="6"/>
  <c r="AG1141" i="6"/>
  <c r="AH1141" i="6"/>
  <c r="AI1141" i="6"/>
  <c r="AR1141" i="6"/>
  <c r="AC1142" i="6"/>
  <c r="AD1142" i="6"/>
  <c r="AE1142" i="6"/>
  <c r="AF1142" i="6"/>
  <c r="AG1142" i="6"/>
  <c r="AH1142" i="6"/>
  <c r="AI1142" i="6"/>
  <c r="AR1142" i="6"/>
  <c r="AC1143" i="6"/>
  <c r="AD1143" i="6"/>
  <c r="AE1143" i="6"/>
  <c r="AF1143" i="6"/>
  <c r="AG1143" i="6"/>
  <c r="AH1143" i="6"/>
  <c r="AI1143" i="6"/>
  <c r="AR1143" i="6"/>
  <c r="AC1144" i="6"/>
  <c r="AD1144" i="6"/>
  <c r="AE1144" i="6"/>
  <c r="AF1144" i="6"/>
  <c r="AG1144" i="6"/>
  <c r="AH1144" i="6"/>
  <c r="AI1144" i="6"/>
  <c r="AR1144" i="6"/>
  <c r="AC1145" i="6"/>
  <c r="AD1145" i="6"/>
  <c r="AE1145" i="6"/>
  <c r="AF1145" i="6"/>
  <c r="AG1145" i="6"/>
  <c r="AH1145" i="6"/>
  <c r="AI1145" i="6"/>
  <c r="AR1145" i="6"/>
  <c r="AC1146" i="6"/>
  <c r="AD1146" i="6"/>
  <c r="AE1146" i="6"/>
  <c r="AF1146" i="6"/>
  <c r="AG1146" i="6"/>
  <c r="AH1146" i="6"/>
  <c r="AI1146" i="6"/>
  <c r="AR1146" i="6"/>
  <c r="AC1147" i="6"/>
  <c r="AD1147" i="6"/>
  <c r="AE1147" i="6"/>
  <c r="AF1147" i="6"/>
  <c r="AG1147" i="6"/>
  <c r="AH1147" i="6"/>
  <c r="AI1147" i="6"/>
  <c r="AR1147" i="6"/>
  <c r="AC1148" i="6"/>
  <c r="AD1148" i="6"/>
  <c r="AE1148" i="6"/>
  <c r="AF1148" i="6"/>
  <c r="AG1148" i="6"/>
  <c r="AH1148" i="6"/>
  <c r="AI1148" i="6"/>
  <c r="AR1148" i="6"/>
  <c r="AC1149" i="6"/>
  <c r="AD1149" i="6"/>
  <c r="AE1149" i="6"/>
  <c r="AF1149" i="6"/>
  <c r="AG1149" i="6"/>
  <c r="AH1149" i="6"/>
  <c r="AI1149" i="6"/>
  <c r="AR1149" i="6"/>
  <c r="AC1150" i="6"/>
  <c r="AD1150" i="6"/>
  <c r="AE1150" i="6"/>
  <c r="AF1150" i="6"/>
  <c r="AG1150" i="6"/>
  <c r="AH1150" i="6"/>
  <c r="AI1150" i="6"/>
  <c r="AR1150" i="6"/>
  <c r="AC1151" i="6"/>
  <c r="AD1151" i="6"/>
  <c r="AE1151" i="6"/>
  <c r="AF1151" i="6"/>
  <c r="AG1151" i="6"/>
  <c r="AH1151" i="6"/>
  <c r="AI1151" i="6"/>
  <c r="AR1151" i="6"/>
  <c r="AC1152" i="6"/>
  <c r="AD1152" i="6"/>
  <c r="AE1152" i="6"/>
  <c r="AF1152" i="6"/>
  <c r="AG1152" i="6"/>
  <c r="AH1152" i="6"/>
  <c r="AI1152" i="6"/>
  <c r="AR1152" i="6"/>
  <c r="AC1153" i="6"/>
  <c r="AD1153" i="6"/>
  <c r="AE1153" i="6"/>
  <c r="AF1153" i="6"/>
  <c r="AG1153" i="6"/>
  <c r="AH1153" i="6"/>
  <c r="AI1153" i="6"/>
  <c r="AR1153" i="6"/>
  <c r="AC1154" i="6"/>
  <c r="AD1154" i="6"/>
  <c r="AE1154" i="6"/>
  <c r="AF1154" i="6"/>
  <c r="AG1154" i="6"/>
  <c r="AH1154" i="6"/>
  <c r="AI1154" i="6"/>
  <c r="AR1154" i="6"/>
  <c r="AC1155" i="6"/>
  <c r="AD1155" i="6"/>
  <c r="AE1155" i="6"/>
  <c r="AF1155" i="6"/>
  <c r="AG1155" i="6"/>
  <c r="AH1155" i="6"/>
  <c r="AI1155" i="6"/>
  <c r="AR1155" i="6"/>
  <c r="AC1156" i="6"/>
  <c r="AD1156" i="6"/>
  <c r="AE1156" i="6"/>
  <c r="AF1156" i="6"/>
  <c r="AG1156" i="6"/>
  <c r="AH1156" i="6"/>
  <c r="AI1156" i="6"/>
  <c r="AR1156" i="6"/>
  <c r="AC1157" i="6"/>
  <c r="AD1157" i="6"/>
  <c r="AE1157" i="6"/>
  <c r="AF1157" i="6"/>
  <c r="AG1157" i="6"/>
  <c r="AH1157" i="6"/>
  <c r="AI1157" i="6"/>
  <c r="AR1157" i="6"/>
  <c r="AC1158" i="6"/>
  <c r="AD1158" i="6"/>
  <c r="AE1158" i="6"/>
  <c r="AF1158" i="6"/>
  <c r="AG1158" i="6"/>
  <c r="AH1158" i="6"/>
  <c r="AI1158" i="6"/>
  <c r="AR1158" i="6"/>
  <c r="AC1159" i="6"/>
  <c r="AD1159" i="6"/>
  <c r="AE1159" i="6"/>
  <c r="AF1159" i="6"/>
  <c r="AG1159" i="6"/>
  <c r="AH1159" i="6"/>
  <c r="AI1159" i="6"/>
  <c r="AR1159" i="6"/>
  <c r="AC1160" i="6"/>
  <c r="AD1160" i="6"/>
  <c r="AE1160" i="6"/>
  <c r="AF1160" i="6"/>
  <c r="AG1160" i="6"/>
  <c r="AH1160" i="6"/>
  <c r="AI1160" i="6"/>
  <c r="AR1160" i="6"/>
  <c r="AC1161" i="6"/>
  <c r="AD1161" i="6"/>
  <c r="AE1161" i="6"/>
  <c r="AF1161" i="6"/>
  <c r="AG1161" i="6"/>
  <c r="AH1161" i="6"/>
  <c r="AI1161" i="6"/>
  <c r="AR1161" i="6"/>
  <c r="AC1162" i="6"/>
  <c r="AD1162" i="6"/>
  <c r="AE1162" i="6"/>
  <c r="AF1162" i="6"/>
  <c r="AG1162" i="6"/>
  <c r="AH1162" i="6"/>
  <c r="AI1162" i="6"/>
  <c r="AR1162" i="6"/>
  <c r="AC1163" i="6"/>
  <c r="AD1163" i="6"/>
  <c r="AE1163" i="6"/>
  <c r="AF1163" i="6"/>
  <c r="AG1163" i="6"/>
  <c r="AH1163" i="6"/>
  <c r="AI1163" i="6"/>
  <c r="AR1163" i="6"/>
  <c r="AC1164" i="6"/>
  <c r="AD1164" i="6"/>
  <c r="AE1164" i="6"/>
  <c r="AF1164" i="6"/>
  <c r="AG1164" i="6"/>
  <c r="AH1164" i="6"/>
  <c r="AI1164" i="6"/>
  <c r="AR1164" i="6"/>
  <c r="AC1165" i="6"/>
  <c r="AD1165" i="6"/>
  <c r="AE1165" i="6"/>
  <c r="AF1165" i="6"/>
  <c r="AG1165" i="6"/>
  <c r="AH1165" i="6"/>
  <c r="AI1165" i="6"/>
  <c r="AR1165" i="6"/>
  <c r="AC1166" i="6"/>
  <c r="AD1166" i="6"/>
  <c r="AE1166" i="6"/>
  <c r="AF1166" i="6"/>
  <c r="AG1166" i="6"/>
  <c r="AH1166" i="6"/>
  <c r="AI1166" i="6"/>
  <c r="AR1166" i="6"/>
  <c r="AC1167" i="6"/>
  <c r="AD1167" i="6"/>
  <c r="AE1167" i="6"/>
  <c r="AF1167" i="6"/>
  <c r="AG1167" i="6"/>
  <c r="AH1167" i="6"/>
  <c r="AI1167" i="6"/>
  <c r="AR1167" i="6"/>
  <c r="AC1168" i="6"/>
  <c r="AD1168" i="6"/>
  <c r="AE1168" i="6"/>
  <c r="AF1168" i="6"/>
  <c r="AG1168" i="6"/>
  <c r="AH1168" i="6"/>
  <c r="AI1168" i="6"/>
  <c r="AR1168" i="6"/>
  <c r="AC1169" i="6"/>
  <c r="AD1169" i="6"/>
  <c r="AE1169" i="6"/>
  <c r="AF1169" i="6"/>
  <c r="AG1169" i="6"/>
  <c r="AH1169" i="6"/>
  <c r="AI1169" i="6"/>
  <c r="AR1169" i="6"/>
  <c r="AC1170" i="6"/>
  <c r="AD1170" i="6"/>
  <c r="AE1170" i="6"/>
  <c r="AF1170" i="6"/>
  <c r="AG1170" i="6"/>
  <c r="AH1170" i="6"/>
  <c r="AI1170" i="6"/>
  <c r="AR1170" i="6"/>
  <c r="AC1171" i="6"/>
  <c r="AD1171" i="6"/>
  <c r="AE1171" i="6"/>
  <c r="AF1171" i="6"/>
  <c r="AG1171" i="6"/>
  <c r="AH1171" i="6"/>
  <c r="AI1171" i="6"/>
  <c r="AR1171" i="6"/>
  <c r="AC1172" i="6"/>
  <c r="AD1172" i="6"/>
  <c r="AE1172" i="6"/>
  <c r="AF1172" i="6"/>
  <c r="AG1172" i="6"/>
  <c r="AH1172" i="6"/>
  <c r="AI1172" i="6"/>
  <c r="AR1172" i="6"/>
  <c r="AC1173" i="6"/>
  <c r="AD1173" i="6"/>
  <c r="AE1173" i="6"/>
  <c r="AF1173" i="6"/>
  <c r="AG1173" i="6"/>
  <c r="AH1173" i="6"/>
  <c r="AI1173" i="6"/>
  <c r="AR1173" i="6"/>
  <c r="AC1174" i="6"/>
  <c r="AD1174" i="6"/>
  <c r="AE1174" i="6"/>
  <c r="AF1174" i="6"/>
  <c r="AG1174" i="6"/>
  <c r="AH1174" i="6"/>
  <c r="AI1174" i="6"/>
  <c r="AR1174" i="6"/>
  <c r="AC1175" i="6"/>
  <c r="AD1175" i="6"/>
  <c r="AE1175" i="6"/>
  <c r="AF1175" i="6"/>
  <c r="AG1175" i="6"/>
  <c r="AH1175" i="6"/>
  <c r="AI1175" i="6"/>
  <c r="AR1175" i="6"/>
  <c r="AC1176" i="6"/>
  <c r="AD1176" i="6"/>
  <c r="AE1176" i="6"/>
  <c r="AF1176" i="6"/>
  <c r="AG1176" i="6"/>
  <c r="AH1176" i="6"/>
  <c r="AI1176" i="6"/>
  <c r="AR1176" i="6"/>
  <c r="AC1177" i="6"/>
  <c r="AD1177" i="6"/>
  <c r="AE1177" i="6"/>
  <c r="AF1177" i="6"/>
  <c r="AG1177" i="6"/>
  <c r="AH1177" i="6"/>
  <c r="AI1177" i="6"/>
  <c r="AR1177" i="6"/>
  <c r="AC1178" i="6"/>
  <c r="AD1178" i="6"/>
  <c r="AE1178" i="6"/>
  <c r="AF1178" i="6"/>
  <c r="AG1178" i="6"/>
  <c r="AH1178" i="6"/>
  <c r="AI1178" i="6"/>
  <c r="AR1178" i="6"/>
  <c r="AC1179" i="6"/>
  <c r="AD1179" i="6"/>
  <c r="AE1179" i="6"/>
  <c r="AF1179" i="6"/>
  <c r="AG1179" i="6"/>
  <c r="AH1179" i="6"/>
  <c r="AI1179" i="6"/>
  <c r="AR1179" i="6"/>
  <c r="AC1180" i="6"/>
  <c r="AD1180" i="6"/>
  <c r="AE1180" i="6"/>
  <c r="AF1180" i="6"/>
  <c r="AG1180" i="6"/>
  <c r="AH1180" i="6"/>
  <c r="AI1180" i="6"/>
  <c r="AR1180" i="6"/>
  <c r="AC1181" i="6"/>
  <c r="AD1181" i="6"/>
  <c r="AE1181" i="6"/>
  <c r="AF1181" i="6"/>
  <c r="AG1181" i="6"/>
  <c r="AH1181" i="6"/>
  <c r="AI1181" i="6"/>
  <c r="AR1181" i="6"/>
  <c r="AC1182" i="6"/>
  <c r="AD1182" i="6"/>
  <c r="AE1182" i="6"/>
  <c r="AF1182" i="6"/>
  <c r="AG1182" i="6"/>
  <c r="AH1182" i="6"/>
  <c r="AI1182" i="6"/>
  <c r="AR1182" i="6"/>
  <c r="AC1183" i="6"/>
  <c r="AD1183" i="6"/>
  <c r="AE1183" i="6"/>
  <c r="AF1183" i="6"/>
  <c r="AG1183" i="6"/>
  <c r="AH1183" i="6"/>
  <c r="AI1183" i="6"/>
  <c r="AR1183" i="6"/>
  <c r="AC1184" i="6"/>
  <c r="AD1184" i="6"/>
  <c r="AE1184" i="6"/>
  <c r="AF1184" i="6"/>
  <c r="AG1184" i="6"/>
  <c r="AH1184" i="6"/>
  <c r="AI1184" i="6"/>
  <c r="AR1184" i="6"/>
  <c r="AC1185" i="6"/>
  <c r="AD1185" i="6"/>
  <c r="AE1185" i="6"/>
  <c r="AF1185" i="6"/>
  <c r="AG1185" i="6"/>
  <c r="AH1185" i="6"/>
  <c r="AI1185" i="6"/>
  <c r="AR1185" i="6"/>
  <c r="AC1186" i="6"/>
  <c r="AD1186" i="6"/>
  <c r="AE1186" i="6"/>
  <c r="AF1186" i="6"/>
  <c r="AG1186" i="6"/>
  <c r="AH1186" i="6"/>
  <c r="AI1186" i="6"/>
  <c r="AR1186" i="6"/>
  <c r="AC1187" i="6"/>
  <c r="AD1187" i="6"/>
  <c r="AE1187" i="6"/>
  <c r="AF1187" i="6"/>
  <c r="AG1187" i="6"/>
  <c r="AH1187" i="6"/>
  <c r="AI1187" i="6"/>
  <c r="AR1187" i="6"/>
  <c r="AC1188" i="6"/>
  <c r="AD1188" i="6"/>
  <c r="AE1188" i="6"/>
  <c r="AF1188" i="6"/>
  <c r="AG1188" i="6"/>
  <c r="AH1188" i="6"/>
  <c r="AI1188" i="6"/>
  <c r="AR1188" i="6"/>
  <c r="AC1189" i="6"/>
  <c r="AD1189" i="6"/>
  <c r="AE1189" i="6"/>
  <c r="AF1189" i="6"/>
  <c r="AG1189" i="6"/>
  <c r="AH1189" i="6"/>
  <c r="AI1189" i="6"/>
  <c r="AR1189" i="6"/>
  <c r="AC1190" i="6"/>
  <c r="AD1190" i="6"/>
  <c r="AE1190" i="6"/>
  <c r="AF1190" i="6"/>
  <c r="AG1190" i="6"/>
  <c r="AH1190" i="6"/>
  <c r="AI1190" i="6"/>
  <c r="AR1190" i="6"/>
  <c r="AC1191" i="6"/>
  <c r="AD1191" i="6"/>
  <c r="AE1191" i="6"/>
  <c r="AF1191" i="6"/>
  <c r="AG1191" i="6"/>
  <c r="AH1191" i="6"/>
  <c r="AI1191" i="6"/>
  <c r="AR1191" i="6"/>
  <c r="AC1192" i="6"/>
  <c r="AD1192" i="6"/>
  <c r="AE1192" i="6"/>
  <c r="AF1192" i="6"/>
  <c r="AG1192" i="6"/>
  <c r="AH1192" i="6"/>
  <c r="AI1192" i="6"/>
  <c r="AR1192" i="6"/>
  <c r="AC1193" i="6"/>
  <c r="AD1193" i="6"/>
  <c r="AE1193" i="6"/>
  <c r="AF1193" i="6"/>
  <c r="AG1193" i="6"/>
  <c r="AH1193" i="6"/>
  <c r="AI1193" i="6"/>
  <c r="AR1193" i="6"/>
  <c r="AC1194" i="6"/>
  <c r="AD1194" i="6"/>
  <c r="AE1194" i="6"/>
  <c r="AF1194" i="6"/>
  <c r="AG1194" i="6"/>
  <c r="AH1194" i="6"/>
  <c r="AI1194" i="6"/>
  <c r="AR1194" i="6"/>
  <c r="AC1195" i="6"/>
  <c r="AD1195" i="6"/>
  <c r="AE1195" i="6"/>
  <c r="AF1195" i="6"/>
  <c r="AG1195" i="6"/>
  <c r="AH1195" i="6"/>
  <c r="AI1195" i="6"/>
  <c r="AR1195" i="6"/>
  <c r="AC1196" i="6"/>
  <c r="AD1196" i="6"/>
  <c r="AE1196" i="6"/>
  <c r="AF1196" i="6"/>
  <c r="AG1196" i="6"/>
  <c r="AH1196" i="6"/>
  <c r="AI1196" i="6"/>
  <c r="AR1196" i="6"/>
  <c r="AC1197" i="6"/>
  <c r="AD1197" i="6"/>
  <c r="AE1197" i="6"/>
  <c r="AF1197" i="6"/>
  <c r="AG1197" i="6"/>
  <c r="AH1197" i="6"/>
  <c r="AI1197" i="6"/>
  <c r="AR1197" i="6"/>
  <c r="AC1198" i="6"/>
  <c r="AD1198" i="6"/>
  <c r="AE1198" i="6"/>
  <c r="AF1198" i="6"/>
  <c r="AG1198" i="6"/>
  <c r="AH1198" i="6"/>
  <c r="AI1198" i="6"/>
  <c r="AR1198" i="6"/>
  <c r="AC1199" i="6"/>
  <c r="AD1199" i="6"/>
  <c r="AE1199" i="6"/>
  <c r="AF1199" i="6"/>
  <c r="AG1199" i="6"/>
  <c r="AH1199" i="6"/>
  <c r="AI1199" i="6"/>
  <c r="AR1199" i="6"/>
  <c r="AC1200" i="6"/>
  <c r="AD1200" i="6"/>
  <c r="AE1200" i="6"/>
  <c r="AF1200" i="6"/>
  <c r="AG1200" i="6"/>
  <c r="AH1200" i="6"/>
  <c r="AI1200" i="6"/>
  <c r="AR1200" i="6"/>
  <c r="AC1201" i="6"/>
  <c r="AD1201" i="6"/>
  <c r="AE1201" i="6"/>
  <c r="AF1201" i="6"/>
  <c r="AG1201" i="6"/>
  <c r="AH1201" i="6"/>
  <c r="AI1201" i="6"/>
  <c r="AR1201" i="6"/>
  <c r="AC1202" i="6"/>
  <c r="AD1202" i="6"/>
  <c r="AE1202" i="6"/>
  <c r="AF1202" i="6"/>
  <c r="AG1202" i="6"/>
  <c r="AH1202" i="6"/>
  <c r="AI1202" i="6"/>
  <c r="AR1202" i="6"/>
  <c r="AC1203" i="6"/>
  <c r="AD1203" i="6"/>
  <c r="AE1203" i="6"/>
  <c r="AF1203" i="6"/>
  <c r="AG1203" i="6"/>
  <c r="AH1203" i="6"/>
  <c r="AI1203" i="6"/>
  <c r="AR1203" i="6"/>
  <c r="AC1204" i="6"/>
  <c r="AD1204" i="6"/>
  <c r="AE1204" i="6"/>
  <c r="AF1204" i="6"/>
  <c r="AG1204" i="6"/>
  <c r="AH1204" i="6"/>
  <c r="AI1204" i="6"/>
  <c r="AR1204" i="6"/>
  <c r="AC1205" i="6"/>
  <c r="AD1205" i="6"/>
  <c r="AE1205" i="6"/>
  <c r="AF1205" i="6"/>
  <c r="AG1205" i="6"/>
  <c r="AH1205" i="6"/>
  <c r="AI1205" i="6"/>
  <c r="AR1205" i="6"/>
  <c r="AC1206" i="6"/>
  <c r="AD1206" i="6"/>
  <c r="AE1206" i="6"/>
  <c r="AF1206" i="6"/>
  <c r="AG1206" i="6"/>
  <c r="AH1206" i="6"/>
  <c r="AI1206" i="6"/>
  <c r="AR1206" i="6"/>
  <c r="AC1207" i="6"/>
  <c r="AD1207" i="6"/>
  <c r="AE1207" i="6"/>
  <c r="AF1207" i="6"/>
  <c r="AG1207" i="6"/>
  <c r="AH1207" i="6"/>
  <c r="AI1207" i="6"/>
  <c r="AR1207" i="6"/>
  <c r="AC1208" i="6"/>
  <c r="AD1208" i="6"/>
  <c r="AE1208" i="6"/>
  <c r="AF1208" i="6"/>
  <c r="AG1208" i="6"/>
  <c r="AH1208" i="6"/>
  <c r="AI1208" i="6"/>
  <c r="AR1208" i="6"/>
  <c r="AC1209" i="6"/>
  <c r="AD1209" i="6"/>
  <c r="AE1209" i="6"/>
  <c r="AF1209" i="6"/>
  <c r="AG1209" i="6"/>
  <c r="AH1209" i="6"/>
  <c r="AI1209" i="6"/>
  <c r="AR1209" i="6"/>
  <c r="AC1210" i="6"/>
  <c r="AD1210" i="6"/>
  <c r="AE1210" i="6"/>
  <c r="AF1210" i="6"/>
  <c r="AG1210" i="6"/>
  <c r="AH1210" i="6"/>
  <c r="AI1210" i="6"/>
  <c r="AR1210" i="6"/>
  <c r="AC1211" i="6"/>
  <c r="AD1211" i="6"/>
  <c r="AE1211" i="6"/>
  <c r="AF1211" i="6"/>
  <c r="AG1211" i="6"/>
  <c r="AH1211" i="6"/>
  <c r="AI1211" i="6"/>
  <c r="AR1211" i="6"/>
  <c r="AC1212" i="6"/>
  <c r="AD1212" i="6"/>
  <c r="AE1212" i="6"/>
  <c r="AF1212" i="6"/>
  <c r="AG1212" i="6"/>
  <c r="AH1212" i="6"/>
  <c r="AI1212" i="6"/>
  <c r="AR1212" i="6"/>
  <c r="AC1213" i="6"/>
  <c r="AD1213" i="6"/>
  <c r="AE1213" i="6"/>
  <c r="AF1213" i="6"/>
  <c r="AG1213" i="6"/>
  <c r="AH1213" i="6"/>
  <c r="AI1213" i="6"/>
  <c r="AR1213" i="6"/>
  <c r="AG15" i="6"/>
  <c r="AG16" i="6"/>
  <c r="AG17" i="6"/>
  <c r="AG14" i="6"/>
  <c r="AE15" i="6"/>
  <c r="AE16" i="6"/>
  <c r="AE17" i="6"/>
  <c r="AE14" i="6"/>
  <c r="AF15" i="6"/>
  <c r="AF16" i="6"/>
  <c r="AF17" i="6"/>
  <c r="AD15" i="6"/>
  <c r="AD16" i="6"/>
  <c r="AD17" i="6"/>
  <c r="AC16" i="6"/>
  <c r="AH16" i="6"/>
  <c r="AI16" i="6"/>
  <c r="AR16" i="6"/>
  <c r="AC17" i="6"/>
  <c r="AH17" i="6"/>
  <c r="AI17" i="6"/>
  <c r="AR17" i="6"/>
  <c r="X16" i="3"/>
  <c r="Z16" i="3"/>
  <c r="AA16" i="3"/>
  <c r="AI16" i="3"/>
  <c r="X17" i="3"/>
  <c r="Z17" i="3"/>
  <c r="AA17" i="3"/>
  <c r="AI17" i="3"/>
  <c r="X18" i="3"/>
  <c r="Z18" i="3"/>
  <c r="AA18" i="3"/>
  <c r="AI18" i="3"/>
  <c r="X19" i="3"/>
  <c r="Z19" i="3"/>
  <c r="AA19" i="3"/>
  <c r="AI19" i="3"/>
  <c r="X20" i="3"/>
  <c r="Z20" i="3"/>
  <c r="AA20" i="3"/>
  <c r="AI20" i="3"/>
  <c r="X21" i="3"/>
  <c r="Z21" i="3"/>
  <c r="AA21" i="3"/>
  <c r="AI21" i="3"/>
  <c r="X22" i="3"/>
  <c r="Z22" i="3"/>
  <c r="AA22" i="3"/>
  <c r="AI22" i="3"/>
  <c r="X23" i="3"/>
  <c r="Z23" i="3"/>
  <c r="AA23" i="3"/>
  <c r="AI23" i="3"/>
  <c r="X24" i="3"/>
  <c r="Z24" i="3"/>
  <c r="AA24" i="3"/>
  <c r="AI24" i="3"/>
  <c r="X25" i="3"/>
  <c r="Z25" i="3"/>
  <c r="AA25" i="3"/>
  <c r="AI25" i="3"/>
  <c r="X26" i="3"/>
  <c r="Z26" i="3"/>
  <c r="AA26" i="3"/>
  <c r="AI26" i="3"/>
  <c r="X27" i="3"/>
  <c r="Z27" i="3"/>
  <c r="AA27" i="3"/>
  <c r="AI27" i="3"/>
  <c r="X28" i="3"/>
  <c r="Z28" i="3"/>
  <c r="AA28" i="3"/>
  <c r="AI28" i="3"/>
  <c r="X29" i="3"/>
  <c r="Z29" i="3"/>
  <c r="AA29" i="3"/>
  <c r="AI29" i="3"/>
  <c r="X30" i="3"/>
  <c r="Z30" i="3"/>
  <c r="AA30" i="3"/>
  <c r="AI30" i="3"/>
  <c r="X31" i="3"/>
  <c r="Z31" i="3"/>
  <c r="AA31" i="3"/>
  <c r="AI31" i="3"/>
  <c r="X32" i="3"/>
  <c r="Z32" i="3"/>
  <c r="AA32" i="3"/>
  <c r="AI32" i="3"/>
  <c r="X33" i="3"/>
  <c r="Z33" i="3"/>
  <c r="AA33" i="3"/>
  <c r="AI33" i="3"/>
  <c r="X34" i="3"/>
  <c r="Z34" i="3"/>
  <c r="AA34" i="3"/>
  <c r="AI34" i="3"/>
  <c r="X35" i="3"/>
  <c r="Z35" i="3"/>
  <c r="AA35" i="3"/>
  <c r="AI35" i="3"/>
  <c r="X36" i="3"/>
  <c r="Z36" i="3"/>
  <c r="AA36" i="3"/>
  <c r="AI36" i="3"/>
  <c r="X37" i="3"/>
  <c r="Z37" i="3"/>
  <c r="AA37" i="3"/>
  <c r="AI37" i="3"/>
  <c r="X38" i="3"/>
  <c r="Z38" i="3"/>
  <c r="AA38" i="3"/>
  <c r="AI38" i="3"/>
  <c r="X39" i="3"/>
  <c r="Z39" i="3"/>
  <c r="AA39" i="3"/>
  <c r="AI39" i="3"/>
  <c r="X40" i="3"/>
  <c r="Z40" i="3"/>
  <c r="AA40" i="3"/>
  <c r="AI40" i="3"/>
  <c r="X41" i="3"/>
  <c r="Z41" i="3"/>
  <c r="AA41" i="3"/>
  <c r="AI41" i="3"/>
  <c r="X42" i="3"/>
  <c r="Z42" i="3"/>
  <c r="AA42" i="3"/>
  <c r="AI42" i="3"/>
  <c r="X43" i="3"/>
  <c r="Z43" i="3"/>
  <c r="AA43" i="3"/>
  <c r="AI43" i="3"/>
  <c r="X44" i="3"/>
  <c r="Z44" i="3"/>
  <c r="AA44" i="3"/>
  <c r="AI44" i="3"/>
  <c r="X45" i="3"/>
  <c r="Z45" i="3"/>
  <c r="AA45" i="3"/>
  <c r="AI45" i="3"/>
  <c r="X46" i="3"/>
  <c r="Z46" i="3"/>
  <c r="AA46" i="3"/>
  <c r="AI46" i="3"/>
  <c r="X47" i="3"/>
  <c r="Z47" i="3"/>
  <c r="AA47" i="3"/>
  <c r="AI47" i="3"/>
  <c r="X48" i="3"/>
  <c r="Z48" i="3"/>
  <c r="AA48" i="3"/>
  <c r="AI48" i="3"/>
  <c r="X49" i="3"/>
  <c r="Z49" i="3"/>
  <c r="AA49" i="3"/>
  <c r="AI49" i="3"/>
  <c r="X50" i="3"/>
  <c r="Z50" i="3"/>
  <c r="AA50" i="3"/>
  <c r="AI50" i="3"/>
  <c r="X51" i="3"/>
  <c r="Z51" i="3"/>
  <c r="AA51" i="3"/>
  <c r="AI51" i="3"/>
  <c r="X52" i="3"/>
  <c r="Z52" i="3"/>
  <c r="AA52" i="3"/>
  <c r="AI52" i="3"/>
  <c r="X53" i="3"/>
  <c r="Z53" i="3"/>
  <c r="AA53" i="3"/>
  <c r="AI53" i="3"/>
  <c r="X54" i="3"/>
  <c r="Z54" i="3"/>
  <c r="AA54" i="3"/>
  <c r="AI54" i="3"/>
  <c r="X55" i="3"/>
  <c r="Z55" i="3"/>
  <c r="AA55" i="3"/>
  <c r="AI55" i="3"/>
  <c r="X56" i="3"/>
  <c r="Z56" i="3"/>
  <c r="AA56" i="3"/>
  <c r="AI56" i="3"/>
  <c r="X57" i="3"/>
  <c r="Z57" i="3"/>
  <c r="AA57" i="3"/>
  <c r="AI57" i="3"/>
  <c r="X58" i="3"/>
  <c r="Z58" i="3"/>
  <c r="AA58" i="3"/>
  <c r="AI58" i="3"/>
  <c r="X59" i="3"/>
  <c r="Z59" i="3"/>
  <c r="AA59" i="3"/>
  <c r="AI59" i="3"/>
  <c r="X60" i="3"/>
  <c r="Z60" i="3"/>
  <c r="AA60" i="3"/>
  <c r="AI60" i="3"/>
  <c r="X61" i="3"/>
  <c r="Z61" i="3"/>
  <c r="AA61" i="3"/>
  <c r="AI61" i="3"/>
  <c r="X62" i="3"/>
  <c r="Z62" i="3"/>
  <c r="AA62" i="3"/>
  <c r="AI62" i="3"/>
  <c r="X63" i="3"/>
  <c r="Z63" i="3"/>
  <c r="AA63" i="3"/>
  <c r="AI63" i="3"/>
  <c r="X64" i="3"/>
  <c r="Z64" i="3"/>
  <c r="AA64" i="3"/>
  <c r="AI64" i="3"/>
  <c r="X65" i="3"/>
  <c r="Z65" i="3"/>
  <c r="AA65" i="3"/>
  <c r="AI65" i="3"/>
  <c r="X66" i="3"/>
  <c r="Z66" i="3"/>
  <c r="AA66" i="3"/>
  <c r="AI66" i="3"/>
  <c r="X67" i="3"/>
  <c r="Z67" i="3"/>
  <c r="AA67" i="3"/>
  <c r="AI67" i="3"/>
  <c r="X68" i="3"/>
  <c r="Z68" i="3"/>
  <c r="AA68" i="3"/>
  <c r="AI68" i="3"/>
  <c r="X69" i="3"/>
  <c r="Z69" i="3"/>
  <c r="AA69" i="3"/>
  <c r="AI69" i="3"/>
  <c r="X70" i="3"/>
  <c r="Z70" i="3"/>
  <c r="AA70" i="3"/>
  <c r="AI70" i="3"/>
  <c r="X71" i="3"/>
  <c r="Z71" i="3"/>
  <c r="AA71" i="3"/>
  <c r="AI71" i="3"/>
  <c r="X72" i="3"/>
  <c r="Z72" i="3"/>
  <c r="AA72" i="3"/>
  <c r="AI72" i="3"/>
  <c r="X73" i="3"/>
  <c r="Z73" i="3"/>
  <c r="AA73" i="3"/>
  <c r="AI73" i="3"/>
  <c r="X74" i="3"/>
  <c r="Z74" i="3"/>
  <c r="AA74" i="3"/>
  <c r="AI74" i="3"/>
  <c r="X75" i="3"/>
  <c r="Z75" i="3"/>
  <c r="AA75" i="3"/>
  <c r="AI75" i="3"/>
  <c r="X76" i="3"/>
  <c r="Z76" i="3"/>
  <c r="AA76" i="3"/>
  <c r="AI76" i="3"/>
  <c r="X77" i="3"/>
  <c r="Z77" i="3"/>
  <c r="AA77" i="3"/>
  <c r="AI77" i="3"/>
  <c r="X78" i="3"/>
  <c r="Z78" i="3"/>
  <c r="AA78" i="3"/>
  <c r="AI78" i="3"/>
  <c r="X79" i="3"/>
  <c r="Z79" i="3"/>
  <c r="AA79" i="3"/>
  <c r="AI79" i="3"/>
  <c r="X80" i="3"/>
  <c r="Z80" i="3"/>
  <c r="AA80" i="3"/>
  <c r="AI80" i="3"/>
  <c r="X81" i="3"/>
  <c r="Z81" i="3"/>
  <c r="AA81" i="3"/>
  <c r="AI81" i="3"/>
  <c r="X82" i="3"/>
  <c r="Z82" i="3"/>
  <c r="AA82" i="3"/>
  <c r="AI82" i="3"/>
  <c r="X83" i="3"/>
  <c r="Z83" i="3"/>
  <c r="AA83" i="3"/>
  <c r="AI83" i="3"/>
  <c r="X84" i="3"/>
  <c r="Z84" i="3"/>
  <c r="AA84" i="3"/>
  <c r="AI84" i="3"/>
  <c r="X85" i="3"/>
  <c r="Z85" i="3"/>
  <c r="AA85" i="3"/>
  <c r="AI85" i="3"/>
  <c r="X86" i="3"/>
  <c r="Z86" i="3"/>
  <c r="AA86" i="3"/>
  <c r="AI86" i="3"/>
  <c r="X87" i="3"/>
  <c r="Z87" i="3"/>
  <c r="AA87" i="3"/>
  <c r="AI87" i="3"/>
  <c r="X88" i="3"/>
  <c r="Z88" i="3"/>
  <c r="AA88" i="3"/>
  <c r="AI88" i="3"/>
  <c r="X89" i="3"/>
  <c r="Z89" i="3"/>
  <c r="AA89" i="3"/>
  <c r="AI89" i="3"/>
  <c r="X90" i="3"/>
  <c r="Z90" i="3"/>
  <c r="AA90" i="3"/>
  <c r="AI90" i="3"/>
  <c r="X91" i="3"/>
  <c r="Z91" i="3"/>
  <c r="AA91" i="3"/>
  <c r="AI91" i="3"/>
  <c r="X92" i="3"/>
  <c r="Z92" i="3"/>
  <c r="AA92" i="3"/>
  <c r="AI92" i="3"/>
  <c r="X93" i="3"/>
  <c r="Z93" i="3"/>
  <c r="AA93" i="3"/>
  <c r="AI93" i="3"/>
  <c r="X94" i="3"/>
  <c r="Z94" i="3"/>
  <c r="AA94" i="3"/>
  <c r="AI94" i="3"/>
  <c r="X95" i="3"/>
  <c r="Z95" i="3"/>
  <c r="AA95" i="3"/>
  <c r="AI95" i="3"/>
  <c r="X96" i="3"/>
  <c r="Z96" i="3"/>
  <c r="AA96" i="3"/>
  <c r="AI96" i="3"/>
  <c r="X97" i="3"/>
  <c r="Z97" i="3"/>
  <c r="AA97" i="3"/>
  <c r="AI97" i="3"/>
  <c r="X98" i="3"/>
  <c r="Z98" i="3"/>
  <c r="AA98" i="3"/>
  <c r="AI98" i="3"/>
  <c r="X99" i="3"/>
  <c r="Z99" i="3"/>
  <c r="AA99" i="3"/>
  <c r="AI99" i="3"/>
  <c r="X100" i="3"/>
  <c r="Z100" i="3"/>
  <c r="AA100" i="3"/>
  <c r="AI100" i="3"/>
  <c r="X101" i="3"/>
  <c r="Z101" i="3"/>
  <c r="AA101" i="3"/>
  <c r="AI101" i="3"/>
  <c r="X102" i="3"/>
  <c r="Z102" i="3"/>
  <c r="AA102" i="3"/>
  <c r="AI102" i="3"/>
  <c r="X103" i="3"/>
  <c r="Z103" i="3"/>
  <c r="AA103" i="3"/>
  <c r="AI103" i="3"/>
  <c r="X104" i="3"/>
  <c r="Z104" i="3"/>
  <c r="AA104" i="3"/>
  <c r="AI104" i="3"/>
  <c r="X105" i="3"/>
  <c r="Z105" i="3"/>
  <c r="AA105" i="3"/>
  <c r="AI105" i="3"/>
  <c r="X106" i="3"/>
  <c r="Z106" i="3"/>
  <c r="AA106" i="3"/>
  <c r="AI106" i="3"/>
  <c r="X107" i="3"/>
  <c r="Z107" i="3"/>
  <c r="AA107" i="3"/>
  <c r="AI107" i="3"/>
  <c r="X108" i="3"/>
  <c r="Z108" i="3"/>
  <c r="AA108" i="3"/>
  <c r="AI108" i="3"/>
  <c r="X109" i="3"/>
  <c r="Z109" i="3"/>
  <c r="AA109" i="3"/>
  <c r="AI109" i="3"/>
  <c r="X110" i="3"/>
  <c r="Z110" i="3"/>
  <c r="AA110" i="3"/>
  <c r="AI110" i="3"/>
  <c r="X111" i="3"/>
  <c r="Z111" i="3"/>
  <c r="AA111" i="3"/>
  <c r="AI111" i="3"/>
  <c r="X112" i="3"/>
  <c r="Z112" i="3"/>
  <c r="AA112" i="3"/>
  <c r="AI112" i="3"/>
  <c r="X113" i="3"/>
  <c r="Z113" i="3"/>
  <c r="AA113" i="3"/>
  <c r="AI113" i="3"/>
  <c r="X114" i="3"/>
  <c r="Z114" i="3"/>
  <c r="AA114" i="3"/>
  <c r="AI114" i="3"/>
  <c r="X115" i="3"/>
  <c r="Z115" i="3"/>
  <c r="AA115" i="3"/>
  <c r="AI115" i="3"/>
  <c r="X116" i="3"/>
  <c r="Z116" i="3"/>
  <c r="AA116" i="3"/>
  <c r="AI116" i="3"/>
  <c r="X117" i="3"/>
  <c r="Z117" i="3"/>
  <c r="AA117" i="3"/>
  <c r="AI117" i="3"/>
  <c r="X118" i="3"/>
  <c r="Z118" i="3"/>
  <c r="AA118" i="3"/>
  <c r="AI118" i="3"/>
  <c r="X119" i="3"/>
  <c r="Z119" i="3"/>
  <c r="AA119" i="3"/>
  <c r="AI119" i="3"/>
  <c r="X120" i="3"/>
  <c r="Z120" i="3"/>
  <c r="AA120" i="3"/>
  <c r="AI120" i="3"/>
  <c r="X121" i="3"/>
  <c r="Z121" i="3"/>
  <c r="AA121" i="3"/>
  <c r="AI121" i="3"/>
  <c r="X122" i="3"/>
  <c r="Z122" i="3"/>
  <c r="AA122" i="3"/>
  <c r="AI122" i="3"/>
  <c r="X123" i="3"/>
  <c r="Z123" i="3"/>
  <c r="AA123" i="3"/>
  <c r="AI123" i="3"/>
  <c r="X124" i="3"/>
  <c r="Z124" i="3"/>
  <c r="AA124" i="3"/>
  <c r="AI124" i="3"/>
  <c r="X125" i="3"/>
  <c r="Z125" i="3"/>
  <c r="AA125" i="3"/>
  <c r="AI125" i="3"/>
  <c r="X126" i="3"/>
  <c r="Z126" i="3"/>
  <c r="AA126" i="3"/>
  <c r="AI126" i="3"/>
  <c r="X127" i="3"/>
  <c r="Z127" i="3"/>
  <c r="AA127" i="3"/>
  <c r="AI127" i="3"/>
  <c r="X128" i="3"/>
  <c r="Z128" i="3"/>
  <c r="AA128" i="3"/>
  <c r="AI128" i="3"/>
  <c r="X129" i="3"/>
  <c r="Z129" i="3"/>
  <c r="AA129" i="3"/>
  <c r="AI129" i="3"/>
  <c r="X130" i="3"/>
  <c r="Z130" i="3"/>
  <c r="AA130" i="3"/>
  <c r="AI130" i="3"/>
  <c r="X131" i="3"/>
  <c r="Z131" i="3"/>
  <c r="AA131" i="3"/>
  <c r="AI131" i="3"/>
  <c r="X132" i="3"/>
  <c r="Z132" i="3"/>
  <c r="AA132" i="3"/>
  <c r="AI132" i="3"/>
  <c r="X133" i="3"/>
  <c r="Z133" i="3"/>
  <c r="AA133" i="3"/>
  <c r="AI133" i="3"/>
  <c r="X134" i="3"/>
  <c r="Z134" i="3"/>
  <c r="AA134" i="3"/>
  <c r="AI134" i="3"/>
  <c r="X135" i="3"/>
  <c r="Z135" i="3"/>
  <c r="AA135" i="3"/>
  <c r="AI135" i="3"/>
  <c r="X136" i="3"/>
  <c r="Z136" i="3"/>
  <c r="AA136" i="3"/>
  <c r="AI136" i="3"/>
  <c r="X137" i="3"/>
  <c r="Z137" i="3"/>
  <c r="AA137" i="3"/>
  <c r="AI137" i="3"/>
  <c r="X138" i="3"/>
  <c r="Z138" i="3"/>
  <c r="AA138" i="3"/>
  <c r="AI138" i="3"/>
  <c r="X139" i="3"/>
  <c r="Z139" i="3"/>
  <c r="AA139" i="3"/>
  <c r="AI139" i="3"/>
  <c r="X140" i="3"/>
  <c r="Z140" i="3"/>
  <c r="AA140" i="3"/>
  <c r="AI140" i="3"/>
  <c r="X141" i="3"/>
  <c r="Z141" i="3"/>
  <c r="AA141" i="3"/>
  <c r="AI141" i="3"/>
  <c r="X142" i="3"/>
  <c r="Z142" i="3"/>
  <c r="AA142" i="3"/>
  <c r="AI142" i="3"/>
  <c r="X143" i="3"/>
  <c r="Z143" i="3"/>
  <c r="AA143" i="3"/>
  <c r="AI143" i="3"/>
  <c r="X144" i="3"/>
  <c r="Z144" i="3"/>
  <c r="AA144" i="3"/>
  <c r="AI144" i="3"/>
  <c r="X145" i="3"/>
  <c r="Z145" i="3"/>
  <c r="AA145" i="3"/>
  <c r="AI145" i="3"/>
  <c r="X146" i="3"/>
  <c r="Z146" i="3"/>
  <c r="AA146" i="3"/>
  <c r="AI146" i="3"/>
  <c r="X147" i="3"/>
  <c r="Z147" i="3"/>
  <c r="AA147" i="3"/>
  <c r="AI147" i="3"/>
  <c r="X148" i="3"/>
  <c r="Z148" i="3"/>
  <c r="AA148" i="3"/>
  <c r="AI148" i="3"/>
  <c r="X149" i="3"/>
  <c r="Z149" i="3"/>
  <c r="AA149" i="3"/>
  <c r="AI149" i="3"/>
  <c r="X150" i="3"/>
  <c r="Z150" i="3"/>
  <c r="AA150" i="3"/>
  <c r="AI150" i="3"/>
  <c r="X151" i="3"/>
  <c r="Z151" i="3"/>
  <c r="AA151" i="3"/>
  <c r="AI151" i="3"/>
  <c r="X152" i="3"/>
  <c r="Z152" i="3"/>
  <c r="AA152" i="3"/>
  <c r="AI152" i="3"/>
  <c r="X153" i="3"/>
  <c r="Z153" i="3"/>
  <c r="AA153" i="3"/>
  <c r="AI153" i="3"/>
  <c r="X154" i="3"/>
  <c r="Z154" i="3"/>
  <c r="AA154" i="3"/>
  <c r="AI154" i="3"/>
  <c r="X155" i="3"/>
  <c r="Z155" i="3"/>
  <c r="AA155" i="3"/>
  <c r="AI155" i="3"/>
  <c r="X156" i="3"/>
  <c r="Z156" i="3"/>
  <c r="AA156" i="3"/>
  <c r="AI156" i="3"/>
  <c r="X157" i="3"/>
  <c r="Z157" i="3"/>
  <c r="AA157" i="3"/>
  <c r="AI157" i="3"/>
  <c r="X158" i="3"/>
  <c r="Z158" i="3"/>
  <c r="AA158" i="3"/>
  <c r="AI158" i="3"/>
  <c r="X159" i="3"/>
  <c r="Z159" i="3"/>
  <c r="AA159" i="3"/>
  <c r="AI159" i="3"/>
  <c r="X160" i="3"/>
  <c r="Z160" i="3"/>
  <c r="AA160" i="3"/>
  <c r="AI160" i="3"/>
  <c r="X161" i="3"/>
  <c r="Z161" i="3"/>
  <c r="AA161" i="3"/>
  <c r="AI161" i="3"/>
  <c r="X162" i="3"/>
  <c r="Z162" i="3"/>
  <c r="AA162" i="3"/>
  <c r="AI162" i="3"/>
  <c r="X163" i="3"/>
  <c r="Z163" i="3"/>
  <c r="AA163" i="3"/>
  <c r="AI163" i="3"/>
  <c r="X164" i="3"/>
  <c r="Z164" i="3"/>
  <c r="AA164" i="3"/>
  <c r="AI164" i="3"/>
  <c r="X165" i="3"/>
  <c r="Z165" i="3"/>
  <c r="AA165" i="3"/>
  <c r="AI165" i="3"/>
  <c r="X166" i="3"/>
  <c r="Z166" i="3"/>
  <c r="AA166" i="3"/>
  <c r="AI166" i="3"/>
  <c r="X167" i="3"/>
  <c r="Z167" i="3"/>
  <c r="AA167" i="3"/>
  <c r="AI167" i="3"/>
  <c r="X168" i="3"/>
  <c r="Z168" i="3"/>
  <c r="AA168" i="3"/>
  <c r="AI168" i="3"/>
  <c r="X169" i="3"/>
  <c r="Z169" i="3"/>
  <c r="AA169" i="3"/>
  <c r="AI169" i="3"/>
  <c r="X170" i="3"/>
  <c r="Z170" i="3"/>
  <c r="AA170" i="3"/>
  <c r="AI170" i="3"/>
  <c r="X171" i="3"/>
  <c r="Z171" i="3"/>
  <c r="AA171" i="3"/>
  <c r="AI171" i="3"/>
  <c r="X172" i="3"/>
  <c r="Z172" i="3"/>
  <c r="AA172" i="3"/>
  <c r="AI172" i="3"/>
  <c r="X173" i="3"/>
  <c r="Z173" i="3"/>
  <c r="AA173" i="3"/>
  <c r="AI173" i="3"/>
  <c r="X174" i="3"/>
  <c r="Z174" i="3"/>
  <c r="AA174" i="3"/>
  <c r="AI174" i="3"/>
  <c r="X175" i="3"/>
  <c r="Z175" i="3"/>
  <c r="AA175" i="3"/>
  <c r="AI175" i="3"/>
  <c r="X176" i="3"/>
  <c r="Z176" i="3"/>
  <c r="AA176" i="3"/>
  <c r="AI176" i="3"/>
  <c r="X177" i="3"/>
  <c r="Z177" i="3"/>
  <c r="AA177" i="3"/>
  <c r="AI177" i="3"/>
  <c r="X178" i="3"/>
  <c r="Z178" i="3"/>
  <c r="AA178" i="3"/>
  <c r="AI178" i="3"/>
  <c r="X179" i="3"/>
  <c r="Z179" i="3"/>
  <c r="AA179" i="3"/>
  <c r="AI179" i="3"/>
  <c r="X180" i="3"/>
  <c r="Z180" i="3"/>
  <c r="AA180" i="3"/>
  <c r="AI180" i="3"/>
  <c r="X181" i="3"/>
  <c r="Z181" i="3"/>
  <c r="AA181" i="3"/>
  <c r="AI181" i="3"/>
  <c r="X182" i="3"/>
  <c r="Z182" i="3"/>
  <c r="AA182" i="3"/>
  <c r="AI182" i="3"/>
  <c r="X183" i="3"/>
  <c r="Z183" i="3"/>
  <c r="AA183" i="3"/>
  <c r="AI183" i="3"/>
  <c r="X184" i="3"/>
  <c r="Z184" i="3"/>
  <c r="AA184" i="3"/>
  <c r="AI184" i="3"/>
  <c r="X185" i="3"/>
  <c r="Z185" i="3"/>
  <c r="AA185" i="3"/>
  <c r="AI185" i="3"/>
  <c r="X186" i="3"/>
  <c r="Z186" i="3"/>
  <c r="AA186" i="3"/>
  <c r="AI186" i="3"/>
  <c r="X187" i="3"/>
  <c r="Z187" i="3"/>
  <c r="AA187" i="3"/>
  <c r="AI187" i="3"/>
  <c r="X188" i="3"/>
  <c r="Z188" i="3"/>
  <c r="AA188" i="3"/>
  <c r="AI188" i="3"/>
  <c r="X189" i="3"/>
  <c r="Z189" i="3"/>
  <c r="AA189" i="3"/>
  <c r="AI189" i="3"/>
  <c r="X190" i="3"/>
  <c r="Z190" i="3"/>
  <c r="AA190" i="3"/>
  <c r="AI190" i="3"/>
  <c r="X191" i="3"/>
  <c r="Z191" i="3"/>
  <c r="AA191" i="3"/>
  <c r="AI191" i="3"/>
  <c r="X192" i="3"/>
  <c r="Z192" i="3"/>
  <c r="AA192" i="3"/>
  <c r="AI192" i="3"/>
  <c r="X193" i="3"/>
  <c r="Z193" i="3"/>
  <c r="AA193" i="3"/>
  <c r="AI193" i="3"/>
  <c r="X194" i="3"/>
  <c r="Z194" i="3"/>
  <c r="AA194" i="3"/>
  <c r="AI194" i="3"/>
  <c r="X195" i="3"/>
  <c r="Z195" i="3"/>
  <c r="AA195" i="3"/>
  <c r="AI195" i="3"/>
  <c r="X196" i="3"/>
  <c r="Z196" i="3"/>
  <c r="AA196" i="3"/>
  <c r="AI196" i="3"/>
  <c r="X197" i="3"/>
  <c r="Z197" i="3"/>
  <c r="AA197" i="3"/>
  <c r="AI197" i="3"/>
  <c r="X198" i="3"/>
  <c r="Z198" i="3"/>
  <c r="AA198" i="3"/>
  <c r="AI198" i="3"/>
  <c r="X199" i="3"/>
  <c r="Z199" i="3"/>
  <c r="AA199" i="3"/>
  <c r="AI199" i="3"/>
  <c r="X200" i="3"/>
  <c r="Z200" i="3"/>
  <c r="AA200" i="3"/>
  <c r="AI200" i="3"/>
  <c r="X201" i="3"/>
  <c r="Z201" i="3"/>
  <c r="AA201" i="3"/>
  <c r="AI201" i="3"/>
  <c r="X202" i="3"/>
  <c r="Z202" i="3"/>
  <c r="AA202" i="3"/>
  <c r="AI202" i="3"/>
  <c r="X203" i="3"/>
  <c r="Z203" i="3"/>
  <c r="AA203" i="3"/>
  <c r="AI203" i="3"/>
  <c r="X204" i="3"/>
  <c r="Z204" i="3"/>
  <c r="AA204" i="3"/>
  <c r="AI204" i="3"/>
  <c r="X205" i="3"/>
  <c r="Z205" i="3"/>
  <c r="AA205" i="3"/>
  <c r="AI205" i="3"/>
  <c r="X206" i="3"/>
  <c r="Z206" i="3"/>
  <c r="AA206" i="3"/>
  <c r="AI206" i="3"/>
  <c r="X207" i="3"/>
  <c r="Z207" i="3"/>
  <c r="AA207" i="3"/>
  <c r="AI207" i="3"/>
  <c r="X208" i="3"/>
  <c r="Z208" i="3"/>
  <c r="AA208" i="3"/>
  <c r="AI208" i="3"/>
  <c r="X209" i="3"/>
  <c r="Z209" i="3"/>
  <c r="AA209" i="3"/>
  <c r="AI209" i="3"/>
  <c r="X210" i="3"/>
  <c r="Z210" i="3"/>
  <c r="AA210" i="3"/>
  <c r="AI210" i="3"/>
  <c r="X211" i="3"/>
  <c r="Z211" i="3"/>
  <c r="AA211" i="3"/>
  <c r="AI211" i="3"/>
  <c r="X212" i="3"/>
  <c r="Z212" i="3"/>
  <c r="AA212" i="3"/>
  <c r="AI212" i="3"/>
  <c r="X213" i="3"/>
  <c r="Z213" i="3"/>
  <c r="AA213" i="3"/>
  <c r="AI213" i="3"/>
  <c r="X214" i="3"/>
  <c r="Z214" i="3"/>
  <c r="AA214" i="3"/>
  <c r="AI214" i="3"/>
  <c r="X215" i="3"/>
  <c r="Z215" i="3"/>
  <c r="AA215" i="3"/>
  <c r="AI215" i="3"/>
  <c r="X216" i="3"/>
  <c r="Z216" i="3"/>
  <c r="AA216" i="3"/>
  <c r="AI216" i="3"/>
  <c r="X217" i="3"/>
  <c r="Z217" i="3"/>
  <c r="AA217" i="3"/>
  <c r="AI217" i="3"/>
  <c r="X218" i="3"/>
  <c r="Z218" i="3"/>
  <c r="AA218" i="3"/>
  <c r="AI218" i="3"/>
  <c r="X219" i="3"/>
  <c r="Z219" i="3"/>
  <c r="AA219" i="3"/>
  <c r="AI219" i="3"/>
  <c r="X220" i="3"/>
  <c r="Z220" i="3"/>
  <c r="AA220" i="3"/>
  <c r="AI220" i="3"/>
  <c r="X221" i="3"/>
  <c r="Z221" i="3"/>
  <c r="AA221" i="3"/>
  <c r="AI221" i="3"/>
  <c r="X222" i="3"/>
  <c r="Z222" i="3"/>
  <c r="AA222" i="3"/>
  <c r="AI222" i="3"/>
  <c r="X223" i="3"/>
  <c r="Z223" i="3"/>
  <c r="AA223" i="3"/>
  <c r="AI223" i="3"/>
  <c r="X224" i="3"/>
  <c r="Z224" i="3"/>
  <c r="AA224" i="3"/>
  <c r="AI224" i="3"/>
  <c r="X225" i="3"/>
  <c r="Z225" i="3"/>
  <c r="AA225" i="3"/>
  <c r="AI225" i="3"/>
  <c r="X226" i="3"/>
  <c r="Z226" i="3"/>
  <c r="AA226" i="3"/>
  <c r="AI226" i="3"/>
  <c r="X227" i="3"/>
  <c r="Z227" i="3"/>
  <c r="AA227" i="3"/>
  <c r="AI227" i="3"/>
  <c r="X228" i="3"/>
  <c r="Z228" i="3"/>
  <c r="AA228" i="3"/>
  <c r="AI228" i="3"/>
  <c r="X229" i="3"/>
  <c r="Z229" i="3"/>
  <c r="AA229" i="3"/>
  <c r="AI229" i="3"/>
  <c r="X230" i="3"/>
  <c r="Z230" i="3"/>
  <c r="AA230" i="3"/>
  <c r="AI230" i="3"/>
  <c r="X231" i="3"/>
  <c r="Z231" i="3"/>
  <c r="AA231" i="3"/>
  <c r="AI231" i="3"/>
  <c r="X232" i="3"/>
  <c r="Z232" i="3"/>
  <c r="AA232" i="3"/>
  <c r="AI232" i="3"/>
  <c r="X233" i="3"/>
  <c r="Z233" i="3"/>
  <c r="AA233" i="3"/>
  <c r="AI233" i="3"/>
  <c r="X234" i="3"/>
  <c r="Z234" i="3"/>
  <c r="AA234" i="3"/>
  <c r="AI234" i="3"/>
  <c r="X235" i="3"/>
  <c r="Z235" i="3"/>
  <c r="AA235" i="3"/>
  <c r="AI235" i="3"/>
  <c r="X236" i="3"/>
  <c r="Z236" i="3"/>
  <c r="AA236" i="3"/>
  <c r="AI236" i="3"/>
  <c r="X237" i="3"/>
  <c r="Z237" i="3"/>
  <c r="AA237" i="3"/>
  <c r="AI237" i="3"/>
  <c r="X238" i="3"/>
  <c r="Z238" i="3"/>
  <c r="AA238" i="3"/>
  <c r="AI238" i="3"/>
  <c r="X239" i="3"/>
  <c r="Z239" i="3"/>
  <c r="AA239" i="3"/>
  <c r="AI239" i="3"/>
  <c r="X240" i="3"/>
  <c r="Z240" i="3"/>
  <c r="AA240" i="3"/>
  <c r="AI240" i="3"/>
  <c r="X241" i="3"/>
  <c r="Z241" i="3"/>
  <c r="AA241" i="3"/>
  <c r="AI241" i="3"/>
  <c r="X242" i="3"/>
  <c r="Z242" i="3"/>
  <c r="AA242" i="3"/>
  <c r="AI242" i="3"/>
  <c r="X243" i="3"/>
  <c r="Z243" i="3"/>
  <c r="AA243" i="3"/>
  <c r="AI243" i="3"/>
  <c r="X244" i="3"/>
  <c r="Z244" i="3"/>
  <c r="AA244" i="3"/>
  <c r="AI244" i="3"/>
  <c r="X245" i="3"/>
  <c r="Z245" i="3"/>
  <c r="AA245" i="3"/>
  <c r="AI245" i="3"/>
  <c r="X246" i="3"/>
  <c r="Z246" i="3"/>
  <c r="AA246" i="3"/>
  <c r="AI246" i="3"/>
  <c r="X247" i="3"/>
  <c r="Z247" i="3"/>
  <c r="AA247" i="3"/>
  <c r="AI247" i="3"/>
  <c r="X248" i="3"/>
  <c r="Z248" i="3"/>
  <c r="AA248" i="3"/>
  <c r="AI248" i="3"/>
  <c r="X249" i="3"/>
  <c r="Z249" i="3"/>
  <c r="AA249" i="3"/>
  <c r="AI249" i="3"/>
  <c r="X250" i="3"/>
  <c r="Z250" i="3"/>
  <c r="AA250" i="3"/>
  <c r="AI250" i="3"/>
  <c r="X251" i="3"/>
  <c r="Z251" i="3"/>
  <c r="AA251" i="3"/>
  <c r="AI251" i="3"/>
  <c r="X252" i="3"/>
  <c r="Z252" i="3"/>
  <c r="AA252" i="3"/>
  <c r="AI252" i="3"/>
  <c r="X253" i="3"/>
  <c r="Z253" i="3"/>
  <c r="AA253" i="3"/>
  <c r="AI253" i="3"/>
  <c r="X254" i="3"/>
  <c r="Z254" i="3"/>
  <c r="AA254" i="3"/>
  <c r="AI254" i="3"/>
  <c r="X255" i="3"/>
  <c r="Z255" i="3"/>
  <c r="AA255" i="3"/>
  <c r="AI255" i="3"/>
  <c r="X256" i="3"/>
  <c r="Z256" i="3"/>
  <c r="AA256" i="3"/>
  <c r="AI256" i="3"/>
  <c r="X257" i="3"/>
  <c r="Z257" i="3"/>
  <c r="AA257" i="3"/>
  <c r="AI257" i="3"/>
  <c r="X258" i="3"/>
  <c r="Z258" i="3"/>
  <c r="AA258" i="3"/>
  <c r="AI258" i="3"/>
  <c r="X259" i="3"/>
  <c r="Z259" i="3"/>
  <c r="AA259" i="3"/>
  <c r="AI259" i="3"/>
  <c r="X260" i="3"/>
  <c r="Z260" i="3"/>
  <c r="AA260" i="3"/>
  <c r="AI260" i="3"/>
  <c r="X261" i="3"/>
  <c r="Z261" i="3"/>
  <c r="AA261" i="3"/>
  <c r="AI261" i="3"/>
  <c r="X262" i="3"/>
  <c r="Z262" i="3"/>
  <c r="AA262" i="3"/>
  <c r="AI262" i="3"/>
  <c r="X263" i="3"/>
  <c r="Z263" i="3"/>
  <c r="AA263" i="3"/>
  <c r="AI263" i="3"/>
  <c r="X264" i="3"/>
  <c r="Z264" i="3"/>
  <c r="AA264" i="3"/>
  <c r="AI264" i="3"/>
  <c r="X265" i="3"/>
  <c r="Z265" i="3"/>
  <c r="AA265" i="3"/>
  <c r="AI265" i="3"/>
  <c r="X266" i="3"/>
  <c r="Z266" i="3"/>
  <c r="AA266" i="3"/>
  <c r="AI266" i="3"/>
  <c r="X267" i="3"/>
  <c r="Z267" i="3"/>
  <c r="AA267" i="3"/>
  <c r="AI267" i="3"/>
  <c r="X268" i="3"/>
  <c r="Z268" i="3"/>
  <c r="AA268" i="3"/>
  <c r="AI268" i="3"/>
  <c r="X269" i="3"/>
  <c r="Z269" i="3"/>
  <c r="AA269" i="3"/>
  <c r="AI269" i="3"/>
  <c r="X270" i="3"/>
  <c r="Z270" i="3"/>
  <c r="AA270" i="3"/>
  <c r="AI270" i="3"/>
  <c r="X271" i="3"/>
  <c r="Z271" i="3"/>
  <c r="AA271" i="3"/>
  <c r="AI271" i="3"/>
  <c r="X272" i="3"/>
  <c r="Z272" i="3"/>
  <c r="AA272" i="3"/>
  <c r="AI272" i="3"/>
  <c r="X273" i="3"/>
  <c r="Z273" i="3"/>
  <c r="AA273" i="3"/>
  <c r="AI273" i="3"/>
  <c r="X274" i="3"/>
  <c r="Z274" i="3"/>
  <c r="AA274" i="3"/>
  <c r="AI274" i="3"/>
  <c r="X275" i="3"/>
  <c r="Z275" i="3"/>
  <c r="AA275" i="3"/>
  <c r="AI275" i="3"/>
  <c r="X276" i="3"/>
  <c r="Z276" i="3"/>
  <c r="AA276" i="3"/>
  <c r="AI276" i="3"/>
  <c r="X277" i="3"/>
  <c r="Z277" i="3"/>
  <c r="AA277" i="3"/>
  <c r="AI277" i="3"/>
  <c r="X278" i="3"/>
  <c r="Z278" i="3"/>
  <c r="AA278" i="3"/>
  <c r="AI278" i="3"/>
  <c r="X279" i="3"/>
  <c r="Z279" i="3"/>
  <c r="AA279" i="3"/>
  <c r="AI279" i="3"/>
  <c r="X280" i="3"/>
  <c r="Z280" i="3"/>
  <c r="AA280" i="3"/>
  <c r="AI280" i="3"/>
  <c r="X281" i="3"/>
  <c r="Z281" i="3"/>
  <c r="AA281" i="3"/>
  <c r="AI281" i="3"/>
  <c r="X282" i="3"/>
  <c r="Z282" i="3"/>
  <c r="AA282" i="3"/>
  <c r="AI282" i="3"/>
  <c r="X283" i="3"/>
  <c r="Z283" i="3"/>
  <c r="AA283" i="3"/>
  <c r="AI283" i="3"/>
  <c r="X284" i="3"/>
  <c r="Z284" i="3"/>
  <c r="AA284" i="3"/>
  <c r="AI284" i="3"/>
  <c r="X285" i="3"/>
  <c r="Z285" i="3"/>
  <c r="AA285" i="3"/>
  <c r="AI285" i="3"/>
  <c r="X286" i="3"/>
  <c r="Z286" i="3"/>
  <c r="AA286" i="3"/>
  <c r="AI286" i="3"/>
  <c r="X287" i="3"/>
  <c r="Z287" i="3"/>
  <c r="AA287" i="3"/>
  <c r="AI287" i="3"/>
  <c r="X288" i="3"/>
  <c r="Z288" i="3"/>
  <c r="AA288" i="3"/>
  <c r="AI288" i="3"/>
  <c r="X289" i="3"/>
  <c r="Z289" i="3"/>
  <c r="AA289" i="3"/>
  <c r="AI289" i="3"/>
  <c r="X290" i="3"/>
  <c r="Z290" i="3"/>
  <c r="AA290" i="3"/>
  <c r="AI290" i="3"/>
  <c r="X291" i="3"/>
  <c r="Z291" i="3"/>
  <c r="AA291" i="3"/>
  <c r="AI291" i="3"/>
  <c r="X292" i="3"/>
  <c r="Z292" i="3"/>
  <c r="AA292" i="3"/>
  <c r="AI292" i="3"/>
  <c r="X293" i="3"/>
  <c r="Z293" i="3"/>
  <c r="AA293" i="3"/>
  <c r="AI293" i="3"/>
  <c r="X294" i="3"/>
  <c r="Z294" i="3"/>
  <c r="AA294" i="3"/>
  <c r="AI294" i="3"/>
  <c r="X295" i="3"/>
  <c r="Z295" i="3"/>
  <c r="AA295" i="3"/>
  <c r="AI295" i="3"/>
  <c r="X296" i="3"/>
  <c r="Z296" i="3"/>
  <c r="AA296" i="3"/>
  <c r="AI296" i="3"/>
  <c r="X297" i="3"/>
  <c r="Z297" i="3"/>
  <c r="AA297" i="3"/>
  <c r="AI297" i="3"/>
  <c r="X298" i="3"/>
  <c r="Z298" i="3"/>
  <c r="AA298" i="3"/>
  <c r="AI298" i="3"/>
  <c r="X299" i="3"/>
  <c r="Z299" i="3"/>
  <c r="AA299" i="3"/>
  <c r="AI299" i="3"/>
  <c r="X300" i="3"/>
  <c r="Z300" i="3"/>
  <c r="AA300" i="3"/>
  <c r="AI300" i="3"/>
  <c r="X301" i="3"/>
  <c r="Z301" i="3"/>
  <c r="AA301" i="3"/>
  <c r="AI301" i="3"/>
  <c r="X302" i="3"/>
  <c r="Z302" i="3"/>
  <c r="AA302" i="3"/>
  <c r="AI302" i="3"/>
  <c r="X303" i="3"/>
  <c r="Z303" i="3"/>
  <c r="AA303" i="3"/>
  <c r="AI303" i="3"/>
  <c r="X304" i="3"/>
  <c r="Z304" i="3"/>
  <c r="AA304" i="3"/>
  <c r="AI304" i="3"/>
  <c r="X305" i="3"/>
  <c r="Z305" i="3"/>
  <c r="AA305" i="3"/>
  <c r="AI305" i="3"/>
  <c r="X306" i="3"/>
  <c r="Z306" i="3"/>
  <c r="AA306" i="3"/>
  <c r="AI306" i="3"/>
  <c r="X307" i="3"/>
  <c r="Z307" i="3"/>
  <c r="AA307" i="3"/>
  <c r="AI307" i="3"/>
  <c r="X308" i="3"/>
  <c r="Z308" i="3"/>
  <c r="AA308" i="3"/>
  <c r="AI308" i="3"/>
  <c r="X309" i="3"/>
  <c r="Z309" i="3"/>
  <c r="AA309" i="3"/>
  <c r="AI309" i="3"/>
  <c r="X310" i="3"/>
  <c r="Z310" i="3"/>
  <c r="AA310" i="3"/>
  <c r="AI310" i="3"/>
  <c r="X311" i="3"/>
  <c r="Z311" i="3"/>
  <c r="AA311" i="3"/>
  <c r="AI311" i="3"/>
  <c r="X312" i="3"/>
  <c r="Z312" i="3"/>
  <c r="AA312" i="3"/>
  <c r="AI312" i="3"/>
  <c r="X313" i="3"/>
  <c r="Z313" i="3"/>
  <c r="AA313" i="3"/>
  <c r="AI313" i="3"/>
  <c r="X314" i="3"/>
  <c r="Z314" i="3"/>
  <c r="AA314" i="3"/>
  <c r="AI314" i="3"/>
  <c r="X315" i="3"/>
  <c r="Z315" i="3"/>
  <c r="AA315" i="3"/>
  <c r="AI315" i="3"/>
  <c r="X316" i="3"/>
  <c r="Z316" i="3"/>
  <c r="AA316" i="3"/>
  <c r="AI316" i="3"/>
  <c r="X317" i="3"/>
  <c r="Z317" i="3"/>
  <c r="AA317" i="3"/>
  <c r="AI317" i="3"/>
  <c r="X318" i="3"/>
  <c r="Z318" i="3"/>
  <c r="AA318" i="3"/>
  <c r="AI318" i="3"/>
  <c r="X319" i="3"/>
  <c r="Z319" i="3"/>
  <c r="AA319" i="3"/>
  <c r="AI319" i="3"/>
  <c r="X320" i="3"/>
  <c r="Z320" i="3"/>
  <c r="AA320" i="3"/>
  <c r="AI320" i="3"/>
  <c r="X321" i="3"/>
  <c r="Z321" i="3"/>
  <c r="AA321" i="3"/>
  <c r="AI321" i="3"/>
  <c r="X322" i="3"/>
  <c r="Z322" i="3"/>
  <c r="AA322" i="3"/>
  <c r="AI322" i="3"/>
  <c r="X323" i="3"/>
  <c r="Z323" i="3"/>
  <c r="AA323" i="3"/>
  <c r="AI323" i="3"/>
  <c r="X324" i="3"/>
  <c r="Z324" i="3"/>
  <c r="AA324" i="3"/>
  <c r="AI324" i="3"/>
  <c r="X325" i="3"/>
  <c r="Z325" i="3"/>
  <c r="AA325" i="3"/>
  <c r="AI325" i="3"/>
  <c r="X326" i="3"/>
  <c r="Z326" i="3"/>
  <c r="AA326" i="3"/>
  <c r="AI326" i="3"/>
  <c r="X327" i="3"/>
  <c r="Z327" i="3"/>
  <c r="AA327" i="3"/>
  <c r="AI327" i="3"/>
  <c r="X328" i="3"/>
  <c r="Z328" i="3"/>
  <c r="AA328" i="3"/>
  <c r="AI328" i="3"/>
  <c r="X329" i="3"/>
  <c r="Z329" i="3"/>
  <c r="AA329" i="3"/>
  <c r="AI329" i="3"/>
  <c r="X330" i="3"/>
  <c r="Z330" i="3"/>
  <c r="AA330" i="3"/>
  <c r="AI330" i="3"/>
  <c r="X331" i="3"/>
  <c r="Z331" i="3"/>
  <c r="AA331" i="3"/>
  <c r="AI331" i="3"/>
  <c r="X332" i="3"/>
  <c r="Z332" i="3"/>
  <c r="AA332" i="3"/>
  <c r="AI332" i="3"/>
  <c r="X333" i="3"/>
  <c r="Z333" i="3"/>
  <c r="AA333" i="3"/>
  <c r="AI333" i="3"/>
  <c r="X334" i="3"/>
  <c r="Z334" i="3"/>
  <c r="AA334" i="3"/>
  <c r="AI334" i="3"/>
  <c r="X335" i="3"/>
  <c r="Z335" i="3"/>
  <c r="AA335" i="3"/>
  <c r="AI335" i="3"/>
  <c r="X336" i="3"/>
  <c r="Z336" i="3"/>
  <c r="AA336" i="3"/>
  <c r="AI336" i="3"/>
  <c r="X337" i="3"/>
  <c r="Z337" i="3"/>
  <c r="AA337" i="3"/>
  <c r="AI337" i="3"/>
  <c r="X338" i="3"/>
  <c r="Z338" i="3"/>
  <c r="AA338" i="3"/>
  <c r="AI338" i="3"/>
  <c r="X339" i="3"/>
  <c r="Z339" i="3"/>
  <c r="AA339" i="3"/>
  <c r="AI339" i="3"/>
  <c r="X340" i="3"/>
  <c r="Z340" i="3"/>
  <c r="AA340" i="3"/>
  <c r="AI340" i="3"/>
  <c r="X341" i="3"/>
  <c r="Z341" i="3"/>
  <c r="AA341" i="3"/>
  <c r="AI341" i="3"/>
  <c r="X342" i="3"/>
  <c r="Z342" i="3"/>
  <c r="AA342" i="3"/>
  <c r="AI342" i="3"/>
  <c r="X343" i="3"/>
  <c r="Z343" i="3"/>
  <c r="AA343" i="3"/>
  <c r="AI343" i="3"/>
  <c r="X344" i="3"/>
  <c r="Z344" i="3"/>
  <c r="AA344" i="3"/>
  <c r="AI344" i="3"/>
  <c r="X345" i="3"/>
  <c r="Z345" i="3"/>
  <c r="AA345" i="3"/>
  <c r="AI345" i="3"/>
  <c r="X346" i="3"/>
  <c r="Z346" i="3"/>
  <c r="AA346" i="3"/>
  <c r="AI346" i="3"/>
  <c r="X347" i="3"/>
  <c r="Z347" i="3"/>
  <c r="AA347" i="3"/>
  <c r="AI347" i="3"/>
  <c r="X348" i="3"/>
  <c r="Z348" i="3"/>
  <c r="AA348" i="3"/>
  <c r="AI348" i="3"/>
  <c r="X349" i="3"/>
  <c r="Z349" i="3"/>
  <c r="AA349" i="3"/>
  <c r="AI349" i="3"/>
  <c r="X350" i="3"/>
  <c r="Z350" i="3"/>
  <c r="AA350" i="3"/>
  <c r="AI350" i="3"/>
  <c r="X351" i="3"/>
  <c r="Z351" i="3"/>
  <c r="AA351" i="3"/>
  <c r="AI351" i="3"/>
  <c r="X352" i="3"/>
  <c r="Z352" i="3"/>
  <c r="AA352" i="3"/>
  <c r="AI352" i="3"/>
  <c r="X353" i="3"/>
  <c r="Z353" i="3"/>
  <c r="AA353" i="3"/>
  <c r="AI353" i="3"/>
  <c r="X354" i="3"/>
  <c r="Z354" i="3"/>
  <c r="AA354" i="3"/>
  <c r="AI354" i="3"/>
  <c r="X355" i="3"/>
  <c r="Z355" i="3"/>
  <c r="AA355" i="3"/>
  <c r="AI355" i="3"/>
  <c r="X356" i="3"/>
  <c r="Z356" i="3"/>
  <c r="AA356" i="3"/>
  <c r="AI356" i="3"/>
  <c r="X357" i="3"/>
  <c r="Z357" i="3"/>
  <c r="AA357" i="3"/>
  <c r="AI357" i="3"/>
  <c r="X358" i="3"/>
  <c r="Z358" i="3"/>
  <c r="AA358" i="3"/>
  <c r="AI358" i="3"/>
  <c r="X359" i="3"/>
  <c r="Z359" i="3"/>
  <c r="AA359" i="3"/>
  <c r="AI359" i="3"/>
  <c r="X360" i="3"/>
  <c r="Z360" i="3"/>
  <c r="AA360" i="3"/>
  <c r="AI360" i="3"/>
  <c r="X361" i="3"/>
  <c r="Z361" i="3"/>
  <c r="AA361" i="3"/>
  <c r="AI361" i="3"/>
  <c r="X362" i="3"/>
  <c r="Z362" i="3"/>
  <c r="AA362" i="3"/>
  <c r="AI362" i="3"/>
  <c r="X363" i="3"/>
  <c r="Z363" i="3"/>
  <c r="AA363" i="3"/>
  <c r="AI363" i="3"/>
  <c r="X364" i="3"/>
  <c r="Z364" i="3"/>
  <c r="AA364" i="3"/>
  <c r="AI364" i="3"/>
  <c r="X365" i="3"/>
  <c r="Z365" i="3"/>
  <c r="AA365" i="3"/>
  <c r="AI365" i="3"/>
  <c r="X366" i="3"/>
  <c r="Z366" i="3"/>
  <c r="AA366" i="3"/>
  <c r="AI366" i="3"/>
  <c r="X367" i="3"/>
  <c r="Z367" i="3"/>
  <c r="AA367" i="3"/>
  <c r="AI367" i="3"/>
  <c r="X368" i="3"/>
  <c r="Z368" i="3"/>
  <c r="AA368" i="3"/>
  <c r="AI368" i="3"/>
  <c r="X369" i="3"/>
  <c r="Z369" i="3"/>
  <c r="AA369" i="3"/>
  <c r="AI369" i="3"/>
  <c r="X370" i="3"/>
  <c r="Z370" i="3"/>
  <c r="AA370" i="3"/>
  <c r="AI370" i="3"/>
  <c r="X371" i="3"/>
  <c r="Z371" i="3"/>
  <c r="AA371" i="3"/>
  <c r="AI371" i="3"/>
  <c r="X372" i="3"/>
  <c r="Z372" i="3"/>
  <c r="AA372" i="3"/>
  <c r="AI372" i="3"/>
  <c r="X373" i="3"/>
  <c r="Z373" i="3"/>
  <c r="AA373" i="3"/>
  <c r="AI373" i="3"/>
  <c r="X374" i="3"/>
  <c r="Z374" i="3"/>
  <c r="AA374" i="3"/>
  <c r="AI374" i="3"/>
  <c r="X375" i="3"/>
  <c r="Z375" i="3"/>
  <c r="AA375" i="3"/>
  <c r="AI375" i="3"/>
  <c r="X376" i="3"/>
  <c r="Z376" i="3"/>
  <c r="AA376" i="3"/>
  <c r="AI376" i="3"/>
  <c r="X377" i="3"/>
  <c r="Z377" i="3"/>
  <c r="AA377" i="3"/>
  <c r="AI377" i="3"/>
  <c r="X378" i="3"/>
  <c r="Z378" i="3"/>
  <c r="AA378" i="3"/>
  <c r="AI378" i="3"/>
  <c r="X379" i="3"/>
  <c r="Z379" i="3"/>
  <c r="AA379" i="3"/>
  <c r="AI379" i="3"/>
  <c r="X380" i="3"/>
  <c r="Z380" i="3"/>
  <c r="AA380" i="3"/>
  <c r="AI380" i="3"/>
  <c r="X381" i="3"/>
  <c r="Z381" i="3"/>
  <c r="AA381" i="3"/>
  <c r="AI381" i="3"/>
  <c r="X382" i="3"/>
  <c r="Z382" i="3"/>
  <c r="AA382" i="3"/>
  <c r="AI382" i="3"/>
  <c r="X383" i="3"/>
  <c r="Z383" i="3"/>
  <c r="AA383" i="3"/>
  <c r="AI383" i="3"/>
  <c r="X384" i="3"/>
  <c r="Z384" i="3"/>
  <c r="AA384" i="3"/>
  <c r="AI384" i="3"/>
  <c r="X385" i="3"/>
  <c r="Z385" i="3"/>
  <c r="AA385" i="3"/>
  <c r="AI385" i="3"/>
  <c r="X386" i="3"/>
  <c r="Z386" i="3"/>
  <c r="AA386" i="3"/>
  <c r="AI386" i="3"/>
  <c r="X387" i="3"/>
  <c r="Z387" i="3"/>
  <c r="AA387" i="3"/>
  <c r="AI387" i="3"/>
  <c r="X388" i="3"/>
  <c r="Z388" i="3"/>
  <c r="AA388" i="3"/>
  <c r="AI388" i="3"/>
  <c r="X389" i="3"/>
  <c r="Z389" i="3"/>
  <c r="AA389" i="3"/>
  <c r="AI389" i="3"/>
  <c r="X390" i="3"/>
  <c r="Z390" i="3"/>
  <c r="AA390" i="3"/>
  <c r="AI390" i="3"/>
  <c r="X391" i="3"/>
  <c r="Z391" i="3"/>
  <c r="AA391" i="3"/>
  <c r="AI391" i="3"/>
  <c r="X392" i="3"/>
  <c r="Z392" i="3"/>
  <c r="AA392" i="3"/>
  <c r="AI392" i="3"/>
  <c r="X393" i="3"/>
  <c r="Z393" i="3"/>
  <c r="AA393" i="3"/>
  <c r="AI393" i="3"/>
  <c r="X394" i="3"/>
  <c r="Z394" i="3"/>
  <c r="AA394" i="3"/>
  <c r="AI394" i="3"/>
  <c r="X395" i="3"/>
  <c r="Z395" i="3"/>
  <c r="AA395" i="3"/>
  <c r="AI395" i="3"/>
  <c r="X396" i="3"/>
  <c r="Z396" i="3"/>
  <c r="AA396" i="3"/>
  <c r="AI396" i="3"/>
  <c r="X397" i="3"/>
  <c r="Z397" i="3"/>
  <c r="AA397" i="3"/>
  <c r="AI397" i="3"/>
  <c r="X398" i="3"/>
  <c r="Z398" i="3"/>
  <c r="AA398" i="3"/>
  <c r="AI398" i="3"/>
  <c r="X399" i="3"/>
  <c r="Z399" i="3"/>
  <c r="AA399" i="3"/>
  <c r="AI399" i="3"/>
  <c r="X400" i="3"/>
  <c r="Z400" i="3"/>
  <c r="AA400" i="3"/>
  <c r="AI400" i="3"/>
  <c r="X401" i="3"/>
  <c r="Z401" i="3"/>
  <c r="AA401" i="3"/>
  <c r="AI401" i="3"/>
  <c r="X402" i="3"/>
  <c r="Z402" i="3"/>
  <c r="AA402" i="3"/>
  <c r="AI402" i="3"/>
  <c r="X403" i="3"/>
  <c r="Z403" i="3"/>
  <c r="AA403" i="3"/>
  <c r="AI403" i="3"/>
  <c r="X404" i="3"/>
  <c r="Z404" i="3"/>
  <c r="AA404" i="3"/>
  <c r="AI404" i="3"/>
  <c r="X405" i="3"/>
  <c r="Z405" i="3"/>
  <c r="AA405" i="3"/>
  <c r="AI405" i="3"/>
  <c r="X406" i="3"/>
  <c r="Z406" i="3"/>
  <c r="AA406" i="3"/>
  <c r="AI406" i="3"/>
  <c r="X407" i="3"/>
  <c r="Z407" i="3"/>
  <c r="AA407" i="3"/>
  <c r="AI407" i="3"/>
  <c r="X408" i="3"/>
  <c r="Z408" i="3"/>
  <c r="AA408" i="3"/>
  <c r="AI408" i="3"/>
  <c r="X409" i="3"/>
  <c r="Z409" i="3"/>
  <c r="AA409" i="3"/>
  <c r="AI409" i="3"/>
  <c r="X410" i="3"/>
  <c r="Z410" i="3"/>
  <c r="AA410" i="3"/>
  <c r="AI410" i="3"/>
  <c r="X411" i="3"/>
  <c r="Z411" i="3"/>
  <c r="AA411" i="3"/>
  <c r="AI411" i="3"/>
  <c r="X412" i="3"/>
  <c r="Z412" i="3"/>
  <c r="AA412" i="3"/>
  <c r="AI412" i="3"/>
  <c r="X413" i="3"/>
  <c r="Z413" i="3"/>
  <c r="AA413" i="3"/>
  <c r="AI413" i="3"/>
  <c r="X414" i="3"/>
  <c r="Z414" i="3"/>
  <c r="AA414" i="3"/>
  <c r="AI414" i="3"/>
  <c r="X415" i="3"/>
  <c r="Z415" i="3"/>
  <c r="AA415" i="3"/>
  <c r="AI415" i="3"/>
  <c r="X416" i="3"/>
  <c r="Z416" i="3"/>
  <c r="AA416" i="3"/>
  <c r="AI416" i="3"/>
  <c r="X417" i="3"/>
  <c r="Z417" i="3"/>
  <c r="AA417" i="3"/>
  <c r="AI417" i="3"/>
  <c r="X418" i="3"/>
  <c r="Z418" i="3"/>
  <c r="AA418" i="3"/>
  <c r="AI418" i="3"/>
  <c r="X419" i="3"/>
  <c r="Z419" i="3"/>
  <c r="AA419" i="3"/>
  <c r="AI419" i="3"/>
  <c r="X420" i="3"/>
  <c r="Z420" i="3"/>
  <c r="AA420" i="3"/>
  <c r="AI420" i="3"/>
  <c r="X421" i="3"/>
  <c r="Z421" i="3"/>
  <c r="AA421" i="3"/>
  <c r="AI421" i="3"/>
  <c r="X422" i="3"/>
  <c r="Z422" i="3"/>
  <c r="AA422" i="3"/>
  <c r="AI422" i="3"/>
  <c r="X423" i="3"/>
  <c r="Z423" i="3"/>
  <c r="AA423" i="3"/>
  <c r="AI423" i="3"/>
  <c r="X424" i="3"/>
  <c r="Z424" i="3"/>
  <c r="AA424" i="3"/>
  <c r="AI424" i="3"/>
  <c r="X425" i="3"/>
  <c r="Z425" i="3"/>
  <c r="AA425" i="3"/>
  <c r="AI425" i="3"/>
  <c r="X426" i="3"/>
  <c r="Z426" i="3"/>
  <c r="AA426" i="3"/>
  <c r="AI426" i="3"/>
  <c r="X427" i="3"/>
  <c r="Z427" i="3"/>
  <c r="AA427" i="3"/>
  <c r="AI427" i="3"/>
  <c r="X428" i="3"/>
  <c r="Z428" i="3"/>
  <c r="AA428" i="3"/>
  <c r="AI428" i="3"/>
  <c r="X429" i="3"/>
  <c r="Z429" i="3"/>
  <c r="AA429" i="3"/>
  <c r="AI429" i="3"/>
  <c r="X430" i="3"/>
  <c r="Z430" i="3"/>
  <c r="AA430" i="3"/>
  <c r="AI430" i="3"/>
  <c r="X431" i="3"/>
  <c r="Z431" i="3"/>
  <c r="AA431" i="3"/>
  <c r="AI431" i="3"/>
  <c r="X432" i="3"/>
  <c r="Z432" i="3"/>
  <c r="AA432" i="3"/>
  <c r="AI432" i="3"/>
  <c r="X433" i="3"/>
  <c r="Z433" i="3"/>
  <c r="AA433" i="3"/>
  <c r="AI433" i="3"/>
  <c r="X434" i="3"/>
  <c r="Z434" i="3"/>
  <c r="AA434" i="3"/>
  <c r="AI434" i="3"/>
  <c r="X435" i="3"/>
  <c r="Z435" i="3"/>
  <c r="AA435" i="3"/>
  <c r="AI435" i="3"/>
  <c r="X436" i="3"/>
  <c r="Z436" i="3"/>
  <c r="AA436" i="3"/>
  <c r="AI436" i="3"/>
  <c r="X437" i="3"/>
  <c r="Z437" i="3"/>
  <c r="AA437" i="3"/>
  <c r="AI437" i="3"/>
  <c r="X438" i="3"/>
  <c r="Z438" i="3"/>
  <c r="AA438" i="3"/>
  <c r="AI438" i="3"/>
  <c r="X439" i="3"/>
  <c r="Z439" i="3"/>
  <c r="AA439" i="3"/>
  <c r="AI439" i="3"/>
  <c r="X440" i="3"/>
  <c r="Z440" i="3"/>
  <c r="AA440" i="3"/>
  <c r="AI440" i="3"/>
  <c r="X441" i="3"/>
  <c r="Z441" i="3"/>
  <c r="AA441" i="3"/>
  <c r="AI441" i="3"/>
  <c r="X442" i="3"/>
  <c r="Z442" i="3"/>
  <c r="AA442" i="3"/>
  <c r="AI442" i="3"/>
  <c r="X443" i="3"/>
  <c r="Z443" i="3"/>
  <c r="AA443" i="3"/>
  <c r="AI443" i="3"/>
  <c r="X444" i="3"/>
  <c r="Z444" i="3"/>
  <c r="AA444" i="3"/>
  <c r="AI444" i="3"/>
  <c r="X445" i="3"/>
  <c r="Z445" i="3"/>
  <c r="AA445" i="3"/>
  <c r="AI445" i="3"/>
  <c r="X446" i="3"/>
  <c r="Z446" i="3"/>
  <c r="AA446" i="3"/>
  <c r="AI446" i="3"/>
  <c r="X447" i="3"/>
  <c r="Z447" i="3"/>
  <c r="AA447" i="3"/>
  <c r="AI447" i="3"/>
  <c r="X448" i="3"/>
  <c r="Z448" i="3"/>
  <c r="AA448" i="3"/>
  <c r="AI448" i="3"/>
  <c r="X449" i="3"/>
  <c r="Z449" i="3"/>
  <c r="AA449" i="3"/>
  <c r="AI449" i="3"/>
  <c r="X450" i="3"/>
  <c r="Z450" i="3"/>
  <c r="AA450" i="3"/>
  <c r="AI450" i="3"/>
  <c r="X451" i="3"/>
  <c r="Z451" i="3"/>
  <c r="AA451" i="3"/>
  <c r="AI451" i="3"/>
  <c r="X452" i="3"/>
  <c r="Z452" i="3"/>
  <c r="AA452" i="3"/>
  <c r="AI452" i="3"/>
  <c r="X453" i="3"/>
  <c r="Z453" i="3"/>
  <c r="AA453" i="3"/>
  <c r="AI453" i="3"/>
  <c r="X454" i="3"/>
  <c r="Z454" i="3"/>
  <c r="AA454" i="3"/>
  <c r="AI454" i="3"/>
  <c r="X455" i="3"/>
  <c r="Z455" i="3"/>
  <c r="AA455" i="3"/>
  <c r="AI455" i="3"/>
  <c r="X456" i="3"/>
  <c r="Z456" i="3"/>
  <c r="AA456" i="3"/>
  <c r="AI456" i="3"/>
  <c r="X457" i="3"/>
  <c r="Z457" i="3"/>
  <c r="AA457" i="3"/>
  <c r="AI457" i="3"/>
  <c r="X458" i="3"/>
  <c r="Z458" i="3"/>
  <c r="AA458" i="3"/>
  <c r="AI458" i="3"/>
  <c r="X459" i="3"/>
  <c r="Z459" i="3"/>
  <c r="AA459" i="3"/>
  <c r="AI459" i="3"/>
  <c r="X460" i="3"/>
  <c r="Z460" i="3"/>
  <c r="AA460" i="3"/>
  <c r="AI460" i="3"/>
  <c r="X461" i="3"/>
  <c r="Z461" i="3"/>
  <c r="AA461" i="3"/>
  <c r="AI461" i="3"/>
  <c r="X462" i="3"/>
  <c r="Z462" i="3"/>
  <c r="AA462" i="3"/>
  <c r="AI462" i="3"/>
  <c r="X463" i="3"/>
  <c r="Z463" i="3"/>
  <c r="AA463" i="3"/>
  <c r="AI463" i="3"/>
  <c r="X464" i="3"/>
  <c r="Z464" i="3"/>
  <c r="AA464" i="3"/>
  <c r="AI464" i="3"/>
  <c r="X465" i="3"/>
  <c r="Z465" i="3"/>
  <c r="AA465" i="3"/>
  <c r="AI465" i="3"/>
  <c r="X466" i="3"/>
  <c r="Z466" i="3"/>
  <c r="AA466" i="3"/>
  <c r="AI466" i="3"/>
  <c r="X467" i="3"/>
  <c r="Z467" i="3"/>
  <c r="AA467" i="3"/>
  <c r="AI467" i="3"/>
  <c r="X468" i="3"/>
  <c r="Z468" i="3"/>
  <c r="AA468" i="3"/>
  <c r="AI468" i="3"/>
  <c r="X469" i="3"/>
  <c r="Z469" i="3"/>
  <c r="AA469" i="3"/>
  <c r="AI469" i="3"/>
  <c r="X470" i="3"/>
  <c r="Z470" i="3"/>
  <c r="AA470" i="3"/>
  <c r="AI470" i="3"/>
  <c r="X471" i="3"/>
  <c r="Z471" i="3"/>
  <c r="AA471" i="3"/>
  <c r="AI471" i="3"/>
  <c r="X472" i="3"/>
  <c r="Z472" i="3"/>
  <c r="AA472" i="3"/>
  <c r="AI472" i="3"/>
  <c r="X473" i="3"/>
  <c r="Z473" i="3"/>
  <c r="AA473" i="3"/>
  <c r="AI473" i="3"/>
  <c r="X474" i="3"/>
  <c r="Z474" i="3"/>
  <c r="AA474" i="3"/>
  <c r="AI474" i="3"/>
  <c r="X475" i="3"/>
  <c r="Z475" i="3"/>
  <c r="AA475" i="3"/>
  <c r="AI475" i="3"/>
  <c r="X476" i="3"/>
  <c r="Z476" i="3"/>
  <c r="AA476" i="3"/>
  <c r="AI476" i="3"/>
  <c r="X477" i="3"/>
  <c r="Z477" i="3"/>
  <c r="AA477" i="3"/>
  <c r="AI477" i="3"/>
  <c r="X478" i="3"/>
  <c r="Z478" i="3"/>
  <c r="AA478" i="3"/>
  <c r="AI478" i="3"/>
  <c r="X479" i="3"/>
  <c r="Z479" i="3"/>
  <c r="AA479" i="3"/>
  <c r="AI479" i="3"/>
  <c r="X480" i="3"/>
  <c r="Z480" i="3"/>
  <c r="AA480" i="3"/>
  <c r="AI480" i="3"/>
  <c r="X481" i="3"/>
  <c r="Z481" i="3"/>
  <c r="AA481" i="3"/>
  <c r="AI481" i="3"/>
  <c r="X482" i="3"/>
  <c r="Z482" i="3"/>
  <c r="AA482" i="3"/>
  <c r="AI482" i="3"/>
  <c r="X483" i="3"/>
  <c r="Z483" i="3"/>
  <c r="AA483" i="3"/>
  <c r="AI483" i="3"/>
  <c r="X484" i="3"/>
  <c r="Z484" i="3"/>
  <c r="AA484" i="3"/>
  <c r="AI484" i="3"/>
  <c r="X485" i="3"/>
  <c r="Z485" i="3"/>
  <c r="AA485" i="3"/>
  <c r="AI485" i="3"/>
  <c r="X486" i="3"/>
  <c r="Z486" i="3"/>
  <c r="AA486" i="3"/>
  <c r="AI486" i="3"/>
  <c r="X487" i="3"/>
  <c r="Z487" i="3"/>
  <c r="AA487" i="3"/>
  <c r="AI487" i="3"/>
  <c r="X488" i="3"/>
  <c r="Z488" i="3"/>
  <c r="AA488" i="3"/>
  <c r="AI488" i="3"/>
  <c r="X489" i="3"/>
  <c r="Z489" i="3"/>
  <c r="AA489" i="3"/>
  <c r="AI489" i="3"/>
  <c r="X490" i="3"/>
  <c r="Z490" i="3"/>
  <c r="AA490" i="3"/>
  <c r="AI490" i="3"/>
  <c r="X491" i="3"/>
  <c r="Z491" i="3"/>
  <c r="AA491" i="3"/>
  <c r="AI491" i="3"/>
  <c r="X492" i="3"/>
  <c r="Z492" i="3"/>
  <c r="AA492" i="3"/>
  <c r="AI492" i="3"/>
  <c r="X493" i="3"/>
  <c r="Z493" i="3"/>
  <c r="AA493" i="3"/>
  <c r="AI493" i="3"/>
  <c r="X494" i="3"/>
  <c r="Z494" i="3"/>
  <c r="AA494" i="3"/>
  <c r="AI494" i="3"/>
  <c r="X495" i="3"/>
  <c r="Z495" i="3"/>
  <c r="AA495" i="3"/>
  <c r="AI495" i="3"/>
  <c r="X496" i="3"/>
  <c r="Z496" i="3"/>
  <c r="AA496" i="3"/>
  <c r="AI496" i="3"/>
  <c r="X497" i="3"/>
  <c r="Z497" i="3"/>
  <c r="AA497" i="3"/>
  <c r="AI497" i="3"/>
  <c r="X498" i="3"/>
  <c r="Z498" i="3"/>
  <c r="AA498" i="3"/>
  <c r="AI498" i="3"/>
  <c r="X499" i="3"/>
  <c r="Z499" i="3"/>
  <c r="AA499" i="3"/>
  <c r="AI499" i="3"/>
  <c r="X500" i="3"/>
  <c r="Z500" i="3"/>
  <c r="AA500" i="3"/>
  <c r="AI500" i="3"/>
  <c r="X501" i="3"/>
  <c r="Z501" i="3"/>
  <c r="AA501" i="3"/>
  <c r="AI501" i="3"/>
  <c r="X502" i="3"/>
  <c r="Z502" i="3"/>
  <c r="AA502" i="3"/>
  <c r="AI502" i="3"/>
  <c r="X503" i="3"/>
  <c r="Z503" i="3"/>
  <c r="AA503" i="3"/>
  <c r="AI503" i="3"/>
  <c r="X504" i="3"/>
  <c r="Z504" i="3"/>
  <c r="AA504" i="3"/>
  <c r="AI504" i="3"/>
  <c r="X505" i="3"/>
  <c r="Z505" i="3"/>
  <c r="AA505" i="3"/>
  <c r="AI505" i="3"/>
  <c r="X506" i="3"/>
  <c r="Z506" i="3"/>
  <c r="AA506" i="3"/>
  <c r="AI506" i="3"/>
  <c r="X507" i="3"/>
  <c r="Z507" i="3"/>
  <c r="AA507" i="3"/>
  <c r="AI507" i="3"/>
  <c r="X508" i="3"/>
  <c r="Z508" i="3"/>
  <c r="AA508" i="3"/>
  <c r="AI508" i="3"/>
  <c r="X509" i="3"/>
  <c r="Z509" i="3"/>
  <c r="AA509" i="3"/>
  <c r="AI509" i="3"/>
  <c r="X510" i="3"/>
  <c r="Z510" i="3"/>
  <c r="AA510" i="3"/>
  <c r="AI510" i="3"/>
  <c r="X511" i="3"/>
  <c r="Z511" i="3"/>
  <c r="AA511" i="3"/>
  <c r="AI511" i="3"/>
  <c r="X512" i="3"/>
  <c r="Z512" i="3"/>
  <c r="AA512" i="3"/>
  <c r="AI512" i="3"/>
  <c r="X513" i="3"/>
  <c r="Z513" i="3"/>
  <c r="AA513" i="3"/>
  <c r="AI513" i="3"/>
  <c r="X514" i="3"/>
  <c r="Z514" i="3"/>
  <c r="AA514" i="3"/>
  <c r="AI514" i="3"/>
  <c r="X515" i="3"/>
  <c r="Z515" i="3"/>
  <c r="AA515" i="3"/>
  <c r="AI515" i="3"/>
  <c r="X516" i="3"/>
  <c r="Z516" i="3"/>
  <c r="AA516" i="3"/>
  <c r="AI516" i="3"/>
  <c r="X517" i="3"/>
  <c r="Z517" i="3"/>
  <c r="AA517" i="3"/>
  <c r="AI517" i="3"/>
  <c r="X518" i="3"/>
  <c r="Z518" i="3"/>
  <c r="AA518" i="3"/>
  <c r="AI518" i="3"/>
  <c r="X519" i="3"/>
  <c r="Z519" i="3"/>
  <c r="AA519" i="3"/>
  <c r="AI519" i="3"/>
  <c r="X520" i="3"/>
  <c r="Z520" i="3"/>
  <c r="AA520" i="3"/>
  <c r="AI520" i="3"/>
  <c r="X521" i="3"/>
  <c r="Z521" i="3"/>
  <c r="AA521" i="3"/>
  <c r="AI521" i="3"/>
  <c r="X522" i="3"/>
  <c r="Z522" i="3"/>
  <c r="AA522" i="3"/>
  <c r="AI522" i="3"/>
  <c r="X523" i="3"/>
  <c r="Z523" i="3"/>
  <c r="AA523" i="3"/>
  <c r="AI523" i="3"/>
  <c r="X524" i="3"/>
  <c r="Z524" i="3"/>
  <c r="AA524" i="3"/>
  <c r="AI524" i="3"/>
  <c r="X525" i="3"/>
  <c r="Z525" i="3"/>
  <c r="AA525" i="3"/>
  <c r="AI525" i="3"/>
  <c r="X526" i="3"/>
  <c r="Z526" i="3"/>
  <c r="AA526" i="3"/>
  <c r="AI526" i="3"/>
  <c r="X527" i="3"/>
  <c r="Z527" i="3"/>
  <c r="AA527" i="3"/>
  <c r="AI527" i="3"/>
  <c r="X528" i="3"/>
  <c r="Z528" i="3"/>
  <c r="AA528" i="3"/>
  <c r="AI528" i="3"/>
  <c r="X529" i="3"/>
  <c r="Z529" i="3"/>
  <c r="AA529" i="3"/>
  <c r="AI529" i="3"/>
  <c r="X530" i="3"/>
  <c r="Z530" i="3"/>
  <c r="AA530" i="3"/>
  <c r="AI530" i="3"/>
  <c r="X531" i="3"/>
  <c r="Z531" i="3"/>
  <c r="AA531" i="3"/>
  <c r="AI531" i="3"/>
  <c r="X532" i="3"/>
  <c r="Z532" i="3"/>
  <c r="AA532" i="3"/>
  <c r="AI532" i="3"/>
  <c r="X533" i="3"/>
  <c r="Z533" i="3"/>
  <c r="AA533" i="3"/>
  <c r="AI533" i="3"/>
  <c r="X534" i="3"/>
  <c r="Z534" i="3"/>
  <c r="AA534" i="3"/>
  <c r="AI534" i="3"/>
  <c r="X535" i="3"/>
  <c r="Z535" i="3"/>
  <c r="AA535" i="3"/>
  <c r="AI535" i="3"/>
  <c r="X536" i="3"/>
  <c r="Z536" i="3"/>
  <c r="AA536" i="3"/>
  <c r="AI536" i="3"/>
  <c r="X537" i="3"/>
  <c r="Z537" i="3"/>
  <c r="AA537" i="3"/>
  <c r="AI537" i="3"/>
  <c r="X538" i="3"/>
  <c r="Z538" i="3"/>
  <c r="AA538" i="3"/>
  <c r="AI538" i="3"/>
  <c r="X539" i="3"/>
  <c r="Z539" i="3"/>
  <c r="AA539" i="3"/>
  <c r="AI539" i="3"/>
  <c r="X540" i="3"/>
  <c r="Z540" i="3"/>
  <c r="AA540" i="3"/>
  <c r="AI540" i="3"/>
  <c r="X541" i="3"/>
  <c r="Z541" i="3"/>
  <c r="AA541" i="3"/>
  <c r="AI541" i="3"/>
  <c r="X542" i="3"/>
  <c r="Z542" i="3"/>
  <c r="AA542" i="3"/>
  <c r="AI542" i="3"/>
  <c r="X543" i="3"/>
  <c r="Z543" i="3"/>
  <c r="AA543" i="3"/>
  <c r="AI543" i="3"/>
  <c r="X544" i="3"/>
  <c r="Z544" i="3"/>
  <c r="AA544" i="3"/>
  <c r="AI544" i="3"/>
  <c r="X545" i="3"/>
  <c r="Z545" i="3"/>
  <c r="AA545" i="3"/>
  <c r="AI545" i="3"/>
  <c r="X546" i="3"/>
  <c r="Z546" i="3"/>
  <c r="AA546" i="3"/>
  <c r="AI546" i="3"/>
  <c r="X547" i="3"/>
  <c r="Z547" i="3"/>
  <c r="AA547" i="3"/>
  <c r="AI547" i="3"/>
  <c r="X548" i="3"/>
  <c r="Z548" i="3"/>
  <c r="AA548" i="3"/>
  <c r="AI548" i="3"/>
  <c r="X549" i="3"/>
  <c r="Z549" i="3"/>
  <c r="AA549" i="3"/>
  <c r="AI549" i="3"/>
  <c r="X550" i="3"/>
  <c r="Z550" i="3"/>
  <c r="AA550" i="3"/>
  <c r="AI550" i="3"/>
  <c r="X551" i="3"/>
  <c r="Z551" i="3"/>
  <c r="AA551" i="3"/>
  <c r="AI551" i="3"/>
  <c r="X552" i="3"/>
  <c r="Z552" i="3"/>
  <c r="AA552" i="3"/>
  <c r="AI552" i="3"/>
  <c r="X553" i="3"/>
  <c r="Z553" i="3"/>
  <c r="AA553" i="3"/>
  <c r="AI553" i="3"/>
  <c r="X554" i="3"/>
  <c r="Z554" i="3"/>
  <c r="AA554" i="3"/>
  <c r="AI554" i="3"/>
  <c r="X555" i="3"/>
  <c r="Z555" i="3"/>
  <c r="AA555" i="3"/>
  <c r="AI555" i="3"/>
  <c r="X556" i="3"/>
  <c r="Z556" i="3"/>
  <c r="AA556" i="3"/>
  <c r="AI556" i="3"/>
  <c r="X557" i="3"/>
  <c r="Z557" i="3"/>
  <c r="AA557" i="3"/>
  <c r="AI557" i="3"/>
  <c r="X558" i="3"/>
  <c r="Z558" i="3"/>
  <c r="AA558" i="3"/>
  <c r="AI558" i="3"/>
  <c r="X559" i="3"/>
  <c r="Z559" i="3"/>
  <c r="AA559" i="3"/>
  <c r="AI559" i="3"/>
  <c r="X560" i="3"/>
  <c r="Z560" i="3"/>
  <c r="AA560" i="3"/>
  <c r="AI560" i="3"/>
  <c r="X561" i="3"/>
  <c r="Z561" i="3"/>
  <c r="AA561" i="3"/>
  <c r="AI561" i="3"/>
  <c r="X562" i="3"/>
  <c r="Z562" i="3"/>
  <c r="AA562" i="3"/>
  <c r="AI562" i="3"/>
  <c r="X563" i="3"/>
  <c r="Z563" i="3"/>
  <c r="AA563" i="3"/>
  <c r="AI563" i="3"/>
  <c r="X564" i="3"/>
  <c r="Z564" i="3"/>
  <c r="AA564" i="3"/>
  <c r="AI564" i="3"/>
  <c r="X565" i="3"/>
  <c r="Z565" i="3"/>
  <c r="AA565" i="3"/>
  <c r="AI565" i="3"/>
  <c r="X566" i="3"/>
  <c r="Z566" i="3"/>
  <c r="AA566" i="3"/>
  <c r="AI566" i="3"/>
  <c r="X567" i="3"/>
  <c r="Z567" i="3"/>
  <c r="AA567" i="3"/>
  <c r="AI567" i="3"/>
  <c r="X568" i="3"/>
  <c r="Z568" i="3"/>
  <c r="AA568" i="3"/>
  <c r="AI568" i="3"/>
  <c r="X569" i="3"/>
  <c r="Z569" i="3"/>
  <c r="AA569" i="3"/>
  <c r="AI569" i="3"/>
  <c r="X570" i="3"/>
  <c r="Z570" i="3"/>
  <c r="AA570" i="3"/>
  <c r="AI570" i="3"/>
  <c r="X571" i="3"/>
  <c r="Z571" i="3"/>
  <c r="AA571" i="3"/>
  <c r="AI571" i="3"/>
  <c r="X572" i="3"/>
  <c r="Z572" i="3"/>
  <c r="AA572" i="3"/>
  <c r="AI572" i="3"/>
  <c r="X573" i="3"/>
  <c r="Z573" i="3"/>
  <c r="AA573" i="3"/>
  <c r="AI573" i="3"/>
  <c r="X574" i="3"/>
  <c r="Z574" i="3"/>
  <c r="AA574" i="3"/>
  <c r="AI574" i="3"/>
  <c r="X575" i="3"/>
  <c r="Z575" i="3"/>
  <c r="AA575" i="3"/>
  <c r="AI575" i="3"/>
  <c r="X576" i="3"/>
  <c r="Z576" i="3"/>
  <c r="AA576" i="3"/>
  <c r="AI576" i="3"/>
  <c r="X577" i="3"/>
  <c r="Z577" i="3"/>
  <c r="AA577" i="3"/>
  <c r="AI577" i="3"/>
  <c r="X578" i="3"/>
  <c r="Z578" i="3"/>
  <c r="AA578" i="3"/>
  <c r="AI578" i="3"/>
  <c r="X579" i="3"/>
  <c r="Z579" i="3"/>
  <c r="AA579" i="3"/>
  <c r="AI579" i="3"/>
  <c r="X580" i="3"/>
  <c r="Z580" i="3"/>
  <c r="AA580" i="3"/>
  <c r="AI580" i="3"/>
  <c r="X581" i="3"/>
  <c r="Z581" i="3"/>
  <c r="AA581" i="3"/>
  <c r="AI581" i="3"/>
  <c r="X582" i="3"/>
  <c r="Z582" i="3"/>
  <c r="AA582" i="3"/>
  <c r="AI582" i="3"/>
  <c r="X583" i="3"/>
  <c r="Z583" i="3"/>
  <c r="AA583" i="3"/>
  <c r="AI583" i="3"/>
  <c r="X584" i="3"/>
  <c r="Z584" i="3"/>
  <c r="AA584" i="3"/>
  <c r="AI584" i="3"/>
  <c r="X585" i="3"/>
  <c r="Z585" i="3"/>
  <c r="AA585" i="3"/>
  <c r="AI585" i="3"/>
  <c r="X586" i="3"/>
  <c r="Z586" i="3"/>
  <c r="AA586" i="3"/>
  <c r="AI586" i="3"/>
  <c r="X587" i="3"/>
  <c r="Z587" i="3"/>
  <c r="AA587" i="3"/>
  <c r="AI587" i="3"/>
  <c r="X588" i="3"/>
  <c r="Z588" i="3"/>
  <c r="AA588" i="3"/>
  <c r="AI588" i="3"/>
  <c r="X589" i="3"/>
  <c r="Z589" i="3"/>
  <c r="AA589" i="3"/>
  <c r="AI589" i="3"/>
  <c r="X590" i="3"/>
  <c r="Z590" i="3"/>
  <c r="AA590" i="3"/>
  <c r="AI590" i="3"/>
  <c r="X591" i="3"/>
  <c r="Z591" i="3"/>
  <c r="AA591" i="3"/>
  <c r="AI591" i="3"/>
  <c r="X592" i="3"/>
  <c r="Z592" i="3"/>
  <c r="AA592" i="3"/>
  <c r="AI592" i="3"/>
  <c r="X593" i="3"/>
  <c r="Z593" i="3"/>
  <c r="AA593" i="3"/>
  <c r="AI593" i="3"/>
  <c r="X594" i="3"/>
  <c r="Z594" i="3"/>
  <c r="AA594" i="3"/>
  <c r="AI594" i="3"/>
  <c r="X595" i="3"/>
  <c r="Z595" i="3"/>
  <c r="AA595" i="3"/>
  <c r="AI595" i="3"/>
  <c r="X596" i="3"/>
  <c r="Z596" i="3"/>
  <c r="AA596" i="3"/>
  <c r="AI596" i="3"/>
  <c r="X597" i="3"/>
  <c r="Z597" i="3"/>
  <c r="AA597" i="3"/>
  <c r="AI597" i="3"/>
  <c r="X598" i="3"/>
  <c r="Z598" i="3"/>
  <c r="AA598" i="3"/>
  <c r="AI598" i="3"/>
  <c r="X599" i="3"/>
  <c r="Z599" i="3"/>
  <c r="AA599" i="3"/>
  <c r="AI599" i="3"/>
  <c r="X600" i="3"/>
  <c r="Z600" i="3"/>
  <c r="AA600" i="3"/>
  <c r="AI600" i="3"/>
  <c r="X601" i="3"/>
  <c r="Z601" i="3"/>
  <c r="AA601" i="3"/>
  <c r="AI601" i="3"/>
  <c r="X602" i="3"/>
  <c r="Z602" i="3"/>
  <c r="AA602" i="3"/>
  <c r="AI602" i="3"/>
  <c r="X603" i="3"/>
  <c r="Z603" i="3"/>
  <c r="AA603" i="3"/>
  <c r="AI603" i="3"/>
  <c r="X604" i="3"/>
  <c r="Z604" i="3"/>
  <c r="AA604" i="3"/>
  <c r="AI604" i="3"/>
  <c r="X605" i="3"/>
  <c r="Z605" i="3"/>
  <c r="AA605" i="3"/>
  <c r="AI605" i="3"/>
  <c r="X606" i="3"/>
  <c r="Z606" i="3"/>
  <c r="AA606" i="3"/>
  <c r="AI606" i="3"/>
  <c r="X607" i="3"/>
  <c r="Z607" i="3"/>
  <c r="AA607" i="3"/>
  <c r="AI607" i="3"/>
  <c r="X608" i="3"/>
  <c r="Z608" i="3"/>
  <c r="AA608" i="3"/>
  <c r="AI608" i="3"/>
  <c r="X609" i="3"/>
  <c r="Z609" i="3"/>
  <c r="AA609" i="3"/>
  <c r="AI609" i="3"/>
  <c r="X610" i="3"/>
  <c r="Z610" i="3"/>
  <c r="AA610" i="3"/>
  <c r="AI610" i="3"/>
  <c r="X611" i="3"/>
  <c r="Z611" i="3"/>
  <c r="AA611" i="3"/>
  <c r="AI611" i="3"/>
  <c r="X612" i="3"/>
  <c r="Z612" i="3"/>
  <c r="AA612" i="3"/>
  <c r="AI612" i="3"/>
  <c r="X613" i="3"/>
  <c r="Z613" i="3"/>
  <c r="AA613" i="3"/>
  <c r="AI613" i="3"/>
  <c r="X614" i="3"/>
  <c r="Z614" i="3"/>
  <c r="AA614" i="3"/>
  <c r="AI614" i="3"/>
  <c r="X615" i="3"/>
  <c r="Z615" i="3"/>
  <c r="AA615" i="3"/>
  <c r="AI615" i="3"/>
  <c r="X616" i="3"/>
  <c r="Z616" i="3"/>
  <c r="AA616" i="3"/>
  <c r="AI616" i="3"/>
  <c r="X617" i="3"/>
  <c r="Z617" i="3"/>
  <c r="AA617" i="3"/>
  <c r="AI617" i="3"/>
  <c r="X618" i="3"/>
  <c r="Z618" i="3"/>
  <c r="AA618" i="3"/>
  <c r="AI618" i="3"/>
  <c r="X619" i="3"/>
  <c r="Z619" i="3"/>
  <c r="AA619" i="3"/>
  <c r="AI619" i="3"/>
  <c r="X620" i="3"/>
  <c r="Z620" i="3"/>
  <c r="AA620" i="3"/>
  <c r="AI620" i="3"/>
  <c r="X621" i="3"/>
  <c r="Z621" i="3"/>
  <c r="AA621" i="3"/>
  <c r="AI621" i="3"/>
  <c r="X622" i="3"/>
  <c r="Z622" i="3"/>
  <c r="AA622" i="3"/>
  <c r="AI622" i="3"/>
  <c r="X623" i="3"/>
  <c r="Z623" i="3"/>
  <c r="AA623" i="3"/>
  <c r="AI623" i="3"/>
  <c r="X624" i="3"/>
  <c r="Z624" i="3"/>
  <c r="AA624" i="3"/>
  <c r="AI624" i="3"/>
  <c r="X625" i="3"/>
  <c r="Z625" i="3"/>
  <c r="AA625" i="3"/>
  <c r="AI625" i="3"/>
  <c r="X626" i="3"/>
  <c r="Z626" i="3"/>
  <c r="AA626" i="3"/>
  <c r="AI626" i="3"/>
  <c r="X627" i="3"/>
  <c r="Z627" i="3"/>
  <c r="AA627" i="3"/>
  <c r="AI627" i="3"/>
  <c r="X628" i="3"/>
  <c r="Z628" i="3"/>
  <c r="AA628" i="3"/>
  <c r="AI628" i="3"/>
  <c r="X629" i="3"/>
  <c r="Z629" i="3"/>
  <c r="AA629" i="3"/>
  <c r="AI629" i="3"/>
  <c r="X630" i="3"/>
  <c r="Z630" i="3"/>
  <c r="AA630" i="3"/>
  <c r="AI630" i="3"/>
  <c r="X631" i="3"/>
  <c r="Z631" i="3"/>
  <c r="AA631" i="3"/>
  <c r="AI631" i="3"/>
  <c r="X632" i="3"/>
  <c r="Z632" i="3"/>
  <c r="AA632" i="3"/>
  <c r="AI632" i="3"/>
  <c r="X633" i="3"/>
  <c r="Z633" i="3"/>
  <c r="AA633" i="3"/>
  <c r="AI633" i="3"/>
  <c r="X634" i="3"/>
  <c r="Z634" i="3"/>
  <c r="AA634" i="3"/>
  <c r="AI634" i="3"/>
  <c r="X635" i="3"/>
  <c r="Z635" i="3"/>
  <c r="AA635" i="3"/>
  <c r="AI635" i="3"/>
  <c r="X636" i="3"/>
  <c r="Z636" i="3"/>
  <c r="AA636" i="3"/>
  <c r="AI636" i="3"/>
  <c r="X637" i="3"/>
  <c r="Z637" i="3"/>
  <c r="AA637" i="3"/>
  <c r="AI637" i="3"/>
  <c r="X638" i="3"/>
  <c r="Z638" i="3"/>
  <c r="AA638" i="3"/>
  <c r="AI638" i="3"/>
  <c r="X639" i="3"/>
  <c r="Z639" i="3"/>
  <c r="AA639" i="3"/>
  <c r="AI639" i="3"/>
  <c r="X640" i="3"/>
  <c r="Z640" i="3"/>
  <c r="AA640" i="3"/>
  <c r="AI640" i="3"/>
  <c r="X641" i="3"/>
  <c r="Z641" i="3"/>
  <c r="AA641" i="3"/>
  <c r="AI641" i="3"/>
  <c r="X642" i="3"/>
  <c r="Z642" i="3"/>
  <c r="AA642" i="3"/>
  <c r="AI642" i="3"/>
  <c r="X643" i="3"/>
  <c r="Z643" i="3"/>
  <c r="AA643" i="3"/>
  <c r="AI643" i="3"/>
  <c r="X644" i="3"/>
  <c r="Z644" i="3"/>
  <c r="AA644" i="3"/>
  <c r="AI644" i="3"/>
  <c r="X645" i="3"/>
  <c r="Z645" i="3"/>
  <c r="AA645" i="3"/>
  <c r="AI645" i="3"/>
  <c r="X646" i="3"/>
  <c r="Z646" i="3"/>
  <c r="AA646" i="3"/>
  <c r="AI646" i="3"/>
  <c r="X647" i="3"/>
  <c r="Z647" i="3"/>
  <c r="AA647" i="3"/>
  <c r="AI647" i="3"/>
  <c r="X648" i="3"/>
  <c r="Z648" i="3"/>
  <c r="AA648" i="3"/>
  <c r="AI648" i="3"/>
  <c r="X649" i="3"/>
  <c r="Z649" i="3"/>
  <c r="AA649" i="3"/>
  <c r="AI649" i="3"/>
  <c r="X650" i="3"/>
  <c r="Z650" i="3"/>
  <c r="AA650" i="3"/>
  <c r="AI650" i="3"/>
  <c r="X651" i="3"/>
  <c r="Z651" i="3"/>
  <c r="AA651" i="3"/>
  <c r="AI651" i="3"/>
  <c r="X652" i="3"/>
  <c r="Z652" i="3"/>
  <c r="AA652" i="3"/>
  <c r="AI652" i="3"/>
  <c r="X653" i="3"/>
  <c r="Z653" i="3"/>
  <c r="AA653" i="3"/>
  <c r="AI653" i="3"/>
  <c r="X654" i="3"/>
  <c r="Z654" i="3"/>
  <c r="AA654" i="3"/>
  <c r="AI654" i="3"/>
  <c r="X655" i="3"/>
  <c r="Z655" i="3"/>
  <c r="AA655" i="3"/>
  <c r="AI655" i="3"/>
  <c r="X656" i="3"/>
  <c r="Z656" i="3"/>
  <c r="AA656" i="3"/>
  <c r="AI656" i="3"/>
  <c r="X657" i="3"/>
  <c r="Z657" i="3"/>
  <c r="AA657" i="3"/>
  <c r="AI657" i="3"/>
  <c r="X658" i="3"/>
  <c r="Z658" i="3"/>
  <c r="AA658" i="3"/>
  <c r="AI658" i="3"/>
  <c r="X659" i="3"/>
  <c r="Z659" i="3"/>
  <c r="AA659" i="3"/>
  <c r="AI659" i="3"/>
  <c r="X660" i="3"/>
  <c r="Z660" i="3"/>
  <c r="AA660" i="3"/>
  <c r="AI660" i="3"/>
  <c r="X661" i="3"/>
  <c r="Z661" i="3"/>
  <c r="AA661" i="3"/>
  <c r="AI661" i="3"/>
  <c r="X662" i="3"/>
  <c r="Z662" i="3"/>
  <c r="AA662" i="3"/>
  <c r="AI662" i="3"/>
  <c r="X663" i="3"/>
  <c r="Z663" i="3"/>
  <c r="AA663" i="3"/>
  <c r="AI663" i="3"/>
  <c r="X664" i="3"/>
  <c r="Z664" i="3"/>
  <c r="AA664" i="3"/>
  <c r="AI664" i="3"/>
  <c r="X665" i="3"/>
  <c r="Z665" i="3"/>
  <c r="AA665" i="3"/>
  <c r="AI665" i="3"/>
  <c r="X666" i="3"/>
  <c r="Z666" i="3"/>
  <c r="AA666" i="3"/>
  <c r="AI666" i="3"/>
  <c r="X667" i="3"/>
  <c r="Z667" i="3"/>
  <c r="AA667" i="3"/>
  <c r="AI667" i="3"/>
  <c r="X668" i="3"/>
  <c r="Z668" i="3"/>
  <c r="AA668" i="3"/>
  <c r="AI668" i="3"/>
  <c r="X669" i="3"/>
  <c r="Z669" i="3"/>
  <c r="AA669" i="3"/>
  <c r="AI669" i="3"/>
  <c r="X670" i="3"/>
  <c r="Z670" i="3"/>
  <c r="AA670" i="3"/>
  <c r="AI670" i="3"/>
  <c r="X671" i="3"/>
  <c r="Z671" i="3"/>
  <c r="AA671" i="3"/>
  <c r="AI671" i="3"/>
  <c r="X672" i="3"/>
  <c r="Z672" i="3"/>
  <c r="AA672" i="3"/>
  <c r="AI672" i="3"/>
  <c r="X673" i="3"/>
  <c r="Z673" i="3"/>
  <c r="AA673" i="3"/>
  <c r="AI673" i="3"/>
  <c r="X674" i="3"/>
  <c r="Z674" i="3"/>
  <c r="AA674" i="3"/>
  <c r="AI674" i="3"/>
  <c r="X675" i="3"/>
  <c r="Z675" i="3"/>
  <c r="AA675" i="3"/>
  <c r="AI675" i="3"/>
  <c r="X676" i="3"/>
  <c r="Z676" i="3"/>
  <c r="AA676" i="3"/>
  <c r="AI676" i="3"/>
  <c r="X677" i="3"/>
  <c r="Z677" i="3"/>
  <c r="AA677" i="3"/>
  <c r="AI677" i="3"/>
  <c r="X678" i="3"/>
  <c r="Z678" i="3"/>
  <c r="AA678" i="3"/>
  <c r="AI678" i="3"/>
  <c r="X679" i="3"/>
  <c r="Z679" i="3"/>
  <c r="AA679" i="3"/>
  <c r="AI679" i="3"/>
  <c r="X680" i="3"/>
  <c r="Z680" i="3"/>
  <c r="AA680" i="3"/>
  <c r="AI680" i="3"/>
  <c r="X681" i="3"/>
  <c r="Z681" i="3"/>
  <c r="AA681" i="3"/>
  <c r="AI681" i="3"/>
  <c r="X682" i="3"/>
  <c r="Z682" i="3"/>
  <c r="AA682" i="3"/>
  <c r="AI682" i="3"/>
  <c r="X683" i="3"/>
  <c r="Z683" i="3"/>
  <c r="AA683" i="3"/>
  <c r="AI683" i="3"/>
  <c r="X684" i="3"/>
  <c r="Z684" i="3"/>
  <c r="AA684" i="3"/>
  <c r="AI684" i="3"/>
  <c r="X685" i="3"/>
  <c r="Z685" i="3"/>
  <c r="AA685" i="3"/>
  <c r="AI685" i="3"/>
  <c r="X686" i="3"/>
  <c r="Z686" i="3"/>
  <c r="AA686" i="3"/>
  <c r="AI686" i="3"/>
  <c r="X687" i="3"/>
  <c r="Z687" i="3"/>
  <c r="AA687" i="3"/>
  <c r="AI687" i="3"/>
  <c r="X688" i="3"/>
  <c r="Z688" i="3"/>
  <c r="AA688" i="3"/>
  <c r="AI688" i="3"/>
  <c r="X689" i="3"/>
  <c r="Z689" i="3"/>
  <c r="AA689" i="3"/>
  <c r="AI689" i="3"/>
  <c r="X690" i="3"/>
  <c r="Z690" i="3"/>
  <c r="AA690" i="3"/>
  <c r="AI690" i="3"/>
  <c r="X691" i="3"/>
  <c r="Z691" i="3"/>
  <c r="AA691" i="3"/>
  <c r="AI691" i="3"/>
  <c r="X692" i="3"/>
  <c r="Z692" i="3"/>
  <c r="AA692" i="3"/>
  <c r="AI692" i="3"/>
  <c r="X693" i="3"/>
  <c r="Z693" i="3"/>
  <c r="AA693" i="3"/>
  <c r="AI693" i="3"/>
  <c r="X694" i="3"/>
  <c r="Z694" i="3"/>
  <c r="AA694" i="3"/>
  <c r="AI694" i="3"/>
  <c r="X695" i="3"/>
  <c r="Z695" i="3"/>
  <c r="AA695" i="3"/>
  <c r="AI695" i="3"/>
  <c r="X696" i="3"/>
  <c r="Z696" i="3"/>
  <c r="AA696" i="3"/>
  <c r="AI696" i="3"/>
  <c r="X697" i="3"/>
  <c r="Z697" i="3"/>
  <c r="AA697" i="3"/>
  <c r="AI697" i="3"/>
  <c r="X698" i="3"/>
  <c r="Z698" i="3"/>
  <c r="AA698" i="3"/>
  <c r="AI698" i="3"/>
  <c r="X699" i="3"/>
  <c r="Z699" i="3"/>
  <c r="AA699" i="3"/>
  <c r="AI699" i="3"/>
  <c r="X700" i="3"/>
  <c r="Z700" i="3"/>
  <c r="AA700" i="3"/>
  <c r="AI700" i="3"/>
  <c r="X701" i="3"/>
  <c r="Z701" i="3"/>
  <c r="AA701" i="3"/>
  <c r="AI701" i="3"/>
  <c r="X702" i="3"/>
  <c r="Z702" i="3"/>
  <c r="AA702" i="3"/>
  <c r="AI702" i="3"/>
  <c r="X703" i="3"/>
  <c r="Z703" i="3"/>
  <c r="AA703" i="3"/>
  <c r="AI703" i="3"/>
  <c r="X704" i="3"/>
  <c r="Z704" i="3"/>
  <c r="AA704" i="3"/>
  <c r="AI704" i="3"/>
  <c r="X705" i="3"/>
  <c r="Z705" i="3"/>
  <c r="AA705" i="3"/>
  <c r="AI705" i="3"/>
  <c r="X706" i="3"/>
  <c r="Z706" i="3"/>
  <c r="AA706" i="3"/>
  <c r="AI706" i="3"/>
  <c r="X707" i="3"/>
  <c r="Z707" i="3"/>
  <c r="AA707" i="3"/>
  <c r="AI707" i="3"/>
  <c r="X708" i="3"/>
  <c r="Z708" i="3"/>
  <c r="AA708" i="3"/>
  <c r="AI708" i="3"/>
  <c r="X709" i="3"/>
  <c r="Z709" i="3"/>
  <c r="AA709" i="3"/>
  <c r="AI709" i="3"/>
  <c r="X710" i="3"/>
  <c r="Z710" i="3"/>
  <c r="AA710" i="3"/>
  <c r="AI710" i="3"/>
  <c r="X711" i="3"/>
  <c r="Z711" i="3"/>
  <c r="AA711" i="3"/>
  <c r="AI711" i="3"/>
  <c r="X712" i="3"/>
  <c r="Z712" i="3"/>
  <c r="AA712" i="3"/>
  <c r="AI712" i="3"/>
  <c r="X713" i="3"/>
  <c r="Z713" i="3"/>
  <c r="AA713" i="3"/>
  <c r="AI713" i="3"/>
  <c r="X714" i="3"/>
  <c r="Z714" i="3"/>
  <c r="AA714" i="3"/>
  <c r="AI714" i="3"/>
  <c r="X715" i="3"/>
  <c r="Z715" i="3"/>
  <c r="AA715" i="3"/>
  <c r="AI715" i="3"/>
  <c r="X716" i="3"/>
  <c r="Z716" i="3"/>
  <c r="AA716" i="3"/>
  <c r="AI716" i="3"/>
  <c r="X717" i="3"/>
  <c r="Z717" i="3"/>
  <c r="AA717" i="3"/>
  <c r="AI717" i="3"/>
  <c r="X718" i="3"/>
  <c r="Z718" i="3"/>
  <c r="AA718" i="3"/>
  <c r="AI718" i="3"/>
  <c r="X719" i="3"/>
  <c r="Z719" i="3"/>
  <c r="AA719" i="3"/>
  <c r="AI719" i="3"/>
  <c r="X720" i="3"/>
  <c r="Z720" i="3"/>
  <c r="AA720" i="3"/>
  <c r="AI720" i="3"/>
  <c r="X721" i="3"/>
  <c r="Z721" i="3"/>
  <c r="AA721" i="3"/>
  <c r="AI721" i="3"/>
  <c r="X722" i="3"/>
  <c r="Z722" i="3"/>
  <c r="AA722" i="3"/>
  <c r="AI722" i="3"/>
  <c r="X723" i="3"/>
  <c r="Z723" i="3"/>
  <c r="AA723" i="3"/>
  <c r="AI723" i="3"/>
  <c r="X724" i="3"/>
  <c r="Z724" i="3"/>
  <c r="AA724" i="3"/>
  <c r="AI724" i="3"/>
  <c r="X725" i="3"/>
  <c r="Z725" i="3"/>
  <c r="AA725" i="3"/>
  <c r="AI725" i="3"/>
  <c r="X726" i="3"/>
  <c r="Z726" i="3"/>
  <c r="AA726" i="3"/>
  <c r="AI726" i="3"/>
  <c r="X727" i="3"/>
  <c r="Z727" i="3"/>
  <c r="AA727" i="3"/>
  <c r="AI727" i="3"/>
  <c r="X728" i="3"/>
  <c r="Z728" i="3"/>
  <c r="AA728" i="3"/>
  <c r="AI728" i="3"/>
  <c r="X729" i="3"/>
  <c r="Z729" i="3"/>
  <c r="AA729" i="3"/>
  <c r="AI729" i="3"/>
  <c r="X730" i="3"/>
  <c r="Z730" i="3"/>
  <c r="AA730" i="3"/>
  <c r="AI730" i="3"/>
  <c r="X731" i="3"/>
  <c r="Z731" i="3"/>
  <c r="AA731" i="3"/>
  <c r="AI731" i="3"/>
  <c r="X732" i="3"/>
  <c r="Z732" i="3"/>
  <c r="AA732" i="3"/>
  <c r="AI732" i="3"/>
  <c r="X733" i="3"/>
  <c r="Z733" i="3"/>
  <c r="AA733" i="3"/>
  <c r="AI733" i="3"/>
  <c r="X734" i="3"/>
  <c r="Z734" i="3"/>
  <c r="AA734" i="3"/>
  <c r="AI734" i="3"/>
  <c r="X735" i="3"/>
  <c r="Z735" i="3"/>
  <c r="AA735" i="3"/>
  <c r="AI735" i="3"/>
  <c r="X736" i="3"/>
  <c r="Z736" i="3"/>
  <c r="AA736" i="3"/>
  <c r="AI736" i="3"/>
  <c r="X737" i="3"/>
  <c r="Z737" i="3"/>
  <c r="AA737" i="3"/>
  <c r="AI737" i="3"/>
  <c r="X738" i="3"/>
  <c r="Z738" i="3"/>
  <c r="AA738" i="3"/>
  <c r="AI738" i="3"/>
  <c r="X739" i="3"/>
  <c r="Z739" i="3"/>
  <c r="AA739" i="3"/>
  <c r="AI739" i="3"/>
  <c r="X740" i="3"/>
  <c r="Z740" i="3"/>
  <c r="AA740" i="3"/>
  <c r="AI740" i="3"/>
  <c r="X741" i="3"/>
  <c r="Z741" i="3"/>
  <c r="AA741" i="3"/>
  <c r="AI741" i="3"/>
  <c r="X742" i="3"/>
  <c r="Z742" i="3"/>
  <c r="AA742" i="3"/>
  <c r="AI742" i="3"/>
  <c r="X743" i="3"/>
  <c r="Z743" i="3"/>
  <c r="AA743" i="3"/>
  <c r="AI743" i="3"/>
  <c r="X744" i="3"/>
  <c r="Z744" i="3"/>
  <c r="AA744" i="3"/>
  <c r="AI744" i="3"/>
  <c r="X745" i="3"/>
  <c r="Z745" i="3"/>
  <c r="AA745" i="3"/>
  <c r="AI745" i="3"/>
  <c r="X746" i="3"/>
  <c r="Z746" i="3"/>
  <c r="AA746" i="3"/>
  <c r="AI746" i="3"/>
  <c r="X747" i="3"/>
  <c r="Z747" i="3"/>
  <c r="AA747" i="3"/>
  <c r="AI747" i="3"/>
  <c r="X748" i="3"/>
  <c r="Z748" i="3"/>
  <c r="AA748" i="3"/>
  <c r="AI748" i="3"/>
  <c r="X749" i="3"/>
  <c r="Z749" i="3"/>
  <c r="AA749" i="3"/>
  <c r="AI749" i="3"/>
  <c r="X750" i="3"/>
  <c r="Z750" i="3"/>
  <c r="AA750" i="3"/>
  <c r="AI750" i="3"/>
  <c r="X751" i="3"/>
  <c r="Z751" i="3"/>
  <c r="AA751" i="3"/>
  <c r="AI751" i="3"/>
  <c r="X752" i="3"/>
  <c r="Z752" i="3"/>
  <c r="AA752" i="3"/>
  <c r="AI752" i="3"/>
  <c r="X753" i="3"/>
  <c r="Z753" i="3"/>
  <c r="AA753" i="3"/>
  <c r="AI753" i="3"/>
  <c r="X754" i="3"/>
  <c r="Z754" i="3"/>
  <c r="AA754" i="3"/>
  <c r="AI754" i="3"/>
  <c r="X755" i="3"/>
  <c r="Z755" i="3"/>
  <c r="AA755" i="3"/>
  <c r="AI755" i="3"/>
  <c r="X756" i="3"/>
  <c r="Z756" i="3"/>
  <c r="AA756" i="3"/>
  <c r="AI756" i="3"/>
  <c r="X757" i="3"/>
  <c r="Z757" i="3"/>
  <c r="AA757" i="3"/>
  <c r="AI757" i="3"/>
  <c r="X758" i="3"/>
  <c r="Z758" i="3"/>
  <c r="AA758" i="3"/>
  <c r="AI758" i="3"/>
  <c r="X759" i="3"/>
  <c r="Z759" i="3"/>
  <c r="AA759" i="3"/>
  <c r="AI759" i="3"/>
  <c r="X760" i="3"/>
  <c r="Z760" i="3"/>
  <c r="AA760" i="3"/>
  <c r="AI760" i="3"/>
  <c r="X761" i="3"/>
  <c r="Z761" i="3"/>
  <c r="AA761" i="3"/>
  <c r="AI761" i="3"/>
  <c r="X762" i="3"/>
  <c r="Z762" i="3"/>
  <c r="AA762" i="3"/>
  <c r="AI762" i="3"/>
  <c r="X763" i="3"/>
  <c r="Z763" i="3"/>
  <c r="AA763" i="3"/>
  <c r="AI763" i="3"/>
  <c r="X764" i="3"/>
  <c r="Z764" i="3"/>
  <c r="AA764" i="3"/>
  <c r="AI764" i="3"/>
  <c r="X765" i="3"/>
  <c r="Z765" i="3"/>
  <c r="AA765" i="3"/>
  <c r="AI765" i="3"/>
  <c r="X766" i="3"/>
  <c r="Z766" i="3"/>
  <c r="AA766" i="3"/>
  <c r="AI766" i="3"/>
  <c r="X767" i="3"/>
  <c r="Z767" i="3"/>
  <c r="AA767" i="3"/>
  <c r="AI767" i="3"/>
  <c r="X768" i="3"/>
  <c r="Z768" i="3"/>
  <c r="AA768" i="3"/>
  <c r="AI768" i="3"/>
  <c r="X769" i="3"/>
  <c r="Z769" i="3"/>
  <c r="AA769" i="3"/>
  <c r="AI769" i="3"/>
  <c r="X770" i="3"/>
  <c r="Z770" i="3"/>
  <c r="AA770" i="3"/>
  <c r="AI770" i="3"/>
  <c r="X771" i="3"/>
  <c r="Z771" i="3"/>
  <c r="AA771" i="3"/>
  <c r="AI771" i="3"/>
  <c r="X772" i="3"/>
  <c r="Z772" i="3"/>
  <c r="AA772" i="3"/>
  <c r="AI772" i="3"/>
  <c r="X773" i="3"/>
  <c r="Z773" i="3"/>
  <c r="AA773" i="3"/>
  <c r="AI773" i="3"/>
  <c r="X774" i="3"/>
  <c r="Z774" i="3"/>
  <c r="AA774" i="3"/>
  <c r="AI774" i="3"/>
  <c r="X775" i="3"/>
  <c r="Z775" i="3"/>
  <c r="AA775" i="3"/>
  <c r="AI775" i="3"/>
  <c r="X776" i="3"/>
  <c r="Z776" i="3"/>
  <c r="AA776" i="3"/>
  <c r="AI776" i="3"/>
  <c r="X777" i="3"/>
  <c r="Z777" i="3"/>
  <c r="AA777" i="3"/>
  <c r="AI777" i="3"/>
  <c r="X778" i="3"/>
  <c r="Z778" i="3"/>
  <c r="AA778" i="3"/>
  <c r="AI778" i="3"/>
  <c r="X779" i="3"/>
  <c r="Z779" i="3"/>
  <c r="AA779" i="3"/>
  <c r="AI779" i="3"/>
  <c r="X780" i="3"/>
  <c r="Z780" i="3"/>
  <c r="AA780" i="3"/>
  <c r="AI780" i="3"/>
  <c r="X781" i="3"/>
  <c r="Z781" i="3"/>
  <c r="AA781" i="3"/>
  <c r="AI781" i="3"/>
  <c r="X782" i="3"/>
  <c r="Z782" i="3"/>
  <c r="AA782" i="3"/>
  <c r="AI782" i="3"/>
  <c r="X783" i="3"/>
  <c r="Z783" i="3"/>
  <c r="AA783" i="3"/>
  <c r="AI783" i="3"/>
  <c r="X784" i="3"/>
  <c r="Z784" i="3"/>
  <c r="AA784" i="3"/>
  <c r="AI784" i="3"/>
  <c r="X785" i="3"/>
  <c r="Z785" i="3"/>
  <c r="AA785" i="3"/>
  <c r="AI785" i="3"/>
  <c r="X786" i="3"/>
  <c r="Z786" i="3"/>
  <c r="AA786" i="3"/>
  <c r="AI786" i="3"/>
  <c r="X787" i="3"/>
  <c r="Z787" i="3"/>
  <c r="AA787" i="3"/>
  <c r="AI787" i="3"/>
  <c r="X788" i="3"/>
  <c r="Z788" i="3"/>
  <c r="AA788" i="3"/>
  <c r="AI788" i="3"/>
  <c r="X789" i="3"/>
  <c r="Z789" i="3"/>
  <c r="AA789" i="3"/>
  <c r="AI789" i="3"/>
  <c r="X790" i="3"/>
  <c r="Z790" i="3"/>
  <c r="AA790" i="3"/>
  <c r="AI790" i="3"/>
  <c r="X791" i="3"/>
  <c r="Z791" i="3"/>
  <c r="AA791" i="3"/>
  <c r="AI791" i="3"/>
  <c r="X792" i="3"/>
  <c r="Z792" i="3"/>
  <c r="AA792" i="3"/>
  <c r="AI792" i="3"/>
  <c r="X793" i="3"/>
  <c r="Z793" i="3"/>
  <c r="AA793" i="3"/>
  <c r="AI793" i="3"/>
  <c r="X794" i="3"/>
  <c r="Z794" i="3"/>
  <c r="AA794" i="3"/>
  <c r="AI794" i="3"/>
  <c r="X795" i="3"/>
  <c r="Z795" i="3"/>
  <c r="AA795" i="3"/>
  <c r="AI795" i="3"/>
  <c r="X796" i="3"/>
  <c r="Z796" i="3"/>
  <c r="AA796" i="3"/>
  <c r="AI796" i="3"/>
  <c r="X797" i="3"/>
  <c r="Z797" i="3"/>
  <c r="AA797" i="3"/>
  <c r="AI797" i="3"/>
  <c r="X798" i="3"/>
  <c r="Z798" i="3"/>
  <c r="AA798" i="3"/>
  <c r="AI798" i="3"/>
  <c r="X799" i="3"/>
  <c r="Z799" i="3"/>
  <c r="AA799" i="3"/>
  <c r="AI799" i="3"/>
  <c r="X800" i="3"/>
  <c r="Z800" i="3"/>
  <c r="AA800" i="3"/>
  <c r="AI800" i="3"/>
  <c r="X801" i="3"/>
  <c r="Z801" i="3"/>
  <c r="AA801" i="3"/>
  <c r="AI801" i="3"/>
  <c r="X802" i="3"/>
  <c r="Z802" i="3"/>
  <c r="AA802" i="3"/>
  <c r="AI802" i="3"/>
  <c r="X803" i="3"/>
  <c r="Z803" i="3"/>
  <c r="AA803" i="3"/>
  <c r="AI803" i="3"/>
  <c r="X804" i="3"/>
  <c r="Z804" i="3"/>
  <c r="AA804" i="3"/>
  <c r="AI804" i="3"/>
  <c r="X805" i="3"/>
  <c r="Z805" i="3"/>
  <c r="AA805" i="3"/>
  <c r="AI805" i="3"/>
  <c r="X806" i="3"/>
  <c r="Z806" i="3"/>
  <c r="AA806" i="3"/>
  <c r="AI806" i="3"/>
  <c r="X807" i="3"/>
  <c r="Z807" i="3"/>
  <c r="AA807" i="3"/>
  <c r="AI807" i="3"/>
  <c r="X808" i="3"/>
  <c r="Z808" i="3"/>
  <c r="AA808" i="3"/>
  <c r="AI808" i="3"/>
  <c r="X809" i="3"/>
  <c r="Z809" i="3"/>
  <c r="AA809" i="3"/>
  <c r="AI809" i="3"/>
  <c r="X810" i="3"/>
  <c r="Z810" i="3"/>
  <c r="AA810" i="3"/>
  <c r="AI810" i="3"/>
  <c r="X811" i="3"/>
  <c r="Z811" i="3"/>
  <c r="AA811" i="3"/>
  <c r="AI811" i="3"/>
  <c r="X812" i="3"/>
  <c r="Z812" i="3"/>
  <c r="AA812" i="3"/>
  <c r="AI812" i="3"/>
  <c r="X813" i="3"/>
  <c r="Z813" i="3"/>
  <c r="AA813" i="3"/>
  <c r="AI813" i="3"/>
  <c r="X814" i="3"/>
  <c r="Z814" i="3"/>
  <c r="AA814" i="3"/>
  <c r="AI814" i="3"/>
  <c r="X815" i="3"/>
  <c r="Z815" i="3"/>
  <c r="AA815" i="3"/>
  <c r="AI815" i="3"/>
  <c r="X816" i="3"/>
  <c r="Z816" i="3"/>
  <c r="AA816" i="3"/>
  <c r="AI816" i="3"/>
  <c r="X817" i="3"/>
  <c r="Z817" i="3"/>
  <c r="AA817" i="3"/>
  <c r="AI817" i="3"/>
  <c r="X818" i="3"/>
  <c r="Z818" i="3"/>
  <c r="AA818" i="3"/>
  <c r="AI818" i="3"/>
  <c r="X819" i="3"/>
  <c r="Z819" i="3"/>
  <c r="AA819" i="3"/>
  <c r="AI819" i="3"/>
  <c r="X820" i="3"/>
  <c r="Z820" i="3"/>
  <c r="AA820" i="3"/>
  <c r="AI820" i="3"/>
  <c r="X821" i="3"/>
  <c r="Z821" i="3"/>
  <c r="AA821" i="3"/>
  <c r="AI821" i="3"/>
  <c r="X822" i="3"/>
  <c r="Z822" i="3"/>
  <c r="AA822" i="3"/>
  <c r="AI822" i="3"/>
  <c r="X823" i="3"/>
  <c r="Z823" i="3"/>
  <c r="AA823" i="3"/>
  <c r="AI823" i="3"/>
  <c r="X824" i="3"/>
  <c r="Z824" i="3"/>
  <c r="AA824" i="3"/>
  <c r="AI824" i="3"/>
  <c r="X825" i="3"/>
  <c r="Z825" i="3"/>
  <c r="AA825" i="3"/>
  <c r="AI825" i="3"/>
  <c r="X826" i="3"/>
  <c r="Z826" i="3"/>
  <c r="AA826" i="3"/>
  <c r="AI826" i="3"/>
  <c r="X827" i="3"/>
  <c r="Z827" i="3"/>
  <c r="AA827" i="3"/>
  <c r="AI827" i="3"/>
  <c r="X828" i="3"/>
  <c r="Z828" i="3"/>
  <c r="AA828" i="3"/>
  <c r="AI828" i="3"/>
  <c r="X829" i="3"/>
  <c r="Z829" i="3"/>
  <c r="AA829" i="3"/>
  <c r="AI829" i="3"/>
  <c r="X830" i="3"/>
  <c r="Z830" i="3"/>
  <c r="AA830" i="3"/>
  <c r="AI830" i="3"/>
  <c r="X831" i="3"/>
  <c r="Z831" i="3"/>
  <c r="AA831" i="3"/>
  <c r="AI831" i="3"/>
  <c r="X832" i="3"/>
  <c r="Z832" i="3"/>
  <c r="AA832" i="3"/>
  <c r="AI832" i="3"/>
  <c r="X833" i="3"/>
  <c r="Z833" i="3"/>
  <c r="AA833" i="3"/>
  <c r="AI833" i="3"/>
  <c r="X834" i="3"/>
  <c r="Z834" i="3"/>
  <c r="AA834" i="3"/>
  <c r="AI834" i="3"/>
  <c r="X835" i="3"/>
  <c r="Z835" i="3"/>
  <c r="AA835" i="3"/>
  <c r="AI835" i="3"/>
  <c r="X836" i="3"/>
  <c r="Z836" i="3"/>
  <c r="AA836" i="3"/>
  <c r="AI836" i="3"/>
  <c r="X837" i="3"/>
  <c r="Z837" i="3"/>
  <c r="AA837" i="3"/>
  <c r="AI837" i="3"/>
  <c r="X838" i="3"/>
  <c r="Z838" i="3"/>
  <c r="AA838" i="3"/>
  <c r="AI838" i="3"/>
  <c r="X839" i="3"/>
  <c r="Z839" i="3"/>
  <c r="AA839" i="3"/>
  <c r="AI839" i="3"/>
  <c r="X840" i="3"/>
  <c r="Z840" i="3"/>
  <c r="AA840" i="3"/>
  <c r="AI840" i="3"/>
  <c r="X841" i="3"/>
  <c r="Z841" i="3"/>
  <c r="AA841" i="3"/>
  <c r="AI841" i="3"/>
  <c r="X842" i="3"/>
  <c r="Z842" i="3"/>
  <c r="AA842" i="3"/>
  <c r="AI842" i="3"/>
  <c r="X843" i="3"/>
  <c r="Z843" i="3"/>
  <c r="AA843" i="3"/>
  <c r="AI843" i="3"/>
  <c r="X844" i="3"/>
  <c r="Z844" i="3"/>
  <c r="AA844" i="3"/>
  <c r="AI844" i="3"/>
  <c r="X845" i="3"/>
  <c r="Z845" i="3"/>
  <c r="AA845" i="3"/>
  <c r="AI845" i="3"/>
  <c r="X846" i="3"/>
  <c r="Z846" i="3"/>
  <c r="AA846" i="3"/>
  <c r="AI846" i="3"/>
  <c r="X847" i="3"/>
  <c r="Z847" i="3"/>
  <c r="AA847" i="3"/>
  <c r="AI847" i="3"/>
  <c r="X848" i="3"/>
  <c r="Z848" i="3"/>
  <c r="AA848" i="3"/>
  <c r="AI848" i="3"/>
  <c r="X849" i="3"/>
  <c r="Z849" i="3"/>
  <c r="AA849" i="3"/>
  <c r="AI849" i="3"/>
  <c r="X850" i="3"/>
  <c r="Z850" i="3"/>
  <c r="AA850" i="3"/>
  <c r="AI850" i="3"/>
  <c r="X851" i="3"/>
  <c r="Z851" i="3"/>
  <c r="AA851" i="3"/>
  <c r="AI851" i="3"/>
  <c r="X852" i="3"/>
  <c r="Z852" i="3"/>
  <c r="AA852" i="3"/>
  <c r="AI852" i="3"/>
  <c r="X853" i="3"/>
  <c r="Z853" i="3"/>
  <c r="AA853" i="3"/>
  <c r="AI853" i="3"/>
  <c r="X854" i="3"/>
  <c r="Z854" i="3"/>
  <c r="AA854" i="3"/>
  <c r="AI854" i="3"/>
  <c r="X855" i="3"/>
  <c r="Z855" i="3"/>
  <c r="AA855" i="3"/>
  <c r="AI855" i="3"/>
  <c r="X856" i="3"/>
  <c r="Z856" i="3"/>
  <c r="AA856" i="3"/>
  <c r="AI856" i="3"/>
  <c r="X857" i="3"/>
  <c r="Z857" i="3"/>
  <c r="AA857" i="3"/>
  <c r="AI857" i="3"/>
  <c r="X858" i="3"/>
  <c r="Z858" i="3"/>
  <c r="AA858" i="3"/>
  <c r="AI858" i="3"/>
  <c r="X859" i="3"/>
  <c r="Z859" i="3"/>
  <c r="AA859" i="3"/>
  <c r="AI859" i="3"/>
  <c r="X860" i="3"/>
  <c r="Z860" i="3"/>
  <c r="AA860" i="3"/>
  <c r="AI860" i="3"/>
  <c r="X861" i="3"/>
  <c r="Z861" i="3"/>
  <c r="AA861" i="3"/>
  <c r="AI861" i="3"/>
  <c r="X862" i="3"/>
  <c r="Z862" i="3"/>
  <c r="AA862" i="3"/>
  <c r="AI862" i="3"/>
  <c r="X863" i="3"/>
  <c r="Z863" i="3"/>
  <c r="AA863" i="3"/>
  <c r="AI863" i="3"/>
  <c r="X864" i="3"/>
  <c r="Z864" i="3"/>
  <c r="AA864" i="3"/>
  <c r="AI864" i="3"/>
  <c r="X865" i="3"/>
  <c r="Z865" i="3"/>
  <c r="AA865" i="3"/>
  <c r="AI865" i="3"/>
  <c r="X866" i="3"/>
  <c r="Z866" i="3"/>
  <c r="AA866" i="3"/>
  <c r="AI866" i="3"/>
  <c r="X867" i="3"/>
  <c r="Z867" i="3"/>
  <c r="AA867" i="3"/>
  <c r="AI867" i="3"/>
  <c r="X868" i="3"/>
  <c r="Z868" i="3"/>
  <c r="AA868" i="3"/>
  <c r="AI868" i="3"/>
  <c r="X869" i="3"/>
  <c r="Z869" i="3"/>
  <c r="AA869" i="3"/>
  <c r="AI869" i="3"/>
  <c r="X870" i="3"/>
  <c r="Z870" i="3"/>
  <c r="AA870" i="3"/>
  <c r="AI870" i="3"/>
  <c r="X871" i="3"/>
  <c r="Z871" i="3"/>
  <c r="AA871" i="3"/>
  <c r="AI871" i="3"/>
  <c r="X872" i="3"/>
  <c r="Z872" i="3"/>
  <c r="AA872" i="3"/>
  <c r="AI872" i="3"/>
  <c r="X873" i="3"/>
  <c r="Z873" i="3"/>
  <c r="AA873" i="3"/>
  <c r="AI873" i="3"/>
  <c r="X874" i="3"/>
  <c r="Z874" i="3"/>
  <c r="AA874" i="3"/>
  <c r="AI874" i="3"/>
  <c r="X875" i="3"/>
  <c r="Z875" i="3"/>
  <c r="AA875" i="3"/>
  <c r="AI875" i="3"/>
  <c r="X876" i="3"/>
  <c r="Z876" i="3"/>
  <c r="AA876" i="3"/>
  <c r="AI876" i="3"/>
  <c r="X877" i="3"/>
  <c r="Z877" i="3"/>
  <c r="AA877" i="3"/>
  <c r="AI877" i="3"/>
  <c r="X878" i="3"/>
  <c r="Z878" i="3"/>
  <c r="AA878" i="3"/>
  <c r="AI878" i="3"/>
  <c r="X879" i="3"/>
  <c r="Z879" i="3"/>
  <c r="AA879" i="3"/>
  <c r="AI879" i="3"/>
  <c r="X880" i="3"/>
  <c r="Z880" i="3"/>
  <c r="AA880" i="3"/>
  <c r="AI880" i="3"/>
  <c r="X881" i="3"/>
  <c r="Z881" i="3"/>
  <c r="AA881" i="3"/>
  <c r="AI881" i="3"/>
  <c r="X882" i="3"/>
  <c r="Z882" i="3"/>
  <c r="AA882" i="3"/>
  <c r="AI882" i="3"/>
  <c r="X883" i="3"/>
  <c r="Z883" i="3"/>
  <c r="AA883" i="3"/>
  <c r="AI883" i="3"/>
  <c r="X884" i="3"/>
  <c r="Z884" i="3"/>
  <c r="AA884" i="3"/>
  <c r="AI884" i="3"/>
  <c r="X885" i="3"/>
  <c r="Z885" i="3"/>
  <c r="AA885" i="3"/>
  <c r="AI885" i="3"/>
  <c r="X886" i="3"/>
  <c r="Z886" i="3"/>
  <c r="AA886" i="3"/>
  <c r="AI886" i="3"/>
  <c r="X887" i="3"/>
  <c r="Z887" i="3"/>
  <c r="AA887" i="3"/>
  <c r="AI887" i="3"/>
  <c r="X888" i="3"/>
  <c r="Z888" i="3"/>
  <c r="AA888" i="3"/>
  <c r="AI888" i="3"/>
  <c r="X889" i="3"/>
  <c r="Z889" i="3"/>
  <c r="AA889" i="3"/>
  <c r="AI889" i="3"/>
  <c r="X890" i="3"/>
  <c r="Z890" i="3"/>
  <c r="AA890" i="3"/>
  <c r="AI890" i="3"/>
  <c r="X891" i="3"/>
  <c r="Z891" i="3"/>
  <c r="AA891" i="3"/>
  <c r="AI891" i="3"/>
  <c r="X892" i="3"/>
  <c r="Z892" i="3"/>
  <c r="AA892" i="3"/>
  <c r="AI892" i="3"/>
  <c r="X893" i="3"/>
  <c r="Z893" i="3"/>
  <c r="AA893" i="3"/>
  <c r="AI893" i="3"/>
  <c r="X894" i="3"/>
  <c r="Z894" i="3"/>
  <c r="AA894" i="3"/>
  <c r="AI894" i="3"/>
  <c r="X895" i="3"/>
  <c r="Z895" i="3"/>
  <c r="AA895" i="3"/>
  <c r="AI895" i="3"/>
  <c r="X896" i="3"/>
  <c r="Z896" i="3"/>
  <c r="AA896" i="3"/>
  <c r="AI896" i="3"/>
  <c r="X897" i="3"/>
  <c r="Z897" i="3"/>
  <c r="AA897" i="3"/>
  <c r="AI897" i="3"/>
  <c r="X898" i="3"/>
  <c r="Z898" i="3"/>
  <c r="AA898" i="3"/>
  <c r="AI898" i="3"/>
  <c r="X899" i="3"/>
  <c r="Z899" i="3"/>
  <c r="AA899" i="3"/>
  <c r="AI899" i="3"/>
  <c r="X900" i="3"/>
  <c r="Z900" i="3"/>
  <c r="AA900" i="3"/>
  <c r="AI900" i="3"/>
  <c r="X901" i="3"/>
  <c r="Z901" i="3"/>
  <c r="AA901" i="3"/>
  <c r="AI901" i="3"/>
  <c r="X902" i="3"/>
  <c r="Z902" i="3"/>
  <c r="AA902" i="3"/>
  <c r="AI902" i="3"/>
  <c r="X903" i="3"/>
  <c r="Z903" i="3"/>
  <c r="AA903" i="3"/>
  <c r="AI903" i="3"/>
  <c r="X904" i="3"/>
  <c r="Z904" i="3"/>
  <c r="AA904" i="3"/>
  <c r="AI904" i="3"/>
  <c r="X905" i="3"/>
  <c r="Z905" i="3"/>
  <c r="AA905" i="3"/>
  <c r="AI905" i="3"/>
  <c r="X906" i="3"/>
  <c r="Z906" i="3"/>
  <c r="AA906" i="3"/>
  <c r="AI906" i="3"/>
  <c r="X907" i="3"/>
  <c r="Z907" i="3"/>
  <c r="AA907" i="3"/>
  <c r="AI907" i="3"/>
  <c r="X908" i="3"/>
  <c r="Z908" i="3"/>
  <c r="AA908" i="3"/>
  <c r="AI908" i="3"/>
  <c r="X909" i="3"/>
  <c r="Z909" i="3"/>
  <c r="AA909" i="3"/>
  <c r="AI909" i="3"/>
  <c r="X910" i="3"/>
  <c r="Z910" i="3"/>
  <c r="AA910" i="3"/>
  <c r="AI910" i="3"/>
  <c r="X911" i="3"/>
  <c r="Z911" i="3"/>
  <c r="AA911" i="3"/>
  <c r="AI911" i="3"/>
  <c r="X912" i="3"/>
  <c r="Z912" i="3"/>
  <c r="AA912" i="3"/>
  <c r="AI912" i="3"/>
  <c r="X913" i="3"/>
  <c r="Z913" i="3"/>
  <c r="AA913" i="3"/>
  <c r="AI913" i="3"/>
  <c r="X914" i="3"/>
  <c r="Z914" i="3"/>
  <c r="AA914" i="3"/>
  <c r="AI914" i="3"/>
  <c r="X915" i="3"/>
  <c r="Z915" i="3"/>
  <c r="AA915" i="3"/>
  <c r="AI915" i="3"/>
  <c r="X916" i="3"/>
  <c r="Z916" i="3"/>
  <c r="AA916" i="3"/>
  <c r="AI916" i="3"/>
  <c r="X917" i="3"/>
  <c r="Z917" i="3"/>
  <c r="AA917" i="3"/>
  <c r="AI917" i="3"/>
  <c r="X918" i="3"/>
  <c r="Z918" i="3"/>
  <c r="AA918" i="3"/>
  <c r="AI918" i="3"/>
  <c r="X919" i="3"/>
  <c r="Z919" i="3"/>
  <c r="AA919" i="3"/>
  <c r="AI919" i="3"/>
  <c r="X920" i="3"/>
  <c r="Z920" i="3"/>
  <c r="AA920" i="3"/>
  <c r="AI920" i="3"/>
  <c r="X921" i="3"/>
  <c r="Z921" i="3"/>
  <c r="AA921" i="3"/>
  <c r="AI921" i="3"/>
  <c r="X922" i="3"/>
  <c r="Z922" i="3"/>
  <c r="AA922" i="3"/>
  <c r="AI922" i="3"/>
  <c r="X923" i="3"/>
  <c r="Z923" i="3"/>
  <c r="AA923" i="3"/>
  <c r="AI923" i="3"/>
  <c r="X924" i="3"/>
  <c r="Z924" i="3"/>
  <c r="AA924" i="3"/>
  <c r="AI924" i="3"/>
  <c r="X925" i="3"/>
  <c r="Z925" i="3"/>
  <c r="AA925" i="3"/>
  <c r="AI925" i="3"/>
  <c r="X926" i="3"/>
  <c r="Z926" i="3"/>
  <c r="AA926" i="3"/>
  <c r="AI926" i="3"/>
  <c r="X927" i="3"/>
  <c r="Z927" i="3"/>
  <c r="AA927" i="3"/>
  <c r="AI927" i="3"/>
  <c r="X928" i="3"/>
  <c r="Z928" i="3"/>
  <c r="AA928" i="3"/>
  <c r="AI928" i="3"/>
  <c r="X929" i="3"/>
  <c r="Z929" i="3"/>
  <c r="AA929" i="3"/>
  <c r="AI929" i="3"/>
  <c r="X930" i="3"/>
  <c r="Z930" i="3"/>
  <c r="AA930" i="3"/>
  <c r="AI930" i="3"/>
  <c r="X931" i="3"/>
  <c r="Z931" i="3"/>
  <c r="AA931" i="3"/>
  <c r="AI931" i="3"/>
  <c r="X932" i="3"/>
  <c r="Z932" i="3"/>
  <c r="AA932" i="3"/>
  <c r="AI932" i="3"/>
  <c r="X933" i="3"/>
  <c r="Z933" i="3"/>
  <c r="AA933" i="3"/>
  <c r="AI933" i="3"/>
  <c r="X934" i="3"/>
  <c r="Z934" i="3"/>
  <c r="AA934" i="3"/>
  <c r="AI934" i="3"/>
  <c r="X935" i="3"/>
  <c r="Z935" i="3"/>
  <c r="AA935" i="3"/>
  <c r="AI935" i="3"/>
  <c r="X936" i="3"/>
  <c r="Z936" i="3"/>
  <c r="AA936" i="3"/>
  <c r="AI936" i="3"/>
  <c r="X937" i="3"/>
  <c r="Z937" i="3"/>
  <c r="AA937" i="3"/>
  <c r="AI937" i="3"/>
  <c r="X938" i="3"/>
  <c r="Z938" i="3"/>
  <c r="AA938" i="3"/>
  <c r="AI938" i="3"/>
  <c r="X939" i="3"/>
  <c r="Z939" i="3"/>
  <c r="AA939" i="3"/>
  <c r="AI939" i="3"/>
  <c r="X940" i="3"/>
  <c r="Z940" i="3"/>
  <c r="AA940" i="3"/>
  <c r="AI940" i="3"/>
  <c r="X941" i="3"/>
  <c r="Z941" i="3"/>
  <c r="AA941" i="3"/>
  <c r="AI941" i="3"/>
  <c r="X942" i="3"/>
  <c r="Z942" i="3"/>
  <c r="AA942" i="3"/>
  <c r="AI942" i="3"/>
  <c r="X943" i="3"/>
  <c r="Z943" i="3"/>
  <c r="AA943" i="3"/>
  <c r="AI943" i="3"/>
  <c r="X944" i="3"/>
  <c r="Z944" i="3"/>
  <c r="AA944" i="3"/>
  <c r="AI944" i="3"/>
  <c r="X945" i="3"/>
  <c r="Z945" i="3"/>
  <c r="AA945" i="3"/>
  <c r="AI945" i="3"/>
  <c r="X946" i="3"/>
  <c r="Z946" i="3"/>
  <c r="AA946" i="3"/>
  <c r="AI946" i="3"/>
  <c r="X947" i="3"/>
  <c r="Z947" i="3"/>
  <c r="AA947" i="3"/>
  <c r="AI947" i="3"/>
  <c r="X948" i="3"/>
  <c r="Z948" i="3"/>
  <c r="AA948" i="3"/>
  <c r="AI948" i="3"/>
  <c r="X949" i="3"/>
  <c r="Z949" i="3"/>
  <c r="AA949" i="3"/>
  <c r="AI949" i="3"/>
  <c r="X950" i="3"/>
  <c r="Z950" i="3"/>
  <c r="AA950" i="3"/>
  <c r="AI950" i="3"/>
  <c r="X951" i="3"/>
  <c r="Z951" i="3"/>
  <c r="AA951" i="3"/>
  <c r="AI951" i="3"/>
  <c r="X952" i="3"/>
  <c r="Z952" i="3"/>
  <c r="AA952" i="3"/>
  <c r="AI952" i="3"/>
  <c r="X953" i="3"/>
  <c r="Z953" i="3"/>
  <c r="AA953" i="3"/>
  <c r="AI953" i="3"/>
  <c r="X954" i="3"/>
  <c r="Z954" i="3"/>
  <c r="AA954" i="3"/>
  <c r="AI954" i="3"/>
  <c r="X955" i="3"/>
  <c r="Z955" i="3"/>
  <c r="AA955" i="3"/>
  <c r="AI955" i="3"/>
  <c r="X956" i="3"/>
  <c r="Z956" i="3"/>
  <c r="AA956" i="3"/>
  <c r="AI956" i="3"/>
  <c r="X957" i="3"/>
  <c r="Z957" i="3"/>
  <c r="AA957" i="3"/>
  <c r="AI957" i="3"/>
  <c r="X958" i="3"/>
  <c r="Z958" i="3"/>
  <c r="AA958" i="3"/>
  <c r="AI958" i="3"/>
  <c r="X959" i="3"/>
  <c r="Z959" i="3"/>
  <c r="AA959" i="3"/>
  <c r="AI959" i="3"/>
  <c r="X960" i="3"/>
  <c r="Z960" i="3"/>
  <c r="AA960" i="3"/>
  <c r="AI960" i="3"/>
  <c r="X961" i="3"/>
  <c r="Z961" i="3"/>
  <c r="AA961" i="3"/>
  <c r="AI961" i="3"/>
  <c r="X962" i="3"/>
  <c r="Z962" i="3"/>
  <c r="AA962" i="3"/>
  <c r="AI962" i="3"/>
  <c r="X963" i="3"/>
  <c r="Z963" i="3"/>
  <c r="AA963" i="3"/>
  <c r="AI963" i="3"/>
  <c r="X964" i="3"/>
  <c r="Z964" i="3"/>
  <c r="AA964" i="3"/>
  <c r="AI964" i="3"/>
  <c r="X965" i="3"/>
  <c r="Z965" i="3"/>
  <c r="AA965" i="3"/>
  <c r="AI965" i="3"/>
  <c r="X966" i="3"/>
  <c r="Z966" i="3"/>
  <c r="AA966" i="3"/>
  <c r="AI966" i="3"/>
  <c r="X967" i="3"/>
  <c r="Z967" i="3"/>
  <c r="AA967" i="3"/>
  <c r="AI967" i="3"/>
  <c r="X968" i="3"/>
  <c r="Z968" i="3"/>
  <c r="AA968" i="3"/>
  <c r="AI968" i="3"/>
  <c r="X969" i="3"/>
  <c r="Z969" i="3"/>
  <c r="AA969" i="3"/>
  <c r="AI969" i="3"/>
  <c r="X970" i="3"/>
  <c r="Z970" i="3"/>
  <c r="AA970" i="3"/>
  <c r="AI970" i="3"/>
  <c r="X971" i="3"/>
  <c r="Z971" i="3"/>
  <c r="AA971" i="3"/>
  <c r="AI971" i="3"/>
  <c r="X972" i="3"/>
  <c r="Z972" i="3"/>
  <c r="AA972" i="3"/>
  <c r="AI972" i="3"/>
  <c r="X973" i="3"/>
  <c r="Z973" i="3"/>
  <c r="AA973" i="3"/>
  <c r="AI973" i="3"/>
  <c r="X974" i="3"/>
  <c r="Z974" i="3"/>
  <c r="AA974" i="3"/>
  <c r="AI974" i="3"/>
  <c r="X975" i="3"/>
  <c r="Z975" i="3"/>
  <c r="AA975" i="3"/>
  <c r="AI975" i="3"/>
  <c r="X976" i="3"/>
  <c r="Z976" i="3"/>
  <c r="AA976" i="3"/>
  <c r="AI976" i="3"/>
  <c r="X977" i="3"/>
  <c r="Z977" i="3"/>
  <c r="AA977" i="3"/>
  <c r="AI977" i="3"/>
  <c r="X978" i="3"/>
  <c r="Z978" i="3"/>
  <c r="AA978" i="3"/>
  <c r="AI978" i="3"/>
  <c r="X979" i="3"/>
  <c r="Z979" i="3"/>
  <c r="AA979" i="3"/>
  <c r="AI979" i="3"/>
  <c r="X980" i="3"/>
  <c r="Z980" i="3"/>
  <c r="AA980" i="3"/>
  <c r="AI980" i="3"/>
  <c r="X981" i="3"/>
  <c r="Z981" i="3"/>
  <c r="AA981" i="3"/>
  <c r="AI981" i="3"/>
  <c r="X982" i="3"/>
  <c r="Z982" i="3"/>
  <c r="AA982" i="3"/>
  <c r="AI982" i="3"/>
  <c r="X983" i="3"/>
  <c r="Z983" i="3"/>
  <c r="AA983" i="3"/>
  <c r="AI983" i="3"/>
  <c r="X984" i="3"/>
  <c r="Z984" i="3"/>
  <c r="AA984" i="3"/>
  <c r="AI984" i="3"/>
  <c r="X985" i="3"/>
  <c r="Z985" i="3"/>
  <c r="AA985" i="3"/>
  <c r="AI985" i="3"/>
  <c r="X986" i="3"/>
  <c r="Z986" i="3"/>
  <c r="AA986" i="3"/>
  <c r="AI986" i="3"/>
  <c r="X987" i="3"/>
  <c r="Z987" i="3"/>
  <c r="AA987" i="3"/>
  <c r="AI987" i="3"/>
  <c r="X988" i="3"/>
  <c r="Z988" i="3"/>
  <c r="AA988" i="3"/>
  <c r="AI988" i="3"/>
  <c r="X989" i="3"/>
  <c r="Z989" i="3"/>
  <c r="AA989" i="3"/>
  <c r="AI989" i="3"/>
  <c r="X990" i="3"/>
  <c r="Z990" i="3"/>
  <c r="AA990" i="3"/>
  <c r="AI990" i="3"/>
  <c r="X991" i="3"/>
  <c r="Z991" i="3"/>
  <c r="AA991" i="3"/>
  <c r="AI991" i="3"/>
  <c r="X992" i="3"/>
  <c r="Z992" i="3"/>
  <c r="AA992" i="3"/>
  <c r="AI992" i="3"/>
  <c r="X993" i="3"/>
  <c r="Z993" i="3"/>
  <c r="AA993" i="3"/>
  <c r="AI993" i="3"/>
  <c r="X994" i="3"/>
  <c r="Z994" i="3"/>
  <c r="AA994" i="3"/>
  <c r="AI994" i="3"/>
  <c r="X995" i="3"/>
  <c r="Z995" i="3"/>
  <c r="AA995" i="3"/>
  <c r="AI995" i="3"/>
  <c r="X996" i="3"/>
  <c r="Z996" i="3"/>
  <c r="AA996" i="3"/>
  <c r="AI996" i="3"/>
  <c r="X997" i="3"/>
  <c r="Z997" i="3"/>
  <c r="AA997" i="3"/>
  <c r="AI997" i="3"/>
  <c r="X998" i="3"/>
  <c r="Z998" i="3"/>
  <c r="AA998" i="3"/>
  <c r="AI998" i="3"/>
  <c r="X999" i="3"/>
  <c r="Z999" i="3"/>
  <c r="AA999" i="3"/>
  <c r="AI999" i="3"/>
  <c r="X1000" i="3"/>
  <c r="Z1000" i="3"/>
  <c r="AA1000" i="3"/>
  <c r="AI1000" i="3"/>
  <c r="X1001" i="3"/>
  <c r="Z1001" i="3"/>
  <c r="AA1001" i="3"/>
  <c r="AI1001" i="3"/>
  <c r="X1002" i="3"/>
  <c r="Z1002" i="3"/>
  <c r="AA1002" i="3"/>
  <c r="AI1002" i="3"/>
  <c r="X1003" i="3"/>
  <c r="Z1003" i="3"/>
  <c r="AA1003" i="3"/>
  <c r="AI1003" i="3"/>
  <c r="X1004" i="3"/>
  <c r="Z1004" i="3"/>
  <c r="AA1004" i="3"/>
  <c r="AI1004" i="3"/>
  <c r="X1005" i="3"/>
  <c r="Z1005" i="3"/>
  <c r="AA1005" i="3"/>
  <c r="AI1005" i="3"/>
  <c r="X1006" i="3"/>
  <c r="Z1006" i="3"/>
  <c r="AA1006" i="3"/>
  <c r="AI1006" i="3"/>
  <c r="X1007" i="3"/>
  <c r="Z1007" i="3"/>
  <c r="AA1007" i="3"/>
  <c r="AI1007" i="3"/>
  <c r="X1008" i="3"/>
  <c r="Z1008" i="3"/>
  <c r="AA1008" i="3"/>
  <c r="AI1008" i="3"/>
  <c r="X1009" i="3"/>
  <c r="Z1009" i="3"/>
  <c r="AA1009" i="3"/>
  <c r="AI1009" i="3"/>
  <c r="X1010" i="3"/>
  <c r="Z1010" i="3"/>
  <c r="AA1010" i="3"/>
  <c r="AI1010" i="3"/>
  <c r="X1011" i="3"/>
  <c r="Z1011" i="3"/>
  <c r="AA1011" i="3"/>
  <c r="AI1011" i="3"/>
  <c r="X1012" i="3"/>
  <c r="Z1012" i="3"/>
  <c r="AA1012" i="3"/>
  <c r="AI1012" i="3"/>
  <c r="X1013" i="3"/>
  <c r="Z1013" i="3"/>
  <c r="AA1013" i="3"/>
  <c r="AI1013" i="3"/>
  <c r="X1014" i="3"/>
  <c r="Z1014" i="3"/>
  <c r="AA1014" i="3"/>
  <c r="AI1014" i="3"/>
  <c r="X1015" i="3"/>
  <c r="Z1015" i="3"/>
  <c r="AA1015" i="3"/>
  <c r="AI1015" i="3"/>
  <c r="X1016" i="3"/>
  <c r="Z1016" i="3"/>
  <c r="AA1016" i="3"/>
  <c r="AI1016" i="3"/>
  <c r="X1017" i="3"/>
  <c r="Z1017" i="3"/>
  <c r="AA1017" i="3"/>
  <c r="AI1017" i="3"/>
  <c r="X1018" i="3"/>
  <c r="Z1018" i="3"/>
  <c r="AA1018" i="3"/>
  <c r="AI1018" i="3"/>
  <c r="X1019" i="3"/>
  <c r="Z1019" i="3"/>
  <c r="AA1019" i="3"/>
  <c r="AI1019" i="3"/>
  <c r="X1020" i="3"/>
  <c r="Z1020" i="3"/>
  <c r="AA1020" i="3"/>
  <c r="AI1020" i="3"/>
  <c r="X1021" i="3"/>
  <c r="Z1021" i="3"/>
  <c r="AA1021" i="3"/>
  <c r="AI1021" i="3"/>
  <c r="X1022" i="3"/>
  <c r="Z1022" i="3"/>
  <c r="AA1022" i="3"/>
  <c r="AI1022" i="3"/>
  <c r="X1023" i="3"/>
  <c r="Z1023" i="3"/>
  <c r="AA1023" i="3"/>
  <c r="AI1023" i="3"/>
  <c r="X1024" i="3"/>
  <c r="Z1024" i="3"/>
  <c r="AA1024" i="3"/>
  <c r="AI1024" i="3"/>
  <c r="X1025" i="3"/>
  <c r="Z1025" i="3"/>
  <c r="AA1025" i="3"/>
  <c r="AI1025" i="3"/>
  <c r="X1026" i="3"/>
  <c r="Z1026" i="3"/>
  <c r="AA1026" i="3"/>
  <c r="AI1026" i="3"/>
  <c r="X1027" i="3"/>
  <c r="Z1027" i="3"/>
  <c r="AA1027" i="3"/>
  <c r="AI1027" i="3"/>
  <c r="X1028" i="3"/>
  <c r="Z1028" i="3"/>
  <c r="AA1028" i="3"/>
  <c r="AI1028" i="3"/>
  <c r="X1029" i="3"/>
  <c r="Z1029" i="3"/>
  <c r="AA1029" i="3"/>
  <c r="AI1029" i="3"/>
  <c r="X1030" i="3"/>
  <c r="Z1030" i="3"/>
  <c r="AA1030" i="3"/>
  <c r="AI1030" i="3"/>
  <c r="X1031" i="3"/>
  <c r="Z1031" i="3"/>
  <c r="AA1031" i="3"/>
  <c r="AI1031" i="3"/>
  <c r="X1032" i="3"/>
  <c r="Z1032" i="3"/>
  <c r="AA1032" i="3"/>
  <c r="AI1032" i="3"/>
  <c r="X1033" i="3"/>
  <c r="Z1033" i="3"/>
  <c r="AA1033" i="3"/>
  <c r="AI1033" i="3"/>
  <c r="X1034" i="3"/>
  <c r="Z1034" i="3"/>
  <c r="AA1034" i="3"/>
  <c r="AI1034" i="3"/>
  <c r="X1035" i="3"/>
  <c r="Z1035" i="3"/>
  <c r="AA1035" i="3"/>
  <c r="AI1035" i="3"/>
  <c r="X1036" i="3"/>
  <c r="Z1036" i="3"/>
  <c r="AA1036" i="3"/>
  <c r="AI1036" i="3"/>
  <c r="X1037" i="3"/>
  <c r="Z1037" i="3"/>
  <c r="AA1037" i="3"/>
  <c r="AI1037" i="3"/>
  <c r="X1038" i="3"/>
  <c r="Z1038" i="3"/>
  <c r="AA1038" i="3"/>
  <c r="AI1038" i="3"/>
  <c r="X1039" i="3"/>
  <c r="Z1039" i="3"/>
  <c r="AA1039" i="3"/>
  <c r="AI1039" i="3"/>
  <c r="X1040" i="3"/>
  <c r="Z1040" i="3"/>
  <c r="AA1040" i="3"/>
  <c r="AI1040" i="3"/>
  <c r="X1041" i="3"/>
  <c r="Z1041" i="3"/>
  <c r="AA1041" i="3"/>
  <c r="AI1041" i="3"/>
  <c r="X1042" i="3"/>
  <c r="Z1042" i="3"/>
  <c r="AA1042" i="3"/>
  <c r="AI1042" i="3"/>
  <c r="X1043" i="3"/>
  <c r="Z1043" i="3"/>
  <c r="AA1043" i="3"/>
  <c r="AI1043" i="3"/>
  <c r="X1044" i="3"/>
  <c r="Z1044" i="3"/>
  <c r="AA1044" i="3"/>
  <c r="AI1044" i="3"/>
  <c r="X1045" i="3"/>
  <c r="Z1045" i="3"/>
  <c r="AA1045" i="3"/>
  <c r="AI1045" i="3"/>
  <c r="X1046" i="3"/>
  <c r="Z1046" i="3"/>
  <c r="AA1046" i="3"/>
  <c r="AI1046" i="3"/>
  <c r="X1047" i="3"/>
  <c r="Z1047" i="3"/>
  <c r="AA1047" i="3"/>
  <c r="AI1047" i="3"/>
  <c r="X1048" i="3"/>
  <c r="Z1048" i="3"/>
  <c r="AA1048" i="3"/>
  <c r="AI1048" i="3"/>
  <c r="X1049" i="3"/>
  <c r="Z1049" i="3"/>
  <c r="AA1049" i="3"/>
  <c r="AI1049" i="3"/>
  <c r="X1050" i="3"/>
  <c r="Z1050" i="3"/>
  <c r="AA1050" i="3"/>
  <c r="AI1050" i="3"/>
  <c r="X1051" i="3"/>
  <c r="Z1051" i="3"/>
  <c r="AA1051" i="3"/>
  <c r="AI1051" i="3"/>
  <c r="X1052" i="3"/>
  <c r="Z1052" i="3"/>
  <c r="AA1052" i="3"/>
  <c r="AI1052" i="3"/>
  <c r="X1053" i="3"/>
  <c r="Z1053" i="3"/>
  <c r="AA1053" i="3"/>
  <c r="AI1053" i="3"/>
  <c r="X1054" i="3"/>
  <c r="Z1054" i="3"/>
  <c r="AA1054" i="3"/>
  <c r="AI1054" i="3"/>
  <c r="X1055" i="3"/>
  <c r="Z1055" i="3"/>
  <c r="AA1055" i="3"/>
  <c r="AI1055" i="3"/>
  <c r="X1056" i="3"/>
  <c r="Z1056" i="3"/>
  <c r="AA1056" i="3"/>
  <c r="AI1056" i="3"/>
  <c r="X1057" i="3"/>
  <c r="Z1057" i="3"/>
  <c r="AA1057" i="3"/>
  <c r="AI1057" i="3"/>
  <c r="X1058" i="3"/>
  <c r="Z1058" i="3"/>
  <c r="AA1058" i="3"/>
  <c r="AI1058" i="3"/>
  <c r="X1059" i="3"/>
  <c r="Z1059" i="3"/>
  <c r="AA1059" i="3"/>
  <c r="AI1059" i="3"/>
  <c r="X1060" i="3"/>
  <c r="Z1060" i="3"/>
  <c r="AA1060" i="3"/>
  <c r="AI1060" i="3"/>
  <c r="X1061" i="3"/>
  <c r="Z1061" i="3"/>
  <c r="AA1061" i="3"/>
  <c r="AI1061" i="3"/>
  <c r="X1062" i="3"/>
  <c r="Z1062" i="3"/>
  <c r="AA1062" i="3"/>
  <c r="AI1062" i="3"/>
  <c r="X1063" i="3"/>
  <c r="Z1063" i="3"/>
  <c r="AA1063" i="3"/>
  <c r="AI1063" i="3"/>
  <c r="X1064" i="3"/>
  <c r="Z1064" i="3"/>
  <c r="AA1064" i="3"/>
  <c r="AI1064" i="3"/>
  <c r="X1065" i="3"/>
  <c r="Z1065" i="3"/>
  <c r="AA1065" i="3"/>
  <c r="AI1065" i="3"/>
  <c r="X1066" i="3"/>
  <c r="Z1066" i="3"/>
  <c r="AA1066" i="3"/>
  <c r="AI1066" i="3"/>
  <c r="X1067" i="3"/>
  <c r="Z1067" i="3"/>
  <c r="AA1067" i="3"/>
  <c r="AI1067" i="3"/>
  <c r="X1068" i="3"/>
  <c r="Z1068" i="3"/>
  <c r="AA1068" i="3"/>
  <c r="AI1068" i="3"/>
  <c r="X1069" i="3"/>
  <c r="Z1069" i="3"/>
  <c r="AA1069" i="3"/>
  <c r="AI1069" i="3"/>
  <c r="X1070" i="3"/>
  <c r="Z1070" i="3"/>
  <c r="AA1070" i="3"/>
  <c r="AI1070" i="3"/>
  <c r="X1071" i="3"/>
  <c r="Z1071" i="3"/>
  <c r="AA1071" i="3"/>
  <c r="AI1071" i="3"/>
  <c r="X1072" i="3"/>
  <c r="Z1072" i="3"/>
  <c r="AA1072" i="3"/>
  <c r="AI1072" i="3"/>
  <c r="X1073" i="3"/>
  <c r="Z1073" i="3"/>
  <c r="AA1073" i="3"/>
  <c r="AI1073" i="3"/>
  <c r="X1074" i="3"/>
  <c r="Z1074" i="3"/>
  <c r="AA1074" i="3"/>
  <c r="AI1074" i="3"/>
  <c r="X1075" i="3"/>
  <c r="Z1075" i="3"/>
  <c r="AA1075" i="3"/>
  <c r="AI1075" i="3"/>
  <c r="X1076" i="3"/>
  <c r="Z1076" i="3"/>
  <c r="AA1076" i="3"/>
  <c r="AI1076" i="3"/>
  <c r="X1077" i="3"/>
  <c r="Z1077" i="3"/>
  <c r="AA1077" i="3"/>
  <c r="AI1077" i="3"/>
  <c r="X1078" i="3"/>
  <c r="Z1078" i="3"/>
  <c r="AA1078" i="3"/>
  <c r="AI1078" i="3"/>
  <c r="X1079" i="3"/>
  <c r="Z1079" i="3"/>
  <c r="AA1079" i="3"/>
  <c r="AI1079" i="3"/>
  <c r="X1080" i="3"/>
  <c r="Z1080" i="3"/>
  <c r="AA1080" i="3"/>
  <c r="AI1080" i="3"/>
  <c r="X1081" i="3"/>
  <c r="Z1081" i="3"/>
  <c r="AA1081" i="3"/>
  <c r="AI1081" i="3"/>
  <c r="X1082" i="3"/>
  <c r="Z1082" i="3"/>
  <c r="AA1082" i="3"/>
  <c r="AI1082" i="3"/>
  <c r="X1083" i="3"/>
  <c r="Z1083" i="3"/>
  <c r="AA1083" i="3"/>
  <c r="AI1083" i="3"/>
  <c r="X1084" i="3"/>
  <c r="Z1084" i="3"/>
  <c r="AA1084" i="3"/>
  <c r="AI1084" i="3"/>
  <c r="X1085" i="3"/>
  <c r="Z1085" i="3"/>
  <c r="AA1085" i="3"/>
  <c r="AI1085" i="3"/>
  <c r="X1086" i="3"/>
  <c r="Z1086" i="3"/>
  <c r="AA1086" i="3"/>
  <c r="AI1086" i="3"/>
  <c r="X1087" i="3"/>
  <c r="Z1087" i="3"/>
  <c r="AA1087" i="3"/>
  <c r="AI1087" i="3"/>
  <c r="X1088" i="3"/>
  <c r="Z1088" i="3"/>
  <c r="AA1088" i="3"/>
  <c r="AI1088" i="3"/>
  <c r="X1089" i="3"/>
  <c r="Z1089" i="3"/>
  <c r="AA1089" i="3"/>
  <c r="AI1089" i="3"/>
  <c r="X1090" i="3"/>
  <c r="Z1090" i="3"/>
  <c r="AA1090" i="3"/>
  <c r="AI1090" i="3"/>
  <c r="X1091" i="3"/>
  <c r="Z1091" i="3"/>
  <c r="AA1091" i="3"/>
  <c r="AI1091" i="3"/>
  <c r="X1092" i="3"/>
  <c r="Z1092" i="3"/>
  <c r="AA1092" i="3"/>
  <c r="AI1092" i="3"/>
  <c r="X1093" i="3"/>
  <c r="Z1093" i="3"/>
  <c r="AA1093" i="3"/>
  <c r="AI1093" i="3"/>
  <c r="X1094" i="3"/>
  <c r="Z1094" i="3"/>
  <c r="AA1094" i="3"/>
  <c r="AI1094" i="3"/>
  <c r="X1095" i="3"/>
  <c r="Z1095" i="3"/>
  <c r="AA1095" i="3"/>
  <c r="AI1095" i="3"/>
  <c r="X1096" i="3"/>
  <c r="Z1096" i="3"/>
  <c r="AA1096" i="3"/>
  <c r="AI1096" i="3"/>
  <c r="X1097" i="3"/>
  <c r="Z1097" i="3"/>
  <c r="AA1097" i="3"/>
  <c r="AI1097" i="3"/>
  <c r="X1098" i="3"/>
  <c r="Z1098" i="3"/>
  <c r="AA1098" i="3"/>
  <c r="AI1098" i="3"/>
  <c r="X1099" i="3"/>
  <c r="Z1099" i="3"/>
  <c r="AA1099" i="3"/>
  <c r="AI1099" i="3"/>
  <c r="X1100" i="3"/>
  <c r="Z1100" i="3"/>
  <c r="AA1100" i="3"/>
  <c r="AI1100" i="3"/>
  <c r="X1101" i="3"/>
  <c r="Z1101" i="3"/>
  <c r="AA1101" i="3"/>
  <c r="AI1101" i="3"/>
  <c r="X1102" i="3"/>
  <c r="Z1102" i="3"/>
  <c r="AA1102" i="3"/>
  <c r="AI1102" i="3"/>
  <c r="X1103" i="3"/>
  <c r="Z1103" i="3"/>
  <c r="AA1103" i="3"/>
  <c r="AI1103" i="3"/>
  <c r="X1104" i="3"/>
  <c r="Z1104" i="3"/>
  <c r="AA1104" i="3"/>
  <c r="AI1104" i="3"/>
  <c r="X1105" i="3"/>
  <c r="Z1105" i="3"/>
  <c r="AA1105" i="3"/>
  <c r="AI1105" i="3"/>
  <c r="X1106" i="3"/>
  <c r="Z1106" i="3"/>
  <c r="AA1106" i="3"/>
  <c r="AI1106" i="3"/>
  <c r="X1107" i="3"/>
  <c r="Z1107" i="3"/>
  <c r="AA1107" i="3"/>
  <c r="AI1107" i="3"/>
  <c r="X1108" i="3"/>
  <c r="Z1108" i="3"/>
  <c r="AA1108" i="3"/>
  <c r="AI1108" i="3"/>
  <c r="X1109" i="3"/>
  <c r="Z1109" i="3"/>
  <c r="AA1109" i="3"/>
  <c r="AI1109" i="3"/>
  <c r="X1110" i="3"/>
  <c r="Z1110" i="3"/>
  <c r="AA1110" i="3"/>
  <c r="AI1110" i="3"/>
  <c r="X1111" i="3"/>
  <c r="Z1111" i="3"/>
  <c r="AA1111" i="3"/>
  <c r="AI1111" i="3"/>
  <c r="X1112" i="3"/>
  <c r="Z1112" i="3"/>
  <c r="AA1112" i="3"/>
  <c r="AI1112" i="3"/>
  <c r="X1113" i="3"/>
  <c r="Z1113" i="3"/>
  <c r="AA1113" i="3"/>
  <c r="AI1113" i="3"/>
  <c r="X1114" i="3"/>
  <c r="Z1114" i="3"/>
  <c r="AA1114" i="3"/>
  <c r="AI1114" i="3"/>
  <c r="X1115" i="3"/>
  <c r="Z1115" i="3"/>
  <c r="AA1115" i="3"/>
  <c r="AI1115" i="3"/>
  <c r="X1116" i="3"/>
  <c r="Z1116" i="3"/>
  <c r="AA1116" i="3"/>
  <c r="AI1116" i="3"/>
  <c r="X1117" i="3"/>
  <c r="Z1117" i="3"/>
  <c r="AA1117" i="3"/>
  <c r="AI1117" i="3"/>
  <c r="X1118" i="3"/>
  <c r="Z1118" i="3"/>
  <c r="AA1118" i="3"/>
  <c r="AI1118" i="3"/>
  <c r="X1119" i="3"/>
  <c r="Z1119" i="3"/>
  <c r="AA1119" i="3"/>
  <c r="AI1119" i="3"/>
  <c r="X1120" i="3"/>
  <c r="Z1120" i="3"/>
  <c r="AA1120" i="3"/>
  <c r="AI1120" i="3"/>
  <c r="X1121" i="3"/>
  <c r="Z1121" i="3"/>
  <c r="AA1121" i="3"/>
  <c r="AI1121" i="3"/>
  <c r="X1122" i="3"/>
  <c r="Z1122" i="3"/>
  <c r="AA1122" i="3"/>
  <c r="AI1122" i="3"/>
  <c r="X1123" i="3"/>
  <c r="Z1123" i="3"/>
  <c r="AA1123" i="3"/>
  <c r="AI1123" i="3"/>
  <c r="X1124" i="3"/>
  <c r="Z1124" i="3"/>
  <c r="AA1124" i="3"/>
  <c r="AI1124" i="3"/>
  <c r="X1125" i="3"/>
  <c r="Z1125" i="3"/>
  <c r="AA1125" i="3"/>
  <c r="AI1125" i="3"/>
  <c r="X1126" i="3"/>
  <c r="Z1126" i="3"/>
  <c r="AA1126" i="3"/>
  <c r="AI1126" i="3"/>
  <c r="X1127" i="3"/>
  <c r="Z1127" i="3"/>
  <c r="AA1127" i="3"/>
  <c r="AI1127" i="3"/>
  <c r="X1128" i="3"/>
  <c r="Z1128" i="3"/>
  <c r="AA1128" i="3"/>
  <c r="AI1128" i="3"/>
  <c r="X1129" i="3"/>
  <c r="Z1129" i="3"/>
  <c r="AA1129" i="3"/>
  <c r="AI1129" i="3"/>
  <c r="X1130" i="3"/>
  <c r="Z1130" i="3"/>
  <c r="AA1130" i="3"/>
  <c r="AI1130" i="3"/>
  <c r="X1131" i="3"/>
  <c r="Z1131" i="3"/>
  <c r="AA1131" i="3"/>
  <c r="AI1131" i="3"/>
  <c r="X1132" i="3"/>
  <c r="Z1132" i="3"/>
  <c r="AA1132" i="3"/>
  <c r="AI1132" i="3"/>
  <c r="X1133" i="3"/>
  <c r="Z1133" i="3"/>
  <c r="AA1133" i="3"/>
  <c r="AI1133" i="3"/>
  <c r="X1134" i="3"/>
  <c r="Z1134" i="3"/>
  <c r="AA1134" i="3"/>
  <c r="AI1134" i="3"/>
  <c r="X1135" i="3"/>
  <c r="Z1135" i="3"/>
  <c r="AA1135" i="3"/>
  <c r="AI1135" i="3"/>
  <c r="X1136" i="3"/>
  <c r="Z1136" i="3"/>
  <c r="AA1136" i="3"/>
  <c r="AI1136" i="3"/>
  <c r="X1137" i="3"/>
  <c r="Z1137" i="3"/>
  <c r="AA1137" i="3"/>
  <c r="AI1137" i="3"/>
  <c r="X1138" i="3"/>
  <c r="Z1138" i="3"/>
  <c r="AA1138" i="3"/>
  <c r="AI1138" i="3"/>
  <c r="X1139" i="3"/>
  <c r="Z1139" i="3"/>
  <c r="AA1139" i="3"/>
  <c r="AI1139" i="3"/>
  <c r="X1140" i="3"/>
  <c r="Z1140" i="3"/>
  <c r="AA1140" i="3"/>
  <c r="AI1140" i="3"/>
  <c r="X1141" i="3"/>
  <c r="Z1141" i="3"/>
  <c r="AA1141" i="3"/>
  <c r="AI1141" i="3"/>
  <c r="X1142" i="3"/>
  <c r="Z1142" i="3"/>
  <c r="AA1142" i="3"/>
  <c r="AI1142" i="3"/>
  <c r="X1143" i="3"/>
  <c r="Z1143" i="3"/>
  <c r="AA1143" i="3"/>
  <c r="AI1143" i="3"/>
  <c r="X1144" i="3"/>
  <c r="Z1144" i="3"/>
  <c r="AA1144" i="3"/>
  <c r="AI1144" i="3"/>
  <c r="X1145" i="3"/>
  <c r="Z1145" i="3"/>
  <c r="AA1145" i="3"/>
  <c r="AI1145" i="3"/>
  <c r="X1146" i="3"/>
  <c r="Z1146" i="3"/>
  <c r="AA1146" i="3"/>
  <c r="AI1146" i="3"/>
  <c r="X1147" i="3"/>
  <c r="Z1147" i="3"/>
  <c r="AA1147" i="3"/>
  <c r="AI1147" i="3"/>
  <c r="X1148" i="3"/>
  <c r="Z1148" i="3"/>
  <c r="AA1148" i="3"/>
  <c r="AI1148" i="3"/>
  <c r="X1149" i="3"/>
  <c r="Z1149" i="3"/>
  <c r="AA1149" i="3"/>
  <c r="AI1149" i="3"/>
  <c r="X1150" i="3"/>
  <c r="Z1150" i="3"/>
  <c r="AA1150" i="3"/>
  <c r="AI1150" i="3"/>
  <c r="X1151" i="3"/>
  <c r="Z1151" i="3"/>
  <c r="AA1151" i="3"/>
  <c r="AI1151" i="3"/>
  <c r="X1152" i="3"/>
  <c r="Z1152" i="3"/>
  <c r="AA1152" i="3"/>
  <c r="AI1152" i="3"/>
  <c r="X1153" i="3"/>
  <c r="Z1153" i="3"/>
  <c r="AA1153" i="3"/>
  <c r="AI1153" i="3"/>
  <c r="X1154" i="3"/>
  <c r="Z1154" i="3"/>
  <c r="AA1154" i="3"/>
  <c r="AI1154" i="3"/>
  <c r="X1155" i="3"/>
  <c r="Z1155" i="3"/>
  <c r="AA1155" i="3"/>
  <c r="AI1155" i="3"/>
  <c r="X1156" i="3"/>
  <c r="Z1156" i="3"/>
  <c r="AA1156" i="3"/>
  <c r="AI1156" i="3"/>
  <c r="X1157" i="3"/>
  <c r="Z1157" i="3"/>
  <c r="AA1157" i="3"/>
  <c r="AI1157" i="3"/>
  <c r="X1158" i="3"/>
  <c r="Z1158" i="3"/>
  <c r="AA1158" i="3"/>
  <c r="AI1158" i="3"/>
  <c r="X1159" i="3"/>
  <c r="Z1159" i="3"/>
  <c r="AA1159" i="3"/>
  <c r="AI1159" i="3"/>
  <c r="X1160" i="3"/>
  <c r="Z1160" i="3"/>
  <c r="AA1160" i="3"/>
  <c r="AI1160" i="3"/>
  <c r="X1161" i="3"/>
  <c r="Z1161" i="3"/>
  <c r="AA1161" i="3"/>
  <c r="AI1161" i="3"/>
  <c r="X1162" i="3"/>
  <c r="Z1162" i="3"/>
  <c r="AA1162" i="3"/>
  <c r="AI1162" i="3"/>
  <c r="X1163" i="3"/>
  <c r="Z1163" i="3"/>
  <c r="AA1163" i="3"/>
  <c r="AI1163" i="3"/>
  <c r="X1164" i="3"/>
  <c r="Z1164" i="3"/>
  <c r="AA1164" i="3"/>
  <c r="AI1164" i="3"/>
  <c r="X1165" i="3"/>
  <c r="Z1165" i="3"/>
  <c r="AA1165" i="3"/>
  <c r="AI1165" i="3"/>
  <c r="X1166" i="3"/>
  <c r="Z1166" i="3"/>
  <c r="AA1166" i="3"/>
  <c r="AI1166" i="3"/>
  <c r="X1167" i="3"/>
  <c r="Z1167" i="3"/>
  <c r="AA1167" i="3"/>
  <c r="AI1167" i="3"/>
  <c r="X1168" i="3"/>
  <c r="Z1168" i="3"/>
  <c r="AA1168" i="3"/>
  <c r="AI1168" i="3"/>
  <c r="X1169" i="3"/>
  <c r="Z1169" i="3"/>
  <c r="AA1169" i="3"/>
  <c r="AI1169" i="3"/>
  <c r="X1170" i="3"/>
  <c r="Z1170" i="3"/>
  <c r="AA1170" i="3"/>
  <c r="AI1170" i="3"/>
  <c r="X1171" i="3"/>
  <c r="Z1171" i="3"/>
  <c r="AA1171" i="3"/>
  <c r="AI1171" i="3"/>
  <c r="X1172" i="3"/>
  <c r="Z1172" i="3"/>
  <c r="AA1172" i="3"/>
  <c r="AI1172" i="3"/>
  <c r="X1173" i="3"/>
  <c r="Z1173" i="3"/>
  <c r="AA1173" i="3"/>
  <c r="AI1173" i="3"/>
  <c r="X1174" i="3"/>
  <c r="Z1174" i="3"/>
  <c r="AA1174" i="3"/>
  <c r="AI1174" i="3"/>
  <c r="X1175" i="3"/>
  <c r="Z1175" i="3"/>
  <c r="AA1175" i="3"/>
  <c r="AI1175" i="3"/>
  <c r="X1176" i="3"/>
  <c r="Z1176" i="3"/>
  <c r="AA1176" i="3"/>
  <c r="AI1176" i="3"/>
  <c r="X1177" i="3"/>
  <c r="Z1177" i="3"/>
  <c r="AA1177" i="3"/>
  <c r="AI1177" i="3"/>
  <c r="X1178" i="3"/>
  <c r="Z1178" i="3"/>
  <c r="AA1178" i="3"/>
  <c r="AI1178" i="3"/>
  <c r="X1179" i="3"/>
  <c r="Z1179" i="3"/>
  <c r="AA1179" i="3"/>
  <c r="AI1179" i="3"/>
  <c r="X1180" i="3"/>
  <c r="Z1180" i="3"/>
  <c r="AA1180" i="3"/>
  <c r="AI1180" i="3"/>
  <c r="X1181" i="3"/>
  <c r="Z1181" i="3"/>
  <c r="AA1181" i="3"/>
  <c r="AI1181" i="3"/>
  <c r="X1182" i="3"/>
  <c r="Z1182" i="3"/>
  <c r="AA1182" i="3"/>
  <c r="AI1182" i="3"/>
  <c r="X1183" i="3"/>
  <c r="Z1183" i="3"/>
  <c r="AA1183" i="3"/>
  <c r="AI1183" i="3"/>
  <c r="X1184" i="3"/>
  <c r="Z1184" i="3"/>
  <c r="AA1184" i="3"/>
  <c r="AI1184" i="3"/>
  <c r="X1185" i="3"/>
  <c r="Z1185" i="3"/>
  <c r="AA1185" i="3"/>
  <c r="AI1185" i="3"/>
  <c r="X1186" i="3"/>
  <c r="Z1186" i="3"/>
  <c r="AA1186" i="3"/>
  <c r="AI1186" i="3"/>
  <c r="X1187" i="3"/>
  <c r="Z1187" i="3"/>
  <c r="AA1187" i="3"/>
  <c r="AI1187" i="3"/>
  <c r="X1188" i="3"/>
  <c r="Z1188" i="3"/>
  <c r="AA1188" i="3"/>
  <c r="AI1188" i="3"/>
  <c r="X1189" i="3"/>
  <c r="Z1189" i="3"/>
  <c r="AA1189" i="3"/>
  <c r="AI1189" i="3"/>
  <c r="X1190" i="3"/>
  <c r="Z1190" i="3"/>
  <c r="AA1190" i="3"/>
  <c r="AI1190" i="3"/>
  <c r="X1191" i="3"/>
  <c r="Z1191" i="3"/>
  <c r="AA1191" i="3"/>
  <c r="AI1191" i="3"/>
  <c r="X1192" i="3"/>
  <c r="Z1192" i="3"/>
  <c r="AA1192" i="3"/>
  <c r="AI1192" i="3"/>
  <c r="X1193" i="3"/>
  <c r="Z1193" i="3"/>
  <c r="AA1193" i="3"/>
  <c r="AI1193" i="3"/>
  <c r="X1194" i="3"/>
  <c r="Z1194" i="3"/>
  <c r="AA1194" i="3"/>
  <c r="AI1194" i="3"/>
  <c r="X1195" i="3"/>
  <c r="Z1195" i="3"/>
  <c r="AA1195" i="3"/>
  <c r="AI1195" i="3"/>
  <c r="X1196" i="3"/>
  <c r="Z1196" i="3"/>
  <c r="AA1196" i="3"/>
  <c r="AI1196" i="3"/>
  <c r="X1197" i="3"/>
  <c r="Z1197" i="3"/>
  <c r="AA1197" i="3"/>
  <c r="AI1197" i="3"/>
  <c r="X1198" i="3"/>
  <c r="Z1198" i="3"/>
  <c r="AA1198" i="3"/>
  <c r="AI1198" i="3"/>
  <c r="X1199" i="3"/>
  <c r="Z1199" i="3"/>
  <c r="AA1199" i="3"/>
  <c r="AI1199" i="3"/>
  <c r="X1200" i="3"/>
  <c r="Z1200" i="3"/>
  <c r="AA1200" i="3"/>
  <c r="AI1200" i="3"/>
  <c r="X1201" i="3"/>
  <c r="Z1201" i="3"/>
  <c r="AA1201" i="3"/>
  <c r="AI1201" i="3"/>
  <c r="X1202" i="3"/>
  <c r="Z1202" i="3"/>
  <c r="AA1202" i="3"/>
  <c r="AI1202" i="3"/>
  <c r="X1203" i="3"/>
  <c r="Z1203" i="3"/>
  <c r="AA1203" i="3"/>
  <c r="AI1203" i="3"/>
  <c r="X1204" i="3"/>
  <c r="Z1204" i="3"/>
  <c r="AA1204" i="3"/>
  <c r="AI1204" i="3"/>
  <c r="X1205" i="3"/>
  <c r="Z1205" i="3"/>
  <c r="AA1205" i="3"/>
  <c r="AI1205" i="3"/>
  <c r="X1206" i="3"/>
  <c r="Z1206" i="3"/>
  <c r="AA1206" i="3"/>
  <c r="AI1206" i="3"/>
  <c r="X1207" i="3"/>
  <c r="Z1207" i="3"/>
  <c r="AA1207" i="3"/>
  <c r="AI1207" i="3"/>
  <c r="X1208" i="3"/>
  <c r="Z1208" i="3"/>
  <c r="AA1208" i="3"/>
  <c r="AI1208" i="3"/>
  <c r="X1209" i="3"/>
  <c r="Z1209" i="3"/>
  <c r="AA1209" i="3"/>
  <c r="AI1209" i="3"/>
  <c r="X1210" i="3"/>
  <c r="Z1210" i="3"/>
  <c r="AA1210" i="3"/>
  <c r="AI1210" i="3"/>
  <c r="X1211" i="3"/>
  <c r="Z1211" i="3"/>
  <c r="AA1211" i="3"/>
  <c r="AI1211" i="3"/>
  <c r="X1212" i="3"/>
  <c r="Z1212" i="3"/>
  <c r="AA1212" i="3"/>
  <c r="AI1212" i="3"/>
  <c r="X16" i="5"/>
  <c r="Z16" i="5"/>
  <c r="AA16" i="5"/>
  <c r="AI16" i="5"/>
  <c r="X17" i="5"/>
  <c r="Z17" i="5"/>
  <c r="AA17" i="5"/>
  <c r="AI17" i="5"/>
  <c r="X18" i="5"/>
  <c r="Z18" i="5"/>
  <c r="AA18" i="5"/>
  <c r="AI18" i="5"/>
  <c r="X19" i="5"/>
  <c r="Z19" i="5"/>
  <c r="AA19" i="5"/>
  <c r="AI19" i="5"/>
  <c r="X20" i="5"/>
  <c r="Z20" i="5"/>
  <c r="AA20" i="5"/>
  <c r="AI20" i="5"/>
  <c r="X21" i="5"/>
  <c r="Z21" i="5"/>
  <c r="AA21" i="5"/>
  <c r="AI21" i="5"/>
  <c r="X22" i="5"/>
  <c r="Z22" i="5"/>
  <c r="AA22" i="5"/>
  <c r="AI22" i="5"/>
  <c r="X23" i="5"/>
  <c r="Z23" i="5"/>
  <c r="AA23" i="5"/>
  <c r="AI23" i="5"/>
  <c r="X24" i="5"/>
  <c r="Z24" i="5"/>
  <c r="AA24" i="5"/>
  <c r="AI24" i="5"/>
  <c r="X25" i="5"/>
  <c r="Z25" i="5"/>
  <c r="AA25" i="5"/>
  <c r="AI25" i="5"/>
  <c r="X26" i="5"/>
  <c r="Z26" i="5"/>
  <c r="AA26" i="5"/>
  <c r="AI26" i="5"/>
  <c r="X27" i="5"/>
  <c r="Z27" i="5"/>
  <c r="AA27" i="5"/>
  <c r="AI27" i="5"/>
  <c r="X28" i="5"/>
  <c r="Z28" i="5"/>
  <c r="AA28" i="5"/>
  <c r="AI28" i="5"/>
  <c r="X29" i="5"/>
  <c r="Z29" i="5"/>
  <c r="AA29" i="5"/>
  <c r="AI29" i="5"/>
  <c r="X30" i="5"/>
  <c r="Z30" i="5"/>
  <c r="AA30" i="5"/>
  <c r="AI30" i="5"/>
  <c r="X31" i="5"/>
  <c r="Z31" i="5"/>
  <c r="AA31" i="5"/>
  <c r="AI31" i="5"/>
  <c r="X32" i="5"/>
  <c r="Z32" i="5"/>
  <c r="AA32" i="5"/>
  <c r="AI32" i="5"/>
  <c r="X33" i="5"/>
  <c r="Z33" i="5"/>
  <c r="AA33" i="5"/>
  <c r="AI33" i="5"/>
  <c r="X34" i="5"/>
  <c r="Z34" i="5"/>
  <c r="AA34" i="5"/>
  <c r="AI34" i="5"/>
  <c r="X35" i="5"/>
  <c r="Z35" i="5"/>
  <c r="AA35" i="5"/>
  <c r="AI35" i="5"/>
  <c r="X36" i="5"/>
  <c r="Z36" i="5"/>
  <c r="AA36" i="5"/>
  <c r="AI36" i="5"/>
  <c r="X37" i="5"/>
  <c r="Z37" i="5"/>
  <c r="AA37" i="5"/>
  <c r="AI37" i="5"/>
  <c r="X38" i="5"/>
  <c r="Z38" i="5"/>
  <c r="AA38" i="5"/>
  <c r="AI38" i="5"/>
  <c r="X39" i="5"/>
  <c r="Z39" i="5"/>
  <c r="AA39" i="5"/>
  <c r="AI39" i="5"/>
  <c r="X40" i="5"/>
  <c r="Z40" i="5"/>
  <c r="AA40" i="5"/>
  <c r="AI40" i="5"/>
  <c r="X41" i="5"/>
  <c r="Z41" i="5"/>
  <c r="AA41" i="5"/>
  <c r="AI41" i="5"/>
  <c r="X42" i="5"/>
  <c r="Z42" i="5"/>
  <c r="AA42" i="5"/>
  <c r="AI42" i="5"/>
  <c r="X43" i="5"/>
  <c r="Z43" i="5"/>
  <c r="AA43" i="5"/>
  <c r="AI43" i="5"/>
  <c r="X44" i="5"/>
  <c r="Z44" i="5"/>
  <c r="AA44" i="5"/>
  <c r="AI44" i="5"/>
  <c r="X45" i="5"/>
  <c r="Z45" i="5"/>
  <c r="AA45" i="5"/>
  <c r="AI45" i="5"/>
  <c r="X46" i="5"/>
  <c r="Z46" i="5"/>
  <c r="AA46" i="5"/>
  <c r="AI46" i="5"/>
  <c r="X47" i="5"/>
  <c r="Z47" i="5"/>
  <c r="AA47" i="5"/>
  <c r="AI47" i="5"/>
  <c r="X48" i="5"/>
  <c r="Z48" i="5"/>
  <c r="AA48" i="5"/>
  <c r="AI48" i="5"/>
  <c r="X49" i="5"/>
  <c r="Z49" i="5"/>
  <c r="AA49" i="5"/>
  <c r="AI49" i="5"/>
  <c r="X50" i="5"/>
  <c r="Z50" i="5"/>
  <c r="AA50" i="5"/>
  <c r="AI50" i="5"/>
  <c r="X51" i="5"/>
  <c r="Z51" i="5"/>
  <c r="AA51" i="5"/>
  <c r="AI51" i="5"/>
  <c r="X52" i="5"/>
  <c r="Z52" i="5"/>
  <c r="AA52" i="5"/>
  <c r="AI52" i="5"/>
  <c r="X53" i="5"/>
  <c r="Z53" i="5"/>
  <c r="AA53" i="5"/>
  <c r="AI53" i="5"/>
  <c r="X54" i="5"/>
  <c r="Z54" i="5"/>
  <c r="AA54" i="5"/>
  <c r="AI54" i="5"/>
  <c r="X55" i="5"/>
  <c r="Z55" i="5"/>
  <c r="AA55" i="5"/>
  <c r="AI55" i="5"/>
  <c r="X56" i="5"/>
  <c r="Z56" i="5"/>
  <c r="AA56" i="5"/>
  <c r="AI56" i="5"/>
  <c r="X57" i="5"/>
  <c r="Z57" i="5"/>
  <c r="AA57" i="5"/>
  <c r="AI57" i="5"/>
  <c r="X58" i="5"/>
  <c r="Z58" i="5"/>
  <c r="AA58" i="5"/>
  <c r="AI58" i="5"/>
  <c r="X59" i="5"/>
  <c r="Z59" i="5"/>
  <c r="AA59" i="5"/>
  <c r="AI59" i="5"/>
  <c r="X60" i="5"/>
  <c r="Z60" i="5"/>
  <c r="AA60" i="5"/>
  <c r="AI60" i="5"/>
  <c r="X61" i="5"/>
  <c r="Z61" i="5"/>
  <c r="AA61" i="5"/>
  <c r="AI61" i="5"/>
  <c r="X62" i="5"/>
  <c r="Z62" i="5"/>
  <c r="AA62" i="5"/>
  <c r="AI62" i="5"/>
  <c r="X63" i="5"/>
  <c r="Z63" i="5"/>
  <c r="AA63" i="5"/>
  <c r="AI63" i="5"/>
  <c r="X64" i="5"/>
  <c r="Z64" i="5"/>
  <c r="AA64" i="5"/>
  <c r="AI64" i="5"/>
  <c r="X65" i="5"/>
  <c r="Z65" i="5"/>
  <c r="AA65" i="5"/>
  <c r="AI65" i="5"/>
  <c r="X66" i="5"/>
  <c r="Z66" i="5"/>
  <c r="AA66" i="5"/>
  <c r="AI66" i="5"/>
  <c r="X67" i="5"/>
  <c r="Z67" i="5"/>
  <c r="AA67" i="5"/>
  <c r="AI67" i="5"/>
  <c r="X68" i="5"/>
  <c r="Z68" i="5"/>
  <c r="AA68" i="5"/>
  <c r="AI68" i="5"/>
  <c r="X69" i="5"/>
  <c r="Z69" i="5"/>
  <c r="AA69" i="5"/>
  <c r="AI69" i="5"/>
  <c r="X70" i="5"/>
  <c r="Z70" i="5"/>
  <c r="AA70" i="5"/>
  <c r="AI70" i="5"/>
  <c r="X71" i="5"/>
  <c r="Z71" i="5"/>
  <c r="AA71" i="5"/>
  <c r="AI71" i="5"/>
  <c r="X72" i="5"/>
  <c r="Z72" i="5"/>
  <c r="AA72" i="5"/>
  <c r="AI72" i="5"/>
  <c r="X73" i="5"/>
  <c r="Z73" i="5"/>
  <c r="AA73" i="5"/>
  <c r="AI73" i="5"/>
  <c r="X74" i="5"/>
  <c r="Z74" i="5"/>
  <c r="AA74" i="5"/>
  <c r="AI74" i="5"/>
  <c r="X75" i="5"/>
  <c r="Z75" i="5"/>
  <c r="AA75" i="5"/>
  <c r="AI75" i="5"/>
  <c r="X76" i="5"/>
  <c r="Z76" i="5"/>
  <c r="AA76" i="5"/>
  <c r="AI76" i="5"/>
  <c r="X77" i="5"/>
  <c r="Z77" i="5"/>
  <c r="AA77" i="5"/>
  <c r="AI77" i="5"/>
  <c r="X78" i="5"/>
  <c r="Z78" i="5"/>
  <c r="AA78" i="5"/>
  <c r="AI78" i="5"/>
  <c r="X79" i="5"/>
  <c r="Z79" i="5"/>
  <c r="AA79" i="5"/>
  <c r="AI79" i="5"/>
  <c r="X80" i="5"/>
  <c r="Z80" i="5"/>
  <c r="AA80" i="5"/>
  <c r="AI80" i="5"/>
  <c r="X81" i="5"/>
  <c r="Z81" i="5"/>
  <c r="AA81" i="5"/>
  <c r="AI81" i="5"/>
  <c r="X82" i="5"/>
  <c r="Z82" i="5"/>
  <c r="AA82" i="5"/>
  <c r="AI82" i="5"/>
  <c r="X83" i="5"/>
  <c r="Z83" i="5"/>
  <c r="AA83" i="5"/>
  <c r="AI83" i="5"/>
  <c r="X84" i="5"/>
  <c r="Z84" i="5"/>
  <c r="AA84" i="5"/>
  <c r="AI84" i="5"/>
  <c r="X85" i="5"/>
  <c r="Z85" i="5"/>
  <c r="AA85" i="5"/>
  <c r="AI85" i="5"/>
  <c r="X86" i="5"/>
  <c r="Z86" i="5"/>
  <c r="AA86" i="5"/>
  <c r="AI86" i="5"/>
  <c r="X87" i="5"/>
  <c r="Z87" i="5"/>
  <c r="AA87" i="5"/>
  <c r="AI87" i="5"/>
  <c r="X88" i="5"/>
  <c r="Z88" i="5"/>
  <c r="AA88" i="5"/>
  <c r="AI88" i="5"/>
  <c r="X89" i="5"/>
  <c r="Z89" i="5"/>
  <c r="AA89" i="5"/>
  <c r="AI89" i="5"/>
  <c r="X90" i="5"/>
  <c r="Z90" i="5"/>
  <c r="AA90" i="5"/>
  <c r="AI90" i="5"/>
  <c r="X91" i="5"/>
  <c r="Z91" i="5"/>
  <c r="AA91" i="5"/>
  <c r="AI91" i="5"/>
  <c r="X92" i="5"/>
  <c r="Z92" i="5"/>
  <c r="AA92" i="5"/>
  <c r="AI92" i="5"/>
  <c r="X93" i="5"/>
  <c r="Z93" i="5"/>
  <c r="AA93" i="5"/>
  <c r="AI93" i="5"/>
  <c r="X94" i="5"/>
  <c r="Z94" i="5"/>
  <c r="AA94" i="5"/>
  <c r="AI94" i="5"/>
  <c r="X95" i="5"/>
  <c r="Z95" i="5"/>
  <c r="AA95" i="5"/>
  <c r="AI95" i="5"/>
  <c r="X96" i="5"/>
  <c r="Z96" i="5"/>
  <c r="AA96" i="5"/>
  <c r="AI96" i="5"/>
  <c r="X97" i="5"/>
  <c r="Z97" i="5"/>
  <c r="AA97" i="5"/>
  <c r="AI97" i="5"/>
  <c r="X98" i="5"/>
  <c r="Z98" i="5"/>
  <c r="AA98" i="5"/>
  <c r="AI98" i="5"/>
  <c r="X99" i="5"/>
  <c r="Z99" i="5"/>
  <c r="AA99" i="5"/>
  <c r="AI99" i="5"/>
  <c r="X100" i="5"/>
  <c r="Z100" i="5"/>
  <c r="AA100" i="5"/>
  <c r="AI100" i="5"/>
  <c r="X101" i="5"/>
  <c r="Z101" i="5"/>
  <c r="AA101" i="5"/>
  <c r="AI101" i="5"/>
  <c r="X102" i="5"/>
  <c r="Z102" i="5"/>
  <c r="AA102" i="5"/>
  <c r="AI102" i="5"/>
  <c r="X103" i="5"/>
  <c r="Z103" i="5"/>
  <c r="AA103" i="5"/>
  <c r="AI103" i="5"/>
  <c r="X104" i="5"/>
  <c r="Z104" i="5"/>
  <c r="AA104" i="5"/>
  <c r="AI104" i="5"/>
  <c r="X105" i="5"/>
  <c r="Z105" i="5"/>
  <c r="AA105" i="5"/>
  <c r="AI105" i="5"/>
  <c r="X106" i="5"/>
  <c r="Z106" i="5"/>
  <c r="AA106" i="5"/>
  <c r="AI106" i="5"/>
  <c r="X107" i="5"/>
  <c r="Z107" i="5"/>
  <c r="AA107" i="5"/>
  <c r="AI107" i="5"/>
  <c r="X108" i="5"/>
  <c r="Z108" i="5"/>
  <c r="AA108" i="5"/>
  <c r="AI108" i="5"/>
  <c r="X109" i="5"/>
  <c r="Z109" i="5"/>
  <c r="AA109" i="5"/>
  <c r="AI109" i="5"/>
  <c r="X110" i="5"/>
  <c r="Z110" i="5"/>
  <c r="AA110" i="5"/>
  <c r="AI110" i="5"/>
  <c r="X111" i="5"/>
  <c r="Z111" i="5"/>
  <c r="AA111" i="5"/>
  <c r="AI111" i="5"/>
  <c r="X112" i="5"/>
  <c r="Z112" i="5"/>
  <c r="AA112" i="5"/>
  <c r="AI112" i="5"/>
  <c r="X113" i="5"/>
  <c r="Z113" i="5"/>
  <c r="AA113" i="5"/>
  <c r="AI113" i="5"/>
  <c r="X114" i="5"/>
  <c r="Z114" i="5"/>
  <c r="AA114" i="5"/>
  <c r="AI114" i="5"/>
  <c r="X115" i="5"/>
  <c r="Z115" i="5"/>
  <c r="AA115" i="5"/>
  <c r="AI115" i="5"/>
  <c r="X116" i="5"/>
  <c r="Z116" i="5"/>
  <c r="AA116" i="5"/>
  <c r="AI116" i="5"/>
  <c r="X117" i="5"/>
  <c r="Z117" i="5"/>
  <c r="AA117" i="5"/>
  <c r="AI117" i="5"/>
  <c r="X118" i="5"/>
  <c r="Z118" i="5"/>
  <c r="AA118" i="5"/>
  <c r="AI118" i="5"/>
  <c r="X119" i="5"/>
  <c r="Z119" i="5"/>
  <c r="AA119" i="5"/>
  <c r="AI119" i="5"/>
  <c r="X120" i="5"/>
  <c r="Z120" i="5"/>
  <c r="AA120" i="5"/>
  <c r="AI120" i="5"/>
  <c r="X121" i="5"/>
  <c r="Z121" i="5"/>
  <c r="AA121" i="5"/>
  <c r="AI121" i="5"/>
  <c r="X122" i="5"/>
  <c r="Z122" i="5"/>
  <c r="AA122" i="5"/>
  <c r="AI122" i="5"/>
  <c r="X123" i="5"/>
  <c r="Z123" i="5"/>
  <c r="AA123" i="5"/>
  <c r="AI123" i="5"/>
  <c r="X124" i="5"/>
  <c r="Z124" i="5"/>
  <c r="AA124" i="5"/>
  <c r="AI124" i="5"/>
  <c r="X125" i="5"/>
  <c r="Z125" i="5"/>
  <c r="AA125" i="5"/>
  <c r="AI125" i="5"/>
  <c r="X126" i="5"/>
  <c r="Z126" i="5"/>
  <c r="AA126" i="5"/>
  <c r="AI126" i="5"/>
  <c r="X127" i="5"/>
  <c r="Z127" i="5"/>
  <c r="AA127" i="5"/>
  <c r="AI127" i="5"/>
  <c r="X128" i="5"/>
  <c r="Z128" i="5"/>
  <c r="AA128" i="5"/>
  <c r="AI128" i="5"/>
  <c r="X129" i="5"/>
  <c r="Z129" i="5"/>
  <c r="AA129" i="5"/>
  <c r="AI129" i="5"/>
  <c r="X130" i="5"/>
  <c r="Z130" i="5"/>
  <c r="AA130" i="5"/>
  <c r="AI130" i="5"/>
  <c r="X131" i="5"/>
  <c r="Z131" i="5"/>
  <c r="AA131" i="5"/>
  <c r="AI131" i="5"/>
  <c r="X132" i="5"/>
  <c r="Z132" i="5"/>
  <c r="AA132" i="5"/>
  <c r="AI132" i="5"/>
  <c r="X133" i="5"/>
  <c r="Z133" i="5"/>
  <c r="AA133" i="5"/>
  <c r="AI133" i="5"/>
  <c r="X134" i="5"/>
  <c r="Z134" i="5"/>
  <c r="AA134" i="5"/>
  <c r="AI134" i="5"/>
  <c r="X135" i="5"/>
  <c r="Z135" i="5"/>
  <c r="AA135" i="5"/>
  <c r="AI135" i="5"/>
  <c r="X136" i="5"/>
  <c r="Z136" i="5"/>
  <c r="AA136" i="5"/>
  <c r="AI136" i="5"/>
  <c r="X137" i="5"/>
  <c r="Z137" i="5"/>
  <c r="AA137" i="5"/>
  <c r="AI137" i="5"/>
  <c r="X138" i="5"/>
  <c r="Z138" i="5"/>
  <c r="AA138" i="5"/>
  <c r="AI138" i="5"/>
  <c r="X139" i="5"/>
  <c r="Z139" i="5"/>
  <c r="AA139" i="5"/>
  <c r="AI139" i="5"/>
  <c r="X140" i="5"/>
  <c r="Z140" i="5"/>
  <c r="AA140" i="5"/>
  <c r="AI140" i="5"/>
  <c r="X141" i="5"/>
  <c r="Z141" i="5"/>
  <c r="AA141" i="5"/>
  <c r="AI141" i="5"/>
  <c r="X142" i="5"/>
  <c r="Z142" i="5"/>
  <c r="AA142" i="5"/>
  <c r="AI142" i="5"/>
  <c r="X143" i="5"/>
  <c r="Z143" i="5"/>
  <c r="AA143" i="5"/>
  <c r="AI143" i="5"/>
  <c r="X144" i="5"/>
  <c r="Z144" i="5"/>
  <c r="AA144" i="5"/>
  <c r="AI144" i="5"/>
  <c r="X145" i="5"/>
  <c r="Z145" i="5"/>
  <c r="AA145" i="5"/>
  <c r="AI145" i="5"/>
  <c r="X146" i="5"/>
  <c r="Z146" i="5"/>
  <c r="AA146" i="5"/>
  <c r="AI146" i="5"/>
  <c r="X147" i="5"/>
  <c r="Z147" i="5"/>
  <c r="AA147" i="5"/>
  <c r="AI147" i="5"/>
  <c r="X148" i="5"/>
  <c r="Z148" i="5"/>
  <c r="AA148" i="5"/>
  <c r="AI148" i="5"/>
  <c r="X149" i="5"/>
  <c r="Z149" i="5"/>
  <c r="AA149" i="5"/>
  <c r="AI149" i="5"/>
  <c r="X150" i="5"/>
  <c r="Z150" i="5"/>
  <c r="AA150" i="5"/>
  <c r="AI150" i="5"/>
  <c r="X151" i="5"/>
  <c r="Z151" i="5"/>
  <c r="AA151" i="5"/>
  <c r="AI151" i="5"/>
  <c r="X152" i="5"/>
  <c r="Z152" i="5"/>
  <c r="AA152" i="5"/>
  <c r="AI152" i="5"/>
  <c r="X153" i="5"/>
  <c r="Z153" i="5"/>
  <c r="AA153" i="5"/>
  <c r="AI153" i="5"/>
  <c r="X154" i="5"/>
  <c r="Z154" i="5"/>
  <c r="AA154" i="5"/>
  <c r="AI154" i="5"/>
  <c r="X155" i="5"/>
  <c r="Z155" i="5"/>
  <c r="AA155" i="5"/>
  <c r="AI155" i="5"/>
  <c r="X156" i="5"/>
  <c r="Z156" i="5"/>
  <c r="AA156" i="5"/>
  <c r="AI156" i="5"/>
  <c r="X157" i="5"/>
  <c r="Z157" i="5"/>
  <c r="AA157" i="5"/>
  <c r="AI157" i="5"/>
  <c r="X158" i="5"/>
  <c r="Z158" i="5"/>
  <c r="AA158" i="5"/>
  <c r="AI158" i="5"/>
  <c r="X159" i="5"/>
  <c r="Z159" i="5"/>
  <c r="AA159" i="5"/>
  <c r="AI159" i="5"/>
  <c r="X160" i="5"/>
  <c r="Z160" i="5"/>
  <c r="AA160" i="5"/>
  <c r="AI160" i="5"/>
  <c r="X161" i="5"/>
  <c r="Z161" i="5"/>
  <c r="AA161" i="5"/>
  <c r="AI161" i="5"/>
  <c r="X162" i="5"/>
  <c r="Z162" i="5"/>
  <c r="AA162" i="5"/>
  <c r="AI162" i="5"/>
  <c r="X163" i="5"/>
  <c r="Z163" i="5"/>
  <c r="AA163" i="5"/>
  <c r="AI163" i="5"/>
  <c r="X164" i="5"/>
  <c r="Z164" i="5"/>
  <c r="AA164" i="5"/>
  <c r="AI164" i="5"/>
  <c r="X165" i="5"/>
  <c r="Z165" i="5"/>
  <c r="AA165" i="5"/>
  <c r="AI165" i="5"/>
  <c r="X166" i="5"/>
  <c r="Z166" i="5"/>
  <c r="AA166" i="5"/>
  <c r="AI166" i="5"/>
  <c r="X167" i="5"/>
  <c r="Z167" i="5"/>
  <c r="AA167" i="5"/>
  <c r="AI167" i="5"/>
  <c r="X168" i="5"/>
  <c r="Z168" i="5"/>
  <c r="AA168" i="5"/>
  <c r="AI168" i="5"/>
  <c r="X169" i="5"/>
  <c r="Z169" i="5"/>
  <c r="AA169" i="5"/>
  <c r="AI169" i="5"/>
  <c r="X170" i="5"/>
  <c r="Z170" i="5"/>
  <c r="AA170" i="5"/>
  <c r="AI170" i="5"/>
  <c r="X171" i="5"/>
  <c r="Z171" i="5"/>
  <c r="AA171" i="5"/>
  <c r="AI171" i="5"/>
  <c r="X172" i="5"/>
  <c r="Z172" i="5"/>
  <c r="AA172" i="5"/>
  <c r="AI172" i="5"/>
  <c r="X173" i="5"/>
  <c r="Z173" i="5"/>
  <c r="AA173" i="5"/>
  <c r="AI173" i="5"/>
  <c r="X174" i="5"/>
  <c r="Z174" i="5"/>
  <c r="AA174" i="5"/>
  <c r="AI174" i="5"/>
  <c r="X175" i="5"/>
  <c r="Z175" i="5"/>
  <c r="AA175" i="5"/>
  <c r="AI175" i="5"/>
  <c r="X176" i="5"/>
  <c r="Z176" i="5"/>
  <c r="AA176" i="5"/>
  <c r="AI176" i="5"/>
  <c r="X177" i="5"/>
  <c r="Z177" i="5"/>
  <c r="AA177" i="5"/>
  <c r="AI177" i="5"/>
  <c r="X178" i="5"/>
  <c r="Z178" i="5"/>
  <c r="AA178" i="5"/>
  <c r="AI178" i="5"/>
  <c r="X179" i="5"/>
  <c r="Z179" i="5"/>
  <c r="AA179" i="5"/>
  <c r="AI179" i="5"/>
  <c r="X180" i="5"/>
  <c r="Z180" i="5"/>
  <c r="AA180" i="5"/>
  <c r="AI180" i="5"/>
  <c r="X181" i="5"/>
  <c r="Z181" i="5"/>
  <c r="AA181" i="5"/>
  <c r="AI181" i="5"/>
  <c r="X182" i="5"/>
  <c r="Z182" i="5"/>
  <c r="AA182" i="5"/>
  <c r="AI182" i="5"/>
  <c r="X183" i="5"/>
  <c r="Z183" i="5"/>
  <c r="AA183" i="5"/>
  <c r="AI183" i="5"/>
  <c r="X184" i="5"/>
  <c r="Z184" i="5"/>
  <c r="AA184" i="5"/>
  <c r="AI184" i="5"/>
  <c r="X185" i="5"/>
  <c r="Z185" i="5"/>
  <c r="AA185" i="5"/>
  <c r="AI185" i="5"/>
  <c r="X186" i="5"/>
  <c r="Z186" i="5"/>
  <c r="AA186" i="5"/>
  <c r="AI186" i="5"/>
  <c r="X187" i="5"/>
  <c r="Z187" i="5"/>
  <c r="AA187" i="5"/>
  <c r="AI187" i="5"/>
  <c r="X188" i="5"/>
  <c r="Z188" i="5"/>
  <c r="AA188" i="5"/>
  <c r="AI188" i="5"/>
  <c r="X189" i="5"/>
  <c r="Z189" i="5"/>
  <c r="AA189" i="5"/>
  <c r="AI189" i="5"/>
  <c r="X190" i="5"/>
  <c r="Z190" i="5"/>
  <c r="AA190" i="5"/>
  <c r="AI190" i="5"/>
  <c r="X191" i="5"/>
  <c r="Z191" i="5"/>
  <c r="AA191" i="5"/>
  <c r="AI191" i="5"/>
  <c r="X192" i="5"/>
  <c r="Z192" i="5"/>
  <c r="AA192" i="5"/>
  <c r="AI192" i="5"/>
  <c r="X193" i="5"/>
  <c r="Z193" i="5"/>
  <c r="AA193" i="5"/>
  <c r="AI193" i="5"/>
  <c r="X194" i="5"/>
  <c r="Z194" i="5"/>
  <c r="AA194" i="5"/>
  <c r="AI194" i="5"/>
  <c r="X195" i="5"/>
  <c r="Z195" i="5"/>
  <c r="AA195" i="5"/>
  <c r="AI195" i="5"/>
  <c r="X196" i="5"/>
  <c r="Z196" i="5"/>
  <c r="AA196" i="5"/>
  <c r="AI196" i="5"/>
  <c r="X197" i="5"/>
  <c r="Z197" i="5"/>
  <c r="AA197" i="5"/>
  <c r="AI197" i="5"/>
  <c r="X198" i="5"/>
  <c r="Z198" i="5"/>
  <c r="AA198" i="5"/>
  <c r="AI198" i="5"/>
  <c r="X199" i="5"/>
  <c r="Z199" i="5"/>
  <c r="AA199" i="5"/>
  <c r="AI199" i="5"/>
  <c r="X200" i="5"/>
  <c r="Z200" i="5"/>
  <c r="AA200" i="5"/>
  <c r="AI200" i="5"/>
  <c r="X201" i="5"/>
  <c r="Z201" i="5"/>
  <c r="AA201" i="5"/>
  <c r="AI201" i="5"/>
  <c r="X202" i="5"/>
  <c r="Z202" i="5"/>
  <c r="AA202" i="5"/>
  <c r="AI202" i="5"/>
  <c r="X203" i="5"/>
  <c r="Z203" i="5"/>
  <c r="AA203" i="5"/>
  <c r="AI203" i="5"/>
  <c r="X204" i="5"/>
  <c r="Z204" i="5"/>
  <c r="AA204" i="5"/>
  <c r="AI204" i="5"/>
  <c r="X205" i="5"/>
  <c r="Z205" i="5"/>
  <c r="AA205" i="5"/>
  <c r="AI205" i="5"/>
  <c r="X206" i="5"/>
  <c r="Z206" i="5"/>
  <c r="AA206" i="5"/>
  <c r="AI206" i="5"/>
  <c r="X207" i="5"/>
  <c r="Z207" i="5"/>
  <c r="AA207" i="5"/>
  <c r="AI207" i="5"/>
  <c r="X208" i="5"/>
  <c r="Z208" i="5"/>
  <c r="AA208" i="5"/>
  <c r="AI208" i="5"/>
  <c r="X209" i="5"/>
  <c r="Z209" i="5"/>
  <c r="AA209" i="5"/>
  <c r="AI209" i="5"/>
  <c r="X210" i="5"/>
  <c r="Z210" i="5"/>
  <c r="AA210" i="5"/>
  <c r="AI210" i="5"/>
  <c r="X211" i="5"/>
  <c r="Z211" i="5"/>
  <c r="AA211" i="5"/>
  <c r="AI211" i="5"/>
  <c r="X212" i="5"/>
  <c r="Z212" i="5"/>
  <c r="AA212" i="5"/>
  <c r="AI212" i="5"/>
  <c r="X213" i="5"/>
  <c r="Z213" i="5"/>
  <c r="AA213" i="5"/>
  <c r="AI213" i="5"/>
  <c r="X214" i="5"/>
  <c r="Z214" i="5"/>
  <c r="AA214" i="5"/>
  <c r="AI214" i="5"/>
  <c r="X215" i="5"/>
  <c r="Z215" i="5"/>
  <c r="AA215" i="5"/>
  <c r="AI215" i="5"/>
  <c r="X216" i="5"/>
  <c r="Z216" i="5"/>
  <c r="AA216" i="5"/>
  <c r="AI216" i="5"/>
  <c r="X217" i="5"/>
  <c r="Z217" i="5"/>
  <c r="AA217" i="5"/>
  <c r="AI217" i="5"/>
  <c r="X218" i="5"/>
  <c r="Z218" i="5"/>
  <c r="AA218" i="5"/>
  <c r="AI218" i="5"/>
  <c r="X219" i="5"/>
  <c r="Z219" i="5"/>
  <c r="AA219" i="5"/>
  <c r="AI219" i="5"/>
  <c r="X220" i="5"/>
  <c r="Z220" i="5"/>
  <c r="AA220" i="5"/>
  <c r="AI220" i="5"/>
  <c r="X221" i="5"/>
  <c r="Z221" i="5"/>
  <c r="AA221" i="5"/>
  <c r="AI221" i="5"/>
  <c r="X222" i="5"/>
  <c r="Z222" i="5"/>
  <c r="AA222" i="5"/>
  <c r="AI222" i="5"/>
  <c r="X223" i="5"/>
  <c r="Z223" i="5"/>
  <c r="AA223" i="5"/>
  <c r="AI223" i="5"/>
  <c r="X224" i="5"/>
  <c r="Z224" i="5"/>
  <c r="AA224" i="5"/>
  <c r="AI224" i="5"/>
  <c r="X225" i="5"/>
  <c r="Z225" i="5"/>
  <c r="AA225" i="5"/>
  <c r="AI225" i="5"/>
  <c r="X226" i="5"/>
  <c r="Z226" i="5"/>
  <c r="AA226" i="5"/>
  <c r="AI226" i="5"/>
  <c r="X227" i="5"/>
  <c r="Z227" i="5"/>
  <c r="AA227" i="5"/>
  <c r="AI227" i="5"/>
  <c r="X228" i="5"/>
  <c r="Z228" i="5"/>
  <c r="AA228" i="5"/>
  <c r="AI228" i="5"/>
  <c r="X229" i="5"/>
  <c r="Z229" i="5"/>
  <c r="AA229" i="5"/>
  <c r="AI229" i="5"/>
  <c r="X230" i="5"/>
  <c r="Z230" i="5"/>
  <c r="AA230" i="5"/>
  <c r="AI230" i="5"/>
  <c r="X231" i="5"/>
  <c r="Z231" i="5"/>
  <c r="AA231" i="5"/>
  <c r="AI231" i="5"/>
  <c r="X232" i="5"/>
  <c r="Z232" i="5"/>
  <c r="AA232" i="5"/>
  <c r="AI232" i="5"/>
  <c r="X233" i="5"/>
  <c r="Z233" i="5"/>
  <c r="AA233" i="5"/>
  <c r="AI233" i="5"/>
  <c r="X234" i="5"/>
  <c r="Z234" i="5"/>
  <c r="AA234" i="5"/>
  <c r="AI234" i="5"/>
  <c r="X235" i="5"/>
  <c r="Z235" i="5"/>
  <c r="AA235" i="5"/>
  <c r="AI235" i="5"/>
  <c r="X236" i="5"/>
  <c r="Z236" i="5"/>
  <c r="AA236" i="5"/>
  <c r="AI236" i="5"/>
  <c r="X237" i="5"/>
  <c r="Z237" i="5"/>
  <c r="AA237" i="5"/>
  <c r="AI237" i="5"/>
  <c r="X238" i="5"/>
  <c r="Z238" i="5"/>
  <c r="AA238" i="5"/>
  <c r="AI238" i="5"/>
  <c r="X239" i="5"/>
  <c r="Z239" i="5"/>
  <c r="AA239" i="5"/>
  <c r="AI239" i="5"/>
  <c r="X240" i="5"/>
  <c r="Z240" i="5"/>
  <c r="AA240" i="5"/>
  <c r="AI240" i="5"/>
  <c r="X241" i="5"/>
  <c r="Z241" i="5"/>
  <c r="AA241" i="5"/>
  <c r="AI241" i="5"/>
  <c r="X242" i="5"/>
  <c r="Z242" i="5"/>
  <c r="AA242" i="5"/>
  <c r="AI242" i="5"/>
  <c r="X243" i="5"/>
  <c r="Z243" i="5"/>
  <c r="AA243" i="5"/>
  <c r="AI243" i="5"/>
  <c r="X244" i="5"/>
  <c r="Z244" i="5"/>
  <c r="AA244" i="5"/>
  <c r="AI244" i="5"/>
  <c r="X245" i="5"/>
  <c r="Z245" i="5"/>
  <c r="AA245" i="5"/>
  <c r="AI245" i="5"/>
  <c r="X246" i="5"/>
  <c r="Z246" i="5"/>
  <c r="AA246" i="5"/>
  <c r="AI246" i="5"/>
  <c r="X247" i="5"/>
  <c r="Z247" i="5"/>
  <c r="AA247" i="5"/>
  <c r="AI247" i="5"/>
  <c r="X248" i="5"/>
  <c r="Z248" i="5"/>
  <c r="AA248" i="5"/>
  <c r="AI248" i="5"/>
  <c r="X249" i="5"/>
  <c r="Z249" i="5"/>
  <c r="AA249" i="5"/>
  <c r="AI249" i="5"/>
  <c r="X250" i="5"/>
  <c r="Z250" i="5"/>
  <c r="AA250" i="5"/>
  <c r="AI250" i="5"/>
  <c r="X251" i="5"/>
  <c r="Z251" i="5"/>
  <c r="AA251" i="5"/>
  <c r="AI251" i="5"/>
  <c r="X252" i="5"/>
  <c r="Z252" i="5"/>
  <c r="AA252" i="5"/>
  <c r="AI252" i="5"/>
  <c r="X253" i="5"/>
  <c r="Z253" i="5"/>
  <c r="AA253" i="5"/>
  <c r="AI253" i="5"/>
  <c r="X254" i="5"/>
  <c r="Z254" i="5"/>
  <c r="AA254" i="5"/>
  <c r="AI254" i="5"/>
  <c r="X255" i="5"/>
  <c r="Z255" i="5"/>
  <c r="AA255" i="5"/>
  <c r="AI255" i="5"/>
  <c r="X256" i="5"/>
  <c r="Z256" i="5"/>
  <c r="AA256" i="5"/>
  <c r="AI256" i="5"/>
  <c r="X257" i="5"/>
  <c r="Z257" i="5"/>
  <c r="AA257" i="5"/>
  <c r="AI257" i="5"/>
  <c r="X258" i="5"/>
  <c r="Z258" i="5"/>
  <c r="AA258" i="5"/>
  <c r="AI258" i="5"/>
  <c r="X259" i="5"/>
  <c r="Z259" i="5"/>
  <c r="AA259" i="5"/>
  <c r="AI259" i="5"/>
  <c r="X260" i="5"/>
  <c r="Z260" i="5"/>
  <c r="AA260" i="5"/>
  <c r="AI260" i="5"/>
  <c r="X261" i="5"/>
  <c r="Z261" i="5"/>
  <c r="AA261" i="5"/>
  <c r="AI261" i="5"/>
  <c r="X262" i="5"/>
  <c r="Z262" i="5"/>
  <c r="AA262" i="5"/>
  <c r="AI262" i="5"/>
  <c r="X263" i="5"/>
  <c r="Z263" i="5"/>
  <c r="AA263" i="5"/>
  <c r="AI263" i="5"/>
  <c r="X264" i="5"/>
  <c r="Z264" i="5"/>
  <c r="AA264" i="5"/>
  <c r="AI264" i="5"/>
  <c r="X265" i="5"/>
  <c r="Z265" i="5"/>
  <c r="AA265" i="5"/>
  <c r="AI265" i="5"/>
  <c r="X266" i="5"/>
  <c r="Z266" i="5"/>
  <c r="AA266" i="5"/>
  <c r="AI266" i="5"/>
  <c r="X267" i="5"/>
  <c r="Z267" i="5"/>
  <c r="AA267" i="5"/>
  <c r="AI267" i="5"/>
  <c r="X268" i="5"/>
  <c r="Z268" i="5"/>
  <c r="AA268" i="5"/>
  <c r="AI268" i="5"/>
  <c r="X269" i="5"/>
  <c r="Z269" i="5"/>
  <c r="AA269" i="5"/>
  <c r="AI269" i="5"/>
  <c r="X270" i="5"/>
  <c r="Z270" i="5"/>
  <c r="AA270" i="5"/>
  <c r="AI270" i="5"/>
  <c r="X271" i="5"/>
  <c r="Z271" i="5"/>
  <c r="AA271" i="5"/>
  <c r="AI271" i="5"/>
  <c r="X272" i="5"/>
  <c r="Z272" i="5"/>
  <c r="AA272" i="5"/>
  <c r="AI272" i="5"/>
  <c r="X273" i="5"/>
  <c r="Z273" i="5"/>
  <c r="AA273" i="5"/>
  <c r="AI273" i="5"/>
  <c r="X274" i="5"/>
  <c r="Z274" i="5"/>
  <c r="AA274" i="5"/>
  <c r="AI274" i="5"/>
  <c r="X275" i="5"/>
  <c r="Z275" i="5"/>
  <c r="AA275" i="5"/>
  <c r="AI275" i="5"/>
  <c r="X276" i="5"/>
  <c r="Z276" i="5"/>
  <c r="AA276" i="5"/>
  <c r="AI276" i="5"/>
  <c r="X277" i="5"/>
  <c r="Z277" i="5"/>
  <c r="AA277" i="5"/>
  <c r="AI277" i="5"/>
  <c r="X278" i="5"/>
  <c r="Z278" i="5"/>
  <c r="AA278" i="5"/>
  <c r="AI278" i="5"/>
  <c r="X279" i="5"/>
  <c r="Z279" i="5"/>
  <c r="AA279" i="5"/>
  <c r="AI279" i="5"/>
  <c r="X280" i="5"/>
  <c r="Z280" i="5"/>
  <c r="AA280" i="5"/>
  <c r="AI280" i="5"/>
  <c r="X281" i="5"/>
  <c r="Z281" i="5"/>
  <c r="AA281" i="5"/>
  <c r="AI281" i="5"/>
  <c r="X282" i="5"/>
  <c r="Z282" i="5"/>
  <c r="AA282" i="5"/>
  <c r="AI282" i="5"/>
  <c r="X283" i="5"/>
  <c r="Z283" i="5"/>
  <c r="AA283" i="5"/>
  <c r="AI283" i="5"/>
  <c r="X284" i="5"/>
  <c r="Z284" i="5"/>
  <c r="AA284" i="5"/>
  <c r="AI284" i="5"/>
  <c r="X285" i="5"/>
  <c r="Z285" i="5"/>
  <c r="AA285" i="5"/>
  <c r="AI285" i="5"/>
  <c r="X286" i="5"/>
  <c r="Z286" i="5"/>
  <c r="AA286" i="5"/>
  <c r="AI286" i="5"/>
  <c r="X287" i="5"/>
  <c r="Z287" i="5"/>
  <c r="AA287" i="5"/>
  <c r="AI287" i="5"/>
  <c r="X288" i="5"/>
  <c r="Z288" i="5"/>
  <c r="AA288" i="5"/>
  <c r="AI288" i="5"/>
  <c r="X289" i="5"/>
  <c r="Z289" i="5"/>
  <c r="AA289" i="5"/>
  <c r="AI289" i="5"/>
  <c r="X290" i="5"/>
  <c r="Z290" i="5"/>
  <c r="AA290" i="5"/>
  <c r="AI290" i="5"/>
  <c r="X291" i="5"/>
  <c r="Z291" i="5"/>
  <c r="AA291" i="5"/>
  <c r="AI291" i="5"/>
  <c r="X292" i="5"/>
  <c r="Z292" i="5"/>
  <c r="AA292" i="5"/>
  <c r="AI292" i="5"/>
  <c r="X293" i="5"/>
  <c r="Z293" i="5"/>
  <c r="AA293" i="5"/>
  <c r="AI293" i="5"/>
  <c r="X294" i="5"/>
  <c r="Z294" i="5"/>
  <c r="AA294" i="5"/>
  <c r="AI294" i="5"/>
  <c r="X295" i="5"/>
  <c r="Z295" i="5"/>
  <c r="AA295" i="5"/>
  <c r="AI295" i="5"/>
  <c r="X296" i="5"/>
  <c r="Z296" i="5"/>
  <c r="AA296" i="5"/>
  <c r="AI296" i="5"/>
  <c r="X297" i="5"/>
  <c r="Z297" i="5"/>
  <c r="AA297" i="5"/>
  <c r="AI297" i="5"/>
  <c r="X298" i="5"/>
  <c r="Z298" i="5"/>
  <c r="AA298" i="5"/>
  <c r="AI298" i="5"/>
  <c r="X299" i="5"/>
  <c r="Z299" i="5"/>
  <c r="AA299" i="5"/>
  <c r="AI299" i="5"/>
  <c r="X300" i="5"/>
  <c r="Z300" i="5"/>
  <c r="AA300" i="5"/>
  <c r="AI300" i="5"/>
  <c r="X301" i="5"/>
  <c r="Z301" i="5"/>
  <c r="AA301" i="5"/>
  <c r="AI301" i="5"/>
  <c r="X302" i="5"/>
  <c r="Z302" i="5"/>
  <c r="AA302" i="5"/>
  <c r="AI302" i="5"/>
  <c r="X303" i="5"/>
  <c r="Z303" i="5"/>
  <c r="AA303" i="5"/>
  <c r="AI303" i="5"/>
  <c r="X304" i="5"/>
  <c r="Z304" i="5"/>
  <c r="AA304" i="5"/>
  <c r="AI304" i="5"/>
  <c r="X305" i="5"/>
  <c r="Z305" i="5"/>
  <c r="AA305" i="5"/>
  <c r="AI305" i="5"/>
  <c r="X306" i="5"/>
  <c r="Z306" i="5"/>
  <c r="AA306" i="5"/>
  <c r="AI306" i="5"/>
  <c r="X307" i="5"/>
  <c r="Z307" i="5"/>
  <c r="AA307" i="5"/>
  <c r="AI307" i="5"/>
  <c r="X308" i="5"/>
  <c r="Z308" i="5"/>
  <c r="AA308" i="5"/>
  <c r="AI308" i="5"/>
  <c r="X309" i="5"/>
  <c r="Z309" i="5"/>
  <c r="AA309" i="5"/>
  <c r="AI309" i="5"/>
  <c r="X310" i="5"/>
  <c r="Z310" i="5"/>
  <c r="AA310" i="5"/>
  <c r="AI310" i="5"/>
  <c r="X311" i="5"/>
  <c r="Z311" i="5"/>
  <c r="AA311" i="5"/>
  <c r="AI311" i="5"/>
  <c r="X312" i="5"/>
  <c r="Z312" i="5"/>
  <c r="AA312" i="5"/>
  <c r="AI312" i="5"/>
  <c r="X313" i="5"/>
  <c r="Z313" i="5"/>
  <c r="AA313" i="5"/>
  <c r="AI313" i="5"/>
  <c r="X314" i="5"/>
  <c r="Z314" i="5"/>
  <c r="AA314" i="5"/>
  <c r="AI314" i="5"/>
  <c r="X315" i="5"/>
  <c r="Z315" i="5"/>
  <c r="AA315" i="5"/>
  <c r="AI315" i="5"/>
  <c r="X316" i="5"/>
  <c r="Z316" i="5"/>
  <c r="AA316" i="5"/>
  <c r="AI316" i="5"/>
  <c r="X317" i="5"/>
  <c r="Z317" i="5"/>
  <c r="AA317" i="5"/>
  <c r="AI317" i="5"/>
  <c r="X318" i="5"/>
  <c r="Z318" i="5"/>
  <c r="AA318" i="5"/>
  <c r="AI318" i="5"/>
  <c r="X319" i="5"/>
  <c r="Z319" i="5"/>
  <c r="AA319" i="5"/>
  <c r="AI319" i="5"/>
  <c r="X320" i="5"/>
  <c r="Z320" i="5"/>
  <c r="AA320" i="5"/>
  <c r="AI320" i="5"/>
  <c r="X321" i="5"/>
  <c r="Z321" i="5"/>
  <c r="AA321" i="5"/>
  <c r="AI321" i="5"/>
  <c r="X322" i="5"/>
  <c r="Z322" i="5"/>
  <c r="AA322" i="5"/>
  <c r="AI322" i="5"/>
  <c r="X323" i="5"/>
  <c r="Z323" i="5"/>
  <c r="AA323" i="5"/>
  <c r="AI323" i="5"/>
  <c r="X324" i="5"/>
  <c r="Z324" i="5"/>
  <c r="AA324" i="5"/>
  <c r="AI324" i="5"/>
  <c r="X325" i="5"/>
  <c r="Z325" i="5"/>
  <c r="AA325" i="5"/>
  <c r="AI325" i="5"/>
  <c r="X326" i="5"/>
  <c r="Z326" i="5"/>
  <c r="AA326" i="5"/>
  <c r="AI326" i="5"/>
  <c r="X327" i="5"/>
  <c r="Z327" i="5"/>
  <c r="AA327" i="5"/>
  <c r="AI327" i="5"/>
  <c r="X328" i="5"/>
  <c r="Z328" i="5"/>
  <c r="AA328" i="5"/>
  <c r="AI328" i="5"/>
  <c r="X329" i="5"/>
  <c r="Z329" i="5"/>
  <c r="AA329" i="5"/>
  <c r="AI329" i="5"/>
  <c r="X330" i="5"/>
  <c r="Z330" i="5"/>
  <c r="AA330" i="5"/>
  <c r="AI330" i="5"/>
  <c r="X331" i="5"/>
  <c r="Z331" i="5"/>
  <c r="AA331" i="5"/>
  <c r="AI331" i="5"/>
  <c r="X332" i="5"/>
  <c r="Z332" i="5"/>
  <c r="AA332" i="5"/>
  <c r="AI332" i="5"/>
  <c r="X333" i="5"/>
  <c r="Z333" i="5"/>
  <c r="AA333" i="5"/>
  <c r="AI333" i="5"/>
  <c r="X334" i="5"/>
  <c r="Z334" i="5"/>
  <c r="AA334" i="5"/>
  <c r="AI334" i="5"/>
  <c r="X335" i="5"/>
  <c r="Z335" i="5"/>
  <c r="AA335" i="5"/>
  <c r="AI335" i="5"/>
  <c r="X336" i="5"/>
  <c r="Z336" i="5"/>
  <c r="AA336" i="5"/>
  <c r="AI336" i="5"/>
  <c r="X337" i="5"/>
  <c r="Z337" i="5"/>
  <c r="AA337" i="5"/>
  <c r="AI337" i="5"/>
  <c r="X338" i="5"/>
  <c r="Z338" i="5"/>
  <c r="AA338" i="5"/>
  <c r="AI338" i="5"/>
  <c r="X339" i="5"/>
  <c r="Z339" i="5"/>
  <c r="AA339" i="5"/>
  <c r="AI339" i="5"/>
  <c r="X340" i="5"/>
  <c r="Z340" i="5"/>
  <c r="AA340" i="5"/>
  <c r="AI340" i="5"/>
  <c r="X341" i="5"/>
  <c r="Z341" i="5"/>
  <c r="AA341" i="5"/>
  <c r="AI341" i="5"/>
  <c r="X342" i="5"/>
  <c r="Z342" i="5"/>
  <c r="AA342" i="5"/>
  <c r="AI342" i="5"/>
  <c r="X343" i="5"/>
  <c r="Z343" i="5"/>
  <c r="AA343" i="5"/>
  <c r="AI343" i="5"/>
  <c r="X344" i="5"/>
  <c r="Z344" i="5"/>
  <c r="AA344" i="5"/>
  <c r="AI344" i="5"/>
  <c r="X345" i="5"/>
  <c r="Z345" i="5"/>
  <c r="AA345" i="5"/>
  <c r="AI345" i="5"/>
  <c r="X346" i="5"/>
  <c r="Z346" i="5"/>
  <c r="AA346" i="5"/>
  <c r="AI346" i="5"/>
  <c r="X347" i="5"/>
  <c r="Z347" i="5"/>
  <c r="AA347" i="5"/>
  <c r="AI347" i="5"/>
  <c r="X348" i="5"/>
  <c r="Z348" i="5"/>
  <c r="AA348" i="5"/>
  <c r="AI348" i="5"/>
  <c r="X349" i="5"/>
  <c r="Z349" i="5"/>
  <c r="AA349" i="5"/>
  <c r="AI349" i="5"/>
  <c r="X350" i="5"/>
  <c r="Z350" i="5"/>
  <c r="AA350" i="5"/>
  <c r="AI350" i="5"/>
  <c r="X351" i="5"/>
  <c r="Z351" i="5"/>
  <c r="AA351" i="5"/>
  <c r="AI351" i="5"/>
  <c r="X352" i="5"/>
  <c r="Z352" i="5"/>
  <c r="AA352" i="5"/>
  <c r="AI352" i="5"/>
  <c r="X353" i="5"/>
  <c r="Z353" i="5"/>
  <c r="AA353" i="5"/>
  <c r="AI353" i="5"/>
  <c r="X354" i="5"/>
  <c r="Z354" i="5"/>
  <c r="AA354" i="5"/>
  <c r="AI354" i="5"/>
  <c r="X355" i="5"/>
  <c r="Z355" i="5"/>
  <c r="AA355" i="5"/>
  <c r="AI355" i="5"/>
  <c r="X356" i="5"/>
  <c r="Z356" i="5"/>
  <c r="AA356" i="5"/>
  <c r="AI356" i="5"/>
  <c r="X357" i="5"/>
  <c r="Z357" i="5"/>
  <c r="AA357" i="5"/>
  <c r="AI357" i="5"/>
  <c r="X358" i="5"/>
  <c r="Z358" i="5"/>
  <c r="AA358" i="5"/>
  <c r="AI358" i="5"/>
  <c r="X359" i="5"/>
  <c r="Z359" i="5"/>
  <c r="AA359" i="5"/>
  <c r="AI359" i="5"/>
  <c r="X360" i="5"/>
  <c r="Z360" i="5"/>
  <c r="AA360" i="5"/>
  <c r="AI360" i="5"/>
  <c r="X361" i="5"/>
  <c r="Z361" i="5"/>
  <c r="AA361" i="5"/>
  <c r="AI361" i="5"/>
  <c r="X362" i="5"/>
  <c r="Z362" i="5"/>
  <c r="AA362" i="5"/>
  <c r="AI362" i="5"/>
  <c r="X363" i="5"/>
  <c r="Z363" i="5"/>
  <c r="AA363" i="5"/>
  <c r="AI363" i="5"/>
  <c r="X364" i="5"/>
  <c r="Z364" i="5"/>
  <c r="AA364" i="5"/>
  <c r="AI364" i="5"/>
  <c r="X365" i="5"/>
  <c r="Z365" i="5"/>
  <c r="AA365" i="5"/>
  <c r="AI365" i="5"/>
  <c r="X366" i="5"/>
  <c r="Z366" i="5"/>
  <c r="AA366" i="5"/>
  <c r="AI366" i="5"/>
  <c r="X367" i="5"/>
  <c r="Z367" i="5"/>
  <c r="AA367" i="5"/>
  <c r="AI367" i="5"/>
  <c r="X368" i="5"/>
  <c r="Z368" i="5"/>
  <c r="AA368" i="5"/>
  <c r="AI368" i="5"/>
  <c r="X369" i="5"/>
  <c r="Z369" i="5"/>
  <c r="AA369" i="5"/>
  <c r="AI369" i="5"/>
  <c r="X370" i="5"/>
  <c r="Z370" i="5"/>
  <c r="AA370" i="5"/>
  <c r="AI370" i="5"/>
  <c r="X371" i="5"/>
  <c r="Z371" i="5"/>
  <c r="AA371" i="5"/>
  <c r="AI371" i="5"/>
  <c r="X372" i="5"/>
  <c r="Z372" i="5"/>
  <c r="AA372" i="5"/>
  <c r="AI372" i="5"/>
  <c r="X373" i="5"/>
  <c r="Z373" i="5"/>
  <c r="AA373" i="5"/>
  <c r="AI373" i="5"/>
  <c r="X374" i="5"/>
  <c r="Z374" i="5"/>
  <c r="AA374" i="5"/>
  <c r="AI374" i="5"/>
  <c r="X375" i="5"/>
  <c r="Z375" i="5"/>
  <c r="AA375" i="5"/>
  <c r="AI375" i="5"/>
  <c r="X376" i="5"/>
  <c r="Z376" i="5"/>
  <c r="AA376" i="5"/>
  <c r="AI376" i="5"/>
  <c r="X377" i="5"/>
  <c r="Z377" i="5"/>
  <c r="AA377" i="5"/>
  <c r="AI377" i="5"/>
  <c r="X378" i="5"/>
  <c r="Z378" i="5"/>
  <c r="AA378" i="5"/>
  <c r="AI378" i="5"/>
  <c r="X379" i="5"/>
  <c r="Z379" i="5"/>
  <c r="AA379" i="5"/>
  <c r="AI379" i="5"/>
  <c r="X380" i="5"/>
  <c r="Z380" i="5"/>
  <c r="AA380" i="5"/>
  <c r="AI380" i="5"/>
  <c r="X381" i="5"/>
  <c r="Z381" i="5"/>
  <c r="AA381" i="5"/>
  <c r="AI381" i="5"/>
  <c r="X382" i="5"/>
  <c r="Z382" i="5"/>
  <c r="AA382" i="5"/>
  <c r="AI382" i="5"/>
  <c r="X383" i="5"/>
  <c r="Z383" i="5"/>
  <c r="AA383" i="5"/>
  <c r="AI383" i="5"/>
  <c r="X384" i="5"/>
  <c r="Z384" i="5"/>
  <c r="AA384" i="5"/>
  <c r="AI384" i="5"/>
  <c r="X385" i="5"/>
  <c r="Z385" i="5"/>
  <c r="AA385" i="5"/>
  <c r="AI385" i="5"/>
  <c r="X386" i="5"/>
  <c r="Z386" i="5"/>
  <c r="AA386" i="5"/>
  <c r="AI386" i="5"/>
  <c r="X387" i="5"/>
  <c r="Z387" i="5"/>
  <c r="AA387" i="5"/>
  <c r="AI387" i="5"/>
  <c r="X388" i="5"/>
  <c r="Z388" i="5"/>
  <c r="AA388" i="5"/>
  <c r="AI388" i="5"/>
  <c r="X389" i="5"/>
  <c r="Z389" i="5"/>
  <c r="AA389" i="5"/>
  <c r="AI389" i="5"/>
  <c r="X390" i="5"/>
  <c r="Z390" i="5"/>
  <c r="AA390" i="5"/>
  <c r="AI390" i="5"/>
  <c r="X391" i="5"/>
  <c r="Z391" i="5"/>
  <c r="AA391" i="5"/>
  <c r="AI391" i="5"/>
  <c r="X392" i="5"/>
  <c r="Z392" i="5"/>
  <c r="AA392" i="5"/>
  <c r="AI392" i="5"/>
  <c r="X393" i="5"/>
  <c r="Z393" i="5"/>
  <c r="AA393" i="5"/>
  <c r="AI393" i="5"/>
  <c r="X394" i="5"/>
  <c r="Z394" i="5"/>
  <c r="AA394" i="5"/>
  <c r="AI394" i="5"/>
  <c r="X395" i="5"/>
  <c r="Z395" i="5"/>
  <c r="AA395" i="5"/>
  <c r="AI395" i="5"/>
  <c r="X396" i="5"/>
  <c r="Z396" i="5"/>
  <c r="AA396" i="5"/>
  <c r="AI396" i="5"/>
  <c r="X397" i="5"/>
  <c r="Z397" i="5"/>
  <c r="AA397" i="5"/>
  <c r="AI397" i="5"/>
  <c r="X398" i="5"/>
  <c r="Z398" i="5"/>
  <c r="AA398" i="5"/>
  <c r="AI398" i="5"/>
  <c r="X399" i="5"/>
  <c r="Z399" i="5"/>
  <c r="AA399" i="5"/>
  <c r="AI399" i="5"/>
  <c r="X400" i="5"/>
  <c r="Z400" i="5"/>
  <c r="AA400" i="5"/>
  <c r="AI400" i="5"/>
  <c r="X401" i="5"/>
  <c r="Z401" i="5"/>
  <c r="AA401" i="5"/>
  <c r="AI401" i="5"/>
  <c r="X402" i="5"/>
  <c r="Z402" i="5"/>
  <c r="AA402" i="5"/>
  <c r="AI402" i="5"/>
  <c r="X403" i="5"/>
  <c r="Z403" i="5"/>
  <c r="AA403" i="5"/>
  <c r="AI403" i="5"/>
  <c r="X404" i="5"/>
  <c r="Z404" i="5"/>
  <c r="AA404" i="5"/>
  <c r="AI404" i="5"/>
  <c r="X405" i="5"/>
  <c r="Z405" i="5"/>
  <c r="AA405" i="5"/>
  <c r="AI405" i="5"/>
  <c r="X406" i="5"/>
  <c r="Z406" i="5"/>
  <c r="AA406" i="5"/>
  <c r="AI406" i="5"/>
  <c r="X407" i="5"/>
  <c r="Z407" i="5"/>
  <c r="AA407" i="5"/>
  <c r="AI407" i="5"/>
  <c r="X408" i="5"/>
  <c r="Z408" i="5"/>
  <c r="AA408" i="5"/>
  <c r="AI408" i="5"/>
  <c r="X409" i="5"/>
  <c r="Z409" i="5"/>
  <c r="AA409" i="5"/>
  <c r="AI409" i="5"/>
  <c r="X410" i="5"/>
  <c r="Z410" i="5"/>
  <c r="AA410" i="5"/>
  <c r="AI410" i="5"/>
  <c r="X411" i="5"/>
  <c r="Z411" i="5"/>
  <c r="AA411" i="5"/>
  <c r="AI411" i="5"/>
  <c r="X412" i="5"/>
  <c r="Z412" i="5"/>
  <c r="AA412" i="5"/>
  <c r="AI412" i="5"/>
  <c r="X413" i="5"/>
  <c r="Z413" i="5"/>
  <c r="AA413" i="5"/>
  <c r="AI413" i="5"/>
  <c r="X414" i="5"/>
  <c r="Z414" i="5"/>
  <c r="AA414" i="5"/>
  <c r="AI414" i="5"/>
  <c r="X415" i="5"/>
  <c r="Z415" i="5"/>
  <c r="AA415" i="5"/>
  <c r="AI415" i="5"/>
  <c r="X416" i="5"/>
  <c r="Z416" i="5"/>
  <c r="AA416" i="5"/>
  <c r="AI416" i="5"/>
  <c r="X417" i="5"/>
  <c r="Z417" i="5"/>
  <c r="AA417" i="5"/>
  <c r="AI417" i="5"/>
  <c r="X418" i="5"/>
  <c r="Z418" i="5"/>
  <c r="AA418" i="5"/>
  <c r="AI418" i="5"/>
  <c r="X419" i="5"/>
  <c r="Z419" i="5"/>
  <c r="AA419" i="5"/>
  <c r="AI419" i="5"/>
  <c r="X420" i="5"/>
  <c r="Z420" i="5"/>
  <c r="AA420" i="5"/>
  <c r="AI420" i="5"/>
  <c r="X421" i="5"/>
  <c r="Z421" i="5"/>
  <c r="AA421" i="5"/>
  <c r="AI421" i="5"/>
  <c r="X422" i="5"/>
  <c r="Z422" i="5"/>
  <c r="AA422" i="5"/>
  <c r="AI422" i="5"/>
  <c r="X423" i="5"/>
  <c r="Z423" i="5"/>
  <c r="AA423" i="5"/>
  <c r="AI423" i="5"/>
  <c r="X424" i="5"/>
  <c r="Z424" i="5"/>
  <c r="AA424" i="5"/>
  <c r="AI424" i="5"/>
  <c r="X425" i="5"/>
  <c r="Z425" i="5"/>
  <c r="AA425" i="5"/>
  <c r="AI425" i="5"/>
  <c r="X426" i="5"/>
  <c r="Z426" i="5"/>
  <c r="AA426" i="5"/>
  <c r="AI426" i="5"/>
  <c r="X427" i="5"/>
  <c r="Z427" i="5"/>
  <c r="AA427" i="5"/>
  <c r="AI427" i="5"/>
  <c r="X428" i="5"/>
  <c r="Z428" i="5"/>
  <c r="AA428" i="5"/>
  <c r="AI428" i="5"/>
  <c r="X429" i="5"/>
  <c r="Z429" i="5"/>
  <c r="AA429" i="5"/>
  <c r="AI429" i="5"/>
  <c r="X430" i="5"/>
  <c r="Z430" i="5"/>
  <c r="AA430" i="5"/>
  <c r="AI430" i="5"/>
  <c r="X431" i="5"/>
  <c r="Z431" i="5"/>
  <c r="AA431" i="5"/>
  <c r="AI431" i="5"/>
  <c r="X432" i="5"/>
  <c r="Z432" i="5"/>
  <c r="AA432" i="5"/>
  <c r="AI432" i="5"/>
  <c r="X433" i="5"/>
  <c r="Z433" i="5"/>
  <c r="AA433" i="5"/>
  <c r="AI433" i="5"/>
  <c r="X434" i="5"/>
  <c r="Z434" i="5"/>
  <c r="AA434" i="5"/>
  <c r="AI434" i="5"/>
  <c r="X435" i="5"/>
  <c r="Z435" i="5"/>
  <c r="AA435" i="5"/>
  <c r="AI435" i="5"/>
  <c r="X436" i="5"/>
  <c r="Z436" i="5"/>
  <c r="AA436" i="5"/>
  <c r="AI436" i="5"/>
  <c r="X437" i="5"/>
  <c r="Z437" i="5"/>
  <c r="AA437" i="5"/>
  <c r="AI437" i="5"/>
  <c r="X438" i="5"/>
  <c r="Z438" i="5"/>
  <c r="AA438" i="5"/>
  <c r="AI438" i="5"/>
  <c r="X439" i="5"/>
  <c r="Z439" i="5"/>
  <c r="AA439" i="5"/>
  <c r="AI439" i="5"/>
  <c r="X440" i="5"/>
  <c r="Z440" i="5"/>
  <c r="AA440" i="5"/>
  <c r="AI440" i="5"/>
  <c r="X441" i="5"/>
  <c r="Z441" i="5"/>
  <c r="AA441" i="5"/>
  <c r="AI441" i="5"/>
  <c r="X442" i="5"/>
  <c r="Z442" i="5"/>
  <c r="AA442" i="5"/>
  <c r="AI442" i="5"/>
  <c r="X443" i="5"/>
  <c r="Z443" i="5"/>
  <c r="AA443" i="5"/>
  <c r="AI443" i="5"/>
  <c r="X444" i="5"/>
  <c r="Z444" i="5"/>
  <c r="AA444" i="5"/>
  <c r="AI444" i="5"/>
  <c r="X445" i="5"/>
  <c r="Z445" i="5"/>
  <c r="AA445" i="5"/>
  <c r="AI445" i="5"/>
  <c r="X446" i="5"/>
  <c r="Z446" i="5"/>
  <c r="AA446" i="5"/>
  <c r="AI446" i="5"/>
  <c r="X447" i="5"/>
  <c r="Z447" i="5"/>
  <c r="AA447" i="5"/>
  <c r="AI447" i="5"/>
  <c r="X448" i="5"/>
  <c r="Z448" i="5"/>
  <c r="AA448" i="5"/>
  <c r="AI448" i="5"/>
  <c r="X449" i="5"/>
  <c r="Z449" i="5"/>
  <c r="AA449" i="5"/>
  <c r="AI449" i="5"/>
  <c r="X450" i="5"/>
  <c r="Z450" i="5"/>
  <c r="AA450" i="5"/>
  <c r="AI450" i="5"/>
  <c r="X451" i="5"/>
  <c r="Z451" i="5"/>
  <c r="AA451" i="5"/>
  <c r="AI451" i="5"/>
  <c r="X452" i="5"/>
  <c r="Z452" i="5"/>
  <c r="AA452" i="5"/>
  <c r="AI452" i="5"/>
  <c r="X453" i="5"/>
  <c r="Z453" i="5"/>
  <c r="AA453" i="5"/>
  <c r="AI453" i="5"/>
  <c r="X454" i="5"/>
  <c r="Z454" i="5"/>
  <c r="AA454" i="5"/>
  <c r="AI454" i="5"/>
  <c r="X455" i="5"/>
  <c r="Z455" i="5"/>
  <c r="AA455" i="5"/>
  <c r="AI455" i="5"/>
  <c r="X456" i="5"/>
  <c r="Z456" i="5"/>
  <c r="AA456" i="5"/>
  <c r="AI456" i="5"/>
  <c r="X457" i="5"/>
  <c r="Z457" i="5"/>
  <c r="AA457" i="5"/>
  <c r="AI457" i="5"/>
  <c r="X458" i="5"/>
  <c r="Z458" i="5"/>
  <c r="AA458" i="5"/>
  <c r="AI458" i="5"/>
  <c r="X459" i="5"/>
  <c r="Z459" i="5"/>
  <c r="AA459" i="5"/>
  <c r="AI459" i="5"/>
  <c r="X460" i="5"/>
  <c r="Z460" i="5"/>
  <c r="AA460" i="5"/>
  <c r="AI460" i="5"/>
  <c r="X461" i="5"/>
  <c r="Z461" i="5"/>
  <c r="AA461" i="5"/>
  <c r="AI461" i="5"/>
  <c r="X462" i="5"/>
  <c r="Z462" i="5"/>
  <c r="AA462" i="5"/>
  <c r="AI462" i="5"/>
  <c r="X463" i="5"/>
  <c r="Z463" i="5"/>
  <c r="AA463" i="5"/>
  <c r="AI463" i="5"/>
  <c r="X464" i="5"/>
  <c r="Z464" i="5"/>
  <c r="AA464" i="5"/>
  <c r="AI464" i="5"/>
  <c r="X465" i="5"/>
  <c r="Z465" i="5"/>
  <c r="AA465" i="5"/>
  <c r="AI465" i="5"/>
  <c r="X466" i="5"/>
  <c r="Z466" i="5"/>
  <c r="AA466" i="5"/>
  <c r="AI466" i="5"/>
  <c r="X467" i="5"/>
  <c r="Z467" i="5"/>
  <c r="AA467" i="5"/>
  <c r="AI467" i="5"/>
  <c r="X468" i="5"/>
  <c r="Z468" i="5"/>
  <c r="AA468" i="5"/>
  <c r="AI468" i="5"/>
  <c r="X469" i="5"/>
  <c r="Z469" i="5"/>
  <c r="AA469" i="5"/>
  <c r="AI469" i="5"/>
  <c r="X470" i="5"/>
  <c r="Z470" i="5"/>
  <c r="AA470" i="5"/>
  <c r="AI470" i="5"/>
  <c r="X471" i="5"/>
  <c r="Z471" i="5"/>
  <c r="AA471" i="5"/>
  <c r="AI471" i="5"/>
  <c r="X472" i="5"/>
  <c r="Z472" i="5"/>
  <c r="AA472" i="5"/>
  <c r="AI472" i="5"/>
  <c r="X473" i="5"/>
  <c r="Z473" i="5"/>
  <c r="AA473" i="5"/>
  <c r="AI473" i="5"/>
  <c r="X474" i="5"/>
  <c r="Z474" i="5"/>
  <c r="AA474" i="5"/>
  <c r="AI474" i="5"/>
  <c r="X475" i="5"/>
  <c r="Z475" i="5"/>
  <c r="AA475" i="5"/>
  <c r="AI475" i="5"/>
  <c r="X476" i="5"/>
  <c r="Z476" i="5"/>
  <c r="AA476" i="5"/>
  <c r="AI476" i="5"/>
  <c r="X477" i="5"/>
  <c r="Z477" i="5"/>
  <c r="AA477" i="5"/>
  <c r="AI477" i="5"/>
  <c r="X478" i="5"/>
  <c r="Z478" i="5"/>
  <c r="AA478" i="5"/>
  <c r="AI478" i="5"/>
  <c r="X479" i="5"/>
  <c r="Z479" i="5"/>
  <c r="AA479" i="5"/>
  <c r="AI479" i="5"/>
  <c r="X480" i="5"/>
  <c r="Z480" i="5"/>
  <c r="AA480" i="5"/>
  <c r="AI480" i="5"/>
  <c r="X481" i="5"/>
  <c r="Z481" i="5"/>
  <c r="AA481" i="5"/>
  <c r="AI481" i="5"/>
  <c r="X482" i="5"/>
  <c r="Z482" i="5"/>
  <c r="AA482" i="5"/>
  <c r="AI482" i="5"/>
  <c r="X483" i="5"/>
  <c r="Z483" i="5"/>
  <c r="AA483" i="5"/>
  <c r="AI483" i="5"/>
  <c r="X484" i="5"/>
  <c r="Z484" i="5"/>
  <c r="AA484" i="5"/>
  <c r="AI484" i="5"/>
  <c r="X485" i="5"/>
  <c r="Z485" i="5"/>
  <c r="AA485" i="5"/>
  <c r="AI485" i="5"/>
  <c r="X486" i="5"/>
  <c r="Z486" i="5"/>
  <c r="AA486" i="5"/>
  <c r="AI486" i="5"/>
  <c r="X487" i="5"/>
  <c r="Z487" i="5"/>
  <c r="AA487" i="5"/>
  <c r="AI487" i="5"/>
  <c r="X488" i="5"/>
  <c r="Z488" i="5"/>
  <c r="AA488" i="5"/>
  <c r="AI488" i="5"/>
  <c r="X489" i="5"/>
  <c r="Z489" i="5"/>
  <c r="AA489" i="5"/>
  <c r="AI489" i="5"/>
  <c r="X490" i="5"/>
  <c r="Z490" i="5"/>
  <c r="AA490" i="5"/>
  <c r="AI490" i="5"/>
  <c r="X491" i="5"/>
  <c r="Z491" i="5"/>
  <c r="AA491" i="5"/>
  <c r="AI491" i="5"/>
  <c r="X492" i="5"/>
  <c r="Z492" i="5"/>
  <c r="AA492" i="5"/>
  <c r="AI492" i="5"/>
  <c r="X493" i="5"/>
  <c r="Z493" i="5"/>
  <c r="AA493" i="5"/>
  <c r="AI493" i="5"/>
  <c r="X494" i="5"/>
  <c r="Z494" i="5"/>
  <c r="AA494" i="5"/>
  <c r="AI494" i="5"/>
  <c r="X495" i="5"/>
  <c r="Z495" i="5"/>
  <c r="AA495" i="5"/>
  <c r="AI495" i="5"/>
  <c r="X496" i="5"/>
  <c r="Z496" i="5"/>
  <c r="AA496" i="5"/>
  <c r="AI496" i="5"/>
  <c r="X497" i="5"/>
  <c r="Z497" i="5"/>
  <c r="AA497" i="5"/>
  <c r="AI497" i="5"/>
  <c r="X498" i="5"/>
  <c r="Z498" i="5"/>
  <c r="AA498" i="5"/>
  <c r="AI498" i="5"/>
  <c r="X499" i="5"/>
  <c r="Z499" i="5"/>
  <c r="AA499" i="5"/>
  <c r="AI499" i="5"/>
  <c r="X500" i="5"/>
  <c r="Z500" i="5"/>
  <c r="AA500" i="5"/>
  <c r="AI500" i="5"/>
  <c r="X501" i="5"/>
  <c r="Z501" i="5"/>
  <c r="AA501" i="5"/>
  <c r="AI501" i="5"/>
  <c r="X502" i="5"/>
  <c r="Z502" i="5"/>
  <c r="AA502" i="5"/>
  <c r="AI502" i="5"/>
  <c r="X503" i="5"/>
  <c r="Z503" i="5"/>
  <c r="AA503" i="5"/>
  <c r="AI503" i="5"/>
  <c r="X504" i="5"/>
  <c r="Z504" i="5"/>
  <c r="AA504" i="5"/>
  <c r="AI504" i="5"/>
  <c r="X505" i="5"/>
  <c r="Z505" i="5"/>
  <c r="AA505" i="5"/>
  <c r="AI505" i="5"/>
  <c r="X506" i="5"/>
  <c r="Z506" i="5"/>
  <c r="AA506" i="5"/>
  <c r="AI506" i="5"/>
  <c r="X507" i="5"/>
  <c r="Z507" i="5"/>
  <c r="AA507" i="5"/>
  <c r="AI507" i="5"/>
  <c r="X508" i="5"/>
  <c r="Z508" i="5"/>
  <c r="AA508" i="5"/>
  <c r="AI508" i="5"/>
  <c r="X509" i="5"/>
  <c r="Z509" i="5"/>
  <c r="AA509" i="5"/>
  <c r="AI509" i="5"/>
  <c r="X510" i="5"/>
  <c r="Z510" i="5"/>
  <c r="AA510" i="5"/>
  <c r="AI510" i="5"/>
  <c r="X511" i="5"/>
  <c r="Z511" i="5"/>
  <c r="AA511" i="5"/>
  <c r="AI511" i="5"/>
  <c r="X512" i="5"/>
  <c r="Z512" i="5"/>
  <c r="AA512" i="5"/>
  <c r="AI512" i="5"/>
  <c r="X513" i="5"/>
  <c r="Z513" i="5"/>
  <c r="AA513" i="5"/>
  <c r="AI513" i="5"/>
  <c r="X514" i="5"/>
  <c r="Z514" i="5"/>
  <c r="AA514" i="5"/>
  <c r="AI514" i="5"/>
  <c r="X515" i="5"/>
  <c r="Z515" i="5"/>
  <c r="AA515" i="5"/>
  <c r="AI515" i="5"/>
  <c r="X516" i="5"/>
  <c r="Z516" i="5"/>
  <c r="AA516" i="5"/>
  <c r="AI516" i="5"/>
  <c r="X517" i="5"/>
  <c r="Z517" i="5"/>
  <c r="AA517" i="5"/>
  <c r="AI517" i="5"/>
  <c r="X518" i="5"/>
  <c r="Z518" i="5"/>
  <c r="AA518" i="5"/>
  <c r="AI518" i="5"/>
  <c r="X519" i="5"/>
  <c r="Z519" i="5"/>
  <c r="AA519" i="5"/>
  <c r="AI519" i="5"/>
  <c r="X520" i="5"/>
  <c r="Z520" i="5"/>
  <c r="AA520" i="5"/>
  <c r="AI520" i="5"/>
  <c r="X521" i="5"/>
  <c r="Z521" i="5"/>
  <c r="AA521" i="5"/>
  <c r="AI521" i="5"/>
  <c r="X522" i="5"/>
  <c r="Z522" i="5"/>
  <c r="AA522" i="5"/>
  <c r="AI522" i="5"/>
  <c r="X523" i="5"/>
  <c r="Z523" i="5"/>
  <c r="AA523" i="5"/>
  <c r="AI523" i="5"/>
  <c r="X524" i="5"/>
  <c r="Z524" i="5"/>
  <c r="AA524" i="5"/>
  <c r="AI524" i="5"/>
  <c r="X525" i="5"/>
  <c r="Z525" i="5"/>
  <c r="AA525" i="5"/>
  <c r="AI525" i="5"/>
  <c r="X526" i="5"/>
  <c r="Z526" i="5"/>
  <c r="AA526" i="5"/>
  <c r="AI526" i="5"/>
  <c r="X527" i="5"/>
  <c r="Z527" i="5"/>
  <c r="AA527" i="5"/>
  <c r="AI527" i="5"/>
  <c r="X528" i="5"/>
  <c r="Z528" i="5"/>
  <c r="AA528" i="5"/>
  <c r="AI528" i="5"/>
  <c r="X529" i="5"/>
  <c r="Z529" i="5"/>
  <c r="AA529" i="5"/>
  <c r="AI529" i="5"/>
  <c r="X530" i="5"/>
  <c r="Z530" i="5"/>
  <c r="AA530" i="5"/>
  <c r="AI530" i="5"/>
  <c r="X531" i="5"/>
  <c r="Z531" i="5"/>
  <c r="AA531" i="5"/>
  <c r="AI531" i="5"/>
  <c r="X532" i="5"/>
  <c r="Z532" i="5"/>
  <c r="AA532" i="5"/>
  <c r="AI532" i="5"/>
  <c r="X533" i="5"/>
  <c r="Z533" i="5"/>
  <c r="AA533" i="5"/>
  <c r="AI533" i="5"/>
  <c r="X534" i="5"/>
  <c r="Z534" i="5"/>
  <c r="AA534" i="5"/>
  <c r="AI534" i="5"/>
  <c r="X535" i="5"/>
  <c r="Z535" i="5"/>
  <c r="AA535" i="5"/>
  <c r="AI535" i="5"/>
  <c r="X536" i="5"/>
  <c r="Z536" i="5"/>
  <c r="AA536" i="5"/>
  <c r="AI536" i="5"/>
  <c r="X537" i="5"/>
  <c r="Z537" i="5"/>
  <c r="AA537" i="5"/>
  <c r="AI537" i="5"/>
  <c r="X538" i="5"/>
  <c r="Z538" i="5"/>
  <c r="AA538" i="5"/>
  <c r="AI538" i="5"/>
  <c r="X539" i="5"/>
  <c r="Z539" i="5"/>
  <c r="AA539" i="5"/>
  <c r="AI539" i="5"/>
  <c r="X540" i="5"/>
  <c r="Z540" i="5"/>
  <c r="AA540" i="5"/>
  <c r="AI540" i="5"/>
  <c r="X541" i="5"/>
  <c r="Z541" i="5"/>
  <c r="AA541" i="5"/>
  <c r="AI541" i="5"/>
  <c r="X542" i="5"/>
  <c r="Z542" i="5"/>
  <c r="AA542" i="5"/>
  <c r="AI542" i="5"/>
  <c r="X543" i="5"/>
  <c r="Z543" i="5"/>
  <c r="AA543" i="5"/>
  <c r="AI543" i="5"/>
  <c r="X544" i="5"/>
  <c r="Z544" i="5"/>
  <c r="AA544" i="5"/>
  <c r="AI544" i="5"/>
  <c r="X545" i="5"/>
  <c r="Z545" i="5"/>
  <c r="AA545" i="5"/>
  <c r="AI545" i="5"/>
  <c r="X546" i="5"/>
  <c r="Z546" i="5"/>
  <c r="AA546" i="5"/>
  <c r="AI546" i="5"/>
  <c r="X547" i="5"/>
  <c r="Z547" i="5"/>
  <c r="AA547" i="5"/>
  <c r="AI547" i="5"/>
  <c r="X548" i="5"/>
  <c r="Z548" i="5"/>
  <c r="AA548" i="5"/>
  <c r="AI548" i="5"/>
  <c r="X549" i="5"/>
  <c r="Z549" i="5"/>
  <c r="AA549" i="5"/>
  <c r="AI549" i="5"/>
  <c r="X550" i="5"/>
  <c r="Z550" i="5"/>
  <c r="AA550" i="5"/>
  <c r="AI550" i="5"/>
  <c r="X551" i="5"/>
  <c r="Z551" i="5"/>
  <c r="AA551" i="5"/>
  <c r="AI551" i="5"/>
  <c r="X552" i="5"/>
  <c r="Z552" i="5"/>
  <c r="AA552" i="5"/>
  <c r="AI552" i="5"/>
  <c r="X553" i="5"/>
  <c r="Z553" i="5"/>
  <c r="AA553" i="5"/>
  <c r="AI553" i="5"/>
  <c r="X554" i="5"/>
  <c r="Z554" i="5"/>
  <c r="AA554" i="5"/>
  <c r="AI554" i="5"/>
  <c r="X555" i="5"/>
  <c r="Z555" i="5"/>
  <c r="AA555" i="5"/>
  <c r="AI555" i="5"/>
  <c r="X556" i="5"/>
  <c r="Z556" i="5"/>
  <c r="AA556" i="5"/>
  <c r="AI556" i="5"/>
  <c r="X557" i="5"/>
  <c r="Z557" i="5"/>
  <c r="AA557" i="5"/>
  <c r="AI557" i="5"/>
  <c r="X558" i="5"/>
  <c r="Z558" i="5"/>
  <c r="AA558" i="5"/>
  <c r="AI558" i="5"/>
  <c r="X559" i="5"/>
  <c r="Z559" i="5"/>
  <c r="AA559" i="5"/>
  <c r="AI559" i="5"/>
  <c r="X560" i="5"/>
  <c r="Z560" i="5"/>
  <c r="AA560" i="5"/>
  <c r="AI560" i="5"/>
  <c r="X561" i="5"/>
  <c r="Z561" i="5"/>
  <c r="AA561" i="5"/>
  <c r="AI561" i="5"/>
  <c r="X562" i="5"/>
  <c r="Z562" i="5"/>
  <c r="AA562" i="5"/>
  <c r="AI562" i="5"/>
  <c r="X563" i="5"/>
  <c r="Z563" i="5"/>
  <c r="AA563" i="5"/>
  <c r="AI563" i="5"/>
  <c r="X564" i="5"/>
  <c r="Z564" i="5"/>
  <c r="AA564" i="5"/>
  <c r="AI564" i="5"/>
  <c r="X565" i="5"/>
  <c r="Z565" i="5"/>
  <c r="AA565" i="5"/>
  <c r="AI565" i="5"/>
  <c r="X566" i="5"/>
  <c r="Z566" i="5"/>
  <c r="AA566" i="5"/>
  <c r="AI566" i="5"/>
  <c r="X567" i="5"/>
  <c r="Z567" i="5"/>
  <c r="AA567" i="5"/>
  <c r="AI567" i="5"/>
  <c r="X568" i="5"/>
  <c r="Z568" i="5"/>
  <c r="AA568" i="5"/>
  <c r="AI568" i="5"/>
  <c r="X569" i="5"/>
  <c r="Z569" i="5"/>
  <c r="AA569" i="5"/>
  <c r="AI569" i="5"/>
  <c r="X570" i="5"/>
  <c r="Z570" i="5"/>
  <c r="AA570" i="5"/>
  <c r="AI570" i="5"/>
  <c r="X571" i="5"/>
  <c r="Z571" i="5"/>
  <c r="AA571" i="5"/>
  <c r="AI571" i="5"/>
  <c r="X572" i="5"/>
  <c r="Z572" i="5"/>
  <c r="AA572" i="5"/>
  <c r="AI572" i="5"/>
  <c r="X573" i="5"/>
  <c r="Z573" i="5"/>
  <c r="AA573" i="5"/>
  <c r="AI573" i="5"/>
  <c r="X574" i="5"/>
  <c r="Z574" i="5"/>
  <c r="AA574" i="5"/>
  <c r="AI574" i="5"/>
  <c r="X575" i="5"/>
  <c r="Z575" i="5"/>
  <c r="AA575" i="5"/>
  <c r="AI575" i="5"/>
  <c r="X576" i="5"/>
  <c r="Z576" i="5"/>
  <c r="AA576" i="5"/>
  <c r="AI576" i="5"/>
  <c r="X577" i="5"/>
  <c r="Z577" i="5"/>
  <c r="AA577" i="5"/>
  <c r="AI577" i="5"/>
  <c r="X578" i="5"/>
  <c r="Z578" i="5"/>
  <c r="AA578" i="5"/>
  <c r="AI578" i="5"/>
  <c r="X579" i="5"/>
  <c r="Z579" i="5"/>
  <c r="AA579" i="5"/>
  <c r="AI579" i="5"/>
  <c r="X580" i="5"/>
  <c r="Z580" i="5"/>
  <c r="AA580" i="5"/>
  <c r="AI580" i="5"/>
  <c r="X581" i="5"/>
  <c r="Z581" i="5"/>
  <c r="AA581" i="5"/>
  <c r="AI581" i="5"/>
  <c r="X582" i="5"/>
  <c r="Z582" i="5"/>
  <c r="AA582" i="5"/>
  <c r="AI582" i="5"/>
  <c r="X583" i="5"/>
  <c r="Z583" i="5"/>
  <c r="AA583" i="5"/>
  <c r="AI583" i="5"/>
  <c r="X584" i="5"/>
  <c r="Z584" i="5"/>
  <c r="AA584" i="5"/>
  <c r="AI584" i="5"/>
  <c r="X585" i="5"/>
  <c r="Z585" i="5"/>
  <c r="AA585" i="5"/>
  <c r="AI585" i="5"/>
  <c r="X586" i="5"/>
  <c r="Z586" i="5"/>
  <c r="AA586" i="5"/>
  <c r="AI586" i="5"/>
  <c r="X587" i="5"/>
  <c r="Z587" i="5"/>
  <c r="AA587" i="5"/>
  <c r="AI587" i="5"/>
  <c r="X588" i="5"/>
  <c r="Z588" i="5"/>
  <c r="AA588" i="5"/>
  <c r="AI588" i="5"/>
  <c r="X589" i="5"/>
  <c r="Z589" i="5"/>
  <c r="AA589" i="5"/>
  <c r="AI589" i="5"/>
  <c r="X590" i="5"/>
  <c r="Z590" i="5"/>
  <c r="AA590" i="5"/>
  <c r="AI590" i="5"/>
  <c r="X591" i="5"/>
  <c r="Z591" i="5"/>
  <c r="AA591" i="5"/>
  <c r="AI591" i="5"/>
  <c r="X592" i="5"/>
  <c r="Z592" i="5"/>
  <c r="AA592" i="5"/>
  <c r="AI592" i="5"/>
  <c r="X593" i="5"/>
  <c r="Z593" i="5"/>
  <c r="AA593" i="5"/>
  <c r="AI593" i="5"/>
  <c r="X594" i="5"/>
  <c r="Z594" i="5"/>
  <c r="AA594" i="5"/>
  <c r="AI594" i="5"/>
  <c r="X595" i="5"/>
  <c r="Z595" i="5"/>
  <c r="AA595" i="5"/>
  <c r="AI595" i="5"/>
  <c r="X596" i="5"/>
  <c r="Z596" i="5"/>
  <c r="AA596" i="5"/>
  <c r="AI596" i="5"/>
  <c r="X597" i="5"/>
  <c r="Z597" i="5"/>
  <c r="AA597" i="5"/>
  <c r="AI597" i="5"/>
  <c r="X598" i="5"/>
  <c r="Z598" i="5"/>
  <c r="AA598" i="5"/>
  <c r="AI598" i="5"/>
  <c r="X599" i="5"/>
  <c r="Z599" i="5"/>
  <c r="AA599" i="5"/>
  <c r="AI599" i="5"/>
  <c r="X600" i="5"/>
  <c r="Z600" i="5"/>
  <c r="AA600" i="5"/>
  <c r="AI600" i="5"/>
  <c r="X601" i="5"/>
  <c r="Z601" i="5"/>
  <c r="AA601" i="5"/>
  <c r="AI601" i="5"/>
  <c r="X602" i="5"/>
  <c r="Z602" i="5"/>
  <c r="AA602" i="5"/>
  <c r="AI602" i="5"/>
  <c r="X603" i="5"/>
  <c r="Z603" i="5"/>
  <c r="AA603" i="5"/>
  <c r="AI603" i="5"/>
  <c r="X604" i="5"/>
  <c r="Z604" i="5"/>
  <c r="AA604" i="5"/>
  <c r="AI604" i="5"/>
  <c r="X605" i="5"/>
  <c r="Z605" i="5"/>
  <c r="AA605" i="5"/>
  <c r="AI605" i="5"/>
  <c r="X606" i="5"/>
  <c r="Z606" i="5"/>
  <c r="AA606" i="5"/>
  <c r="AI606" i="5"/>
  <c r="X607" i="5"/>
  <c r="Z607" i="5"/>
  <c r="AA607" i="5"/>
  <c r="AI607" i="5"/>
  <c r="X608" i="5"/>
  <c r="Z608" i="5"/>
  <c r="AA608" i="5"/>
  <c r="AI608" i="5"/>
  <c r="X609" i="5"/>
  <c r="Z609" i="5"/>
  <c r="AA609" i="5"/>
  <c r="AI609" i="5"/>
  <c r="X610" i="5"/>
  <c r="Z610" i="5"/>
  <c r="AA610" i="5"/>
  <c r="AI610" i="5"/>
  <c r="X611" i="5"/>
  <c r="Z611" i="5"/>
  <c r="AA611" i="5"/>
  <c r="AI611" i="5"/>
  <c r="X612" i="5"/>
  <c r="Z612" i="5"/>
  <c r="AA612" i="5"/>
  <c r="AI612" i="5"/>
  <c r="X613" i="5"/>
  <c r="Z613" i="5"/>
  <c r="AA613" i="5"/>
  <c r="AI613" i="5"/>
  <c r="X614" i="5"/>
  <c r="Z614" i="5"/>
  <c r="AA614" i="5"/>
  <c r="AI614" i="5"/>
  <c r="X615" i="5"/>
  <c r="Z615" i="5"/>
  <c r="AA615" i="5"/>
  <c r="AI615" i="5"/>
  <c r="X616" i="5"/>
  <c r="Z616" i="5"/>
  <c r="AA616" i="5"/>
  <c r="AI616" i="5"/>
  <c r="X617" i="5"/>
  <c r="Z617" i="5"/>
  <c r="AA617" i="5"/>
  <c r="AI617" i="5"/>
  <c r="X618" i="5"/>
  <c r="Z618" i="5"/>
  <c r="AA618" i="5"/>
  <c r="AI618" i="5"/>
  <c r="X619" i="5"/>
  <c r="Z619" i="5"/>
  <c r="AA619" i="5"/>
  <c r="AI619" i="5"/>
  <c r="X620" i="5"/>
  <c r="Z620" i="5"/>
  <c r="AA620" i="5"/>
  <c r="AI620" i="5"/>
  <c r="X621" i="5"/>
  <c r="Z621" i="5"/>
  <c r="AA621" i="5"/>
  <c r="AI621" i="5"/>
  <c r="X622" i="5"/>
  <c r="Z622" i="5"/>
  <c r="AA622" i="5"/>
  <c r="AI622" i="5"/>
  <c r="X623" i="5"/>
  <c r="Z623" i="5"/>
  <c r="AA623" i="5"/>
  <c r="AI623" i="5"/>
  <c r="X624" i="5"/>
  <c r="Z624" i="5"/>
  <c r="AA624" i="5"/>
  <c r="AI624" i="5"/>
  <c r="X625" i="5"/>
  <c r="Z625" i="5"/>
  <c r="AA625" i="5"/>
  <c r="AI625" i="5"/>
  <c r="X626" i="5"/>
  <c r="Z626" i="5"/>
  <c r="AA626" i="5"/>
  <c r="AI626" i="5"/>
  <c r="X627" i="5"/>
  <c r="Z627" i="5"/>
  <c r="AA627" i="5"/>
  <c r="AI627" i="5"/>
  <c r="X628" i="5"/>
  <c r="Z628" i="5"/>
  <c r="AA628" i="5"/>
  <c r="AI628" i="5"/>
  <c r="X629" i="5"/>
  <c r="Z629" i="5"/>
  <c r="AA629" i="5"/>
  <c r="AI629" i="5"/>
  <c r="X630" i="5"/>
  <c r="Z630" i="5"/>
  <c r="AA630" i="5"/>
  <c r="AI630" i="5"/>
  <c r="X631" i="5"/>
  <c r="Z631" i="5"/>
  <c r="AA631" i="5"/>
  <c r="AI631" i="5"/>
  <c r="X632" i="5"/>
  <c r="Z632" i="5"/>
  <c r="AA632" i="5"/>
  <c r="AI632" i="5"/>
  <c r="X633" i="5"/>
  <c r="Z633" i="5"/>
  <c r="AA633" i="5"/>
  <c r="AI633" i="5"/>
  <c r="X634" i="5"/>
  <c r="Z634" i="5"/>
  <c r="AA634" i="5"/>
  <c r="AI634" i="5"/>
  <c r="X635" i="5"/>
  <c r="Z635" i="5"/>
  <c r="AA635" i="5"/>
  <c r="AI635" i="5"/>
  <c r="X636" i="5"/>
  <c r="Z636" i="5"/>
  <c r="AA636" i="5"/>
  <c r="AI636" i="5"/>
  <c r="X637" i="5"/>
  <c r="Z637" i="5"/>
  <c r="AA637" i="5"/>
  <c r="AI637" i="5"/>
  <c r="X638" i="5"/>
  <c r="Z638" i="5"/>
  <c r="AA638" i="5"/>
  <c r="AI638" i="5"/>
  <c r="X639" i="5"/>
  <c r="Z639" i="5"/>
  <c r="AA639" i="5"/>
  <c r="AI639" i="5"/>
  <c r="X640" i="5"/>
  <c r="Z640" i="5"/>
  <c r="AA640" i="5"/>
  <c r="AI640" i="5"/>
  <c r="X641" i="5"/>
  <c r="Z641" i="5"/>
  <c r="AA641" i="5"/>
  <c r="AI641" i="5"/>
  <c r="X642" i="5"/>
  <c r="Z642" i="5"/>
  <c r="AA642" i="5"/>
  <c r="AI642" i="5"/>
  <c r="X643" i="5"/>
  <c r="Z643" i="5"/>
  <c r="AA643" i="5"/>
  <c r="AI643" i="5"/>
  <c r="X644" i="5"/>
  <c r="Z644" i="5"/>
  <c r="AA644" i="5"/>
  <c r="AI644" i="5"/>
  <c r="X645" i="5"/>
  <c r="Z645" i="5"/>
  <c r="AA645" i="5"/>
  <c r="AI645" i="5"/>
  <c r="X646" i="5"/>
  <c r="Z646" i="5"/>
  <c r="AA646" i="5"/>
  <c r="AI646" i="5"/>
  <c r="X647" i="5"/>
  <c r="Z647" i="5"/>
  <c r="AA647" i="5"/>
  <c r="AI647" i="5"/>
  <c r="X648" i="5"/>
  <c r="Z648" i="5"/>
  <c r="AA648" i="5"/>
  <c r="AI648" i="5"/>
  <c r="X649" i="5"/>
  <c r="Z649" i="5"/>
  <c r="AA649" i="5"/>
  <c r="AI649" i="5"/>
  <c r="X650" i="5"/>
  <c r="Z650" i="5"/>
  <c r="AA650" i="5"/>
  <c r="AI650" i="5"/>
  <c r="X651" i="5"/>
  <c r="Z651" i="5"/>
  <c r="AA651" i="5"/>
  <c r="AI651" i="5"/>
  <c r="X652" i="5"/>
  <c r="Z652" i="5"/>
  <c r="AA652" i="5"/>
  <c r="AI652" i="5"/>
  <c r="X653" i="5"/>
  <c r="Z653" i="5"/>
  <c r="AA653" i="5"/>
  <c r="AI653" i="5"/>
  <c r="X654" i="5"/>
  <c r="Z654" i="5"/>
  <c r="AA654" i="5"/>
  <c r="AI654" i="5"/>
  <c r="X655" i="5"/>
  <c r="Z655" i="5"/>
  <c r="AA655" i="5"/>
  <c r="AI655" i="5"/>
  <c r="X656" i="5"/>
  <c r="Z656" i="5"/>
  <c r="AA656" i="5"/>
  <c r="AI656" i="5"/>
  <c r="X657" i="5"/>
  <c r="Z657" i="5"/>
  <c r="AA657" i="5"/>
  <c r="AI657" i="5"/>
  <c r="X658" i="5"/>
  <c r="Z658" i="5"/>
  <c r="AA658" i="5"/>
  <c r="AI658" i="5"/>
  <c r="X659" i="5"/>
  <c r="Z659" i="5"/>
  <c r="AA659" i="5"/>
  <c r="AI659" i="5"/>
  <c r="X660" i="5"/>
  <c r="Z660" i="5"/>
  <c r="AA660" i="5"/>
  <c r="AI660" i="5"/>
  <c r="X661" i="5"/>
  <c r="Z661" i="5"/>
  <c r="AA661" i="5"/>
  <c r="AI661" i="5"/>
  <c r="X662" i="5"/>
  <c r="Z662" i="5"/>
  <c r="AA662" i="5"/>
  <c r="AI662" i="5"/>
  <c r="X663" i="5"/>
  <c r="Z663" i="5"/>
  <c r="AA663" i="5"/>
  <c r="AI663" i="5"/>
  <c r="X664" i="5"/>
  <c r="Z664" i="5"/>
  <c r="AA664" i="5"/>
  <c r="AI664" i="5"/>
  <c r="X665" i="5"/>
  <c r="Z665" i="5"/>
  <c r="AA665" i="5"/>
  <c r="AI665" i="5"/>
  <c r="X666" i="5"/>
  <c r="Z666" i="5"/>
  <c r="AA666" i="5"/>
  <c r="AI666" i="5"/>
  <c r="X667" i="5"/>
  <c r="Z667" i="5"/>
  <c r="AA667" i="5"/>
  <c r="AI667" i="5"/>
  <c r="X668" i="5"/>
  <c r="Z668" i="5"/>
  <c r="AA668" i="5"/>
  <c r="AI668" i="5"/>
  <c r="X669" i="5"/>
  <c r="Z669" i="5"/>
  <c r="AA669" i="5"/>
  <c r="AI669" i="5"/>
  <c r="X670" i="5"/>
  <c r="Z670" i="5"/>
  <c r="AA670" i="5"/>
  <c r="AI670" i="5"/>
  <c r="X671" i="5"/>
  <c r="Z671" i="5"/>
  <c r="AA671" i="5"/>
  <c r="AI671" i="5"/>
  <c r="X672" i="5"/>
  <c r="Z672" i="5"/>
  <c r="AA672" i="5"/>
  <c r="AI672" i="5"/>
  <c r="X673" i="5"/>
  <c r="Z673" i="5"/>
  <c r="AA673" i="5"/>
  <c r="AI673" i="5"/>
  <c r="X674" i="5"/>
  <c r="Z674" i="5"/>
  <c r="AA674" i="5"/>
  <c r="AI674" i="5"/>
  <c r="X675" i="5"/>
  <c r="Z675" i="5"/>
  <c r="AA675" i="5"/>
  <c r="AI675" i="5"/>
  <c r="X676" i="5"/>
  <c r="Z676" i="5"/>
  <c r="AA676" i="5"/>
  <c r="AI676" i="5"/>
  <c r="X677" i="5"/>
  <c r="Z677" i="5"/>
  <c r="AA677" i="5"/>
  <c r="AI677" i="5"/>
  <c r="X678" i="5"/>
  <c r="Z678" i="5"/>
  <c r="AA678" i="5"/>
  <c r="AI678" i="5"/>
  <c r="X679" i="5"/>
  <c r="Z679" i="5"/>
  <c r="AA679" i="5"/>
  <c r="AI679" i="5"/>
  <c r="X680" i="5"/>
  <c r="Z680" i="5"/>
  <c r="AA680" i="5"/>
  <c r="AI680" i="5"/>
  <c r="X681" i="5"/>
  <c r="Z681" i="5"/>
  <c r="AA681" i="5"/>
  <c r="AI681" i="5"/>
  <c r="X682" i="5"/>
  <c r="Z682" i="5"/>
  <c r="AA682" i="5"/>
  <c r="AI682" i="5"/>
  <c r="X683" i="5"/>
  <c r="Z683" i="5"/>
  <c r="AA683" i="5"/>
  <c r="AI683" i="5"/>
  <c r="X684" i="5"/>
  <c r="Z684" i="5"/>
  <c r="AA684" i="5"/>
  <c r="AI684" i="5"/>
  <c r="X685" i="5"/>
  <c r="Z685" i="5"/>
  <c r="AA685" i="5"/>
  <c r="AI685" i="5"/>
  <c r="X686" i="5"/>
  <c r="Z686" i="5"/>
  <c r="AA686" i="5"/>
  <c r="AI686" i="5"/>
  <c r="X687" i="5"/>
  <c r="Z687" i="5"/>
  <c r="AA687" i="5"/>
  <c r="AI687" i="5"/>
  <c r="X688" i="5"/>
  <c r="Z688" i="5"/>
  <c r="AA688" i="5"/>
  <c r="AI688" i="5"/>
  <c r="X689" i="5"/>
  <c r="Z689" i="5"/>
  <c r="AA689" i="5"/>
  <c r="AI689" i="5"/>
  <c r="X690" i="5"/>
  <c r="Z690" i="5"/>
  <c r="AA690" i="5"/>
  <c r="AI690" i="5"/>
  <c r="X691" i="5"/>
  <c r="Z691" i="5"/>
  <c r="AA691" i="5"/>
  <c r="AI691" i="5"/>
  <c r="X692" i="5"/>
  <c r="Z692" i="5"/>
  <c r="AA692" i="5"/>
  <c r="AI692" i="5"/>
  <c r="X693" i="5"/>
  <c r="Z693" i="5"/>
  <c r="AA693" i="5"/>
  <c r="AI693" i="5"/>
  <c r="X694" i="5"/>
  <c r="Z694" i="5"/>
  <c r="AA694" i="5"/>
  <c r="AI694" i="5"/>
  <c r="X695" i="5"/>
  <c r="Z695" i="5"/>
  <c r="AA695" i="5"/>
  <c r="AI695" i="5"/>
  <c r="X696" i="5"/>
  <c r="Z696" i="5"/>
  <c r="AA696" i="5"/>
  <c r="AI696" i="5"/>
  <c r="X697" i="5"/>
  <c r="Z697" i="5"/>
  <c r="AA697" i="5"/>
  <c r="AI697" i="5"/>
  <c r="X698" i="5"/>
  <c r="Z698" i="5"/>
  <c r="AA698" i="5"/>
  <c r="AI698" i="5"/>
  <c r="X699" i="5"/>
  <c r="Z699" i="5"/>
  <c r="AA699" i="5"/>
  <c r="AI699" i="5"/>
  <c r="X700" i="5"/>
  <c r="Z700" i="5"/>
  <c r="AA700" i="5"/>
  <c r="AI700" i="5"/>
  <c r="X701" i="5"/>
  <c r="Z701" i="5"/>
  <c r="AA701" i="5"/>
  <c r="AI701" i="5"/>
  <c r="X702" i="5"/>
  <c r="Z702" i="5"/>
  <c r="AA702" i="5"/>
  <c r="AI702" i="5"/>
  <c r="X703" i="5"/>
  <c r="Z703" i="5"/>
  <c r="AA703" i="5"/>
  <c r="AI703" i="5"/>
  <c r="X704" i="5"/>
  <c r="Z704" i="5"/>
  <c r="AA704" i="5"/>
  <c r="AI704" i="5"/>
  <c r="X705" i="5"/>
  <c r="Z705" i="5"/>
  <c r="AA705" i="5"/>
  <c r="AI705" i="5"/>
  <c r="X706" i="5"/>
  <c r="Z706" i="5"/>
  <c r="AA706" i="5"/>
  <c r="AI706" i="5"/>
  <c r="X707" i="5"/>
  <c r="Z707" i="5"/>
  <c r="AA707" i="5"/>
  <c r="AI707" i="5"/>
  <c r="X708" i="5"/>
  <c r="Z708" i="5"/>
  <c r="AA708" i="5"/>
  <c r="AI708" i="5"/>
  <c r="X709" i="5"/>
  <c r="Z709" i="5"/>
  <c r="AA709" i="5"/>
  <c r="AI709" i="5"/>
  <c r="X710" i="5"/>
  <c r="Z710" i="5"/>
  <c r="AA710" i="5"/>
  <c r="AI710" i="5"/>
  <c r="X711" i="5"/>
  <c r="Z711" i="5"/>
  <c r="AA711" i="5"/>
  <c r="AI711" i="5"/>
  <c r="X712" i="5"/>
  <c r="Z712" i="5"/>
  <c r="AA712" i="5"/>
  <c r="AI712" i="5"/>
  <c r="X713" i="5"/>
  <c r="Z713" i="5"/>
  <c r="AA713" i="5"/>
  <c r="AI713" i="5"/>
  <c r="X714" i="5"/>
  <c r="Z714" i="5"/>
  <c r="AA714" i="5"/>
  <c r="AI714" i="5"/>
  <c r="X715" i="5"/>
  <c r="Z715" i="5"/>
  <c r="AA715" i="5"/>
  <c r="AI715" i="5"/>
  <c r="X716" i="5"/>
  <c r="Z716" i="5"/>
  <c r="AA716" i="5"/>
  <c r="AI716" i="5"/>
  <c r="X717" i="5"/>
  <c r="Z717" i="5"/>
  <c r="AA717" i="5"/>
  <c r="AI717" i="5"/>
  <c r="X718" i="5"/>
  <c r="Z718" i="5"/>
  <c r="AA718" i="5"/>
  <c r="AI718" i="5"/>
  <c r="X719" i="5"/>
  <c r="Z719" i="5"/>
  <c r="AA719" i="5"/>
  <c r="AI719" i="5"/>
  <c r="X720" i="5"/>
  <c r="Z720" i="5"/>
  <c r="AA720" i="5"/>
  <c r="AI720" i="5"/>
  <c r="X721" i="5"/>
  <c r="Z721" i="5"/>
  <c r="AA721" i="5"/>
  <c r="AI721" i="5"/>
  <c r="X722" i="5"/>
  <c r="Z722" i="5"/>
  <c r="AA722" i="5"/>
  <c r="AI722" i="5"/>
  <c r="X723" i="5"/>
  <c r="Z723" i="5"/>
  <c r="AA723" i="5"/>
  <c r="AI723" i="5"/>
  <c r="X724" i="5"/>
  <c r="Z724" i="5"/>
  <c r="AA724" i="5"/>
  <c r="AI724" i="5"/>
  <c r="X725" i="5"/>
  <c r="Z725" i="5"/>
  <c r="AA725" i="5"/>
  <c r="AI725" i="5"/>
  <c r="X726" i="5"/>
  <c r="Z726" i="5"/>
  <c r="AA726" i="5"/>
  <c r="AI726" i="5"/>
  <c r="X727" i="5"/>
  <c r="Z727" i="5"/>
  <c r="AA727" i="5"/>
  <c r="AI727" i="5"/>
  <c r="X728" i="5"/>
  <c r="Z728" i="5"/>
  <c r="AA728" i="5"/>
  <c r="AI728" i="5"/>
  <c r="X729" i="5"/>
  <c r="Z729" i="5"/>
  <c r="AA729" i="5"/>
  <c r="AI729" i="5"/>
  <c r="X730" i="5"/>
  <c r="Z730" i="5"/>
  <c r="AA730" i="5"/>
  <c r="AI730" i="5"/>
  <c r="X731" i="5"/>
  <c r="Z731" i="5"/>
  <c r="AA731" i="5"/>
  <c r="AI731" i="5"/>
  <c r="X732" i="5"/>
  <c r="Z732" i="5"/>
  <c r="AA732" i="5"/>
  <c r="AI732" i="5"/>
  <c r="X733" i="5"/>
  <c r="Z733" i="5"/>
  <c r="AA733" i="5"/>
  <c r="AI733" i="5"/>
  <c r="X734" i="5"/>
  <c r="Z734" i="5"/>
  <c r="AA734" i="5"/>
  <c r="AI734" i="5"/>
  <c r="X735" i="5"/>
  <c r="Z735" i="5"/>
  <c r="AA735" i="5"/>
  <c r="AI735" i="5"/>
  <c r="X736" i="5"/>
  <c r="Z736" i="5"/>
  <c r="AA736" i="5"/>
  <c r="AI736" i="5"/>
  <c r="X737" i="5"/>
  <c r="Z737" i="5"/>
  <c r="AA737" i="5"/>
  <c r="AI737" i="5"/>
  <c r="X738" i="5"/>
  <c r="Z738" i="5"/>
  <c r="AA738" i="5"/>
  <c r="AI738" i="5"/>
  <c r="X739" i="5"/>
  <c r="Z739" i="5"/>
  <c r="AA739" i="5"/>
  <c r="AI739" i="5"/>
  <c r="X740" i="5"/>
  <c r="Z740" i="5"/>
  <c r="AA740" i="5"/>
  <c r="AI740" i="5"/>
  <c r="X741" i="5"/>
  <c r="Z741" i="5"/>
  <c r="AA741" i="5"/>
  <c r="AI741" i="5"/>
  <c r="X742" i="5"/>
  <c r="Z742" i="5"/>
  <c r="AA742" i="5"/>
  <c r="AI742" i="5"/>
  <c r="X743" i="5"/>
  <c r="Z743" i="5"/>
  <c r="AA743" i="5"/>
  <c r="AI743" i="5"/>
  <c r="X744" i="5"/>
  <c r="Z744" i="5"/>
  <c r="AA744" i="5"/>
  <c r="AI744" i="5"/>
  <c r="X745" i="5"/>
  <c r="Z745" i="5"/>
  <c r="AA745" i="5"/>
  <c r="AI745" i="5"/>
  <c r="X746" i="5"/>
  <c r="Z746" i="5"/>
  <c r="AA746" i="5"/>
  <c r="AI746" i="5"/>
  <c r="X747" i="5"/>
  <c r="Z747" i="5"/>
  <c r="AA747" i="5"/>
  <c r="AI747" i="5"/>
  <c r="X748" i="5"/>
  <c r="Z748" i="5"/>
  <c r="AA748" i="5"/>
  <c r="AI748" i="5"/>
  <c r="X749" i="5"/>
  <c r="Z749" i="5"/>
  <c r="AA749" i="5"/>
  <c r="AI749" i="5"/>
  <c r="X750" i="5"/>
  <c r="Z750" i="5"/>
  <c r="AA750" i="5"/>
  <c r="AI750" i="5"/>
  <c r="X751" i="5"/>
  <c r="Z751" i="5"/>
  <c r="AA751" i="5"/>
  <c r="AI751" i="5"/>
  <c r="X752" i="5"/>
  <c r="Z752" i="5"/>
  <c r="AA752" i="5"/>
  <c r="AI752" i="5"/>
  <c r="X753" i="5"/>
  <c r="Z753" i="5"/>
  <c r="AA753" i="5"/>
  <c r="AI753" i="5"/>
  <c r="X754" i="5"/>
  <c r="Z754" i="5"/>
  <c r="AA754" i="5"/>
  <c r="AI754" i="5"/>
  <c r="X755" i="5"/>
  <c r="Z755" i="5"/>
  <c r="AA755" i="5"/>
  <c r="AI755" i="5"/>
  <c r="X756" i="5"/>
  <c r="Z756" i="5"/>
  <c r="AA756" i="5"/>
  <c r="AI756" i="5"/>
  <c r="X757" i="5"/>
  <c r="Z757" i="5"/>
  <c r="AA757" i="5"/>
  <c r="AI757" i="5"/>
  <c r="X758" i="5"/>
  <c r="Z758" i="5"/>
  <c r="AA758" i="5"/>
  <c r="AI758" i="5"/>
  <c r="X759" i="5"/>
  <c r="Z759" i="5"/>
  <c r="AA759" i="5"/>
  <c r="AI759" i="5"/>
  <c r="X760" i="5"/>
  <c r="Z760" i="5"/>
  <c r="AA760" i="5"/>
  <c r="AI760" i="5"/>
  <c r="X761" i="5"/>
  <c r="Z761" i="5"/>
  <c r="AA761" i="5"/>
  <c r="AI761" i="5"/>
  <c r="X762" i="5"/>
  <c r="Z762" i="5"/>
  <c r="AA762" i="5"/>
  <c r="AI762" i="5"/>
  <c r="X763" i="5"/>
  <c r="Z763" i="5"/>
  <c r="AA763" i="5"/>
  <c r="AI763" i="5"/>
  <c r="X764" i="5"/>
  <c r="Z764" i="5"/>
  <c r="AA764" i="5"/>
  <c r="AI764" i="5"/>
  <c r="X765" i="5"/>
  <c r="Z765" i="5"/>
  <c r="AA765" i="5"/>
  <c r="AI765" i="5"/>
  <c r="X766" i="5"/>
  <c r="Z766" i="5"/>
  <c r="AA766" i="5"/>
  <c r="AI766" i="5"/>
  <c r="X767" i="5"/>
  <c r="Z767" i="5"/>
  <c r="AA767" i="5"/>
  <c r="AI767" i="5"/>
  <c r="X768" i="5"/>
  <c r="Z768" i="5"/>
  <c r="AA768" i="5"/>
  <c r="AI768" i="5"/>
  <c r="X769" i="5"/>
  <c r="Z769" i="5"/>
  <c r="AA769" i="5"/>
  <c r="AI769" i="5"/>
  <c r="X770" i="5"/>
  <c r="Z770" i="5"/>
  <c r="AA770" i="5"/>
  <c r="AI770" i="5"/>
  <c r="X771" i="5"/>
  <c r="Z771" i="5"/>
  <c r="AA771" i="5"/>
  <c r="AI771" i="5"/>
  <c r="X772" i="5"/>
  <c r="Z772" i="5"/>
  <c r="AA772" i="5"/>
  <c r="AI772" i="5"/>
  <c r="X773" i="5"/>
  <c r="Z773" i="5"/>
  <c r="AA773" i="5"/>
  <c r="AI773" i="5"/>
  <c r="X774" i="5"/>
  <c r="Z774" i="5"/>
  <c r="AA774" i="5"/>
  <c r="AI774" i="5"/>
  <c r="X775" i="5"/>
  <c r="Z775" i="5"/>
  <c r="AA775" i="5"/>
  <c r="AI775" i="5"/>
  <c r="X776" i="5"/>
  <c r="Z776" i="5"/>
  <c r="AA776" i="5"/>
  <c r="AI776" i="5"/>
  <c r="X777" i="5"/>
  <c r="Z777" i="5"/>
  <c r="AA777" i="5"/>
  <c r="AI777" i="5"/>
  <c r="X778" i="5"/>
  <c r="Z778" i="5"/>
  <c r="AA778" i="5"/>
  <c r="AI778" i="5"/>
  <c r="X779" i="5"/>
  <c r="Z779" i="5"/>
  <c r="AA779" i="5"/>
  <c r="AI779" i="5"/>
  <c r="X780" i="5"/>
  <c r="Z780" i="5"/>
  <c r="AA780" i="5"/>
  <c r="AI780" i="5"/>
  <c r="X781" i="5"/>
  <c r="Z781" i="5"/>
  <c r="AA781" i="5"/>
  <c r="AI781" i="5"/>
  <c r="X782" i="5"/>
  <c r="Z782" i="5"/>
  <c r="AA782" i="5"/>
  <c r="AI782" i="5"/>
  <c r="X783" i="5"/>
  <c r="Z783" i="5"/>
  <c r="AA783" i="5"/>
  <c r="AI783" i="5"/>
  <c r="X784" i="5"/>
  <c r="Z784" i="5"/>
  <c r="AA784" i="5"/>
  <c r="AI784" i="5"/>
  <c r="X785" i="5"/>
  <c r="Z785" i="5"/>
  <c r="AA785" i="5"/>
  <c r="AI785" i="5"/>
  <c r="X786" i="5"/>
  <c r="Z786" i="5"/>
  <c r="AA786" i="5"/>
  <c r="AI786" i="5"/>
  <c r="X787" i="5"/>
  <c r="Z787" i="5"/>
  <c r="AA787" i="5"/>
  <c r="AI787" i="5"/>
  <c r="X788" i="5"/>
  <c r="Z788" i="5"/>
  <c r="AA788" i="5"/>
  <c r="AI788" i="5"/>
  <c r="X789" i="5"/>
  <c r="Z789" i="5"/>
  <c r="AA789" i="5"/>
  <c r="AI789" i="5"/>
  <c r="X790" i="5"/>
  <c r="Z790" i="5"/>
  <c r="AA790" i="5"/>
  <c r="AI790" i="5"/>
  <c r="X791" i="5"/>
  <c r="Z791" i="5"/>
  <c r="AA791" i="5"/>
  <c r="AI791" i="5"/>
  <c r="X792" i="5"/>
  <c r="Z792" i="5"/>
  <c r="AA792" i="5"/>
  <c r="AI792" i="5"/>
  <c r="X793" i="5"/>
  <c r="Z793" i="5"/>
  <c r="AA793" i="5"/>
  <c r="AI793" i="5"/>
  <c r="X794" i="5"/>
  <c r="Z794" i="5"/>
  <c r="AA794" i="5"/>
  <c r="AI794" i="5"/>
  <c r="X795" i="5"/>
  <c r="Z795" i="5"/>
  <c r="AA795" i="5"/>
  <c r="AI795" i="5"/>
  <c r="X796" i="5"/>
  <c r="Z796" i="5"/>
  <c r="AA796" i="5"/>
  <c r="AI796" i="5"/>
  <c r="X797" i="5"/>
  <c r="Z797" i="5"/>
  <c r="AA797" i="5"/>
  <c r="AI797" i="5"/>
  <c r="X798" i="5"/>
  <c r="Z798" i="5"/>
  <c r="AA798" i="5"/>
  <c r="AI798" i="5"/>
  <c r="X799" i="5"/>
  <c r="Z799" i="5"/>
  <c r="AA799" i="5"/>
  <c r="AI799" i="5"/>
  <c r="X800" i="5"/>
  <c r="Z800" i="5"/>
  <c r="AA800" i="5"/>
  <c r="AI800" i="5"/>
  <c r="X801" i="5"/>
  <c r="Z801" i="5"/>
  <c r="AA801" i="5"/>
  <c r="AI801" i="5"/>
  <c r="X802" i="5"/>
  <c r="Z802" i="5"/>
  <c r="AA802" i="5"/>
  <c r="AI802" i="5"/>
  <c r="X803" i="5"/>
  <c r="Z803" i="5"/>
  <c r="AA803" i="5"/>
  <c r="AI803" i="5"/>
  <c r="X804" i="5"/>
  <c r="Z804" i="5"/>
  <c r="AA804" i="5"/>
  <c r="AI804" i="5"/>
  <c r="X805" i="5"/>
  <c r="Z805" i="5"/>
  <c r="AA805" i="5"/>
  <c r="AI805" i="5"/>
  <c r="X806" i="5"/>
  <c r="Z806" i="5"/>
  <c r="AA806" i="5"/>
  <c r="AI806" i="5"/>
  <c r="X807" i="5"/>
  <c r="Z807" i="5"/>
  <c r="AA807" i="5"/>
  <c r="AI807" i="5"/>
  <c r="X808" i="5"/>
  <c r="Z808" i="5"/>
  <c r="AA808" i="5"/>
  <c r="AI808" i="5"/>
  <c r="X809" i="5"/>
  <c r="Z809" i="5"/>
  <c r="AA809" i="5"/>
  <c r="AI809" i="5"/>
  <c r="X810" i="5"/>
  <c r="Z810" i="5"/>
  <c r="AA810" i="5"/>
  <c r="AI810" i="5"/>
  <c r="X811" i="5"/>
  <c r="Z811" i="5"/>
  <c r="AA811" i="5"/>
  <c r="AI811" i="5"/>
  <c r="X812" i="5"/>
  <c r="Z812" i="5"/>
  <c r="AA812" i="5"/>
  <c r="AI812" i="5"/>
  <c r="X813" i="5"/>
  <c r="Z813" i="5"/>
  <c r="AA813" i="5"/>
  <c r="AI813" i="5"/>
  <c r="X814" i="5"/>
  <c r="Z814" i="5"/>
  <c r="AA814" i="5"/>
  <c r="AI814" i="5"/>
  <c r="X815" i="5"/>
  <c r="Z815" i="5"/>
  <c r="AA815" i="5"/>
  <c r="AI815" i="5"/>
  <c r="X816" i="5"/>
  <c r="Z816" i="5"/>
  <c r="AA816" i="5"/>
  <c r="AI816" i="5"/>
  <c r="X817" i="5"/>
  <c r="Z817" i="5"/>
  <c r="AA817" i="5"/>
  <c r="AI817" i="5"/>
  <c r="X818" i="5"/>
  <c r="Z818" i="5"/>
  <c r="AA818" i="5"/>
  <c r="AI818" i="5"/>
  <c r="X819" i="5"/>
  <c r="Z819" i="5"/>
  <c r="AA819" i="5"/>
  <c r="AI819" i="5"/>
  <c r="X820" i="5"/>
  <c r="Z820" i="5"/>
  <c r="AA820" i="5"/>
  <c r="AI820" i="5"/>
  <c r="X821" i="5"/>
  <c r="Z821" i="5"/>
  <c r="AA821" i="5"/>
  <c r="AI821" i="5"/>
  <c r="X822" i="5"/>
  <c r="Z822" i="5"/>
  <c r="AA822" i="5"/>
  <c r="AI822" i="5"/>
  <c r="X823" i="5"/>
  <c r="Z823" i="5"/>
  <c r="AA823" i="5"/>
  <c r="AI823" i="5"/>
  <c r="X824" i="5"/>
  <c r="Z824" i="5"/>
  <c r="AA824" i="5"/>
  <c r="AI824" i="5"/>
  <c r="X825" i="5"/>
  <c r="Z825" i="5"/>
  <c r="AA825" i="5"/>
  <c r="AI825" i="5"/>
  <c r="X826" i="5"/>
  <c r="Z826" i="5"/>
  <c r="AA826" i="5"/>
  <c r="AI826" i="5"/>
  <c r="X827" i="5"/>
  <c r="Z827" i="5"/>
  <c r="AA827" i="5"/>
  <c r="AI827" i="5"/>
  <c r="X828" i="5"/>
  <c r="Z828" i="5"/>
  <c r="AA828" i="5"/>
  <c r="AI828" i="5"/>
  <c r="X829" i="5"/>
  <c r="Z829" i="5"/>
  <c r="AA829" i="5"/>
  <c r="AI829" i="5"/>
  <c r="X830" i="5"/>
  <c r="Z830" i="5"/>
  <c r="AA830" i="5"/>
  <c r="AI830" i="5"/>
  <c r="X831" i="5"/>
  <c r="Z831" i="5"/>
  <c r="AA831" i="5"/>
  <c r="AI831" i="5"/>
  <c r="X832" i="5"/>
  <c r="Z832" i="5"/>
  <c r="AA832" i="5"/>
  <c r="AI832" i="5"/>
  <c r="X833" i="5"/>
  <c r="Z833" i="5"/>
  <c r="AA833" i="5"/>
  <c r="AI833" i="5"/>
  <c r="X834" i="5"/>
  <c r="Z834" i="5"/>
  <c r="AA834" i="5"/>
  <c r="AI834" i="5"/>
  <c r="X835" i="5"/>
  <c r="Z835" i="5"/>
  <c r="AA835" i="5"/>
  <c r="AI835" i="5"/>
  <c r="X836" i="5"/>
  <c r="Z836" i="5"/>
  <c r="AA836" i="5"/>
  <c r="AI836" i="5"/>
  <c r="X837" i="5"/>
  <c r="Z837" i="5"/>
  <c r="AA837" i="5"/>
  <c r="AI837" i="5"/>
  <c r="X838" i="5"/>
  <c r="Z838" i="5"/>
  <c r="AA838" i="5"/>
  <c r="AI838" i="5"/>
  <c r="X839" i="5"/>
  <c r="Z839" i="5"/>
  <c r="AA839" i="5"/>
  <c r="AI839" i="5"/>
  <c r="X840" i="5"/>
  <c r="Z840" i="5"/>
  <c r="AA840" i="5"/>
  <c r="AI840" i="5"/>
  <c r="X841" i="5"/>
  <c r="Z841" i="5"/>
  <c r="AA841" i="5"/>
  <c r="AI841" i="5"/>
  <c r="X842" i="5"/>
  <c r="Z842" i="5"/>
  <c r="AA842" i="5"/>
  <c r="AI842" i="5"/>
  <c r="X843" i="5"/>
  <c r="Z843" i="5"/>
  <c r="AA843" i="5"/>
  <c r="AI843" i="5"/>
  <c r="X844" i="5"/>
  <c r="Z844" i="5"/>
  <c r="AA844" i="5"/>
  <c r="AI844" i="5"/>
  <c r="X845" i="5"/>
  <c r="Z845" i="5"/>
  <c r="AA845" i="5"/>
  <c r="AI845" i="5"/>
  <c r="X846" i="5"/>
  <c r="Z846" i="5"/>
  <c r="AA846" i="5"/>
  <c r="AI846" i="5"/>
  <c r="X847" i="5"/>
  <c r="Z847" i="5"/>
  <c r="AA847" i="5"/>
  <c r="AI847" i="5"/>
  <c r="X848" i="5"/>
  <c r="Z848" i="5"/>
  <c r="AA848" i="5"/>
  <c r="AI848" i="5"/>
  <c r="X849" i="5"/>
  <c r="Z849" i="5"/>
  <c r="AA849" i="5"/>
  <c r="AI849" i="5"/>
  <c r="X850" i="5"/>
  <c r="Z850" i="5"/>
  <c r="AA850" i="5"/>
  <c r="AI850" i="5"/>
  <c r="X851" i="5"/>
  <c r="Z851" i="5"/>
  <c r="AA851" i="5"/>
  <c r="AI851" i="5"/>
  <c r="X852" i="5"/>
  <c r="Z852" i="5"/>
  <c r="AA852" i="5"/>
  <c r="AI852" i="5"/>
  <c r="X853" i="5"/>
  <c r="Z853" i="5"/>
  <c r="AA853" i="5"/>
  <c r="AI853" i="5"/>
  <c r="X854" i="5"/>
  <c r="Z854" i="5"/>
  <c r="AA854" i="5"/>
  <c r="AI854" i="5"/>
  <c r="X855" i="5"/>
  <c r="Z855" i="5"/>
  <c r="AA855" i="5"/>
  <c r="AI855" i="5"/>
  <c r="X856" i="5"/>
  <c r="Z856" i="5"/>
  <c r="AA856" i="5"/>
  <c r="AI856" i="5"/>
  <c r="X857" i="5"/>
  <c r="Z857" i="5"/>
  <c r="AA857" i="5"/>
  <c r="AI857" i="5"/>
  <c r="X858" i="5"/>
  <c r="Z858" i="5"/>
  <c r="AA858" i="5"/>
  <c r="AI858" i="5"/>
  <c r="X859" i="5"/>
  <c r="Z859" i="5"/>
  <c r="AA859" i="5"/>
  <c r="AI859" i="5"/>
  <c r="X860" i="5"/>
  <c r="Z860" i="5"/>
  <c r="AA860" i="5"/>
  <c r="AI860" i="5"/>
  <c r="X861" i="5"/>
  <c r="Z861" i="5"/>
  <c r="AA861" i="5"/>
  <c r="AI861" i="5"/>
  <c r="X862" i="5"/>
  <c r="Z862" i="5"/>
  <c r="AA862" i="5"/>
  <c r="AI862" i="5"/>
  <c r="X863" i="5"/>
  <c r="Z863" i="5"/>
  <c r="AA863" i="5"/>
  <c r="AI863" i="5"/>
  <c r="X864" i="5"/>
  <c r="Z864" i="5"/>
  <c r="AA864" i="5"/>
  <c r="AI864" i="5"/>
  <c r="X865" i="5"/>
  <c r="Z865" i="5"/>
  <c r="AA865" i="5"/>
  <c r="AI865" i="5"/>
  <c r="X866" i="5"/>
  <c r="Z866" i="5"/>
  <c r="AA866" i="5"/>
  <c r="AI866" i="5"/>
  <c r="X867" i="5"/>
  <c r="Z867" i="5"/>
  <c r="AA867" i="5"/>
  <c r="AI867" i="5"/>
  <c r="X868" i="5"/>
  <c r="Z868" i="5"/>
  <c r="AA868" i="5"/>
  <c r="AI868" i="5"/>
  <c r="X869" i="5"/>
  <c r="Z869" i="5"/>
  <c r="AA869" i="5"/>
  <c r="AI869" i="5"/>
  <c r="X870" i="5"/>
  <c r="Z870" i="5"/>
  <c r="AA870" i="5"/>
  <c r="AI870" i="5"/>
  <c r="X871" i="5"/>
  <c r="Z871" i="5"/>
  <c r="AA871" i="5"/>
  <c r="AI871" i="5"/>
  <c r="X872" i="5"/>
  <c r="Z872" i="5"/>
  <c r="AA872" i="5"/>
  <c r="AI872" i="5"/>
  <c r="X873" i="5"/>
  <c r="Z873" i="5"/>
  <c r="AA873" i="5"/>
  <c r="AI873" i="5"/>
  <c r="X874" i="5"/>
  <c r="Z874" i="5"/>
  <c r="AA874" i="5"/>
  <c r="AI874" i="5"/>
  <c r="X875" i="5"/>
  <c r="Z875" i="5"/>
  <c r="AA875" i="5"/>
  <c r="AI875" i="5"/>
  <c r="X876" i="5"/>
  <c r="Z876" i="5"/>
  <c r="AA876" i="5"/>
  <c r="AI876" i="5"/>
  <c r="X877" i="5"/>
  <c r="Z877" i="5"/>
  <c r="AA877" i="5"/>
  <c r="AI877" i="5"/>
  <c r="X878" i="5"/>
  <c r="Z878" i="5"/>
  <c r="AA878" i="5"/>
  <c r="AI878" i="5"/>
  <c r="X879" i="5"/>
  <c r="Z879" i="5"/>
  <c r="AA879" i="5"/>
  <c r="AI879" i="5"/>
  <c r="X880" i="5"/>
  <c r="Z880" i="5"/>
  <c r="AA880" i="5"/>
  <c r="AI880" i="5"/>
  <c r="X881" i="5"/>
  <c r="Z881" i="5"/>
  <c r="AA881" i="5"/>
  <c r="AI881" i="5"/>
  <c r="X882" i="5"/>
  <c r="Z882" i="5"/>
  <c r="AA882" i="5"/>
  <c r="AI882" i="5"/>
  <c r="X883" i="5"/>
  <c r="Z883" i="5"/>
  <c r="AA883" i="5"/>
  <c r="AI883" i="5"/>
  <c r="X884" i="5"/>
  <c r="Z884" i="5"/>
  <c r="AA884" i="5"/>
  <c r="AI884" i="5"/>
  <c r="X885" i="5"/>
  <c r="Z885" i="5"/>
  <c r="AA885" i="5"/>
  <c r="AI885" i="5"/>
  <c r="X886" i="5"/>
  <c r="Z886" i="5"/>
  <c r="AA886" i="5"/>
  <c r="AI886" i="5"/>
  <c r="X887" i="5"/>
  <c r="Z887" i="5"/>
  <c r="AA887" i="5"/>
  <c r="AI887" i="5"/>
  <c r="X888" i="5"/>
  <c r="Z888" i="5"/>
  <c r="AA888" i="5"/>
  <c r="AI888" i="5"/>
  <c r="X889" i="5"/>
  <c r="Z889" i="5"/>
  <c r="AA889" i="5"/>
  <c r="AI889" i="5"/>
  <c r="X890" i="5"/>
  <c r="Z890" i="5"/>
  <c r="AA890" i="5"/>
  <c r="AI890" i="5"/>
  <c r="X891" i="5"/>
  <c r="Z891" i="5"/>
  <c r="AA891" i="5"/>
  <c r="AI891" i="5"/>
  <c r="X892" i="5"/>
  <c r="Z892" i="5"/>
  <c r="AA892" i="5"/>
  <c r="AI892" i="5"/>
  <c r="X893" i="5"/>
  <c r="Z893" i="5"/>
  <c r="AA893" i="5"/>
  <c r="AI893" i="5"/>
  <c r="X894" i="5"/>
  <c r="Z894" i="5"/>
  <c r="AA894" i="5"/>
  <c r="AI894" i="5"/>
  <c r="X895" i="5"/>
  <c r="Z895" i="5"/>
  <c r="AA895" i="5"/>
  <c r="AI895" i="5"/>
  <c r="X896" i="5"/>
  <c r="Z896" i="5"/>
  <c r="AA896" i="5"/>
  <c r="AI896" i="5"/>
  <c r="X897" i="5"/>
  <c r="Z897" i="5"/>
  <c r="AA897" i="5"/>
  <c r="AI897" i="5"/>
  <c r="X898" i="5"/>
  <c r="Z898" i="5"/>
  <c r="AA898" i="5"/>
  <c r="AI898" i="5"/>
  <c r="X899" i="5"/>
  <c r="Z899" i="5"/>
  <c r="AA899" i="5"/>
  <c r="AI899" i="5"/>
  <c r="X900" i="5"/>
  <c r="Z900" i="5"/>
  <c r="AA900" i="5"/>
  <c r="AI900" i="5"/>
  <c r="X901" i="5"/>
  <c r="Z901" i="5"/>
  <c r="AA901" i="5"/>
  <c r="AI901" i="5"/>
  <c r="X902" i="5"/>
  <c r="Z902" i="5"/>
  <c r="AA902" i="5"/>
  <c r="AI902" i="5"/>
  <c r="X903" i="5"/>
  <c r="Z903" i="5"/>
  <c r="AA903" i="5"/>
  <c r="AI903" i="5"/>
  <c r="X904" i="5"/>
  <c r="Z904" i="5"/>
  <c r="AA904" i="5"/>
  <c r="AI904" i="5"/>
  <c r="X905" i="5"/>
  <c r="Z905" i="5"/>
  <c r="AA905" i="5"/>
  <c r="AI905" i="5"/>
  <c r="X906" i="5"/>
  <c r="Z906" i="5"/>
  <c r="AA906" i="5"/>
  <c r="AI906" i="5"/>
  <c r="X907" i="5"/>
  <c r="Z907" i="5"/>
  <c r="AA907" i="5"/>
  <c r="AI907" i="5"/>
  <c r="X908" i="5"/>
  <c r="Z908" i="5"/>
  <c r="AA908" i="5"/>
  <c r="AI908" i="5"/>
  <c r="X909" i="5"/>
  <c r="Z909" i="5"/>
  <c r="AA909" i="5"/>
  <c r="AI909" i="5"/>
  <c r="X910" i="5"/>
  <c r="Z910" i="5"/>
  <c r="AA910" i="5"/>
  <c r="AI910" i="5"/>
  <c r="X911" i="5"/>
  <c r="Z911" i="5"/>
  <c r="AA911" i="5"/>
  <c r="AI911" i="5"/>
  <c r="X912" i="5"/>
  <c r="Z912" i="5"/>
  <c r="AA912" i="5"/>
  <c r="AI912" i="5"/>
  <c r="X913" i="5"/>
  <c r="Z913" i="5"/>
  <c r="AA913" i="5"/>
  <c r="AI913" i="5"/>
  <c r="X914" i="5"/>
  <c r="Z914" i="5"/>
  <c r="AA914" i="5"/>
  <c r="AI914" i="5"/>
  <c r="X915" i="5"/>
  <c r="Z915" i="5"/>
  <c r="AA915" i="5"/>
  <c r="AI915" i="5"/>
  <c r="X916" i="5"/>
  <c r="Z916" i="5"/>
  <c r="AA916" i="5"/>
  <c r="AI916" i="5"/>
  <c r="X917" i="5"/>
  <c r="Z917" i="5"/>
  <c r="AA917" i="5"/>
  <c r="AI917" i="5"/>
  <c r="X918" i="5"/>
  <c r="Z918" i="5"/>
  <c r="AA918" i="5"/>
  <c r="AI918" i="5"/>
  <c r="X919" i="5"/>
  <c r="Z919" i="5"/>
  <c r="AA919" i="5"/>
  <c r="AI919" i="5"/>
  <c r="X920" i="5"/>
  <c r="Z920" i="5"/>
  <c r="AA920" i="5"/>
  <c r="AI920" i="5"/>
  <c r="X921" i="5"/>
  <c r="Z921" i="5"/>
  <c r="AA921" i="5"/>
  <c r="AI921" i="5"/>
  <c r="X922" i="5"/>
  <c r="Z922" i="5"/>
  <c r="AA922" i="5"/>
  <c r="AI922" i="5"/>
  <c r="X923" i="5"/>
  <c r="Z923" i="5"/>
  <c r="AA923" i="5"/>
  <c r="AI923" i="5"/>
  <c r="X924" i="5"/>
  <c r="Z924" i="5"/>
  <c r="AA924" i="5"/>
  <c r="AI924" i="5"/>
  <c r="X925" i="5"/>
  <c r="Z925" i="5"/>
  <c r="AA925" i="5"/>
  <c r="AI925" i="5"/>
  <c r="X926" i="5"/>
  <c r="Z926" i="5"/>
  <c r="AA926" i="5"/>
  <c r="AI926" i="5"/>
  <c r="X927" i="5"/>
  <c r="Z927" i="5"/>
  <c r="AA927" i="5"/>
  <c r="AI927" i="5"/>
  <c r="X928" i="5"/>
  <c r="Z928" i="5"/>
  <c r="AA928" i="5"/>
  <c r="AI928" i="5"/>
  <c r="X929" i="5"/>
  <c r="Z929" i="5"/>
  <c r="AA929" i="5"/>
  <c r="AI929" i="5"/>
  <c r="X930" i="5"/>
  <c r="Z930" i="5"/>
  <c r="AA930" i="5"/>
  <c r="AI930" i="5"/>
  <c r="X931" i="5"/>
  <c r="Z931" i="5"/>
  <c r="AA931" i="5"/>
  <c r="AI931" i="5"/>
  <c r="X932" i="5"/>
  <c r="Z932" i="5"/>
  <c r="AA932" i="5"/>
  <c r="AI932" i="5"/>
  <c r="X933" i="5"/>
  <c r="Z933" i="5"/>
  <c r="AA933" i="5"/>
  <c r="AI933" i="5"/>
  <c r="X934" i="5"/>
  <c r="Z934" i="5"/>
  <c r="AA934" i="5"/>
  <c r="AI934" i="5"/>
  <c r="X935" i="5"/>
  <c r="Z935" i="5"/>
  <c r="AA935" i="5"/>
  <c r="AI935" i="5"/>
  <c r="X936" i="5"/>
  <c r="Z936" i="5"/>
  <c r="AA936" i="5"/>
  <c r="AI936" i="5"/>
  <c r="X937" i="5"/>
  <c r="Z937" i="5"/>
  <c r="AA937" i="5"/>
  <c r="AI937" i="5"/>
  <c r="X938" i="5"/>
  <c r="Z938" i="5"/>
  <c r="AA938" i="5"/>
  <c r="AI938" i="5"/>
  <c r="X939" i="5"/>
  <c r="Z939" i="5"/>
  <c r="AA939" i="5"/>
  <c r="AI939" i="5"/>
  <c r="X940" i="5"/>
  <c r="Z940" i="5"/>
  <c r="AA940" i="5"/>
  <c r="AI940" i="5"/>
  <c r="X941" i="5"/>
  <c r="Z941" i="5"/>
  <c r="AA941" i="5"/>
  <c r="AI941" i="5"/>
  <c r="X942" i="5"/>
  <c r="Z942" i="5"/>
  <c r="AA942" i="5"/>
  <c r="AI942" i="5"/>
  <c r="X943" i="5"/>
  <c r="Z943" i="5"/>
  <c r="AA943" i="5"/>
  <c r="AI943" i="5"/>
  <c r="X944" i="5"/>
  <c r="Z944" i="5"/>
  <c r="AA944" i="5"/>
  <c r="AI944" i="5"/>
  <c r="X945" i="5"/>
  <c r="Z945" i="5"/>
  <c r="AA945" i="5"/>
  <c r="AI945" i="5"/>
  <c r="X946" i="5"/>
  <c r="Z946" i="5"/>
  <c r="AA946" i="5"/>
  <c r="AI946" i="5"/>
  <c r="X947" i="5"/>
  <c r="Z947" i="5"/>
  <c r="AA947" i="5"/>
  <c r="AI947" i="5"/>
  <c r="X948" i="5"/>
  <c r="Z948" i="5"/>
  <c r="AA948" i="5"/>
  <c r="AI948" i="5"/>
  <c r="X949" i="5"/>
  <c r="Z949" i="5"/>
  <c r="AA949" i="5"/>
  <c r="AI949" i="5"/>
  <c r="X950" i="5"/>
  <c r="Z950" i="5"/>
  <c r="AA950" i="5"/>
  <c r="AI950" i="5"/>
  <c r="X951" i="5"/>
  <c r="Z951" i="5"/>
  <c r="AA951" i="5"/>
  <c r="AI951" i="5"/>
  <c r="X952" i="5"/>
  <c r="Z952" i="5"/>
  <c r="AA952" i="5"/>
  <c r="AI952" i="5"/>
  <c r="X953" i="5"/>
  <c r="Z953" i="5"/>
  <c r="AA953" i="5"/>
  <c r="AI953" i="5"/>
  <c r="X954" i="5"/>
  <c r="Z954" i="5"/>
  <c r="AA954" i="5"/>
  <c r="AI954" i="5"/>
  <c r="X955" i="5"/>
  <c r="Z955" i="5"/>
  <c r="AA955" i="5"/>
  <c r="AI955" i="5"/>
  <c r="X956" i="5"/>
  <c r="Z956" i="5"/>
  <c r="AA956" i="5"/>
  <c r="AI956" i="5"/>
  <c r="X957" i="5"/>
  <c r="Z957" i="5"/>
  <c r="AA957" i="5"/>
  <c r="AI957" i="5"/>
  <c r="X958" i="5"/>
  <c r="Z958" i="5"/>
  <c r="AA958" i="5"/>
  <c r="AI958" i="5"/>
  <c r="X959" i="5"/>
  <c r="Z959" i="5"/>
  <c r="AA959" i="5"/>
  <c r="AI959" i="5"/>
  <c r="X960" i="5"/>
  <c r="Z960" i="5"/>
  <c r="AA960" i="5"/>
  <c r="AI960" i="5"/>
  <c r="X961" i="5"/>
  <c r="Z961" i="5"/>
  <c r="AA961" i="5"/>
  <c r="AI961" i="5"/>
  <c r="X962" i="5"/>
  <c r="Z962" i="5"/>
  <c r="AA962" i="5"/>
  <c r="AI962" i="5"/>
  <c r="X963" i="5"/>
  <c r="Z963" i="5"/>
  <c r="AA963" i="5"/>
  <c r="AI963" i="5"/>
  <c r="X964" i="5"/>
  <c r="Z964" i="5"/>
  <c r="AA964" i="5"/>
  <c r="AI964" i="5"/>
  <c r="X965" i="5"/>
  <c r="Z965" i="5"/>
  <c r="AA965" i="5"/>
  <c r="AI965" i="5"/>
  <c r="X966" i="5"/>
  <c r="Z966" i="5"/>
  <c r="AA966" i="5"/>
  <c r="AI966" i="5"/>
  <c r="X967" i="5"/>
  <c r="Z967" i="5"/>
  <c r="AA967" i="5"/>
  <c r="AI967" i="5"/>
  <c r="X968" i="5"/>
  <c r="Z968" i="5"/>
  <c r="AA968" i="5"/>
  <c r="AI968" i="5"/>
  <c r="X969" i="5"/>
  <c r="Z969" i="5"/>
  <c r="AA969" i="5"/>
  <c r="AI969" i="5"/>
  <c r="X970" i="5"/>
  <c r="Z970" i="5"/>
  <c r="AA970" i="5"/>
  <c r="AI970" i="5"/>
  <c r="X971" i="5"/>
  <c r="Z971" i="5"/>
  <c r="AA971" i="5"/>
  <c r="AI971" i="5"/>
  <c r="X972" i="5"/>
  <c r="Z972" i="5"/>
  <c r="AA972" i="5"/>
  <c r="AI972" i="5"/>
  <c r="X973" i="5"/>
  <c r="Z973" i="5"/>
  <c r="AA973" i="5"/>
  <c r="AI973" i="5"/>
  <c r="X974" i="5"/>
  <c r="Z974" i="5"/>
  <c r="AA974" i="5"/>
  <c r="AI974" i="5"/>
  <c r="X975" i="5"/>
  <c r="Z975" i="5"/>
  <c r="AA975" i="5"/>
  <c r="AI975" i="5"/>
  <c r="X976" i="5"/>
  <c r="Z976" i="5"/>
  <c r="AA976" i="5"/>
  <c r="AI976" i="5"/>
  <c r="X977" i="5"/>
  <c r="Z977" i="5"/>
  <c r="AA977" i="5"/>
  <c r="AI977" i="5"/>
  <c r="X978" i="5"/>
  <c r="Z978" i="5"/>
  <c r="AA978" i="5"/>
  <c r="AI978" i="5"/>
  <c r="X979" i="5"/>
  <c r="Z979" i="5"/>
  <c r="AA979" i="5"/>
  <c r="AI979" i="5"/>
  <c r="X980" i="5"/>
  <c r="Z980" i="5"/>
  <c r="AA980" i="5"/>
  <c r="AI980" i="5"/>
  <c r="X981" i="5"/>
  <c r="Z981" i="5"/>
  <c r="AA981" i="5"/>
  <c r="AI981" i="5"/>
  <c r="X982" i="5"/>
  <c r="Z982" i="5"/>
  <c r="AA982" i="5"/>
  <c r="AI982" i="5"/>
  <c r="X983" i="5"/>
  <c r="Z983" i="5"/>
  <c r="AA983" i="5"/>
  <c r="AI983" i="5"/>
  <c r="X984" i="5"/>
  <c r="Z984" i="5"/>
  <c r="AA984" i="5"/>
  <c r="AI984" i="5"/>
  <c r="X985" i="5"/>
  <c r="Z985" i="5"/>
  <c r="AA985" i="5"/>
  <c r="AI985" i="5"/>
  <c r="X986" i="5"/>
  <c r="Z986" i="5"/>
  <c r="AA986" i="5"/>
  <c r="AI986" i="5"/>
  <c r="X987" i="5"/>
  <c r="Z987" i="5"/>
  <c r="AA987" i="5"/>
  <c r="AI987" i="5"/>
  <c r="X988" i="5"/>
  <c r="Z988" i="5"/>
  <c r="AA988" i="5"/>
  <c r="AI988" i="5"/>
  <c r="X989" i="5"/>
  <c r="Z989" i="5"/>
  <c r="AA989" i="5"/>
  <c r="AI989" i="5"/>
  <c r="X990" i="5"/>
  <c r="Z990" i="5"/>
  <c r="AA990" i="5"/>
  <c r="AI990" i="5"/>
  <c r="X991" i="5"/>
  <c r="Z991" i="5"/>
  <c r="AA991" i="5"/>
  <c r="AI991" i="5"/>
  <c r="X992" i="5"/>
  <c r="Z992" i="5"/>
  <c r="AA992" i="5"/>
  <c r="AI992" i="5"/>
  <c r="X993" i="5"/>
  <c r="Z993" i="5"/>
  <c r="AA993" i="5"/>
  <c r="AI993" i="5"/>
  <c r="X994" i="5"/>
  <c r="Z994" i="5"/>
  <c r="AA994" i="5"/>
  <c r="AI994" i="5"/>
  <c r="X995" i="5"/>
  <c r="Z995" i="5"/>
  <c r="AA995" i="5"/>
  <c r="AI995" i="5"/>
  <c r="X996" i="5"/>
  <c r="Z996" i="5"/>
  <c r="AA996" i="5"/>
  <c r="AI996" i="5"/>
  <c r="X997" i="5"/>
  <c r="Z997" i="5"/>
  <c r="AA997" i="5"/>
  <c r="AI997" i="5"/>
  <c r="X998" i="5"/>
  <c r="Z998" i="5"/>
  <c r="AA998" i="5"/>
  <c r="AI998" i="5"/>
  <c r="X999" i="5"/>
  <c r="Z999" i="5"/>
  <c r="AA999" i="5"/>
  <c r="AI999" i="5"/>
  <c r="X1000" i="5"/>
  <c r="Z1000" i="5"/>
  <c r="AA1000" i="5"/>
  <c r="AI1000" i="5"/>
  <c r="X1001" i="5"/>
  <c r="Z1001" i="5"/>
  <c r="AA1001" i="5"/>
  <c r="AI1001" i="5"/>
  <c r="X1002" i="5"/>
  <c r="Z1002" i="5"/>
  <c r="AA1002" i="5"/>
  <c r="AI1002" i="5"/>
  <c r="X1003" i="5"/>
  <c r="Z1003" i="5"/>
  <c r="AA1003" i="5"/>
  <c r="AI1003" i="5"/>
  <c r="X1004" i="5"/>
  <c r="Z1004" i="5"/>
  <c r="AA1004" i="5"/>
  <c r="AI1004" i="5"/>
  <c r="X1005" i="5"/>
  <c r="Z1005" i="5"/>
  <c r="AA1005" i="5"/>
  <c r="AI1005" i="5"/>
  <c r="X1006" i="5"/>
  <c r="Z1006" i="5"/>
  <c r="AA1006" i="5"/>
  <c r="AI1006" i="5"/>
  <c r="X1007" i="5"/>
  <c r="Z1007" i="5"/>
  <c r="AA1007" i="5"/>
  <c r="AI1007" i="5"/>
  <c r="X1008" i="5"/>
  <c r="Z1008" i="5"/>
  <c r="AA1008" i="5"/>
  <c r="AI1008" i="5"/>
  <c r="X1009" i="5"/>
  <c r="Z1009" i="5"/>
  <c r="AA1009" i="5"/>
  <c r="AI1009" i="5"/>
  <c r="X1010" i="5"/>
  <c r="Z1010" i="5"/>
  <c r="AA1010" i="5"/>
  <c r="AI1010" i="5"/>
  <c r="X1011" i="5"/>
  <c r="Z1011" i="5"/>
  <c r="AA1011" i="5"/>
  <c r="AI1011" i="5"/>
  <c r="X1012" i="5"/>
  <c r="Z1012" i="5"/>
  <c r="AA1012" i="5"/>
  <c r="AI1012" i="5"/>
  <c r="X1013" i="5"/>
  <c r="Z1013" i="5"/>
  <c r="AA1013" i="5"/>
  <c r="AI1013" i="5"/>
  <c r="X1014" i="5"/>
  <c r="Z1014" i="5"/>
  <c r="AA1014" i="5"/>
  <c r="AI1014" i="5"/>
  <c r="X1015" i="5"/>
  <c r="Z1015" i="5"/>
  <c r="AA1015" i="5"/>
  <c r="AI1015" i="5"/>
  <c r="X1016" i="5"/>
  <c r="Z1016" i="5"/>
  <c r="AA1016" i="5"/>
  <c r="AI1016" i="5"/>
  <c r="X1017" i="5"/>
  <c r="Z1017" i="5"/>
  <c r="AA1017" i="5"/>
  <c r="AI1017" i="5"/>
  <c r="X1018" i="5"/>
  <c r="Z1018" i="5"/>
  <c r="AA1018" i="5"/>
  <c r="AI1018" i="5"/>
  <c r="X1019" i="5"/>
  <c r="Z1019" i="5"/>
  <c r="AA1019" i="5"/>
  <c r="AI1019" i="5"/>
  <c r="X1020" i="5"/>
  <c r="Z1020" i="5"/>
  <c r="AA1020" i="5"/>
  <c r="AI1020" i="5"/>
  <c r="X1021" i="5"/>
  <c r="Z1021" i="5"/>
  <c r="AA1021" i="5"/>
  <c r="AI1021" i="5"/>
  <c r="X1022" i="5"/>
  <c r="Z1022" i="5"/>
  <c r="AA1022" i="5"/>
  <c r="AI1022" i="5"/>
  <c r="X1023" i="5"/>
  <c r="Z1023" i="5"/>
  <c r="AA1023" i="5"/>
  <c r="AI1023" i="5"/>
  <c r="X1024" i="5"/>
  <c r="Z1024" i="5"/>
  <c r="AA1024" i="5"/>
  <c r="AI1024" i="5"/>
  <c r="X1025" i="5"/>
  <c r="Z1025" i="5"/>
  <c r="AA1025" i="5"/>
  <c r="AI1025" i="5"/>
  <c r="X1026" i="5"/>
  <c r="Z1026" i="5"/>
  <c r="AA1026" i="5"/>
  <c r="AI1026" i="5"/>
  <c r="X1027" i="5"/>
  <c r="Z1027" i="5"/>
  <c r="AA1027" i="5"/>
  <c r="AI1027" i="5"/>
  <c r="X1028" i="5"/>
  <c r="Z1028" i="5"/>
  <c r="AA1028" i="5"/>
  <c r="AI1028" i="5"/>
  <c r="X1029" i="5"/>
  <c r="Z1029" i="5"/>
  <c r="AA1029" i="5"/>
  <c r="AI1029" i="5"/>
  <c r="X1030" i="5"/>
  <c r="Z1030" i="5"/>
  <c r="AA1030" i="5"/>
  <c r="AI1030" i="5"/>
  <c r="X1031" i="5"/>
  <c r="Z1031" i="5"/>
  <c r="AA1031" i="5"/>
  <c r="AI1031" i="5"/>
  <c r="X1032" i="5"/>
  <c r="Z1032" i="5"/>
  <c r="AA1032" i="5"/>
  <c r="AI1032" i="5"/>
  <c r="X1033" i="5"/>
  <c r="Z1033" i="5"/>
  <c r="AA1033" i="5"/>
  <c r="AI1033" i="5"/>
  <c r="X1034" i="5"/>
  <c r="Z1034" i="5"/>
  <c r="AA1034" i="5"/>
  <c r="AI1034" i="5"/>
  <c r="X1035" i="5"/>
  <c r="Z1035" i="5"/>
  <c r="AA1035" i="5"/>
  <c r="AI1035" i="5"/>
  <c r="X1036" i="5"/>
  <c r="Z1036" i="5"/>
  <c r="AA1036" i="5"/>
  <c r="AI1036" i="5"/>
  <c r="X1037" i="5"/>
  <c r="Z1037" i="5"/>
  <c r="AA1037" i="5"/>
  <c r="AI1037" i="5"/>
  <c r="X1038" i="5"/>
  <c r="Z1038" i="5"/>
  <c r="AA1038" i="5"/>
  <c r="AI1038" i="5"/>
  <c r="X1039" i="5"/>
  <c r="Z1039" i="5"/>
  <c r="AA1039" i="5"/>
  <c r="AI1039" i="5"/>
  <c r="X1040" i="5"/>
  <c r="Z1040" i="5"/>
  <c r="AA1040" i="5"/>
  <c r="AI1040" i="5"/>
  <c r="X1041" i="5"/>
  <c r="Z1041" i="5"/>
  <c r="AA1041" i="5"/>
  <c r="AI1041" i="5"/>
  <c r="X1042" i="5"/>
  <c r="Z1042" i="5"/>
  <c r="AA1042" i="5"/>
  <c r="AI1042" i="5"/>
  <c r="X1043" i="5"/>
  <c r="Z1043" i="5"/>
  <c r="AA1043" i="5"/>
  <c r="AI1043" i="5"/>
  <c r="X1044" i="5"/>
  <c r="Z1044" i="5"/>
  <c r="AA1044" i="5"/>
  <c r="AI1044" i="5"/>
  <c r="X1045" i="5"/>
  <c r="Z1045" i="5"/>
  <c r="AA1045" i="5"/>
  <c r="AI1045" i="5"/>
  <c r="X1046" i="5"/>
  <c r="Z1046" i="5"/>
  <c r="AA1046" i="5"/>
  <c r="AI1046" i="5"/>
  <c r="X1047" i="5"/>
  <c r="Z1047" i="5"/>
  <c r="AA1047" i="5"/>
  <c r="AI1047" i="5"/>
  <c r="X1048" i="5"/>
  <c r="Z1048" i="5"/>
  <c r="AA1048" i="5"/>
  <c r="AI1048" i="5"/>
  <c r="X1049" i="5"/>
  <c r="Z1049" i="5"/>
  <c r="AA1049" i="5"/>
  <c r="AI1049" i="5"/>
  <c r="X1050" i="5"/>
  <c r="Z1050" i="5"/>
  <c r="AA1050" i="5"/>
  <c r="AI1050" i="5"/>
  <c r="X1051" i="5"/>
  <c r="Z1051" i="5"/>
  <c r="AA1051" i="5"/>
  <c r="AI1051" i="5"/>
  <c r="X1052" i="5"/>
  <c r="Z1052" i="5"/>
  <c r="AA1052" i="5"/>
  <c r="AI1052" i="5"/>
  <c r="X1053" i="5"/>
  <c r="Z1053" i="5"/>
  <c r="AA1053" i="5"/>
  <c r="AI1053" i="5"/>
  <c r="X1054" i="5"/>
  <c r="Z1054" i="5"/>
  <c r="AA1054" i="5"/>
  <c r="AI1054" i="5"/>
  <c r="X1055" i="5"/>
  <c r="Z1055" i="5"/>
  <c r="AA1055" i="5"/>
  <c r="AI1055" i="5"/>
  <c r="X1056" i="5"/>
  <c r="Z1056" i="5"/>
  <c r="AA1056" i="5"/>
  <c r="AI1056" i="5"/>
  <c r="X1057" i="5"/>
  <c r="Z1057" i="5"/>
  <c r="AA1057" i="5"/>
  <c r="AI1057" i="5"/>
  <c r="X1058" i="5"/>
  <c r="Z1058" i="5"/>
  <c r="AA1058" i="5"/>
  <c r="AI1058" i="5"/>
  <c r="X1059" i="5"/>
  <c r="Z1059" i="5"/>
  <c r="AA1059" i="5"/>
  <c r="AI1059" i="5"/>
  <c r="X1060" i="5"/>
  <c r="Z1060" i="5"/>
  <c r="AA1060" i="5"/>
  <c r="AI1060" i="5"/>
  <c r="X1061" i="5"/>
  <c r="Z1061" i="5"/>
  <c r="AA1061" i="5"/>
  <c r="AI1061" i="5"/>
  <c r="X1062" i="5"/>
  <c r="Z1062" i="5"/>
  <c r="AA1062" i="5"/>
  <c r="AI1062" i="5"/>
  <c r="X1063" i="5"/>
  <c r="Z1063" i="5"/>
  <c r="AA1063" i="5"/>
  <c r="AI1063" i="5"/>
  <c r="X1064" i="5"/>
  <c r="Z1064" i="5"/>
  <c r="AA1064" i="5"/>
  <c r="AI1064" i="5"/>
  <c r="X1065" i="5"/>
  <c r="Z1065" i="5"/>
  <c r="AA1065" i="5"/>
  <c r="AI1065" i="5"/>
  <c r="X1066" i="5"/>
  <c r="Z1066" i="5"/>
  <c r="AA1066" i="5"/>
  <c r="AI1066" i="5"/>
  <c r="X1067" i="5"/>
  <c r="Z1067" i="5"/>
  <c r="AA1067" i="5"/>
  <c r="AI1067" i="5"/>
  <c r="X1068" i="5"/>
  <c r="Z1068" i="5"/>
  <c r="AA1068" i="5"/>
  <c r="AI1068" i="5"/>
  <c r="X1069" i="5"/>
  <c r="Z1069" i="5"/>
  <c r="AA1069" i="5"/>
  <c r="AI1069" i="5"/>
  <c r="X1070" i="5"/>
  <c r="Z1070" i="5"/>
  <c r="AA1070" i="5"/>
  <c r="AI1070" i="5"/>
  <c r="X1071" i="5"/>
  <c r="Z1071" i="5"/>
  <c r="AA1071" i="5"/>
  <c r="AI1071" i="5"/>
  <c r="X1072" i="5"/>
  <c r="Z1072" i="5"/>
  <c r="AA1072" i="5"/>
  <c r="AI1072" i="5"/>
  <c r="X1073" i="5"/>
  <c r="Z1073" i="5"/>
  <c r="AA1073" i="5"/>
  <c r="AI1073" i="5"/>
  <c r="X1074" i="5"/>
  <c r="Z1074" i="5"/>
  <c r="AA1074" i="5"/>
  <c r="AI1074" i="5"/>
  <c r="X1075" i="5"/>
  <c r="Z1075" i="5"/>
  <c r="AA1075" i="5"/>
  <c r="AI1075" i="5"/>
  <c r="X1076" i="5"/>
  <c r="Z1076" i="5"/>
  <c r="AA1076" i="5"/>
  <c r="AI1076" i="5"/>
  <c r="X1077" i="5"/>
  <c r="Z1077" i="5"/>
  <c r="AA1077" i="5"/>
  <c r="AI1077" i="5"/>
  <c r="X1078" i="5"/>
  <c r="Z1078" i="5"/>
  <c r="AA1078" i="5"/>
  <c r="AI1078" i="5"/>
  <c r="X1079" i="5"/>
  <c r="Z1079" i="5"/>
  <c r="AA1079" i="5"/>
  <c r="AI1079" i="5"/>
  <c r="X1080" i="5"/>
  <c r="Z1080" i="5"/>
  <c r="AA1080" i="5"/>
  <c r="AI1080" i="5"/>
  <c r="X1081" i="5"/>
  <c r="Z1081" i="5"/>
  <c r="AA1081" i="5"/>
  <c r="AI1081" i="5"/>
  <c r="X1082" i="5"/>
  <c r="Z1082" i="5"/>
  <c r="AA1082" i="5"/>
  <c r="AI1082" i="5"/>
  <c r="X1083" i="5"/>
  <c r="Z1083" i="5"/>
  <c r="AA1083" i="5"/>
  <c r="AI1083" i="5"/>
  <c r="X1084" i="5"/>
  <c r="Z1084" i="5"/>
  <c r="AA1084" i="5"/>
  <c r="AI1084" i="5"/>
  <c r="X1085" i="5"/>
  <c r="Z1085" i="5"/>
  <c r="AA1085" i="5"/>
  <c r="AI1085" i="5"/>
  <c r="X1086" i="5"/>
  <c r="Z1086" i="5"/>
  <c r="AA1086" i="5"/>
  <c r="AI1086" i="5"/>
  <c r="X1087" i="5"/>
  <c r="Z1087" i="5"/>
  <c r="AA1087" i="5"/>
  <c r="AI1087" i="5"/>
  <c r="X1088" i="5"/>
  <c r="Z1088" i="5"/>
  <c r="AA1088" i="5"/>
  <c r="AI1088" i="5"/>
  <c r="X1089" i="5"/>
  <c r="Z1089" i="5"/>
  <c r="AA1089" i="5"/>
  <c r="AI1089" i="5"/>
  <c r="X1090" i="5"/>
  <c r="Z1090" i="5"/>
  <c r="AA1090" i="5"/>
  <c r="AI1090" i="5"/>
  <c r="X1091" i="5"/>
  <c r="Z1091" i="5"/>
  <c r="AA1091" i="5"/>
  <c r="AI1091" i="5"/>
  <c r="X1092" i="5"/>
  <c r="Z1092" i="5"/>
  <c r="AA1092" i="5"/>
  <c r="AI1092" i="5"/>
  <c r="X1093" i="5"/>
  <c r="Z1093" i="5"/>
  <c r="AA1093" i="5"/>
  <c r="AI1093" i="5"/>
  <c r="X1094" i="5"/>
  <c r="Z1094" i="5"/>
  <c r="AA1094" i="5"/>
  <c r="AI1094" i="5"/>
  <c r="X1095" i="5"/>
  <c r="Z1095" i="5"/>
  <c r="AA1095" i="5"/>
  <c r="AI1095" i="5"/>
  <c r="X1096" i="5"/>
  <c r="Z1096" i="5"/>
  <c r="AA1096" i="5"/>
  <c r="AI1096" i="5"/>
  <c r="X1097" i="5"/>
  <c r="Z1097" i="5"/>
  <c r="AA1097" i="5"/>
  <c r="AI1097" i="5"/>
  <c r="X1098" i="5"/>
  <c r="Z1098" i="5"/>
  <c r="AA1098" i="5"/>
  <c r="AI1098" i="5"/>
  <c r="X1099" i="5"/>
  <c r="Z1099" i="5"/>
  <c r="AA1099" i="5"/>
  <c r="AI1099" i="5"/>
  <c r="X1100" i="5"/>
  <c r="Z1100" i="5"/>
  <c r="AA1100" i="5"/>
  <c r="AI1100" i="5"/>
  <c r="X1101" i="5"/>
  <c r="Z1101" i="5"/>
  <c r="AA1101" i="5"/>
  <c r="AI1101" i="5"/>
  <c r="X1102" i="5"/>
  <c r="Z1102" i="5"/>
  <c r="AA1102" i="5"/>
  <c r="AI1102" i="5"/>
  <c r="X1103" i="5"/>
  <c r="Z1103" i="5"/>
  <c r="AA1103" i="5"/>
  <c r="AI1103" i="5"/>
  <c r="X1104" i="5"/>
  <c r="Z1104" i="5"/>
  <c r="AA1104" i="5"/>
  <c r="AI1104" i="5"/>
  <c r="X1105" i="5"/>
  <c r="Z1105" i="5"/>
  <c r="AA1105" i="5"/>
  <c r="AI1105" i="5"/>
  <c r="X1106" i="5"/>
  <c r="Z1106" i="5"/>
  <c r="AA1106" i="5"/>
  <c r="AI1106" i="5"/>
  <c r="X1107" i="5"/>
  <c r="Z1107" i="5"/>
  <c r="AA1107" i="5"/>
  <c r="AI1107" i="5"/>
  <c r="X1108" i="5"/>
  <c r="Z1108" i="5"/>
  <c r="AA1108" i="5"/>
  <c r="AI1108" i="5"/>
  <c r="X1109" i="5"/>
  <c r="Z1109" i="5"/>
  <c r="AA1109" i="5"/>
  <c r="AI1109" i="5"/>
  <c r="X1110" i="5"/>
  <c r="Z1110" i="5"/>
  <c r="AA1110" i="5"/>
  <c r="AI1110" i="5"/>
  <c r="X1111" i="5"/>
  <c r="Z1111" i="5"/>
  <c r="AA1111" i="5"/>
  <c r="AI1111" i="5"/>
  <c r="X1112" i="5"/>
  <c r="Z1112" i="5"/>
  <c r="AA1112" i="5"/>
  <c r="AI1112" i="5"/>
  <c r="X1113" i="5"/>
  <c r="Z1113" i="5"/>
  <c r="AA1113" i="5"/>
  <c r="AI1113" i="5"/>
  <c r="X1114" i="5"/>
  <c r="Z1114" i="5"/>
  <c r="AA1114" i="5"/>
  <c r="AI1114" i="5"/>
  <c r="X1115" i="5"/>
  <c r="Z1115" i="5"/>
  <c r="AA1115" i="5"/>
  <c r="AI1115" i="5"/>
  <c r="X1116" i="5"/>
  <c r="Z1116" i="5"/>
  <c r="AA1116" i="5"/>
  <c r="AI1116" i="5"/>
  <c r="X1117" i="5"/>
  <c r="Z1117" i="5"/>
  <c r="AA1117" i="5"/>
  <c r="AI1117" i="5"/>
  <c r="X1118" i="5"/>
  <c r="Z1118" i="5"/>
  <c r="AA1118" i="5"/>
  <c r="AI1118" i="5"/>
  <c r="X1119" i="5"/>
  <c r="Z1119" i="5"/>
  <c r="AA1119" i="5"/>
  <c r="AI1119" i="5"/>
  <c r="X1120" i="5"/>
  <c r="Z1120" i="5"/>
  <c r="AA1120" i="5"/>
  <c r="AI1120" i="5"/>
  <c r="X1121" i="5"/>
  <c r="Z1121" i="5"/>
  <c r="AA1121" i="5"/>
  <c r="AI1121" i="5"/>
  <c r="X1122" i="5"/>
  <c r="Z1122" i="5"/>
  <c r="AA1122" i="5"/>
  <c r="AI1122" i="5"/>
  <c r="X1123" i="5"/>
  <c r="Z1123" i="5"/>
  <c r="AA1123" i="5"/>
  <c r="AI1123" i="5"/>
  <c r="X1124" i="5"/>
  <c r="Z1124" i="5"/>
  <c r="AA1124" i="5"/>
  <c r="AI1124" i="5"/>
  <c r="X1125" i="5"/>
  <c r="Z1125" i="5"/>
  <c r="AA1125" i="5"/>
  <c r="AI1125" i="5"/>
  <c r="X1126" i="5"/>
  <c r="Z1126" i="5"/>
  <c r="AA1126" i="5"/>
  <c r="AI1126" i="5"/>
  <c r="X1127" i="5"/>
  <c r="Z1127" i="5"/>
  <c r="AA1127" i="5"/>
  <c r="AI1127" i="5"/>
  <c r="X1128" i="5"/>
  <c r="Z1128" i="5"/>
  <c r="AA1128" i="5"/>
  <c r="AI1128" i="5"/>
  <c r="X1129" i="5"/>
  <c r="Z1129" i="5"/>
  <c r="AA1129" i="5"/>
  <c r="AI1129" i="5"/>
  <c r="X1130" i="5"/>
  <c r="Z1130" i="5"/>
  <c r="AA1130" i="5"/>
  <c r="AI1130" i="5"/>
  <c r="X1131" i="5"/>
  <c r="Z1131" i="5"/>
  <c r="AA1131" i="5"/>
  <c r="AI1131" i="5"/>
  <c r="X1132" i="5"/>
  <c r="Z1132" i="5"/>
  <c r="AA1132" i="5"/>
  <c r="AI1132" i="5"/>
  <c r="X1133" i="5"/>
  <c r="Z1133" i="5"/>
  <c r="AA1133" i="5"/>
  <c r="AI1133" i="5"/>
  <c r="X1134" i="5"/>
  <c r="Z1134" i="5"/>
  <c r="AA1134" i="5"/>
  <c r="AI1134" i="5"/>
  <c r="X1135" i="5"/>
  <c r="Z1135" i="5"/>
  <c r="AA1135" i="5"/>
  <c r="AI1135" i="5"/>
  <c r="X1136" i="5"/>
  <c r="Z1136" i="5"/>
  <c r="AA1136" i="5"/>
  <c r="AI1136" i="5"/>
  <c r="X1137" i="5"/>
  <c r="Z1137" i="5"/>
  <c r="AA1137" i="5"/>
  <c r="AI1137" i="5"/>
  <c r="X1138" i="5"/>
  <c r="Z1138" i="5"/>
  <c r="AA1138" i="5"/>
  <c r="AI1138" i="5"/>
  <c r="X1139" i="5"/>
  <c r="Z1139" i="5"/>
  <c r="AA1139" i="5"/>
  <c r="AI1139" i="5"/>
  <c r="X1140" i="5"/>
  <c r="Z1140" i="5"/>
  <c r="AA1140" i="5"/>
  <c r="AI1140" i="5"/>
  <c r="X1141" i="5"/>
  <c r="Z1141" i="5"/>
  <c r="AA1141" i="5"/>
  <c r="AI1141" i="5"/>
  <c r="X1142" i="5"/>
  <c r="Z1142" i="5"/>
  <c r="AA1142" i="5"/>
  <c r="AI1142" i="5"/>
  <c r="X1143" i="5"/>
  <c r="Z1143" i="5"/>
  <c r="AA1143" i="5"/>
  <c r="AI1143" i="5"/>
  <c r="X1144" i="5"/>
  <c r="Z1144" i="5"/>
  <c r="AA1144" i="5"/>
  <c r="AI1144" i="5"/>
  <c r="X1145" i="5"/>
  <c r="Z1145" i="5"/>
  <c r="AA1145" i="5"/>
  <c r="AI1145" i="5"/>
  <c r="X1146" i="5"/>
  <c r="Z1146" i="5"/>
  <c r="AA1146" i="5"/>
  <c r="AI1146" i="5"/>
  <c r="X1147" i="5"/>
  <c r="Z1147" i="5"/>
  <c r="AA1147" i="5"/>
  <c r="AI1147" i="5"/>
  <c r="X1148" i="5"/>
  <c r="Z1148" i="5"/>
  <c r="AA1148" i="5"/>
  <c r="AI1148" i="5"/>
  <c r="X1149" i="5"/>
  <c r="Z1149" i="5"/>
  <c r="AA1149" i="5"/>
  <c r="AI1149" i="5"/>
  <c r="X1150" i="5"/>
  <c r="Z1150" i="5"/>
  <c r="AA1150" i="5"/>
  <c r="AI1150" i="5"/>
  <c r="X1151" i="5"/>
  <c r="Z1151" i="5"/>
  <c r="AA1151" i="5"/>
  <c r="AI1151" i="5"/>
  <c r="X1152" i="5"/>
  <c r="Z1152" i="5"/>
  <c r="AA1152" i="5"/>
  <c r="AI1152" i="5"/>
  <c r="X1153" i="5"/>
  <c r="Z1153" i="5"/>
  <c r="AA1153" i="5"/>
  <c r="AI1153" i="5"/>
  <c r="X1154" i="5"/>
  <c r="Z1154" i="5"/>
  <c r="AA1154" i="5"/>
  <c r="AI1154" i="5"/>
  <c r="X1155" i="5"/>
  <c r="Z1155" i="5"/>
  <c r="AA1155" i="5"/>
  <c r="AI1155" i="5"/>
  <c r="X1156" i="5"/>
  <c r="Z1156" i="5"/>
  <c r="AA1156" i="5"/>
  <c r="AI1156" i="5"/>
  <c r="X1157" i="5"/>
  <c r="Z1157" i="5"/>
  <c r="AA1157" i="5"/>
  <c r="AI1157" i="5"/>
  <c r="X1158" i="5"/>
  <c r="Z1158" i="5"/>
  <c r="AA1158" i="5"/>
  <c r="AI1158" i="5"/>
  <c r="X1159" i="5"/>
  <c r="Z1159" i="5"/>
  <c r="AA1159" i="5"/>
  <c r="AI1159" i="5"/>
  <c r="X1160" i="5"/>
  <c r="Z1160" i="5"/>
  <c r="AA1160" i="5"/>
  <c r="AI1160" i="5"/>
  <c r="X1161" i="5"/>
  <c r="Z1161" i="5"/>
  <c r="AA1161" i="5"/>
  <c r="AI1161" i="5"/>
  <c r="X1162" i="5"/>
  <c r="Z1162" i="5"/>
  <c r="AA1162" i="5"/>
  <c r="AI1162" i="5"/>
  <c r="X1163" i="5"/>
  <c r="Z1163" i="5"/>
  <c r="AA1163" i="5"/>
  <c r="AI1163" i="5"/>
  <c r="X1164" i="5"/>
  <c r="Z1164" i="5"/>
  <c r="AA1164" i="5"/>
  <c r="AI1164" i="5"/>
  <c r="X1165" i="5"/>
  <c r="Z1165" i="5"/>
  <c r="AA1165" i="5"/>
  <c r="AI1165" i="5"/>
  <c r="X1166" i="5"/>
  <c r="Z1166" i="5"/>
  <c r="AA1166" i="5"/>
  <c r="AI1166" i="5"/>
  <c r="X1167" i="5"/>
  <c r="Z1167" i="5"/>
  <c r="AA1167" i="5"/>
  <c r="AI1167" i="5"/>
  <c r="X1168" i="5"/>
  <c r="Z1168" i="5"/>
  <c r="AA1168" i="5"/>
  <c r="AI1168" i="5"/>
  <c r="X1169" i="5"/>
  <c r="Z1169" i="5"/>
  <c r="AA1169" i="5"/>
  <c r="AI1169" i="5"/>
  <c r="X1170" i="5"/>
  <c r="Z1170" i="5"/>
  <c r="AA1170" i="5"/>
  <c r="AI1170" i="5"/>
  <c r="X1171" i="5"/>
  <c r="Z1171" i="5"/>
  <c r="AA1171" i="5"/>
  <c r="AI1171" i="5"/>
  <c r="X1172" i="5"/>
  <c r="Z1172" i="5"/>
  <c r="AA1172" i="5"/>
  <c r="AI1172" i="5"/>
  <c r="X1173" i="5"/>
  <c r="Z1173" i="5"/>
  <c r="AA1173" i="5"/>
  <c r="AI1173" i="5"/>
  <c r="X1174" i="5"/>
  <c r="Z1174" i="5"/>
  <c r="AA1174" i="5"/>
  <c r="AI1174" i="5"/>
  <c r="X1175" i="5"/>
  <c r="Z1175" i="5"/>
  <c r="AA1175" i="5"/>
  <c r="AI1175" i="5"/>
  <c r="X1176" i="5"/>
  <c r="Z1176" i="5"/>
  <c r="AA1176" i="5"/>
  <c r="AI1176" i="5"/>
  <c r="X1177" i="5"/>
  <c r="Z1177" i="5"/>
  <c r="AA1177" i="5"/>
  <c r="AI1177" i="5"/>
  <c r="X1178" i="5"/>
  <c r="Z1178" i="5"/>
  <c r="AA1178" i="5"/>
  <c r="AI1178" i="5"/>
  <c r="X1179" i="5"/>
  <c r="Z1179" i="5"/>
  <c r="AA1179" i="5"/>
  <c r="AI1179" i="5"/>
  <c r="X1180" i="5"/>
  <c r="Z1180" i="5"/>
  <c r="AA1180" i="5"/>
  <c r="AI1180" i="5"/>
  <c r="X1181" i="5"/>
  <c r="Z1181" i="5"/>
  <c r="AA1181" i="5"/>
  <c r="AI1181" i="5"/>
  <c r="X1182" i="5"/>
  <c r="Z1182" i="5"/>
  <c r="AA1182" i="5"/>
  <c r="AI1182" i="5"/>
  <c r="X1183" i="5"/>
  <c r="Z1183" i="5"/>
  <c r="AA1183" i="5"/>
  <c r="AI1183" i="5"/>
  <c r="X1184" i="5"/>
  <c r="Z1184" i="5"/>
  <c r="AA1184" i="5"/>
  <c r="AI1184" i="5"/>
  <c r="X1185" i="5"/>
  <c r="Z1185" i="5"/>
  <c r="AA1185" i="5"/>
  <c r="AI1185" i="5"/>
  <c r="X1186" i="5"/>
  <c r="Z1186" i="5"/>
  <c r="AA1186" i="5"/>
  <c r="AI1186" i="5"/>
  <c r="X1187" i="5"/>
  <c r="Z1187" i="5"/>
  <c r="AA1187" i="5"/>
  <c r="AI1187" i="5"/>
  <c r="X1188" i="5"/>
  <c r="Z1188" i="5"/>
  <c r="AA1188" i="5"/>
  <c r="AI1188" i="5"/>
  <c r="X1189" i="5"/>
  <c r="Z1189" i="5"/>
  <c r="AA1189" i="5"/>
  <c r="AI1189" i="5"/>
  <c r="X1190" i="5"/>
  <c r="Z1190" i="5"/>
  <c r="AA1190" i="5"/>
  <c r="AI1190" i="5"/>
  <c r="X1191" i="5"/>
  <c r="Z1191" i="5"/>
  <c r="AA1191" i="5"/>
  <c r="AI1191" i="5"/>
  <c r="X1192" i="5"/>
  <c r="Z1192" i="5"/>
  <c r="AA1192" i="5"/>
  <c r="AI1192" i="5"/>
  <c r="X1193" i="5"/>
  <c r="Z1193" i="5"/>
  <c r="AA1193" i="5"/>
  <c r="AI1193" i="5"/>
  <c r="X1194" i="5"/>
  <c r="Z1194" i="5"/>
  <c r="AA1194" i="5"/>
  <c r="AI1194" i="5"/>
  <c r="X1195" i="5"/>
  <c r="Z1195" i="5"/>
  <c r="AA1195" i="5"/>
  <c r="AI1195" i="5"/>
  <c r="X1196" i="5"/>
  <c r="Z1196" i="5"/>
  <c r="AA1196" i="5"/>
  <c r="AI1196" i="5"/>
  <c r="X1197" i="5"/>
  <c r="Z1197" i="5"/>
  <c r="AA1197" i="5"/>
  <c r="AI1197" i="5"/>
  <c r="X1198" i="5"/>
  <c r="Z1198" i="5"/>
  <c r="AA1198" i="5"/>
  <c r="AI1198" i="5"/>
  <c r="X1199" i="5"/>
  <c r="Z1199" i="5"/>
  <c r="AA1199" i="5"/>
  <c r="AI1199" i="5"/>
  <c r="X1200" i="5"/>
  <c r="Z1200" i="5"/>
  <c r="AA1200" i="5"/>
  <c r="AI1200" i="5"/>
  <c r="X1201" i="5"/>
  <c r="Z1201" i="5"/>
  <c r="AA1201" i="5"/>
  <c r="AI1201" i="5"/>
  <c r="X1202" i="5"/>
  <c r="Z1202" i="5"/>
  <c r="AA1202" i="5"/>
  <c r="AI1202" i="5"/>
  <c r="X1203" i="5"/>
  <c r="Z1203" i="5"/>
  <c r="AA1203" i="5"/>
  <c r="AI1203" i="5"/>
  <c r="X1204" i="5"/>
  <c r="Z1204" i="5"/>
  <c r="AA1204" i="5"/>
  <c r="AI1204" i="5"/>
  <c r="X1205" i="5"/>
  <c r="Z1205" i="5"/>
  <c r="AA1205" i="5"/>
  <c r="AI1205" i="5"/>
  <c r="X1206" i="5"/>
  <c r="Z1206" i="5"/>
  <c r="AA1206" i="5"/>
  <c r="AI1206" i="5"/>
  <c r="X1207" i="5"/>
  <c r="Z1207" i="5"/>
  <c r="AA1207" i="5"/>
  <c r="AI1207" i="5"/>
  <c r="X1208" i="5"/>
  <c r="Z1208" i="5"/>
  <c r="AA1208" i="5"/>
  <c r="AI1208" i="5"/>
  <c r="X1209" i="5"/>
  <c r="Z1209" i="5"/>
  <c r="AA1209" i="5"/>
  <c r="AI1209" i="5"/>
  <c r="X1210" i="5"/>
  <c r="Z1210" i="5"/>
  <c r="AA1210" i="5"/>
  <c r="AI1210" i="5"/>
  <c r="X1211" i="5"/>
  <c r="Z1211" i="5"/>
  <c r="AA1211" i="5"/>
  <c r="AI1211" i="5"/>
  <c r="X1212" i="5"/>
  <c r="Z1212" i="5"/>
  <c r="AA1212" i="5"/>
  <c r="AI1212" i="5"/>
  <c r="X20" i="13"/>
  <c r="Z20" i="13"/>
  <c r="AA20" i="13"/>
  <c r="AI20" i="13"/>
  <c r="X21" i="13"/>
  <c r="Z21" i="13"/>
  <c r="AA21" i="13"/>
  <c r="AI21" i="13"/>
  <c r="X22" i="13"/>
  <c r="Z22" i="13"/>
  <c r="AA22" i="13"/>
  <c r="AI22" i="13"/>
  <c r="X23" i="13"/>
  <c r="Z23" i="13"/>
  <c r="AA23" i="13"/>
  <c r="AI23" i="13"/>
  <c r="X24" i="13"/>
  <c r="Z24" i="13"/>
  <c r="AA24" i="13"/>
  <c r="AI24" i="13"/>
  <c r="X25" i="13"/>
  <c r="Z25" i="13"/>
  <c r="AA25" i="13"/>
  <c r="AI25" i="13"/>
  <c r="X26" i="13"/>
  <c r="Z26" i="13"/>
  <c r="AA26" i="13"/>
  <c r="AI26" i="13"/>
  <c r="X27" i="13"/>
  <c r="Z27" i="13"/>
  <c r="AA27" i="13"/>
  <c r="AI27" i="13"/>
  <c r="X28" i="13"/>
  <c r="Z28" i="13"/>
  <c r="AA28" i="13"/>
  <c r="AI28" i="13"/>
  <c r="X29" i="13"/>
  <c r="Z29" i="13"/>
  <c r="AA29" i="13"/>
  <c r="AI29" i="13"/>
  <c r="X30" i="13"/>
  <c r="Z30" i="13"/>
  <c r="AA30" i="13"/>
  <c r="AI30" i="13"/>
  <c r="X31" i="13"/>
  <c r="Z31" i="13"/>
  <c r="AA31" i="13"/>
  <c r="AI31" i="13"/>
  <c r="X32" i="13"/>
  <c r="Z32" i="13"/>
  <c r="AA32" i="13"/>
  <c r="AI32" i="13"/>
  <c r="X33" i="13"/>
  <c r="Z33" i="13"/>
  <c r="AA33" i="13"/>
  <c r="AI33" i="13"/>
  <c r="X34" i="13"/>
  <c r="Z34" i="13"/>
  <c r="AA34" i="13"/>
  <c r="AI34" i="13"/>
  <c r="X35" i="13"/>
  <c r="Z35" i="13"/>
  <c r="AA35" i="13"/>
  <c r="AI35" i="13"/>
  <c r="X36" i="13"/>
  <c r="Z36" i="13"/>
  <c r="AA36" i="13"/>
  <c r="AI36" i="13"/>
  <c r="X37" i="13"/>
  <c r="Z37" i="13"/>
  <c r="AA37" i="13"/>
  <c r="AI37" i="13"/>
  <c r="X38" i="13"/>
  <c r="Z38" i="13"/>
  <c r="AA38" i="13"/>
  <c r="AI38" i="13"/>
  <c r="X39" i="13"/>
  <c r="Z39" i="13"/>
  <c r="AA39" i="13"/>
  <c r="AI39" i="13"/>
  <c r="X40" i="13"/>
  <c r="Z40" i="13"/>
  <c r="AA40" i="13"/>
  <c r="AI40" i="13"/>
  <c r="X41" i="13"/>
  <c r="Z41" i="13"/>
  <c r="AA41" i="13"/>
  <c r="AI41" i="13"/>
  <c r="X42" i="13"/>
  <c r="Z42" i="13"/>
  <c r="AA42" i="13"/>
  <c r="AI42" i="13"/>
  <c r="X43" i="13"/>
  <c r="Z43" i="13"/>
  <c r="AA43" i="13"/>
  <c r="AI43" i="13"/>
  <c r="X44" i="13"/>
  <c r="Z44" i="13"/>
  <c r="AA44" i="13"/>
  <c r="AI44" i="13"/>
  <c r="X45" i="13"/>
  <c r="Z45" i="13"/>
  <c r="AA45" i="13"/>
  <c r="AI45" i="13"/>
  <c r="X46" i="13"/>
  <c r="Z46" i="13"/>
  <c r="AA46" i="13"/>
  <c r="AI46" i="13"/>
  <c r="X47" i="13"/>
  <c r="Z47" i="13"/>
  <c r="AA47" i="13"/>
  <c r="AI47" i="13"/>
  <c r="X48" i="13"/>
  <c r="Z48" i="13"/>
  <c r="AA48" i="13"/>
  <c r="AI48" i="13"/>
  <c r="X49" i="13"/>
  <c r="Z49" i="13"/>
  <c r="AA49" i="13"/>
  <c r="AI49" i="13"/>
  <c r="X50" i="13"/>
  <c r="Z50" i="13"/>
  <c r="AA50" i="13"/>
  <c r="AI50" i="13"/>
  <c r="X51" i="13"/>
  <c r="Z51" i="13"/>
  <c r="AA51" i="13"/>
  <c r="AI51" i="13"/>
  <c r="X52" i="13"/>
  <c r="Z52" i="13"/>
  <c r="AA52" i="13"/>
  <c r="AI52" i="13"/>
  <c r="X53" i="13"/>
  <c r="Z53" i="13"/>
  <c r="AA53" i="13"/>
  <c r="AI53" i="13"/>
  <c r="X54" i="13"/>
  <c r="Z54" i="13"/>
  <c r="AA54" i="13"/>
  <c r="AI54" i="13"/>
  <c r="X55" i="13"/>
  <c r="Z55" i="13"/>
  <c r="AA55" i="13"/>
  <c r="AI55" i="13"/>
  <c r="X56" i="13"/>
  <c r="Z56" i="13"/>
  <c r="AA56" i="13"/>
  <c r="AI56" i="13"/>
  <c r="X57" i="13"/>
  <c r="Z57" i="13"/>
  <c r="AA57" i="13"/>
  <c r="AI57" i="13"/>
  <c r="X58" i="13"/>
  <c r="Z58" i="13"/>
  <c r="AA58" i="13"/>
  <c r="AI58" i="13"/>
  <c r="X59" i="13"/>
  <c r="Z59" i="13"/>
  <c r="AA59" i="13"/>
  <c r="AI59" i="13"/>
  <c r="X60" i="13"/>
  <c r="Z60" i="13"/>
  <c r="AA60" i="13"/>
  <c r="AI60" i="13"/>
  <c r="X61" i="13"/>
  <c r="Z61" i="13"/>
  <c r="AA61" i="13"/>
  <c r="AI61" i="13"/>
  <c r="X62" i="13"/>
  <c r="Z62" i="13"/>
  <c r="AA62" i="13"/>
  <c r="AI62" i="13"/>
  <c r="X63" i="13"/>
  <c r="Z63" i="13"/>
  <c r="AA63" i="13"/>
  <c r="AI63" i="13"/>
  <c r="X64" i="13"/>
  <c r="Z64" i="13"/>
  <c r="AA64" i="13"/>
  <c r="AI64" i="13"/>
  <c r="X65" i="13"/>
  <c r="Z65" i="13"/>
  <c r="AA65" i="13"/>
  <c r="AI65" i="13"/>
  <c r="X66" i="13"/>
  <c r="Z66" i="13"/>
  <c r="AA66" i="13"/>
  <c r="AI66" i="13"/>
  <c r="X67" i="13"/>
  <c r="Z67" i="13"/>
  <c r="AA67" i="13"/>
  <c r="AI67" i="13"/>
  <c r="X68" i="13"/>
  <c r="Z68" i="13"/>
  <c r="AA68" i="13"/>
  <c r="AI68" i="13"/>
  <c r="X69" i="13"/>
  <c r="Z69" i="13"/>
  <c r="AA69" i="13"/>
  <c r="AI69" i="13"/>
  <c r="X70" i="13"/>
  <c r="Z70" i="13"/>
  <c r="AA70" i="13"/>
  <c r="AI70" i="13"/>
  <c r="X71" i="13"/>
  <c r="Z71" i="13"/>
  <c r="AA71" i="13"/>
  <c r="AI71" i="13"/>
  <c r="X72" i="13"/>
  <c r="Z72" i="13"/>
  <c r="AA72" i="13"/>
  <c r="AI72" i="13"/>
  <c r="X73" i="13"/>
  <c r="Z73" i="13"/>
  <c r="AA73" i="13"/>
  <c r="AI73" i="13"/>
  <c r="X74" i="13"/>
  <c r="Z74" i="13"/>
  <c r="AA74" i="13"/>
  <c r="AI74" i="13"/>
  <c r="X75" i="13"/>
  <c r="Z75" i="13"/>
  <c r="AA75" i="13"/>
  <c r="AI75" i="13"/>
  <c r="X76" i="13"/>
  <c r="Z76" i="13"/>
  <c r="AA76" i="13"/>
  <c r="AI76" i="13"/>
  <c r="X77" i="13"/>
  <c r="Z77" i="13"/>
  <c r="AA77" i="13"/>
  <c r="AI77" i="13"/>
  <c r="X78" i="13"/>
  <c r="Z78" i="13"/>
  <c r="AA78" i="13"/>
  <c r="AI78" i="13"/>
  <c r="X79" i="13"/>
  <c r="Z79" i="13"/>
  <c r="AA79" i="13"/>
  <c r="AI79" i="13"/>
  <c r="X80" i="13"/>
  <c r="Z80" i="13"/>
  <c r="AA80" i="13"/>
  <c r="AI80" i="13"/>
  <c r="X81" i="13"/>
  <c r="Z81" i="13"/>
  <c r="AA81" i="13"/>
  <c r="AI81" i="13"/>
  <c r="X82" i="13"/>
  <c r="Z82" i="13"/>
  <c r="AA82" i="13"/>
  <c r="AI82" i="13"/>
  <c r="X83" i="13"/>
  <c r="Z83" i="13"/>
  <c r="AA83" i="13"/>
  <c r="AI83" i="13"/>
  <c r="X84" i="13"/>
  <c r="Z84" i="13"/>
  <c r="AA84" i="13"/>
  <c r="AI84" i="13"/>
  <c r="X85" i="13"/>
  <c r="Z85" i="13"/>
  <c r="AA85" i="13"/>
  <c r="AI85" i="13"/>
  <c r="X86" i="13"/>
  <c r="Z86" i="13"/>
  <c r="AA86" i="13"/>
  <c r="AI86" i="13"/>
  <c r="X87" i="13"/>
  <c r="Z87" i="13"/>
  <c r="AA87" i="13"/>
  <c r="AI87" i="13"/>
  <c r="X88" i="13"/>
  <c r="Z88" i="13"/>
  <c r="AA88" i="13"/>
  <c r="AI88" i="13"/>
  <c r="X89" i="13"/>
  <c r="Z89" i="13"/>
  <c r="AA89" i="13"/>
  <c r="AI89" i="13"/>
  <c r="X90" i="13"/>
  <c r="Z90" i="13"/>
  <c r="AA90" i="13"/>
  <c r="AI90" i="13"/>
  <c r="X91" i="13"/>
  <c r="Z91" i="13"/>
  <c r="AA91" i="13"/>
  <c r="AI91" i="13"/>
  <c r="X92" i="13"/>
  <c r="Z92" i="13"/>
  <c r="AA92" i="13"/>
  <c r="AI92" i="13"/>
  <c r="X93" i="13"/>
  <c r="Z93" i="13"/>
  <c r="AA93" i="13"/>
  <c r="AI93" i="13"/>
  <c r="X94" i="13"/>
  <c r="Z94" i="13"/>
  <c r="AA94" i="13"/>
  <c r="AI94" i="13"/>
  <c r="X95" i="13"/>
  <c r="Z95" i="13"/>
  <c r="AA95" i="13"/>
  <c r="AI95" i="13"/>
  <c r="X96" i="13"/>
  <c r="Z96" i="13"/>
  <c r="AA96" i="13"/>
  <c r="AI96" i="13"/>
  <c r="X97" i="13"/>
  <c r="Z97" i="13"/>
  <c r="AA97" i="13"/>
  <c r="AI97" i="13"/>
  <c r="X98" i="13"/>
  <c r="Z98" i="13"/>
  <c r="AA98" i="13"/>
  <c r="AI98" i="13"/>
  <c r="X99" i="13"/>
  <c r="Z99" i="13"/>
  <c r="AA99" i="13"/>
  <c r="AI99" i="13"/>
  <c r="X100" i="13"/>
  <c r="Z100" i="13"/>
  <c r="AA100" i="13"/>
  <c r="AI100" i="13"/>
  <c r="X101" i="13"/>
  <c r="Z101" i="13"/>
  <c r="AA101" i="13"/>
  <c r="AI101" i="13"/>
  <c r="X102" i="13"/>
  <c r="Z102" i="13"/>
  <c r="AA102" i="13"/>
  <c r="AI102" i="13"/>
  <c r="X103" i="13"/>
  <c r="Z103" i="13"/>
  <c r="AA103" i="13"/>
  <c r="AI103" i="13"/>
  <c r="X104" i="13"/>
  <c r="Z104" i="13"/>
  <c r="AA104" i="13"/>
  <c r="AI104" i="13"/>
  <c r="X105" i="13"/>
  <c r="Z105" i="13"/>
  <c r="AA105" i="13"/>
  <c r="AI105" i="13"/>
  <c r="X106" i="13"/>
  <c r="Z106" i="13"/>
  <c r="AA106" i="13"/>
  <c r="AI106" i="13"/>
  <c r="X107" i="13"/>
  <c r="Z107" i="13"/>
  <c r="AA107" i="13"/>
  <c r="AI107" i="13"/>
  <c r="X108" i="13"/>
  <c r="Z108" i="13"/>
  <c r="AA108" i="13"/>
  <c r="AI108" i="13"/>
  <c r="X109" i="13"/>
  <c r="Z109" i="13"/>
  <c r="AA109" i="13"/>
  <c r="AI109" i="13"/>
  <c r="X110" i="13"/>
  <c r="Z110" i="13"/>
  <c r="AA110" i="13"/>
  <c r="AI110" i="13"/>
  <c r="X111" i="13"/>
  <c r="Z111" i="13"/>
  <c r="AA111" i="13"/>
  <c r="AI111" i="13"/>
  <c r="X112" i="13"/>
  <c r="Z112" i="13"/>
  <c r="AA112" i="13"/>
  <c r="AI112" i="13"/>
  <c r="X113" i="13"/>
  <c r="Z113" i="13"/>
  <c r="AA113" i="13"/>
  <c r="AI113" i="13"/>
  <c r="X114" i="13"/>
  <c r="Z114" i="13"/>
  <c r="AA114" i="13"/>
  <c r="AI114" i="13"/>
  <c r="X115" i="13"/>
  <c r="Z115" i="13"/>
  <c r="AA115" i="13"/>
  <c r="AI115" i="13"/>
  <c r="X116" i="13"/>
  <c r="Z116" i="13"/>
  <c r="AA116" i="13"/>
  <c r="AI116" i="13"/>
  <c r="X117" i="13"/>
  <c r="Z117" i="13"/>
  <c r="AA117" i="13"/>
  <c r="AI117" i="13"/>
  <c r="X118" i="13"/>
  <c r="Z118" i="13"/>
  <c r="AA118" i="13"/>
  <c r="AI118" i="13"/>
  <c r="X119" i="13"/>
  <c r="Z119" i="13"/>
  <c r="AA119" i="13"/>
  <c r="AI119" i="13"/>
  <c r="X120" i="13"/>
  <c r="Z120" i="13"/>
  <c r="AA120" i="13"/>
  <c r="AI120" i="13"/>
  <c r="X121" i="13"/>
  <c r="Z121" i="13"/>
  <c r="AA121" i="13"/>
  <c r="AI121" i="13"/>
  <c r="X122" i="13"/>
  <c r="Z122" i="13"/>
  <c r="AA122" i="13"/>
  <c r="AI122" i="13"/>
  <c r="X123" i="13"/>
  <c r="Z123" i="13"/>
  <c r="AA123" i="13"/>
  <c r="AI123" i="13"/>
  <c r="X124" i="13"/>
  <c r="Z124" i="13"/>
  <c r="AA124" i="13"/>
  <c r="AI124" i="13"/>
  <c r="X125" i="13"/>
  <c r="Z125" i="13"/>
  <c r="AA125" i="13"/>
  <c r="AI125" i="13"/>
  <c r="X126" i="13"/>
  <c r="Z126" i="13"/>
  <c r="AA126" i="13"/>
  <c r="AI126" i="13"/>
  <c r="X127" i="13"/>
  <c r="Z127" i="13"/>
  <c r="AA127" i="13"/>
  <c r="AI127" i="13"/>
  <c r="X128" i="13"/>
  <c r="Z128" i="13"/>
  <c r="AA128" i="13"/>
  <c r="AI128" i="13"/>
  <c r="X129" i="13"/>
  <c r="Z129" i="13"/>
  <c r="AA129" i="13"/>
  <c r="AI129" i="13"/>
  <c r="X130" i="13"/>
  <c r="Z130" i="13"/>
  <c r="AA130" i="13"/>
  <c r="AI130" i="13"/>
  <c r="X131" i="13"/>
  <c r="Z131" i="13"/>
  <c r="AA131" i="13"/>
  <c r="AI131" i="13"/>
  <c r="X132" i="13"/>
  <c r="Z132" i="13"/>
  <c r="AA132" i="13"/>
  <c r="AI132" i="13"/>
  <c r="X133" i="13"/>
  <c r="Z133" i="13"/>
  <c r="AA133" i="13"/>
  <c r="AI133" i="13"/>
  <c r="X134" i="13"/>
  <c r="Z134" i="13"/>
  <c r="AA134" i="13"/>
  <c r="AI134" i="13"/>
  <c r="X135" i="13"/>
  <c r="Z135" i="13"/>
  <c r="AA135" i="13"/>
  <c r="AI135" i="13"/>
  <c r="X136" i="13"/>
  <c r="Z136" i="13"/>
  <c r="AA136" i="13"/>
  <c r="AI136" i="13"/>
  <c r="X137" i="13"/>
  <c r="Z137" i="13"/>
  <c r="AA137" i="13"/>
  <c r="AI137" i="13"/>
  <c r="X138" i="13"/>
  <c r="Z138" i="13"/>
  <c r="AA138" i="13"/>
  <c r="AI138" i="13"/>
  <c r="X139" i="13"/>
  <c r="Z139" i="13"/>
  <c r="AA139" i="13"/>
  <c r="AI139" i="13"/>
  <c r="X140" i="13"/>
  <c r="Z140" i="13"/>
  <c r="AA140" i="13"/>
  <c r="AI140" i="13"/>
  <c r="X141" i="13"/>
  <c r="Z141" i="13"/>
  <c r="AA141" i="13"/>
  <c r="AI141" i="13"/>
  <c r="X142" i="13"/>
  <c r="Z142" i="13"/>
  <c r="AA142" i="13"/>
  <c r="AI142" i="13"/>
  <c r="X143" i="13"/>
  <c r="Z143" i="13"/>
  <c r="AA143" i="13"/>
  <c r="AI143" i="13"/>
  <c r="X144" i="13"/>
  <c r="Z144" i="13"/>
  <c r="AA144" i="13"/>
  <c r="AI144" i="13"/>
  <c r="X145" i="13"/>
  <c r="Z145" i="13"/>
  <c r="AA145" i="13"/>
  <c r="AI145" i="13"/>
  <c r="X146" i="13"/>
  <c r="Z146" i="13"/>
  <c r="AA146" i="13"/>
  <c r="AI146" i="13"/>
  <c r="X147" i="13"/>
  <c r="Z147" i="13"/>
  <c r="AA147" i="13"/>
  <c r="AI147" i="13"/>
  <c r="X148" i="13"/>
  <c r="Z148" i="13"/>
  <c r="AA148" i="13"/>
  <c r="AI148" i="13"/>
  <c r="X149" i="13"/>
  <c r="Z149" i="13"/>
  <c r="AA149" i="13"/>
  <c r="AI149" i="13"/>
  <c r="X150" i="13"/>
  <c r="Z150" i="13"/>
  <c r="AA150" i="13"/>
  <c r="AI150" i="13"/>
  <c r="X151" i="13"/>
  <c r="Z151" i="13"/>
  <c r="AA151" i="13"/>
  <c r="AI151" i="13"/>
  <c r="X152" i="13"/>
  <c r="Z152" i="13"/>
  <c r="AA152" i="13"/>
  <c r="AI152" i="13"/>
  <c r="X153" i="13"/>
  <c r="Z153" i="13"/>
  <c r="AA153" i="13"/>
  <c r="AI153" i="13"/>
  <c r="X154" i="13"/>
  <c r="Z154" i="13"/>
  <c r="AA154" i="13"/>
  <c r="AI154" i="13"/>
  <c r="X155" i="13"/>
  <c r="Z155" i="13"/>
  <c r="AA155" i="13"/>
  <c r="AI155" i="13"/>
  <c r="X156" i="13"/>
  <c r="Z156" i="13"/>
  <c r="AA156" i="13"/>
  <c r="AI156" i="13"/>
  <c r="X157" i="13"/>
  <c r="Z157" i="13"/>
  <c r="AA157" i="13"/>
  <c r="AI157" i="13"/>
  <c r="X158" i="13"/>
  <c r="Z158" i="13"/>
  <c r="AA158" i="13"/>
  <c r="AI158" i="13"/>
  <c r="X159" i="13"/>
  <c r="Z159" i="13"/>
  <c r="AA159" i="13"/>
  <c r="AI159" i="13"/>
  <c r="X160" i="13"/>
  <c r="Z160" i="13"/>
  <c r="AA160" i="13"/>
  <c r="AI160" i="13"/>
  <c r="X161" i="13"/>
  <c r="Z161" i="13"/>
  <c r="AA161" i="13"/>
  <c r="AI161" i="13"/>
  <c r="X162" i="13"/>
  <c r="Z162" i="13"/>
  <c r="AA162" i="13"/>
  <c r="AI162" i="13"/>
  <c r="X163" i="13"/>
  <c r="Z163" i="13"/>
  <c r="AA163" i="13"/>
  <c r="AI163" i="13"/>
  <c r="X164" i="13"/>
  <c r="Z164" i="13"/>
  <c r="AA164" i="13"/>
  <c r="AI164" i="13"/>
  <c r="X165" i="13"/>
  <c r="Z165" i="13"/>
  <c r="AA165" i="13"/>
  <c r="AI165" i="13"/>
  <c r="X166" i="13"/>
  <c r="Z166" i="13"/>
  <c r="AA166" i="13"/>
  <c r="AI166" i="13"/>
  <c r="X167" i="13"/>
  <c r="Z167" i="13"/>
  <c r="AA167" i="13"/>
  <c r="AI167" i="13"/>
  <c r="X168" i="13"/>
  <c r="Z168" i="13"/>
  <c r="AA168" i="13"/>
  <c r="AI168" i="13"/>
  <c r="X169" i="13"/>
  <c r="Z169" i="13"/>
  <c r="AA169" i="13"/>
  <c r="AI169" i="13"/>
  <c r="X170" i="13"/>
  <c r="Z170" i="13"/>
  <c r="AA170" i="13"/>
  <c r="AI170" i="13"/>
  <c r="X171" i="13"/>
  <c r="Z171" i="13"/>
  <c r="AA171" i="13"/>
  <c r="AI171" i="13"/>
  <c r="X172" i="13"/>
  <c r="Z172" i="13"/>
  <c r="AA172" i="13"/>
  <c r="AI172" i="13"/>
  <c r="X173" i="13"/>
  <c r="Z173" i="13"/>
  <c r="AA173" i="13"/>
  <c r="AI173" i="13"/>
  <c r="X174" i="13"/>
  <c r="Z174" i="13"/>
  <c r="AA174" i="13"/>
  <c r="AI174" i="13"/>
  <c r="X175" i="13"/>
  <c r="Z175" i="13"/>
  <c r="AA175" i="13"/>
  <c r="AI175" i="13"/>
  <c r="X176" i="13"/>
  <c r="Z176" i="13"/>
  <c r="AA176" i="13"/>
  <c r="AI176" i="13"/>
  <c r="X177" i="13"/>
  <c r="Z177" i="13"/>
  <c r="AA177" i="13"/>
  <c r="AI177" i="13"/>
  <c r="X178" i="13"/>
  <c r="Z178" i="13"/>
  <c r="AA178" i="13"/>
  <c r="AI178" i="13"/>
  <c r="X179" i="13"/>
  <c r="Z179" i="13"/>
  <c r="AA179" i="13"/>
  <c r="AI179" i="13"/>
  <c r="X180" i="13"/>
  <c r="Z180" i="13"/>
  <c r="AA180" i="13"/>
  <c r="AI180" i="13"/>
  <c r="X181" i="13"/>
  <c r="Z181" i="13"/>
  <c r="AA181" i="13"/>
  <c r="AI181" i="13"/>
  <c r="X182" i="13"/>
  <c r="Z182" i="13"/>
  <c r="AA182" i="13"/>
  <c r="AI182" i="13"/>
  <c r="X183" i="13"/>
  <c r="Z183" i="13"/>
  <c r="AA183" i="13"/>
  <c r="AI183" i="13"/>
  <c r="X184" i="13"/>
  <c r="Z184" i="13"/>
  <c r="AA184" i="13"/>
  <c r="AI184" i="13"/>
  <c r="X185" i="13"/>
  <c r="Z185" i="13"/>
  <c r="AA185" i="13"/>
  <c r="AI185" i="13"/>
  <c r="X186" i="13"/>
  <c r="Z186" i="13"/>
  <c r="AA186" i="13"/>
  <c r="AI186" i="13"/>
  <c r="X187" i="13"/>
  <c r="Z187" i="13"/>
  <c r="AA187" i="13"/>
  <c r="AI187" i="13"/>
  <c r="X188" i="13"/>
  <c r="Z188" i="13"/>
  <c r="AA188" i="13"/>
  <c r="AI188" i="13"/>
  <c r="X189" i="13"/>
  <c r="Z189" i="13"/>
  <c r="AA189" i="13"/>
  <c r="AI189" i="13"/>
  <c r="X190" i="13"/>
  <c r="Z190" i="13"/>
  <c r="AA190" i="13"/>
  <c r="AI190" i="13"/>
  <c r="X191" i="13"/>
  <c r="Z191" i="13"/>
  <c r="AA191" i="13"/>
  <c r="AI191" i="13"/>
  <c r="X192" i="13"/>
  <c r="Z192" i="13"/>
  <c r="AA192" i="13"/>
  <c r="AI192" i="13"/>
  <c r="X193" i="13"/>
  <c r="Z193" i="13"/>
  <c r="AA193" i="13"/>
  <c r="AI193" i="13"/>
  <c r="X194" i="13"/>
  <c r="Z194" i="13"/>
  <c r="AA194" i="13"/>
  <c r="AI194" i="13"/>
  <c r="X195" i="13"/>
  <c r="Z195" i="13"/>
  <c r="AA195" i="13"/>
  <c r="AI195" i="13"/>
  <c r="X196" i="13"/>
  <c r="Z196" i="13"/>
  <c r="AA196" i="13"/>
  <c r="AI196" i="13"/>
  <c r="X197" i="13"/>
  <c r="Z197" i="13"/>
  <c r="AA197" i="13"/>
  <c r="AI197" i="13"/>
  <c r="X198" i="13"/>
  <c r="Z198" i="13"/>
  <c r="AA198" i="13"/>
  <c r="AI198" i="13"/>
  <c r="X199" i="13"/>
  <c r="Z199" i="13"/>
  <c r="AA199" i="13"/>
  <c r="AI199" i="13"/>
  <c r="X200" i="13"/>
  <c r="Z200" i="13"/>
  <c r="AA200" i="13"/>
  <c r="AI200" i="13"/>
  <c r="X201" i="13"/>
  <c r="Z201" i="13"/>
  <c r="AA201" i="13"/>
  <c r="AI201" i="13"/>
  <c r="X202" i="13"/>
  <c r="Z202" i="13"/>
  <c r="AA202" i="13"/>
  <c r="AI202" i="13"/>
  <c r="X203" i="13"/>
  <c r="Z203" i="13"/>
  <c r="AA203" i="13"/>
  <c r="AI203" i="13"/>
  <c r="X204" i="13"/>
  <c r="Z204" i="13"/>
  <c r="AA204" i="13"/>
  <c r="AI204" i="13"/>
  <c r="X205" i="13"/>
  <c r="Z205" i="13"/>
  <c r="AA205" i="13"/>
  <c r="AI205" i="13"/>
  <c r="X206" i="13"/>
  <c r="Z206" i="13"/>
  <c r="AA206" i="13"/>
  <c r="AI206" i="13"/>
  <c r="X207" i="13"/>
  <c r="Z207" i="13"/>
  <c r="AA207" i="13"/>
  <c r="AI207" i="13"/>
  <c r="X208" i="13"/>
  <c r="Z208" i="13"/>
  <c r="AA208" i="13"/>
  <c r="AI208" i="13"/>
  <c r="X209" i="13"/>
  <c r="Z209" i="13"/>
  <c r="AA209" i="13"/>
  <c r="AI209" i="13"/>
  <c r="X210" i="13"/>
  <c r="Z210" i="13"/>
  <c r="AA210" i="13"/>
  <c r="AI210" i="13"/>
  <c r="X211" i="13"/>
  <c r="Z211" i="13"/>
  <c r="AA211" i="13"/>
  <c r="AI211" i="13"/>
  <c r="X212" i="13"/>
  <c r="Z212" i="13"/>
  <c r="AA212" i="13"/>
  <c r="AI212" i="13"/>
  <c r="X213" i="13"/>
  <c r="Z213" i="13"/>
  <c r="AA213" i="13"/>
  <c r="AI213" i="13"/>
  <c r="X214" i="13"/>
  <c r="Z214" i="13"/>
  <c r="AA214" i="13"/>
  <c r="AI214" i="13"/>
  <c r="X215" i="13"/>
  <c r="Z215" i="13"/>
  <c r="AA215" i="13"/>
  <c r="AI215" i="13"/>
  <c r="X216" i="13"/>
  <c r="Z216" i="13"/>
  <c r="AA216" i="13"/>
  <c r="AI216" i="13"/>
  <c r="X217" i="13"/>
  <c r="Z217" i="13"/>
  <c r="AA217" i="13"/>
  <c r="AI217" i="13"/>
  <c r="X218" i="13"/>
  <c r="Z218" i="13"/>
  <c r="AA218" i="13"/>
  <c r="AI218" i="13"/>
  <c r="X219" i="13"/>
  <c r="Z219" i="13"/>
  <c r="AA219" i="13"/>
  <c r="AI219" i="13"/>
  <c r="X220" i="13"/>
  <c r="Z220" i="13"/>
  <c r="AA220" i="13"/>
  <c r="AI220" i="13"/>
  <c r="X221" i="13"/>
  <c r="Z221" i="13"/>
  <c r="AA221" i="13"/>
  <c r="AI221" i="13"/>
  <c r="X222" i="13"/>
  <c r="Z222" i="13"/>
  <c r="AA222" i="13"/>
  <c r="AI222" i="13"/>
  <c r="X223" i="13"/>
  <c r="Z223" i="13"/>
  <c r="AA223" i="13"/>
  <c r="AI223" i="13"/>
  <c r="X224" i="13"/>
  <c r="Z224" i="13"/>
  <c r="AA224" i="13"/>
  <c r="AI224" i="13"/>
  <c r="X225" i="13"/>
  <c r="Z225" i="13"/>
  <c r="AA225" i="13"/>
  <c r="AI225" i="13"/>
  <c r="X226" i="13"/>
  <c r="Z226" i="13"/>
  <c r="AA226" i="13"/>
  <c r="AI226" i="13"/>
  <c r="X227" i="13"/>
  <c r="Z227" i="13"/>
  <c r="AA227" i="13"/>
  <c r="AI227" i="13"/>
  <c r="X228" i="13"/>
  <c r="Z228" i="13"/>
  <c r="AA228" i="13"/>
  <c r="AI228" i="13"/>
  <c r="X229" i="13"/>
  <c r="Z229" i="13"/>
  <c r="AA229" i="13"/>
  <c r="AI229" i="13"/>
  <c r="X230" i="13"/>
  <c r="Z230" i="13"/>
  <c r="AA230" i="13"/>
  <c r="AI230" i="13"/>
  <c r="X231" i="13"/>
  <c r="Z231" i="13"/>
  <c r="AA231" i="13"/>
  <c r="AI231" i="13"/>
  <c r="X232" i="13"/>
  <c r="Z232" i="13"/>
  <c r="AA232" i="13"/>
  <c r="AI232" i="13"/>
  <c r="X233" i="13"/>
  <c r="Z233" i="13"/>
  <c r="AA233" i="13"/>
  <c r="AI233" i="13"/>
  <c r="X234" i="13"/>
  <c r="Z234" i="13"/>
  <c r="AA234" i="13"/>
  <c r="AI234" i="13"/>
  <c r="X235" i="13"/>
  <c r="Z235" i="13"/>
  <c r="AA235" i="13"/>
  <c r="AI235" i="13"/>
  <c r="X236" i="13"/>
  <c r="Z236" i="13"/>
  <c r="AA236" i="13"/>
  <c r="AI236" i="13"/>
  <c r="X237" i="13"/>
  <c r="Z237" i="13"/>
  <c r="AA237" i="13"/>
  <c r="AI237" i="13"/>
  <c r="X238" i="13"/>
  <c r="Z238" i="13"/>
  <c r="AA238" i="13"/>
  <c r="AI238" i="13"/>
  <c r="X239" i="13"/>
  <c r="Z239" i="13"/>
  <c r="AA239" i="13"/>
  <c r="AI239" i="13"/>
  <c r="X240" i="13"/>
  <c r="Z240" i="13"/>
  <c r="AA240" i="13"/>
  <c r="AI240" i="13"/>
  <c r="X241" i="13"/>
  <c r="Z241" i="13"/>
  <c r="AA241" i="13"/>
  <c r="AI241" i="13"/>
  <c r="X242" i="13"/>
  <c r="Z242" i="13"/>
  <c r="AA242" i="13"/>
  <c r="AI242" i="13"/>
  <c r="X243" i="13"/>
  <c r="Z243" i="13"/>
  <c r="AA243" i="13"/>
  <c r="AI243" i="13"/>
  <c r="X244" i="13"/>
  <c r="Z244" i="13"/>
  <c r="AA244" i="13"/>
  <c r="AI244" i="13"/>
  <c r="X245" i="13"/>
  <c r="Z245" i="13"/>
  <c r="AA245" i="13"/>
  <c r="AI245" i="13"/>
  <c r="X246" i="13"/>
  <c r="Z246" i="13"/>
  <c r="AA246" i="13"/>
  <c r="AI246" i="13"/>
  <c r="X247" i="13"/>
  <c r="Z247" i="13"/>
  <c r="AA247" i="13"/>
  <c r="AI247" i="13"/>
  <c r="X248" i="13"/>
  <c r="Z248" i="13"/>
  <c r="AA248" i="13"/>
  <c r="AI248" i="13"/>
  <c r="X249" i="13"/>
  <c r="Z249" i="13"/>
  <c r="AA249" i="13"/>
  <c r="AI249" i="13"/>
  <c r="X250" i="13"/>
  <c r="Z250" i="13"/>
  <c r="AA250" i="13"/>
  <c r="AI250" i="13"/>
  <c r="X251" i="13"/>
  <c r="Z251" i="13"/>
  <c r="AA251" i="13"/>
  <c r="AI251" i="13"/>
  <c r="X252" i="13"/>
  <c r="Z252" i="13"/>
  <c r="AA252" i="13"/>
  <c r="AI252" i="13"/>
  <c r="X253" i="13"/>
  <c r="Z253" i="13"/>
  <c r="AA253" i="13"/>
  <c r="AI253" i="13"/>
  <c r="X254" i="13"/>
  <c r="Z254" i="13"/>
  <c r="AA254" i="13"/>
  <c r="AI254" i="13"/>
  <c r="X255" i="13"/>
  <c r="Z255" i="13"/>
  <c r="AA255" i="13"/>
  <c r="AI255" i="13"/>
  <c r="X256" i="13"/>
  <c r="Z256" i="13"/>
  <c r="AA256" i="13"/>
  <c r="AI256" i="13"/>
  <c r="X257" i="13"/>
  <c r="Z257" i="13"/>
  <c r="AA257" i="13"/>
  <c r="AI257" i="13"/>
  <c r="X258" i="13"/>
  <c r="Z258" i="13"/>
  <c r="AA258" i="13"/>
  <c r="AI258" i="13"/>
  <c r="X259" i="13"/>
  <c r="Z259" i="13"/>
  <c r="AA259" i="13"/>
  <c r="AI259" i="13"/>
  <c r="X260" i="13"/>
  <c r="Z260" i="13"/>
  <c r="AA260" i="13"/>
  <c r="AI260" i="13"/>
  <c r="X261" i="13"/>
  <c r="Z261" i="13"/>
  <c r="AA261" i="13"/>
  <c r="AI261" i="13"/>
  <c r="X262" i="13"/>
  <c r="Z262" i="13"/>
  <c r="AA262" i="13"/>
  <c r="AI262" i="13"/>
  <c r="X263" i="13"/>
  <c r="Z263" i="13"/>
  <c r="AA263" i="13"/>
  <c r="AI263" i="13"/>
  <c r="X264" i="13"/>
  <c r="Z264" i="13"/>
  <c r="AA264" i="13"/>
  <c r="AI264" i="13"/>
  <c r="X265" i="13"/>
  <c r="Z265" i="13"/>
  <c r="AA265" i="13"/>
  <c r="AI265" i="13"/>
  <c r="X266" i="13"/>
  <c r="Z266" i="13"/>
  <c r="AA266" i="13"/>
  <c r="AI266" i="13"/>
  <c r="X267" i="13"/>
  <c r="Z267" i="13"/>
  <c r="AA267" i="13"/>
  <c r="AI267" i="13"/>
  <c r="X268" i="13"/>
  <c r="Z268" i="13"/>
  <c r="AA268" i="13"/>
  <c r="AI268" i="13"/>
  <c r="X269" i="13"/>
  <c r="Z269" i="13"/>
  <c r="AA269" i="13"/>
  <c r="AI269" i="13"/>
  <c r="X270" i="13"/>
  <c r="Z270" i="13"/>
  <c r="AA270" i="13"/>
  <c r="AI270" i="13"/>
  <c r="X271" i="13"/>
  <c r="Z271" i="13"/>
  <c r="AA271" i="13"/>
  <c r="AI271" i="13"/>
  <c r="X272" i="13"/>
  <c r="Z272" i="13"/>
  <c r="AA272" i="13"/>
  <c r="AI272" i="13"/>
  <c r="X273" i="13"/>
  <c r="Z273" i="13"/>
  <c r="AA273" i="13"/>
  <c r="AI273" i="13"/>
  <c r="X274" i="13"/>
  <c r="Z274" i="13"/>
  <c r="AA274" i="13"/>
  <c r="AI274" i="13"/>
  <c r="X275" i="13"/>
  <c r="Z275" i="13"/>
  <c r="AA275" i="13"/>
  <c r="AI275" i="13"/>
  <c r="X276" i="13"/>
  <c r="Z276" i="13"/>
  <c r="AA276" i="13"/>
  <c r="AI276" i="13"/>
  <c r="X277" i="13"/>
  <c r="Z277" i="13"/>
  <c r="AA277" i="13"/>
  <c r="AI277" i="13"/>
  <c r="X278" i="13"/>
  <c r="Z278" i="13"/>
  <c r="AA278" i="13"/>
  <c r="AI278" i="13"/>
  <c r="X279" i="13"/>
  <c r="Z279" i="13"/>
  <c r="AA279" i="13"/>
  <c r="AI279" i="13"/>
  <c r="X280" i="13"/>
  <c r="Z280" i="13"/>
  <c r="AA280" i="13"/>
  <c r="AI280" i="13"/>
  <c r="X281" i="13"/>
  <c r="Z281" i="13"/>
  <c r="AA281" i="13"/>
  <c r="AI281" i="13"/>
  <c r="X282" i="13"/>
  <c r="Z282" i="13"/>
  <c r="AA282" i="13"/>
  <c r="AI282" i="13"/>
  <c r="X283" i="13"/>
  <c r="Z283" i="13"/>
  <c r="AA283" i="13"/>
  <c r="AI283" i="13"/>
  <c r="X284" i="13"/>
  <c r="Z284" i="13"/>
  <c r="AA284" i="13"/>
  <c r="AI284" i="13"/>
  <c r="X285" i="13"/>
  <c r="Z285" i="13"/>
  <c r="AA285" i="13"/>
  <c r="AI285" i="13"/>
  <c r="X286" i="13"/>
  <c r="Z286" i="13"/>
  <c r="AA286" i="13"/>
  <c r="AI286" i="13"/>
  <c r="X287" i="13"/>
  <c r="Z287" i="13"/>
  <c r="AA287" i="13"/>
  <c r="AI287" i="13"/>
  <c r="X288" i="13"/>
  <c r="Z288" i="13"/>
  <c r="AA288" i="13"/>
  <c r="AI288" i="13"/>
  <c r="X289" i="13"/>
  <c r="Z289" i="13"/>
  <c r="AA289" i="13"/>
  <c r="AI289" i="13"/>
  <c r="X290" i="13"/>
  <c r="Z290" i="13"/>
  <c r="AA290" i="13"/>
  <c r="AI290" i="13"/>
  <c r="X291" i="13"/>
  <c r="Z291" i="13"/>
  <c r="AA291" i="13"/>
  <c r="AI291" i="13"/>
  <c r="X292" i="13"/>
  <c r="Z292" i="13"/>
  <c r="AA292" i="13"/>
  <c r="AI292" i="13"/>
  <c r="X293" i="13"/>
  <c r="Z293" i="13"/>
  <c r="AA293" i="13"/>
  <c r="AI293" i="13"/>
  <c r="X294" i="13"/>
  <c r="Z294" i="13"/>
  <c r="AA294" i="13"/>
  <c r="AI294" i="13"/>
  <c r="X295" i="13"/>
  <c r="Z295" i="13"/>
  <c r="AA295" i="13"/>
  <c r="AI295" i="13"/>
  <c r="X296" i="13"/>
  <c r="Z296" i="13"/>
  <c r="AA296" i="13"/>
  <c r="AI296" i="13"/>
  <c r="X297" i="13"/>
  <c r="Z297" i="13"/>
  <c r="AA297" i="13"/>
  <c r="AI297" i="13"/>
  <c r="X298" i="13"/>
  <c r="Z298" i="13"/>
  <c r="AA298" i="13"/>
  <c r="AI298" i="13"/>
  <c r="X299" i="13"/>
  <c r="Z299" i="13"/>
  <c r="AA299" i="13"/>
  <c r="AI299" i="13"/>
  <c r="X300" i="13"/>
  <c r="Z300" i="13"/>
  <c r="AA300" i="13"/>
  <c r="AI300" i="13"/>
  <c r="X301" i="13"/>
  <c r="Z301" i="13"/>
  <c r="AA301" i="13"/>
  <c r="AI301" i="13"/>
  <c r="X302" i="13"/>
  <c r="Z302" i="13"/>
  <c r="AA302" i="13"/>
  <c r="AI302" i="13"/>
  <c r="X303" i="13"/>
  <c r="Z303" i="13"/>
  <c r="AA303" i="13"/>
  <c r="AI303" i="13"/>
  <c r="X304" i="13"/>
  <c r="Z304" i="13"/>
  <c r="AA304" i="13"/>
  <c r="AI304" i="13"/>
  <c r="X305" i="13"/>
  <c r="Z305" i="13"/>
  <c r="AA305" i="13"/>
  <c r="AI305" i="13"/>
  <c r="X306" i="13"/>
  <c r="Z306" i="13"/>
  <c r="AA306" i="13"/>
  <c r="AI306" i="13"/>
  <c r="X307" i="13"/>
  <c r="Z307" i="13"/>
  <c r="AA307" i="13"/>
  <c r="AI307" i="13"/>
  <c r="X308" i="13"/>
  <c r="Z308" i="13"/>
  <c r="AA308" i="13"/>
  <c r="AI308" i="13"/>
  <c r="X309" i="13"/>
  <c r="Z309" i="13"/>
  <c r="AA309" i="13"/>
  <c r="AI309" i="13"/>
  <c r="X310" i="13"/>
  <c r="Z310" i="13"/>
  <c r="AA310" i="13"/>
  <c r="AI310" i="13"/>
  <c r="X311" i="13"/>
  <c r="Z311" i="13"/>
  <c r="AA311" i="13"/>
  <c r="AI311" i="13"/>
  <c r="X312" i="13"/>
  <c r="Z312" i="13"/>
  <c r="AA312" i="13"/>
  <c r="AI312" i="13"/>
  <c r="X313" i="13"/>
  <c r="Z313" i="13"/>
  <c r="AA313" i="13"/>
  <c r="AI313" i="13"/>
  <c r="X314" i="13"/>
  <c r="Z314" i="13"/>
  <c r="AA314" i="13"/>
  <c r="AI314" i="13"/>
  <c r="X315" i="13"/>
  <c r="Z315" i="13"/>
  <c r="AA315" i="13"/>
  <c r="AI315" i="13"/>
  <c r="X316" i="13"/>
  <c r="Z316" i="13"/>
  <c r="AA316" i="13"/>
  <c r="AI316" i="13"/>
  <c r="X317" i="13"/>
  <c r="Z317" i="13"/>
  <c r="AA317" i="13"/>
  <c r="AI317" i="13"/>
  <c r="X318" i="13"/>
  <c r="Z318" i="13"/>
  <c r="AA318" i="13"/>
  <c r="AI318" i="13"/>
  <c r="X319" i="13"/>
  <c r="Z319" i="13"/>
  <c r="AA319" i="13"/>
  <c r="AI319" i="13"/>
  <c r="X320" i="13"/>
  <c r="Z320" i="13"/>
  <c r="AA320" i="13"/>
  <c r="AI320" i="13"/>
  <c r="X321" i="13"/>
  <c r="Z321" i="13"/>
  <c r="AA321" i="13"/>
  <c r="AI321" i="13"/>
  <c r="X322" i="13"/>
  <c r="Z322" i="13"/>
  <c r="AA322" i="13"/>
  <c r="AI322" i="13"/>
  <c r="X323" i="13"/>
  <c r="Z323" i="13"/>
  <c r="AA323" i="13"/>
  <c r="AI323" i="13"/>
  <c r="X324" i="13"/>
  <c r="Z324" i="13"/>
  <c r="AA324" i="13"/>
  <c r="AI324" i="13"/>
  <c r="X325" i="13"/>
  <c r="Z325" i="13"/>
  <c r="AA325" i="13"/>
  <c r="AI325" i="13"/>
  <c r="X326" i="13"/>
  <c r="Z326" i="13"/>
  <c r="AA326" i="13"/>
  <c r="AI326" i="13"/>
  <c r="X327" i="13"/>
  <c r="Z327" i="13"/>
  <c r="AA327" i="13"/>
  <c r="AI327" i="13"/>
  <c r="X328" i="13"/>
  <c r="Z328" i="13"/>
  <c r="AA328" i="13"/>
  <c r="AI328" i="13"/>
  <c r="X329" i="13"/>
  <c r="Z329" i="13"/>
  <c r="AA329" i="13"/>
  <c r="AI329" i="13"/>
  <c r="X330" i="13"/>
  <c r="Z330" i="13"/>
  <c r="AA330" i="13"/>
  <c r="AI330" i="13"/>
  <c r="X331" i="13"/>
  <c r="Z331" i="13"/>
  <c r="AA331" i="13"/>
  <c r="AI331" i="13"/>
  <c r="X332" i="13"/>
  <c r="Z332" i="13"/>
  <c r="AA332" i="13"/>
  <c r="AI332" i="13"/>
  <c r="X333" i="13"/>
  <c r="Z333" i="13"/>
  <c r="AA333" i="13"/>
  <c r="AI333" i="13"/>
  <c r="X334" i="13"/>
  <c r="Z334" i="13"/>
  <c r="AA334" i="13"/>
  <c r="AI334" i="13"/>
  <c r="X335" i="13"/>
  <c r="Z335" i="13"/>
  <c r="AA335" i="13"/>
  <c r="AI335" i="13"/>
  <c r="X336" i="13"/>
  <c r="Z336" i="13"/>
  <c r="AA336" i="13"/>
  <c r="AI336" i="13"/>
  <c r="X337" i="13"/>
  <c r="Z337" i="13"/>
  <c r="AA337" i="13"/>
  <c r="AI337" i="13"/>
  <c r="X338" i="13"/>
  <c r="Z338" i="13"/>
  <c r="AA338" i="13"/>
  <c r="AI338" i="13"/>
  <c r="X339" i="13"/>
  <c r="Z339" i="13"/>
  <c r="AA339" i="13"/>
  <c r="AI339" i="13"/>
  <c r="X340" i="13"/>
  <c r="Z340" i="13"/>
  <c r="AA340" i="13"/>
  <c r="AI340" i="13"/>
  <c r="X341" i="13"/>
  <c r="Z341" i="13"/>
  <c r="AA341" i="13"/>
  <c r="AI341" i="13"/>
  <c r="X342" i="13"/>
  <c r="Z342" i="13"/>
  <c r="AA342" i="13"/>
  <c r="AI342" i="13"/>
  <c r="X343" i="13"/>
  <c r="Z343" i="13"/>
  <c r="AA343" i="13"/>
  <c r="AI343" i="13"/>
  <c r="X344" i="13"/>
  <c r="Z344" i="13"/>
  <c r="AA344" i="13"/>
  <c r="AI344" i="13"/>
  <c r="X345" i="13"/>
  <c r="Z345" i="13"/>
  <c r="AA345" i="13"/>
  <c r="AI345" i="13"/>
  <c r="X346" i="13"/>
  <c r="Z346" i="13"/>
  <c r="AA346" i="13"/>
  <c r="AI346" i="13"/>
  <c r="X347" i="13"/>
  <c r="Z347" i="13"/>
  <c r="AA347" i="13"/>
  <c r="AI347" i="13"/>
  <c r="X348" i="13"/>
  <c r="Z348" i="13"/>
  <c r="AA348" i="13"/>
  <c r="AI348" i="13"/>
  <c r="X349" i="13"/>
  <c r="Z349" i="13"/>
  <c r="AA349" i="13"/>
  <c r="AI349" i="13"/>
  <c r="X350" i="13"/>
  <c r="Z350" i="13"/>
  <c r="AA350" i="13"/>
  <c r="AI350" i="13"/>
  <c r="X351" i="13"/>
  <c r="Z351" i="13"/>
  <c r="AA351" i="13"/>
  <c r="AI351" i="13"/>
  <c r="X352" i="13"/>
  <c r="Z352" i="13"/>
  <c r="AA352" i="13"/>
  <c r="AI352" i="13"/>
  <c r="X353" i="13"/>
  <c r="Z353" i="13"/>
  <c r="AA353" i="13"/>
  <c r="AI353" i="13"/>
  <c r="X354" i="13"/>
  <c r="Z354" i="13"/>
  <c r="AA354" i="13"/>
  <c r="AI354" i="13"/>
  <c r="X355" i="13"/>
  <c r="Z355" i="13"/>
  <c r="AA355" i="13"/>
  <c r="AI355" i="13"/>
  <c r="X356" i="13"/>
  <c r="Z356" i="13"/>
  <c r="AA356" i="13"/>
  <c r="AI356" i="13"/>
  <c r="X357" i="13"/>
  <c r="Z357" i="13"/>
  <c r="AA357" i="13"/>
  <c r="AI357" i="13"/>
  <c r="X358" i="13"/>
  <c r="Z358" i="13"/>
  <c r="AA358" i="13"/>
  <c r="AI358" i="13"/>
  <c r="X359" i="13"/>
  <c r="Z359" i="13"/>
  <c r="AA359" i="13"/>
  <c r="AI359" i="13"/>
  <c r="X360" i="13"/>
  <c r="Z360" i="13"/>
  <c r="AA360" i="13"/>
  <c r="AI360" i="13"/>
  <c r="X361" i="13"/>
  <c r="Z361" i="13"/>
  <c r="AA361" i="13"/>
  <c r="AI361" i="13"/>
  <c r="X362" i="13"/>
  <c r="Z362" i="13"/>
  <c r="AA362" i="13"/>
  <c r="AI362" i="13"/>
  <c r="X363" i="13"/>
  <c r="Z363" i="13"/>
  <c r="AA363" i="13"/>
  <c r="AI363" i="13"/>
  <c r="X364" i="13"/>
  <c r="Z364" i="13"/>
  <c r="AA364" i="13"/>
  <c r="AI364" i="13"/>
  <c r="X365" i="13"/>
  <c r="Z365" i="13"/>
  <c r="AA365" i="13"/>
  <c r="AI365" i="13"/>
  <c r="X366" i="13"/>
  <c r="Z366" i="13"/>
  <c r="AA366" i="13"/>
  <c r="AI366" i="13"/>
  <c r="X367" i="13"/>
  <c r="Z367" i="13"/>
  <c r="AA367" i="13"/>
  <c r="AI367" i="13"/>
  <c r="X368" i="13"/>
  <c r="Z368" i="13"/>
  <c r="AA368" i="13"/>
  <c r="AI368" i="13"/>
  <c r="X369" i="13"/>
  <c r="Z369" i="13"/>
  <c r="AA369" i="13"/>
  <c r="AI369" i="13"/>
  <c r="X370" i="13"/>
  <c r="Z370" i="13"/>
  <c r="AA370" i="13"/>
  <c r="AI370" i="13"/>
  <c r="X371" i="13"/>
  <c r="Z371" i="13"/>
  <c r="AA371" i="13"/>
  <c r="AI371" i="13"/>
  <c r="X372" i="13"/>
  <c r="Z372" i="13"/>
  <c r="AA372" i="13"/>
  <c r="AI372" i="13"/>
  <c r="X373" i="13"/>
  <c r="Z373" i="13"/>
  <c r="AA373" i="13"/>
  <c r="AI373" i="13"/>
  <c r="X374" i="13"/>
  <c r="Z374" i="13"/>
  <c r="AA374" i="13"/>
  <c r="AI374" i="13"/>
  <c r="X375" i="13"/>
  <c r="Z375" i="13"/>
  <c r="AA375" i="13"/>
  <c r="AI375" i="13"/>
  <c r="X376" i="13"/>
  <c r="Z376" i="13"/>
  <c r="AA376" i="13"/>
  <c r="AI376" i="13"/>
  <c r="X377" i="13"/>
  <c r="Z377" i="13"/>
  <c r="AA377" i="13"/>
  <c r="AI377" i="13"/>
  <c r="X378" i="13"/>
  <c r="Z378" i="13"/>
  <c r="AA378" i="13"/>
  <c r="AI378" i="13"/>
  <c r="X379" i="13"/>
  <c r="Z379" i="13"/>
  <c r="AA379" i="13"/>
  <c r="AI379" i="13"/>
  <c r="X380" i="13"/>
  <c r="Z380" i="13"/>
  <c r="AA380" i="13"/>
  <c r="AI380" i="13"/>
  <c r="X381" i="13"/>
  <c r="Z381" i="13"/>
  <c r="AA381" i="13"/>
  <c r="AI381" i="13"/>
  <c r="X382" i="13"/>
  <c r="Z382" i="13"/>
  <c r="AA382" i="13"/>
  <c r="AI382" i="13"/>
  <c r="X383" i="13"/>
  <c r="Z383" i="13"/>
  <c r="AA383" i="13"/>
  <c r="AI383" i="13"/>
  <c r="X384" i="13"/>
  <c r="Z384" i="13"/>
  <c r="AA384" i="13"/>
  <c r="AI384" i="13"/>
  <c r="X16" i="13"/>
  <c r="Z16" i="13"/>
  <c r="AA16" i="13"/>
  <c r="AI16" i="13"/>
  <c r="X17" i="13"/>
  <c r="Z17" i="13"/>
  <c r="AA17" i="13"/>
  <c r="AI17" i="13"/>
  <c r="X18" i="13"/>
  <c r="Z18" i="13"/>
  <c r="AA18" i="13"/>
  <c r="AI18" i="13"/>
  <c r="X19" i="13"/>
  <c r="Z19" i="13"/>
  <c r="AA19" i="13"/>
  <c r="AI19" i="13"/>
  <c r="T15" i="2"/>
  <c r="U15" i="2"/>
  <c r="V15" i="2"/>
  <c r="W15" i="2"/>
  <c r="X15" i="2"/>
  <c r="Y15" i="2"/>
  <c r="Z15" i="2"/>
  <c r="AA15" i="2"/>
  <c r="AB15" i="2"/>
  <c r="AC15" i="2"/>
  <c r="T16" i="2"/>
  <c r="U16" i="2"/>
  <c r="V16" i="2"/>
  <c r="W16" i="2"/>
  <c r="X16" i="2"/>
  <c r="Y16" i="2"/>
  <c r="Z16" i="2"/>
  <c r="AA16" i="2"/>
  <c r="AB16" i="2"/>
  <c r="AC16" i="2"/>
  <c r="T17" i="2"/>
  <c r="U17" i="2"/>
  <c r="V17" i="2"/>
  <c r="W17" i="2"/>
  <c r="X17" i="2"/>
  <c r="Y17" i="2"/>
  <c r="Z17" i="2"/>
  <c r="AA17" i="2"/>
  <c r="AB17" i="2"/>
  <c r="AC17" i="2"/>
  <c r="T18" i="2"/>
  <c r="U18" i="2"/>
  <c r="V18" i="2"/>
  <c r="W18" i="2"/>
  <c r="X18" i="2"/>
  <c r="Y18" i="2"/>
  <c r="Z18" i="2"/>
  <c r="AA18" i="2"/>
  <c r="AB18" i="2"/>
  <c r="AC18" i="2"/>
  <c r="T19" i="2"/>
  <c r="U19" i="2"/>
  <c r="V19" i="2"/>
  <c r="W19" i="2"/>
  <c r="X19" i="2"/>
  <c r="Y19" i="2"/>
  <c r="Z19" i="2"/>
  <c r="AA19" i="2"/>
  <c r="AB19" i="2"/>
  <c r="AC19" i="2"/>
  <c r="T20" i="2"/>
  <c r="U20" i="2"/>
  <c r="V20" i="2"/>
  <c r="W20" i="2"/>
  <c r="X20" i="2"/>
  <c r="Y20" i="2"/>
  <c r="Z20" i="2"/>
  <c r="AA20" i="2"/>
  <c r="AB20" i="2"/>
  <c r="AC20" i="2"/>
  <c r="T21" i="2"/>
  <c r="U21" i="2"/>
  <c r="V21" i="2"/>
  <c r="W21" i="2"/>
  <c r="X21" i="2"/>
  <c r="Y21" i="2"/>
  <c r="Z21" i="2"/>
  <c r="AA21" i="2"/>
  <c r="AB21" i="2"/>
  <c r="AC21" i="2"/>
  <c r="T22" i="2"/>
  <c r="U22" i="2"/>
  <c r="V22" i="2"/>
  <c r="W22" i="2"/>
  <c r="X22" i="2"/>
  <c r="Y22" i="2"/>
  <c r="Z22" i="2"/>
  <c r="AA22" i="2"/>
  <c r="AB22" i="2"/>
  <c r="AC22" i="2"/>
  <c r="T23" i="2"/>
  <c r="U23" i="2"/>
  <c r="V23" i="2"/>
  <c r="W23" i="2"/>
  <c r="X23" i="2"/>
  <c r="Y23" i="2"/>
  <c r="Z23" i="2"/>
  <c r="AA23" i="2"/>
  <c r="AB23" i="2"/>
  <c r="AC23" i="2"/>
  <c r="T24" i="2"/>
  <c r="U24" i="2"/>
  <c r="V24" i="2"/>
  <c r="W24" i="2"/>
  <c r="X24" i="2"/>
  <c r="Y24" i="2"/>
  <c r="Z24" i="2"/>
  <c r="AA24" i="2"/>
  <c r="AB24" i="2"/>
  <c r="AC24" i="2"/>
  <c r="T25" i="2"/>
  <c r="U25" i="2"/>
  <c r="V25" i="2"/>
  <c r="W25" i="2"/>
  <c r="X25" i="2"/>
  <c r="Y25" i="2"/>
  <c r="Z25" i="2"/>
  <c r="AA25" i="2"/>
  <c r="AB25" i="2"/>
  <c r="AC25" i="2"/>
  <c r="T26" i="2"/>
  <c r="U26" i="2"/>
  <c r="V26" i="2"/>
  <c r="W26" i="2"/>
  <c r="X26" i="2"/>
  <c r="Y26" i="2"/>
  <c r="Z26" i="2"/>
  <c r="AA26" i="2"/>
  <c r="AB26" i="2"/>
  <c r="AC26" i="2"/>
  <c r="T27" i="2"/>
  <c r="U27" i="2"/>
  <c r="V27" i="2"/>
  <c r="W27" i="2"/>
  <c r="X27" i="2"/>
  <c r="Y27" i="2"/>
  <c r="Z27" i="2"/>
  <c r="AA27" i="2"/>
  <c r="AB27" i="2"/>
  <c r="AC27" i="2"/>
  <c r="T28" i="2"/>
  <c r="U28" i="2"/>
  <c r="V28" i="2"/>
  <c r="W28" i="2"/>
  <c r="X28" i="2"/>
  <c r="Y28" i="2"/>
  <c r="Z28" i="2"/>
  <c r="AA28" i="2"/>
  <c r="AB28" i="2"/>
  <c r="AC28" i="2"/>
  <c r="T29" i="2"/>
  <c r="U29" i="2"/>
  <c r="V29" i="2"/>
  <c r="W29" i="2"/>
  <c r="X29" i="2"/>
  <c r="Y29" i="2"/>
  <c r="Z29" i="2"/>
  <c r="AA29" i="2"/>
  <c r="AB29" i="2"/>
  <c r="AC29" i="2"/>
  <c r="T30" i="2"/>
  <c r="U30" i="2"/>
  <c r="V30" i="2"/>
  <c r="W30" i="2"/>
  <c r="X30" i="2"/>
  <c r="Y30" i="2"/>
  <c r="Z30" i="2"/>
  <c r="AA30" i="2"/>
  <c r="AB30" i="2"/>
  <c r="AC30" i="2"/>
  <c r="T31" i="2"/>
  <c r="U31" i="2"/>
  <c r="V31" i="2"/>
  <c r="W31" i="2"/>
  <c r="X31" i="2"/>
  <c r="Y31" i="2"/>
  <c r="Z31" i="2"/>
  <c r="AA31" i="2"/>
  <c r="AB31" i="2"/>
  <c r="AC31" i="2"/>
  <c r="T32" i="2"/>
  <c r="U32" i="2"/>
  <c r="V32" i="2"/>
  <c r="W32" i="2"/>
  <c r="X32" i="2"/>
  <c r="Y32" i="2"/>
  <c r="Z32" i="2"/>
  <c r="AA32" i="2"/>
  <c r="AB32" i="2"/>
  <c r="AC32" i="2"/>
  <c r="T33" i="2"/>
  <c r="U33" i="2"/>
  <c r="V33" i="2"/>
  <c r="W33" i="2"/>
  <c r="X33" i="2"/>
  <c r="Y33" i="2"/>
  <c r="Z33" i="2"/>
  <c r="AA33" i="2"/>
  <c r="AB33" i="2"/>
  <c r="AC33" i="2"/>
  <c r="T34" i="2"/>
  <c r="U34" i="2"/>
  <c r="V34" i="2"/>
  <c r="W34" i="2"/>
  <c r="X34" i="2"/>
  <c r="Y34" i="2"/>
  <c r="Z34" i="2"/>
  <c r="AA34" i="2"/>
  <c r="AB34" i="2"/>
  <c r="AC34" i="2"/>
  <c r="T35" i="2"/>
  <c r="U35" i="2"/>
  <c r="V35" i="2"/>
  <c r="W35" i="2"/>
  <c r="X35" i="2"/>
  <c r="Y35" i="2"/>
  <c r="Z35" i="2"/>
  <c r="AA35" i="2"/>
  <c r="AB35" i="2"/>
  <c r="AC35" i="2"/>
  <c r="T36" i="2"/>
  <c r="U36" i="2"/>
  <c r="V36" i="2"/>
  <c r="W36" i="2"/>
  <c r="X36" i="2"/>
  <c r="Y36" i="2"/>
  <c r="Z36" i="2"/>
  <c r="AA36" i="2"/>
  <c r="AB36" i="2"/>
  <c r="AC36" i="2"/>
  <c r="T37" i="2"/>
  <c r="U37" i="2"/>
  <c r="V37" i="2"/>
  <c r="W37" i="2"/>
  <c r="X37" i="2"/>
  <c r="Y37" i="2"/>
  <c r="Z37" i="2"/>
  <c r="AA37" i="2"/>
  <c r="AB37" i="2"/>
  <c r="AC37" i="2"/>
  <c r="T38" i="2"/>
  <c r="U38" i="2"/>
  <c r="V38" i="2"/>
  <c r="W38" i="2"/>
  <c r="X38" i="2"/>
  <c r="Y38" i="2"/>
  <c r="Z38" i="2"/>
  <c r="AA38" i="2"/>
  <c r="AB38" i="2"/>
  <c r="AC38" i="2"/>
  <c r="T39" i="2"/>
  <c r="U39" i="2"/>
  <c r="V39" i="2"/>
  <c r="W39" i="2"/>
  <c r="X39" i="2"/>
  <c r="Y39" i="2"/>
  <c r="Z39" i="2"/>
  <c r="AA39" i="2"/>
  <c r="AB39" i="2"/>
  <c r="AC39" i="2"/>
  <c r="T40" i="2"/>
  <c r="U40" i="2"/>
  <c r="V40" i="2"/>
  <c r="W40" i="2"/>
  <c r="X40" i="2"/>
  <c r="Y40" i="2"/>
  <c r="Z40" i="2"/>
  <c r="AA40" i="2"/>
  <c r="AB40" i="2"/>
  <c r="AC40" i="2"/>
  <c r="T41" i="2"/>
  <c r="U41" i="2"/>
  <c r="V41" i="2"/>
  <c r="W41" i="2"/>
  <c r="X41" i="2"/>
  <c r="Y41" i="2"/>
  <c r="Z41" i="2"/>
  <c r="AA41" i="2"/>
  <c r="AB41" i="2"/>
  <c r="AC41" i="2"/>
  <c r="T42" i="2"/>
  <c r="U42" i="2"/>
  <c r="V42" i="2"/>
  <c r="W42" i="2"/>
  <c r="X42" i="2"/>
  <c r="Y42" i="2"/>
  <c r="Z42" i="2"/>
  <c r="AA42" i="2"/>
  <c r="AB42" i="2"/>
  <c r="AC42" i="2"/>
  <c r="T43" i="2"/>
  <c r="U43" i="2"/>
  <c r="V43" i="2"/>
  <c r="W43" i="2"/>
  <c r="X43" i="2"/>
  <c r="Y43" i="2"/>
  <c r="Z43" i="2"/>
  <c r="AA43" i="2"/>
  <c r="AB43" i="2"/>
  <c r="AC43" i="2"/>
  <c r="T44" i="2"/>
  <c r="U44" i="2"/>
  <c r="V44" i="2"/>
  <c r="W44" i="2"/>
  <c r="X44" i="2"/>
  <c r="Y44" i="2"/>
  <c r="Z44" i="2"/>
  <c r="AA44" i="2"/>
  <c r="AB44" i="2"/>
  <c r="AC44" i="2"/>
  <c r="T45" i="2"/>
  <c r="U45" i="2"/>
  <c r="V45" i="2"/>
  <c r="W45" i="2"/>
  <c r="X45" i="2"/>
  <c r="Y45" i="2"/>
  <c r="Z45" i="2"/>
  <c r="AA45" i="2"/>
  <c r="AB45" i="2"/>
  <c r="AC45" i="2"/>
  <c r="T46" i="2"/>
  <c r="U46" i="2"/>
  <c r="V46" i="2"/>
  <c r="W46" i="2"/>
  <c r="X46" i="2"/>
  <c r="Y46" i="2"/>
  <c r="Z46" i="2"/>
  <c r="AA46" i="2"/>
  <c r="AB46" i="2"/>
  <c r="AC46" i="2"/>
  <c r="T47" i="2"/>
  <c r="U47" i="2"/>
  <c r="V47" i="2"/>
  <c r="W47" i="2"/>
  <c r="X47" i="2"/>
  <c r="Y47" i="2"/>
  <c r="Z47" i="2"/>
  <c r="AA47" i="2"/>
  <c r="AB47" i="2"/>
  <c r="AC47" i="2"/>
  <c r="T48" i="2"/>
  <c r="U48" i="2"/>
  <c r="V48" i="2"/>
  <c r="W48" i="2"/>
  <c r="X48" i="2"/>
  <c r="Y48" i="2"/>
  <c r="Z48" i="2"/>
  <c r="AA48" i="2"/>
  <c r="AB48" i="2"/>
  <c r="AC48" i="2"/>
  <c r="T49" i="2"/>
  <c r="U49" i="2"/>
  <c r="V49" i="2"/>
  <c r="W49" i="2"/>
  <c r="X49" i="2"/>
  <c r="Y49" i="2"/>
  <c r="Z49" i="2"/>
  <c r="AA49" i="2"/>
  <c r="AB49" i="2"/>
  <c r="AC49" i="2"/>
  <c r="T50" i="2"/>
  <c r="U50" i="2"/>
  <c r="V50" i="2"/>
  <c r="W50" i="2"/>
  <c r="X50" i="2"/>
  <c r="Y50" i="2"/>
  <c r="Z50" i="2"/>
  <c r="AA50" i="2"/>
  <c r="AB50" i="2"/>
  <c r="AC50" i="2"/>
  <c r="T51" i="2"/>
  <c r="U51" i="2"/>
  <c r="V51" i="2"/>
  <c r="W51" i="2"/>
  <c r="X51" i="2"/>
  <c r="Y51" i="2"/>
  <c r="Z51" i="2"/>
  <c r="AA51" i="2"/>
  <c r="AB51" i="2"/>
  <c r="AC51" i="2"/>
  <c r="T52" i="2"/>
  <c r="U52" i="2"/>
  <c r="V52" i="2"/>
  <c r="W52" i="2"/>
  <c r="X52" i="2"/>
  <c r="Y52" i="2"/>
  <c r="Z52" i="2"/>
  <c r="AA52" i="2"/>
  <c r="AB52" i="2"/>
  <c r="AC52" i="2"/>
  <c r="T53" i="2"/>
  <c r="U53" i="2"/>
  <c r="V53" i="2"/>
  <c r="W53" i="2"/>
  <c r="X53" i="2"/>
  <c r="Y53" i="2"/>
  <c r="Z53" i="2"/>
  <c r="AA53" i="2"/>
  <c r="AB53" i="2"/>
  <c r="AC53" i="2"/>
  <c r="T54" i="2"/>
  <c r="U54" i="2"/>
  <c r="V54" i="2"/>
  <c r="W54" i="2"/>
  <c r="X54" i="2"/>
  <c r="Y54" i="2"/>
  <c r="Z54" i="2"/>
  <c r="AA54" i="2"/>
  <c r="AB54" i="2"/>
  <c r="AC54" i="2"/>
  <c r="T55" i="2"/>
  <c r="U55" i="2"/>
  <c r="V55" i="2"/>
  <c r="W55" i="2"/>
  <c r="X55" i="2"/>
  <c r="Y55" i="2"/>
  <c r="Z55" i="2"/>
  <c r="AA55" i="2"/>
  <c r="AB55" i="2"/>
  <c r="AC55" i="2"/>
  <c r="T56" i="2"/>
  <c r="U56" i="2"/>
  <c r="V56" i="2"/>
  <c r="W56" i="2"/>
  <c r="X56" i="2"/>
  <c r="Y56" i="2"/>
  <c r="Z56" i="2"/>
  <c r="AA56" i="2"/>
  <c r="AB56" i="2"/>
  <c r="AC56" i="2"/>
  <c r="T57" i="2"/>
  <c r="U57" i="2"/>
  <c r="V57" i="2"/>
  <c r="W57" i="2"/>
  <c r="X57" i="2"/>
  <c r="Y57" i="2"/>
  <c r="Z57" i="2"/>
  <c r="AA57" i="2"/>
  <c r="AB57" i="2"/>
  <c r="AC57" i="2"/>
  <c r="T58" i="2"/>
  <c r="U58" i="2"/>
  <c r="V58" i="2"/>
  <c r="W58" i="2"/>
  <c r="X58" i="2"/>
  <c r="Y58" i="2"/>
  <c r="Z58" i="2"/>
  <c r="AA58" i="2"/>
  <c r="AB58" i="2"/>
  <c r="AC58" i="2"/>
  <c r="T59" i="2"/>
  <c r="U59" i="2"/>
  <c r="V59" i="2"/>
  <c r="W59" i="2"/>
  <c r="X59" i="2"/>
  <c r="Y59" i="2"/>
  <c r="Z59" i="2"/>
  <c r="AA59" i="2"/>
  <c r="AB59" i="2"/>
  <c r="AC59" i="2"/>
  <c r="T60" i="2"/>
  <c r="U60" i="2"/>
  <c r="V60" i="2"/>
  <c r="W60" i="2"/>
  <c r="X60" i="2"/>
  <c r="Y60" i="2"/>
  <c r="Z60" i="2"/>
  <c r="AA60" i="2"/>
  <c r="AB60" i="2"/>
  <c r="AC60" i="2"/>
  <c r="T61" i="2"/>
  <c r="U61" i="2"/>
  <c r="V61" i="2"/>
  <c r="W61" i="2"/>
  <c r="X61" i="2"/>
  <c r="Y61" i="2"/>
  <c r="Z61" i="2"/>
  <c r="AA61" i="2"/>
  <c r="AB61" i="2"/>
  <c r="AC61" i="2"/>
  <c r="T62" i="2"/>
  <c r="U62" i="2"/>
  <c r="V62" i="2"/>
  <c r="W62" i="2"/>
  <c r="X62" i="2"/>
  <c r="Y62" i="2"/>
  <c r="Z62" i="2"/>
  <c r="AA62" i="2"/>
  <c r="AB62" i="2"/>
  <c r="AC62" i="2"/>
  <c r="T63" i="2"/>
  <c r="U63" i="2"/>
  <c r="V63" i="2"/>
  <c r="W63" i="2"/>
  <c r="X63" i="2"/>
  <c r="Y63" i="2"/>
  <c r="Z63" i="2"/>
  <c r="AA63" i="2"/>
  <c r="AB63" i="2"/>
  <c r="AC63" i="2"/>
  <c r="T64" i="2"/>
  <c r="U64" i="2"/>
  <c r="V64" i="2"/>
  <c r="W64" i="2"/>
  <c r="X64" i="2"/>
  <c r="Y64" i="2"/>
  <c r="Z64" i="2"/>
  <c r="AA64" i="2"/>
  <c r="AB64" i="2"/>
  <c r="AC64" i="2"/>
  <c r="T65" i="2"/>
  <c r="U65" i="2"/>
  <c r="V65" i="2"/>
  <c r="W65" i="2"/>
  <c r="X65" i="2"/>
  <c r="Y65" i="2"/>
  <c r="Z65" i="2"/>
  <c r="AA65" i="2"/>
  <c r="AB65" i="2"/>
  <c r="AC65" i="2"/>
  <c r="T66" i="2"/>
  <c r="U66" i="2"/>
  <c r="V66" i="2"/>
  <c r="W66" i="2"/>
  <c r="X66" i="2"/>
  <c r="Y66" i="2"/>
  <c r="Z66" i="2"/>
  <c r="AA66" i="2"/>
  <c r="AB66" i="2"/>
  <c r="AC66" i="2"/>
  <c r="T67" i="2"/>
  <c r="U67" i="2"/>
  <c r="V67" i="2"/>
  <c r="W67" i="2"/>
  <c r="X67" i="2"/>
  <c r="Y67" i="2"/>
  <c r="Z67" i="2"/>
  <c r="AA67" i="2"/>
  <c r="AB67" i="2"/>
  <c r="AC67" i="2"/>
  <c r="T68" i="2"/>
  <c r="U68" i="2"/>
  <c r="V68" i="2"/>
  <c r="W68" i="2"/>
  <c r="X68" i="2"/>
  <c r="Y68" i="2"/>
  <c r="Z68" i="2"/>
  <c r="AA68" i="2"/>
  <c r="AB68" i="2"/>
  <c r="AC68" i="2"/>
  <c r="T69" i="2"/>
  <c r="U69" i="2"/>
  <c r="V69" i="2"/>
  <c r="W69" i="2"/>
  <c r="X69" i="2"/>
  <c r="Y69" i="2"/>
  <c r="Z69" i="2"/>
  <c r="AA69" i="2"/>
  <c r="AB69" i="2"/>
  <c r="AC69" i="2"/>
  <c r="T70" i="2"/>
  <c r="U70" i="2"/>
  <c r="V70" i="2"/>
  <c r="W70" i="2"/>
  <c r="X70" i="2"/>
  <c r="Y70" i="2"/>
  <c r="Z70" i="2"/>
  <c r="AA70" i="2"/>
  <c r="AB70" i="2"/>
  <c r="AC70" i="2"/>
  <c r="T71" i="2"/>
  <c r="U71" i="2"/>
  <c r="V71" i="2"/>
  <c r="W71" i="2"/>
  <c r="X71" i="2"/>
  <c r="Y71" i="2"/>
  <c r="Z71" i="2"/>
  <c r="AA71" i="2"/>
  <c r="AB71" i="2"/>
  <c r="AC71" i="2"/>
  <c r="T72" i="2"/>
  <c r="U72" i="2"/>
  <c r="V72" i="2"/>
  <c r="W72" i="2"/>
  <c r="X72" i="2"/>
  <c r="Y72" i="2"/>
  <c r="Z72" i="2"/>
  <c r="AA72" i="2"/>
  <c r="AB72" i="2"/>
  <c r="AC72" i="2"/>
  <c r="T73" i="2"/>
  <c r="U73" i="2"/>
  <c r="V73" i="2"/>
  <c r="W73" i="2"/>
  <c r="X73" i="2"/>
  <c r="Y73" i="2"/>
  <c r="Z73" i="2"/>
  <c r="AA73" i="2"/>
  <c r="AB73" i="2"/>
  <c r="AC73" i="2"/>
  <c r="T74" i="2"/>
  <c r="U74" i="2"/>
  <c r="V74" i="2"/>
  <c r="W74" i="2"/>
  <c r="X74" i="2"/>
  <c r="Y74" i="2"/>
  <c r="Z74" i="2"/>
  <c r="AA74" i="2"/>
  <c r="AB74" i="2"/>
  <c r="AC74" i="2"/>
  <c r="T75" i="2"/>
  <c r="U75" i="2"/>
  <c r="V75" i="2"/>
  <c r="W75" i="2"/>
  <c r="X75" i="2"/>
  <c r="Y75" i="2"/>
  <c r="Z75" i="2"/>
  <c r="AA75" i="2"/>
  <c r="AB75" i="2"/>
  <c r="AC75" i="2"/>
  <c r="T76" i="2"/>
  <c r="U76" i="2"/>
  <c r="V76" i="2"/>
  <c r="W76" i="2"/>
  <c r="X76" i="2"/>
  <c r="Y76" i="2"/>
  <c r="Z76" i="2"/>
  <c r="AA76" i="2"/>
  <c r="AB76" i="2"/>
  <c r="AC76" i="2"/>
  <c r="T77" i="2"/>
  <c r="U77" i="2"/>
  <c r="V77" i="2"/>
  <c r="W77" i="2"/>
  <c r="X77" i="2"/>
  <c r="Y77" i="2"/>
  <c r="Z77" i="2"/>
  <c r="AA77" i="2"/>
  <c r="AB77" i="2"/>
  <c r="AC77" i="2"/>
  <c r="T78" i="2"/>
  <c r="U78" i="2"/>
  <c r="V78" i="2"/>
  <c r="W78" i="2"/>
  <c r="X78" i="2"/>
  <c r="Y78" i="2"/>
  <c r="Z78" i="2"/>
  <c r="AA78" i="2"/>
  <c r="AB78" i="2"/>
  <c r="AC78" i="2"/>
  <c r="T79" i="2"/>
  <c r="U79" i="2"/>
  <c r="V79" i="2"/>
  <c r="W79" i="2"/>
  <c r="X79" i="2"/>
  <c r="Y79" i="2"/>
  <c r="Z79" i="2"/>
  <c r="AA79" i="2"/>
  <c r="AB79" i="2"/>
  <c r="AC79" i="2"/>
  <c r="T80" i="2"/>
  <c r="U80" i="2"/>
  <c r="V80" i="2"/>
  <c r="W80" i="2"/>
  <c r="X80" i="2"/>
  <c r="Y80" i="2"/>
  <c r="Z80" i="2"/>
  <c r="AA80" i="2"/>
  <c r="AB80" i="2"/>
  <c r="AC80" i="2"/>
  <c r="T81" i="2"/>
  <c r="U81" i="2"/>
  <c r="V81" i="2"/>
  <c r="W81" i="2"/>
  <c r="X81" i="2"/>
  <c r="Y81" i="2"/>
  <c r="Z81" i="2"/>
  <c r="AA81" i="2"/>
  <c r="AB81" i="2"/>
  <c r="AC81" i="2"/>
  <c r="T82" i="2"/>
  <c r="U82" i="2"/>
  <c r="V82" i="2"/>
  <c r="W82" i="2"/>
  <c r="X82" i="2"/>
  <c r="Y82" i="2"/>
  <c r="Z82" i="2"/>
  <c r="AA82" i="2"/>
  <c r="AB82" i="2"/>
  <c r="AC82" i="2"/>
  <c r="T83" i="2"/>
  <c r="U83" i="2"/>
  <c r="V83" i="2"/>
  <c r="W83" i="2"/>
  <c r="X83" i="2"/>
  <c r="Y83" i="2"/>
  <c r="Z83" i="2"/>
  <c r="AA83" i="2"/>
  <c r="AB83" i="2"/>
  <c r="AC83" i="2"/>
  <c r="T84" i="2"/>
  <c r="U84" i="2"/>
  <c r="V84" i="2"/>
  <c r="W84" i="2"/>
  <c r="X84" i="2"/>
  <c r="Y84" i="2"/>
  <c r="Z84" i="2"/>
  <c r="AA84" i="2"/>
  <c r="AB84" i="2"/>
  <c r="AC84" i="2"/>
  <c r="T85" i="2"/>
  <c r="U85" i="2"/>
  <c r="V85" i="2"/>
  <c r="W85" i="2"/>
  <c r="X85" i="2"/>
  <c r="Y85" i="2"/>
  <c r="Z85" i="2"/>
  <c r="AA85" i="2"/>
  <c r="AB85" i="2"/>
  <c r="AC85" i="2"/>
  <c r="T86" i="2"/>
  <c r="U86" i="2"/>
  <c r="V86" i="2"/>
  <c r="W86" i="2"/>
  <c r="X86" i="2"/>
  <c r="Y86" i="2"/>
  <c r="Z86" i="2"/>
  <c r="AA86" i="2"/>
  <c r="AB86" i="2"/>
  <c r="AC86" i="2"/>
  <c r="T87" i="2"/>
  <c r="U87" i="2"/>
  <c r="V87" i="2"/>
  <c r="W87" i="2"/>
  <c r="X87" i="2"/>
  <c r="Y87" i="2"/>
  <c r="Z87" i="2"/>
  <c r="AA87" i="2"/>
  <c r="AB87" i="2"/>
  <c r="AC87" i="2"/>
  <c r="T88" i="2"/>
  <c r="U88" i="2"/>
  <c r="V88" i="2"/>
  <c r="W88" i="2"/>
  <c r="X88" i="2"/>
  <c r="Y88" i="2"/>
  <c r="Z88" i="2"/>
  <c r="AA88" i="2"/>
  <c r="AB88" i="2"/>
  <c r="AC88" i="2"/>
  <c r="T89" i="2"/>
  <c r="U89" i="2"/>
  <c r="V89" i="2"/>
  <c r="W89" i="2"/>
  <c r="X89" i="2"/>
  <c r="Y89" i="2"/>
  <c r="Z89" i="2"/>
  <c r="AA89" i="2"/>
  <c r="AB89" i="2"/>
  <c r="AC89" i="2"/>
  <c r="T90" i="2"/>
  <c r="U90" i="2"/>
  <c r="V90" i="2"/>
  <c r="W90" i="2"/>
  <c r="X90" i="2"/>
  <c r="Y90" i="2"/>
  <c r="Z90" i="2"/>
  <c r="AA90" i="2"/>
  <c r="AB90" i="2"/>
  <c r="AC90" i="2"/>
  <c r="T91" i="2"/>
  <c r="U91" i="2"/>
  <c r="V91" i="2"/>
  <c r="W91" i="2"/>
  <c r="X91" i="2"/>
  <c r="Y91" i="2"/>
  <c r="Z91" i="2"/>
  <c r="AA91" i="2"/>
  <c r="AB91" i="2"/>
  <c r="AC91" i="2"/>
  <c r="T92" i="2"/>
  <c r="U92" i="2"/>
  <c r="V92" i="2"/>
  <c r="W92" i="2"/>
  <c r="X92" i="2"/>
  <c r="Y92" i="2"/>
  <c r="Z92" i="2"/>
  <c r="AA92" i="2"/>
  <c r="AB92" i="2"/>
  <c r="AC92" i="2"/>
  <c r="T93" i="2"/>
  <c r="U93" i="2"/>
  <c r="V93" i="2"/>
  <c r="W93" i="2"/>
  <c r="X93" i="2"/>
  <c r="Y93" i="2"/>
  <c r="Z93" i="2"/>
  <c r="AA93" i="2"/>
  <c r="AB93" i="2"/>
  <c r="AC93" i="2"/>
  <c r="T94" i="2"/>
  <c r="U94" i="2"/>
  <c r="V94" i="2"/>
  <c r="W94" i="2"/>
  <c r="X94" i="2"/>
  <c r="Y94" i="2"/>
  <c r="Z94" i="2"/>
  <c r="AA94" i="2"/>
  <c r="AB94" i="2"/>
  <c r="AC94" i="2"/>
  <c r="T95" i="2"/>
  <c r="U95" i="2"/>
  <c r="V95" i="2"/>
  <c r="W95" i="2"/>
  <c r="X95" i="2"/>
  <c r="Y95" i="2"/>
  <c r="Z95" i="2"/>
  <c r="AA95" i="2"/>
  <c r="AB95" i="2"/>
  <c r="AC95" i="2"/>
  <c r="T96" i="2"/>
  <c r="U96" i="2"/>
  <c r="V96" i="2"/>
  <c r="W96" i="2"/>
  <c r="X96" i="2"/>
  <c r="Y96" i="2"/>
  <c r="Z96" i="2"/>
  <c r="AA96" i="2"/>
  <c r="AB96" i="2"/>
  <c r="AC96" i="2"/>
  <c r="T97" i="2"/>
  <c r="U97" i="2"/>
  <c r="V97" i="2"/>
  <c r="W97" i="2"/>
  <c r="X97" i="2"/>
  <c r="Y97" i="2"/>
  <c r="Z97" i="2"/>
  <c r="AA97" i="2"/>
  <c r="AB97" i="2"/>
  <c r="AC97" i="2"/>
  <c r="T98" i="2"/>
  <c r="U98" i="2"/>
  <c r="V98" i="2"/>
  <c r="W98" i="2"/>
  <c r="X98" i="2"/>
  <c r="Y98" i="2"/>
  <c r="Z98" i="2"/>
  <c r="AA98" i="2"/>
  <c r="AB98" i="2"/>
  <c r="AC98" i="2"/>
  <c r="T99" i="2"/>
  <c r="U99" i="2"/>
  <c r="V99" i="2"/>
  <c r="W99" i="2"/>
  <c r="X99" i="2"/>
  <c r="Y99" i="2"/>
  <c r="Z99" i="2"/>
  <c r="AA99" i="2"/>
  <c r="AB99" i="2"/>
  <c r="AC99" i="2"/>
  <c r="T100" i="2"/>
  <c r="U100" i="2"/>
  <c r="V100" i="2"/>
  <c r="W100" i="2"/>
  <c r="X100" i="2"/>
  <c r="Y100" i="2"/>
  <c r="Z100" i="2"/>
  <c r="AA100" i="2"/>
  <c r="AB100" i="2"/>
  <c r="AC100" i="2"/>
  <c r="T101" i="2"/>
  <c r="U101" i="2"/>
  <c r="V101" i="2"/>
  <c r="W101" i="2"/>
  <c r="X101" i="2"/>
  <c r="Y101" i="2"/>
  <c r="Z101" i="2"/>
  <c r="AA101" i="2"/>
  <c r="AB101" i="2"/>
  <c r="AC101" i="2"/>
  <c r="T102" i="2"/>
  <c r="U102" i="2"/>
  <c r="V102" i="2"/>
  <c r="W102" i="2"/>
  <c r="X102" i="2"/>
  <c r="Y102" i="2"/>
  <c r="Z102" i="2"/>
  <c r="AA102" i="2"/>
  <c r="AB102" i="2"/>
  <c r="AC102" i="2"/>
  <c r="T103" i="2"/>
  <c r="U103" i="2"/>
  <c r="V103" i="2"/>
  <c r="W103" i="2"/>
  <c r="X103" i="2"/>
  <c r="Y103" i="2"/>
  <c r="Z103" i="2"/>
  <c r="AA103" i="2"/>
  <c r="AB103" i="2"/>
  <c r="AC103" i="2"/>
  <c r="T104" i="2"/>
  <c r="U104" i="2"/>
  <c r="V104" i="2"/>
  <c r="W104" i="2"/>
  <c r="X104" i="2"/>
  <c r="Y104" i="2"/>
  <c r="Z104" i="2"/>
  <c r="AA104" i="2"/>
  <c r="AB104" i="2"/>
  <c r="AC104" i="2"/>
  <c r="T105" i="2"/>
  <c r="U105" i="2"/>
  <c r="V105" i="2"/>
  <c r="W105" i="2"/>
  <c r="X105" i="2"/>
  <c r="Y105" i="2"/>
  <c r="Z105" i="2"/>
  <c r="AA105" i="2"/>
  <c r="AB105" i="2"/>
  <c r="AC105" i="2"/>
  <c r="T106" i="2"/>
  <c r="U106" i="2"/>
  <c r="V106" i="2"/>
  <c r="W106" i="2"/>
  <c r="X106" i="2"/>
  <c r="Y106" i="2"/>
  <c r="Z106" i="2"/>
  <c r="AA106" i="2"/>
  <c r="AB106" i="2"/>
  <c r="AC106" i="2"/>
  <c r="T107" i="2"/>
  <c r="U107" i="2"/>
  <c r="V107" i="2"/>
  <c r="W107" i="2"/>
  <c r="X107" i="2"/>
  <c r="Y107" i="2"/>
  <c r="Z107" i="2"/>
  <c r="AA107" i="2"/>
  <c r="AB107" i="2"/>
  <c r="AC107" i="2"/>
  <c r="T108" i="2"/>
  <c r="U108" i="2"/>
  <c r="V108" i="2"/>
  <c r="W108" i="2"/>
  <c r="X108" i="2"/>
  <c r="Y108" i="2"/>
  <c r="Z108" i="2"/>
  <c r="AA108" i="2"/>
  <c r="AB108" i="2"/>
  <c r="AC108" i="2"/>
  <c r="T109" i="2"/>
  <c r="U109" i="2"/>
  <c r="V109" i="2"/>
  <c r="W109" i="2"/>
  <c r="X109" i="2"/>
  <c r="Y109" i="2"/>
  <c r="Z109" i="2"/>
  <c r="AA109" i="2"/>
  <c r="AB109" i="2"/>
  <c r="AC109" i="2"/>
  <c r="T110" i="2"/>
  <c r="U110" i="2"/>
  <c r="V110" i="2"/>
  <c r="W110" i="2"/>
  <c r="X110" i="2"/>
  <c r="Y110" i="2"/>
  <c r="Z110" i="2"/>
  <c r="AA110" i="2"/>
  <c r="AB110" i="2"/>
  <c r="AC110" i="2"/>
  <c r="T111" i="2"/>
  <c r="U111" i="2"/>
  <c r="V111" i="2"/>
  <c r="W111" i="2"/>
  <c r="X111" i="2"/>
  <c r="Y111" i="2"/>
  <c r="Z111" i="2"/>
  <c r="AA111" i="2"/>
  <c r="AB111" i="2"/>
  <c r="AC111" i="2"/>
  <c r="T112" i="2"/>
  <c r="U112" i="2"/>
  <c r="V112" i="2"/>
  <c r="W112" i="2"/>
  <c r="X112" i="2"/>
  <c r="Y112" i="2"/>
  <c r="Z112" i="2"/>
  <c r="AA112" i="2"/>
  <c r="AB112" i="2"/>
  <c r="AC112" i="2"/>
  <c r="T113" i="2"/>
  <c r="U113" i="2"/>
  <c r="V113" i="2"/>
  <c r="W113" i="2"/>
  <c r="X113" i="2"/>
  <c r="Y113" i="2"/>
  <c r="Z113" i="2"/>
  <c r="AA113" i="2"/>
  <c r="AB113" i="2"/>
  <c r="AC113" i="2"/>
  <c r="T114" i="2"/>
  <c r="U114" i="2"/>
  <c r="V114" i="2"/>
  <c r="W114" i="2"/>
  <c r="X114" i="2"/>
  <c r="Y114" i="2"/>
  <c r="Z114" i="2"/>
  <c r="AA114" i="2"/>
  <c r="AB114" i="2"/>
  <c r="AC114" i="2"/>
  <c r="T115" i="2"/>
  <c r="U115" i="2"/>
  <c r="V115" i="2"/>
  <c r="W115" i="2"/>
  <c r="X115" i="2"/>
  <c r="Y115" i="2"/>
  <c r="Z115" i="2"/>
  <c r="AA115" i="2"/>
  <c r="AB115" i="2"/>
  <c r="AC115" i="2"/>
  <c r="T116" i="2"/>
  <c r="U116" i="2"/>
  <c r="V116" i="2"/>
  <c r="W116" i="2"/>
  <c r="X116" i="2"/>
  <c r="Y116" i="2"/>
  <c r="Z116" i="2"/>
  <c r="AA116" i="2"/>
  <c r="AB116" i="2"/>
  <c r="AC116" i="2"/>
  <c r="T117" i="2"/>
  <c r="U117" i="2"/>
  <c r="V117" i="2"/>
  <c r="W117" i="2"/>
  <c r="X117" i="2"/>
  <c r="Y117" i="2"/>
  <c r="Z117" i="2"/>
  <c r="AA117" i="2"/>
  <c r="AB117" i="2"/>
  <c r="AC117" i="2"/>
  <c r="T118" i="2"/>
  <c r="U118" i="2"/>
  <c r="V118" i="2"/>
  <c r="W118" i="2"/>
  <c r="X118" i="2"/>
  <c r="Y118" i="2"/>
  <c r="Z118" i="2"/>
  <c r="AA118" i="2"/>
  <c r="AB118" i="2"/>
  <c r="AC118" i="2"/>
  <c r="T119" i="2"/>
  <c r="U119" i="2"/>
  <c r="V119" i="2"/>
  <c r="W119" i="2"/>
  <c r="X119" i="2"/>
  <c r="Y119" i="2"/>
  <c r="Z119" i="2"/>
  <c r="AA119" i="2"/>
  <c r="AB119" i="2"/>
  <c r="AC119" i="2"/>
  <c r="T120" i="2"/>
  <c r="U120" i="2"/>
  <c r="V120" i="2"/>
  <c r="W120" i="2"/>
  <c r="X120" i="2"/>
  <c r="Y120" i="2"/>
  <c r="Z120" i="2"/>
  <c r="AA120" i="2"/>
  <c r="AB120" i="2"/>
  <c r="AC120" i="2"/>
  <c r="T121" i="2"/>
  <c r="U121" i="2"/>
  <c r="V121" i="2"/>
  <c r="W121" i="2"/>
  <c r="X121" i="2"/>
  <c r="Y121" i="2"/>
  <c r="Z121" i="2"/>
  <c r="AA121" i="2"/>
  <c r="AB121" i="2"/>
  <c r="AC121" i="2"/>
  <c r="T122" i="2"/>
  <c r="U122" i="2"/>
  <c r="V122" i="2"/>
  <c r="W122" i="2"/>
  <c r="X122" i="2"/>
  <c r="Y122" i="2"/>
  <c r="Z122" i="2"/>
  <c r="AA122" i="2"/>
  <c r="AB122" i="2"/>
  <c r="AC122" i="2"/>
  <c r="T123" i="2"/>
  <c r="U123" i="2"/>
  <c r="V123" i="2"/>
  <c r="W123" i="2"/>
  <c r="X123" i="2"/>
  <c r="Y123" i="2"/>
  <c r="Z123" i="2"/>
  <c r="AA123" i="2"/>
  <c r="AB123" i="2"/>
  <c r="AC123" i="2"/>
  <c r="T124" i="2"/>
  <c r="U124" i="2"/>
  <c r="V124" i="2"/>
  <c r="W124" i="2"/>
  <c r="X124" i="2"/>
  <c r="Y124" i="2"/>
  <c r="Z124" i="2"/>
  <c r="AA124" i="2"/>
  <c r="AB124" i="2"/>
  <c r="AC124" i="2"/>
  <c r="T125" i="2"/>
  <c r="U125" i="2"/>
  <c r="V125" i="2"/>
  <c r="W125" i="2"/>
  <c r="X125" i="2"/>
  <c r="Y125" i="2"/>
  <c r="Z125" i="2"/>
  <c r="AA125" i="2"/>
  <c r="AB125" i="2"/>
  <c r="AC125" i="2"/>
  <c r="T126" i="2"/>
  <c r="U126" i="2"/>
  <c r="V126" i="2"/>
  <c r="W126" i="2"/>
  <c r="X126" i="2"/>
  <c r="Y126" i="2"/>
  <c r="Z126" i="2"/>
  <c r="AA126" i="2"/>
  <c r="AB126" i="2"/>
  <c r="AC126" i="2"/>
  <c r="T127" i="2"/>
  <c r="U127" i="2"/>
  <c r="V127" i="2"/>
  <c r="W127" i="2"/>
  <c r="X127" i="2"/>
  <c r="Y127" i="2"/>
  <c r="Z127" i="2"/>
  <c r="AA127" i="2"/>
  <c r="AB127" i="2"/>
  <c r="AC127" i="2"/>
  <c r="T128" i="2"/>
  <c r="U128" i="2"/>
  <c r="V128" i="2"/>
  <c r="W128" i="2"/>
  <c r="X128" i="2"/>
  <c r="Y128" i="2"/>
  <c r="Z128" i="2"/>
  <c r="AA128" i="2"/>
  <c r="AB128" i="2"/>
  <c r="AC128" i="2"/>
  <c r="T129" i="2"/>
  <c r="U129" i="2"/>
  <c r="V129" i="2"/>
  <c r="W129" i="2"/>
  <c r="X129" i="2"/>
  <c r="Y129" i="2"/>
  <c r="Z129" i="2"/>
  <c r="AA129" i="2"/>
  <c r="AB129" i="2"/>
  <c r="AC129" i="2"/>
  <c r="T130" i="2"/>
  <c r="U130" i="2"/>
  <c r="V130" i="2"/>
  <c r="W130" i="2"/>
  <c r="X130" i="2"/>
  <c r="Y130" i="2"/>
  <c r="Z130" i="2"/>
  <c r="AA130" i="2"/>
  <c r="AB130" i="2"/>
  <c r="AC130" i="2"/>
  <c r="T131" i="2"/>
  <c r="U131" i="2"/>
  <c r="V131" i="2"/>
  <c r="W131" i="2"/>
  <c r="X131" i="2"/>
  <c r="Y131" i="2"/>
  <c r="Z131" i="2"/>
  <c r="AA131" i="2"/>
  <c r="AB131" i="2"/>
  <c r="AC131" i="2"/>
  <c r="T132" i="2"/>
  <c r="U132" i="2"/>
  <c r="V132" i="2"/>
  <c r="W132" i="2"/>
  <c r="X132" i="2"/>
  <c r="Y132" i="2"/>
  <c r="Z132" i="2"/>
  <c r="AA132" i="2"/>
  <c r="AB132" i="2"/>
  <c r="AC132" i="2"/>
  <c r="T133" i="2"/>
  <c r="U133" i="2"/>
  <c r="V133" i="2"/>
  <c r="W133" i="2"/>
  <c r="X133" i="2"/>
  <c r="Y133" i="2"/>
  <c r="Z133" i="2"/>
  <c r="AA133" i="2"/>
  <c r="AB133" i="2"/>
  <c r="AC133" i="2"/>
  <c r="T134" i="2"/>
  <c r="U134" i="2"/>
  <c r="V134" i="2"/>
  <c r="W134" i="2"/>
  <c r="X134" i="2"/>
  <c r="Y134" i="2"/>
  <c r="Z134" i="2"/>
  <c r="AA134" i="2"/>
  <c r="AB134" i="2"/>
  <c r="AC134" i="2"/>
  <c r="T135" i="2"/>
  <c r="U135" i="2"/>
  <c r="V135" i="2"/>
  <c r="W135" i="2"/>
  <c r="X135" i="2"/>
  <c r="Y135" i="2"/>
  <c r="Z135" i="2"/>
  <c r="AA135" i="2"/>
  <c r="AB135" i="2"/>
  <c r="AC135" i="2"/>
  <c r="T136" i="2"/>
  <c r="U136" i="2"/>
  <c r="V136" i="2"/>
  <c r="W136" i="2"/>
  <c r="X136" i="2"/>
  <c r="Y136" i="2"/>
  <c r="Z136" i="2"/>
  <c r="AA136" i="2"/>
  <c r="AB136" i="2"/>
  <c r="AC136" i="2"/>
  <c r="T137" i="2"/>
  <c r="U137" i="2"/>
  <c r="V137" i="2"/>
  <c r="W137" i="2"/>
  <c r="X137" i="2"/>
  <c r="Y137" i="2"/>
  <c r="Z137" i="2"/>
  <c r="AA137" i="2"/>
  <c r="AB137" i="2"/>
  <c r="AC137" i="2"/>
  <c r="T138" i="2"/>
  <c r="U138" i="2"/>
  <c r="V138" i="2"/>
  <c r="W138" i="2"/>
  <c r="X138" i="2"/>
  <c r="Y138" i="2"/>
  <c r="Z138" i="2"/>
  <c r="AA138" i="2"/>
  <c r="AB138" i="2"/>
  <c r="AC138" i="2"/>
  <c r="T139" i="2"/>
  <c r="U139" i="2"/>
  <c r="V139" i="2"/>
  <c r="W139" i="2"/>
  <c r="X139" i="2"/>
  <c r="Y139" i="2"/>
  <c r="Z139" i="2"/>
  <c r="AA139" i="2"/>
  <c r="AB139" i="2"/>
  <c r="AC139" i="2"/>
  <c r="T140" i="2"/>
  <c r="U140" i="2"/>
  <c r="V140" i="2"/>
  <c r="W140" i="2"/>
  <c r="X140" i="2"/>
  <c r="Y140" i="2"/>
  <c r="Z140" i="2"/>
  <c r="AA140" i="2"/>
  <c r="AB140" i="2"/>
  <c r="AC140" i="2"/>
  <c r="T141" i="2"/>
  <c r="U141" i="2"/>
  <c r="V141" i="2"/>
  <c r="W141" i="2"/>
  <c r="X141" i="2"/>
  <c r="Y141" i="2"/>
  <c r="Z141" i="2"/>
  <c r="AA141" i="2"/>
  <c r="AB141" i="2"/>
  <c r="AC141" i="2"/>
  <c r="T142" i="2"/>
  <c r="U142" i="2"/>
  <c r="V142" i="2"/>
  <c r="W142" i="2"/>
  <c r="X142" i="2"/>
  <c r="Y142" i="2"/>
  <c r="Z142" i="2"/>
  <c r="AA142" i="2"/>
  <c r="AB142" i="2"/>
  <c r="AC142" i="2"/>
  <c r="T143" i="2"/>
  <c r="U143" i="2"/>
  <c r="V143" i="2"/>
  <c r="W143" i="2"/>
  <c r="X143" i="2"/>
  <c r="Y143" i="2"/>
  <c r="Z143" i="2"/>
  <c r="AA143" i="2"/>
  <c r="AB143" i="2"/>
  <c r="AC143" i="2"/>
  <c r="T144" i="2"/>
  <c r="U144" i="2"/>
  <c r="V144" i="2"/>
  <c r="W144" i="2"/>
  <c r="X144" i="2"/>
  <c r="Y144" i="2"/>
  <c r="Z144" i="2"/>
  <c r="AA144" i="2"/>
  <c r="AB144" i="2"/>
  <c r="AC144" i="2"/>
  <c r="T145" i="2"/>
  <c r="U145" i="2"/>
  <c r="V145" i="2"/>
  <c r="W145" i="2"/>
  <c r="X145" i="2"/>
  <c r="Y145" i="2"/>
  <c r="Z145" i="2"/>
  <c r="AA145" i="2"/>
  <c r="AB145" i="2"/>
  <c r="AC145" i="2"/>
  <c r="T146" i="2"/>
  <c r="U146" i="2"/>
  <c r="V146" i="2"/>
  <c r="W146" i="2"/>
  <c r="X146" i="2"/>
  <c r="Y146" i="2"/>
  <c r="Z146" i="2"/>
  <c r="AA146" i="2"/>
  <c r="AB146" i="2"/>
  <c r="AC146" i="2"/>
  <c r="T147" i="2"/>
  <c r="U147" i="2"/>
  <c r="V147" i="2"/>
  <c r="W147" i="2"/>
  <c r="X147" i="2"/>
  <c r="Y147" i="2"/>
  <c r="Z147" i="2"/>
  <c r="AA147" i="2"/>
  <c r="AB147" i="2"/>
  <c r="AC147" i="2"/>
  <c r="T148" i="2"/>
  <c r="U148" i="2"/>
  <c r="V148" i="2"/>
  <c r="W148" i="2"/>
  <c r="X148" i="2"/>
  <c r="Y148" i="2"/>
  <c r="Z148" i="2"/>
  <c r="AA148" i="2"/>
  <c r="AB148" i="2"/>
  <c r="AC148" i="2"/>
  <c r="T149" i="2"/>
  <c r="U149" i="2"/>
  <c r="V149" i="2"/>
  <c r="W149" i="2"/>
  <c r="X149" i="2"/>
  <c r="Y149" i="2"/>
  <c r="Z149" i="2"/>
  <c r="AA149" i="2"/>
  <c r="AB149" i="2"/>
  <c r="AC149" i="2"/>
  <c r="T150" i="2"/>
  <c r="U150" i="2"/>
  <c r="V150" i="2"/>
  <c r="W150" i="2"/>
  <c r="X150" i="2"/>
  <c r="Y150" i="2"/>
  <c r="Z150" i="2"/>
  <c r="AA150" i="2"/>
  <c r="AB150" i="2"/>
  <c r="AC150" i="2"/>
  <c r="T151" i="2"/>
  <c r="U151" i="2"/>
  <c r="V151" i="2"/>
  <c r="W151" i="2"/>
  <c r="X151" i="2"/>
  <c r="Y151" i="2"/>
  <c r="Z151" i="2"/>
  <c r="AA151" i="2"/>
  <c r="AB151" i="2"/>
  <c r="AC151" i="2"/>
  <c r="T152" i="2"/>
  <c r="U152" i="2"/>
  <c r="V152" i="2"/>
  <c r="W152" i="2"/>
  <c r="X152" i="2"/>
  <c r="Y152" i="2"/>
  <c r="Z152" i="2"/>
  <c r="AA152" i="2"/>
  <c r="AB152" i="2"/>
  <c r="AC152" i="2"/>
  <c r="T153" i="2"/>
  <c r="U153" i="2"/>
  <c r="V153" i="2"/>
  <c r="W153" i="2"/>
  <c r="X153" i="2"/>
  <c r="Y153" i="2"/>
  <c r="Z153" i="2"/>
  <c r="AA153" i="2"/>
  <c r="AB153" i="2"/>
  <c r="AC153" i="2"/>
  <c r="T154" i="2"/>
  <c r="U154" i="2"/>
  <c r="V154" i="2"/>
  <c r="W154" i="2"/>
  <c r="X154" i="2"/>
  <c r="Y154" i="2"/>
  <c r="Z154" i="2"/>
  <c r="AA154" i="2"/>
  <c r="AB154" i="2"/>
  <c r="AC154" i="2"/>
  <c r="T155" i="2"/>
  <c r="U155" i="2"/>
  <c r="V155" i="2"/>
  <c r="W155" i="2"/>
  <c r="X155" i="2"/>
  <c r="Y155" i="2"/>
  <c r="Z155" i="2"/>
  <c r="AA155" i="2"/>
  <c r="AB155" i="2"/>
  <c r="AC155" i="2"/>
  <c r="T156" i="2"/>
  <c r="U156" i="2"/>
  <c r="V156" i="2"/>
  <c r="W156" i="2"/>
  <c r="X156" i="2"/>
  <c r="Y156" i="2"/>
  <c r="Z156" i="2"/>
  <c r="AA156" i="2"/>
  <c r="AB156" i="2"/>
  <c r="AC156" i="2"/>
  <c r="T157" i="2"/>
  <c r="U157" i="2"/>
  <c r="V157" i="2"/>
  <c r="W157" i="2"/>
  <c r="X157" i="2"/>
  <c r="Y157" i="2"/>
  <c r="Z157" i="2"/>
  <c r="AA157" i="2"/>
  <c r="AB157" i="2"/>
  <c r="AC157" i="2"/>
  <c r="T158" i="2"/>
  <c r="U158" i="2"/>
  <c r="V158" i="2"/>
  <c r="W158" i="2"/>
  <c r="X158" i="2"/>
  <c r="Y158" i="2"/>
  <c r="Z158" i="2"/>
  <c r="AA158" i="2"/>
  <c r="AB158" i="2"/>
  <c r="AC158" i="2"/>
  <c r="T159" i="2"/>
  <c r="U159" i="2"/>
  <c r="V159" i="2"/>
  <c r="W159" i="2"/>
  <c r="X159" i="2"/>
  <c r="Y159" i="2"/>
  <c r="Z159" i="2"/>
  <c r="AA159" i="2"/>
  <c r="AB159" i="2"/>
  <c r="AC159" i="2"/>
  <c r="T160" i="2"/>
  <c r="U160" i="2"/>
  <c r="V160" i="2"/>
  <c r="W160" i="2"/>
  <c r="X160" i="2"/>
  <c r="Y160" i="2"/>
  <c r="Z160" i="2"/>
  <c r="AA160" i="2"/>
  <c r="AB160" i="2"/>
  <c r="AC160" i="2"/>
  <c r="T161" i="2"/>
  <c r="U161" i="2"/>
  <c r="V161" i="2"/>
  <c r="W161" i="2"/>
  <c r="X161" i="2"/>
  <c r="Y161" i="2"/>
  <c r="Z161" i="2"/>
  <c r="AA161" i="2"/>
  <c r="AB161" i="2"/>
  <c r="AC161" i="2"/>
  <c r="T162" i="2"/>
  <c r="U162" i="2"/>
  <c r="V162" i="2"/>
  <c r="W162" i="2"/>
  <c r="X162" i="2"/>
  <c r="Y162" i="2"/>
  <c r="Z162" i="2"/>
  <c r="AA162" i="2"/>
  <c r="AB162" i="2"/>
  <c r="AC162" i="2"/>
  <c r="T163" i="2"/>
  <c r="U163" i="2"/>
  <c r="V163" i="2"/>
  <c r="W163" i="2"/>
  <c r="X163" i="2"/>
  <c r="Y163" i="2"/>
  <c r="Z163" i="2"/>
  <c r="AA163" i="2"/>
  <c r="AB163" i="2"/>
  <c r="AC163" i="2"/>
  <c r="T164" i="2"/>
  <c r="U164" i="2"/>
  <c r="V164" i="2"/>
  <c r="W164" i="2"/>
  <c r="X164" i="2"/>
  <c r="Y164" i="2"/>
  <c r="Z164" i="2"/>
  <c r="AA164" i="2"/>
  <c r="AB164" i="2"/>
  <c r="AC164" i="2"/>
  <c r="T165" i="2"/>
  <c r="U165" i="2"/>
  <c r="V165" i="2"/>
  <c r="W165" i="2"/>
  <c r="X165" i="2"/>
  <c r="Y165" i="2"/>
  <c r="Z165" i="2"/>
  <c r="AA165" i="2"/>
  <c r="AB165" i="2"/>
  <c r="AC165" i="2"/>
  <c r="T166" i="2"/>
  <c r="U166" i="2"/>
  <c r="V166" i="2"/>
  <c r="W166" i="2"/>
  <c r="X166" i="2"/>
  <c r="Y166" i="2"/>
  <c r="Z166" i="2"/>
  <c r="AA166" i="2"/>
  <c r="AB166" i="2"/>
  <c r="AC166" i="2"/>
  <c r="T167" i="2"/>
  <c r="U167" i="2"/>
  <c r="V167" i="2"/>
  <c r="W167" i="2"/>
  <c r="X167" i="2"/>
  <c r="Y167" i="2"/>
  <c r="Z167" i="2"/>
  <c r="AA167" i="2"/>
  <c r="AB167" i="2"/>
  <c r="AC167" i="2"/>
  <c r="T168" i="2"/>
  <c r="U168" i="2"/>
  <c r="V168" i="2"/>
  <c r="W168" i="2"/>
  <c r="X168" i="2"/>
  <c r="Y168" i="2"/>
  <c r="Z168" i="2"/>
  <c r="AA168" i="2"/>
  <c r="AB168" i="2"/>
  <c r="AC168" i="2"/>
  <c r="T169" i="2"/>
  <c r="U169" i="2"/>
  <c r="V169" i="2"/>
  <c r="W169" i="2"/>
  <c r="X169" i="2"/>
  <c r="Y169" i="2"/>
  <c r="Z169" i="2"/>
  <c r="AA169" i="2"/>
  <c r="AB169" i="2"/>
  <c r="AC169" i="2"/>
  <c r="T170" i="2"/>
  <c r="U170" i="2"/>
  <c r="V170" i="2"/>
  <c r="W170" i="2"/>
  <c r="X170" i="2"/>
  <c r="Y170" i="2"/>
  <c r="Z170" i="2"/>
  <c r="AA170" i="2"/>
  <c r="AB170" i="2"/>
  <c r="AC170" i="2"/>
  <c r="T171" i="2"/>
  <c r="U171" i="2"/>
  <c r="V171" i="2"/>
  <c r="W171" i="2"/>
  <c r="X171" i="2"/>
  <c r="Y171" i="2"/>
  <c r="Z171" i="2"/>
  <c r="AA171" i="2"/>
  <c r="AB171" i="2"/>
  <c r="AC171" i="2"/>
  <c r="T172" i="2"/>
  <c r="U172" i="2"/>
  <c r="V172" i="2"/>
  <c r="W172" i="2"/>
  <c r="X172" i="2"/>
  <c r="Y172" i="2"/>
  <c r="Z172" i="2"/>
  <c r="AA172" i="2"/>
  <c r="AB172" i="2"/>
  <c r="AC172" i="2"/>
  <c r="T173" i="2"/>
  <c r="U173" i="2"/>
  <c r="V173" i="2"/>
  <c r="W173" i="2"/>
  <c r="X173" i="2"/>
  <c r="Y173" i="2"/>
  <c r="Z173" i="2"/>
  <c r="AA173" i="2"/>
  <c r="AB173" i="2"/>
  <c r="AC173" i="2"/>
  <c r="T174" i="2"/>
  <c r="U174" i="2"/>
  <c r="V174" i="2"/>
  <c r="W174" i="2"/>
  <c r="X174" i="2"/>
  <c r="Y174" i="2"/>
  <c r="Z174" i="2"/>
  <c r="AA174" i="2"/>
  <c r="AB174" i="2"/>
  <c r="AC174" i="2"/>
  <c r="T175" i="2"/>
  <c r="U175" i="2"/>
  <c r="V175" i="2"/>
  <c r="W175" i="2"/>
  <c r="X175" i="2"/>
  <c r="Y175" i="2"/>
  <c r="Z175" i="2"/>
  <c r="AA175" i="2"/>
  <c r="AB175" i="2"/>
  <c r="AC175" i="2"/>
  <c r="T176" i="2"/>
  <c r="U176" i="2"/>
  <c r="V176" i="2"/>
  <c r="W176" i="2"/>
  <c r="X176" i="2"/>
  <c r="Y176" i="2"/>
  <c r="Z176" i="2"/>
  <c r="AA176" i="2"/>
  <c r="AB176" i="2"/>
  <c r="AC176" i="2"/>
  <c r="T177" i="2"/>
  <c r="U177" i="2"/>
  <c r="V177" i="2"/>
  <c r="W177" i="2"/>
  <c r="X177" i="2"/>
  <c r="Y177" i="2"/>
  <c r="Z177" i="2"/>
  <c r="AA177" i="2"/>
  <c r="AB177" i="2"/>
  <c r="AC177" i="2"/>
  <c r="T178" i="2"/>
  <c r="U178" i="2"/>
  <c r="V178" i="2"/>
  <c r="W178" i="2"/>
  <c r="X178" i="2"/>
  <c r="Y178" i="2"/>
  <c r="Z178" i="2"/>
  <c r="AA178" i="2"/>
  <c r="AB178" i="2"/>
  <c r="AC178" i="2"/>
  <c r="T179" i="2"/>
  <c r="U179" i="2"/>
  <c r="V179" i="2"/>
  <c r="W179" i="2"/>
  <c r="X179" i="2"/>
  <c r="Y179" i="2"/>
  <c r="Z179" i="2"/>
  <c r="AA179" i="2"/>
  <c r="AB179" i="2"/>
  <c r="AC179" i="2"/>
  <c r="T180" i="2"/>
  <c r="U180" i="2"/>
  <c r="V180" i="2"/>
  <c r="W180" i="2"/>
  <c r="X180" i="2"/>
  <c r="Y180" i="2"/>
  <c r="Z180" i="2"/>
  <c r="AA180" i="2"/>
  <c r="AB180" i="2"/>
  <c r="AC180" i="2"/>
  <c r="T181" i="2"/>
  <c r="U181" i="2"/>
  <c r="V181" i="2"/>
  <c r="W181" i="2"/>
  <c r="X181" i="2"/>
  <c r="Y181" i="2"/>
  <c r="Z181" i="2"/>
  <c r="AA181" i="2"/>
  <c r="AB181" i="2"/>
  <c r="AC181" i="2"/>
  <c r="T182" i="2"/>
  <c r="U182" i="2"/>
  <c r="V182" i="2"/>
  <c r="W182" i="2"/>
  <c r="X182" i="2"/>
  <c r="Y182" i="2"/>
  <c r="Z182" i="2"/>
  <c r="AA182" i="2"/>
  <c r="AB182" i="2"/>
  <c r="AC182" i="2"/>
  <c r="T183" i="2"/>
  <c r="U183" i="2"/>
  <c r="V183" i="2"/>
  <c r="W183" i="2"/>
  <c r="X183" i="2"/>
  <c r="Y183" i="2"/>
  <c r="Z183" i="2"/>
  <c r="AA183" i="2"/>
  <c r="AB183" i="2"/>
  <c r="AC183" i="2"/>
  <c r="T184" i="2"/>
  <c r="U184" i="2"/>
  <c r="V184" i="2"/>
  <c r="W184" i="2"/>
  <c r="X184" i="2"/>
  <c r="Y184" i="2"/>
  <c r="Z184" i="2"/>
  <c r="AA184" i="2"/>
  <c r="AB184" i="2"/>
  <c r="AC184" i="2"/>
  <c r="T185" i="2"/>
  <c r="U185" i="2"/>
  <c r="V185" i="2"/>
  <c r="W185" i="2"/>
  <c r="X185" i="2"/>
  <c r="Y185" i="2"/>
  <c r="Z185" i="2"/>
  <c r="AA185" i="2"/>
  <c r="AB185" i="2"/>
  <c r="AC185" i="2"/>
  <c r="T186" i="2"/>
  <c r="U186" i="2"/>
  <c r="V186" i="2"/>
  <c r="W186" i="2"/>
  <c r="X186" i="2"/>
  <c r="Y186" i="2"/>
  <c r="Z186" i="2"/>
  <c r="AA186" i="2"/>
  <c r="AB186" i="2"/>
  <c r="AC186" i="2"/>
  <c r="T187" i="2"/>
  <c r="U187" i="2"/>
  <c r="V187" i="2"/>
  <c r="W187" i="2"/>
  <c r="X187" i="2"/>
  <c r="Y187" i="2"/>
  <c r="Z187" i="2"/>
  <c r="AA187" i="2"/>
  <c r="AB187" i="2"/>
  <c r="AC187" i="2"/>
  <c r="T188" i="2"/>
  <c r="U188" i="2"/>
  <c r="V188" i="2"/>
  <c r="W188" i="2"/>
  <c r="X188" i="2"/>
  <c r="Y188" i="2"/>
  <c r="Z188" i="2"/>
  <c r="AA188" i="2"/>
  <c r="AB188" i="2"/>
  <c r="AC188" i="2"/>
  <c r="T189" i="2"/>
  <c r="U189" i="2"/>
  <c r="V189" i="2"/>
  <c r="W189" i="2"/>
  <c r="X189" i="2"/>
  <c r="Y189" i="2"/>
  <c r="Z189" i="2"/>
  <c r="AA189" i="2"/>
  <c r="AB189" i="2"/>
  <c r="AC189" i="2"/>
  <c r="T190" i="2"/>
  <c r="U190" i="2"/>
  <c r="V190" i="2"/>
  <c r="W190" i="2"/>
  <c r="X190" i="2"/>
  <c r="Y190" i="2"/>
  <c r="Z190" i="2"/>
  <c r="AA190" i="2"/>
  <c r="AB190" i="2"/>
  <c r="AC190" i="2"/>
  <c r="T191" i="2"/>
  <c r="U191" i="2"/>
  <c r="V191" i="2"/>
  <c r="W191" i="2"/>
  <c r="X191" i="2"/>
  <c r="Y191" i="2"/>
  <c r="Z191" i="2"/>
  <c r="AA191" i="2"/>
  <c r="AB191" i="2"/>
  <c r="AC191" i="2"/>
  <c r="T192" i="2"/>
  <c r="U192" i="2"/>
  <c r="V192" i="2"/>
  <c r="W192" i="2"/>
  <c r="X192" i="2"/>
  <c r="Y192" i="2"/>
  <c r="Z192" i="2"/>
  <c r="AA192" i="2"/>
  <c r="AB192" i="2"/>
  <c r="AC192" i="2"/>
  <c r="T193" i="2"/>
  <c r="U193" i="2"/>
  <c r="V193" i="2"/>
  <c r="W193" i="2"/>
  <c r="X193" i="2"/>
  <c r="Y193" i="2"/>
  <c r="Z193" i="2"/>
  <c r="AA193" i="2"/>
  <c r="AB193" i="2"/>
  <c r="AC193" i="2"/>
  <c r="T194" i="2"/>
  <c r="U194" i="2"/>
  <c r="V194" i="2"/>
  <c r="W194" i="2"/>
  <c r="X194" i="2"/>
  <c r="Y194" i="2"/>
  <c r="Z194" i="2"/>
  <c r="AA194" i="2"/>
  <c r="AB194" i="2"/>
  <c r="AC194" i="2"/>
  <c r="T195" i="2"/>
  <c r="U195" i="2"/>
  <c r="V195" i="2"/>
  <c r="W195" i="2"/>
  <c r="X195" i="2"/>
  <c r="Y195" i="2"/>
  <c r="Z195" i="2"/>
  <c r="AA195" i="2"/>
  <c r="AB195" i="2"/>
  <c r="AC195" i="2"/>
  <c r="T196" i="2"/>
  <c r="U196" i="2"/>
  <c r="V196" i="2"/>
  <c r="W196" i="2"/>
  <c r="X196" i="2"/>
  <c r="Y196" i="2"/>
  <c r="Z196" i="2"/>
  <c r="AA196" i="2"/>
  <c r="AB196" i="2"/>
  <c r="AC196" i="2"/>
  <c r="T197" i="2"/>
  <c r="U197" i="2"/>
  <c r="V197" i="2"/>
  <c r="W197" i="2"/>
  <c r="X197" i="2"/>
  <c r="Y197" i="2"/>
  <c r="Z197" i="2"/>
  <c r="AA197" i="2"/>
  <c r="AB197" i="2"/>
  <c r="AC197" i="2"/>
  <c r="T198" i="2"/>
  <c r="U198" i="2"/>
  <c r="V198" i="2"/>
  <c r="W198" i="2"/>
  <c r="X198" i="2"/>
  <c r="Y198" i="2"/>
  <c r="Z198" i="2"/>
  <c r="AA198" i="2"/>
  <c r="AB198" i="2"/>
  <c r="AC198" i="2"/>
  <c r="T199" i="2"/>
  <c r="U199" i="2"/>
  <c r="V199" i="2"/>
  <c r="W199" i="2"/>
  <c r="X199" i="2"/>
  <c r="Y199" i="2"/>
  <c r="Z199" i="2"/>
  <c r="AA199" i="2"/>
  <c r="AB199" i="2"/>
  <c r="AC199" i="2"/>
  <c r="T200" i="2"/>
  <c r="U200" i="2"/>
  <c r="V200" i="2"/>
  <c r="W200" i="2"/>
  <c r="X200" i="2"/>
  <c r="Y200" i="2"/>
  <c r="Z200" i="2"/>
  <c r="AA200" i="2"/>
  <c r="AB200" i="2"/>
  <c r="AC200" i="2"/>
  <c r="T201" i="2"/>
  <c r="U201" i="2"/>
  <c r="V201" i="2"/>
  <c r="W201" i="2"/>
  <c r="X201" i="2"/>
  <c r="Y201" i="2"/>
  <c r="Z201" i="2"/>
  <c r="AA201" i="2"/>
  <c r="AB201" i="2"/>
  <c r="AC201" i="2"/>
  <c r="T202" i="2"/>
  <c r="U202" i="2"/>
  <c r="V202" i="2"/>
  <c r="W202" i="2"/>
  <c r="X202" i="2"/>
  <c r="Y202" i="2"/>
  <c r="Z202" i="2"/>
  <c r="AA202" i="2"/>
  <c r="AB202" i="2"/>
  <c r="AC202" i="2"/>
  <c r="T203" i="2"/>
  <c r="U203" i="2"/>
  <c r="V203" i="2"/>
  <c r="W203" i="2"/>
  <c r="X203" i="2"/>
  <c r="Y203" i="2"/>
  <c r="Z203" i="2"/>
  <c r="AA203" i="2"/>
  <c r="AB203" i="2"/>
  <c r="AC203" i="2"/>
  <c r="T204" i="2"/>
  <c r="U204" i="2"/>
  <c r="V204" i="2"/>
  <c r="W204" i="2"/>
  <c r="X204" i="2"/>
  <c r="Y204" i="2"/>
  <c r="Z204" i="2"/>
  <c r="AA204" i="2"/>
  <c r="AB204" i="2"/>
  <c r="AC204" i="2"/>
  <c r="T205" i="2"/>
  <c r="U205" i="2"/>
  <c r="V205" i="2"/>
  <c r="W205" i="2"/>
  <c r="X205" i="2"/>
  <c r="Y205" i="2"/>
  <c r="Z205" i="2"/>
  <c r="AA205" i="2"/>
  <c r="AB205" i="2"/>
  <c r="AC205" i="2"/>
  <c r="T206" i="2"/>
  <c r="U206" i="2"/>
  <c r="V206" i="2"/>
  <c r="W206" i="2"/>
  <c r="X206" i="2"/>
  <c r="Y206" i="2"/>
  <c r="Z206" i="2"/>
  <c r="AA206" i="2"/>
  <c r="AB206" i="2"/>
  <c r="AC206" i="2"/>
  <c r="T207" i="2"/>
  <c r="U207" i="2"/>
  <c r="V207" i="2"/>
  <c r="W207" i="2"/>
  <c r="X207" i="2"/>
  <c r="Y207" i="2"/>
  <c r="Z207" i="2"/>
  <c r="AA207" i="2"/>
  <c r="AB207" i="2"/>
  <c r="AC207" i="2"/>
  <c r="T208" i="2"/>
  <c r="U208" i="2"/>
  <c r="V208" i="2"/>
  <c r="W208" i="2"/>
  <c r="X208" i="2"/>
  <c r="Y208" i="2"/>
  <c r="Z208" i="2"/>
  <c r="AA208" i="2"/>
  <c r="AB208" i="2"/>
  <c r="AC208" i="2"/>
  <c r="T209" i="2"/>
  <c r="U209" i="2"/>
  <c r="V209" i="2"/>
  <c r="W209" i="2"/>
  <c r="X209" i="2"/>
  <c r="Y209" i="2"/>
  <c r="Z209" i="2"/>
  <c r="AA209" i="2"/>
  <c r="AB209" i="2"/>
  <c r="AC209" i="2"/>
  <c r="T210" i="2"/>
  <c r="U210" i="2"/>
  <c r="V210" i="2"/>
  <c r="W210" i="2"/>
  <c r="X210" i="2"/>
  <c r="Y210" i="2"/>
  <c r="Z210" i="2"/>
  <c r="AA210" i="2"/>
  <c r="AB210" i="2"/>
  <c r="AC210" i="2"/>
  <c r="T12" i="2"/>
  <c r="T13" i="2"/>
  <c r="T14" i="2"/>
  <c r="AN1078" i="6" l="1"/>
  <c r="AN1076" i="6"/>
  <c r="AN1074" i="6"/>
  <c r="AN1213" i="6"/>
  <c r="AN1209" i="6"/>
  <c r="AN1205" i="6"/>
  <c r="AN1201" i="6"/>
  <c r="AN1197" i="6"/>
  <c r="AN1193" i="6"/>
  <c r="AN1189" i="6"/>
  <c r="AN1185" i="6"/>
  <c r="AN1181" i="6"/>
  <c r="AN1177" i="6"/>
  <c r="AN1173" i="6"/>
  <c r="AN1167" i="6"/>
  <c r="AN1165" i="6"/>
  <c r="AN1163" i="6"/>
  <c r="AN1162" i="6"/>
  <c r="AN1161" i="6"/>
  <c r="AN1158" i="6"/>
  <c r="AN1151" i="6"/>
  <c r="AN1147" i="6"/>
  <c r="AN834" i="6"/>
  <c r="AN832" i="6"/>
  <c r="AN242" i="6"/>
  <c r="AN790" i="6"/>
  <c r="AN772" i="6"/>
  <c r="AN766" i="6"/>
  <c r="AN758" i="6"/>
  <c r="AN757" i="6"/>
  <c r="AN756" i="6"/>
  <c r="AN753" i="6"/>
  <c r="AN750" i="6"/>
  <c r="AN749" i="6"/>
  <c r="AN745" i="6"/>
  <c r="AN732" i="6"/>
  <c r="AN730" i="6"/>
  <c r="AN726" i="6"/>
  <c r="AN725" i="6"/>
  <c r="AN720" i="6"/>
  <c r="AN713" i="6"/>
  <c r="AN696" i="6"/>
  <c r="AN677" i="6"/>
  <c r="AN674" i="6"/>
  <c r="AN673" i="6"/>
  <c r="AN667" i="6"/>
  <c r="AN666" i="6"/>
  <c r="AN664" i="6"/>
  <c r="AN661" i="6"/>
  <c r="AN657" i="6"/>
  <c r="AN656" i="6"/>
  <c r="AN649" i="6"/>
  <c r="AN646" i="6"/>
  <c r="AN636" i="6"/>
  <c r="AN238" i="6"/>
  <c r="AN234" i="6"/>
  <c r="AN226" i="6"/>
  <c r="AN224" i="6"/>
  <c r="AN220" i="6"/>
  <c r="AN216" i="6"/>
  <c r="AN214" i="6"/>
  <c r="AN213" i="6"/>
  <c r="AN205" i="6"/>
  <c r="AN198" i="6"/>
  <c r="AN197" i="6"/>
  <c r="AN190" i="6"/>
  <c r="AN189" i="6"/>
  <c r="AN181" i="6"/>
  <c r="AN166" i="6"/>
  <c r="AN151" i="6"/>
  <c r="AN149" i="6"/>
  <c r="AN143" i="6"/>
  <c r="AN141" i="6"/>
  <c r="AN137" i="6"/>
  <c r="AN131" i="6"/>
  <c r="AN127" i="6"/>
  <c r="AN123" i="6"/>
  <c r="AN110" i="6"/>
  <c r="AN109" i="6"/>
  <c r="AN102" i="6"/>
  <c r="AN94" i="6"/>
  <c r="AN93" i="6"/>
  <c r="AN82" i="6"/>
  <c r="AN74" i="6"/>
  <c r="AN66" i="6"/>
  <c r="AN1006" i="6"/>
  <c r="AN990" i="6"/>
  <c r="AN911" i="6"/>
  <c r="AN908" i="6"/>
  <c r="AN906" i="6"/>
  <c r="AN905" i="6"/>
  <c r="AN904" i="6"/>
  <c r="AN898" i="6"/>
  <c r="AN895" i="6"/>
  <c r="AN894" i="6"/>
  <c r="AN892" i="6"/>
  <c r="AN889" i="6"/>
  <c r="AN887" i="6"/>
  <c r="AN886" i="6"/>
  <c r="AN876" i="6"/>
  <c r="AN873" i="6"/>
  <c r="AN870" i="6"/>
  <c r="AN868" i="6"/>
  <c r="AN784" i="6"/>
  <c r="AN600" i="6"/>
  <c r="AN580" i="6"/>
  <c r="AN578" i="6"/>
  <c r="AN552" i="6"/>
  <c r="AN550" i="6"/>
  <c r="AN544" i="6"/>
  <c r="AN542" i="6"/>
  <c r="AN538" i="6"/>
  <c r="AN537" i="6"/>
  <c r="AN533" i="6"/>
  <c r="AN530" i="6"/>
  <c r="AN529" i="6"/>
  <c r="AN528" i="6"/>
  <c r="AN525" i="6"/>
  <c r="AN524" i="6"/>
  <c r="AN520" i="6"/>
  <c r="AN424" i="6"/>
  <c r="AN422" i="6"/>
  <c r="AN417" i="6"/>
  <c r="AN414" i="6"/>
  <c r="AN409" i="6"/>
  <c r="AN401" i="6"/>
  <c r="AN395" i="6"/>
  <c r="AN392" i="6"/>
  <c r="AN382" i="6"/>
  <c r="AN302" i="6"/>
  <c r="AN294" i="6"/>
  <c r="AN274" i="6"/>
  <c r="AN272" i="6"/>
  <c r="AN264" i="6"/>
  <c r="AN250" i="6"/>
  <c r="AN1143" i="6"/>
  <c r="AN1139" i="6"/>
  <c r="AN630" i="6"/>
  <c r="AN1085" i="6"/>
  <c r="AN607" i="6"/>
  <c r="AN495" i="6"/>
  <c r="AN1096" i="6"/>
  <c r="AN1092" i="6"/>
  <c r="AN1088" i="6"/>
  <c r="AN998" i="6"/>
  <c r="AN504" i="6"/>
  <c r="AN500" i="6"/>
  <c r="AN496" i="6"/>
  <c r="AN493" i="6"/>
  <c r="AN452" i="6"/>
  <c r="AN445" i="6"/>
  <c r="AN444" i="6"/>
  <c r="AN442" i="6"/>
  <c r="AN440" i="6"/>
  <c r="AN438" i="6"/>
  <c r="AN437" i="6"/>
  <c r="AN324" i="6"/>
  <c r="AN1112" i="6"/>
  <c r="AN1105" i="6"/>
  <c r="AN1091" i="6"/>
  <c r="AN1089" i="6"/>
  <c r="AN1083" i="6"/>
  <c r="AN1002" i="6"/>
  <c r="AN994" i="6"/>
  <c r="AN830" i="6"/>
  <c r="AN806" i="6"/>
  <c r="AN805" i="6"/>
  <c r="AN804" i="6"/>
  <c r="AN801" i="6"/>
  <c r="AN798" i="6"/>
  <c r="AN770" i="6"/>
  <c r="AN768" i="6"/>
  <c r="AN620" i="6"/>
  <c r="AN616" i="6"/>
  <c r="AN612" i="6"/>
  <c r="AN610" i="6"/>
  <c r="AN605" i="6"/>
  <c r="AN866" i="6"/>
  <c r="AN864" i="6"/>
  <c r="AN643" i="6"/>
  <c r="AN638" i="6"/>
  <c r="AN378" i="6"/>
  <c r="AN376" i="6"/>
  <c r="AN370" i="6"/>
  <c r="AN366" i="6"/>
  <c r="AN362" i="6"/>
  <c r="AN336" i="6"/>
  <c r="AN334" i="6"/>
  <c r="AN330" i="6"/>
  <c r="AN1013" i="6"/>
  <c r="AN1160" i="6"/>
  <c r="AN1152" i="6"/>
  <c r="AN523" i="6"/>
  <c r="AN231" i="6"/>
  <c r="AN1117" i="6"/>
  <c r="AN1070" i="6"/>
  <c r="AN1060" i="6"/>
  <c r="AN1059" i="6"/>
  <c r="AN1056" i="6"/>
  <c r="AN1054" i="6"/>
  <c r="AN1046" i="6"/>
  <c r="AN1038" i="6"/>
  <c r="AN1036" i="6"/>
  <c r="AN1032" i="6"/>
  <c r="AN1028" i="6"/>
  <c r="AN1022" i="6"/>
  <c r="AN1014" i="6"/>
  <c r="AN1008" i="6"/>
  <c r="AN974" i="6"/>
  <c r="AN970" i="6"/>
  <c r="AN966" i="6"/>
  <c r="AN962" i="6"/>
  <c r="AN946" i="6"/>
  <c r="AN942" i="6"/>
  <c r="AN938" i="6"/>
  <c r="AN934" i="6"/>
  <c r="AN914" i="6"/>
  <c r="AN862" i="6"/>
  <c r="AN861" i="6"/>
  <c r="AN860" i="6"/>
  <c r="AN852" i="6"/>
  <c r="AN844" i="6"/>
  <c r="AN841" i="6"/>
  <c r="AN838" i="6"/>
  <c r="AN837" i="6"/>
  <c r="AN826" i="6"/>
  <c r="AN822" i="6"/>
  <c r="AN814" i="6"/>
  <c r="AN808" i="6"/>
  <c r="AN782" i="6"/>
  <c r="AN781" i="6"/>
  <c r="AN777" i="6"/>
  <c r="AN774" i="6"/>
  <c r="AN773" i="6"/>
  <c r="AN762" i="6"/>
  <c r="AN760" i="6"/>
  <c r="AN709" i="6"/>
  <c r="AN704" i="6"/>
  <c r="AN703" i="6"/>
  <c r="AN618" i="6"/>
  <c r="AN587" i="6"/>
  <c r="AN511" i="6"/>
  <c r="AN479" i="6"/>
  <c r="AN464" i="6"/>
  <c r="AN461" i="6"/>
  <c r="AN460" i="6"/>
  <c r="AN456" i="6"/>
  <c r="AN454" i="6"/>
  <c r="AN428" i="6"/>
  <c r="AN426" i="6"/>
  <c r="AN360" i="6"/>
  <c r="AN354" i="6"/>
  <c r="AN352" i="6"/>
  <c r="AN351" i="6"/>
  <c r="AN344" i="6"/>
  <c r="AN339" i="6"/>
  <c r="AN338" i="6"/>
  <c r="AN295" i="6"/>
  <c r="AN60" i="6"/>
  <c r="AN52" i="6"/>
  <c r="AN48" i="6"/>
  <c r="AN44" i="6"/>
  <c r="AN38" i="6"/>
  <c r="AN30" i="6"/>
  <c r="AN24" i="6"/>
  <c r="AN20" i="6"/>
  <c r="AN1128" i="6"/>
  <c r="AN1124" i="6"/>
  <c r="AN1123" i="6"/>
  <c r="AN1121" i="6"/>
  <c r="AN1120" i="6"/>
  <c r="AN1115" i="6"/>
  <c r="AN1113" i="6"/>
  <c r="AN794" i="6"/>
  <c r="AN792" i="6"/>
  <c r="AN727" i="6"/>
  <c r="AN723" i="6"/>
  <c r="AN687" i="6"/>
  <c r="AN626" i="6"/>
  <c r="AN624" i="6"/>
  <c r="AN614" i="6"/>
  <c r="AN596" i="6"/>
  <c r="AN594" i="6"/>
  <c r="AN593" i="6"/>
  <c r="AN592" i="6"/>
  <c r="AN589" i="6"/>
  <c r="AN576" i="6"/>
  <c r="AN572" i="6"/>
  <c r="AN570" i="6"/>
  <c r="AN568" i="6"/>
  <c r="AN564" i="6"/>
  <c r="AN556" i="6"/>
  <c r="AN512" i="6"/>
  <c r="AN509" i="6"/>
  <c r="AN508" i="6"/>
  <c r="AN503" i="6"/>
  <c r="AN484" i="6"/>
  <c r="AN481" i="6"/>
  <c r="AN480" i="6"/>
  <c r="AN477" i="6"/>
  <c r="AN441" i="6"/>
  <c r="AN400" i="6"/>
  <c r="AN390" i="6"/>
  <c r="AN388" i="6"/>
  <c r="AN328" i="6"/>
  <c r="AN320" i="6"/>
  <c r="AN318" i="6"/>
  <c r="AN314" i="6"/>
  <c r="AN313" i="6"/>
  <c r="AN311" i="6"/>
  <c r="AN310" i="6"/>
  <c r="AN308" i="6"/>
  <c r="AN305" i="6"/>
  <c r="AN286" i="6"/>
  <c r="AN280" i="6"/>
  <c r="AN278" i="6"/>
  <c r="AN276" i="6"/>
  <c r="AN1148" i="6"/>
  <c r="AN993" i="6"/>
  <c r="AN700" i="6"/>
  <c r="AN519" i="6"/>
  <c r="AN475" i="6"/>
  <c r="AN1211" i="6"/>
  <c r="AN1207" i="6"/>
  <c r="AN1203" i="6"/>
  <c r="AN1199" i="6"/>
  <c r="AN1195" i="6"/>
  <c r="AN1191" i="6"/>
  <c r="AN1187" i="6"/>
  <c r="AN1183" i="6"/>
  <c r="AN1179" i="6"/>
  <c r="AN1175" i="6"/>
  <c r="AN1171" i="6"/>
  <c r="AN1149" i="6"/>
  <c r="AN1144" i="6"/>
  <c r="AN1136" i="6"/>
  <c r="AN1133" i="6"/>
  <c r="AN1108" i="6"/>
  <c r="AN1107" i="6"/>
  <c r="AN1101" i="6"/>
  <c r="AN1058" i="6"/>
  <c r="AN1042" i="6"/>
  <c r="AN1034" i="6"/>
  <c r="AN1030" i="6"/>
  <c r="AN1004" i="6"/>
  <c r="AN1000" i="6"/>
  <c r="AN996" i="6"/>
  <c r="AN985" i="6"/>
  <c r="AN981" i="6"/>
  <c r="AN969" i="6"/>
  <c r="AN953" i="6"/>
  <c r="AN917" i="6"/>
  <c r="AN910" i="6"/>
  <c r="AN903" i="6"/>
  <c r="AN902" i="6"/>
  <c r="AN869" i="6"/>
  <c r="AN858" i="6"/>
  <c r="AN854" i="6"/>
  <c r="AN846" i="6"/>
  <c r="AN840" i="6"/>
  <c r="AN833" i="6"/>
  <c r="AN797" i="6"/>
  <c r="AN796" i="6"/>
  <c r="AN793" i="6"/>
  <c r="AN780" i="6"/>
  <c r="AN778" i="6"/>
  <c r="AN776" i="6"/>
  <c r="AN769" i="6"/>
  <c r="AN752" i="6"/>
  <c r="AN706" i="6"/>
  <c r="AN705" i="6"/>
  <c r="AN699" i="6"/>
  <c r="AN698" i="6"/>
  <c r="AN695" i="6"/>
  <c r="AN672" i="6"/>
  <c r="AN671" i="6"/>
  <c r="AN622" i="6"/>
  <c r="AN571" i="6"/>
  <c r="AN567" i="6"/>
  <c r="AN563" i="6"/>
  <c r="AN536" i="6"/>
  <c r="AN532" i="6"/>
  <c r="AN497" i="6"/>
  <c r="AN491" i="6"/>
  <c r="AN471" i="6"/>
  <c r="AN389" i="6"/>
  <c r="AN299" i="6"/>
  <c r="AN997" i="6"/>
  <c r="AN900" i="6"/>
  <c r="AN708" i="6"/>
  <c r="AN669" i="6"/>
  <c r="AN579" i="6"/>
  <c r="AN1168" i="6"/>
  <c r="AN1164" i="6"/>
  <c r="AN1159" i="6"/>
  <c r="AN1155" i="6"/>
  <c r="AN1146" i="6"/>
  <c r="AN1145" i="6"/>
  <c r="AN1142" i="6"/>
  <c r="AN1135" i="6"/>
  <c r="AN1131" i="6"/>
  <c r="AN1129" i="6"/>
  <c r="AN1104" i="6"/>
  <c r="AN1099" i="6"/>
  <c r="AN1097" i="6"/>
  <c r="AN1082" i="6"/>
  <c r="AN1045" i="6"/>
  <c r="AN1021" i="6"/>
  <c r="AN1017" i="6"/>
  <c r="AN988" i="6"/>
  <c r="AN982" i="6"/>
  <c r="AN976" i="6"/>
  <c r="AN968" i="6"/>
  <c r="AN964" i="6"/>
  <c r="AN960" i="6"/>
  <c r="AN958" i="6"/>
  <c r="AN956" i="6"/>
  <c r="AN950" i="6"/>
  <c r="AN936" i="6"/>
  <c r="AN932" i="6"/>
  <c r="AN928" i="6"/>
  <c r="AN926" i="6"/>
  <c r="AN918" i="6"/>
  <c r="AN912" i="6"/>
  <c r="AN878" i="6"/>
  <c r="AN872" i="6"/>
  <c r="AN865" i="6"/>
  <c r="AN829" i="6"/>
  <c r="AN828" i="6"/>
  <c r="AN820" i="6"/>
  <c r="AN812" i="6"/>
  <c r="AN809" i="6"/>
  <c r="AN802" i="6"/>
  <c r="AN800" i="6"/>
  <c r="AN789" i="6"/>
  <c r="AN788" i="6"/>
  <c r="AN785" i="6"/>
  <c r="AN765" i="6"/>
  <c r="AN764" i="6"/>
  <c r="AN761" i="6"/>
  <c r="AN748" i="6"/>
  <c r="AN744" i="6"/>
  <c r="AN742" i="6"/>
  <c r="AN740" i="6"/>
  <c r="AN734" i="6"/>
  <c r="AN728" i="6"/>
  <c r="AN724" i="6"/>
  <c r="AN712" i="6"/>
  <c r="AN701" i="6"/>
  <c r="AN693" i="6"/>
  <c r="AN663" i="6"/>
  <c r="AN655" i="6"/>
  <c r="AN648" i="6"/>
  <c r="AN634" i="6"/>
  <c r="AN633" i="6"/>
  <c r="AN632" i="6"/>
  <c r="AN629" i="6"/>
  <c r="AN628" i="6"/>
  <c r="AN623" i="6"/>
  <c r="AN601" i="6"/>
  <c r="AN513" i="6"/>
  <c r="AN507" i="6"/>
  <c r="AN487" i="6"/>
  <c r="AN459" i="6"/>
  <c r="AN450" i="6"/>
  <c r="AN425" i="6"/>
  <c r="AN345" i="6"/>
  <c r="AN263" i="6"/>
  <c r="AN465" i="6"/>
  <c r="AN463" i="6"/>
  <c r="AN448" i="6"/>
  <c r="AN446" i="6"/>
  <c r="AN434" i="6"/>
  <c r="AN419" i="6"/>
  <c r="AN398" i="6"/>
  <c r="AN394" i="6"/>
  <c r="AN379" i="6"/>
  <c r="AN371" i="6"/>
  <c r="AN368" i="6"/>
  <c r="AN367" i="6"/>
  <c r="AN363" i="6"/>
  <c r="AN357" i="6"/>
  <c r="AN350" i="6"/>
  <c r="AN303" i="6"/>
  <c r="AN292" i="6"/>
  <c r="AN290" i="6"/>
  <c r="AN282" i="6"/>
  <c r="AN258" i="6"/>
  <c r="AN256" i="6"/>
  <c r="AN252" i="6"/>
  <c r="AN248" i="6"/>
  <c r="AN246" i="6"/>
  <c r="AN244" i="6"/>
  <c r="AN165" i="6"/>
  <c r="AN160" i="6"/>
  <c r="AN158" i="6"/>
  <c r="AN157" i="6"/>
  <c r="AN135" i="6"/>
  <c r="AN133" i="6"/>
  <c r="AN129" i="6"/>
  <c r="AN125" i="6"/>
  <c r="AN121" i="6"/>
  <c r="AN118" i="6"/>
  <c r="AN115" i="6"/>
  <c r="AN111" i="6"/>
  <c r="AN103" i="6"/>
  <c r="AN99" i="6"/>
  <c r="AN95" i="6"/>
  <c r="AN89" i="6"/>
  <c r="AN86" i="6"/>
  <c r="AN84" i="6"/>
  <c r="AN76" i="6"/>
  <c r="AN68" i="6"/>
  <c r="AN59" i="6"/>
  <c r="AN49" i="6"/>
  <c r="AN45" i="6"/>
  <c r="AN26" i="6"/>
  <c r="AN22" i="6"/>
  <c r="AN18" i="6"/>
  <c r="AN689" i="6"/>
  <c r="AN688" i="6"/>
  <c r="AN681" i="6"/>
  <c r="AN676" i="6"/>
  <c r="AN668" i="6"/>
  <c r="AN642" i="6"/>
  <c r="AN608" i="6"/>
  <c r="AN604" i="6"/>
  <c r="AN597" i="6"/>
  <c r="AN588" i="6"/>
  <c r="AN586" i="6"/>
  <c r="AN584" i="6"/>
  <c r="AN582" i="6"/>
  <c r="AN577" i="6"/>
  <c r="AN565" i="6"/>
  <c r="AN562" i="6"/>
  <c r="AN561" i="6"/>
  <c r="AN560" i="6"/>
  <c r="AN557" i="6"/>
  <c r="AN551" i="6"/>
  <c r="AN547" i="6"/>
  <c r="AN535" i="6"/>
  <c r="AN531" i="6"/>
  <c r="AN515" i="6"/>
  <c r="AN499" i="6"/>
  <c r="AN483" i="6"/>
  <c r="AN467" i="6"/>
  <c r="AN449" i="6"/>
  <c r="AN432" i="6"/>
  <c r="AN431" i="6"/>
  <c r="AN423" i="6"/>
  <c r="AN406" i="6"/>
  <c r="AN391" i="6"/>
  <c r="AN387" i="6"/>
  <c r="AN386" i="6"/>
  <c r="AN384" i="6"/>
  <c r="AN373" i="6"/>
  <c r="AN356" i="6"/>
  <c r="AN335" i="6"/>
  <c r="AN319" i="6"/>
  <c r="AN296" i="6"/>
  <c r="AN291" i="6"/>
  <c r="AN270" i="6"/>
  <c r="AN266" i="6"/>
  <c r="AN240" i="6"/>
  <c r="AN232" i="6"/>
  <c r="AN218" i="6"/>
  <c r="AN215" i="6"/>
  <c r="AN209" i="6"/>
  <c r="AN208" i="6"/>
  <c r="AN199" i="6"/>
  <c r="AN191" i="6"/>
  <c r="AN187" i="6"/>
  <c r="AN185" i="6"/>
  <c r="AN184" i="6"/>
  <c r="AN177" i="6"/>
  <c r="AN176" i="6"/>
  <c r="AN174" i="6"/>
  <c r="AN173" i="6"/>
  <c r="AN169" i="6"/>
  <c r="AN168" i="6"/>
  <c r="AN126" i="6"/>
  <c r="AN122" i="6"/>
  <c r="AN117" i="6"/>
  <c r="AN90" i="6"/>
  <c r="AN56" i="6"/>
  <c r="AN54" i="6"/>
  <c r="AN50" i="6"/>
  <c r="AN46" i="6"/>
  <c r="AN1072" i="6"/>
  <c r="AN680" i="6"/>
  <c r="AN436" i="6"/>
  <c r="AN1169" i="6"/>
  <c r="AN1166" i="6"/>
  <c r="AN1156" i="6"/>
  <c r="AN1153" i="6"/>
  <c r="AN1150" i="6"/>
  <c r="AN1140" i="6"/>
  <c r="AN1137" i="6"/>
  <c r="AN1134" i="6"/>
  <c r="AN1132" i="6"/>
  <c r="AN1118" i="6"/>
  <c r="AN1116" i="6"/>
  <c r="AN1102" i="6"/>
  <c r="AN1100" i="6"/>
  <c r="AN1086" i="6"/>
  <c r="AN1084" i="6"/>
  <c r="AN1077" i="6"/>
  <c r="AN1068" i="6"/>
  <c r="AN1062" i="6"/>
  <c r="AN1053" i="6"/>
  <c r="AN1049" i="6"/>
  <c r="AN1040" i="6"/>
  <c r="AN1029" i="6"/>
  <c r="AN1026" i="6"/>
  <c r="AN1025" i="6"/>
  <c r="AN1020" i="6"/>
  <c r="AN1001" i="6"/>
  <c r="AN992" i="6"/>
  <c r="AN978" i="6"/>
  <c r="AN949" i="6"/>
  <c r="AN940" i="6"/>
  <c r="AN925" i="6"/>
  <c r="AN921" i="6"/>
  <c r="AN891" i="6"/>
  <c r="AN746" i="6"/>
  <c r="AN738" i="6"/>
  <c r="AN729" i="6"/>
  <c r="AN659" i="6"/>
  <c r="AN639" i="6"/>
  <c r="AN625" i="6"/>
  <c r="AN590" i="6"/>
  <c r="AN581" i="6"/>
  <c r="AN566" i="6"/>
  <c r="AN553" i="6"/>
  <c r="AN546" i="6"/>
  <c r="AN541" i="6"/>
  <c r="AN521" i="6"/>
  <c r="AN505" i="6"/>
  <c r="AN489" i="6"/>
  <c r="AN473" i="6"/>
  <c r="AN447" i="6"/>
  <c r="AN439" i="6"/>
  <c r="AN288" i="6"/>
  <c r="AN989" i="6"/>
  <c r="AN965" i="6"/>
  <c r="AN961" i="6"/>
  <c r="AN937" i="6"/>
  <c r="AN899" i="6"/>
  <c r="AN884" i="6"/>
  <c r="AN707" i="6"/>
  <c r="AN16" i="6"/>
  <c r="AN1212" i="6"/>
  <c r="AN1210" i="6"/>
  <c r="AN1208" i="6"/>
  <c r="AN1206" i="6"/>
  <c r="AN1204" i="6"/>
  <c r="AN1202" i="6"/>
  <c r="AN1200" i="6"/>
  <c r="AN1198" i="6"/>
  <c r="AN1196" i="6"/>
  <c r="AN1194" i="6"/>
  <c r="AN1192" i="6"/>
  <c r="AN1190" i="6"/>
  <c r="AN1188" i="6"/>
  <c r="AN1186" i="6"/>
  <c r="AN1184" i="6"/>
  <c r="AN1182" i="6"/>
  <c r="AN1180" i="6"/>
  <c r="AN1178" i="6"/>
  <c r="AN1176" i="6"/>
  <c r="AN1174" i="6"/>
  <c r="AN1172" i="6"/>
  <c r="AN1170" i="6"/>
  <c r="AN1157" i="6"/>
  <c r="AN1154" i="6"/>
  <c r="AN1141" i="6"/>
  <c r="AN1138" i="6"/>
  <c r="AN1126" i="6"/>
  <c r="AN1110" i="6"/>
  <c r="AN1094" i="6"/>
  <c r="AN1069" i="6"/>
  <c r="AN1061" i="6"/>
  <c r="AN1057" i="6"/>
  <c r="AN1052" i="6"/>
  <c r="AN1033" i="6"/>
  <c r="AN1024" i="6"/>
  <c r="AN1010" i="6"/>
  <c r="AN972" i="6"/>
  <c r="AN957" i="6"/>
  <c r="AN944" i="6"/>
  <c r="AN933" i="6"/>
  <c r="AN930" i="6"/>
  <c r="AN929" i="6"/>
  <c r="AN924" i="6"/>
  <c r="AN897" i="6"/>
  <c r="AN890" i="6"/>
  <c r="AN882" i="6"/>
  <c r="AN850" i="6"/>
  <c r="AN818" i="6"/>
  <c r="AN786" i="6"/>
  <c r="AN754" i="6"/>
  <c r="AN722" i="6"/>
  <c r="AN717" i="6"/>
  <c r="AN691" i="6"/>
  <c r="AN675" i="6"/>
  <c r="AN644" i="6"/>
  <c r="AN621" i="6"/>
  <c r="AN609" i="6"/>
  <c r="AN598" i="6"/>
  <c r="AN585" i="6"/>
  <c r="AN573" i="6"/>
  <c r="AN569" i="6"/>
  <c r="AN540" i="6"/>
  <c r="AN534" i="6"/>
  <c r="AN517" i="6"/>
  <c r="AN501" i="6"/>
  <c r="AN485" i="6"/>
  <c r="AN469" i="6"/>
  <c r="AN455" i="6"/>
  <c r="AN374" i="6"/>
  <c r="AN348" i="6"/>
  <c r="AN346" i="6"/>
  <c r="AN306" i="6"/>
  <c r="AN287" i="6"/>
  <c r="AN171" i="6"/>
  <c r="AN155" i="6"/>
  <c r="AN1130" i="6"/>
  <c r="AN1125" i="6"/>
  <c r="AN1122" i="6"/>
  <c r="AN1114" i="6"/>
  <c r="AN1109" i="6"/>
  <c r="AN1106" i="6"/>
  <c r="AN1098" i="6"/>
  <c r="AN1093" i="6"/>
  <c r="AN1090" i="6"/>
  <c r="AN1066" i="6"/>
  <c r="AN1064" i="6"/>
  <c r="AN1050" i="6"/>
  <c r="AN1048" i="6"/>
  <c r="AN1044" i="6"/>
  <c r="AN1041" i="6"/>
  <c r="AN1037" i="6"/>
  <c r="AN1018" i="6"/>
  <c r="AN1016" i="6"/>
  <c r="AN1012" i="6"/>
  <c r="AN1009" i="6"/>
  <c r="AN1005" i="6"/>
  <c r="AN986" i="6"/>
  <c r="AN984" i="6"/>
  <c r="AN980" i="6"/>
  <c r="AN977" i="6"/>
  <c r="AN973" i="6"/>
  <c r="AN954" i="6"/>
  <c r="AN952" i="6"/>
  <c r="AN948" i="6"/>
  <c r="AN945" i="6"/>
  <c r="AN941" i="6"/>
  <c r="AN922" i="6"/>
  <c r="AN920" i="6"/>
  <c r="AN916" i="6"/>
  <c r="AN913" i="6"/>
  <c r="AN888" i="6"/>
  <c r="AN883" i="6"/>
  <c r="AN875" i="6"/>
  <c r="AN851" i="6"/>
  <c r="AN843" i="6"/>
  <c r="AN819" i="6"/>
  <c r="AN811" i="6"/>
  <c r="AN741" i="6"/>
  <c r="AN737" i="6"/>
  <c r="AN736" i="6"/>
  <c r="AN733" i="6"/>
  <c r="AN719" i="6"/>
  <c r="AN718" i="6"/>
  <c r="AN714" i="6"/>
  <c r="AN690" i="6"/>
  <c r="AN685" i="6"/>
  <c r="AN682" i="6"/>
  <c r="AN658" i="6"/>
  <c r="AN653" i="6"/>
  <c r="AN650" i="6"/>
  <c r="AN647" i="6"/>
  <c r="AN631" i="6"/>
  <c r="AN617" i="6"/>
  <c r="AN613" i="6"/>
  <c r="AN606" i="6"/>
  <c r="AN599" i="6"/>
  <c r="AN574" i="6"/>
  <c r="AN559" i="6"/>
  <c r="AN558" i="6"/>
  <c r="AN555" i="6"/>
  <c r="AN554" i="6"/>
  <c r="AN549" i="6"/>
  <c r="AN548" i="6"/>
  <c r="AN545" i="6"/>
  <c r="AN527" i="6"/>
  <c r="AN526" i="6"/>
  <c r="AN522" i="6"/>
  <c r="AN518" i="6"/>
  <c r="AN514" i="6"/>
  <c r="AN510" i="6"/>
  <c r="AN506" i="6"/>
  <c r="AN502" i="6"/>
  <c r="AN498" i="6"/>
  <c r="AN494" i="6"/>
  <c r="AN490" i="6"/>
  <c r="AN486" i="6"/>
  <c r="AN482" i="6"/>
  <c r="AN478" i="6"/>
  <c r="AN474" i="6"/>
  <c r="AN470" i="6"/>
  <c r="AN466" i="6"/>
  <c r="AN462" i="6"/>
  <c r="AN458" i="6"/>
  <c r="AN430" i="6"/>
  <c r="AN411" i="6"/>
  <c r="AN408" i="6"/>
  <c r="AN383" i="6"/>
  <c r="AN380" i="6"/>
  <c r="AN377" i="6"/>
  <c r="AN375" i="6"/>
  <c r="AN340" i="6"/>
  <c r="AN332" i="6"/>
  <c r="AN329" i="6"/>
  <c r="AN323" i="6"/>
  <c r="AN304" i="6"/>
  <c r="AN297" i="6"/>
  <c r="AN289" i="6"/>
  <c r="AN271" i="6"/>
  <c r="AN179" i="6"/>
  <c r="AN163" i="6"/>
  <c r="AN106" i="6"/>
  <c r="AN83" i="6"/>
  <c r="AN75" i="6"/>
  <c r="AN69" i="6"/>
  <c r="AN67" i="6"/>
  <c r="AN61" i="6"/>
  <c r="AN37" i="6"/>
  <c r="AN881" i="6"/>
  <c r="AN880" i="6"/>
  <c r="AN877" i="6"/>
  <c r="AN874" i="6"/>
  <c r="AN867" i="6"/>
  <c r="AN859" i="6"/>
  <c r="AN857" i="6"/>
  <c r="AN856" i="6"/>
  <c r="AN853" i="6"/>
  <c r="AN849" i="6"/>
  <c r="AN848" i="6"/>
  <c r="AN845" i="6"/>
  <c r="AN842" i="6"/>
  <c r="AN835" i="6"/>
  <c r="AN827" i="6"/>
  <c r="AN825" i="6"/>
  <c r="AN824" i="6"/>
  <c r="AN821" i="6"/>
  <c r="AN817" i="6"/>
  <c r="AN816" i="6"/>
  <c r="AN813" i="6"/>
  <c r="AN810" i="6"/>
  <c r="AN803" i="6"/>
  <c r="AN795" i="6"/>
  <c r="AN787" i="6"/>
  <c r="AN779" i="6"/>
  <c r="AN771" i="6"/>
  <c r="AN763" i="6"/>
  <c r="AN755" i="6"/>
  <c r="AN747" i="6"/>
  <c r="AN739" i="6"/>
  <c r="AN731" i="6"/>
  <c r="AN721" i="6"/>
  <c r="AN716" i="6"/>
  <c r="AN711" i="6"/>
  <c r="AN684" i="6"/>
  <c r="AN679" i="6"/>
  <c r="AN652" i="6"/>
  <c r="AN615" i="6"/>
  <c r="AN543" i="6"/>
  <c r="AN539" i="6"/>
  <c r="AN457" i="6"/>
  <c r="AN433" i="6"/>
  <c r="AN361" i="6"/>
  <c r="AN316" i="6"/>
  <c r="AN300" i="6"/>
  <c r="AN239" i="6"/>
  <c r="AN211" i="6"/>
  <c r="AN194" i="6"/>
  <c r="AN186" i="6"/>
  <c r="AN134" i="6"/>
  <c r="AN101" i="6"/>
  <c r="AN41" i="6"/>
  <c r="AN416" i="6"/>
  <c r="AN403" i="6"/>
  <c r="AN393" i="6"/>
  <c r="AN372" i="6"/>
  <c r="AN364" i="6"/>
  <c r="AN359" i="6"/>
  <c r="AN358" i="6"/>
  <c r="AN355" i="6"/>
  <c r="AN347" i="6"/>
  <c r="AN343" i="6"/>
  <c r="AN342" i="6"/>
  <c r="AN337" i="6"/>
  <c r="AN331" i="6"/>
  <c r="AN327" i="6"/>
  <c r="AN326" i="6"/>
  <c r="AN322" i="6"/>
  <c r="AN321" i="6"/>
  <c r="AN315" i="6"/>
  <c r="AN268" i="6"/>
  <c r="AN262" i="6"/>
  <c r="AN255" i="6"/>
  <c r="AN236" i="6"/>
  <c r="AN230" i="6"/>
  <c r="AN223" i="6"/>
  <c r="AN207" i="6"/>
  <c r="AN206" i="6"/>
  <c r="AN203" i="6"/>
  <c r="AN200" i="6"/>
  <c r="AN195" i="6"/>
  <c r="AN192" i="6"/>
  <c r="AN183" i="6"/>
  <c r="AN182" i="6"/>
  <c r="AN178" i="6"/>
  <c r="AN167" i="6"/>
  <c r="AN162" i="6"/>
  <c r="AN159" i="6"/>
  <c r="AN153" i="6"/>
  <c r="AN150" i="6"/>
  <c r="AN147" i="6"/>
  <c r="AN130" i="6"/>
  <c r="AN112" i="6"/>
  <c r="AN107" i="6"/>
  <c r="AN104" i="6"/>
  <c r="AN80" i="6"/>
  <c r="AN72" i="6"/>
  <c r="AN64" i="6"/>
  <c r="AN58" i="6"/>
  <c r="AN34" i="6"/>
  <c r="AN32" i="6"/>
  <c r="AN28" i="6"/>
  <c r="AN25" i="6"/>
  <c r="AN21" i="6"/>
  <c r="AN284" i="6"/>
  <c r="AN279" i="6"/>
  <c r="AN260" i="6"/>
  <c r="AN254" i="6"/>
  <c r="AN247" i="6"/>
  <c r="AN228" i="6"/>
  <c r="AN222" i="6"/>
  <c r="AN210" i="6"/>
  <c r="AN201" i="6"/>
  <c r="AN145" i="6"/>
  <c r="AN142" i="6"/>
  <c r="AN139" i="6"/>
  <c r="AN120" i="6"/>
  <c r="AN113" i="6"/>
  <c r="AN98" i="6"/>
  <c r="AN97" i="6"/>
  <c r="AN96" i="6"/>
  <c r="AN91" i="6"/>
  <c r="AN88" i="6"/>
  <c r="AN85" i="6"/>
  <c r="AN78" i="6"/>
  <c r="AN70" i="6"/>
  <c r="AN62" i="6"/>
  <c r="AN57" i="6"/>
  <c r="AN42" i="6"/>
  <c r="AN40" i="6"/>
  <c r="AN36" i="6"/>
  <c r="AN33" i="6"/>
  <c r="AN29" i="6"/>
  <c r="AN1119" i="6"/>
  <c r="AN1103" i="6"/>
  <c r="AN1087" i="6"/>
  <c r="AN1081" i="6"/>
  <c r="AN1075" i="6"/>
  <c r="AN1073" i="6"/>
  <c r="AN1067" i="6"/>
  <c r="AN1065" i="6"/>
  <c r="AN1063" i="6"/>
  <c r="AN1051" i="6"/>
  <c r="AN1043" i="6"/>
  <c r="AN1035" i="6"/>
  <c r="AN1027" i="6"/>
  <c r="AN1019" i="6"/>
  <c r="AN1011" i="6"/>
  <c r="AN1003" i="6"/>
  <c r="AN995" i="6"/>
  <c r="AN987" i="6"/>
  <c r="AN979" i="6"/>
  <c r="AN971" i="6"/>
  <c r="AN963" i="6"/>
  <c r="AN955" i="6"/>
  <c r="AN947" i="6"/>
  <c r="AN939" i="6"/>
  <c r="AN931" i="6"/>
  <c r="AN923" i="6"/>
  <c r="AN915" i="6"/>
  <c r="AN1127" i="6"/>
  <c r="AN1111" i="6"/>
  <c r="AN1095" i="6"/>
  <c r="AN1079" i="6"/>
  <c r="AN1071" i="6"/>
  <c r="AN1055" i="6"/>
  <c r="AN1047" i="6"/>
  <c r="AN1039" i="6"/>
  <c r="AN1031" i="6"/>
  <c r="AN1023" i="6"/>
  <c r="AN1015" i="6"/>
  <c r="AN1007" i="6"/>
  <c r="AN999" i="6"/>
  <c r="AN991" i="6"/>
  <c r="AN983" i="6"/>
  <c r="AN975" i="6"/>
  <c r="AN967" i="6"/>
  <c r="AN959" i="6"/>
  <c r="AN951" i="6"/>
  <c r="AN943" i="6"/>
  <c r="AN935" i="6"/>
  <c r="AN927" i="6"/>
  <c r="AN919" i="6"/>
  <c r="AN907" i="6"/>
  <c r="AN896" i="6"/>
  <c r="AN901" i="6"/>
  <c r="AN885" i="6"/>
  <c r="AN715" i="6"/>
  <c r="AN697" i="6"/>
  <c r="AN683" i="6"/>
  <c r="AN665" i="6"/>
  <c r="AN651" i="6"/>
  <c r="AN879" i="6"/>
  <c r="AN871" i="6"/>
  <c r="AN863" i="6"/>
  <c r="AN855" i="6"/>
  <c r="AN847" i="6"/>
  <c r="AN839" i="6"/>
  <c r="AN831" i="6"/>
  <c r="AN823" i="6"/>
  <c r="AN815" i="6"/>
  <c r="AN807" i="6"/>
  <c r="AN799" i="6"/>
  <c r="AN791" i="6"/>
  <c r="AN783" i="6"/>
  <c r="AN775" i="6"/>
  <c r="AN767" i="6"/>
  <c r="AN759" i="6"/>
  <c r="AN751" i="6"/>
  <c r="AN743" i="6"/>
  <c r="AN735" i="6"/>
  <c r="AN692" i="6"/>
  <c r="AN660" i="6"/>
  <c r="AN909" i="6"/>
  <c r="AN893" i="6"/>
  <c r="AN702" i="6"/>
  <c r="AN686" i="6"/>
  <c r="AN670" i="6"/>
  <c r="AN654" i="6"/>
  <c r="AN641" i="6"/>
  <c r="AN635" i="6"/>
  <c r="AN640" i="6"/>
  <c r="AN627" i="6"/>
  <c r="AN619" i="6"/>
  <c r="AN611" i="6"/>
  <c r="AN603" i="6"/>
  <c r="AN595" i="6"/>
  <c r="AN591" i="6"/>
  <c r="AN710" i="6"/>
  <c r="AN694" i="6"/>
  <c r="AN678" i="6"/>
  <c r="AN662" i="6"/>
  <c r="AN637" i="6"/>
  <c r="AN645" i="6"/>
  <c r="AN583" i="6"/>
  <c r="AN575" i="6"/>
  <c r="AN451" i="6"/>
  <c r="AN435" i="6"/>
  <c r="AN421" i="6"/>
  <c r="AN418" i="6"/>
  <c r="AN413" i="6"/>
  <c r="AN410" i="6"/>
  <c r="AN405" i="6"/>
  <c r="AN402" i="6"/>
  <c r="AN397" i="6"/>
  <c r="AN420" i="6"/>
  <c r="AN412" i="6"/>
  <c r="AN404" i="6"/>
  <c r="AN396" i="6"/>
  <c r="AN385" i="6"/>
  <c r="AN381" i="6"/>
  <c r="AN369" i="6"/>
  <c r="AN365" i="6"/>
  <c r="AN353" i="6"/>
  <c r="AN443" i="6"/>
  <c r="AN427" i="6"/>
  <c r="AN407" i="6"/>
  <c r="AN307" i="6"/>
  <c r="AN415" i="6"/>
  <c r="AN399" i="6"/>
  <c r="AN349" i="6"/>
  <c r="AN341" i="6"/>
  <c r="AN333" i="6"/>
  <c r="AN325" i="6"/>
  <c r="AN312" i="6"/>
  <c r="AN298" i="6"/>
  <c r="AN317" i="6"/>
  <c r="AN301" i="6"/>
  <c r="AN285" i="6"/>
  <c r="AN281" i="6"/>
  <c r="AN273" i="6"/>
  <c r="AN265" i="6"/>
  <c r="AN257" i="6"/>
  <c r="AN249" i="6"/>
  <c r="AN241" i="6"/>
  <c r="AN233" i="6"/>
  <c r="AN225" i="6"/>
  <c r="AN217" i="6"/>
  <c r="AN193" i="6"/>
  <c r="AN175" i="6"/>
  <c r="AN161" i="6"/>
  <c r="AN309" i="6"/>
  <c r="AN293" i="6"/>
  <c r="AN283" i="6"/>
  <c r="AN277" i="6"/>
  <c r="AN275" i="6"/>
  <c r="AN269" i="6"/>
  <c r="AN267" i="6"/>
  <c r="AN261" i="6"/>
  <c r="AN259" i="6"/>
  <c r="AN253" i="6"/>
  <c r="AN251" i="6"/>
  <c r="AN245" i="6"/>
  <c r="AN243" i="6"/>
  <c r="AN237" i="6"/>
  <c r="AN235" i="6"/>
  <c r="AN229" i="6"/>
  <c r="AN227" i="6"/>
  <c r="AN221" i="6"/>
  <c r="AN219" i="6"/>
  <c r="AN202" i="6"/>
  <c r="AN170" i="6"/>
  <c r="AN212" i="6"/>
  <c r="AN196" i="6"/>
  <c r="AN180" i="6"/>
  <c r="AN164" i="6"/>
  <c r="AN154" i="6"/>
  <c r="AN148" i="6"/>
  <c r="AN146" i="6"/>
  <c r="AN140" i="6"/>
  <c r="AN138" i="6"/>
  <c r="AN132" i="6"/>
  <c r="AN124" i="6"/>
  <c r="AN119" i="6"/>
  <c r="AN105" i="6"/>
  <c r="AN87" i="6"/>
  <c r="AN114" i="6"/>
  <c r="AN204" i="6"/>
  <c r="AN188" i="6"/>
  <c r="AN172" i="6"/>
  <c r="AN156" i="6"/>
  <c r="AN152" i="6"/>
  <c r="AN144" i="6"/>
  <c r="AN136" i="6"/>
  <c r="AN128" i="6"/>
  <c r="AN108" i="6"/>
  <c r="AN92" i="6"/>
  <c r="AN77" i="6"/>
  <c r="AN73" i="6"/>
  <c r="AN116" i="6"/>
  <c r="AN100" i="6"/>
  <c r="AN81" i="6"/>
  <c r="AN79" i="6"/>
  <c r="AN71" i="6"/>
  <c r="AN65" i="6"/>
  <c r="AN63" i="6"/>
  <c r="AN55" i="6"/>
  <c r="AN47" i="6"/>
  <c r="AN39" i="6"/>
  <c r="AN31" i="6"/>
  <c r="AN23" i="6"/>
  <c r="AN53" i="6"/>
  <c r="AN19" i="6"/>
  <c r="AN51" i="6"/>
  <c r="AN43" i="6"/>
  <c r="AN35" i="6"/>
  <c r="AN27" i="6"/>
  <c r="AN17" i="6"/>
  <c r="E43" i="4"/>
  <c r="E42" i="4"/>
  <c r="E41" i="4"/>
  <c r="E40" i="4"/>
  <c r="E39" i="4"/>
  <c r="E38" i="4"/>
  <c r="E37" i="4"/>
  <c r="E36" i="4"/>
  <c r="E35" i="4"/>
  <c r="E34" i="4"/>
  <c r="E33" i="4"/>
  <c r="E32" i="4"/>
  <c r="E31" i="4"/>
  <c r="E30" i="4"/>
  <c r="E29" i="4"/>
  <c r="E28" i="4"/>
  <c r="E27" i="4"/>
  <c r="E26" i="4"/>
  <c r="E25" i="4"/>
  <c r="E24" i="4"/>
  <c r="E23" i="4"/>
  <c r="E22" i="4"/>
  <c r="E21" i="4"/>
  <c r="E20" i="4"/>
  <c r="E19" i="4"/>
  <c r="E18" i="4"/>
  <c r="E17" i="4"/>
  <c r="E16" i="4"/>
  <c r="E15" i="4"/>
  <c r="E14" i="4"/>
  <c r="E13" i="4"/>
  <c r="E12" i="4"/>
  <c r="E11" i="4"/>
  <c r="E10" i="4"/>
  <c r="E9" i="4"/>
  <c r="E8" i="4"/>
  <c r="E7" i="4"/>
  <c r="E6" i="4"/>
  <c r="E5" i="4"/>
  <c r="E4" i="4"/>
  <c r="E4" i="11" l="1"/>
  <c r="X5" i="3"/>
  <c r="Y5" i="3"/>
  <c r="Z5" i="3"/>
  <c r="AA5" i="3"/>
  <c r="AB5" i="3"/>
  <c r="AC5" i="3"/>
  <c r="AD5" i="3"/>
  <c r="AE5" i="3"/>
  <c r="AF5" i="3"/>
  <c r="AG5" i="3"/>
  <c r="AH5" i="3"/>
  <c r="AI5" i="3"/>
  <c r="AJ5" i="3"/>
  <c r="W5" i="3"/>
  <c r="X5" i="5"/>
  <c r="Y5" i="5"/>
  <c r="Z5" i="5"/>
  <c r="AA5" i="5"/>
  <c r="AB5" i="5"/>
  <c r="AC5" i="5"/>
  <c r="AD5" i="5"/>
  <c r="AE5" i="5"/>
  <c r="AF5" i="5"/>
  <c r="AG5" i="5"/>
  <c r="AH5" i="5"/>
  <c r="AI5" i="5"/>
  <c r="AJ5" i="5"/>
  <c r="W5" i="5"/>
  <c r="O5" i="9" l="1"/>
  <c r="P5" i="9"/>
  <c r="Q5" i="9"/>
  <c r="R5" i="9"/>
  <c r="S5" i="9"/>
  <c r="T5" i="9"/>
  <c r="U5" i="9"/>
  <c r="V5" i="9"/>
  <c r="W5" i="9"/>
  <c r="X5" i="9"/>
  <c r="Y5" i="9"/>
  <c r="Z5" i="9"/>
  <c r="N5" i="9"/>
  <c r="M5" i="9"/>
  <c r="X5" i="14"/>
  <c r="Y5" i="14"/>
  <c r="Z5" i="14"/>
  <c r="AA5" i="14"/>
  <c r="AB5" i="14"/>
  <c r="AC5" i="14"/>
  <c r="AD5" i="14"/>
  <c r="AE5" i="14"/>
  <c r="AF5" i="14"/>
  <c r="AG5" i="14"/>
  <c r="AH5" i="14"/>
  <c r="AI5" i="14"/>
  <c r="W5" i="14"/>
  <c r="V5" i="14"/>
  <c r="AA5" i="7"/>
  <c r="AB5" i="7"/>
  <c r="AC5" i="7"/>
  <c r="AD5" i="7"/>
  <c r="AE5" i="7"/>
  <c r="AF5" i="7"/>
  <c r="AG5" i="7"/>
  <c r="AH5" i="7"/>
  <c r="AI5" i="7"/>
  <c r="AJ5" i="7"/>
  <c r="AK5" i="7"/>
  <c r="AL5" i="7"/>
  <c r="Z5" i="7"/>
  <c r="Y5" i="7"/>
  <c r="AE5" i="6"/>
  <c r="AF5" i="6"/>
  <c r="AG5" i="6"/>
  <c r="AH5" i="6"/>
  <c r="AI5" i="6"/>
  <c r="AJ5" i="6"/>
  <c r="AK5" i="6"/>
  <c r="AL5" i="6"/>
  <c r="AM5" i="6"/>
  <c r="AN5" i="6"/>
  <c r="AO5" i="6"/>
  <c r="AP5" i="6"/>
  <c r="AD5" i="6"/>
  <c r="Y5" i="13" l="1"/>
  <c r="Z5" i="13"/>
  <c r="AA5" i="13"/>
  <c r="AB5" i="13"/>
  <c r="AC5" i="13"/>
  <c r="AD5" i="13"/>
  <c r="AE5" i="13"/>
  <c r="AF5" i="13"/>
  <c r="AG5" i="13"/>
  <c r="AH5" i="13"/>
  <c r="AI5" i="13"/>
  <c r="AJ5" i="13"/>
  <c r="X5" i="13"/>
  <c r="W5" i="13"/>
  <c r="F16" i="11" l="1"/>
  <c r="M6" i="9" l="1"/>
  <c r="V6" i="14"/>
  <c r="Y6" i="7"/>
  <c r="AC6" i="6"/>
  <c r="W6" i="3"/>
  <c r="W6" i="5"/>
  <c r="W5" i="2"/>
  <c r="W6" i="13" l="1"/>
  <c r="L16" i="9" l="1"/>
  <c r="Z14" i="14"/>
  <c r="Z15" i="14"/>
  <c r="Z13" i="14"/>
  <c r="AB15" i="7"/>
  <c r="AB16" i="7"/>
  <c r="AB14" i="7"/>
  <c r="AI15" i="6"/>
  <c r="AA14" i="3"/>
  <c r="AA15" i="3"/>
  <c r="AA13" i="3"/>
  <c r="AA14" i="5"/>
  <c r="AA15" i="5"/>
  <c r="AA14" i="13"/>
  <c r="AA15" i="13"/>
  <c r="U12" i="2"/>
  <c r="U13" i="2"/>
  <c r="U14" i="2"/>
  <c r="Z6" i="9"/>
  <c r="Y6" i="9"/>
  <c r="X6" i="9"/>
  <c r="W6" i="9"/>
  <c r="V6" i="9"/>
  <c r="U6" i="9"/>
  <c r="T6" i="9"/>
  <c r="S6" i="9"/>
  <c r="R6" i="9"/>
  <c r="Q6" i="9"/>
  <c r="P6" i="9"/>
  <c r="O6" i="9"/>
  <c r="N6" i="9"/>
  <c r="L6" i="9"/>
  <c r="Z4" i="9"/>
  <c r="Y4" i="9"/>
  <c r="X4" i="9"/>
  <c r="W4" i="9"/>
  <c r="V4" i="9"/>
  <c r="U4" i="9"/>
  <c r="T4" i="9"/>
  <c r="S4" i="9"/>
  <c r="R4" i="9"/>
  <c r="Q4" i="9"/>
  <c r="P4" i="9"/>
  <c r="O4" i="9"/>
  <c r="N4" i="9"/>
  <c r="M4" i="9"/>
  <c r="L4" i="9"/>
  <c r="AI6" i="14"/>
  <c r="AH6" i="14"/>
  <c r="AG6" i="14"/>
  <c r="AF6" i="14"/>
  <c r="AE6" i="14"/>
  <c r="AD6" i="14"/>
  <c r="AC6" i="14"/>
  <c r="AB6" i="14"/>
  <c r="AA6" i="14"/>
  <c r="Z6" i="14"/>
  <c r="Y6" i="14"/>
  <c r="X6" i="14"/>
  <c r="W6" i="14"/>
  <c r="U6" i="14"/>
  <c r="AI4" i="14"/>
  <c r="AH4" i="14"/>
  <c r="AG4" i="14"/>
  <c r="AF4" i="14"/>
  <c r="AE4" i="14"/>
  <c r="AD4" i="14"/>
  <c r="AC4" i="14"/>
  <c r="AB4" i="14"/>
  <c r="AA4" i="14"/>
  <c r="Z4" i="14"/>
  <c r="Y4" i="14"/>
  <c r="X4" i="14"/>
  <c r="W4" i="14"/>
  <c r="V4" i="14"/>
  <c r="U4" i="14"/>
  <c r="AL6" i="7"/>
  <c r="AK6" i="7"/>
  <c r="AJ6" i="7"/>
  <c r="AI6" i="7"/>
  <c r="AH6" i="7"/>
  <c r="AG6" i="7"/>
  <c r="AF6" i="7"/>
  <c r="AE6" i="7"/>
  <c r="AD6" i="7"/>
  <c r="AC6" i="7"/>
  <c r="AB6" i="7"/>
  <c r="AA6" i="7"/>
  <c r="Z6" i="7"/>
  <c r="X6" i="7"/>
  <c r="AL4" i="7"/>
  <c r="AK4" i="7"/>
  <c r="AJ4" i="7"/>
  <c r="AI4" i="7"/>
  <c r="AH4" i="7"/>
  <c r="AG4" i="7"/>
  <c r="AF4" i="7"/>
  <c r="AE4" i="7"/>
  <c r="AD4" i="7"/>
  <c r="AC4" i="7"/>
  <c r="AB4" i="7"/>
  <c r="AA4" i="7"/>
  <c r="Z4" i="7"/>
  <c r="Y4" i="7"/>
  <c r="X4" i="7"/>
  <c r="AP6" i="6"/>
  <c r="AO6" i="6"/>
  <c r="AN6" i="6"/>
  <c r="AM6" i="6"/>
  <c r="AL6" i="6"/>
  <c r="AK6" i="6"/>
  <c r="AJ6" i="6"/>
  <c r="AI6" i="6"/>
  <c r="AH6" i="6"/>
  <c r="AG6" i="6"/>
  <c r="AF6" i="6"/>
  <c r="AE6" i="6"/>
  <c r="AD6" i="6"/>
  <c r="AB6" i="6"/>
  <c r="AP4" i="6"/>
  <c r="AO4" i="6"/>
  <c r="AN4" i="6"/>
  <c r="AM4" i="6"/>
  <c r="AL4" i="6"/>
  <c r="AK4" i="6"/>
  <c r="AJ4" i="6"/>
  <c r="AI4" i="6"/>
  <c r="AH4" i="6"/>
  <c r="AG4" i="6"/>
  <c r="AF4" i="6"/>
  <c r="AE4" i="6"/>
  <c r="AD4" i="6"/>
  <c r="AC4" i="6"/>
  <c r="AB4" i="6"/>
  <c r="AJ6" i="3"/>
  <c r="AI6" i="3"/>
  <c r="AH6" i="3"/>
  <c r="AG6" i="3"/>
  <c r="AF6" i="3"/>
  <c r="AE6" i="3"/>
  <c r="AD6" i="3"/>
  <c r="AC6" i="3"/>
  <c r="AB6" i="3"/>
  <c r="AA6" i="3"/>
  <c r="Z6" i="3"/>
  <c r="Y6" i="3"/>
  <c r="X6" i="3"/>
  <c r="V6" i="3"/>
  <c r="AJ4" i="3"/>
  <c r="AI4" i="3"/>
  <c r="AH4" i="3"/>
  <c r="AG4" i="3"/>
  <c r="AF4" i="3"/>
  <c r="AE4" i="3"/>
  <c r="AD4" i="3"/>
  <c r="AC4" i="3"/>
  <c r="AB4" i="3"/>
  <c r="AA4" i="3"/>
  <c r="Z4" i="3"/>
  <c r="Y4" i="3"/>
  <c r="X4" i="3"/>
  <c r="W4" i="3"/>
  <c r="V4" i="3"/>
  <c r="AJ6" i="5"/>
  <c r="AI6" i="5"/>
  <c r="AH6" i="5"/>
  <c r="AG6" i="5"/>
  <c r="AF6" i="5"/>
  <c r="AE6" i="5"/>
  <c r="AD6" i="5"/>
  <c r="AC6" i="5"/>
  <c r="AB6" i="5"/>
  <c r="AA6" i="5"/>
  <c r="Z6" i="5"/>
  <c r="Y6" i="5"/>
  <c r="X6" i="5"/>
  <c r="V6" i="5"/>
  <c r="AJ4" i="5"/>
  <c r="AI4" i="5"/>
  <c r="AH4" i="5"/>
  <c r="AG4" i="5"/>
  <c r="AF4" i="5"/>
  <c r="AE4" i="5"/>
  <c r="AD4" i="5"/>
  <c r="AC4" i="5"/>
  <c r="AB4" i="5"/>
  <c r="AA4" i="5"/>
  <c r="Z4" i="5"/>
  <c r="Y4" i="5"/>
  <c r="X4" i="5"/>
  <c r="W4" i="5"/>
  <c r="V4" i="5"/>
  <c r="AE4" i="13"/>
  <c r="AD4" i="13"/>
  <c r="AC4" i="13"/>
  <c r="AB4" i="13"/>
  <c r="AA4" i="13"/>
  <c r="Z4" i="13"/>
  <c r="Y4" i="13"/>
  <c r="X4" i="13"/>
  <c r="W4" i="13"/>
  <c r="V4" i="13"/>
  <c r="AE6" i="13"/>
  <c r="AD6" i="13"/>
  <c r="AC6" i="13"/>
  <c r="AB6" i="13"/>
  <c r="AA6" i="13"/>
  <c r="Z6" i="13"/>
  <c r="Y6" i="13"/>
  <c r="X6" i="13"/>
  <c r="V6" i="13"/>
  <c r="AJ6" i="13"/>
  <c r="AI6" i="13"/>
  <c r="AH6" i="13"/>
  <c r="AG6" i="13"/>
  <c r="AF6" i="13"/>
  <c r="AJ4" i="13"/>
  <c r="AI4" i="13"/>
  <c r="AH4" i="13"/>
  <c r="AG4" i="13"/>
  <c r="AF4" i="13"/>
  <c r="AJ5" i="2"/>
  <c r="AJ3" i="2"/>
  <c r="AI5" i="2"/>
  <c r="AI3" i="2"/>
  <c r="AH5" i="2"/>
  <c r="AH3" i="2"/>
  <c r="AG5" i="2"/>
  <c r="AG3" i="2"/>
  <c r="AF5" i="2"/>
  <c r="AF3" i="2"/>
  <c r="X3" i="2" l="1"/>
  <c r="AE5" i="2"/>
  <c r="AE3" i="2"/>
  <c r="AD5" i="2"/>
  <c r="AD3" i="2"/>
  <c r="AC5" i="2"/>
  <c r="AC3" i="2"/>
  <c r="AB5" i="2"/>
  <c r="AB3" i="2"/>
  <c r="AA5" i="2"/>
  <c r="AA3" i="2"/>
  <c r="Z5" i="2"/>
  <c r="Z3" i="2"/>
  <c r="Y5" i="2"/>
  <c r="Y3" i="2"/>
  <c r="X5" i="2"/>
  <c r="W3" i="2"/>
  <c r="V5" i="2"/>
  <c r="V3" i="2"/>
  <c r="K16" i="10" l="1"/>
  <c r="K17" i="10"/>
  <c r="K18" i="10"/>
  <c r="K19" i="10"/>
  <c r="K20" i="10"/>
  <c r="K21" i="10"/>
  <c r="K22" i="10"/>
  <c r="K23" i="10"/>
  <c r="K24" i="10"/>
  <c r="K25" i="10"/>
  <c r="K26" i="10"/>
  <c r="K27" i="10"/>
  <c r="K28" i="10"/>
  <c r="K29" i="10"/>
  <c r="K30" i="10"/>
  <c r="K31" i="10"/>
  <c r="K32" i="10"/>
  <c r="K33" i="10"/>
  <c r="K34" i="10"/>
  <c r="K35" i="10"/>
  <c r="K36" i="10"/>
  <c r="K37" i="10"/>
  <c r="K38" i="10"/>
  <c r="K39" i="10"/>
  <c r="K40" i="10"/>
  <c r="K41" i="10"/>
  <c r="K42" i="10"/>
  <c r="K43" i="10"/>
  <c r="K44" i="10"/>
  <c r="K45" i="10"/>
  <c r="K46" i="10"/>
  <c r="K47" i="10"/>
  <c r="K48" i="10"/>
  <c r="K49" i="10"/>
  <c r="K50" i="10"/>
  <c r="K51" i="10"/>
  <c r="K52" i="10"/>
  <c r="K53" i="10"/>
  <c r="K54" i="10"/>
  <c r="K55" i="10"/>
  <c r="K56" i="10"/>
  <c r="K57" i="10"/>
  <c r="K58" i="10"/>
  <c r="K59" i="10"/>
  <c r="K60" i="10"/>
  <c r="K61" i="10"/>
  <c r="K62" i="10"/>
  <c r="K63" i="10"/>
  <c r="K64" i="10"/>
  <c r="K65" i="10"/>
  <c r="K66" i="10"/>
  <c r="K67" i="10"/>
  <c r="K68" i="10"/>
  <c r="K69" i="10"/>
  <c r="K70" i="10"/>
  <c r="K71" i="10"/>
  <c r="K72" i="10"/>
  <c r="K73" i="10"/>
  <c r="K74" i="10"/>
  <c r="K75" i="10"/>
  <c r="K76" i="10"/>
  <c r="K77" i="10"/>
  <c r="K78" i="10"/>
  <c r="K79" i="10"/>
  <c r="K80" i="10"/>
  <c r="K81" i="10"/>
  <c r="K82" i="10"/>
  <c r="K83" i="10"/>
  <c r="K84" i="10"/>
  <c r="K85" i="10"/>
  <c r="K86" i="10"/>
  <c r="K87" i="10"/>
  <c r="K88" i="10"/>
  <c r="K89" i="10"/>
  <c r="K90" i="10"/>
  <c r="K91" i="10"/>
  <c r="K92" i="10"/>
  <c r="K93" i="10"/>
  <c r="K94" i="10"/>
  <c r="K95" i="10"/>
  <c r="K96" i="10"/>
  <c r="K97" i="10"/>
  <c r="K98" i="10"/>
  <c r="K99" i="10"/>
  <c r="K100" i="10"/>
  <c r="K101" i="10"/>
  <c r="K102" i="10"/>
  <c r="K103" i="10"/>
  <c r="K104" i="10"/>
  <c r="K105" i="10"/>
  <c r="K106" i="10"/>
  <c r="K107" i="10"/>
  <c r="K108" i="10"/>
  <c r="K109" i="10"/>
  <c r="K110" i="10"/>
  <c r="K111" i="10"/>
  <c r="K112" i="10"/>
  <c r="K113" i="10"/>
  <c r="K114" i="10"/>
  <c r="K15" i="10"/>
  <c r="F16" i="9"/>
  <c r="F17" i="9"/>
  <c r="M17" i="9" s="1"/>
  <c r="N17" i="9" s="1"/>
  <c r="F18" i="9"/>
  <c r="M18" i="9" s="1"/>
  <c r="N18" i="9" s="1"/>
  <c r="F19" i="9"/>
  <c r="M19" i="9" s="1"/>
  <c r="N19" i="9" s="1"/>
  <c r="F20" i="9"/>
  <c r="M20" i="9" s="1"/>
  <c r="N20" i="9" s="1"/>
  <c r="F21" i="9"/>
  <c r="M21" i="9" s="1"/>
  <c r="N21" i="9" s="1"/>
  <c r="F22" i="9"/>
  <c r="M22" i="9" s="1"/>
  <c r="N22" i="9" s="1"/>
  <c r="F23" i="9"/>
  <c r="M23" i="9" s="1"/>
  <c r="N23" i="9" s="1"/>
  <c r="F24" i="9"/>
  <c r="M24" i="9" s="1"/>
  <c r="N24" i="9" s="1"/>
  <c r="F25" i="9"/>
  <c r="M25" i="9" s="1"/>
  <c r="N25" i="9" s="1"/>
  <c r="F26" i="9"/>
  <c r="M26" i="9" s="1"/>
  <c r="N26" i="9" s="1"/>
  <c r="F27" i="9"/>
  <c r="M27" i="9" s="1"/>
  <c r="N27" i="9" s="1"/>
  <c r="F28" i="9"/>
  <c r="M28" i="9" s="1"/>
  <c r="N28" i="9" s="1"/>
  <c r="F29" i="9"/>
  <c r="M29" i="9" s="1"/>
  <c r="N29" i="9" s="1"/>
  <c r="F30" i="9"/>
  <c r="M30" i="9" s="1"/>
  <c r="N30" i="9" s="1"/>
  <c r="F31" i="9"/>
  <c r="M31" i="9" s="1"/>
  <c r="N31" i="9" s="1"/>
  <c r="F32" i="9"/>
  <c r="M32" i="9" s="1"/>
  <c r="N32" i="9" s="1"/>
  <c r="F33" i="9"/>
  <c r="M33" i="9" s="1"/>
  <c r="N33" i="9" s="1"/>
  <c r="F34" i="9"/>
  <c r="M34" i="9" s="1"/>
  <c r="N34" i="9" s="1"/>
  <c r="F35" i="9"/>
  <c r="M35" i="9" s="1"/>
  <c r="N35" i="9" s="1"/>
  <c r="F36" i="9"/>
  <c r="M36" i="9" s="1"/>
  <c r="N36" i="9" s="1"/>
  <c r="F37" i="9"/>
  <c r="M37" i="9" s="1"/>
  <c r="N37" i="9" s="1"/>
  <c r="F38" i="9"/>
  <c r="M38" i="9" s="1"/>
  <c r="N38" i="9" s="1"/>
  <c r="F39" i="9"/>
  <c r="M39" i="9" s="1"/>
  <c r="N39" i="9" s="1"/>
  <c r="F40" i="9"/>
  <c r="M40" i="9" s="1"/>
  <c r="N40" i="9" s="1"/>
  <c r="F41" i="9"/>
  <c r="M41" i="9" s="1"/>
  <c r="N41" i="9" s="1"/>
  <c r="F42" i="9"/>
  <c r="M42" i="9" s="1"/>
  <c r="N42" i="9" s="1"/>
  <c r="F43" i="9"/>
  <c r="M43" i="9" s="1"/>
  <c r="N43" i="9" s="1"/>
  <c r="F44" i="9"/>
  <c r="M44" i="9" s="1"/>
  <c r="N44" i="9" s="1"/>
  <c r="F45" i="9"/>
  <c r="M45" i="9" s="1"/>
  <c r="N45" i="9" s="1"/>
  <c r="F46" i="9"/>
  <c r="M46" i="9" s="1"/>
  <c r="N46" i="9" s="1"/>
  <c r="F47" i="9"/>
  <c r="M47" i="9" s="1"/>
  <c r="N47" i="9" s="1"/>
  <c r="F48" i="9"/>
  <c r="M48" i="9" s="1"/>
  <c r="N48" i="9" s="1"/>
  <c r="F49" i="9"/>
  <c r="M49" i="9" s="1"/>
  <c r="N49" i="9" s="1"/>
  <c r="F50" i="9"/>
  <c r="M50" i="9" s="1"/>
  <c r="N50" i="9" s="1"/>
  <c r="F51" i="9"/>
  <c r="M51" i="9" s="1"/>
  <c r="N51" i="9" s="1"/>
  <c r="F52" i="9"/>
  <c r="M52" i="9" s="1"/>
  <c r="N52" i="9" s="1"/>
  <c r="F53" i="9"/>
  <c r="M53" i="9" s="1"/>
  <c r="N53" i="9" s="1"/>
  <c r="F54" i="9"/>
  <c r="M54" i="9" s="1"/>
  <c r="N54" i="9" s="1"/>
  <c r="F55" i="9"/>
  <c r="M55" i="9" s="1"/>
  <c r="N55" i="9" s="1"/>
  <c r="F56" i="9"/>
  <c r="M56" i="9" s="1"/>
  <c r="N56" i="9" s="1"/>
  <c r="F57" i="9"/>
  <c r="M57" i="9" s="1"/>
  <c r="N57" i="9" s="1"/>
  <c r="F58" i="9"/>
  <c r="M58" i="9" s="1"/>
  <c r="N58" i="9" s="1"/>
  <c r="F59" i="9"/>
  <c r="M59" i="9" s="1"/>
  <c r="N59" i="9" s="1"/>
  <c r="F60" i="9"/>
  <c r="M60" i="9" s="1"/>
  <c r="N60" i="9" s="1"/>
  <c r="F61" i="9"/>
  <c r="M61" i="9" s="1"/>
  <c r="N61" i="9" s="1"/>
  <c r="F62" i="9"/>
  <c r="M62" i="9" s="1"/>
  <c r="N62" i="9" s="1"/>
  <c r="F63" i="9"/>
  <c r="M63" i="9" s="1"/>
  <c r="N63" i="9" s="1"/>
  <c r="F64" i="9"/>
  <c r="M64" i="9" s="1"/>
  <c r="N64" i="9" s="1"/>
  <c r="F65" i="9"/>
  <c r="M65" i="9" s="1"/>
  <c r="N65" i="9" s="1"/>
  <c r="F66" i="9"/>
  <c r="M66" i="9" s="1"/>
  <c r="N66" i="9" s="1"/>
  <c r="F67" i="9"/>
  <c r="M67" i="9" s="1"/>
  <c r="N67" i="9" s="1"/>
  <c r="F68" i="9"/>
  <c r="M68" i="9" s="1"/>
  <c r="N68" i="9" s="1"/>
  <c r="F69" i="9"/>
  <c r="M69" i="9" s="1"/>
  <c r="N69" i="9" s="1"/>
  <c r="F70" i="9"/>
  <c r="M70" i="9" s="1"/>
  <c r="N70" i="9" s="1"/>
  <c r="F71" i="9"/>
  <c r="M71" i="9" s="1"/>
  <c r="N71" i="9" s="1"/>
  <c r="F72" i="9"/>
  <c r="M72" i="9" s="1"/>
  <c r="N72" i="9" s="1"/>
  <c r="F73" i="9"/>
  <c r="M73" i="9" s="1"/>
  <c r="N73" i="9" s="1"/>
  <c r="F74" i="9"/>
  <c r="M74" i="9" s="1"/>
  <c r="N74" i="9" s="1"/>
  <c r="F15" i="9"/>
  <c r="L15" i="9" s="1"/>
  <c r="O14" i="14"/>
  <c r="O15" i="14"/>
  <c r="O16" i="14"/>
  <c r="AA16" i="14" s="1"/>
  <c r="AB16" i="14" s="1"/>
  <c r="O17" i="14"/>
  <c r="AA17" i="14" s="1"/>
  <c r="AB17" i="14" s="1"/>
  <c r="O18" i="14"/>
  <c r="AA18" i="14" s="1"/>
  <c r="AB18" i="14" s="1"/>
  <c r="O19" i="14"/>
  <c r="AA19" i="14" s="1"/>
  <c r="AB19" i="14" s="1"/>
  <c r="O20" i="14"/>
  <c r="AA20" i="14" s="1"/>
  <c r="AB20" i="14" s="1"/>
  <c r="O21" i="14"/>
  <c r="AA21" i="14" s="1"/>
  <c r="AB21" i="14" s="1"/>
  <c r="O22" i="14"/>
  <c r="AA22" i="14" s="1"/>
  <c r="AB22" i="14" s="1"/>
  <c r="O23" i="14"/>
  <c r="AA23" i="14" s="1"/>
  <c r="AB23" i="14" s="1"/>
  <c r="O24" i="14"/>
  <c r="AA24" i="14" s="1"/>
  <c r="AB24" i="14" s="1"/>
  <c r="O25" i="14"/>
  <c r="AA25" i="14" s="1"/>
  <c r="AB25" i="14" s="1"/>
  <c r="O26" i="14"/>
  <c r="AA26" i="14" s="1"/>
  <c r="AB26" i="14" s="1"/>
  <c r="O27" i="14"/>
  <c r="AA27" i="14" s="1"/>
  <c r="AB27" i="14" s="1"/>
  <c r="O28" i="14"/>
  <c r="AA28" i="14" s="1"/>
  <c r="AB28" i="14" s="1"/>
  <c r="O29" i="14"/>
  <c r="AA29" i="14" s="1"/>
  <c r="AB29" i="14" s="1"/>
  <c r="O30" i="14"/>
  <c r="AA30" i="14" s="1"/>
  <c r="AB30" i="14" s="1"/>
  <c r="O31" i="14"/>
  <c r="AA31" i="14" s="1"/>
  <c r="AB31" i="14" s="1"/>
  <c r="O32" i="14"/>
  <c r="AA32" i="14" s="1"/>
  <c r="AB32" i="14" s="1"/>
  <c r="O33" i="14"/>
  <c r="AA33" i="14" s="1"/>
  <c r="AB33" i="14" s="1"/>
  <c r="O34" i="14"/>
  <c r="AA34" i="14" s="1"/>
  <c r="AB34" i="14" s="1"/>
  <c r="O35" i="14"/>
  <c r="AA35" i="14" s="1"/>
  <c r="AB35" i="14" s="1"/>
  <c r="O36" i="14"/>
  <c r="AA36" i="14" s="1"/>
  <c r="AB36" i="14" s="1"/>
  <c r="O37" i="14"/>
  <c r="AA37" i="14" s="1"/>
  <c r="AB37" i="14" s="1"/>
  <c r="O38" i="14"/>
  <c r="AA38" i="14" s="1"/>
  <c r="AB38" i="14" s="1"/>
  <c r="O39" i="14"/>
  <c r="AA39" i="14" s="1"/>
  <c r="AB39" i="14" s="1"/>
  <c r="O40" i="14"/>
  <c r="AA40" i="14" s="1"/>
  <c r="AB40" i="14" s="1"/>
  <c r="O41" i="14"/>
  <c r="AA41" i="14" s="1"/>
  <c r="AB41" i="14" s="1"/>
  <c r="O42" i="14"/>
  <c r="AA42" i="14" s="1"/>
  <c r="AB42" i="14" s="1"/>
  <c r="O43" i="14"/>
  <c r="AA43" i="14" s="1"/>
  <c r="AB43" i="14" s="1"/>
  <c r="O44" i="14"/>
  <c r="AA44" i="14" s="1"/>
  <c r="AB44" i="14" s="1"/>
  <c r="O45" i="14"/>
  <c r="AA45" i="14" s="1"/>
  <c r="AB45" i="14" s="1"/>
  <c r="O46" i="14"/>
  <c r="AA46" i="14" s="1"/>
  <c r="AB46" i="14" s="1"/>
  <c r="O47" i="14"/>
  <c r="AA47" i="14" s="1"/>
  <c r="AB47" i="14" s="1"/>
  <c r="O48" i="14"/>
  <c r="AA48" i="14" s="1"/>
  <c r="AB48" i="14" s="1"/>
  <c r="O49" i="14"/>
  <c r="AA49" i="14" s="1"/>
  <c r="AB49" i="14" s="1"/>
  <c r="O50" i="14"/>
  <c r="AA50" i="14" s="1"/>
  <c r="AB50" i="14" s="1"/>
  <c r="O51" i="14"/>
  <c r="AA51" i="14" s="1"/>
  <c r="AB51" i="14" s="1"/>
  <c r="O52" i="14"/>
  <c r="AA52" i="14" s="1"/>
  <c r="AB52" i="14" s="1"/>
  <c r="O53" i="14"/>
  <c r="AA53" i="14" s="1"/>
  <c r="AB53" i="14" s="1"/>
  <c r="O54" i="14"/>
  <c r="AA54" i="14" s="1"/>
  <c r="AB54" i="14" s="1"/>
  <c r="O55" i="14"/>
  <c r="AA55" i="14" s="1"/>
  <c r="AB55" i="14" s="1"/>
  <c r="O56" i="14"/>
  <c r="AA56" i="14" s="1"/>
  <c r="AB56" i="14" s="1"/>
  <c r="O57" i="14"/>
  <c r="AA57" i="14" s="1"/>
  <c r="AB57" i="14" s="1"/>
  <c r="O58" i="14"/>
  <c r="AA58" i="14" s="1"/>
  <c r="AB58" i="14" s="1"/>
  <c r="O59" i="14"/>
  <c r="AA59" i="14" s="1"/>
  <c r="AB59" i="14" s="1"/>
  <c r="O60" i="14"/>
  <c r="AA60" i="14" s="1"/>
  <c r="AB60" i="14" s="1"/>
  <c r="O61" i="14"/>
  <c r="AA61" i="14" s="1"/>
  <c r="AB61" i="14" s="1"/>
  <c r="O62" i="14"/>
  <c r="AA62" i="14" s="1"/>
  <c r="AB62" i="14" s="1"/>
  <c r="O63" i="14"/>
  <c r="AA63" i="14" s="1"/>
  <c r="AB63" i="14" s="1"/>
  <c r="O64" i="14"/>
  <c r="AA64" i="14" s="1"/>
  <c r="AB64" i="14" s="1"/>
  <c r="O65" i="14"/>
  <c r="AA65" i="14" s="1"/>
  <c r="AB65" i="14" s="1"/>
  <c r="O66" i="14"/>
  <c r="AA66" i="14" s="1"/>
  <c r="AB66" i="14" s="1"/>
  <c r="O67" i="14"/>
  <c r="AA67" i="14" s="1"/>
  <c r="AB67" i="14" s="1"/>
  <c r="O68" i="14"/>
  <c r="AA68" i="14" s="1"/>
  <c r="AB68" i="14" s="1"/>
  <c r="O69" i="14"/>
  <c r="AA69" i="14" s="1"/>
  <c r="AB69" i="14" s="1"/>
  <c r="O70" i="14"/>
  <c r="AA70" i="14" s="1"/>
  <c r="AB70" i="14" s="1"/>
  <c r="O71" i="14"/>
  <c r="AA71" i="14" s="1"/>
  <c r="AB71" i="14" s="1"/>
  <c r="O72" i="14"/>
  <c r="AA72" i="14" s="1"/>
  <c r="AB72" i="14" s="1"/>
  <c r="O73" i="14"/>
  <c r="AA73" i="14" s="1"/>
  <c r="AB73" i="14" s="1"/>
  <c r="O74" i="14"/>
  <c r="AA74" i="14" s="1"/>
  <c r="AB74" i="14" s="1"/>
  <c r="O75" i="14"/>
  <c r="AA75" i="14" s="1"/>
  <c r="AB75" i="14" s="1"/>
  <c r="O76" i="14"/>
  <c r="AA76" i="14" s="1"/>
  <c r="AB76" i="14" s="1"/>
  <c r="O77" i="14"/>
  <c r="AA77" i="14" s="1"/>
  <c r="AB77" i="14" s="1"/>
  <c r="O78" i="14"/>
  <c r="AA78" i="14" s="1"/>
  <c r="AB78" i="14" s="1"/>
  <c r="O79" i="14"/>
  <c r="AA79" i="14" s="1"/>
  <c r="AB79" i="14" s="1"/>
  <c r="O80" i="14"/>
  <c r="AA80" i="14" s="1"/>
  <c r="AB80" i="14" s="1"/>
  <c r="O81" i="14"/>
  <c r="AA81" i="14" s="1"/>
  <c r="AB81" i="14" s="1"/>
  <c r="O82" i="14"/>
  <c r="AA82" i="14" s="1"/>
  <c r="AB82" i="14" s="1"/>
  <c r="O83" i="14"/>
  <c r="AA83" i="14" s="1"/>
  <c r="AB83" i="14" s="1"/>
  <c r="O84" i="14"/>
  <c r="AA84" i="14" s="1"/>
  <c r="AB84" i="14" s="1"/>
  <c r="O85" i="14"/>
  <c r="AA85" i="14" s="1"/>
  <c r="AB85" i="14" s="1"/>
  <c r="O86" i="14"/>
  <c r="AA86" i="14" s="1"/>
  <c r="AB86" i="14" s="1"/>
  <c r="O87" i="14"/>
  <c r="AA87" i="14" s="1"/>
  <c r="AB87" i="14" s="1"/>
  <c r="O88" i="14"/>
  <c r="AA88" i="14" s="1"/>
  <c r="AB88" i="14" s="1"/>
  <c r="O89" i="14"/>
  <c r="AA89" i="14" s="1"/>
  <c r="AB89" i="14" s="1"/>
  <c r="O90" i="14"/>
  <c r="AA90" i="14" s="1"/>
  <c r="AB90" i="14" s="1"/>
  <c r="O91" i="14"/>
  <c r="AA91" i="14" s="1"/>
  <c r="AB91" i="14" s="1"/>
  <c r="O92" i="14"/>
  <c r="AA92" i="14" s="1"/>
  <c r="AB92" i="14" s="1"/>
  <c r="O93" i="14"/>
  <c r="AA93" i="14" s="1"/>
  <c r="AB93" i="14" s="1"/>
  <c r="O94" i="14"/>
  <c r="AA94" i="14" s="1"/>
  <c r="AB94" i="14" s="1"/>
  <c r="O95" i="14"/>
  <c r="AA95" i="14" s="1"/>
  <c r="AB95" i="14" s="1"/>
  <c r="O96" i="14"/>
  <c r="AA96" i="14" s="1"/>
  <c r="AB96" i="14" s="1"/>
  <c r="O97" i="14"/>
  <c r="AA97" i="14" s="1"/>
  <c r="AB97" i="14" s="1"/>
  <c r="O98" i="14"/>
  <c r="AA98" i="14" s="1"/>
  <c r="AB98" i="14" s="1"/>
  <c r="O99" i="14"/>
  <c r="AA99" i="14" s="1"/>
  <c r="AB99" i="14" s="1"/>
  <c r="O100" i="14"/>
  <c r="AA100" i="14" s="1"/>
  <c r="AB100" i="14" s="1"/>
  <c r="O101" i="14"/>
  <c r="AA101" i="14" s="1"/>
  <c r="AB101" i="14" s="1"/>
  <c r="O102" i="14"/>
  <c r="AA102" i="14" s="1"/>
  <c r="AB102" i="14" s="1"/>
  <c r="O103" i="14"/>
  <c r="AA103" i="14" s="1"/>
  <c r="AB103" i="14" s="1"/>
  <c r="O104" i="14"/>
  <c r="AA104" i="14" s="1"/>
  <c r="AB104" i="14" s="1"/>
  <c r="O105" i="14"/>
  <c r="AA105" i="14" s="1"/>
  <c r="AB105" i="14" s="1"/>
  <c r="O106" i="14"/>
  <c r="AA106" i="14" s="1"/>
  <c r="AB106" i="14" s="1"/>
  <c r="O107" i="14"/>
  <c r="AA107" i="14" s="1"/>
  <c r="AB107" i="14" s="1"/>
  <c r="O108" i="14"/>
  <c r="AA108" i="14" s="1"/>
  <c r="AB108" i="14" s="1"/>
  <c r="O109" i="14"/>
  <c r="AA109" i="14" s="1"/>
  <c r="AB109" i="14" s="1"/>
  <c r="O110" i="14"/>
  <c r="AA110" i="14" s="1"/>
  <c r="AB110" i="14" s="1"/>
  <c r="O111" i="14"/>
  <c r="AA111" i="14" s="1"/>
  <c r="AB111" i="14" s="1"/>
  <c r="O112" i="14"/>
  <c r="AA112" i="14" s="1"/>
  <c r="AB112" i="14" s="1"/>
  <c r="O113" i="14"/>
  <c r="AA113" i="14" s="1"/>
  <c r="AB113" i="14" s="1"/>
  <c r="O114" i="14"/>
  <c r="AA114" i="14" s="1"/>
  <c r="AB114" i="14" s="1"/>
  <c r="O115" i="14"/>
  <c r="AA115" i="14" s="1"/>
  <c r="AB115" i="14" s="1"/>
  <c r="O116" i="14"/>
  <c r="AA116" i="14" s="1"/>
  <c r="AB116" i="14" s="1"/>
  <c r="O117" i="14"/>
  <c r="AA117" i="14" s="1"/>
  <c r="AB117" i="14" s="1"/>
  <c r="O118" i="14"/>
  <c r="AA118" i="14" s="1"/>
  <c r="AB118" i="14" s="1"/>
  <c r="O119" i="14"/>
  <c r="AA119" i="14" s="1"/>
  <c r="AB119" i="14" s="1"/>
  <c r="O120" i="14"/>
  <c r="AA120" i="14" s="1"/>
  <c r="AB120" i="14" s="1"/>
  <c r="O121" i="14"/>
  <c r="AA121" i="14" s="1"/>
  <c r="AB121" i="14" s="1"/>
  <c r="O122" i="14"/>
  <c r="AA122" i="14" s="1"/>
  <c r="AB122" i="14" s="1"/>
  <c r="O123" i="14"/>
  <c r="AA123" i="14" s="1"/>
  <c r="AB123" i="14" s="1"/>
  <c r="O124" i="14"/>
  <c r="AA124" i="14" s="1"/>
  <c r="AB124" i="14" s="1"/>
  <c r="O125" i="14"/>
  <c r="AA125" i="14" s="1"/>
  <c r="AB125" i="14" s="1"/>
  <c r="O126" i="14"/>
  <c r="AA126" i="14" s="1"/>
  <c r="AB126" i="14" s="1"/>
  <c r="O127" i="14"/>
  <c r="AA127" i="14" s="1"/>
  <c r="AB127" i="14" s="1"/>
  <c r="O128" i="14"/>
  <c r="AA128" i="14" s="1"/>
  <c r="AB128" i="14" s="1"/>
  <c r="O129" i="14"/>
  <c r="AA129" i="14" s="1"/>
  <c r="AB129" i="14" s="1"/>
  <c r="O130" i="14"/>
  <c r="AA130" i="14" s="1"/>
  <c r="AB130" i="14" s="1"/>
  <c r="O131" i="14"/>
  <c r="AA131" i="14" s="1"/>
  <c r="AB131" i="14" s="1"/>
  <c r="O132" i="14"/>
  <c r="AA132" i="14" s="1"/>
  <c r="AB132" i="14" s="1"/>
  <c r="O133" i="14"/>
  <c r="AA133" i="14" s="1"/>
  <c r="AB133" i="14" s="1"/>
  <c r="O134" i="14"/>
  <c r="AA134" i="14" s="1"/>
  <c r="AB134" i="14" s="1"/>
  <c r="O135" i="14"/>
  <c r="AA135" i="14" s="1"/>
  <c r="AB135" i="14" s="1"/>
  <c r="O136" i="14"/>
  <c r="AA136" i="14" s="1"/>
  <c r="AB136" i="14" s="1"/>
  <c r="O137" i="14"/>
  <c r="AA137" i="14" s="1"/>
  <c r="AB137" i="14" s="1"/>
  <c r="O138" i="14"/>
  <c r="AA138" i="14" s="1"/>
  <c r="AB138" i="14" s="1"/>
  <c r="O139" i="14"/>
  <c r="AA139" i="14" s="1"/>
  <c r="AB139" i="14" s="1"/>
  <c r="O140" i="14"/>
  <c r="AA140" i="14" s="1"/>
  <c r="AB140" i="14" s="1"/>
  <c r="O141" i="14"/>
  <c r="AA141" i="14" s="1"/>
  <c r="AB141" i="14" s="1"/>
  <c r="O142" i="14"/>
  <c r="AA142" i="14" s="1"/>
  <c r="AB142" i="14" s="1"/>
  <c r="O143" i="14"/>
  <c r="AA143" i="14" s="1"/>
  <c r="AB143" i="14" s="1"/>
  <c r="O144" i="14"/>
  <c r="AA144" i="14" s="1"/>
  <c r="AB144" i="14" s="1"/>
  <c r="O145" i="14"/>
  <c r="AA145" i="14" s="1"/>
  <c r="AB145" i="14" s="1"/>
  <c r="O146" i="14"/>
  <c r="AA146" i="14" s="1"/>
  <c r="AB146" i="14" s="1"/>
  <c r="O147" i="14"/>
  <c r="AA147" i="14" s="1"/>
  <c r="AB147" i="14" s="1"/>
  <c r="O148" i="14"/>
  <c r="AA148" i="14" s="1"/>
  <c r="AB148" i="14" s="1"/>
  <c r="O149" i="14"/>
  <c r="AA149" i="14" s="1"/>
  <c r="AB149" i="14" s="1"/>
  <c r="O150" i="14"/>
  <c r="AA150" i="14" s="1"/>
  <c r="AB150" i="14" s="1"/>
  <c r="O151" i="14"/>
  <c r="AA151" i="14" s="1"/>
  <c r="AB151" i="14" s="1"/>
  <c r="O152" i="14"/>
  <c r="AA152" i="14" s="1"/>
  <c r="AB152" i="14" s="1"/>
  <c r="O153" i="14"/>
  <c r="AA153" i="14" s="1"/>
  <c r="AB153" i="14" s="1"/>
  <c r="O154" i="14"/>
  <c r="AA154" i="14" s="1"/>
  <c r="AB154" i="14" s="1"/>
  <c r="O155" i="14"/>
  <c r="AA155" i="14" s="1"/>
  <c r="AB155" i="14" s="1"/>
  <c r="O156" i="14"/>
  <c r="AA156" i="14" s="1"/>
  <c r="AB156" i="14" s="1"/>
  <c r="O157" i="14"/>
  <c r="AA157" i="14" s="1"/>
  <c r="AB157" i="14" s="1"/>
  <c r="O158" i="14"/>
  <c r="AA158" i="14" s="1"/>
  <c r="AB158" i="14" s="1"/>
  <c r="O159" i="14"/>
  <c r="AA159" i="14" s="1"/>
  <c r="AB159" i="14" s="1"/>
  <c r="O160" i="14"/>
  <c r="AA160" i="14" s="1"/>
  <c r="AB160" i="14" s="1"/>
  <c r="O161" i="14"/>
  <c r="AA161" i="14" s="1"/>
  <c r="AB161" i="14" s="1"/>
  <c r="O162" i="14"/>
  <c r="AA162" i="14" s="1"/>
  <c r="AB162" i="14" s="1"/>
  <c r="O163" i="14"/>
  <c r="AA163" i="14" s="1"/>
  <c r="AB163" i="14" s="1"/>
  <c r="O164" i="14"/>
  <c r="AA164" i="14" s="1"/>
  <c r="AB164" i="14" s="1"/>
  <c r="O165" i="14"/>
  <c r="AA165" i="14" s="1"/>
  <c r="AB165" i="14" s="1"/>
  <c r="O166" i="14"/>
  <c r="AA166" i="14" s="1"/>
  <c r="AB166" i="14" s="1"/>
  <c r="O167" i="14"/>
  <c r="AA167" i="14" s="1"/>
  <c r="AB167" i="14" s="1"/>
  <c r="O168" i="14"/>
  <c r="AA168" i="14" s="1"/>
  <c r="AB168" i="14" s="1"/>
  <c r="O169" i="14"/>
  <c r="AA169" i="14" s="1"/>
  <c r="AB169" i="14" s="1"/>
  <c r="O170" i="14"/>
  <c r="AA170" i="14" s="1"/>
  <c r="AB170" i="14" s="1"/>
  <c r="O171" i="14"/>
  <c r="AA171" i="14" s="1"/>
  <c r="AB171" i="14" s="1"/>
  <c r="O172" i="14"/>
  <c r="AA172" i="14" s="1"/>
  <c r="AB172" i="14" s="1"/>
  <c r="O173" i="14"/>
  <c r="AA173" i="14" s="1"/>
  <c r="AB173" i="14" s="1"/>
  <c r="O174" i="14"/>
  <c r="AA174" i="14" s="1"/>
  <c r="AB174" i="14" s="1"/>
  <c r="O175" i="14"/>
  <c r="AA175" i="14" s="1"/>
  <c r="AB175" i="14" s="1"/>
  <c r="O176" i="14"/>
  <c r="AA176" i="14" s="1"/>
  <c r="AB176" i="14" s="1"/>
  <c r="O177" i="14"/>
  <c r="AA177" i="14" s="1"/>
  <c r="AB177" i="14" s="1"/>
  <c r="O178" i="14"/>
  <c r="AA178" i="14" s="1"/>
  <c r="AB178" i="14" s="1"/>
  <c r="O179" i="14"/>
  <c r="AA179" i="14" s="1"/>
  <c r="AB179" i="14" s="1"/>
  <c r="O180" i="14"/>
  <c r="AA180" i="14" s="1"/>
  <c r="AB180" i="14" s="1"/>
  <c r="O181" i="14"/>
  <c r="AA181" i="14" s="1"/>
  <c r="AB181" i="14" s="1"/>
  <c r="O182" i="14"/>
  <c r="AA182" i="14" s="1"/>
  <c r="AB182" i="14" s="1"/>
  <c r="O183" i="14"/>
  <c r="AA183" i="14" s="1"/>
  <c r="AB183" i="14" s="1"/>
  <c r="O184" i="14"/>
  <c r="AA184" i="14" s="1"/>
  <c r="AB184" i="14" s="1"/>
  <c r="O185" i="14"/>
  <c r="AA185" i="14" s="1"/>
  <c r="AB185" i="14" s="1"/>
  <c r="O186" i="14"/>
  <c r="AA186" i="14" s="1"/>
  <c r="AB186" i="14" s="1"/>
  <c r="O187" i="14"/>
  <c r="AA187" i="14" s="1"/>
  <c r="AB187" i="14" s="1"/>
  <c r="O188" i="14"/>
  <c r="AA188" i="14" s="1"/>
  <c r="AB188" i="14" s="1"/>
  <c r="O189" i="14"/>
  <c r="AA189" i="14" s="1"/>
  <c r="AB189" i="14" s="1"/>
  <c r="O190" i="14"/>
  <c r="AA190" i="14" s="1"/>
  <c r="AB190" i="14" s="1"/>
  <c r="O191" i="14"/>
  <c r="AA191" i="14" s="1"/>
  <c r="AB191" i="14" s="1"/>
  <c r="O192" i="14"/>
  <c r="AA192" i="14" s="1"/>
  <c r="AB192" i="14" s="1"/>
  <c r="O193" i="14"/>
  <c r="AA193" i="14" s="1"/>
  <c r="AB193" i="14" s="1"/>
  <c r="O194" i="14"/>
  <c r="AA194" i="14" s="1"/>
  <c r="AB194" i="14" s="1"/>
  <c r="O195" i="14"/>
  <c r="AA195" i="14" s="1"/>
  <c r="AB195" i="14" s="1"/>
  <c r="O196" i="14"/>
  <c r="AA196" i="14" s="1"/>
  <c r="AB196" i="14" s="1"/>
  <c r="O197" i="14"/>
  <c r="AA197" i="14" s="1"/>
  <c r="AB197" i="14" s="1"/>
  <c r="O198" i="14"/>
  <c r="AA198" i="14" s="1"/>
  <c r="AB198" i="14" s="1"/>
  <c r="O199" i="14"/>
  <c r="AA199" i="14" s="1"/>
  <c r="AB199" i="14" s="1"/>
  <c r="O200" i="14"/>
  <c r="AA200" i="14" s="1"/>
  <c r="AB200" i="14" s="1"/>
  <c r="O201" i="14"/>
  <c r="AA201" i="14" s="1"/>
  <c r="AB201" i="14" s="1"/>
  <c r="O202" i="14"/>
  <c r="AA202" i="14" s="1"/>
  <c r="AB202" i="14" s="1"/>
  <c r="O203" i="14"/>
  <c r="AA203" i="14" s="1"/>
  <c r="AB203" i="14" s="1"/>
  <c r="O204" i="14"/>
  <c r="AA204" i="14" s="1"/>
  <c r="AB204" i="14" s="1"/>
  <c r="O205" i="14"/>
  <c r="AA205" i="14" s="1"/>
  <c r="AB205" i="14" s="1"/>
  <c r="O206" i="14"/>
  <c r="AA206" i="14" s="1"/>
  <c r="AB206" i="14" s="1"/>
  <c r="O207" i="14"/>
  <c r="AA207" i="14" s="1"/>
  <c r="AB207" i="14" s="1"/>
  <c r="O208" i="14"/>
  <c r="AA208" i="14" s="1"/>
  <c r="AB208" i="14" s="1"/>
  <c r="O209" i="14"/>
  <c r="AA209" i="14" s="1"/>
  <c r="AB209" i="14" s="1"/>
  <c r="O210" i="14"/>
  <c r="AA210" i="14" s="1"/>
  <c r="AB210" i="14" s="1"/>
  <c r="O211" i="14"/>
  <c r="AA211" i="14" s="1"/>
  <c r="AB211" i="14" s="1"/>
  <c r="O212" i="14"/>
  <c r="AA212" i="14" s="1"/>
  <c r="AB212" i="14" s="1"/>
  <c r="O213" i="14"/>
  <c r="AA213" i="14" s="1"/>
  <c r="AB213" i="14" s="1"/>
  <c r="O214" i="14"/>
  <c r="AA214" i="14" s="1"/>
  <c r="AB214" i="14" s="1"/>
  <c r="O215" i="14"/>
  <c r="AA215" i="14" s="1"/>
  <c r="AB215" i="14" s="1"/>
  <c r="O216" i="14"/>
  <c r="AA216" i="14" s="1"/>
  <c r="AB216" i="14" s="1"/>
  <c r="O217" i="14"/>
  <c r="AA217" i="14" s="1"/>
  <c r="AB217" i="14" s="1"/>
  <c r="O218" i="14"/>
  <c r="AA218" i="14" s="1"/>
  <c r="AB218" i="14" s="1"/>
  <c r="O219" i="14"/>
  <c r="AA219" i="14" s="1"/>
  <c r="AB219" i="14" s="1"/>
  <c r="O220" i="14"/>
  <c r="AA220" i="14" s="1"/>
  <c r="AB220" i="14" s="1"/>
  <c r="O221" i="14"/>
  <c r="AA221" i="14" s="1"/>
  <c r="AB221" i="14" s="1"/>
  <c r="O222" i="14"/>
  <c r="AA222" i="14" s="1"/>
  <c r="AB222" i="14" s="1"/>
  <c r="O223" i="14"/>
  <c r="AA223" i="14" s="1"/>
  <c r="AB223" i="14" s="1"/>
  <c r="O224" i="14"/>
  <c r="AA224" i="14" s="1"/>
  <c r="AB224" i="14" s="1"/>
  <c r="O225" i="14"/>
  <c r="AA225" i="14" s="1"/>
  <c r="AB225" i="14" s="1"/>
  <c r="O226" i="14"/>
  <c r="AA226" i="14" s="1"/>
  <c r="AB226" i="14" s="1"/>
  <c r="O227" i="14"/>
  <c r="AA227" i="14" s="1"/>
  <c r="AB227" i="14" s="1"/>
  <c r="O228" i="14"/>
  <c r="AA228" i="14" s="1"/>
  <c r="AB228" i="14" s="1"/>
  <c r="O229" i="14"/>
  <c r="AA229" i="14" s="1"/>
  <c r="AB229" i="14" s="1"/>
  <c r="O230" i="14"/>
  <c r="AA230" i="14" s="1"/>
  <c r="AB230" i="14" s="1"/>
  <c r="O231" i="14"/>
  <c r="AA231" i="14" s="1"/>
  <c r="AB231" i="14" s="1"/>
  <c r="O232" i="14"/>
  <c r="AA232" i="14" s="1"/>
  <c r="AB232" i="14" s="1"/>
  <c r="O233" i="14"/>
  <c r="AA233" i="14" s="1"/>
  <c r="AB233" i="14" s="1"/>
  <c r="O234" i="14"/>
  <c r="AA234" i="14" s="1"/>
  <c r="AB234" i="14" s="1"/>
  <c r="O235" i="14"/>
  <c r="AA235" i="14" s="1"/>
  <c r="AB235" i="14" s="1"/>
  <c r="O236" i="14"/>
  <c r="AA236" i="14" s="1"/>
  <c r="AB236" i="14" s="1"/>
  <c r="O237" i="14"/>
  <c r="AA237" i="14" s="1"/>
  <c r="AB237" i="14" s="1"/>
  <c r="O238" i="14"/>
  <c r="AA238" i="14" s="1"/>
  <c r="AB238" i="14" s="1"/>
  <c r="O239" i="14"/>
  <c r="AA239" i="14" s="1"/>
  <c r="AB239" i="14" s="1"/>
  <c r="O240" i="14"/>
  <c r="AA240" i="14" s="1"/>
  <c r="AB240" i="14" s="1"/>
  <c r="O241" i="14"/>
  <c r="AA241" i="14" s="1"/>
  <c r="AB241" i="14" s="1"/>
  <c r="O242" i="14"/>
  <c r="AA242" i="14" s="1"/>
  <c r="AB242" i="14" s="1"/>
  <c r="O243" i="14"/>
  <c r="AA243" i="14" s="1"/>
  <c r="AB243" i="14" s="1"/>
  <c r="O244" i="14"/>
  <c r="AA244" i="14" s="1"/>
  <c r="AB244" i="14" s="1"/>
  <c r="O245" i="14"/>
  <c r="AA245" i="14" s="1"/>
  <c r="AB245" i="14" s="1"/>
  <c r="O246" i="14"/>
  <c r="AA246" i="14" s="1"/>
  <c r="AB246" i="14" s="1"/>
  <c r="O247" i="14"/>
  <c r="AA247" i="14" s="1"/>
  <c r="AB247" i="14" s="1"/>
  <c r="O248" i="14"/>
  <c r="AA248" i="14" s="1"/>
  <c r="AB248" i="14" s="1"/>
  <c r="O249" i="14"/>
  <c r="AA249" i="14" s="1"/>
  <c r="AB249" i="14" s="1"/>
  <c r="O250" i="14"/>
  <c r="AA250" i="14" s="1"/>
  <c r="AB250" i="14" s="1"/>
  <c r="O251" i="14"/>
  <c r="AA251" i="14" s="1"/>
  <c r="AB251" i="14" s="1"/>
  <c r="O252" i="14"/>
  <c r="AA252" i="14" s="1"/>
  <c r="AB252" i="14" s="1"/>
  <c r="O253" i="14"/>
  <c r="AA253" i="14" s="1"/>
  <c r="AB253" i="14" s="1"/>
  <c r="O254" i="14"/>
  <c r="AA254" i="14" s="1"/>
  <c r="AB254" i="14" s="1"/>
  <c r="O255" i="14"/>
  <c r="AA255" i="14" s="1"/>
  <c r="AB255" i="14" s="1"/>
  <c r="O256" i="14"/>
  <c r="AA256" i="14" s="1"/>
  <c r="AB256" i="14" s="1"/>
  <c r="O257" i="14"/>
  <c r="AA257" i="14" s="1"/>
  <c r="AB257" i="14" s="1"/>
  <c r="O258" i="14"/>
  <c r="AA258" i="14" s="1"/>
  <c r="AB258" i="14" s="1"/>
  <c r="O259" i="14"/>
  <c r="AA259" i="14" s="1"/>
  <c r="AB259" i="14" s="1"/>
  <c r="O260" i="14"/>
  <c r="AA260" i="14" s="1"/>
  <c r="AB260" i="14" s="1"/>
  <c r="O261" i="14"/>
  <c r="AA261" i="14" s="1"/>
  <c r="AB261" i="14" s="1"/>
  <c r="O262" i="14"/>
  <c r="AA262" i="14" s="1"/>
  <c r="AB262" i="14" s="1"/>
  <c r="O263" i="14"/>
  <c r="AA263" i="14" s="1"/>
  <c r="AB263" i="14" s="1"/>
  <c r="O264" i="14"/>
  <c r="AA264" i="14" s="1"/>
  <c r="AB264" i="14" s="1"/>
  <c r="O265" i="14"/>
  <c r="AA265" i="14" s="1"/>
  <c r="AB265" i="14" s="1"/>
  <c r="O266" i="14"/>
  <c r="AA266" i="14" s="1"/>
  <c r="AB266" i="14" s="1"/>
  <c r="O267" i="14"/>
  <c r="AA267" i="14" s="1"/>
  <c r="AB267" i="14" s="1"/>
  <c r="O268" i="14"/>
  <c r="AA268" i="14" s="1"/>
  <c r="AB268" i="14" s="1"/>
  <c r="O269" i="14"/>
  <c r="AA269" i="14" s="1"/>
  <c r="AB269" i="14" s="1"/>
  <c r="O270" i="14"/>
  <c r="AA270" i="14" s="1"/>
  <c r="AB270" i="14" s="1"/>
  <c r="O271" i="14"/>
  <c r="AA271" i="14" s="1"/>
  <c r="AB271" i="14" s="1"/>
  <c r="O272" i="14"/>
  <c r="AA272" i="14" s="1"/>
  <c r="AB272" i="14" s="1"/>
  <c r="O273" i="14"/>
  <c r="AA273" i="14" s="1"/>
  <c r="AB273" i="14" s="1"/>
  <c r="O274" i="14"/>
  <c r="AA274" i="14" s="1"/>
  <c r="AB274" i="14" s="1"/>
  <c r="O275" i="14"/>
  <c r="AA275" i="14" s="1"/>
  <c r="AB275" i="14" s="1"/>
  <c r="O276" i="14"/>
  <c r="AA276" i="14" s="1"/>
  <c r="AB276" i="14" s="1"/>
  <c r="O277" i="14"/>
  <c r="AA277" i="14" s="1"/>
  <c r="AB277" i="14" s="1"/>
  <c r="O278" i="14"/>
  <c r="AA278" i="14" s="1"/>
  <c r="AB278" i="14" s="1"/>
  <c r="O279" i="14"/>
  <c r="AA279" i="14" s="1"/>
  <c r="AB279" i="14" s="1"/>
  <c r="O280" i="14"/>
  <c r="AA280" i="14" s="1"/>
  <c r="AB280" i="14" s="1"/>
  <c r="O281" i="14"/>
  <c r="AA281" i="14" s="1"/>
  <c r="AB281" i="14" s="1"/>
  <c r="O282" i="14"/>
  <c r="AA282" i="14" s="1"/>
  <c r="AB282" i="14" s="1"/>
  <c r="O283" i="14"/>
  <c r="AA283" i="14" s="1"/>
  <c r="AB283" i="14" s="1"/>
  <c r="O284" i="14"/>
  <c r="AA284" i="14" s="1"/>
  <c r="AB284" i="14" s="1"/>
  <c r="O285" i="14"/>
  <c r="AA285" i="14" s="1"/>
  <c r="AB285" i="14" s="1"/>
  <c r="O286" i="14"/>
  <c r="AA286" i="14" s="1"/>
  <c r="AB286" i="14" s="1"/>
  <c r="O287" i="14"/>
  <c r="AA287" i="14" s="1"/>
  <c r="AB287" i="14" s="1"/>
  <c r="O288" i="14"/>
  <c r="AA288" i="14" s="1"/>
  <c r="AB288" i="14" s="1"/>
  <c r="O289" i="14"/>
  <c r="AA289" i="14" s="1"/>
  <c r="AB289" i="14" s="1"/>
  <c r="O290" i="14"/>
  <c r="AA290" i="14" s="1"/>
  <c r="AB290" i="14" s="1"/>
  <c r="O291" i="14"/>
  <c r="AA291" i="14" s="1"/>
  <c r="AB291" i="14" s="1"/>
  <c r="O292" i="14"/>
  <c r="AA292" i="14" s="1"/>
  <c r="AB292" i="14" s="1"/>
  <c r="O293" i="14"/>
  <c r="AA293" i="14" s="1"/>
  <c r="AB293" i="14" s="1"/>
  <c r="O294" i="14"/>
  <c r="AA294" i="14" s="1"/>
  <c r="AB294" i="14" s="1"/>
  <c r="O295" i="14"/>
  <c r="AA295" i="14" s="1"/>
  <c r="AB295" i="14" s="1"/>
  <c r="O296" i="14"/>
  <c r="AA296" i="14" s="1"/>
  <c r="AB296" i="14" s="1"/>
  <c r="O297" i="14"/>
  <c r="AA297" i="14" s="1"/>
  <c r="AB297" i="14" s="1"/>
  <c r="O298" i="14"/>
  <c r="AA298" i="14" s="1"/>
  <c r="AB298" i="14" s="1"/>
  <c r="O299" i="14"/>
  <c r="AA299" i="14" s="1"/>
  <c r="AB299" i="14" s="1"/>
  <c r="O300" i="14"/>
  <c r="AA300" i="14" s="1"/>
  <c r="AB300" i="14" s="1"/>
  <c r="O301" i="14"/>
  <c r="AA301" i="14" s="1"/>
  <c r="AB301" i="14" s="1"/>
  <c r="O302" i="14"/>
  <c r="AA302" i="14" s="1"/>
  <c r="AB302" i="14" s="1"/>
  <c r="O303" i="14"/>
  <c r="AA303" i="14" s="1"/>
  <c r="AB303" i="14" s="1"/>
  <c r="O304" i="14"/>
  <c r="AA304" i="14" s="1"/>
  <c r="AB304" i="14" s="1"/>
  <c r="O305" i="14"/>
  <c r="AA305" i="14" s="1"/>
  <c r="AB305" i="14" s="1"/>
  <c r="O306" i="14"/>
  <c r="AA306" i="14" s="1"/>
  <c r="AB306" i="14" s="1"/>
  <c r="O307" i="14"/>
  <c r="AA307" i="14" s="1"/>
  <c r="AB307" i="14" s="1"/>
  <c r="O308" i="14"/>
  <c r="AA308" i="14" s="1"/>
  <c r="AB308" i="14" s="1"/>
  <c r="O309" i="14"/>
  <c r="AA309" i="14" s="1"/>
  <c r="AB309" i="14" s="1"/>
  <c r="O310" i="14"/>
  <c r="AA310" i="14" s="1"/>
  <c r="AB310" i="14" s="1"/>
  <c r="O311" i="14"/>
  <c r="AA311" i="14" s="1"/>
  <c r="AB311" i="14" s="1"/>
  <c r="O312" i="14"/>
  <c r="AA312" i="14" s="1"/>
  <c r="AB312" i="14" s="1"/>
  <c r="O313" i="14"/>
  <c r="AA313" i="14" s="1"/>
  <c r="AB313" i="14" s="1"/>
  <c r="O314" i="14"/>
  <c r="AA314" i="14" s="1"/>
  <c r="AB314" i="14" s="1"/>
  <c r="O315" i="14"/>
  <c r="AA315" i="14" s="1"/>
  <c r="AB315" i="14" s="1"/>
  <c r="O316" i="14"/>
  <c r="AA316" i="14" s="1"/>
  <c r="AB316" i="14" s="1"/>
  <c r="O317" i="14"/>
  <c r="AA317" i="14" s="1"/>
  <c r="AB317" i="14" s="1"/>
  <c r="O318" i="14"/>
  <c r="AA318" i="14" s="1"/>
  <c r="AB318" i="14" s="1"/>
  <c r="O319" i="14"/>
  <c r="AA319" i="14" s="1"/>
  <c r="AB319" i="14" s="1"/>
  <c r="O320" i="14"/>
  <c r="AA320" i="14" s="1"/>
  <c r="AB320" i="14" s="1"/>
  <c r="O321" i="14"/>
  <c r="AA321" i="14" s="1"/>
  <c r="AB321" i="14" s="1"/>
  <c r="O322" i="14"/>
  <c r="AA322" i="14" s="1"/>
  <c r="AB322" i="14" s="1"/>
  <c r="O323" i="14"/>
  <c r="AA323" i="14" s="1"/>
  <c r="AB323" i="14" s="1"/>
  <c r="O324" i="14"/>
  <c r="AA324" i="14" s="1"/>
  <c r="AB324" i="14" s="1"/>
  <c r="O325" i="14"/>
  <c r="AA325" i="14" s="1"/>
  <c r="AB325" i="14" s="1"/>
  <c r="O326" i="14"/>
  <c r="AA326" i="14" s="1"/>
  <c r="AB326" i="14" s="1"/>
  <c r="O327" i="14"/>
  <c r="AA327" i="14" s="1"/>
  <c r="AB327" i="14" s="1"/>
  <c r="O328" i="14"/>
  <c r="AA328" i="14" s="1"/>
  <c r="AB328" i="14" s="1"/>
  <c r="O329" i="14"/>
  <c r="AA329" i="14" s="1"/>
  <c r="AB329" i="14" s="1"/>
  <c r="O330" i="14"/>
  <c r="AA330" i="14" s="1"/>
  <c r="AB330" i="14" s="1"/>
  <c r="O331" i="14"/>
  <c r="AA331" i="14" s="1"/>
  <c r="AB331" i="14" s="1"/>
  <c r="O332" i="14"/>
  <c r="AA332" i="14" s="1"/>
  <c r="AB332" i="14" s="1"/>
  <c r="O333" i="14"/>
  <c r="AA333" i="14" s="1"/>
  <c r="AB333" i="14" s="1"/>
  <c r="O334" i="14"/>
  <c r="AA334" i="14" s="1"/>
  <c r="AB334" i="14" s="1"/>
  <c r="O335" i="14"/>
  <c r="AA335" i="14" s="1"/>
  <c r="AB335" i="14" s="1"/>
  <c r="O336" i="14"/>
  <c r="AA336" i="14" s="1"/>
  <c r="AB336" i="14" s="1"/>
  <c r="O337" i="14"/>
  <c r="AA337" i="14" s="1"/>
  <c r="AB337" i="14" s="1"/>
  <c r="O338" i="14"/>
  <c r="AA338" i="14" s="1"/>
  <c r="AB338" i="14" s="1"/>
  <c r="O339" i="14"/>
  <c r="AA339" i="14" s="1"/>
  <c r="AB339" i="14" s="1"/>
  <c r="O340" i="14"/>
  <c r="AA340" i="14" s="1"/>
  <c r="AB340" i="14" s="1"/>
  <c r="O341" i="14"/>
  <c r="AA341" i="14" s="1"/>
  <c r="AB341" i="14" s="1"/>
  <c r="O342" i="14"/>
  <c r="AA342" i="14" s="1"/>
  <c r="AB342" i="14" s="1"/>
  <c r="O343" i="14"/>
  <c r="AA343" i="14" s="1"/>
  <c r="AB343" i="14" s="1"/>
  <c r="O344" i="14"/>
  <c r="AA344" i="14" s="1"/>
  <c r="AB344" i="14" s="1"/>
  <c r="O345" i="14"/>
  <c r="AA345" i="14" s="1"/>
  <c r="AB345" i="14" s="1"/>
  <c r="O346" i="14"/>
  <c r="AA346" i="14" s="1"/>
  <c r="AB346" i="14" s="1"/>
  <c r="O347" i="14"/>
  <c r="AA347" i="14" s="1"/>
  <c r="AB347" i="14" s="1"/>
  <c r="O348" i="14"/>
  <c r="AA348" i="14" s="1"/>
  <c r="AB348" i="14" s="1"/>
  <c r="O349" i="14"/>
  <c r="AA349" i="14" s="1"/>
  <c r="AB349" i="14" s="1"/>
  <c r="O350" i="14"/>
  <c r="AA350" i="14" s="1"/>
  <c r="AB350" i="14" s="1"/>
  <c r="O351" i="14"/>
  <c r="AA351" i="14" s="1"/>
  <c r="AB351" i="14" s="1"/>
  <c r="O352" i="14"/>
  <c r="AA352" i="14" s="1"/>
  <c r="AB352" i="14" s="1"/>
  <c r="O353" i="14"/>
  <c r="AA353" i="14" s="1"/>
  <c r="AB353" i="14" s="1"/>
  <c r="O354" i="14"/>
  <c r="AA354" i="14" s="1"/>
  <c r="AB354" i="14" s="1"/>
  <c r="O355" i="14"/>
  <c r="AA355" i="14" s="1"/>
  <c r="AB355" i="14" s="1"/>
  <c r="O356" i="14"/>
  <c r="AA356" i="14" s="1"/>
  <c r="AB356" i="14" s="1"/>
  <c r="O357" i="14"/>
  <c r="AA357" i="14" s="1"/>
  <c r="AB357" i="14" s="1"/>
  <c r="O358" i="14"/>
  <c r="AA358" i="14" s="1"/>
  <c r="AB358" i="14" s="1"/>
  <c r="O359" i="14"/>
  <c r="AA359" i="14" s="1"/>
  <c r="AB359" i="14" s="1"/>
  <c r="O360" i="14"/>
  <c r="AA360" i="14" s="1"/>
  <c r="AB360" i="14" s="1"/>
  <c r="O361" i="14"/>
  <c r="AA361" i="14" s="1"/>
  <c r="AB361" i="14" s="1"/>
  <c r="O362" i="14"/>
  <c r="AA362" i="14" s="1"/>
  <c r="AB362" i="14" s="1"/>
  <c r="O363" i="14"/>
  <c r="AA363" i="14" s="1"/>
  <c r="AB363" i="14" s="1"/>
  <c r="O364" i="14"/>
  <c r="AA364" i="14" s="1"/>
  <c r="AB364" i="14" s="1"/>
  <c r="O365" i="14"/>
  <c r="AA365" i="14" s="1"/>
  <c r="AB365" i="14" s="1"/>
  <c r="O366" i="14"/>
  <c r="AA366" i="14" s="1"/>
  <c r="AB366" i="14" s="1"/>
  <c r="O367" i="14"/>
  <c r="AA367" i="14" s="1"/>
  <c r="AB367" i="14" s="1"/>
  <c r="O368" i="14"/>
  <c r="AA368" i="14" s="1"/>
  <c r="AB368" i="14" s="1"/>
  <c r="O369" i="14"/>
  <c r="AA369" i="14" s="1"/>
  <c r="AB369" i="14" s="1"/>
  <c r="O370" i="14"/>
  <c r="AA370" i="14" s="1"/>
  <c r="AB370" i="14" s="1"/>
  <c r="O371" i="14"/>
  <c r="AA371" i="14" s="1"/>
  <c r="AB371" i="14" s="1"/>
  <c r="O372" i="14"/>
  <c r="AA372" i="14" s="1"/>
  <c r="AB372" i="14" s="1"/>
  <c r="O373" i="14"/>
  <c r="AA373" i="14" s="1"/>
  <c r="AB373" i="14" s="1"/>
  <c r="O374" i="14"/>
  <c r="AA374" i="14" s="1"/>
  <c r="AB374" i="14" s="1"/>
  <c r="O375" i="14"/>
  <c r="AA375" i="14" s="1"/>
  <c r="AB375" i="14" s="1"/>
  <c r="O376" i="14"/>
  <c r="AA376" i="14" s="1"/>
  <c r="AB376" i="14" s="1"/>
  <c r="O377" i="14"/>
  <c r="AA377" i="14" s="1"/>
  <c r="AB377" i="14" s="1"/>
  <c r="O378" i="14"/>
  <c r="AA378" i="14" s="1"/>
  <c r="AB378" i="14" s="1"/>
  <c r="O379" i="14"/>
  <c r="AA379" i="14" s="1"/>
  <c r="AB379" i="14" s="1"/>
  <c r="O380" i="14"/>
  <c r="AA380" i="14" s="1"/>
  <c r="AB380" i="14" s="1"/>
  <c r="O381" i="14"/>
  <c r="AA381" i="14" s="1"/>
  <c r="AB381" i="14" s="1"/>
  <c r="O382" i="14"/>
  <c r="AA382" i="14" s="1"/>
  <c r="AB382" i="14" s="1"/>
  <c r="O383" i="14"/>
  <c r="AA383" i="14" s="1"/>
  <c r="AB383" i="14" s="1"/>
  <c r="O384" i="14"/>
  <c r="AA384" i="14" s="1"/>
  <c r="AB384" i="14" s="1"/>
  <c r="O385" i="14"/>
  <c r="AA385" i="14" s="1"/>
  <c r="AB385" i="14" s="1"/>
  <c r="O386" i="14"/>
  <c r="AA386" i="14" s="1"/>
  <c r="AB386" i="14" s="1"/>
  <c r="O387" i="14"/>
  <c r="AA387" i="14" s="1"/>
  <c r="AB387" i="14" s="1"/>
  <c r="O388" i="14"/>
  <c r="AA388" i="14" s="1"/>
  <c r="AB388" i="14" s="1"/>
  <c r="O389" i="14"/>
  <c r="AA389" i="14" s="1"/>
  <c r="AB389" i="14" s="1"/>
  <c r="O390" i="14"/>
  <c r="AA390" i="14" s="1"/>
  <c r="AB390" i="14" s="1"/>
  <c r="O391" i="14"/>
  <c r="AA391" i="14" s="1"/>
  <c r="AB391" i="14" s="1"/>
  <c r="O392" i="14"/>
  <c r="AA392" i="14" s="1"/>
  <c r="AB392" i="14" s="1"/>
  <c r="O393" i="14"/>
  <c r="AA393" i="14" s="1"/>
  <c r="AB393" i="14" s="1"/>
  <c r="O394" i="14"/>
  <c r="AA394" i="14" s="1"/>
  <c r="AB394" i="14" s="1"/>
  <c r="O395" i="14"/>
  <c r="AA395" i="14" s="1"/>
  <c r="AB395" i="14" s="1"/>
  <c r="O396" i="14"/>
  <c r="AA396" i="14" s="1"/>
  <c r="AB396" i="14" s="1"/>
  <c r="O397" i="14"/>
  <c r="AA397" i="14" s="1"/>
  <c r="AB397" i="14" s="1"/>
  <c r="O398" i="14"/>
  <c r="AA398" i="14" s="1"/>
  <c r="AB398" i="14" s="1"/>
  <c r="O399" i="14"/>
  <c r="AA399" i="14" s="1"/>
  <c r="AB399" i="14" s="1"/>
  <c r="O400" i="14"/>
  <c r="AA400" i="14" s="1"/>
  <c r="AB400" i="14" s="1"/>
  <c r="O401" i="14"/>
  <c r="AA401" i="14" s="1"/>
  <c r="AB401" i="14" s="1"/>
  <c r="O402" i="14"/>
  <c r="AA402" i="14" s="1"/>
  <c r="AB402" i="14" s="1"/>
  <c r="O403" i="14"/>
  <c r="AA403" i="14" s="1"/>
  <c r="AB403" i="14" s="1"/>
  <c r="O404" i="14"/>
  <c r="AA404" i="14" s="1"/>
  <c r="AB404" i="14" s="1"/>
  <c r="O405" i="14"/>
  <c r="AA405" i="14" s="1"/>
  <c r="AB405" i="14" s="1"/>
  <c r="O406" i="14"/>
  <c r="AA406" i="14" s="1"/>
  <c r="AB406" i="14" s="1"/>
  <c r="O407" i="14"/>
  <c r="AA407" i="14" s="1"/>
  <c r="AB407" i="14" s="1"/>
  <c r="O408" i="14"/>
  <c r="AA408" i="14" s="1"/>
  <c r="AB408" i="14" s="1"/>
  <c r="O409" i="14"/>
  <c r="AA409" i="14" s="1"/>
  <c r="AB409" i="14" s="1"/>
  <c r="O410" i="14"/>
  <c r="AA410" i="14" s="1"/>
  <c r="AB410" i="14" s="1"/>
  <c r="O411" i="14"/>
  <c r="AA411" i="14" s="1"/>
  <c r="AB411" i="14" s="1"/>
  <c r="O412" i="14"/>
  <c r="AA412" i="14" s="1"/>
  <c r="AB412" i="14" s="1"/>
  <c r="O413" i="14"/>
  <c r="AA413" i="14" s="1"/>
  <c r="AB413" i="14" s="1"/>
  <c r="O414" i="14"/>
  <c r="AA414" i="14" s="1"/>
  <c r="AB414" i="14" s="1"/>
  <c r="O415" i="14"/>
  <c r="AA415" i="14" s="1"/>
  <c r="AB415" i="14" s="1"/>
  <c r="O416" i="14"/>
  <c r="AA416" i="14" s="1"/>
  <c r="AB416" i="14" s="1"/>
  <c r="O417" i="14"/>
  <c r="AA417" i="14" s="1"/>
  <c r="AB417" i="14" s="1"/>
  <c r="O418" i="14"/>
  <c r="AA418" i="14" s="1"/>
  <c r="AB418" i="14" s="1"/>
  <c r="O419" i="14"/>
  <c r="AA419" i="14" s="1"/>
  <c r="AB419" i="14" s="1"/>
  <c r="O420" i="14"/>
  <c r="AA420" i="14" s="1"/>
  <c r="AB420" i="14" s="1"/>
  <c r="O421" i="14"/>
  <c r="AA421" i="14" s="1"/>
  <c r="AB421" i="14" s="1"/>
  <c r="O422" i="14"/>
  <c r="AA422" i="14" s="1"/>
  <c r="AB422" i="14" s="1"/>
  <c r="O423" i="14"/>
  <c r="AA423" i="14" s="1"/>
  <c r="AB423" i="14" s="1"/>
  <c r="O424" i="14"/>
  <c r="AA424" i="14" s="1"/>
  <c r="AB424" i="14" s="1"/>
  <c r="O425" i="14"/>
  <c r="AA425" i="14" s="1"/>
  <c r="AB425" i="14" s="1"/>
  <c r="O426" i="14"/>
  <c r="AA426" i="14" s="1"/>
  <c r="AB426" i="14" s="1"/>
  <c r="O427" i="14"/>
  <c r="AA427" i="14" s="1"/>
  <c r="AB427" i="14" s="1"/>
  <c r="O428" i="14"/>
  <c r="AA428" i="14" s="1"/>
  <c r="AB428" i="14" s="1"/>
  <c r="O429" i="14"/>
  <c r="AA429" i="14" s="1"/>
  <c r="AB429" i="14" s="1"/>
  <c r="O430" i="14"/>
  <c r="AA430" i="14" s="1"/>
  <c r="AB430" i="14" s="1"/>
  <c r="O431" i="14"/>
  <c r="AA431" i="14" s="1"/>
  <c r="AB431" i="14" s="1"/>
  <c r="O432" i="14"/>
  <c r="AA432" i="14" s="1"/>
  <c r="AB432" i="14" s="1"/>
  <c r="O433" i="14"/>
  <c r="AA433" i="14" s="1"/>
  <c r="AB433" i="14" s="1"/>
  <c r="O434" i="14"/>
  <c r="AA434" i="14" s="1"/>
  <c r="AB434" i="14" s="1"/>
  <c r="O435" i="14"/>
  <c r="AA435" i="14" s="1"/>
  <c r="AB435" i="14" s="1"/>
  <c r="O436" i="14"/>
  <c r="AA436" i="14" s="1"/>
  <c r="AB436" i="14" s="1"/>
  <c r="O437" i="14"/>
  <c r="AA437" i="14" s="1"/>
  <c r="AB437" i="14" s="1"/>
  <c r="O438" i="14"/>
  <c r="AA438" i="14" s="1"/>
  <c r="AB438" i="14" s="1"/>
  <c r="O439" i="14"/>
  <c r="AA439" i="14" s="1"/>
  <c r="AB439" i="14" s="1"/>
  <c r="O440" i="14"/>
  <c r="AA440" i="14" s="1"/>
  <c r="AB440" i="14" s="1"/>
  <c r="O441" i="14"/>
  <c r="AA441" i="14" s="1"/>
  <c r="AB441" i="14" s="1"/>
  <c r="O442" i="14"/>
  <c r="AA442" i="14" s="1"/>
  <c r="AB442" i="14" s="1"/>
  <c r="O443" i="14"/>
  <c r="AA443" i="14" s="1"/>
  <c r="AB443" i="14" s="1"/>
  <c r="O444" i="14"/>
  <c r="AA444" i="14" s="1"/>
  <c r="AB444" i="14" s="1"/>
  <c r="O445" i="14"/>
  <c r="AA445" i="14" s="1"/>
  <c r="AB445" i="14" s="1"/>
  <c r="O446" i="14"/>
  <c r="AA446" i="14" s="1"/>
  <c r="AB446" i="14" s="1"/>
  <c r="O447" i="14"/>
  <c r="AA447" i="14" s="1"/>
  <c r="AB447" i="14" s="1"/>
  <c r="O448" i="14"/>
  <c r="AA448" i="14" s="1"/>
  <c r="AB448" i="14" s="1"/>
  <c r="O449" i="14"/>
  <c r="AA449" i="14" s="1"/>
  <c r="AB449" i="14" s="1"/>
  <c r="O450" i="14"/>
  <c r="AA450" i="14" s="1"/>
  <c r="AB450" i="14" s="1"/>
  <c r="O451" i="14"/>
  <c r="AA451" i="14" s="1"/>
  <c r="AB451" i="14" s="1"/>
  <c r="O452" i="14"/>
  <c r="AA452" i="14" s="1"/>
  <c r="AB452" i="14" s="1"/>
  <c r="O453" i="14"/>
  <c r="AA453" i="14" s="1"/>
  <c r="AB453" i="14" s="1"/>
  <c r="O454" i="14"/>
  <c r="AA454" i="14" s="1"/>
  <c r="AB454" i="14" s="1"/>
  <c r="O455" i="14"/>
  <c r="AA455" i="14" s="1"/>
  <c r="AB455" i="14" s="1"/>
  <c r="O456" i="14"/>
  <c r="AA456" i="14" s="1"/>
  <c r="AB456" i="14" s="1"/>
  <c r="O457" i="14"/>
  <c r="AA457" i="14" s="1"/>
  <c r="AB457" i="14" s="1"/>
  <c r="O458" i="14"/>
  <c r="AA458" i="14" s="1"/>
  <c r="AB458" i="14" s="1"/>
  <c r="O459" i="14"/>
  <c r="AA459" i="14" s="1"/>
  <c r="AB459" i="14" s="1"/>
  <c r="O460" i="14"/>
  <c r="AA460" i="14" s="1"/>
  <c r="AB460" i="14" s="1"/>
  <c r="O461" i="14"/>
  <c r="AA461" i="14" s="1"/>
  <c r="AB461" i="14" s="1"/>
  <c r="O462" i="14"/>
  <c r="AA462" i="14" s="1"/>
  <c r="AB462" i="14" s="1"/>
  <c r="O463" i="14"/>
  <c r="AA463" i="14" s="1"/>
  <c r="AB463" i="14" s="1"/>
  <c r="O464" i="14"/>
  <c r="AA464" i="14" s="1"/>
  <c r="AB464" i="14" s="1"/>
  <c r="O465" i="14"/>
  <c r="AA465" i="14" s="1"/>
  <c r="AB465" i="14" s="1"/>
  <c r="O466" i="14"/>
  <c r="AA466" i="14" s="1"/>
  <c r="AB466" i="14" s="1"/>
  <c r="O467" i="14"/>
  <c r="AA467" i="14" s="1"/>
  <c r="AB467" i="14" s="1"/>
  <c r="O468" i="14"/>
  <c r="AA468" i="14" s="1"/>
  <c r="AB468" i="14" s="1"/>
  <c r="O469" i="14"/>
  <c r="AA469" i="14" s="1"/>
  <c r="AB469" i="14" s="1"/>
  <c r="O470" i="14"/>
  <c r="AA470" i="14" s="1"/>
  <c r="AB470" i="14" s="1"/>
  <c r="O471" i="14"/>
  <c r="AA471" i="14" s="1"/>
  <c r="AB471" i="14" s="1"/>
  <c r="O472" i="14"/>
  <c r="AA472" i="14" s="1"/>
  <c r="AB472" i="14" s="1"/>
  <c r="O473" i="14"/>
  <c r="AA473" i="14" s="1"/>
  <c r="AB473" i="14" s="1"/>
  <c r="O474" i="14"/>
  <c r="AA474" i="14" s="1"/>
  <c r="AB474" i="14" s="1"/>
  <c r="O475" i="14"/>
  <c r="AA475" i="14" s="1"/>
  <c r="AB475" i="14" s="1"/>
  <c r="O476" i="14"/>
  <c r="AA476" i="14" s="1"/>
  <c r="AB476" i="14" s="1"/>
  <c r="O477" i="14"/>
  <c r="AA477" i="14" s="1"/>
  <c r="AB477" i="14" s="1"/>
  <c r="O478" i="14"/>
  <c r="AA478" i="14" s="1"/>
  <c r="AB478" i="14" s="1"/>
  <c r="O479" i="14"/>
  <c r="AA479" i="14" s="1"/>
  <c r="AB479" i="14" s="1"/>
  <c r="O480" i="14"/>
  <c r="AA480" i="14" s="1"/>
  <c r="AB480" i="14" s="1"/>
  <c r="O481" i="14"/>
  <c r="AA481" i="14" s="1"/>
  <c r="AB481" i="14" s="1"/>
  <c r="O482" i="14"/>
  <c r="AA482" i="14" s="1"/>
  <c r="AB482" i="14" s="1"/>
  <c r="O483" i="14"/>
  <c r="AA483" i="14" s="1"/>
  <c r="AB483" i="14" s="1"/>
  <c r="O484" i="14"/>
  <c r="AA484" i="14" s="1"/>
  <c r="AB484" i="14" s="1"/>
  <c r="O485" i="14"/>
  <c r="AA485" i="14" s="1"/>
  <c r="AB485" i="14" s="1"/>
  <c r="O486" i="14"/>
  <c r="AA486" i="14" s="1"/>
  <c r="AB486" i="14" s="1"/>
  <c r="O487" i="14"/>
  <c r="AA487" i="14" s="1"/>
  <c r="AB487" i="14" s="1"/>
  <c r="O488" i="14"/>
  <c r="AA488" i="14" s="1"/>
  <c r="AB488" i="14" s="1"/>
  <c r="O489" i="14"/>
  <c r="AA489" i="14" s="1"/>
  <c r="AB489" i="14" s="1"/>
  <c r="O490" i="14"/>
  <c r="AA490" i="14" s="1"/>
  <c r="AB490" i="14" s="1"/>
  <c r="O491" i="14"/>
  <c r="AA491" i="14" s="1"/>
  <c r="AB491" i="14" s="1"/>
  <c r="O492" i="14"/>
  <c r="AA492" i="14" s="1"/>
  <c r="AB492" i="14" s="1"/>
  <c r="O493" i="14"/>
  <c r="AA493" i="14" s="1"/>
  <c r="AB493" i="14" s="1"/>
  <c r="O494" i="14"/>
  <c r="AA494" i="14" s="1"/>
  <c r="AB494" i="14" s="1"/>
  <c r="O495" i="14"/>
  <c r="AA495" i="14" s="1"/>
  <c r="AB495" i="14" s="1"/>
  <c r="O496" i="14"/>
  <c r="AA496" i="14" s="1"/>
  <c r="AB496" i="14" s="1"/>
  <c r="O497" i="14"/>
  <c r="AA497" i="14" s="1"/>
  <c r="AB497" i="14" s="1"/>
  <c r="O498" i="14"/>
  <c r="AA498" i="14" s="1"/>
  <c r="AB498" i="14" s="1"/>
  <c r="O499" i="14"/>
  <c r="AA499" i="14" s="1"/>
  <c r="AB499" i="14" s="1"/>
  <c r="O500" i="14"/>
  <c r="AA500" i="14" s="1"/>
  <c r="AB500" i="14" s="1"/>
  <c r="O501" i="14"/>
  <c r="AA501" i="14" s="1"/>
  <c r="AB501" i="14" s="1"/>
  <c r="O502" i="14"/>
  <c r="AA502" i="14" s="1"/>
  <c r="AB502" i="14" s="1"/>
  <c r="O503" i="14"/>
  <c r="AA503" i="14" s="1"/>
  <c r="AB503" i="14" s="1"/>
  <c r="O504" i="14"/>
  <c r="AA504" i="14" s="1"/>
  <c r="AB504" i="14" s="1"/>
  <c r="O505" i="14"/>
  <c r="AA505" i="14" s="1"/>
  <c r="AB505" i="14" s="1"/>
  <c r="O506" i="14"/>
  <c r="AA506" i="14" s="1"/>
  <c r="AB506" i="14" s="1"/>
  <c r="O507" i="14"/>
  <c r="AA507" i="14" s="1"/>
  <c r="AB507" i="14" s="1"/>
  <c r="O508" i="14"/>
  <c r="AA508" i="14" s="1"/>
  <c r="AB508" i="14" s="1"/>
  <c r="O509" i="14"/>
  <c r="AA509" i="14" s="1"/>
  <c r="AB509" i="14" s="1"/>
  <c r="O510" i="14"/>
  <c r="AA510" i="14" s="1"/>
  <c r="AB510" i="14" s="1"/>
  <c r="O511" i="14"/>
  <c r="AA511" i="14" s="1"/>
  <c r="AB511" i="14" s="1"/>
  <c r="O512" i="14"/>
  <c r="AA512" i="14" s="1"/>
  <c r="AB512" i="14" s="1"/>
  <c r="O513" i="14"/>
  <c r="AA513" i="14" s="1"/>
  <c r="AB513" i="14" s="1"/>
  <c r="O514" i="14"/>
  <c r="AA514" i="14" s="1"/>
  <c r="AB514" i="14" s="1"/>
  <c r="O515" i="14"/>
  <c r="AA515" i="14" s="1"/>
  <c r="AB515" i="14" s="1"/>
  <c r="O516" i="14"/>
  <c r="AA516" i="14" s="1"/>
  <c r="AB516" i="14" s="1"/>
  <c r="O517" i="14"/>
  <c r="AA517" i="14" s="1"/>
  <c r="AB517" i="14" s="1"/>
  <c r="O518" i="14"/>
  <c r="AA518" i="14" s="1"/>
  <c r="AB518" i="14" s="1"/>
  <c r="O519" i="14"/>
  <c r="AA519" i="14" s="1"/>
  <c r="AB519" i="14" s="1"/>
  <c r="O520" i="14"/>
  <c r="AA520" i="14" s="1"/>
  <c r="AB520" i="14" s="1"/>
  <c r="O521" i="14"/>
  <c r="AA521" i="14" s="1"/>
  <c r="AB521" i="14" s="1"/>
  <c r="O522" i="14"/>
  <c r="AA522" i="14" s="1"/>
  <c r="AB522" i="14" s="1"/>
  <c r="O523" i="14"/>
  <c r="AA523" i="14" s="1"/>
  <c r="AB523" i="14" s="1"/>
  <c r="O524" i="14"/>
  <c r="AA524" i="14" s="1"/>
  <c r="AB524" i="14" s="1"/>
  <c r="O525" i="14"/>
  <c r="AA525" i="14" s="1"/>
  <c r="AB525" i="14" s="1"/>
  <c r="O526" i="14"/>
  <c r="AA526" i="14" s="1"/>
  <c r="AB526" i="14" s="1"/>
  <c r="O527" i="14"/>
  <c r="AA527" i="14" s="1"/>
  <c r="AB527" i="14" s="1"/>
  <c r="O528" i="14"/>
  <c r="AA528" i="14" s="1"/>
  <c r="AB528" i="14" s="1"/>
  <c r="O529" i="14"/>
  <c r="AA529" i="14" s="1"/>
  <c r="AB529" i="14" s="1"/>
  <c r="O530" i="14"/>
  <c r="AA530" i="14" s="1"/>
  <c r="AB530" i="14" s="1"/>
  <c r="O531" i="14"/>
  <c r="AA531" i="14" s="1"/>
  <c r="AB531" i="14" s="1"/>
  <c r="O532" i="14"/>
  <c r="AA532" i="14" s="1"/>
  <c r="AB532" i="14" s="1"/>
  <c r="O533" i="14"/>
  <c r="AA533" i="14" s="1"/>
  <c r="AB533" i="14" s="1"/>
  <c r="O534" i="14"/>
  <c r="AA534" i="14" s="1"/>
  <c r="AB534" i="14" s="1"/>
  <c r="O535" i="14"/>
  <c r="AA535" i="14" s="1"/>
  <c r="AB535" i="14" s="1"/>
  <c r="O536" i="14"/>
  <c r="AA536" i="14" s="1"/>
  <c r="AB536" i="14" s="1"/>
  <c r="O537" i="14"/>
  <c r="AA537" i="14" s="1"/>
  <c r="AB537" i="14" s="1"/>
  <c r="O538" i="14"/>
  <c r="AA538" i="14" s="1"/>
  <c r="AB538" i="14" s="1"/>
  <c r="O539" i="14"/>
  <c r="AA539" i="14" s="1"/>
  <c r="AB539" i="14" s="1"/>
  <c r="O540" i="14"/>
  <c r="AA540" i="14" s="1"/>
  <c r="AB540" i="14" s="1"/>
  <c r="O541" i="14"/>
  <c r="AA541" i="14" s="1"/>
  <c r="AB541" i="14" s="1"/>
  <c r="O542" i="14"/>
  <c r="AA542" i="14" s="1"/>
  <c r="AB542" i="14" s="1"/>
  <c r="O543" i="14"/>
  <c r="AA543" i="14" s="1"/>
  <c r="AB543" i="14" s="1"/>
  <c r="O544" i="14"/>
  <c r="AA544" i="14" s="1"/>
  <c r="AB544" i="14" s="1"/>
  <c r="O545" i="14"/>
  <c r="AA545" i="14" s="1"/>
  <c r="AB545" i="14" s="1"/>
  <c r="O546" i="14"/>
  <c r="AA546" i="14" s="1"/>
  <c r="AB546" i="14" s="1"/>
  <c r="O547" i="14"/>
  <c r="AA547" i="14" s="1"/>
  <c r="AB547" i="14" s="1"/>
  <c r="O548" i="14"/>
  <c r="AA548" i="14" s="1"/>
  <c r="AB548" i="14" s="1"/>
  <c r="O549" i="14"/>
  <c r="AA549" i="14" s="1"/>
  <c r="AB549" i="14" s="1"/>
  <c r="O550" i="14"/>
  <c r="AA550" i="14" s="1"/>
  <c r="AB550" i="14" s="1"/>
  <c r="O551" i="14"/>
  <c r="AA551" i="14" s="1"/>
  <c r="AB551" i="14" s="1"/>
  <c r="O552" i="14"/>
  <c r="AA552" i="14" s="1"/>
  <c r="AB552" i="14" s="1"/>
  <c r="O553" i="14"/>
  <c r="AA553" i="14" s="1"/>
  <c r="AB553" i="14" s="1"/>
  <c r="O554" i="14"/>
  <c r="AA554" i="14" s="1"/>
  <c r="AB554" i="14" s="1"/>
  <c r="O555" i="14"/>
  <c r="AA555" i="14" s="1"/>
  <c r="AB555" i="14" s="1"/>
  <c r="O556" i="14"/>
  <c r="AA556" i="14" s="1"/>
  <c r="AB556" i="14" s="1"/>
  <c r="O557" i="14"/>
  <c r="AA557" i="14" s="1"/>
  <c r="AB557" i="14" s="1"/>
  <c r="O558" i="14"/>
  <c r="AA558" i="14" s="1"/>
  <c r="AB558" i="14" s="1"/>
  <c r="O559" i="14"/>
  <c r="AA559" i="14" s="1"/>
  <c r="AB559" i="14" s="1"/>
  <c r="O560" i="14"/>
  <c r="AA560" i="14" s="1"/>
  <c r="AB560" i="14" s="1"/>
  <c r="O561" i="14"/>
  <c r="AA561" i="14" s="1"/>
  <c r="AB561" i="14" s="1"/>
  <c r="O562" i="14"/>
  <c r="AA562" i="14" s="1"/>
  <c r="AB562" i="14" s="1"/>
  <c r="O563" i="14"/>
  <c r="AA563" i="14" s="1"/>
  <c r="AB563" i="14" s="1"/>
  <c r="O564" i="14"/>
  <c r="AA564" i="14" s="1"/>
  <c r="AB564" i="14" s="1"/>
  <c r="O565" i="14"/>
  <c r="AA565" i="14" s="1"/>
  <c r="AB565" i="14" s="1"/>
  <c r="O566" i="14"/>
  <c r="AA566" i="14" s="1"/>
  <c r="AB566" i="14" s="1"/>
  <c r="O567" i="14"/>
  <c r="AA567" i="14" s="1"/>
  <c r="AB567" i="14" s="1"/>
  <c r="O568" i="14"/>
  <c r="AA568" i="14" s="1"/>
  <c r="AB568" i="14" s="1"/>
  <c r="O569" i="14"/>
  <c r="AA569" i="14" s="1"/>
  <c r="AB569" i="14" s="1"/>
  <c r="O570" i="14"/>
  <c r="AA570" i="14" s="1"/>
  <c r="AB570" i="14" s="1"/>
  <c r="O571" i="14"/>
  <c r="AA571" i="14" s="1"/>
  <c r="AB571" i="14" s="1"/>
  <c r="O572" i="14"/>
  <c r="AA572" i="14" s="1"/>
  <c r="AB572" i="14" s="1"/>
  <c r="O573" i="14"/>
  <c r="AA573" i="14" s="1"/>
  <c r="AB573" i="14" s="1"/>
  <c r="O574" i="14"/>
  <c r="AA574" i="14" s="1"/>
  <c r="AB574" i="14" s="1"/>
  <c r="O575" i="14"/>
  <c r="AA575" i="14" s="1"/>
  <c r="AB575" i="14" s="1"/>
  <c r="O576" i="14"/>
  <c r="AA576" i="14" s="1"/>
  <c r="AB576" i="14" s="1"/>
  <c r="O577" i="14"/>
  <c r="AA577" i="14" s="1"/>
  <c r="AB577" i="14" s="1"/>
  <c r="O578" i="14"/>
  <c r="AA578" i="14" s="1"/>
  <c r="AB578" i="14" s="1"/>
  <c r="O579" i="14"/>
  <c r="AA579" i="14" s="1"/>
  <c r="AB579" i="14" s="1"/>
  <c r="O580" i="14"/>
  <c r="AA580" i="14" s="1"/>
  <c r="AB580" i="14" s="1"/>
  <c r="O581" i="14"/>
  <c r="AA581" i="14" s="1"/>
  <c r="AB581" i="14" s="1"/>
  <c r="O582" i="14"/>
  <c r="AA582" i="14" s="1"/>
  <c r="AB582" i="14" s="1"/>
  <c r="O583" i="14"/>
  <c r="AA583" i="14" s="1"/>
  <c r="AB583" i="14" s="1"/>
  <c r="O584" i="14"/>
  <c r="AA584" i="14" s="1"/>
  <c r="AB584" i="14" s="1"/>
  <c r="O585" i="14"/>
  <c r="AA585" i="14" s="1"/>
  <c r="AB585" i="14" s="1"/>
  <c r="O586" i="14"/>
  <c r="AA586" i="14" s="1"/>
  <c r="AB586" i="14" s="1"/>
  <c r="O587" i="14"/>
  <c r="AA587" i="14" s="1"/>
  <c r="AB587" i="14" s="1"/>
  <c r="O588" i="14"/>
  <c r="AA588" i="14" s="1"/>
  <c r="AB588" i="14" s="1"/>
  <c r="O589" i="14"/>
  <c r="AA589" i="14" s="1"/>
  <c r="AB589" i="14" s="1"/>
  <c r="O590" i="14"/>
  <c r="AA590" i="14" s="1"/>
  <c r="AB590" i="14" s="1"/>
  <c r="O591" i="14"/>
  <c r="AA591" i="14" s="1"/>
  <c r="AB591" i="14" s="1"/>
  <c r="O592" i="14"/>
  <c r="AA592" i="14" s="1"/>
  <c r="AB592" i="14" s="1"/>
  <c r="O593" i="14"/>
  <c r="AA593" i="14" s="1"/>
  <c r="AB593" i="14" s="1"/>
  <c r="O594" i="14"/>
  <c r="AA594" i="14" s="1"/>
  <c r="AB594" i="14" s="1"/>
  <c r="O595" i="14"/>
  <c r="AA595" i="14" s="1"/>
  <c r="AB595" i="14" s="1"/>
  <c r="O596" i="14"/>
  <c r="AA596" i="14" s="1"/>
  <c r="AB596" i="14" s="1"/>
  <c r="O597" i="14"/>
  <c r="AA597" i="14" s="1"/>
  <c r="AB597" i="14" s="1"/>
  <c r="O598" i="14"/>
  <c r="AA598" i="14" s="1"/>
  <c r="AB598" i="14" s="1"/>
  <c r="O599" i="14"/>
  <c r="AA599" i="14" s="1"/>
  <c r="AB599" i="14" s="1"/>
  <c r="O600" i="14"/>
  <c r="AA600" i="14" s="1"/>
  <c r="AB600" i="14" s="1"/>
  <c r="O601" i="14"/>
  <c r="AA601" i="14" s="1"/>
  <c r="AB601" i="14" s="1"/>
  <c r="O602" i="14"/>
  <c r="AA602" i="14" s="1"/>
  <c r="AB602" i="14" s="1"/>
  <c r="O603" i="14"/>
  <c r="AA603" i="14" s="1"/>
  <c r="AB603" i="14" s="1"/>
  <c r="O604" i="14"/>
  <c r="AA604" i="14" s="1"/>
  <c r="AB604" i="14" s="1"/>
  <c r="O605" i="14"/>
  <c r="AA605" i="14" s="1"/>
  <c r="AB605" i="14" s="1"/>
  <c r="O606" i="14"/>
  <c r="AA606" i="14" s="1"/>
  <c r="AB606" i="14" s="1"/>
  <c r="O607" i="14"/>
  <c r="AA607" i="14" s="1"/>
  <c r="AB607" i="14" s="1"/>
  <c r="O608" i="14"/>
  <c r="AA608" i="14" s="1"/>
  <c r="AB608" i="14" s="1"/>
  <c r="O609" i="14"/>
  <c r="AA609" i="14" s="1"/>
  <c r="AB609" i="14" s="1"/>
  <c r="O610" i="14"/>
  <c r="AA610" i="14" s="1"/>
  <c r="AB610" i="14" s="1"/>
  <c r="O611" i="14"/>
  <c r="AA611" i="14" s="1"/>
  <c r="AB611" i="14" s="1"/>
  <c r="O612" i="14"/>
  <c r="AA612" i="14" s="1"/>
  <c r="AB612" i="14" s="1"/>
  <c r="O613" i="14"/>
  <c r="AA613" i="14" s="1"/>
  <c r="AB613" i="14" s="1"/>
  <c r="O614" i="14"/>
  <c r="AA614" i="14" s="1"/>
  <c r="AB614" i="14" s="1"/>
  <c r="O615" i="14"/>
  <c r="AA615" i="14" s="1"/>
  <c r="AB615" i="14" s="1"/>
  <c r="O616" i="14"/>
  <c r="AA616" i="14" s="1"/>
  <c r="AB616" i="14" s="1"/>
  <c r="O617" i="14"/>
  <c r="AA617" i="14" s="1"/>
  <c r="AB617" i="14" s="1"/>
  <c r="O618" i="14"/>
  <c r="AA618" i="14" s="1"/>
  <c r="AB618" i="14" s="1"/>
  <c r="O619" i="14"/>
  <c r="AA619" i="14" s="1"/>
  <c r="AB619" i="14" s="1"/>
  <c r="O620" i="14"/>
  <c r="AA620" i="14" s="1"/>
  <c r="AB620" i="14" s="1"/>
  <c r="O621" i="14"/>
  <c r="AA621" i="14" s="1"/>
  <c r="AB621" i="14" s="1"/>
  <c r="O622" i="14"/>
  <c r="AA622" i="14" s="1"/>
  <c r="AB622" i="14" s="1"/>
  <c r="O623" i="14"/>
  <c r="AA623" i="14" s="1"/>
  <c r="AB623" i="14" s="1"/>
  <c r="O624" i="14"/>
  <c r="AA624" i="14" s="1"/>
  <c r="AB624" i="14" s="1"/>
  <c r="O625" i="14"/>
  <c r="AA625" i="14" s="1"/>
  <c r="AB625" i="14" s="1"/>
  <c r="O626" i="14"/>
  <c r="AA626" i="14" s="1"/>
  <c r="AB626" i="14" s="1"/>
  <c r="O627" i="14"/>
  <c r="AA627" i="14" s="1"/>
  <c r="AB627" i="14" s="1"/>
  <c r="O628" i="14"/>
  <c r="AA628" i="14" s="1"/>
  <c r="AB628" i="14" s="1"/>
  <c r="O629" i="14"/>
  <c r="AA629" i="14" s="1"/>
  <c r="AB629" i="14" s="1"/>
  <c r="O630" i="14"/>
  <c r="AA630" i="14" s="1"/>
  <c r="AB630" i="14" s="1"/>
  <c r="O631" i="14"/>
  <c r="AA631" i="14" s="1"/>
  <c r="AB631" i="14" s="1"/>
  <c r="O632" i="14"/>
  <c r="AA632" i="14" s="1"/>
  <c r="AB632" i="14" s="1"/>
  <c r="O633" i="14"/>
  <c r="AA633" i="14" s="1"/>
  <c r="AB633" i="14" s="1"/>
  <c r="O634" i="14"/>
  <c r="AA634" i="14" s="1"/>
  <c r="AB634" i="14" s="1"/>
  <c r="O635" i="14"/>
  <c r="AA635" i="14" s="1"/>
  <c r="AB635" i="14" s="1"/>
  <c r="O636" i="14"/>
  <c r="AA636" i="14" s="1"/>
  <c r="AB636" i="14" s="1"/>
  <c r="O637" i="14"/>
  <c r="AA637" i="14" s="1"/>
  <c r="AB637" i="14" s="1"/>
  <c r="O638" i="14"/>
  <c r="AA638" i="14" s="1"/>
  <c r="AB638" i="14" s="1"/>
  <c r="O639" i="14"/>
  <c r="AA639" i="14" s="1"/>
  <c r="AB639" i="14" s="1"/>
  <c r="O640" i="14"/>
  <c r="AA640" i="14" s="1"/>
  <c r="AB640" i="14" s="1"/>
  <c r="O641" i="14"/>
  <c r="AA641" i="14" s="1"/>
  <c r="AB641" i="14" s="1"/>
  <c r="O642" i="14"/>
  <c r="AA642" i="14" s="1"/>
  <c r="AB642" i="14" s="1"/>
  <c r="O643" i="14"/>
  <c r="AA643" i="14" s="1"/>
  <c r="AB643" i="14" s="1"/>
  <c r="O644" i="14"/>
  <c r="AA644" i="14" s="1"/>
  <c r="AB644" i="14" s="1"/>
  <c r="O645" i="14"/>
  <c r="AA645" i="14" s="1"/>
  <c r="AB645" i="14" s="1"/>
  <c r="O646" i="14"/>
  <c r="AA646" i="14" s="1"/>
  <c r="AB646" i="14" s="1"/>
  <c r="O647" i="14"/>
  <c r="AA647" i="14" s="1"/>
  <c r="AB647" i="14" s="1"/>
  <c r="O648" i="14"/>
  <c r="AA648" i="14" s="1"/>
  <c r="AB648" i="14" s="1"/>
  <c r="O649" i="14"/>
  <c r="AA649" i="14" s="1"/>
  <c r="AB649" i="14" s="1"/>
  <c r="O650" i="14"/>
  <c r="AA650" i="14" s="1"/>
  <c r="AB650" i="14" s="1"/>
  <c r="O651" i="14"/>
  <c r="AA651" i="14" s="1"/>
  <c r="AB651" i="14" s="1"/>
  <c r="O652" i="14"/>
  <c r="AA652" i="14" s="1"/>
  <c r="AB652" i="14" s="1"/>
  <c r="O653" i="14"/>
  <c r="AA653" i="14" s="1"/>
  <c r="AB653" i="14" s="1"/>
  <c r="O654" i="14"/>
  <c r="AA654" i="14" s="1"/>
  <c r="AB654" i="14" s="1"/>
  <c r="O655" i="14"/>
  <c r="AA655" i="14" s="1"/>
  <c r="AB655" i="14" s="1"/>
  <c r="O656" i="14"/>
  <c r="AA656" i="14" s="1"/>
  <c r="AB656" i="14" s="1"/>
  <c r="O657" i="14"/>
  <c r="AA657" i="14" s="1"/>
  <c r="AB657" i="14" s="1"/>
  <c r="O658" i="14"/>
  <c r="AA658" i="14" s="1"/>
  <c r="AB658" i="14" s="1"/>
  <c r="O659" i="14"/>
  <c r="AA659" i="14" s="1"/>
  <c r="AB659" i="14" s="1"/>
  <c r="O660" i="14"/>
  <c r="AA660" i="14" s="1"/>
  <c r="AB660" i="14" s="1"/>
  <c r="O661" i="14"/>
  <c r="AA661" i="14" s="1"/>
  <c r="AB661" i="14" s="1"/>
  <c r="O662" i="14"/>
  <c r="AA662" i="14" s="1"/>
  <c r="AB662" i="14" s="1"/>
  <c r="O663" i="14"/>
  <c r="AA663" i="14" s="1"/>
  <c r="AB663" i="14" s="1"/>
  <c r="O664" i="14"/>
  <c r="AA664" i="14" s="1"/>
  <c r="AB664" i="14" s="1"/>
  <c r="O665" i="14"/>
  <c r="AA665" i="14" s="1"/>
  <c r="AB665" i="14" s="1"/>
  <c r="O666" i="14"/>
  <c r="AA666" i="14" s="1"/>
  <c r="AB666" i="14" s="1"/>
  <c r="O667" i="14"/>
  <c r="AA667" i="14" s="1"/>
  <c r="AB667" i="14" s="1"/>
  <c r="O668" i="14"/>
  <c r="AA668" i="14" s="1"/>
  <c r="AB668" i="14" s="1"/>
  <c r="O669" i="14"/>
  <c r="AA669" i="14" s="1"/>
  <c r="AB669" i="14" s="1"/>
  <c r="O670" i="14"/>
  <c r="AA670" i="14" s="1"/>
  <c r="AB670" i="14" s="1"/>
  <c r="O671" i="14"/>
  <c r="AA671" i="14" s="1"/>
  <c r="AB671" i="14" s="1"/>
  <c r="O672" i="14"/>
  <c r="AA672" i="14" s="1"/>
  <c r="AB672" i="14" s="1"/>
  <c r="O673" i="14"/>
  <c r="AA673" i="14" s="1"/>
  <c r="AB673" i="14" s="1"/>
  <c r="O674" i="14"/>
  <c r="AA674" i="14" s="1"/>
  <c r="AB674" i="14" s="1"/>
  <c r="O675" i="14"/>
  <c r="AA675" i="14" s="1"/>
  <c r="AB675" i="14" s="1"/>
  <c r="O676" i="14"/>
  <c r="AA676" i="14" s="1"/>
  <c r="AB676" i="14" s="1"/>
  <c r="O677" i="14"/>
  <c r="AA677" i="14" s="1"/>
  <c r="AB677" i="14" s="1"/>
  <c r="O678" i="14"/>
  <c r="AA678" i="14" s="1"/>
  <c r="AB678" i="14" s="1"/>
  <c r="O679" i="14"/>
  <c r="AA679" i="14" s="1"/>
  <c r="AB679" i="14" s="1"/>
  <c r="O680" i="14"/>
  <c r="AA680" i="14" s="1"/>
  <c r="AB680" i="14" s="1"/>
  <c r="O681" i="14"/>
  <c r="AA681" i="14" s="1"/>
  <c r="AB681" i="14" s="1"/>
  <c r="O682" i="14"/>
  <c r="AA682" i="14" s="1"/>
  <c r="AB682" i="14" s="1"/>
  <c r="O683" i="14"/>
  <c r="AA683" i="14" s="1"/>
  <c r="AB683" i="14" s="1"/>
  <c r="O684" i="14"/>
  <c r="AA684" i="14" s="1"/>
  <c r="AB684" i="14" s="1"/>
  <c r="O685" i="14"/>
  <c r="AA685" i="14" s="1"/>
  <c r="AB685" i="14" s="1"/>
  <c r="O686" i="14"/>
  <c r="AA686" i="14" s="1"/>
  <c r="AB686" i="14" s="1"/>
  <c r="O687" i="14"/>
  <c r="AA687" i="14" s="1"/>
  <c r="AB687" i="14" s="1"/>
  <c r="O688" i="14"/>
  <c r="AA688" i="14" s="1"/>
  <c r="AB688" i="14" s="1"/>
  <c r="O689" i="14"/>
  <c r="AA689" i="14" s="1"/>
  <c r="AB689" i="14" s="1"/>
  <c r="O690" i="14"/>
  <c r="AA690" i="14" s="1"/>
  <c r="AB690" i="14" s="1"/>
  <c r="O691" i="14"/>
  <c r="AA691" i="14" s="1"/>
  <c r="AB691" i="14" s="1"/>
  <c r="O692" i="14"/>
  <c r="AA692" i="14" s="1"/>
  <c r="AB692" i="14" s="1"/>
  <c r="O693" i="14"/>
  <c r="AA693" i="14" s="1"/>
  <c r="AB693" i="14" s="1"/>
  <c r="O694" i="14"/>
  <c r="AA694" i="14" s="1"/>
  <c r="AB694" i="14" s="1"/>
  <c r="O695" i="14"/>
  <c r="AA695" i="14" s="1"/>
  <c r="AB695" i="14" s="1"/>
  <c r="O696" i="14"/>
  <c r="AA696" i="14" s="1"/>
  <c r="AB696" i="14" s="1"/>
  <c r="O697" i="14"/>
  <c r="AA697" i="14" s="1"/>
  <c r="AB697" i="14" s="1"/>
  <c r="O698" i="14"/>
  <c r="AA698" i="14" s="1"/>
  <c r="AB698" i="14" s="1"/>
  <c r="O699" i="14"/>
  <c r="AA699" i="14" s="1"/>
  <c r="AB699" i="14" s="1"/>
  <c r="O700" i="14"/>
  <c r="AA700" i="14" s="1"/>
  <c r="AB700" i="14" s="1"/>
  <c r="O701" i="14"/>
  <c r="AA701" i="14" s="1"/>
  <c r="AB701" i="14" s="1"/>
  <c r="O702" i="14"/>
  <c r="AA702" i="14" s="1"/>
  <c r="AB702" i="14" s="1"/>
  <c r="O703" i="14"/>
  <c r="AA703" i="14" s="1"/>
  <c r="AB703" i="14" s="1"/>
  <c r="O704" i="14"/>
  <c r="AA704" i="14" s="1"/>
  <c r="AB704" i="14" s="1"/>
  <c r="O705" i="14"/>
  <c r="AA705" i="14" s="1"/>
  <c r="AB705" i="14" s="1"/>
  <c r="O706" i="14"/>
  <c r="AA706" i="14" s="1"/>
  <c r="AB706" i="14" s="1"/>
  <c r="O707" i="14"/>
  <c r="AA707" i="14" s="1"/>
  <c r="AB707" i="14" s="1"/>
  <c r="O708" i="14"/>
  <c r="AA708" i="14" s="1"/>
  <c r="AB708" i="14" s="1"/>
  <c r="O709" i="14"/>
  <c r="AA709" i="14" s="1"/>
  <c r="AB709" i="14" s="1"/>
  <c r="O710" i="14"/>
  <c r="AA710" i="14" s="1"/>
  <c r="AB710" i="14" s="1"/>
  <c r="O711" i="14"/>
  <c r="AA711" i="14" s="1"/>
  <c r="AB711" i="14" s="1"/>
  <c r="O712" i="14"/>
  <c r="AA712" i="14" s="1"/>
  <c r="AB712" i="14" s="1"/>
  <c r="O713" i="14"/>
  <c r="AA713" i="14" s="1"/>
  <c r="AB713" i="14" s="1"/>
  <c r="O714" i="14"/>
  <c r="AA714" i="14" s="1"/>
  <c r="AB714" i="14" s="1"/>
  <c r="O715" i="14"/>
  <c r="AA715" i="14" s="1"/>
  <c r="AB715" i="14" s="1"/>
  <c r="O716" i="14"/>
  <c r="AA716" i="14" s="1"/>
  <c r="AB716" i="14" s="1"/>
  <c r="O717" i="14"/>
  <c r="AA717" i="14" s="1"/>
  <c r="AB717" i="14" s="1"/>
  <c r="O718" i="14"/>
  <c r="AA718" i="14" s="1"/>
  <c r="AB718" i="14" s="1"/>
  <c r="O719" i="14"/>
  <c r="AA719" i="14" s="1"/>
  <c r="AB719" i="14" s="1"/>
  <c r="O720" i="14"/>
  <c r="AA720" i="14" s="1"/>
  <c r="AB720" i="14" s="1"/>
  <c r="O721" i="14"/>
  <c r="AA721" i="14" s="1"/>
  <c r="AB721" i="14" s="1"/>
  <c r="O722" i="14"/>
  <c r="AA722" i="14" s="1"/>
  <c r="AB722" i="14" s="1"/>
  <c r="O723" i="14"/>
  <c r="AA723" i="14" s="1"/>
  <c r="AB723" i="14" s="1"/>
  <c r="O724" i="14"/>
  <c r="AA724" i="14" s="1"/>
  <c r="AB724" i="14" s="1"/>
  <c r="O725" i="14"/>
  <c r="AA725" i="14" s="1"/>
  <c r="AB725" i="14" s="1"/>
  <c r="O726" i="14"/>
  <c r="AA726" i="14" s="1"/>
  <c r="AB726" i="14" s="1"/>
  <c r="O727" i="14"/>
  <c r="AA727" i="14" s="1"/>
  <c r="AB727" i="14" s="1"/>
  <c r="O728" i="14"/>
  <c r="AA728" i="14" s="1"/>
  <c r="AB728" i="14" s="1"/>
  <c r="O729" i="14"/>
  <c r="AA729" i="14" s="1"/>
  <c r="AB729" i="14" s="1"/>
  <c r="O730" i="14"/>
  <c r="AA730" i="14" s="1"/>
  <c r="AB730" i="14" s="1"/>
  <c r="O731" i="14"/>
  <c r="AA731" i="14" s="1"/>
  <c r="AB731" i="14" s="1"/>
  <c r="O732" i="14"/>
  <c r="AA732" i="14" s="1"/>
  <c r="AB732" i="14" s="1"/>
  <c r="O733" i="14"/>
  <c r="AA733" i="14" s="1"/>
  <c r="AB733" i="14" s="1"/>
  <c r="O734" i="14"/>
  <c r="AA734" i="14" s="1"/>
  <c r="AB734" i="14" s="1"/>
  <c r="O735" i="14"/>
  <c r="AA735" i="14" s="1"/>
  <c r="AB735" i="14" s="1"/>
  <c r="O736" i="14"/>
  <c r="AA736" i="14" s="1"/>
  <c r="AB736" i="14" s="1"/>
  <c r="O737" i="14"/>
  <c r="AA737" i="14" s="1"/>
  <c r="AB737" i="14" s="1"/>
  <c r="O738" i="14"/>
  <c r="AA738" i="14" s="1"/>
  <c r="AB738" i="14" s="1"/>
  <c r="O739" i="14"/>
  <c r="AA739" i="14" s="1"/>
  <c r="AB739" i="14" s="1"/>
  <c r="O740" i="14"/>
  <c r="AA740" i="14" s="1"/>
  <c r="AB740" i="14" s="1"/>
  <c r="O741" i="14"/>
  <c r="AA741" i="14" s="1"/>
  <c r="AB741" i="14" s="1"/>
  <c r="O742" i="14"/>
  <c r="AA742" i="14" s="1"/>
  <c r="AB742" i="14" s="1"/>
  <c r="O743" i="14"/>
  <c r="AA743" i="14" s="1"/>
  <c r="AB743" i="14" s="1"/>
  <c r="O744" i="14"/>
  <c r="AA744" i="14" s="1"/>
  <c r="AB744" i="14" s="1"/>
  <c r="O745" i="14"/>
  <c r="AA745" i="14" s="1"/>
  <c r="AB745" i="14" s="1"/>
  <c r="O746" i="14"/>
  <c r="AA746" i="14" s="1"/>
  <c r="AB746" i="14" s="1"/>
  <c r="O747" i="14"/>
  <c r="AA747" i="14" s="1"/>
  <c r="AB747" i="14" s="1"/>
  <c r="O748" i="14"/>
  <c r="AA748" i="14" s="1"/>
  <c r="AB748" i="14" s="1"/>
  <c r="O749" i="14"/>
  <c r="AA749" i="14" s="1"/>
  <c r="AB749" i="14" s="1"/>
  <c r="O750" i="14"/>
  <c r="AA750" i="14" s="1"/>
  <c r="AB750" i="14" s="1"/>
  <c r="O751" i="14"/>
  <c r="AA751" i="14" s="1"/>
  <c r="AB751" i="14" s="1"/>
  <c r="O752" i="14"/>
  <c r="AA752" i="14" s="1"/>
  <c r="AB752" i="14" s="1"/>
  <c r="O753" i="14"/>
  <c r="AA753" i="14" s="1"/>
  <c r="AB753" i="14" s="1"/>
  <c r="O754" i="14"/>
  <c r="AA754" i="14" s="1"/>
  <c r="AB754" i="14" s="1"/>
  <c r="O755" i="14"/>
  <c r="AA755" i="14" s="1"/>
  <c r="AB755" i="14" s="1"/>
  <c r="O756" i="14"/>
  <c r="AA756" i="14" s="1"/>
  <c r="AB756" i="14" s="1"/>
  <c r="O757" i="14"/>
  <c r="AA757" i="14" s="1"/>
  <c r="AB757" i="14" s="1"/>
  <c r="O758" i="14"/>
  <c r="AA758" i="14" s="1"/>
  <c r="AB758" i="14" s="1"/>
  <c r="O759" i="14"/>
  <c r="AA759" i="14" s="1"/>
  <c r="AB759" i="14" s="1"/>
  <c r="O760" i="14"/>
  <c r="AA760" i="14" s="1"/>
  <c r="AB760" i="14" s="1"/>
  <c r="O761" i="14"/>
  <c r="AA761" i="14" s="1"/>
  <c r="AB761" i="14" s="1"/>
  <c r="O762" i="14"/>
  <c r="AA762" i="14" s="1"/>
  <c r="AB762" i="14" s="1"/>
  <c r="O763" i="14"/>
  <c r="AA763" i="14" s="1"/>
  <c r="AB763" i="14" s="1"/>
  <c r="O764" i="14"/>
  <c r="AA764" i="14" s="1"/>
  <c r="AB764" i="14" s="1"/>
  <c r="O765" i="14"/>
  <c r="AA765" i="14" s="1"/>
  <c r="AB765" i="14" s="1"/>
  <c r="O766" i="14"/>
  <c r="AA766" i="14" s="1"/>
  <c r="AB766" i="14" s="1"/>
  <c r="O767" i="14"/>
  <c r="AA767" i="14" s="1"/>
  <c r="AB767" i="14" s="1"/>
  <c r="O768" i="14"/>
  <c r="AA768" i="14" s="1"/>
  <c r="AB768" i="14" s="1"/>
  <c r="O769" i="14"/>
  <c r="AA769" i="14" s="1"/>
  <c r="AB769" i="14" s="1"/>
  <c r="O770" i="14"/>
  <c r="AA770" i="14" s="1"/>
  <c r="AB770" i="14" s="1"/>
  <c r="O771" i="14"/>
  <c r="AA771" i="14" s="1"/>
  <c r="AB771" i="14" s="1"/>
  <c r="O772" i="14"/>
  <c r="AA772" i="14" s="1"/>
  <c r="AB772" i="14" s="1"/>
  <c r="O773" i="14"/>
  <c r="AA773" i="14" s="1"/>
  <c r="AB773" i="14" s="1"/>
  <c r="O774" i="14"/>
  <c r="AA774" i="14" s="1"/>
  <c r="AB774" i="14" s="1"/>
  <c r="O775" i="14"/>
  <c r="AA775" i="14" s="1"/>
  <c r="AB775" i="14" s="1"/>
  <c r="O776" i="14"/>
  <c r="AA776" i="14" s="1"/>
  <c r="AB776" i="14" s="1"/>
  <c r="O777" i="14"/>
  <c r="AA777" i="14" s="1"/>
  <c r="AB777" i="14" s="1"/>
  <c r="O778" i="14"/>
  <c r="AA778" i="14" s="1"/>
  <c r="AB778" i="14" s="1"/>
  <c r="O779" i="14"/>
  <c r="AA779" i="14" s="1"/>
  <c r="AB779" i="14" s="1"/>
  <c r="O780" i="14"/>
  <c r="AA780" i="14" s="1"/>
  <c r="AB780" i="14" s="1"/>
  <c r="O781" i="14"/>
  <c r="AA781" i="14" s="1"/>
  <c r="AB781" i="14" s="1"/>
  <c r="O782" i="14"/>
  <c r="AA782" i="14" s="1"/>
  <c r="AB782" i="14" s="1"/>
  <c r="O783" i="14"/>
  <c r="AA783" i="14" s="1"/>
  <c r="AB783" i="14" s="1"/>
  <c r="O784" i="14"/>
  <c r="AA784" i="14" s="1"/>
  <c r="AB784" i="14" s="1"/>
  <c r="O785" i="14"/>
  <c r="AA785" i="14" s="1"/>
  <c r="AB785" i="14" s="1"/>
  <c r="O786" i="14"/>
  <c r="AA786" i="14" s="1"/>
  <c r="AB786" i="14" s="1"/>
  <c r="O787" i="14"/>
  <c r="AA787" i="14" s="1"/>
  <c r="AB787" i="14" s="1"/>
  <c r="O788" i="14"/>
  <c r="AA788" i="14" s="1"/>
  <c r="AB788" i="14" s="1"/>
  <c r="O789" i="14"/>
  <c r="AA789" i="14" s="1"/>
  <c r="AB789" i="14" s="1"/>
  <c r="O790" i="14"/>
  <c r="AA790" i="14" s="1"/>
  <c r="AB790" i="14" s="1"/>
  <c r="O791" i="14"/>
  <c r="AA791" i="14" s="1"/>
  <c r="AB791" i="14" s="1"/>
  <c r="O792" i="14"/>
  <c r="AA792" i="14" s="1"/>
  <c r="AB792" i="14" s="1"/>
  <c r="O793" i="14"/>
  <c r="AA793" i="14" s="1"/>
  <c r="AB793" i="14" s="1"/>
  <c r="O794" i="14"/>
  <c r="AA794" i="14" s="1"/>
  <c r="AB794" i="14" s="1"/>
  <c r="O795" i="14"/>
  <c r="AA795" i="14" s="1"/>
  <c r="AB795" i="14" s="1"/>
  <c r="O796" i="14"/>
  <c r="AA796" i="14" s="1"/>
  <c r="AB796" i="14" s="1"/>
  <c r="O797" i="14"/>
  <c r="AA797" i="14" s="1"/>
  <c r="AB797" i="14" s="1"/>
  <c r="O798" i="14"/>
  <c r="AA798" i="14" s="1"/>
  <c r="AB798" i="14" s="1"/>
  <c r="O799" i="14"/>
  <c r="AA799" i="14" s="1"/>
  <c r="AB799" i="14" s="1"/>
  <c r="O800" i="14"/>
  <c r="AA800" i="14" s="1"/>
  <c r="AB800" i="14" s="1"/>
  <c r="O801" i="14"/>
  <c r="AA801" i="14" s="1"/>
  <c r="AB801" i="14" s="1"/>
  <c r="O802" i="14"/>
  <c r="AA802" i="14" s="1"/>
  <c r="AB802" i="14" s="1"/>
  <c r="O803" i="14"/>
  <c r="AA803" i="14" s="1"/>
  <c r="AB803" i="14" s="1"/>
  <c r="O804" i="14"/>
  <c r="AA804" i="14" s="1"/>
  <c r="AB804" i="14" s="1"/>
  <c r="O805" i="14"/>
  <c r="AA805" i="14" s="1"/>
  <c r="AB805" i="14" s="1"/>
  <c r="O806" i="14"/>
  <c r="AA806" i="14" s="1"/>
  <c r="AB806" i="14" s="1"/>
  <c r="O807" i="14"/>
  <c r="AA807" i="14" s="1"/>
  <c r="AB807" i="14" s="1"/>
  <c r="O808" i="14"/>
  <c r="AA808" i="14" s="1"/>
  <c r="AB808" i="14" s="1"/>
  <c r="O809" i="14"/>
  <c r="AA809" i="14" s="1"/>
  <c r="AB809" i="14" s="1"/>
  <c r="O810" i="14"/>
  <c r="AA810" i="14" s="1"/>
  <c r="AB810" i="14" s="1"/>
  <c r="O811" i="14"/>
  <c r="AA811" i="14" s="1"/>
  <c r="AB811" i="14" s="1"/>
  <c r="O812" i="14"/>
  <c r="AA812" i="14" s="1"/>
  <c r="AB812" i="14" s="1"/>
  <c r="O813" i="14"/>
  <c r="AA813" i="14" s="1"/>
  <c r="AB813" i="14" s="1"/>
  <c r="O814" i="14"/>
  <c r="AA814" i="14" s="1"/>
  <c r="AB814" i="14" s="1"/>
  <c r="O815" i="14"/>
  <c r="AA815" i="14" s="1"/>
  <c r="AB815" i="14" s="1"/>
  <c r="O816" i="14"/>
  <c r="AA816" i="14" s="1"/>
  <c r="AB816" i="14" s="1"/>
  <c r="O817" i="14"/>
  <c r="AA817" i="14" s="1"/>
  <c r="AB817" i="14" s="1"/>
  <c r="O818" i="14"/>
  <c r="AA818" i="14" s="1"/>
  <c r="AB818" i="14" s="1"/>
  <c r="O819" i="14"/>
  <c r="AA819" i="14" s="1"/>
  <c r="AB819" i="14" s="1"/>
  <c r="O820" i="14"/>
  <c r="AA820" i="14" s="1"/>
  <c r="AB820" i="14" s="1"/>
  <c r="O821" i="14"/>
  <c r="AA821" i="14" s="1"/>
  <c r="AB821" i="14" s="1"/>
  <c r="O822" i="14"/>
  <c r="AA822" i="14" s="1"/>
  <c r="AB822" i="14" s="1"/>
  <c r="O823" i="14"/>
  <c r="AA823" i="14" s="1"/>
  <c r="AB823" i="14" s="1"/>
  <c r="O824" i="14"/>
  <c r="AA824" i="14" s="1"/>
  <c r="AB824" i="14" s="1"/>
  <c r="O825" i="14"/>
  <c r="AA825" i="14" s="1"/>
  <c r="AB825" i="14" s="1"/>
  <c r="O826" i="14"/>
  <c r="AA826" i="14" s="1"/>
  <c r="AB826" i="14" s="1"/>
  <c r="O827" i="14"/>
  <c r="AA827" i="14" s="1"/>
  <c r="AB827" i="14" s="1"/>
  <c r="O828" i="14"/>
  <c r="AA828" i="14" s="1"/>
  <c r="AB828" i="14" s="1"/>
  <c r="O829" i="14"/>
  <c r="AA829" i="14" s="1"/>
  <c r="AB829" i="14" s="1"/>
  <c r="O830" i="14"/>
  <c r="AA830" i="14" s="1"/>
  <c r="AB830" i="14" s="1"/>
  <c r="O831" i="14"/>
  <c r="AA831" i="14" s="1"/>
  <c r="AB831" i="14" s="1"/>
  <c r="O832" i="14"/>
  <c r="AA832" i="14" s="1"/>
  <c r="AB832" i="14" s="1"/>
  <c r="O833" i="14"/>
  <c r="AA833" i="14" s="1"/>
  <c r="AB833" i="14" s="1"/>
  <c r="O834" i="14"/>
  <c r="AA834" i="14" s="1"/>
  <c r="AB834" i="14" s="1"/>
  <c r="O835" i="14"/>
  <c r="AA835" i="14" s="1"/>
  <c r="AB835" i="14" s="1"/>
  <c r="O836" i="14"/>
  <c r="AA836" i="14" s="1"/>
  <c r="AB836" i="14" s="1"/>
  <c r="O837" i="14"/>
  <c r="AA837" i="14" s="1"/>
  <c r="AB837" i="14" s="1"/>
  <c r="O838" i="14"/>
  <c r="AA838" i="14" s="1"/>
  <c r="AB838" i="14" s="1"/>
  <c r="O839" i="14"/>
  <c r="AA839" i="14" s="1"/>
  <c r="AB839" i="14" s="1"/>
  <c r="O840" i="14"/>
  <c r="AA840" i="14" s="1"/>
  <c r="AB840" i="14" s="1"/>
  <c r="O841" i="14"/>
  <c r="AA841" i="14" s="1"/>
  <c r="AB841" i="14" s="1"/>
  <c r="O842" i="14"/>
  <c r="AA842" i="14" s="1"/>
  <c r="AB842" i="14" s="1"/>
  <c r="O843" i="14"/>
  <c r="AA843" i="14" s="1"/>
  <c r="AB843" i="14" s="1"/>
  <c r="O844" i="14"/>
  <c r="AA844" i="14" s="1"/>
  <c r="AB844" i="14" s="1"/>
  <c r="O845" i="14"/>
  <c r="AA845" i="14" s="1"/>
  <c r="AB845" i="14" s="1"/>
  <c r="O846" i="14"/>
  <c r="AA846" i="14" s="1"/>
  <c r="AB846" i="14" s="1"/>
  <c r="O847" i="14"/>
  <c r="AA847" i="14" s="1"/>
  <c r="AB847" i="14" s="1"/>
  <c r="O848" i="14"/>
  <c r="AA848" i="14" s="1"/>
  <c r="AB848" i="14" s="1"/>
  <c r="O849" i="14"/>
  <c r="AA849" i="14" s="1"/>
  <c r="AB849" i="14" s="1"/>
  <c r="O850" i="14"/>
  <c r="AA850" i="14" s="1"/>
  <c r="AB850" i="14" s="1"/>
  <c r="O851" i="14"/>
  <c r="AA851" i="14" s="1"/>
  <c r="AB851" i="14" s="1"/>
  <c r="O852" i="14"/>
  <c r="AA852" i="14" s="1"/>
  <c r="AB852" i="14" s="1"/>
  <c r="O853" i="14"/>
  <c r="AA853" i="14" s="1"/>
  <c r="AB853" i="14" s="1"/>
  <c r="O854" i="14"/>
  <c r="AA854" i="14" s="1"/>
  <c r="AB854" i="14" s="1"/>
  <c r="O855" i="14"/>
  <c r="AA855" i="14" s="1"/>
  <c r="AB855" i="14" s="1"/>
  <c r="O856" i="14"/>
  <c r="AA856" i="14" s="1"/>
  <c r="AB856" i="14" s="1"/>
  <c r="O857" i="14"/>
  <c r="AA857" i="14" s="1"/>
  <c r="AB857" i="14" s="1"/>
  <c r="O858" i="14"/>
  <c r="AA858" i="14" s="1"/>
  <c r="AB858" i="14" s="1"/>
  <c r="O859" i="14"/>
  <c r="AA859" i="14" s="1"/>
  <c r="AB859" i="14" s="1"/>
  <c r="O860" i="14"/>
  <c r="AA860" i="14" s="1"/>
  <c r="AB860" i="14" s="1"/>
  <c r="O861" i="14"/>
  <c r="AA861" i="14" s="1"/>
  <c r="AB861" i="14" s="1"/>
  <c r="O862" i="14"/>
  <c r="AA862" i="14" s="1"/>
  <c r="AB862" i="14" s="1"/>
  <c r="O863" i="14"/>
  <c r="AA863" i="14" s="1"/>
  <c r="AB863" i="14" s="1"/>
  <c r="O864" i="14"/>
  <c r="AA864" i="14" s="1"/>
  <c r="AB864" i="14" s="1"/>
  <c r="O865" i="14"/>
  <c r="AA865" i="14" s="1"/>
  <c r="AB865" i="14" s="1"/>
  <c r="O866" i="14"/>
  <c r="AA866" i="14" s="1"/>
  <c r="AB866" i="14" s="1"/>
  <c r="O867" i="14"/>
  <c r="AA867" i="14" s="1"/>
  <c r="AB867" i="14" s="1"/>
  <c r="O868" i="14"/>
  <c r="AA868" i="14" s="1"/>
  <c r="AB868" i="14" s="1"/>
  <c r="O869" i="14"/>
  <c r="AA869" i="14" s="1"/>
  <c r="AB869" i="14" s="1"/>
  <c r="O870" i="14"/>
  <c r="AA870" i="14" s="1"/>
  <c r="AB870" i="14" s="1"/>
  <c r="O871" i="14"/>
  <c r="AA871" i="14" s="1"/>
  <c r="AB871" i="14" s="1"/>
  <c r="O872" i="14"/>
  <c r="AA872" i="14" s="1"/>
  <c r="AB872" i="14" s="1"/>
  <c r="O873" i="14"/>
  <c r="AA873" i="14" s="1"/>
  <c r="AB873" i="14" s="1"/>
  <c r="O874" i="14"/>
  <c r="AA874" i="14" s="1"/>
  <c r="AB874" i="14" s="1"/>
  <c r="O875" i="14"/>
  <c r="AA875" i="14" s="1"/>
  <c r="AB875" i="14" s="1"/>
  <c r="O876" i="14"/>
  <c r="AA876" i="14" s="1"/>
  <c r="AB876" i="14" s="1"/>
  <c r="O877" i="14"/>
  <c r="AA877" i="14" s="1"/>
  <c r="AB877" i="14" s="1"/>
  <c r="O878" i="14"/>
  <c r="AA878" i="14" s="1"/>
  <c r="AB878" i="14" s="1"/>
  <c r="O879" i="14"/>
  <c r="AA879" i="14" s="1"/>
  <c r="AB879" i="14" s="1"/>
  <c r="O880" i="14"/>
  <c r="AA880" i="14" s="1"/>
  <c r="AB880" i="14" s="1"/>
  <c r="O881" i="14"/>
  <c r="AA881" i="14" s="1"/>
  <c r="AB881" i="14" s="1"/>
  <c r="O882" i="14"/>
  <c r="AA882" i="14" s="1"/>
  <c r="AB882" i="14" s="1"/>
  <c r="O883" i="14"/>
  <c r="AA883" i="14" s="1"/>
  <c r="AB883" i="14" s="1"/>
  <c r="O884" i="14"/>
  <c r="AA884" i="14" s="1"/>
  <c r="AB884" i="14" s="1"/>
  <c r="O885" i="14"/>
  <c r="AA885" i="14" s="1"/>
  <c r="AB885" i="14" s="1"/>
  <c r="O886" i="14"/>
  <c r="AA886" i="14" s="1"/>
  <c r="AB886" i="14" s="1"/>
  <c r="O887" i="14"/>
  <c r="AA887" i="14" s="1"/>
  <c r="AB887" i="14" s="1"/>
  <c r="O888" i="14"/>
  <c r="AA888" i="14" s="1"/>
  <c r="AB888" i="14" s="1"/>
  <c r="O889" i="14"/>
  <c r="AA889" i="14" s="1"/>
  <c r="AB889" i="14" s="1"/>
  <c r="O890" i="14"/>
  <c r="AA890" i="14" s="1"/>
  <c r="AB890" i="14" s="1"/>
  <c r="O891" i="14"/>
  <c r="AA891" i="14" s="1"/>
  <c r="AB891" i="14" s="1"/>
  <c r="O892" i="14"/>
  <c r="AA892" i="14" s="1"/>
  <c r="AB892" i="14" s="1"/>
  <c r="O893" i="14"/>
  <c r="AA893" i="14" s="1"/>
  <c r="AB893" i="14" s="1"/>
  <c r="O894" i="14"/>
  <c r="AA894" i="14" s="1"/>
  <c r="AB894" i="14" s="1"/>
  <c r="O895" i="14"/>
  <c r="AA895" i="14" s="1"/>
  <c r="AB895" i="14" s="1"/>
  <c r="O896" i="14"/>
  <c r="AA896" i="14" s="1"/>
  <c r="AB896" i="14" s="1"/>
  <c r="O897" i="14"/>
  <c r="AA897" i="14" s="1"/>
  <c r="AB897" i="14" s="1"/>
  <c r="O898" i="14"/>
  <c r="AA898" i="14" s="1"/>
  <c r="AB898" i="14" s="1"/>
  <c r="O899" i="14"/>
  <c r="AA899" i="14" s="1"/>
  <c r="AB899" i="14" s="1"/>
  <c r="O900" i="14"/>
  <c r="AA900" i="14" s="1"/>
  <c r="AB900" i="14" s="1"/>
  <c r="O901" i="14"/>
  <c r="AA901" i="14" s="1"/>
  <c r="AB901" i="14" s="1"/>
  <c r="O902" i="14"/>
  <c r="AA902" i="14" s="1"/>
  <c r="AB902" i="14" s="1"/>
  <c r="O903" i="14"/>
  <c r="AA903" i="14" s="1"/>
  <c r="AB903" i="14" s="1"/>
  <c r="O904" i="14"/>
  <c r="AA904" i="14" s="1"/>
  <c r="AB904" i="14" s="1"/>
  <c r="O905" i="14"/>
  <c r="AA905" i="14" s="1"/>
  <c r="AB905" i="14" s="1"/>
  <c r="O906" i="14"/>
  <c r="AA906" i="14" s="1"/>
  <c r="AB906" i="14" s="1"/>
  <c r="O907" i="14"/>
  <c r="AA907" i="14" s="1"/>
  <c r="AB907" i="14" s="1"/>
  <c r="O908" i="14"/>
  <c r="AA908" i="14" s="1"/>
  <c r="AB908" i="14" s="1"/>
  <c r="O909" i="14"/>
  <c r="AA909" i="14" s="1"/>
  <c r="AB909" i="14" s="1"/>
  <c r="O910" i="14"/>
  <c r="AA910" i="14" s="1"/>
  <c r="AB910" i="14" s="1"/>
  <c r="O911" i="14"/>
  <c r="AA911" i="14" s="1"/>
  <c r="AB911" i="14" s="1"/>
  <c r="O912" i="14"/>
  <c r="AA912" i="14" s="1"/>
  <c r="AB912" i="14" s="1"/>
  <c r="O913" i="14"/>
  <c r="AA913" i="14" s="1"/>
  <c r="AB913" i="14" s="1"/>
  <c r="O914" i="14"/>
  <c r="AA914" i="14" s="1"/>
  <c r="AB914" i="14" s="1"/>
  <c r="O915" i="14"/>
  <c r="AA915" i="14" s="1"/>
  <c r="AB915" i="14" s="1"/>
  <c r="O916" i="14"/>
  <c r="AA916" i="14" s="1"/>
  <c r="AB916" i="14" s="1"/>
  <c r="O917" i="14"/>
  <c r="AA917" i="14" s="1"/>
  <c r="AB917" i="14" s="1"/>
  <c r="O918" i="14"/>
  <c r="AA918" i="14" s="1"/>
  <c r="AB918" i="14" s="1"/>
  <c r="O919" i="14"/>
  <c r="AA919" i="14" s="1"/>
  <c r="AB919" i="14" s="1"/>
  <c r="O920" i="14"/>
  <c r="AA920" i="14" s="1"/>
  <c r="AB920" i="14" s="1"/>
  <c r="O921" i="14"/>
  <c r="AA921" i="14" s="1"/>
  <c r="AB921" i="14" s="1"/>
  <c r="O922" i="14"/>
  <c r="AA922" i="14" s="1"/>
  <c r="AB922" i="14" s="1"/>
  <c r="O923" i="14"/>
  <c r="AA923" i="14" s="1"/>
  <c r="AB923" i="14" s="1"/>
  <c r="O924" i="14"/>
  <c r="AA924" i="14" s="1"/>
  <c r="AB924" i="14" s="1"/>
  <c r="O925" i="14"/>
  <c r="AA925" i="14" s="1"/>
  <c r="AB925" i="14" s="1"/>
  <c r="O926" i="14"/>
  <c r="AA926" i="14" s="1"/>
  <c r="AB926" i="14" s="1"/>
  <c r="O927" i="14"/>
  <c r="AA927" i="14" s="1"/>
  <c r="AB927" i="14" s="1"/>
  <c r="O928" i="14"/>
  <c r="AA928" i="14" s="1"/>
  <c r="AB928" i="14" s="1"/>
  <c r="O929" i="14"/>
  <c r="AA929" i="14" s="1"/>
  <c r="AB929" i="14" s="1"/>
  <c r="O930" i="14"/>
  <c r="AA930" i="14" s="1"/>
  <c r="AB930" i="14" s="1"/>
  <c r="O931" i="14"/>
  <c r="AA931" i="14" s="1"/>
  <c r="AB931" i="14" s="1"/>
  <c r="O932" i="14"/>
  <c r="AA932" i="14" s="1"/>
  <c r="AB932" i="14" s="1"/>
  <c r="O933" i="14"/>
  <c r="AA933" i="14" s="1"/>
  <c r="AB933" i="14" s="1"/>
  <c r="O934" i="14"/>
  <c r="AA934" i="14" s="1"/>
  <c r="AB934" i="14" s="1"/>
  <c r="O935" i="14"/>
  <c r="AA935" i="14" s="1"/>
  <c r="AB935" i="14" s="1"/>
  <c r="O936" i="14"/>
  <c r="AA936" i="14" s="1"/>
  <c r="AB936" i="14" s="1"/>
  <c r="O937" i="14"/>
  <c r="AA937" i="14" s="1"/>
  <c r="AB937" i="14" s="1"/>
  <c r="O938" i="14"/>
  <c r="AA938" i="14" s="1"/>
  <c r="AB938" i="14" s="1"/>
  <c r="O939" i="14"/>
  <c r="AA939" i="14" s="1"/>
  <c r="AB939" i="14" s="1"/>
  <c r="O940" i="14"/>
  <c r="AA940" i="14" s="1"/>
  <c r="AB940" i="14" s="1"/>
  <c r="O941" i="14"/>
  <c r="AA941" i="14" s="1"/>
  <c r="AB941" i="14" s="1"/>
  <c r="O942" i="14"/>
  <c r="AA942" i="14" s="1"/>
  <c r="AB942" i="14" s="1"/>
  <c r="O943" i="14"/>
  <c r="AA943" i="14" s="1"/>
  <c r="AB943" i="14" s="1"/>
  <c r="O944" i="14"/>
  <c r="AA944" i="14" s="1"/>
  <c r="AB944" i="14" s="1"/>
  <c r="O945" i="14"/>
  <c r="AA945" i="14" s="1"/>
  <c r="AB945" i="14" s="1"/>
  <c r="O946" i="14"/>
  <c r="AA946" i="14" s="1"/>
  <c r="AB946" i="14" s="1"/>
  <c r="O947" i="14"/>
  <c r="AA947" i="14" s="1"/>
  <c r="AB947" i="14" s="1"/>
  <c r="O948" i="14"/>
  <c r="AA948" i="14" s="1"/>
  <c r="AB948" i="14" s="1"/>
  <c r="O949" i="14"/>
  <c r="AA949" i="14" s="1"/>
  <c r="AB949" i="14" s="1"/>
  <c r="O950" i="14"/>
  <c r="AA950" i="14" s="1"/>
  <c r="AB950" i="14" s="1"/>
  <c r="O951" i="14"/>
  <c r="AA951" i="14" s="1"/>
  <c r="AB951" i="14" s="1"/>
  <c r="O952" i="14"/>
  <c r="AA952" i="14" s="1"/>
  <c r="AB952" i="14" s="1"/>
  <c r="O953" i="14"/>
  <c r="AA953" i="14" s="1"/>
  <c r="AB953" i="14" s="1"/>
  <c r="O954" i="14"/>
  <c r="AA954" i="14" s="1"/>
  <c r="AB954" i="14" s="1"/>
  <c r="O955" i="14"/>
  <c r="AA955" i="14" s="1"/>
  <c r="AB955" i="14" s="1"/>
  <c r="O956" i="14"/>
  <c r="AA956" i="14" s="1"/>
  <c r="AB956" i="14" s="1"/>
  <c r="O957" i="14"/>
  <c r="AA957" i="14" s="1"/>
  <c r="AB957" i="14" s="1"/>
  <c r="O958" i="14"/>
  <c r="AA958" i="14" s="1"/>
  <c r="AB958" i="14" s="1"/>
  <c r="O959" i="14"/>
  <c r="AA959" i="14" s="1"/>
  <c r="AB959" i="14" s="1"/>
  <c r="O960" i="14"/>
  <c r="AA960" i="14" s="1"/>
  <c r="AB960" i="14" s="1"/>
  <c r="O961" i="14"/>
  <c r="AA961" i="14" s="1"/>
  <c r="AB961" i="14" s="1"/>
  <c r="O962" i="14"/>
  <c r="AA962" i="14" s="1"/>
  <c r="AB962" i="14" s="1"/>
  <c r="O963" i="14"/>
  <c r="AA963" i="14" s="1"/>
  <c r="AB963" i="14" s="1"/>
  <c r="O964" i="14"/>
  <c r="AA964" i="14" s="1"/>
  <c r="AB964" i="14" s="1"/>
  <c r="O965" i="14"/>
  <c r="AA965" i="14" s="1"/>
  <c r="AB965" i="14" s="1"/>
  <c r="O966" i="14"/>
  <c r="AA966" i="14" s="1"/>
  <c r="AB966" i="14" s="1"/>
  <c r="O967" i="14"/>
  <c r="AA967" i="14" s="1"/>
  <c r="AB967" i="14" s="1"/>
  <c r="O968" i="14"/>
  <c r="AA968" i="14" s="1"/>
  <c r="AB968" i="14" s="1"/>
  <c r="O969" i="14"/>
  <c r="AA969" i="14" s="1"/>
  <c r="AB969" i="14" s="1"/>
  <c r="O970" i="14"/>
  <c r="AA970" i="14" s="1"/>
  <c r="AB970" i="14" s="1"/>
  <c r="O971" i="14"/>
  <c r="AA971" i="14" s="1"/>
  <c r="AB971" i="14" s="1"/>
  <c r="O972" i="14"/>
  <c r="AA972" i="14" s="1"/>
  <c r="AB972" i="14" s="1"/>
  <c r="O973" i="14"/>
  <c r="AA973" i="14" s="1"/>
  <c r="AB973" i="14" s="1"/>
  <c r="O974" i="14"/>
  <c r="AA974" i="14" s="1"/>
  <c r="AB974" i="14" s="1"/>
  <c r="O975" i="14"/>
  <c r="AA975" i="14" s="1"/>
  <c r="AB975" i="14" s="1"/>
  <c r="O976" i="14"/>
  <c r="AA976" i="14" s="1"/>
  <c r="AB976" i="14" s="1"/>
  <c r="O977" i="14"/>
  <c r="AA977" i="14" s="1"/>
  <c r="AB977" i="14" s="1"/>
  <c r="O978" i="14"/>
  <c r="AA978" i="14" s="1"/>
  <c r="AB978" i="14" s="1"/>
  <c r="O979" i="14"/>
  <c r="AA979" i="14" s="1"/>
  <c r="AB979" i="14" s="1"/>
  <c r="O980" i="14"/>
  <c r="AA980" i="14" s="1"/>
  <c r="AB980" i="14" s="1"/>
  <c r="O981" i="14"/>
  <c r="AA981" i="14" s="1"/>
  <c r="AB981" i="14" s="1"/>
  <c r="O982" i="14"/>
  <c r="AA982" i="14" s="1"/>
  <c r="AB982" i="14" s="1"/>
  <c r="O983" i="14"/>
  <c r="AA983" i="14" s="1"/>
  <c r="AB983" i="14" s="1"/>
  <c r="O984" i="14"/>
  <c r="AA984" i="14" s="1"/>
  <c r="AB984" i="14" s="1"/>
  <c r="O985" i="14"/>
  <c r="AA985" i="14" s="1"/>
  <c r="AB985" i="14" s="1"/>
  <c r="O986" i="14"/>
  <c r="AA986" i="14" s="1"/>
  <c r="AB986" i="14" s="1"/>
  <c r="O987" i="14"/>
  <c r="AA987" i="14" s="1"/>
  <c r="AB987" i="14" s="1"/>
  <c r="O988" i="14"/>
  <c r="AA988" i="14" s="1"/>
  <c r="AB988" i="14" s="1"/>
  <c r="O989" i="14"/>
  <c r="AA989" i="14" s="1"/>
  <c r="AB989" i="14" s="1"/>
  <c r="O990" i="14"/>
  <c r="AA990" i="14" s="1"/>
  <c r="AB990" i="14" s="1"/>
  <c r="O991" i="14"/>
  <c r="AA991" i="14" s="1"/>
  <c r="AB991" i="14" s="1"/>
  <c r="O992" i="14"/>
  <c r="AA992" i="14" s="1"/>
  <c r="AB992" i="14" s="1"/>
  <c r="O993" i="14"/>
  <c r="AA993" i="14" s="1"/>
  <c r="AB993" i="14" s="1"/>
  <c r="O994" i="14"/>
  <c r="AA994" i="14" s="1"/>
  <c r="AB994" i="14" s="1"/>
  <c r="O995" i="14"/>
  <c r="AA995" i="14" s="1"/>
  <c r="AB995" i="14" s="1"/>
  <c r="O996" i="14"/>
  <c r="AA996" i="14" s="1"/>
  <c r="AB996" i="14" s="1"/>
  <c r="O997" i="14"/>
  <c r="AA997" i="14" s="1"/>
  <c r="AB997" i="14" s="1"/>
  <c r="O998" i="14"/>
  <c r="AA998" i="14" s="1"/>
  <c r="AB998" i="14" s="1"/>
  <c r="O999" i="14"/>
  <c r="AA999" i="14" s="1"/>
  <c r="AB999" i="14" s="1"/>
  <c r="O1000" i="14"/>
  <c r="AA1000" i="14" s="1"/>
  <c r="AB1000" i="14" s="1"/>
  <c r="O1001" i="14"/>
  <c r="AA1001" i="14" s="1"/>
  <c r="AB1001" i="14" s="1"/>
  <c r="O1002" i="14"/>
  <c r="AA1002" i="14" s="1"/>
  <c r="AB1002" i="14" s="1"/>
  <c r="O1003" i="14"/>
  <c r="AA1003" i="14" s="1"/>
  <c r="AB1003" i="14" s="1"/>
  <c r="O1004" i="14"/>
  <c r="AA1004" i="14" s="1"/>
  <c r="AB1004" i="14" s="1"/>
  <c r="O1005" i="14"/>
  <c r="AA1005" i="14" s="1"/>
  <c r="AB1005" i="14" s="1"/>
  <c r="O1006" i="14"/>
  <c r="AA1006" i="14" s="1"/>
  <c r="AB1006" i="14" s="1"/>
  <c r="O1007" i="14"/>
  <c r="AA1007" i="14" s="1"/>
  <c r="AB1007" i="14" s="1"/>
  <c r="O1008" i="14"/>
  <c r="AA1008" i="14" s="1"/>
  <c r="AB1008" i="14" s="1"/>
  <c r="O1009" i="14"/>
  <c r="AA1009" i="14" s="1"/>
  <c r="AB1009" i="14" s="1"/>
  <c r="O1010" i="14"/>
  <c r="AA1010" i="14" s="1"/>
  <c r="AB1010" i="14" s="1"/>
  <c r="O1011" i="14"/>
  <c r="AA1011" i="14" s="1"/>
  <c r="AB1011" i="14" s="1"/>
  <c r="O1012" i="14"/>
  <c r="AA1012" i="14" s="1"/>
  <c r="AB1012" i="14" s="1"/>
  <c r="O1013" i="14"/>
  <c r="AA1013" i="14" s="1"/>
  <c r="AB1013" i="14" s="1"/>
  <c r="O1014" i="14"/>
  <c r="AA1014" i="14" s="1"/>
  <c r="AB1014" i="14" s="1"/>
  <c r="O1015" i="14"/>
  <c r="AA1015" i="14" s="1"/>
  <c r="AB1015" i="14" s="1"/>
  <c r="O1016" i="14"/>
  <c r="AA1016" i="14" s="1"/>
  <c r="AB1016" i="14" s="1"/>
  <c r="O1017" i="14"/>
  <c r="AA1017" i="14" s="1"/>
  <c r="AB1017" i="14" s="1"/>
  <c r="O1018" i="14"/>
  <c r="AA1018" i="14" s="1"/>
  <c r="AB1018" i="14" s="1"/>
  <c r="O1019" i="14"/>
  <c r="AA1019" i="14" s="1"/>
  <c r="AB1019" i="14" s="1"/>
  <c r="O1020" i="14"/>
  <c r="AA1020" i="14" s="1"/>
  <c r="AB1020" i="14" s="1"/>
  <c r="O1021" i="14"/>
  <c r="AA1021" i="14" s="1"/>
  <c r="AB1021" i="14" s="1"/>
  <c r="O1022" i="14"/>
  <c r="AA1022" i="14" s="1"/>
  <c r="AB1022" i="14" s="1"/>
  <c r="O1023" i="14"/>
  <c r="AA1023" i="14" s="1"/>
  <c r="AB1023" i="14" s="1"/>
  <c r="O1024" i="14"/>
  <c r="AA1024" i="14" s="1"/>
  <c r="AB1024" i="14" s="1"/>
  <c r="O1025" i="14"/>
  <c r="AA1025" i="14" s="1"/>
  <c r="AB1025" i="14" s="1"/>
  <c r="O1026" i="14"/>
  <c r="AA1026" i="14" s="1"/>
  <c r="AB1026" i="14" s="1"/>
  <c r="O1027" i="14"/>
  <c r="AA1027" i="14" s="1"/>
  <c r="AB1027" i="14" s="1"/>
  <c r="O1028" i="14"/>
  <c r="AA1028" i="14" s="1"/>
  <c r="AB1028" i="14" s="1"/>
  <c r="O1029" i="14"/>
  <c r="AA1029" i="14" s="1"/>
  <c r="AB1029" i="14" s="1"/>
  <c r="O1030" i="14"/>
  <c r="AA1030" i="14" s="1"/>
  <c r="AB1030" i="14" s="1"/>
  <c r="O1031" i="14"/>
  <c r="AA1031" i="14" s="1"/>
  <c r="AB1031" i="14" s="1"/>
  <c r="O1032" i="14"/>
  <c r="AA1032" i="14" s="1"/>
  <c r="AB1032" i="14" s="1"/>
  <c r="O1033" i="14"/>
  <c r="AA1033" i="14" s="1"/>
  <c r="AB1033" i="14" s="1"/>
  <c r="O1034" i="14"/>
  <c r="AA1034" i="14" s="1"/>
  <c r="AB1034" i="14" s="1"/>
  <c r="O1035" i="14"/>
  <c r="AA1035" i="14" s="1"/>
  <c r="AB1035" i="14" s="1"/>
  <c r="O1036" i="14"/>
  <c r="AA1036" i="14" s="1"/>
  <c r="AB1036" i="14" s="1"/>
  <c r="O1037" i="14"/>
  <c r="AA1037" i="14" s="1"/>
  <c r="AB1037" i="14" s="1"/>
  <c r="O1038" i="14"/>
  <c r="AA1038" i="14" s="1"/>
  <c r="AB1038" i="14" s="1"/>
  <c r="O1039" i="14"/>
  <c r="AA1039" i="14" s="1"/>
  <c r="AB1039" i="14" s="1"/>
  <c r="O1040" i="14"/>
  <c r="AA1040" i="14" s="1"/>
  <c r="AB1040" i="14" s="1"/>
  <c r="O1041" i="14"/>
  <c r="AA1041" i="14" s="1"/>
  <c r="AB1041" i="14" s="1"/>
  <c r="O1042" i="14"/>
  <c r="AA1042" i="14" s="1"/>
  <c r="AB1042" i="14" s="1"/>
  <c r="O1043" i="14"/>
  <c r="AA1043" i="14" s="1"/>
  <c r="AB1043" i="14" s="1"/>
  <c r="O1044" i="14"/>
  <c r="AA1044" i="14" s="1"/>
  <c r="AB1044" i="14" s="1"/>
  <c r="O1045" i="14"/>
  <c r="AA1045" i="14" s="1"/>
  <c r="AB1045" i="14" s="1"/>
  <c r="O1046" i="14"/>
  <c r="AA1046" i="14" s="1"/>
  <c r="AB1046" i="14" s="1"/>
  <c r="O1047" i="14"/>
  <c r="AA1047" i="14" s="1"/>
  <c r="AB1047" i="14" s="1"/>
  <c r="O1048" i="14"/>
  <c r="AA1048" i="14" s="1"/>
  <c r="AB1048" i="14" s="1"/>
  <c r="O1049" i="14"/>
  <c r="AA1049" i="14" s="1"/>
  <c r="AB1049" i="14" s="1"/>
  <c r="O1050" i="14"/>
  <c r="AA1050" i="14" s="1"/>
  <c r="AB1050" i="14" s="1"/>
  <c r="O1051" i="14"/>
  <c r="AA1051" i="14" s="1"/>
  <c r="AB1051" i="14" s="1"/>
  <c r="O1052" i="14"/>
  <c r="AA1052" i="14" s="1"/>
  <c r="AB1052" i="14" s="1"/>
  <c r="O1053" i="14"/>
  <c r="AA1053" i="14" s="1"/>
  <c r="AB1053" i="14" s="1"/>
  <c r="O1054" i="14"/>
  <c r="AA1054" i="14" s="1"/>
  <c r="AB1054" i="14" s="1"/>
  <c r="O1055" i="14"/>
  <c r="AA1055" i="14" s="1"/>
  <c r="AB1055" i="14" s="1"/>
  <c r="O1056" i="14"/>
  <c r="AA1056" i="14" s="1"/>
  <c r="AB1056" i="14" s="1"/>
  <c r="O1057" i="14"/>
  <c r="AA1057" i="14" s="1"/>
  <c r="AB1057" i="14" s="1"/>
  <c r="O1058" i="14"/>
  <c r="AA1058" i="14" s="1"/>
  <c r="AB1058" i="14" s="1"/>
  <c r="O1059" i="14"/>
  <c r="AA1059" i="14" s="1"/>
  <c r="AB1059" i="14" s="1"/>
  <c r="O1060" i="14"/>
  <c r="AA1060" i="14" s="1"/>
  <c r="AB1060" i="14" s="1"/>
  <c r="O1061" i="14"/>
  <c r="AA1061" i="14" s="1"/>
  <c r="AB1061" i="14" s="1"/>
  <c r="O1062" i="14"/>
  <c r="AA1062" i="14" s="1"/>
  <c r="AB1062" i="14" s="1"/>
  <c r="O1063" i="14"/>
  <c r="AA1063" i="14" s="1"/>
  <c r="AB1063" i="14" s="1"/>
  <c r="O1064" i="14"/>
  <c r="AA1064" i="14" s="1"/>
  <c r="AB1064" i="14" s="1"/>
  <c r="O1065" i="14"/>
  <c r="AA1065" i="14" s="1"/>
  <c r="AB1065" i="14" s="1"/>
  <c r="O1066" i="14"/>
  <c r="AA1066" i="14" s="1"/>
  <c r="AB1066" i="14" s="1"/>
  <c r="O1067" i="14"/>
  <c r="AA1067" i="14" s="1"/>
  <c r="AB1067" i="14" s="1"/>
  <c r="O1068" i="14"/>
  <c r="AA1068" i="14" s="1"/>
  <c r="AB1068" i="14" s="1"/>
  <c r="O1069" i="14"/>
  <c r="AA1069" i="14" s="1"/>
  <c r="AB1069" i="14" s="1"/>
  <c r="O1070" i="14"/>
  <c r="AA1070" i="14" s="1"/>
  <c r="AB1070" i="14" s="1"/>
  <c r="O1071" i="14"/>
  <c r="AA1071" i="14" s="1"/>
  <c r="AB1071" i="14" s="1"/>
  <c r="O1072" i="14"/>
  <c r="AA1072" i="14" s="1"/>
  <c r="AB1072" i="14" s="1"/>
  <c r="O1073" i="14"/>
  <c r="AA1073" i="14" s="1"/>
  <c r="AB1073" i="14" s="1"/>
  <c r="O1074" i="14"/>
  <c r="AA1074" i="14" s="1"/>
  <c r="AB1074" i="14" s="1"/>
  <c r="O1075" i="14"/>
  <c r="AA1075" i="14" s="1"/>
  <c r="AB1075" i="14" s="1"/>
  <c r="O1076" i="14"/>
  <c r="AA1076" i="14" s="1"/>
  <c r="AB1076" i="14" s="1"/>
  <c r="O1077" i="14"/>
  <c r="AA1077" i="14" s="1"/>
  <c r="AB1077" i="14" s="1"/>
  <c r="O1078" i="14"/>
  <c r="AA1078" i="14" s="1"/>
  <c r="AB1078" i="14" s="1"/>
  <c r="O1079" i="14"/>
  <c r="AA1079" i="14" s="1"/>
  <c r="AB1079" i="14" s="1"/>
  <c r="O1080" i="14"/>
  <c r="AA1080" i="14" s="1"/>
  <c r="AB1080" i="14" s="1"/>
  <c r="O1081" i="14"/>
  <c r="AA1081" i="14" s="1"/>
  <c r="AB1081" i="14" s="1"/>
  <c r="O1082" i="14"/>
  <c r="AA1082" i="14" s="1"/>
  <c r="AB1082" i="14" s="1"/>
  <c r="O1083" i="14"/>
  <c r="AA1083" i="14" s="1"/>
  <c r="AB1083" i="14" s="1"/>
  <c r="O1084" i="14"/>
  <c r="AA1084" i="14" s="1"/>
  <c r="AB1084" i="14" s="1"/>
  <c r="O1085" i="14"/>
  <c r="AA1085" i="14" s="1"/>
  <c r="AB1085" i="14" s="1"/>
  <c r="O1086" i="14"/>
  <c r="AA1086" i="14" s="1"/>
  <c r="AB1086" i="14" s="1"/>
  <c r="O1087" i="14"/>
  <c r="AA1087" i="14" s="1"/>
  <c r="AB1087" i="14" s="1"/>
  <c r="O1088" i="14"/>
  <c r="AA1088" i="14" s="1"/>
  <c r="AB1088" i="14" s="1"/>
  <c r="O1089" i="14"/>
  <c r="AA1089" i="14" s="1"/>
  <c r="AB1089" i="14" s="1"/>
  <c r="O1090" i="14"/>
  <c r="AA1090" i="14" s="1"/>
  <c r="AB1090" i="14" s="1"/>
  <c r="O1091" i="14"/>
  <c r="AA1091" i="14" s="1"/>
  <c r="AB1091" i="14" s="1"/>
  <c r="O1092" i="14"/>
  <c r="AA1092" i="14" s="1"/>
  <c r="AB1092" i="14" s="1"/>
  <c r="O1093" i="14"/>
  <c r="AA1093" i="14" s="1"/>
  <c r="AB1093" i="14" s="1"/>
  <c r="O1094" i="14"/>
  <c r="AA1094" i="14" s="1"/>
  <c r="AB1094" i="14" s="1"/>
  <c r="O1095" i="14"/>
  <c r="AA1095" i="14" s="1"/>
  <c r="AB1095" i="14" s="1"/>
  <c r="O1096" i="14"/>
  <c r="AA1096" i="14" s="1"/>
  <c r="AB1096" i="14" s="1"/>
  <c r="O1097" i="14"/>
  <c r="AA1097" i="14" s="1"/>
  <c r="AB1097" i="14" s="1"/>
  <c r="O1098" i="14"/>
  <c r="AA1098" i="14" s="1"/>
  <c r="AB1098" i="14" s="1"/>
  <c r="O1099" i="14"/>
  <c r="AA1099" i="14" s="1"/>
  <c r="AB1099" i="14" s="1"/>
  <c r="O1100" i="14"/>
  <c r="AA1100" i="14" s="1"/>
  <c r="AB1100" i="14" s="1"/>
  <c r="O1101" i="14"/>
  <c r="AA1101" i="14" s="1"/>
  <c r="AB1101" i="14" s="1"/>
  <c r="O1102" i="14"/>
  <c r="AA1102" i="14" s="1"/>
  <c r="AB1102" i="14" s="1"/>
  <c r="O1103" i="14"/>
  <c r="AA1103" i="14" s="1"/>
  <c r="AB1103" i="14" s="1"/>
  <c r="O1104" i="14"/>
  <c r="AA1104" i="14" s="1"/>
  <c r="AB1104" i="14" s="1"/>
  <c r="O1105" i="14"/>
  <c r="AA1105" i="14" s="1"/>
  <c r="AB1105" i="14" s="1"/>
  <c r="O1106" i="14"/>
  <c r="AA1106" i="14" s="1"/>
  <c r="AB1106" i="14" s="1"/>
  <c r="O1107" i="14"/>
  <c r="AA1107" i="14" s="1"/>
  <c r="AB1107" i="14" s="1"/>
  <c r="O1108" i="14"/>
  <c r="AA1108" i="14" s="1"/>
  <c r="AB1108" i="14" s="1"/>
  <c r="O1109" i="14"/>
  <c r="AA1109" i="14" s="1"/>
  <c r="AB1109" i="14" s="1"/>
  <c r="O1110" i="14"/>
  <c r="AA1110" i="14" s="1"/>
  <c r="AB1110" i="14" s="1"/>
  <c r="O1111" i="14"/>
  <c r="AA1111" i="14" s="1"/>
  <c r="AB1111" i="14" s="1"/>
  <c r="O1112" i="14"/>
  <c r="AA1112" i="14" s="1"/>
  <c r="AB1112" i="14" s="1"/>
  <c r="O1113" i="14"/>
  <c r="AA1113" i="14" s="1"/>
  <c r="AB1113" i="14" s="1"/>
  <c r="O1114" i="14"/>
  <c r="AA1114" i="14" s="1"/>
  <c r="AB1114" i="14" s="1"/>
  <c r="O1115" i="14"/>
  <c r="AA1115" i="14" s="1"/>
  <c r="AB1115" i="14" s="1"/>
  <c r="O1116" i="14"/>
  <c r="AA1116" i="14" s="1"/>
  <c r="AB1116" i="14" s="1"/>
  <c r="O1117" i="14"/>
  <c r="AA1117" i="14" s="1"/>
  <c r="AB1117" i="14" s="1"/>
  <c r="O1118" i="14"/>
  <c r="AA1118" i="14" s="1"/>
  <c r="AB1118" i="14" s="1"/>
  <c r="O1119" i="14"/>
  <c r="AA1119" i="14" s="1"/>
  <c r="AB1119" i="14" s="1"/>
  <c r="O1120" i="14"/>
  <c r="AA1120" i="14" s="1"/>
  <c r="AB1120" i="14" s="1"/>
  <c r="O1121" i="14"/>
  <c r="AA1121" i="14" s="1"/>
  <c r="AB1121" i="14" s="1"/>
  <c r="O1122" i="14"/>
  <c r="AA1122" i="14" s="1"/>
  <c r="AB1122" i="14" s="1"/>
  <c r="O1123" i="14"/>
  <c r="AA1123" i="14" s="1"/>
  <c r="AB1123" i="14" s="1"/>
  <c r="O1124" i="14"/>
  <c r="AA1124" i="14" s="1"/>
  <c r="AB1124" i="14" s="1"/>
  <c r="O1125" i="14"/>
  <c r="AA1125" i="14" s="1"/>
  <c r="AB1125" i="14" s="1"/>
  <c r="O1126" i="14"/>
  <c r="AA1126" i="14" s="1"/>
  <c r="AB1126" i="14" s="1"/>
  <c r="O1127" i="14"/>
  <c r="AA1127" i="14" s="1"/>
  <c r="AB1127" i="14" s="1"/>
  <c r="O1128" i="14"/>
  <c r="AA1128" i="14" s="1"/>
  <c r="AB1128" i="14" s="1"/>
  <c r="O1129" i="14"/>
  <c r="AA1129" i="14" s="1"/>
  <c r="AB1129" i="14" s="1"/>
  <c r="O1130" i="14"/>
  <c r="AA1130" i="14" s="1"/>
  <c r="AB1130" i="14" s="1"/>
  <c r="O1131" i="14"/>
  <c r="AA1131" i="14" s="1"/>
  <c r="AB1131" i="14" s="1"/>
  <c r="O1132" i="14"/>
  <c r="AA1132" i="14" s="1"/>
  <c r="AB1132" i="14" s="1"/>
  <c r="O1133" i="14"/>
  <c r="AA1133" i="14" s="1"/>
  <c r="AB1133" i="14" s="1"/>
  <c r="O1134" i="14"/>
  <c r="AA1134" i="14" s="1"/>
  <c r="AB1134" i="14" s="1"/>
  <c r="O1135" i="14"/>
  <c r="AA1135" i="14" s="1"/>
  <c r="AB1135" i="14" s="1"/>
  <c r="O1136" i="14"/>
  <c r="AA1136" i="14" s="1"/>
  <c r="AB1136" i="14" s="1"/>
  <c r="O1137" i="14"/>
  <c r="AA1137" i="14" s="1"/>
  <c r="AB1137" i="14" s="1"/>
  <c r="O1138" i="14"/>
  <c r="AA1138" i="14" s="1"/>
  <c r="AB1138" i="14" s="1"/>
  <c r="O1139" i="14"/>
  <c r="AA1139" i="14" s="1"/>
  <c r="AB1139" i="14" s="1"/>
  <c r="O1140" i="14"/>
  <c r="AA1140" i="14" s="1"/>
  <c r="AB1140" i="14" s="1"/>
  <c r="O1141" i="14"/>
  <c r="AA1141" i="14" s="1"/>
  <c r="AB1141" i="14" s="1"/>
  <c r="O1142" i="14"/>
  <c r="AA1142" i="14" s="1"/>
  <c r="AB1142" i="14" s="1"/>
  <c r="O1143" i="14"/>
  <c r="AA1143" i="14" s="1"/>
  <c r="AB1143" i="14" s="1"/>
  <c r="O1144" i="14"/>
  <c r="AA1144" i="14" s="1"/>
  <c r="AB1144" i="14" s="1"/>
  <c r="O1145" i="14"/>
  <c r="AA1145" i="14" s="1"/>
  <c r="AB1145" i="14" s="1"/>
  <c r="O1146" i="14"/>
  <c r="AA1146" i="14" s="1"/>
  <c r="AB1146" i="14" s="1"/>
  <c r="O1147" i="14"/>
  <c r="AA1147" i="14" s="1"/>
  <c r="AB1147" i="14" s="1"/>
  <c r="O1148" i="14"/>
  <c r="AA1148" i="14" s="1"/>
  <c r="AB1148" i="14" s="1"/>
  <c r="O1149" i="14"/>
  <c r="AA1149" i="14" s="1"/>
  <c r="AB1149" i="14" s="1"/>
  <c r="O1150" i="14"/>
  <c r="AA1150" i="14" s="1"/>
  <c r="AB1150" i="14" s="1"/>
  <c r="O1151" i="14"/>
  <c r="AA1151" i="14" s="1"/>
  <c r="AB1151" i="14" s="1"/>
  <c r="O1152" i="14"/>
  <c r="AA1152" i="14" s="1"/>
  <c r="AB1152" i="14" s="1"/>
  <c r="O1153" i="14"/>
  <c r="AA1153" i="14" s="1"/>
  <c r="AB1153" i="14" s="1"/>
  <c r="O1154" i="14"/>
  <c r="AA1154" i="14" s="1"/>
  <c r="AB1154" i="14" s="1"/>
  <c r="O1155" i="14"/>
  <c r="AA1155" i="14" s="1"/>
  <c r="AB1155" i="14" s="1"/>
  <c r="O1156" i="14"/>
  <c r="AA1156" i="14" s="1"/>
  <c r="AB1156" i="14" s="1"/>
  <c r="O1157" i="14"/>
  <c r="AA1157" i="14" s="1"/>
  <c r="AB1157" i="14" s="1"/>
  <c r="O1158" i="14"/>
  <c r="AA1158" i="14" s="1"/>
  <c r="AB1158" i="14" s="1"/>
  <c r="O1159" i="14"/>
  <c r="AA1159" i="14" s="1"/>
  <c r="AB1159" i="14" s="1"/>
  <c r="O1160" i="14"/>
  <c r="AA1160" i="14" s="1"/>
  <c r="AB1160" i="14" s="1"/>
  <c r="O1161" i="14"/>
  <c r="AA1161" i="14" s="1"/>
  <c r="AB1161" i="14" s="1"/>
  <c r="O1162" i="14"/>
  <c r="AA1162" i="14" s="1"/>
  <c r="AB1162" i="14" s="1"/>
  <c r="O1163" i="14"/>
  <c r="AA1163" i="14" s="1"/>
  <c r="AB1163" i="14" s="1"/>
  <c r="O1164" i="14"/>
  <c r="AA1164" i="14" s="1"/>
  <c r="AB1164" i="14" s="1"/>
  <c r="O1165" i="14"/>
  <c r="AA1165" i="14" s="1"/>
  <c r="AB1165" i="14" s="1"/>
  <c r="O1166" i="14"/>
  <c r="AA1166" i="14" s="1"/>
  <c r="AB1166" i="14" s="1"/>
  <c r="O1167" i="14"/>
  <c r="AA1167" i="14" s="1"/>
  <c r="AB1167" i="14" s="1"/>
  <c r="O1168" i="14"/>
  <c r="AA1168" i="14" s="1"/>
  <c r="AB1168" i="14" s="1"/>
  <c r="O1169" i="14"/>
  <c r="AA1169" i="14" s="1"/>
  <c r="AB1169" i="14" s="1"/>
  <c r="O1170" i="14"/>
  <c r="AA1170" i="14" s="1"/>
  <c r="AB1170" i="14" s="1"/>
  <c r="O1171" i="14"/>
  <c r="AA1171" i="14" s="1"/>
  <c r="AB1171" i="14" s="1"/>
  <c r="O1172" i="14"/>
  <c r="AA1172" i="14" s="1"/>
  <c r="AB1172" i="14" s="1"/>
  <c r="O1173" i="14"/>
  <c r="AA1173" i="14" s="1"/>
  <c r="AB1173" i="14" s="1"/>
  <c r="O1174" i="14"/>
  <c r="AA1174" i="14" s="1"/>
  <c r="AB1174" i="14" s="1"/>
  <c r="O1175" i="14"/>
  <c r="AA1175" i="14" s="1"/>
  <c r="AB1175" i="14" s="1"/>
  <c r="O1176" i="14"/>
  <c r="AA1176" i="14" s="1"/>
  <c r="AB1176" i="14" s="1"/>
  <c r="O1177" i="14"/>
  <c r="AA1177" i="14" s="1"/>
  <c r="AB1177" i="14" s="1"/>
  <c r="O1178" i="14"/>
  <c r="AA1178" i="14" s="1"/>
  <c r="AB1178" i="14" s="1"/>
  <c r="O1179" i="14"/>
  <c r="AA1179" i="14" s="1"/>
  <c r="AB1179" i="14" s="1"/>
  <c r="O1180" i="14"/>
  <c r="AA1180" i="14" s="1"/>
  <c r="AB1180" i="14" s="1"/>
  <c r="O1181" i="14"/>
  <c r="AA1181" i="14" s="1"/>
  <c r="AB1181" i="14" s="1"/>
  <c r="O1182" i="14"/>
  <c r="AA1182" i="14" s="1"/>
  <c r="AB1182" i="14" s="1"/>
  <c r="O1183" i="14"/>
  <c r="AA1183" i="14" s="1"/>
  <c r="AB1183" i="14" s="1"/>
  <c r="O1184" i="14"/>
  <c r="AA1184" i="14" s="1"/>
  <c r="AB1184" i="14" s="1"/>
  <c r="O1185" i="14"/>
  <c r="AA1185" i="14" s="1"/>
  <c r="AB1185" i="14" s="1"/>
  <c r="O1186" i="14"/>
  <c r="AA1186" i="14" s="1"/>
  <c r="AB1186" i="14" s="1"/>
  <c r="O1187" i="14"/>
  <c r="AA1187" i="14" s="1"/>
  <c r="AB1187" i="14" s="1"/>
  <c r="O1188" i="14"/>
  <c r="AA1188" i="14" s="1"/>
  <c r="AB1188" i="14" s="1"/>
  <c r="O1189" i="14"/>
  <c r="AA1189" i="14" s="1"/>
  <c r="AB1189" i="14" s="1"/>
  <c r="O1190" i="14"/>
  <c r="AA1190" i="14" s="1"/>
  <c r="AB1190" i="14" s="1"/>
  <c r="O1191" i="14"/>
  <c r="AA1191" i="14" s="1"/>
  <c r="AB1191" i="14" s="1"/>
  <c r="O1192" i="14"/>
  <c r="AA1192" i="14" s="1"/>
  <c r="AB1192" i="14" s="1"/>
  <c r="O1193" i="14"/>
  <c r="AA1193" i="14" s="1"/>
  <c r="AB1193" i="14" s="1"/>
  <c r="O1194" i="14"/>
  <c r="AA1194" i="14" s="1"/>
  <c r="AB1194" i="14" s="1"/>
  <c r="O1195" i="14"/>
  <c r="AA1195" i="14" s="1"/>
  <c r="AB1195" i="14" s="1"/>
  <c r="O1196" i="14"/>
  <c r="AA1196" i="14" s="1"/>
  <c r="AB1196" i="14" s="1"/>
  <c r="O1197" i="14"/>
  <c r="AA1197" i="14" s="1"/>
  <c r="AB1197" i="14" s="1"/>
  <c r="O1198" i="14"/>
  <c r="AA1198" i="14" s="1"/>
  <c r="AB1198" i="14" s="1"/>
  <c r="O1199" i="14"/>
  <c r="AA1199" i="14" s="1"/>
  <c r="AB1199" i="14" s="1"/>
  <c r="O1200" i="14"/>
  <c r="AA1200" i="14" s="1"/>
  <c r="AB1200" i="14" s="1"/>
  <c r="O1201" i="14"/>
  <c r="AA1201" i="14" s="1"/>
  <c r="AB1201" i="14" s="1"/>
  <c r="O1202" i="14"/>
  <c r="AA1202" i="14" s="1"/>
  <c r="AB1202" i="14" s="1"/>
  <c r="O1203" i="14"/>
  <c r="AA1203" i="14" s="1"/>
  <c r="AB1203" i="14" s="1"/>
  <c r="O1204" i="14"/>
  <c r="AA1204" i="14" s="1"/>
  <c r="AB1204" i="14" s="1"/>
  <c r="O1205" i="14"/>
  <c r="AA1205" i="14" s="1"/>
  <c r="AB1205" i="14" s="1"/>
  <c r="O1206" i="14"/>
  <c r="AA1206" i="14" s="1"/>
  <c r="AB1206" i="14" s="1"/>
  <c r="O1207" i="14"/>
  <c r="AA1207" i="14" s="1"/>
  <c r="AB1207" i="14" s="1"/>
  <c r="O1208" i="14"/>
  <c r="AA1208" i="14" s="1"/>
  <c r="AB1208" i="14" s="1"/>
  <c r="O1209" i="14"/>
  <c r="AA1209" i="14" s="1"/>
  <c r="AB1209" i="14" s="1"/>
  <c r="O1210" i="14"/>
  <c r="AA1210" i="14" s="1"/>
  <c r="AB1210" i="14" s="1"/>
  <c r="O1211" i="14"/>
  <c r="AA1211" i="14" s="1"/>
  <c r="AB1211" i="14" s="1"/>
  <c r="O1212" i="14"/>
  <c r="AA1212" i="14" s="1"/>
  <c r="AB1212" i="14" s="1"/>
  <c r="O13" i="14"/>
  <c r="R15" i="7"/>
  <c r="R16" i="7"/>
  <c r="R17" i="7"/>
  <c r="AC17" i="7" s="1"/>
  <c r="AD17" i="7" s="1"/>
  <c r="R18" i="7"/>
  <c r="AC18" i="7" s="1"/>
  <c r="AD18" i="7" s="1"/>
  <c r="R19" i="7"/>
  <c r="AC19" i="7" s="1"/>
  <c r="R20" i="7"/>
  <c r="AC20" i="7" s="1"/>
  <c r="AD20" i="7" s="1"/>
  <c r="R21" i="7"/>
  <c r="AC21" i="7" s="1"/>
  <c r="AD21" i="7" s="1"/>
  <c r="R22" i="7"/>
  <c r="AC22" i="7" s="1"/>
  <c r="AD22" i="7" s="1"/>
  <c r="R23" i="7"/>
  <c r="AC23" i="7" s="1"/>
  <c r="R24" i="7"/>
  <c r="AC24" i="7" s="1"/>
  <c r="AD24" i="7" s="1"/>
  <c r="R25" i="7"/>
  <c r="AC25" i="7" s="1"/>
  <c r="AD25" i="7" s="1"/>
  <c r="R26" i="7"/>
  <c r="AC26" i="7" s="1"/>
  <c r="AD26" i="7" s="1"/>
  <c r="R27" i="7"/>
  <c r="AC27" i="7" s="1"/>
  <c r="R28" i="7"/>
  <c r="AC28" i="7" s="1"/>
  <c r="AD28" i="7" s="1"/>
  <c r="R29" i="7"/>
  <c r="AC29" i="7" s="1"/>
  <c r="AD29" i="7" s="1"/>
  <c r="R30" i="7"/>
  <c r="AC30" i="7" s="1"/>
  <c r="AD30" i="7" s="1"/>
  <c r="R31" i="7"/>
  <c r="AC31" i="7" s="1"/>
  <c r="R32" i="7"/>
  <c r="AC32" i="7" s="1"/>
  <c r="AD32" i="7" s="1"/>
  <c r="R33" i="7"/>
  <c r="AC33" i="7" s="1"/>
  <c r="AD33" i="7" s="1"/>
  <c r="R34" i="7"/>
  <c r="AC34" i="7" s="1"/>
  <c r="AD34" i="7" s="1"/>
  <c r="R35" i="7"/>
  <c r="AC35" i="7" s="1"/>
  <c r="R36" i="7"/>
  <c r="AC36" i="7" s="1"/>
  <c r="AD36" i="7" s="1"/>
  <c r="R37" i="7"/>
  <c r="AC37" i="7" s="1"/>
  <c r="AD37" i="7" s="1"/>
  <c r="R38" i="7"/>
  <c r="AC38" i="7" s="1"/>
  <c r="AD38" i="7" s="1"/>
  <c r="R39" i="7"/>
  <c r="AC39" i="7" s="1"/>
  <c r="R40" i="7"/>
  <c r="AC40" i="7" s="1"/>
  <c r="AD40" i="7" s="1"/>
  <c r="R41" i="7"/>
  <c r="AC41" i="7" s="1"/>
  <c r="AD41" i="7" s="1"/>
  <c r="R42" i="7"/>
  <c r="AC42" i="7" s="1"/>
  <c r="AD42" i="7" s="1"/>
  <c r="R43" i="7"/>
  <c r="AC43" i="7" s="1"/>
  <c r="R44" i="7"/>
  <c r="AC44" i="7" s="1"/>
  <c r="AD44" i="7" s="1"/>
  <c r="R45" i="7"/>
  <c r="AC45" i="7" s="1"/>
  <c r="AD45" i="7" s="1"/>
  <c r="R46" i="7"/>
  <c r="AC46" i="7" s="1"/>
  <c r="AD46" i="7" s="1"/>
  <c r="R47" i="7"/>
  <c r="AC47" i="7" s="1"/>
  <c r="AD47" i="7" s="1"/>
  <c r="R48" i="7"/>
  <c r="AC48" i="7" s="1"/>
  <c r="AD48" i="7" s="1"/>
  <c r="R49" i="7"/>
  <c r="AC49" i="7" s="1"/>
  <c r="AD49" i="7" s="1"/>
  <c r="R50" i="7"/>
  <c r="AC50" i="7" s="1"/>
  <c r="AD50" i="7" s="1"/>
  <c r="R51" i="7"/>
  <c r="AC51" i="7" s="1"/>
  <c r="AD51" i="7" s="1"/>
  <c r="R52" i="7"/>
  <c r="AC52" i="7" s="1"/>
  <c r="AD52" i="7" s="1"/>
  <c r="R53" i="7"/>
  <c r="AC53" i="7" s="1"/>
  <c r="AD53" i="7" s="1"/>
  <c r="R54" i="7"/>
  <c r="AC54" i="7" s="1"/>
  <c r="AD54" i="7" s="1"/>
  <c r="R55" i="7"/>
  <c r="AC55" i="7" s="1"/>
  <c r="AD55" i="7" s="1"/>
  <c r="R56" i="7"/>
  <c r="AC56" i="7" s="1"/>
  <c r="AD56" i="7" s="1"/>
  <c r="R57" i="7"/>
  <c r="AC57" i="7" s="1"/>
  <c r="AD57" i="7" s="1"/>
  <c r="R58" i="7"/>
  <c r="AC58" i="7" s="1"/>
  <c r="AD58" i="7" s="1"/>
  <c r="R59" i="7"/>
  <c r="AC59" i="7" s="1"/>
  <c r="AD59" i="7" s="1"/>
  <c r="R60" i="7"/>
  <c r="AC60" i="7" s="1"/>
  <c r="AD60" i="7" s="1"/>
  <c r="R61" i="7"/>
  <c r="AC61" i="7" s="1"/>
  <c r="AD61" i="7" s="1"/>
  <c r="R62" i="7"/>
  <c r="AC62" i="7" s="1"/>
  <c r="AD62" i="7" s="1"/>
  <c r="R63" i="7"/>
  <c r="AC63" i="7" s="1"/>
  <c r="AD63" i="7" s="1"/>
  <c r="R64" i="7"/>
  <c r="AC64" i="7" s="1"/>
  <c r="AD64" i="7" s="1"/>
  <c r="R65" i="7"/>
  <c r="AC65" i="7" s="1"/>
  <c r="AD65" i="7" s="1"/>
  <c r="R66" i="7"/>
  <c r="AC66" i="7" s="1"/>
  <c r="AD66" i="7" s="1"/>
  <c r="R67" i="7"/>
  <c r="AC67" i="7" s="1"/>
  <c r="AD67" i="7" s="1"/>
  <c r="R68" i="7"/>
  <c r="AC68" i="7" s="1"/>
  <c r="AD68" i="7" s="1"/>
  <c r="R69" i="7"/>
  <c r="AC69" i="7" s="1"/>
  <c r="AD69" i="7" s="1"/>
  <c r="R70" i="7"/>
  <c r="AC70" i="7" s="1"/>
  <c r="AD70" i="7" s="1"/>
  <c r="R71" i="7"/>
  <c r="AC71" i="7" s="1"/>
  <c r="AD71" i="7" s="1"/>
  <c r="R72" i="7"/>
  <c r="AC72" i="7" s="1"/>
  <c r="AD72" i="7" s="1"/>
  <c r="R73" i="7"/>
  <c r="AC73" i="7" s="1"/>
  <c r="AD73" i="7" s="1"/>
  <c r="R74" i="7"/>
  <c r="AC74" i="7" s="1"/>
  <c r="AD74" i="7" s="1"/>
  <c r="R75" i="7"/>
  <c r="AC75" i="7" s="1"/>
  <c r="AD75" i="7" s="1"/>
  <c r="R76" i="7"/>
  <c r="AC76" i="7" s="1"/>
  <c r="AD76" i="7" s="1"/>
  <c r="R77" i="7"/>
  <c r="AC77" i="7" s="1"/>
  <c r="AD77" i="7" s="1"/>
  <c r="R78" i="7"/>
  <c r="AC78" i="7" s="1"/>
  <c r="AD78" i="7" s="1"/>
  <c r="R79" i="7"/>
  <c r="AC79" i="7" s="1"/>
  <c r="AD79" i="7" s="1"/>
  <c r="R80" i="7"/>
  <c r="AC80" i="7" s="1"/>
  <c r="AD80" i="7" s="1"/>
  <c r="R81" i="7"/>
  <c r="AC81" i="7" s="1"/>
  <c r="AD81" i="7" s="1"/>
  <c r="R82" i="7"/>
  <c r="AC82" i="7" s="1"/>
  <c r="AD82" i="7" s="1"/>
  <c r="R83" i="7"/>
  <c r="AC83" i="7" s="1"/>
  <c r="AD83" i="7" s="1"/>
  <c r="R84" i="7"/>
  <c r="AC84" i="7" s="1"/>
  <c r="AD84" i="7" s="1"/>
  <c r="R85" i="7"/>
  <c r="AC85" i="7" s="1"/>
  <c r="AD85" i="7" s="1"/>
  <c r="R86" i="7"/>
  <c r="AC86" i="7" s="1"/>
  <c r="AD86" i="7" s="1"/>
  <c r="R87" i="7"/>
  <c r="AC87" i="7" s="1"/>
  <c r="AD87" i="7" s="1"/>
  <c r="R88" i="7"/>
  <c r="AC88" i="7" s="1"/>
  <c r="AD88" i="7" s="1"/>
  <c r="R89" i="7"/>
  <c r="AC89" i="7" s="1"/>
  <c r="AD89" i="7" s="1"/>
  <c r="R90" i="7"/>
  <c r="AC90" i="7" s="1"/>
  <c r="AD90" i="7" s="1"/>
  <c r="R91" i="7"/>
  <c r="AC91" i="7" s="1"/>
  <c r="AD91" i="7" s="1"/>
  <c r="R92" i="7"/>
  <c r="AC92" i="7" s="1"/>
  <c r="AD92" i="7" s="1"/>
  <c r="R93" i="7"/>
  <c r="AC93" i="7" s="1"/>
  <c r="AD93" i="7" s="1"/>
  <c r="R94" i="7"/>
  <c r="AC94" i="7" s="1"/>
  <c r="AD94" i="7" s="1"/>
  <c r="R95" i="7"/>
  <c r="AC95" i="7" s="1"/>
  <c r="AD95" i="7" s="1"/>
  <c r="R96" i="7"/>
  <c r="AC96" i="7" s="1"/>
  <c r="AD96" i="7" s="1"/>
  <c r="R97" i="7"/>
  <c r="AC97" i="7" s="1"/>
  <c r="AD97" i="7" s="1"/>
  <c r="R98" i="7"/>
  <c r="AC98" i="7" s="1"/>
  <c r="AD98" i="7" s="1"/>
  <c r="R99" i="7"/>
  <c r="AC99" i="7" s="1"/>
  <c r="AD99" i="7" s="1"/>
  <c r="R100" i="7"/>
  <c r="AC100" i="7" s="1"/>
  <c r="AD100" i="7" s="1"/>
  <c r="R101" i="7"/>
  <c r="AC101" i="7" s="1"/>
  <c r="AD101" i="7" s="1"/>
  <c r="R102" i="7"/>
  <c r="AC102" i="7" s="1"/>
  <c r="AD102" i="7" s="1"/>
  <c r="R103" i="7"/>
  <c r="AC103" i="7" s="1"/>
  <c r="AD103" i="7" s="1"/>
  <c r="R104" i="7"/>
  <c r="AC104" i="7" s="1"/>
  <c r="AD104" i="7" s="1"/>
  <c r="R105" i="7"/>
  <c r="AC105" i="7" s="1"/>
  <c r="AD105" i="7" s="1"/>
  <c r="R106" i="7"/>
  <c r="AC106" i="7" s="1"/>
  <c r="AD106" i="7" s="1"/>
  <c r="R107" i="7"/>
  <c r="AC107" i="7" s="1"/>
  <c r="AD107" i="7" s="1"/>
  <c r="R108" i="7"/>
  <c r="AC108" i="7" s="1"/>
  <c r="AD108" i="7" s="1"/>
  <c r="R109" i="7"/>
  <c r="AC109" i="7" s="1"/>
  <c r="AD109" i="7" s="1"/>
  <c r="R110" i="7"/>
  <c r="AC110" i="7" s="1"/>
  <c r="AD110" i="7" s="1"/>
  <c r="R111" i="7"/>
  <c r="AC111" i="7" s="1"/>
  <c r="AD111" i="7" s="1"/>
  <c r="R112" i="7"/>
  <c r="AC112" i="7" s="1"/>
  <c r="AD112" i="7" s="1"/>
  <c r="R113" i="7"/>
  <c r="AC113" i="7" s="1"/>
  <c r="AD113" i="7" s="1"/>
  <c r="R114" i="7"/>
  <c r="AC114" i="7" s="1"/>
  <c r="AD114" i="7" s="1"/>
  <c r="R115" i="7"/>
  <c r="AC115" i="7" s="1"/>
  <c r="AD115" i="7" s="1"/>
  <c r="R116" i="7"/>
  <c r="AC116" i="7" s="1"/>
  <c r="AD116" i="7" s="1"/>
  <c r="R117" i="7"/>
  <c r="AC117" i="7" s="1"/>
  <c r="AD117" i="7" s="1"/>
  <c r="R118" i="7"/>
  <c r="AC118" i="7" s="1"/>
  <c r="AD118" i="7" s="1"/>
  <c r="R119" i="7"/>
  <c r="AC119" i="7" s="1"/>
  <c r="AD119" i="7" s="1"/>
  <c r="R120" i="7"/>
  <c r="AC120" i="7" s="1"/>
  <c r="AD120" i="7" s="1"/>
  <c r="R121" i="7"/>
  <c r="AC121" i="7" s="1"/>
  <c r="AD121" i="7" s="1"/>
  <c r="R122" i="7"/>
  <c r="AC122" i="7" s="1"/>
  <c r="AD122" i="7" s="1"/>
  <c r="R123" i="7"/>
  <c r="AC123" i="7" s="1"/>
  <c r="AD123" i="7" s="1"/>
  <c r="R124" i="7"/>
  <c r="AC124" i="7" s="1"/>
  <c r="AD124" i="7" s="1"/>
  <c r="R125" i="7"/>
  <c r="AC125" i="7" s="1"/>
  <c r="AD125" i="7" s="1"/>
  <c r="R126" i="7"/>
  <c r="AC126" i="7" s="1"/>
  <c r="AD126" i="7" s="1"/>
  <c r="R127" i="7"/>
  <c r="AC127" i="7" s="1"/>
  <c r="AD127" i="7" s="1"/>
  <c r="R128" i="7"/>
  <c r="AC128" i="7" s="1"/>
  <c r="AD128" i="7" s="1"/>
  <c r="R129" i="7"/>
  <c r="AC129" i="7" s="1"/>
  <c r="AD129" i="7" s="1"/>
  <c r="R130" i="7"/>
  <c r="AC130" i="7" s="1"/>
  <c r="AD130" i="7" s="1"/>
  <c r="R131" i="7"/>
  <c r="AC131" i="7" s="1"/>
  <c r="AD131" i="7" s="1"/>
  <c r="R132" i="7"/>
  <c r="AC132" i="7" s="1"/>
  <c r="AD132" i="7" s="1"/>
  <c r="R133" i="7"/>
  <c r="AC133" i="7" s="1"/>
  <c r="AD133" i="7" s="1"/>
  <c r="R134" i="7"/>
  <c r="AC134" i="7" s="1"/>
  <c r="AD134" i="7" s="1"/>
  <c r="R135" i="7"/>
  <c r="AC135" i="7" s="1"/>
  <c r="AD135" i="7" s="1"/>
  <c r="R136" i="7"/>
  <c r="AC136" i="7" s="1"/>
  <c r="AD136" i="7" s="1"/>
  <c r="R137" i="7"/>
  <c r="AC137" i="7" s="1"/>
  <c r="AD137" i="7" s="1"/>
  <c r="R138" i="7"/>
  <c r="AC138" i="7" s="1"/>
  <c r="AD138" i="7" s="1"/>
  <c r="R139" i="7"/>
  <c r="AC139" i="7" s="1"/>
  <c r="AD139" i="7" s="1"/>
  <c r="R140" i="7"/>
  <c r="AC140" i="7" s="1"/>
  <c r="AD140" i="7" s="1"/>
  <c r="R141" i="7"/>
  <c r="AC141" i="7" s="1"/>
  <c r="AD141" i="7" s="1"/>
  <c r="R142" i="7"/>
  <c r="AC142" i="7" s="1"/>
  <c r="AD142" i="7" s="1"/>
  <c r="R143" i="7"/>
  <c r="AC143" i="7" s="1"/>
  <c r="AD143" i="7" s="1"/>
  <c r="R144" i="7"/>
  <c r="AC144" i="7" s="1"/>
  <c r="AD144" i="7" s="1"/>
  <c r="R145" i="7"/>
  <c r="AC145" i="7" s="1"/>
  <c r="AD145" i="7" s="1"/>
  <c r="R146" i="7"/>
  <c r="AC146" i="7" s="1"/>
  <c r="AD146" i="7" s="1"/>
  <c r="R147" i="7"/>
  <c r="AC147" i="7" s="1"/>
  <c r="AD147" i="7" s="1"/>
  <c r="R148" i="7"/>
  <c r="AC148" i="7" s="1"/>
  <c r="AD148" i="7" s="1"/>
  <c r="R149" i="7"/>
  <c r="AC149" i="7" s="1"/>
  <c r="AD149" i="7" s="1"/>
  <c r="R150" i="7"/>
  <c r="AC150" i="7" s="1"/>
  <c r="AD150" i="7" s="1"/>
  <c r="R151" i="7"/>
  <c r="AC151" i="7" s="1"/>
  <c r="AD151" i="7" s="1"/>
  <c r="R152" i="7"/>
  <c r="AC152" i="7" s="1"/>
  <c r="AD152" i="7" s="1"/>
  <c r="R153" i="7"/>
  <c r="AC153" i="7" s="1"/>
  <c r="AD153" i="7" s="1"/>
  <c r="R154" i="7"/>
  <c r="AC154" i="7" s="1"/>
  <c r="AD154" i="7" s="1"/>
  <c r="R155" i="7"/>
  <c r="AC155" i="7" s="1"/>
  <c r="AD155" i="7" s="1"/>
  <c r="R156" i="7"/>
  <c r="AC156" i="7" s="1"/>
  <c r="AD156" i="7" s="1"/>
  <c r="R157" i="7"/>
  <c r="AC157" i="7" s="1"/>
  <c r="AD157" i="7" s="1"/>
  <c r="R158" i="7"/>
  <c r="AC158" i="7" s="1"/>
  <c r="AD158" i="7" s="1"/>
  <c r="R159" i="7"/>
  <c r="AC159" i="7" s="1"/>
  <c r="AD159" i="7" s="1"/>
  <c r="R160" i="7"/>
  <c r="AC160" i="7" s="1"/>
  <c r="AD160" i="7" s="1"/>
  <c r="R161" i="7"/>
  <c r="AC161" i="7" s="1"/>
  <c r="AD161" i="7" s="1"/>
  <c r="R162" i="7"/>
  <c r="AC162" i="7" s="1"/>
  <c r="AD162" i="7" s="1"/>
  <c r="R163" i="7"/>
  <c r="AC163" i="7" s="1"/>
  <c r="AD163" i="7" s="1"/>
  <c r="R164" i="7"/>
  <c r="AC164" i="7" s="1"/>
  <c r="AD164" i="7" s="1"/>
  <c r="R165" i="7"/>
  <c r="AC165" i="7" s="1"/>
  <c r="AD165" i="7" s="1"/>
  <c r="R166" i="7"/>
  <c r="AC166" i="7" s="1"/>
  <c r="AD166" i="7" s="1"/>
  <c r="R167" i="7"/>
  <c r="AC167" i="7" s="1"/>
  <c r="AD167" i="7" s="1"/>
  <c r="R168" i="7"/>
  <c r="AC168" i="7" s="1"/>
  <c r="AD168" i="7" s="1"/>
  <c r="R169" i="7"/>
  <c r="AC169" i="7" s="1"/>
  <c r="AD169" i="7" s="1"/>
  <c r="R170" i="7"/>
  <c r="AC170" i="7" s="1"/>
  <c r="AD170" i="7" s="1"/>
  <c r="R171" i="7"/>
  <c r="AC171" i="7" s="1"/>
  <c r="AD171" i="7" s="1"/>
  <c r="R172" i="7"/>
  <c r="AC172" i="7" s="1"/>
  <c r="AD172" i="7" s="1"/>
  <c r="R173" i="7"/>
  <c r="AC173" i="7" s="1"/>
  <c r="AD173" i="7" s="1"/>
  <c r="R174" i="7"/>
  <c r="AC174" i="7" s="1"/>
  <c r="AD174" i="7" s="1"/>
  <c r="R175" i="7"/>
  <c r="AC175" i="7" s="1"/>
  <c r="AD175" i="7" s="1"/>
  <c r="R176" i="7"/>
  <c r="AC176" i="7" s="1"/>
  <c r="AD176" i="7" s="1"/>
  <c r="R177" i="7"/>
  <c r="AC177" i="7" s="1"/>
  <c r="AD177" i="7" s="1"/>
  <c r="R178" i="7"/>
  <c r="AC178" i="7" s="1"/>
  <c r="AD178" i="7" s="1"/>
  <c r="R179" i="7"/>
  <c r="AC179" i="7" s="1"/>
  <c r="AD179" i="7" s="1"/>
  <c r="R180" i="7"/>
  <c r="AC180" i="7" s="1"/>
  <c r="AD180" i="7" s="1"/>
  <c r="R181" i="7"/>
  <c r="AC181" i="7" s="1"/>
  <c r="AD181" i="7" s="1"/>
  <c r="R182" i="7"/>
  <c r="AC182" i="7" s="1"/>
  <c r="AD182" i="7" s="1"/>
  <c r="R183" i="7"/>
  <c r="AC183" i="7" s="1"/>
  <c r="AD183" i="7" s="1"/>
  <c r="R184" i="7"/>
  <c r="AC184" i="7" s="1"/>
  <c r="AD184" i="7" s="1"/>
  <c r="R185" i="7"/>
  <c r="AC185" i="7" s="1"/>
  <c r="AD185" i="7" s="1"/>
  <c r="R186" i="7"/>
  <c r="AC186" i="7" s="1"/>
  <c r="AD186" i="7" s="1"/>
  <c r="R187" i="7"/>
  <c r="AC187" i="7" s="1"/>
  <c r="AD187" i="7" s="1"/>
  <c r="R188" i="7"/>
  <c r="AC188" i="7" s="1"/>
  <c r="AD188" i="7" s="1"/>
  <c r="R189" i="7"/>
  <c r="AC189" i="7" s="1"/>
  <c r="AD189" i="7" s="1"/>
  <c r="R190" i="7"/>
  <c r="AC190" i="7" s="1"/>
  <c r="AD190" i="7" s="1"/>
  <c r="R191" i="7"/>
  <c r="AC191" i="7" s="1"/>
  <c r="AD191" i="7" s="1"/>
  <c r="R192" i="7"/>
  <c r="AC192" i="7" s="1"/>
  <c r="AD192" i="7" s="1"/>
  <c r="R193" i="7"/>
  <c r="AC193" i="7" s="1"/>
  <c r="AD193" i="7" s="1"/>
  <c r="R194" i="7"/>
  <c r="AC194" i="7" s="1"/>
  <c r="AD194" i="7" s="1"/>
  <c r="R195" i="7"/>
  <c r="AC195" i="7" s="1"/>
  <c r="AD195" i="7" s="1"/>
  <c r="R196" i="7"/>
  <c r="AC196" i="7" s="1"/>
  <c r="AD196" i="7" s="1"/>
  <c r="R197" i="7"/>
  <c r="AC197" i="7" s="1"/>
  <c r="AD197" i="7" s="1"/>
  <c r="R198" i="7"/>
  <c r="AC198" i="7" s="1"/>
  <c r="AD198" i="7" s="1"/>
  <c r="R199" i="7"/>
  <c r="AC199" i="7" s="1"/>
  <c r="AD199" i="7" s="1"/>
  <c r="R200" i="7"/>
  <c r="AC200" i="7" s="1"/>
  <c r="AD200" i="7" s="1"/>
  <c r="R201" i="7"/>
  <c r="AC201" i="7" s="1"/>
  <c r="AD201" i="7" s="1"/>
  <c r="R202" i="7"/>
  <c r="AC202" i="7" s="1"/>
  <c r="AD202" i="7" s="1"/>
  <c r="R203" i="7"/>
  <c r="AC203" i="7" s="1"/>
  <c r="AD203" i="7" s="1"/>
  <c r="R204" i="7"/>
  <c r="AC204" i="7" s="1"/>
  <c r="AD204" i="7" s="1"/>
  <c r="R205" i="7"/>
  <c r="AC205" i="7" s="1"/>
  <c r="AD205" i="7" s="1"/>
  <c r="R206" i="7"/>
  <c r="AC206" i="7" s="1"/>
  <c r="AD206" i="7" s="1"/>
  <c r="R207" i="7"/>
  <c r="AC207" i="7" s="1"/>
  <c r="AD207" i="7" s="1"/>
  <c r="R208" i="7"/>
  <c r="AC208" i="7" s="1"/>
  <c r="AD208" i="7" s="1"/>
  <c r="R209" i="7"/>
  <c r="AC209" i="7" s="1"/>
  <c r="AD209" i="7" s="1"/>
  <c r="R210" i="7"/>
  <c r="AC210" i="7" s="1"/>
  <c r="AD210" i="7" s="1"/>
  <c r="R211" i="7"/>
  <c r="AC211" i="7" s="1"/>
  <c r="AD211" i="7" s="1"/>
  <c r="R212" i="7"/>
  <c r="AC212" i="7" s="1"/>
  <c r="AD212" i="7" s="1"/>
  <c r="R213" i="7"/>
  <c r="AC213" i="7" s="1"/>
  <c r="AD213" i="7" s="1"/>
  <c r="R214" i="7"/>
  <c r="AC214" i="7" s="1"/>
  <c r="AD214" i="7" s="1"/>
  <c r="R215" i="7"/>
  <c r="AC215" i="7" s="1"/>
  <c r="AD215" i="7" s="1"/>
  <c r="R216" i="7"/>
  <c r="AC216" i="7" s="1"/>
  <c r="AD216" i="7" s="1"/>
  <c r="R217" i="7"/>
  <c r="AC217" i="7" s="1"/>
  <c r="AD217" i="7" s="1"/>
  <c r="R218" i="7"/>
  <c r="AC218" i="7" s="1"/>
  <c r="AD218" i="7" s="1"/>
  <c r="R219" i="7"/>
  <c r="AC219" i="7" s="1"/>
  <c r="AD219" i="7" s="1"/>
  <c r="R220" i="7"/>
  <c r="AC220" i="7" s="1"/>
  <c r="AD220" i="7" s="1"/>
  <c r="R221" i="7"/>
  <c r="AC221" i="7" s="1"/>
  <c r="AD221" i="7" s="1"/>
  <c r="R222" i="7"/>
  <c r="AC222" i="7" s="1"/>
  <c r="AD222" i="7" s="1"/>
  <c r="R223" i="7"/>
  <c r="AC223" i="7" s="1"/>
  <c r="AD223" i="7" s="1"/>
  <c r="R224" i="7"/>
  <c r="AC224" i="7" s="1"/>
  <c r="AD224" i="7" s="1"/>
  <c r="R225" i="7"/>
  <c r="AC225" i="7" s="1"/>
  <c r="AD225" i="7" s="1"/>
  <c r="R226" i="7"/>
  <c r="AC226" i="7" s="1"/>
  <c r="AD226" i="7" s="1"/>
  <c r="R227" i="7"/>
  <c r="AC227" i="7" s="1"/>
  <c r="AD227" i="7" s="1"/>
  <c r="R228" i="7"/>
  <c r="AC228" i="7" s="1"/>
  <c r="AD228" i="7" s="1"/>
  <c r="R229" i="7"/>
  <c r="AC229" i="7" s="1"/>
  <c r="AD229" i="7" s="1"/>
  <c r="R230" i="7"/>
  <c r="AC230" i="7" s="1"/>
  <c r="AD230" i="7" s="1"/>
  <c r="R231" i="7"/>
  <c r="AC231" i="7" s="1"/>
  <c r="AD231" i="7" s="1"/>
  <c r="R232" i="7"/>
  <c r="AC232" i="7" s="1"/>
  <c r="AD232" i="7" s="1"/>
  <c r="R233" i="7"/>
  <c r="AC233" i="7" s="1"/>
  <c r="AD233" i="7" s="1"/>
  <c r="R234" i="7"/>
  <c r="AC234" i="7" s="1"/>
  <c r="AD234" i="7" s="1"/>
  <c r="R235" i="7"/>
  <c r="AC235" i="7" s="1"/>
  <c r="AD235" i="7" s="1"/>
  <c r="R236" i="7"/>
  <c r="AC236" i="7" s="1"/>
  <c r="AD236" i="7" s="1"/>
  <c r="R237" i="7"/>
  <c r="AC237" i="7" s="1"/>
  <c r="AD237" i="7" s="1"/>
  <c r="R238" i="7"/>
  <c r="AC238" i="7" s="1"/>
  <c r="AD238" i="7" s="1"/>
  <c r="R239" i="7"/>
  <c r="AC239" i="7" s="1"/>
  <c r="AD239" i="7" s="1"/>
  <c r="R240" i="7"/>
  <c r="AC240" i="7" s="1"/>
  <c r="AD240" i="7" s="1"/>
  <c r="R241" i="7"/>
  <c r="AC241" i="7" s="1"/>
  <c r="AD241" i="7" s="1"/>
  <c r="R242" i="7"/>
  <c r="AC242" i="7" s="1"/>
  <c r="AD242" i="7" s="1"/>
  <c r="R243" i="7"/>
  <c r="AC243" i="7" s="1"/>
  <c r="AD243" i="7" s="1"/>
  <c r="R244" i="7"/>
  <c r="AC244" i="7" s="1"/>
  <c r="AD244" i="7" s="1"/>
  <c r="R245" i="7"/>
  <c r="AC245" i="7" s="1"/>
  <c r="AD245" i="7" s="1"/>
  <c r="R246" i="7"/>
  <c r="AC246" i="7" s="1"/>
  <c r="AD246" i="7" s="1"/>
  <c r="R247" i="7"/>
  <c r="AC247" i="7" s="1"/>
  <c r="AD247" i="7" s="1"/>
  <c r="R248" i="7"/>
  <c r="AC248" i="7" s="1"/>
  <c r="AD248" i="7" s="1"/>
  <c r="R249" i="7"/>
  <c r="AC249" i="7" s="1"/>
  <c r="AD249" i="7" s="1"/>
  <c r="R250" i="7"/>
  <c r="AC250" i="7" s="1"/>
  <c r="AD250" i="7" s="1"/>
  <c r="R251" i="7"/>
  <c r="AC251" i="7" s="1"/>
  <c r="AD251" i="7" s="1"/>
  <c r="R252" i="7"/>
  <c r="AC252" i="7" s="1"/>
  <c r="AD252" i="7" s="1"/>
  <c r="R253" i="7"/>
  <c r="AC253" i="7" s="1"/>
  <c r="AD253" i="7" s="1"/>
  <c r="R254" i="7"/>
  <c r="AC254" i="7" s="1"/>
  <c r="AD254" i="7" s="1"/>
  <c r="R255" i="7"/>
  <c r="AC255" i="7" s="1"/>
  <c r="AD255" i="7" s="1"/>
  <c r="R256" i="7"/>
  <c r="AC256" i="7" s="1"/>
  <c r="AD256" i="7" s="1"/>
  <c r="R257" i="7"/>
  <c r="AC257" i="7" s="1"/>
  <c r="AD257" i="7" s="1"/>
  <c r="R258" i="7"/>
  <c r="AC258" i="7" s="1"/>
  <c r="AD258" i="7" s="1"/>
  <c r="R259" i="7"/>
  <c r="AC259" i="7" s="1"/>
  <c r="AD259" i="7" s="1"/>
  <c r="R260" i="7"/>
  <c r="AC260" i="7" s="1"/>
  <c r="AD260" i="7" s="1"/>
  <c r="R261" i="7"/>
  <c r="AC261" i="7" s="1"/>
  <c r="AD261" i="7" s="1"/>
  <c r="R262" i="7"/>
  <c r="AC262" i="7" s="1"/>
  <c r="AD262" i="7" s="1"/>
  <c r="R263" i="7"/>
  <c r="AC263" i="7" s="1"/>
  <c r="AD263" i="7" s="1"/>
  <c r="R264" i="7"/>
  <c r="AC264" i="7" s="1"/>
  <c r="AD264" i="7" s="1"/>
  <c r="R265" i="7"/>
  <c r="AC265" i="7" s="1"/>
  <c r="AD265" i="7" s="1"/>
  <c r="R266" i="7"/>
  <c r="AC266" i="7" s="1"/>
  <c r="AD266" i="7" s="1"/>
  <c r="R267" i="7"/>
  <c r="AC267" i="7" s="1"/>
  <c r="AD267" i="7" s="1"/>
  <c r="R268" i="7"/>
  <c r="AC268" i="7" s="1"/>
  <c r="AD268" i="7" s="1"/>
  <c r="R269" i="7"/>
  <c r="AC269" i="7" s="1"/>
  <c r="AD269" i="7" s="1"/>
  <c r="R270" i="7"/>
  <c r="AC270" i="7" s="1"/>
  <c r="AD270" i="7" s="1"/>
  <c r="R271" i="7"/>
  <c r="AC271" i="7" s="1"/>
  <c r="AD271" i="7" s="1"/>
  <c r="R272" i="7"/>
  <c r="AC272" i="7" s="1"/>
  <c r="AD272" i="7" s="1"/>
  <c r="R273" i="7"/>
  <c r="AC273" i="7" s="1"/>
  <c r="AD273" i="7" s="1"/>
  <c r="R274" i="7"/>
  <c r="AC274" i="7" s="1"/>
  <c r="AD274" i="7" s="1"/>
  <c r="R275" i="7"/>
  <c r="AC275" i="7" s="1"/>
  <c r="AD275" i="7" s="1"/>
  <c r="R276" i="7"/>
  <c r="AC276" i="7" s="1"/>
  <c r="AD276" i="7" s="1"/>
  <c r="R277" i="7"/>
  <c r="AC277" i="7" s="1"/>
  <c r="AD277" i="7" s="1"/>
  <c r="R278" i="7"/>
  <c r="AC278" i="7" s="1"/>
  <c r="AD278" i="7" s="1"/>
  <c r="R279" i="7"/>
  <c r="AC279" i="7" s="1"/>
  <c r="AD279" i="7" s="1"/>
  <c r="R280" i="7"/>
  <c r="AC280" i="7" s="1"/>
  <c r="AD280" i="7" s="1"/>
  <c r="R281" i="7"/>
  <c r="AC281" i="7" s="1"/>
  <c r="AD281" i="7" s="1"/>
  <c r="R282" i="7"/>
  <c r="AC282" i="7" s="1"/>
  <c r="AD282" i="7" s="1"/>
  <c r="R283" i="7"/>
  <c r="AC283" i="7" s="1"/>
  <c r="AD283" i="7" s="1"/>
  <c r="R284" i="7"/>
  <c r="AC284" i="7" s="1"/>
  <c r="AD284" i="7" s="1"/>
  <c r="R285" i="7"/>
  <c r="AC285" i="7" s="1"/>
  <c r="AD285" i="7" s="1"/>
  <c r="R286" i="7"/>
  <c r="AC286" i="7" s="1"/>
  <c r="AD286" i="7" s="1"/>
  <c r="R287" i="7"/>
  <c r="AC287" i="7" s="1"/>
  <c r="AD287" i="7" s="1"/>
  <c r="R288" i="7"/>
  <c r="AC288" i="7" s="1"/>
  <c r="AD288" i="7" s="1"/>
  <c r="R289" i="7"/>
  <c r="AC289" i="7" s="1"/>
  <c r="AD289" i="7" s="1"/>
  <c r="R290" i="7"/>
  <c r="AC290" i="7" s="1"/>
  <c r="AD290" i="7" s="1"/>
  <c r="R291" i="7"/>
  <c r="AC291" i="7" s="1"/>
  <c r="AD291" i="7" s="1"/>
  <c r="R292" i="7"/>
  <c r="AC292" i="7" s="1"/>
  <c r="AD292" i="7" s="1"/>
  <c r="R293" i="7"/>
  <c r="AC293" i="7" s="1"/>
  <c r="AD293" i="7" s="1"/>
  <c r="R294" i="7"/>
  <c r="AC294" i="7" s="1"/>
  <c r="AD294" i="7" s="1"/>
  <c r="R295" i="7"/>
  <c r="AC295" i="7" s="1"/>
  <c r="AD295" i="7" s="1"/>
  <c r="R296" i="7"/>
  <c r="AC296" i="7" s="1"/>
  <c r="AD296" i="7" s="1"/>
  <c r="R297" i="7"/>
  <c r="AC297" i="7" s="1"/>
  <c r="AD297" i="7" s="1"/>
  <c r="R298" i="7"/>
  <c r="AC298" i="7" s="1"/>
  <c r="AD298" i="7" s="1"/>
  <c r="R299" i="7"/>
  <c r="AC299" i="7" s="1"/>
  <c r="AD299" i="7" s="1"/>
  <c r="R300" i="7"/>
  <c r="AC300" i="7" s="1"/>
  <c r="AD300" i="7" s="1"/>
  <c r="R301" i="7"/>
  <c r="AC301" i="7" s="1"/>
  <c r="AD301" i="7" s="1"/>
  <c r="R302" i="7"/>
  <c r="AC302" i="7" s="1"/>
  <c r="AD302" i="7" s="1"/>
  <c r="R303" i="7"/>
  <c r="AC303" i="7" s="1"/>
  <c r="AD303" i="7" s="1"/>
  <c r="R304" i="7"/>
  <c r="AC304" i="7" s="1"/>
  <c r="AD304" i="7" s="1"/>
  <c r="R305" i="7"/>
  <c r="AC305" i="7" s="1"/>
  <c r="AD305" i="7" s="1"/>
  <c r="R306" i="7"/>
  <c r="AC306" i="7" s="1"/>
  <c r="AD306" i="7" s="1"/>
  <c r="R307" i="7"/>
  <c r="AC307" i="7" s="1"/>
  <c r="AD307" i="7" s="1"/>
  <c r="R308" i="7"/>
  <c r="AC308" i="7" s="1"/>
  <c r="AD308" i="7" s="1"/>
  <c r="R309" i="7"/>
  <c r="AC309" i="7" s="1"/>
  <c r="AD309" i="7" s="1"/>
  <c r="R310" i="7"/>
  <c r="AC310" i="7" s="1"/>
  <c r="AD310" i="7" s="1"/>
  <c r="R311" i="7"/>
  <c r="AC311" i="7" s="1"/>
  <c r="AD311" i="7" s="1"/>
  <c r="R312" i="7"/>
  <c r="AC312" i="7" s="1"/>
  <c r="AD312" i="7" s="1"/>
  <c r="R313" i="7"/>
  <c r="AC313" i="7" s="1"/>
  <c r="AD313" i="7" s="1"/>
  <c r="R314" i="7"/>
  <c r="AC314" i="7" s="1"/>
  <c r="AD314" i="7" s="1"/>
  <c r="R315" i="7"/>
  <c r="AC315" i="7" s="1"/>
  <c r="AD315" i="7" s="1"/>
  <c r="R316" i="7"/>
  <c r="AC316" i="7" s="1"/>
  <c r="AD316" i="7" s="1"/>
  <c r="R317" i="7"/>
  <c r="AC317" i="7" s="1"/>
  <c r="AD317" i="7" s="1"/>
  <c r="R318" i="7"/>
  <c r="AC318" i="7" s="1"/>
  <c r="AD318" i="7" s="1"/>
  <c r="R319" i="7"/>
  <c r="AC319" i="7" s="1"/>
  <c r="AD319" i="7" s="1"/>
  <c r="R320" i="7"/>
  <c r="AC320" i="7" s="1"/>
  <c r="AD320" i="7" s="1"/>
  <c r="R321" i="7"/>
  <c r="AC321" i="7" s="1"/>
  <c r="AD321" i="7" s="1"/>
  <c r="R322" i="7"/>
  <c r="AC322" i="7" s="1"/>
  <c r="AD322" i="7" s="1"/>
  <c r="R323" i="7"/>
  <c r="AC323" i="7" s="1"/>
  <c r="AD323" i="7" s="1"/>
  <c r="R324" i="7"/>
  <c r="AC324" i="7" s="1"/>
  <c r="AD324" i="7" s="1"/>
  <c r="R325" i="7"/>
  <c r="AC325" i="7" s="1"/>
  <c r="AD325" i="7" s="1"/>
  <c r="R326" i="7"/>
  <c r="AC326" i="7" s="1"/>
  <c r="AD326" i="7" s="1"/>
  <c r="R327" i="7"/>
  <c r="AC327" i="7" s="1"/>
  <c r="AD327" i="7" s="1"/>
  <c r="R328" i="7"/>
  <c r="AC328" i="7" s="1"/>
  <c r="AD328" i="7" s="1"/>
  <c r="R329" i="7"/>
  <c r="AC329" i="7" s="1"/>
  <c r="AD329" i="7" s="1"/>
  <c r="R330" i="7"/>
  <c r="AC330" i="7" s="1"/>
  <c r="AD330" i="7" s="1"/>
  <c r="R331" i="7"/>
  <c r="AC331" i="7" s="1"/>
  <c r="AD331" i="7" s="1"/>
  <c r="R332" i="7"/>
  <c r="AC332" i="7" s="1"/>
  <c r="AD332" i="7" s="1"/>
  <c r="R333" i="7"/>
  <c r="AC333" i="7" s="1"/>
  <c r="AD333" i="7" s="1"/>
  <c r="R334" i="7"/>
  <c r="AC334" i="7" s="1"/>
  <c r="AD334" i="7" s="1"/>
  <c r="R335" i="7"/>
  <c r="AC335" i="7" s="1"/>
  <c r="AD335" i="7" s="1"/>
  <c r="R336" i="7"/>
  <c r="AC336" i="7" s="1"/>
  <c r="AD336" i="7" s="1"/>
  <c r="R337" i="7"/>
  <c r="AC337" i="7" s="1"/>
  <c r="AD337" i="7" s="1"/>
  <c r="R338" i="7"/>
  <c r="AC338" i="7" s="1"/>
  <c r="AD338" i="7" s="1"/>
  <c r="R339" i="7"/>
  <c r="AC339" i="7" s="1"/>
  <c r="AD339" i="7" s="1"/>
  <c r="R340" i="7"/>
  <c r="AC340" i="7" s="1"/>
  <c r="AD340" i="7" s="1"/>
  <c r="R341" i="7"/>
  <c r="AC341" i="7" s="1"/>
  <c r="AD341" i="7" s="1"/>
  <c r="R342" i="7"/>
  <c r="AC342" i="7" s="1"/>
  <c r="AD342" i="7" s="1"/>
  <c r="R343" i="7"/>
  <c r="AC343" i="7" s="1"/>
  <c r="AD343" i="7" s="1"/>
  <c r="R344" i="7"/>
  <c r="AC344" i="7" s="1"/>
  <c r="AD344" i="7" s="1"/>
  <c r="R345" i="7"/>
  <c r="AC345" i="7" s="1"/>
  <c r="AD345" i="7" s="1"/>
  <c r="R346" i="7"/>
  <c r="AC346" i="7" s="1"/>
  <c r="AD346" i="7" s="1"/>
  <c r="R347" i="7"/>
  <c r="AC347" i="7" s="1"/>
  <c r="AD347" i="7" s="1"/>
  <c r="R348" i="7"/>
  <c r="AC348" i="7" s="1"/>
  <c r="AD348" i="7" s="1"/>
  <c r="R349" i="7"/>
  <c r="AC349" i="7" s="1"/>
  <c r="AD349" i="7" s="1"/>
  <c r="R350" i="7"/>
  <c r="AC350" i="7" s="1"/>
  <c r="AD350" i="7" s="1"/>
  <c r="R351" i="7"/>
  <c r="AC351" i="7" s="1"/>
  <c r="AD351" i="7" s="1"/>
  <c r="R352" i="7"/>
  <c r="AC352" i="7" s="1"/>
  <c r="AD352" i="7" s="1"/>
  <c r="R353" i="7"/>
  <c r="AC353" i="7" s="1"/>
  <c r="AD353" i="7" s="1"/>
  <c r="R354" i="7"/>
  <c r="AC354" i="7" s="1"/>
  <c r="AD354" i="7" s="1"/>
  <c r="R355" i="7"/>
  <c r="AC355" i="7" s="1"/>
  <c r="AD355" i="7" s="1"/>
  <c r="R356" i="7"/>
  <c r="AC356" i="7" s="1"/>
  <c r="AD356" i="7" s="1"/>
  <c r="R357" i="7"/>
  <c r="AC357" i="7" s="1"/>
  <c r="AD357" i="7" s="1"/>
  <c r="R358" i="7"/>
  <c r="AC358" i="7" s="1"/>
  <c r="AD358" i="7" s="1"/>
  <c r="R359" i="7"/>
  <c r="AC359" i="7" s="1"/>
  <c r="AD359" i="7" s="1"/>
  <c r="R360" i="7"/>
  <c r="AC360" i="7" s="1"/>
  <c r="AD360" i="7" s="1"/>
  <c r="R361" i="7"/>
  <c r="AC361" i="7" s="1"/>
  <c r="AD361" i="7" s="1"/>
  <c r="R362" i="7"/>
  <c r="AC362" i="7" s="1"/>
  <c r="AD362" i="7" s="1"/>
  <c r="R363" i="7"/>
  <c r="AC363" i="7" s="1"/>
  <c r="AD363" i="7" s="1"/>
  <c r="R364" i="7"/>
  <c r="AC364" i="7" s="1"/>
  <c r="AD364" i="7" s="1"/>
  <c r="R365" i="7"/>
  <c r="AC365" i="7" s="1"/>
  <c r="AD365" i="7" s="1"/>
  <c r="R366" i="7"/>
  <c r="AC366" i="7" s="1"/>
  <c r="AD366" i="7" s="1"/>
  <c r="R367" i="7"/>
  <c r="AC367" i="7" s="1"/>
  <c r="AD367" i="7" s="1"/>
  <c r="R368" i="7"/>
  <c r="AC368" i="7" s="1"/>
  <c r="AD368" i="7" s="1"/>
  <c r="R369" i="7"/>
  <c r="AC369" i="7" s="1"/>
  <c r="AD369" i="7" s="1"/>
  <c r="R370" i="7"/>
  <c r="AC370" i="7" s="1"/>
  <c r="AD370" i="7" s="1"/>
  <c r="R371" i="7"/>
  <c r="AC371" i="7" s="1"/>
  <c r="AD371" i="7" s="1"/>
  <c r="R372" i="7"/>
  <c r="AC372" i="7" s="1"/>
  <c r="AD372" i="7" s="1"/>
  <c r="R373" i="7"/>
  <c r="AC373" i="7" s="1"/>
  <c r="AD373" i="7" s="1"/>
  <c r="R374" i="7"/>
  <c r="AC374" i="7" s="1"/>
  <c r="AD374" i="7" s="1"/>
  <c r="R375" i="7"/>
  <c r="AC375" i="7" s="1"/>
  <c r="AD375" i="7" s="1"/>
  <c r="R376" i="7"/>
  <c r="AC376" i="7" s="1"/>
  <c r="AD376" i="7" s="1"/>
  <c r="R377" i="7"/>
  <c r="AC377" i="7" s="1"/>
  <c r="AD377" i="7" s="1"/>
  <c r="R378" i="7"/>
  <c r="AC378" i="7" s="1"/>
  <c r="AD378" i="7" s="1"/>
  <c r="R379" i="7"/>
  <c r="AC379" i="7" s="1"/>
  <c r="AD379" i="7" s="1"/>
  <c r="R380" i="7"/>
  <c r="AC380" i="7" s="1"/>
  <c r="AD380" i="7" s="1"/>
  <c r="R381" i="7"/>
  <c r="AC381" i="7" s="1"/>
  <c r="AD381" i="7" s="1"/>
  <c r="R382" i="7"/>
  <c r="AC382" i="7" s="1"/>
  <c r="AD382" i="7" s="1"/>
  <c r="R383" i="7"/>
  <c r="AC383" i="7" s="1"/>
  <c r="AD383" i="7" s="1"/>
  <c r="R384" i="7"/>
  <c r="AC384" i="7" s="1"/>
  <c r="AD384" i="7" s="1"/>
  <c r="R385" i="7"/>
  <c r="AC385" i="7" s="1"/>
  <c r="AD385" i="7" s="1"/>
  <c r="R386" i="7"/>
  <c r="AC386" i="7" s="1"/>
  <c r="AD386" i="7" s="1"/>
  <c r="R387" i="7"/>
  <c r="AC387" i="7" s="1"/>
  <c r="AD387" i="7" s="1"/>
  <c r="R388" i="7"/>
  <c r="AC388" i="7" s="1"/>
  <c r="AD388" i="7" s="1"/>
  <c r="R389" i="7"/>
  <c r="AC389" i="7" s="1"/>
  <c r="AD389" i="7" s="1"/>
  <c r="R390" i="7"/>
  <c r="AC390" i="7" s="1"/>
  <c r="AD390" i="7" s="1"/>
  <c r="R391" i="7"/>
  <c r="AC391" i="7" s="1"/>
  <c r="AD391" i="7" s="1"/>
  <c r="R392" i="7"/>
  <c r="AC392" i="7" s="1"/>
  <c r="AD392" i="7" s="1"/>
  <c r="R393" i="7"/>
  <c r="AC393" i="7" s="1"/>
  <c r="AD393" i="7" s="1"/>
  <c r="R394" i="7"/>
  <c r="AC394" i="7" s="1"/>
  <c r="AD394" i="7" s="1"/>
  <c r="R395" i="7"/>
  <c r="AC395" i="7" s="1"/>
  <c r="AD395" i="7" s="1"/>
  <c r="R396" i="7"/>
  <c r="AC396" i="7" s="1"/>
  <c r="AD396" i="7" s="1"/>
  <c r="R397" i="7"/>
  <c r="AC397" i="7" s="1"/>
  <c r="AD397" i="7" s="1"/>
  <c r="R398" i="7"/>
  <c r="AC398" i="7" s="1"/>
  <c r="AD398" i="7" s="1"/>
  <c r="R399" i="7"/>
  <c r="AC399" i="7" s="1"/>
  <c r="AD399" i="7" s="1"/>
  <c r="R400" i="7"/>
  <c r="AC400" i="7" s="1"/>
  <c r="AD400" i="7" s="1"/>
  <c r="R401" i="7"/>
  <c r="AC401" i="7" s="1"/>
  <c r="AD401" i="7" s="1"/>
  <c r="R402" i="7"/>
  <c r="AC402" i="7" s="1"/>
  <c r="AD402" i="7" s="1"/>
  <c r="R403" i="7"/>
  <c r="AC403" i="7" s="1"/>
  <c r="AD403" i="7" s="1"/>
  <c r="R404" i="7"/>
  <c r="AC404" i="7" s="1"/>
  <c r="AD404" i="7" s="1"/>
  <c r="R405" i="7"/>
  <c r="AC405" i="7" s="1"/>
  <c r="AD405" i="7" s="1"/>
  <c r="R406" i="7"/>
  <c r="AC406" i="7" s="1"/>
  <c r="AD406" i="7" s="1"/>
  <c r="R407" i="7"/>
  <c r="AC407" i="7" s="1"/>
  <c r="AD407" i="7" s="1"/>
  <c r="R408" i="7"/>
  <c r="AC408" i="7" s="1"/>
  <c r="AD408" i="7" s="1"/>
  <c r="R409" i="7"/>
  <c r="AC409" i="7" s="1"/>
  <c r="AD409" i="7" s="1"/>
  <c r="R410" i="7"/>
  <c r="AC410" i="7" s="1"/>
  <c r="AD410" i="7" s="1"/>
  <c r="R411" i="7"/>
  <c r="AC411" i="7" s="1"/>
  <c r="AD411" i="7" s="1"/>
  <c r="R412" i="7"/>
  <c r="AC412" i="7" s="1"/>
  <c r="AD412" i="7" s="1"/>
  <c r="R413" i="7"/>
  <c r="AC413" i="7" s="1"/>
  <c r="AD413" i="7" s="1"/>
  <c r="R414" i="7"/>
  <c r="AC414" i="7" s="1"/>
  <c r="AD414" i="7" s="1"/>
  <c r="R415" i="7"/>
  <c r="AC415" i="7" s="1"/>
  <c r="AD415" i="7" s="1"/>
  <c r="R416" i="7"/>
  <c r="AC416" i="7" s="1"/>
  <c r="AD416" i="7" s="1"/>
  <c r="R417" i="7"/>
  <c r="AC417" i="7" s="1"/>
  <c r="AD417" i="7" s="1"/>
  <c r="R418" i="7"/>
  <c r="AC418" i="7" s="1"/>
  <c r="AD418" i="7" s="1"/>
  <c r="R419" i="7"/>
  <c r="AC419" i="7" s="1"/>
  <c r="AD419" i="7" s="1"/>
  <c r="R420" i="7"/>
  <c r="AC420" i="7" s="1"/>
  <c r="AD420" i="7" s="1"/>
  <c r="R421" i="7"/>
  <c r="AC421" i="7" s="1"/>
  <c r="AD421" i="7" s="1"/>
  <c r="R422" i="7"/>
  <c r="AC422" i="7" s="1"/>
  <c r="AD422" i="7" s="1"/>
  <c r="R423" i="7"/>
  <c r="AC423" i="7" s="1"/>
  <c r="AD423" i="7" s="1"/>
  <c r="R424" i="7"/>
  <c r="AC424" i="7" s="1"/>
  <c r="AD424" i="7" s="1"/>
  <c r="R425" i="7"/>
  <c r="AC425" i="7" s="1"/>
  <c r="AD425" i="7" s="1"/>
  <c r="R426" i="7"/>
  <c r="AC426" i="7" s="1"/>
  <c r="AD426" i="7" s="1"/>
  <c r="R427" i="7"/>
  <c r="AC427" i="7" s="1"/>
  <c r="AD427" i="7" s="1"/>
  <c r="R428" i="7"/>
  <c r="AC428" i="7" s="1"/>
  <c r="AD428" i="7" s="1"/>
  <c r="R429" i="7"/>
  <c r="AC429" i="7" s="1"/>
  <c r="AD429" i="7" s="1"/>
  <c r="R430" i="7"/>
  <c r="AC430" i="7" s="1"/>
  <c r="AD430" i="7" s="1"/>
  <c r="R431" i="7"/>
  <c r="AC431" i="7" s="1"/>
  <c r="AD431" i="7" s="1"/>
  <c r="R432" i="7"/>
  <c r="AC432" i="7" s="1"/>
  <c r="AD432" i="7" s="1"/>
  <c r="R433" i="7"/>
  <c r="AC433" i="7" s="1"/>
  <c r="AD433" i="7" s="1"/>
  <c r="R434" i="7"/>
  <c r="AC434" i="7" s="1"/>
  <c r="AD434" i="7" s="1"/>
  <c r="R435" i="7"/>
  <c r="AC435" i="7" s="1"/>
  <c r="AD435" i="7" s="1"/>
  <c r="R436" i="7"/>
  <c r="AC436" i="7" s="1"/>
  <c r="AD436" i="7" s="1"/>
  <c r="R437" i="7"/>
  <c r="AC437" i="7" s="1"/>
  <c r="AD437" i="7" s="1"/>
  <c r="R438" i="7"/>
  <c r="AC438" i="7" s="1"/>
  <c r="AD438" i="7" s="1"/>
  <c r="R439" i="7"/>
  <c r="AC439" i="7" s="1"/>
  <c r="AD439" i="7" s="1"/>
  <c r="R440" i="7"/>
  <c r="AC440" i="7" s="1"/>
  <c r="AD440" i="7" s="1"/>
  <c r="R441" i="7"/>
  <c r="AC441" i="7" s="1"/>
  <c r="AD441" i="7" s="1"/>
  <c r="R442" i="7"/>
  <c r="AC442" i="7" s="1"/>
  <c r="AD442" i="7" s="1"/>
  <c r="R443" i="7"/>
  <c r="AC443" i="7" s="1"/>
  <c r="AD443" i="7" s="1"/>
  <c r="R444" i="7"/>
  <c r="AC444" i="7" s="1"/>
  <c r="AD444" i="7" s="1"/>
  <c r="R445" i="7"/>
  <c r="AC445" i="7" s="1"/>
  <c r="AD445" i="7" s="1"/>
  <c r="R446" i="7"/>
  <c r="AC446" i="7" s="1"/>
  <c r="AD446" i="7" s="1"/>
  <c r="R447" i="7"/>
  <c r="AC447" i="7" s="1"/>
  <c r="AD447" i="7" s="1"/>
  <c r="R448" i="7"/>
  <c r="AC448" i="7" s="1"/>
  <c r="AD448" i="7" s="1"/>
  <c r="R449" i="7"/>
  <c r="AC449" i="7" s="1"/>
  <c r="AD449" i="7" s="1"/>
  <c r="R450" i="7"/>
  <c r="AC450" i="7" s="1"/>
  <c r="AD450" i="7" s="1"/>
  <c r="R451" i="7"/>
  <c r="AC451" i="7" s="1"/>
  <c r="AD451" i="7" s="1"/>
  <c r="R452" i="7"/>
  <c r="AC452" i="7" s="1"/>
  <c r="AD452" i="7" s="1"/>
  <c r="R453" i="7"/>
  <c r="AC453" i="7" s="1"/>
  <c r="AD453" i="7" s="1"/>
  <c r="R454" i="7"/>
  <c r="AC454" i="7" s="1"/>
  <c r="AD454" i="7" s="1"/>
  <c r="R455" i="7"/>
  <c r="AC455" i="7" s="1"/>
  <c r="AD455" i="7" s="1"/>
  <c r="R456" i="7"/>
  <c r="AC456" i="7" s="1"/>
  <c r="AD456" i="7" s="1"/>
  <c r="R457" i="7"/>
  <c r="AC457" i="7" s="1"/>
  <c r="AD457" i="7" s="1"/>
  <c r="R458" i="7"/>
  <c r="AC458" i="7" s="1"/>
  <c r="AD458" i="7" s="1"/>
  <c r="R459" i="7"/>
  <c r="AC459" i="7" s="1"/>
  <c r="AD459" i="7" s="1"/>
  <c r="R460" i="7"/>
  <c r="AC460" i="7" s="1"/>
  <c r="AD460" i="7" s="1"/>
  <c r="R461" i="7"/>
  <c r="AC461" i="7" s="1"/>
  <c r="AD461" i="7" s="1"/>
  <c r="R462" i="7"/>
  <c r="AC462" i="7" s="1"/>
  <c r="AD462" i="7" s="1"/>
  <c r="R463" i="7"/>
  <c r="AC463" i="7" s="1"/>
  <c r="AD463" i="7" s="1"/>
  <c r="R464" i="7"/>
  <c r="AC464" i="7" s="1"/>
  <c r="AD464" i="7" s="1"/>
  <c r="R465" i="7"/>
  <c r="AC465" i="7" s="1"/>
  <c r="AD465" i="7" s="1"/>
  <c r="R466" i="7"/>
  <c r="AC466" i="7" s="1"/>
  <c r="AD466" i="7" s="1"/>
  <c r="R467" i="7"/>
  <c r="AC467" i="7" s="1"/>
  <c r="AD467" i="7" s="1"/>
  <c r="R468" i="7"/>
  <c r="AC468" i="7" s="1"/>
  <c r="AD468" i="7" s="1"/>
  <c r="R469" i="7"/>
  <c r="AC469" i="7" s="1"/>
  <c r="AD469" i="7" s="1"/>
  <c r="R470" i="7"/>
  <c r="AC470" i="7" s="1"/>
  <c r="AD470" i="7" s="1"/>
  <c r="R471" i="7"/>
  <c r="AC471" i="7" s="1"/>
  <c r="AD471" i="7" s="1"/>
  <c r="R472" i="7"/>
  <c r="AC472" i="7" s="1"/>
  <c r="AD472" i="7" s="1"/>
  <c r="R473" i="7"/>
  <c r="AC473" i="7" s="1"/>
  <c r="AD473" i="7" s="1"/>
  <c r="R474" i="7"/>
  <c r="AC474" i="7" s="1"/>
  <c r="AD474" i="7" s="1"/>
  <c r="R475" i="7"/>
  <c r="AC475" i="7" s="1"/>
  <c r="AD475" i="7" s="1"/>
  <c r="R476" i="7"/>
  <c r="AC476" i="7" s="1"/>
  <c r="AD476" i="7" s="1"/>
  <c r="R477" i="7"/>
  <c r="AC477" i="7" s="1"/>
  <c r="AD477" i="7" s="1"/>
  <c r="R478" i="7"/>
  <c r="AC478" i="7" s="1"/>
  <c r="AD478" i="7" s="1"/>
  <c r="R479" i="7"/>
  <c r="AC479" i="7" s="1"/>
  <c r="AD479" i="7" s="1"/>
  <c r="R480" i="7"/>
  <c r="AC480" i="7" s="1"/>
  <c r="AD480" i="7" s="1"/>
  <c r="R481" i="7"/>
  <c r="AC481" i="7" s="1"/>
  <c r="AD481" i="7" s="1"/>
  <c r="R482" i="7"/>
  <c r="AC482" i="7" s="1"/>
  <c r="AD482" i="7" s="1"/>
  <c r="R483" i="7"/>
  <c r="AC483" i="7" s="1"/>
  <c r="AD483" i="7" s="1"/>
  <c r="R484" i="7"/>
  <c r="AC484" i="7" s="1"/>
  <c r="AD484" i="7" s="1"/>
  <c r="R485" i="7"/>
  <c r="AC485" i="7" s="1"/>
  <c r="AD485" i="7" s="1"/>
  <c r="R486" i="7"/>
  <c r="AC486" i="7" s="1"/>
  <c r="AD486" i="7" s="1"/>
  <c r="R487" i="7"/>
  <c r="AC487" i="7" s="1"/>
  <c r="AD487" i="7" s="1"/>
  <c r="R488" i="7"/>
  <c r="AC488" i="7" s="1"/>
  <c r="AD488" i="7" s="1"/>
  <c r="R489" i="7"/>
  <c r="AC489" i="7" s="1"/>
  <c r="AD489" i="7" s="1"/>
  <c r="R490" i="7"/>
  <c r="AC490" i="7" s="1"/>
  <c r="AD490" i="7" s="1"/>
  <c r="R491" i="7"/>
  <c r="AC491" i="7" s="1"/>
  <c r="AD491" i="7" s="1"/>
  <c r="R492" i="7"/>
  <c r="AC492" i="7" s="1"/>
  <c r="AD492" i="7" s="1"/>
  <c r="R493" i="7"/>
  <c r="AC493" i="7" s="1"/>
  <c r="AD493" i="7" s="1"/>
  <c r="R494" i="7"/>
  <c r="AC494" i="7" s="1"/>
  <c r="AD494" i="7" s="1"/>
  <c r="R495" i="7"/>
  <c r="AC495" i="7" s="1"/>
  <c r="AD495" i="7" s="1"/>
  <c r="R496" i="7"/>
  <c r="AC496" i="7" s="1"/>
  <c r="AD496" i="7" s="1"/>
  <c r="R497" i="7"/>
  <c r="AC497" i="7" s="1"/>
  <c r="AD497" i="7" s="1"/>
  <c r="R498" i="7"/>
  <c r="AC498" i="7" s="1"/>
  <c r="AD498" i="7" s="1"/>
  <c r="R499" i="7"/>
  <c r="AC499" i="7" s="1"/>
  <c r="AD499" i="7" s="1"/>
  <c r="R500" i="7"/>
  <c r="AC500" i="7" s="1"/>
  <c r="AD500" i="7" s="1"/>
  <c r="R501" i="7"/>
  <c r="AC501" i="7" s="1"/>
  <c r="AD501" i="7" s="1"/>
  <c r="R502" i="7"/>
  <c r="AC502" i="7" s="1"/>
  <c r="AD502" i="7" s="1"/>
  <c r="R503" i="7"/>
  <c r="AC503" i="7" s="1"/>
  <c r="AD503" i="7" s="1"/>
  <c r="R504" i="7"/>
  <c r="AC504" i="7" s="1"/>
  <c r="AD504" i="7" s="1"/>
  <c r="R505" i="7"/>
  <c r="AC505" i="7" s="1"/>
  <c r="AD505" i="7" s="1"/>
  <c r="R506" i="7"/>
  <c r="AC506" i="7" s="1"/>
  <c r="AD506" i="7" s="1"/>
  <c r="R507" i="7"/>
  <c r="AC507" i="7" s="1"/>
  <c r="AD507" i="7" s="1"/>
  <c r="R508" i="7"/>
  <c r="AC508" i="7" s="1"/>
  <c r="AD508" i="7" s="1"/>
  <c r="R509" i="7"/>
  <c r="AC509" i="7" s="1"/>
  <c r="AD509" i="7" s="1"/>
  <c r="R510" i="7"/>
  <c r="AC510" i="7" s="1"/>
  <c r="AD510" i="7" s="1"/>
  <c r="R511" i="7"/>
  <c r="AC511" i="7" s="1"/>
  <c r="AD511" i="7" s="1"/>
  <c r="R512" i="7"/>
  <c r="AC512" i="7" s="1"/>
  <c r="AD512" i="7" s="1"/>
  <c r="R513" i="7"/>
  <c r="AC513" i="7" s="1"/>
  <c r="AD513" i="7" s="1"/>
  <c r="R514" i="7"/>
  <c r="AC514" i="7" s="1"/>
  <c r="AD514" i="7" s="1"/>
  <c r="R515" i="7"/>
  <c r="AC515" i="7" s="1"/>
  <c r="AD515" i="7" s="1"/>
  <c r="R516" i="7"/>
  <c r="AC516" i="7" s="1"/>
  <c r="AD516" i="7" s="1"/>
  <c r="R517" i="7"/>
  <c r="AC517" i="7" s="1"/>
  <c r="AD517" i="7" s="1"/>
  <c r="R518" i="7"/>
  <c r="AC518" i="7" s="1"/>
  <c r="AD518" i="7" s="1"/>
  <c r="R519" i="7"/>
  <c r="AC519" i="7" s="1"/>
  <c r="AD519" i="7" s="1"/>
  <c r="R520" i="7"/>
  <c r="AC520" i="7" s="1"/>
  <c r="AD520" i="7" s="1"/>
  <c r="R521" i="7"/>
  <c r="AC521" i="7" s="1"/>
  <c r="AD521" i="7" s="1"/>
  <c r="R522" i="7"/>
  <c r="AC522" i="7" s="1"/>
  <c r="AD522" i="7" s="1"/>
  <c r="R523" i="7"/>
  <c r="AC523" i="7" s="1"/>
  <c r="AD523" i="7" s="1"/>
  <c r="R524" i="7"/>
  <c r="AC524" i="7" s="1"/>
  <c r="AD524" i="7" s="1"/>
  <c r="R525" i="7"/>
  <c r="AC525" i="7" s="1"/>
  <c r="AD525" i="7" s="1"/>
  <c r="R526" i="7"/>
  <c r="AC526" i="7" s="1"/>
  <c r="AD526" i="7" s="1"/>
  <c r="R527" i="7"/>
  <c r="AC527" i="7" s="1"/>
  <c r="AD527" i="7" s="1"/>
  <c r="R528" i="7"/>
  <c r="AC528" i="7" s="1"/>
  <c r="AD528" i="7" s="1"/>
  <c r="R529" i="7"/>
  <c r="AC529" i="7" s="1"/>
  <c r="AD529" i="7" s="1"/>
  <c r="R530" i="7"/>
  <c r="AC530" i="7" s="1"/>
  <c r="AD530" i="7" s="1"/>
  <c r="R531" i="7"/>
  <c r="AC531" i="7" s="1"/>
  <c r="AD531" i="7" s="1"/>
  <c r="R532" i="7"/>
  <c r="AC532" i="7" s="1"/>
  <c r="AD532" i="7" s="1"/>
  <c r="R533" i="7"/>
  <c r="AC533" i="7" s="1"/>
  <c r="AD533" i="7" s="1"/>
  <c r="R534" i="7"/>
  <c r="AC534" i="7" s="1"/>
  <c r="AD534" i="7" s="1"/>
  <c r="R535" i="7"/>
  <c r="AC535" i="7" s="1"/>
  <c r="AD535" i="7" s="1"/>
  <c r="R536" i="7"/>
  <c r="AC536" i="7" s="1"/>
  <c r="AD536" i="7" s="1"/>
  <c r="R537" i="7"/>
  <c r="AC537" i="7" s="1"/>
  <c r="AD537" i="7" s="1"/>
  <c r="R538" i="7"/>
  <c r="AC538" i="7" s="1"/>
  <c r="AD538" i="7" s="1"/>
  <c r="R539" i="7"/>
  <c r="AC539" i="7" s="1"/>
  <c r="AD539" i="7" s="1"/>
  <c r="R540" i="7"/>
  <c r="AC540" i="7" s="1"/>
  <c r="AD540" i="7" s="1"/>
  <c r="R541" i="7"/>
  <c r="AC541" i="7" s="1"/>
  <c r="AD541" i="7" s="1"/>
  <c r="R542" i="7"/>
  <c r="AC542" i="7" s="1"/>
  <c r="AD542" i="7" s="1"/>
  <c r="R543" i="7"/>
  <c r="AC543" i="7" s="1"/>
  <c r="AD543" i="7" s="1"/>
  <c r="R544" i="7"/>
  <c r="AC544" i="7" s="1"/>
  <c r="AD544" i="7" s="1"/>
  <c r="R545" i="7"/>
  <c r="AC545" i="7" s="1"/>
  <c r="AD545" i="7" s="1"/>
  <c r="R546" i="7"/>
  <c r="AC546" i="7" s="1"/>
  <c r="AD546" i="7" s="1"/>
  <c r="R547" i="7"/>
  <c r="AC547" i="7" s="1"/>
  <c r="AD547" i="7" s="1"/>
  <c r="R548" i="7"/>
  <c r="AC548" i="7" s="1"/>
  <c r="AD548" i="7" s="1"/>
  <c r="R549" i="7"/>
  <c r="AC549" i="7" s="1"/>
  <c r="AD549" i="7" s="1"/>
  <c r="R550" i="7"/>
  <c r="AC550" i="7" s="1"/>
  <c r="AD550" i="7" s="1"/>
  <c r="R551" i="7"/>
  <c r="AC551" i="7" s="1"/>
  <c r="AD551" i="7" s="1"/>
  <c r="R552" i="7"/>
  <c r="AC552" i="7" s="1"/>
  <c r="AD552" i="7" s="1"/>
  <c r="R553" i="7"/>
  <c r="AC553" i="7" s="1"/>
  <c r="AD553" i="7" s="1"/>
  <c r="R554" i="7"/>
  <c r="AC554" i="7" s="1"/>
  <c r="AD554" i="7" s="1"/>
  <c r="R555" i="7"/>
  <c r="AC555" i="7" s="1"/>
  <c r="AD555" i="7" s="1"/>
  <c r="R556" i="7"/>
  <c r="AC556" i="7" s="1"/>
  <c r="AD556" i="7" s="1"/>
  <c r="R557" i="7"/>
  <c r="AC557" i="7" s="1"/>
  <c r="AD557" i="7" s="1"/>
  <c r="R558" i="7"/>
  <c r="AC558" i="7" s="1"/>
  <c r="AD558" i="7" s="1"/>
  <c r="R559" i="7"/>
  <c r="AC559" i="7" s="1"/>
  <c r="AD559" i="7" s="1"/>
  <c r="R560" i="7"/>
  <c r="AC560" i="7" s="1"/>
  <c r="AD560" i="7" s="1"/>
  <c r="R561" i="7"/>
  <c r="AC561" i="7" s="1"/>
  <c r="AD561" i="7" s="1"/>
  <c r="R562" i="7"/>
  <c r="AC562" i="7" s="1"/>
  <c r="AD562" i="7" s="1"/>
  <c r="R563" i="7"/>
  <c r="AC563" i="7" s="1"/>
  <c r="AD563" i="7" s="1"/>
  <c r="R564" i="7"/>
  <c r="AC564" i="7" s="1"/>
  <c r="AD564" i="7" s="1"/>
  <c r="R565" i="7"/>
  <c r="AC565" i="7" s="1"/>
  <c r="AD565" i="7" s="1"/>
  <c r="R566" i="7"/>
  <c r="AC566" i="7" s="1"/>
  <c r="AD566" i="7" s="1"/>
  <c r="R567" i="7"/>
  <c r="AC567" i="7" s="1"/>
  <c r="AD567" i="7" s="1"/>
  <c r="R568" i="7"/>
  <c r="AC568" i="7" s="1"/>
  <c r="AD568" i="7" s="1"/>
  <c r="R569" i="7"/>
  <c r="AC569" i="7" s="1"/>
  <c r="AD569" i="7" s="1"/>
  <c r="R570" i="7"/>
  <c r="AC570" i="7" s="1"/>
  <c r="AD570" i="7" s="1"/>
  <c r="R571" i="7"/>
  <c r="AC571" i="7" s="1"/>
  <c r="AD571" i="7" s="1"/>
  <c r="R572" i="7"/>
  <c r="AC572" i="7" s="1"/>
  <c r="AD572" i="7" s="1"/>
  <c r="R573" i="7"/>
  <c r="AC573" i="7" s="1"/>
  <c r="AD573" i="7" s="1"/>
  <c r="R574" i="7"/>
  <c r="AC574" i="7" s="1"/>
  <c r="AD574" i="7" s="1"/>
  <c r="R575" i="7"/>
  <c r="AC575" i="7" s="1"/>
  <c r="AD575" i="7" s="1"/>
  <c r="R576" i="7"/>
  <c r="AC576" i="7" s="1"/>
  <c r="AD576" i="7" s="1"/>
  <c r="R577" i="7"/>
  <c r="AC577" i="7" s="1"/>
  <c r="AD577" i="7" s="1"/>
  <c r="R578" i="7"/>
  <c r="AC578" i="7" s="1"/>
  <c r="AD578" i="7" s="1"/>
  <c r="R579" i="7"/>
  <c r="AC579" i="7" s="1"/>
  <c r="AD579" i="7" s="1"/>
  <c r="R580" i="7"/>
  <c r="AC580" i="7" s="1"/>
  <c r="AD580" i="7" s="1"/>
  <c r="R581" i="7"/>
  <c r="AC581" i="7" s="1"/>
  <c r="AD581" i="7" s="1"/>
  <c r="R582" i="7"/>
  <c r="AC582" i="7" s="1"/>
  <c r="AD582" i="7" s="1"/>
  <c r="R583" i="7"/>
  <c r="AC583" i="7" s="1"/>
  <c r="AD583" i="7" s="1"/>
  <c r="R584" i="7"/>
  <c r="AC584" i="7" s="1"/>
  <c r="AD584" i="7" s="1"/>
  <c r="R585" i="7"/>
  <c r="AC585" i="7" s="1"/>
  <c r="AD585" i="7" s="1"/>
  <c r="R586" i="7"/>
  <c r="AC586" i="7" s="1"/>
  <c r="AD586" i="7" s="1"/>
  <c r="R587" i="7"/>
  <c r="AC587" i="7" s="1"/>
  <c r="AD587" i="7" s="1"/>
  <c r="R588" i="7"/>
  <c r="AC588" i="7" s="1"/>
  <c r="AD588" i="7" s="1"/>
  <c r="R589" i="7"/>
  <c r="AC589" i="7" s="1"/>
  <c r="AD589" i="7" s="1"/>
  <c r="R590" i="7"/>
  <c r="AC590" i="7" s="1"/>
  <c r="AD590" i="7" s="1"/>
  <c r="R591" i="7"/>
  <c r="AC591" i="7" s="1"/>
  <c r="AD591" i="7" s="1"/>
  <c r="R592" i="7"/>
  <c r="AC592" i="7" s="1"/>
  <c r="AD592" i="7" s="1"/>
  <c r="R593" i="7"/>
  <c r="AC593" i="7" s="1"/>
  <c r="AD593" i="7" s="1"/>
  <c r="R594" i="7"/>
  <c r="AC594" i="7" s="1"/>
  <c r="AD594" i="7" s="1"/>
  <c r="R595" i="7"/>
  <c r="AC595" i="7" s="1"/>
  <c r="AD595" i="7" s="1"/>
  <c r="R596" i="7"/>
  <c r="AC596" i="7" s="1"/>
  <c r="AD596" i="7" s="1"/>
  <c r="R597" i="7"/>
  <c r="AC597" i="7" s="1"/>
  <c r="AD597" i="7" s="1"/>
  <c r="R598" i="7"/>
  <c r="AC598" i="7" s="1"/>
  <c r="AD598" i="7" s="1"/>
  <c r="R599" i="7"/>
  <c r="AC599" i="7" s="1"/>
  <c r="AD599" i="7" s="1"/>
  <c r="R600" i="7"/>
  <c r="AC600" i="7" s="1"/>
  <c r="AD600" i="7" s="1"/>
  <c r="R601" i="7"/>
  <c r="AC601" i="7" s="1"/>
  <c r="AD601" i="7" s="1"/>
  <c r="R602" i="7"/>
  <c r="AC602" i="7" s="1"/>
  <c r="AD602" i="7" s="1"/>
  <c r="R603" i="7"/>
  <c r="AC603" i="7" s="1"/>
  <c r="AD603" i="7" s="1"/>
  <c r="R604" i="7"/>
  <c r="AC604" i="7" s="1"/>
  <c r="AD604" i="7" s="1"/>
  <c r="R605" i="7"/>
  <c r="AC605" i="7" s="1"/>
  <c r="AD605" i="7" s="1"/>
  <c r="R606" i="7"/>
  <c r="AC606" i="7" s="1"/>
  <c r="AD606" i="7" s="1"/>
  <c r="R607" i="7"/>
  <c r="AC607" i="7" s="1"/>
  <c r="AD607" i="7" s="1"/>
  <c r="R608" i="7"/>
  <c r="AC608" i="7" s="1"/>
  <c r="AD608" i="7" s="1"/>
  <c r="R609" i="7"/>
  <c r="AC609" i="7" s="1"/>
  <c r="AD609" i="7" s="1"/>
  <c r="R610" i="7"/>
  <c r="AC610" i="7" s="1"/>
  <c r="AD610" i="7" s="1"/>
  <c r="R611" i="7"/>
  <c r="AC611" i="7" s="1"/>
  <c r="AD611" i="7" s="1"/>
  <c r="R612" i="7"/>
  <c r="AC612" i="7" s="1"/>
  <c r="AD612" i="7" s="1"/>
  <c r="R613" i="7"/>
  <c r="AC613" i="7" s="1"/>
  <c r="AD613" i="7" s="1"/>
  <c r="R614" i="7"/>
  <c r="AC614" i="7" s="1"/>
  <c r="AD614" i="7" s="1"/>
  <c r="R615" i="7"/>
  <c r="AC615" i="7" s="1"/>
  <c r="AD615" i="7" s="1"/>
  <c r="R616" i="7"/>
  <c r="AC616" i="7" s="1"/>
  <c r="AD616" i="7" s="1"/>
  <c r="R617" i="7"/>
  <c r="AC617" i="7" s="1"/>
  <c r="AD617" i="7" s="1"/>
  <c r="R618" i="7"/>
  <c r="AC618" i="7" s="1"/>
  <c r="AD618" i="7" s="1"/>
  <c r="R619" i="7"/>
  <c r="AC619" i="7" s="1"/>
  <c r="AD619" i="7" s="1"/>
  <c r="R620" i="7"/>
  <c r="AC620" i="7" s="1"/>
  <c r="AD620" i="7" s="1"/>
  <c r="R621" i="7"/>
  <c r="AC621" i="7" s="1"/>
  <c r="AD621" i="7" s="1"/>
  <c r="R622" i="7"/>
  <c r="AC622" i="7" s="1"/>
  <c r="AD622" i="7" s="1"/>
  <c r="R623" i="7"/>
  <c r="AC623" i="7" s="1"/>
  <c r="AD623" i="7" s="1"/>
  <c r="R624" i="7"/>
  <c r="AC624" i="7" s="1"/>
  <c r="AD624" i="7" s="1"/>
  <c r="R625" i="7"/>
  <c r="AC625" i="7" s="1"/>
  <c r="AD625" i="7" s="1"/>
  <c r="R626" i="7"/>
  <c r="AC626" i="7" s="1"/>
  <c r="AD626" i="7" s="1"/>
  <c r="R627" i="7"/>
  <c r="AC627" i="7" s="1"/>
  <c r="AD627" i="7" s="1"/>
  <c r="R628" i="7"/>
  <c r="AC628" i="7" s="1"/>
  <c r="AD628" i="7" s="1"/>
  <c r="R629" i="7"/>
  <c r="AC629" i="7" s="1"/>
  <c r="AD629" i="7" s="1"/>
  <c r="R630" i="7"/>
  <c r="AC630" i="7" s="1"/>
  <c r="AD630" i="7" s="1"/>
  <c r="R631" i="7"/>
  <c r="AC631" i="7" s="1"/>
  <c r="AD631" i="7" s="1"/>
  <c r="R632" i="7"/>
  <c r="AC632" i="7" s="1"/>
  <c r="AD632" i="7" s="1"/>
  <c r="R633" i="7"/>
  <c r="AC633" i="7" s="1"/>
  <c r="AD633" i="7" s="1"/>
  <c r="R634" i="7"/>
  <c r="AC634" i="7" s="1"/>
  <c r="AD634" i="7" s="1"/>
  <c r="R635" i="7"/>
  <c r="AC635" i="7" s="1"/>
  <c r="AD635" i="7" s="1"/>
  <c r="R636" i="7"/>
  <c r="AC636" i="7" s="1"/>
  <c r="AD636" i="7" s="1"/>
  <c r="R637" i="7"/>
  <c r="AC637" i="7" s="1"/>
  <c r="AD637" i="7" s="1"/>
  <c r="R638" i="7"/>
  <c r="AC638" i="7" s="1"/>
  <c r="AD638" i="7" s="1"/>
  <c r="R639" i="7"/>
  <c r="AC639" i="7" s="1"/>
  <c r="AD639" i="7" s="1"/>
  <c r="R640" i="7"/>
  <c r="AC640" i="7" s="1"/>
  <c r="AD640" i="7" s="1"/>
  <c r="R641" i="7"/>
  <c r="AC641" i="7" s="1"/>
  <c r="AD641" i="7" s="1"/>
  <c r="R642" i="7"/>
  <c r="AC642" i="7" s="1"/>
  <c r="AD642" i="7" s="1"/>
  <c r="R643" i="7"/>
  <c r="AC643" i="7" s="1"/>
  <c r="AD643" i="7" s="1"/>
  <c r="R644" i="7"/>
  <c r="AC644" i="7" s="1"/>
  <c r="AD644" i="7" s="1"/>
  <c r="R645" i="7"/>
  <c r="AC645" i="7" s="1"/>
  <c r="AD645" i="7" s="1"/>
  <c r="R646" i="7"/>
  <c r="AC646" i="7" s="1"/>
  <c r="AD646" i="7" s="1"/>
  <c r="R647" i="7"/>
  <c r="AC647" i="7" s="1"/>
  <c r="AD647" i="7" s="1"/>
  <c r="R648" i="7"/>
  <c r="AC648" i="7" s="1"/>
  <c r="AD648" i="7" s="1"/>
  <c r="R649" i="7"/>
  <c r="AC649" i="7" s="1"/>
  <c r="AD649" i="7" s="1"/>
  <c r="R650" i="7"/>
  <c r="AC650" i="7" s="1"/>
  <c r="AD650" i="7" s="1"/>
  <c r="R651" i="7"/>
  <c r="AC651" i="7" s="1"/>
  <c r="AD651" i="7" s="1"/>
  <c r="R652" i="7"/>
  <c r="AC652" i="7" s="1"/>
  <c r="AD652" i="7" s="1"/>
  <c r="R653" i="7"/>
  <c r="AC653" i="7" s="1"/>
  <c r="AD653" i="7" s="1"/>
  <c r="R654" i="7"/>
  <c r="AC654" i="7" s="1"/>
  <c r="AD654" i="7" s="1"/>
  <c r="R655" i="7"/>
  <c r="AC655" i="7" s="1"/>
  <c r="AD655" i="7" s="1"/>
  <c r="R656" i="7"/>
  <c r="AC656" i="7" s="1"/>
  <c r="AD656" i="7" s="1"/>
  <c r="R657" i="7"/>
  <c r="AC657" i="7" s="1"/>
  <c r="AD657" i="7" s="1"/>
  <c r="R658" i="7"/>
  <c r="AC658" i="7" s="1"/>
  <c r="AD658" i="7" s="1"/>
  <c r="R659" i="7"/>
  <c r="AC659" i="7" s="1"/>
  <c r="AD659" i="7" s="1"/>
  <c r="R660" i="7"/>
  <c r="AC660" i="7" s="1"/>
  <c r="AD660" i="7" s="1"/>
  <c r="R661" i="7"/>
  <c r="AC661" i="7" s="1"/>
  <c r="AD661" i="7" s="1"/>
  <c r="R662" i="7"/>
  <c r="AC662" i="7" s="1"/>
  <c r="AD662" i="7" s="1"/>
  <c r="R663" i="7"/>
  <c r="AC663" i="7" s="1"/>
  <c r="AD663" i="7" s="1"/>
  <c r="R664" i="7"/>
  <c r="AC664" i="7" s="1"/>
  <c r="AD664" i="7" s="1"/>
  <c r="R665" i="7"/>
  <c r="AC665" i="7" s="1"/>
  <c r="AD665" i="7" s="1"/>
  <c r="R666" i="7"/>
  <c r="AC666" i="7" s="1"/>
  <c r="AD666" i="7" s="1"/>
  <c r="R667" i="7"/>
  <c r="AC667" i="7" s="1"/>
  <c r="AD667" i="7" s="1"/>
  <c r="R668" i="7"/>
  <c r="AC668" i="7" s="1"/>
  <c r="AD668" i="7" s="1"/>
  <c r="R669" i="7"/>
  <c r="AC669" i="7" s="1"/>
  <c r="AD669" i="7" s="1"/>
  <c r="R670" i="7"/>
  <c r="AC670" i="7" s="1"/>
  <c r="AD670" i="7" s="1"/>
  <c r="R671" i="7"/>
  <c r="AC671" i="7" s="1"/>
  <c r="AD671" i="7" s="1"/>
  <c r="R672" i="7"/>
  <c r="AC672" i="7" s="1"/>
  <c r="AD672" i="7" s="1"/>
  <c r="R673" i="7"/>
  <c r="AC673" i="7" s="1"/>
  <c r="AD673" i="7" s="1"/>
  <c r="R674" i="7"/>
  <c r="AC674" i="7" s="1"/>
  <c r="AD674" i="7" s="1"/>
  <c r="R675" i="7"/>
  <c r="AC675" i="7" s="1"/>
  <c r="AD675" i="7" s="1"/>
  <c r="R676" i="7"/>
  <c r="AC676" i="7" s="1"/>
  <c r="AD676" i="7" s="1"/>
  <c r="R677" i="7"/>
  <c r="AC677" i="7" s="1"/>
  <c r="AD677" i="7" s="1"/>
  <c r="R678" i="7"/>
  <c r="AC678" i="7" s="1"/>
  <c r="AD678" i="7" s="1"/>
  <c r="R679" i="7"/>
  <c r="AC679" i="7" s="1"/>
  <c r="AD679" i="7" s="1"/>
  <c r="R680" i="7"/>
  <c r="AC680" i="7" s="1"/>
  <c r="AD680" i="7" s="1"/>
  <c r="R681" i="7"/>
  <c r="AC681" i="7" s="1"/>
  <c r="AD681" i="7" s="1"/>
  <c r="R682" i="7"/>
  <c r="AC682" i="7" s="1"/>
  <c r="AD682" i="7" s="1"/>
  <c r="R683" i="7"/>
  <c r="AC683" i="7" s="1"/>
  <c r="AD683" i="7" s="1"/>
  <c r="R684" i="7"/>
  <c r="AC684" i="7" s="1"/>
  <c r="AD684" i="7" s="1"/>
  <c r="R685" i="7"/>
  <c r="AC685" i="7" s="1"/>
  <c r="AD685" i="7" s="1"/>
  <c r="R686" i="7"/>
  <c r="AC686" i="7" s="1"/>
  <c r="AD686" i="7" s="1"/>
  <c r="R687" i="7"/>
  <c r="AC687" i="7" s="1"/>
  <c r="AD687" i="7" s="1"/>
  <c r="R688" i="7"/>
  <c r="AC688" i="7" s="1"/>
  <c r="AD688" i="7" s="1"/>
  <c r="R689" i="7"/>
  <c r="AC689" i="7" s="1"/>
  <c r="AD689" i="7" s="1"/>
  <c r="R690" i="7"/>
  <c r="AC690" i="7" s="1"/>
  <c r="AD690" i="7" s="1"/>
  <c r="R691" i="7"/>
  <c r="AC691" i="7" s="1"/>
  <c r="AD691" i="7" s="1"/>
  <c r="R692" i="7"/>
  <c r="AC692" i="7" s="1"/>
  <c r="AD692" i="7" s="1"/>
  <c r="R693" i="7"/>
  <c r="AC693" i="7" s="1"/>
  <c r="AD693" i="7" s="1"/>
  <c r="R694" i="7"/>
  <c r="AC694" i="7" s="1"/>
  <c r="AD694" i="7" s="1"/>
  <c r="R695" i="7"/>
  <c r="AC695" i="7" s="1"/>
  <c r="AD695" i="7" s="1"/>
  <c r="R696" i="7"/>
  <c r="AC696" i="7" s="1"/>
  <c r="AD696" i="7" s="1"/>
  <c r="R697" i="7"/>
  <c r="AC697" i="7" s="1"/>
  <c r="AD697" i="7" s="1"/>
  <c r="R698" i="7"/>
  <c r="AC698" i="7" s="1"/>
  <c r="AD698" i="7" s="1"/>
  <c r="R699" i="7"/>
  <c r="AC699" i="7" s="1"/>
  <c r="AD699" i="7" s="1"/>
  <c r="R700" i="7"/>
  <c r="AC700" i="7" s="1"/>
  <c r="AD700" i="7" s="1"/>
  <c r="R701" i="7"/>
  <c r="AC701" i="7" s="1"/>
  <c r="AD701" i="7" s="1"/>
  <c r="R702" i="7"/>
  <c r="AC702" i="7" s="1"/>
  <c r="AD702" i="7" s="1"/>
  <c r="R703" i="7"/>
  <c r="AC703" i="7" s="1"/>
  <c r="AD703" i="7" s="1"/>
  <c r="R704" i="7"/>
  <c r="AC704" i="7" s="1"/>
  <c r="AD704" i="7" s="1"/>
  <c r="R705" i="7"/>
  <c r="AC705" i="7" s="1"/>
  <c r="AD705" i="7" s="1"/>
  <c r="R706" i="7"/>
  <c r="AC706" i="7" s="1"/>
  <c r="AD706" i="7" s="1"/>
  <c r="R707" i="7"/>
  <c r="AC707" i="7" s="1"/>
  <c r="AD707" i="7" s="1"/>
  <c r="R708" i="7"/>
  <c r="AC708" i="7" s="1"/>
  <c r="AD708" i="7" s="1"/>
  <c r="R709" i="7"/>
  <c r="AC709" i="7" s="1"/>
  <c r="AD709" i="7" s="1"/>
  <c r="R710" i="7"/>
  <c r="AC710" i="7" s="1"/>
  <c r="AD710" i="7" s="1"/>
  <c r="R711" i="7"/>
  <c r="AC711" i="7" s="1"/>
  <c r="AD711" i="7" s="1"/>
  <c r="R712" i="7"/>
  <c r="AC712" i="7" s="1"/>
  <c r="AD712" i="7" s="1"/>
  <c r="R713" i="7"/>
  <c r="AC713" i="7" s="1"/>
  <c r="AD713" i="7" s="1"/>
  <c r="R714" i="7"/>
  <c r="AC714" i="7" s="1"/>
  <c r="AD714" i="7" s="1"/>
  <c r="R715" i="7"/>
  <c r="AC715" i="7" s="1"/>
  <c r="AD715" i="7" s="1"/>
  <c r="R716" i="7"/>
  <c r="AC716" i="7" s="1"/>
  <c r="AD716" i="7" s="1"/>
  <c r="R717" i="7"/>
  <c r="AC717" i="7" s="1"/>
  <c r="AD717" i="7" s="1"/>
  <c r="R718" i="7"/>
  <c r="AC718" i="7" s="1"/>
  <c r="AD718" i="7" s="1"/>
  <c r="R719" i="7"/>
  <c r="AC719" i="7" s="1"/>
  <c r="AD719" i="7" s="1"/>
  <c r="R720" i="7"/>
  <c r="AC720" i="7" s="1"/>
  <c r="AD720" i="7" s="1"/>
  <c r="R721" i="7"/>
  <c r="AC721" i="7" s="1"/>
  <c r="AD721" i="7" s="1"/>
  <c r="R722" i="7"/>
  <c r="AC722" i="7" s="1"/>
  <c r="AD722" i="7" s="1"/>
  <c r="R723" i="7"/>
  <c r="AC723" i="7" s="1"/>
  <c r="AD723" i="7" s="1"/>
  <c r="R724" i="7"/>
  <c r="AC724" i="7" s="1"/>
  <c r="AD724" i="7" s="1"/>
  <c r="R725" i="7"/>
  <c r="AC725" i="7" s="1"/>
  <c r="AD725" i="7" s="1"/>
  <c r="R726" i="7"/>
  <c r="AC726" i="7" s="1"/>
  <c r="AD726" i="7" s="1"/>
  <c r="R727" i="7"/>
  <c r="AC727" i="7" s="1"/>
  <c r="AD727" i="7" s="1"/>
  <c r="R728" i="7"/>
  <c r="AC728" i="7" s="1"/>
  <c r="AD728" i="7" s="1"/>
  <c r="R729" i="7"/>
  <c r="AC729" i="7" s="1"/>
  <c r="AD729" i="7" s="1"/>
  <c r="R730" i="7"/>
  <c r="AC730" i="7" s="1"/>
  <c r="AD730" i="7" s="1"/>
  <c r="R731" i="7"/>
  <c r="AC731" i="7" s="1"/>
  <c r="AD731" i="7" s="1"/>
  <c r="R732" i="7"/>
  <c r="AC732" i="7" s="1"/>
  <c r="AD732" i="7" s="1"/>
  <c r="R733" i="7"/>
  <c r="AC733" i="7" s="1"/>
  <c r="AD733" i="7" s="1"/>
  <c r="R734" i="7"/>
  <c r="AC734" i="7" s="1"/>
  <c r="AD734" i="7" s="1"/>
  <c r="R735" i="7"/>
  <c r="AC735" i="7" s="1"/>
  <c r="AD735" i="7" s="1"/>
  <c r="R736" i="7"/>
  <c r="AC736" i="7" s="1"/>
  <c r="AD736" i="7" s="1"/>
  <c r="R737" i="7"/>
  <c r="AC737" i="7" s="1"/>
  <c r="AD737" i="7" s="1"/>
  <c r="R738" i="7"/>
  <c r="AC738" i="7" s="1"/>
  <c r="AD738" i="7" s="1"/>
  <c r="R739" i="7"/>
  <c r="AC739" i="7" s="1"/>
  <c r="AD739" i="7" s="1"/>
  <c r="R740" i="7"/>
  <c r="AC740" i="7" s="1"/>
  <c r="AD740" i="7" s="1"/>
  <c r="R741" i="7"/>
  <c r="AC741" i="7" s="1"/>
  <c r="AD741" i="7" s="1"/>
  <c r="R742" i="7"/>
  <c r="AC742" i="7" s="1"/>
  <c r="AD742" i="7" s="1"/>
  <c r="R743" i="7"/>
  <c r="AC743" i="7" s="1"/>
  <c r="AD743" i="7" s="1"/>
  <c r="R744" i="7"/>
  <c r="AC744" i="7" s="1"/>
  <c r="AD744" i="7" s="1"/>
  <c r="R745" i="7"/>
  <c r="AC745" i="7" s="1"/>
  <c r="AD745" i="7" s="1"/>
  <c r="R746" i="7"/>
  <c r="AC746" i="7" s="1"/>
  <c r="AD746" i="7" s="1"/>
  <c r="R747" i="7"/>
  <c r="AC747" i="7" s="1"/>
  <c r="AD747" i="7" s="1"/>
  <c r="R748" i="7"/>
  <c r="AC748" i="7" s="1"/>
  <c r="AD748" i="7" s="1"/>
  <c r="R749" i="7"/>
  <c r="AC749" i="7" s="1"/>
  <c r="AD749" i="7" s="1"/>
  <c r="R750" i="7"/>
  <c r="AC750" i="7" s="1"/>
  <c r="AD750" i="7" s="1"/>
  <c r="R751" i="7"/>
  <c r="AC751" i="7" s="1"/>
  <c r="AD751" i="7" s="1"/>
  <c r="R752" i="7"/>
  <c r="AC752" i="7" s="1"/>
  <c r="AD752" i="7" s="1"/>
  <c r="R753" i="7"/>
  <c r="AC753" i="7" s="1"/>
  <c r="AD753" i="7" s="1"/>
  <c r="R754" i="7"/>
  <c r="AC754" i="7" s="1"/>
  <c r="AD754" i="7" s="1"/>
  <c r="R755" i="7"/>
  <c r="AC755" i="7" s="1"/>
  <c r="AD755" i="7" s="1"/>
  <c r="R756" i="7"/>
  <c r="AC756" i="7" s="1"/>
  <c r="AD756" i="7" s="1"/>
  <c r="R757" i="7"/>
  <c r="AC757" i="7" s="1"/>
  <c r="AD757" i="7" s="1"/>
  <c r="R758" i="7"/>
  <c r="AC758" i="7" s="1"/>
  <c r="AD758" i="7" s="1"/>
  <c r="R759" i="7"/>
  <c r="AC759" i="7" s="1"/>
  <c r="AD759" i="7" s="1"/>
  <c r="R760" i="7"/>
  <c r="AC760" i="7" s="1"/>
  <c r="AD760" i="7" s="1"/>
  <c r="R761" i="7"/>
  <c r="AC761" i="7" s="1"/>
  <c r="AD761" i="7" s="1"/>
  <c r="R762" i="7"/>
  <c r="AC762" i="7" s="1"/>
  <c r="AD762" i="7" s="1"/>
  <c r="R763" i="7"/>
  <c r="AC763" i="7" s="1"/>
  <c r="AD763" i="7" s="1"/>
  <c r="R764" i="7"/>
  <c r="AC764" i="7" s="1"/>
  <c r="AD764" i="7" s="1"/>
  <c r="R765" i="7"/>
  <c r="AC765" i="7" s="1"/>
  <c r="AD765" i="7" s="1"/>
  <c r="R766" i="7"/>
  <c r="AC766" i="7" s="1"/>
  <c r="AD766" i="7" s="1"/>
  <c r="R767" i="7"/>
  <c r="AC767" i="7" s="1"/>
  <c r="AD767" i="7" s="1"/>
  <c r="R768" i="7"/>
  <c r="AC768" i="7" s="1"/>
  <c r="AD768" i="7" s="1"/>
  <c r="R769" i="7"/>
  <c r="AC769" i="7" s="1"/>
  <c r="AD769" i="7" s="1"/>
  <c r="R770" i="7"/>
  <c r="AC770" i="7" s="1"/>
  <c r="AD770" i="7" s="1"/>
  <c r="R771" i="7"/>
  <c r="AC771" i="7" s="1"/>
  <c r="AD771" i="7" s="1"/>
  <c r="R772" i="7"/>
  <c r="AC772" i="7" s="1"/>
  <c r="AD772" i="7" s="1"/>
  <c r="R773" i="7"/>
  <c r="AC773" i="7" s="1"/>
  <c r="AD773" i="7" s="1"/>
  <c r="R774" i="7"/>
  <c r="AC774" i="7" s="1"/>
  <c r="AD774" i="7" s="1"/>
  <c r="R775" i="7"/>
  <c r="AC775" i="7" s="1"/>
  <c r="AD775" i="7" s="1"/>
  <c r="R776" i="7"/>
  <c r="AC776" i="7" s="1"/>
  <c r="AD776" i="7" s="1"/>
  <c r="R777" i="7"/>
  <c r="AC777" i="7" s="1"/>
  <c r="AD777" i="7" s="1"/>
  <c r="R778" i="7"/>
  <c r="AC778" i="7" s="1"/>
  <c r="AD778" i="7" s="1"/>
  <c r="R779" i="7"/>
  <c r="AC779" i="7" s="1"/>
  <c r="AD779" i="7" s="1"/>
  <c r="R780" i="7"/>
  <c r="AC780" i="7" s="1"/>
  <c r="AD780" i="7" s="1"/>
  <c r="R781" i="7"/>
  <c r="AC781" i="7" s="1"/>
  <c r="AD781" i="7" s="1"/>
  <c r="R782" i="7"/>
  <c r="AC782" i="7" s="1"/>
  <c r="AD782" i="7" s="1"/>
  <c r="R783" i="7"/>
  <c r="AC783" i="7" s="1"/>
  <c r="AD783" i="7" s="1"/>
  <c r="R784" i="7"/>
  <c r="AC784" i="7" s="1"/>
  <c r="AD784" i="7" s="1"/>
  <c r="R785" i="7"/>
  <c r="AC785" i="7" s="1"/>
  <c r="AD785" i="7" s="1"/>
  <c r="R786" i="7"/>
  <c r="AC786" i="7" s="1"/>
  <c r="AD786" i="7" s="1"/>
  <c r="R787" i="7"/>
  <c r="AC787" i="7" s="1"/>
  <c r="AD787" i="7" s="1"/>
  <c r="R788" i="7"/>
  <c r="AC788" i="7" s="1"/>
  <c r="AD788" i="7" s="1"/>
  <c r="R789" i="7"/>
  <c r="AC789" i="7" s="1"/>
  <c r="AD789" i="7" s="1"/>
  <c r="R790" i="7"/>
  <c r="AC790" i="7" s="1"/>
  <c r="AD790" i="7" s="1"/>
  <c r="R791" i="7"/>
  <c r="AC791" i="7" s="1"/>
  <c r="AD791" i="7" s="1"/>
  <c r="R792" i="7"/>
  <c r="AC792" i="7" s="1"/>
  <c r="AD792" i="7" s="1"/>
  <c r="R793" i="7"/>
  <c r="AC793" i="7" s="1"/>
  <c r="AD793" i="7" s="1"/>
  <c r="R794" i="7"/>
  <c r="AC794" i="7" s="1"/>
  <c r="AD794" i="7" s="1"/>
  <c r="R795" i="7"/>
  <c r="AC795" i="7" s="1"/>
  <c r="AD795" i="7" s="1"/>
  <c r="R796" i="7"/>
  <c r="AC796" i="7" s="1"/>
  <c r="AD796" i="7" s="1"/>
  <c r="R797" i="7"/>
  <c r="AC797" i="7" s="1"/>
  <c r="AD797" i="7" s="1"/>
  <c r="R798" i="7"/>
  <c r="AC798" i="7" s="1"/>
  <c r="AD798" i="7" s="1"/>
  <c r="R799" i="7"/>
  <c r="AC799" i="7" s="1"/>
  <c r="AD799" i="7" s="1"/>
  <c r="R800" i="7"/>
  <c r="AC800" i="7" s="1"/>
  <c r="AD800" i="7" s="1"/>
  <c r="R801" i="7"/>
  <c r="AC801" i="7" s="1"/>
  <c r="AD801" i="7" s="1"/>
  <c r="R802" i="7"/>
  <c r="AC802" i="7" s="1"/>
  <c r="AD802" i="7" s="1"/>
  <c r="R803" i="7"/>
  <c r="AC803" i="7" s="1"/>
  <c r="AD803" i="7" s="1"/>
  <c r="R804" i="7"/>
  <c r="AC804" i="7" s="1"/>
  <c r="AD804" i="7" s="1"/>
  <c r="R805" i="7"/>
  <c r="AC805" i="7" s="1"/>
  <c r="AD805" i="7" s="1"/>
  <c r="R806" i="7"/>
  <c r="AC806" i="7" s="1"/>
  <c r="AD806" i="7" s="1"/>
  <c r="R807" i="7"/>
  <c r="AC807" i="7" s="1"/>
  <c r="AD807" i="7" s="1"/>
  <c r="R808" i="7"/>
  <c r="AC808" i="7" s="1"/>
  <c r="AD808" i="7" s="1"/>
  <c r="R809" i="7"/>
  <c r="AC809" i="7" s="1"/>
  <c r="AD809" i="7" s="1"/>
  <c r="R810" i="7"/>
  <c r="AC810" i="7" s="1"/>
  <c r="AD810" i="7" s="1"/>
  <c r="R811" i="7"/>
  <c r="AC811" i="7" s="1"/>
  <c r="AD811" i="7" s="1"/>
  <c r="R812" i="7"/>
  <c r="AC812" i="7" s="1"/>
  <c r="AD812" i="7" s="1"/>
  <c r="R813" i="7"/>
  <c r="AC813" i="7" s="1"/>
  <c r="AD813" i="7" s="1"/>
  <c r="R814" i="7"/>
  <c r="AC814" i="7" s="1"/>
  <c r="AD814" i="7" s="1"/>
  <c r="R815" i="7"/>
  <c r="AC815" i="7" s="1"/>
  <c r="AD815" i="7" s="1"/>
  <c r="R816" i="7"/>
  <c r="AC816" i="7" s="1"/>
  <c r="AD816" i="7" s="1"/>
  <c r="R817" i="7"/>
  <c r="AC817" i="7" s="1"/>
  <c r="AD817" i="7" s="1"/>
  <c r="R818" i="7"/>
  <c r="AC818" i="7" s="1"/>
  <c r="AD818" i="7" s="1"/>
  <c r="R819" i="7"/>
  <c r="AC819" i="7" s="1"/>
  <c r="AD819" i="7" s="1"/>
  <c r="R820" i="7"/>
  <c r="AC820" i="7" s="1"/>
  <c r="AD820" i="7" s="1"/>
  <c r="R821" i="7"/>
  <c r="AC821" i="7" s="1"/>
  <c r="AD821" i="7" s="1"/>
  <c r="R822" i="7"/>
  <c r="AC822" i="7" s="1"/>
  <c r="AD822" i="7" s="1"/>
  <c r="R823" i="7"/>
  <c r="AC823" i="7" s="1"/>
  <c r="AD823" i="7" s="1"/>
  <c r="R824" i="7"/>
  <c r="AC824" i="7" s="1"/>
  <c r="AD824" i="7" s="1"/>
  <c r="R825" i="7"/>
  <c r="AC825" i="7" s="1"/>
  <c r="AD825" i="7" s="1"/>
  <c r="R826" i="7"/>
  <c r="AC826" i="7" s="1"/>
  <c r="AD826" i="7" s="1"/>
  <c r="R827" i="7"/>
  <c r="AC827" i="7" s="1"/>
  <c r="AD827" i="7" s="1"/>
  <c r="R828" i="7"/>
  <c r="AC828" i="7" s="1"/>
  <c r="AD828" i="7" s="1"/>
  <c r="R829" i="7"/>
  <c r="AC829" i="7" s="1"/>
  <c r="AD829" i="7" s="1"/>
  <c r="R830" i="7"/>
  <c r="AC830" i="7" s="1"/>
  <c r="AD830" i="7" s="1"/>
  <c r="R831" i="7"/>
  <c r="AC831" i="7" s="1"/>
  <c r="AD831" i="7" s="1"/>
  <c r="R832" i="7"/>
  <c r="AC832" i="7" s="1"/>
  <c r="AD832" i="7" s="1"/>
  <c r="R833" i="7"/>
  <c r="AC833" i="7" s="1"/>
  <c r="AD833" i="7" s="1"/>
  <c r="R834" i="7"/>
  <c r="AC834" i="7" s="1"/>
  <c r="AD834" i="7" s="1"/>
  <c r="R835" i="7"/>
  <c r="AC835" i="7" s="1"/>
  <c r="AD835" i="7" s="1"/>
  <c r="R836" i="7"/>
  <c r="AC836" i="7" s="1"/>
  <c r="AD836" i="7" s="1"/>
  <c r="R837" i="7"/>
  <c r="AC837" i="7" s="1"/>
  <c r="AD837" i="7" s="1"/>
  <c r="R838" i="7"/>
  <c r="AC838" i="7" s="1"/>
  <c r="AD838" i="7" s="1"/>
  <c r="R839" i="7"/>
  <c r="AC839" i="7" s="1"/>
  <c r="AD839" i="7" s="1"/>
  <c r="R840" i="7"/>
  <c r="AC840" i="7" s="1"/>
  <c r="AD840" i="7" s="1"/>
  <c r="R841" i="7"/>
  <c r="AC841" i="7" s="1"/>
  <c r="AD841" i="7" s="1"/>
  <c r="R842" i="7"/>
  <c r="AC842" i="7" s="1"/>
  <c r="AD842" i="7" s="1"/>
  <c r="R843" i="7"/>
  <c r="AC843" i="7" s="1"/>
  <c r="AD843" i="7" s="1"/>
  <c r="R844" i="7"/>
  <c r="AC844" i="7" s="1"/>
  <c r="AD844" i="7" s="1"/>
  <c r="R845" i="7"/>
  <c r="AC845" i="7" s="1"/>
  <c r="AD845" i="7" s="1"/>
  <c r="R846" i="7"/>
  <c r="AC846" i="7" s="1"/>
  <c r="AD846" i="7" s="1"/>
  <c r="R847" i="7"/>
  <c r="AC847" i="7" s="1"/>
  <c r="AD847" i="7" s="1"/>
  <c r="R848" i="7"/>
  <c r="AC848" i="7" s="1"/>
  <c r="AD848" i="7" s="1"/>
  <c r="R849" i="7"/>
  <c r="AC849" i="7" s="1"/>
  <c r="AD849" i="7" s="1"/>
  <c r="R850" i="7"/>
  <c r="AC850" i="7" s="1"/>
  <c r="AD850" i="7" s="1"/>
  <c r="R851" i="7"/>
  <c r="AC851" i="7" s="1"/>
  <c r="AD851" i="7" s="1"/>
  <c r="R852" i="7"/>
  <c r="AC852" i="7" s="1"/>
  <c r="AD852" i="7" s="1"/>
  <c r="R853" i="7"/>
  <c r="AC853" i="7" s="1"/>
  <c r="AD853" i="7" s="1"/>
  <c r="R854" i="7"/>
  <c r="AC854" i="7" s="1"/>
  <c r="AD854" i="7" s="1"/>
  <c r="R855" i="7"/>
  <c r="AC855" i="7" s="1"/>
  <c r="AD855" i="7" s="1"/>
  <c r="R856" i="7"/>
  <c r="AC856" i="7" s="1"/>
  <c r="AD856" i="7" s="1"/>
  <c r="R857" i="7"/>
  <c r="AC857" i="7" s="1"/>
  <c r="AD857" i="7" s="1"/>
  <c r="R858" i="7"/>
  <c r="AC858" i="7" s="1"/>
  <c r="AD858" i="7" s="1"/>
  <c r="R859" i="7"/>
  <c r="AC859" i="7" s="1"/>
  <c r="AD859" i="7" s="1"/>
  <c r="R860" i="7"/>
  <c r="AC860" i="7" s="1"/>
  <c r="AD860" i="7" s="1"/>
  <c r="R861" i="7"/>
  <c r="AC861" i="7" s="1"/>
  <c r="AD861" i="7" s="1"/>
  <c r="R862" i="7"/>
  <c r="AC862" i="7" s="1"/>
  <c r="AD862" i="7" s="1"/>
  <c r="R863" i="7"/>
  <c r="AC863" i="7" s="1"/>
  <c r="AD863" i="7" s="1"/>
  <c r="R864" i="7"/>
  <c r="AC864" i="7" s="1"/>
  <c r="AD864" i="7" s="1"/>
  <c r="R865" i="7"/>
  <c r="AC865" i="7" s="1"/>
  <c r="AD865" i="7" s="1"/>
  <c r="R866" i="7"/>
  <c r="AC866" i="7" s="1"/>
  <c r="AD866" i="7" s="1"/>
  <c r="R867" i="7"/>
  <c r="AC867" i="7" s="1"/>
  <c r="AD867" i="7" s="1"/>
  <c r="R868" i="7"/>
  <c r="AC868" i="7" s="1"/>
  <c r="AD868" i="7" s="1"/>
  <c r="R869" i="7"/>
  <c r="AC869" i="7" s="1"/>
  <c r="AD869" i="7" s="1"/>
  <c r="R870" i="7"/>
  <c r="AC870" i="7" s="1"/>
  <c r="AD870" i="7" s="1"/>
  <c r="R871" i="7"/>
  <c r="AC871" i="7" s="1"/>
  <c r="AD871" i="7" s="1"/>
  <c r="R872" i="7"/>
  <c r="AC872" i="7" s="1"/>
  <c r="AD872" i="7" s="1"/>
  <c r="R873" i="7"/>
  <c r="AC873" i="7" s="1"/>
  <c r="AD873" i="7" s="1"/>
  <c r="R874" i="7"/>
  <c r="AC874" i="7" s="1"/>
  <c r="AD874" i="7" s="1"/>
  <c r="R875" i="7"/>
  <c r="AC875" i="7" s="1"/>
  <c r="AD875" i="7" s="1"/>
  <c r="R876" i="7"/>
  <c r="AC876" i="7" s="1"/>
  <c r="AD876" i="7" s="1"/>
  <c r="R877" i="7"/>
  <c r="AC877" i="7" s="1"/>
  <c r="AD877" i="7" s="1"/>
  <c r="R878" i="7"/>
  <c r="AC878" i="7" s="1"/>
  <c r="AD878" i="7" s="1"/>
  <c r="R879" i="7"/>
  <c r="AC879" i="7" s="1"/>
  <c r="AD879" i="7" s="1"/>
  <c r="R880" i="7"/>
  <c r="AC880" i="7" s="1"/>
  <c r="AD880" i="7" s="1"/>
  <c r="R881" i="7"/>
  <c r="AC881" i="7" s="1"/>
  <c r="AD881" i="7" s="1"/>
  <c r="R882" i="7"/>
  <c r="AC882" i="7" s="1"/>
  <c r="AD882" i="7" s="1"/>
  <c r="R883" i="7"/>
  <c r="AC883" i="7" s="1"/>
  <c r="AD883" i="7" s="1"/>
  <c r="R884" i="7"/>
  <c r="AC884" i="7" s="1"/>
  <c r="AD884" i="7" s="1"/>
  <c r="R885" i="7"/>
  <c r="AC885" i="7" s="1"/>
  <c r="AD885" i="7" s="1"/>
  <c r="R886" i="7"/>
  <c r="AC886" i="7" s="1"/>
  <c r="AD886" i="7" s="1"/>
  <c r="R887" i="7"/>
  <c r="AC887" i="7" s="1"/>
  <c r="AD887" i="7" s="1"/>
  <c r="R888" i="7"/>
  <c r="AC888" i="7" s="1"/>
  <c r="AD888" i="7" s="1"/>
  <c r="R889" i="7"/>
  <c r="AC889" i="7" s="1"/>
  <c r="AD889" i="7" s="1"/>
  <c r="R890" i="7"/>
  <c r="AC890" i="7" s="1"/>
  <c r="AD890" i="7" s="1"/>
  <c r="R891" i="7"/>
  <c r="AC891" i="7" s="1"/>
  <c r="AD891" i="7" s="1"/>
  <c r="R892" i="7"/>
  <c r="AC892" i="7" s="1"/>
  <c r="AD892" i="7" s="1"/>
  <c r="R893" i="7"/>
  <c r="AC893" i="7" s="1"/>
  <c r="AD893" i="7" s="1"/>
  <c r="R894" i="7"/>
  <c r="AC894" i="7" s="1"/>
  <c r="AD894" i="7" s="1"/>
  <c r="R895" i="7"/>
  <c r="AC895" i="7" s="1"/>
  <c r="AD895" i="7" s="1"/>
  <c r="R896" i="7"/>
  <c r="AC896" i="7" s="1"/>
  <c r="AD896" i="7" s="1"/>
  <c r="R897" i="7"/>
  <c r="AC897" i="7" s="1"/>
  <c r="AD897" i="7" s="1"/>
  <c r="R898" i="7"/>
  <c r="AC898" i="7" s="1"/>
  <c r="AD898" i="7" s="1"/>
  <c r="R899" i="7"/>
  <c r="AC899" i="7" s="1"/>
  <c r="AD899" i="7" s="1"/>
  <c r="R900" i="7"/>
  <c r="AC900" i="7" s="1"/>
  <c r="AD900" i="7" s="1"/>
  <c r="R901" i="7"/>
  <c r="AC901" i="7" s="1"/>
  <c r="AD901" i="7" s="1"/>
  <c r="R902" i="7"/>
  <c r="AC902" i="7" s="1"/>
  <c r="AD902" i="7" s="1"/>
  <c r="R903" i="7"/>
  <c r="AC903" i="7" s="1"/>
  <c r="AD903" i="7" s="1"/>
  <c r="R904" i="7"/>
  <c r="AC904" i="7" s="1"/>
  <c r="AD904" i="7" s="1"/>
  <c r="R905" i="7"/>
  <c r="AC905" i="7" s="1"/>
  <c r="AD905" i="7" s="1"/>
  <c r="R906" i="7"/>
  <c r="AC906" i="7" s="1"/>
  <c r="AD906" i="7" s="1"/>
  <c r="R907" i="7"/>
  <c r="AC907" i="7" s="1"/>
  <c r="AD907" i="7" s="1"/>
  <c r="R908" i="7"/>
  <c r="AC908" i="7" s="1"/>
  <c r="AD908" i="7" s="1"/>
  <c r="R909" i="7"/>
  <c r="AC909" i="7" s="1"/>
  <c r="AD909" i="7" s="1"/>
  <c r="R910" i="7"/>
  <c r="AC910" i="7" s="1"/>
  <c r="AD910" i="7" s="1"/>
  <c r="R911" i="7"/>
  <c r="AC911" i="7" s="1"/>
  <c r="AD911" i="7" s="1"/>
  <c r="R912" i="7"/>
  <c r="AC912" i="7" s="1"/>
  <c r="AD912" i="7" s="1"/>
  <c r="R913" i="7"/>
  <c r="AC913" i="7" s="1"/>
  <c r="AD913" i="7" s="1"/>
  <c r="R914" i="7"/>
  <c r="AC914" i="7" s="1"/>
  <c r="AD914" i="7" s="1"/>
  <c r="R915" i="7"/>
  <c r="AC915" i="7" s="1"/>
  <c r="AD915" i="7" s="1"/>
  <c r="R916" i="7"/>
  <c r="AC916" i="7" s="1"/>
  <c r="AD916" i="7" s="1"/>
  <c r="R917" i="7"/>
  <c r="AC917" i="7" s="1"/>
  <c r="AD917" i="7" s="1"/>
  <c r="R918" i="7"/>
  <c r="AC918" i="7" s="1"/>
  <c r="AD918" i="7" s="1"/>
  <c r="R919" i="7"/>
  <c r="AC919" i="7" s="1"/>
  <c r="AD919" i="7" s="1"/>
  <c r="R920" i="7"/>
  <c r="AC920" i="7" s="1"/>
  <c r="AD920" i="7" s="1"/>
  <c r="R921" i="7"/>
  <c r="AC921" i="7" s="1"/>
  <c r="AD921" i="7" s="1"/>
  <c r="R922" i="7"/>
  <c r="AC922" i="7" s="1"/>
  <c r="AD922" i="7" s="1"/>
  <c r="R923" i="7"/>
  <c r="AC923" i="7" s="1"/>
  <c r="AD923" i="7" s="1"/>
  <c r="R924" i="7"/>
  <c r="AC924" i="7" s="1"/>
  <c r="AD924" i="7" s="1"/>
  <c r="R925" i="7"/>
  <c r="AC925" i="7" s="1"/>
  <c r="AD925" i="7" s="1"/>
  <c r="R926" i="7"/>
  <c r="AC926" i="7" s="1"/>
  <c r="AD926" i="7" s="1"/>
  <c r="R927" i="7"/>
  <c r="AC927" i="7" s="1"/>
  <c r="AD927" i="7" s="1"/>
  <c r="R928" i="7"/>
  <c r="AC928" i="7" s="1"/>
  <c r="AD928" i="7" s="1"/>
  <c r="R929" i="7"/>
  <c r="AC929" i="7" s="1"/>
  <c r="AD929" i="7" s="1"/>
  <c r="R930" i="7"/>
  <c r="AC930" i="7" s="1"/>
  <c r="AD930" i="7" s="1"/>
  <c r="R931" i="7"/>
  <c r="AC931" i="7" s="1"/>
  <c r="AD931" i="7" s="1"/>
  <c r="R932" i="7"/>
  <c r="AC932" i="7" s="1"/>
  <c r="AD932" i="7" s="1"/>
  <c r="R933" i="7"/>
  <c r="AC933" i="7" s="1"/>
  <c r="AD933" i="7" s="1"/>
  <c r="R934" i="7"/>
  <c r="AC934" i="7" s="1"/>
  <c r="AD934" i="7" s="1"/>
  <c r="R935" i="7"/>
  <c r="AC935" i="7" s="1"/>
  <c r="AD935" i="7" s="1"/>
  <c r="R936" i="7"/>
  <c r="AC936" i="7" s="1"/>
  <c r="AD936" i="7" s="1"/>
  <c r="R937" i="7"/>
  <c r="AC937" i="7" s="1"/>
  <c r="AD937" i="7" s="1"/>
  <c r="R938" i="7"/>
  <c r="AC938" i="7" s="1"/>
  <c r="AD938" i="7" s="1"/>
  <c r="R939" i="7"/>
  <c r="AC939" i="7" s="1"/>
  <c r="AD939" i="7" s="1"/>
  <c r="R940" i="7"/>
  <c r="AC940" i="7" s="1"/>
  <c r="AD940" i="7" s="1"/>
  <c r="R941" i="7"/>
  <c r="AC941" i="7" s="1"/>
  <c r="AD941" i="7" s="1"/>
  <c r="R942" i="7"/>
  <c r="AC942" i="7" s="1"/>
  <c r="AD942" i="7" s="1"/>
  <c r="R943" i="7"/>
  <c r="AC943" i="7" s="1"/>
  <c r="AD943" i="7" s="1"/>
  <c r="R944" i="7"/>
  <c r="AC944" i="7" s="1"/>
  <c r="AD944" i="7" s="1"/>
  <c r="R945" i="7"/>
  <c r="AC945" i="7" s="1"/>
  <c r="AD945" i="7" s="1"/>
  <c r="R946" i="7"/>
  <c r="AC946" i="7" s="1"/>
  <c r="AD946" i="7" s="1"/>
  <c r="R947" i="7"/>
  <c r="AC947" i="7" s="1"/>
  <c r="AD947" i="7" s="1"/>
  <c r="R948" i="7"/>
  <c r="AC948" i="7" s="1"/>
  <c r="AD948" i="7" s="1"/>
  <c r="R949" i="7"/>
  <c r="AC949" i="7" s="1"/>
  <c r="AD949" i="7" s="1"/>
  <c r="R950" i="7"/>
  <c r="AC950" i="7" s="1"/>
  <c r="AD950" i="7" s="1"/>
  <c r="R951" i="7"/>
  <c r="AC951" i="7" s="1"/>
  <c r="AD951" i="7" s="1"/>
  <c r="R952" i="7"/>
  <c r="AC952" i="7" s="1"/>
  <c r="AD952" i="7" s="1"/>
  <c r="R953" i="7"/>
  <c r="AC953" i="7" s="1"/>
  <c r="AD953" i="7" s="1"/>
  <c r="R954" i="7"/>
  <c r="AC954" i="7" s="1"/>
  <c r="AD954" i="7" s="1"/>
  <c r="R955" i="7"/>
  <c r="AC955" i="7" s="1"/>
  <c r="AD955" i="7" s="1"/>
  <c r="R956" i="7"/>
  <c r="AC956" i="7" s="1"/>
  <c r="AD956" i="7" s="1"/>
  <c r="R957" i="7"/>
  <c r="AC957" i="7" s="1"/>
  <c r="AD957" i="7" s="1"/>
  <c r="R958" i="7"/>
  <c r="AC958" i="7" s="1"/>
  <c r="AD958" i="7" s="1"/>
  <c r="R959" i="7"/>
  <c r="AC959" i="7" s="1"/>
  <c r="AD959" i="7" s="1"/>
  <c r="R960" i="7"/>
  <c r="AC960" i="7" s="1"/>
  <c r="AD960" i="7" s="1"/>
  <c r="R961" i="7"/>
  <c r="AC961" i="7" s="1"/>
  <c r="AD961" i="7" s="1"/>
  <c r="R962" i="7"/>
  <c r="AC962" i="7" s="1"/>
  <c r="AD962" i="7" s="1"/>
  <c r="R963" i="7"/>
  <c r="AC963" i="7" s="1"/>
  <c r="AD963" i="7" s="1"/>
  <c r="R964" i="7"/>
  <c r="AC964" i="7" s="1"/>
  <c r="AD964" i="7" s="1"/>
  <c r="R965" i="7"/>
  <c r="AC965" i="7" s="1"/>
  <c r="AD965" i="7" s="1"/>
  <c r="R966" i="7"/>
  <c r="AC966" i="7" s="1"/>
  <c r="AD966" i="7" s="1"/>
  <c r="R967" i="7"/>
  <c r="AC967" i="7" s="1"/>
  <c r="AD967" i="7" s="1"/>
  <c r="R968" i="7"/>
  <c r="AC968" i="7" s="1"/>
  <c r="AD968" i="7" s="1"/>
  <c r="R969" i="7"/>
  <c r="AC969" i="7" s="1"/>
  <c r="AD969" i="7" s="1"/>
  <c r="R970" i="7"/>
  <c r="AC970" i="7" s="1"/>
  <c r="AD970" i="7" s="1"/>
  <c r="R971" i="7"/>
  <c r="AC971" i="7" s="1"/>
  <c r="AD971" i="7" s="1"/>
  <c r="R972" i="7"/>
  <c r="AC972" i="7" s="1"/>
  <c r="AD972" i="7" s="1"/>
  <c r="R973" i="7"/>
  <c r="AC973" i="7" s="1"/>
  <c r="AD973" i="7" s="1"/>
  <c r="R974" i="7"/>
  <c r="AC974" i="7" s="1"/>
  <c r="AD974" i="7" s="1"/>
  <c r="R975" i="7"/>
  <c r="AC975" i="7" s="1"/>
  <c r="AD975" i="7" s="1"/>
  <c r="R976" i="7"/>
  <c r="AC976" i="7" s="1"/>
  <c r="AD976" i="7" s="1"/>
  <c r="R977" i="7"/>
  <c r="AC977" i="7" s="1"/>
  <c r="AD977" i="7" s="1"/>
  <c r="R978" i="7"/>
  <c r="AC978" i="7" s="1"/>
  <c r="AD978" i="7" s="1"/>
  <c r="R979" i="7"/>
  <c r="AC979" i="7" s="1"/>
  <c r="AD979" i="7" s="1"/>
  <c r="R980" i="7"/>
  <c r="AC980" i="7" s="1"/>
  <c r="AD980" i="7" s="1"/>
  <c r="R981" i="7"/>
  <c r="AC981" i="7" s="1"/>
  <c r="AD981" i="7" s="1"/>
  <c r="R982" i="7"/>
  <c r="AC982" i="7" s="1"/>
  <c r="AD982" i="7" s="1"/>
  <c r="R983" i="7"/>
  <c r="AC983" i="7" s="1"/>
  <c r="AD983" i="7" s="1"/>
  <c r="R984" i="7"/>
  <c r="AC984" i="7" s="1"/>
  <c r="AD984" i="7" s="1"/>
  <c r="R985" i="7"/>
  <c r="AC985" i="7" s="1"/>
  <c r="AD985" i="7" s="1"/>
  <c r="R986" i="7"/>
  <c r="AC986" i="7" s="1"/>
  <c r="AD986" i="7" s="1"/>
  <c r="R987" i="7"/>
  <c r="AC987" i="7" s="1"/>
  <c r="AD987" i="7" s="1"/>
  <c r="R988" i="7"/>
  <c r="AC988" i="7" s="1"/>
  <c r="AD988" i="7" s="1"/>
  <c r="R989" i="7"/>
  <c r="AC989" i="7" s="1"/>
  <c r="AD989" i="7" s="1"/>
  <c r="R990" i="7"/>
  <c r="AC990" i="7" s="1"/>
  <c r="AD990" i="7" s="1"/>
  <c r="R991" i="7"/>
  <c r="AC991" i="7" s="1"/>
  <c r="AD991" i="7" s="1"/>
  <c r="R992" i="7"/>
  <c r="AC992" i="7" s="1"/>
  <c r="AD992" i="7" s="1"/>
  <c r="R993" i="7"/>
  <c r="AC993" i="7" s="1"/>
  <c r="AD993" i="7" s="1"/>
  <c r="R994" i="7"/>
  <c r="AC994" i="7" s="1"/>
  <c r="AD994" i="7" s="1"/>
  <c r="R995" i="7"/>
  <c r="AC995" i="7" s="1"/>
  <c r="AD995" i="7" s="1"/>
  <c r="R996" i="7"/>
  <c r="AC996" i="7" s="1"/>
  <c r="AD996" i="7" s="1"/>
  <c r="R997" i="7"/>
  <c r="AC997" i="7" s="1"/>
  <c r="AD997" i="7" s="1"/>
  <c r="R998" i="7"/>
  <c r="AC998" i="7" s="1"/>
  <c r="AD998" i="7" s="1"/>
  <c r="R999" i="7"/>
  <c r="AC999" i="7" s="1"/>
  <c r="AD999" i="7" s="1"/>
  <c r="R1000" i="7"/>
  <c r="AC1000" i="7" s="1"/>
  <c r="AD1000" i="7" s="1"/>
  <c r="R1001" i="7"/>
  <c r="AC1001" i="7" s="1"/>
  <c r="AD1001" i="7" s="1"/>
  <c r="R1002" i="7"/>
  <c r="AC1002" i="7" s="1"/>
  <c r="AD1002" i="7" s="1"/>
  <c r="R1003" i="7"/>
  <c r="AC1003" i="7" s="1"/>
  <c r="AD1003" i="7" s="1"/>
  <c r="R1004" i="7"/>
  <c r="AC1004" i="7" s="1"/>
  <c r="AD1004" i="7" s="1"/>
  <c r="R1005" i="7"/>
  <c r="AC1005" i="7" s="1"/>
  <c r="AD1005" i="7" s="1"/>
  <c r="R1006" i="7"/>
  <c r="AC1006" i="7" s="1"/>
  <c r="AD1006" i="7" s="1"/>
  <c r="R1007" i="7"/>
  <c r="AC1007" i="7" s="1"/>
  <c r="AD1007" i="7" s="1"/>
  <c r="R1008" i="7"/>
  <c r="AC1008" i="7" s="1"/>
  <c r="AD1008" i="7" s="1"/>
  <c r="R1009" i="7"/>
  <c r="AC1009" i="7" s="1"/>
  <c r="AD1009" i="7" s="1"/>
  <c r="R1010" i="7"/>
  <c r="AC1010" i="7" s="1"/>
  <c r="AD1010" i="7" s="1"/>
  <c r="R1011" i="7"/>
  <c r="AC1011" i="7" s="1"/>
  <c r="AD1011" i="7" s="1"/>
  <c r="R1012" i="7"/>
  <c r="AC1012" i="7" s="1"/>
  <c r="AD1012" i="7" s="1"/>
  <c r="R1013" i="7"/>
  <c r="AC1013" i="7" s="1"/>
  <c r="AD1013" i="7" s="1"/>
  <c r="R1014" i="7"/>
  <c r="AC1014" i="7" s="1"/>
  <c r="AD1014" i="7" s="1"/>
  <c r="R1015" i="7"/>
  <c r="AC1015" i="7" s="1"/>
  <c r="AD1015" i="7" s="1"/>
  <c r="R1016" i="7"/>
  <c r="AC1016" i="7" s="1"/>
  <c r="AD1016" i="7" s="1"/>
  <c r="R1017" i="7"/>
  <c r="AC1017" i="7" s="1"/>
  <c r="AD1017" i="7" s="1"/>
  <c r="R1018" i="7"/>
  <c r="AC1018" i="7" s="1"/>
  <c r="AD1018" i="7" s="1"/>
  <c r="R1019" i="7"/>
  <c r="AC1019" i="7" s="1"/>
  <c r="AD1019" i="7" s="1"/>
  <c r="R1020" i="7"/>
  <c r="AC1020" i="7" s="1"/>
  <c r="AD1020" i="7" s="1"/>
  <c r="R1021" i="7"/>
  <c r="AC1021" i="7" s="1"/>
  <c r="AD1021" i="7" s="1"/>
  <c r="R1022" i="7"/>
  <c r="AC1022" i="7" s="1"/>
  <c r="AD1022" i="7" s="1"/>
  <c r="R1023" i="7"/>
  <c r="AC1023" i="7" s="1"/>
  <c r="AD1023" i="7" s="1"/>
  <c r="R1024" i="7"/>
  <c r="AC1024" i="7" s="1"/>
  <c r="AD1024" i="7" s="1"/>
  <c r="R1025" i="7"/>
  <c r="AC1025" i="7" s="1"/>
  <c r="AD1025" i="7" s="1"/>
  <c r="R1026" i="7"/>
  <c r="AC1026" i="7" s="1"/>
  <c r="AD1026" i="7" s="1"/>
  <c r="R1027" i="7"/>
  <c r="AC1027" i="7" s="1"/>
  <c r="AD1027" i="7" s="1"/>
  <c r="R1028" i="7"/>
  <c r="AC1028" i="7" s="1"/>
  <c r="AD1028" i="7" s="1"/>
  <c r="R1029" i="7"/>
  <c r="AC1029" i="7" s="1"/>
  <c r="AD1029" i="7" s="1"/>
  <c r="R1030" i="7"/>
  <c r="AC1030" i="7" s="1"/>
  <c r="AD1030" i="7" s="1"/>
  <c r="R1031" i="7"/>
  <c r="AC1031" i="7" s="1"/>
  <c r="AD1031" i="7" s="1"/>
  <c r="R1032" i="7"/>
  <c r="AC1032" i="7" s="1"/>
  <c r="AD1032" i="7" s="1"/>
  <c r="R1033" i="7"/>
  <c r="AC1033" i="7" s="1"/>
  <c r="AD1033" i="7" s="1"/>
  <c r="R1034" i="7"/>
  <c r="AC1034" i="7" s="1"/>
  <c r="AD1034" i="7" s="1"/>
  <c r="R1035" i="7"/>
  <c r="AC1035" i="7" s="1"/>
  <c r="AD1035" i="7" s="1"/>
  <c r="R1036" i="7"/>
  <c r="AC1036" i="7" s="1"/>
  <c r="AD1036" i="7" s="1"/>
  <c r="R1037" i="7"/>
  <c r="AC1037" i="7" s="1"/>
  <c r="AD1037" i="7" s="1"/>
  <c r="R1038" i="7"/>
  <c r="AC1038" i="7" s="1"/>
  <c r="AD1038" i="7" s="1"/>
  <c r="R1039" i="7"/>
  <c r="AC1039" i="7" s="1"/>
  <c r="AD1039" i="7" s="1"/>
  <c r="R1040" i="7"/>
  <c r="AC1040" i="7" s="1"/>
  <c r="AD1040" i="7" s="1"/>
  <c r="R1041" i="7"/>
  <c r="AC1041" i="7" s="1"/>
  <c r="AD1041" i="7" s="1"/>
  <c r="R1042" i="7"/>
  <c r="AC1042" i="7" s="1"/>
  <c r="AD1042" i="7" s="1"/>
  <c r="R1043" i="7"/>
  <c r="AC1043" i="7" s="1"/>
  <c r="AD1043" i="7" s="1"/>
  <c r="R1044" i="7"/>
  <c r="AC1044" i="7" s="1"/>
  <c r="AD1044" i="7" s="1"/>
  <c r="R1045" i="7"/>
  <c r="AC1045" i="7" s="1"/>
  <c r="AD1045" i="7" s="1"/>
  <c r="R1046" i="7"/>
  <c r="AC1046" i="7" s="1"/>
  <c r="AD1046" i="7" s="1"/>
  <c r="R1047" i="7"/>
  <c r="AC1047" i="7" s="1"/>
  <c r="AD1047" i="7" s="1"/>
  <c r="R1048" i="7"/>
  <c r="AC1048" i="7" s="1"/>
  <c r="AD1048" i="7" s="1"/>
  <c r="R1049" i="7"/>
  <c r="AC1049" i="7" s="1"/>
  <c r="AD1049" i="7" s="1"/>
  <c r="R1050" i="7"/>
  <c r="AC1050" i="7" s="1"/>
  <c r="AD1050" i="7" s="1"/>
  <c r="R1051" i="7"/>
  <c r="AC1051" i="7" s="1"/>
  <c r="AD1051" i="7" s="1"/>
  <c r="R1052" i="7"/>
  <c r="AC1052" i="7" s="1"/>
  <c r="AD1052" i="7" s="1"/>
  <c r="R1053" i="7"/>
  <c r="AC1053" i="7" s="1"/>
  <c r="AD1053" i="7" s="1"/>
  <c r="R1054" i="7"/>
  <c r="AC1054" i="7" s="1"/>
  <c r="AD1054" i="7" s="1"/>
  <c r="R1055" i="7"/>
  <c r="AC1055" i="7" s="1"/>
  <c r="AD1055" i="7" s="1"/>
  <c r="R1056" i="7"/>
  <c r="AC1056" i="7" s="1"/>
  <c r="AD1056" i="7" s="1"/>
  <c r="R1057" i="7"/>
  <c r="AC1057" i="7" s="1"/>
  <c r="AD1057" i="7" s="1"/>
  <c r="R1058" i="7"/>
  <c r="AC1058" i="7" s="1"/>
  <c r="AD1058" i="7" s="1"/>
  <c r="R1059" i="7"/>
  <c r="AC1059" i="7" s="1"/>
  <c r="AD1059" i="7" s="1"/>
  <c r="R1060" i="7"/>
  <c r="AC1060" i="7" s="1"/>
  <c r="AD1060" i="7" s="1"/>
  <c r="R1061" i="7"/>
  <c r="AC1061" i="7" s="1"/>
  <c r="AD1061" i="7" s="1"/>
  <c r="R1062" i="7"/>
  <c r="AC1062" i="7" s="1"/>
  <c r="AD1062" i="7" s="1"/>
  <c r="R1063" i="7"/>
  <c r="AC1063" i="7" s="1"/>
  <c r="AD1063" i="7" s="1"/>
  <c r="R1064" i="7"/>
  <c r="AC1064" i="7" s="1"/>
  <c r="AD1064" i="7" s="1"/>
  <c r="R1065" i="7"/>
  <c r="AC1065" i="7" s="1"/>
  <c r="AD1065" i="7" s="1"/>
  <c r="R1066" i="7"/>
  <c r="AC1066" i="7" s="1"/>
  <c r="AD1066" i="7" s="1"/>
  <c r="R1067" i="7"/>
  <c r="AC1067" i="7" s="1"/>
  <c r="AD1067" i="7" s="1"/>
  <c r="R1068" i="7"/>
  <c r="AC1068" i="7" s="1"/>
  <c r="AD1068" i="7" s="1"/>
  <c r="R1069" i="7"/>
  <c r="AC1069" i="7" s="1"/>
  <c r="AD1069" i="7" s="1"/>
  <c r="R1070" i="7"/>
  <c r="AC1070" i="7" s="1"/>
  <c r="AD1070" i="7" s="1"/>
  <c r="R1071" i="7"/>
  <c r="AC1071" i="7" s="1"/>
  <c r="AD1071" i="7" s="1"/>
  <c r="R1072" i="7"/>
  <c r="AC1072" i="7" s="1"/>
  <c r="AD1072" i="7" s="1"/>
  <c r="R1073" i="7"/>
  <c r="AC1073" i="7" s="1"/>
  <c r="AD1073" i="7" s="1"/>
  <c r="R1074" i="7"/>
  <c r="AC1074" i="7" s="1"/>
  <c r="AD1074" i="7" s="1"/>
  <c r="R1075" i="7"/>
  <c r="AC1075" i="7" s="1"/>
  <c r="AD1075" i="7" s="1"/>
  <c r="R1076" i="7"/>
  <c r="AC1076" i="7" s="1"/>
  <c r="AD1076" i="7" s="1"/>
  <c r="R1077" i="7"/>
  <c r="AC1077" i="7" s="1"/>
  <c r="AD1077" i="7" s="1"/>
  <c r="R1078" i="7"/>
  <c r="AC1078" i="7" s="1"/>
  <c r="AD1078" i="7" s="1"/>
  <c r="R1079" i="7"/>
  <c r="AC1079" i="7" s="1"/>
  <c r="AD1079" i="7" s="1"/>
  <c r="R1080" i="7"/>
  <c r="AC1080" i="7" s="1"/>
  <c r="AD1080" i="7" s="1"/>
  <c r="R1081" i="7"/>
  <c r="AC1081" i="7" s="1"/>
  <c r="AD1081" i="7" s="1"/>
  <c r="R1082" i="7"/>
  <c r="AC1082" i="7" s="1"/>
  <c r="AD1082" i="7" s="1"/>
  <c r="R1083" i="7"/>
  <c r="AC1083" i="7" s="1"/>
  <c r="AD1083" i="7" s="1"/>
  <c r="R1084" i="7"/>
  <c r="AC1084" i="7" s="1"/>
  <c r="AD1084" i="7" s="1"/>
  <c r="R1085" i="7"/>
  <c r="AC1085" i="7" s="1"/>
  <c r="AD1085" i="7" s="1"/>
  <c r="R1086" i="7"/>
  <c r="AC1086" i="7" s="1"/>
  <c r="AD1086" i="7" s="1"/>
  <c r="R1087" i="7"/>
  <c r="AC1087" i="7" s="1"/>
  <c r="AD1087" i="7" s="1"/>
  <c r="R1088" i="7"/>
  <c r="AC1088" i="7" s="1"/>
  <c r="AD1088" i="7" s="1"/>
  <c r="R1089" i="7"/>
  <c r="AC1089" i="7" s="1"/>
  <c r="AD1089" i="7" s="1"/>
  <c r="R1090" i="7"/>
  <c r="AC1090" i="7" s="1"/>
  <c r="AD1090" i="7" s="1"/>
  <c r="R1091" i="7"/>
  <c r="AC1091" i="7" s="1"/>
  <c r="AD1091" i="7" s="1"/>
  <c r="R1092" i="7"/>
  <c r="AC1092" i="7" s="1"/>
  <c r="AD1092" i="7" s="1"/>
  <c r="R1093" i="7"/>
  <c r="AC1093" i="7" s="1"/>
  <c r="AD1093" i="7" s="1"/>
  <c r="R1094" i="7"/>
  <c r="AC1094" i="7" s="1"/>
  <c r="AD1094" i="7" s="1"/>
  <c r="R1095" i="7"/>
  <c r="AC1095" i="7" s="1"/>
  <c r="AD1095" i="7" s="1"/>
  <c r="R1096" i="7"/>
  <c r="AC1096" i="7" s="1"/>
  <c r="AD1096" i="7" s="1"/>
  <c r="R1097" i="7"/>
  <c r="AC1097" i="7" s="1"/>
  <c r="AD1097" i="7" s="1"/>
  <c r="R1098" i="7"/>
  <c r="AC1098" i="7" s="1"/>
  <c r="AD1098" i="7" s="1"/>
  <c r="R1099" i="7"/>
  <c r="AC1099" i="7" s="1"/>
  <c r="AD1099" i="7" s="1"/>
  <c r="R1100" i="7"/>
  <c r="AC1100" i="7" s="1"/>
  <c r="AD1100" i="7" s="1"/>
  <c r="R1101" i="7"/>
  <c r="AC1101" i="7" s="1"/>
  <c r="AD1101" i="7" s="1"/>
  <c r="R1102" i="7"/>
  <c r="AC1102" i="7" s="1"/>
  <c r="AD1102" i="7" s="1"/>
  <c r="R1103" i="7"/>
  <c r="AC1103" i="7" s="1"/>
  <c r="AD1103" i="7" s="1"/>
  <c r="R1104" i="7"/>
  <c r="AC1104" i="7" s="1"/>
  <c r="AD1104" i="7" s="1"/>
  <c r="R1105" i="7"/>
  <c r="AC1105" i="7" s="1"/>
  <c r="AD1105" i="7" s="1"/>
  <c r="R1106" i="7"/>
  <c r="AC1106" i="7" s="1"/>
  <c r="AD1106" i="7" s="1"/>
  <c r="R1107" i="7"/>
  <c r="AC1107" i="7" s="1"/>
  <c r="AD1107" i="7" s="1"/>
  <c r="R1108" i="7"/>
  <c r="AC1108" i="7" s="1"/>
  <c r="AD1108" i="7" s="1"/>
  <c r="R1109" i="7"/>
  <c r="AC1109" i="7" s="1"/>
  <c r="AD1109" i="7" s="1"/>
  <c r="R1110" i="7"/>
  <c r="AC1110" i="7" s="1"/>
  <c r="AD1110" i="7" s="1"/>
  <c r="R1111" i="7"/>
  <c r="AC1111" i="7" s="1"/>
  <c r="AD1111" i="7" s="1"/>
  <c r="R1112" i="7"/>
  <c r="AC1112" i="7" s="1"/>
  <c r="AD1112" i="7" s="1"/>
  <c r="R1113" i="7"/>
  <c r="AC1113" i="7" s="1"/>
  <c r="AD1113" i="7" s="1"/>
  <c r="R1114" i="7"/>
  <c r="AC1114" i="7" s="1"/>
  <c r="AD1114" i="7" s="1"/>
  <c r="R1115" i="7"/>
  <c r="AC1115" i="7" s="1"/>
  <c r="AD1115" i="7" s="1"/>
  <c r="R1116" i="7"/>
  <c r="AC1116" i="7" s="1"/>
  <c r="AD1116" i="7" s="1"/>
  <c r="R1117" i="7"/>
  <c r="AC1117" i="7" s="1"/>
  <c r="AD1117" i="7" s="1"/>
  <c r="R1118" i="7"/>
  <c r="AC1118" i="7" s="1"/>
  <c r="AD1118" i="7" s="1"/>
  <c r="R1119" i="7"/>
  <c r="AC1119" i="7" s="1"/>
  <c r="AD1119" i="7" s="1"/>
  <c r="R1120" i="7"/>
  <c r="AC1120" i="7" s="1"/>
  <c r="AD1120" i="7" s="1"/>
  <c r="R1121" i="7"/>
  <c r="AC1121" i="7" s="1"/>
  <c r="AD1121" i="7" s="1"/>
  <c r="R1122" i="7"/>
  <c r="AC1122" i="7" s="1"/>
  <c r="AD1122" i="7" s="1"/>
  <c r="R1123" i="7"/>
  <c r="AC1123" i="7" s="1"/>
  <c r="AD1123" i="7" s="1"/>
  <c r="R1124" i="7"/>
  <c r="AC1124" i="7" s="1"/>
  <c r="AD1124" i="7" s="1"/>
  <c r="R1125" i="7"/>
  <c r="AC1125" i="7" s="1"/>
  <c r="AD1125" i="7" s="1"/>
  <c r="R1126" i="7"/>
  <c r="AC1126" i="7" s="1"/>
  <c r="AD1126" i="7" s="1"/>
  <c r="R1127" i="7"/>
  <c r="AC1127" i="7" s="1"/>
  <c r="AD1127" i="7" s="1"/>
  <c r="R1128" i="7"/>
  <c r="AC1128" i="7" s="1"/>
  <c r="AD1128" i="7" s="1"/>
  <c r="R1129" i="7"/>
  <c r="AC1129" i="7" s="1"/>
  <c r="AD1129" i="7" s="1"/>
  <c r="R1130" i="7"/>
  <c r="AC1130" i="7" s="1"/>
  <c r="AD1130" i="7" s="1"/>
  <c r="R1131" i="7"/>
  <c r="AC1131" i="7" s="1"/>
  <c r="AD1131" i="7" s="1"/>
  <c r="R1132" i="7"/>
  <c r="AC1132" i="7" s="1"/>
  <c r="AD1132" i="7" s="1"/>
  <c r="R1133" i="7"/>
  <c r="AC1133" i="7" s="1"/>
  <c r="AD1133" i="7" s="1"/>
  <c r="R1134" i="7"/>
  <c r="AC1134" i="7" s="1"/>
  <c r="AD1134" i="7" s="1"/>
  <c r="R1135" i="7"/>
  <c r="AC1135" i="7" s="1"/>
  <c r="AD1135" i="7" s="1"/>
  <c r="R1136" i="7"/>
  <c r="AC1136" i="7" s="1"/>
  <c r="AD1136" i="7" s="1"/>
  <c r="R1137" i="7"/>
  <c r="AC1137" i="7" s="1"/>
  <c r="AD1137" i="7" s="1"/>
  <c r="R1138" i="7"/>
  <c r="AC1138" i="7" s="1"/>
  <c r="AD1138" i="7" s="1"/>
  <c r="R1139" i="7"/>
  <c r="AC1139" i="7" s="1"/>
  <c r="AD1139" i="7" s="1"/>
  <c r="R1140" i="7"/>
  <c r="AC1140" i="7" s="1"/>
  <c r="AD1140" i="7" s="1"/>
  <c r="R1141" i="7"/>
  <c r="AC1141" i="7" s="1"/>
  <c r="AD1141" i="7" s="1"/>
  <c r="R1142" i="7"/>
  <c r="AC1142" i="7" s="1"/>
  <c r="AD1142" i="7" s="1"/>
  <c r="R1143" i="7"/>
  <c r="AC1143" i="7" s="1"/>
  <c r="AD1143" i="7" s="1"/>
  <c r="R1144" i="7"/>
  <c r="AC1144" i="7" s="1"/>
  <c r="AD1144" i="7" s="1"/>
  <c r="R1145" i="7"/>
  <c r="AC1145" i="7" s="1"/>
  <c r="AD1145" i="7" s="1"/>
  <c r="R1146" i="7"/>
  <c r="AC1146" i="7" s="1"/>
  <c r="AD1146" i="7" s="1"/>
  <c r="R1147" i="7"/>
  <c r="AC1147" i="7" s="1"/>
  <c r="AD1147" i="7" s="1"/>
  <c r="R1148" i="7"/>
  <c r="AC1148" i="7" s="1"/>
  <c r="AD1148" i="7" s="1"/>
  <c r="R1149" i="7"/>
  <c r="AC1149" i="7" s="1"/>
  <c r="AD1149" i="7" s="1"/>
  <c r="R1150" i="7"/>
  <c r="AC1150" i="7" s="1"/>
  <c r="AD1150" i="7" s="1"/>
  <c r="R1151" i="7"/>
  <c r="AC1151" i="7" s="1"/>
  <c r="AD1151" i="7" s="1"/>
  <c r="R1152" i="7"/>
  <c r="AC1152" i="7" s="1"/>
  <c r="AD1152" i="7" s="1"/>
  <c r="R1153" i="7"/>
  <c r="AC1153" i="7" s="1"/>
  <c r="AD1153" i="7" s="1"/>
  <c r="R1154" i="7"/>
  <c r="AC1154" i="7" s="1"/>
  <c r="AD1154" i="7" s="1"/>
  <c r="R1155" i="7"/>
  <c r="AC1155" i="7" s="1"/>
  <c r="AD1155" i="7" s="1"/>
  <c r="R1156" i="7"/>
  <c r="AC1156" i="7" s="1"/>
  <c r="AD1156" i="7" s="1"/>
  <c r="R1157" i="7"/>
  <c r="AC1157" i="7" s="1"/>
  <c r="AD1157" i="7" s="1"/>
  <c r="R1158" i="7"/>
  <c r="AC1158" i="7" s="1"/>
  <c r="AD1158" i="7" s="1"/>
  <c r="R1159" i="7"/>
  <c r="AC1159" i="7" s="1"/>
  <c r="AD1159" i="7" s="1"/>
  <c r="R1160" i="7"/>
  <c r="AC1160" i="7" s="1"/>
  <c r="AD1160" i="7" s="1"/>
  <c r="R1161" i="7"/>
  <c r="AC1161" i="7" s="1"/>
  <c r="AD1161" i="7" s="1"/>
  <c r="R1162" i="7"/>
  <c r="AC1162" i="7" s="1"/>
  <c r="AD1162" i="7" s="1"/>
  <c r="R1163" i="7"/>
  <c r="AC1163" i="7" s="1"/>
  <c r="AD1163" i="7" s="1"/>
  <c r="R1164" i="7"/>
  <c r="AC1164" i="7" s="1"/>
  <c r="AD1164" i="7" s="1"/>
  <c r="R1165" i="7"/>
  <c r="AC1165" i="7" s="1"/>
  <c r="AD1165" i="7" s="1"/>
  <c r="R1166" i="7"/>
  <c r="AC1166" i="7" s="1"/>
  <c r="AD1166" i="7" s="1"/>
  <c r="R1167" i="7"/>
  <c r="AC1167" i="7" s="1"/>
  <c r="AD1167" i="7" s="1"/>
  <c r="R1168" i="7"/>
  <c r="AC1168" i="7" s="1"/>
  <c r="AD1168" i="7" s="1"/>
  <c r="R1169" i="7"/>
  <c r="AC1169" i="7" s="1"/>
  <c r="AD1169" i="7" s="1"/>
  <c r="R1170" i="7"/>
  <c r="AC1170" i="7" s="1"/>
  <c r="AD1170" i="7" s="1"/>
  <c r="R1171" i="7"/>
  <c r="AC1171" i="7" s="1"/>
  <c r="AD1171" i="7" s="1"/>
  <c r="R1172" i="7"/>
  <c r="AC1172" i="7" s="1"/>
  <c r="AD1172" i="7" s="1"/>
  <c r="R1173" i="7"/>
  <c r="AC1173" i="7" s="1"/>
  <c r="AD1173" i="7" s="1"/>
  <c r="R1174" i="7"/>
  <c r="AC1174" i="7" s="1"/>
  <c r="AD1174" i="7" s="1"/>
  <c r="R1175" i="7"/>
  <c r="AC1175" i="7" s="1"/>
  <c r="AD1175" i="7" s="1"/>
  <c r="R1176" i="7"/>
  <c r="AC1176" i="7" s="1"/>
  <c r="AD1176" i="7" s="1"/>
  <c r="R1177" i="7"/>
  <c r="AC1177" i="7" s="1"/>
  <c r="AD1177" i="7" s="1"/>
  <c r="R1178" i="7"/>
  <c r="AC1178" i="7" s="1"/>
  <c r="AD1178" i="7" s="1"/>
  <c r="R1179" i="7"/>
  <c r="AC1179" i="7" s="1"/>
  <c r="AD1179" i="7" s="1"/>
  <c r="R1180" i="7"/>
  <c r="AC1180" i="7" s="1"/>
  <c r="AD1180" i="7" s="1"/>
  <c r="R1181" i="7"/>
  <c r="AC1181" i="7" s="1"/>
  <c r="AD1181" i="7" s="1"/>
  <c r="R1182" i="7"/>
  <c r="AC1182" i="7" s="1"/>
  <c r="AD1182" i="7" s="1"/>
  <c r="R1183" i="7"/>
  <c r="AC1183" i="7" s="1"/>
  <c r="AD1183" i="7" s="1"/>
  <c r="R1184" i="7"/>
  <c r="AC1184" i="7" s="1"/>
  <c r="AD1184" i="7" s="1"/>
  <c r="R1185" i="7"/>
  <c r="AC1185" i="7" s="1"/>
  <c r="AD1185" i="7" s="1"/>
  <c r="R1186" i="7"/>
  <c r="AC1186" i="7" s="1"/>
  <c r="AD1186" i="7" s="1"/>
  <c r="R1187" i="7"/>
  <c r="AC1187" i="7" s="1"/>
  <c r="AD1187" i="7" s="1"/>
  <c r="R1188" i="7"/>
  <c r="AC1188" i="7" s="1"/>
  <c r="AD1188" i="7" s="1"/>
  <c r="R1189" i="7"/>
  <c r="AC1189" i="7" s="1"/>
  <c r="AD1189" i="7" s="1"/>
  <c r="R1190" i="7"/>
  <c r="AC1190" i="7" s="1"/>
  <c r="AD1190" i="7" s="1"/>
  <c r="R1191" i="7"/>
  <c r="AC1191" i="7" s="1"/>
  <c r="AD1191" i="7" s="1"/>
  <c r="R1192" i="7"/>
  <c r="AC1192" i="7" s="1"/>
  <c r="AD1192" i="7" s="1"/>
  <c r="R1193" i="7"/>
  <c r="AC1193" i="7" s="1"/>
  <c r="AD1193" i="7" s="1"/>
  <c r="R1194" i="7"/>
  <c r="AC1194" i="7" s="1"/>
  <c r="AD1194" i="7" s="1"/>
  <c r="R1195" i="7"/>
  <c r="AC1195" i="7" s="1"/>
  <c r="AD1195" i="7" s="1"/>
  <c r="R1196" i="7"/>
  <c r="AC1196" i="7" s="1"/>
  <c r="AD1196" i="7" s="1"/>
  <c r="R1197" i="7"/>
  <c r="AC1197" i="7" s="1"/>
  <c r="AD1197" i="7" s="1"/>
  <c r="R1198" i="7"/>
  <c r="AC1198" i="7" s="1"/>
  <c r="AD1198" i="7" s="1"/>
  <c r="R1199" i="7"/>
  <c r="AC1199" i="7" s="1"/>
  <c r="AD1199" i="7" s="1"/>
  <c r="R1200" i="7"/>
  <c r="AC1200" i="7" s="1"/>
  <c r="AD1200" i="7" s="1"/>
  <c r="R1201" i="7"/>
  <c r="AC1201" i="7" s="1"/>
  <c r="AD1201" i="7" s="1"/>
  <c r="R1202" i="7"/>
  <c r="AC1202" i="7" s="1"/>
  <c r="AD1202" i="7" s="1"/>
  <c r="R1203" i="7"/>
  <c r="AC1203" i="7" s="1"/>
  <c r="AD1203" i="7" s="1"/>
  <c r="R1204" i="7"/>
  <c r="AC1204" i="7" s="1"/>
  <c r="AD1204" i="7" s="1"/>
  <c r="R1205" i="7"/>
  <c r="AC1205" i="7" s="1"/>
  <c r="AD1205" i="7" s="1"/>
  <c r="R1206" i="7"/>
  <c r="AC1206" i="7" s="1"/>
  <c r="AD1206" i="7" s="1"/>
  <c r="R1207" i="7"/>
  <c r="AC1207" i="7" s="1"/>
  <c r="AD1207" i="7" s="1"/>
  <c r="R1208" i="7"/>
  <c r="AC1208" i="7" s="1"/>
  <c r="AD1208" i="7" s="1"/>
  <c r="R1209" i="7"/>
  <c r="AC1209" i="7" s="1"/>
  <c r="AD1209" i="7" s="1"/>
  <c r="R1210" i="7"/>
  <c r="AC1210" i="7" s="1"/>
  <c r="AD1210" i="7" s="1"/>
  <c r="R1211" i="7"/>
  <c r="AC1211" i="7" s="1"/>
  <c r="AD1211" i="7" s="1"/>
  <c r="R1212" i="7"/>
  <c r="AC1212" i="7" s="1"/>
  <c r="AD1212" i="7" s="1"/>
  <c r="R1213" i="7"/>
  <c r="AC1213" i="7" s="1"/>
  <c r="AD1213" i="7" s="1"/>
  <c r="R14" i="7"/>
  <c r="W15" i="6"/>
  <c r="W16" i="6"/>
  <c r="AJ16" i="6" s="1"/>
  <c r="AK16" i="6" s="1"/>
  <c r="W17" i="6"/>
  <c r="AJ17" i="6" s="1"/>
  <c r="AK17" i="6" s="1"/>
  <c r="W18" i="6"/>
  <c r="AJ18" i="6" s="1"/>
  <c r="AK18" i="6" s="1"/>
  <c r="W19" i="6"/>
  <c r="AJ19" i="6" s="1"/>
  <c r="AK19" i="6" s="1"/>
  <c r="W20" i="6"/>
  <c r="AJ20" i="6" s="1"/>
  <c r="AK20" i="6" s="1"/>
  <c r="W21" i="6"/>
  <c r="AJ21" i="6" s="1"/>
  <c r="AK21" i="6" s="1"/>
  <c r="W22" i="6"/>
  <c r="AJ22" i="6" s="1"/>
  <c r="AK22" i="6" s="1"/>
  <c r="W23" i="6"/>
  <c r="AJ23" i="6" s="1"/>
  <c r="AK23" i="6" s="1"/>
  <c r="W24" i="6"/>
  <c r="AJ24" i="6" s="1"/>
  <c r="AK24" i="6" s="1"/>
  <c r="W25" i="6"/>
  <c r="AJ25" i="6" s="1"/>
  <c r="AK25" i="6" s="1"/>
  <c r="W26" i="6"/>
  <c r="AJ26" i="6" s="1"/>
  <c r="AK26" i="6" s="1"/>
  <c r="W27" i="6"/>
  <c r="AJ27" i="6" s="1"/>
  <c r="AK27" i="6" s="1"/>
  <c r="W28" i="6"/>
  <c r="AJ28" i="6" s="1"/>
  <c r="AK28" i="6" s="1"/>
  <c r="W29" i="6"/>
  <c r="AJ29" i="6" s="1"/>
  <c r="AK29" i="6" s="1"/>
  <c r="W30" i="6"/>
  <c r="AJ30" i="6" s="1"/>
  <c r="AK30" i="6" s="1"/>
  <c r="W31" i="6"/>
  <c r="AJ31" i="6" s="1"/>
  <c r="AK31" i="6" s="1"/>
  <c r="W32" i="6"/>
  <c r="AJ32" i="6" s="1"/>
  <c r="AK32" i="6" s="1"/>
  <c r="W33" i="6"/>
  <c r="AJ33" i="6" s="1"/>
  <c r="AK33" i="6" s="1"/>
  <c r="W34" i="6"/>
  <c r="AJ34" i="6" s="1"/>
  <c r="AK34" i="6" s="1"/>
  <c r="W35" i="6"/>
  <c r="AJ35" i="6" s="1"/>
  <c r="AK35" i="6" s="1"/>
  <c r="W36" i="6"/>
  <c r="AJ36" i="6" s="1"/>
  <c r="AK36" i="6" s="1"/>
  <c r="W37" i="6"/>
  <c r="AJ37" i="6" s="1"/>
  <c r="AK37" i="6" s="1"/>
  <c r="W38" i="6"/>
  <c r="AJ38" i="6" s="1"/>
  <c r="AK38" i="6" s="1"/>
  <c r="W39" i="6"/>
  <c r="AJ39" i="6" s="1"/>
  <c r="AK39" i="6" s="1"/>
  <c r="W40" i="6"/>
  <c r="AJ40" i="6" s="1"/>
  <c r="AK40" i="6" s="1"/>
  <c r="W41" i="6"/>
  <c r="AJ41" i="6" s="1"/>
  <c r="AK41" i="6" s="1"/>
  <c r="W42" i="6"/>
  <c r="AJ42" i="6" s="1"/>
  <c r="AK42" i="6" s="1"/>
  <c r="W43" i="6"/>
  <c r="AJ43" i="6" s="1"/>
  <c r="AK43" i="6" s="1"/>
  <c r="W44" i="6"/>
  <c r="AJ44" i="6" s="1"/>
  <c r="AK44" i="6" s="1"/>
  <c r="W45" i="6"/>
  <c r="AJ45" i="6" s="1"/>
  <c r="AK45" i="6" s="1"/>
  <c r="W46" i="6"/>
  <c r="AJ46" i="6" s="1"/>
  <c r="AK46" i="6" s="1"/>
  <c r="W47" i="6"/>
  <c r="AJ47" i="6" s="1"/>
  <c r="AK47" i="6" s="1"/>
  <c r="W48" i="6"/>
  <c r="AJ48" i="6" s="1"/>
  <c r="AK48" i="6" s="1"/>
  <c r="W49" i="6"/>
  <c r="AJ49" i="6" s="1"/>
  <c r="AK49" i="6" s="1"/>
  <c r="W50" i="6"/>
  <c r="AJ50" i="6" s="1"/>
  <c r="AK50" i="6" s="1"/>
  <c r="W51" i="6"/>
  <c r="AJ51" i="6" s="1"/>
  <c r="AK51" i="6" s="1"/>
  <c r="W52" i="6"/>
  <c r="AJ52" i="6" s="1"/>
  <c r="AK52" i="6" s="1"/>
  <c r="W53" i="6"/>
  <c r="AJ53" i="6" s="1"/>
  <c r="AK53" i="6" s="1"/>
  <c r="W54" i="6"/>
  <c r="AJ54" i="6" s="1"/>
  <c r="AK54" i="6" s="1"/>
  <c r="W55" i="6"/>
  <c r="AJ55" i="6" s="1"/>
  <c r="AK55" i="6" s="1"/>
  <c r="W56" i="6"/>
  <c r="AJ56" i="6" s="1"/>
  <c r="AK56" i="6" s="1"/>
  <c r="W57" i="6"/>
  <c r="AJ57" i="6" s="1"/>
  <c r="AK57" i="6" s="1"/>
  <c r="W58" i="6"/>
  <c r="AJ58" i="6" s="1"/>
  <c r="AK58" i="6" s="1"/>
  <c r="W59" i="6"/>
  <c r="AJ59" i="6" s="1"/>
  <c r="AK59" i="6" s="1"/>
  <c r="W60" i="6"/>
  <c r="AJ60" i="6" s="1"/>
  <c r="AK60" i="6" s="1"/>
  <c r="W61" i="6"/>
  <c r="AJ61" i="6" s="1"/>
  <c r="AK61" i="6" s="1"/>
  <c r="W62" i="6"/>
  <c r="AJ62" i="6" s="1"/>
  <c r="AK62" i="6" s="1"/>
  <c r="W63" i="6"/>
  <c r="AJ63" i="6" s="1"/>
  <c r="AK63" i="6" s="1"/>
  <c r="W64" i="6"/>
  <c r="AJ64" i="6" s="1"/>
  <c r="AK64" i="6" s="1"/>
  <c r="W65" i="6"/>
  <c r="AJ65" i="6" s="1"/>
  <c r="AK65" i="6" s="1"/>
  <c r="W66" i="6"/>
  <c r="AJ66" i="6" s="1"/>
  <c r="AK66" i="6" s="1"/>
  <c r="W67" i="6"/>
  <c r="AJ67" i="6" s="1"/>
  <c r="AK67" i="6" s="1"/>
  <c r="W68" i="6"/>
  <c r="AJ68" i="6" s="1"/>
  <c r="AK68" i="6" s="1"/>
  <c r="W69" i="6"/>
  <c r="AJ69" i="6" s="1"/>
  <c r="AK69" i="6" s="1"/>
  <c r="W70" i="6"/>
  <c r="AJ70" i="6" s="1"/>
  <c r="AK70" i="6" s="1"/>
  <c r="W71" i="6"/>
  <c r="AJ71" i="6" s="1"/>
  <c r="AK71" i="6" s="1"/>
  <c r="W72" i="6"/>
  <c r="AJ72" i="6" s="1"/>
  <c r="AK72" i="6" s="1"/>
  <c r="W73" i="6"/>
  <c r="AJ73" i="6" s="1"/>
  <c r="AK73" i="6" s="1"/>
  <c r="W74" i="6"/>
  <c r="AJ74" i="6" s="1"/>
  <c r="AK74" i="6" s="1"/>
  <c r="W75" i="6"/>
  <c r="AJ75" i="6" s="1"/>
  <c r="AK75" i="6" s="1"/>
  <c r="W76" i="6"/>
  <c r="AJ76" i="6" s="1"/>
  <c r="AK76" i="6" s="1"/>
  <c r="W77" i="6"/>
  <c r="AJ77" i="6" s="1"/>
  <c r="AK77" i="6" s="1"/>
  <c r="W78" i="6"/>
  <c r="AJ78" i="6" s="1"/>
  <c r="AK78" i="6" s="1"/>
  <c r="W79" i="6"/>
  <c r="AJ79" i="6" s="1"/>
  <c r="AK79" i="6" s="1"/>
  <c r="W80" i="6"/>
  <c r="AJ80" i="6" s="1"/>
  <c r="AK80" i="6" s="1"/>
  <c r="W81" i="6"/>
  <c r="AJ81" i="6" s="1"/>
  <c r="AK81" i="6" s="1"/>
  <c r="W82" i="6"/>
  <c r="AJ82" i="6" s="1"/>
  <c r="AK82" i="6" s="1"/>
  <c r="W83" i="6"/>
  <c r="AJ83" i="6" s="1"/>
  <c r="AK83" i="6" s="1"/>
  <c r="W84" i="6"/>
  <c r="AJ84" i="6" s="1"/>
  <c r="AK84" i="6" s="1"/>
  <c r="W85" i="6"/>
  <c r="AJ85" i="6" s="1"/>
  <c r="AK85" i="6" s="1"/>
  <c r="W86" i="6"/>
  <c r="AJ86" i="6" s="1"/>
  <c r="W87" i="6"/>
  <c r="AJ87" i="6" s="1"/>
  <c r="AK87" i="6" s="1"/>
  <c r="W88" i="6"/>
  <c r="AJ88" i="6" s="1"/>
  <c r="AK88" i="6" s="1"/>
  <c r="W89" i="6"/>
  <c r="AJ89" i="6" s="1"/>
  <c r="AK89" i="6" s="1"/>
  <c r="W90" i="6"/>
  <c r="AJ90" i="6" s="1"/>
  <c r="AK90" i="6" s="1"/>
  <c r="W91" i="6"/>
  <c r="AJ91" i="6" s="1"/>
  <c r="AK91" i="6" s="1"/>
  <c r="W92" i="6"/>
  <c r="AJ92" i="6" s="1"/>
  <c r="AK92" i="6" s="1"/>
  <c r="W93" i="6"/>
  <c r="AJ93" i="6" s="1"/>
  <c r="AK93" i="6" s="1"/>
  <c r="W94" i="6"/>
  <c r="AJ94" i="6" s="1"/>
  <c r="AK94" i="6" s="1"/>
  <c r="W95" i="6"/>
  <c r="AJ95" i="6" s="1"/>
  <c r="AK95" i="6" s="1"/>
  <c r="W96" i="6"/>
  <c r="AJ96" i="6" s="1"/>
  <c r="AK96" i="6" s="1"/>
  <c r="W97" i="6"/>
  <c r="AJ97" i="6" s="1"/>
  <c r="AK97" i="6" s="1"/>
  <c r="W98" i="6"/>
  <c r="AJ98" i="6" s="1"/>
  <c r="AK98" i="6" s="1"/>
  <c r="W99" i="6"/>
  <c r="AJ99" i="6" s="1"/>
  <c r="AK99" i="6" s="1"/>
  <c r="W100" i="6"/>
  <c r="AJ100" i="6" s="1"/>
  <c r="AK100" i="6" s="1"/>
  <c r="W101" i="6"/>
  <c r="AJ101" i="6" s="1"/>
  <c r="AK101" i="6" s="1"/>
  <c r="W102" i="6"/>
  <c r="AJ102" i="6" s="1"/>
  <c r="W103" i="6"/>
  <c r="AJ103" i="6" s="1"/>
  <c r="AK103" i="6" s="1"/>
  <c r="W104" i="6"/>
  <c r="AJ104" i="6" s="1"/>
  <c r="AK104" i="6" s="1"/>
  <c r="W105" i="6"/>
  <c r="AJ105" i="6" s="1"/>
  <c r="AK105" i="6" s="1"/>
  <c r="W106" i="6"/>
  <c r="AJ106" i="6" s="1"/>
  <c r="AK106" i="6" s="1"/>
  <c r="W107" i="6"/>
  <c r="AJ107" i="6" s="1"/>
  <c r="AK107" i="6" s="1"/>
  <c r="W108" i="6"/>
  <c r="AJ108" i="6" s="1"/>
  <c r="AK108" i="6" s="1"/>
  <c r="W109" i="6"/>
  <c r="AJ109" i="6" s="1"/>
  <c r="AK109" i="6" s="1"/>
  <c r="W110" i="6"/>
  <c r="AJ110" i="6" s="1"/>
  <c r="AK110" i="6" s="1"/>
  <c r="W111" i="6"/>
  <c r="AJ111" i="6" s="1"/>
  <c r="AK111" i="6" s="1"/>
  <c r="W112" i="6"/>
  <c r="AJ112" i="6" s="1"/>
  <c r="AK112" i="6" s="1"/>
  <c r="W113" i="6"/>
  <c r="AJ113" i="6" s="1"/>
  <c r="AK113" i="6" s="1"/>
  <c r="W114" i="6"/>
  <c r="AJ114" i="6" s="1"/>
  <c r="AK114" i="6" s="1"/>
  <c r="W115" i="6"/>
  <c r="AJ115" i="6" s="1"/>
  <c r="AK115" i="6" s="1"/>
  <c r="W116" i="6"/>
  <c r="AJ116" i="6" s="1"/>
  <c r="AK116" i="6" s="1"/>
  <c r="W117" i="6"/>
  <c r="AJ117" i="6" s="1"/>
  <c r="AK117" i="6" s="1"/>
  <c r="W118" i="6"/>
  <c r="AJ118" i="6" s="1"/>
  <c r="W119" i="6"/>
  <c r="AJ119" i="6" s="1"/>
  <c r="AK119" i="6" s="1"/>
  <c r="W120" i="6"/>
  <c r="AJ120" i="6" s="1"/>
  <c r="AK120" i="6" s="1"/>
  <c r="W121" i="6"/>
  <c r="AJ121" i="6" s="1"/>
  <c r="AK121" i="6" s="1"/>
  <c r="W122" i="6"/>
  <c r="AJ122" i="6" s="1"/>
  <c r="AK122" i="6" s="1"/>
  <c r="W123" i="6"/>
  <c r="AJ123" i="6" s="1"/>
  <c r="AK123" i="6" s="1"/>
  <c r="W124" i="6"/>
  <c r="AJ124" i="6" s="1"/>
  <c r="AK124" i="6" s="1"/>
  <c r="W125" i="6"/>
  <c r="AJ125" i="6" s="1"/>
  <c r="AK125" i="6" s="1"/>
  <c r="W126" i="6"/>
  <c r="AJ126" i="6" s="1"/>
  <c r="AK126" i="6" s="1"/>
  <c r="W127" i="6"/>
  <c r="AJ127" i="6" s="1"/>
  <c r="AK127" i="6" s="1"/>
  <c r="W128" i="6"/>
  <c r="AJ128" i="6" s="1"/>
  <c r="AK128" i="6" s="1"/>
  <c r="W129" i="6"/>
  <c r="AJ129" i="6" s="1"/>
  <c r="AK129" i="6" s="1"/>
  <c r="W130" i="6"/>
  <c r="AJ130" i="6" s="1"/>
  <c r="AK130" i="6" s="1"/>
  <c r="W131" i="6"/>
  <c r="AJ131" i="6" s="1"/>
  <c r="AK131" i="6" s="1"/>
  <c r="W132" i="6"/>
  <c r="AJ132" i="6" s="1"/>
  <c r="AK132" i="6" s="1"/>
  <c r="W133" i="6"/>
  <c r="AJ133" i="6" s="1"/>
  <c r="AK133" i="6" s="1"/>
  <c r="W134" i="6"/>
  <c r="AJ134" i="6" s="1"/>
  <c r="AK134" i="6" s="1"/>
  <c r="W135" i="6"/>
  <c r="AJ135" i="6" s="1"/>
  <c r="AK135" i="6" s="1"/>
  <c r="W136" i="6"/>
  <c r="AJ136" i="6" s="1"/>
  <c r="AK136" i="6" s="1"/>
  <c r="W137" i="6"/>
  <c r="AJ137" i="6" s="1"/>
  <c r="AK137" i="6" s="1"/>
  <c r="W138" i="6"/>
  <c r="AJ138" i="6" s="1"/>
  <c r="AK138" i="6" s="1"/>
  <c r="W139" i="6"/>
  <c r="AJ139" i="6" s="1"/>
  <c r="AK139" i="6" s="1"/>
  <c r="W140" i="6"/>
  <c r="AJ140" i="6" s="1"/>
  <c r="AK140" i="6" s="1"/>
  <c r="W141" i="6"/>
  <c r="AJ141" i="6" s="1"/>
  <c r="AK141" i="6" s="1"/>
  <c r="W142" i="6"/>
  <c r="AJ142" i="6" s="1"/>
  <c r="AK142" i="6" s="1"/>
  <c r="W143" i="6"/>
  <c r="AJ143" i="6" s="1"/>
  <c r="AK143" i="6" s="1"/>
  <c r="W144" i="6"/>
  <c r="AJ144" i="6" s="1"/>
  <c r="AK144" i="6" s="1"/>
  <c r="W145" i="6"/>
  <c r="AJ145" i="6" s="1"/>
  <c r="AK145" i="6" s="1"/>
  <c r="W146" i="6"/>
  <c r="AJ146" i="6" s="1"/>
  <c r="AK146" i="6" s="1"/>
  <c r="W147" i="6"/>
  <c r="AJ147" i="6" s="1"/>
  <c r="AK147" i="6" s="1"/>
  <c r="W148" i="6"/>
  <c r="AJ148" i="6" s="1"/>
  <c r="AK148" i="6" s="1"/>
  <c r="W149" i="6"/>
  <c r="AJ149" i="6" s="1"/>
  <c r="AK149" i="6" s="1"/>
  <c r="W150" i="6"/>
  <c r="AJ150" i="6" s="1"/>
  <c r="AK150" i="6" s="1"/>
  <c r="W151" i="6"/>
  <c r="AJ151" i="6" s="1"/>
  <c r="AK151" i="6" s="1"/>
  <c r="W152" i="6"/>
  <c r="AJ152" i="6" s="1"/>
  <c r="AK152" i="6" s="1"/>
  <c r="W153" i="6"/>
  <c r="AJ153" i="6" s="1"/>
  <c r="AK153" i="6" s="1"/>
  <c r="W154" i="6"/>
  <c r="AJ154" i="6" s="1"/>
  <c r="AK154" i="6" s="1"/>
  <c r="W155" i="6"/>
  <c r="AJ155" i="6" s="1"/>
  <c r="AK155" i="6" s="1"/>
  <c r="W156" i="6"/>
  <c r="AJ156" i="6" s="1"/>
  <c r="AK156" i="6" s="1"/>
  <c r="W157" i="6"/>
  <c r="AJ157" i="6" s="1"/>
  <c r="AK157" i="6" s="1"/>
  <c r="W158" i="6"/>
  <c r="AJ158" i="6" s="1"/>
  <c r="W159" i="6"/>
  <c r="AJ159" i="6" s="1"/>
  <c r="AK159" i="6" s="1"/>
  <c r="W160" i="6"/>
  <c r="AJ160" i="6" s="1"/>
  <c r="AK160" i="6" s="1"/>
  <c r="W161" i="6"/>
  <c r="AJ161" i="6" s="1"/>
  <c r="AK161" i="6" s="1"/>
  <c r="W162" i="6"/>
  <c r="AJ162" i="6" s="1"/>
  <c r="AK162" i="6" s="1"/>
  <c r="W163" i="6"/>
  <c r="AJ163" i="6" s="1"/>
  <c r="AK163" i="6" s="1"/>
  <c r="W164" i="6"/>
  <c r="AJ164" i="6" s="1"/>
  <c r="AK164" i="6" s="1"/>
  <c r="W165" i="6"/>
  <c r="AJ165" i="6" s="1"/>
  <c r="AK165" i="6" s="1"/>
  <c r="W166" i="6"/>
  <c r="AJ166" i="6" s="1"/>
  <c r="AK166" i="6" s="1"/>
  <c r="W167" i="6"/>
  <c r="AJ167" i="6" s="1"/>
  <c r="AK167" i="6" s="1"/>
  <c r="W168" i="6"/>
  <c r="AJ168" i="6" s="1"/>
  <c r="AK168" i="6" s="1"/>
  <c r="W169" i="6"/>
  <c r="AJ169" i="6" s="1"/>
  <c r="AK169" i="6" s="1"/>
  <c r="W170" i="6"/>
  <c r="AJ170" i="6" s="1"/>
  <c r="AK170" i="6" s="1"/>
  <c r="W171" i="6"/>
  <c r="AJ171" i="6" s="1"/>
  <c r="AK171" i="6" s="1"/>
  <c r="W172" i="6"/>
  <c r="AJ172" i="6" s="1"/>
  <c r="AK172" i="6" s="1"/>
  <c r="W173" i="6"/>
  <c r="AJ173" i="6" s="1"/>
  <c r="AK173" i="6" s="1"/>
  <c r="W174" i="6"/>
  <c r="AJ174" i="6" s="1"/>
  <c r="W175" i="6"/>
  <c r="AJ175" i="6" s="1"/>
  <c r="AK175" i="6" s="1"/>
  <c r="W176" i="6"/>
  <c r="AJ176" i="6" s="1"/>
  <c r="AK176" i="6" s="1"/>
  <c r="W177" i="6"/>
  <c r="AJ177" i="6" s="1"/>
  <c r="AK177" i="6" s="1"/>
  <c r="W178" i="6"/>
  <c r="AJ178" i="6" s="1"/>
  <c r="AK178" i="6" s="1"/>
  <c r="W179" i="6"/>
  <c r="AJ179" i="6" s="1"/>
  <c r="AK179" i="6" s="1"/>
  <c r="W180" i="6"/>
  <c r="AJ180" i="6" s="1"/>
  <c r="AK180" i="6" s="1"/>
  <c r="W181" i="6"/>
  <c r="AJ181" i="6" s="1"/>
  <c r="AK181" i="6" s="1"/>
  <c r="W182" i="6"/>
  <c r="AJ182" i="6" s="1"/>
  <c r="AK182" i="6" s="1"/>
  <c r="W183" i="6"/>
  <c r="AJ183" i="6" s="1"/>
  <c r="AK183" i="6" s="1"/>
  <c r="W184" i="6"/>
  <c r="AJ184" i="6" s="1"/>
  <c r="AK184" i="6" s="1"/>
  <c r="W185" i="6"/>
  <c r="AJ185" i="6" s="1"/>
  <c r="AK185" i="6" s="1"/>
  <c r="W186" i="6"/>
  <c r="AJ186" i="6" s="1"/>
  <c r="AK186" i="6" s="1"/>
  <c r="W187" i="6"/>
  <c r="AJ187" i="6" s="1"/>
  <c r="AK187" i="6" s="1"/>
  <c r="W188" i="6"/>
  <c r="AJ188" i="6" s="1"/>
  <c r="AK188" i="6" s="1"/>
  <c r="W189" i="6"/>
  <c r="AJ189" i="6" s="1"/>
  <c r="AK189" i="6" s="1"/>
  <c r="W190" i="6"/>
  <c r="AJ190" i="6" s="1"/>
  <c r="W191" i="6"/>
  <c r="AJ191" i="6" s="1"/>
  <c r="AK191" i="6" s="1"/>
  <c r="W192" i="6"/>
  <c r="AJ192" i="6" s="1"/>
  <c r="AK192" i="6" s="1"/>
  <c r="W193" i="6"/>
  <c r="AJ193" i="6" s="1"/>
  <c r="AK193" i="6" s="1"/>
  <c r="W194" i="6"/>
  <c r="AJ194" i="6" s="1"/>
  <c r="AK194" i="6" s="1"/>
  <c r="W195" i="6"/>
  <c r="AJ195" i="6" s="1"/>
  <c r="AK195" i="6" s="1"/>
  <c r="W196" i="6"/>
  <c r="AJ196" i="6" s="1"/>
  <c r="AK196" i="6" s="1"/>
  <c r="W197" i="6"/>
  <c r="AJ197" i="6" s="1"/>
  <c r="AK197" i="6" s="1"/>
  <c r="W198" i="6"/>
  <c r="AJ198" i="6" s="1"/>
  <c r="AK198" i="6" s="1"/>
  <c r="W199" i="6"/>
  <c r="AJ199" i="6" s="1"/>
  <c r="AK199" i="6" s="1"/>
  <c r="W200" i="6"/>
  <c r="AJ200" i="6" s="1"/>
  <c r="AK200" i="6" s="1"/>
  <c r="W201" i="6"/>
  <c r="AJ201" i="6" s="1"/>
  <c r="AK201" i="6" s="1"/>
  <c r="W202" i="6"/>
  <c r="AJ202" i="6" s="1"/>
  <c r="AK202" i="6" s="1"/>
  <c r="W203" i="6"/>
  <c r="AJ203" i="6" s="1"/>
  <c r="AK203" i="6" s="1"/>
  <c r="W204" i="6"/>
  <c r="AJ204" i="6" s="1"/>
  <c r="AK204" i="6" s="1"/>
  <c r="W205" i="6"/>
  <c r="AJ205" i="6" s="1"/>
  <c r="AK205" i="6" s="1"/>
  <c r="W206" i="6"/>
  <c r="AJ206" i="6" s="1"/>
  <c r="AK206" i="6" s="1"/>
  <c r="W207" i="6"/>
  <c r="AJ207" i="6" s="1"/>
  <c r="AK207" i="6" s="1"/>
  <c r="W208" i="6"/>
  <c r="AJ208" i="6" s="1"/>
  <c r="AK208" i="6" s="1"/>
  <c r="W209" i="6"/>
  <c r="AJ209" i="6" s="1"/>
  <c r="AK209" i="6" s="1"/>
  <c r="W210" i="6"/>
  <c r="AJ210" i="6" s="1"/>
  <c r="AK210" i="6" s="1"/>
  <c r="W211" i="6"/>
  <c r="AJ211" i="6" s="1"/>
  <c r="AK211" i="6" s="1"/>
  <c r="W212" i="6"/>
  <c r="AJ212" i="6" s="1"/>
  <c r="AK212" i="6" s="1"/>
  <c r="W213" i="6"/>
  <c r="AJ213" i="6" s="1"/>
  <c r="AK213" i="6" s="1"/>
  <c r="W214" i="6"/>
  <c r="AJ214" i="6" s="1"/>
  <c r="AK214" i="6" s="1"/>
  <c r="W215" i="6"/>
  <c r="AJ215" i="6" s="1"/>
  <c r="AK215" i="6" s="1"/>
  <c r="W216" i="6"/>
  <c r="AJ216" i="6" s="1"/>
  <c r="AK216" i="6" s="1"/>
  <c r="W217" i="6"/>
  <c r="AJ217" i="6" s="1"/>
  <c r="AK217" i="6" s="1"/>
  <c r="W218" i="6"/>
  <c r="AJ218" i="6" s="1"/>
  <c r="AK218" i="6" s="1"/>
  <c r="W219" i="6"/>
  <c r="AJ219" i="6" s="1"/>
  <c r="AK219" i="6" s="1"/>
  <c r="W220" i="6"/>
  <c r="AJ220" i="6" s="1"/>
  <c r="AK220" i="6" s="1"/>
  <c r="W221" i="6"/>
  <c r="AJ221" i="6" s="1"/>
  <c r="AK221" i="6" s="1"/>
  <c r="W222" i="6"/>
  <c r="AJ222" i="6" s="1"/>
  <c r="AK222" i="6" s="1"/>
  <c r="W223" i="6"/>
  <c r="AJ223" i="6" s="1"/>
  <c r="AK223" i="6" s="1"/>
  <c r="W224" i="6"/>
  <c r="AJ224" i="6" s="1"/>
  <c r="AK224" i="6" s="1"/>
  <c r="W225" i="6"/>
  <c r="AJ225" i="6" s="1"/>
  <c r="AK225" i="6" s="1"/>
  <c r="W226" i="6"/>
  <c r="AJ226" i="6" s="1"/>
  <c r="AK226" i="6" s="1"/>
  <c r="W227" i="6"/>
  <c r="AJ227" i="6" s="1"/>
  <c r="AK227" i="6" s="1"/>
  <c r="W228" i="6"/>
  <c r="AJ228" i="6" s="1"/>
  <c r="AK228" i="6" s="1"/>
  <c r="W229" i="6"/>
  <c r="AJ229" i="6" s="1"/>
  <c r="AK229" i="6" s="1"/>
  <c r="W230" i="6"/>
  <c r="AJ230" i="6" s="1"/>
  <c r="AK230" i="6" s="1"/>
  <c r="W231" i="6"/>
  <c r="AJ231" i="6" s="1"/>
  <c r="AK231" i="6" s="1"/>
  <c r="W232" i="6"/>
  <c r="AJ232" i="6" s="1"/>
  <c r="AK232" i="6" s="1"/>
  <c r="W233" i="6"/>
  <c r="AJ233" i="6" s="1"/>
  <c r="AK233" i="6" s="1"/>
  <c r="W234" i="6"/>
  <c r="AJ234" i="6" s="1"/>
  <c r="AK234" i="6" s="1"/>
  <c r="W235" i="6"/>
  <c r="AJ235" i="6" s="1"/>
  <c r="AK235" i="6" s="1"/>
  <c r="W236" i="6"/>
  <c r="AJ236" i="6" s="1"/>
  <c r="AK236" i="6" s="1"/>
  <c r="W237" i="6"/>
  <c r="AJ237" i="6" s="1"/>
  <c r="AK237" i="6" s="1"/>
  <c r="W238" i="6"/>
  <c r="AJ238" i="6" s="1"/>
  <c r="AK238" i="6" s="1"/>
  <c r="W239" i="6"/>
  <c r="AJ239" i="6" s="1"/>
  <c r="AK239" i="6" s="1"/>
  <c r="W240" i="6"/>
  <c r="AJ240" i="6" s="1"/>
  <c r="AK240" i="6" s="1"/>
  <c r="W241" i="6"/>
  <c r="AJ241" i="6" s="1"/>
  <c r="AK241" i="6" s="1"/>
  <c r="W242" i="6"/>
  <c r="AJ242" i="6" s="1"/>
  <c r="AK242" i="6" s="1"/>
  <c r="W243" i="6"/>
  <c r="AJ243" i="6" s="1"/>
  <c r="AK243" i="6" s="1"/>
  <c r="W244" i="6"/>
  <c r="AJ244" i="6" s="1"/>
  <c r="AK244" i="6" s="1"/>
  <c r="W245" i="6"/>
  <c r="AJ245" i="6" s="1"/>
  <c r="AK245" i="6" s="1"/>
  <c r="W246" i="6"/>
  <c r="AJ246" i="6" s="1"/>
  <c r="AK246" i="6" s="1"/>
  <c r="W247" i="6"/>
  <c r="AJ247" i="6" s="1"/>
  <c r="AK247" i="6" s="1"/>
  <c r="W248" i="6"/>
  <c r="AJ248" i="6" s="1"/>
  <c r="AK248" i="6" s="1"/>
  <c r="W249" i="6"/>
  <c r="AJ249" i="6" s="1"/>
  <c r="AK249" i="6" s="1"/>
  <c r="W250" i="6"/>
  <c r="AJ250" i="6" s="1"/>
  <c r="AK250" i="6" s="1"/>
  <c r="W251" i="6"/>
  <c r="AJ251" i="6" s="1"/>
  <c r="AK251" i="6" s="1"/>
  <c r="W252" i="6"/>
  <c r="AJ252" i="6" s="1"/>
  <c r="AK252" i="6" s="1"/>
  <c r="W253" i="6"/>
  <c r="AJ253" i="6" s="1"/>
  <c r="AK253" i="6" s="1"/>
  <c r="W254" i="6"/>
  <c r="AJ254" i="6" s="1"/>
  <c r="AK254" i="6" s="1"/>
  <c r="W255" i="6"/>
  <c r="AJ255" i="6" s="1"/>
  <c r="AK255" i="6" s="1"/>
  <c r="W256" i="6"/>
  <c r="AJ256" i="6" s="1"/>
  <c r="AK256" i="6" s="1"/>
  <c r="W257" i="6"/>
  <c r="AJ257" i="6" s="1"/>
  <c r="AK257" i="6" s="1"/>
  <c r="W258" i="6"/>
  <c r="AJ258" i="6" s="1"/>
  <c r="AK258" i="6" s="1"/>
  <c r="W259" i="6"/>
  <c r="AJ259" i="6" s="1"/>
  <c r="AK259" i="6" s="1"/>
  <c r="W260" i="6"/>
  <c r="AJ260" i="6" s="1"/>
  <c r="AK260" i="6" s="1"/>
  <c r="W261" i="6"/>
  <c r="AJ261" i="6" s="1"/>
  <c r="AK261" i="6" s="1"/>
  <c r="W262" i="6"/>
  <c r="AJ262" i="6" s="1"/>
  <c r="AK262" i="6" s="1"/>
  <c r="W263" i="6"/>
  <c r="AJ263" i="6" s="1"/>
  <c r="AK263" i="6" s="1"/>
  <c r="W264" i="6"/>
  <c r="AJ264" i="6" s="1"/>
  <c r="AK264" i="6" s="1"/>
  <c r="W265" i="6"/>
  <c r="AJ265" i="6" s="1"/>
  <c r="AK265" i="6" s="1"/>
  <c r="W266" i="6"/>
  <c r="AJ266" i="6" s="1"/>
  <c r="AK266" i="6" s="1"/>
  <c r="W267" i="6"/>
  <c r="AJ267" i="6" s="1"/>
  <c r="AK267" i="6" s="1"/>
  <c r="W268" i="6"/>
  <c r="AJ268" i="6" s="1"/>
  <c r="AK268" i="6" s="1"/>
  <c r="W269" i="6"/>
  <c r="AJ269" i="6" s="1"/>
  <c r="AK269" i="6" s="1"/>
  <c r="W270" i="6"/>
  <c r="AJ270" i="6" s="1"/>
  <c r="AK270" i="6" s="1"/>
  <c r="W271" i="6"/>
  <c r="AJ271" i="6" s="1"/>
  <c r="AK271" i="6" s="1"/>
  <c r="W272" i="6"/>
  <c r="AJ272" i="6" s="1"/>
  <c r="AK272" i="6" s="1"/>
  <c r="W273" i="6"/>
  <c r="AJ273" i="6" s="1"/>
  <c r="AK273" i="6" s="1"/>
  <c r="W274" i="6"/>
  <c r="AJ274" i="6" s="1"/>
  <c r="AK274" i="6" s="1"/>
  <c r="W275" i="6"/>
  <c r="AJ275" i="6" s="1"/>
  <c r="AK275" i="6" s="1"/>
  <c r="W276" i="6"/>
  <c r="AJ276" i="6" s="1"/>
  <c r="AK276" i="6" s="1"/>
  <c r="W277" i="6"/>
  <c r="AJ277" i="6" s="1"/>
  <c r="AK277" i="6" s="1"/>
  <c r="W278" i="6"/>
  <c r="AJ278" i="6" s="1"/>
  <c r="AK278" i="6" s="1"/>
  <c r="W279" i="6"/>
  <c r="AJ279" i="6" s="1"/>
  <c r="AK279" i="6" s="1"/>
  <c r="W280" i="6"/>
  <c r="AJ280" i="6" s="1"/>
  <c r="AK280" i="6" s="1"/>
  <c r="W281" i="6"/>
  <c r="AJ281" i="6" s="1"/>
  <c r="AK281" i="6" s="1"/>
  <c r="W282" i="6"/>
  <c r="AJ282" i="6" s="1"/>
  <c r="AK282" i="6" s="1"/>
  <c r="W283" i="6"/>
  <c r="AJ283" i="6" s="1"/>
  <c r="AK283" i="6" s="1"/>
  <c r="W284" i="6"/>
  <c r="AJ284" i="6" s="1"/>
  <c r="AK284" i="6" s="1"/>
  <c r="W285" i="6"/>
  <c r="AJ285" i="6" s="1"/>
  <c r="AK285" i="6" s="1"/>
  <c r="W286" i="6"/>
  <c r="AJ286" i="6" s="1"/>
  <c r="AK286" i="6" s="1"/>
  <c r="W287" i="6"/>
  <c r="AJ287" i="6" s="1"/>
  <c r="AK287" i="6" s="1"/>
  <c r="W288" i="6"/>
  <c r="AJ288" i="6" s="1"/>
  <c r="AK288" i="6" s="1"/>
  <c r="W289" i="6"/>
  <c r="AJ289" i="6" s="1"/>
  <c r="AK289" i="6" s="1"/>
  <c r="W290" i="6"/>
  <c r="AJ290" i="6" s="1"/>
  <c r="AK290" i="6" s="1"/>
  <c r="W291" i="6"/>
  <c r="AJ291" i="6" s="1"/>
  <c r="AK291" i="6" s="1"/>
  <c r="W292" i="6"/>
  <c r="AJ292" i="6" s="1"/>
  <c r="AK292" i="6" s="1"/>
  <c r="W293" i="6"/>
  <c r="AJ293" i="6" s="1"/>
  <c r="AK293" i="6" s="1"/>
  <c r="W294" i="6"/>
  <c r="AJ294" i="6" s="1"/>
  <c r="AK294" i="6" s="1"/>
  <c r="W295" i="6"/>
  <c r="AJ295" i="6" s="1"/>
  <c r="AK295" i="6" s="1"/>
  <c r="W296" i="6"/>
  <c r="AJ296" i="6" s="1"/>
  <c r="AK296" i="6" s="1"/>
  <c r="W297" i="6"/>
  <c r="AJ297" i="6" s="1"/>
  <c r="AK297" i="6" s="1"/>
  <c r="W298" i="6"/>
  <c r="AJ298" i="6" s="1"/>
  <c r="AK298" i="6" s="1"/>
  <c r="W299" i="6"/>
  <c r="AJ299" i="6" s="1"/>
  <c r="AK299" i="6" s="1"/>
  <c r="W300" i="6"/>
  <c r="AJ300" i="6" s="1"/>
  <c r="AK300" i="6" s="1"/>
  <c r="W301" i="6"/>
  <c r="AJ301" i="6" s="1"/>
  <c r="AK301" i="6" s="1"/>
  <c r="W302" i="6"/>
  <c r="AJ302" i="6" s="1"/>
  <c r="AK302" i="6" s="1"/>
  <c r="W303" i="6"/>
  <c r="AJ303" i="6" s="1"/>
  <c r="AK303" i="6" s="1"/>
  <c r="W304" i="6"/>
  <c r="AJ304" i="6" s="1"/>
  <c r="AK304" i="6" s="1"/>
  <c r="W305" i="6"/>
  <c r="AJ305" i="6" s="1"/>
  <c r="AK305" i="6" s="1"/>
  <c r="W306" i="6"/>
  <c r="AJ306" i="6" s="1"/>
  <c r="AK306" i="6" s="1"/>
  <c r="W307" i="6"/>
  <c r="AJ307" i="6" s="1"/>
  <c r="AK307" i="6" s="1"/>
  <c r="W308" i="6"/>
  <c r="AJ308" i="6" s="1"/>
  <c r="AK308" i="6" s="1"/>
  <c r="W309" i="6"/>
  <c r="AJ309" i="6" s="1"/>
  <c r="AK309" i="6" s="1"/>
  <c r="W310" i="6"/>
  <c r="AJ310" i="6" s="1"/>
  <c r="AK310" i="6" s="1"/>
  <c r="W311" i="6"/>
  <c r="AJ311" i="6" s="1"/>
  <c r="AK311" i="6" s="1"/>
  <c r="W312" i="6"/>
  <c r="AJ312" i="6" s="1"/>
  <c r="AK312" i="6" s="1"/>
  <c r="W313" i="6"/>
  <c r="AJ313" i="6" s="1"/>
  <c r="AK313" i="6" s="1"/>
  <c r="W314" i="6"/>
  <c r="AJ314" i="6" s="1"/>
  <c r="AK314" i="6" s="1"/>
  <c r="W315" i="6"/>
  <c r="AJ315" i="6" s="1"/>
  <c r="AK315" i="6" s="1"/>
  <c r="W316" i="6"/>
  <c r="AJ316" i="6" s="1"/>
  <c r="AK316" i="6" s="1"/>
  <c r="W317" i="6"/>
  <c r="AJ317" i="6" s="1"/>
  <c r="AK317" i="6" s="1"/>
  <c r="W318" i="6"/>
  <c r="AJ318" i="6" s="1"/>
  <c r="AK318" i="6" s="1"/>
  <c r="W319" i="6"/>
  <c r="AJ319" i="6" s="1"/>
  <c r="AK319" i="6" s="1"/>
  <c r="W320" i="6"/>
  <c r="AJ320" i="6" s="1"/>
  <c r="AK320" i="6" s="1"/>
  <c r="W321" i="6"/>
  <c r="AJ321" i="6" s="1"/>
  <c r="AK321" i="6" s="1"/>
  <c r="W322" i="6"/>
  <c r="AJ322" i="6" s="1"/>
  <c r="AK322" i="6" s="1"/>
  <c r="W323" i="6"/>
  <c r="AJ323" i="6" s="1"/>
  <c r="AK323" i="6" s="1"/>
  <c r="W324" i="6"/>
  <c r="AJ324" i="6" s="1"/>
  <c r="AK324" i="6" s="1"/>
  <c r="W325" i="6"/>
  <c r="AJ325" i="6" s="1"/>
  <c r="AK325" i="6" s="1"/>
  <c r="W326" i="6"/>
  <c r="AJ326" i="6" s="1"/>
  <c r="AK326" i="6" s="1"/>
  <c r="W327" i="6"/>
  <c r="AJ327" i="6" s="1"/>
  <c r="AK327" i="6" s="1"/>
  <c r="W328" i="6"/>
  <c r="AJ328" i="6" s="1"/>
  <c r="AK328" i="6" s="1"/>
  <c r="W329" i="6"/>
  <c r="AJ329" i="6" s="1"/>
  <c r="AK329" i="6" s="1"/>
  <c r="W330" i="6"/>
  <c r="AJ330" i="6" s="1"/>
  <c r="AK330" i="6" s="1"/>
  <c r="W331" i="6"/>
  <c r="AJ331" i="6" s="1"/>
  <c r="AK331" i="6" s="1"/>
  <c r="W332" i="6"/>
  <c r="AJ332" i="6" s="1"/>
  <c r="AK332" i="6" s="1"/>
  <c r="W333" i="6"/>
  <c r="AJ333" i="6" s="1"/>
  <c r="AK333" i="6" s="1"/>
  <c r="W334" i="6"/>
  <c r="AJ334" i="6" s="1"/>
  <c r="AK334" i="6" s="1"/>
  <c r="W335" i="6"/>
  <c r="AJ335" i="6" s="1"/>
  <c r="AK335" i="6" s="1"/>
  <c r="W336" i="6"/>
  <c r="AJ336" i="6" s="1"/>
  <c r="AK336" i="6" s="1"/>
  <c r="W337" i="6"/>
  <c r="AJ337" i="6" s="1"/>
  <c r="AK337" i="6" s="1"/>
  <c r="W338" i="6"/>
  <c r="AJ338" i="6" s="1"/>
  <c r="AK338" i="6" s="1"/>
  <c r="W339" i="6"/>
  <c r="AJ339" i="6" s="1"/>
  <c r="AK339" i="6" s="1"/>
  <c r="W340" i="6"/>
  <c r="AJ340" i="6" s="1"/>
  <c r="AK340" i="6" s="1"/>
  <c r="W341" i="6"/>
  <c r="AJ341" i="6" s="1"/>
  <c r="AK341" i="6" s="1"/>
  <c r="W342" i="6"/>
  <c r="AJ342" i="6" s="1"/>
  <c r="AK342" i="6" s="1"/>
  <c r="W343" i="6"/>
  <c r="AJ343" i="6" s="1"/>
  <c r="AK343" i="6" s="1"/>
  <c r="W344" i="6"/>
  <c r="AJ344" i="6" s="1"/>
  <c r="AK344" i="6" s="1"/>
  <c r="W345" i="6"/>
  <c r="AJ345" i="6" s="1"/>
  <c r="AK345" i="6" s="1"/>
  <c r="W346" i="6"/>
  <c r="AJ346" i="6" s="1"/>
  <c r="AK346" i="6" s="1"/>
  <c r="W347" i="6"/>
  <c r="AJ347" i="6" s="1"/>
  <c r="AK347" i="6" s="1"/>
  <c r="W348" i="6"/>
  <c r="AJ348" i="6" s="1"/>
  <c r="AK348" i="6" s="1"/>
  <c r="W349" i="6"/>
  <c r="AJ349" i="6" s="1"/>
  <c r="AK349" i="6" s="1"/>
  <c r="W350" i="6"/>
  <c r="AJ350" i="6" s="1"/>
  <c r="AK350" i="6" s="1"/>
  <c r="W351" i="6"/>
  <c r="AJ351" i="6" s="1"/>
  <c r="AK351" i="6" s="1"/>
  <c r="W352" i="6"/>
  <c r="AJ352" i="6" s="1"/>
  <c r="AK352" i="6" s="1"/>
  <c r="W353" i="6"/>
  <c r="AJ353" i="6" s="1"/>
  <c r="AK353" i="6" s="1"/>
  <c r="W354" i="6"/>
  <c r="AJ354" i="6" s="1"/>
  <c r="AK354" i="6" s="1"/>
  <c r="W355" i="6"/>
  <c r="AJ355" i="6" s="1"/>
  <c r="AK355" i="6" s="1"/>
  <c r="W356" i="6"/>
  <c r="AJ356" i="6" s="1"/>
  <c r="AK356" i="6" s="1"/>
  <c r="W357" i="6"/>
  <c r="AJ357" i="6" s="1"/>
  <c r="AK357" i="6" s="1"/>
  <c r="W358" i="6"/>
  <c r="AJ358" i="6" s="1"/>
  <c r="AK358" i="6" s="1"/>
  <c r="W359" i="6"/>
  <c r="AJ359" i="6" s="1"/>
  <c r="AK359" i="6" s="1"/>
  <c r="W360" i="6"/>
  <c r="AJ360" i="6" s="1"/>
  <c r="AK360" i="6" s="1"/>
  <c r="W361" i="6"/>
  <c r="AJ361" i="6" s="1"/>
  <c r="AK361" i="6" s="1"/>
  <c r="W362" i="6"/>
  <c r="AJ362" i="6" s="1"/>
  <c r="AK362" i="6" s="1"/>
  <c r="W363" i="6"/>
  <c r="AJ363" i="6" s="1"/>
  <c r="AK363" i="6" s="1"/>
  <c r="W364" i="6"/>
  <c r="AJ364" i="6" s="1"/>
  <c r="AK364" i="6" s="1"/>
  <c r="W365" i="6"/>
  <c r="AJ365" i="6" s="1"/>
  <c r="AK365" i="6" s="1"/>
  <c r="W366" i="6"/>
  <c r="AJ366" i="6" s="1"/>
  <c r="AK366" i="6" s="1"/>
  <c r="W367" i="6"/>
  <c r="AJ367" i="6" s="1"/>
  <c r="AK367" i="6" s="1"/>
  <c r="W368" i="6"/>
  <c r="AJ368" i="6" s="1"/>
  <c r="AK368" i="6" s="1"/>
  <c r="W369" i="6"/>
  <c r="AJ369" i="6" s="1"/>
  <c r="AK369" i="6" s="1"/>
  <c r="W370" i="6"/>
  <c r="AJ370" i="6" s="1"/>
  <c r="AK370" i="6" s="1"/>
  <c r="W371" i="6"/>
  <c r="AJ371" i="6" s="1"/>
  <c r="AK371" i="6" s="1"/>
  <c r="W372" i="6"/>
  <c r="AJ372" i="6" s="1"/>
  <c r="AK372" i="6" s="1"/>
  <c r="W373" i="6"/>
  <c r="AJ373" i="6" s="1"/>
  <c r="AK373" i="6" s="1"/>
  <c r="W374" i="6"/>
  <c r="AJ374" i="6" s="1"/>
  <c r="AK374" i="6" s="1"/>
  <c r="W375" i="6"/>
  <c r="AJ375" i="6" s="1"/>
  <c r="AK375" i="6" s="1"/>
  <c r="W376" i="6"/>
  <c r="AJ376" i="6" s="1"/>
  <c r="AK376" i="6" s="1"/>
  <c r="W377" i="6"/>
  <c r="AJ377" i="6" s="1"/>
  <c r="AK377" i="6" s="1"/>
  <c r="W378" i="6"/>
  <c r="AJ378" i="6" s="1"/>
  <c r="AK378" i="6" s="1"/>
  <c r="W379" i="6"/>
  <c r="AJ379" i="6" s="1"/>
  <c r="AK379" i="6" s="1"/>
  <c r="W380" i="6"/>
  <c r="AJ380" i="6" s="1"/>
  <c r="AK380" i="6" s="1"/>
  <c r="W381" i="6"/>
  <c r="AJ381" i="6" s="1"/>
  <c r="AK381" i="6" s="1"/>
  <c r="W382" i="6"/>
  <c r="AJ382" i="6" s="1"/>
  <c r="AK382" i="6" s="1"/>
  <c r="W383" i="6"/>
  <c r="AJ383" i="6" s="1"/>
  <c r="AK383" i="6" s="1"/>
  <c r="W384" i="6"/>
  <c r="AJ384" i="6" s="1"/>
  <c r="AK384" i="6" s="1"/>
  <c r="W385" i="6"/>
  <c r="AJ385" i="6" s="1"/>
  <c r="AK385" i="6" s="1"/>
  <c r="W386" i="6"/>
  <c r="AJ386" i="6" s="1"/>
  <c r="AK386" i="6" s="1"/>
  <c r="W387" i="6"/>
  <c r="AJ387" i="6" s="1"/>
  <c r="AK387" i="6" s="1"/>
  <c r="W388" i="6"/>
  <c r="AJ388" i="6" s="1"/>
  <c r="AK388" i="6" s="1"/>
  <c r="W389" i="6"/>
  <c r="AJ389" i="6" s="1"/>
  <c r="AK389" i="6" s="1"/>
  <c r="W390" i="6"/>
  <c r="AJ390" i="6" s="1"/>
  <c r="AK390" i="6" s="1"/>
  <c r="W391" i="6"/>
  <c r="AJ391" i="6" s="1"/>
  <c r="AK391" i="6" s="1"/>
  <c r="W392" i="6"/>
  <c r="AJ392" i="6" s="1"/>
  <c r="AK392" i="6" s="1"/>
  <c r="W393" i="6"/>
  <c r="AJ393" i="6" s="1"/>
  <c r="AK393" i="6" s="1"/>
  <c r="W394" i="6"/>
  <c r="AJ394" i="6" s="1"/>
  <c r="AK394" i="6" s="1"/>
  <c r="W395" i="6"/>
  <c r="AJ395" i="6" s="1"/>
  <c r="AK395" i="6" s="1"/>
  <c r="W396" i="6"/>
  <c r="AJ396" i="6" s="1"/>
  <c r="AK396" i="6" s="1"/>
  <c r="W397" i="6"/>
  <c r="AJ397" i="6" s="1"/>
  <c r="AK397" i="6" s="1"/>
  <c r="W398" i="6"/>
  <c r="AJ398" i="6" s="1"/>
  <c r="AK398" i="6" s="1"/>
  <c r="W399" i="6"/>
  <c r="AJ399" i="6" s="1"/>
  <c r="AK399" i="6" s="1"/>
  <c r="W400" i="6"/>
  <c r="AJ400" i="6" s="1"/>
  <c r="AK400" i="6" s="1"/>
  <c r="W401" i="6"/>
  <c r="AJ401" i="6" s="1"/>
  <c r="AK401" i="6" s="1"/>
  <c r="W402" i="6"/>
  <c r="AJ402" i="6" s="1"/>
  <c r="AK402" i="6" s="1"/>
  <c r="W403" i="6"/>
  <c r="AJ403" i="6" s="1"/>
  <c r="AK403" i="6" s="1"/>
  <c r="W404" i="6"/>
  <c r="AJ404" i="6" s="1"/>
  <c r="AK404" i="6" s="1"/>
  <c r="W405" i="6"/>
  <c r="AJ405" i="6" s="1"/>
  <c r="AK405" i="6" s="1"/>
  <c r="W406" i="6"/>
  <c r="AJ406" i="6" s="1"/>
  <c r="AK406" i="6" s="1"/>
  <c r="W407" i="6"/>
  <c r="AJ407" i="6" s="1"/>
  <c r="AK407" i="6" s="1"/>
  <c r="W408" i="6"/>
  <c r="AJ408" i="6" s="1"/>
  <c r="AK408" i="6" s="1"/>
  <c r="W409" i="6"/>
  <c r="AJ409" i="6" s="1"/>
  <c r="AK409" i="6" s="1"/>
  <c r="W410" i="6"/>
  <c r="AJ410" i="6" s="1"/>
  <c r="AK410" i="6" s="1"/>
  <c r="W411" i="6"/>
  <c r="AJ411" i="6" s="1"/>
  <c r="AK411" i="6" s="1"/>
  <c r="W412" i="6"/>
  <c r="AJ412" i="6" s="1"/>
  <c r="AK412" i="6" s="1"/>
  <c r="W413" i="6"/>
  <c r="AJ413" i="6" s="1"/>
  <c r="AK413" i="6" s="1"/>
  <c r="W414" i="6"/>
  <c r="AJ414" i="6" s="1"/>
  <c r="AK414" i="6" s="1"/>
  <c r="W415" i="6"/>
  <c r="AJ415" i="6" s="1"/>
  <c r="AK415" i="6" s="1"/>
  <c r="W416" i="6"/>
  <c r="AJ416" i="6" s="1"/>
  <c r="AK416" i="6" s="1"/>
  <c r="W417" i="6"/>
  <c r="AJ417" i="6" s="1"/>
  <c r="AK417" i="6" s="1"/>
  <c r="W418" i="6"/>
  <c r="AJ418" i="6" s="1"/>
  <c r="AK418" i="6" s="1"/>
  <c r="W419" i="6"/>
  <c r="AJ419" i="6" s="1"/>
  <c r="AK419" i="6" s="1"/>
  <c r="W420" i="6"/>
  <c r="AJ420" i="6" s="1"/>
  <c r="AK420" i="6" s="1"/>
  <c r="W421" i="6"/>
  <c r="AJ421" i="6" s="1"/>
  <c r="AK421" i="6" s="1"/>
  <c r="W422" i="6"/>
  <c r="AJ422" i="6" s="1"/>
  <c r="AK422" i="6" s="1"/>
  <c r="W423" i="6"/>
  <c r="AJ423" i="6" s="1"/>
  <c r="AK423" i="6" s="1"/>
  <c r="W424" i="6"/>
  <c r="AJ424" i="6" s="1"/>
  <c r="AK424" i="6" s="1"/>
  <c r="W425" i="6"/>
  <c r="AJ425" i="6" s="1"/>
  <c r="AK425" i="6" s="1"/>
  <c r="W426" i="6"/>
  <c r="AJ426" i="6" s="1"/>
  <c r="AK426" i="6" s="1"/>
  <c r="W427" i="6"/>
  <c r="AJ427" i="6" s="1"/>
  <c r="AK427" i="6" s="1"/>
  <c r="W428" i="6"/>
  <c r="AJ428" i="6" s="1"/>
  <c r="AK428" i="6" s="1"/>
  <c r="W429" i="6"/>
  <c r="AJ429" i="6" s="1"/>
  <c r="W430" i="6"/>
  <c r="AJ430" i="6" s="1"/>
  <c r="AK430" i="6" s="1"/>
  <c r="W431" i="6"/>
  <c r="AJ431" i="6" s="1"/>
  <c r="AK431" i="6" s="1"/>
  <c r="W432" i="6"/>
  <c r="AJ432" i="6" s="1"/>
  <c r="AK432" i="6" s="1"/>
  <c r="W433" i="6"/>
  <c r="AJ433" i="6" s="1"/>
  <c r="AK433" i="6" s="1"/>
  <c r="W434" i="6"/>
  <c r="AJ434" i="6" s="1"/>
  <c r="AK434" i="6" s="1"/>
  <c r="W435" i="6"/>
  <c r="AJ435" i="6" s="1"/>
  <c r="AK435" i="6" s="1"/>
  <c r="W436" i="6"/>
  <c r="AJ436" i="6" s="1"/>
  <c r="AK436" i="6" s="1"/>
  <c r="W437" i="6"/>
  <c r="AJ437" i="6" s="1"/>
  <c r="AK437" i="6" s="1"/>
  <c r="W438" i="6"/>
  <c r="AJ438" i="6" s="1"/>
  <c r="AK438" i="6" s="1"/>
  <c r="W439" i="6"/>
  <c r="AJ439" i="6" s="1"/>
  <c r="AK439" i="6" s="1"/>
  <c r="W440" i="6"/>
  <c r="AJ440" i="6" s="1"/>
  <c r="AK440" i="6" s="1"/>
  <c r="W441" i="6"/>
  <c r="AJ441" i="6" s="1"/>
  <c r="AK441" i="6" s="1"/>
  <c r="W442" i="6"/>
  <c r="AJ442" i="6" s="1"/>
  <c r="AK442" i="6" s="1"/>
  <c r="W443" i="6"/>
  <c r="AJ443" i="6" s="1"/>
  <c r="AK443" i="6" s="1"/>
  <c r="W444" i="6"/>
  <c r="AJ444" i="6" s="1"/>
  <c r="AK444" i="6" s="1"/>
  <c r="W445" i="6"/>
  <c r="AJ445" i="6" s="1"/>
  <c r="W446" i="6"/>
  <c r="AJ446" i="6" s="1"/>
  <c r="AK446" i="6" s="1"/>
  <c r="W447" i="6"/>
  <c r="AJ447" i="6" s="1"/>
  <c r="AK447" i="6" s="1"/>
  <c r="W448" i="6"/>
  <c r="AJ448" i="6" s="1"/>
  <c r="AK448" i="6" s="1"/>
  <c r="W449" i="6"/>
  <c r="AJ449" i="6" s="1"/>
  <c r="AK449" i="6" s="1"/>
  <c r="W450" i="6"/>
  <c r="AJ450" i="6" s="1"/>
  <c r="AK450" i="6" s="1"/>
  <c r="W451" i="6"/>
  <c r="AJ451" i="6" s="1"/>
  <c r="AK451" i="6" s="1"/>
  <c r="W452" i="6"/>
  <c r="AJ452" i="6" s="1"/>
  <c r="AK452" i="6" s="1"/>
  <c r="W453" i="6"/>
  <c r="AJ453" i="6" s="1"/>
  <c r="AK453" i="6" s="1"/>
  <c r="W454" i="6"/>
  <c r="AJ454" i="6" s="1"/>
  <c r="AK454" i="6" s="1"/>
  <c r="W455" i="6"/>
  <c r="AJ455" i="6" s="1"/>
  <c r="AK455" i="6" s="1"/>
  <c r="W456" i="6"/>
  <c r="AJ456" i="6" s="1"/>
  <c r="AK456" i="6" s="1"/>
  <c r="W457" i="6"/>
  <c r="AJ457" i="6" s="1"/>
  <c r="AK457" i="6" s="1"/>
  <c r="W458" i="6"/>
  <c r="AJ458" i="6" s="1"/>
  <c r="AK458" i="6" s="1"/>
  <c r="W459" i="6"/>
  <c r="AJ459" i="6" s="1"/>
  <c r="AK459" i="6" s="1"/>
  <c r="W460" i="6"/>
  <c r="AJ460" i="6" s="1"/>
  <c r="AK460" i="6" s="1"/>
  <c r="W461" i="6"/>
  <c r="AJ461" i="6" s="1"/>
  <c r="AK461" i="6" s="1"/>
  <c r="W462" i="6"/>
  <c r="AJ462" i="6" s="1"/>
  <c r="AK462" i="6" s="1"/>
  <c r="W463" i="6"/>
  <c r="AJ463" i="6" s="1"/>
  <c r="AK463" i="6" s="1"/>
  <c r="W464" i="6"/>
  <c r="AJ464" i="6" s="1"/>
  <c r="AK464" i="6" s="1"/>
  <c r="W465" i="6"/>
  <c r="AJ465" i="6" s="1"/>
  <c r="AK465" i="6" s="1"/>
  <c r="W466" i="6"/>
  <c r="AJ466" i="6" s="1"/>
  <c r="AK466" i="6" s="1"/>
  <c r="W467" i="6"/>
  <c r="AJ467" i="6" s="1"/>
  <c r="AK467" i="6" s="1"/>
  <c r="W468" i="6"/>
  <c r="AJ468" i="6" s="1"/>
  <c r="AK468" i="6" s="1"/>
  <c r="W469" i="6"/>
  <c r="AJ469" i="6" s="1"/>
  <c r="AK469" i="6" s="1"/>
  <c r="W470" i="6"/>
  <c r="AJ470" i="6" s="1"/>
  <c r="AK470" i="6" s="1"/>
  <c r="W471" i="6"/>
  <c r="AJ471" i="6" s="1"/>
  <c r="AK471" i="6" s="1"/>
  <c r="W472" i="6"/>
  <c r="AJ472" i="6" s="1"/>
  <c r="AK472" i="6" s="1"/>
  <c r="W473" i="6"/>
  <c r="AJ473" i="6" s="1"/>
  <c r="AK473" i="6" s="1"/>
  <c r="W474" i="6"/>
  <c r="AJ474" i="6" s="1"/>
  <c r="AK474" i="6" s="1"/>
  <c r="W475" i="6"/>
  <c r="AJ475" i="6" s="1"/>
  <c r="AK475" i="6" s="1"/>
  <c r="W476" i="6"/>
  <c r="AJ476" i="6" s="1"/>
  <c r="AK476" i="6" s="1"/>
  <c r="W477" i="6"/>
  <c r="AJ477" i="6" s="1"/>
  <c r="AK477" i="6" s="1"/>
  <c r="W478" i="6"/>
  <c r="AJ478" i="6" s="1"/>
  <c r="AK478" i="6" s="1"/>
  <c r="W479" i="6"/>
  <c r="AJ479" i="6" s="1"/>
  <c r="AK479" i="6" s="1"/>
  <c r="W480" i="6"/>
  <c r="AJ480" i="6" s="1"/>
  <c r="AK480" i="6" s="1"/>
  <c r="W481" i="6"/>
  <c r="AJ481" i="6" s="1"/>
  <c r="AK481" i="6" s="1"/>
  <c r="W482" i="6"/>
  <c r="AJ482" i="6" s="1"/>
  <c r="AK482" i="6" s="1"/>
  <c r="W483" i="6"/>
  <c r="AJ483" i="6" s="1"/>
  <c r="AK483" i="6" s="1"/>
  <c r="W484" i="6"/>
  <c r="AJ484" i="6" s="1"/>
  <c r="AK484" i="6" s="1"/>
  <c r="W485" i="6"/>
  <c r="AJ485" i="6" s="1"/>
  <c r="AK485" i="6" s="1"/>
  <c r="W486" i="6"/>
  <c r="AJ486" i="6" s="1"/>
  <c r="AK486" i="6" s="1"/>
  <c r="W487" i="6"/>
  <c r="AJ487" i="6" s="1"/>
  <c r="AK487" i="6" s="1"/>
  <c r="W488" i="6"/>
  <c r="AJ488" i="6" s="1"/>
  <c r="AK488" i="6" s="1"/>
  <c r="W489" i="6"/>
  <c r="AJ489" i="6" s="1"/>
  <c r="AK489" i="6" s="1"/>
  <c r="W490" i="6"/>
  <c r="AJ490" i="6" s="1"/>
  <c r="AK490" i="6" s="1"/>
  <c r="W491" i="6"/>
  <c r="AJ491" i="6" s="1"/>
  <c r="AK491" i="6" s="1"/>
  <c r="W492" i="6"/>
  <c r="AJ492" i="6" s="1"/>
  <c r="AK492" i="6" s="1"/>
  <c r="W493" i="6"/>
  <c r="AJ493" i="6" s="1"/>
  <c r="AK493" i="6" s="1"/>
  <c r="W494" i="6"/>
  <c r="AJ494" i="6" s="1"/>
  <c r="AK494" i="6" s="1"/>
  <c r="W495" i="6"/>
  <c r="AJ495" i="6" s="1"/>
  <c r="AK495" i="6" s="1"/>
  <c r="W496" i="6"/>
  <c r="AJ496" i="6" s="1"/>
  <c r="AK496" i="6" s="1"/>
  <c r="W497" i="6"/>
  <c r="AJ497" i="6" s="1"/>
  <c r="AK497" i="6" s="1"/>
  <c r="W498" i="6"/>
  <c r="AJ498" i="6" s="1"/>
  <c r="AK498" i="6" s="1"/>
  <c r="W499" i="6"/>
  <c r="AJ499" i="6" s="1"/>
  <c r="AK499" i="6" s="1"/>
  <c r="W500" i="6"/>
  <c r="AJ500" i="6" s="1"/>
  <c r="AK500" i="6" s="1"/>
  <c r="W501" i="6"/>
  <c r="AJ501" i="6" s="1"/>
  <c r="AK501" i="6" s="1"/>
  <c r="W502" i="6"/>
  <c r="AJ502" i="6" s="1"/>
  <c r="AK502" i="6" s="1"/>
  <c r="W503" i="6"/>
  <c r="AJ503" i="6" s="1"/>
  <c r="AK503" i="6" s="1"/>
  <c r="W504" i="6"/>
  <c r="AJ504" i="6" s="1"/>
  <c r="AK504" i="6" s="1"/>
  <c r="W505" i="6"/>
  <c r="AJ505" i="6" s="1"/>
  <c r="AK505" i="6" s="1"/>
  <c r="W506" i="6"/>
  <c r="AJ506" i="6" s="1"/>
  <c r="AK506" i="6" s="1"/>
  <c r="W507" i="6"/>
  <c r="AJ507" i="6" s="1"/>
  <c r="AK507" i="6" s="1"/>
  <c r="W508" i="6"/>
  <c r="AJ508" i="6" s="1"/>
  <c r="AK508" i="6" s="1"/>
  <c r="W509" i="6"/>
  <c r="AJ509" i="6" s="1"/>
  <c r="AK509" i="6" s="1"/>
  <c r="W510" i="6"/>
  <c r="AJ510" i="6" s="1"/>
  <c r="AK510" i="6" s="1"/>
  <c r="W511" i="6"/>
  <c r="AJ511" i="6" s="1"/>
  <c r="AK511" i="6" s="1"/>
  <c r="W512" i="6"/>
  <c r="AJ512" i="6" s="1"/>
  <c r="AK512" i="6" s="1"/>
  <c r="W513" i="6"/>
  <c r="AJ513" i="6" s="1"/>
  <c r="AK513" i="6" s="1"/>
  <c r="W514" i="6"/>
  <c r="AJ514" i="6" s="1"/>
  <c r="AK514" i="6" s="1"/>
  <c r="W515" i="6"/>
  <c r="AJ515" i="6" s="1"/>
  <c r="AK515" i="6" s="1"/>
  <c r="W516" i="6"/>
  <c r="AJ516" i="6" s="1"/>
  <c r="AK516" i="6" s="1"/>
  <c r="W517" i="6"/>
  <c r="AJ517" i="6" s="1"/>
  <c r="AK517" i="6" s="1"/>
  <c r="W518" i="6"/>
  <c r="AJ518" i="6" s="1"/>
  <c r="AK518" i="6" s="1"/>
  <c r="W519" i="6"/>
  <c r="AJ519" i="6" s="1"/>
  <c r="AK519" i="6" s="1"/>
  <c r="W520" i="6"/>
  <c r="AJ520" i="6" s="1"/>
  <c r="AK520" i="6" s="1"/>
  <c r="W521" i="6"/>
  <c r="AJ521" i="6" s="1"/>
  <c r="AK521" i="6" s="1"/>
  <c r="W522" i="6"/>
  <c r="AJ522" i="6" s="1"/>
  <c r="AK522" i="6" s="1"/>
  <c r="W523" i="6"/>
  <c r="AJ523" i="6" s="1"/>
  <c r="AK523" i="6" s="1"/>
  <c r="W524" i="6"/>
  <c r="AJ524" i="6" s="1"/>
  <c r="AK524" i="6" s="1"/>
  <c r="W525" i="6"/>
  <c r="AJ525" i="6" s="1"/>
  <c r="AK525" i="6" s="1"/>
  <c r="W526" i="6"/>
  <c r="AJ526" i="6" s="1"/>
  <c r="AK526" i="6" s="1"/>
  <c r="W527" i="6"/>
  <c r="AJ527" i="6" s="1"/>
  <c r="AK527" i="6" s="1"/>
  <c r="W528" i="6"/>
  <c r="AJ528" i="6" s="1"/>
  <c r="AK528" i="6" s="1"/>
  <c r="W529" i="6"/>
  <c r="AJ529" i="6" s="1"/>
  <c r="AK529" i="6" s="1"/>
  <c r="W530" i="6"/>
  <c r="AJ530" i="6" s="1"/>
  <c r="AK530" i="6" s="1"/>
  <c r="W531" i="6"/>
  <c r="AJ531" i="6" s="1"/>
  <c r="AK531" i="6" s="1"/>
  <c r="W532" i="6"/>
  <c r="AJ532" i="6" s="1"/>
  <c r="AK532" i="6" s="1"/>
  <c r="W533" i="6"/>
  <c r="AJ533" i="6" s="1"/>
  <c r="AK533" i="6" s="1"/>
  <c r="W534" i="6"/>
  <c r="AJ534" i="6" s="1"/>
  <c r="AK534" i="6" s="1"/>
  <c r="W535" i="6"/>
  <c r="AJ535" i="6" s="1"/>
  <c r="AK535" i="6" s="1"/>
  <c r="W536" i="6"/>
  <c r="AJ536" i="6" s="1"/>
  <c r="AK536" i="6" s="1"/>
  <c r="W537" i="6"/>
  <c r="AJ537" i="6" s="1"/>
  <c r="AK537" i="6" s="1"/>
  <c r="W538" i="6"/>
  <c r="AJ538" i="6" s="1"/>
  <c r="AK538" i="6" s="1"/>
  <c r="W539" i="6"/>
  <c r="AJ539" i="6" s="1"/>
  <c r="AK539" i="6" s="1"/>
  <c r="W540" i="6"/>
  <c r="AJ540" i="6" s="1"/>
  <c r="AK540" i="6" s="1"/>
  <c r="W541" i="6"/>
  <c r="AJ541" i="6" s="1"/>
  <c r="AK541" i="6" s="1"/>
  <c r="W542" i="6"/>
  <c r="AJ542" i="6" s="1"/>
  <c r="AK542" i="6" s="1"/>
  <c r="W543" i="6"/>
  <c r="AJ543" i="6" s="1"/>
  <c r="AK543" i="6" s="1"/>
  <c r="W544" i="6"/>
  <c r="AJ544" i="6" s="1"/>
  <c r="AK544" i="6" s="1"/>
  <c r="W545" i="6"/>
  <c r="AJ545" i="6" s="1"/>
  <c r="AK545" i="6" s="1"/>
  <c r="W546" i="6"/>
  <c r="AJ546" i="6" s="1"/>
  <c r="AK546" i="6" s="1"/>
  <c r="W547" i="6"/>
  <c r="AJ547" i="6" s="1"/>
  <c r="AK547" i="6" s="1"/>
  <c r="W548" i="6"/>
  <c r="AJ548" i="6" s="1"/>
  <c r="AK548" i="6" s="1"/>
  <c r="W549" i="6"/>
  <c r="AJ549" i="6" s="1"/>
  <c r="AK549" i="6" s="1"/>
  <c r="W550" i="6"/>
  <c r="AJ550" i="6" s="1"/>
  <c r="AK550" i="6" s="1"/>
  <c r="W551" i="6"/>
  <c r="AJ551" i="6" s="1"/>
  <c r="AK551" i="6" s="1"/>
  <c r="W552" i="6"/>
  <c r="AJ552" i="6" s="1"/>
  <c r="AK552" i="6" s="1"/>
  <c r="W553" i="6"/>
  <c r="AJ553" i="6" s="1"/>
  <c r="AK553" i="6" s="1"/>
  <c r="W554" i="6"/>
  <c r="AJ554" i="6" s="1"/>
  <c r="AK554" i="6" s="1"/>
  <c r="W555" i="6"/>
  <c r="AJ555" i="6" s="1"/>
  <c r="AK555" i="6" s="1"/>
  <c r="W556" i="6"/>
  <c r="AJ556" i="6" s="1"/>
  <c r="AK556" i="6" s="1"/>
  <c r="W557" i="6"/>
  <c r="AJ557" i="6" s="1"/>
  <c r="AK557" i="6" s="1"/>
  <c r="W558" i="6"/>
  <c r="AJ558" i="6" s="1"/>
  <c r="AK558" i="6" s="1"/>
  <c r="W559" i="6"/>
  <c r="AJ559" i="6" s="1"/>
  <c r="AK559" i="6" s="1"/>
  <c r="W560" i="6"/>
  <c r="AJ560" i="6" s="1"/>
  <c r="AK560" i="6" s="1"/>
  <c r="W561" i="6"/>
  <c r="AJ561" i="6" s="1"/>
  <c r="AK561" i="6" s="1"/>
  <c r="W562" i="6"/>
  <c r="AJ562" i="6" s="1"/>
  <c r="AK562" i="6" s="1"/>
  <c r="W563" i="6"/>
  <c r="AJ563" i="6" s="1"/>
  <c r="AK563" i="6" s="1"/>
  <c r="W564" i="6"/>
  <c r="AJ564" i="6" s="1"/>
  <c r="AK564" i="6" s="1"/>
  <c r="W565" i="6"/>
  <c r="AJ565" i="6" s="1"/>
  <c r="AK565" i="6" s="1"/>
  <c r="W566" i="6"/>
  <c r="AJ566" i="6" s="1"/>
  <c r="AK566" i="6" s="1"/>
  <c r="W567" i="6"/>
  <c r="AJ567" i="6" s="1"/>
  <c r="AK567" i="6" s="1"/>
  <c r="W568" i="6"/>
  <c r="AJ568" i="6" s="1"/>
  <c r="AK568" i="6" s="1"/>
  <c r="W569" i="6"/>
  <c r="AJ569" i="6" s="1"/>
  <c r="AK569" i="6" s="1"/>
  <c r="W570" i="6"/>
  <c r="AJ570" i="6" s="1"/>
  <c r="AK570" i="6" s="1"/>
  <c r="W571" i="6"/>
  <c r="AJ571" i="6" s="1"/>
  <c r="AK571" i="6" s="1"/>
  <c r="W572" i="6"/>
  <c r="AJ572" i="6" s="1"/>
  <c r="AK572" i="6" s="1"/>
  <c r="W573" i="6"/>
  <c r="AJ573" i="6" s="1"/>
  <c r="AK573" i="6" s="1"/>
  <c r="W574" i="6"/>
  <c r="AJ574" i="6" s="1"/>
  <c r="AK574" i="6" s="1"/>
  <c r="W575" i="6"/>
  <c r="AJ575" i="6" s="1"/>
  <c r="AK575" i="6" s="1"/>
  <c r="W576" i="6"/>
  <c r="AJ576" i="6" s="1"/>
  <c r="AK576" i="6" s="1"/>
  <c r="W577" i="6"/>
  <c r="AJ577" i="6" s="1"/>
  <c r="AK577" i="6" s="1"/>
  <c r="W578" i="6"/>
  <c r="AJ578" i="6" s="1"/>
  <c r="AK578" i="6" s="1"/>
  <c r="W579" i="6"/>
  <c r="AJ579" i="6" s="1"/>
  <c r="AK579" i="6" s="1"/>
  <c r="W580" i="6"/>
  <c r="AJ580" i="6" s="1"/>
  <c r="AK580" i="6" s="1"/>
  <c r="W581" i="6"/>
  <c r="AJ581" i="6" s="1"/>
  <c r="AK581" i="6" s="1"/>
  <c r="W582" i="6"/>
  <c r="AJ582" i="6" s="1"/>
  <c r="AK582" i="6" s="1"/>
  <c r="W583" i="6"/>
  <c r="AJ583" i="6" s="1"/>
  <c r="AK583" i="6" s="1"/>
  <c r="W584" i="6"/>
  <c r="AJ584" i="6" s="1"/>
  <c r="AK584" i="6" s="1"/>
  <c r="W585" i="6"/>
  <c r="AJ585" i="6" s="1"/>
  <c r="AK585" i="6" s="1"/>
  <c r="W586" i="6"/>
  <c r="AJ586" i="6" s="1"/>
  <c r="AK586" i="6" s="1"/>
  <c r="W587" i="6"/>
  <c r="AJ587" i="6" s="1"/>
  <c r="AK587" i="6" s="1"/>
  <c r="W588" i="6"/>
  <c r="AJ588" i="6" s="1"/>
  <c r="AK588" i="6" s="1"/>
  <c r="W589" i="6"/>
  <c r="AJ589" i="6" s="1"/>
  <c r="AK589" i="6" s="1"/>
  <c r="W590" i="6"/>
  <c r="AJ590" i="6" s="1"/>
  <c r="AK590" i="6" s="1"/>
  <c r="W591" i="6"/>
  <c r="AJ591" i="6" s="1"/>
  <c r="AK591" i="6" s="1"/>
  <c r="W592" i="6"/>
  <c r="AJ592" i="6" s="1"/>
  <c r="AK592" i="6" s="1"/>
  <c r="W593" i="6"/>
  <c r="AJ593" i="6" s="1"/>
  <c r="AK593" i="6" s="1"/>
  <c r="W594" i="6"/>
  <c r="AJ594" i="6" s="1"/>
  <c r="AK594" i="6" s="1"/>
  <c r="W595" i="6"/>
  <c r="AJ595" i="6" s="1"/>
  <c r="AK595" i="6" s="1"/>
  <c r="W596" i="6"/>
  <c r="AJ596" i="6" s="1"/>
  <c r="AK596" i="6" s="1"/>
  <c r="W597" i="6"/>
  <c r="AJ597" i="6" s="1"/>
  <c r="AK597" i="6" s="1"/>
  <c r="W598" i="6"/>
  <c r="AJ598" i="6" s="1"/>
  <c r="AK598" i="6" s="1"/>
  <c r="W599" i="6"/>
  <c r="AJ599" i="6" s="1"/>
  <c r="AK599" i="6" s="1"/>
  <c r="W600" i="6"/>
  <c r="AJ600" i="6" s="1"/>
  <c r="AK600" i="6" s="1"/>
  <c r="W601" i="6"/>
  <c r="AJ601" i="6" s="1"/>
  <c r="AK601" i="6" s="1"/>
  <c r="W602" i="6"/>
  <c r="AJ602" i="6" s="1"/>
  <c r="AK602" i="6" s="1"/>
  <c r="W603" i="6"/>
  <c r="AJ603" i="6" s="1"/>
  <c r="AK603" i="6" s="1"/>
  <c r="W604" i="6"/>
  <c r="AJ604" i="6" s="1"/>
  <c r="AK604" i="6" s="1"/>
  <c r="W605" i="6"/>
  <c r="AJ605" i="6" s="1"/>
  <c r="AK605" i="6" s="1"/>
  <c r="W606" i="6"/>
  <c r="AJ606" i="6" s="1"/>
  <c r="AK606" i="6" s="1"/>
  <c r="W607" i="6"/>
  <c r="AJ607" i="6" s="1"/>
  <c r="AK607" i="6" s="1"/>
  <c r="W608" i="6"/>
  <c r="AJ608" i="6" s="1"/>
  <c r="AK608" i="6" s="1"/>
  <c r="W609" i="6"/>
  <c r="AJ609" i="6" s="1"/>
  <c r="AK609" i="6" s="1"/>
  <c r="W610" i="6"/>
  <c r="AJ610" i="6" s="1"/>
  <c r="AK610" i="6" s="1"/>
  <c r="W611" i="6"/>
  <c r="AJ611" i="6" s="1"/>
  <c r="AK611" i="6" s="1"/>
  <c r="W612" i="6"/>
  <c r="AJ612" i="6" s="1"/>
  <c r="AK612" i="6" s="1"/>
  <c r="W613" i="6"/>
  <c r="AJ613" i="6" s="1"/>
  <c r="AK613" i="6" s="1"/>
  <c r="W614" i="6"/>
  <c r="AJ614" i="6" s="1"/>
  <c r="AK614" i="6" s="1"/>
  <c r="W615" i="6"/>
  <c r="AJ615" i="6" s="1"/>
  <c r="AK615" i="6" s="1"/>
  <c r="W616" i="6"/>
  <c r="AJ616" i="6" s="1"/>
  <c r="AK616" i="6" s="1"/>
  <c r="W617" i="6"/>
  <c r="AJ617" i="6" s="1"/>
  <c r="AK617" i="6" s="1"/>
  <c r="W618" i="6"/>
  <c r="AJ618" i="6" s="1"/>
  <c r="AK618" i="6" s="1"/>
  <c r="W619" i="6"/>
  <c r="AJ619" i="6" s="1"/>
  <c r="AK619" i="6" s="1"/>
  <c r="W620" i="6"/>
  <c r="AJ620" i="6" s="1"/>
  <c r="AK620" i="6" s="1"/>
  <c r="W621" i="6"/>
  <c r="AJ621" i="6" s="1"/>
  <c r="AK621" i="6" s="1"/>
  <c r="W622" i="6"/>
  <c r="AJ622" i="6" s="1"/>
  <c r="AK622" i="6" s="1"/>
  <c r="W623" i="6"/>
  <c r="AJ623" i="6" s="1"/>
  <c r="AK623" i="6" s="1"/>
  <c r="W624" i="6"/>
  <c r="AJ624" i="6" s="1"/>
  <c r="AK624" i="6" s="1"/>
  <c r="W625" i="6"/>
  <c r="AJ625" i="6" s="1"/>
  <c r="AK625" i="6" s="1"/>
  <c r="W626" i="6"/>
  <c r="AJ626" i="6" s="1"/>
  <c r="AK626" i="6" s="1"/>
  <c r="W627" i="6"/>
  <c r="AJ627" i="6" s="1"/>
  <c r="AK627" i="6" s="1"/>
  <c r="W628" i="6"/>
  <c r="AJ628" i="6" s="1"/>
  <c r="AK628" i="6" s="1"/>
  <c r="W629" i="6"/>
  <c r="AJ629" i="6" s="1"/>
  <c r="AK629" i="6" s="1"/>
  <c r="W630" i="6"/>
  <c r="AJ630" i="6" s="1"/>
  <c r="AK630" i="6" s="1"/>
  <c r="W631" i="6"/>
  <c r="AJ631" i="6" s="1"/>
  <c r="AK631" i="6" s="1"/>
  <c r="W632" i="6"/>
  <c r="AJ632" i="6" s="1"/>
  <c r="AK632" i="6" s="1"/>
  <c r="W633" i="6"/>
  <c r="AJ633" i="6" s="1"/>
  <c r="AK633" i="6" s="1"/>
  <c r="W634" i="6"/>
  <c r="AJ634" i="6" s="1"/>
  <c r="AK634" i="6" s="1"/>
  <c r="W635" i="6"/>
  <c r="AJ635" i="6" s="1"/>
  <c r="AK635" i="6" s="1"/>
  <c r="W636" i="6"/>
  <c r="AJ636" i="6" s="1"/>
  <c r="AK636" i="6" s="1"/>
  <c r="W637" i="6"/>
  <c r="AJ637" i="6" s="1"/>
  <c r="AK637" i="6" s="1"/>
  <c r="W638" i="6"/>
  <c r="AJ638" i="6" s="1"/>
  <c r="AK638" i="6" s="1"/>
  <c r="W639" i="6"/>
  <c r="AJ639" i="6" s="1"/>
  <c r="AK639" i="6" s="1"/>
  <c r="W640" i="6"/>
  <c r="AJ640" i="6" s="1"/>
  <c r="AK640" i="6" s="1"/>
  <c r="W641" i="6"/>
  <c r="AJ641" i="6" s="1"/>
  <c r="AK641" i="6" s="1"/>
  <c r="W642" i="6"/>
  <c r="AJ642" i="6" s="1"/>
  <c r="AK642" i="6" s="1"/>
  <c r="W643" i="6"/>
  <c r="AJ643" i="6" s="1"/>
  <c r="W644" i="6"/>
  <c r="AJ644" i="6" s="1"/>
  <c r="AK644" i="6" s="1"/>
  <c r="W645" i="6"/>
  <c r="AJ645" i="6" s="1"/>
  <c r="AK645" i="6" s="1"/>
  <c r="W646" i="6"/>
  <c r="AJ646" i="6" s="1"/>
  <c r="AK646" i="6" s="1"/>
  <c r="W647" i="6"/>
  <c r="AJ647" i="6" s="1"/>
  <c r="AK647" i="6" s="1"/>
  <c r="W648" i="6"/>
  <c r="AJ648" i="6" s="1"/>
  <c r="AK648" i="6" s="1"/>
  <c r="W649" i="6"/>
  <c r="AJ649" i="6" s="1"/>
  <c r="AK649" i="6" s="1"/>
  <c r="W650" i="6"/>
  <c r="AJ650" i="6" s="1"/>
  <c r="AK650" i="6" s="1"/>
  <c r="W651" i="6"/>
  <c r="AJ651" i="6" s="1"/>
  <c r="AK651" i="6" s="1"/>
  <c r="W652" i="6"/>
  <c r="AJ652" i="6" s="1"/>
  <c r="AK652" i="6" s="1"/>
  <c r="W653" i="6"/>
  <c r="AJ653" i="6" s="1"/>
  <c r="AK653" i="6" s="1"/>
  <c r="W654" i="6"/>
  <c r="AJ654" i="6" s="1"/>
  <c r="AK654" i="6" s="1"/>
  <c r="W655" i="6"/>
  <c r="AJ655" i="6" s="1"/>
  <c r="AK655" i="6" s="1"/>
  <c r="W656" i="6"/>
  <c r="AJ656" i="6" s="1"/>
  <c r="AK656" i="6" s="1"/>
  <c r="W657" i="6"/>
  <c r="AJ657" i="6" s="1"/>
  <c r="AK657" i="6" s="1"/>
  <c r="W658" i="6"/>
  <c r="AJ658" i="6" s="1"/>
  <c r="AK658" i="6" s="1"/>
  <c r="W659" i="6"/>
  <c r="AJ659" i="6" s="1"/>
  <c r="AK659" i="6" s="1"/>
  <c r="W660" i="6"/>
  <c r="AJ660" i="6" s="1"/>
  <c r="AK660" i="6" s="1"/>
  <c r="W661" i="6"/>
  <c r="AJ661" i="6" s="1"/>
  <c r="AK661" i="6" s="1"/>
  <c r="W662" i="6"/>
  <c r="AJ662" i="6" s="1"/>
  <c r="AK662" i="6" s="1"/>
  <c r="W663" i="6"/>
  <c r="AJ663" i="6" s="1"/>
  <c r="AK663" i="6" s="1"/>
  <c r="W664" i="6"/>
  <c r="AJ664" i="6" s="1"/>
  <c r="W665" i="6"/>
  <c r="AJ665" i="6" s="1"/>
  <c r="AK665" i="6" s="1"/>
  <c r="W666" i="6"/>
  <c r="AJ666" i="6" s="1"/>
  <c r="AK666" i="6" s="1"/>
  <c r="W667" i="6"/>
  <c r="AJ667" i="6" s="1"/>
  <c r="AK667" i="6" s="1"/>
  <c r="W668" i="6"/>
  <c r="AJ668" i="6" s="1"/>
  <c r="AK668" i="6" s="1"/>
  <c r="W669" i="6"/>
  <c r="AJ669" i="6" s="1"/>
  <c r="AK669" i="6" s="1"/>
  <c r="W670" i="6"/>
  <c r="AJ670" i="6" s="1"/>
  <c r="AK670" i="6" s="1"/>
  <c r="W671" i="6"/>
  <c r="AJ671" i="6" s="1"/>
  <c r="AK671" i="6" s="1"/>
  <c r="W672" i="6"/>
  <c r="AJ672" i="6" s="1"/>
  <c r="AK672" i="6" s="1"/>
  <c r="W673" i="6"/>
  <c r="AJ673" i="6" s="1"/>
  <c r="AK673" i="6" s="1"/>
  <c r="W674" i="6"/>
  <c r="AJ674" i="6" s="1"/>
  <c r="AK674" i="6" s="1"/>
  <c r="W675" i="6"/>
  <c r="AJ675" i="6" s="1"/>
  <c r="AK675" i="6" s="1"/>
  <c r="W676" i="6"/>
  <c r="AJ676" i="6" s="1"/>
  <c r="AK676" i="6" s="1"/>
  <c r="W677" i="6"/>
  <c r="AJ677" i="6" s="1"/>
  <c r="AK677" i="6" s="1"/>
  <c r="W678" i="6"/>
  <c r="AJ678" i="6" s="1"/>
  <c r="AK678" i="6" s="1"/>
  <c r="W679" i="6"/>
  <c r="AJ679" i="6" s="1"/>
  <c r="AK679" i="6" s="1"/>
  <c r="W680" i="6"/>
  <c r="AJ680" i="6" s="1"/>
  <c r="W681" i="6"/>
  <c r="AJ681" i="6" s="1"/>
  <c r="AK681" i="6" s="1"/>
  <c r="W682" i="6"/>
  <c r="AJ682" i="6" s="1"/>
  <c r="AK682" i="6" s="1"/>
  <c r="W683" i="6"/>
  <c r="AJ683" i="6" s="1"/>
  <c r="AK683" i="6" s="1"/>
  <c r="W684" i="6"/>
  <c r="AJ684" i="6" s="1"/>
  <c r="AK684" i="6" s="1"/>
  <c r="W685" i="6"/>
  <c r="AJ685" i="6" s="1"/>
  <c r="AK685" i="6" s="1"/>
  <c r="W686" i="6"/>
  <c r="AJ686" i="6" s="1"/>
  <c r="AK686" i="6" s="1"/>
  <c r="W687" i="6"/>
  <c r="AJ687" i="6" s="1"/>
  <c r="AK687" i="6" s="1"/>
  <c r="W688" i="6"/>
  <c r="AJ688" i="6" s="1"/>
  <c r="AK688" i="6" s="1"/>
  <c r="W689" i="6"/>
  <c r="AJ689" i="6" s="1"/>
  <c r="AK689" i="6" s="1"/>
  <c r="W690" i="6"/>
  <c r="AJ690" i="6" s="1"/>
  <c r="AK690" i="6" s="1"/>
  <c r="W691" i="6"/>
  <c r="AJ691" i="6" s="1"/>
  <c r="AK691" i="6" s="1"/>
  <c r="W692" i="6"/>
  <c r="AJ692" i="6" s="1"/>
  <c r="AK692" i="6" s="1"/>
  <c r="W693" i="6"/>
  <c r="AJ693" i="6" s="1"/>
  <c r="AK693" i="6" s="1"/>
  <c r="W694" i="6"/>
  <c r="AJ694" i="6" s="1"/>
  <c r="AK694" i="6" s="1"/>
  <c r="W695" i="6"/>
  <c r="AJ695" i="6" s="1"/>
  <c r="AK695" i="6" s="1"/>
  <c r="W696" i="6"/>
  <c r="AJ696" i="6" s="1"/>
  <c r="W697" i="6"/>
  <c r="AJ697" i="6" s="1"/>
  <c r="AK697" i="6" s="1"/>
  <c r="W698" i="6"/>
  <c r="AJ698" i="6" s="1"/>
  <c r="AK698" i="6" s="1"/>
  <c r="W699" i="6"/>
  <c r="AJ699" i="6" s="1"/>
  <c r="AK699" i="6" s="1"/>
  <c r="W700" i="6"/>
  <c r="AJ700" i="6" s="1"/>
  <c r="AK700" i="6" s="1"/>
  <c r="W701" i="6"/>
  <c r="AJ701" i="6" s="1"/>
  <c r="AK701" i="6" s="1"/>
  <c r="W702" i="6"/>
  <c r="AJ702" i="6" s="1"/>
  <c r="AK702" i="6" s="1"/>
  <c r="W703" i="6"/>
  <c r="AJ703" i="6" s="1"/>
  <c r="AK703" i="6" s="1"/>
  <c r="W704" i="6"/>
  <c r="AJ704" i="6" s="1"/>
  <c r="AK704" i="6" s="1"/>
  <c r="W705" i="6"/>
  <c r="AJ705" i="6" s="1"/>
  <c r="AK705" i="6" s="1"/>
  <c r="W706" i="6"/>
  <c r="AJ706" i="6" s="1"/>
  <c r="AK706" i="6" s="1"/>
  <c r="W707" i="6"/>
  <c r="AJ707" i="6" s="1"/>
  <c r="AK707" i="6" s="1"/>
  <c r="W708" i="6"/>
  <c r="AJ708" i="6" s="1"/>
  <c r="AK708" i="6" s="1"/>
  <c r="W709" i="6"/>
  <c r="AJ709" i="6" s="1"/>
  <c r="AK709" i="6" s="1"/>
  <c r="W710" i="6"/>
  <c r="AJ710" i="6" s="1"/>
  <c r="AK710" i="6" s="1"/>
  <c r="W711" i="6"/>
  <c r="AJ711" i="6" s="1"/>
  <c r="AK711" i="6" s="1"/>
  <c r="W712" i="6"/>
  <c r="AJ712" i="6" s="1"/>
  <c r="W713" i="6"/>
  <c r="AJ713" i="6" s="1"/>
  <c r="AK713" i="6" s="1"/>
  <c r="W714" i="6"/>
  <c r="AJ714" i="6" s="1"/>
  <c r="AK714" i="6" s="1"/>
  <c r="W715" i="6"/>
  <c r="AJ715" i="6" s="1"/>
  <c r="AK715" i="6" s="1"/>
  <c r="W716" i="6"/>
  <c r="AJ716" i="6" s="1"/>
  <c r="AK716" i="6" s="1"/>
  <c r="W717" i="6"/>
  <c r="AJ717" i="6" s="1"/>
  <c r="AK717" i="6" s="1"/>
  <c r="W718" i="6"/>
  <c r="AJ718" i="6" s="1"/>
  <c r="AK718" i="6" s="1"/>
  <c r="W719" i="6"/>
  <c r="AJ719" i="6" s="1"/>
  <c r="AK719" i="6" s="1"/>
  <c r="W720" i="6"/>
  <c r="AJ720" i="6" s="1"/>
  <c r="AK720" i="6" s="1"/>
  <c r="W721" i="6"/>
  <c r="AJ721" i="6" s="1"/>
  <c r="AK721" i="6" s="1"/>
  <c r="W722" i="6"/>
  <c r="AJ722" i="6" s="1"/>
  <c r="AK722" i="6" s="1"/>
  <c r="W723" i="6"/>
  <c r="AJ723" i="6" s="1"/>
  <c r="AK723" i="6" s="1"/>
  <c r="W724" i="6"/>
  <c r="AJ724" i="6" s="1"/>
  <c r="AK724" i="6" s="1"/>
  <c r="W725" i="6"/>
  <c r="AJ725" i="6" s="1"/>
  <c r="AK725" i="6" s="1"/>
  <c r="W726" i="6"/>
  <c r="AJ726" i="6" s="1"/>
  <c r="AK726" i="6" s="1"/>
  <c r="W727" i="6"/>
  <c r="AJ727" i="6" s="1"/>
  <c r="AK727" i="6" s="1"/>
  <c r="W728" i="6"/>
  <c r="AJ728" i="6" s="1"/>
  <c r="AK728" i="6" s="1"/>
  <c r="W729" i="6"/>
  <c r="AJ729" i="6" s="1"/>
  <c r="AK729" i="6" s="1"/>
  <c r="W730" i="6"/>
  <c r="AJ730" i="6" s="1"/>
  <c r="AK730" i="6" s="1"/>
  <c r="W731" i="6"/>
  <c r="AJ731" i="6" s="1"/>
  <c r="AK731" i="6" s="1"/>
  <c r="W732" i="6"/>
  <c r="AJ732" i="6" s="1"/>
  <c r="AK732" i="6" s="1"/>
  <c r="W733" i="6"/>
  <c r="AJ733" i="6" s="1"/>
  <c r="AK733" i="6" s="1"/>
  <c r="W734" i="6"/>
  <c r="AJ734" i="6" s="1"/>
  <c r="AK734" i="6" s="1"/>
  <c r="W735" i="6"/>
  <c r="AJ735" i="6" s="1"/>
  <c r="AK735" i="6" s="1"/>
  <c r="W736" i="6"/>
  <c r="AJ736" i="6" s="1"/>
  <c r="AK736" i="6" s="1"/>
  <c r="W737" i="6"/>
  <c r="AJ737" i="6" s="1"/>
  <c r="AK737" i="6" s="1"/>
  <c r="W738" i="6"/>
  <c r="AJ738" i="6" s="1"/>
  <c r="AK738" i="6" s="1"/>
  <c r="W739" i="6"/>
  <c r="AJ739" i="6" s="1"/>
  <c r="AK739" i="6" s="1"/>
  <c r="W740" i="6"/>
  <c r="AJ740" i="6" s="1"/>
  <c r="AK740" i="6" s="1"/>
  <c r="W741" i="6"/>
  <c r="AJ741" i="6" s="1"/>
  <c r="AK741" i="6" s="1"/>
  <c r="W742" i="6"/>
  <c r="AJ742" i="6" s="1"/>
  <c r="AK742" i="6" s="1"/>
  <c r="W743" i="6"/>
  <c r="AJ743" i="6" s="1"/>
  <c r="AK743" i="6" s="1"/>
  <c r="W744" i="6"/>
  <c r="AJ744" i="6" s="1"/>
  <c r="AK744" i="6" s="1"/>
  <c r="W745" i="6"/>
  <c r="AJ745" i="6" s="1"/>
  <c r="AK745" i="6" s="1"/>
  <c r="W746" i="6"/>
  <c r="AJ746" i="6" s="1"/>
  <c r="AK746" i="6" s="1"/>
  <c r="W747" i="6"/>
  <c r="AJ747" i="6" s="1"/>
  <c r="AK747" i="6" s="1"/>
  <c r="W748" i="6"/>
  <c r="AJ748" i="6" s="1"/>
  <c r="AK748" i="6" s="1"/>
  <c r="W749" i="6"/>
  <c r="AJ749" i="6" s="1"/>
  <c r="AK749" i="6" s="1"/>
  <c r="W750" i="6"/>
  <c r="AJ750" i="6" s="1"/>
  <c r="AK750" i="6" s="1"/>
  <c r="W751" i="6"/>
  <c r="AJ751" i="6" s="1"/>
  <c r="AK751" i="6" s="1"/>
  <c r="W752" i="6"/>
  <c r="AJ752" i="6" s="1"/>
  <c r="AK752" i="6" s="1"/>
  <c r="W753" i="6"/>
  <c r="AJ753" i="6" s="1"/>
  <c r="AK753" i="6" s="1"/>
  <c r="W754" i="6"/>
  <c r="AJ754" i="6" s="1"/>
  <c r="AK754" i="6" s="1"/>
  <c r="W755" i="6"/>
  <c r="AJ755" i="6" s="1"/>
  <c r="AK755" i="6" s="1"/>
  <c r="W756" i="6"/>
  <c r="AJ756" i="6" s="1"/>
  <c r="AK756" i="6" s="1"/>
  <c r="W757" i="6"/>
  <c r="AJ757" i="6" s="1"/>
  <c r="AK757" i="6" s="1"/>
  <c r="W758" i="6"/>
  <c r="AJ758" i="6" s="1"/>
  <c r="AK758" i="6" s="1"/>
  <c r="W759" i="6"/>
  <c r="AJ759" i="6" s="1"/>
  <c r="AK759" i="6" s="1"/>
  <c r="W760" i="6"/>
  <c r="AJ760" i="6" s="1"/>
  <c r="AK760" i="6" s="1"/>
  <c r="W761" i="6"/>
  <c r="AJ761" i="6" s="1"/>
  <c r="AK761" i="6" s="1"/>
  <c r="W762" i="6"/>
  <c r="AJ762" i="6" s="1"/>
  <c r="AK762" i="6" s="1"/>
  <c r="W763" i="6"/>
  <c r="AJ763" i="6" s="1"/>
  <c r="AK763" i="6" s="1"/>
  <c r="W764" i="6"/>
  <c r="AJ764" i="6" s="1"/>
  <c r="AK764" i="6" s="1"/>
  <c r="W765" i="6"/>
  <c r="AJ765" i="6" s="1"/>
  <c r="AK765" i="6" s="1"/>
  <c r="W766" i="6"/>
  <c r="AJ766" i="6" s="1"/>
  <c r="AK766" i="6" s="1"/>
  <c r="W767" i="6"/>
  <c r="AJ767" i="6" s="1"/>
  <c r="AK767" i="6" s="1"/>
  <c r="W768" i="6"/>
  <c r="AJ768" i="6" s="1"/>
  <c r="AK768" i="6" s="1"/>
  <c r="W769" i="6"/>
  <c r="AJ769" i="6" s="1"/>
  <c r="AK769" i="6" s="1"/>
  <c r="W770" i="6"/>
  <c r="AJ770" i="6" s="1"/>
  <c r="AK770" i="6" s="1"/>
  <c r="W771" i="6"/>
  <c r="AJ771" i="6" s="1"/>
  <c r="AK771" i="6" s="1"/>
  <c r="W772" i="6"/>
  <c r="AJ772" i="6" s="1"/>
  <c r="AK772" i="6" s="1"/>
  <c r="W773" i="6"/>
  <c r="AJ773" i="6" s="1"/>
  <c r="AK773" i="6" s="1"/>
  <c r="W774" i="6"/>
  <c r="AJ774" i="6" s="1"/>
  <c r="AK774" i="6" s="1"/>
  <c r="W775" i="6"/>
  <c r="AJ775" i="6" s="1"/>
  <c r="AK775" i="6" s="1"/>
  <c r="W776" i="6"/>
  <c r="AJ776" i="6" s="1"/>
  <c r="AK776" i="6" s="1"/>
  <c r="W777" i="6"/>
  <c r="AJ777" i="6" s="1"/>
  <c r="AK777" i="6" s="1"/>
  <c r="W778" i="6"/>
  <c r="AJ778" i="6" s="1"/>
  <c r="AK778" i="6" s="1"/>
  <c r="W779" i="6"/>
  <c r="AJ779" i="6" s="1"/>
  <c r="AK779" i="6" s="1"/>
  <c r="W780" i="6"/>
  <c r="AJ780" i="6" s="1"/>
  <c r="AK780" i="6" s="1"/>
  <c r="W781" i="6"/>
  <c r="AJ781" i="6" s="1"/>
  <c r="AK781" i="6" s="1"/>
  <c r="W782" i="6"/>
  <c r="AJ782" i="6" s="1"/>
  <c r="AK782" i="6" s="1"/>
  <c r="W783" i="6"/>
  <c r="AJ783" i="6" s="1"/>
  <c r="AK783" i="6" s="1"/>
  <c r="W784" i="6"/>
  <c r="AJ784" i="6" s="1"/>
  <c r="AK784" i="6" s="1"/>
  <c r="W785" i="6"/>
  <c r="AJ785" i="6" s="1"/>
  <c r="AK785" i="6" s="1"/>
  <c r="W786" i="6"/>
  <c r="AJ786" i="6" s="1"/>
  <c r="AK786" i="6" s="1"/>
  <c r="W787" i="6"/>
  <c r="AJ787" i="6" s="1"/>
  <c r="AK787" i="6" s="1"/>
  <c r="W788" i="6"/>
  <c r="AJ788" i="6" s="1"/>
  <c r="AK788" i="6" s="1"/>
  <c r="W789" i="6"/>
  <c r="AJ789" i="6" s="1"/>
  <c r="AK789" i="6" s="1"/>
  <c r="W790" i="6"/>
  <c r="AJ790" i="6" s="1"/>
  <c r="AK790" i="6" s="1"/>
  <c r="W791" i="6"/>
  <c r="AJ791" i="6" s="1"/>
  <c r="AK791" i="6" s="1"/>
  <c r="W792" i="6"/>
  <c r="AJ792" i="6" s="1"/>
  <c r="AK792" i="6" s="1"/>
  <c r="W793" i="6"/>
  <c r="AJ793" i="6" s="1"/>
  <c r="AK793" i="6" s="1"/>
  <c r="W794" i="6"/>
  <c r="AJ794" i="6" s="1"/>
  <c r="AK794" i="6" s="1"/>
  <c r="W795" i="6"/>
  <c r="AJ795" i="6" s="1"/>
  <c r="AK795" i="6" s="1"/>
  <c r="W796" i="6"/>
  <c r="AJ796" i="6" s="1"/>
  <c r="AK796" i="6" s="1"/>
  <c r="W797" i="6"/>
  <c r="AJ797" i="6" s="1"/>
  <c r="AK797" i="6" s="1"/>
  <c r="W798" i="6"/>
  <c r="AJ798" i="6" s="1"/>
  <c r="AK798" i="6" s="1"/>
  <c r="W799" i="6"/>
  <c r="AJ799" i="6" s="1"/>
  <c r="AK799" i="6" s="1"/>
  <c r="W800" i="6"/>
  <c r="AJ800" i="6" s="1"/>
  <c r="AK800" i="6" s="1"/>
  <c r="W801" i="6"/>
  <c r="AJ801" i="6" s="1"/>
  <c r="AK801" i="6" s="1"/>
  <c r="W802" i="6"/>
  <c r="AJ802" i="6" s="1"/>
  <c r="AK802" i="6" s="1"/>
  <c r="W803" i="6"/>
  <c r="AJ803" i="6" s="1"/>
  <c r="AK803" i="6" s="1"/>
  <c r="W804" i="6"/>
  <c r="AJ804" i="6" s="1"/>
  <c r="AK804" i="6" s="1"/>
  <c r="W805" i="6"/>
  <c r="AJ805" i="6" s="1"/>
  <c r="AK805" i="6" s="1"/>
  <c r="W806" i="6"/>
  <c r="AJ806" i="6" s="1"/>
  <c r="AK806" i="6" s="1"/>
  <c r="W807" i="6"/>
  <c r="AJ807" i="6" s="1"/>
  <c r="AK807" i="6" s="1"/>
  <c r="W808" i="6"/>
  <c r="AJ808" i="6" s="1"/>
  <c r="AK808" i="6" s="1"/>
  <c r="W809" i="6"/>
  <c r="AJ809" i="6" s="1"/>
  <c r="AK809" i="6" s="1"/>
  <c r="W810" i="6"/>
  <c r="AJ810" i="6" s="1"/>
  <c r="AK810" i="6" s="1"/>
  <c r="W811" i="6"/>
  <c r="AJ811" i="6" s="1"/>
  <c r="AK811" i="6" s="1"/>
  <c r="W812" i="6"/>
  <c r="AJ812" i="6" s="1"/>
  <c r="AK812" i="6" s="1"/>
  <c r="W813" i="6"/>
  <c r="AJ813" i="6" s="1"/>
  <c r="AK813" i="6" s="1"/>
  <c r="W814" i="6"/>
  <c r="AJ814" i="6" s="1"/>
  <c r="AK814" i="6" s="1"/>
  <c r="W815" i="6"/>
  <c r="AJ815" i="6" s="1"/>
  <c r="AK815" i="6" s="1"/>
  <c r="W816" i="6"/>
  <c r="AJ816" i="6" s="1"/>
  <c r="AK816" i="6" s="1"/>
  <c r="W817" i="6"/>
  <c r="AJ817" i="6" s="1"/>
  <c r="AK817" i="6" s="1"/>
  <c r="W818" i="6"/>
  <c r="AJ818" i="6" s="1"/>
  <c r="AK818" i="6" s="1"/>
  <c r="W819" i="6"/>
  <c r="AJ819" i="6" s="1"/>
  <c r="AK819" i="6" s="1"/>
  <c r="W820" i="6"/>
  <c r="AJ820" i="6" s="1"/>
  <c r="AK820" i="6" s="1"/>
  <c r="W821" i="6"/>
  <c r="AJ821" i="6" s="1"/>
  <c r="AK821" i="6" s="1"/>
  <c r="W822" i="6"/>
  <c r="AJ822" i="6" s="1"/>
  <c r="AK822" i="6" s="1"/>
  <c r="W823" i="6"/>
  <c r="AJ823" i="6" s="1"/>
  <c r="AK823" i="6" s="1"/>
  <c r="W824" i="6"/>
  <c r="AJ824" i="6" s="1"/>
  <c r="AK824" i="6" s="1"/>
  <c r="W825" i="6"/>
  <c r="AJ825" i="6" s="1"/>
  <c r="AK825" i="6" s="1"/>
  <c r="W826" i="6"/>
  <c r="AJ826" i="6" s="1"/>
  <c r="AK826" i="6" s="1"/>
  <c r="W827" i="6"/>
  <c r="AJ827" i="6" s="1"/>
  <c r="AK827" i="6" s="1"/>
  <c r="W828" i="6"/>
  <c r="AJ828" i="6" s="1"/>
  <c r="AK828" i="6" s="1"/>
  <c r="W829" i="6"/>
  <c r="AJ829" i="6" s="1"/>
  <c r="AK829" i="6" s="1"/>
  <c r="W830" i="6"/>
  <c r="AJ830" i="6" s="1"/>
  <c r="AK830" i="6" s="1"/>
  <c r="W831" i="6"/>
  <c r="AJ831" i="6" s="1"/>
  <c r="AK831" i="6" s="1"/>
  <c r="W832" i="6"/>
  <c r="AJ832" i="6" s="1"/>
  <c r="AK832" i="6" s="1"/>
  <c r="W833" i="6"/>
  <c r="AJ833" i="6" s="1"/>
  <c r="AK833" i="6" s="1"/>
  <c r="W834" i="6"/>
  <c r="AJ834" i="6" s="1"/>
  <c r="AK834" i="6" s="1"/>
  <c r="W835" i="6"/>
  <c r="AJ835" i="6" s="1"/>
  <c r="AK835" i="6" s="1"/>
  <c r="W836" i="6"/>
  <c r="AJ836" i="6" s="1"/>
  <c r="AK836" i="6" s="1"/>
  <c r="W837" i="6"/>
  <c r="AJ837" i="6" s="1"/>
  <c r="AK837" i="6" s="1"/>
  <c r="W838" i="6"/>
  <c r="AJ838" i="6" s="1"/>
  <c r="AK838" i="6" s="1"/>
  <c r="W839" i="6"/>
  <c r="AJ839" i="6" s="1"/>
  <c r="AK839" i="6" s="1"/>
  <c r="W840" i="6"/>
  <c r="AJ840" i="6" s="1"/>
  <c r="AK840" i="6" s="1"/>
  <c r="W841" i="6"/>
  <c r="AJ841" i="6" s="1"/>
  <c r="AK841" i="6" s="1"/>
  <c r="W842" i="6"/>
  <c r="AJ842" i="6" s="1"/>
  <c r="AK842" i="6" s="1"/>
  <c r="W843" i="6"/>
  <c r="AJ843" i="6" s="1"/>
  <c r="AK843" i="6" s="1"/>
  <c r="W844" i="6"/>
  <c r="AJ844" i="6" s="1"/>
  <c r="AK844" i="6" s="1"/>
  <c r="W845" i="6"/>
  <c r="AJ845" i="6" s="1"/>
  <c r="AK845" i="6" s="1"/>
  <c r="W846" i="6"/>
  <c r="AJ846" i="6" s="1"/>
  <c r="AK846" i="6" s="1"/>
  <c r="W847" i="6"/>
  <c r="AJ847" i="6" s="1"/>
  <c r="AK847" i="6" s="1"/>
  <c r="W848" i="6"/>
  <c r="AJ848" i="6" s="1"/>
  <c r="AK848" i="6" s="1"/>
  <c r="W849" i="6"/>
  <c r="AJ849" i="6" s="1"/>
  <c r="AK849" i="6" s="1"/>
  <c r="W850" i="6"/>
  <c r="AJ850" i="6" s="1"/>
  <c r="AK850" i="6" s="1"/>
  <c r="W851" i="6"/>
  <c r="AJ851" i="6" s="1"/>
  <c r="AK851" i="6" s="1"/>
  <c r="W852" i="6"/>
  <c r="AJ852" i="6" s="1"/>
  <c r="AK852" i="6" s="1"/>
  <c r="W853" i="6"/>
  <c r="AJ853" i="6" s="1"/>
  <c r="AK853" i="6" s="1"/>
  <c r="W854" i="6"/>
  <c r="AJ854" i="6" s="1"/>
  <c r="AK854" i="6" s="1"/>
  <c r="W855" i="6"/>
  <c r="AJ855" i="6" s="1"/>
  <c r="AK855" i="6" s="1"/>
  <c r="W856" i="6"/>
  <c r="AJ856" i="6" s="1"/>
  <c r="AK856" i="6" s="1"/>
  <c r="W857" i="6"/>
  <c r="AJ857" i="6" s="1"/>
  <c r="AK857" i="6" s="1"/>
  <c r="W858" i="6"/>
  <c r="AJ858" i="6" s="1"/>
  <c r="AK858" i="6" s="1"/>
  <c r="W859" i="6"/>
  <c r="AJ859" i="6" s="1"/>
  <c r="AK859" i="6" s="1"/>
  <c r="W860" i="6"/>
  <c r="AJ860" i="6" s="1"/>
  <c r="AK860" i="6" s="1"/>
  <c r="W861" i="6"/>
  <c r="AJ861" i="6" s="1"/>
  <c r="AK861" i="6" s="1"/>
  <c r="W862" i="6"/>
  <c r="AJ862" i="6" s="1"/>
  <c r="AK862" i="6" s="1"/>
  <c r="W863" i="6"/>
  <c r="AJ863" i="6" s="1"/>
  <c r="AK863" i="6" s="1"/>
  <c r="W864" i="6"/>
  <c r="AJ864" i="6" s="1"/>
  <c r="AK864" i="6" s="1"/>
  <c r="W865" i="6"/>
  <c r="AJ865" i="6" s="1"/>
  <c r="AK865" i="6" s="1"/>
  <c r="W866" i="6"/>
  <c r="AJ866" i="6" s="1"/>
  <c r="AK866" i="6" s="1"/>
  <c r="W867" i="6"/>
  <c r="AJ867" i="6" s="1"/>
  <c r="AK867" i="6" s="1"/>
  <c r="W868" i="6"/>
  <c r="AJ868" i="6" s="1"/>
  <c r="AK868" i="6" s="1"/>
  <c r="W869" i="6"/>
  <c r="AJ869" i="6" s="1"/>
  <c r="AK869" i="6" s="1"/>
  <c r="W870" i="6"/>
  <c r="AJ870" i="6" s="1"/>
  <c r="AK870" i="6" s="1"/>
  <c r="W871" i="6"/>
  <c r="AJ871" i="6" s="1"/>
  <c r="AK871" i="6" s="1"/>
  <c r="W872" i="6"/>
  <c r="AJ872" i="6" s="1"/>
  <c r="AK872" i="6" s="1"/>
  <c r="W873" i="6"/>
  <c r="AJ873" i="6" s="1"/>
  <c r="AK873" i="6" s="1"/>
  <c r="W874" i="6"/>
  <c r="AJ874" i="6" s="1"/>
  <c r="AK874" i="6" s="1"/>
  <c r="W875" i="6"/>
  <c r="AJ875" i="6" s="1"/>
  <c r="AK875" i="6" s="1"/>
  <c r="W876" i="6"/>
  <c r="AJ876" i="6" s="1"/>
  <c r="AK876" i="6" s="1"/>
  <c r="W877" i="6"/>
  <c r="AJ877" i="6" s="1"/>
  <c r="AK877" i="6" s="1"/>
  <c r="W878" i="6"/>
  <c r="AJ878" i="6" s="1"/>
  <c r="AK878" i="6" s="1"/>
  <c r="W879" i="6"/>
  <c r="AJ879" i="6" s="1"/>
  <c r="AK879" i="6" s="1"/>
  <c r="W880" i="6"/>
  <c r="AJ880" i="6" s="1"/>
  <c r="AK880" i="6" s="1"/>
  <c r="W881" i="6"/>
  <c r="AJ881" i="6" s="1"/>
  <c r="AK881" i="6" s="1"/>
  <c r="W882" i="6"/>
  <c r="AJ882" i="6" s="1"/>
  <c r="AK882" i="6" s="1"/>
  <c r="W883" i="6"/>
  <c r="AJ883" i="6" s="1"/>
  <c r="AK883" i="6" s="1"/>
  <c r="W884" i="6"/>
  <c r="AJ884" i="6" s="1"/>
  <c r="AK884" i="6" s="1"/>
  <c r="W885" i="6"/>
  <c r="AJ885" i="6" s="1"/>
  <c r="AK885" i="6" s="1"/>
  <c r="W886" i="6"/>
  <c r="AJ886" i="6" s="1"/>
  <c r="AK886" i="6" s="1"/>
  <c r="W887" i="6"/>
  <c r="AJ887" i="6" s="1"/>
  <c r="AK887" i="6" s="1"/>
  <c r="W888" i="6"/>
  <c r="AJ888" i="6" s="1"/>
  <c r="AK888" i="6" s="1"/>
  <c r="W889" i="6"/>
  <c r="AJ889" i="6" s="1"/>
  <c r="AK889" i="6" s="1"/>
  <c r="W890" i="6"/>
  <c r="AJ890" i="6" s="1"/>
  <c r="AK890" i="6" s="1"/>
  <c r="W891" i="6"/>
  <c r="AJ891" i="6" s="1"/>
  <c r="AK891" i="6" s="1"/>
  <c r="W892" i="6"/>
  <c r="AJ892" i="6" s="1"/>
  <c r="AK892" i="6" s="1"/>
  <c r="W893" i="6"/>
  <c r="AJ893" i="6" s="1"/>
  <c r="AK893" i="6" s="1"/>
  <c r="W894" i="6"/>
  <c r="AJ894" i="6" s="1"/>
  <c r="AK894" i="6" s="1"/>
  <c r="W895" i="6"/>
  <c r="AJ895" i="6" s="1"/>
  <c r="W896" i="6"/>
  <c r="AJ896" i="6" s="1"/>
  <c r="AK896" i="6" s="1"/>
  <c r="W897" i="6"/>
  <c r="AJ897" i="6" s="1"/>
  <c r="AK897" i="6" s="1"/>
  <c r="W898" i="6"/>
  <c r="AJ898" i="6" s="1"/>
  <c r="AK898" i="6" s="1"/>
  <c r="W899" i="6"/>
  <c r="AJ899" i="6" s="1"/>
  <c r="AK899" i="6" s="1"/>
  <c r="W900" i="6"/>
  <c r="AJ900" i="6" s="1"/>
  <c r="AK900" i="6" s="1"/>
  <c r="W901" i="6"/>
  <c r="AJ901" i="6" s="1"/>
  <c r="AK901" i="6" s="1"/>
  <c r="W902" i="6"/>
  <c r="AJ902" i="6" s="1"/>
  <c r="AK902" i="6" s="1"/>
  <c r="W903" i="6"/>
  <c r="AJ903" i="6" s="1"/>
  <c r="AK903" i="6" s="1"/>
  <c r="W904" i="6"/>
  <c r="AJ904" i="6" s="1"/>
  <c r="AK904" i="6" s="1"/>
  <c r="W905" i="6"/>
  <c r="AJ905" i="6" s="1"/>
  <c r="AK905" i="6" s="1"/>
  <c r="W906" i="6"/>
  <c r="AJ906" i="6" s="1"/>
  <c r="AK906" i="6" s="1"/>
  <c r="W907" i="6"/>
  <c r="AJ907" i="6" s="1"/>
  <c r="AK907" i="6" s="1"/>
  <c r="W908" i="6"/>
  <c r="AJ908" i="6" s="1"/>
  <c r="AK908" i="6" s="1"/>
  <c r="W909" i="6"/>
  <c r="AJ909" i="6" s="1"/>
  <c r="AK909" i="6" s="1"/>
  <c r="W910" i="6"/>
  <c r="AJ910" i="6" s="1"/>
  <c r="AK910" i="6" s="1"/>
  <c r="W911" i="6"/>
  <c r="AJ911" i="6" s="1"/>
  <c r="W912" i="6"/>
  <c r="AJ912" i="6" s="1"/>
  <c r="AK912" i="6" s="1"/>
  <c r="W913" i="6"/>
  <c r="AJ913" i="6" s="1"/>
  <c r="AK913" i="6" s="1"/>
  <c r="W914" i="6"/>
  <c r="AJ914" i="6" s="1"/>
  <c r="AK914" i="6" s="1"/>
  <c r="W915" i="6"/>
  <c r="AJ915" i="6" s="1"/>
  <c r="AK915" i="6" s="1"/>
  <c r="W916" i="6"/>
  <c r="AJ916" i="6" s="1"/>
  <c r="AK916" i="6" s="1"/>
  <c r="W917" i="6"/>
  <c r="AJ917" i="6" s="1"/>
  <c r="AK917" i="6" s="1"/>
  <c r="W918" i="6"/>
  <c r="AJ918" i="6" s="1"/>
  <c r="AK918" i="6" s="1"/>
  <c r="W919" i="6"/>
  <c r="AJ919" i="6" s="1"/>
  <c r="AK919" i="6" s="1"/>
  <c r="W920" i="6"/>
  <c r="AJ920" i="6" s="1"/>
  <c r="AK920" i="6" s="1"/>
  <c r="W921" i="6"/>
  <c r="AJ921" i="6" s="1"/>
  <c r="AK921" i="6" s="1"/>
  <c r="W922" i="6"/>
  <c r="AJ922" i="6" s="1"/>
  <c r="AK922" i="6" s="1"/>
  <c r="W923" i="6"/>
  <c r="AJ923" i="6" s="1"/>
  <c r="AK923" i="6" s="1"/>
  <c r="W924" i="6"/>
  <c r="AJ924" i="6" s="1"/>
  <c r="AK924" i="6" s="1"/>
  <c r="W925" i="6"/>
  <c r="AJ925" i="6" s="1"/>
  <c r="AK925" i="6" s="1"/>
  <c r="W926" i="6"/>
  <c r="AJ926" i="6" s="1"/>
  <c r="AK926" i="6" s="1"/>
  <c r="W927" i="6"/>
  <c r="AJ927" i="6" s="1"/>
  <c r="AK927" i="6" s="1"/>
  <c r="W928" i="6"/>
  <c r="AJ928" i="6" s="1"/>
  <c r="AK928" i="6" s="1"/>
  <c r="W929" i="6"/>
  <c r="AJ929" i="6" s="1"/>
  <c r="AK929" i="6" s="1"/>
  <c r="W930" i="6"/>
  <c r="AJ930" i="6" s="1"/>
  <c r="AK930" i="6" s="1"/>
  <c r="W931" i="6"/>
  <c r="AJ931" i="6" s="1"/>
  <c r="AK931" i="6" s="1"/>
  <c r="W932" i="6"/>
  <c r="AJ932" i="6" s="1"/>
  <c r="AK932" i="6" s="1"/>
  <c r="W933" i="6"/>
  <c r="AJ933" i="6" s="1"/>
  <c r="AK933" i="6" s="1"/>
  <c r="W934" i="6"/>
  <c r="AJ934" i="6" s="1"/>
  <c r="AK934" i="6" s="1"/>
  <c r="W935" i="6"/>
  <c r="AJ935" i="6" s="1"/>
  <c r="AK935" i="6" s="1"/>
  <c r="W936" i="6"/>
  <c r="AJ936" i="6" s="1"/>
  <c r="AK936" i="6" s="1"/>
  <c r="W937" i="6"/>
  <c r="AJ937" i="6" s="1"/>
  <c r="AK937" i="6" s="1"/>
  <c r="W938" i="6"/>
  <c r="AJ938" i="6" s="1"/>
  <c r="AK938" i="6" s="1"/>
  <c r="W939" i="6"/>
  <c r="AJ939" i="6" s="1"/>
  <c r="AK939" i="6" s="1"/>
  <c r="W940" i="6"/>
  <c r="AJ940" i="6" s="1"/>
  <c r="AK940" i="6" s="1"/>
  <c r="W941" i="6"/>
  <c r="AJ941" i="6" s="1"/>
  <c r="AK941" i="6" s="1"/>
  <c r="W942" i="6"/>
  <c r="AJ942" i="6" s="1"/>
  <c r="AK942" i="6" s="1"/>
  <c r="W943" i="6"/>
  <c r="AJ943" i="6" s="1"/>
  <c r="AK943" i="6" s="1"/>
  <c r="W944" i="6"/>
  <c r="AJ944" i="6" s="1"/>
  <c r="AK944" i="6" s="1"/>
  <c r="W945" i="6"/>
  <c r="AJ945" i="6" s="1"/>
  <c r="AK945" i="6" s="1"/>
  <c r="W946" i="6"/>
  <c r="AJ946" i="6" s="1"/>
  <c r="AK946" i="6" s="1"/>
  <c r="W947" i="6"/>
  <c r="AJ947" i="6" s="1"/>
  <c r="AK947" i="6" s="1"/>
  <c r="W948" i="6"/>
  <c r="AJ948" i="6" s="1"/>
  <c r="AK948" i="6" s="1"/>
  <c r="W949" i="6"/>
  <c r="AJ949" i="6" s="1"/>
  <c r="AK949" i="6" s="1"/>
  <c r="W950" i="6"/>
  <c r="AJ950" i="6" s="1"/>
  <c r="AK950" i="6" s="1"/>
  <c r="W951" i="6"/>
  <c r="AJ951" i="6" s="1"/>
  <c r="AK951" i="6" s="1"/>
  <c r="W952" i="6"/>
  <c r="AJ952" i="6" s="1"/>
  <c r="AK952" i="6" s="1"/>
  <c r="W953" i="6"/>
  <c r="AJ953" i="6" s="1"/>
  <c r="AK953" i="6" s="1"/>
  <c r="W954" i="6"/>
  <c r="AJ954" i="6" s="1"/>
  <c r="AK954" i="6" s="1"/>
  <c r="W955" i="6"/>
  <c r="AJ955" i="6" s="1"/>
  <c r="AK955" i="6" s="1"/>
  <c r="W956" i="6"/>
  <c r="AJ956" i="6" s="1"/>
  <c r="AK956" i="6" s="1"/>
  <c r="W957" i="6"/>
  <c r="AJ957" i="6" s="1"/>
  <c r="AK957" i="6" s="1"/>
  <c r="W958" i="6"/>
  <c r="AJ958" i="6" s="1"/>
  <c r="AK958" i="6" s="1"/>
  <c r="W959" i="6"/>
  <c r="AJ959" i="6" s="1"/>
  <c r="AK959" i="6" s="1"/>
  <c r="W960" i="6"/>
  <c r="AJ960" i="6" s="1"/>
  <c r="AK960" i="6" s="1"/>
  <c r="W961" i="6"/>
  <c r="AJ961" i="6" s="1"/>
  <c r="AK961" i="6" s="1"/>
  <c r="W962" i="6"/>
  <c r="AJ962" i="6" s="1"/>
  <c r="AK962" i="6" s="1"/>
  <c r="W963" i="6"/>
  <c r="AJ963" i="6" s="1"/>
  <c r="AK963" i="6" s="1"/>
  <c r="W964" i="6"/>
  <c r="AJ964" i="6" s="1"/>
  <c r="AK964" i="6" s="1"/>
  <c r="W965" i="6"/>
  <c r="AJ965" i="6" s="1"/>
  <c r="AK965" i="6" s="1"/>
  <c r="W966" i="6"/>
  <c r="AJ966" i="6" s="1"/>
  <c r="AK966" i="6" s="1"/>
  <c r="W967" i="6"/>
  <c r="AJ967" i="6" s="1"/>
  <c r="AK967" i="6" s="1"/>
  <c r="W968" i="6"/>
  <c r="AJ968" i="6" s="1"/>
  <c r="AK968" i="6" s="1"/>
  <c r="W969" i="6"/>
  <c r="AJ969" i="6" s="1"/>
  <c r="AK969" i="6" s="1"/>
  <c r="W970" i="6"/>
  <c r="AJ970" i="6" s="1"/>
  <c r="AK970" i="6" s="1"/>
  <c r="W971" i="6"/>
  <c r="AJ971" i="6" s="1"/>
  <c r="AK971" i="6" s="1"/>
  <c r="W972" i="6"/>
  <c r="AJ972" i="6" s="1"/>
  <c r="AK972" i="6" s="1"/>
  <c r="W973" i="6"/>
  <c r="AJ973" i="6" s="1"/>
  <c r="AK973" i="6" s="1"/>
  <c r="W974" i="6"/>
  <c r="AJ974" i="6" s="1"/>
  <c r="AK974" i="6" s="1"/>
  <c r="W975" i="6"/>
  <c r="AJ975" i="6" s="1"/>
  <c r="AK975" i="6" s="1"/>
  <c r="W976" i="6"/>
  <c r="AJ976" i="6" s="1"/>
  <c r="AK976" i="6" s="1"/>
  <c r="W977" i="6"/>
  <c r="AJ977" i="6" s="1"/>
  <c r="AK977" i="6" s="1"/>
  <c r="W978" i="6"/>
  <c r="AJ978" i="6" s="1"/>
  <c r="AK978" i="6" s="1"/>
  <c r="W979" i="6"/>
  <c r="AJ979" i="6" s="1"/>
  <c r="AK979" i="6" s="1"/>
  <c r="W980" i="6"/>
  <c r="AJ980" i="6" s="1"/>
  <c r="AK980" i="6" s="1"/>
  <c r="W981" i="6"/>
  <c r="AJ981" i="6" s="1"/>
  <c r="AK981" i="6" s="1"/>
  <c r="W982" i="6"/>
  <c r="AJ982" i="6" s="1"/>
  <c r="AK982" i="6" s="1"/>
  <c r="W983" i="6"/>
  <c r="AJ983" i="6" s="1"/>
  <c r="AK983" i="6" s="1"/>
  <c r="W984" i="6"/>
  <c r="AJ984" i="6" s="1"/>
  <c r="AK984" i="6" s="1"/>
  <c r="W985" i="6"/>
  <c r="AJ985" i="6" s="1"/>
  <c r="AK985" i="6" s="1"/>
  <c r="W986" i="6"/>
  <c r="AJ986" i="6" s="1"/>
  <c r="AK986" i="6" s="1"/>
  <c r="W987" i="6"/>
  <c r="AJ987" i="6" s="1"/>
  <c r="AK987" i="6" s="1"/>
  <c r="W988" i="6"/>
  <c r="AJ988" i="6" s="1"/>
  <c r="AK988" i="6" s="1"/>
  <c r="W989" i="6"/>
  <c r="AJ989" i="6" s="1"/>
  <c r="AK989" i="6" s="1"/>
  <c r="W990" i="6"/>
  <c r="AJ990" i="6" s="1"/>
  <c r="AK990" i="6" s="1"/>
  <c r="W991" i="6"/>
  <c r="AJ991" i="6" s="1"/>
  <c r="AK991" i="6" s="1"/>
  <c r="W992" i="6"/>
  <c r="AJ992" i="6" s="1"/>
  <c r="AK992" i="6" s="1"/>
  <c r="W993" i="6"/>
  <c r="AJ993" i="6" s="1"/>
  <c r="AK993" i="6" s="1"/>
  <c r="W994" i="6"/>
  <c r="AJ994" i="6" s="1"/>
  <c r="AK994" i="6" s="1"/>
  <c r="W995" i="6"/>
  <c r="AJ995" i="6" s="1"/>
  <c r="AK995" i="6" s="1"/>
  <c r="W996" i="6"/>
  <c r="AJ996" i="6" s="1"/>
  <c r="AK996" i="6" s="1"/>
  <c r="W997" i="6"/>
  <c r="AJ997" i="6" s="1"/>
  <c r="AK997" i="6" s="1"/>
  <c r="W998" i="6"/>
  <c r="AJ998" i="6" s="1"/>
  <c r="AK998" i="6" s="1"/>
  <c r="W999" i="6"/>
  <c r="AJ999" i="6" s="1"/>
  <c r="AK999" i="6" s="1"/>
  <c r="W1000" i="6"/>
  <c r="AJ1000" i="6" s="1"/>
  <c r="AK1000" i="6" s="1"/>
  <c r="W1001" i="6"/>
  <c r="AJ1001" i="6" s="1"/>
  <c r="AK1001" i="6" s="1"/>
  <c r="W1002" i="6"/>
  <c r="AJ1002" i="6" s="1"/>
  <c r="AK1002" i="6" s="1"/>
  <c r="W1003" i="6"/>
  <c r="AJ1003" i="6" s="1"/>
  <c r="AK1003" i="6" s="1"/>
  <c r="W1004" i="6"/>
  <c r="AJ1004" i="6" s="1"/>
  <c r="AK1004" i="6" s="1"/>
  <c r="W1005" i="6"/>
  <c r="AJ1005" i="6" s="1"/>
  <c r="AK1005" i="6" s="1"/>
  <c r="W1006" i="6"/>
  <c r="AJ1006" i="6" s="1"/>
  <c r="AK1006" i="6" s="1"/>
  <c r="W1007" i="6"/>
  <c r="AJ1007" i="6" s="1"/>
  <c r="AK1007" i="6" s="1"/>
  <c r="W1008" i="6"/>
  <c r="AJ1008" i="6" s="1"/>
  <c r="AK1008" i="6" s="1"/>
  <c r="W1009" i="6"/>
  <c r="AJ1009" i="6" s="1"/>
  <c r="AK1009" i="6" s="1"/>
  <c r="W1010" i="6"/>
  <c r="AJ1010" i="6" s="1"/>
  <c r="AK1010" i="6" s="1"/>
  <c r="W1011" i="6"/>
  <c r="AJ1011" i="6" s="1"/>
  <c r="AK1011" i="6" s="1"/>
  <c r="W1012" i="6"/>
  <c r="AJ1012" i="6" s="1"/>
  <c r="AK1012" i="6" s="1"/>
  <c r="W1013" i="6"/>
  <c r="AJ1013" i="6" s="1"/>
  <c r="AK1013" i="6" s="1"/>
  <c r="W1014" i="6"/>
  <c r="AJ1014" i="6" s="1"/>
  <c r="AK1014" i="6" s="1"/>
  <c r="W1015" i="6"/>
  <c r="AJ1015" i="6" s="1"/>
  <c r="AK1015" i="6" s="1"/>
  <c r="W1016" i="6"/>
  <c r="AJ1016" i="6" s="1"/>
  <c r="AK1016" i="6" s="1"/>
  <c r="W1017" i="6"/>
  <c r="AJ1017" i="6" s="1"/>
  <c r="AK1017" i="6" s="1"/>
  <c r="W1018" i="6"/>
  <c r="AJ1018" i="6" s="1"/>
  <c r="AK1018" i="6" s="1"/>
  <c r="W1019" i="6"/>
  <c r="AJ1019" i="6" s="1"/>
  <c r="AK1019" i="6" s="1"/>
  <c r="W1020" i="6"/>
  <c r="AJ1020" i="6" s="1"/>
  <c r="AK1020" i="6" s="1"/>
  <c r="W1021" i="6"/>
  <c r="AJ1021" i="6" s="1"/>
  <c r="AK1021" i="6" s="1"/>
  <c r="W1022" i="6"/>
  <c r="AJ1022" i="6" s="1"/>
  <c r="AK1022" i="6" s="1"/>
  <c r="W1023" i="6"/>
  <c r="AJ1023" i="6" s="1"/>
  <c r="AK1023" i="6" s="1"/>
  <c r="W1024" i="6"/>
  <c r="AJ1024" i="6" s="1"/>
  <c r="AK1024" i="6" s="1"/>
  <c r="W1025" i="6"/>
  <c r="AJ1025" i="6" s="1"/>
  <c r="AK1025" i="6" s="1"/>
  <c r="W1026" i="6"/>
  <c r="AJ1026" i="6" s="1"/>
  <c r="AK1026" i="6" s="1"/>
  <c r="W1027" i="6"/>
  <c r="AJ1027" i="6" s="1"/>
  <c r="AK1027" i="6" s="1"/>
  <c r="W1028" i="6"/>
  <c r="AJ1028" i="6" s="1"/>
  <c r="AK1028" i="6" s="1"/>
  <c r="W1029" i="6"/>
  <c r="AJ1029" i="6" s="1"/>
  <c r="AK1029" i="6" s="1"/>
  <c r="W1030" i="6"/>
  <c r="AJ1030" i="6" s="1"/>
  <c r="AK1030" i="6" s="1"/>
  <c r="W1031" i="6"/>
  <c r="AJ1031" i="6" s="1"/>
  <c r="AK1031" i="6" s="1"/>
  <c r="W1032" i="6"/>
  <c r="AJ1032" i="6" s="1"/>
  <c r="AK1032" i="6" s="1"/>
  <c r="W1033" i="6"/>
  <c r="AJ1033" i="6" s="1"/>
  <c r="AK1033" i="6" s="1"/>
  <c r="W1034" i="6"/>
  <c r="AJ1034" i="6" s="1"/>
  <c r="AK1034" i="6" s="1"/>
  <c r="W1035" i="6"/>
  <c r="AJ1035" i="6" s="1"/>
  <c r="AK1035" i="6" s="1"/>
  <c r="W1036" i="6"/>
  <c r="AJ1036" i="6" s="1"/>
  <c r="AK1036" i="6" s="1"/>
  <c r="W1037" i="6"/>
  <c r="AJ1037" i="6" s="1"/>
  <c r="AK1037" i="6" s="1"/>
  <c r="W1038" i="6"/>
  <c r="AJ1038" i="6" s="1"/>
  <c r="AK1038" i="6" s="1"/>
  <c r="W1039" i="6"/>
  <c r="AJ1039" i="6" s="1"/>
  <c r="AK1039" i="6" s="1"/>
  <c r="W1040" i="6"/>
  <c r="AJ1040" i="6" s="1"/>
  <c r="AK1040" i="6" s="1"/>
  <c r="W1041" i="6"/>
  <c r="AJ1041" i="6" s="1"/>
  <c r="AK1041" i="6" s="1"/>
  <c r="W1042" i="6"/>
  <c r="AJ1042" i="6" s="1"/>
  <c r="AK1042" i="6" s="1"/>
  <c r="W1043" i="6"/>
  <c r="AJ1043" i="6" s="1"/>
  <c r="AK1043" i="6" s="1"/>
  <c r="W1044" i="6"/>
  <c r="AJ1044" i="6" s="1"/>
  <c r="AK1044" i="6" s="1"/>
  <c r="W1045" i="6"/>
  <c r="AJ1045" i="6" s="1"/>
  <c r="AK1045" i="6" s="1"/>
  <c r="W1046" i="6"/>
  <c r="AJ1046" i="6" s="1"/>
  <c r="AK1046" i="6" s="1"/>
  <c r="W1047" i="6"/>
  <c r="AJ1047" i="6" s="1"/>
  <c r="AK1047" i="6" s="1"/>
  <c r="W1048" i="6"/>
  <c r="AJ1048" i="6" s="1"/>
  <c r="AK1048" i="6" s="1"/>
  <c r="W1049" i="6"/>
  <c r="AJ1049" i="6" s="1"/>
  <c r="AK1049" i="6" s="1"/>
  <c r="W1050" i="6"/>
  <c r="AJ1050" i="6" s="1"/>
  <c r="AK1050" i="6" s="1"/>
  <c r="W1051" i="6"/>
  <c r="AJ1051" i="6" s="1"/>
  <c r="AK1051" i="6" s="1"/>
  <c r="W1052" i="6"/>
  <c r="AJ1052" i="6" s="1"/>
  <c r="AK1052" i="6" s="1"/>
  <c r="W1053" i="6"/>
  <c r="AJ1053" i="6" s="1"/>
  <c r="AK1053" i="6" s="1"/>
  <c r="W1054" i="6"/>
  <c r="AJ1054" i="6" s="1"/>
  <c r="AK1054" i="6" s="1"/>
  <c r="W1055" i="6"/>
  <c r="AJ1055" i="6" s="1"/>
  <c r="AK1055" i="6" s="1"/>
  <c r="W1056" i="6"/>
  <c r="AJ1056" i="6" s="1"/>
  <c r="AK1056" i="6" s="1"/>
  <c r="W1057" i="6"/>
  <c r="AJ1057" i="6" s="1"/>
  <c r="AK1057" i="6" s="1"/>
  <c r="W1058" i="6"/>
  <c r="AJ1058" i="6" s="1"/>
  <c r="AK1058" i="6" s="1"/>
  <c r="W1059" i="6"/>
  <c r="AJ1059" i="6" s="1"/>
  <c r="AK1059" i="6" s="1"/>
  <c r="W1060" i="6"/>
  <c r="AJ1060" i="6" s="1"/>
  <c r="AK1060" i="6" s="1"/>
  <c r="W1061" i="6"/>
  <c r="AJ1061" i="6" s="1"/>
  <c r="AK1061" i="6" s="1"/>
  <c r="W1062" i="6"/>
  <c r="AJ1062" i="6" s="1"/>
  <c r="AK1062" i="6" s="1"/>
  <c r="W1063" i="6"/>
  <c r="AJ1063" i="6" s="1"/>
  <c r="AK1063" i="6" s="1"/>
  <c r="W1064" i="6"/>
  <c r="AJ1064" i="6" s="1"/>
  <c r="AK1064" i="6" s="1"/>
  <c r="W1065" i="6"/>
  <c r="AJ1065" i="6" s="1"/>
  <c r="AK1065" i="6" s="1"/>
  <c r="W1066" i="6"/>
  <c r="AJ1066" i="6" s="1"/>
  <c r="AK1066" i="6" s="1"/>
  <c r="W1067" i="6"/>
  <c r="AJ1067" i="6" s="1"/>
  <c r="AK1067" i="6" s="1"/>
  <c r="W1068" i="6"/>
  <c r="AJ1068" i="6" s="1"/>
  <c r="AK1068" i="6" s="1"/>
  <c r="W1069" i="6"/>
  <c r="AJ1069" i="6" s="1"/>
  <c r="AK1069" i="6" s="1"/>
  <c r="W1070" i="6"/>
  <c r="AJ1070" i="6" s="1"/>
  <c r="AK1070" i="6" s="1"/>
  <c r="W1071" i="6"/>
  <c r="AJ1071" i="6" s="1"/>
  <c r="AK1071" i="6" s="1"/>
  <c r="W1072" i="6"/>
  <c r="AJ1072" i="6" s="1"/>
  <c r="AK1072" i="6" s="1"/>
  <c r="W1073" i="6"/>
  <c r="AJ1073" i="6" s="1"/>
  <c r="AK1073" i="6" s="1"/>
  <c r="W1074" i="6"/>
  <c r="AJ1074" i="6" s="1"/>
  <c r="AK1074" i="6" s="1"/>
  <c r="W1075" i="6"/>
  <c r="AJ1075" i="6" s="1"/>
  <c r="AK1075" i="6" s="1"/>
  <c r="W1076" i="6"/>
  <c r="AJ1076" i="6" s="1"/>
  <c r="AK1076" i="6" s="1"/>
  <c r="W1077" i="6"/>
  <c r="AJ1077" i="6" s="1"/>
  <c r="AK1077" i="6" s="1"/>
  <c r="W1078" i="6"/>
  <c r="AJ1078" i="6" s="1"/>
  <c r="AK1078" i="6" s="1"/>
  <c r="W1079" i="6"/>
  <c r="AJ1079" i="6" s="1"/>
  <c r="AK1079" i="6" s="1"/>
  <c r="W1080" i="6"/>
  <c r="AJ1080" i="6" s="1"/>
  <c r="AK1080" i="6" s="1"/>
  <c r="W1081" i="6"/>
  <c r="AJ1081" i="6" s="1"/>
  <c r="AK1081" i="6" s="1"/>
  <c r="W1082" i="6"/>
  <c r="AJ1082" i="6" s="1"/>
  <c r="AK1082" i="6" s="1"/>
  <c r="W1083" i="6"/>
  <c r="AJ1083" i="6" s="1"/>
  <c r="AK1083" i="6" s="1"/>
  <c r="W1084" i="6"/>
  <c r="AJ1084" i="6" s="1"/>
  <c r="AK1084" i="6" s="1"/>
  <c r="W1085" i="6"/>
  <c r="AJ1085" i="6" s="1"/>
  <c r="AK1085" i="6" s="1"/>
  <c r="W1086" i="6"/>
  <c r="AJ1086" i="6" s="1"/>
  <c r="AK1086" i="6" s="1"/>
  <c r="W1087" i="6"/>
  <c r="AJ1087" i="6" s="1"/>
  <c r="AK1087" i="6" s="1"/>
  <c r="W1088" i="6"/>
  <c r="AJ1088" i="6" s="1"/>
  <c r="AK1088" i="6" s="1"/>
  <c r="W1089" i="6"/>
  <c r="AJ1089" i="6" s="1"/>
  <c r="AK1089" i="6" s="1"/>
  <c r="W1090" i="6"/>
  <c r="AJ1090" i="6" s="1"/>
  <c r="AK1090" i="6" s="1"/>
  <c r="W1091" i="6"/>
  <c r="AJ1091" i="6" s="1"/>
  <c r="AK1091" i="6" s="1"/>
  <c r="W1092" i="6"/>
  <c r="AJ1092" i="6" s="1"/>
  <c r="AK1092" i="6" s="1"/>
  <c r="W1093" i="6"/>
  <c r="AJ1093" i="6" s="1"/>
  <c r="AK1093" i="6" s="1"/>
  <c r="W1094" i="6"/>
  <c r="AJ1094" i="6" s="1"/>
  <c r="AK1094" i="6" s="1"/>
  <c r="W1095" i="6"/>
  <c r="AJ1095" i="6" s="1"/>
  <c r="AK1095" i="6" s="1"/>
  <c r="W1096" i="6"/>
  <c r="AJ1096" i="6" s="1"/>
  <c r="AK1096" i="6" s="1"/>
  <c r="W1097" i="6"/>
  <c r="AJ1097" i="6" s="1"/>
  <c r="W1098" i="6"/>
  <c r="AJ1098" i="6" s="1"/>
  <c r="AK1098" i="6" s="1"/>
  <c r="W1099" i="6"/>
  <c r="AJ1099" i="6" s="1"/>
  <c r="AK1099" i="6" s="1"/>
  <c r="W1100" i="6"/>
  <c r="AJ1100" i="6" s="1"/>
  <c r="AK1100" i="6" s="1"/>
  <c r="W1101" i="6"/>
  <c r="AJ1101" i="6" s="1"/>
  <c r="AK1101" i="6" s="1"/>
  <c r="W1102" i="6"/>
  <c r="AJ1102" i="6" s="1"/>
  <c r="AK1102" i="6" s="1"/>
  <c r="W1103" i="6"/>
  <c r="AJ1103" i="6" s="1"/>
  <c r="AK1103" i="6" s="1"/>
  <c r="W1104" i="6"/>
  <c r="AJ1104" i="6" s="1"/>
  <c r="AK1104" i="6" s="1"/>
  <c r="W1105" i="6"/>
  <c r="AJ1105" i="6" s="1"/>
  <c r="AK1105" i="6" s="1"/>
  <c r="W1106" i="6"/>
  <c r="AJ1106" i="6" s="1"/>
  <c r="AK1106" i="6" s="1"/>
  <c r="W1107" i="6"/>
  <c r="AJ1107" i="6" s="1"/>
  <c r="AK1107" i="6" s="1"/>
  <c r="W1108" i="6"/>
  <c r="AJ1108" i="6" s="1"/>
  <c r="AK1108" i="6" s="1"/>
  <c r="W1109" i="6"/>
  <c r="AJ1109" i="6" s="1"/>
  <c r="AK1109" i="6" s="1"/>
  <c r="W1110" i="6"/>
  <c r="AJ1110" i="6" s="1"/>
  <c r="AK1110" i="6" s="1"/>
  <c r="W1111" i="6"/>
  <c r="AJ1111" i="6" s="1"/>
  <c r="AK1111" i="6" s="1"/>
  <c r="W1112" i="6"/>
  <c r="AJ1112" i="6" s="1"/>
  <c r="AK1112" i="6" s="1"/>
  <c r="W1113" i="6"/>
  <c r="AJ1113" i="6" s="1"/>
  <c r="W1114" i="6"/>
  <c r="AJ1114" i="6" s="1"/>
  <c r="AK1114" i="6" s="1"/>
  <c r="W1115" i="6"/>
  <c r="AJ1115" i="6" s="1"/>
  <c r="AK1115" i="6" s="1"/>
  <c r="W1116" i="6"/>
  <c r="AJ1116" i="6" s="1"/>
  <c r="AK1116" i="6" s="1"/>
  <c r="W1117" i="6"/>
  <c r="AJ1117" i="6" s="1"/>
  <c r="AK1117" i="6" s="1"/>
  <c r="W1118" i="6"/>
  <c r="AJ1118" i="6" s="1"/>
  <c r="AK1118" i="6" s="1"/>
  <c r="W1119" i="6"/>
  <c r="AJ1119" i="6" s="1"/>
  <c r="AK1119" i="6" s="1"/>
  <c r="W1120" i="6"/>
  <c r="AJ1120" i="6" s="1"/>
  <c r="AK1120" i="6" s="1"/>
  <c r="W1121" i="6"/>
  <c r="AJ1121" i="6" s="1"/>
  <c r="AK1121" i="6" s="1"/>
  <c r="W1122" i="6"/>
  <c r="AJ1122" i="6" s="1"/>
  <c r="AK1122" i="6" s="1"/>
  <c r="W1123" i="6"/>
  <c r="AJ1123" i="6" s="1"/>
  <c r="AK1123" i="6" s="1"/>
  <c r="W1124" i="6"/>
  <c r="AJ1124" i="6" s="1"/>
  <c r="AK1124" i="6" s="1"/>
  <c r="W1125" i="6"/>
  <c r="AJ1125" i="6" s="1"/>
  <c r="AK1125" i="6" s="1"/>
  <c r="W1126" i="6"/>
  <c r="AJ1126" i="6" s="1"/>
  <c r="AK1126" i="6" s="1"/>
  <c r="W1127" i="6"/>
  <c r="AJ1127" i="6" s="1"/>
  <c r="AK1127" i="6" s="1"/>
  <c r="W1128" i="6"/>
  <c r="AJ1128" i="6" s="1"/>
  <c r="AK1128" i="6" s="1"/>
  <c r="W1129" i="6"/>
  <c r="AJ1129" i="6" s="1"/>
  <c r="W1130" i="6"/>
  <c r="AJ1130" i="6" s="1"/>
  <c r="AK1130" i="6" s="1"/>
  <c r="W1131" i="6"/>
  <c r="AJ1131" i="6" s="1"/>
  <c r="AK1131" i="6" s="1"/>
  <c r="W1132" i="6"/>
  <c r="AJ1132" i="6" s="1"/>
  <c r="AK1132" i="6" s="1"/>
  <c r="W1133" i="6"/>
  <c r="AJ1133" i="6" s="1"/>
  <c r="AK1133" i="6" s="1"/>
  <c r="W1134" i="6"/>
  <c r="AJ1134" i="6" s="1"/>
  <c r="AK1134" i="6" s="1"/>
  <c r="W1135" i="6"/>
  <c r="AJ1135" i="6" s="1"/>
  <c r="AK1135" i="6" s="1"/>
  <c r="W1136" i="6"/>
  <c r="AJ1136" i="6" s="1"/>
  <c r="AK1136" i="6" s="1"/>
  <c r="W1137" i="6"/>
  <c r="AJ1137" i="6" s="1"/>
  <c r="AK1137" i="6" s="1"/>
  <c r="W1138" i="6"/>
  <c r="AJ1138" i="6" s="1"/>
  <c r="AK1138" i="6" s="1"/>
  <c r="W1139" i="6"/>
  <c r="AJ1139" i="6" s="1"/>
  <c r="AK1139" i="6" s="1"/>
  <c r="W1140" i="6"/>
  <c r="AJ1140" i="6" s="1"/>
  <c r="AK1140" i="6" s="1"/>
  <c r="W1141" i="6"/>
  <c r="AJ1141" i="6" s="1"/>
  <c r="AK1141" i="6" s="1"/>
  <c r="W1142" i="6"/>
  <c r="AJ1142" i="6" s="1"/>
  <c r="AK1142" i="6" s="1"/>
  <c r="W1143" i="6"/>
  <c r="AJ1143" i="6" s="1"/>
  <c r="AK1143" i="6" s="1"/>
  <c r="W1144" i="6"/>
  <c r="AJ1144" i="6" s="1"/>
  <c r="AK1144" i="6" s="1"/>
  <c r="W1145" i="6"/>
  <c r="AJ1145" i="6" s="1"/>
  <c r="AK1145" i="6" s="1"/>
  <c r="W1146" i="6"/>
  <c r="AJ1146" i="6" s="1"/>
  <c r="AK1146" i="6" s="1"/>
  <c r="W1147" i="6"/>
  <c r="AJ1147" i="6" s="1"/>
  <c r="AK1147" i="6" s="1"/>
  <c r="W1148" i="6"/>
  <c r="AJ1148" i="6" s="1"/>
  <c r="AK1148" i="6" s="1"/>
  <c r="W1149" i="6"/>
  <c r="AJ1149" i="6" s="1"/>
  <c r="AK1149" i="6" s="1"/>
  <c r="W1150" i="6"/>
  <c r="AJ1150" i="6" s="1"/>
  <c r="AK1150" i="6" s="1"/>
  <c r="W1151" i="6"/>
  <c r="AJ1151" i="6" s="1"/>
  <c r="AK1151" i="6" s="1"/>
  <c r="W1152" i="6"/>
  <c r="AJ1152" i="6" s="1"/>
  <c r="AK1152" i="6" s="1"/>
  <c r="W1153" i="6"/>
  <c r="AJ1153" i="6" s="1"/>
  <c r="AK1153" i="6" s="1"/>
  <c r="W1154" i="6"/>
  <c r="AJ1154" i="6" s="1"/>
  <c r="AK1154" i="6" s="1"/>
  <c r="W1155" i="6"/>
  <c r="AJ1155" i="6" s="1"/>
  <c r="AK1155" i="6" s="1"/>
  <c r="W1156" i="6"/>
  <c r="AJ1156" i="6" s="1"/>
  <c r="AK1156" i="6" s="1"/>
  <c r="W1157" i="6"/>
  <c r="AJ1157" i="6" s="1"/>
  <c r="AK1157" i="6" s="1"/>
  <c r="W1158" i="6"/>
  <c r="AJ1158" i="6" s="1"/>
  <c r="AK1158" i="6" s="1"/>
  <c r="W1159" i="6"/>
  <c r="AJ1159" i="6" s="1"/>
  <c r="AK1159" i="6" s="1"/>
  <c r="W1160" i="6"/>
  <c r="AJ1160" i="6" s="1"/>
  <c r="AK1160" i="6" s="1"/>
  <c r="W1161" i="6"/>
  <c r="AJ1161" i="6" s="1"/>
  <c r="AK1161" i="6" s="1"/>
  <c r="W1162" i="6"/>
  <c r="AJ1162" i="6" s="1"/>
  <c r="AK1162" i="6" s="1"/>
  <c r="W1163" i="6"/>
  <c r="AJ1163" i="6" s="1"/>
  <c r="AK1163" i="6" s="1"/>
  <c r="W1164" i="6"/>
  <c r="AJ1164" i="6" s="1"/>
  <c r="AK1164" i="6" s="1"/>
  <c r="W1165" i="6"/>
  <c r="AJ1165" i="6" s="1"/>
  <c r="AK1165" i="6" s="1"/>
  <c r="W1166" i="6"/>
  <c r="AJ1166" i="6" s="1"/>
  <c r="AK1166" i="6" s="1"/>
  <c r="W1167" i="6"/>
  <c r="AJ1167" i="6" s="1"/>
  <c r="AK1167" i="6" s="1"/>
  <c r="W1168" i="6"/>
  <c r="AJ1168" i="6" s="1"/>
  <c r="AK1168" i="6" s="1"/>
  <c r="W1169" i="6"/>
  <c r="AJ1169" i="6" s="1"/>
  <c r="AK1169" i="6" s="1"/>
  <c r="W1170" i="6"/>
  <c r="AJ1170" i="6" s="1"/>
  <c r="AK1170" i="6" s="1"/>
  <c r="W1171" i="6"/>
  <c r="AJ1171" i="6" s="1"/>
  <c r="AK1171" i="6" s="1"/>
  <c r="W1172" i="6"/>
  <c r="AJ1172" i="6" s="1"/>
  <c r="AK1172" i="6" s="1"/>
  <c r="W1173" i="6"/>
  <c r="AJ1173" i="6" s="1"/>
  <c r="AK1173" i="6" s="1"/>
  <c r="W1174" i="6"/>
  <c r="AJ1174" i="6" s="1"/>
  <c r="AK1174" i="6" s="1"/>
  <c r="W1175" i="6"/>
  <c r="AJ1175" i="6" s="1"/>
  <c r="AK1175" i="6" s="1"/>
  <c r="W1176" i="6"/>
  <c r="AJ1176" i="6" s="1"/>
  <c r="AK1176" i="6" s="1"/>
  <c r="W1177" i="6"/>
  <c r="AJ1177" i="6" s="1"/>
  <c r="AK1177" i="6" s="1"/>
  <c r="W1178" i="6"/>
  <c r="AJ1178" i="6" s="1"/>
  <c r="AK1178" i="6" s="1"/>
  <c r="W1179" i="6"/>
  <c r="AJ1179" i="6" s="1"/>
  <c r="AK1179" i="6" s="1"/>
  <c r="W1180" i="6"/>
  <c r="AJ1180" i="6" s="1"/>
  <c r="AK1180" i="6" s="1"/>
  <c r="W1181" i="6"/>
  <c r="AJ1181" i="6" s="1"/>
  <c r="AK1181" i="6" s="1"/>
  <c r="W1182" i="6"/>
  <c r="AJ1182" i="6" s="1"/>
  <c r="AK1182" i="6" s="1"/>
  <c r="W1183" i="6"/>
  <c r="AJ1183" i="6" s="1"/>
  <c r="AK1183" i="6" s="1"/>
  <c r="W1184" i="6"/>
  <c r="AJ1184" i="6" s="1"/>
  <c r="AK1184" i="6" s="1"/>
  <c r="W1185" i="6"/>
  <c r="AJ1185" i="6" s="1"/>
  <c r="AK1185" i="6" s="1"/>
  <c r="W1186" i="6"/>
  <c r="AJ1186" i="6" s="1"/>
  <c r="AK1186" i="6" s="1"/>
  <c r="W1187" i="6"/>
  <c r="AJ1187" i="6" s="1"/>
  <c r="AK1187" i="6" s="1"/>
  <c r="W1188" i="6"/>
  <c r="AJ1188" i="6" s="1"/>
  <c r="AK1188" i="6" s="1"/>
  <c r="W1189" i="6"/>
  <c r="AJ1189" i="6" s="1"/>
  <c r="AK1189" i="6" s="1"/>
  <c r="W1190" i="6"/>
  <c r="AJ1190" i="6" s="1"/>
  <c r="AK1190" i="6" s="1"/>
  <c r="W1191" i="6"/>
  <c r="AJ1191" i="6" s="1"/>
  <c r="AK1191" i="6" s="1"/>
  <c r="W1192" i="6"/>
  <c r="AJ1192" i="6" s="1"/>
  <c r="AK1192" i="6" s="1"/>
  <c r="W1193" i="6"/>
  <c r="AJ1193" i="6" s="1"/>
  <c r="AK1193" i="6" s="1"/>
  <c r="W1194" i="6"/>
  <c r="AJ1194" i="6" s="1"/>
  <c r="AK1194" i="6" s="1"/>
  <c r="W1195" i="6"/>
  <c r="AJ1195" i="6" s="1"/>
  <c r="AK1195" i="6" s="1"/>
  <c r="W1196" i="6"/>
  <c r="AJ1196" i="6" s="1"/>
  <c r="AK1196" i="6" s="1"/>
  <c r="W1197" i="6"/>
  <c r="AJ1197" i="6" s="1"/>
  <c r="AK1197" i="6" s="1"/>
  <c r="W1198" i="6"/>
  <c r="AJ1198" i="6" s="1"/>
  <c r="AK1198" i="6" s="1"/>
  <c r="W1199" i="6"/>
  <c r="AJ1199" i="6" s="1"/>
  <c r="AK1199" i="6" s="1"/>
  <c r="W1200" i="6"/>
  <c r="AJ1200" i="6" s="1"/>
  <c r="AK1200" i="6" s="1"/>
  <c r="W1201" i="6"/>
  <c r="AJ1201" i="6" s="1"/>
  <c r="AK1201" i="6" s="1"/>
  <c r="W1202" i="6"/>
  <c r="AJ1202" i="6" s="1"/>
  <c r="AK1202" i="6" s="1"/>
  <c r="W1203" i="6"/>
  <c r="AJ1203" i="6" s="1"/>
  <c r="AK1203" i="6" s="1"/>
  <c r="W1204" i="6"/>
  <c r="AJ1204" i="6" s="1"/>
  <c r="AK1204" i="6" s="1"/>
  <c r="W1205" i="6"/>
  <c r="AJ1205" i="6" s="1"/>
  <c r="AK1205" i="6" s="1"/>
  <c r="W1206" i="6"/>
  <c r="AJ1206" i="6" s="1"/>
  <c r="AK1206" i="6" s="1"/>
  <c r="W1207" i="6"/>
  <c r="AJ1207" i="6" s="1"/>
  <c r="AK1207" i="6" s="1"/>
  <c r="W1208" i="6"/>
  <c r="AJ1208" i="6" s="1"/>
  <c r="AK1208" i="6" s="1"/>
  <c r="W1209" i="6"/>
  <c r="AJ1209" i="6" s="1"/>
  <c r="AK1209" i="6" s="1"/>
  <c r="W1210" i="6"/>
  <c r="AJ1210" i="6" s="1"/>
  <c r="AK1210" i="6" s="1"/>
  <c r="W1211" i="6"/>
  <c r="AJ1211" i="6" s="1"/>
  <c r="AK1211" i="6" s="1"/>
  <c r="W1212" i="6"/>
  <c r="AJ1212" i="6" s="1"/>
  <c r="AK1212" i="6" s="1"/>
  <c r="W1213" i="6"/>
  <c r="AJ1213" i="6" s="1"/>
  <c r="AK1213" i="6" s="1"/>
  <c r="W14" i="6"/>
  <c r="AI14" i="6" s="1"/>
  <c r="P14" i="3"/>
  <c r="P15" i="3"/>
  <c r="P16" i="3"/>
  <c r="AB16" i="3" s="1"/>
  <c r="AC16" i="3" s="1"/>
  <c r="P17" i="3"/>
  <c r="AB17" i="3" s="1"/>
  <c r="AC17" i="3" s="1"/>
  <c r="P18" i="3"/>
  <c r="AB18" i="3" s="1"/>
  <c r="AC18" i="3" s="1"/>
  <c r="P19" i="3"/>
  <c r="AB19" i="3" s="1"/>
  <c r="AC19" i="3" s="1"/>
  <c r="P20" i="3"/>
  <c r="AB20" i="3" s="1"/>
  <c r="AC20" i="3" s="1"/>
  <c r="P21" i="3"/>
  <c r="AB21" i="3" s="1"/>
  <c r="AC21" i="3" s="1"/>
  <c r="P22" i="3"/>
  <c r="AB22" i="3" s="1"/>
  <c r="AC22" i="3" s="1"/>
  <c r="P23" i="3"/>
  <c r="AB23" i="3" s="1"/>
  <c r="AC23" i="3" s="1"/>
  <c r="P24" i="3"/>
  <c r="AB24" i="3" s="1"/>
  <c r="AC24" i="3" s="1"/>
  <c r="P25" i="3"/>
  <c r="AB25" i="3" s="1"/>
  <c r="AC25" i="3" s="1"/>
  <c r="P26" i="3"/>
  <c r="AB26" i="3" s="1"/>
  <c r="AC26" i="3" s="1"/>
  <c r="P27" i="3"/>
  <c r="AB27" i="3" s="1"/>
  <c r="AC27" i="3" s="1"/>
  <c r="P28" i="3"/>
  <c r="AB28" i="3" s="1"/>
  <c r="AC28" i="3" s="1"/>
  <c r="P29" i="3"/>
  <c r="AB29" i="3" s="1"/>
  <c r="AC29" i="3" s="1"/>
  <c r="P30" i="3"/>
  <c r="AB30" i="3" s="1"/>
  <c r="AC30" i="3" s="1"/>
  <c r="P31" i="3"/>
  <c r="AB31" i="3" s="1"/>
  <c r="AC31" i="3" s="1"/>
  <c r="P32" i="3"/>
  <c r="AB32" i="3" s="1"/>
  <c r="AC32" i="3" s="1"/>
  <c r="P33" i="3"/>
  <c r="AB33" i="3" s="1"/>
  <c r="AC33" i="3" s="1"/>
  <c r="P34" i="3"/>
  <c r="AB34" i="3" s="1"/>
  <c r="AC34" i="3" s="1"/>
  <c r="P35" i="3"/>
  <c r="AB35" i="3" s="1"/>
  <c r="AC35" i="3" s="1"/>
  <c r="P36" i="3"/>
  <c r="AB36" i="3" s="1"/>
  <c r="AC36" i="3" s="1"/>
  <c r="P37" i="3"/>
  <c r="AB37" i="3" s="1"/>
  <c r="AC37" i="3" s="1"/>
  <c r="P38" i="3"/>
  <c r="AB38" i="3" s="1"/>
  <c r="AC38" i="3" s="1"/>
  <c r="P39" i="3"/>
  <c r="AB39" i="3" s="1"/>
  <c r="AC39" i="3" s="1"/>
  <c r="P40" i="3"/>
  <c r="AB40" i="3" s="1"/>
  <c r="AC40" i="3" s="1"/>
  <c r="P41" i="3"/>
  <c r="AB41" i="3" s="1"/>
  <c r="AC41" i="3" s="1"/>
  <c r="P42" i="3"/>
  <c r="AB42" i="3" s="1"/>
  <c r="AC42" i="3" s="1"/>
  <c r="P43" i="3"/>
  <c r="AB43" i="3" s="1"/>
  <c r="AC43" i="3" s="1"/>
  <c r="P44" i="3"/>
  <c r="AB44" i="3" s="1"/>
  <c r="AC44" i="3" s="1"/>
  <c r="P45" i="3"/>
  <c r="AB45" i="3" s="1"/>
  <c r="AC45" i="3" s="1"/>
  <c r="P46" i="3"/>
  <c r="AB46" i="3" s="1"/>
  <c r="AC46" i="3" s="1"/>
  <c r="P47" i="3"/>
  <c r="AB47" i="3" s="1"/>
  <c r="AC47" i="3" s="1"/>
  <c r="P48" i="3"/>
  <c r="AB48" i="3" s="1"/>
  <c r="AC48" i="3" s="1"/>
  <c r="P49" i="3"/>
  <c r="AB49" i="3" s="1"/>
  <c r="AC49" i="3" s="1"/>
  <c r="P50" i="3"/>
  <c r="AB50" i="3" s="1"/>
  <c r="AC50" i="3" s="1"/>
  <c r="P51" i="3"/>
  <c r="AB51" i="3" s="1"/>
  <c r="AC51" i="3" s="1"/>
  <c r="P52" i="3"/>
  <c r="AB52" i="3" s="1"/>
  <c r="AC52" i="3" s="1"/>
  <c r="P53" i="3"/>
  <c r="AB53" i="3" s="1"/>
  <c r="AC53" i="3" s="1"/>
  <c r="P54" i="3"/>
  <c r="AB54" i="3" s="1"/>
  <c r="AC54" i="3" s="1"/>
  <c r="P55" i="3"/>
  <c r="AB55" i="3" s="1"/>
  <c r="AC55" i="3" s="1"/>
  <c r="P56" i="3"/>
  <c r="AB56" i="3" s="1"/>
  <c r="AC56" i="3" s="1"/>
  <c r="P57" i="3"/>
  <c r="AB57" i="3" s="1"/>
  <c r="AC57" i="3" s="1"/>
  <c r="P58" i="3"/>
  <c r="AB58" i="3" s="1"/>
  <c r="AC58" i="3" s="1"/>
  <c r="P59" i="3"/>
  <c r="AB59" i="3" s="1"/>
  <c r="AC59" i="3" s="1"/>
  <c r="P60" i="3"/>
  <c r="AB60" i="3" s="1"/>
  <c r="AC60" i="3" s="1"/>
  <c r="P61" i="3"/>
  <c r="AB61" i="3" s="1"/>
  <c r="AC61" i="3" s="1"/>
  <c r="P62" i="3"/>
  <c r="AB62" i="3" s="1"/>
  <c r="AC62" i="3" s="1"/>
  <c r="P63" i="3"/>
  <c r="AB63" i="3" s="1"/>
  <c r="AC63" i="3" s="1"/>
  <c r="P64" i="3"/>
  <c r="AB64" i="3" s="1"/>
  <c r="AC64" i="3" s="1"/>
  <c r="P65" i="3"/>
  <c r="AB65" i="3" s="1"/>
  <c r="AC65" i="3" s="1"/>
  <c r="P66" i="3"/>
  <c r="AB66" i="3" s="1"/>
  <c r="AC66" i="3" s="1"/>
  <c r="P67" i="3"/>
  <c r="AB67" i="3" s="1"/>
  <c r="AC67" i="3" s="1"/>
  <c r="P68" i="3"/>
  <c r="AB68" i="3" s="1"/>
  <c r="AC68" i="3" s="1"/>
  <c r="P69" i="3"/>
  <c r="AB69" i="3" s="1"/>
  <c r="AC69" i="3" s="1"/>
  <c r="P70" i="3"/>
  <c r="AB70" i="3" s="1"/>
  <c r="AC70" i="3" s="1"/>
  <c r="P71" i="3"/>
  <c r="AB71" i="3" s="1"/>
  <c r="AC71" i="3" s="1"/>
  <c r="P72" i="3"/>
  <c r="AB72" i="3" s="1"/>
  <c r="AC72" i="3" s="1"/>
  <c r="P73" i="3"/>
  <c r="AB73" i="3" s="1"/>
  <c r="AC73" i="3" s="1"/>
  <c r="P74" i="3"/>
  <c r="AB74" i="3" s="1"/>
  <c r="AC74" i="3" s="1"/>
  <c r="P75" i="3"/>
  <c r="AB75" i="3" s="1"/>
  <c r="AC75" i="3" s="1"/>
  <c r="P76" i="3"/>
  <c r="AB76" i="3" s="1"/>
  <c r="AC76" i="3" s="1"/>
  <c r="P77" i="3"/>
  <c r="AB77" i="3" s="1"/>
  <c r="AC77" i="3" s="1"/>
  <c r="P78" i="3"/>
  <c r="AB78" i="3" s="1"/>
  <c r="AC78" i="3" s="1"/>
  <c r="P79" i="3"/>
  <c r="AB79" i="3" s="1"/>
  <c r="AC79" i="3" s="1"/>
  <c r="P80" i="3"/>
  <c r="AB80" i="3" s="1"/>
  <c r="AC80" i="3" s="1"/>
  <c r="P81" i="3"/>
  <c r="AB81" i="3" s="1"/>
  <c r="AC81" i="3" s="1"/>
  <c r="P82" i="3"/>
  <c r="AB82" i="3" s="1"/>
  <c r="AC82" i="3" s="1"/>
  <c r="P83" i="3"/>
  <c r="AB83" i="3" s="1"/>
  <c r="AC83" i="3" s="1"/>
  <c r="P84" i="3"/>
  <c r="AB84" i="3" s="1"/>
  <c r="AC84" i="3" s="1"/>
  <c r="P85" i="3"/>
  <c r="AB85" i="3" s="1"/>
  <c r="AC85" i="3" s="1"/>
  <c r="P86" i="3"/>
  <c r="AB86" i="3" s="1"/>
  <c r="AC86" i="3" s="1"/>
  <c r="P87" i="3"/>
  <c r="AB87" i="3" s="1"/>
  <c r="AC87" i="3" s="1"/>
  <c r="P88" i="3"/>
  <c r="AB88" i="3" s="1"/>
  <c r="AC88" i="3" s="1"/>
  <c r="P89" i="3"/>
  <c r="AB89" i="3" s="1"/>
  <c r="AC89" i="3" s="1"/>
  <c r="P90" i="3"/>
  <c r="AB90" i="3" s="1"/>
  <c r="AC90" i="3" s="1"/>
  <c r="P91" i="3"/>
  <c r="AB91" i="3" s="1"/>
  <c r="AC91" i="3" s="1"/>
  <c r="P92" i="3"/>
  <c r="AB92" i="3" s="1"/>
  <c r="AC92" i="3" s="1"/>
  <c r="P93" i="3"/>
  <c r="AB93" i="3" s="1"/>
  <c r="AC93" i="3" s="1"/>
  <c r="P94" i="3"/>
  <c r="AB94" i="3" s="1"/>
  <c r="AC94" i="3" s="1"/>
  <c r="P95" i="3"/>
  <c r="AB95" i="3" s="1"/>
  <c r="AC95" i="3" s="1"/>
  <c r="P96" i="3"/>
  <c r="AB96" i="3" s="1"/>
  <c r="AC96" i="3" s="1"/>
  <c r="P97" i="3"/>
  <c r="AB97" i="3" s="1"/>
  <c r="AC97" i="3" s="1"/>
  <c r="P98" i="3"/>
  <c r="AB98" i="3" s="1"/>
  <c r="AC98" i="3" s="1"/>
  <c r="P99" i="3"/>
  <c r="AB99" i="3" s="1"/>
  <c r="AC99" i="3" s="1"/>
  <c r="P100" i="3"/>
  <c r="AB100" i="3" s="1"/>
  <c r="AC100" i="3" s="1"/>
  <c r="P101" i="3"/>
  <c r="AB101" i="3" s="1"/>
  <c r="AC101" i="3" s="1"/>
  <c r="P102" i="3"/>
  <c r="AB102" i="3" s="1"/>
  <c r="AC102" i="3" s="1"/>
  <c r="P103" i="3"/>
  <c r="AB103" i="3" s="1"/>
  <c r="AC103" i="3" s="1"/>
  <c r="P104" i="3"/>
  <c r="AB104" i="3" s="1"/>
  <c r="AC104" i="3" s="1"/>
  <c r="P105" i="3"/>
  <c r="AB105" i="3" s="1"/>
  <c r="AC105" i="3" s="1"/>
  <c r="P106" i="3"/>
  <c r="AB106" i="3" s="1"/>
  <c r="AC106" i="3" s="1"/>
  <c r="P107" i="3"/>
  <c r="AB107" i="3" s="1"/>
  <c r="AC107" i="3" s="1"/>
  <c r="P108" i="3"/>
  <c r="AB108" i="3" s="1"/>
  <c r="AC108" i="3" s="1"/>
  <c r="P109" i="3"/>
  <c r="AB109" i="3" s="1"/>
  <c r="AC109" i="3" s="1"/>
  <c r="P110" i="3"/>
  <c r="AB110" i="3" s="1"/>
  <c r="AC110" i="3" s="1"/>
  <c r="P111" i="3"/>
  <c r="AB111" i="3" s="1"/>
  <c r="AC111" i="3" s="1"/>
  <c r="P112" i="3"/>
  <c r="AB112" i="3" s="1"/>
  <c r="AC112" i="3" s="1"/>
  <c r="P113" i="3"/>
  <c r="AB113" i="3" s="1"/>
  <c r="AC113" i="3" s="1"/>
  <c r="P114" i="3"/>
  <c r="AB114" i="3" s="1"/>
  <c r="AC114" i="3" s="1"/>
  <c r="P115" i="3"/>
  <c r="AB115" i="3" s="1"/>
  <c r="AC115" i="3" s="1"/>
  <c r="P116" i="3"/>
  <c r="AB116" i="3" s="1"/>
  <c r="AC116" i="3" s="1"/>
  <c r="P117" i="3"/>
  <c r="AB117" i="3" s="1"/>
  <c r="AC117" i="3" s="1"/>
  <c r="P118" i="3"/>
  <c r="AB118" i="3" s="1"/>
  <c r="AC118" i="3" s="1"/>
  <c r="P119" i="3"/>
  <c r="AB119" i="3" s="1"/>
  <c r="AC119" i="3" s="1"/>
  <c r="P120" i="3"/>
  <c r="AB120" i="3" s="1"/>
  <c r="AC120" i="3" s="1"/>
  <c r="P121" i="3"/>
  <c r="AB121" i="3" s="1"/>
  <c r="AC121" i="3" s="1"/>
  <c r="P122" i="3"/>
  <c r="AB122" i="3" s="1"/>
  <c r="AC122" i="3" s="1"/>
  <c r="P123" i="3"/>
  <c r="AB123" i="3" s="1"/>
  <c r="AC123" i="3" s="1"/>
  <c r="P124" i="3"/>
  <c r="AB124" i="3" s="1"/>
  <c r="AC124" i="3" s="1"/>
  <c r="P125" i="3"/>
  <c r="AB125" i="3" s="1"/>
  <c r="AC125" i="3" s="1"/>
  <c r="P126" i="3"/>
  <c r="AB126" i="3" s="1"/>
  <c r="AC126" i="3" s="1"/>
  <c r="P127" i="3"/>
  <c r="AB127" i="3" s="1"/>
  <c r="AC127" i="3" s="1"/>
  <c r="P128" i="3"/>
  <c r="AB128" i="3" s="1"/>
  <c r="AC128" i="3" s="1"/>
  <c r="P129" i="3"/>
  <c r="AB129" i="3" s="1"/>
  <c r="AC129" i="3" s="1"/>
  <c r="P130" i="3"/>
  <c r="AB130" i="3" s="1"/>
  <c r="AC130" i="3" s="1"/>
  <c r="P131" i="3"/>
  <c r="AB131" i="3" s="1"/>
  <c r="AC131" i="3" s="1"/>
  <c r="P132" i="3"/>
  <c r="AB132" i="3" s="1"/>
  <c r="AC132" i="3" s="1"/>
  <c r="P133" i="3"/>
  <c r="AB133" i="3" s="1"/>
  <c r="AC133" i="3" s="1"/>
  <c r="P134" i="3"/>
  <c r="AB134" i="3" s="1"/>
  <c r="AC134" i="3" s="1"/>
  <c r="P135" i="3"/>
  <c r="AB135" i="3" s="1"/>
  <c r="AC135" i="3" s="1"/>
  <c r="P136" i="3"/>
  <c r="AB136" i="3" s="1"/>
  <c r="AC136" i="3" s="1"/>
  <c r="P137" i="3"/>
  <c r="AB137" i="3" s="1"/>
  <c r="AC137" i="3" s="1"/>
  <c r="P138" i="3"/>
  <c r="AB138" i="3" s="1"/>
  <c r="AC138" i="3" s="1"/>
  <c r="P139" i="3"/>
  <c r="AB139" i="3" s="1"/>
  <c r="AC139" i="3" s="1"/>
  <c r="P140" i="3"/>
  <c r="AB140" i="3" s="1"/>
  <c r="AC140" i="3" s="1"/>
  <c r="P141" i="3"/>
  <c r="AB141" i="3" s="1"/>
  <c r="AC141" i="3" s="1"/>
  <c r="P142" i="3"/>
  <c r="AB142" i="3" s="1"/>
  <c r="AC142" i="3" s="1"/>
  <c r="P143" i="3"/>
  <c r="AB143" i="3" s="1"/>
  <c r="AC143" i="3" s="1"/>
  <c r="P144" i="3"/>
  <c r="AB144" i="3" s="1"/>
  <c r="AC144" i="3" s="1"/>
  <c r="P145" i="3"/>
  <c r="AB145" i="3" s="1"/>
  <c r="AC145" i="3" s="1"/>
  <c r="P146" i="3"/>
  <c r="AB146" i="3" s="1"/>
  <c r="AC146" i="3" s="1"/>
  <c r="P147" i="3"/>
  <c r="AB147" i="3" s="1"/>
  <c r="AC147" i="3" s="1"/>
  <c r="P148" i="3"/>
  <c r="AB148" i="3" s="1"/>
  <c r="AC148" i="3" s="1"/>
  <c r="P149" i="3"/>
  <c r="AB149" i="3" s="1"/>
  <c r="AC149" i="3" s="1"/>
  <c r="P150" i="3"/>
  <c r="AB150" i="3" s="1"/>
  <c r="AC150" i="3" s="1"/>
  <c r="P151" i="3"/>
  <c r="AB151" i="3" s="1"/>
  <c r="AC151" i="3" s="1"/>
  <c r="P152" i="3"/>
  <c r="AB152" i="3" s="1"/>
  <c r="AC152" i="3" s="1"/>
  <c r="P153" i="3"/>
  <c r="AB153" i="3" s="1"/>
  <c r="AC153" i="3" s="1"/>
  <c r="P154" i="3"/>
  <c r="AB154" i="3" s="1"/>
  <c r="AC154" i="3" s="1"/>
  <c r="P155" i="3"/>
  <c r="AB155" i="3" s="1"/>
  <c r="AC155" i="3" s="1"/>
  <c r="P156" i="3"/>
  <c r="AB156" i="3" s="1"/>
  <c r="AC156" i="3" s="1"/>
  <c r="P157" i="3"/>
  <c r="AB157" i="3" s="1"/>
  <c r="AC157" i="3" s="1"/>
  <c r="P158" i="3"/>
  <c r="AB158" i="3" s="1"/>
  <c r="AC158" i="3" s="1"/>
  <c r="P159" i="3"/>
  <c r="AB159" i="3" s="1"/>
  <c r="AC159" i="3" s="1"/>
  <c r="P160" i="3"/>
  <c r="AB160" i="3" s="1"/>
  <c r="AC160" i="3" s="1"/>
  <c r="P161" i="3"/>
  <c r="AB161" i="3" s="1"/>
  <c r="AC161" i="3" s="1"/>
  <c r="P162" i="3"/>
  <c r="AB162" i="3" s="1"/>
  <c r="AC162" i="3" s="1"/>
  <c r="P163" i="3"/>
  <c r="AB163" i="3" s="1"/>
  <c r="AC163" i="3" s="1"/>
  <c r="P164" i="3"/>
  <c r="AB164" i="3" s="1"/>
  <c r="AC164" i="3" s="1"/>
  <c r="P165" i="3"/>
  <c r="AB165" i="3" s="1"/>
  <c r="AC165" i="3" s="1"/>
  <c r="P166" i="3"/>
  <c r="AB166" i="3" s="1"/>
  <c r="AC166" i="3" s="1"/>
  <c r="P167" i="3"/>
  <c r="AB167" i="3" s="1"/>
  <c r="AC167" i="3" s="1"/>
  <c r="P168" i="3"/>
  <c r="AB168" i="3" s="1"/>
  <c r="AC168" i="3" s="1"/>
  <c r="P169" i="3"/>
  <c r="AB169" i="3" s="1"/>
  <c r="AC169" i="3" s="1"/>
  <c r="P170" i="3"/>
  <c r="AB170" i="3" s="1"/>
  <c r="AC170" i="3" s="1"/>
  <c r="P171" i="3"/>
  <c r="AB171" i="3" s="1"/>
  <c r="AC171" i="3" s="1"/>
  <c r="P172" i="3"/>
  <c r="AB172" i="3" s="1"/>
  <c r="AC172" i="3" s="1"/>
  <c r="P173" i="3"/>
  <c r="AB173" i="3" s="1"/>
  <c r="AC173" i="3" s="1"/>
  <c r="P174" i="3"/>
  <c r="AB174" i="3" s="1"/>
  <c r="AC174" i="3" s="1"/>
  <c r="P175" i="3"/>
  <c r="AB175" i="3" s="1"/>
  <c r="AC175" i="3" s="1"/>
  <c r="P176" i="3"/>
  <c r="AB176" i="3" s="1"/>
  <c r="AC176" i="3" s="1"/>
  <c r="P177" i="3"/>
  <c r="AB177" i="3" s="1"/>
  <c r="AC177" i="3" s="1"/>
  <c r="P178" i="3"/>
  <c r="AB178" i="3" s="1"/>
  <c r="AC178" i="3" s="1"/>
  <c r="P179" i="3"/>
  <c r="AB179" i="3" s="1"/>
  <c r="AC179" i="3" s="1"/>
  <c r="P180" i="3"/>
  <c r="AB180" i="3" s="1"/>
  <c r="AC180" i="3" s="1"/>
  <c r="P181" i="3"/>
  <c r="AB181" i="3" s="1"/>
  <c r="AC181" i="3" s="1"/>
  <c r="P182" i="3"/>
  <c r="AB182" i="3" s="1"/>
  <c r="AC182" i="3" s="1"/>
  <c r="P183" i="3"/>
  <c r="AB183" i="3" s="1"/>
  <c r="AC183" i="3" s="1"/>
  <c r="P184" i="3"/>
  <c r="AB184" i="3" s="1"/>
  <c r="AC184" i="3" s="1"/>
  <c r="P185" i="3"/>
  <c r="AB185" i="3" s="1"/>
  <c r="AC185" i="3" s="1"/>
  <c r="P186" i="3"/>
  <c r="AB186" i="3" s="1"/>
  <c r="AC186" i="3" s="1"/>
  <c r="P187" i="3"/>
  <c r="AB187" i="3" s="1"/>
  <c r="AC187" i="3" s="1"/>
  <c r="P188" i="3"/>
  <c r="AB188" i="3" s="1"/>
  <c r="AC188" i="3" s="1"/>
  <c r="P189" i="3"/>
  <c r="AB189" i="3" s="1"/>
  <c r="AC189" i="3" s="1"/>
  <c r="P190" i="3"/>
  <c r="AB190" i="3" s="1"/>
  <c r="AC190" i="3" s="1"/>
  <c r="P191" i="3"/>
  <c r="AB191" i="3" s="1"/>
  <c r="AC191" i="3" s="1"/>
  <c r="P192" i="3"/>
  <c r="AB192" i="3" s="1"/>
  <c r="AC192" i="3" s="1"/>
  <c r="P193" i="3"/>
  <c r="AB193" i="3" s="1"/>
  <c r="AC193" i="3" s="1"/>
  <c r="P194" i="3"/>
  <c r="AB194" i="3" s="1"/>
  <c r="AC194" i="3" s="1"/>
  <c r="P195" i="3"/>
  <c r="AB195" i="3" s="1"/>
  <c r="AC195" i="3" s="1"/>
  <c r="P196" i="3"/>
  <c r="AB196" i="3" s="1"/>
  <c r="AC196" i="3" s="1"/>
  <c r="P197" i="3"/>
  <c r="AB197" i="3" s="1"/>
  <c r="AC197" i="3" s="1"/>
  <c r="P198" i="3"/>
  <c r="AB198" i="3" s="1"/>
  <c r="AC198" i="3" s="1"/>
  <c r="P199" i="3"/>
  <c r="AB199" i="3" s="1"/>
  <c r="AC199" i="3" s="1"/>
  <c r="P200" i="3"/>
  <c r="AB200" i="3" s="1"/>
  <c r="AC200" i="3" s="1"/>
  <c r="P201" i="3"/>
  <c r="AB201" i="3" s="1"/>
  <c r="AC201" i="3" s="1"/>
  <c r="P202" i="3"/>
  <c r="AB202" i="3" s="1"/>
  <c r="AC202" i="3" s="1"/>
  <c r="P203" i="3"/>
  <c r="AB203" i="3" s="1"/>
  <c r="AC203" i="3" s="1"/>
  <c r="P204" i="3"/>
  <c r="AB204" i="3" s="1"/>
  <c r="AC204" i="3" s="1"/>
  <c r="P205" i="3"/>
  <c r="AB205" i="3" s="1"/>
  <c r="AC205" i="3" s="1"/>
  <c r="P206" i="3"/>
  <c r="AB206" i="3" s="1"/>
  <c r="AC206" i="3" s="1"/>
  <c r="P207" i="3"/>
  <c r="AB207" i="3" s="1"/>
  <c r="AC207" i="3" s="1"/>
  <c r="P208" i="3"/>
  <c r="AB208" i="3" s="1"/>
  <c r="AC208" i="3" s="1"/>
  <c r="P209" i="3"/>
  <c r="AB209" i="3" s="1"/>
  <c r="AC209" i="3" s="1"/>
  <c r="P210" i="3"/>
  <c r="AB210" i="3" s="1"/>
  <c r="AC210" i="3" s="1"/>
  <c r="P211" i="3"/>
  <c r="AB211" i="3" s="1"/>
  <c r="AC211" i="3" s="1"/>
  <c r="P212" i="3"/>
  <c r="AB212" i="3" s="1"/>
  <c r="AC212" i="3" s="1"/>
  <c r="P213" i="3"/>
  <c r="AB213" i="3" s="1"/>
  <c r="AC213" i="3" s="1"/>
  <c r="P214" i="3"/>
  <c r="AB214" i="3" s="1"/>
  <c r="AC214" i="3" s="1"/>
  <c r="P215" i="3"/>
  <c r="AB215" i="3" s="1"/>
  <c r="AC215" i="3" s="1"/>
  <c r="P216" i="3"/>
  <c r="AB216" i="3" s="1"/>
  <c r="AC216" i="3" s="1"/>
  <c r="P217" i="3"/>
  <c r="AB217" i="3" s="1"/>
  <c r="AC217" i="3" s="1"/>
  <c r="P218" i="3"/>
  <c r="AB218" i="3" s="1"/>
  <c r="AC218" i="3" s="1"/>
  <c r="P219" i="3"/>
  <c r="AB219" i="3" s="1"/>
  <c r="AC219" i="3" s="1"/>
  <c r="P220" i="3"/>
  <c r="AB220" i="3" s="1"/>
  <c r="AC220" i="3" s="1"/>
  <c r="P221" i="3"/>
  <c r="AB221" i="3" s="1"/>
  <c r="AC221" i="3" s="1"/>
  <c r="P222" i="3"/>
  <c r="AB222" i="3" s="1"/>
  <c r="AC222" i="3" s="1"/>
  <c r="P223" i="3"/>
  <c r="AB223" i="3" s="1"/>
  <c r="AC223" i="3" s="1"/>
  <c r="P224" i="3"/>
  <c r="AB224" i="3" s="1"/>
  <c r="AC224" i="3" s="1"/>
  <c r="P225" i="3"/>
  <c r="AB225" i="3" s="1"/>
  <c r="AC225" i="3" s="1"/>
  <c r="P226" i="3"/>
  <c r="AB226" i="3" s="1"/>
  <c r="AC226" i="3" s="1"/>
  <c r="P227" i="3"/>
  <c r="AB227" i="3" s="1"/>
  <c r="AC227" i="3" s="1"/>
  <c r="P228" i="3"/>
  <c r="AB228" i="3" s="1"/>
  <c r="AC228" i="3" s="1"/>
  <c r="P229" i="3"/>
  <c r="AB229" i="3" s="1"/>
  <c r="AC229" i="3" s="1"/>
  <c r="P230" i="3"/>
  <c r="AB230" i="3" s="1"/>
  <c r="AC230" i="3" s="1"/>
  <c r="P231" i="3"/>
  <c r="AB231" i="3" s="1"/>
  <c r="AC231" i="3" s="1"/>
  <c r="P232" i="3"/>
  <c r="AB232" i="3" s="1"/>
  <c r="AC232" i="3" s="1"/>
  <c r="P233" i="3"/>
  <c r="AB233" i="3" s="1"/>
  <c r="AC233" i="3" s="1"/>
  <c r="P234" i="3"/>
  <c r="AB234" i="3" s="1"/>
  <c r="AC234" i="3" s="1"/>
  <c r="P235" i="3"/>
  <c r="AB235" i="3" s="1"/>
  <c r="AC235" i="3" s="1"/>
  <c r="P236" i="3"/>
  <c r="AB236" i="3" s="1"/>
  <c r="AC236" i="3" s="1"/>
  <c r="P237" i="3"/>
  <c r="AB237" i="3" s="1"/>
  <c r="AC237" i="3" s="1"/>
  <c r="P238" i="3"/>
  <c r="AB238" i="3" s="1"/>
  <c r="AC238" i="3" s="1"/>
  <c r="P239" i="3"/>
  <c r="AB239" i="3" s="1"/>
  <c r="AC239" i="3" s="1"/>
  <c r="P240" i="3"/>
  <c r="AB240" i="3" s="1"/>
  <c r="AC240" i="3" s="1"/>
  <c r="P241" i="3"/>
  <c r="AB241" i="3" s="1"/>
  <c r="AC241" i="3" s="1"/>
  <c r="P242" i="3"/>
  <c r="AB242" i="3" s="1"/>
  <c r="AC242" i="3" s="1"/>
  <c r="P243" i="3"/>
  <c r="AB243" i="3" s="1"/>
  <c r="AC243" i="3" s="1"/>
  <c r="P244" i="3"/>
  <c r="AB244" i="3" s="1"/>
  <c r="AC244" i="3" s="1"/>
  <c r="P245" i="3"/>
  <c r="AB245" i="3" s="1"/>
  <c r="AC245" i="3" s="1"/>
  <c r="P246" i="3"/>
  <c r="AB246" i="3" s="1"/>
  <c r="AC246" i="3" s="1"/>
  <c r="P247" i="3"/>
  <c r="AB247" i="3" s="1"/>
  <c r="AC247" i="3" s="1"/>
  <c r="P248" i="3"/>
  <c r="AB248" i="3" s="1"/>
  <c r="AC248" i="3" s="1"/>
  <c r="P249" i="3"/>
  <c r="AB249" i="3" s="1"/>
  <c r="AC249" i="3" s="1"/>
  <c r="P250" i="3"/>
  <c r="AB250" i="3" s="1"/>
  <c r="AC250" i="3" s="1"/>
  <c r="P251" i="3"/>
  <c r="AB251" i="3" s="1"/>
  <c r="AC251" i="3" s="1"/>
  <c r="P252" i="3"/>
  <c r="AB252" i="3" s="1"/>
  <c r="AC252" i="3" s="1"/>
  <c r="P253" i="3"/>
  <c r="AB253" i="3" s="1"/>
  <c r="AC253" i="3" s="1"/>
  <c r="P254" i="3"/>
  <c r="AB254" i="3" s="1"/>
  <c r="AC254" i="3" s="1"/>
  <c r="P255" i="3"/>
  <c r="AB255" i="3" s="1"/>
  <c r="AC255" i="3" s="1"/>
  <c r="P256" i="3"/>
  <c r="AB256" i="3" s="1"/>
  <c r="AC256" i="3" s="1"/>
  <c r="P257" i="3"/>
  <c r="AB257" i="3" s="1"/>
  <c r="AC257" i="3" s="1"/>
  <c r="P258" i="3"/>
  <c r="AB258" i="3" s="1"/>
  <c r="AC258" i="3" s="1"/>
  <c r="P259" i="3"/>
  <c r="AB259" i="3" s="1"/>
  <c r="AC259" i="3" s="1"/>
  <c r="P260" i="3"/>
  <c r="AB260" i="3" s="1"/>
  <c r="AC260" i="3" s="1"/>
  <c r="P261" i="3"/>
  <c r="AB261" i="3" s="1"/>
  <c r="AC261" i="3" s="1"/>
  <c r="P262" i="3"/>
  <c r="AB262" i="3" s="1"/>
  <c r="AC262" i="3" s="1"/>
  <c r="P263" i="3"/>
  <c r="AB263" i="3" s="1"/>
  <c r="AC263" i="3" s="1"/>
  <c r="P264" i="3"/>
  <c r="AB264" i="3" s="1"/>
  <c r="AC264" i="3" s="1"/>
  <c r="P265" i="3"/>
  <c r="AB265" i="3" s="1"/>
  <c r="AC265" i="3" s="1"/>
  <c r="P266" i="3"/>
  <c r="AB266" i="3" s="1"/>
  <c r="AC266" i="3" s="1"/>
  <c r="P267" i="3"/>
  <c r="AB267" i="3" s="1"/>
  <c r="AC267" i="3" s="1"/>
  <c r="P268" i="3"/>
  <c r="AB268" i="3" s="1"/>
  <c r="AC268" i="3" s="1"/>
  <c r="P269" i="3"/>
  <c r="AB269" i="3" s="1"/>
  <c r="AC269" i="3" s="1"/>
  <c r="P270" i="3"/>
  <c r="AB270" i="3" s="1"/>
  <c r="AC270" i="3" s="1"/>
  <c r="P271" i="3"/>
  <c r="AB271" i="3" s="1"/>
  <c r="AC271" i="3" s="1"/>
  <c r="P272" i="3"/>
  <c r="AB272" i="3" s="1"/>
  <c r="AC272" i="3" s="1"/>
  <c r="P273" i="3"/>
  <c r="AB273" i="3" s="1"/>
  <c r="AC273" i="3" s="1"/>
  <c r="P274" i="3"/>
  <c r="AB274" i="3" s="1"/>
  <c r="AC274" i="3" s="1"/>
  <c r="P275" i="3"/>
  <c r="AB275" i="3" s="1"/>
  <c r="AC275" i="3" s="1"/>
  <c r="P276" i="3"/>
  <c r="AB276" i="3" s="1"/>
  <c r="AC276" i="3" s="1"/>
  <c r="P277" i="3"/>
  <c r="AB277" i="3" s="1"/>
  <c r="AC277" i="3" s="1"/>
  <c r="P278" i="3"/>
  <c r="AB278" i="3" s="1"/>
  <c r="AC278" i="3" s="1"/>
  <c r="P279" i="3"/>
  <c r="AB279" i="3" s="1"/>
  <c r="AC279" i="3" s="1"/>
  <c r="P280" i="3"/>
  <c r="AB280" i="3" s="1"/>
  <c r="AC280" i="3" s="1"/>
  <c r="P281" i="3"/>
  <c r="AB281" i="3" s="1"/>
  <c r="AC281" i="3" s="1"/>
  <c r="P282" i="3"/>
  <c r="AB282" i="3" s="1"/>
  <c r="AC282" i="3" s="1"/>
  <c r="P283" i="3"/>
  <c r="AB283" i="3" s="1"/>
  <c r="AC283" i="3" s="1"/>
  <c r="P284" i="3"/>
  <c r="AB284" i="3" s="1"/>
  <c r="AC284" i="3" s="1"/>
  <c r="P285" i="3"/>
  <c r="AB285" i="3" s="1"/>
  <c r="AC285" i="3" s="1"/>
  <c r="P286" i="3"/>
  <c r="AB286" i="3" s="1"/>
  <c r="AC286" i="3" s="1"/>
  <c r="P287" i="3"/>
  <c r="AB287" i="3" s="1"/>
  <c r="AC287" i="3" s="1"/>
  <c r="P288" i="3"/>
  <c r="AB288" i="3" s="1"/>
  <c r="AC288" i="3" s="1"/>
  <c r="P289" i="3"/>
  <c r="AB289" i="3" s="1"/>
  <c r="AC289" i="3" s="1"/>
  <c r="P290" i="3"/>
  <c r="AB290" i="3" s="1"/>
  <c r="AC290" i="3" s="1"/>
  <c r="P291" i="3"/>
  <c r="AB291" i="3" s="1"/>
  <c r="AC291" i="3" s="1"/>
  <c r="P292" i="3"/>
  <c r="AB292" i="3" s="1"/>
  <c r="AC292" i="3" s="1"/>
  <c r="P293" i="3"/>
  <c r="AB293" i="3" s="1"/>
  <c r="AC293" i="3" s="1"/>
  <c r="P294" i="3"/>
  <c r="AB294" i="3" s="1"/>
  <c r="AC294" i="3" s="1"/>
  <c r="P295" i="3"/>
  <c r="AB295" i="3" s="1"/>
  <c r="AC295" i="3" s="1"/>
  <c r="P296" i="3"/>
  <c r="AB296" i="3" s="1"/>
  <c r="AC296" i="3" s="1"/>
  <c r="P297" i="3"/>
  <c r="AB297" i="3" s="1"/>
  <c r="AC297" i="3" s="1"/>
  <c r="P298" i="3"/>
  <c r="AB298" i="3" s="1"/>
  <c r="AC298" i="3" s="1"/>
  <c r="P299" i="3"/>
  <c r="AB299" i="3" s="1"/>
  <c r="AC299" i="3" s="1"/>
  <c r="P300" i="3"/>
  <c r="AB300" i="3" s="1"/>
  <c r="AC300" i="3" s="1"/>
  <c r="P301" i="3"/>
  <c r="AB301" i="3" s="1"/>
  <c r="AC301" i="3" s="1"/>
  <c r="P302" i="3"/>
  <c r="AB302" i="3" s="1"/>
  <c r="AC302" i="3" s="1"/>
  <c r="P303" i="3"/>
  <c r="AB303" i="3" s="1"/>
  <c r="AC303" i="3" s="1"/>
  <c r="P304" i="3"/>
  <c r="AB304" i="3" s="1"/>
  <c r="AC304" i="3" s="1"/>
  <c r="P305" i="3"/>
  <c r="AB305" i="3" s="1"/>
  <c r="AC305" i="3" s="1"/>
  <c r="P306" i="3"/>
  <c r="AB306" i="3" s="1"/>
  <c r="AC306" i="3" s="1"/>
  <c r="P307" i="3"/>
  <c r="AB307" i="3" s="1"/>
  <c r="AC307" i="3" s="1"/>
  <c r="P308" i="3"/>
  <c r="AB308" i="3" s="1"/>
  <c r="AC308" i="3" s="1"/>
  <c r="P309" i="3"/>
  <c r="AB309" i="3" s="1"/>
  <c r="AC309" i="3" s="1"/>
  <c r="P310" i="3"/>
  <c r="AB310" i="3" s="1"/>
  <c r="AC310" i="3" s="1"/>
  <c r="P311" i="3"/>
  <c r="AB311" i="3" s="1"/>
  <c r="AC311" i="3" s="1"/>
  <c r="P312" i="3"/>
  <c r="AB312" i="3" s="1"/>
  <c r="AC312" i="3" s="1"/>
  <c r="P313" i="3"/>
  <c r="AB313" i="3" s="1"/>
  <c r="AC313" i="3" s="1"/>
  <c r="P314" i="3"/>
  <c r="AB314" i="3" s="1"/>
  <c r="AC314" i="3" s="1"/>
  <c r="P315" i="3"/>
  <c r="AB315" i="3" s="1"/>
  <c r="AC315" i="3" s="1"/>
  <c r="P316" i="3"/>
  <c r="AB316" i="3" s="1"/>
  <c r="AC316" i="3" s="1"/>
  <c r="P317" i="3"/>
  <c r="AB317" i="3" s="1"/>
  <c r="AC317" i="3" s="1"/>
  <c r="P318" i="3"/>
  <c r="AB318" i="3" s="1"/>
  <c r="AC318" i="3" s="1"/>
  <c r="P319" i="3"/>
  <c r="AB319" i="3" s="1"/>
  <c r="AC319" i="3" s="1"/>
  <c r="P320" i="3"/>
  <c r="AB320" i="3" s="1"/>
  <c r="AC320" i="3" s="1"/>
  <c r="P321" i="3"/>
  <c r="AB321" i="3" s="1"/>
  <c r="AC321" i="3" s="1"/>
  <c r="P322" i="3"/>
  <c r="AB322" i="3" s="1"/>
  <c r="AC322" i="3" s="1"/>
  <c r="P323" i="3"/>
  <c r="AB323" i="3" s="1"/>
  <c r="AC323" i="3" s="1"/>
  <c r="P324" i="3"/>
  <c r="AB324" i="3" s="1"/>
  <c r="AC324" i="3" s="1"/>
  <c r="P325" i="3"/>
  <c r="AB325" i="3" s="1"/>
  <c r="AC325" i="3" s="1"/>
  <c r="P326" i="3"/>
  <c r="AB326" i="3" s="1"/>
  <c r="AC326" i="3" s="1"/>
  <c r="P327" i="3"/>
  <c r="AB327" i="3" s="1"/>
  <c r="AC327" i="3" s="1"/>
  <c r="P328" i="3"/>
  <c r="AB328" i="3" s="1"/>
  <c r="AC328" i="3" s="1"/>
  <c r="P329" i="3"/>
  <c r="AB329" i="3" s="1"/>
  <c r="AC329" i="3" s="1"/>
  <c r="P330" i="3"/>
  <c r="AB330" i="3" s="1"/>
  <c r="AC330" i="3" s="1"/>
  <c r="P331" i="3"/>
  <c r="AB331" i="3" s="1"/>
  <c r="AC331" i="3" s="1"/>
  <c r="P332" i="3"/>
  <c r="AB332" i="3" s="1"/>
  <c r="AC332" i="3" s="1"/>
  <c r="P333" i="3"/>
  <c r="AB333" i="3" s="1"/>
  <c r="AC333" i="3" s="1"/>
  <c r="P334" i="3"/>
  <c r="AB334" i="3" s="1"/>
  <c r="AC334" i="3" s="1"/>
  <c r="P335" i="3"/>
  <c r="AB335" i="3" s="1"/>
  <c r="AC335" i="3" s="1"/>
  <c r="P336" i="3"/>
  <c r="AB336" i="3" s="1"/>
  <c r="AC336" i="3" s="1"/>
  <c r="P337" i="3"/>
  <c r="AB337" i="3" s="1"/>
  <c r="AC337" i="3" s="1"/>
  <c r="P338" i="3"/>
  <c r="AB338" i="3" s="1"/>
  <c r="AC338" i="3" s="1"/>
  <c r="P339" i="3"/>
  <c r="AB339" i="3" s="1"/>
  <c r="AC339" i="3" s="1"/>
  <c r="P340" i="3"/>
  <c r="AB340" i="3" s="1"/>
  <c r="AC340" i="3" s="1"/>
  <c r="P341" i="3"/>
  <c r="AB341" i="3" s="1"/>
  <c r="AC341" i="3" s="1"/>
  <c r="P342" i="3"/>
  <c r="AB342" i="3" s="1"/>
  <c r="AC342" i="3" s="1"/>
  <c r="P343" i="3"/>
  <c r="AB343" i="3" s="1"/>
  <c r="AC343" i="3" s="1"/>
  <c r="P344" i="3"/>
  <c r="AB344" i="3" s="1"/>
  <c r="AC344" i="3" s="1"/>
  <c r="P345" i="3"/>
  <c r="AB345" i="3" s="1"/>
  <c r="AC345" i="3" s="1"/>
  <c r="P346" i="3"/>
  <c r="AB346" i="3" s="1"/>
  <c r="AC346" i="3" s="1"/>
  <c r="P347" i="3"/>
  <c r="AB347" i="3" s="1"/>
  <c r="AC347" i="3" s="1"/>
  <c r="P348" i="3"/>
  <c r="AB348" i="3" s="1"/>
  <c r="AC348" i="3" s="1"/>
  <c r="P349" i="3"/>
  <c r="AB349" i="3" s="1"/>
  <c r="AC349" i="3" s="1"/>
  <c r="P350" i="3"/>
  <c r="AB350" i="3" s="1"/>
  <c r="AC350" i="3" s="1"/>
  <c r="P351" i="3"/>
  <c r="AB351" i="3" s="1"/>
  <c r="AC351" i="3" s="1"/>
  <c r="P352" i="3"/>
  <c r="AB352" i="3" s="1"/>
  <c r="AC352" i="3" s="1"/>
  <c r="P353" i="3"/>
  <c r="AB353" i="3" s="1"/>
  <c r="AC353" i="3" s="1"/>
  <c r="P354" i="3"/>
  <c r="AB354" i="3" s="1"/>
  <c r="AC354" i="3" s="1"/>
  <c r="P355" i="3"/>
  <c r="AB355" i="3" s="1"/>
  <c r="AC355" i="3" s="1"/>
  <c r="P356" i="3"/>
  <c r="AB356" i="3" s="1"/>
  <c r="AC356" i="3" s="1"/>
  <c r="P357" i="3"/>
  <c r="AB357" i="3" s="1"/>
  <c r="AC357" i="3" s="1"/>
  <c r="P358" i="3"/>
  <c r="AB358" i="3" s="1"/>
  <c r="AC358" i="3" s="1"/>
  <c r="P359" i="3"/>
  <c r="AB359" i="3" s="1"/>
  <c r="AC359" i="3" s="1"/>
  <c r="P360" i="3"/>
  <c r="AB360" i="3" s="1"/>
  <c r="AC360" i="3" s="1"/>
  <c r="P361" i="3"/>
  <c r="AB361" i="3" s="1"/>
  <c r="AC361" i="3" s="1"/>
  <c r="P362" i="3"/>
  <c r="AB362" i="3" s="1"/>
  <c r="AC362" i="3" s="1"/>
  <c r="P363" i="3"/>
  <c r="AB363" i="3" s="1"/>
  <c r="AC363" i="3" s="1"/>
  <c r="P364" i="3"/>
  <c r="AB364" i="3" s="1"/>
  <c r="AC364" i="3" s="1"/>
  <c r="P365" i="3"/>
  <c r="AB365" i="3" s="1"/>
  <c r="AC365" i="3" s="1"/>
  <c r="P366" i="3"/>
  <c r="AB366" i="3" s="1"/>
  <c r="AC366" i="3" s="1"/>
  <c r="P367" i="3"/>
  <c r="AB367" i="3" s="1"/>
  <c r="AC367" i="3" s="1"/>
  <c r="P368" i="3"/>
  <c r="AB368" i="3" s="1"/>
  <c r="AC368" i="3" s="1"/>
  <c r="P369" i="3"/>
  <c r="AB369" i="3" s="1"/>
  <c r="AC369" i="3" s="1"/>
  <c r="P370" i="3"/>
  <c r="AB370" i="3" s="1"/>
  <c r="AC370" i="3" s="1"/>
  <c r="P371" i="3"/>
  <c r="AB371" i="3" s="1"/>
  <c r="AC371" i="3" s="1"/>
  <c r="P372" i="3"/>
  <c r="AB372" i="3" s="1"/>
  <c r="AC372" i="3" s="1"/>
  <c r="P373" i="3"/>
  <c r="AB373" i="3" s="1"/>
  <c r="AC373" i="3" s="1"/>
  <c r="P374" i="3"/>
  <c r="AB374" i="3" s="1"/>
  <c r="AC374" i="3" s="1"/>
  <c r="P375" i="3"/>
  <c r="AB375" i="3" s="1"/>
  <c r="AC375" i="3" s="1"/>
  <c r="P376" i="3"/>
  <c r="AB376" i="3" s="1"/>
  <c r="AC376" i="3" s="1"/>
  <c r="P377" i="3"/>
  <c r="AB377" i="3" s="1"/>
  <c r="AC377" i="3" s="1"/>
  <c r="P378" i="3"/>
  <c r="AB378" i="3" s="1"/>
  <c r="AC378" i="3" s="1"/>
  <c r="P379" i="3"/>
  <c r="AB379" i="3" s="1"/>
  <c r="AC379" i="3" s="1"/>
  <c r="P380" i="3"/>
  <c r="AB380" i="3" s="1"/>
  <c r="AC380" i="3" s="1"/>
  <c r="P381" i="3"/>
  <c r="AB381" i="3" s="1"/>
  <c r="AC381" i="3" s="1"/>
  <c r="P382" i="3"/>
  <c r="AB382" i="3" s="1"/>
  <c r="AC382" i="3" s="1"/>
  <c r="P383" i="3"/>
  <c r="AB383" i="3" s="1"/>
  <c r="AC383" i="3" s="1"/>
  <c r="P384" i="3"/>
  <c r="AB384" i="3" s="1"/>
  <c r="AC384" i="3" s="1"/>
  <c r="P385" i="3"/>
  <c r="AB385" i="3" s="1"/>
  <c r="AC385" i="3" s="1"/>
  <c r="P386" i="3"/>
  <c r="AB386" i="3" s="1"/>
  <c r="AC386" i="3" s="1"/>
  <c r="P387" i="3"/>
  <c r="AB387" i="3" s="1"/>
  <c r="AC387" i="3" s="1"/>
  <c r="P388" i="3"/>
  <c r="AB388" i="3" s="1"/>
  <c r="AC388" i="3" s="1"/>
  <c r="P389" i="3"/>
  <c r="AB389" i="3" s="1"/>
  <c r="AC389" i="3" s="1"/>
  <c r="P390" i="3"/>
  <c r="AB390" i="3" s="1"/>
  <c r="AC390" i="3" s="1"/>
  <c r="P391" i="3"/>
  <c r="AB391" i="3" s="1"/>
  <c r="AC391" i="3" s="1"/>
  <c r="P392" i="3"/>
  <c r="AB392" i="3" s="1"/>
  <c r="AC392" i="3" s="1"/>
  <c r="P393" i="3"/>
  <c r="AB393" i="3" s="1"/>
  <c r="AC393" i="3" s="1"/>
  <c r="P394" i="3"/>
  <c r="AB394" i="3" s="1"/>
  <c r="AC394" i="3" s="1"/>
  <c r="P395" i="3"/>
  <c r="AB395" i="3" s="1"/>
  <c r="AC395" i="3" s="1"/>
  <c r="P396" i="3"/>
  <c r="AB396" i="3" s="1"/>
  <c r="AC396" i="3" s="1"/>
  <c r="P397" i="3"/>
  <c r="AB397" i="3" s="1"/>
  <c r="AC397" i="3" s="1"/>
  <c r="P398" i="3"/>
  <c r="AB398" i="3" s="1"/>
  <c r="AC398" i="3" s="1"/>
  <c r="P399" i="3"/>
  <c r="AB399" i="3" s="1"/>
  <c r="AC399" i="3" s="1"/>
  <c r="P400" i="3"/>
  <c r="AB400" i="3" s="1"/>
  <c r="AC400" i="3" s="1"/>
  <c r="P401" i="3"/>
  <c r="AB401" i="3" s="1"/>
  <c r="AC401" i="3" s="1"/>
  <c r="P402" i="3"/>
  <c r="AB402" i="3" s="1"/>
  <c r="AC402" i="3" s="1"/>
  <c r="P403" i="3"/>
  <c r="AB403" i="3" s="1"/>
  <c r="AC403" i="3" s="1"/>
  <c r="P404" i="3"/>
  <c r="AB404" i="3" s="1"/>
  <c r="AC404" i="3" s="1"/>
  <c r="P405" i="3"/>
  <c r="AB405" i="3" s="1"/>
  <c r="AC405" i="3" s="1"/>
  <c r="P406" i="3"/>
  <c r="AB406" i="3" s="1"/>
  <c r="AC406" i="3" s="1"/>
  <c r="P407" i="3"/>
  <c r="AB407" i="3" s="1"/>
  <c r="AC407" i="3" s="1"/>
  <c r="P408" i="3"/>
  <c r="AB408" i="3" s="1"/>
  <c r="AC408" i="3" s="1"/>
  <c r="P409" i="3"/>
  <c r="AB409" i="3" s="1"/>
  <c r="AC409" i="3" s="1"/>
  <c r="P410" i="3"/>
  <c r="AB410" i="3" s="1"/>
  <c r="AC410" i="3" s="1"/>
  <c r="P411" i="3"/>
  <c r="AB411" i="3" s="1"/>
  <c r="AC411" i="3" s="1"/>
  <c r="P412" i="3"/>
  <c r="AB412" i="3" s="1"/>
  <c r="AC412" i="3" s="1"/>
  <c r="P413" i="3"/>
  <c r="AB413" i="3" s="1"/>
  <c r="AC413" i="3" s="1"/>
  <c r="P414" i="3"/>
  <c r="AB414" i="3" s="1"/>
  <c r="AC414" i="3" s="1"/>
  <c r="P415" i="3"/>
  <c r="AB415" i="3" s="1"/>
  <c r="AC415" i="3" s="1"/>
  <c r="P416" i="3"/>
  <c r="AB416" i="3" s="1"/>
  <c r="AC416" i="3" s="1"/>
  <c r="P417" i="3"/>
  <c r="AB417" i="3" s="1"/>
  <c r="AC417" i="3" s="1"/>
  <c r="P418" i="3"/>
  <c r="AB418" i="3" s="1"/>
  <c r="AC418" i="3" s="1"/>
  <c r="P419" i="3"/>
  <c r="AB419" i="3" s="1"/>
  <c r="AC419" i="3" s="1"/>
  <c r="P420" i="3"/>
  <c r="AB420" i="3" s="1"/>
  <c r="AC420" i="3" s="1"/>
  <c r="P421" i="3"/>
  <c r="AB421" i="3" s="1"/>
  <c r="AC421" i="3" s="1"/>
  <c r="P422" i="3"/>
  <c r="AB422" i="3" s="1"/>
  <c r="AC422" i="3" s="1"/>
  <c r="P423" i="3"/>
  <c r="AB423" i="3" s="1"/>
  <c r="AC423" i="3" s="1"/>
  <c r="P424" i="3"/>
  <c r="AB424" i="3" s="1"/>
  <c r="AC424" i="3" s="1"/>
  <c r="P425" i="3"/>
  <c r="AB425" i="3" s="1"/>
  <c r="AC425" i="3" s="1"/>
  <c r="P426" i="3"/>
  <c r="AB426" i="3" s="1"/>
  <c r="AC426" i="3" s="1"/>
  <c r="P427" i="3"/>
  <c r="AB427" i="3" s="1"/>
  <c r="AC427" i="3" s="1"/>
  <c r="P428" i="3"/>
  <c r="AB428" i="3" s="1"/>
  <c r="AC428" i="3" s="1"/>
  <c r="P429" i="3"/>
  <c r="AB429" i="3" s="1"/>
  <c r="AC429" i="3" s="1"/>
  <c r="P430" i="3"/>
  <c r="AB430" i="3" s="1"/>
  <c r="AC430" i="3" s="1"/>
  <c r="P431" i="3"/>
  <c r="AB431" i="3" s="1"/>
  <c r="AC431" i="3" s="1"/>
  <c r="P432" i="3"/>
  <c r="AB432" i="3" s="1"/>
  <c r="AC432" i="3" s="1"/>
  <c r="P433" i="3"/>
  <c r="AB433" i="3" s="1"/>
  <c r="AC433" i="3" s="1"/>
  <c r="P434" i="3"/>
  <c r="AB434" i="3" s="1"/>
  <c r="AC434" i="3" s="1"/>
  <c r="P435" i="3"/>
  <c r="AB435" i="3" s="1"/>
  <c r="AC435" i="3" s="1"/>
  <c r="P436" i="3"/>
  <c r="AB436" i="3" s="1"/>
  <c r="AC436" i="3" s="1"/>
  <c r="P437" i="3"/>
  <c r="AB437" i="3" s="1"/>
  <c r="AC437" i="3" s="1"/>
  <c r="P438" i="3"/>
  <c r="AB438" i="3" s="1"/>
  <c r="AC438" i="3" s="1"/>
  <c r="P439" i="3"/>
  <c r="AB439" i="3" s="1"/>
  <c r="AC439" i="3" s="1"/>
  <c r="P440" i="3"/>
  <c r="AB440" i="3" s="1"/>
  <c r="AC440" i="3" s="1"/>
  <c r="P441" i="3"/>
  <c r="AB441" i="3" s="1"/>
  <c r="AC441" i="3" s="1"/>
  <c r="P442" i="3"/>
  <c r="AB442" i="3" s="1"/>
  <c r="AC442" i="3" s="1"/>
  <c r="P443" i="3"/>
  <c r="AB443" i="3" s="1"/>
  <c r="AC443" i="3" s="1"/>
  <c r="P444" i="3"/>
  <c r="AB444" i="3" s="1"/>
  <c r="AC444" i="3" s="1"/>
  <c r="P445" i="3"/>
  <c r="AB445" i="3" s="1"/>
  <c r="AC445" i="3" s="1"/>
  <c r="P446" i="3"/>
  <c r="AB446" i="3" s="1"/>
  <c r="AC446" i="3" s="1"/>
  <c r="P447" i="3"/>
  <c r="AB447" i="3" s="1"/>
  <c r="AC447" i="3" s="1"/>
  <c r="P448" i="3"/>
  <c r="AB448" i="3" s="1"/>
  <c r="AC448" i="3" s="1"/>
  <c r="P449" i="3"/>
  <c r="AB449" i="3" s="1"/>
  <c r="AC449" i="3" s="1"/>
  <c r="P450" i="3"/>
  <c r="AB450" i="3" s="1"/>
  <c r="AC450" i="3" s="1"/>
  <c r="P451" i="3"/>
  <c r="AB451" i="3" s="1"/>
  <c r="AC451" i="3" s="1"/>
  <c r="P452" i="3"/>
  <c r="AB452" i="3" s="1"/>
  <c r="AC452" i="3" s="1"/>
  <c r="P453" i="3"/>
  <c r="AB453" i="3" s="1"/>
  <c r="AC453" i="3" s="1"/>
  <c r="P454" i="3"/>
  <c r="AB454" i="3" s="1"/>
  <c r="AC454" i="3" s="1"/>
  <c r="P455" i="3"/>
  <c r="AB455" i="3" s="1"/>
  <c r="AC455" i="3" s="1"/>
  <c r="P456" i="3"/>
  <c r="AB456" i="3" s="1"/>
  <c r="AC456" i="3" s="1"/>
  <c r="P457" i="3"/>
  <c r="AB457" i="3" s="1"/>
  <c r="AC457" i="3" s="1"/>
  <c r="P458" i="3"/>
  <c r="AB458" i="3" s="1"/>
  <c r="AC458" i="3" s="1"/>
  <c r="P459" i="3"/>
  <c r="AB459" i="3" s="1"/>
  <c r="AC459" i="3" s="1"/>
  <c r="P460" i="3"/>
  <c r="AB460" i="3" s="1"/>
  <c r="AC460" i="3" s="1"/>
  <c r="P461" i="3"/>
  <c r="AB461" i="3" s="1"/>
  <c r="AC461" i="3" s="1"/>
  <c r="P462" i="3"/>
  <c r="AB462" i="3" s="1"/>
  <c r="AC462" i="3" s="1"/>
  <c r="P463" i="3"/>
  <c r="AB463" i="3" s="1"/>
  <c r="AC463" i="3" s="1"/>
  <c r="P464" i="3"/>
  <c r="AB464" i="3" s="1"/>
  <c r="AC464" i="3" s="1"/>
  <c r="P465" i="3"/>
  <c r="AB465" i="3" s="1"/>
  <c r="AC465" i="3" s="1"/>
  <c r="P466" i="3"/>
  <c r="AB466" i="3" s="1"/>
  <c r="AC466" i="3" s="1"/>
  <c r="P467" i="3"/>
  <c r="AB467" i="3" s="1"/>
  <c r="AC467" i="3" s="1"/>
  <c r="P468" i="3"/>
  <c r="AB468" i="3" s="1"/>
  <c r="AC468" i="3" s="1"/>
  <c r="P469" i="3"/>
  <c r="AB469" i="3" s="1"/>
  <c r="AC469" i="3" s="1"/>
  <c r="P470" i="3"/>
  <c r="AB470" i="3" s="1"/>
  <c r="AC470" i="3" s="1"/>
  <c r="P471" i="3"/>
  <c r="AB471" i="3" s="1"/>
  <c r="AC471" i="3" s="1"/>
  <c r="P472" i="3"/>
  <c r="AB472" i="3" s="1"/>
  <c r="AC472" i="3" s="1"/>
  <c r="P473" i="3"/>
  <c r="AB473" i="3" s="1"/>
  <c r="AC473" i="3" s="1"/>
  <c r="P474" i="3"/>
  <c r="AB474" i="3" s="1"/>
  <c r="AC474" i="3" s="1"/>
  <c r="P475" i="3"/>
  <c r="AB475" i="3" s="1"/>
  <c r="AC475" i="3" s="1"/>
  <c r="P476" i="3"/>
  <c r="AB476" i="3" s="1"/>
  <c r="AC476" i="3" s="1"/>
  <c r="P477" i="3"/>
  <c r="AB477" i="3" s="1"/>
  <c r="AC477" i="3" s="1"/>
  <c r="P478" i="3"/>
  <c r="AB478" i="3" s="1"/>
  <c r="AC478" i="3" s="1"/>
  <c r="P479" i="3"/>
  <c r="AB479" i="3" s="1"/>
  <c r="AC479" i="3" s="1"/>
  <c r="P480" i="3"/>
  <c r="AB480" i="3" s="1"/>
  <c r="AC480" i="3" s="1"/>
  <c r="P481" i="3"/>
  <c r="AB481" i="3" s="1"/>
  <c r="AC481" i="3" s="1"/>
  <c r="P482" i="3"/>
  <c r="AB482" i="3" s="1"/>
  <c r="AC482" i="3" s="1"/>
  <c r="P483" i="3"/>
  <c r="AB483" i="3" s="1"/>
  <c r="AC483" i="3" s="1"/>
  <c r="P484" i="3"/>
  <c r="AB484" i="3" s="1"/>
  <c r="AC484" i="3" s="1"/>
  <c r="P485" i="3"/>
  <c r="AB485" i="3" s="1"/>
  <c r="AC485" i="3" s="1"/>
  <c r="P486" i="3"/>
  <c r="AB486" i="3" s="1"/>
  <c r="AC486" i="3" s="1"/>
  <c r="P487" i="3"/>
  <c r="AB487" i="3" s="1"/>
  <c r="AC487" i="3" s="1"/>
  <c r="P488" i="3"/>
  <c r="AB488" i="3" s="1"/>
  <c r="AC488" i="3" s="1"/>
  <c r="P489" i="3"/>
  <c r="AB489" i="3" s="1"/>
  <c r="AC489" i="3" s="1"/>
  <c r="P490" i="3"/>
  <c r="AB490" i="3" s="1"/>
  <c r="AC490" i="3" s="1"/>
  <c r="P491" i="3"/>
  <c r="AB491" i="3" s="1"/>
  <c r="AC491" i="3" s="1"/>
  <c r="P492" i="3"/>
  <c r="AB492" i="3" s="1"/>
  <c r="AC492" i="3" s="1"/>
  <c r="P493" i="3"/>
  <c r="AB493" i="3" s="1"/>
  <c r="AC493" i="3" s="1"/>
  <c r="P494" i="3"/>
  <c r="AB494" i="3" s="1"/>
  <c r="AC494" i="3" s="1"/>
  <c r="P495" i="3"/>
  <c r="AB495" i="3" s="1"/>
  <c r="AC495" i="3" s="1"/>
  <c r="P496" i="3"/>
  <c r="AB496" i="3" s="1"/>
  <c r="AC496" i="3" s="1"/>
  <c r="P497" i="3"/>
  <c r="AB497" i="3" s="1"/>
  <c r="AC497" i="3" s="1"/>
  <c r="P498" i="3"/>
  <c r="AB498" i="3" s="1"/>
  <c r="AC498" i="3" s="1"/>
  <c r="P499" i="3"/>
  <c r="AB499" i="3" s="1"/>
  <c r="AC499" i="3" s="1"/>
  <c r="P500" i="3"/>
  <c r="AB500" i="3" s="1"/>
  <c r="AC500" i="3" s="1"/>
  <c r="P501" i="3"/>
  <c r="AB501" i="3" s="1"/>
  <c r="AC501" i="3" s="1"/>
  <c r="P502" i="3"/>
  <c r="AB502" i="3" s="1"/>
  <c r="AC502" i="3" s="1"/>
  <c r="P503" i="3"/>
  <c r="AB503" i="3" s="1"/>
  <c r="AC503" i="3" s="1"/>
  <c r="P504" i="3"/>
  <c r="AB504" i="3" s="1"/>
  <c r="AC504" i="3" s="1"/>
  <c r="P505" i="3"/>
  <c r="AB505" i="3" s="1"/>
  <c r="AC505" i="3" s="1"/>
  <c r="P506" i="3"/>
  <c r="AB506" i="3" s="1"/>
  <c r="AC506" i="3" s="1"/>
  <c r="P507" i="3"/>
  <c r="AB507" i="3" s="1"/>
  <c r="AC507" i="3" s="1"/>
  <c r="P508" i="3"/>
  <c r="AB508" i="3" s="1"/>
  <c r="AC508" i="3" s="1"/>
  <c r="P509" i="3"/>
  <c r="AB509" i="3" s="1"/>
  <c r="AC509" i="3" s="1"/>
  <c r="P510" i="3"/>
  <c r="AB510" i="3" s="1"/>
  <c r="AC510" i="3" s="1"/>
  <c r="P511" i="3"/>
  <c r="AB511" i="3" s="1"/>
  <c r="AC511" i="3" s="1"/>
  <c r="P512" i="3"/>
  <c r="AB512" i="3" s="1"/>
  <c r="AC512" i="3" s="1"/>
  <c r="P513" i="3"/>
  <c r="AB513" i="3" s="1"/>
  <c r="AC513" i="3" s="1"/>
  <c r="P514" i="3"/>
  <c r="AB514" i="3" s="1"/>
  <c r="AC514" i="3" s="1"/>
  <c r="P515" i="3"/>
  <c r="AB515" i="3" s="1"/>
  <c r="AC515" i="3" s="1"/>
  <c r="P516" i="3"/>
  <c r="AB516" i="3" s="1"/>
  <c r="AC516" i="3" s="1"/>
  <c r="P517" i="3"/>
  <c r="AB517" i="3" s="1"/>
  <c r="AC517" i="3" s="1"/>
  <c r="P518" i="3"/>
  <c r="AB518" i="3" s="1"/>
  <c r="AC518" i="3" s="1"/>
  <c r="P519" i="3"/>
  <c r="AB519" i="3" s="1"/>
  <c r="AC519" i="3" s="1"/>
  <c r="P520" i="3"/>
  <c r="AB520" i="3" s="1"/>
  <c r="AC520" i="3" s="1"/>
  <c r="P521" i="3"/>
  <c r="AB521" i="3" s="1"/>
  <c r="AC521" i="3" s="1"/>
  <c r="P522" i="3"/>
  <c r="AB522" i="3" s="1"/>
  <c r="AC522" i="3" s="1"/>
  <c r="P523" i="3"/>
  <c r="AB523" i="3" s="1"/>
  <c r="AC523" i="3" s="1"/>
  <c r="P524" i="3"/>
  <c r="AB524" i="3" s="1"/>
  <c r="AC524" i="3" s="1"/>
  <c r="P525" i="3"/>
  <c r="AB525" i="3" s="1"/>
  <c r="AC525" i="3" s="1"/>
  <c r="P526" i="3"/>
  <c r="AB526" i="3" s="1"/>
  <c r="AC526" i="3" s="1"/>
  <c r="P527" i="3"/>
  <c r="AB527" i="3" s="1"/>
  <c r="AC527" i="3" s="1"/>
  <c r="P528" i="3"/>
  <c r="AB528" i="3" s="1"/>
  <c r="AC528" i="3" s="1"/>
  <c r="P529" i="3"/>
  <c r="AB529" i="3" s="1"/>
  <c r="AC529" i="3" s="1"/>
  <c r="P530" i="3"/>
  <c r="AB530" i="3" s="1"/>
  <c r="AC530" i="3" s="1"/>
  <c r="P531" i="3"/>
  <c r="AB531" i="3" s="1"/>
  <c r="AC531" i="3" s="1"/>
  <c r="P532" i="3"/>
  <c r="AB532" i="3" s="1"/>
  <c r="AC532" i="3" s="1"/>
  <c r="P533" i="3"/>
  <c r="AB533" i="3" s="1"/>
  <c r="AC533" i="3" s="1"/>
  <c r="P534" i="3"/>
  <c r="AB534" i="3" s="1"/>
  <c r="AC534" i="3" s="1"/>
  <c r="P535" i="3"/>
  <c r="AB535" i="3" s="1"/>
  <c r="AC535" i="3" s="1"/>
  <c r="P536" i="3"/>
  <c r="AB536" i="3" s="1"/>
  <c r="AC536" i="3" s="1"/>
  <c r="P537" i="3"/>
  <c r="AB537" i="3" s="1"/>
  <c r="AC537" i="3" s="1"/>
  <c r="P538" i="3"/>
  <c r="AB538" i="3" s="1"/>
  <c r="AC538" i="3" s="1"/>
  <c r="P539" i="3"/>
  <c r="AB539" i="3" s="1"/>
  <c r="AC539" i="3" s="1"/>
  <c r="P540" i="3"/>
  <c r="AB540" i="3" s="1"/>
  <c r="AC540" i="3" s="1"/>
  <c r="P541" i="3"/>
  <c r="AB541" i="3" s="1"/>
  <c r="AC541" i="3" s="1"/>
  <c r="P542" i="3"/>
  <c r="AB542" i="3" s="1"/>
  <c r="AC542" i="3" s="1"/>
  <c r="P543" i="3"/>
  <c r="AB543" i="3" s="1"/>
  <c r="AC543" i="3" s="1"/>
  <c r="P544" i="3"/>
  <c r="AB544" i="3" s="1"/>
  <c r="AC544" i="3" s="1"/>
  <c r="P545" i="3"/>
  <c r="AB545" i="3" s="1"/>
  <c r="AC545" i="3" s="1"/>
  <c r="P546" i="3"/>
  <c r="AB546" i="3" s="1"/>
  <c r="AC546" i="3" s="1"/>
  <c r="P547" i="3"/>
  <c r="AB547" i="3" s="1"/>
  <c r="AC547" i="3" s="1"/>
  <c r="P548" i="3"/>
  <c r="AB548" i="3" s="1"/>
  <c r="AC548" i="3" s="1"/>
  <c r="P549" i="3"/>
  <c r="AB549" i="3" s="1"/>
  <c r="AC549" i="3" s="1"/>
  <c r="P550" i="3"/>
  <c r="AB550" i="3" s="1"/>
  <c r="AC550" i="3" s="1"/>
  <c r="P551" i="3"/>
  <c r="AB551" i="3" s="1"/>
  <c r="AC551" i="3" s="1"/>
  <c r="P552" i="3"/>
  <c r="AB552" i="3" s="1"/>
  <c r="AC552" i="3" s="1"/>
  <c r="P553" i="3"/>
  <c r="AB553" i="3" s="1"/>
  <c r="AC553" i="3" s="1"/>
  <c r="P554" i="3"/>
  <c r="AB554" i="3" s="1"/>
  <c r="AC554" i="3" s="1"/>
  <c r="P555" i="3"/>
  <c r="AB555" i="3" s="1"/>
  <c r="AC555" i="3" s="1"/>
  <c r="P556" i="3"/>
  <c r="AB556" i="3" s="1"/>
  <c r="AC556" i="3" s="1"/>
  <c r="P557" i="3"/>
  <c r="AB557" i="3" s="1"/>
  <c r="AC557" i="3" s="1"/>
  <c r="P558" i="3"/>
  <c r="AB558" i="3" s="1"/>
  <c r="AC558" i="3" s="1"/>
  <c r="P559" i="3"/>
  <c r="AB559" i="3" s="1"/>
  <c r="AC559" i="3" s="1"/>
  <c r="P560" i="3"/>
  <c r="AB560" i="3" s="1"/>
  <c r="AC560" i="3" s="1"/>
  <c r="P561" i="3"/>
  <c r="AB561" i="3" s="1"/>
  <c r="AC561" i="3" s="1"/>
  <c r="P562" i="3"/>
  <c r="AB562" i="3" s="1"/>
  <c r="AC562" i="3" s="1"/>
  <c r="P563" i="3"/>
  <c r="AB563" i="3" s="1"/>
  <c r="AC563" i="3" s="1"/>
  <c r="P564" i="3"/>
  <c r="AB564" i="3" s="1"/>
  <c r="AC564" i="3" s="1"/>
  <c r="P565" i="3"/>
  <c r="AB565" i="3" s="1"/>
  <c r="AC565" i="3" s="1"/>
  <c r="P566" i="3"/>
  <c r="AB566" i="3" s="1"/>
  <c r="AC566" i="3" s="1"/>
  <c r="P567" i="3"/>
  <c r="AB567" i="3" s="1"/>
  <c r="AC567" i="3" s="1"/>
  <c r="P568" i="3"/>
  <c r="AB568" i="3" s="1"/>
  <c r="AC568" i="3" s="1"/>
  <c r="P569" i="3"/>
  <c r="AB569" i="3" s="1"/>
  <c r="AC569" i="3" s="1"/>
  <c r="P570" i="3"/>
  <c r="AB570" i="3" s="1"/>
  <c r="AC570" i="3" s="1"/>
  <c r="P571" i="3"/>
  <c r="AB571" i="3" s="1"/>
  <c r="AC571" i="3" s="1"/>
  <c r="P572" i="3"/>
  <c r="AB572" i="3" s="1"/>
  <c r="AC572" i="3" s="1"/>
  <c r="P573" i="3"/>
  <c r="AB573" i="3" s="1"/>
  <c r="AC573" i="3" s="1"/>
  <c r="P574" i="3"/>
  <c r="AB574" i="3" s="1"/>
  <c r="AC574" i="3" s="1"/>
  <c r="P575" i="3"/>
  <c r="AB575" i="3" s="1"/>
  <c r="AC575" i="3" s="1"/>
  <c r="P576" i="3"/>
  <c r="AB576" i="3" s="1"/>
  <c r="AC576" i="3" s="1"/>
  <c r="P577" i="3"/>
  <c r="AB577" i="3" s="1"/>
  <c r="AC577" i="3" s="1"/>
  <c r="P578" i="3"/>
  <c r="AB578" i="3" s="1"/>
  <c r="AC578" i="3" s="1"/>
  <c r="P579" i="3"/>
  <c r="AB579" i="3" s="1"/>
  <c r="AC579" i="3" s="1"/>
  <c r="P580" i="3"/>
  <c r="AB580" i="3" s="1"/>
  <c r="AC580" i="3" s="1"/>
  <c r="P581" i="3"/>
  <c r="AB581" i="3" s="1"/>
  <c r="AC581" i="3" s="1"/>
  <c r="P582" i="3"/>
  <c r="AB582" i="3" s="1"/>
  <c r="AC582" i="3" s="1"/>
  <c r="P583" i="3"/>
  <c r="AB583" i="3" s="1"/>
  <c r="AC583" i="3" s="1"/>
  <c r="P584" i="3"/>
  <c r="AB584" i="3" s="1"/>
  <c r="AC584" i="3" s="1"/>
  <c r="P585" i="3"/>
  <c r="AB585" i="3" s="1"/>
  <c r="AC585" i="3" s="1"/>
  <c r="P586" i="3"/>
  <c r="AB586" i="3" s="1"/>
  <c r="AC586" i="3" s="1"/>
  <c r="P587" i="3"/>
  <c r="AB587" i="3" s="1"/>
  <c r="AC587" i="3" s="1"/>
  <c r="P588" i="3"/>
  <c r="AB588" i="3" s="1"/>
  <c r="AC588" i="3" s="1"/>
  <c r="P589" i="3"/>
  <c r="AB589" i="3" s="1"/>
  <c r="AC589" i="3" s="1"/>
  <c r="P590" i="3"/>
  <c r="AB590" i="3" s="1"/>
  <c r="AC590" i="3" s="1"/>
  <c r="P591" i="3"/>
  <c r="AB591" i="3" s="1"/>
  <c r="AC591" i="3" s="1"/>
  <c r="P592" i="3"/>
  <c r="AB592" i="3" s="1"/>
  <c r="AC592" i="3" s="1"/>
  <c r="P593" i="3"/>
  <c r="AB593" i="3" s="1"/>
  <c r="AC593" i="3" s="1"/>
  <c r="P594" i="3"/>
  <c r="AB594" i="3" s="1"/>
  <c r="AC594" i="3" s="1"/>
  <c r="P595" i="3"/>
  <c r="AB595" i="3" s="1"/>
  <c r="AC595" i="3" s="1"/>
  <c r="P596" i="3"/>
  <c r="AB596" i="3" s="1"/>
  <c r="AC596" i="3" s="1"/>
  <c r="P597" i="3"/>
  <c r="AB597" i="3" s="1"/>
  <c r="AC597" i="3" s="1"/>
  <c r="P598" i="3"/>
  <c r="AB598" i="3" s="1"/>
  <c r="AC598" i="3" s="1"/>
  <c r="P599" i="3"/>
  <c r="AB599" i="3" s="1"/>
  <c r="AC599" i="3" s="1"/>
  <c r="P600" i="3"/>
  <c r="AB600" i="3" s="1"/>
  <c r="AC600" i="3" s="1"/>
  <c r="P601" i="3"/>
  <c r="AB601" i="3" s="1"/>
  <c r="AC601" i="3" s="1"/>
  <c r="P602" i="3"/>
  <c r="AB602" i="3" s="1"/>
  <c r="AC602" i="3" s="1"/>
  <c r="P603" i="3"/>
  <c r="AB603" i="3" s="1"/>
  <c r="AC603" i="3" s="1"/>
  <c r="P604" i="3"/>
  <c r="AB604" i="3" s="1"/>
  <c r="AC604" i="3" s="1"/>
  <c r="P605" i="3"/>
  <c r="AB605" i="3" s="1"/>
  <c r="AC605" i="3" s="1"/>
  <c r="P606" i="3"/>
  <c r="AB606" i="3" s="1"/>
  <c r="AC606" i="3" s="1"/>
  <c r="P607" i="3"/>
  <c r="AB607" i="3" s="1"/>
  <c r="AC607" i="3" s="1"/>
  <c r="P608" i="3"/>
  <c r="AB608" i="3" s="1"/>
  <c r="AC608" i="3" s="1"/>
  <c r="P609" i="3"/>
  <c r="AB609" i="3" s="1"/>
  <c r="AC609" i="3" s="1"/>
  <c r="P610" i="3"/>
  <c r="AB610" i="3" s="1"/>
  <c r="AC610" i="3" s="1"/>
  <c r="P611" i="3"/>
  <c r="AB611" i="3" s="1"/>
  <c r="AC611" i="3" s="1"/>
  <c r="P612" i="3"/>
  <c r="AB612" i="3" s="1"/>
  <c r="AC612" i="3" s="1"/>
  <c r="P613" i="3"/>
  <c r="AB613" i="3" s="1"/>
  <c r="AC613" i="3" s="1"/>
  <c r="P614" i="3"/>
  <c r="AB614" i="3" s="1"/>
  <c r="AC614" i="3" s="1"/>
  <c r="P615" i="3"/>
  <c r="AB615" i="3" s="1"/>
  <c r="AC615" i="3" s="1"/>
  <c r="P616" i="3"/>
  <c r="AB616" i="3" s="1"/>
  <c r="AC616" i="3" s="1"/>
  <c r="P617" i="3"/>
  <c r="AB617" i="3" s="1"/>
  <c r="AC617" i="3" s="1"/>
  <c r="P618" i="3"/>
  <c r="AB618" i="3" s="1"/>
  <c r="AC618" i="3" s="1"/>
  <c r="P619" i="3"/>
  <c r="AB619" i="3" s="1"/>
  <c r="AC619" i="3" s="1"/>
  <c r="P620" i="3"/>
  <c r="AB620" i="3" s="1"/>
  <c r="AC620" i="3" s="1"/>
  <c r="P621" i="3"/>
  <c r="AB621" i="3" s="1"/>
  <c r="AC621" i="3" s="1"/>
  <c r="P622" i="3"/>
  <c r="AB622" i="3" s="1"/>
  <c r="AC622" i="3" s="1"/>
  <c r="P623" i="3"/>
  <c r="AB623" i="3" s="1"/>
  <c r="AC623" i="3" s="1"/>
  <c r="P624" i="3"/>
  <c r="AB624" i="3" s="1"/>
  <c r="AC624" i="3" s="1"/>
  <c r="P625" i="3"/>
  <c r="AB625" i="3" s="1"/>
  <c r="AC625" i="3" s="1"/>
  <c r="P626" i="3"/>
  <c r="AB626" i="3" s="1"/>
  <c r="AC626" i="3" s="1"/>
  <c r="P627" i="3"/>
  <c r="AB627" i="3" s="1"/>
  <c r="AC627" i="3" s="1"/>
  <c r="P628" i="3"/>
  <c r="AB628" i="3" s="1"/>
  <c r="AC628" i="3" s="1"/>
  <c r="P629" i="3"/>
  <c r="AB629" i="3" s="1"/>
  <c r="AC629" i="3" s="1"/>
  <c r="P630" i="3"/>
  <c r="AB630" i="3" s="1"/>
  <c r="AC630" i="3" s="1"/>
  <c r="P631" i="3"/>
  <c r="AB631" i="3" s="1"/>
  <c r="AC631" i="3" s="1"/>
  <c r="P632" i="3"/>
  <c r="AB632" i="3" s="1"/>
  <c r="AC632" i="3" s="1"/>
  <c r="P633" i="3"/>
  <c r="AB633" i="3" s="1"/>
  <c r="AC633" i="3" s="1"/>
  <c r="P634" i="3"/>
  <c r="AB634" i="3" s="1"/>
  <c r="AC634" i="3" s="1"/>
  <c r="P635" i="3"/>
  <c r="AB635" i="3" s="1"/>
  <c r="AC635" i="3" s="1"/>
  <c r="P636" i="3"/>
  <c r="AB636" i="3" s="1"/>
  <c r="AC636" i="3" s="1"/>
  <c r="P637" i="3"/>
  <c r="AB637" i="3" s="1"/>
  <c r="AC637" i="3" s="1"/>
  <c r="P638" i="3"/>
  <c r="AB638" i="3" s="1"/>
  <c r="AC638" i="3" s="1"/>
  <c r="P639" i="3"/>
  <c r="AB639" i="3" s="1"/>
  <c r="AC639" i="3" s="1"/>
  <c r="P640" i="3"/>
  <c r="AB640" i="3" s="1"/>
  <c r="AC640" i="3" s="1"/>
  <c r="P641" i="3"/>
  <c r="AB641" i="3" s="1"/>
  <c r="AC641" i="3" s="1"/>
  <c r="P642" i="3"/>
  <c r="AB642" i="3" s="1"/>
  <c r="AC642" i="3" s="1"/>
  <c r="P643" i="3"/>
  <c r="AB643" i="3" s="1"/>
  <c r="AC643" i="3" s="1"/>
  <c r="P644" i="3"/>
  <c r="AB644" i="3" s="1"/>
  <c r="AC644" i="3" s="1"/>
  <c r="P645" i="3"/>
  <c r="AB645" i="3" s="1"/>
  <c r="AC645" i="3" s="1"/>
  <c r="P646" i="3"/>
  <c r="AB646" i="3" s="1"/>
  <c r="AC646" i="3" s="1"/>
  <c r="P647" i="3"/>
  <c r="AB647" i="3" s="1"/>
  <c r="AC647" i="3" s="1"/>
  <c r="P648" i="3"/>
  <c r="AB648" i="3" s="1"/>
  <c r="AC648" i="3" s="1"/>
  <c r="P649" i="3"/>
  <c r="AB649" i="3" s="1"/>
  <c r="AC649" i="3" s="1"/>
  <c r="P650" i="3"/>
  <c r="AB650" i="3" s="1"/>
  <c r="AC650" i="3" s="1"/>
  <c r="P651" i="3"/>
  <c r="AB651" i="3" s="1"/>
  <c r="AC651" i="3" s="1"/>
  <c r="P652" i="3"/>
  <c r="AB652" i="3" s="1"/>
  <c r="AC652" i="3" s="1"/>
  <c r="P653" i="3"/>
  <c r="AB653" i="3" s="1"/>
  <c r="AC653" i="3" s="1"/>
  <c r="P654" i="3"/>
  <c r="AB654" i="3" s="1"/>
  <c r="AC654" i="3" s="1"/>
  <c r="P655" i="3"/>
  <c r="AB655" i="3" s="1"/>
  <c r="AC655" i="3" s="1"/>
  <c r="P656" i="3"/>
  <c r="AB656" i="3" s="1"/>
  <c r="AC656" i="3" s="1"/>
  <c r="P657" i="3"/>
  <c r="AB657" i="3" s="1"/>
  <c r="AC657" i="3" s="1"/>
  <c r="P658" i="3"/>
  <c r="AB658" i="3" s="1"/>
  <c r="AC658" i="3" s="1"/>
  <c r="P659" i="3"/>
  <c r="AB659" i="3" s="1"/>
  <c r="AC659" i="3" s="1"/>
  <c r="P660" i="3"/>
  <c r="AB660" i="3" s="1"/>
  <c r="AC660" i="3" s="1"/>
  <c r="P661" i="3"/>
  <c r="AB661" i="3" s="1"/>
  <c r="AC661" i="3" s="1"/>
  <c r="P662" i="3"/>
  <c r="AB662" i="3" s="1"/>
  <c r="AC662" i="3" s="1"/>
  <c r="P663" i="3"/>
  <c r="AB663" i="3" s="1"/>
  <c r="AC663" i="3" s="1"/>
  <c r="P664" i="3"/>
  <c r="AB664" i="3" s="1"/>
  <c r="AC664" i="3" s="1"/>
  <c r="P665" i="3"/>
  <c r="AB665" i="3" s="1"/>
  <c r="AC665" i="3" s="1"/>
  <c r="P666" i="3"/>
  <c r="AB666" i="3" s="1"/>
  <c r="AC666" i="3" s="1"/>
  <c r="P667" i="3"/>
  <c r="AB667" i="3" s="1"/>
  <c r="AC667" i="3" s="1"/>
  <c r="P668" i="3"/>
  <c r="AB668" i="3" s="1"/>
  <c r="AC668" i="3" s="1"/>
  <c r="P669" i="3"/>
  <c r="AB669" i="3" s="1"/>
  <c r="AC669" i="3" s="1"/>
  <c r="P670" i="3"/>
  <c r="AB670" i="3" s="1"/>
  <c r="AC670" i="3" s="1"/>
  <c r="P671" i="3"/>
  <c r="AB671" i="3" s="1"/>
  <c r="AC671" i="3" s="1"/>
  <c r="P672" i="3"/>
  <c r="AB672" i="3" s="1"/>
  <c r="AC672" i="3" s="1"/>
  <c r="P673" i="3"/>
  <c r="AB673" i="3" s="1"/>
  <c r="AC673" i="3" s="1"/>
  <c r="P674" i="3"/>
  <c r="AB674" i="3" s="1"/>
  <c r="AC674" i="3" s="1"/>
  <c r="P675" i="3"/>
  <c r="AB675" i="3" s="1"/>
  <c r="AC675" i="3" s="1"/>
  <c r="P676" i="3"/>
  <c r="AB676" i="3" s="1"/>
  <c r="AC676" i="3" s="1"/>
  <c r="P677" i="3"/>
  <c r="AB677" i="3" s="1"/>
  <c r="AC677" i="3" s="1"/>
  <c r="P678" i="3"/>
  <c r="AB678" i="3" s="1"/>
  <c r="AC678" i="3" s="1"/>
  <c r="P679" i="3"/>
  <c r="AB679" i="3" s="1"/>
  <c r="AC679" i="3" s="1"/>
  <c r="P680" i="3"/>
  <c r="AB680" i="3" s="1"/>
  <c r="AC680" i="3" s="1"/>
  <c r="P681" i="3"/>
  <c r="AB681" i="3" s="1"/>
  <c r="AC681" i="3" s="1"/>
  <c r="P682" i="3"/>
  <c r="AB682" i="3" s="1"/>
  <c r="AC682" i="3" s="1"/>
  <c r="P683" i="3"/>
  <c r="AB683" i="3" s="1"/>
  <c r="AC683" i="3" s="1"/>
  <c r="P684" i="3"/>
  <c r="AB684" i="3" s="1"/>
  <c r="AC684" i="3" s="1"/>
  <c r="P685" i="3"/>
  <c r="AB685" i="3" s="1"/>
  <c r="AC685" i="3" s="1"/>
  <c r="P686" i="3"/>
  <c r="AB686" i="3" s="1"/>
  <c r="AC686" i="3" s="1"/>
  <c r="P687" i="3"/>
  <c r="AB687" i="3" s="1"/>
  <c r="AC687" i="3" s="1"/>
  <c r="P688" i="3"/>
  <c r="AB688" i="3" s="1"/>
  <c r="AC688" i="3" s="1"/>
  <c r="P689" i="3"/>
  <c r="AB689" i="3" s="1"/>
  <c r="AC689" i="3" s="1"/>
  <c r="P690" i="3"/>
  <c r="AB690" i="3" s="1"/>
  <c r="AC690" i="3" s="1"/>
  <c r="P691" i="3"/>
  <c r="AB691" i="3" s="1"/>
  <c r="AC691" i="3" s="1"/>
  <c r="P692" i="3"/>
  <c r="AB692" i="3" s="1"/>
  <c r="AC692" i="3" s="1"/>
  <c r="P693" i="3"/>
  <c r="AB693" i="3" s="1"/>
  <c r="AC693" i="3" s="1"/>
  <c r="P694" i="3"/>
  <c r="AB694" i="3" s="1"/>
  <c r="AC694" i="3" s="1"/>
  <c r="P695" i="3"/>
  <c r="AB695" i="3" s="1"/>
  <c r="AC695" i="3" s="1"/>
  <c r="P696" i="3"/>
  <c r="AB696" i="3" s="1"/>
  <c r="AC696" i="3" s="1"/>
  <c r="P697" i="3"/>
  <c r="AB697" i="3" s="1"/>
  <c r="AC697" i="3" s="1"/>
  <c r="P698" i="3"/>
  <c r="AB698" i="3" s="1"/>
  <c r="AC698" i="3" s="1"/>
  <c r="P699" i="3"/>
  <c r="AB699" i="3" s="1"/>
  <c r="AC699" i="3" s="1"/>
  <c r="P700" i="3"/>
  <c r="AB700" i="3" s="1"/>
  <c r="AC700" i="3" s="1"/>
  <c r="P701" i="3"/>
  <c r="AB701" i="3" s="1"/>
  <c r="AC701" i="3" s="1"/>
  <c r="P702" i="3"/>
  <c r="AB702" i="3" s="1"/>
  <c r="AC702" i="3" s="1"/>
  <c r="P703" i="3"/>
  <c r="AB703" i="3" s="1"/>
  <c r="AC703" i="3" s="1"/>
  <c r="P704" i="3"/>
  <c r="AB704" i="3" s="1"/>
  <c r="AC704" i="3" s="1"/>
  <c r="P705" i="3"/>
  <c r="AB705" i="3" s="1"/>
  <c r="AC705" i="3" s="1"/>
  <c r="P706" i="3"/>
  <c r="AB706" i="3" s="1"/>
  <c r="AC706" i="3" s="1"/>
  <c r="P707" i="3"/>
  <c r="AB707" i="3" s="1"/>
  <c r="AC707" i="3" s="1"/>
  <c r="P708" i="3"/>
  <c r="AB708" i="3" s="1"/>
  <c r="AC708" i="3" s="1"/>
  <c r="P709" i="3"/>
  <c r="AB709" i="3" s="1"/>
  <c r="AC709" i="3" s="1"/>
  <c r="P710" i="3"/>
  <c r="AB710" i="3" s="1"/>
  <c r="AC710" i="3" s="1"/>
  <c r="P711" i="3"/>
  <c r="AB711" i="3" s="1"/>
  <c r="AC711" i="3" s="1"/>
  <c r="P712" i="3"/>
  <c r="AB712" i="3" s="1"/>
  <c r="AC712" i="3" s="1"/>
  <c r="P713" i="3"/>
  <c r="AB713" i="3" s="1"/>
  <c r="AC713" i="3" s="1"/>
  <c r="P714" i="3"/>
  <c r="AB714" i="3" s="1"/>
  <c r="AC714" i="3" s="1"/>
  <c r="P715" i="3"/>
  <c r="AB715" i="3" s="1"/>
  <c r="AC715" i="3" s="1"/>
  <c r="P716" i="3"/>
  <c r="AB716" i="3" s="1"/>
  <c r="AC716" i="3" s="1"/>
  <c r="P717" i="3"/>
  <c r="AB717" i="3" s="1"/>
  <c r="AC717" i="3" s="1"/>
  <c r="P718" i="3"/>
  <c r="AB718" i="3" s="1"/>
  <c r="AC718" i="3" s="1"/>
  <c r="P719" i="3"/>
  <c r="AB719" i="3" s="1"/>
  <c r="AC719" i="3" s="1"/>
  <c r="P720" i="3"/>
  <c r="AB720" i="3" s="1"/>
  <c r="AC720" i="3" s="1"/>
  <c r="P721" i="3"/>
  <c r="AB721" i="3" s="1"/>
  <c r="AC721" i="3" s="1"/>
  <c r="P722" i="3"/>
  <c r="AB722" i="3" s="1"/>
  <c r="AC722" i="3" s="1"/>
  <c r="P723" i="3"/>
  <c r="AB723" i="3" s="1"/>
  <c r="AC723" i="3" s="1"/>
  <c r="P724" i="3"/>
  <c r="AB724" i="3" s="1"/>
  <c r="AC724" i="3" s="1"/>
  <c r="P725" i="3"/>
  <c r="AB725" i="3" s="1"/>
  <c r="AC725" i="3" s="1"/>
  <c r="P726" i="3"/>
  <c r="AB726" i="3" s="1"/>
  <c r="AC726" i="3" s="1"/>
  <c r="P727" i="3"/>
  <c r="AB727" i="3" s="1"/>
  <c r="AC727" i="3" s="1"/>
  <c r="P728" i="3"/>
  <c r="AB728" i="3" s="1"/>
  <c r="AC728" i="3" s="1"/>
  <c r="P729" i="3"/>
  <c r="AB729" i="3" s="1"/>
  <c r="AC729" i="3" s="1"/>
  <c r="P730" i="3"/>
  <c r="AB730" i="3" s="1"/>
  <c r="AC730" i="3" s="1"/>
  <c r="P731" i="3"/>
  <c r="AB731" i="3" s="1"/>
  <c r="AC731" i="3" s="1"/>
  <c r="P732" i="3"/>
  <c r="AB732" i="3" s="1"/>
  <c r="AC732" i="3" s="1"/>
  <c r="P733" i="3"/>
  <c r="AB733" i="3" s="1"/>
  <c r="AC733" i="3" s="1"/>
  <c r="P734" i="3"/>
  <c r="AB734" i="3" s="1"/>
  <c r="AC734" i="3" s="1"/>
  <c r="P735" i="3"/>
  <c r="AB735" i="3" s="1"/>
  <c r="AC735" i="3" s="1"/>
  <c r="P736" i="3"/>
  <c r="AB736" i="3" s="1"/>
  <c r="AC736" i="3" s="1"/>
  <c r="P737" i="3"/>
  <c r="AB737" i="3" s="1"/>
  <c r="AC737" i="3" s="1"/>
  <c r="P738" i="3"/>
  <c r="AB738" i="3" s="1"/>
  <c r="AC738" i="3" s="1"/>
  <c r="P739" i="3"/>
  <c r="AB739" i="3" s="1"/>
  <c r="AC739" i="3" s="1"/>
  <c r="P740" i="3"/>
  <c r="AB740" i="3" s="1"/>
  <c r="AC740" i="3" s="1"/>
  <c r="P741" i="3"/>
  <c r="AB741" i="3" s="1"/>
  <c r="AC741" i="3" s="1"/>
  <c r="P742" i="3"/>
  <c r="AB742" i="3" s="1"/>
  <c r="AC742" i="3" s="1"/>
  <c r="P743" i="3"/>
  <c r="AB743" i="3" s="1"/>
  <c r="AC743" i="3" s="1"/>
  <c r="P744" i="3"/>
  <c r="AB744" i="3" s="1"/>
  <c r="AC744" i="3" s="1"/>
  <c r="P745" i="3"/>
  <c r="AB745" i="3" s="1"/>
  <c r="AC745" i="3" s="1"/>
  <c r="P746" i="3"/>
  <c r="AB746" i="3" s="1"/>
  <c r="AC746" i="3" s="1"/>
  <c r="P747" i="3"/>
  <c r="AB747" i="3" s="1"/>
  <c r="AC747" i="3" s="1"/>
  <c r="P748" i="3"/>
  <c r="AB748" i="3" s="1"/>
  <c r="AC748" i="3" s="1"/>
  <c r="P749" i="3"/>
  <c r="AB749" i="3" s="1"/>
  <c r="AC749" i="3" s="1"/>
  <c r="P750" i="3"/>
  <c r="AB750" i="3" s="1"/>
  <c r="AC750" i="3" s="1"/>
  <c r="P751" i="3"/>
  <c r="AB751" i="3" s="1"/>
  <c r="AC751" i="3" s="1"/>
  <c r="P752" i="3"/>
  <c r="AB752" i="3" s="1"/>
  <c r="AC752" i="3" s="1"/>
  <c r="P753" i="3"/>
  <c r="AB753" i="3" s="1"/>
  <c r="AC753" i="3" s="1"/>
  <c r="P754" i="3"/>
  <c r="AB754" i="3" s="1"/>
  <c r="AC754" i="3" s="1"/>
  <c r="P755" i="3"/>
  <c r="AB755" i="3" s="1"/>
  <c r="AC755" i="3" s="1"/>
  <c r="P756" i="3"/>
  <c r="AB756" i="3" s="1"/>
  <c r="AC756" i="3" s="1"/>
  <c r="P757" i="3"/>
  <c r="AB757" i="3" s="1"/>
  <c r="AC757" i="3" s="1"/>
  <c r="P758" i="3"/>
  <c r="AB758" i="3" s="1"/>
  <c r="AC758" i="3" s="1"/>
  <c r="P759" i="3"/>
  <c r="AB759" i="3" s="1"/>
  <c r="AC759" i="3" s="1"/>
  <c r="P760" i="3"/>
  <c r="AB760" i="3" s="1"/>
  <c r="AC760" i="3" s="1"/>
  <c r="P761" i="3"/>
  <c r="AB761" i="3" s="1"/>
  <c r="AC761" i="3" s="1"/>
  <c r="P762" i="3"/>
  <c r="AB762" i="3" s="1"/>
  <c r="AC762" i="3" s="1"/>
  <c r="P763" i="3"/>
  <c r="AB763" i="3" s="1"/>
  <c r="AC763" i="3" s="1"/>
  <c r="P764" i="3"/>
  <c r="AB764" i="3" s="1"/>
  <c r="AC764" i="3" s="1"/>
  <c r="P765" i="3"/>
  <c r="AB765" i="3" s="1"/>
  <c r="AC765" i="3" s="1"/>
  <c r="P766" i="3"/>
  <c r="AB766" i="3" s="1"/>
  <c r="AC766" i="3" s="1"/>
  <c r="P767" i="3"/>
  <c r="AB767" i="3" s="1"/>
  <c r="AC767" i="3" s="1"/>
  <c r="P768" i="3"/>
  <c r="AB768" i="3" s="1"/>
  <c r="AC768" i="3" s="1"/>
  <c r="P769" i="3"/>
  <c r="AB769" i="3" s="1"/>
  <c r="AC769" i="3" s="1"/>
  <c r="P770" i="3"/>
  <c r="AB770" i="3" s="1"/>
  <c r="AC770" i="3" s="1"/>
  <c r="P771" i="3"/>
  <c r="AB771" i="3" s="1"/>
  <c r="AC771" i="3" s="1"/>
  <c r="P772" i="3"/>
  <c r="AB772" i="3" s="1"/>
  <c r="AC772" i="3" s="1"/>
  <c r="P773" i="3"/>
  <c r="AB773" i="3" s="1"/>
  <c r="AC773" i="3" s="1"/>
  <c r="P774" i="3"/>
  <c r="AB774" i="3" s="1"/>
  <c r="AC774" i="3" s="1"/>
  <c r="P775" i="3"/>
  <c r="AB775" i="3" s="1"/>
  <c r="AC775" i="3" s="1"/>
  <c r="P776" i="3"/>
  <c r="AB776" i="3" s="1"/>
  <c r="AC776" i="3" s="1"/>
  <c r="P777" i="3"/>
  <c r="AB777" i="3" s="1"/>
  <c r="AC777" i="3" s="1"/>
  <c r="P778" i="3"/>
  <c r="AB778" i="3" s="1"/>
  <c r="AC778" i="3" s="1"/>
  <c r="P779" i="3"/>
  <c r="AB779" i="3" s="1"/>
  <c r="AC779" i="3" s="1"/>
  <c r="P780" i="3"/>
  <c r="AB780" i="3" s="1"/>
  <c r="AC780" i="3" s="1"/>
  <c r="P781" i="3"/>
  <c r="AB781" i="3" s="1"/>
  <c r="AC781" i="3" s="1"/>
  <c r="P782" i="3"/>
  <c r="AB782" i="3" s="1"/>
  <c r="AC782" i="3" s="1"/>
  <c r="P783" i="3"/>
  <c r="AB783" i="3" s="1"/>
  <c r="AC783" i="3" s="1"/>
  <c r="P784" i="3"/>
  <c r="AB784" i="3" s="1"/>
  <c r="AC784" i="3" s="1"/>
  <c r="P785" i="3"/>
  <c r="AB785" i="3" s="1"/>
  <c r="AC785" i="3" s="1"/>
  <c r="P786" i="3"/>
  <c r="AB786" i="3" s="1"/>
  <c r="AC786" i="3" s="1"/>
  <c r="P787" i="3"/>
  <c r="AB787" i="3" s="1"/>
  <c r="AC787" i="3" s="1"/>
  <c r="P788" i="3"/>
  <c r="AB788" i="3" s="1"/>
  <c r="AC788" i="3" s="1"/>
  <c r="P789" i="3"/>
  <c r="AB789" i="3" s="1"/>
  <c r="AC789" i="3" s="1"/>
  <c r="P790" i="3"/>
  <c r="AB790" i="3" s="1"/>
  <c r="AC790" i="3" s="1"/>
  <c r="P791" i="3"/>
  <c r="AB791" i="3" s="1"/>
  <c r="AC791" i="3" s="1"/>
  <c r="P792" i="3"/>
  <c r="AB792" i="3" s="1"/>
  <c r="AC792" i="3" s="1"/>
  <c r="P793" i="3"/>
  <c r="AB793" i="3" s="1"/>
  <c r="AC793" i="3" s="1"/>
  <c r="P794" i="3"/>
  <c r="AB794" i="3" s="1"/>
  <c r="AC794" i="3" s="1"/>
  <c r="P795" i="3"/>
  <c r="AB795" i="3" s="1"/>
  <c r="AC795" i="3" s="1"/>
  <c r="P796" i="3"/>
  <c r="AB796" i="3" s="1"/>
  <c r="AC796" i="3" s="1"/>
  <c r="P797" i="3"/>
  <c r="AB797" i="3" s="1"/>
  <c r="AC797" i="3" s="1"/>
  <c r="P798" i="3"/>
  <c r="AB798" i="3" s="1"/>
  <c r="AC798" i="3" s="1"/>
  <c r="P799" i="3"/>
  <c r="AB799" i="3" s="1"/>
  <c r="AC799" i="3" s="1"/>
  <c r="P800" i="3"/>
  <c r="AB800" i="3" s="1"/>
  <c r="AC800" i="3" s="1"/>
  <c r="P801" i="3"/>
  <c r="AB801" i="3" s="1"/>
  <c r="AC801" i="3" s="1"/>
  <c r="P802" i="3"/>
  <c r="AB802" i="3" s="1"/>
  <c r="AC802" i="3" s="1"/>
  <c r="P803" i="3"/>
  <c r="AB803" i="3" s="1"/>
  <c r="AC803" i="3" s="1"/>
  <c r="P804" i="3"/>
  <c r="AB804" i="3" s="1"/>
  <c r="AC804" i="3" s="1"/>
  <c r="P805" i="3"/>
  <c r="AB805" i="3" s="1"/>
  <c r="AC805" i="3" s="1"/>
  <c r="P806" i="3"/>
  <c r="AB806" i="3" s="1"/>
  <c r="AC806" i="3" s="1"/>
  <c r="P807" i="3"/>
  <c r="AB807" i="3" s="1"/>
  <c r="AC807" i="3" s="1"/>
  <c r="P808" i="3"/>
  <c r="AB808" i="3" s="1"/>
  <c r="AC808" i="3" s="1"/>
  <c r="P809" i="3"/>
  <c r="AB809" i="3" s="1"/>
  <c r="AC809" i="3" s="1"/>
  <c r="P810" i="3"/>
  <c r="AB810" i="3" s="1"/>
  <c r="AC810" i="3" s="1"/>
  <c r="P811" i="3"/>
  <c r="AB811" i="3" s="1"/>
  <c r="AC811" i="3" s="1"/>
  <c r="P812" i="3"/>
  <c r="AB812" i="3" s="1"/>
  <c r="AC812" i="3" s="1"/>
  <c r="P813" i="3"/>
  <c r="AB813" i="3" s="1"/>
  <c r="AC813" i="3" s="1"/>
  <c r="P814" i="3"/>
  <c r="AB814" i="3" s="1"/>
  <c r="AC814" i="3" s="1"/>
  <c r="P815" i="3"/>
  <c r="AB815" i="3" s="1"/>
  <c r="AC815" i="3" s="1"/>
  <c r="P816" i="3"/>
  <c r="AB816" i="3" s="1"/>
  <c r="AC816" i="3" s="1"/>
  <c r="P817" i="3"/>
  <c r="AB817" i="3" s="1"/>
  <c r="AC817" i="3" s="1"/>
  <c r="P818" i="3"/>
  <c r="AB818" i="3" s="1"/>
  <c r="AC818" i="3" s="1"/>
  <c r="P819" i="3"/>
  <c r="AB819" i="3" s="1"/>
  <c r="AC819" i="3" s="1"/>
  <c r="P820" i="3"/>
  <c r="AB820" i="3" s="1"/>
  <c r="AC820" i="3" s="1"/>
  <c r="P821" i="3"/>
  <c r="AB821" i="3" s="1"/>
  <c r="AC821" i="3" s="1"/>
  <c r="P822" i="3"/>
  <c r="AB822" i="3" s="1"/>
  <c r="AC822" i="3" s="1"/>
  <c r="P823" i="3"/>
  <c r="AB823" i="3" s="1"/>
  <c r="AC823" i="3" s="1"/>
  <c r="P824" i="3"/>
  <c r="AB824" i="3" s="1"/>
  <c r="AC824" i="3" s="1"/>
  <c r="P825" i="3"/>
  <c r="AB825" i="3" s="1"/>
  <c r="AC825" i="3" s="1"/>
  <c r="P826" i="3"/>
  <c r="AB826" i="3" s="1"/>
  <c r="AC826" i="3" s="1"/>
  <c r="P827" i="3"/>
  <c r="AB827" i="3" s="1"/>
  <c r="AC827" i="3" s="1"/>
  <c r="P828" i="3"/>
  <c r="AB828" i="3" s="1"/>
  <c r="AC828" i="3" s="1"/>
  <c r="P829" i="3"/>
  <c r="AB829" i="3" s="1"/>
  <c r="AC829" i="3" s="1"/>
  <c r="P830" i="3"/>
  <c r="AB830" i="3" s="1"/>
  <c r="AC830" i="3" s="1"/>
  <c r="P831" i="3"/>
  <c r="AB831" i="3" s="1"/>
  <c r="AC831" i="3" s="1"/>
  <c r="P832" i="3"/>
  <c r="AB832" i="3" s="1"/>
  <c r="AC832" i="3" s="1"/>
  <c r="P833" i="3"/>
  <c r="AB833" i="3" s="1"/>
  <c r="AC833" i="3" s="1"/>
  <c r="P834" i="3"/>
  <c r="AB834" i="3" s="1"/>
  <c r="AC834" i="3" s="1"/>
  <c r="P835" i="3"/>
  <c r="AB835" i="3" s="1"/>
  <c r="AC835" i="3" s="1"/>
  <c r="P836" i="3"/>
  <c r="AB836" i="3" s="1"/>
  <c r="AC836" i="3" s="1"/>
  <c r="P837" i="3"/>
  <c r="AB837" i="3" s="1"/>
  <c r="AC837" i="3" s="1"/>
  <c r="P838" i="3"/>
  <c r="AB838" i="3" s="1"/>
  <c r="AC838" i="3" s="1"/>
  <c r="P839" i="3"/>
  <c r="AB839" i="3" s="1"/>
  <c r="AC839" i="3" s="1"/>
  <c r="P840" i="3"/>
  <c r="AB840" i="3" s="1"/>
  <c r="AC840" i="3" s="1"/>
  <c r="P841" i="3"/>
  <c r="AB841" i="3" s="1"/>
  <c r="AC841" i="3" s="1"/>
  <c r="P842" i="3"/>
  <c r="AB842" i="3" s="1"/>
  <c r="AC842" i="3" s="1"/>
  <c r="P843" i="3"/>
  <c r="AB843" i="3" s="1"/>
  <c r="AC843" i="3" s="1"/>
  <c r="P844" i="3"/>
  <c r="AB844" i="3" s="1"/>
  <c r="AC844" i="3" s="1"/>
  <c r="P845" i="3"/>
  <c r="AB845" i="3" s="1"/>
  <c r="AC845" i="3" s="1"/>
  <c r="P846" i="3"/>
  <c r="AB846" i="3" s="1"/>
  <c r="AC846" i="3" s="1"/>
  <c r="P847" i="3"/>
  <c r="AB847" i="3" s="1"/>
  <c r="AC847" i="3" s="1"/>
  <c r="P848" i="3"/>
  <c r="AB848" i="3" s="1"/>
  <c r="AC848" i="3" s="1"/>
  <c r="P849" i="3"/>
  <c r="AB849" i="3" s="1"/>
  <c r="AC849" i="3" s="1"/>
  <c r="P850" i="3"/>
  <c r="AB850" i="3" s="1"/>
  <c r="AC850" i="3" s="1"/>
  <c r="P851" i="3"/>
  <c r="AB851" i="3" s="1"/>
  <c r="AC851" i="3" s="1"/>
  <c r="P852" i="3"/>
  <c r="AB852" i="3" s="1"/>
  <c r="AC852" i="3" s="1"/>
  <c r="P853" i="3"/>
  <c r="AB853" i="3" s="1"/>
  <c r="AC853" i="3" s="1"/>
  <c r="P854" i="3"/>
  <c r="AB854" i="3" s="1"/>
  <c r="AC854" i="3" s="1"/>
  <c r="P855" i="3"/>
  <c r="AB855" i="3" s="1"/>
  <c r="AC855" i="3" s="1"/>
  <c r="P856" i="3"/>
  <c r="AB856" i="3" s="1"/>
  <c r="AC856" i="3" s="1"/>
  <c r="P857" i="3"/>
  <c r="AB857" i="3" s="1"/>
  <c r="AC857" i="3" s="1"/>
  <c r="P858" i="3"/>
  <c r="AB858" i="3" s="1"/>
  <c r="AC858" i="3" s="1"/>
  <c r="P859" i="3"/>
  <c r="AB859" i="3" s="1"/>
  <c r="AC859" i="3" s="1"/>
  <c r="P860" i="3"/>
  <c r="AB860" i="3" s="1"/>
  <c r="AC860" i="3" s="1"/>
  <c r="P861" i="3"/>
  <c r="AB861" i="3" s="1"/>
  <c r="AC861" i="3" s="1"/>
  <c r="P862" i="3"/>
  <c r="AB862" i="3" s="1"/>
  <c r="AC862" i="3" s="1"/>
  <c r="P863" i="3"/>
  <c r="AB863" i="3" s="1"/>
  <c r="AC863" i="3" s="1"/>
  <c r="P864" i="3"/>
  <c r="AB864" i="3" s="1"/>
  <c r="AC864" i="3" s="1"/>
  <c r="P865" i="3"/>
  <c r="AB865" i="3" s="1"/>
  <c r="AC865" i="3" s="1"/>
  <c r="P866" i="3"/>
  <c r="AB866" i="3" s="1"/>
  <c r="AC866" i="3" s="1"/>
  <c r="P867" i="3"/>
  <c r="AB867" i="3" s="1"/>
  <c r="AC867" i="3" s="1"/>
  <c r="P868" i="3"/>
  <c r="AB868" i="3" s="1"/>
  <c r="AC868" i="3" s="1"/>
  <c r="P869" i="3"/>
  <c r="AB869" i="3" s="1"/>
  <c r="AC869" i="3" s="1"/>
  <c r="P870" i="3"/>
  <c r="AB870" i="3" s="1"/>
  <c r="AC870" i="3" s="1"/>
  <c r="P871" i="3"/>
  <c r="AB871" i="3" s="1"/>
  <c r="AC871" i="3" s="1"/>
  <c r="P872" i="3"/>
  <c r="AB872" i="3" s="1"/>
  <c r="AC872" i="3" s="1"/>
  <c r="P873" i="3"/>
  <c r="AB873" i="3" s="1"/>
  <c r="AC873" i="3" s="1"/>
  <c r="P874" i="3"/>
  <c r="AB874" i="3" s="1"/>
  <c r="AC874" i="3" s="1"/>
  <c r="P875" i="3"/>
  <c r="AB875" i="3" s="1"/>
  <c r="AC875" i="3" s="1"/>
  <c r="P876" i="3"/>
  <c r="AB876" i="3" s="1"/>
  <c r="AC876" i="3" s="1"/>
  <c r="P877" i="3"/>
  <c r="AB877" i="3" s="1"/>
  <c r="AC877" i="3" s="1"/>
  <c r="P878" i="3"/>
  <c r="AB878" i="3" s="1"/>
  <c r="AC878" i="3" s="1"/>
  <c r="P879" i="3"/>
  <c r="AB879" i="3" s="1"/>
  <c r="AC879" i="3" s="1"/>
  <c r="P880" i="3"/>
  <c r="AB880" i="3" s="1"/>
  <c r="AC880" i="3" s="1"/>
  <c r="P881" i="3"/>
  <c r="AB881" i="3" s="1"/>
  <c r="AC881" i="3" s="1"/>
  <c r="P882" i="3"/>
  <c r="AB882" i="3" s="1"/>
  <c r="AC882" i="3" s="1"/>
  <c r="P883" i="3"/>
  <c r="AB883" i="3" s="1"/>
  <c r="AC883" i="3" s="1"/>
  <c r="P884" i="3"/>
  <c r="AB884" i="3" s="1"/>
  <c r="AC884" i="3" s="1"/>
  <c r="P885" i="3"/>
  <c r="AB885" i="3" s="1"/>
  <c r="AC885" i="3" s="1"/>
  <c r="P886" i="3"/>
  <c r="AB886" i="3" s="1"/>
  <c r="AC886" i="3" s="1"/>
  <c r="P887" i="3"/>
  <c r="AB887" i="3" s="1"/>
  <c r="AC887" i="3" s="1"/>
  <c r="P888" i="3"/>
  <c r="AB888" i="3" s="1"/>
  <c r="AC888" i="3" s="1"/>
  <c r="P889" i="3"/>
  <c r="AB889" i="3" s="1"/>
  <c r="AC889" i="3" s="1"/>
  <c r="P890" i="3"/>
  <c r="AB890" i="3" s="1"/>
  <c r="AC890" i="3" s="1"/>
  <c r="P891" i="3"/>
  <c r="AB891" i="3" s="1"/>
  <c r="AC891" i="3" s="1"/>
  <c r="P892" i="3"/>
  <c r="AB892" i="3" s="1"/>
  <c r="AC892" i="3" s="1"/>
  <c r="P893" i="3"/>
  <c r="AB893" i="3" s="1"/>
  <c r="AC893" i="3" s="1"/>
  <c r="P894" i="3"/>
  <c r="AB894" i="3" s="1"/>
  <c r="AC894" i="3" s="1"/>
  <c r="P895" i="3"/>
  <c r="AB895" i="3" s="1"/>
  <c r="AC895" i="3" s="1"/>
  <c r="P896" i="3"/>
  <c r="AB896" i="3" s="1"/>
  <c r="AC896" i="3" s="1"/>
  <c r="P897" i="3"/>
  <c r="AB897" i="3" s="1"/>
  <c r="AC897" i="3" s="1"/>
  <c r="P898" i="3"/>
  <c r="AB898" i="3" s="1"/>
  <c r="AC898" i="3" s="1"/>
  <c r="P899" i="3"/>
  <c r="AB899" i="3" s="1"/>
  <c r="AC899" i="3" s="1"/>
  <c r="P900" i="3"/>
  <c r="AB900" i="3" s="1"/>
  <c r="AC900" i="3" s="1"/>
  <c r="P901" i="3"/>
  <c r="AB901" i="3" s="1"/>
  <c r="AC901" i="3" s="1"/>
  <c r="P902" i="3"/>
  <c r="AB902" i="3" s="1"/>
  <c r="AC902" i="3" s="1"/>
  <c r="P903" i="3"/>
  <c r="AB903" i="3" s="1"/>
  <c r="AC903" i="3" s="1"/>
  <c r="P904" i="3"/>
  <c r="AB904" i="3" s="1"/>
  <c r="AC904" i="3" s="1"/>
  <c r="P905" i="3"/>
  <c r="AB905" i="3" s="1"/>
  <c r="AC905" i="3" s="1"/>
  <c r="P906" i="3"/>
  <c r="AB906" i="3" s="1"/>
  <c r="AC906" i="3" s="1"/>
  <c r="P907" i="3"/>
  <c r="AB907" i="3" s="1"/>
  <c r="AC907" i="3" s="1"/>
  <c r="P908" i="3"/>
  <c r="AB908" i="3" s="1"/>
  <c r="AC908" i="3" s="1"/>
  <c r="P909" i="3"/>
  <c r="AB909" i="3" s="1"/>
  <c r="AC909" i="3" s="1"/>
  <c r="P910" i="3"/>
  <c r="AB910" i="3" s="1"/>
  <c r="AC910" i="3" s="1"/>
  <c r="P911" i="3"/>
  <c r="AB911" i="3" s="1"/>
  <c r="AC911" i="3" s="1"/>
  <c r="P912" i="3"/>
  <c r="AB912" i="3" s="1"/>
  <c r="AC912" i="3" s="1"/>
  <c r="P913" i="3"/>
  <c r="AB913" i="3" s="1"/>
  <c r="AC913" i="3" s="1"/>
  <c r="P914" i="3"/>
  <c r="AB914" i="3" s="1"/>
  <c r="AC914" i="3" s="1"/>
  <c r="P915" i="3"/>
  <c r="AB915" i="3" s="1"/>
  <c r="AC915" i="3" s="1"/>
  <c r="P916" i="3"/>
  <c r="AB916" i="3" s="1"/>
  <c r="AC916" i="3" s="1"/>
  <c r="P917" i="3"/>
  <c r="AB917" i="3" s="1"/>
  <c r="AC917" i="3" s="1"/>
  <c r="P918" i="3"/>
  <c r="AB918" i="3" s="1"/>
  <c r="AC918" i="3" s="1"/>
  <c r="P919" i="3"/>
  <c r="AB919" i="3" s="1"/>
  <c r="AC919" i="3" s="1"/>
  <c r="P920" i="3"/>
  <c r="AB920" i="3" s="1"/>
  <c r="AC920" i="3" s="1"/>
  <c r="P921" i="3"/>
  <c r="AB921" i="3" s="1"/>
  <c r="AC921" i="3" s="1"/>
  <c r="P922" i="3"/>
  <c r="AB922" i="3" s="1"/>
  <c r="AC922" i="3" s="1"/>
  <c r="P923" i="3"/>
  <c r="AB923" i="3" s="1"/>
  <c r="AC923" i="3" s="1"/>
  <c r="P924" i="3"/>
  <c r="AB924" i="3" s="1"/>
  <c r="AC924" i="3" s="1"/>
  <c r="P925" i="3"/>
  <c r="AB925" i="3" s="1"/>
  <c r="AC925" i="3" s="1"/>
  <c r="P926" i="3"/>
  <c r="AB926" i="3" s="1"/>
  <c r="AC926" i="3" s="1"/>
  <c r="P927" i="3"/>
  <c r="AB927" i="3" s="1"/>
  <c r="AC927" i="3" s="1"/>
  <c r="P928" i="3"/>
  <c r="AB928" i="3" s="1"/>
  <c r="AC928" i="3" s="1"/>
  <c r="P929" i="3"/>
  <c r="AB929" i="3" s="1"/>
  <c r="AC929" i="3" s="1"/>
  <c r="P930" i="3"/>
  <c r="AB930" i="3" s="1"/>
  <c r="AC930" i="3" s="1"/>
  <c r="P931" i="3"/>
  <c r="AB931" i="3" s="1"/>
  <c r="AC931" i="3" s="1"/>
  <c r="P932" i="3"/>
  <c r="AB932" i="3" s="1"/>
  <c r="AC932" i="3" s="1"/>
  <c r="P933" i="3"/>
  <c r="AB933" i="3" s="1"/>
  <c r="AC933" i="3" s="1"/>
  <c r="P934" i="3"/>
  <c r="AB934" i="3" s="1"/>
  <c r="AC934" i="3" s="1"/>
  <c r="P935" i="3"/>
  <c r="AB935" i="3" s="1"/>
  <c r="AC935" i="3" s="1"/>
  <c r="P936" i="3"/>
  <c r="AB936" i="3" s="1"/>
  <c r="AC936" i="3" s="1"/>
  <c r="P937" i="3"/>
  <c r="AB937" i="3" s="1"/>
  <c r="AC937" i="3" s="1"/>
  <c r="P938" i="3"/>
  <c r="AB938" i="3" s="1"/>
  <c r="AC938" i="3" s="1"/>
  <c r="P939" i="3"/>
  <c r="AB939" i="3" s="1"/>
  <c r="AC939" i="3" s="1"/>
  <c r="P940" i="3"/>
  <c r="AB940" i="3" s="1"/>
  <c r="AC940" i="3" s="1"/>
  <c r="P941" i="3"/>
  <c r="AB941" i="3" s="1"/>
  <c r="AC941" i="3" s="1"/>
  <c r="P942" i="3"/>
  <c r="AB942" i="3" s="1"/>
  <c r="AC942" i="3" s="1"/>
  <c r="P943" i="3"/>
  <c r="AB943" i="3" s="1"/>
  <c r="AC943" i="3" s="1"/>
  <c r="P944" i="3"/>
  <c r="AB944" i="3" s="1"/>
  <c r="AC944" i="3" s="1"/>
  <c r="P945" i="3"/>
  <c r="AB945" i="3" s="1"/>
  <c r="AC945" i="3" s="1"/>
  <c r="P946" i="3"/>
  <c r="AB946" i="3" s="1"/>
  <c r="AC946" i="3" s="1"/>
  <c r="P947" i="3"/>
  <c r="AB947" i="3" s="1"/>
  <c r="AC947" i="3" s="1"/>
  <c r="P948" i="3"/>
  <c r="AB948" i="3" s="1"/>
  <c r="AC948" i="3" s="1"/>
  <c r="P949" i="3"/>
  <c r="AB949" i="3" s="1"/>
  <c r="AC949" i="3" s="1"/>
  <c r="P950" i="3"/>
  <c r="AB950" i="3" s="1"/>
  <c r="AC950" i="3" s="1"/>
  <c r="P951" i="3"/>
  <c r="AB951" i="3" s="1"/>
  <c r="AC951" i="3" s="1"/>
  <c r="P952" i="3"/>
  <c r="AB952" i="3" s="1"/>
  <c r="AC952" i="3" s="1"/>
  <c r="P953" i="3"/>
  <c r="AB953" i="3" s="1"/>
  <c r="AC953" i="3" s="1"/>
  <c r="P954" i="3"/>
  <c r="AB954" i="3" s="1"/>
  <c r="AC954" i="3" s="1"/>
  <c r="P955" i="3"/>
  <c r="AB955" i="3" s="1"/>
  <c r="AC955" i="3" s="1"/>
  <c r="P956" i="3"/>
  <c r="AB956" i="3" s="1"/>
  <c r="AC956" i="3" s="1"/>
  <c r="P957" i="3"/>
  <c r="AB957" i="3" s="1"/>
  <c r="AC957" i="3" s="1"/>
  <c r="P958" i="3"/>
  <c r="AB958" i="3" s="1"/>
  <c r="AC958" i="3" s="1"/>
  <c r="P959" i="3"/>
  <c r="AB959" i="3" s="1"/>
  <c r="AC959" i="3" s="1"/>
  <c r="P960" i="3"/>
  <c r="AB960" i="3" s="1"/>
  <c r="AC960" i="3" s="1"/>
  <c r="P961" i="3"/>
  <c r="AB961" i="3" s="1"/>
  <c r="AC961" i="3" s="1"/>
  <c r="P962" i="3"/>
  <c r="AB962" i="3" s="1"/>
  <c r="AC962" i="3" s="1"/>
  <c r="P963" i="3"/>
  <c r="AB963" i="3" s="1"/>
  <c r="AC963" i="3" s="1"/>
  <c r="P964" i="3"/>
  <c r="AB964" i="3" s="1"/>
  <c r="AC964" i="3" s="1"/>
  <c r="P965" i="3"/>
  <c r="AB965" i="3" s="1"/>
  <c r="AC965" i="3" s="1"/>
  <c r="P966" i="3"/>
  <c r="AB966" i="3" s="1"/>
  <c r="AC966" i="3" s="1"/>
  <c r="P967" i="3"/>
  <c r="AB967" i="3" s="1"/>
  <c r="AC967" i="3" s="1"/>
  <c r="P968" i="3"/>
  <c r="AB968" i="3" s="1"/>
  <c r="AC968" i="3" s="1"/>
  <c r="P969" i="3"/>
  <c r="AB969" i="3" s="1"/>
  <c r="AC969" i="3" s="1"/>
  <c r="P970" i="3"/>
  <c r="AB970" i="3" s="1"/>
  <c r="AC970" i="3" s="1"/>
  <c r="P971" i="3"/>
  <c r="AB971" i="3" s="1"/>
  <c r="AC971" i="3" s="1"/>
  <c r="P972" i="3"/>
  <c r="AB972" i="3" s="1"/>
  <c r="AC972" i="3" s="1"/>
  <c r="P973" i="3"/>
  <c r="AB973" i="3" s="1"/>
  <c r="AC973" i="3" s="1"/>
  <c r="P974" i="3"/>
  <c r="AB974" i="3" s="1"/>
  <c r="AC974" i="3" s="1"/>
  <c r="P975" i="3"/>
  <c r="AB975" i="3" s="1"/>
  <c r="AC975" i="3" s="1"/>
  <c r="P976" i="3"/>
  <c r="AB976" i="3" s="1"/>
  <c r="AC976" i="3" s="1"/>
  <c r="P977" i="3"/>
  <c r="AB977" i="3" s="1"/>
  <c r="AC977" i="3" s="1"/>
  <c r="P978" i="3"/>
  <c r="AB978" i="3" s="1"/>
  <c r="AC978" i="3" s="1"/>
  <c r="P979" i="3"/>
  <c r="AB979" i="3" s="1"/>
  <c r="AC979" i="3" s="1"/>
  <c r="P980" i="3"/>
  <c r="AB980" i="3" s="1"/>
  <c r="AC980" i="3" s="1"/>
  <c r="P981" i="3"/>
  <c r="AB981" i="3" s="1"/>
  <c r="AC981" i="3" s="1"/>
  <c r="P982" i="3"/>
  <c r="AB982" i="3" s="1"/>
  <c r="AC982" i="3" s="1"/>
  <c r="P983" i="3"/>
  <c r="AB983" i="3" s="1"/>
  <c r="AC983" i="3" s="1"/>
  <c r="P984" i="3"/>
  <c r="AB984" i="3" s="1"/>
  <c r="AC984" i="3" s="1"/>
  <c r="P985" i="3"/>
  <c r="AB985" i="3" s="1"/>
  <c r="AC985" i="3" s="1"/>
  <c r="P986" i="3"/>
  <c r="AB986" i="3" s="1"/>
  <c r="AC986" i="3" s="1"/>
  <c r="P987" i="3"/>
  <c r="AB987" i="3" s="1"/>
  <c r="AC987" i="3" s="1"/>
  <c r="P988" i="3"/>
  <c r="AB988" i="3" s="1"/>
  <c r="AC988" i="3" s="1"/>
  <c r="P989" i="3"/>
  <c r="AB989" i="3" s="1"/>
  <c r="AC989" i="3" s="1"/>
  <c r="P990" i="3"/>
  <c r="AB990" i="3" s="1"/>
  <c r="AC990" i="3" s="1"/>
  <c r="P991" i="3"/>
  <c r="AB991" i="3" s="1"/>
  <c r="AC991" i="3" s="1"/>
  <c r="P992" i="3"/>
  <c r="AB992" i="3" s="1"/>
  <c r="AC992" i="3" s="1"/>
  <c r="P993" i="3"/>
  <c r="AB993" i="3" s="1"/>
  <c r="AC993" i="3" s="1"/>
  <c r="P994" i="3"/>
  <c r="AB994" i="3" s="1"/>
  <c r="AC994" i="3" s="1"/>
  <c r="P995" i="3"/>
  <c r="AB995" i="3" s="1"/>
  <c r="AC995" i="3" s="1"/>
  <c r="P996" i="3"/>
  <c r="AB996" i="3" s="1"/>
  <c r="AC996" i="3" s="1"/>
  <c r="P997" i="3"/>
  <c r="AB997" i="3" s="1"/>
  <c r="AC997" i="3" s="1"/>
  <c r="P998" i="3"/>
  <c r="AB998" i="3" s="1"/>
  <c r="AC998" i="3" s="1"/>
  <c r="P999" i="3"/>
  <c r="AB999" i="3" s="1"/>
  <c r="AC999" i="3" s="1"/>
  <c r="P1000" i="3"/>
  <c r="AB1000" i="3" s="1"/>
  <c r="AC1000" i="3" s="1"/>
  <c r="P1001" i="3"/>
  <c r="AB1001" i="3" s="1"/>
  <c r="AC1001" i="3" s="1"/>
  <c r="P1002" i="3"/>
  <c r="AB1002" i="3" s="1"/>
  <c r="AC1002" i="3" s="1"/>
  <c r="P1003" i="3"/>
  <c r="AB1003" i="3" s="1"/>
  <c r="AC1003" i="3" s="1"/>
  <c r="P1004" i="3"/>
  <c r="AB1004" i="3" s="1"/>
  <c r="AC1004" i="3" s="1"/>
  <c r="P1005" i="3"/>
  <c r="AB1005" i="3" s="1"/>
  <c r="AC1005" i="3" s="1"/>
  <c r="P1006" i="3"/>
  <c r="AB1006" i="3" s="1"/>
  <c r="AC1006" i="3" s="1"/>
  <c r="P1007" i="3"/>
  <c r="AB1007" i="3" s="1"/>
  <c r="AC1007" i="3" s="1"/>
  <c r="P1008" i="3"/>
  <c r="AB1008" i="3" s="1"/>
  <c r="AC1008" i="3" s="1"/>
  <c r="P1009" i="3"/>
  <c r="AB1009" i="3" s="1"/>
  <c r="AC1009" i="3" s="1"/>
  <c r="P1010" i="3"/>
  <c r="AB1010" i="3" s="1"/>
  <c r="AC1010" i="3" s="1"/>
  <c r="P1011" i="3"/>
  <c r="AB1011" i="3" s="1"/>
  <c r="AC1011" i="3" s="1"/>
  <c r="P1012" i="3"/>
  <c r="AB1012" i="3" s="1"/>
  <c r="AC1012" i="3" s="1"/>
  <c r="P1013" i="3"/>
  <c r="AB1013" i="3" s="1"/>
  <c r="AC1013" i="3" s="1"/>
  <c r="P1014" i="3"/>
  <c r="AB1014" i="3" s="1"/>
  <c r="AC1014" i="3" s="1"/>
  <c r="P1015" i="3"/>
  <c r="AB1015" i="3" s="1"/>
  <c r="AC1015" i="3" s="1"/>
  <c r="P1016" i="3"/>
  <c r="AB1016" i="3" s="1"/>
  <c r="AC1016" i="3" s="1"/>
  <c r="P1017" i="3"/>
  <c r="AB1017" i="3" s="1"/>
  <c r="AC1017" i="3" s="1"/>
  <c r="P1018" i="3"/>
  <c r="AB1018" i="3" s="1"/>
  <c r="AC1018" i="3" s="1"/>
  <c r="P1019" i="3"/>
  <c r="AB1019" i="3" s="1"/>
  <c r="AC1019" i="3" s="1"/>
  <c r="P1020" i="3"/>
  <c r="AB1020" i="3" s="1"/>
  <c r="AC1020" i="3" s="1"/>
  <c r="P1021" i="3"/>
  <c r="AB1021" i="3" s="1"/>
  <c r="AC1021" i="3" s="1"/>
  <c r="P1022" i="3"/>
  <c r="AB1022" i="3" s="1"/>
  <c r="AC1022" i="3" s="1"/>
  <c r="P1023" i="3"/>
  <c r="AB1023" i="3" s="1"/>
  <c r="AC1023" i="3" s="1"/>
  <c r="P1024" i="3"/>
  <c r="AB1024" i="3" s="1"/>
  <c r="AC1024" i="3" s="1"/>
  <c r="P1025" i="3"/>
  <c r="AB1025" i="3" s="1"/>
  <c r="AC1025" i="3" s="1"/>
  <c r="P1026" i="3"/>
  <c r="AB1026" i="3" s="1"/>
  <c r="AC1026" i="3" s="1"/>
  <c r="P1027" i="3"/>
  <c r="AB1027" i="3" s="1"/>
  <c r="AC1027" i="3" s="1"/>
  <c r="P1028" i="3"/>
  <c r="AB1028" i="3" s="1"/>
  <c r="AC1028" i="3" s="1"/>
  <c r="P1029" i="3"/>
  <c r="AB1029" i="3" s="1"/>
  <c r="AC1029" i="3" s="1"/>
  <c r="P1030" i="3"/>
  <c r="AB1030" i="3" s="1"/>
  <c r="AC1030" i="3" s="1"/>
  <c r="P1031" i="3"/>
  <c r="AB1031" i="3" s="1"/>
  <c r="AC1031" i="3" s="1"/>
  <c r="P1032" i="3"/>
  <c r="AB1032" i="3" s="1"/>
  <c r="AC1032" i="3" s="1"/>
  <c r="P1033" i="3"/>
  <c r="AB1033" i="3" s="1"/>
  <c r="AC1033" i="3" s="1"/>
  <c r="P1034" i="3"/>
  <c r="AB1034" i="3" s="1"/>
  <c r="AC1034" i="3" s="1"/>
  <c r="P1035" i="3"/>
  <c r="AB1035" i="3" s="1"/>
  <c r="AC1035" i="3" s="1"/>
  <c r="P1036" i="3"/>
  <c r="AB1036" i="3" s="1"/>
  <c r="AC1036" i="3" s="1"/>
  <c r="P1037" i="3"/>
  <c r="AB1037" i="3" s="1"/>
  <c r="AC1037" i="3" s="1"/>
  <c r="P1038" i="3"/>
  <c r="AB1038" i="3" s="1"/>
  <c r="AC1038" i="3" s="1"/>
  <c r="P1039" i="3"/>
  <c r="AB1039" i="3" s="1"/>
  <c r="AC1039" i="3" s="1"/>
  <c r="P1040" i="3"/>
  <c r="AB1040" i="3" s="1"/>
  <c r="AC1040" i="3" s="1"/>
  <c r="P1041" i="3"/>
  <c r="AB1041" i="3" s="1"/>
  <c r="AC1041" i="3" s="1"/>
  <c r="P1042" i="3"/>
  <c r="AB1042" i="3" s="1"/>
  <c r="AC1042" i="3" s="1"/>
  <c r="P1043" i="3"/>
  <c r="AB1043" i="3" s="1"/>
  <c r="AC1043" i="3" s="1"/>
  <c r="P1044" i="3"/>
  <c r="AB1044" i="3" s="1"/>
  <c r="AC1044" i="3" s="1"/>
  <c r="P1045" i="3"/>
  <c r="AB1045" i="3" s="1"/>
  <c r="AC1045" i="3" s="1"/>
  <c r="P1046" i="3"/>
  <c r="AB1046" i="3" s="1"/>
  <c r="AC1046" i="3" s="1"/>
  <c r="P1047" i="3"/>
  <c r="AB1047" i="3" s="1"/>
  <c r="AC1047" i="3" s="1"/>
  <c r="P1048" i="3"/>
  <c r="AB1048" i="3" s="1"/>
  <c r="AC1048" i="3" s="1"/>
  <c r="P1049" i="3"/>
  <c r="AB1049" i="3" s="1"/>
  <c r="AC1049" i="3" s="1"/>
  <c r="P1050" i="3"/>
  <c r="AB1050" i="3" s="1"/>
  <c r="AC1050" i="3" s="1"/>
  <c r="P1051" i="3"/>
  <c r="AB1051" i="3" s="1"/>
  <c r="AC1051" i="3" s="1"/>
  <c r="P1052" i="3"/>
  <c r="AB1052" i="3" s="1"/>
  <c r="AC1052" i="3" s="1"/>
  <c r="P1053" i="3"/>
  <c r="AB1053" i="3" s="1"/>
  <c r="AC1053" i="3" s="1"/>
  <c r="P1054" i="3"/>
  <c r="AB1054" i="3" s="1"/>
  <c r="AC1054" i="3" s="1"/>
  <c r="P1055" i="3"/>
  <c r="AB1055" i="3" s="1"/>
  <c r="AC1055" i="3" s="1"/>
  <c r="P1056" i="3"/>
  <c r="AB1056" i="3" s="1"/>
  <c r="AC1056" i="3" s="1"/>
  <c r="P1057" i="3"/>
  <c r="AB1057" i="3" s="1"/>
  <c r="AC1057" i="3" s="1"/>
  <c r="P1058" i="3"/>
  <c r="AB1058" i="3" s="1"/>
  <c r="AC1058" i="3" s="1"/>
  <c r="P1059" i="3"/>
  <c r="AB1059" i="3" s="1"/>
  <c r="AC1059" i="3" s="1"/>
  <c r="P1060" i="3"/>
  <c r="AB1060" i="3" s="1"/>
  <c r="AC1060" i="3" s="1"/>
  <c r="P1061" i="3"/>
  <c r="AB1061" i="3" s="1"/>
  <c r="AC1061" i="3" s="1"/>
  <c r="P1062" i="3"/>
  <c r="AB1062" i="3" s="1"/>
  <c r="AC1062" i="3" s="1"/>
  <c r="P1063" i="3"/>
  <c r="AB1063" i="3" s="1"/>
  <c r="AC1063" i="3" s="1"/>
  <c r="P1064" i="3"/>
  <c r="AB1064" i="3" s="1"/>
  <c r="AC1064" i="3" s="1"/>
  <c r="P1065" i="3"/>
  <c r="AB1065" i="3" s="1"/>
  <c r="AC1065" i="3" s="1"/>
  <c r="P1066" i="3"/>
  <c r="AB1066" i="3" s="1"/>
  <c r="AC1066" i="3" s="1"/>
  <c r="P1067" i="3"/>
  <c r="AB1067" i="3" s="1"/>
  <c r="AC1067" i="3" s="1"/>
  <c r="P1068" i="3"/>
  <c r="AB1068" i="3" s="1"/>
  <c r="AC1068" i="3" s="1"/>
  <c r="P1069" i="3"/>
  <c r="AB1069" i="3" s="1"/>
  <c r="AC1069" i="3" s="1"/>
  <c r="P1070" i="3"/>
  <c r="AB1070" i="3" s="1"/>
  <c r="AC1070" i="3" s="1"/>
  <c r="P1071" i="3"/>
  <c r="AB1071" i="3" s="1"/>
  <c r="AC1071" i="3" s="1"/>
  <c r="P1072" i="3"/>
  <c r="AB1072" i="3" s="1"/>
  <c r="AC1072" i="3" s="1"/>
  <c r="P1073" i="3"/>
  <c r="AB1073" i="3" s="1"/>
  <c r="AC1073" i="3" s="1"/>
  <c r="P1074" i="3"/>
  <c r="AB1074" i="3" s="1"/>
  <c r="AC1074" i="3" s="1"/>
  <c r="P1075" i="3"/>
  <c r="AB1075" i="3" s="1"/>
  <c r="AC1075" i="3" s="1"/>
  <c r="P1076" i="3"/>
  <c r="AB1076" i="3" s="1"/>
  <c r="AC1076" i="3" s="1"/>
  <c r="P1077" i="3"/>
  <c r="AB1077" i="3" s="1"/>
  <c r="AC1077" i="3" s="1"/>
  <c r="P1078" i="3"/>
  <c r="AB1078" i="3" s="1"/>
  <c r="AC1078" i="3" s="1"/>
  <c r="P1079" i="3"/>
  <c r="AB1079" i="3" s="1"/>
  <c r="AC1079" i="3" s="1"/>
  <c r="P1080" i="3"/>
  <c r="AB1080" i="3" s="1"/>
  <c r="AC1080" i="3" s="1"/>
  <c r="P1081" i="3"/>
  <c r="AB1081" i="3" s="1"/>
  <c r="AC1081" i="3" s="1"/>
  <c r="P1082" i="3"/>
  <c r="AB1082" i="3" s="1"/>
  <c r="AC1082" i="3" s="1"/>
  <c r="P1083" i="3"/>
  <c r="AB1083" i="3" s="1"/>
  <c r="AC1083" i="3" s="1"/>
  <c r="P1084" i="3"/>
  <c r="AB1084" i="3" s="1"/>
  <c r="AC1084" i="3" s="1"/>
  <c r="P1085" i="3"/>
  <c r="AB1085" i="3" s="1"/>
  <c r="AC1085" i="3" s="1"/>
  <c r="P1086" i="3"/>
  <c r="AB1086" i="3" s="1"/>
  <c r="AC1086" i="3" s="1"/>
  <c r="P1087" i="3"/>
  <c r="AB1087" i="3" s="1"/>
  <c r="AC1087" i="3" s="1"/>
  <c r="P1088" i="3"/>
  <c r="AB1088" i="3" s="1"/>
  <c r="AC1088" i="3" s="1"/>
  <c r="P1089" i="3"/>
  <c r="AB1089" i="3" s="1"/>
  <c r="AC1089" i="3" s="1"/>
  <c r="P1090" i="3"/>
  <c r="AB1090" i="3" s="1"/>
  <c r="AC1090" i="3" s="1"/>
  <c r="P1091" i="3"/>
  <c r="AB1091" i="3" s="1"/>
  <c r="AC1091" i="3" s="1"/>
  <c r="P1092" i="3"/>
  <c r="AB1092" i="3" s="1"/>
  <c r="AC1092" i="3" s="1"/>
  <c r="P1093" i="3"/>
  <c r="AB1093" i="3" s="1"/>
  <c r="AC1093" i="3" s="1"/>
  <c r="P1094" i="3"/>
  <c r="AB1094" i="3" s="1"/>
  <c r="AC1094" i="3" s="1"/>
  <c r="P1095" i="3"/>
  <c r="AB1095" i="3" s="1"/>
  <c r="AC1095" i="3" s="1"/>
  <c r="P1096" i="3"/>
  <c r="AB1096" i="3" s="1"/>
  <c r="AC1096" i="3" s="1"/>
  <c r="P1097" i="3"/>
  <c r="AB1097" i="3" s="1"/>
  <c r="AC1097" i="3" s="1"/>
  <c r="P1098" i="3"/>
  <c r="AB1098" i="3" s="1"/>
  <c r="AC1098" i="3" s="1"/>
  <c r="P1099" i="3"/>
  <c r="AB1099" i="3" s="1"/>
  <c r="AC1099" i="3" s="1"/>
  <c r="P1100" i="3"/>
  <c r="AB1100" i="3" s="1"/>
  <c r="AC1100" i="3" s="1"/>
  <c r="P1101" i="3"/>
  <c r="AB1101" i="3" s="1"/>
  <c r="AC1101" i="3" s="1"/>
  <c r="P1102" i="3"/>
  <c r="AB1102" i="3" s="1"/>
  <c r="AC1102" i="3" s="1"/>
  <c r="P1103" i="3"/>
  <c r="AB1103" i="3" s="1"/>
  <c r="AC1103" i="3" s="1"/>
  <c r="P1104" i="3"/>
  <c r="AB1104" i="3" s="1"/>
  <c r="AC1104" i="3" s="1"/>
  <c r="P1105" i="3"/>
  <c r="AB1105" i="3" s="1"/>
  <c r="AC1105" i="3" s="1"/>
  <c r="P1106" i="3"/>
  <c r="AB1106" i="3" s="1"/>
  <c r="AC1106" i="3" s="1"/>
  <c r="P1107" i="3"/>
  <c r="AB1107" i="3" s="1"/>
  <c r="AC1107" i="3" s="1"/>
  <c r="P1108" i="3"/>
  <c r="AB1108" i="3" s="1"/>
  <c r="AC1108" i="3" s="1"/>
  <c r="P1109" i="3"/>
  <c r="AB1109" i="3" s="1"/>
  <c r="AC1109" i="3" s="1"/>
  <c r="P1110" i="3"/>
  <c r="AB1110" i="3" s="1"/>
  <c r="AC1110" i="3" s="1"/>
  <c r="P1111" i="3"/>
  <c r="AB1111" i="3" s="1"/>
  <c r="AC1111" i="3" s="1"/>
  <c r="P1112" i="3"/>
  <c r="AB1112" i="3" s="1"/>
  <c r="AC1112" i="3" s="1"/>
  <c r="P1113" i="3"/>
  <c r="AB1113" i="3" s="1"/>
  <c r="AC1113" i="3" s="1"/>
  <c r="P1114" i="3"/>
  <c r="AB1114" i="3" s="1"/>
  <c r="AC1114" i="3" s="1"/>
  <c r="P1115" i="3"/>
  <c r="AB1115" i="3" s="1"/>
  <c r="AC1115" i="3" s="1"/>
  <c r="P1116" i="3"/>
  <c r="AB1116" i="3" s="1"/>
  <c r="AC1116" i="3" s="1"/>
  <c r="P1117" i="3"/>
  <c r="AB1117" i="3" s="1"/>
  <c r="AC1117" i="3" s="1"/>
  <c r="P1118" i="3"/>
  <c r="AB1118" i="3" s="1"/>
  <c r="AC1118" i="3" s="1"/>
  <c r="P1119" i="3"/>
  <c r="AB1119" i="3" s="1"/>
  <c r="AC1119" i="3" s="1"/>
  <c r="P1120" i="3"/>
  <c r="AB1120" i="3" s="1"/>
  <c r="AC1120" i="3" s="1"/>
  <c r="P1121" i="3"/>
  <c r="AB1121" i="3" s="1"/>
  <c r="AC1121" i="3" s="1"/>
  <c r="P1122" i="3"/>
  <c r="AB1122" i="3" s="1"/>
  <c r="AC1122" i="3" s="1"/>
  <c r="P1123" i="3"/>
  <c r="AB1123" i="3" s="1"/>
  <c r="AC1123" i="3" s="1"/>
  <c r="P1124" i="3"/>
  <c r="AB1124" i="3" s="1"/>
  <c r="AC1124" i="3" s="1"/>
  <c r="P1125" i="3"/>
  <c r="AB1125" i="3" s="1"/>
  <c r="AC1125" i="3" s="1"/>
  <c r="P1126" i="3"/>
  <c r="AB1126" i="3" s="1"/>
  <c r="AC1126" i="3" s="1"/>
  <c r="P1127" i="3"/>
  <c r="AB1127" i="3" s="1"/>
  <c r="AC1127" i="3" s="1"/>
  <c r="P1128" i="3"/>
  <c r="AB1128" i="3" s="1"/>
  <c r="AC1128" i="3" s="1"/>
  <c r="P1129" i="3"/>
  <c r="AB1129" i="3" s="1"/>
  <c r="AC1129" i="3" s="1"/>
  <c r="P1130" i="3"/>
  <c r="AB1130" i="3" s="1"/>
  <c r="AC1130" i="3" s="1"/>
  <c r="P1131" i="3"/>
  <c r="AB1131" i="3" s="1"/>
  <c r="AC1131" i="3" s="1"/>
  <c r="P1132" i="3"/>
  <c r="AB1132" i="3" s="1"/>
  <c r="AC1132" i="3" s="1"/>
  <c r="P1133" i="3"/>
  <c r="AB1133" i="3" s="1"/>
  <c r="AC1133" i="3" s="1"/>
  <c r="P1134" i="3"/>
  <c r="AB1134" i="3" s="1"/>
  <c r="AC1134" i="3" s="1"/>
  <c r="P1135" i="3"/>
  <c r="AB1135" i="3" s="1"/>
  <c r="AC1135" i="3" s="1"/>
  <c r="P1136" i="3"/>
  <c r="AB1136" i="3" s="1"/>
  <c r="AC1136" i="3" s="1"/>
  <c r="P1137" i="3"/>
  <c r="AB1137" i="3" s="1"/>
  <c r="AC1137" i="3" s="1"/>
  <c r="P1138" i="3"/>
  <c r="AB1138" i="3" s="1"/>
  <c r="AC1138" i="3" s="1"/>
  <c r="P1139" i="3"/>
  <c r="AB1139" i="3" s="1"/>
  <c r="AC1139" i="3" s="1"/>
  <c r="P1140" i="3"/>
  <c r="AB1140" i="3" s="1"/>
  <c r="AC1140" i="3" s="1"/>
  <c r="P1141" i="3"/>
  <c r="AB1141" i="3" s="1"/>
  <c r="AC1141" i="3" s="1"/>
  <c r="P1142" i="3"/>
  <c r="AB1142" i="3" s="1"/>
  <c r="AC1142" i="3" s="1"/>
  <c r="P1143" i="3"/>
  <c r="AB1143" i="3" s="1"/>
  <c r="AC1143" i="3" s="1"/>
  <c r="P1144" i="3"/>
  <c r="AB1144" i="3" s="1"/>
  <c r="AC1144" i="3" s="1"/>
  <c r="P1145" i="3"/>
  <c r="AB1145" i="3" s="1"/>
  <c r="AC1145" i="3" s="1"/>
  <c r="P1146" i="3"/>
  <c r="AB1146" i="3" s="1"/>
  <c r="AC1146" i="3" s="1"/>
  <c r="P1147" i="3"/>
  <c r="AB1147" i="3" s="1"/>
  <c r="AC1147" i="3" s="1"/>
  <c r="P1148" i="3"/>
  <c r="AB1148" i="3" s="1"/>
  <c r="AC1148" i="3" s="1"/>
  <c r="P1149" i="3"/>
  <c r="AB1149" i="3" s="1"/>
  <c r="AC1149" i="3" s="1"/>
  <c r="P1150" i="3"/>
  <c r="AB1150" i="3" s="1"/>
  <c r="AC1150" i="3" s="1"/>
  <c r="P1151" i="3"/>
  <c r="AB1151" i="3" s="1"/>
  <c r="AC1151" i="3" s="1"/>
  <c r="P1152" i="3"/>
  <c r="AB1152" i="3" s="1"/>
  <c r="AC1152" i="3" s="1"/>
  <c r="P1153" i="3"/>
  <c r="AB1153" i="3" s="1"/>
  <c r="AC1153" i="3" s="1"/>
  <c r="P1154" i="3"/>
  <c r="AB1154" i="3" s="1"/>
  <c r="AC1154" i="3" s="1"/>
  <c r="P1155" i="3"/>
  <c r="AB1155" i="3" s="1"/>
  <c r="AC1155" i="3" s="1"/>
  <c r="P1156" i="3"/>
  <c r="AB1156" i="3" s="1"/>
  <c r="AC1156" i="3" s="1"/>
  <c r="P1157" i="3"/>
  <c r="AB1157" i="3" s="1"/>
  <c r="AC1157" i="3" s="1"/>
  <c r="P1158" i="3"/>
  <c r="AB1158" i="3" s="1"/>
  <c r="AC1158" i="3" s="1"/>
  <c r="P1159" i="3"/>
  <c r="AB1159" i="3" s="1"/>
  <c r="AC1159" i="3" s="1"/>
  <c r="P1160" i="3"/>
  <c r="AB1160" i="3" s="1"/>
  <c r="AC1160" i="3" s="1"/>
  <c r="P1161" i="3"/>
  <c r="AB1161" i="3" s="1"/>
  <c r="AC1161" i="3" s="1"/>
  <c r="P1162" i="3"/>
  <c r="AB1162" i="3" s="1"/>
  <c r="AC1162" i="3" s="1"/>
  <c r="P1163" i="3"/>
  <c r="AB1163" i="3" s="1"/>
  <c r="AC1163" i="3" s="1"/>
  <c r="P1164" i="3"/>
  <c r="AB1164" i="3" s="1"/>
  <c r="AC1164" i="3" s="1"/>
  <c r="P1165" i="3"/>
  <c r="AB1165" i="3" s="1"/>
  <c r="AC1165" i="3" s="1"/>
  <c r="P1166" i="3"/>
  <c r="AB1166" i="3" s="1"/>
  <c r="AC1166" i="3" s="1"/>
  <c r="P1167" i="3"/>
  <c r="AB1167" i="3" s="1"/>
  <c r="AC1167" i="3" s="1"/>
  <c r="P1168" i="3"/>
  <c r="AB1168" i="3" s="1"/>
  <c r="AC1168" i="3" s="1"/>
  <c r="P1169" i="3"/>
  <c r="AB1169" i="3" s="1"/>
  <c r="AC1169" i="3" s="1"/>
  <c r="P1170" i="3"/>
  <c r="AB1170" i="3" s="1"/>
  <c r="AC1170" i="3" s="1"/>
  <c r="P1171" i="3"/>
  <c r="AB1171" i="3" s="1"/>
  <c r="AC1171" i="3" s="1"/>
  <c r="P1172" i="3"/>
  <c r="AB1172" i="3" s="1"/>
  <c r="AC1172" i="3" s="1"/>
  <c r="P1173" i="3"/>
  <c r="AB1173" i="3" s="1"/>
  <c r="AC1173" i="3" s="1"/>
  <c r="P1174" i="3"/>
  <c r="AB1174" i="3" s="1"/>
  <c r="AC1174" i="3" s="1"/>
  <c r="P1175" i="3"/>
  <c r="AB1175" i="3" s="1"/>
  <c r="AC1175" i="3" s="1"/>
  <c r="P1176" i="3"/>
  <c r="AB1176" i="3" s="1"/>
  <c r="AC1176" i="3" s="1"/>
  <c r="P1177" i="3"/>
  <c r="AB1177" i="3" s="1"/>
  <c r="AC1177" i="3" s="1"/>
  <c r="P1178" i="3"/>
  <c r="AB1178" i="3" s="1"/>
  <c r="AC1178" i="3" s="1"/>
  <c r="P1179" i="3"/>
  <c r="AB1179" i="3" s="1"/>
  <c r="AC1179" i="3" s="1"/>
  <c r="P1180" i="3"/>
  <c r="AB1180" i="3" s="1"/>
  <c r="AC1180" i="3" s="1"/>
  <c r="P1181" i="3"/>
  <c r="AB1181" i="3" s="1"/>
  <c r="AC1181" i="3" s="1"/>
  <c r="P1182" i="3"/>
  <c r="AB1182" i="3" s="1"/>
  <c r="AC1182" i="3" s="1"/>
  <c r="P1183" i="3"/>
  <c r="AB1183" i="3" s="1"/>
  <c r="AC1183" i="3" s="1"/>
  <c r="P1184" i="3"/>
  <c r="AB1184" i="3" s="1"/>
  <c r="AC1184" i="3" s="1"/>
  <c r="P1185" i="3"/>
  <c r="AB1185" i="3" s="1"/>
  <c r="AC1185" i="3" s="1"/>
  <c r="P1186" i="3"/>
  <c r="AB1186" i="3" s="1"/>
  <c r="AC1186" i="3" s="1"/>
  <c r="P1187" i="3"/>
  <c r="AB1187" i="3" s="1"/>
  <c r="AC1187" i="3" s="1"/>
  <c r="P1188" i="3"/>
  <c r="AB1188" i="3" s="1"/>
  <c r="AC1188" i="3" s="1"/>
  <c r="P1189" i="3"/>
  <c r="AB1189" i="3" s="1"/>
  <c r="AC1189" i="3" s="1"/>
  <c r="P1190" i="3"/>
  <c r="AB1190" i="3" s="1"/>
  <c r="AC1190" i="3" s="1"/>
  <c r="P1191" i="3"/>
  <c r="AB1191" i="3" s="1"/>
  <c r="AC1191" i="3" s="1"/>
  <c r="P1192" i="3"/>
  <c r="AB1192" i="3" s="1"/>
  <c r="AC1192" i="3" s="1"/>
  <c r="P1193" i="3"/>
  <c r="AB1193" i="3" s="1"/>
  <c r="AC1193" i="3" s="1"/>
  <c r="P1194" i="3"/>
  <c r="AB1194" i="3" s="1"/>
  <c r="AC1194" i="3" s="1"/>
  <c r="P1195" i="3"/>
  <c r="AB1195" i="3" s="1"/>
  <c r="AC1195" i="3" s="1"/>
  <c r="P1196" i="3"/>
  <c r="AB1196" i="3" s="1"/>
  <c r="AC1196" i="3" s="1"/>
  <c r="P1197" i="3"/>
  <c r="AB1197" i="3" s="1"/>
  <c r="AC1197" i="3" s="1"/>
  <c r="P1198" i="3"/>
  <c r="AB1198" i="3" s="1"/>
  <c r="AC1198" i="3" s="1"/>
  <c r="P1199" i="3"/>
  <c r="AB1199" i="3" s="1"/>
  <c r="AC1199" i="3" s="1"/>
  <c r="P1200" i="3"/>
  <c r="AB1200" i="3" s="1"/>
  <c r="AC1200" i="3" s="1"/>
  <c r="P1201" i="3"/>
  <c r="AB1201" i="3" s="1"/>
  <c r="AC1201" i="3" s="1"/>
  <c r="P1202" i="3"/>
  <c r="AB1202" i="3" s="1"/>
  <c r="AC1202" i="3" s="1"/>
  <c r="P1203" i="3"/>
  <c r="AB1203" i="3" s="1"/>
  <c r="AC1203" i="3" s="1"/>
  <c r="P1204" i="3"/>
  <c r="AB1204" i="3" s="1"/>
  <c r="AC1204" i="3" s="1"/>
  <c r="P1205" i="3"/>
  <c r="AB1205" i="3" s="1"/>
  <c r="AC1205" i="3" s="1"/>
  <c r="P1206" i="3"/>
  <c r="AB1206" i="3" s="1"/>
  <c r="AC1206" i="3" s="1"/>
  <c r="P1207" i="3"/>
  <c r="AB1207" i="3" s="1"/>
  <c r="AC1207" i="3" s="1"/>
  <c r="P1208" i="3"/>
  <c r="AB1208" i="3" s="1"/>
  <c r="AC1208" i="3" s="1"/>
  <c r="P1209" i="3"/>
  <c r="AB1209" i="3" s="1"/>
  <c r="AC1209" i="3" s="1"/>
  <c r="P1210" i="3"/>
  <c r="AB1210" i="3" s="1"/>
  <c r="AC1210" i="3" s="1"/>
  <c r="P1211" i="3"/>
  <c r="AB1211" i="3" s="1"/>
  <c r="AC1211" i="3" s="1"/>
  <c r="P1212" i="3"/>
  <c r="AB1212" i="3" s="1"/>
  <c r="AC1212" i="3" s="1"/>
  <c r="P13" i="3"/>
  <c r="P14" i="5"/>
  <c r="P15" i="5"/>
  <c r="P16" i="5"/>
  <c r="AB16" i="5" s="1"/>
  <c r="AC16" i="5" s="1"/>
  <c r="P17" i="5"/>
  <c r="AB17" i="5" s="1"/>
  <c r="AC17" i="5" s="1"/>
  <c r="P18" i="5"/>
  <c r="AB18" i="5" s="1"/>
  <c r="AC18" i="5" s="1"/>
  <c r="P19" i="5"/>
  <c r="AB19" i="5" s="1"/>
  <c r="AC19" i="5" s="1"/>
  <c r="P20" i="5"/>
  <c r="AB20" i="5" s="1"/>
  <c r="AC20" i="5" s="1"/>
  <c r="P21" i="5"/>
  <c r="AB21" i="5" s="1"/>
  <c r="AC21" i="5" s="1"/>
  <c r="P22" i="5"/>
  <c r="AB22" i="5" s="1"/>
  <c r="AC22" i="5" s="1"/>
  <c r="P23" i="5"/>
  <c r="AB23" i="5" s="1"/>
  <c r="AC23" i="5" s="1"/>
  <c r="P24" i="5"/>
  <c r="AB24" i="5" s="1"/>
  <c r="AC24" i="5" s="1"/>
  <c r="P25" i="5"/>
  <c r="AB25" i="5" s="1"/>
  <c r="AC25" i="5" s="1"/>
  <c r="P26" i="5"/>
  <c r="AB26" i="5" s="1"/>
  <c r="AC26" i="5" s="1"/>
  <c r="P27" i="5"/>
  <c r="AB27" i="5" s="1"/>
  <c r="AC27" i="5" s="1"/>
  <c r="P28" i="5"/>
  <c r="AB28" i="5" s="1"/>
  <c r="AC28" i="5" s="1"/>
  <c r="P29" i="5"/>
  <c r="AB29" i="5" s="1"/>
  <c r="AC29" i="5" s="1"/>
  <c r="P30" i="5"/>
  <c r="AB30" i="5" s="1"/>
  <c r="AC30" i="5" s="1"/>
  <c r="P31" i="5"/>
  <c r="AB31" i="5" s="1"/>
  <c r="AC31" i="5" s="1"/>
  <c r="P32" i="5"/>
  <c r="AB32" i="5" s="1"/>
  <c r="AC32" i="5" s="1"/>
  <c r="P33" i="5"/>
  <c r="AB33" i="5" s="1"/>
  <c r="AC33" i="5" s="1"/>
  <c r="P34" i="5"/>
  <c r="AB34" i="5" s="1"/>
  <c r="AC34" i="5" s="1"/>
  <c r="P35" i="5"/>
  <c r="AB35" i="5" s="1"/>
  <c r="AC35" i="5" s="1"/>
  <c r="P36" i="5"/>
  <c r="AB36" i="5" s="1"/>
  <c r="AC36" i="5" s="1"/>
  <c r="P37" i="5"/>
  <c r="AB37" i="5" s="1"/>
  <c r="AC37" i="5" s="1"/>
  <c r="P38" i="5"/>
  <c r="AB38" i="5" s="1"/>
  <c r="AC38" i="5" s="1"/>
  <c r="P39" i="5"/>
  <c r="AB39" i="5" s="1"/>
  <c r="AC39" i="5" s="1"/>
  <c r="P40" i="5"/>
  <c r="AB40" i="5" s="1"/>
  <c r="AC40" i="5" s="1"/>
  <c r="P41" i="5"/>
  <c r="AB41" i="5" s="1"/>
  <c r="AC41" i="5" s="1"/>
  <c r="P42" i="5"/>
  <c r="AB42" i="5" s="1"/>
  <c r="AC42" i="5" s="1"/>
  <c r="P43" i="5"/>
  <c r="AB43" i="5" s="1"/>
  <c r="AC43" i="5" s="1"/>
  <c r="P44" i="5"/>
  <c r="AB44" i="5" s="1"/>
  <c r="AC44" i="5" s="1"/>
  <c r="P45" i="5"/>
  <c r="AB45" i="5" s="1"/>
  <c r="AC45" i="5" s="1"/>
  <c r="P46" i="5"/>
  <c r="AB46" i="5" s="1"/>
  <c r="AC46" i="5" s="1"/>
  <c r="P47" i="5"/>
  <c r="AB47" i="5" s="1"/>
  <c r="AC47" i="5" s="1"/>
  <c r="P48" i="5"/>
  <c r="AB48" i="5" s="1"/>
  <c r="AC48" i="5" s="1"/>
  <c r="P49" i="5"/>
  <c r="AB49" i="5" s="1"/>
  <c r="AC49" i="5" s="1"/>
  <c r="P50" i="5"/>
  <c r="AB50" i="5" s="1"/>
  <c r="AC50" i="5" s="1"/>
  <c r="P51" i="5"/>
  <c r="AB51" i="5" s="1"/>
  <c r="AC51" i="5" s="1"/>
  <c r="P52" i="5"/>
  <c r="AB52" i="5" s="1"/>
  <c r="AC52" i="5" s="1"/>
  <c r="P53" i="5"/>
  <c r="AB53" i="5" s="1"/>
  <c r="AC53" i="5" s="1"/>
  <c r="P54" i="5"/>
  <c r="AB54" i="5" s="1"/>
  <c r="AC54" i="5" s="1"/>
  <c r="P55" i="5"/>
  <c r="AB55" i="5" s="1"/>
  <c r="AC55" i="5" s="1"/>
  <c r="P56" i="5"/>
  <c r="AB56" i="5" s="1"/>
  <c r="AC56" i="5" s="1"/>
  <c r="P57" i="5"/>
  <c r="AB57" i="5" s="1"/>
  <c r="AC57" i="5" s="1"/>
  <c r="P58" i="5"/>
  <c r="AB58" i="5" s="1"/>
  <c r="AC58" i="5" s="1"/>
  <c r="P59" i="5"/>
  <c r="AB59" i="5" s="1"/>
  <c r="AC59" i="5" s="1"/>
  <c r="P60" i="5"/>
  <c r="AB60" i="5" s="1"/>
  <c r="AC60" i="5" s="1"/>
  <c r="P61" i="5"/>
  <c r="AB61" i="5" s="1"/>
  <c r="AC61" i="5" s="1"/>
  <c r="P62" i="5"/>
  <c r="AB62" i="5" s="1"/>
  <c r="AC62" i="5" s="1"/>
  <c r="P63" i="5"/>
  <c r="AB63" i="5" s="1"/>
  <c r="AC63" i="5" s="1"/>
  <c r="P64" i="5"/>
  <c r="AB64" i="5" s="1"/>
  <c r="AC64" i="5" s="1"/>
  <c r="P65" i="5"/>
  <c r="AB65" i="5" s="1"/>
  <c r="AC65" i="5" s="1"/>
  <c r="P66" i="5"/>
  <c r="AB66" i="5" s="1"/>
  <c r="AC66" i="5" s="1"/>
  <c r="P67" i="5"/>
  <c r="AB67" i="5" s="1"/>
  <c r="AC67" i="5" s="1"/>
  <c r="P68" i="5"/>
  <c r="AB68" i="5" s="1"/>
  <c r="AC68" i="5" s="1"/>
  <c r="P69" i="5"/>
  <c r="AB69" i="5" s="1"/>
  <c r="AC69" i="5" s="1"/>
  <c r="P70" i="5"/>
  <c r="AB70" i="5" s="1"/>
  <c r="AC70" i="5" s="1"/>
  <c r="P71" i="5"/>
  <c r="AB71" i="5" s="1"/>
  <c r="AC71" i="5" s="1"/>
  <c r="P72" i="5"/>
  <c r="AB72" i="5" s="1"/>
  <c r="AC72" i="5" s="1"/>
  <c r="P73" i="5"/>
  <c r="AB73" i="5" s="1"/>
  <c r="AC73" i="5" s="1"/>
  <c r="P74" i="5"/>
  <c r="AB74" i="5" s="1"/>
  <c r="AC74" i="5" s="1"/>
  <c r="P75" i="5"/>
  <c r="AB75" i="5" s="1"/>
  <c r="AC75" i="5" s="1"/>
  <c r="P76" i="5"/>
  <c r="AB76" i="5" s="1"/>
  <c r="AC76" i="5" s="1"/>
  <c r="P77" i="5"/>
  <c r="AB77" i="5" s="1"/>
  <c r="AC77" i="5" s="1"/>
  <c r="P78" i="5"/>
  <c r="AB78" i="5" s="1"/>
  <c r="AC78" i="5" s="1"/>
  <c r="P79" i="5"/>
  <c r="AB79" i="5" s="1"/>
  <c r="AC79" i="5" s="1"/>
  <c r="P80" i="5"/>
  <c r="AB80" i="5" s="1"/>
  <c r="AC80" i="5" s="1"/>
  <c r="P81" i="5"/>
  <c r="AB81" i="5" s="1"/>
  <c r="AC81" i="5" s="1"/>
  <c r="P82" i="5"/>
  <c r="AB82" i="5" s="1"/>
  <c r="AC82" i="5" s="1"/>
  <c r="P83" i="5"/>
  <c r="AB83" i="5" s="1"/>
  <c r="AC83" i="5" s="1"/>
  <c r="P84" i="5"/>
  <c r="AB84" i="5" s="1"/>
  <c r="AC84" i="5" s="1"/>
  <c r="P85" i="5"/>
  <c r="AB85" i="5" s="1"/>
  <c r="AC85" i="5" s="1"/>
  <c r="P86" i="5"/>
  <c r="AB86" i="5" s="1"/>
  <c r="AC86" i="5" s="1"/>
  <c r="P87" i="5"/>
  <c r="AB87" i="5" s="1"/>
  <c r="AC87" i="5" s="1"/>
  <c r="P88" i="5"/>
  <c r="AB88" i="5" s="1"/>
  <c r="AC88" i="5" s="1"/>
  <c r="P89" i="5"/>
  <c r="AB89" i="5" s="1"/>
  <c r="AC89" i="5" s="1"/>
  <c r="P90" i="5"/>
  <c r="AB90" i="5" s="1"/>
  <c r="AC90" i="5" s="1"/>
  <c r="P91" i="5"/>
  <c r="AB91" i="5" s="1"/>
  <c r="AC91" i="5" s="1"/>
  <c r="P92" i="5"/>
  <c r="AB92" i="5" s="1"/>
  <c r="AC92" i="5" s="1"/>
  <c r="P93" i="5"/>
  <c r="AB93" i="5" s="1"/>
  <c r="AC93" i="5" s="1"/>
  <c r="P94" i="5"/>
  <c r="AB94" i="5" s="1"/>
  <c r="AC94" i="5" s="1"/>
  <c r="P95" i="5"/>
  <c r="AB95" i="5" s="1"/>
  <c r="AC95" i="5" s="1"/>
  <c r="P96" i="5"/>
  <c r="AB96" i="5" s="1"/>
  <c r="AC96" i="5" s="1"/>
  <c r="P97" i="5"/>
  <c r="AB97" i="5" s="1"/>
  <c r="AC97" i="5" s="1"/>
  <c r="P98" i="5"/>
  <c r="AB98" i="5" s="1"/>
  <c r="AC98" i="5" s="1"/>
  <c r="P99" i="5"/>
  <c r="AB99" i="5" s="1"/>
  <c r="AC99" i="5" s="1"/>
  <c r="P100" i="5"/>
  <c r="AB100" i="5" s="1"/>
  <c r="AC100" i="5" s="1"/>
  <c r="P101" i="5"/>
  <c r="AB101" i="5" s="1"/>
  <c r="AC101" i="5" s="1"/>
  <c r="P102" i="5"/>
  <c r="AB102" i="5" s="1"/>
  <c r="AC102" i="5" s="1"/>
  <c r="P103" i="5"/>
  <c r="AB103" i="5" s="1"/>
  <c r="AC103" i="5" s="1"/>
  <c r="P104" i="5"/>
  <c r="AB104" i="5" s="1"/>
  <c r="AC104" i="5" s="1"/>
  <c r="P105" i="5"/>
  <c r="AB105" i="5" s="1"/>
  <c r="AC105" i="5" s="1"/>
  <c r="P106" i="5"/>
  <c r="AB106" i="5" s="1"/>
  <c r="AC106" i="5" s="1"/>
  <c r="P107" i="5"/>
  <c r="AB107" i="5" s="1"/>
  <c r="AC107" i="5" s="1"/>
  <c r="P108" i="5"/>
  <c r="AB108" i="5" s="1"/>
  <c r="AC108" i="5" s="1"/>
  <c r="P109" i="5"/>
  <c r="AB109" i="5" s="1"/>
  <c r="AC109" i="5" s="1"/>
  <c r="P110" i="5"/>
  <c r="AB110" i="5" s="1"/>
  <c r="AC110" i="5" s="1"/>
  <c r="P111" i="5"/>
  <c r="AB111" i="5" s="1"/>
  <c r="AC111" i="5" s="1"/>
  <c r="P112" i="5"/>
  <c r="AB112" i="5" s="1"/>
  <c r="AC112" i="5" s="1"/>
  <c r="P113" i="5"/>
  <c r="AB113" i="5" s="1"/>
  <c r="AC113" i="5" s="1"/>
  <c r="P114" i="5"/>
  <c r="AB114" i="5" s="1"/>
  <c r="AC114" i="5" s="1"/>
  <c r="P115" i="5"/>
  <c r="AB115" i="5" s="1"/>
  <c r="AC115" i="5" s="1"/>
  <c r="P116" i="5"/>
  <c r="AB116" i="5" s="1"/>
  <c r="AC116" i="5" s="1"/>
  <c r="P117" i="5"/>
  <c r="AB117" i="5" s="1"/>
  <c r="AC117" i="5" s="1"/>
  <c r="P118" i="5"/>
  <c r="AB118" i="5" s="1"/>
  <c r="AC118" i="5" s="1"/>
  <c r="P119" i="5"/>
  <c r="AB119" i="5" s="1"/>
  <c r="AC119" i="5" s="1"/>
  <c r="P120" i="5"/>
  <c r="AB120" i="5" s="1"/>
  <c r="AC120" i="5" s="1"/>
  <c r="P121" i="5"/>
  <c r="AB121" i="5" s="1"/>
  <c r="AC121" i="5" s="1"/>
  <c r="P122" i="5"/>
  <c r="AB122" i="5" s="1"/>
  <c r="AC122" i="5" s="1"/>
  <c r="P123" i="5"/>
  <c r="AB123" i="5" s="1"/>
  <c r="AC123" i="5" s="1"/>
  <c r="P124" i="5"/>
  <c r="AB124" i="5" s="1"/>
  <c r="AC124" i="5" s="1"/>
  <c r="P125" i="5"/>
  <c r="AB125" i="5" s="1"/>
  <c r="AC125" i="5" s="1"/>
  <c r="P126" i="5"/>
  <c r="AB126" i="5" s="1"/>
  <c r="AC126" i="5" s="1"/>
  <c r="P127" i="5"/>
  <c r="AB127" i="5" s="1"/>
  <c r="AC127" i="5" s="1"/>
  <c r="P128" i="5"/>
  <c r="AB128" i="5" s="1"/>
  <c r="AC128" i="5" s="1"/>
  <c r="P129" i="5"/>
  <c r="AB129" i="5" s="1"/>
  <c r="AC129" i="5" s="1"/>
  <c r="P130" i="5"/>
  <c r="AB130" i="5" s="1"/>
  <c r="AC130" i="5" s="1"/>
  <c r="P131" i="5"/>
  <c r="AB131" i="5" s="1"/>
  <c r="AC131" i="5" s="1"/>
  <c r="P132" i="5"/>
  <c r="AB132" i="5" s="1"/>
  <c r="AC132" i="5" s="1"/>
  <c r="P133" i="5"/>
  <c r="AB133" i="5" s="1"/>
  <c r="AC133" i="5" s="1"/>
  <c r="P134" i="5"/>
  <c r="AB134" i="5" s="1"/>
  <c r="AC134" i="5" s="1"/>
  <c r="P135" i="5"/>
  <c r="AB135" i="5" s="1"/>
  <c r="AC135" i="5" s="1"/>
  <c r="P136" i="5"/>
  <c r="AB136" i="5" s="1"/>
  <c r="AC136" i="5" s="1"/>
  <c r="P137" i="5"/>
  <c r="AB137" i="5" s="1"/>
  <c r="AC137" i="5" s="1"/>
  <c r="P138" i="5"/>
  <c r="AB138" i="5" s="1"/>
  <c r="AC138" i="5" s="1"/>
  <c r="P139" i="5"/>
  <c r="AB139" i="5" s="1"/>
  <c r="AC139" i="5" s="1"/>
  <c r="P140" i="5"/>
  <c r="AB140" i="5" s="1"/>
  <c r="AC140" i="5" s="1"/>
  <c r="P141" i="5"/>
  <c r="AB141" i="5" s="1"/>
  <c r="AC141" i="5" s="1"/>
  <c r="P142" i="5"/>
  <c r="AB142" i="5" s="1"/>
  <c r="AC142" i="5" s="1"/>
  <c r="P143" i="5"/>
  <c r="AB143" i="5" s="1"/>
  <c r="AC143" i="5" s="1"/>
  <c r="P144" i="5"/>
  <c r="AB144" i="5" s="1"/>
  <c r="AC144" i="5" s="1"/>
  <c r="P145" i="5"/>
  <c r="AB145" i="5" s="1"/>
  <c r="AC145" i="5" s="1"/>
  <c r="P146" i="5"/>
  <c r="AB146" i="5" s="1"/>
  <c r="AC146" i="5" s="1"/>
  <c r="P147" i="5"/>
  <c r="AB147" i="5" s="1"/>
  <c r="AC147" i="5" s="1"/>
  <c r="P148" i="5"/>
  <c r="AB148" i="5" s="1"/>
  <c r="AC148" i="5" s="1"/>
  <c r="P149" i="5"/>
  <c r="AB149" i="5" s="1"/>
  <c r="AC149" i="5" s="1"/>
  <c r="P150" i="5"/>
  <c r="AB150" i="5" s="1"/>
  <c r="AC150" i="5" s="1"/>
  <c r="P151" i="5"/>
  <c r="AB151" i="5" s="1"/>
  <c r="AC151" i="5" s="1"/>
  <c r="P152" i="5"/>
  <c r="AB152" i="5" s="1"/>
  <c r="AC152" i="5" s="1"/>
  <c r="P153" i="5"/>
  <c r="AB153" i="5" s="1"/>
  <c r="AC153" i="5" s="1"/>
  <c r="P154" i="5"/>
  <c r="AB154" i="5" s="1"/>
  <c r="AC154" i="5" s="1"/>
  <c r="P155" i="5"/>
  <c r="AB155" i="5" s="1"/>
  <c r="AC155" i="5" s="1"/>
  <c r="P156" i="5"/>
  <c r="AB156" i="5" s="1"/>
  <c r="AC156" i="5" s="1"/>
  <c r="P157" i="5"/>
  <c r="AB157" i="5" s="1"/>
  <c r="AC157" i="5" s="1"/>
  <c r="P158" i="5"/>
  <c r="AB158" i="5" s="1"/>
  <c r="AC158" i="5" s="1"/>
  <c r="P159" i="5"/>
  <c r="AB159" i="5" s="1"/>
  <c r="AC159" i="5" s="1"/>
  <c r="P160" i="5"/>
  <c r="AB160" i="5" s="1"/>
  <c r="AC160" i="5" s="1"/>
  <c r="P161" i="5"/>
  <c r="AB161" i="5" s="1"/>
  <c r="AC161" i="5" s="1"/>
  <c r="P162" i="5"/>
  <c r="AB162" i="5" s="1"/>
  <c r="AC162" i="5" s="1"/>
  <c r="P163" i="5"/>
  <c r="AB163" i="5" s="1"/>
  <c r="AC163" i="5" s="1"/>
  <c r="P164" i="5"/>
  <c r="AB164" i="5" s="1"/>
  <c r="AC164" i="5" s="1"/>
  <c r="P165" i="5"/>
  <c r="AB165" i="5" s="1"/>
  <c r="AC165" i="5" s="1"/>
  <c r="P166" i="5"/>
  <c r="AB166" i="5" s="1"/>
  <c r="AC166" i="5" s="1"/>
  <c r="P167" i="5"/>
  <c r="AB167" i="5" s="1"/>
  <c r="AC167" i="5" s="1"/>
  <c r="P168" i="5"/>
  <c r="AB168" i="5" s="1"/>
  <c r="AC168" i="5" s="1"/>
  <c r="P169" i="5"/>
  <c r="AB169" i="5" s="1"/>
  <c r="AC169" i="5" s="1"/>
  <c r="P170" i="5"/>
  <c r="AB170" i="5" s="1"/>
  <c r="AC170" i="5" s="1"/>
  <c r="P171" i="5"/>
  <c r="AB171" i="5" s="1"/>
  <c r="AC171" i="5" s="1"/>
  <c r="P172" i="5"/>
  <c r="AB172" i="5" s="1"/>
  <c r="AC172" i="5" s="1"/>
  <c r="P173" i="5"/>
  <c r="AB173" i="5" s="1"/>
  <c r="AC173" i="5" s="1"/>
  <c r="P174" i="5"/>
  <c r="AB174" i="5" s="1"/>
  <c r="AC174" i="5" s="1"/>
  <c r="P175" i="5"/>
  <c r="AB175" i="5" s="1"/>
  <c r="AC175" i="5" s="1"/>
  <c r="P176" i="5"/>
  <c r="AB176" i="5" s="1"/>
  <c r="AC176" i="5" s="1"/>
  <c r="P177" i="5"/>
  <c r="AB177" i="5" s="1"/>
  <c r="AC177" i="5" s="1"/>
  <c r="P178" i="5"/>
  <c r="AB178" i="5" s="1"/>
  <c r="AC178" i="5" s="1"/>
  <c r="P179" i="5"/>
  <c r="AB179" i="5" s="1"/>
  <c r="AC179" i="5" s="1"/>
  <c r="P180" i="5"/>
  <c r="AB180" i="5" s="1"/>
  <c r="AC180" i="5" s="1"/>
  <c r="P181" i="5"/>
  <c r="AB181" i="5" s="1"/>
  <c r="AC181" i="5" s="1"/>
  <c r="P182" i="5"/>
  <c r="AB182" i="5" s="1"/>
  <c r="AC182" i="5" s="1"/>
  <c r="P183" i="5"/>
  <c r="AB183" i="5" s="1"/>
  <c r="AC183" i="5" s="1"/>
  <c r="P184" i="5"/>
  <c r="AB184" i="5" s="1"/>
  <c r="AC184" i="5" s="1"/>
  <c r="P185" i="5"/>
  <c r="AB185" i="5" s="1"/>
  <c r="AC185" i="5" s="1"/>
  <c r="P186" i="5"/>
  <c r="AB186" i="5" s="1"/>
  <c r="AC186" i="5" s="1"/>
  <c r="P187" i="5"/>
  <c r="AB187" i="5" s="1"/>
  <c r="AC187" i="5" s="1"/>
  <c r="P188" i="5"/>
  <c r="AB188" i="5" s="1"/>
  <c r="AC188" i="5" s="1"/>
  <c r="P189" i="5"/>
  <c r="AB189" i="5" s="1"/>
  <c r="AC189" i="5" s="1"/>
  <c r="P190" i="5"/>
  <c r="AB190" i="5" s="1"/>
  <c r="AC190" i="5" s="1"/>
  <c r="P191" i="5"/>
  <c r="AB191" i="5" s="1"/>
  <c r="AC191" i="5" s="1"/>
  <c r="P192" i="5"/>
  <c r="AB192" i="5" s="1"/>
  <c r="AC192" i="5" s="1"/>
  <c r="P193" i="5"/>
  <c r="AB193" i="5" s="1"/>
  <c r="AC193" i="5" s="1"/>
  <c r="P194" i="5"/>
  <c r="AB194" i="5" s="1"/>
  <c r="AC194" i="5" s="1"/>
  <c r="P195" i="5"/>
  <c r="AB195" i="5" s="1"/>
  <c r="AC195" i="5" s="1"/>
  <c r="P196" i="5"/>
  <c r="AB196" i="5" s="1"/>
  <c r="AC196" i="5" s="1"/>
  <c r="P197" i="5"/>
  <c r="AB197" i="5" s="1"/>
  <c r="AC197" i="5" s="1"/>
  <c r="P198" i="5"/>
  <c r="AB198" i="5" s="1"/>
  <c r="AC198" i="5" s="1"/>
  <c r="P199" i="5"/>
  <c r="AB199" i="5" s="1"/>
  <c r="AC199" i="5" s="1"/>
  <c r="P200" i="5"/>
  <c r="AB200" i="5" s="1"/>
  <c r="AC200" i="5" s="1"/>
  <c r="P201" i="5"/>
  <c r="AB201" i="5" s="1"/>
  <c r="AC201" i="5" s="1"/>
  <c r="P202" i="5"/>
  <c r="AB202" i="5" s="1"/>
  <c r="AC202" i="5" s="1"/>
  <c r="P203" i="5"/>
  <c r="AB203" i="5" s="1"/>
  <c r="AC203" i="5" s="1"/>
  <c r="P204" i="5"/>
  <c r="AB204" i="5" s="1"/>
  <c r="AC204" i="5" s="1"/>
  <c r="P205" i="5"/>
  <c r="AB205" i="5" s="1"/>
  <c r="AC205" i="5" s="1"/>
  <c r="P206" i="5"/>
  <c r="AB206" i="5" s="1"/>
  <c r="AC206" i="5" s="1"/>
  <c r="P207" i="5"/>
  <c r="AB207" i="5" s="1"/>
  <c r="AC207" i="5" s="1"/>
  <c r="P208" i="5"/>
  <c r="AB208" i="5" s="1"/>
  <c r="AC208" i="5" s="1"/>
  <c r="P209" i="5"/>
  <c r="AB209" i="5" s="1"/>
  <c r="AC209" i="5" s="1"/>
  <c r="P210" i="5"/>
  <c r="AB210" i="5" s="1"/>
  <c r="AC210" i="5" s="1"/>
  <c r="P211" i="5"/>
  <c r="AB211" i="5" s="1"/>
  <c r="AC211" i="5" s="1"/>
  <c r="P212" i="5"/>
  <c r="AB212" i="5" s="1"/>
  <c r="AC212" i="5" s="1"/>
  <c r="P213" i="5"/>
  <c r="AB213" i="5" s="1"/>
  <c r="AC213" i="5" s="1"/>
  <c r="P214" i="5"/>
  <c r="AB214" i="5" s="1"/>
  <c r="AC214" i="5" s="1"/>
  <c r="P215" i="5"/>
  <c r="AB215" i="5" s="1"/>
  <c r="AC215" i="5" s="1"/>
  <c r="P216" i="5"/>
  <c r="AB216" i="5" s="1"/>
  <c r="AC216" i="5" s="1"/>
  <c r="P217" i="5"/>
  <c r="AB217" i="5" s="1"/>
  <c r="AC217" i="5" s="1"/>
  <c r="P218" i="5"/>
  <c r="AB218" i="5" s="1"/>
  <c r="AC218" i="5" s="1"/>
  <c r="P219" i="5"/>
  <c r="AB219" i="5" s="1"/>
  <c r="AC219" i="5" s="1"/>
  <c r="P220" i="5"/>
  <c r="AB220" i="5" s="1"/>
  <c r="AC220" i="5" s="1"/>
  <c r="P221" i="5"/>
  <c r="AB221" i="5" s="1"/>
  <c r="AC221" i="5" s="1"/>
  <c r="P222" i="5"/>
  <c r="AB222" i="5" s="1"/>
  <c r="AC222" i="5" s="1"/>
  <c r="P223" i="5"/>
  <c r="AB223" i="5" s="1"/>
  <c r="AC223" i="5" s="1"/>
  <c r="P224" i="5"/>
  <c r="AB224" i="5" s="1"/>
  <c r="AC224" i="5" s="1"/>
  <c r="P225" i="5"/>
  <c r="AB225" i="5" s="1"/>
  <c r="AC225" i="5" s="1"/>
  <c r="P226" i="5"/>
  <c r="AB226" i="5" s="1"/>
  <c r="AC226" i="5" s="1"/>
  <c r="P227" i="5"/>
  <c r="AB227" i="5" s="1"/>
  <c r="AC227" i="5" s="1"/>
  <c r="P228" i="5"/>
  <c r="AB228" i="5" s="1"/>
  <c r="AC228" i="5" s="1"/>
  <c r="P229" i="5"/>
  <c r="AB229" i="5" s="1"/>
  <c r="AC229" i="5" s="1"/>
  <c r="P230" i="5"/>
  <c r="AB230" i="5" s="1"/>
  <c r="AC230" i="5" s="1"/>
  <c r="P231" i="5"/>
  <c r="AB231" i="5" s="1"/>
  <c r="AC231" i="5" s="1"/>
  <c r="P232" i="5"/>
  <c r="AB232" i="5" s="1"/>
  <c r="AC232" i="5" s="1"/>
  <c r="P233" i="5"/>
  <c r="AB233" i="5" s="1"/>
  <c r="AC233" i="5" s="1"/>
  <c r="P234" i="5"/>
  <c r="AB234" i="5" s="1"/>
  <c r="AC234" i="5" s="1"/>
  <c r="P235" i="5"/>
  <c r="AB235" i="5" s="1"/>
  <c r="AC235" i="5" s="1"/>
  <c r="P236" i="5"/>
  <c r="AB236" i="5" s="1"/>
  <c r="AC236" i="5" s="1"/>
  <c r="P237" i="5"/>
  <c r="AB237" i="5" s="1"/>
  <c r="AC237" i="5" s="1"/>
  <c r="P238" i="5"/>
  <c r="AB238" i="5" s="1"/>
  <c r="AC238" i="5" s="1"/>
  <c r="P239" i="5"/>
  <c r="AB239" i="5" s="1"/>
  <c r="AC239" i="5" s="1"/>
  <c r="P240" i="5"/>
  <c r="AB240" i="5" s="1"/>
  <c r="AC240" i="5" s="1"/>
  <c r="P241" i="5"/>
  <c r="AB241" i="5" s="1"/>
  <c r="AC241" i="5" s="1"/>
  <c r="P242" i="5"/>
  <c r="AB242" i="5" s="1"/>
  <c r="AC242" i="5" s="1"/>
  <c r="P243" i="5"/>
  <c r="AB243" i="5" s="1"/>
  <c r="AC243" i="5" s="1"/>
  <c r="P244" i="5"/>
  <c r="AB244" i="5" s="1"/>
  <c r="AC244" i="5" s="1"/>
  <c r="P245" i="5"/>
  <c r="AB245" i="5" s="1"/>
  <c r="AC245" i="5" s="1"/>
  <c r="P246" i="5"/>
  <c r="AB246" i="5" s="1"/>
  <c r="AC246" i="5" s="1"/>
  <c r="P247" i="5"/>
  <c r="AB247" i="5" s="1"/>
  <c r="AC247" i="5" s="1"/>
  <c r="P248" i="5"/>
  <c r="AB248" i="5" s="1"/>
  <c r="AC248" i="5" s="1"/>
  <c r="P249" i="5"/>
  <c r="AB249" i="5" s="1"/>
  <c r="AC249" i="5" s="1"/>
  <c r="P250" i="5"/>
  <c r="AB250" i="5" s="1"/>
  <c r="AC250" i="5" s="1"/>
  <c r="P251" i="5"/>
  <c r="AB251" i="5" s="1"/>
  <c r="AC251" i="5" s="1"/>
  <c r="P252" i="5"/>
  <c r="AB252" i="5" s="1"/>
  <c r="AC252" i="5" s="1"/>
  <c r="P253" i="5"/>
  <c r="AB253" i="5" s="1"/>
  <c r="AC253" i="5" s="1"/>
  <c r="P254" i="5"/>
  <c r="AB254" i="5" s="1"/>
  <c r="AC254" i="5" s="1"/>
  <c r="P255" i="5"/>
  <c r="AB255" i="5" s="1"/>
  <c r="AC255" i="5" s="1"/>
  <c r="P256" i="5"/>
  <c r="AB256" i="5" s="1"/>
  <c r="AC256" i="5" s="1"/>
  <c r="P257" i="5"/>
  <c r="AB257" i="5" s="1"/>
  <c r="AC257" i="5" s="1"/>
  <c r="P258" i="5"/>
  <c r="AB258" i="5" s="1"/>
  <c r="AC258" i="5" s="1"/>
  <c r="P259" i="5"/>
  <c r="AB259" i="5" s="1"/>
  <c r="AC259" i="5" s="1"/>
  <c r="P260" i="5"/>
  <c r="AB260" i="5" s="1"/>
  <c r="AC260" i="5" s="1"/>
  <c r="P261" i="5"/>
  <c r="AB261" i="5" s="1"/>
  <c r="AC261" i="5" s="1"/>
  <c r="P262" i="5"/>
  <c r="AB262" i="5" s="1"/>
  <c r="AC262" i="5" s="1"/>
  <c r="P263" i="5"/>
  <c r="AB263" i="5" s="1"/>
  <c r="AC263" i="5" s="1"/>
  <c r="P264" i="5"/>
  <c r="AB264" i="5" s="1"/>
  <c r="AC264" i="5" s="1"/>
  <c r="P265" i="5"/>
  <c r="AB265" i="5" s="1"/>
  <c r="AC265" i="5" s="1"/>
  <c r="P266" i="5"/>
  <c r="AB266" i="5" s="1"/>
  <c r="AC266" i="5" s="1"/>
  <c r="P267" i="5"/>
  <c r="AB267" i="5" s="1"/>
  <c r="AC267" i="5" s="1"/>
  <c r="P268" i="5"/>
  <c r="AB268" i="5" s="1"/>
  <c r="AC268" i="5" s="1"/>
  <c r="P269" i="5"/>
  <c r="AB269" i="5" s="1"/>
  <c r="AC269" i="5" s="1"/>
  <c r="P270" i="5"/>
  <c r="AB270" i="5" s="1"/>
  <c r="AC270" i="5" s="1"/>
  <c r="P271" i="5"/>
  <c r="AB271" i="5" s="1"/>
  <c r="AC271" i="5" s="1"/>
  <c r="P272" i="5"/>
  <c r="AB272" i="5" s="1"/>
  <c r="AC272" i="5" s="1"/>
  <c r="P273" i="5"/>
  <c r="AB273" i="5" s="1"/>
  <c r="AC273" i="5" s="1"/>
  <c r="P274" i="5"/>
  <c r="AB274" i="5" s="1"/>
  <c r="AC274" i="5" s="1"/>
  <c r="P275" i="5"/>
  <c r="AB275" i="5" s="1"/>
  <c r="AC275" i="5" s="1"/>
  <c r="P276" i="5"/>
  <c r="AB276" i="5" s="1"/>
  <c r="AC276" i="5" s="1"/>
  <c r="P277" i="5"/>
  <c r="AB277" i="5" s="1"/>
  <c r="AC277" i="5" s="1"/>
  <c r="P278" i="5"/>
  <c r="AB278" i="5" s="1"/>
  <c r="AC278" i="5" s="1"/>
  <c r="P279" i="5"/>
  <c r="AB279" i="5" s="1"/>
  <c r="AC279" i="5" s="1"/>
  <c r="P280" i="5"/>
  <c r="AB280" i="5" s="1"/>
  <c r="AC280" i="5" s="1"/>
  <c r="P281" i="5"/>
  <c r="AB281" i="5" s="1"/>
  <c r="AC281" i="5" s="1"/>
  <c r="P282" i="5"/>
  <c r="AB282" i="5" s="1"/>
  <c r="AC282" i="5" s="1"/>
  <c r="P283" i="5"/>
  <c r="AB283" i="5" s="1"/>
  <c r="AC283" i="5" s="1"/>
  <c r="P284" i="5"/>
  <c r="AB284" i="5" s="1"/>
  <c r="AC284" i="5" s="1"/>
  <c r="P285" i="5"/>
  <c r="AB285" i="5" s="1"/>
  <c r="AC285" i="5" s="1"/>
  <c r="P286" i="5"/>
  <c r="AB286" i="5" s="1"/>
  <c r="AC286" i="5" s="1"/>
  <c r="P287" i="5"/>
  <c r="AB287" i="5" s="1"/>
  <c r="AC287" i="5" s="1"/>
  <c r="P288" i="5"/>
  <c r="AB288" i="5" s="1"/>
  <c r="AC288" i="5" s="1"/>
  <c r="P289" i="5"/>
  <c r="AB289" i="5" s="1"/>
  <c r="AC289" i="5" s="1"/>
  <c r="P290" i="5"/>
  <c r="AB290" i="5" s="1"/>
  <c r="AC290" i="5" s="1"/>
  <c r="P291" i="5"/>
  <c r="AB291" i="5" s="1"/>
  <c r="AC291" i="5" s="1"/>
  <c r="P292" i="5"/>
  <c r="AB292" i="5" s="1"/>
  <c r="AC292" i="5" s="1"/>
  <c r="P293" i="5"/>
  <c r="AB293" i="5" s="1"/>
  <c r="AC293" i="5" s="1"/>
  <c r="P294" i="5"/>
  <c r="AB294" i="5" s="1"/>
  <c r="AC294" i="5" s="1"/>
  <c r="P295" i="5"/>
  <c r="AB295" i="5" s="1"/>
  <c r="AC295" i="5" s="1"/>
  <c r="P296" i="5"/>
  <c r="AB296" i="5" s="1"/>
  <c r="AC296" i="5" s="1"/>
  <c r="P297" i="5"/>
  <c r="AB297" i="5" s="1"/>
  <c r="AC297" i="5" s="1"/>
  <c r="P298" i="5"/>
  <c r="AB298" i="5" s="1"/>
  <c r="AC298" i="5" s="1"/>
  <c r="P299" i="5"/>
  <c r="AB299" i="5" s="1"/>
  <c r="AC299" i="5" s="1"/>
  <c r="P300" i="5"/>
  <c r="AB300" i="5" s="1"/>
  <c r="AC300" i="5" s="1"/>
  <c r="P301" i="5"/>
  <c r="AB301" i="5" s="1"/>
  <c r="AC301" i="5" s="1"/>
  <c r="P302" i="5"/>
  <c r="AB302" i="5" s="1"/>
  <c r="AC302" i="5" s="1"/>
  <c r="P303" i="5"/>
  <c r="AB303" i="5" s="1"/>
  <c r="AC303" i="5" s="1"/>
  <c r="P304" i="5"/>
  <c r="AB304" i="5" s="1"/>
  <c r="AC304" i="5" s="1"/>
  <c r="P305" i="5"/>
  <c r="AB305" i="5" s="1"/>
  <c r="AC305" i="5" s="1"/>
  <c r="P306" i="5"/>
  <c r="AB306" i="5" s="1"/>
  <c r="AC306" i="5" s="1"/>
  <c r="P307" i="5"/>
  <c r="AB307" i="5" s="1"/>
  <c r="AC307" i="5" s="1"/>
  <c r="P308" i="5"/>
  <c r="AB308" i="5" s="1"/>
  <c r="AC308" i="5" s="1"/>
  <c r="P309" i="5"/>
  <c r="AB309" i="5" s="1"/>
  <c r="AC309" i="5" s="1"/>
  <c r="P310" i="5"/>
  <c r="AB310" i="5" s="1"/>
  <c r="AC310" i="5" s="1"/>
  <c r="P311" i="5"/>
  <c r="AB311" i="5" s="1"/>
  <c r="AC311" i="5" s="1"/>
  <c r="P312" i="5"/>
  <c r="AB312" i="5" s="1"/>
  <c r="AC312" i="5" s="1"/>
  <c r="P313" i="5"/>
  <c r="AB313" i="5" s="1"/>
  <c r="AC313" i="5" s="1"/>
  <c r="P314" i="5"/>
  <c r="AB314" i="5" s="1"/>
  <c r="AC314" i="5" s="1"/>
  <c r="P315" i="5"/>
  <c r="AB315" i="5" s="1"/>
  <c r="AC315" i="5" s="1"/>
  <c r="P316" i="5"/>
  <c r="AB316" i="5" s="1"/>
  <c r="AC316" i="5" s="1"/>
  <c r="P317" i="5"/>
  <c r="AB317" i="5" s="1"/>
  <c r="AC317" i="5" s="1"/>
  <c r="P318" i="5"/>
  <c r="AB318" i="5" s="1"/>
  <c r="AC318" i="5" s="1"/>
  <c r="P319" i="5"/>
  <c r="AB319" i="5" s="1"/>
  <c r="AC319" i="5" s="1"/>
  <c r="P320" i="5"/>
  <c r="AB320" i="5" s="1"/>
  <c r="AC320" i="5" s="1"/>
  <c r="P321" i="5"/>
  <c r="AB321" i="5" s="1"/>
  <c r="AC321" i="5" s="1"/>
  <c r="P322" i="5"/>
  <c r="AB322" i="5" s="1"/>
  <c r="AC322" i="5" s="1"/>
  <c r="P323" i="5"/>
  <c r="AB323" i="5" s="1"/>
  <c r="AC323" i="5" s="1"/>
  <c r="P324" i="5"/>
  <c r="AB324" i="5" s="1"/>
  <c r="AC324" i="5" s="1"/>
  <c r="P325" i="5"/>
  <c r="AB325" i="5" s="1"/>
  <c r="AC325" i="5" s="1"/>
  <c r="P326" i="5"/>
  <c r="AB326" i="5" s="1"/>
  <c r="AC326" i="5" s="1"/>
  <c r="P327" i="5"/>
  <c r="AB327" i="5" s="1"/>
  <c r="AC327" i="5" s="1"/>
  <c r="P328" i="5"/>
  <c r="AB328" i="5" s="1"/>
  <c r="AC328" i="5" s="1"/>
  <c r="P329" i="5"/>
  <c r="AB329" i="5" s="1"/>
  <c r="AC329" i="5" s="1"/>
  <c r="P330" i="5"/>
  <c r="AB330" i="5" s="1"/>
  <c r="AC330" i="5" s="1"/>
  <c r="P331" i="5"/>
  <c r="AB331" i="5" s="1"/>
  <c r="AC331" i="5" s="1"/>
  <c r="P332" i="5"/>
  <c r="AB332" i="5" s="1"/>
  <c r="AC332" i="5" s="1"/>
  <c r="P333" i="5"/>
  <c r="AB333" i="5" s="1"/>
  <c r="AC333" i="5" s="1"/>
  <c r="P334" i="5"/>
  <c r="AB334" i="5" s="1"/>
  <c r="AC334" i="5" s="1"/>
  <c r="P335" i="5"/>
  <c r="AB335" i="5" s="1"/>
  <c r="AC335" i="5" s="1"/>
  <c r="P336" i="5"/>
  <c r="AB336" i="5" s="1"/>
  <c r="AC336" i="5" s="1"/>
  <c r="P337" i="5"/>
  <c r="AB337" i="5" s="1"/>
  <c r="AC337" i="5" s="1"/>
  <c r="P338" i="5"/>
  <c r="AB338" i="5" s="1"/>
  <c r="AC338" i="5" s="1"/>
  <c r="P339" i="5"/>
  <c r="AB339" i="5" s="1"/>
  <c r="AC339" i="5" s="1"/>
  <c r="P340" i="5"/>
  <c r="AB340" i="5" s="1"/>
  <c r="AC340" i="5" s="1"/>
  <c r="P341" i="5"/>
  <c r="AB341" i="5" s="1"/>
  <c r="AC341" i="5" s="1"/>
  <c r="P342" i="5"/>
  <c r="AB342" i="5" s="1"/>
  <c r="AC342" i="5" s="1"/>
  <c r="P343" i="5"/>
  <c r="AB343" i="5" s="1"/>
  <c r="AC343" i="5" s="1"/>
  <c r="P344" i="5"/>
  <c r="AB344" i="5" s="1"/>
  <c r="AC344" i="5" s="1"/>
  <c r="P345" i="5"/>
  <c r="AB345" i="5" s="1"/>
  <c r="AC345" i="5" s="1"/>
  <c r="P346" i="5"/>
  <c r="AB346" i="5" s="1"/>
  <c r="AC346" i="5" s="1"/>
  <c r="P347" i="5"/>
  <c r="AB347" i="5" s="1"/>
  <c r="AC347" i="5" s="1"/>
  <c r="P348" i="5"/>
  <c r="AB348" i="5" s="1"/>
  <c r="AC348" i="5" s="1"/>
  <c r="P349" i="5"/>
  <c r="AB349" i="5" s="1"/>
  <c r="AC349" i="5" s="1"/>
  <c r="P350" i="5"/>
  <c r="AB350" i="5" s="1"/>
  <c r="AC350" i="5" s="1"/>
  <c r="P351" i="5"/>
  <c r="AB351" i="5" s="1"/>
  <c r="AC351" i="5" s="1"/>
  <c r="P352" i="5"/>
  <c r="AB352" i="5" s="1"/>
  <c r="AC352" i="5" s="1"/>
  <c r="P353" i="5"/>
  <c r="AB353" i="5" s="1"/>
  <c r="AC353" i="5" s="1"/>
  <c r="P354" i="5"/>
  <c r="AB354" i="5" s="1"/>
  <c r="AC354" i="5" s="1"/>
  <c r="P355" i="5"/>
  <c r="AB355" i="5" s="1"/>
  <c r="AC355" i="5" s="1"/>
  <c r="P356" i="5"/>
  <c r="AB356" i="5" s="1"/>
  <c r="AC356" i="5" s="1"/>
  <c r="P357" i="5"/>
  <c r="AB357" i="5" s="1"/>
  <c r="AC357" i="5" s="1"/>
  <c r="P358" i="5"/>
  <c r="AB358" i="5" s="1"/>
  <c r="AC358" i="5" s="1"/>
  <c r="P359" i="5"/>
  <c r="AB359" i="5" s="1"/>
  <c r="AC359" i="5" s="1"/>
  <c r="P360" i="5"/>
  <c r="AB360" i="5" s="1"/>
  <c r="AC360" i="5" s="1"/>
  <c r="P361" i="5"/>
  <c r="AB361" i="5" s="1"/>
  <c r="AC361" i="5" s="1"/>
  <c r="P362" i="5"/>
  <c r="AB362" i="5" s="1"/>
  <c r="AC362" i="5" s="1"/>
  <c r="P363" i="5"/>
  <c r="AB363" i="5" s="1"/>
  <c r="AC363" i="5" s="1"/>
  <c r="P364" i="5"/>
  <c r="AB364" i="5" s="1"/>
  <c r="AC364" i="5" s="1"/>
  <c r="P365" i="5"/>
  <c r="AB365" i="5" s="1"/>
  <c r="AC365" i="5" s="1"/>
  <c r="P366" i="5"/>
  <c r="AB366" i="5" s="1"/>
  <c r="AC366" i="5" s="1"/>
  <c r="P367" i="5"/>
  <c r="AB367" i="5" s="1"/>
  <c r="AC367" i="5" s="1"/>
  <c r="P368" i="5"/>
  <c r="AB368" i="5" s="1"/>
  <c r="AC368" i="5" s="1"/>
  <c r="P369" i="5"/>
  <c r="AB369" i="5" s="1"/>
  <c r="AC369" i="5" s="1"/>
  <c r="P370" i="5"/>
  <c r="AB370" i="5" s="1"/>
  <c r="AC370" i="5" s="1"/>
  <c r="P371" i="5"/>
  <c r="AB371" i="5" s="1"/>
  <c r="AC371" i="5" s="1"/>
  <c r="P372" i="5"/>
  <c r="AB372" i="5" s="1"/>
  <c r="AC372" i="5" s="1"/>
  <c r="P373" i="5"/>
  <c r="AB373" i="5" s="1"/>
  <c r="AC373" i="5" s="1"/>
  <c r="P374" i="5"/>
  <c r="AB374" i="5" s="1"/>
  <c r="AC374" i="5" s="1"/>
  <c r="P375" i="5"/>
  <c r="AB375" i="5" s="1"/>
  <c r="AC375" i="5" s="1"/>
  <c r="P376" i="5"/>
  <c r="AB376" i="5" s="1"/>
  <c r="AC376" i="5" s="1"/>
  <c r="P377" i="5"/>
  <c r="AB377" i="5" s="1"/>
  <c r="AC377" i="5" s="1"/>
  <c r="P378" i="5"/>
  <c r="AB378" i="5" s="1"/>
  <c r="AC378" i="5" s="1"/>
  <c r="P379" i="5"/>
  <c r="AB379" i="5" s="1"/>
  <c r="AC379" i="5" s="1"/>
  <c r="P380" i="5"/>
  <c r="AB380" i="5" s="1"/>
  <c r="AC380" i="5" s="1"/>
  <c r="P381" i="5"/>
  <c r="AB381" i="5" s="1"/>
  <c r="AC381" i="5" s="1"/>
  <c r="P382" i="5"/>
  <c r="AB382" i="5" s="1"/>
  <c r="AC382" i="5" s="1"/>
  <c r="P383" i="5"/>
  <c r="AB383" i="5" s="1"/>
  <c r="AC383" i="5" s="1"/>
  <c r="P384" i="5"/>
  <c r="AB384" i="5" s="1"/>
  <c r="AC384" i="5" s="1"/>
  <c r="P385" i="5"/>
  <c r="AB385" i="5" s="1"/>
  <c r="AC385" i="5" s="1"/>
  <c r="P386" i="5"/>
  <c r="AB386" i="5" s="1"/>
  <c r="AC386" i="5" s="1"/>
  <c r="P387" i="5"/>
  <c r="AB387" i="5" s="1"/>
  <c r="AC387" i="5" s="1"/>
  <c r="P388" i="5"/>
  <c r="AB388" i="5" s="1"/>
  <c r="AC388" i="5" s="1"/>
  <c r="P389" i="5"/>
  <c r="AB389" i="5" s="1"/>
  <c r="AC389" i="5" s="1"/>
  <c r="P390" i="5"/>
  <c r="AB390" i="5" s="1"/>
  <c r="AC390" i="5" s="1"/>
  <c r="P391" i="5"/>
  <c r="AB391" i="5" s="1"/>
  <c r="AC391" i="5" s="1"/>
  <c r="P392" i="5"/>
  <c r="AB392" i="5" s="1"/>
  <c r="AC392" i="5" s="1"/>
  <c r="P393" i="5"/>
  <c r="AB393" i="5" s="1"/>
  <c r="AC393" i="5" s="1"/>
  <c r="P394" i="5"/>
  <c r="AB394" i="5" s="1"/>
  <c r="AC394" i="5" s="1"/>
  <c r="P395" i="5"/>
  <c r="AB395" i="5" s="1"/>
  <c r="AC395" i="5" s="1"/>
  <c r="P396" i="5"/>
  <c r="AB396" i="5" s="1"/>
  <c r="AC396" i="5" s="1"/>
  <c r="P397" i="5"/>
  <c r="AB397" i="5" s="1"/>
  <c r="AC397" i="5" s="1"/>
  <c r="P398" i="5"/>
  <c r="AB398" i="5" s="1"/>
  <c r="AC398" i="5" s="1"/>
  <c r="P399" i="5"/>
  <c r="AB399" i="5" s="1"/>
  <c r="AC399" i="5" s="1"/>
  <c r="P400" i="5"/>
  <c r="AB400" i="5" s="1"/>
  <c r="AC400" i="5" s="1"/>
  <c r="P401" i="5"/>
  <c r="AB401" i="5" s="1"/>
  <c r="AC401" i="5" s="1"/>
  <c r="P402" i="5"/>
  <c r="AB402" i="5" s="1"/>
  <c r="AC402" i="5" s="1"/>
  <c r="P403" i="5"/>
  <c r="AB403" i="5" s="1"/>
  <c r="AC403" i="5" s="1"/>
  <c r="P404" i="5"/>
  <c r="AB404" i="5" s="1"/>
  <c r="AC404" i="5" s="1"/>
  <c r="P405" i="5"/>
  <c r="AB405" i="5" s="1"/>
  <c r="AC405" i="5" s="1"/>
  <c r="P406" i="5"/>
  <c r="AB406" i="5" s="1"/>
  <c r="AC406" i="5" s="1"/>
  <c r="P407" i="5"/>
  <c r="AB407" i="5" s="1"/>
  <c r="AC407" i="5" s="1"/>
  <c r="P408" i="5"/>
  <c r="AB408" i="5" s="1"/>
  <c r="AC408" i="5" s="1"/>
  <c r="P409" i="5"/>
  <c r="AB409" i="5" s="1"/>
  <c r="AC409" i="5" s="1"/>
  <c r="P410" i="5"/>
  <c r="AB410" i="5" s="1"/>
  <c r="AC410" i="5" s="1"/>
  <c r="P411" i="5"/>
  <c r="AB411" i="5" s="1"/>
  <c r="AC411" i="5" s="1"/>
  <c r="P412" i="5"/>
  <c r="AB412" i="5" s="1"/>
  <c r="AC412" i="5" s="1"/>
  <c r="P413" i="5"/>
  <c r="AB413" i="5" s="1"/>
  <c r="AC413" i="5" s="1"/>
  <c r="P414" i="5"/>
  <c r="AB414" i="5" s="1"/>
  <c r="AC414" i="5" s="1"/>
  <c r="P415" i="5"/>
  <c r="AB415" i="5" s="1"/>
  <c r="AC415" i="5" s="1"/>
  <c r="P416" i="5"/>
  <c r="AB416" i="5" s="1"/>
  <c r="AC416" i="5" s="1"/>
  <c r="P417" i="5"/>
  <c r="AB417" i="5" s="1"/>
  <c r="AC417" i="5" s="1"/>
  <c r="P418" i="5"/>
  <c r="AB418" i="5" s="1"/>
  <c r="AC418" i="5" s="1"/>
  <c r="P419" i="5"/>
  <c r="AB419" i="5" s="1"/>
  <c r="AC419" i="5" s="1"/>
  <c r="P420" i="5"/>
  <c r="AB420" i="5" s="1"/>
  <c r="AC420" i="5" s="1"/>
  <c r="P421" i="5"/>
  <c r="AB421" i="5" s="1"/>
  <c r="AC421" i="5" s="1"/>
  <c r="P422" i="5"/>
  <c r="AB422" i="5" s="1"/>
  <c r="AC422" i="5" s="1"/>
  <c r="P423" i="5"/>
  <c r="AB423" i="5" s="1"/>
  <c r="AC423" i="5" s="1"/>
  <c r="P424" i="5"/>
  <c r="AB424" i="5" s="1"/>
  <c r="AC424" i="5" s="1"/>
  <c r="P425" i="5"/>
  <c r="AB425" i="5" s="1"/>
  <c r="AC425" i="5" s="1"/>
  <c r="P426" i="5"/>
  <c r="AB426" i="5" s="1"/>
  <c r="AC426" i="5" s="1"/>
  <c r="P427" i="5"/>
  <c r="AB427" i="5" s="1"/>
  <c r="AC427" i="5" s="1"/>
  <c r="P428" i="5"/>
  <c r="AB428" i="5" s="1"/>
  <c r="AC428" i="5" s="1"/>
  <c r="P429" i="5"/>
  <c r="AB429" i="5" s="1"/>
  <c r="AC429" i="5" s="1"/>
  <c r="P430" i="5"/>
  <c r="AB430" i="5" s="1"/>
  <c r="AC430" i="5" s="1"/>
  <c r="P431" i="5"/>
  <c r="AB431" i="5" s="1"/>
  <c r="AC431" i="5" s="1"/>
  <c r="P432" i="5"/>
  <c r="AB432" i="5" s="1"/>
  <c r="AC432" i="5" s="1"/>
  <c r="P433" i="5"/>
  <c r="AB433" i="5" s="1"/>
  <c r="AC433" i="5" s="1"/>
  <c r="P434" i="5"/>
  <c r="AB434" i="5" s="1"/>
  <c r="AC434" i="5" s="1"/>
  <c r="P435" i="5"/>
  <c r="AB435" i="5" s="1"/>
  <c r="AC435" i="5" s="1"/>
  <c r="P436" i="5"/>
  <c r="AB436" i="5" s="1"/>
  <c r="AC436" i="5" s="1"/>
  <c r="P437" i="5"/>
  <c r="AB437" i="5" s="1"/>
  <c r="AC437" i="5" s="1"/>
  <c r="P438" i="5"/>
  <c r="AB438" i="5" s="1"/>
  <c r="AC438" i="5" s="1"/>
  <c r="P439" i="5"/>
  <c r="AB439" i="5" s="1"/>
  <c r="AC439" i="5" s="1"/>
  <c r="P440" i="5"/>
  <c r="AB440" i="5" s="1"/>
  <c r="AC440" i="5" s="1"/>
  <c r="P441" i="5"/>
  <c r="AB441" i="5" s="1"/>
  <c r="AC441" i="5" s="1"/>
  <c r="P442" i="5"/>
  <c r="AB442" i="5" s="1"/>
  <c r="AC442" i="5" s="1"/>
  <c r="P443" i="5"/>
  <c r="AB443" i="5" s="1"/>
  <c r="AC443" i="5" s="1"/>
  <c r="P444" i="5"/>
  <c r="AB444" i="5" s="1"/>
  <c r="AC444" i="5" s="1"/>
  <c r="P445" i="5"/>
  <c r="AB445" i="5" s="1"/>
  <c r="AC445" i="5" s="1"/>
  <c r="P446" i="5"/>
  <c r="AB446" i="5" s="1"/>
  <c r="AC446" i="5" s="1"/>
  <c r="P447" i="5"/>
  <c r="AB447" i="5" s="1"/>
  <c r="AC447" i="5" s="1"/>
  <c r="P448" i="5"/>
  <c r="AB448" i="5" s="1"/>
  <c r="AC448" i="5" s="1"/>
  <c r="P449" i="5"/>
  <c r="AB449" i="5" s="1"/>
  <c r="AC449" i="5" s="1"/>
  <c r="P450" i="5"/>
  <c r="AB450" i="5" s="1"/>
  <c r="AC450" i="5" s="1"/>
  <c r="P451" i="5"/>
  <c r="AB451" i="5" s="1"/>
  <c r="AC451" i="5" s="1"/>
  <c r="P452" i="5"/>
  <c r="AB452" i="5" s="1"/>
  <c r="AC452" i="5" s="1"/>
  <c r="P453" i="5"/>
  <c r="AB453" i="5" s="1"/>
  <c r="AC453" i="5" s="1"/>
  <c r="P454" i="5"/>
  <c r="AB454" i="5" s="1"/>
  <c r="AC454" i="5" s="1"/>
  <c r="P455" i="5"/>
  <c r="AB455" i="5" s="1"/>
  <c r="AC455" i="5" s="1"/>
  <c r="P456" i="5"/>
  <c r="AB456" i="5" s="1"/>
  <c r="AC456" i="5" s="1"/>
  <c r="P457" i="5"/>
  <c r="AB457" i="5" s="1"/>
  <c r="AC457" i="5" s="1"/>
  <c r="P458" i="5"/>
  <c r="AB458" i="5" s="1"/>
  <c r="AC458" i="5" s="1"/>
  <c r="P459" i="5"/>
  <c r="AB459" i="5" s="1"/>
  <c r="AC459" i="5" s="1"/>
  <c r="P460" i="5"/>
  <c r="AB460" i="5" s="1"/>
  <c r="AC460" i="5" s="1"/>
  <c r="P461" i="5"/>
  <c r="AB461" i="5" s="1"/>
  <c r="AC461" i="5" s="1"/>
  <c r="P462" i="5"/>
  <c r="AB462" i="5" s="1"/>
  <c r="AC462" i="5" s="1"/>
  <c r="P463" i="5"/>
  <c r="AB463" i="5" s="1"/>
  <c r="AC463" i="5" s="1"/>
  <c r="P464" i="5"/>
  <c r="AB464" i="5" s="1"/>
  <c r="AC464" i="5" s="1"/>
  <c r="P465" i="5"/>
  <c r="AB465" i="5" s="1"/>
  <c r="AC465" i="5" s="1"/>
  <c r="P466" i="5"/>
  <c r="AB466" i="5" s="1"/>
  <c r="AC466" i="5" s="1"/>
  <c r="P467" i="5"/>
  <c r="AB467" i="5" s="1"/>
  <c r="AC467" i="5" s="1"/>
  <c r="P468" i="5"/>
  <c r="AB468" i="5" s="1"/>
  <c r="AC468" i="5" s="1"/>
  <c r="P469" i="5"/>
  <c r="AB469" i="5" s="1"/>
  <c r="AC469" i="5" s="1"/>
  <c r="P470" i="5"/>
  <c r="AB470" i="5" s="1"/>
  <c r="AC470" i="5" s="1"/>
  <c r="P471" i="5"/>
  <c r="AB471" i="5" s="1"/>
  <c r="AC471" i="5" s="1"/>
  <c r="P472" i="5"/>
  <c r="AB472" i="5" s="1"/>
  <c r="AC472" i="5" s="1"/>
  <c r="P473" i="5"/>
  <c r="AB473" i="5" s="1"/>
  <c r="AC473" i="5" s="1"/>
  <c r="P474" i="5"/>
  <c r="AB474" i="5" s="1"/>
  <c r="AC474" i="5" s="1"/>
  <c r="P475" i="5"/>
  <c r="AB475" i="5" s="1"/>
  <c r="AC475" i="5" s="1"/>
  <c r="P476" i="5"/>
  <c r="AB476" i="5" s="1"/>
  <c r="AC476" i="5" s="1"/>
  <c r="P477" i="5"/>
  <c r="AB477" i="5" s="1"/>
  <c r="AC477" i="5" s="1"/>
  <c r="P478" i="5"/>
  <c r="AB478" i="5" s="1"/>
  <c r="AC478" i="5" s="1"/>
  <c r="P479" i="5"/>
  <c r="AB479" i="5" s="1"/>
  <c r="AC479" i="5" s="1"/>
  <c r="P480" i="5"/>
  <c r="AB480" i="5" s="1"/>
  <c r="AC480" i="5" s="1"/>
  <c r="P481" i="5"/>
  <c r="AB481" i="5" s="1"/>
  <c r="AC481" i="5" s="1"/>
  <c r="P482" i="5"/>
  <c r="AB482" i="5" s="1"/>
  <c r="AC482" i="5" s="1"/>
  <c r="P483" i="5"/>
  <c r="AB483" i="5" s="1"/>
  <c r="AC483" i="5" s="1"/>
  <c r="P484" i="5"/>
  <c r="AB484" i="5" s="1"/>
  <c r="AC484" i="5" s="1"/>
  <c r="P485" i="5"/>
  <c r="AB485" i="5" s="1"/>
  <c r="AC485" i="5" s="1"/>
  <c r="P486" i="5"/>
  <c r="AB486" i="5" s="1"/>
  <c r="AC486" i="5" s="1"/>
  <c r="P487" i="5"/>
  <c r="AB487" i="5" s="1"/>
  <c r="AC487" i="5" s="1"/>
  <c r="P488" i="5"/>
  <c r="AB488" i="5" s="1"/>
  <c r="AC488" i="5" s="1"/>
  <c r="P489" i="5"/>
  <c r="AB489" i="5" s="1"/>
  <c r="AC489" i="5" s="1"/>
  <c r="P490" i="5"/>
  <c r="AB490" i="5" s="1"/>
  <c r="AC490" i="5" s="1"/>
  <c r="P491" i="5"/>
  <c r="AB491" i="5" s="1"/>
  <c r="AC491" i="5" s="1"/>
  <c r="P492" i="5"/>
  <c r="AB492" i="5" s="1"/>
  <c r="AC492" i="5" s="1"/>
  <c r="P493" i="5"/>
  <c r="AB493" i="5" s="1"/>
  <c r="AC493" i="5" s="1"/>
  <c r="P494" i="5"/>
  <c r="AB494" i="5" s="1"/>
  <c r="AC494" i="5" s="1"/>
  <c r="P495" i="5"/>
  <c r="AB495" i="5" s="1"/>
  <c r="AC495" i="5" s="1"/>
  <c r="P496" i="5"/>
  <c r="AB496" i="5" s="1"/>
  <c r="AC496" i="5" s="1"/>
  <c r="P497" i="5"/>
  <c r="AB497" i="5" s="1"/>
  <c r="AC497" i="5" s="1"/>
  <c r="P498" i="5"/>
  <c r="AB498" i="5" s="1"/>
  <c r="AC498" i="5" s="1"/>
  <c r="P499" i="5"/>
  <c r="AB499" i="5" s="1"/>
  <c r="AC499" i="5" s="1"/>
  <c r="P500" i="5"/>
  <c r="AB500" i="5" s="1"/>
  <c r="AC500" i="5" s="1"/>
  <c r="P501" i="5"/>
  <c r="AB501" i="5" s="1"/>
  <c r="AC501" i="5" s="1"/>
  <c r="P502" i="5"/>
  <c r="AB502" i="5" s="1"/>
  <c r="AC502" i="5" s="1"/>
  <c r="P503" i="5"/>
  <c r="AB503" i="5" s="1"/>
  <c r="AC503" i="5" s="1"/>
  <c r="P504" i="5"/>
  <c r="AB504" i="5" s="1"/>
  <c r="AC504" i="5" s="1"/>
  <c r="P505" i="5"/>
  <c r="AB505" i="5" s="1"/>
  <c r="AC505" i="5" s="1"/>
  <c r="P506" i="5"/>
  <c r="AB506" i="5" s="1"/>
  <c r="AC506" i="5" s="1"/>
  <c r="P507" i="5"/>
  <c r="AB507" i="5" s="1"/>
  <c r="AC507" i="5" s="1"/>
  <c r="P508" i="5"/>
  <c r="AB508" i="5" s="1"/>
  <c r="AC508" i="5" s="1"/>
  <c r="P509" i="5"/>
  <c r="AB509" i="5" s="1"/>
  <c r="AC509" i="5" s="1"/>
  <c r="P510" i="5"/>
  <c r="AB510" i="5" s="1"/>
  <c r="AC510" i="5" s="1"/>
  <c r="P511" i="5"/>
  <c r="AB511" i="5" s="1"/>
  <c r="AC511" i="5" s="1"/>
  <c r="P512" i="5"/>
  <c r="AB512" i="5" s="1"/>
  <c r="AC512" i="5" s="1"/>
  <c r="P513" i="5"/>
  <c r="AB513" i="5" s="1"/>
  <c r="AC513" i="5" s="1"/>
  <c r="P514" i="5"/>
  <c r="AB514" i="5" s="1"/>
  <c r="AC514" i="5" s="1"/>
  <c r="P515" i="5"/>
  <c r="AB515" i="5" s="1"/>
  <c r="AC515" i="5" s="1"/>
  <c r="P516" i="5"/>
  <c r="AB516" i="5" s="1"/>
  <c r="AC516" i="5" s="1"/>
  <c r="P517" i="5"/>
  <c r="AB517" i="5" s="1"/>
  <c r="AC517" i="5" s="1"/>
  <c r="P518" i="5"/>
  <c r="AB518" i="5" s="1"/>
  <c r="AC518" i="5" s="1"/>
  <c r="P519" i="5"/>
  <c r="AB519" i="5" s="1"/>
  <c r="AC519" i="5" s="1"/>
  <c r="P520" i="5"/>
  <c r="AB520" i="5" s="1"/>
  <c r="AC520" i="5" s="1"/>
  <c r="P521" i="5"/>
  <c r="AB521" i="5" s="1"/>
  <c r="AC521" i="5" s="1"/>
  <c r="P522" i="5"/>
  <c r="AB522" i="5" s="1"/>
  <c r="AC522" i="5" s="1"/>
  <c r="P523" i="5"/>
  <c r="AB523" i="5" s="1"/>
  <c r="AC523" i="5" s="1"/>
  <c r="P524" i="5"/>
  <c r="AB524" i="5" s="1"/>
  <c r="AC524" i="5" s="1"/>
  <c r="P525" i="5"/>
  <c r="AB525" i="5" s="1"/>
  <c r="AC525" i="5" s="1"/>
  <c r="P526" i="5"/>
  <c r="AB526" i="5" s="1"/>
  <c r="AC526" i="5" s="1"/>
  <c r="P527" i="5"/>
  <c r="AB527" i="5" s="1"/>
  <c r="AC527" i="5" s="1"/>
  <c r="P528" i="5"/>
  <c r="AB528" i="5" s="1"/>
  <c r="AC528" i="5" s="1"/>
  <c r="P529" i="5"/>
  <c r="AB529" i="5" s="1"/>
  <c r="AC529" i="5" s="1"/>
  <c r="P530" i="5"/>
  <c r="AB530" i="5" s="1"/>
  <c r="AC530" i="5" s="1"/>
  <c r="P531" i="5"/>
  <c r="AB531" i="5" s="1"/>
  <c r="AC531" i="5" s="1"/>
  <c r="P532" i="5"/>
  <c r="AB532" i="5" s="1"/>
  <c r="AC532" i="5" s="1"/>
  <c r="P533" i="5"/>
  <c r="AB533" i="5" s="1"/>
  <c r="AC533" i="5" s="1"/>
  <c r="P534" i="5"/>
  <c r="AB534" i="5" s="1"/>
  <c r="AC534" i="5" s="1"/>
  <c r="P535" i="5"/>
  <c r="AB535" i="5" s="1"/>
  <c r="AC535" i="5" s="1"/>
  <c r="P536" i="5"/>
  <c r="AB536" i="5" s="1"/>
  <c r="AC536" i="5" s="1"/>
  <c r="P537" i="5"/>
  <c r="AB537" i="5" s="1"/>
  <c r="AC537" i="5" s="1"/>
  <c r="P538" i="5"/>
  <c r="AB538" i="5" s="1"/>
  <c r="AC538" i="5" s="1"/>
  <c r="P539" i="5"/>
  <c r="AB539" i="5" s="1"/>
  <c r="AC539" i="5" s="1"/>
  <c r="P540" i="5"/>
  <c r="AB540" i="5" s="1"/>
  <c r="AC540" i="5" s="1"/>
  <c r="P541" i="5"/>
  <c r="AB541" i="5" s="1"/>
  <c r="AC541" i="5" s="1"/>
  <c r="P542" i="5"/>
  <c r="AB542" i="5" s="1"/>
  <c r="AC542" i="5" s="1"/>
  <c r="P543" i="5"/>
  <c r="AB543" i="5" s="1"/>
  <c r="AC543" i="5" s="1"/>
  <c r="P544" i="5"/>
  <c r="AB544" i="5" s="1"/>
  <c r="AC544" i="5" s="1"/>
  <c r="P545" i="5"/>
  <c r="AB545" i="5" s="1"/>
  <c r="AC545" i="5" s="1"/>
  <c r="P546" i="5"/>
  <c r="AB546" i="5" s="1"/>
  <c r="AC546" i="5" s="1"/>
  <c r="P547" i="5"/>
  <c r="AB547" i="5" s="1"/>
  <c r="AC547" i="5" s="1"/>
  <c r="P548" i="5"/>
  <c r="AB548" i="5" s="1"/>
  <c r="AC548" i="5" s="1"/>
  <c r="P549" i="5"/>
  <c r="AB549" i="5" s="1"/>
  <c r="AC549" i="5" s="1"/>
  <c r="P550" i="5"/>
  <c r="AB550" i="5" s="1"/>
  <c r="AC550" i="5" s="1"/>
  <c r="P551" i="5"/>
  <c r="AB551" i="5" s="1"/>
  <c r="AC551" i="5" s="1"/>
  <c r="P552" i="5"/>
  <c r="AB552" i="5" s="1"/>
  <c r="AC552" i="5" s="1"/>
  <c r="P553" i="5"/>
  <c r="AB553" i="5" s="1"/>
  <c r="AC553" i="5" s="1"/>
  <c r="P554" i="5"/>
  <c r="AB554" i="5" s="1"/>
  <c r="AC554" i="5" s="1"/>
  <c r="P555" i="5"/>
  <c r="AB555" i="5" s="1"/>
  <c r="AC555" i="5" s="1"/>
  <c r="P556" i="5"/>
  <c r="AB556" i="5" s="1"/>
  <c r="AC556" i="5" s="1"/>
  <c r="P557" i="5"/>
  <c r="AB557" i="5" s="1"/>
  <c r="AC557" i="5" s="1"/>
  <c r="P558" i="5"/>
  <c r="AB558" i="5" s="1"/>
  <c r="AC558" i="5" s="1"/>
  <c r="P559" i="5"/>
  <c r="AB559" i="5" s="1"/>
  <c r="AC559" i="5" s="1"/>
  <c r="P560" i="5"/>
  <c r="AB560" i="5" s="1"/>
  <c r="AC560" i="5" s="1"/>
  <c r="P561" i="5"/>
  <c r="AB561" i="5" s="1"/>
  <c r="AC561" i="5" s="1"/>
  <c r="P562" i="5"/>
  <c r="AB562" i="5" s="1"/>
  <c r="AC562" i="5" s="1"/>
  <c r="P563" i="5"/>
  <c r="AB563" i="5" s="1"/>
  <c r="AC563" i="5" s="1"/>
  <c r="P564" i="5"/>
  <c r="AB564" i="5" s="1"/>
  <c r="AC564" i="5" s="1"/>
  <c r="P565" i="5"/>
  <c r="AB565" i="5" s="1"/>
  <c r="AC565" i="5" s="1"/>
  <c r="P566" i="5"/>
  <c r="AB566" i="5" s="1"/>
  <c r="AC566" i="5" s="1"/>
  <c r="P567" i="5"/>
  <c r="AB567" i="5" s="1"/>
  <c r="AC567" i="5" s="1"/>
  <c r="P568" i="5"/>
  <c r="AB568" i="5" s="1"/>
  <c r="AC568" i="5" s="1"/>
  <c r="P569" i="5"/>
  <c r="AB569" i="5" s="1"/>
  <c r="AC569" i="5" s="1"/>
  <c r="P570" i="5"/>
  <c r="AB570" i="5" s="1"/>
  <c r="AC570" i="5" s="1"/>
  <c r="P571" i="5"/>
  <c r="AB571" i="5" s="1"/>
  <c r="AC571" i="5" s="1"/>
  <c r="P572" i="5"/>
  <c r="AB572" i="5" s="1"/>
  <c r="AC572" i="5" s="1"/>
  <c r="P573" i="5"/>
  <c r="AB573" i="5" s="1"/>
  <c r="AC573" i="5" s="1"/>
  <c r="P574" i="5"/>
  <c r="AB574" i="5" s="1"/>
  <c r="AC574" i="5" s="1"/>
  <c r="P575" i="5"/>
  <c r="AB575" i="5" s="1"/>
  <c r="AC575" i="5" s="1"/>
  <c r="P576" i="5"/>
  <c r="AB576" i="5" s="1"/>
  <c r="AC576" i="5" s="1"/>
  <c r="P577" i="5"/>
  <c r="AB577" i="5" s="1"/>
  <c r="AC577" i="5" s="1"/>
  <c r="P578" i="5"/>
  <c r="AB578" i="5" s="1"/>
  <c r="AC578" i="5" s="1"/>
  <c r="P579" i="5"/>
  <c r="AB579" i="5" s="1"/>
  <c r="AC579" i="5" s="1"/>
  <c r="P580" i="5"/>
  <c r="AB580" i="5" s="1"/>
  <c r="AC580" i="5" s="1"/>
  <c r="P581" i="5"/>
  <c r="AB581" i="5" s="1"/>
  <c r="AC581" i="5" s="1"/>
  <c r="P582" i="5"/>
  <c r="AB582" i="5" s="1"/>
  <c r="AC582" i="5" s="1"/>
  <c r="P583" i="5"/>
  <c r="AB583" i="5" s="1"/>
  <c r="AC583" i="5" s="1"/>
  <c r="P584" i="5"/>
  <c r="AB584" i="5" s="1"/>
  <c r="AC584" i="5" s="1"/>
  <c r="P585" i="5"/>
  <c r="AB585" i="5" s="1"/>
  <c r="AC585" i="5" s="1"/>
  <c r="P586" i="5"/>
  <c r="AB586" i="5" s="1"/>
  <c r="AC586" i="5" s="1"/>
  <c r="P587" i="5"/>
  <c r="AB587" i="5" s="1"/>
  <c r="AC587" i="5" s="1"/>
  <c r="P588" i="5"/>
  <c r="AB588" i="5" s="1"/>
  <c r="AC588" i="5" s="1"/>
  <c r="P589" i="5"/>
  <c r="AB589" i="5" s="1"/>
  <c r="AC589" i="5" s="1"/>
  <c r="P590" i="5"/>
  <c r="AB590" i="5" s="1"/>
  <c r="AC590" i="5" s="1"/>
  <c r="P591" i="5"/>
  <c r="AB591" i="5" s="1"/>
  <c r="AC591" i="5" s="1"/>
  <c r="P592" i="5"/>
  <c r="AB592" i="5" s="1"/>
  <c r="AC592" i="5" s="1"/>
  <c r="P593" i="5"/>
  <c r="AB593" i="5" s="1"/>
  <c r="AC593" i="5" s="1"/>
  <c r="P594" i="5"/>
  <c r="AB594" i="5" s="1"/>
  <c r="AC594" i="5" s="1"/>
  <c r="P595" i="5"/>
  <c r="AB595" i="5" s="1"/>
  <c r="AC595" i="5" s="1"/>
  <c r="P596" i="5"/>
  <c r="AB596" i="5" s="1"/>
  <c r="AC596" i="5" s="1"/>
  <c r="P597" i="5"/>
  <c r="AB597" i="5" s="1"/>
  <c r="AC597" i="5" s="1"/>
  <c r="P598" i="5"/>
  <c r="AB598" i="5" s="1"/>
  <c r="AC598" i="5" s="1"/>
  <c r="P599" i="5"/>
  <c r="AB599" i="5" s="1"/>
  <c r="AC599" i="5" s="1"/>
  <c r="P600" i="5"/>
  <c r="AB600" i="5" s="1"/>
  <c r="AC600" i="5" s="1"/>
  <c r="P601" i="5"/>
  <c r="AB601" i="5" s="1"/>
  <c r="AC601" i="5" s="1"/>
  <c r="P602" i="5"/>
  <c r="AB602" i="5" s="1"/>
  <c r="AC602" i="5" s="1"/>
  <c r="P603" i="5"/>
  <c r="AB603" i="5" s="1"/>
  <c r="AC603" i="5" s="1"/>
  <c r="P604" i="5"/>
  <c r="AB604" i="5" s="1"/>
  <c r="AC604" i="5" s="1"/>
  <c r="P605" i="5"/>
  <c r="AB605" i="5" s="1"/>
  <c r="AC605" i="5" s="1"/>
  <c r="P606" i="5"/>
  <c r="AB606" i="5" s="1"/>
  <c r="AC606" i="5" s="1"/>
  <c r="P607" i="5"/>
  <c r="AB607" i="5" s="1"/>
  <c r="AC607" i="5" s="1"/>
  <c r="P608" i="5"/>
  <c r="AB608" i="5" s="1"/>
  <c r="AC608" i="5" s="1"/>
  <c r="P609" i="5"/>
  <c r="AB609" i="5" s="1"/>
  <c r="AC609" i="5" s="1"/>
  <c r="P610" i="5"/>
  <c r="AB610" i="5" s="1"/>
  <c r="AC610" i="5" s="1"/>
  <c r="P611" i="5"/>
  <c r="AB611" i="5" s="1"/>
  <c r="AC611" i="5" s="1"/>
  <c r="P612" i="5"/>
  <c r="AB612" i="5" s="1"/>
  <c r="AC612" i="5" s="1"/>
  <c r="P613" i="5"/>
  <c r="AB613" i="5" s="1"/>
  <c r="AC613" i="5" s="1"/>
  <c r="P614" i="5"/>
  <c r="AB614" i="5" s="1"/>
  <c r="AC614" i="5" s="1"/>
  <c r="P615" i="5"/>
  <c r="AB615" i="5" s="1"/>
  <c r="AC615" i="5" s="1"/>
  <c r="P616" i="5"/>
  <c r="AB616" i="5" s="1"/>
  <c r="AC616" i="5" s="1"/>
  <c r="P617" i="5"/>
  <c r="AB617" i="5" s="1"/>
  <c r="AC617" i="5" s="1"/>
  <c r="P618" i="5"/>
  <c r="AB618" i="5" s="1"/>
  <c r="AC618" i="5" s="1"/>
  <c r="P619" i="5"/>
  <c r="AB619" i="5" s="1"/>
  <c r="AC619" i="5" s="1"/>
  <c r="P620" i="5"/>
  <c r="AB620" i="5" s="1"/>
  <c r="AC620" i="5" s="1"/>
  <c r="P621" i="5"/>
  <c r="AB621" i="5" s="1"/>
  <c r="AC621" i="5" s="1"/>
  <c r="P622" i="5"/>
  <c r="AB622" i="5" s="1"/>
  <c r="AC622" i="5" s="1"/>
  <c r="P623" i="5"/>
  <c r="AB623" i="5" s="1"/>
  <c r="AC623" i="5" s="1"/>
  <c r="P624" i="5"/>
  <c r="AB624" i="5" s="1"/>
  <c r="AC624" i="5" s="1"/>
  <c r="P625" i="5"/>
  <c r="AB625" i="5" s="1"/>
  <c r="AC625" i="5" s="1"/>
  <c r="P626" i="5"/>
  <c r="AB626" i="5" s="1"/>
  <c r="AC626" i="5" s="1"/>
  <c r="P627" i="5"/>
  <c r="AB627" i="5" s="1"/>
  <c r="AC627" i="5" s="1"/>
  <c r="P628" i="5"/>
  <c r="AB628" i="5" s="1"/>
  <c r="AC628" i="5" s="1"/>
  <c r="P629" i="5"/>
  <c r="AB629" i="5" s="1"/>
  <c r="AC629" i="5" s="1"/>
  <c r="P630" i="5"/>
  <c r="AB630" i="5" s="1"/>
  <c r="AC630" i="5" s="1"/>
  <c r="P631" i="5"/>
  <c r="AB631" i="5" s="1"/>
  <c r="AC631" i="5" s="1"/>
  <c r="P632" i="5"/>
  <c r="AB632" i="5" s="1"/>
  <c r="AC632" i="5" s="1"/>
  <c r="P633" i="5"/>
  <c r="AB633" i="5" s="1"/>
  <c r="AC633" i="5" s="1"/>
  <c r="P634" i="5"/>
  <c r="AB634" i="5" s="1"/>
  <c r="AC634" i="5" s="1"/>
  <c r="P635" i="5"/>
  <c r="AB635" i="5" s="1"/>
  <c r="AC635" i="5" s="1"/>
  <c r="P636" i="5"/>
  <c r="AB636" i="5" s="1"/>
  <c r="AC636" i="5" s="1"/>
  <c r="P637" i="5"/>
  <c r="AB637" i="5" s="1"/>
  <c r="AC637" i="5" s="1"/>
  <c r="P638" i="5"/>
  <c r="AB638" i="5" s="1"/>
  <c r="AC638" i="5" s="1"/>
  <c r="P639" i="5"/>
  <c r="AB639" i="5" s="1"/>
  <c r="AC639" i="5" s="1"/>
  <c r="P640" i="5"/>
  <c r="AB640" i="5" s="1"/>
  <c r="AC640" i="5" s="1"/>
  <c r="P641" i="5"/>
  <c r="AB641" i="5" s="1"/>
  <c r="AC641" i="5" s="1"/>
  <c r="P642" i="5"/>
  <c r="AB642" i="5" s="1"/>
  <c r="AC642" i="5" s="1"/>
  <c r="P643" i="5"/>
  <c r="AB643" i="5" s="1"/>
  <c r="AC643" i="5" s="1"/>
  <c r="P644" i="5"/>
  <c r="AB644" i="5" s="1"/>
  <c r="AC644" i="5" s="1"/>
  <c r="P645" i="5"/>
  <c r="AB645" i="5" s="1"/>
  <c r="AC645" i="5" s="1"/>
  <c r="P646" i="5"/>
  <c r="AB646" i="5" s="1"/>
  <c r="AC646" i="5" s="1"/>
  <c r="P647" i="5"/>
  <c r="AB647" i="5" s="1"/>
  <c r="AC647" i="5" s="1"/>
  <c r="P648" i="5"/>
  <c r="AB648" i="5" s="1"/>
  <c r="AC648" i="5" s="1"/>
  <c r="P649" i="5"/>
  <c r="AB649" i="5" s="1"/>
  <c r="AC649" i="5" s="1"/>
  <c r="P650" i="5"/>
  <c r="AB650" i="5" s="1"/>
  <c r="AC650" i="5" s="1"/>
  <c r="P651" i="5"/>
  <c r="AB651" i="5" s="1"/>
  <c r="AC651" i="5" s="1"/>
  <c r="P652" i="5"/>
  <c r="AB652" i="5" s="1"/>
  <c r="AC652" i="5" s="1"/>
  <c r="P653" i="5"/>
  <c r="AB653" i="5" s="1"/>
  <c r="AC653" i="5" s="1"/>
  <c r="P654" i="5"/>
  <c r="AB654" i="5" s="1"/>
  <c r="AC654" i="5" s="1"/>
  <c r="P655" i="5"/>
  <c r="AB655" i="5" s="1"/>
  <c r="AC655" i="5" s="1"/>
  <c r="P656" i="5"/>
  <c r="AB656" i="5" s="1"/>
  <c r="AC656" i="5" s="1"/>
  <c r="P657" i="5"/>
  <c r="AB657" i="5" s="1"/>
  <c r="AC657" i="5" s="1"/>
  <c r="P658" i="5"/>
  <c r="AB658" i="5" s="1"/>
  <c r="AC658" i="5" s="1"/>
  <c r="P659" i="5"/>
  <c r="AB659" i="5" s="1"/>
  <c r="AC659" i="5" s="1"/>
  <c r="P660" i="5"/>
  <c r="AB660" i="5" s="1"/>
  <c r="AC660" i="5" s="1"/>
  <c r="P661" i="5"/>
  <c r="AB661" i="5" s="1"/>
  <c r="AC661" i="5" s="1"/>
  <c r="P662" i="5"/>
  <c r="AB662" i="5" s="1"/>
  <c r="AC662" i="5" s="1"/>
  <c r="P663" i="5"/>
  <c r="AB663" i="5" s="1"/>
  <c r="AC663" i="5" s="1"/>
  <c r="P664" i="5"/>
  <c r="AB664" i="5" s="1"/>
  <c r="AC664" i="5" s="1"/>
  <c r="P665" i="5"/>
  <c r="AB665" i="5" s="1"/>
  <c r="AC665" i="5" s="1"/>
  <c r="P666" i="5"/>
  <c r="AB666" i="5" s="1"/>
  <c r="AC666" i="5" s="1"/>
  <c r="P667" i="5"/>
  <c r="AB667" i="5" s="1"/>
  <c r="AC667" i="5" s="1"/>
  <c r="P668" i="5"/>
  <c r="AB668" i="5" s="1"/>
  <c r="AC668" i="5" s="1"/>
  <c r="P669" i="5"/>
  <c r="AB669" i="5" s="1"/>
  <c r="AC669" i="5" s="1"/>
  <c r="P670" i="5"/>
  <c r="AB670" i="5" s="1"/>
  <c r="AC670" i="5" s="1"/>
  <c r="P671" i="5"/>
  <c r="AB671" i="5" s="1"/>
  <c r="AC671" i="5" s="1"/>
  <c r="P672" i="5"/>
  <c r="AB672" i="5" s="1"/>
  <c r="AC672" i="5" s="1"/>
  <c r="P673" i="5"/>
  <c r="AB673" i="5" s="1"/>
  <c r="AC673" i="5" s="1"/>
  <c r="P674" i="5"/>
  <c r="AB674" i="5" s="1"/>
  <c r="AC674" i="5" s="1"/>
  <c r="P675" i="5"/>
  <c r="AB675" i="5" s="1"/>
  <c r="AC675" i="5" s="1"/>
  <c r="P676" i="5"/>
  <c r="AB676" i="5" s="1"/>
  <c r="AC676" i="5" s="1"/>
  <c r="P677" i="5"/>
  <c r="AB677" i="5" s="1"/>
  <c r="AC677" i="5" s="1"/>
  <c r="P678" i="5"/>
  <c r="AB678" i="5" s="1"/>
  <c r="AC678" i="5" s="1"/>
  <c r="P679" i="5"/>
  <c r="AB679" i="5" s="1"/>
  <c r="AC679" i="5" s="1"/>
  <c r="P680" i="5"/>
  <c r="AB680" i="5" s="1"/>
  <c r="AC680" i="5" s="1"/>
  <c r="P681" i="5"/>
  <c r="AB681" i="5" s="1"/>
  <c r="AC681" i="5" s="1"/>
  <c r="P682" i="5"/>
  <c r="AB682" i="5" s="1"/>
  <c r="AC682" i="5" s="1"/>
  <c r="P683" i="5"/>
  <c r="AB683" i="5" s="1"/>
  <c r="AC683" i="5" s="1"/>
  <c r="P684" i="5"/>
  <c r="AB684" i="5" s="1"/>
  <c r="AC684" i="5" s="1"/>
  <c r="P685" i="5"/>
  <c r="AB685" i="5" s="1"/>
  <c r="AC685" i="5" s="1"/>
  <c r="P686" i="5"/>
  <c r="AB686" i="5" s="1"/>
  <c r="AC686" i="5" s="1"/>
  <c r="P687" i="5"/>
  <c r="AB687" i="5" s="1"/>
  <c r="AC687" i="5" s="1"/>
  <c r="P688" i="5"/>
  <c r="AB688" i="5" s="1"/>
  <c r="AC688" i="5" s="1"/>
  <c r="P689" i="5"/>
  <c r="AB689" i="5" s="1"/>
  <c r="AC689" i="5" s="1"/>
  <c r="P690" i="5"/>
  <c r="AB690" i="5" s="1"/>
  <c r="AC690" i="5" s="1"/>
  <c r="P691" i="5"/>
  <c r="AB691" i="5" s="1"/>
  <c r="AC691" i="5" s="1"/>
  <c r="P692" i="5"/>
  <c r="AB692" i="5" s="1"/>
  <c r="AC692" i="5" s="1"/>
  <c r="P693" i="5"/>
  <c r="AB693" i="5" s="1"/>
  <c r="AC693" i="5" s="1"/>
  <c r="P694" i="5"/>
  <c r="AB694" i="5" s="1"/>
  <c r="AC694" i="5" s="1"/>
  <c r="P695" i="5"/>
  <c r="AB695" i="5" s="1"/>
  <c r="AC695" i="5" s="1"/>
  <c r="P696" i="5"/>
  <c r="AB696" i="5" s="1"/>
  <c r="AC696" i="5" s="1"/>
  <c r="P697" i="5"/>
  <c r="AB697" i="5" s="1"/>
  <c r="AC697" i="5" s="1"/>
  <c r="P698" i="5"/>
  <c r="AB698" i="5" s="1"/>
  <c r="AC698" i="5" s="1"/>
  <c r="P699" i="5"/>
  <c r="AB699" i="5" s="1"/>
  <c r="AC699" i="5" s="1"/>
  <c r="P700" i="5"/>
  <c r="AB700" i="5" s="1"/>
  <c r="AC700" i="5" s="1"/>
  <c r="P701" i="5"/>
  <c r="AB701" i="5" s="1"/>
  <c r="AC701" i="5" s="1"/>
  <c r="P702" i="5"/>
  <c r="AB702" i="5" s="1"/>
  <c r="AC702" i="5" s="1"/>
  <c r="P703" i="5"/>
  <c r="AB703" i="5" s="1"/>
  <c r="AC703" i="5" s="1"/>
  <c r="P704" i="5"/>
  <c r="AB704" i="5" s="1"/>
  <c r="AC704" i="5" s="1"/>
  <c r="P705" i="5"/>
  <c r="AB705" i="5" s="1"/>
  <c r="AC705" i="5" s="1"/>
  <c r="P706" i="5"/>
  <c r="AB706" i="5" s="1"/>
  <c r="AC706" i="5" s="1"/>
  <c r="P707" i="5"/>
  <c r="AB707" i="5" s="1"/>
  <c r="AC707" i="5" s="1"/>
  <c r="P708" i="5"/>
  <c r="AB708" i="5" s="1"/>
  <c r="AC708" i="5" s="1"/>
  <c r="P709" i="5"/>
  <c r="AB709" i="5" s="1"/>
  <c r="AC709" i="5" s="1"/>
  <c r="P710" i="5"/>
  <c r="AB710" i="5" s="1"/>
  <c r="AC710" i="5" s="1"/>
  <c r="P711" i="5"/>
  <c r="AB711" i="5" s="1"/>
  <c r="AC711" i="5" s="1"/>
  <c r="P712" i="5"/>
  <c r="AB712" i="5" s="1"/>
  <c r="AC712" i="5" s="1"/>
  <c r="P713" i="5"/>
  <c r="AB713" i="5" s="1"/>
  <c r="AC713" i="5" s="1"/>
  <c r="P714" i="5"/>
  <c r="AB714" i="5" s="1"/>
  <c r="AC714" i="5" s="1"/>
  <c r="P715" i="5"/>
  <c r="AB715" i="5" s="1"/>
  <c r="AC715" i="5" s="1"/>
  <c r="P716" i="5"/>
  <c r="AB716" i="5" s="1"/>
  <c r="AC716" i="5" s="1"/>
  <c r="P717" i="5"/>
  <c r="AB717" i="5" s="1"/>
  <c r="AC717" i="5" s="1"/>
  <c r="P718" i="5"/>
  <c r="AB718" i="5" s="1"/>
  <c r="AC718" i="5" s="1"/>
  <c r="P719" i="5"/>
  <c r="AB719" i="5" s="1"/>
  <c r="AC719" i="5" s="1"/>
  <c r="P720" i="5"/>
  <c r="AB720" i="5" s="1"/>
  <c r="AC720" i="5" s="1"/>
  <c r="P721" i="5"/>
  <c r="AB721" i="5" s="1"/>
  <c r="AC721" i="5" s="1"/>
  <c r="P722" i="5"/>
  <c r="AB722" i="5" s="1"/>
  <c r="AC722" i="5" s="1"/>
  <c r="P723" i="5"/>
  <c r="AB723" i="5" s="1"/>
  <c r="AC723" i="5" s="1"/>
  <c r="P724" i="5"/>
  <c r="AB724" i="5" s="1"/>
  <c r="AC724" i="5" s="1"/>
  <c r="P725" i="5"/>
  <c r="AB725" i="5" s="1"/>
  <c r="AC725" i="5" s="1"/>
  <c r="P726" i="5"/>
  <c r="AB726" i="5" s="1"/>
  <c r="AC726" i="5" s="1"/>
  <c r="P727" i="5"/>
  <c r="AB727" i="5" s="1"/>
  <c r="AC727" i="5" s="1"/>
  <c r="P728" i="5"/>
  <c r="AB728" i="5" s="1"/>
  <c r="AC728" i="5" s="1"/>
  <c r="P729" i="5"/>
  <c r="AB729" i="5" s="1"/>
  <c r="AC729" i="5" s="1"/>
  <c r="P730" i="5"/>
  <c r="AB730" i="5" s="1"/>
  <c r="AC730" i="5" s="1"/>
  <c r="P731" i="5"/>
  <c r="AB731" i="5" s="1"/>
  <c r="AC731" i="5" s="1"/>
  <c r="P732" i="5"/>
  <c r="AB732" i="5" s="1"/>
  <c r="AC732" i="5" s="1"/>
  <c r="P733" i="5"/>
  <c r="AB733" i="5" s="1"/>
  <c r="AC733" i="5" s="1"/>
  <c r="P734" i="5"/>
  <c r="AB734" i="5" s="1"/>
  <c r="AC734" i="5" s="1"/>
  <c r="P735" i="5"/>
  <c r="AB735" i="5" s="1"/>
  <c r="AC735" i="5" s="1"/>
  <c r="P736" i="5"/>
  <c r="AB736" i="5" s="1"/>
  <c r="AC736" i="5" s="1"/>
  <c r="P737" i="5"/>
  <c r="AB737" i="5" s="1"/>
  <c r="AC737" i="5" s="1"/>
  <c r="P738" i="5"/>
  <c r="AB738" i="5" s="1"/>
  <c r="AC738" i="5" s="1"/>
  <c r="P739" i="5"/>
  <c r="AB739" i="5" s="1"/>
  <c r="AC739" i="5" s="1"/>
  <c r="P740" i="5"/>
  <c r="AB740" i="5" s="1"/>
  <c r="AC740" i="5" s="1"/>
  <c r="P741" i="5"/>
  <c r="AB741" i="5" s="1"/>
  <c r="AC741" i="5" s="1"/>
  <c r="P742" i="5"/>
  <c r="AB742" i="5" s="1"/>
  <c r="AC742" i="5" s="1"/>
  <c r="P743" i="5"/>
  <c r="AB743" i="5" s="1"/>
  <c r="AC743" i="5" s="1"/>
  <c r="P744" i="5"/>
  <c r="AB744" i="5" s="1"/>
  <c r="AC744" i="5" s="1"/>
  <c r="P745" i="5"/>
  <c r="AB745" i="5" s="1"/>
  <c r="AC745" i="5" s="1"/>
  <c r="P746" i="5"/>
  <c r="AB746" i="5" s="1"/>
  <c r="AC746" i="5" s="1"/>
  <c r="P747" i="5"/>
  <c r="AB747" i="5" s="1"/>
  <c r="AC747" i="5" s="1"/>
  <c r="P748" i="5"/>
  <c r="AB748" i="5" s="1"/>
  <c r="AC748" i="5" s="1"/>
  <c r="P749" i="5"/>
  <c r="AB749" i="5" s="1"/>
  <c r="AC749" i="5" s="1"/>
  <c r="P750" i="5"/>
  <c r="AB750" i="5" s="1"/>
  <c r="AC750" i="5" s="1"/>
  <c r="P751" i="5"/>
  <c r="AB751" i="5" s="1"/>
  <c r="AC751" i="5" s="1"/>
  <c r="P752" i="5"/>
  <c r="AB752" i="5" s="1"/>
  <c r="AC752" i="5" s="1"/>
  <c r="P753" i="5"/>
  <c r="AB753" i="5" s="1"/>
  <c r="AC753" i="5" s="1"/>
  <c r="P754" i="5"/>
  <c r="AB754" i="5" s="1"/>
  <c r="AC754" i="5" s="1"/>
  <c r="P755" i="5"/>
  <c r="AB755" i="5" s="1"/>
  <c r="AC755" i="5" s="1"/>
  <c r="P756" i="5"/>
  <c r="AB756" i="5" s="1"/>
  <c r="AC756" i="5" s="1"/>
  <c r="P757" i="5"/>
  <c r="AB757" i="5" s="1"/>
  <c r="AC757" i="5" s="1"/>
  <c r="P758" i="5"/>
  <c r="AB758" i="5" s="1"/>
  <c r="AC758" i="5" s="1"/>
  <c r="P759" i="5"/>
  <c r="AB759" i="5" s="1"/>
  <c r="AC759" i="5" s="1"/>
  <c r="P760" i="5"/>
  <c r="AB760" i="5" s="1"/>
  <c r="AC760" i="5" s="1"/>
  <c r="P761" i="5"/>
  <c r="AB761" i="5" s="1"/>
  <c r="AC761" i="5" s="1"/>
  <c r="P762" i="5"/>
  <c r="AB762" i="5" s="1"/>
  <c r="AC762" i="5" s="1"/>
  <c r="P763" i="5"/>
  <c r="AB763" i="5" s="1"/>
  <c r="AC763" i="5" s="1"/>
  <c r="P764" i="5"/>
  <c r="AB764" i="5" s="1"/>
  <c r="AC764" i="5" s="1"/>
  <c r="P765" i="5"/>
  <c r="AB765" i="5" s="1"/>
  <c r="AC765" i="5" s="1"/>
  <c r="P766" i="5"/>
  <c r="AB766" i="5" s="1"/>
  <c r="AC766" i="5" s="1"/>
  <c r="P767" i="5"/>
  <c r="AB767" i="5" s="1"/>
  <c r="AC767" i="5" s="1"/>
  <c r="P768" i="5"/>
  <c r="AB768" i="5" s="1"/>
  <c r="AC768" i="5" s="1"/>
  <c r="P769" i="5"/>
  <c r="AB769" i="5" s="1"/>
  <c r="AC769" i="5" s="1"/>
  <c r="P770" i="5"/>
  <c r="AB770" i="5" s="1"/>
  <c r="AC770" i="5" s="1"/>
  <c r="P771" i="5"/>
  <c r="AB771" i="5" s="1"/>
  <c r="AC771" i="5" s="1"/>
  <c r="P772" i="5"/>
  <c r="AB772" i="5" s="1"/>
  <c r="AC772" i="5" s="1"/>
  <c r="P773" i="5"/>
  <c r="AB773" i="5" s="1"/>
  <c r="AC773" i="5" s="1"/>
  <c r="P774" i="5"/>
  <c r="AB774" i="5" s="1"/>
  <c r="AC774" i="5" s="1"/>
  <c r="P775" i="5"/>
  <c r="AB775" i="5" s="1"/>
  <c r="AC775" i="5" s="1"/>
  <c r="P776" i="5"/>
  <c r="AB776" i="5" s="1"/>
  <c r="AC776" i="5" s="1"/>
  <c r="P777" i="5"/>
  <c r="AB777" i="5" s="1"/>
  <c r="AC777" i="5" s="1"/>
  <c r="P778" i="5"/>
  <c r="AB778" i="5" s="1"/>
  <c r="AC778" i="5" s="1"/>
  <c r="P779" i="5"/>
  <c r="AB779" i="5" s="1"/>
  <c r="AC779" i="5" s="1"/>
  <c r="P780" i="5"/>
  <c r="AB780" i="5" s="1"/>
  <c r="AC780" i="5" s="1"/>
  <c r="P781" i="5"/>
  <c r="AB781" i="5" s="1"/>
  <c r="AC781" i="5" s="1"/>
  <c r="P782" i="5"/>
  <c r="AB782" i="5" s="1"/>
  <c r="AC782" i="5" s="1"/>
  <c r="P783" i="5"/>
  <c r="AB783" i="5" s="1"/>
  <c r="AC783" i="5" s="1"/>
  <c r="P784" i="5"/>
  <c r="AB784" i="5" s="1"/>
  <c r="AC784" i="5" s="1"/>
  <c r="P785" i="5"/>
  <c r="AB785" i="5" s="1"/>
  <c r="AC785" i="5" s="1"/>
  <c r="P786" i="5"/>
  <c r="AB786" i="5" s="1"/>
  <c r="AC786" i="5" s="1"/>
  <c r="P787" i="5"/>
  <c r="AB787" i="5" s="1"/>
  <c r="AC787" i="5" s="1"/>
  <c r="P788" i="5"/>
  <c r="AB788" i="5" s="1"/>
  <c r="AC788" i="5" s="1"/>
  <c r="P789" i="5"/>
  <c r="AB789" i="5" s="1"/>
  <c r="AC789" i="5" s="1"/>
  <c r="P790" i="5"/>
  <c r="AB790" i="5" s="1"/>
  <c r="AC790" i="5" s="1"/>
  <c r="P791" i="5"/>
  <c r="AB791" i="5" s="1"/>
  <c r="AC791" i="5" s="1"/>
  <c r="P792" i="5"/>
  <c r="AB792" i="5" s="1"/>
  <c r="AC792" i="5" s="1"/>
  <c r="P793" i="5"/>
  <c r="AB793" i="5" s="1"/>
  <c r="AC793" i="5" s="1"/>
  <c r="P794" i="5"/>
  <c r="AB794" i="5" s="1"/>
  <c r="AC794" i="5" s="1"/>
  <c r="P795" i="5"/>
  <c r="AB795" i="5" s="1"/>
  <c r="AC795" i="5" s="1"/>
  <c r="P796" i="5"/>
  <c r="AB796" i="5" s="1"/>
  <c r="AC796" i="5" s="1"/>
  <c r="P797" i="5"/>
  <c r="AB797" i="5" s="1"/>
  <c r="AC797" i="5" s="1"/>
  <c r="P798" i="5"/>
  <c r="AB798" i="5" s="1"/>
  <c r="AC798" i="5" s="1"/>
  <c r="P799" i="5"/>
  <c r="AB799" i="5" s="1"/>
  <c r="AC799" i="5" s="1"/>
  <c r="P800" i="5"/>
  <c r="AB800" i="5" s="1"/>
  <c r="AC800" i="5" s="1"/>
  <c r="P801" i="5"/>
  <c r="AB801" i="5" s="1"/>
  <c r="AC801" i="5" s="1"/>
  <c r="P802" i="5"/>
  <c r="AB802" i="5" s="1"/>
  <c r="AC802" i="5" s="1"/>
  <c r="P803" i="5"/>
  <c r="AB803" i="5" s="1"/>
  <c r="AC803" i="5" s="1"/>
  <c r="P804" i="5"/>
  <c r="AB804" i="5" s="1"/>
  <c r="AC804" i="5" s="1"/>
  <c r="P805" i="5"/>
  <c r="AB805" i="5" s="1"/>
  <c r="AC805" i="5" s="1"/>
  <c r="P806" i="5"/>
  <c r="AB806" i="5" s="1"/>
  <c r="AC806" i="5" s="1"/>
  <c r="P807" i="5"/>
  <c r="AB807" i="5" s="1"/>
  <c r="AC807" i="5" s="1"/>
  <c r="P808" i="5"/>
  <c r="AB808" i="5" s="1"/>
  <c r="AC808" i="5" s="1"/>
  <c r="P809" i="5"/>
  <c r="AB809" i="5" s="1"/>
  <c r="AC809" i="5" s="1"/>
  <c r="P810" i="5"/>
  <c r="AB810" i="5" s="1"/>
  <c r="AC810" i="5" s="1"/>
  <c r="P811" i="5"/>
  <c r="AB811" i="5" s="1"/>
  <c r="AC811" i="5" s="1"/>
  <c r="P812" i="5"/>
  <c r="AB812" i="5" s="1"/>
  <c r="AC812" i="5" s="1"/>
  <c r="P813" i="5"/>
  <c r="AB813" i="5" s="1"/>
  <c r="AC813" i="5" s="1"/>
  <c r="P814" i="5"/>
  <c r="AB814" i="5" s="1"/>
  <c r="AC814" i="5" s="1"/>
  <c r="P815" i="5"/>
  <c r="AB815" i="5" s="1"/>
  <c r="AC815" i="5" s="1"/>
  <c r="P816" i="5"/>
  <c r="AB816" i="5" s="1"/>
  <c r="AC816" i="5" s="1"/>
  <c r="P817" i="5"/>
  <c r="AB817" i="5" s="1"/>
  <c r="AC817" i="5" s="1"/>
  <c r="P818" i="5"/>
  <c r="AB818" i="5" s="1"/>
  <c r="AC818" i="5" s="1"/>
  <c r="P819" i="5"/>
  <c r="AB819" i="5" s="1"/>
  <c r="AC819" i="5" s="1"/>
  <c r="P820" i="5"/>
  <c r="AB820" i="5" s="1"/>
  <c r="AC820" i="5" s="1"/>
  <c r="P821" i="5"/>
  <c r="AB821" i="5" s="1"/>
  <c r="AC821" i="5" s="1"/>
  <c r="P822" i="5"/>
  <c r="AB822" i="5" s="1"/>
  <c r="AC822" i="5" s="1"/>
  <c r="P823" i="5"/>
  <c r="AB823" i="5" s="1"/>
  <c r="AC823" i="5" s="1"/>
  <c r="P824" i="5"/>
  <c r="AB824" i="5" s="1"/>
  <c r="AC824" i="5" s="1"/>
  <c r="P825" i="5"/>
  <c r="AB825" i="5" s="1"/>
  <c r="AC825" i="5" s="1"/>
  <c r="P826" i="5"/>
  <c r="AB826" i="5" s="1"/>
  <c r="AC826" i="5" s="1"/>
  <c r="P827" i="5"/>
  <c r="AB827" i="5" s="1"/>
  <c r="AC827" i="5" s="1"/>
  <c r="P828" i="5"/>
  <c r="AB828" i="5" s="1"/>
  <c r="AC828" i="5" s="1"/>
  <c r="P829" i="5"/>
  <c r="AB829" i="5" s="1"/>
  <c r="AC829" i="5" s="1"/>
  <c r="P830" i="5"/>
  <c r="AB830" i="5" s="1"/>
  <c r="AC830" i="5" s="1"/>
  <c r="P831" i="5"/>
  <c r="AB831" i="5" s="1"/>
  <c r="AC831" i="5" s="1"/>
  <c r="P832" i="5"/>
  <c r="AB832" i="5" s="1"/>
  <c r="AC832" i="5" s="1"/>
  <c r="P833" i="5"/>
  <c r="AB833" i="5" s="1"/>
  <c r="AC833" i="5" s="1"/>
  <c r="P834" i="5"/>
  <c r="AB834" i="5" s="1"/>
  <c r="AC834" i="5" s="1"/>
  <c r="P835" i="5"/>
  <c r="AB835" i="5" s="1"/>
  <c r="AC835" i="5" s="1"/>
  <c r="P836" i="5"/>
  <c r="AB836" i="5" s="1"/>
  <c r="AC836" i="5" s="1"/>
  <c r="P837" i="5"/>
  <c r="AB837" i="5" s="1"/>
  <c r="AC837" i="5" s="1"/>
  <c r="P838" i="5"/>
  <c r="AB838" i="5" s="1"/>
  <c r="AC838" i="5" s="1"/>
  <c r="P839" i="5"/>
  <c r="AB839" i="5" s="1"/>
  <c r="AC839" i="5" s="1"/>
  <c r="P840" i="5"/>
  <c r="AB840" i="5" s="1"/>
  <c r="AC840" i="5" s="1"/>
  <c r="P841" i="5"/>
  <c r="AB841" i="5" s="1"/>
  <c r="AC841" i="5" s="1"/>
  <c r="P842" i="5"/>
  <c r="AB842" i="5" s="1"/>
  <c r="AC842" i="5" s="1"/>
  <c r="P843" i="5"/>
  <c r="AB843" i="5" s="1"/>
  <c r="AC843" i="5" s="1"/>
  <c r="P844" i="5"/>
  <c r="AB844" i="5" s="1"/>
  <c r="AC844" i="5" s="1"/>
  <c r="P845" i="5"/>
  <c r="AB845" i="5" s="1"/>
  <c r="AC845" i="5" s="1"/>
  <c r="P846" i="5"/>
  <c r="AB846" i="5" s="1"/>
  <c r="AC846" i="5" s="1"/>
  <c r="P847" i="5"/>
  <c r="AB847" i="5" s="1"/>
  <c r="AC847" i="5" s="1"/>
  <c r="P848" i="5"/>
  <c r="AB848" i="5" s="1"/>
  <c r="AC848" i="5" s="1"/>
  <c r="P849" i="5"/>
  <c r="AB849" i="5" s="1"/>
  <c r="AC849" i="5" s="1"/>
  <c r="P850" i="5"/>
  <c r="AB850" i="5" s="1"/>
  <c r="AC850" i="5" s="1"/>
  <c r="P851" i="5"/>
  <c r="AB851" i="5" s="1"/>
  <c r="AC851" i="5" s="1"/>
  <c r="P852" i="5"/>
  <c r="AB852" i="5" s="1"/>
  <c r="AC852" i="5" s="1"/>
  <c r="P853" i="5"/>
  <c r="AB853" i="5" s="1"/>
  <c r="AC853" i="5" s="1"/>
  <c r="P854" i="5"/>
  <c r="AB854" i="5" s="1"/>
  <c r="AC854" i="5" s="1"/>
  <c r="P855" i="5"/>
  <c r="AB855" i="5" s="1"/>
  <c r="AC855" i="5" s="1"/>
  <c r="P856" i="5"/>
  <c r="AB856" i="5" s="1"/>
  <c r="AC856" i="5" s="1"/>
  <c r="P857" i="5"/>
  <c r="AB857" i="5" s="1"/>
  <c r="AC857" i="5" s="1"/>
  <c r="P858" i="5"/>
  <c r="AB858" i="5" s="1"/>
  <c r="AC858" i="5" s="1"/>
  <c r="P859" i="5"/>
  <c r="AB859" i="5" s="1"/>
  <c r="AC859" i="5" s="1"/>
  <c r="P860" i="5"/>
  <c r="AB860" i="5" s="1"/>
  <c r="AC860" i="5" s="1"/>
  <c r="P861" i="5"/>
  <c r="AB861" i="5" s="1"/>
  <c r="AC861" i="5" s="1"/>
  <c r="P862" i="5"/>
  <c r="AB862" i="5" s="1"/>
  <c r="AC862" i="5" s="1"/>
  <c r="P863" i="5"/>
  <c r="AB863" i="5" s="1"/>
  <c r="AC863" i="5" s="1"/>
  <c r="P864" i="5"/>
  <c r="AB864" i="5" s="1"/>
  <c r="AC864" i="5" s="1"/>
  <c r="P865" i="5"/>
  <c r="AB865" i="5" s="1"/>
  <c r="AC865" i="5" s="1"/>
  <c r="P866" i="5"/>
  <c r="AB866" i="5" s="1"/>
  <c r="AC866" i="5" s="1"/>
  <c r="P867" i="5"/>
  <c r="AB867" i="5" s="1"/>
  <c r="AC867" i="5" s="1"/>
  <c r="P868" i="5"/>
  <c r="AB868" i="5" s="1"/>
  <c r="AC868" i="5" s="1"/>
  <c r="P869" i="5"/>
  <c r="AB869" i="5" s="1"/>
  <c r="AC869" i="5" s="1"/>
  <c r="P870" i="5"/>
  <c r="AB870" i="5" s="1"/>
  <c r="AC870" i="5" s="1"/>
  <c r="P871" i="5"/>
  <c r="AB871" i="5" s="1"/>
  <c r="AC871" i="5" s="1"/>
  <c r="P872" i="5"/>
  <c r="AB872" i="5" s="1"/>
  <c r="AC872" i="5" s="1"/>
  <c r="P873" i="5"/>
  <c r="AB873" i="5" s="1"/>
  <c r="AC873" i="5" s="1"/>
  <c r="P874" i="5"/>
  <c r="AB874" i="5" s="1"/>
  <c r="AC874" i="5" s="1"/>
  <c r="P875" i="5"/>
  <c r="AB875" i="5" s="1"/>
  <c r="AC875" i="5" s="1"/>
  <c r="P876" i="5"/>
  <c r="AB876" i="5" s="1"/>
  <c r="AC876" i="5" s="1"/>
  <c r="P877" i="5"/>
  <c r="AB877" i="5" s="1"/>
  <c r="AC877" i="5" s="1"/>
  <c r="P878" i="5"/>
  <c r="AB878" i="5" s="1"/>
  <c r="AC878" i="5" s="1"/>
  <c r="P879" i="5"/>
  <c r="AB879" i="5" s="1"/>
  <c r="AC879" i="5" s="1"/>
  <c r="P880" i="5"/>
  <c r="AB880" i="5" s="1"/>
  <c r="AC880" i="5" s="1"/>
  <c r="P881" i="5"/>
  <c r="AB881" i="5" s="1"/>
  <c r="AC881" i="5" s="1"/>
  <c r="P882" i="5"/>
  <c r="AB882" i="5" s="1"/>
  <c r="AC882" i="5" s="1"/>
  <c r="P883" i="5"/>
  <c r="AB883" i="5" s="1"/>
  <c r="AC883" i="5" s="1"/>
  <c r="P884" i="5"/>
  <c r="AB884" i="5" s="1"/>
  <c r="AC884" i="5" s="1"/>
  <c r="P885" i="5"/>
  <c r="AB885" i="5" s="1"/>
  <c r="AC885" i="5" s="1"/>
  <c r="P886" i="5"/>
  <c r="AB886" i="5" s="1"/>
  <c r="AC886" i="5" s="1"/>
  <c r="P887" i="5"/>
  <c r="AB887" i="5" s="1"/>
  <c r="AC887" i="5" s="1"/>
  <c r="P888" i="5"/>
  <c r="AB888" i="5" s="1"/>
  <c r="AC888" i="5" s="1"/>
  <c r="P889" i="5"/>
  <c r="AB889" i="5" s="1"/>
  <c r="AC889" i="5" s="1"/>
  <c r="P890" i="5"/>
  <c r="AB890" i="5" s="1"/>
  <c r="AC890" i="5" s="1"/>
  <c r="P891" i="5"/>
  <c r="AB891" i="5" s="1"/>
  <c r="AC891" i="5" s="1"/>
  <c r="P892" i="5"/>
  <c r="AB892" i="5" s="1"/>
  <c r="AC892" i="5" s="1"/>
  <c r="P893" i="5"/>
  <c r="AB893" i="5" s="1"/>
  <c r="AC893" i="5" s="1"/>
  <c r="P894" i="5"/>
  <c r="AB894" i="5" s="1"/>
  <c r="AC894" i="5" s="1"/>
  <c r="P895" i="5"/>
  <c r="AB895" i="5" s="1"/>
  <c r="AC895" i="5" s="1"/>
  <c r="P896" i="5"/>
  <c r="AB896" i="5" s="1"/>
  <c r="AC896" i="5" s="1"/>
  <c r="P897" i="5"/>
  <c r="AB897" i="5" s="1"/>
  <c r="AC897" i="5" s="1"/>
  <c r="P898" i="5"/>
  <c r="AB898" i="5" s="1"/>
  <c r="AC898" i="5" s="1"/>
  <c r="P899" i="5"/>
  <c r="AB899" i="5" s="1"/>
  <c r="AC899" i="5" s="1"/>
  <c r="P900" i="5"/>
  <c r="AB900" i="5" s="1"/>
  <c r="AC900" i="5" s="1"/>
  <c r="P901" i="5"/>
  <c r="AB901" i="5" s="1"/>
  <c r="AC901" i="5" s="1"/>
  <c r="P902" i="5"/>
  <c r="AB902" i="5" s="1"/>
  <c r="AC902" i="5" s="1"/>
  <c r="P903" i="5"/>
  <c r="AB903" i="5" s="1"/>
  <c r="AC903" i="5" s="1"/>
  <c r="P904" i="5"/>
  <c r="AB904" i="5" s="1"/>
  <c r="AC904" i="5" s="1"/>
  <c r="P905" i="5"/>
  <c r="AB905" i="5" s="1"/>
  <c r="AC905" i="5" s="1"/>
  <c r="P906" i="5"/>
  <c r="AB906" i="5" s="1"/>
  <c r="AC906" i="5" s="1"/>
  <c r="P907" i="5"/>
  <c r="AB907" i="5" s="1"/>
  <c r="AC907" i="5" s="1"/>
  <c r="P908" i="5"/>
  <c r="AB908" i="5" s="1"/>
  <c r="AC908" i="5" s="1"/>
  <c r="P909" i="5"/>
  <c r="AB909" i="5" s="1"/>
  <c r="AC909" i="5" s="1"/>
  <c r="P910" i="5"/>
  <c r="AB910" i="5" s="1"/>
  <c r="AC910" i="5" s="1"/>
  <c r="P911" i="5"/>
  <c r="AB911" i="5" s="1"/>
  <c r="AC911" i="5" s="1"/>
  <c r="P912" i="5"/>
  <c r="AB912" i="5" s="1"/>
  <c r="AC912" i="5" s="1"/>
  <c r="P913" i="5"/>
  <c r="AB913" i="5" s="1"/>
  <c r="AC913" i="5" s="1"/>
  <c r="P914" i="5"/>
  <c r="AB914" i="5" s="1"/>
  <c r="AC914" i="5" s="1"/>
  <c r="P915" i="5"/>
  <c r="AB915" i="5" s="1"/>
  <c r="AC915" i="5" s="1"/>
  <c r="P916" i="5"/>
  <c r="AB916" i="5" s="1"/>
  <c r="AC916" i="5" s="1"/>
  <c r="P917" i="5"/>
  <c r="AB917" i="5" s="1"/>
  <c r="AC917" i="5" s="1"/>
  <c r="P918" i="5"/>
  <c r="AB918" i="5" s="1"/>
  <c r="AC918" i="5" s="1"/>
  <c r="P919" i="5"/>
  <c r="AB919" i="5" s="1"/>
  <c r="AC919" i="5" s="1"/>
  <c r="P920" i="5"/>
  <c r="AB920" i="5" s="1"/>
  <c r="AC920" i="5" s="1"/>
  <c r="P921" i="5"/>
  <c r="AB921" i="5" s="1"/>
  <c r="AC921" i="5" s="1"/>
  <c r="P922" i="5"/>
  <c r="AB922" i="5" s="1"/>
  <c r="AC922" i="5" s="1"/>
  <c r="P923" i="5"/>
  <c r="AB923" i="5" s="1"/>
  <c r="AC923" i="5" s="1"/>
  <c r="P924" i="5"/>
  <c r="AB924" i="5" s="1"/>
  <c r="AC924" i="5" s="1"/>
  <c r="P925" i="5"/>
  <c r="AB925" i="5" s="1"/>
  <c r="AC925" i="5" s="1"/>
  <c r="P926" i="5"/>
  <c r="AB926" i="5" s="1"/>
  <c r="AC926" i="5" s="1"/>
  <c r="P927" i="5"/>
  <c r="AB927" i="5" s="1"/>
  <c r="AC927" i="5" s="1"/>
  <c r="P928" i="5"/>
  <c r="AB928" i="5" s="1"/>
  <c r="AC928" i="5" s="1"/>
  <c r="P929" i="5"/>
  <c r="AB929" i="5" s="1"/>
  <c r="AC929" i="5" s="1"/>
  <c r="P930" i="5"/>
  <c r="AB930" i="5" s="1"/>
  <c r="AC930" i="5" s="1"/>
  <c r="P931" i="5"/>
  <c r="AB931" i="5" s="1"/>
  <c r="AC931" i="5" s="1"/>
  <c r="P932" i="5"/>
  <c r="AB932" i="5" s="1"/>
  <c r="AC932" i="5" s="1"/>
  <c r="P933" i="5"/>
  <c r="AB933" i="5" s="1"/>
  <c r="AC933" i="5" s="1"/>
  <c r="P934" i="5"/>
  <c r="AB934" i="5" s="1"/>
  <c r="AC934" i="5" s="1"/>
  <c r="P935" i="5"/>
  <c r="AB935" i="5" s="1"/>
  <c r="AC935" i="5" s="1"/>
  <c r="P936" i="5"/>
  <c r="AB936" i="5" s="1"/>
  <c r="AC936" i="5" s="1"/>
  <c r="P937" i="5"/>
  <c r="AB937" i="5" s="1"/>
  <c r="AC937" i="5" s="1"/>
  <c r="P938" i="5"/>
  <c r="AB938" i="5" s="1"/>
  <c r="AC938" i="5" s="1"/>
  <c r="P939" i="5"/>
  <c r="AB939" i="5" s="1"/>
  <c r="AC939" i="5" s="1"/>
  <c r="P940" i="5"/>
  <c r="AB940" i="5" s="1"/>
  <c r="AC940" i="5" s="1"/>
  <c r="P941" i="5"/>
  <c r="AB941" i="5" s="1"/>
  <c r="AC941" i="5" s="1"/>
  <c r="P942" i="5"/>
  <c r="AB942" i="5" s="1"/>
  <c r="AC942" i="5" s="1"/>
  <c r="P943" i="5"/>
  <c r="AB943" i="5" s="1"/>
  <c r="AC943" i="5" s="1"/>
  <c r="P944" i="5"/>
  <c r="AB944" i="5" s="1"/>
  <c r="AC944" i="5" s="1"/>
  <c r="P945" i="5"/>
  <c r="AB945" i="5" s="1"/>
  <c r="AC945" i="5" s="1"/>
  <c r="P946" i="5"/>
  <c r="AB946" i="5" s="1"/>
  <c r="AC946" i="5" s="1"/>
  <c r="P947" i="5"/>
  <c r="AB947" i="5" s="1"/>
  <c r="AC947" i="5" s="1"/>
  <c r="P948" i="5"/>
  <c r="AB948" i="5" s="1"/>
  <c r="AC948" i="5" s="1"/>
  <c r="P949" i="5"/>
  <c r="AB949" i="5" s="1"/>
  <c r="AC949" i="5" s="1"/>
  <c r="P950" i="5"/>
  <c r="AB950" i="5" s="1"/>
  <c r="AC950" i="5" s="1"/>
  <c r="P951" i="5"/>
  <c r="AB951" i="5" s="1"/>
  <c r="AC951" i="5" s="1"/>
  <c r="P952" i="5"/>
  <c r="AB952" i="5" s="1"/>
  <c r="AC952" i="5" s="1"/>
  <c r="P953" i="5"/>
  <c r="AB953" i="5" s="1"/>
  <c r="AC953" i="5" s="1"/>
  <c r="P954" i="5"/>
  <c r="AB954" i="5" s="1"/>
  <c r="AC954" i="5" s="1"/>
  <c r="P955" i="5"/>
  <c r="AB955" i="5" s="1"/>
  <c r="AC955" i="5" s="1"/>
  <c r="P956" i="5"/>
  <c r="AB956" i="5" s="1"/>
  <c r="AC956" i="5" s="1"/>
  <c r="P957" i="5"/>
  <c r="AB957" i="5" s="1"/>
  <c r="AC957" i="5" s="1"/>
  <c r="P958" i="5"/>
  <c r="AB958" i="5" s="1"/>
  <c r="AC958" i="5" s="1"/>
  <c r="P959" i="5"/>
  <c r="AB959" i="5" s="1"/>
  <c r="AC959" i="5" s="1"/>
  <c r="P960" i="5"/>
  <c r="AB960" i="5" s="1"/>
  <c r="AC960" i="5" s="1"/>
  <c r="P961" i="5"/>
  <c r="AB961" i="5" s="1"/>
  <c r="AC961" i="5" s="1"/>
  <c r="P962" i="5"/>
  <c r="AB962" i="5" s="1"/>
  <c r="AC962" i="5" s="1"/>
  <c r="P963" i="5"/>
  <c r="AB963" i="5" s="1"/>
  <c r="AC963" i="5" s="1"/>
  <c r="P964" i="5"/>
  <c r="AB964" i="5" s="1"/>
  <c r="AC964" i="5" s="1"/>
  <c r="P965" i="5"/>
  <c r="AB965" i="5" s="1"/>
  <c r="AC965" i="5" s="1"/>
  <c r="P966" i="5"/>
  <c r="AB966" i="5" s="1"/>
  <c r="AC966" i="5" s="1"/>
  <c r="P967" i="5"/>
  <c r="AB967" i="5" s="1"/>
  <c r="AC967" i="5" s="1"/>
  <c r="P968" i="5"/>
  <c r="AB968" i="5" s="1"/>
  <c r="AC968" i="5" s="1"/>
  <c r="P969" i="5"/>
  <c r="AB969" i="5" s="1"/>
  <c r="AC969" i="5" s="1"/>
  <c r="P970" i="5"/>
  <c r="AB970" i="5" s="1"/>
  <c r="AC970" i="5" s="1"/>
  <c r="P971" i="5"/>
  <c r="AB971" i="5" s="1"/>
  <c r="AC971" i="5" s="1"/>
  <c r="P972" i="5"/>
  <c r="AB972" i="5" s="1"/>
  <c r="AC972" i="5" s="1"/>
  <c r="P973" i="5"/>
  <c r="AB973" i="5" s="1"/>
  <c r="AC973" i="5" s="1"/>
  <c r="P974" i="5"/>
  <c r="AB974" i="5" s="1"/>
  <c r="AC974" i="5" s="1"/>
  <c r="P975" i="5"/>
  <c r="AB975" i="5" s="1"/>
  <c r="AC975" i="5" s="1"/>
  <c r="P976" i="5"/>
  <c r="AB976" i="5" s="1"/>
  <c r="AC976" i="5" s="1"/>
  <c r="P977" i="5"/>
  <c r="AB977" i="5" s="1"/>
  <c r="AC977" i="5" s="1"/>
  <c r="P978" i="5"/>
  <c r="AB978" i="5" s="1"/>
  <c r="AC978" i="5" s="1"/>
  <c r="P979" i="5"/>
  <c r="AB979" i="5" s="1"/>
  <c r="AC979" i="5" s="1"/>
  <c r="P980" i="5"/>
  <c r="AB980" i="5" s="1"/>
  <c r="AC980" i="5" s="1"/>
  <c r="P981" i="5"/>
  <c r="AB981" i="5" s="1"/>
  <c r="AC981" i="5" s="1"/>
  <c r="P982" i="5"/>
  <c r="AB982" i="5" s="1"/>
  <c r="AC982" i="5" s="1"/>
  <c r="P983" i="5"/>
  <c r="AB983" i="5" s="1"/>
  <c r="AC983" i="5" s="1"/>
  <c r="P984" i="5"/>
  <c r="AB984" i="5" s="1"/>
  <c r="AC984" i="5" s="1"/>
  <c r="P985" i="5"/>
  <c r="AB985" i="5" s="1"/>
  <c r="AC985" i="5" s="1"/>
  <c r="P986" i="5"/>
  <c r="AB986" i="5" s="1"/>
  <c r="AC986" i="5" s="1"/>
  <c r="P987" i="5"/>
  <c r="AB987" i="5" s="1"/>
  <c r="AC987" i="5" s="1"/>
  <c r="P988" i="5"/>
  <c r="AB988" i="5" s="1"/>
  <c r="AC988" i="5" s="1"/>
  <c r="P989" i="5"/>
  <c r="AB989" i="5" s="1"/>
  <c r="AC989" i="5" s="1"/>
  <c r="P990" i="5"/>
  <c r="AB990" i="5" s="1"/>
  <c r="AC990" i="5" s="1"/>
  <c r="P991" i="5"/>
  <c r="AB991" i="5" s="1"/>
  <c r="AC991" i="5" s="1"/>
  <c r="P992" i="5"/>
  <c r="AB992" i="5" s="1"/>
  <c r="AC992" i="5" s="1"/>
  <c r="P993" i="5"/>
  <c r="AB993" i="5" s="1"/>
  <c r="AC993" i="5" s="1"/>
  <c r="P994" i="5"/>
  <c r="AB994" i="5" s="1"/>
  <c r="AC994" i="5" s="1"/>
  <c r="P995" i="5"/>
  <c r="AB995" i="5" s="1"/>
  <c r="AC995" i="5" s="1"/>
  <c r="P996" i="5"/>
  <c r="AB996" i="5" s="1"/>
  <c r="AC996" i="5" s="1"/>
  <c r="P997" i="5"/>
  <c r="AB997" i="5" s="1"/>
  <c r="AC997" i="5" s="1"/>
  <c r="P998" i="5"/>
  <c r="AB998" i="5" s="1"/>
  <c r="AC998" i="5" s="1"/>
  <c r="P999" i="5"/>
  <c r="AB999" i="5" s="1"/>
  <c r="AC999" i="5" s="1"/>
  <c r="P1000" i="5"/>
  <c r="AB1000" i="5" s="1"/>
  <c r="AC1000" i="5" s="1"/>
  <c r="P1001" i="5"/>
  <c r="AB1001" i="5" s="1"/>
  <c r="AC1001" i="5" s="1"/>
  <c r="P1002" i="5"/>
  <c r="AB1002" i="5" s="1"/>
  <c r="AC1002" i="5" s="1"/>
  <c r="P1003" i="5"/>
  <c r="AB1003" i="5" s="1"/>
  <c r="AC1003" i="5" s="1"/>
  <c r="P1004" i="5"/>
  <c r="AB1004" i="5" s="1"/>
  <c r="AC1004" i="5" s="1"/>
  <c r="P1005" i="5"/>
  <c r="AB1005" i="5" s="1"/>
  <c r="AC1005" i="5" s="1"/>
  <c r="P1006" i="5"/>
  <c r="AB1006" i="5" s="1"/>
  <c r="AC1006" i="5" s="1"/>
  <c r="P1007" i="5"/>
  <c r="AB1007" i="5" s="1"/>
  <c r="AC1007" i="5" s="1"/>
  <c r="P1008" i="5"/>
  <c r="AB1008" i="5" s="1"/>
  <c r="AC1008" i="5" s="1"/>
  <c r="P1009" i="5"/>
  <c r="AB1009" i="5" s="1"/>
  <c r="AC1009" i="5" s="1"/>
  <c r="P1010" i="5"/>
  <c r="AB1010" i="5" s="1"/>
  <c r="AC1010" i="5" s="1"/>
  <c r="P1011" i="5"/>
  <c r="AB1011" i="5" s="1"/>
  <c r="AC1011" i="5" s="1"/>
  <c r="P1012" i="5"/>
  <c r="AB1012" i="5" s="1"/>
  <c r="AC1012" i="5" s="1"/>
  <c r="P1013" i="5"/>
  <c r="AB1013" i="5" s="1"/>
  <c r="AC1013" i="5" s="1"/>
  <c r="P1014" i="5"/>
  <c r="AB1014" i="5" s="1"/>
  <c r="AC1014" i="5" s="1"/>
  <c r="P1015" i="5"/>
  <c r="AB1015" i="5" s="1"/>
  <c r="AC1015" i="5" s="1"/>
  <c r="P1016" i="5"/>
  <c r="AB1016" i="5" s="1"/>
  <c r="AC1016" i="5" s="1"/>
  <c r="P1017" i="5"/>
  <c r="AB1017" i="5" s="1"/>
  <c r="AC1017" i="5" s="1"/>
  <c r="P1018" i="5"/>
  <c r="AB1018" i="5" s="1"/>
  <c r="AC1018" i="5" s="1"/>
  <c r="P1019" i="5"/>
  <c r="AB1019" i="5" s="1"/>
  <c r="AC1019" i="5" s="1"/>
  <c r="P1020" i="5"/>
  <c r="AB1020" i="5" s="1"/>
  <c r="AC1020" i="5" s="1"/>
  <c r="P1021" i="5"/>
  <c r="AB1021" i="5" s="1"/>
  <c r="AC1021" i="5" s="1"/>
  <c r="P1022" i="5"/>
  <c r="AB1022" i="5" s="1"/>
  <c r="AC1022" i="5" s="1"/>
  <c r="P1023" i="5"/>
  <c r="AB1023" i="5" s="1"/>
  <c r="AC1023" i="5" s="1"/>
  <c r="P1024" i="5"/>
  <c r="AB1024" i="5" s="1"/>
  <c r="AC1024" i="5" s="1"/>
  <c r="P1025" i="5"/>
  <c r="AB1025" i="5" s="1"/>
  <c r="AC1025" i="5" s="1"/>
  <c r="P1026" i="5"/>
  <c r="AB1026" i="5" s="1"/>
  <c r="AC1026" i="5" s="1"/>
  <c r="P1027" i="5"/>
  <c r="AB1027" i="5" s="1"/>
  <c r="AC1027" i="5" s="1"/>
  <c r="P1028" i="5"/>
  <c r="AB1028" i="5" s="1"/>
  <c r="AC1028" i="5" s="1"/>
  <c r="P1029" i="5"/>
  <c r="AB1029" i="5" s="1"/>
  <c r="AC1029" i="5" s="1"/>
  <c r="P1030" i="5"/>
  <c r="AB1030" i="5" s="1"/>
  <c r="AC1030" i="5" s="1"/>
  <c r="P1031" i="5"/>
  <c r="AB1031" i="5" s="1"/>
  <c r="AC1031" i="5" s="1"/>
  <c r="P1032" i="5"/>
  <c r="AB1032" i="5" s="1"/>
  <c r="AC1032" i="5" s="1"/>
  <c r="P1033" i="5"/>
  <c r="AB1033" i="5" s="1"/>
  <c r="AC1033" i="5" s="1"/>
  <c r="P1034" i="5"/>
  <c r="AB1034" i="5" s="1"/>
  <c r="AC1034" i="5" s="1"/>
  <c r="P1035" i="5"/>
  <c r="AB1035" i="5" s="1"/>
  <c r="AC1035" i="5" s="1"/>
  <c r="P1036" i="5"/>
  <c r="AB1036" i="5" s="1"/>
  <c r="AC1036" i="5" s="1"/>
  <c r="P1037" i="5"/>
  <c r="AB1037" i="5" s="1"/>
  <c r="AC1037" i="5" s="1"/>
  <c r="P1038" i="5"/>
  <c r="AB1038" i="5" s="1"/>
  <c r="AC1038" i="5" s="1"/>
  <c r="P1039" i="5"/>
  <c r="AB1039" i="5" s="1"/>
  <c r="AC1039" i="5" s="1"/>
  <c r="P1040" i="5"/>
  <c r="AB1040" i="5" s="1"/>
  <c r="AC1040" i="5" s="1"/>
  <c r="P1041" i="5"/>
  <c r="AB1041" i="5" s="1"/>
  <c r="AC1041" i="5" s="1"/>
  <c r="P1042" i="5"/>
  <c r="AB1042" i="5" s="1"/>
  <c r="AC1042" i="5" s="1"/>
  <c r="P1043" i="5"/>
  <c r="AB1043" i="5" s="1"/>
  <c r="AC1043" i="5" s="1"/>
  <c r="P1044" i="5"/>
  <c r="AB1044" i="5" s="1"/>
  <c r="AC1044" i="5" s="1"/>
  <c r="P1045" i="5"/>
  <c r="AB1045" i="5" s="1"/>
  <c r="AC1045" i="5" s="1"/>
  <c r="P1046" i="5"/>
  <c r="AB1046" i="5" s="1"/>
  <c r="AC1046" i="5" s="1"/>
  <c r="P1047" i="5"/>
  <c r="AB1047" i="5" s="1"/>
  <c r="AC1047" i="5" s="1"/>
  <c r="P1048" i="5"/>
  <c r="AB1048" i="5" s="1"/>
  <c r="AC1048" i="5" s="1"/>
  <c r="P1049" i="5"/>
  <c r="AB1049" i="5" s="1"/>
  <c r="AC1049" i="5" s="1"/>
  <c r="P1050" i="5"/>
  <c r="AB1050" i="5" s="1"/>
  <c r="AC1050" i="5" s="1"/>
  <c r="P1051" i="5"/>
  <c r="AB1051" i="5" s="1"/>
  <c r="AC1051" i="5" s="1"/>
  <c r="P1052" i="5"/>
  <c r="AB1052" i="5" s="1"/>
  <c r="AC1052" i="5" s="1"/>
  <c r="P1053" i="5"/>
  <c r="AB1053" i="5" s="1"/>
  <c r="AC1053" i="5" s="1"/>
  <c r="P1054" i="5"/>
  <c r="AB1054" i="5" s="1"/>
  <c r="AC1054" i="5" s="1"/>
  <c r="P1055" i="5"/>
  <c r="AB1055" i="5" s="1"/>
  <c r="AC1055" i="5" s="1"/>
  <c r="P1056" i="5"/>
  <c r="AB1056" i="5" s="1"/>
  <c r="AC1056" i="5" s="1"/>
  <c r="P1057" i="5"/>
  <c r="AB1057" i="5" s="1"/>
  <c r="AC1057" i="5" s="1"/>
  <c r="P1058" i="5"/>
  <c r="AB1058" i="5" s="1"/>
  <c r="AC1058" i="5" s="1"/>
  <c r="P1059" i="5"/>
  <c r="AB1059" i="5" s="1"/>
  <c r="AC1059" i="5" s="1"/>
  <c r="P1060" i="5"/>
  <c r="AB1060" i="5" s="1"/>
  <c r="AC1060" i="5" s="1"/>
  <c r="P1061" i="5"/>
  <c r="AB1061" i="5" s="1"/>
  <c r="AC1061" i="5" s="1"/>
  <c r="P1062" i="5"/>
  <c r="AB1062" i="5" s="1"/>
  <c r="AC1062" i="5" s="1"/>
  <c r="P1063" i="5"/>
  <c r="AB1063" i="5" s="1"/>
  <c r="AC1063" i="5" s="1"/>
  <c r="P1064" i="5"/>
  <c r="AB1064" i="5" s="1"/>
  <c r="AC1064" i="5" s="1"/>
  <c r="P1065" i="5"/>
  <c r="AB1065" i="5" s="1"/>
  <c r="AC1065" i="5" s="1"/>
  <c r="P1066" i="5"/>
  <c r="AB1066" i="5" s="1"/>
  <c r="AC1066" i="5" s="1"/>
  <c r="P1067" i="5"/>
  <c r="AB1067" i="5" s="1"/>
  <c r="AC1067" i="5" s="1"/>
  <c r="P1068" i="5"/>
  <c r="AB1068" i="5" s="1"/>
  <c r="AC1068" i="5" s="1"/>
  <c r="P1069" i="5"/>
  <c r="AB1069" i="5" s="1"/>
  <c r="AC1069" i="5" s="1"/>
  <c r="P1070" i="5"/>
  <c r="AB1070" i="5" s="1"/>
  <c r="AC1070" i="5" s="1"/>
  <c r="P1071" i="5"/>
  <c r="AB1071" i="5" s="1"/>
  <c r="AC1071" i="5" s="1"/>
  <c r="P1072" i="5"/>
  <c r="AB1072" i="5" s="1"/>
  <c r="AC1072" i="5" s="1"/>
  <c r="P1073" i="5"/>
  <c r="AB1073" i="5" s="1"/>
  <c r="AC1073" i="5" s="1"/>
  <c r="P1074" i="5"/>
  <c r="AB1074" i="5" s="1"/>
  <c r="AC1074" i="5" s="1"/>
  <c r="P1075" i="5"/>
  <c r="AB1075" i="5" s="1"/>
  <c r="AC1075" i="5" s="1"/>
  <c r="P1076" i="5"/>
  <c r="AB1076" i="5" s="1"/>
  <c r="AC1076" i="5" s="1"/>
  <c r="P1077" i="5"/>
  <c r="AB1077" i="5" s="1"/>
  <c r="AC1077" i="5" s="1"/>
  <c r="P1078" i="5"/>
  <c r="AB1078" i="5" s="1"/>
  <c r="AC1078" i="5" s="1"/>
  <c r="P1079" i="5"/>
  <c r="AB1079" i="5" s="1"/>
  <c r="AC1079" i="5" s="1"/>
  <c r="P1080" i="5"/>
  <c r="AB1080" i="5" s="1"/>
  <c r="AC1080" i="5" s="1"/>
  <c r="P1081" i="5"/>
  <c r="AB1081" i="5" s="1"/>
  <c r="AC1081" i="5" s="1"/>
  <c r="P1082" i="5"/>
  <c r="AB1082" i="5" s="1"/>
  <c r="AC1082" i="5" s="1"/>
  <c r="P1083" i="5"/>
  <c r="AB1083" i="5" s="1"/>
  <c r="AC1083" i="5" s="1"/>
  <c r="P1084" i="5"/>
  <c r="AB1084" i="5" s="1"/>
  <c r="AC1084" i="5" s="1"/>
  <c r="P1085" i="5"/>
  <c r="AB1085" i="5" s="1"/>
  <c r="AC1085" i="5" s="1"/>
  <c r="P1086" i="5"/>
  <c r="AB1086" i="5" s="1"/>
  <c r="AC1086" i="5" s="1"/>
  <c r="P1087" i="5"/>
  <c r="AB1087" i="5" s="1"/>
  <c r="AC1087" i="5" s="1"/>
  <c r="P1088" i="5"/>
  <c r="AB1088" i="5" s="1"/>
  <c r="AC1088" i="5" s="1"/>
  <c r="P1089" i="5"/>
  <c r="AB1089" i="5" s="1"/>
  <c r="AC1089" i="5" s="1"/>
  <c r="P1090" i="5"/>
  <c r="AB1090" i="5" s="1"/>
  <c r="AC1090" i="5" s="1"/>
  <c r="P1091" i="5"/>
  <c r="AB1091" i="5" s="1"/>
  <c r="AC1091" i="5" s="1"/>
  <c r="P1092" i="5"/>
  <c r="AB1092" i="5" s="1"/>
  <c r="AC1092" i="5" s="1"/>
  <c r="P1093" i="5"/>
  <c r="AB1093" i="5" s="1"/>
  <c r="AC1093" i="5" s="1"/>
  <c r="P1094" i="5"/>
  <c r="AB1094" i="5" s="1"/>
  <c r="AC1094" i="5" s="1"/>
  <c r="P1095" i="5"/>
  <c r="AB1095" i="5" s="1"/>
  <c r="AC1095" i="5" s="1"/>
  <c r="P1096" i="5"/>
  <c r="AB1096" i="5" s="1"/>
  <c r="AC1096" i="5" s="1"/>
  <c r="P1097" i="5"/>
  <c r="AB1097" i="5" s="1"/>
  <c r="AC1097" i="5" s="1"/>
  <c r="P1098" i="5"/>
  <c r="AB1098" i="5" s="1"/>
  <c r="AC1098" i="5" s="1"/>
  <c r="P1099" i="5"/>
  <c r="AB1099" i="5" s="1"/>
  <c r="AC1099" i="5" s="1"/>
  <c r="P1100" i="5"/>
  <c r="AB1100" i="5" s="1"/>
  <c r="AC1100" i="5" s="1"/>
  <c r="P1101" i="5"/>
  <c r="AB1101" i="5" s="1"/>
  <c r="AC1101" i="5" s="1"/>
  <c r="P1102" i="5"/>
  <c r="AB1102" i="5" s="1"/>
  <c r="AC1102" i="5" s="1"/>
  <c r="P1103" i="5"/>
  <c r="AB1103" i="5" s="1"/>
  <c r="AC1103" i="5" s="1"/>
  <c r="P1104" i="5"/>
  <c r="AB1104" i="5" s="1"/>
  <c r="AC1104" i="5" s="1"/>
  <c r="P1105" i="5"/>
  <c r="AB1105" i="5" s="1"/>
  <c r="AC1105" i="5" s="1"/>
  <c r="P1106" i="5"/>
  <c r="AB1106" i="5" s="1"/>
  <c r="AC1106" i="5" s="1"/>
  <c r="P1107" i="5"/>
  <c r="AB1107" i="5" s="1"/>
  <c r="AC1107" i="5" s="1"/>
  <c r="P1108" i="5"/>
  <c r="AB1108" i="5" s="1"/>
  <c r="AC1108" i="5" s="1"/>
  <c r="P1109" i="5"/>
  <c r="AB1109" i="5" s="1"/>
  <c r="AC1109" i="5" s="1"/>
  <c r="P1110" i="5"/>
  <c r="AB1110" i="5" s="1"/>
  <c r="AC1110" i="5" s="1"/>
  <c r="P1111" i="5"/>
  <c r="AB1111" i="5" s="1"/>
  <c r="AC1111" i="5" s="1"/>
  <c r="P1112" i="5"/>
  <c r="AB1112" i="5" s="1"/>
  <c r="AC1112" i="5" s="1"/>
  <c r="P1113" i="5"/>
  <c r="AB1113" i="5" s="1"/>
  <c r="AC1113" i="5" s="1"/>
  <c r="P1114" i="5"/>
  <c r="AB1114" i="5" s="1"/>
  <c r="AC1114" i="5" s="1"/>
  <c r="P1115" i="5"/>
  <c r="AB1115" i="5" s="1"/>
  <c r="AC1115" i="5" s="1"/>
  <c r="P1116" i="5"/>
  <c r="AB1116" i="5" s="1"/>
  <c r="AC1116" i="5" s="1"/>
  <c r="P1117" i="5"/>
  <c r="AB1117" i="5" s="1"/>
  <c r="AC1117" i="5" s="1"/>
  <c r="P1118" i="5"/>
  <c r="AB1118" i="5" s="1"/>
  <c r="AC1118" i="5" s="1"/>
  <c r="P1119" i="5"/>
  <c r="AB1119" i="5" s="1"/>
  <c r="AC1119" i="5" s="1"/>
  <c r="P1120" i="5"/>
  <c r="AB1120" i="5" s="1"/>
  <c r="AC1120" i="5" s="1"/>
  <c r="P1121" i="5"/>
  <c r="AB1121" i="5" s="1"/>
  <c r="AC1121" i="5" s="1"/>
  <c r="P1122" i="5"/>
  <c r="AB1122" i="5" s="1"/>
  <c r="AC1122" i="5" s="1"/>
  <c r="P1123" i="5"/>
  <c r="AB1123" i="5" s="1"/>
  <c r="AC1123" i="5" s="1"/>
  <c r="P1124" i="5"/>
  <c r="AB1124" i="5" s="1"/>
  <c r="AC1124" i="5" s="1"/>
  <c r="P1125" i="5"/>
  <c r="AB1125" i="5" s="1"/>
  <c r="AC1125" i="5" s="1"/>
  <c r="P1126" i="5"/>
  <c r="AB1126" i="5" s="1"/>
  <c r="AC1126" i="5" s="1"/>
  <c r="P1127" i="5"/>
  <c r="AB1127" i="5" s="1"/>
  <c r="AC1127" i="5" s="1"/>
  <c r="P1128" i="5"/>
  <c r="AB1128" i="5" s="1"/>
  <c r="AC1128" i="5" s="1"/>
  <c r="P1129" i="5"/>
  <c r="AB1129" i="5" s="1"/>
  <c r="AC1129" i="5" s="1"/>
  <c r="P1130" i="5"/>
  <c r="AB1130" i="5" s="1"/>
  <c r="AC1130" i="5" s="1"/>
  <c r="P1131" i="5"/>
  <c r="AB1131" i="5" s="1"/>
  <c r="AC1131" i="5" s="1"/>
  <c r="P1132" i="5"/>
  <c r="AB1132" i="5" s="1"/>
  <c r="AC1132" i="5" s="1"/>
  <c r="P1133" i="5"/>
  <c r="AB1133" i="5" s="1"/>
  <c r="AC1133" i="5" s="1"/>
  <c r="P1134" i="5"/>
  <c r="AB1134" i="5" s="1"/>
  <c r="AC1134" i="5" s="1"/>
  <c r="P1135" i="5"/>
  <c r="AB1135" i="5" s="1"/>
  <c r="AC1135" i="5" s="1"/>
  <c r="P1136" i="5"/>
  <c r="AB1136" i="5" s="1"/>
  <c r="AC1136" i="5" s="1"/>
  <c r="P1137" i="5"/>
  <c r="AB1137" i="5" s="1"/>
  <c r="AC1137" i="5" s="1"/>
  <c r="P1138" i="5"/>
  <c r="AB1138" i="5" s="1"/>
  <c r="AC1138" i="5" s="1"/>
  <c r="P1139" i="5"/>
  <c r="AB1139" i="5" s="1"/>
  <c r="AC1139" i="5" s="1"/>
  <c r="P1140" i="5"/>
  <c r="AB1140" i="5" s="1"/>
  <c r="AC1140" i="5" s="1"/>
  <c r="P1141" i="5"/>
  <c r="AB1141" i="5" s="1"/>
  <c r="AC1141" i="5" s="1"/>
  <c r="P1142" i="5"/>
  <c r="AB1142" i="5" s="1"/>
  <c r="AC1142" i="5" s="1"/>
  <c r="P1143" i="5"/>
  <c r="AB1143" i="5" s="1"/>
  <c r="AC1143" i="5" s="1"/>
  <c r="P1144" i="5"/>
  <c r="AB1144" i="5" s="1"/>
  <c r="AC1144" i="5" s="1"/>
  <c r="P1145" i="5"/>
  <c r="AB1145" i="5" s="1"/>
  <c r="AC1145" i="5" s="1"/>
  <c r="P1146" i="5"/>
  <c r="AB1146" i="5" s="1"/>
  <c r="AC1146" i="5" s="1"/>
  <c r="P1147" i="5"/>
  <c r="AB1147" i="5" s="1"/>
  <c r="AC1147" i="5" s="1"/>
  <c r="P1148" i="5"/>
  <c r="AB1148" i="5" s="1"/>
  <c r="AC1148" i="5" s="1"/>
  <c r="P1149" i="5"/>
  <c r="AB1149" i="5" s="1"/>
  <c r="AC1149" i="5" s="1"/>
  <c r="P1150" i="5"/>
  <c r="AB1150" i="5" s="1"/>
  <c r="AC1150" i="5" s="1"/>
  <c r="P1151" i="5"/>
  <c r="AB1151" i="5" s="1"/>
  <c r="AC1151" i="5" s="1"/>
  <c r="P1152" i="5"/>
  <c r="AB1152" i="5" s="1"/>
  <c r="AC1152" i="5" s="1"/>
  <c r="P1153" i="5"/>
  <c r="AB1153" i="5" s="1"/>
  <c r="AC1153" i="5" s="1"/>
  <c r="P1154" i="5"/>
  <c r="AB1154" i="5" s="1"/>
  <c r="AC1154" i="5" s="1"/>
  <c r="P1155" i="5"/>
  <c r="AB1155" i="5" s="1"/>
  <c r="AC1155" i="5" s="1"/>
  <c r="P1156" i="5"/>
  <c r="AB1156" i="5" s="1"/>
  <c r="AC1156" i="5" s="1"/>
  <c r="P1157" i="5"/>
  <c r="AB1157" i="5" s="1"/>
  <c r="AC1157" i="5" s="1"/>
  <c r="P1158" i="5"/>
  <c r="AB1158" i="5" s="1"/>
  <c r="AC1158" i="5" s="1"/>
  <c r="P1159" i="5"/>
  <c r="AB1159" i="5" s="1"/>
  <c r="AC1159" i="5" s="1"/>
  <c r="P1160" i="5"/>
  <c r="AB1160" i="5" s="1"/>
  <c r="AC1160" i="5" s="1"/>
  <c r="P1161" i="5"/>
  <c r="AB1161" i="5" s="1"/>
  <c r="AC1161" i="5" s="1"/>
  <c r="P1162" i="5"/>
  <c r="AB1162" i="5" s="1"/>
  <c r="AC1162" i="5" s="1"/>
  <c r="P1163" i="5"/>
  <c r="AB1163" i="5" s="1"/>
  <c r="AC1163" i="5" s="1"/>
  <c r="P1164" i="5"/>
  <c r="AB1164" i="5" s="1"/>
  <c r="AC1164" i="5" s="1"/>
  <c r="P1165" i="5"/>
  <c r="AB1165" i="5" s="1"/>
  <c r="AC1165" i="5" s="1"/>
  <c r="P1166" i="5"/>
  <c r="AB1166" i="5" s="1"/>
  <c r="AC1166" i="5" s="1"/>
  <c r="P1167" i="5"/>
  <c r="AB1167" i="5" s="1"/>
  <c r="AC1167" i="5" s="1"/>
  <c r="P1168" i="5"/>
  <c r="AB1168" i="5" s="1"/>
  <c r="AC1168" i="5" s="1"/>
  <c r="P1169" i="5"/>
  <c r="AB1169" i="5" s="1"/>
  <c r="AC1169" i="5" s="1"/>
  <c r="P1170" i="5"/>
  <c r="AB1170" i="5" s="1"/>
  <c r="AC1170" i="5" s="1"/>
  <c r="P1171" i="5"/>
  <c r="AB1171" i="5" s="1"/>
  <c r="AC1171" i="5" s="1"/>
  <c r="P1172" i="5"/>
  <c r="AB1172" i="5" s="1"/>
  <c r="AC1172" i="5" s="1"/>
  <c r="P1173" i="5"/>
  <c r="AB1173" i="5" s="1"/>
  <c r="AC1173" i="5" s="1"/>
  <c r="P1174" i="5"/>
  <c r="AB1174" i="5" s="1"/>
  <c r="AC1174" i="5" s="1"/>
  <c r="P1175" i="5"/>
  <c r="AB1175" i="5" s="1"/>
  <c r="AC1175" i="5" s="1"/>
  <c r="P1176" i="5"/>
  <c r="AB1176" i="5" s="1"/>
  <c r="AC1176" i="5" s="1"/>
  <c r="P1177" i="5"/>
  <c r="AB1177" i="5" s="1"/>
  <c r="AC1177" i="5" s="1"/>
  <c r="P1178" i="5"/>
  <c r="AB1178" i="5" s="1"/>
  <c r="AC1178" i="5" s="1"/>
  <c r="P1179" i="5"/>
  <c r="AB1179" i="5" s="1"/>
  <c r="AC1179" i="5" s="1"/>
  <c r="P1180" i="5"/>
  <c r="AB1180" i="5" s="1"/>
  <c r="AC1180" i="5" s="1"/>
  <c r="P1181" i="5"/>
  <c r="AB1181" i="5" s="1"/>
  <c r="AC1181" i="5" s="1"/>
  <c r="P1182" i="5"/>
  <c r="AB1182" i="5" s="1"/>
  <c r="AC1182" i="5" s="1"/>
  <c r="P1183" i="5"/>
  <c r="AB1183" i="5" s="1"/>
  <c r="AC1183" i="5" s="1"/>
  <c r="P1184" i="5"/>
  <c r="AB1184" i="5" s="1"/>
  <c r="AC1184" i="5" s="1"/>
  <c r="P1185" i="5"/>
  <c r="AB1185" i="5" s="1"/>
  <c r="AC1185" i="5" s="1"/>
  <c r="P1186" i="5"/>
  <c r="AB1186" i="5" s="1"/>
  <c r="AC1186" i="5" s="1"/>
  <c r="P1187" i="5"/>
  <c r="AB1187" i="5" s="1"/>
  <c r="AC1187" i="5" s="1"/>
  <c r="P1188" i="5"/>
  <c r="AB1188" i="5" s="1"/>
  <c r="AC1188" i="5" s="1"/>
  <c r="P1189" i="5"/>
  <c r="AB1189" i="5" s="1"/>
  <c r="AC1189" i="5" s="1"/>
  <c r="P1190" i="5"/>
  <c r="AB1190" i="5" s="1"/>
  <c r="AC1190" i="5" s="1"/>
  <c r="P1191" i="5"/>
  <c r="AB1191" i="5" s="1"/>
  <c r="AC1191" i="5" s="1"/>
  <c r="P1192" i="5"/>
  <c r="AB1192" i="5" s="1"/>
  <c r="AC1192" i="5" s="1"/>
  <c r="P1193" i="5"/>
  <c r="AB1193" i="5" s="1"/>
  <c r="AC1193" i="5" s="1"/>
  <c r="P1194" i="5"/>
  <c r="AB1194" i="5" s="1"/>
  <c r="AC1194" i="5" s="1"/>
  <c r="P1195" i="5"/>
  <c r="AB1195" i="5" s="1"/>
  <c r="AC1195" i="5" s="1"/>
  <c r="P1196" i="5"/>
  <c r="AB1196" i="5" s="1"/>
  <c r="AC1196" i="5" s="1"/>
  <c r="P1197" i="5"/>
  <c r="AB1197" i="5" s="1"/>
  <c r="AC1197" i="5" s="1"/>
  <c r="P1198" i="5"/>
  <c r="AB1198" i="5" s="1"/>
  <c r="AC1198" i="5" s="1"/>
  <c r="P1199" i="5"/>
  <c r="AB1199" i="5" s="1"/>
  <c r="AC1199" i="5" s="1"/>
  <c r="P1200" i="5"/>
  <c r="AB1200" i="5" s="1"/>
  <c r="AC1200" i="5" s="1"/>
  <c r="P1201" i="5"/>
  <c r="AB1201" i="5" s="1"/>
  <c r="AC1201" i="5" s="1"/>
  <c r="P1202" i="5"/>
  <c r="AB1202" i="5" s="1"/>
  <c r="AC1202" i="5" s="1"/>
  <c r="P1203" i="5"/>
  <c r="AB1203" i="5" s="1"/>
  <c r="AC1203" i="5" s="1"/>
  <c r="P1204" i="5"/>
  <c r="AB1204" i="5" s="1"/>
  <c r="AC1204" i="5" s="1"/>
  <c r="P1205" i="5"/>
  <c r="AB1205" i="5" s="1"/>
  <c r="AC1205" i="5" s="1"/>
  <c r="P1206" i="5"/>
  <c r="AB1206" i="5" s="1"/>
  <c r="AC1206" i="5" s="1"/>
  <c r="P1207" i="5"/>
  <c r="AB1207" i="5" s="1"/>
  <c r="AC1207" i="5" s="1"/>
  <c r="P1208" i="5"/>
  <c r="AB1208" i="5" s="1"/>
  <c r="AC1208" i="5" s="1"/>
  <c r="P1209" i="5"/>
  <c r="AB1209" i="5" s="1"/>
  <c r="AC1209" i="5" s="1"/>
  <c r="P1210" i="5"/>
  <c r="AB1210" i="5" s="1"/>
  <c r="AC1210" i="5" s="1"/>
  <c r="P1211" i="5"/>
  <c r="AB1211" i="5" s="1"/>
  <c r="AC1211" i="5" s="1"/>
  <c r="P1212" i="5"/>
  <c r="AB1212" i="5" s="1"/>
  <c r="AC1212" i="5" s="1"/>
  <c r="P13" i="5"/>
  <c r="AA13" i="5" s="1"/>
  <c r="P14" i="13"/>
  <c r="P15" i="13"/>
  <c r="P16" i="13"/>
  <c r="AB16" i="13" s="1"/>
  <c r="AC16" i="13" s="1"/>
  <c r="P17" i="13"/>
  <c r="AB17" i="13" s="1"/>
  <c r="AC17" i="13" s="1"/>
  <c r="P18" i="13"/>
  <c r="AB18" i="13" s="1"/>
  <c r="AC18" i="13" s="1"/>
  <c r="P19" i="13"/>
  <c r="AB19" i="13" s="1"/>
  <c r="AC19" i="13" s="1"/>
  <c r="P20" i="13"/>
  <c r="AB20" i="13" s="1"/>
  <c r="AC20" i="13" s="1"/>
  <c r="P21" i="13"/>
  <c r="AB21" i="13" s="1"/>
  <c r="AC21" i="13" s="1"/>
  <c r="P22" i="13"/>
  <c r="AB22" i="13" s="1"/>
  <c r="AC22" i="13" s="1"/>
  <c r="P23" i="13"/>
  <c r="AB23" i="13" s="1"/>
  <c r="AC23" i="13" s="1"/>
  <c r="P24" i="13"/>
  <c r="AB24" i="13" s="1"/>
  <c r="AC24" i="13" s="1"/>
  <c r="P25" i="13"/>
  <c r="AB25" i="13" s="1"/>
  <c r="AC25" i="13" s="1"/>
  <c r="P26" i="13"/>
  <c r="AB26" i="13" s="1"/>
  <c r="AC26" i="13" s="1"/>
  <c r="P27" i="13"/>
  <c r="AB27" i="13" s="1"/>
  <c r="AC27" i="13" s="1"/>
  <c r="P28" i="13"/>
  <c r="AB28" i="13" s="1"/>
  <c r="AC28" i="13" s="1"/>
  <c r="P29" i="13"/>
  <c r="AB29" i="13" s="1"/>
  <c r="AC29" i="13" s="1"/>
  <c r="P30" i="13"/>
  <c r="AB30" i="13" s="1"/>
  <c r="AC30" i="13" s="1"/>
  <c r="P31" i="13"/>
  <c r="AB31" i="13" s="1"/>
  <c r="AC31" i="13" s="1"/>
  <c r="P32" i="13"/>
  <c r="AB32" i="13" s="1"/>
  <c r="AC32" i="13" s="1"/>
  <c r="P33" i="13"/>
  <c r="AB33" i="13" s="1"/>
  <c r="AC33" i="13" s="1"/>
  <c r="P34" i="13"/>
  <c r="AB34" i="13" s="1"/>
  <c r="AC34" i="13" s="1"/>
  <c r="P35" i="13"/>
  <c r="AB35" i="13" s="1"/>
  <c r="AC35" i="13" s="1"/>
  <c r="P36" i="13"/>
  <c r="AB36" i="13" s="1"/>
  <c r="AC36" i="13" s="1"/>
  <c r="P37" i="13"/>
  <c r="AB37" i="13" s="1"/>
  <c r="AC37" i="13" s="1"/>
  <c r="P38" i="13"/>
  <c r="AB38" i="13" s="1"/>
  <c r="AC38" i="13" s="1"/>
  <c r="P39" i="13"/>
  <c r="AB39" i="13" s="1"/>
  <c r="AC39" i="13" s="1"/>
  <c r="P40" i="13"/>
  <c r="AB40" i="13" s="1"/>
  <c r="AC40" i="13" s="1"/>
  <c r="P41" i="13"/>
  <c r="AB41" i="13" s="1"/>
  <c r="AC41" i="13" s="1"/>
  <c r="P42" i="13"/>
  <c r="AB42" i="13" s="1"/>
  <c r="AC42" i="13" s="1"/>
  <c r="P43" i="13"/>
  <c r="AB43" i="13" s="1"/>
  <c r="AC43" i="13" s="1"/>
  <c r="P44" i="13"/>
  <c r="AB44" i="13" s="1"/>
  <c r="AC44" i="13" s="1"/>
  <c r="P45" i="13"/>
  <c r="AB45" i="13" s="1"/>
  <c r="AC45" i="13" s="1"/>
  <c r="P46" i="13"/>
  <c r="AB46" i="13" s="1"/>
  <c r="AC46" i="13" s="1"/>
  <c r="P47" i="13"/>
  <c r="AB47" i="13" s="1"/>
  <c r="AC47" i="13" s="1"/>
  <c r="P48" i="13"/>
  <c r="AB48" i="13" s="1"/>
  <c r="AC48" i="13" s="1"/>
  <c r="P49" i="13"/>
  <c r="AB49" i="13" s="1"/>
  <c r="AC49" i="13" s="1"/>
  <c r="P50" i="13"/>
  <c r="AB50" i="13" s="1"/>
  <c r="AC50" i="13" s="1"/>
  <c r="P51" i="13"/>
  <c r="AB51" i="13" s="1"/>
  <c r="AC51" i="13" s="1"/>
  <c r="P52" i="13"/>
  <c r="AB52" i="13" s="1"/>
  <c r="AC52" i="13" s="1"/>
  <c r="P53" i="13"/>
  <c r="AB53" i="13" s="1"/>
  <c r="AC53" i="13" s="1"/>
  <c r="P54" i="13"/>
  <c r="AB54" i="13" s="1"/>
  <c r="AC54" i="13" s="1"/>
  <c r="P55" i="13"/>
  <c r="AB55" i="13" s="1"/>
  <c r="AC55" i="13" s="1"/>
  <c r="P56" i="13"/>
  <c r="AB56" i="13" s="1"/>
  <c r="AC56" i="13" s="1"/>
  <c r="P57" i="13"/>
  <c r="AB57" i="13" s="1"/>
  <c r="AC57" i="13" s="1"/>
  <c r="P58" i="13"/>
  <c r="AB58" i="13" s="1"/>
  <c r="AC58" i="13" s="1"/>
  <c r="P59" i="13"/>
  <c r="AB59" i="13" s="1"/>
  <c r="AC59" i="13" s="1"/>
  <c r="P60" i="13"/>
  <c r="AB60" i="13" s="1"/>
  <c r="AC60" i="13" s="1"/>
  <c r="P61" i="13"/>
  <c r="AB61" i="13" s="1"/>
  <c r="AC61" i="13" s="1"/>
  <c r="P62" i="13"/>
  <c r="AB62" i="13" s="1"/>
  <c r="AC62" i="13" s="1"/>
  <c r="P63" i="13"/>
  <c r="AB63" i="13" s="1"/>
  <c r="AC63" i="13" s="1"/>
  <c r="P64" i="13"/>
  <c r="AB64" i="13" s="1"/>
  <c r="AC64" i="13" s="1"/>
  <c r="P65" i="13"/>
  <c r="AB65" i="13" s="1"/>
  <c r="AC65" i="13" s="1"/>
  <c r="P66" i="13"/>
  <c r="AB66" i="13" s="1"/>
  <c r="AC66" i="13" s="1"/>
  <c r="P67" i="13"/>
  <c r="AB67" i="13" s="1"/>
  <c r="AC67" i="13" s="1"/>
  <c r="P68" i="13"/>
  <c r="AB68" i="13" s="1"/>
  <c r="AC68" i="13" s="1"/>
  <c r="P69" i="13"/>
  <c r="AB69" i="13" s="1"/>
  <c r="AC69" i="13" s="1"/>
  <c r="P70" i="13"/>
  <c r="AB70" i="13" s="1"/>
  <c r="AC70" i="13" s="1"/>
  <c r="P71" i="13"/>
  <c r="AB71" i="13" s="1"/>
  <c r="AC71" i="13" s="1"/>
  <c r="P72" i="13"/>
  <c r="AB72" i="13" s="1"/>
  <c r="AC72" i="13" s="1"/>
  <c r="P73" i="13"/>
  <c r="AB73" i="13" s="1"/>
  <c r="AC73" i="13" s="1"/>
  <c r="P74" i="13"/>
  <c r="AB74" i="13" s="1"/>
  <c r="AC74" i="13" s="1"/>
  <c r="P75" i="13"/>
  <c r="AB75" i="13" s="1"/>
  <c r="AC75" i="13" s="1"/>
  <c r="P76" i="13"/>
  <c r="AB76" i="13" s="1"/>
  <c r="AC76" i="13" s="1"/>
  <c r="P77" i="13"/>
  <c r="AB77" i="13" s="1"/>
  <c r="AC77" i="13" s="1"/>
  <c r="P78" i="13"/>
  <c r="AB78" i="13" s="1"/>
  <c r="AC78" i="13" s="1"/>
  <c r="P79" i="13"/>
  <c r="AB79" i="13" s="1"/>
  <c r="AC79" i="13" s="1"/>
  <c r="P80" i="13"/>
  <c r="AB80" i="13" s="1"/>
  <c r="AC80" i="13" s="1"/>
  <c r="P81" i="13"/>
  <c r="AB81" i="13" s="1"/>
  <c r="AC81" i="13" s="1"/>
  <c r="P82" i="13"/>
  <c r="AB82" i="13" s="1"/>
  <c r="AC82" i="13" s="1"/>
  <c r="P83" i="13"/>
  <c r="AB83" i="13" s="1"/>
  <c r="AC83" i="13" s="1"/>
  <c r="P84" i="13"/>
  <c r="AB84" i="13" s="1"/>
  <c r="AC84" i="13" s="1"/>
  <c r="P85" i="13"/>
  <c r="AB85" i="13" s="1"/>
  <c r="AC85" i="13" s="1"/>
  <c r="P86" i="13"/>
  <c r="AB86" i="13" s="1"/>
  <c r="AC86" i="13" s="1"/>
  <c r="P87" i="13"/>
  <c r="AB87" i="13" s="1"/>
  <c r="AC87" i="13" s="1"/>
  <c r="P88" i="13"/>
  <c r="AB88" i="13" s="1"/>
  <c r="AC88" i="13" s="1"/>
  <c r="P89" i="13"/>
  <c r="AB89" i="13" s="1"/>
  <c r="AC89" i="13" s="1"/>
  <c r="P90" i="13"/>
  <c r="AB90" i="13" s="1"/>
  <c r="AC90" i="13" s="1"/>
  <c r="P91" i="13"/>
  <c r="AB91" i="13" s="1"/>
  <c r="AC91" i="13" s="1"/>
  <c r="P92" i="13"/>
  <c r="AB92" i="13" s="1"/>
  <c r="AC92" i="13" s="1"/>
  <c r="P93" i="13"/>
  <c r="AB93" i="13" s="1"/>
  <c r="AC93" i="13" s="1"/>
  <c r="P94" i="13"/>
  <c r="AB94" i="13" s="1"/>
  <c r="AC94" i="13" s="1"/>
  <c r="P95" i="13"/>
  <c r="AB95" i="13" s="1"/>
  <c r="AC95" i="13" s="1"/>
  <c r="P96" i="13"/>
  <c r="AB96" i="13" s="1"/>
  <c r="AC96" i="13" s="1"/>
  <c r="P97" i="13"/>
  <c r="AB97" i="13" s="1"/>
  <c r="AC97" i="13" s="1"/>
  <c r="P98" i="13"/>
  <c r="AB98" i="13" s="1"/>
  <c r="AC98" i="13" s="1"/>
  <c r="P99" i="13"/>
  <c r="AB99" i="13" s="1"/>
  <c r="AC99" i="13" s="1"/>
  <c r="P100" i="13"/>
  <c r="AB100" i="13" s="1"/>
  <c r="AC100" i="13" s="1"/>
  <c r="P101" i="13"/>
  <c r="AB101" i="13" s="1"/>
  <c r="AC101" i="13" s="1"/>
  <c r="P102" i="13"/>
  <c r="AB102" i="13" s="1"/>
  <c r="AC102" i="13" s="1"/>
  <c r="P103" i="13"/>
  <c r="AB103" i="13" s="1"/>
  <c r="AC103" i="13" s="1"/>
  <c r="P104" i="13"/>
  <c r="AB104" i="13" s="1"/>
  <c r="AC104" i="13" s="1"/>
  <c r="P105" i="13"/>
  <c r="AB105" i="13" s="1"/>
  <c r="AC105" i="13" s="1"/>
  <c r="P106" i="13"/>
  <c r="AB106" i="13" s="1"/>
  <c r="AC106" i="13" s="1"/>
  <c r="P107" i="13"/>
  <c r="AB107" i="13" s="1"/>
  <c r="AC107" i="13" s="1"/>
  <c r="P108" i="13"/>
  <c r="AB108" i="13" s="1"/>
  <c r="AC108" i="13" s="1"/>
  <c r="P109" i="13"/>
  <c r="AB109" i="13" s="1"/>
  <c r="AC109" i="13" s="1"/>
  <c r="P110" i="13"/>
  <c r="AB110" i="13" s="1"/>
  <c r="AC110" i="13" s="1"/>
  <c r="P111" i="13"/>
  <c r="AB111" i="13" s="1"/>
  <c r="AC111" i="13" s="1"/>
  <c r="P112" i="13"/>
  <c r="AB112" i="13" s="1"/>
  <c r="AC112" i="13" s="1"/>
  <c r="P113" i="13"/>
  <c r="AB113" i="13" s="1"/>
  <c r="AC113" i="13" s="1"/>
  <c r="P114" i="13"/>
  <c r="AB114" i="13" s="1"/>
  <c r="AC114" i="13" s="1"/>
  <c r="P115" i="13"/>
  <c r="AB115" i="13" s="1"/>
  <c r="AC115" i="13" s="1"/>
  <c r="P116" i="13"/>
  <c r="AB116" i="13" s="1"/>
  <c r="AC116" i="13" s="1"/>
  <c r="P117" i="13"/>
  <c r="AB117" i="13" s="1"/>
  <c r="AC117" i="13" s="1"/>
  <c r="P118" i="13"/>
  <c r="AB118" i="13" s="1"/>
  <c r="AC118" i="13" s="1"/>
  <c r="P119" i="13"/>
  <c r="AB119" i="13" s="1"/>
  <c r="AC119" i="13" s="1"/>
  <c r="P120" i="13"/>
  <c r="AB120" i="13" s="1"/>
  <c r="AC120" i="13" s="1"/>
  <c r="P121" i="13"/>
  <c r="AB121" i="13" s="1"/>
  <c r="AC121" i="13" s="1"/>
  <c r="P122" i="13"/>
  <c r="AB122" i="13" s="1"/>
  <c r="AC122" i="13" s="1"/>
  <c r="P123" i="13"/>
  <c r="AB123" i="13" s="1"/>
  <c r="AC123" i="13" s="1"/>
  <c r="P124" i="13"/>
  <c r="AB124" i="13" s="1"/>
  <c r="AC124" i="13" s="1"/>
  <c r="P125" i="13"/>
  <c r="AB125" i="13" s="1"/>
  <c r="AC125" i="13" s="1"/>
  <c r="P126" i="13"/>
  <c r="AB126" i="13" s="1"/>
  <c r="AC126" i="13" s="1"/>
  <c r="P127" i="13"/>
  <c r="AB127" i="13" s="1"/>
  <c r="AC127" i="13" s="1"/>
  <c r="P128" i="13"/>
  <c r="AB128" i="13" s="1"/>
  <c r="AC128" i="13" s="1"/>
  <c r="P129" i="13"/>
  <c r="AB129" i="13" s="1"/>
  <c r="AC129" i="13" s="1"/>
  <c r="P130" i="13"/>
  <c r="AB130" i="13" s="1"/>
  <c r="AC130" i="13" s="1"/>
  <c r="P131" i="13"/>
  <c r="AB131" i="13" s="1"/>
  <c r="AC131" i="13" s="1"/>
  <c r="P132" i="13"/>
  <c r="AB132" i="13" s="1"/>
  <c r="AC132" i="13" s="1"/>
  <c r="P133" i="13"/>
  <c r="AB133" i="13" s="1"/>
  <c r="AC133" i="13" s="1"/>
  <c r="P134" i="13"/>
  <c r="AB134" i="13" s="1"/>
  <c r="AC134" i="13" s="1"/>
  <c r="P135" i="13"/>
  <c r="AB135" i="13" s="1"/>
  <c r="AC135" i="13" s="1"/>
  <c r="P136" i="13"/>
  <c r="AB136" i="13" s="1"/>
  <c r="AC136" i="13" s="1"/>
  <c r="P137" i="13"/>
  <c r="AB137" i="13" s="1"/>
  <c r="AC137" i="13" s="1"/>
  <c r="P138" i="13"/>
  <c r="AB138" i="13" s="1"/>
  <c r="AC138" i="13" s="1"/>
  <c r="P139" i="13"/>
  <c r="AB139" i="13" s="1"/>
  <c r="AC139" i="13" s="1"/>
  <c r="P140" i="13"/>
  <c r="AB140" i="13" s="1"/>
  <c r="AC140" i="13" s="1"/>
  <c r="P141" i="13"/>
  <c r="AB141" i="13" s="1"/>
  <c r="AC141" i="13" s="1"/>
  <c r="P142" i="13"/>
  <c r="AB142" i="13" s="1"/>
  <c r="AC142" i="13" s="1"/>
  <c r="P143" i="13"/>
  <c r="AB143" i="13" s="1"/>
  <c r="AC143" i="13" s="1"/>
  <c r="P144" i="13"/>
  <c r="AB144" i="13" s="1"/>
  <c r="AC144" i="13" s="1"/>
  <c r="P145" i="13"/>
  <c r="AB145" i="13" s="1"/>
  <c r="AC145" i="13" s="1"/>
  <c r="P146" i="13"/>
  <c r="AB146" i="13" s="1"/>
  <c r="AC146" i="13" s="1"/>
  <c r="P147" i="13"/>
  <c r="AB147" i="13" s="1"/>
  <c r="AC147" i="13" s="1"/>
  <c r="P148" i="13"/>
  <c r="AB148" i="13" s="1"/>
  <c r="AC148" i="13" s="1"/>
  <c r="P149" i="13"/>
  <c r="AB149" i="13" s="1"/>
  <c r="AC149" i="13" s="1"/>
  <c r="P150" i="13"/>
  <c r="AB150" i="13" s="1"/>
  <c r="AC150" i="13" s="1"/>
  <c r="P151" i="13"/>
  <c r="AB151" i="13" s="1"/>
  <c r="AC151" i="13" s="1"/>
  <c r="P152" i="13"/>
  <c r="AB152" i="13" s="1"/>
  <c r="AC152" i="13" s="1"/>
  <c r="P153" i="13"/>
  <c r="AB153" i="13" s="1"/>
  <c r="AC153" i="13" s="1"/>
  <c r="P154" i="13"/>
  <c r="AB154" i="13" s="1"/>
  <c r="AC154" i="13" s="1"/>
  <c r="P155" i="13"/>
  <c r="AB155" i="13" s="1"/>
  <c r="AC155" i="13" s="1"/>
  <c r="P156" i="13"/>
  <c r="AB156" i="13" s="1"/>
  <c r="AC156" i="13" s="1"/>
  <c r="P157" i="13"/>
  <c r="AB157" i="13" s="1"/>
  <c r="AC157" i="13" s="1"/>
  <c r="P158" i="13"/>
  <c r="AB158" i="13" s="1"/>
  <c r="AC158" i="13" s="1"/>
  <c r="P159" i="13"/>
  <c r="AB159" i="13" s="1"/>
  <c r="AC159" i="13" s="1"/>
  <c r="P160" i="13"/>
  <c r="AB160" i="13" s="1"/>
  <c r="AC160" i="13" s="1"/>
  <c r="P161" i="13"/>
  <c r="AB161" i="13" s="1"/>
  <c r="AC161" i="13" s="1"/>
  <c r="P162" i="13"/>
  <c r="AB162" i="13" s="1"/>
  <c r="AC162" i="13" s="1"/>
  <c r="P163" i="13"/>
  <c r="AB163" i="13" s="1"/>
  <c r="AC163" i="13" s="1"/>
  <c r="P164" i="13"/>
  <c r="AB164" i="13" s="1"/>
  <c r="AC164" i="13" s="1"/>
  <c r="P165" i="13"/>
  <c r="AB165" i="13" s="1"/>
  <c r="AC165" i="13" s="1"/>
  <c r="P166" i="13"/>
  <c r="AB166" i="13" s="1"/>
  <c r="AC166" i="13" s="1"/>
  <c r="P167" i="13"/>
  <c r="AB167" i="13" s="1"/>
  <c r="AC167" i="13" s="1"/>
  <c r="P168" i="13"/>
  <c r="AB168" i="13" s="1"/>
  <c r="AC168" i="13" s="1"/>
  <c r="P169" i="13"/>
  <c r="AB169" i="13" s="1"/>
  <c r="AC169" i="13" s="1"/>
  <c r="P170" i="13"/>
  <c r="AB170" i="13" s="1"/>
  <c r="AC170" i="13" s="1"/>
  <c r="P171" i="13"/>
  <c r="AB171" i="13" s="1"/>
  <c r="AC171" i="13" s="1"/>
  <c r="P172" i="13"/>
  <c r="AB172" i="13" s="1"/>
  <c r="AC172" i="13" s="1"/>
  <c r="P173" i="13"/>
  <c r="AB173" i="13" s="1"/>
  <c r="AC173" i="13" s="1"/>
  <c r="P174" i="13"/>
  <c r="AB174" i="13" s="1"/>
  <c r="AC174" i="13" s="1"/>
  <c r="P175" i="13"/>
  <c r="AB175" i="13" s="1"/>
  <c r="AC175" i="13" s="1"/>
  <c r="P176" i="13"/>
  <c r="AB176" i="13" s="1"/>
  <c r="AC176" i="13" s="1"/>
  <c r="P177" i="13"/>
  <c r="AB177" i="13" s="1"/>
  <c r="AC177" i="13" s="1"/>
  <c r="P178" i="13"/>
  <c r="AB178" i="13" s="1"/>
  <c r="AC178" i="13" s="1"/>
  <c r="P179" i="13"/>
  <c r="AB179" i="13" s="1"/>
  <c r="AC179" i="13" s="1"/>
  <c r="P180" i="13"/>
  <c r="AB180" i="13" s="1"/>
  <c r="AC180" i="13" s="1"/>
  <c r="P181" i="13"/>
  <c r="AB181" i="13" s="1"/>
  <c r="AC181" i="13" s="1"/>
  <c r="P182" i="13"/>
  <c r="AB182" i="13" s="1"/>
  <c r="AC182" i="13" s="1"/>
  <c r="P183" i="13"/>
  <c r="AB183" i="13" s="1"/>
  <c r="AC183" i="13" s="1"/>
  <c r="P184" i="13"/>
  <c r="AB184" i="13" s="1"/>
  <c r="AC184" i="13" s="1"/>
  <c r="P185" i="13"/>
  <c r="AB185" i="13" s="1"/>
  <c r="AC185" i="13" s="1"/>
  <c r="P186" i="13"/>
  <c r="AB186" i="13" s="1"/>
  <c r="AC186" i="13" s="1"/>
  <c r="P187" i="13"/>
  <c r="AB187" i="13" s="1"/>
  <c r="AC187" i="13" s="1"/>
  <c r="P188" i="13"/>
  <c r="AB188" i="13" s="1"/>
  <c r="AC188" i="13" s="1"/>
  <c r="P189" i="13"/>
  <c r="AB189" i="13" s="1"/>
  <c r="AC189" i="13" s="1"/>
  <c r="P190" i="13"/>
  <c r="AB190" i="13" s="1"/>
  <c r="AC190" i="13" s="1"/>
  <c r="P191" i="13"/>
  <c r="AB191" i="13" s="1"/>
  <c r="AC191" i="13" s="1"/>
  <c r="P192" i="13"/>
  <c r="AB192" i="13" s="1"/>
  <c r="AC192" i="13" s="1"/>
  <c r="P193" i="13"/>
  <c r="AB193" i="13" s="1"/>
  <c r="AC193" i="13" s="1"/>
  <c r="P194" i="13"/>
  <c r="AB194" i="13" s="1"/>
  <c r="AC194" i="13" s="1"/>
  <c r="P195" i="13"/>
  <c r="AB195" i="13" s="1"/>
  <c r="AC195" i="13" s="1"/>
  <c r="P196" i="13"/>
  <c r="AB196" i="13" s="1"/>
  <c r="AC196" i="13" s="1"/>
  <c r="P197" i="13"/>
  <c r="AB197" i="13" s="1"/>
  <c r="AC197" i="13" s="1"/>
  <c r="P198" i="13"/>
  <c r="AB198" i="13" s="1"/>
  <c r="AC198" i="13" s="1"/>
  <c r="P199" i="13"/>
  <c r="AB199" i="13" s="1"/>
  <c r="AC199" i="13" s="1"/>
  <c r="P200" i="13"/>
  <c r="AB200" i="13" s="1"/>
  <c r="AC200" i="13" s="1"/>
  <c r="P201" i="13"/>
  <c r="AB201" i="13" s="1"/>
  <c r="AC201" i="13" s="1"/>
  <c r="P202" i="13"/>
  <c r="AB202" i="13" s="1"/>
  <c r="AC202" i="13" s="1"/>
  <c r="P203" i="13"/>
  <c r="AB203" i="13" s="1"/>
  <c r="AC203" i="13" s="1"/>
  <c r="P204" i="13"/>
  <c r="AB204" i="13" s="1"/>
  <c r="AC204" i="13" s="1"/>
  <c r="P205" i="13"/>
  <c r="AB205" i="13" s="1"/>
  <c r="AC205" i="13" s="1"/>
  <c r="P206" i="13"/>
  <c r="AB206" i="13" s="1"/>
  <c r="AC206" i="13" s="1"/>
  <c r="P207" i="13"/>
  <c r="AB207" i="13" s="1"/>
  <c r="AC207" i="13" s="1"/>
  <c r="P208" i="13"/>
  <c r="AB208" i="13" s="1"/>
  <c r="AC208" i="13" s="1"/>
  <c r="P209" i="13"/>
  <c r="AB209" i="13" s="1"/>
  <c r="AC209" i="13" s="1"/>
  <c r="P210" i="13"/>
  <c r="AB210" i="13" s="1"/>
  <c r="AC210" i="13" s="1"/>
  <c r="P211" i="13"/>
  <c r="AB211" i="13" s="1"/>
  <c r="AC211" i="13" s="1"/>
  <c r="P212" i="13"/>
  <c r="AB212" i="13" s="1"/>
  <c r="AC212" i="13" s="1"/>
  <c r="P213" i="13"/>
  <c r="AB213" i="13" s="1"/>
  <c r="AC213" i="13" s="1"/>
  <c r="P214" i="13"/>
  <c r="AB214" i="13" s="1"/>
  <c r="AC214" i="13" s="1"/>
  <c r="P215" i="13"/>
  <c r="AB215" i="13" s="1"/>
  <c r="AC215" i="13" s="1"/>
  <c r="P216" i="13"/>
  <c r="AB216" i="13" s="1"/>
  <c r="AC216" i="13" s="1"/>
  <c r="P217" i="13"/>
  <c r="AB217" i="13" s="1"/>
  <c r="AC217" i="13" s="1"/>
  <c r="P218" i="13"/>
  <c r="AB218" i="13" s="1"/>
  <c r="AC218" i="13" s="1"/>
  <c r="P219" i="13"/>
  <c r="AB219" i="13" s="1"/>
  <c r="AC219" i="13" s="1"/>
  <c r="P220" i="13"/>
  <c r="AB220" i="13" s="1"/>
  <c r="AC220" i="13" s="1"/>
  <c r="P221" i="13"/>
  <c r="AB221" i="13" s="1"/>
  <c r="AC221" i="13" s="1"/>
  <c r="P222" i="13"/>
  <c r="AB222" i="13" s="1"/>
  <c r="AC222" i="13" s="1"/>
  <c r="P223" i="13"/>
  <c r="AB223" i="13" s="1"/>
  <c r="AC223" i="13" s="1"/>
  <c r="P224" i="13"/>
  <c r="AB224" i="13" s="1"/>
  <c r="AC224" i="13" s="1"/>
  <c r="P225" i="13"/>
  <c r="AB225" i="13" s="1"/>
  <c r="AC225" i="13" s="1"/>
  <c r="P226" i="13"/>
  <c r="AB226" i="13" s="1"/>
  <c r="AC226" i="13" s="1"/>
  <c r="P227" i="13"/>
  <c r="AB227" i="13" s="1"/>
  <c r="AC227" i="13" s="1"/>
  <c r="P228" i="13"/>
  <c r="AB228" i="13" s="1"/>
  <c r="AC228" i="13" s="1"/>
  <c r="P229" i="13"/>
  <c r="AB229" i="13" s="1"/>
  <c r="AC229" i="13" s="1"/>
  <c r="P230" i="13"/>
  <c r="AB230" i="13" s="1"/>
  <c r="AC230" i="13" s="1"/>
  <c r="P231" i="13"/>
  <c r="AB231" i="13" s="1"/>
  <c r="AC231" i="13" s="1"/>
  <c r="P232" i="13"/>
  <c r="AB232" i="13" s="1"/>
  <c r="AC232" i="13" s="1"/>
  <c r="P233" i="13"/>
  <c r="AB233" i="13" s="1"/>
  <c r="AC233" i="13" s="1"/>
  <c r="P234" i="13"/>
  <c r="AB234" i="13" s="1"/>
  <c r="AC234" i="13" s="1"/>
  <c r="P235" i="13"/>
  <c r="AB235" i="13" s="1"/>
  <c r="AC235" i="13" s="1"/>
  <c r="P236" i="13"/>
  <c r="AB236" i="13" s="1"/>
  <c r="AC236" i="13" s="1"/>
  <c r="P237" i="13"/>
  <c r="AB237" i="13" s="1"/>
  <c r="AC237" i="13" s="1"/>
  <c r="P238" i="13"/>
  <c r="AB238" i="13" s="1"/>
  <c r="AC238" i="13" s="1"/>
  <c r="P239" i="13"/>
  <c r="AB239" i="13" s="1"/>
  <c r="AC239" i="13" s="1"/>
  <c r="P240" i="13"/>
  <c r="AB240" i="13" s="1"/>
  <c r="AC240" i="13" s="1"/>
  <c r="P241" i="13"/>
  <c r="AB241" i="13" s="1"/>
  <c r="AC241" i="13" s="1"/>
  <c r="P242" i="13"/>
  <c r="AB242" i="13" s="1"/>
  <c r="AC242" i="13" s="1"/>
  <c r="P243" i="13"/>
  <c r="AB243" i="13" s="1"/>
  <c r="AC243" i="13" s="1"/>
  <c r="P244" i="13"/>
  <c r="AB244" i="13" s="1"/>
  <c r="AC244" i="13" s="1"/>
  <c r="P245" i="13"/>
  <c r="AB245" i="13" s="1"/>
  <c r="AC245" i="13" s="1"/>
  <c r="P246" i="13"/>
  <c r="AB246" i="13" s="1"/>
  <c r="AC246" i="13" s="1"/>
  <c r="P247" i="13"/>
  <c r="AB247" i="13" s="1"/>
  <c r="AC247" i="13" s="1"/>
  <c r="P248" i="13"/>
  <c r="AB248" i="13" s="1"/>
  <c r="AC248" i="13" s="1"/>
  <c r="P249" i="13"/>
  <c r="AB249" i="13" s="1"/>
  <c r="AC249" i="13" s="1"/>
  <c r="P250" i="13"/>
  <c r="AB250" i="13" s="1"/>
  <c r="AC250" i="13" s="1"/>
  <c r="P251" i="13"/>
  <c r="AB251" i="13" s="1"/>
  <c r="AC251" i="13" s="1"/>
  <c r="P252" i="13"/>
  <c r="AB252" i="13" s="1"/>
  <c r="AC252" i="13" s="1"/>
  <c r="P253" i="13"/>
  <c r="AB253" i="13" s="1"/>
  <c r="AC253" i="13" s="1"/>
  <c r="P254" i="13"/>
  <c r="AB254" i="13" s="1"/>
  <c r="AC254" i="13" s="1"/>
  <c r="P255" i="13"/>
  <c r="AB255" i="13" s="1"/>
  <c r="AC255" i="13" s="1"/>
  <c r="P256" i="13"/>
  <c r="AB256" i="13" s="1"/>
  <c r="AC256" i="13" s="1"/>
  <c r="P257" i="13"/>
  <c r="AB257" i="13" s="1"/>
  <c r="AC257" i="13" s="1"/>
  <c r="P258" i="13"/>
  <c r="AB258" i="13" s="1"/>
  <c r="AC258" i="13" s="1"/>
  <c r="P259" i="13"/>
  <c r="AB259" i="13" s="1"/>
  <c r="AC259" i="13" s="1"/>
  <c r="P260" i="13"/>
  <c r="AB260" i="13" s="1"/>
  <c r="AC260" i="13" s="1"/>
  <c r="P261" i="13"/>
  <c r="AB261" i="13" s="1"/>
  <c r="AC261" i="13" s="1"/>
  <c r="P262" i="13"/>
  <c r="AB262" i="13" s="1"/>
  <c r="AC262" i="13" s="1"/>
  <c r="P263" i="13"/>
  <c r="AB263" i="13" s="1"/>
  <c r="AC263" i="13" s="1"/>
  <c r="P264" i="13"/>
  <c r="AB264" i="13" s="1"/>
  <c r="AC264" i="13" s="1"/>
  <c r="P265" i="13"/>
  <c r="AB265" i="13" s="1"/>
  <c r="AC265" i="13" s="1"/>
  <c r="P266" i="13"/>
  <c r="AB266" i="13" s="1"/>
  <c r="AC266" i="13" s="1"/>
  <c r="P267" i="13"/>
  <c r="AB267" i="13" s="1"/>
  <c r="AC267" i="13" s="1"/>
  <c r="P268" i="13"/>
  <c r="AB268" i="13" s="1"/>
  <c r="AC268" i="13" s="1"/>
  <c r="P269" i="13"/>
  <c r="AB269" i="13" s="1"/>
  <c r="AC269" i="13" s="1"/>
  <c r="P270" i="13"/>
  <c r="AB270" i="13" s="1"/>
  <c r="AC270" i="13" s="1"/>
  <c r="P271" i="13"/>
  <c r="AB271" i="13" s="1"/>
  <c r="AC271" i="13" s="1"/>
  <c r="P272" i="13"/>
  <c r="AB272" i="13" s="1"/>
  <c r="AC272" i="13" s="1"/>
  <c r="P273" i="13"/>
  <c r="AB273" i="13" s="1"/>
  <c r="AC273" i="13" s="1"/>
  <c r="P274" i="13"/>
  <c r="AB274" i="13" s="1"/>
  <c r="AC274" i="13" s="1"/>
  <c r="P275" i="13"/>
  <c r="AB275" i="13" s="1"/>
  <c r="AC275" i="13" s="1"/>
  <c r="P276" i="13"/>
  <c r="AB276" i="13" s="1"/>
  <c r="AC276" i="13" s="1"/>
  <c r="P277" i="13"/>
  <c r="AB277" i="13" s="1"/>
  <c r="AC277" i="13" s="1"/>
  <c r="P278" i="13"/>
  <c r="AB278" i="13" s="1"/>
  <c r="AC278" i="13" s="1"/>
  <c r="P279" i="13"/>
  <c r="AB279" i="13" s="1"/>
  <c r="AC279" i="13" s="1"/>
  <c r="P280" i="13"/>
  <c r="AB280" i="13" s="1"/>
  <c r="AC280" i="13" s="1"/>
  <c r="P281" i="13"/>
  <c r="AB281" i="13" s="1"/>
  <c r="AC281" i="13" s="1"/>
  <c r="P282" i="13"/>
  <c r="AB282" i="13" s="1"/>
  <c r="AC282" i="13" s="1"/>
  <c r="P283" i="13"/>
  <c r="AB283" i="13" s="1"/>
  <c r="AC283" i="13" s="1"/>
  <c r="P284" i="13"/>
  <c r="AB284" i="13" s="1"/>
  <c r="AC284" i="13" s="1"/>
  <c r="P285" i="13"/>
  <c r="AB285" i="13" s="1"/>
  <c r="AC285" i="13" s="1"/>
  <c r="P286" i="13"/>
  <c r="AB286" i="13" s="1"/>
  <c r="AC286" i="13" s="1"/>
  <c r="P287" i="13"/>
  <c r="AB287" i="13" s="1"/>
  <c r="AC287" i="13" s="1"/>
  <c r="P288" i="13"/>
  <c r="AB288" i="13" s="1"/>
  <c r="AC288" i="13" s="1"/>
  <c r="P289" i="13"/>
  <c r="AB289" i="13" s="1"/>
  <c r="AC289" i="13" s="1"/>
  <c r="P290" i="13"/>
  <c r="AB290" i="13" s="1"/>
  <c r="AC290" i="13" s="1"/>
  <c r="P291" i="13"/>
  <c r="AB291" i="13" s="1"/>
  <c r="AC291" i="13" s="1"/>
  <c r="P292" i="13"/>
  <c r="AB292" i="13" s="1"/>
  <c r="AC292" i="13" s="1"/>
  <c r="P293" i="13"/>
  <c r="AB293" i="13" s="1"/>
  <c r="AC293" i="13" s="1"/>
  <c r="P294" i="13"/>
  <c r="AB294" i="13" s="1"/>
  <c r="AC294" i="13" s="1"/>
  <c r="P295" i="13"/>
  <c r="AB295" i="13" s="1"/>
  <c r="AC295" i="13" s="1"/>
  <c r="P296" i="13"/>
  <c r="AB296" i="13" s="1"/>
  <c r="AC296" i="13" s="1"/>
  <c r="P297" i="13"/>
  <c r="AB297" i="13" s="1"/>
  <c r="AC297" i="13" s="1"/>
  <c r="P298" i="13"/>
  <c r="AB298" i="13" s="1"/>
  <c r="AC298" i="13" s="1"/>
  <c r="P299" i="13"/>
  <c r="AB299" i="13" s="1"/>
  <c r="AC299" i="13" s="1"/>
  <c r="P300" i="13"/>
  <c r="AB300" i="13" s="1"/>
  <c r="AC300" i="13" s="1"/>
  <c r="P301" i="13"/>
  <c r="AB301" i="13" s="1"/>
  <c r="AC301" i="13" s="1"/>
  <c r="P302" i="13"/>
  <c r="AB302" i="13" s="1"/>
  <c r="AC302" i="13" s="1"/>
  <c r="P303" i="13"/>
  <c r="AB303" i="13" s="1"/>
  <c r="AC303" i="13" s="1"/>
  <c r="P304" i="13"/>
  <c r="AB304" i="13" s="1"/>
  <c r="AC304" i="13" s="1"/>
  <c r="P305" i="13"/>
  <c r="AB305" i="13" s="1"/>
  <c r="AC305" i="13" s="1"/>
  <c r="P306" i="13"/>
  <c r="AB306" i="13" s="1"/>
  <c r="AC306" i="13" s="1"/>
  <c r="P307" i="13"/>
  <c r="AB307" i="13" s="1"/>
  <c r="AC307" i="13" s="1"/>
  <c r="P308" i="13"/>
  <c r="AB308" i="13" s="1"/>
  <c r="AC308" i="13" s="1"/>
  <c r="P309" i="13"/>
  <c r="AB309" i="13" s="1"/>
  <c r="AC309" i="13" s="1"/>
  <c r="P310" i="13"/>
  <c r="AB310" i="13" s="1"/>
  <c r="AC310" i="13" s="1"/>
  <c r="P311" i="13"/>
  <c r="AB311" i="13" s="1"/>
  <c r="AC311" i="13" s="1"/>
  <c r="P312" i="13"/>
  <c r="AB312" i="13" s="1"/>
  <c r="AC312" i="13" s="1"/>
  <c r="P313" i="13"/>
  <c r="AB313" i="13" s="1"/>
  <c r="AC313" i="13" s="1"/>
  <c r="P314" i="13"/>
  <c r="AB314" i="13" s="1"/>
  <c r="AC314" i="13" s="1"/>
  <c r="P315" i="13"/>
  <c r="AB315" i="13" s="1"/>
  <c r="AC315" i="13" s="1"/>
  <c r="P316" i="13"/>
  <c r="AB316" i="13" s="1"/>
  <c r="AC316" i="13" s="1"/>
  <c r="P317" i="13"/>
  <c r="AB317" i="13" s="1"/>
  <c r="AC317" i="13" s="1"/>
  <c r="P318" i="13"/>
  <c r="AB318" i="13" s="1"/>
  <c r="AC318" i="13" s="1"/>
  <c r="P319" i="13"/>
  <c r="AB319" i="13" s="1"/>
  <c r="AC319" i="13" s="1"/>
  <c r="P320" i="13"/>
  <c r="AB320" i="13" s="1"/>
  <c r="AC320" i="13" s="1"/>
  <c r="P321" i="13"/>
  <c r="AB321" i="13" s="1"/>
  <c r="AC321" i="13" s="1"/>
  <c r="P322" i="13"/>
  <c r="AB322" i="13" s="1"/>
  <c r="AC322" i="13" s="1"/>
  <c r="P323" i="13"/>
  <c r="AB323" i="13" s="1"/>
  <c r="AC323" i="13" s="1"/>
  <c r="P324" i="13"/>
  <c r="AB324" i="13" s="1"/>
  <c r="AC324" i="13" s="1"/>
  <c r="P325" i="13"/>
  <c r="AB325" i="13" s="1"/>
  <c r="AC325" i="13" s="1"/>
  <c r="P326" i="13"/>
  <c r="AB326" i="13" s="1"/>
  <c r="AC326" i="13" s="1"/>
  <c r="P327" i="13"/>
  <c r="AB327" i="13" s="1"/>
  <c r="AC327" i="13" s="1"/>
  <c r="P328" i="13"/>
  <c r="AB328" i="13" s="1"/>
  <c r="AC328" i="13" s="1"/>
  <c r="P329" i="13"/>
  <c r="AB329" i="13" s="1"/>
  <c r="AC329" i="13" s="1"/>
  <c r="P330" i="13"/>
  <c r="AB330" i="13" s="1"/>
  <c r="AC330" i="13" s="1"/>
  <c r="P331" i="13"/>
  <c r="AB331" i="13" s="1"/>
  <c r="AC331" i="13" s="1"/>
  <c r="P332" i="13"/>
  <c r="AB332" i="13" s="1"/>
  <c r="AC332" i="13" s="1"/>
  <c r="P333" i="13"/>
  <c r="AB333" i="13" s="1"/>
  <c r="AC333" i="13" s="1"/>
  <c r="P334" i="13"/>
  <c r="AB334" i="13" s="1"/>
  <c r="AC334" i="13" s="1"/>
  <c r="P335" i="13"/>
  <c r="AB335" i="13" s="1"/>
  <c r="AC335" i="13" s="1"/>
  <c r="P336" i="13"/>
  <c r="AB336" i="13" s="1"/>
  <c r="AC336" i="13" s="1"/>
  <c r="P337" i="13"/>
  <c r="AB337" i="13" s="1"/>
  <c r="AC337" i="13" s="1"/>
  <c r="P338" i="13"/>
  <c r="AB338" i="13" s="1"/>
  <c r="AC338" i="13" s="1"/>
  <c r="P339" i="13"/>
  <c r="AB339" i="13" s="1"/>
  <c r="AC339" i="13" s="1"/>
  <c r="P340" i="13"/>
  <c r="AB340" i="13" s="1"/>
  <c r="AC340" i="13" s="1"/>
  <c r="P341" i="13"/>
  <c r="AB341" i="13" s="1"/>
  <c r="AC341" i="13" s="1"/>
  <c r="P342" i="13"/>
  <c r="AB342" i="13" s="1"/>
  <c r="AC342" i="13" s="1"/>
  <c r="P343" i="13"/>
  <c r="AB343" i="13" s="1"/>
  <c r="AC343" i="13" s="1"/>
  <c r="P344" i="13"/>
  <c r="AB344" i="13" s="1"/>
  <c r="AC344" i="13" s="1"/>
  <c r="P345" i="13"/>
  <c r="AB345" i="13" s="1"/>
  <c r="AC345" i="13" s="1"/>
  <c r="P346" i="13"/>
  <c r="AB346" i="13" s="1"/>
  <c r="AC346" i="13" s="1"/>
  <c r="P347" i="13"/>
  <c r="AB347" i="13" s="1"/>
  <c r="AC347" i="13" s="1"/>
  <c r="P348" i="13"/>
  <c r="AB348" i="13" s="1"/>
  <c r="AC348" i="13" s="1"/>
  <c r="P349" i="13"/>
  <c r="AB349" i="13" s="1"/>
  <c r="AC349" i="13" s="1"/>
  <c r="P350" i="13"/>
  <c r="AB350" i="13" s="1"/>
  <c r="AC350" i="13" s="1"/>
  <c r="P351" i="13"/>
  <c r="AB351" i="13" s="1"/>
  <c r="AC351" i="13" s="1"/>
  <c r="P352" i="13"/>
  <c r="AB352" i="13" s="1"/>
  <c r="AC352" i="13" s="1"/>
  <c r="P353" i="13"/>
  <c r="AB353" i="13" s="1"/>
  <c r="AC353" i="13" s="1"/>
  <c r="P354" i="13"/>
  <c r="AB354" i="13" s="1"/>
  <c r="AC354" i="13" s="1"/>
  <c r="P355" i="13"/>
  <c r="AB355" i="13" s="1"/>
  <c r="AC355" i="13" s="1"/>
  <c r="P356" i="13"/>
  <c r="AB356" i="13" s="1"/>
  <c r="AC356" i="13" s="1"/>
  <c r="P357" i="13"/>
  <c r="AB357" i="13" s="1"/>
  <c r="AC357" i="13" s="1"/>
  <c r="P358" i="13"/>
  <c r="AB358" i="13" s="1"/>
  <c r="AC358" i="13" s="1"/>
  <c r="P359" i="13"/>
  <c r="AB359" i="13" s="1"/>
  <c r="AC359" i="13" s="1"/>
  <c r="P360" i="13"/>
  <c r="AB360" i="13" s="1"/>
  <c r="AC360" i="13" s="1"/>
  <c r="P361" i="13"/>
  <c r="AB361" i="13" s="1"/>
  <c r="AC361" i="13" s="1"/>
  <c r="P362" i="13"/>
  <c r="AB362" i="13" s="1"/>
  <c r="AC362" i="13" s="1"/>
  <c r="P363" i="13"/>
  <c r="AB363" i="13" s="1"/>
  <c r="AC363" i="13" s="1"/>
  <c r="P364" i="13"/>
  <c r="AB364" i="13" s="1"/>
  <c r="AC364" i="13" s="1"/>
  <c r="P365" i="13"/>
  <c r="AB365" i="13" s="1"/>
  <c r="AC365" i="13" s="1"/>
  <c r="P366" i="13"/>
  <c r="AB366" i="13" s="1"/>
  <c r="AC366" i="13" s="1"/>
  <c r="P367" i="13"/>
  <c r="AB367" i="13" s="1"/>
  <c r="AC367" i="13" s="1"/>
  <c r="P368" i="13"/>
  <c r="AB368" i="13" s="1"/>
  <c r="AC368" i="13" s="1"/>
  <c r="P369" i="13"/>
  <c r="AB369" i="13" s="1"/>
  <c r="AC369" i="13" s="1"/>
  <c r="P370" i="13"/>
  <c r="AB370" i="13" s="1"/>
  <c r="AC370" i="13" s="1"/>
  <c r="P371" i="13"/>
  <c r="AB371" i="13" s="1"/>
  <c r="AC371" i="13" s="1"/>
  <c r="P372" i="13"/>
  <c r="AB372" i="13" s="1"/>
  <c r="AC372" i="13" s="1"/>
  <c r="P373" i="13"/>
  <c r="AB373" i="13" s="1"/>
  <c r="AC373" i="13" s="1"/>
  <c r="P374" i="13"/>
  <c r="AB374" i="13" s="1"/>
  <c r="AC374" i="13" s="1"/>
  <c r="P375" i="13"/>
  <c r="AB375" i="13" s="1"/>
  <c r="AC375" i="13" s="1"/>
  <c r="P376" i="13"/>
  <c r="AB376" i="13" s="1"/>
  <c r="AC376" i="13" s="1"/>
  <c r="P377" i="13"/>
  <c r="AB377" i="13" s="1"/>
  <c r="AC377" i="13" s="1"/>
  <c r="P378" i="13"/>
  <c r="AB378" i="13" s="1"/>
  <c r="AC378" i="13" s="1"/>
  <c r="P379" i="13"/>
  <c r="AB379" i="13" s="1"/>
  <c r="AC379" i="13" s="1"/>
  <c r="P380" i="13"/>
  <c r="AB380" i="13" s="1"/>
  <c r="AC380" i="13" s="1"/>
  <c r="P381" i="13"/>
  <c r="AB381" i="13" s="1"/>
  <c r="AC381" i="13" s="1"/>
  <c r="P382" i="13"/>
  <c r="AB382" i="13" s="1"/>
  <c r="AC382" i="13" s="1"/>
  <c r="P383" i="13"/>
  <c r="AB383" i="13" s="1"/>
  <c r="AC383" i="13" s="1"/>
  <c r="P384" i="13"/>
  <c r="AB384" i="13" s="1"/>
  <c r="AC384" i="13" s="1"/>
  <c r="P385" i="13"/>
  <c r="P386" i="13"/>
  <c r="P387" i="13"/>
  <c r="P388" i="13"/>
  <c r="P389" i="13"/>
  <c r="P390" i="13"/>
  <c r="P391" i="13"/>
  <c r="P392" i="13"/>
  <c r="P393" i="13"/>
  <c r="P394" i="13"/>
  <c r="P395" i="13"/>
  <c r="P396" i="13"/>
  <c r="P397" i="13"/>
  <c r="P398" i="13"/>
  <c r="P399" i="13"/>
  <c r="P400" i="13"/>
  <c r="P401" i="13"/>
  <c r="P402" i="13"/>
  <c r="P403" i="13"/>
  <c r="P404" i="13"/>
  <c r="P405" i="13"/>
  <c r="P406" i="13"/>
  <c r="P407" i="13"/>
  <c r="P408" i="13"/>
  <c r="P409" i="13"/>
  <c r="P410" i="13"/>
  <c r="P411" i="13"/>
  <c r="P412" i="13"/>
  <c r="P413" i="13"/>
  <c r="P414" i="13"/>
  <c r="P415" i="13"/>
  <c r="P416" i="13"/>
  <c r="P417" i="13"/>
  <c r="P418" i="13"/>
  <c r="P419" i="13"/>
  <c r="P420" i="13"/>
  <c r="P421" i="13"/>
  <c r="P422" i="13"/>
  <c r="P423" i="13"/>
  <c r="P424" i="13"/>
  <c r="P425" i="13"/>
  <c r="P426" i="13"/>
  <c r="P427" i="13"/>
  <c r="P428" i="13"/>
  <c r="P429" i="13"/>
  <c r="P430" i="13"/>
  <c r="P431" i="13"/>
  <c r="P432" i="13"/>
  <c r="P433" i="13"/>
  <c r="P434" i="13"/>
  <c r="P435" i="13"/>
  <c r="P436" i="13"/>
  <c r="P437" i="13"/>
  <c r="P438" i="13"/>
  <c r="P439" i="13"/>
  <c r="P440" i="13"/>
  <c r="P441" i="13"/>
  <c r="P442" i="13"/>
  <c r="P443" i="13"/>
  <c r="P444" i="13"/>
  <c r="P445" i="13"/>
  <c r="P446" i="13"/>
  <c r="P447" i="13"/>
  <c r="P448" i="13"/>
  <c r="P449" i="13"/>
  <c r="P450" i="13"/>
  <c r="P451" i="13"/>
  <c r="P452" i="13"/>
  <c r="P453" i="13"/>
  <c r="P454" i="13"/>
  <c r="P455" i="13"/>
  <c r="P456" i="13"/>
  <c r="P457" i="13"/>
  <c r="P458" i="13"/>
  <c r="P459" i="13"/>
  <c r="P460" i="13"/>
  <c r="P461" i="13"/>
  <c r="P462" i="13"/>
  <c r="P463" i="13"/>
  <c r="P464" i="13"/>
  <c r="P465" i="13"/>
  <c r="P466" i="13"/>
  <c r="P467" i="13"/>
  <c r="P468" i="13"/>
  <c r="P469" i="13"/>
  <c r="P470" i="13"/>
  <c r="P471" i="13"/>
  <c r="P472" i="13"/>
  <c r="P473" i="13"/>
  <c r="P474" i="13"/>
  <c r="P475" i="13"/>
  <c r="P476" i="13"/>
  <c r="P477" i="13"/>
  <c r="P478" i="13"/>
  <c r="P479" i="13"/>
  <c r="P480" i="13"/>
  <c r="P481" i="13"/>
  <c r="P482" i="13"/>
  <c r="P483" i="13"/>
  <c r="P484" i="13"/>
  <c r="P485" i="13"/>
  <c r="P486" i="13"/>
  <c r="P487" i="13"/>
  <c r="P488" i="13"/>
  <c r="P489" i="13"/>
  <c r="P490" i="13"/>
  <c r="P491" i="13"/>
  <c r="P492" i="13"/>
  <c r="P493" i="13"/>
  <c r="P494" i="13"/>
  <c r="P495" i="13"/>
  <c r="P496" i="13"/>
  <c r="P497" i="13"/>
  <c r="P498" i="13"/>
  <c r="P499" i="13"/>
  <c r="P500" i="13"/>
  <c r="P501" i="13"/>
  <c r="P502" i="13"/>
  <c r="P503" i="13"/>
  <c r="P504" i="13"/>
  <c r="P505" i="13"/>
  <c r="P506" i="13"/>
  <c r="P507" i="13"/>
  <c r="P508" i="13"/>
  <c r="P509" i="13"/>
  <c r="P510" i="13"/>
  <c r="P511" i="13"/>
  <c r="P512" i="13"/>
  <c r="P513" i="13"/>
  <c r="P514" i="13"/>
  <c r="P515" i="13"/>
  <c r="P516" i="13"/>
  <c r="P517" i="13"/>
  <c r="P518" i="13"/>
  <c r="P519" i="13"/>
  <c r="P520" i="13"/>
  <c r="P521" i="13"/>
  <c r="P522" i="13"/>
  <c r="P523" i="13"/>
  <c r="P524" i="13"/>
  <c r="P525" i="13"/>
  <c r="P526" i="13"/>
  <c r="P527" i="13"/>
  <c r="P528" i="13"/>
  <c r="P529" i="13"/>
  <c r="P530" i="13"/>
  <c r="P531" i="13"/>
  <c r="P532" i="13"/>
  <c r="P533" i="13"/>
  <c r="P534" i="13"/>
  <c r="P535" i="13"/>
  <c r="P536" i="13"/>
  <c r="P537" i="13"/>
  <c r="P538" i="13"/>
  <c r="P539" i="13"/>
  <c r="P540" i="13"/>
  <c r="P541" i="13"/>
  <c r="P542" i="13"/>
  <c r="P543" i="13"/>
  <c r="P544" i="13"/>
  <c r="P545" i="13"/>
  <c r="P546" i="13"/>
  <c r="P547" i="13"/>
  <c r="P548" i="13"/>
  <c r="P549" i="13"/>
  <c r="P550" i="13"/>
  <c r="P551" i="13"/>
  <c r="P552" i="13"/>
  <c r="P553" i="13"/>
  <c r="P554" i="13"/>
  <c r="P555" i="13"/>
  <c r="P556" i="13"/>
  <c r="P557" i="13"/>
  <c r="P558" i="13"/>
  <c r="P559" i="13"/>
  <c r="P560" i="13"/>
  <c r="P561" i="13"/>
  <c r="P562" i="13"/>
  <c r="P563" i="13"/>
  <c r="P564" i="13"/>
  <c r="P565" i="13"/>
  <c r="P566" i="13"/>
  <c r="P567" i="13"/>
  <c r="P568" i="13"/>
  <c r="P569" i="13"/>
  <c r="P570" i="13"/>
  <c r="P571" i="13"/>
  <c r="P572" i="13"/>
  <c r="P573" i="13"/>
  <c r="P574" i="13"/>
  <c r="P575" i="13"/>
  <c r="P576" i="13"/>
  <c r="P577" i="13"/>
  <c r="P578" i="13"/>
  <c r="P579" i="13"/>
  <c r="P580" i="13"/>
  <c r="P581" i="13"/>
  <c r="P582" i="13"/>
  <c r="P583" i="13"/>
  <c r="P584" i="13"/>
  <c r="P585" i="13"/>
  <c r="P586" i="13"/>
  <c r="P587" i="13"/>
  <c r="P588" i="13"/>
  <c r="P589" i="13"/>
  <c r="P590" i="13"/>
  <c r="P591" i="13"/>
  <c r="P592" i="13"/>
  <c r="P593" i="13"/>
  <c r="P594" i="13"/>
  <c r="P595" i="13"/>
  <c r="P596" i="13"/>
  <c r="P597" i="13"/>
  <c r="P598" i="13"/>
  <c r="P599" i="13"/>
  <c r="P600" i="13"/>
  <c r="P601" i="13"/>
  <c r="P602" i="13"/>
  <c r="P603" i="13"/>
  <c r="P604" i="13"/>
  <c r="P605" i="13"/>
  <c r="P606" i="13"/>
  <c r="P607" i="13"/>
  <c r="P608" i="13"/>
  <c r="P609" i="13"/>
  <c r="P610" i="13"/>
  <c r="P611" i="13"/>
  <c r="P612" i="13"/>
  <c r="P613" i="13"/>
  <c r="P614" i="13"/>
  <c r="P615" i="13"/>
  <c r="P616" i="13"/>
  <c r="P617" i="13"/>
  <c r="P618" i="13"/>
  <c r="P619" i="13"/>
  <c r="P620" i="13"/>
  <c r="P621" i="13"/>
  <c r="P622" i="13"/>
  <c r="P623" i="13"/>
  <c r="P624" i="13"/>
  <c r="P625" i="13"/>
  <c r="P626" i="13"/>
  <c r="P627" i="13"/>
  <c r="P628" i="13"/>
  <c r="P629" i="13"/>
  <c r="P630" i="13"/>
  <c r="P631" i="13"/>
  <c r="P632" i="13"/>
  <c r="P633" i="13"/>
  <c r="P634" i="13"/>
  <c r="P635" i="13"/>
  <c r="P636" i="13"/>
  <c r="P637" i="13"/>
  <c r="P638" i="13"/>
  <c r="P639" i="13"/>
  <c r="P640" i="13"/>
  <c r="P641" i="13"/>
  <c r="P642" i="13"/>
  <c r="P643" i="13"/>
  <c r="P644" i="13"/>
  <c r="P645" i="13"/>
  <c r="P646" i="13"/>
  <c r="P647" i="13"/>
  <c r="P648" i="13"/>
  <c r="P649" i="13"/>
  <c r="P650" i="13"/>
  <c r="P651" i="13"/>
  <c r="P652" i="13"/>
  <c r="P653" i="13"/>
  <c r="P654" i="13"/>
  <c r="P655" i="13"/>
  <c r="P656" i="13"/>
  <c r="P657" i="13"/>
  <c r="P658" i="13"/>
  <c r="P659" i="13"/>
  <c r="P660" i="13"/>
  <c r="P661" i="13"/>
  <c r="P662" i="13"/>
  <c r="P663" i="13"/>
  <c r="P664" i="13"/>
  <c r="P665" i="13"/>
  <c r="P666" i="13"/>
  <c r="P667" i="13"/>
  <c r="P668" i="13"/>
  <c r="P669" i="13"/>
  <c r="P670" i="13"/>
  <c r="P671" i="13"/>
  <c r="P672" i="13"/>
  <c r="P673" i="13"/>
  <c r="P674" i="13"/>
  <c r="P675" i="13"/>
  <c r="P676" i="13"/>
  <c r="P677" i="13"/>
  <c r="P678" i="13"/>
  <c r="P679" i="13"/>
  <c r="P680" i="13"/>
  <c r="P681" i="13"/>
  <c r="P682" i="13"/>
  <c r="P683" i="13"/>
  <c r="P684" i="13"/>
  <c r="P685" i="13"/>
  <c r="P686" i="13"/>
  <c r="P687" i="13"/>
  <c r="P688" i="13"/>
  <c r="P689" i="13"/>
  <c r="P690" i="13"/>
  <c r="P691" i="13"/>
  <c r="P692" i="13"/>
  <c r="P693" i="13"/>
  <c r="P694" i="13"/>
  <c r="P695" i="13"/>
  <c r="P696" i="13"/>
  <c r="P697" i="13"/>
  <c r="P698" i="13"/>
  <c r="P699" i="13"/>
  <c r="P700" i="13"/>
  <c r="P701" i="13"/>
  <c r="P702" i="13"/>
  <c r="P703" i="13"/>
  <c r="P704" i="13"/>
  <c r="P705" i="13"/>
  <c r="P706" i="13"/>
  <c r="P707" i="13"/>
  <c r="P708" i="13"/>
  <c r="P709" i="13"/>
  <c r="P710" i="13"/>
  <c r="P711" i="13"/>
  <c r="P712" i="13"/>
  <c r="P713" i="13"/>
  <c r="P714" i="13"/>
  <c r="P715" i="13"/>
  <c r="P716" i="13"/>
  <c r="P717" i="13"/>
  <c r="P718" i="13"/>
  <c r="P719" i="13"/>
  <c r="P720" i="13"/>
  <c r="P721" i="13"/>
  <c r="P722" i="13"/>
  <c r="P723" i="13"/>
  <c r="P724" i="13"/>
  <c r="P725" i="13"/>
  <c r="P726" i="13"/>
  <c r="P727" i="13"/>
  <c r="P728" i="13"/>
  <c r="P729" i="13"/>
  <c r="P730" i="13"/>
  <c r="P731" i="13"/>
  <c r="P732" i="13"/>
  <c r="P733" i="13"/>
  <c r="P734" i="13"/>
  <c r="P735" i="13"/>
  <c r="P736" i="13"/>
  <c r="P737" i="13"/>
  <c r="P738" i="13"/>
  <c r="P739" i="13"/>
  <c r="P740" i="13"/>
  <c r="P741" i="13"/>
  <c r="P742" i="13"/>
  <c r="P743" i="13"/>
  <c r="P744" i="13"/>
  <c r="P745" i="13"/>
  <c r="P746" i="13"/>
  <c r="P747" i="13"/>
  <c r="P748" i="13"/>
  <c r="P749" i="13"/>
  <c r="P750" i="13"/>
  <c r="P751" i="13"/>
  <c r="P752" i="13"/>
  <c r="P753" i="13"/>
  <c r="P754" i="13"/>
  <c r="P755" i="13"/>
  <c r="P756" i="13"/>
  <c r="P757" i="13"/>
  <c r="P758" i="13"/>
  <c r="P759" i="13"/>
  <c r="P760" i="13"/>
  <c r="P761" i="13"/>
  <c r="P762" i="13"/>
  <c r="P763" i="13"/>
  <c r="P764" i="13"/>
  <c r="P765" i="13"/>
  <c r="P766" i="13"/>
  <c r="P767" i="13"/>
  <c r="P768" i="13"/>
  <c r="P769" i="13"/>
  <c r="P770" i="13"/>
  <c r="P771" i="13"/>
  <c r="P772" i="13"/>
  <c r="P773" i="13"/>
  <c r="P774" i="13"/>
  <c r="P775" i="13"/>
  <c r="P776" i="13"/>
  <c r="P777" i="13"/>
  <c r="P778" i="13"/>
  <c r="P779" i="13"/>
  <c r="P780" i="13"/>
  <c r="P781" i="13"/>
  <c r="P782" i="13"/>
  <c r="P783" i="13"/>
  <c r="P784" i="13"/>
  <c r="P785" i="13"/>
  <c r="P786" i="13"/>
  <c r="P787" i="13"/>
  <c r="P788" i="13"/>
  <c r="P789" i="13"/>
  <c r="P790" i="13"/>
  <c r="P791" i="13"/>
  <c r="P792" i="13"/>
  <c r="P793" i="13"/>
  <c r="P794" i="13"/>
  <c r="P795" i="13"/>
  <c r="P796" i="13"/>
  <c r="P797" i="13"/>
  <c r="P798" i="13"/>
  <c r="P799" i="13"/>
  <c r="P800" i="13"/>
  <c r="P801" i="13"/>
  <c r="P802" i="13"/>
  <c r="P803" i="13"/>
  <c r="P804" i="13"/>
  <c r="P805" i="13"/>
  <c r="P806" i="13"/>
  <c r="P807" i="13"/>
  <c r="P808" i="13"/>
  <c r="P809" i="13"/>
  <c r="P810" i="13"/>
  <c r="P811" i="13"/>
  <c r="P812" i="13"/>
  <c r="P813" i="13"/>
  <c r="P814" i="13"/>
  <c r="P815" i="13"/>
  <c r="P816" i="13"/>
  <c r="P817" i="13"/>
  <c r="P818" i="13"/>
  <c r="P819" i="13"/>
  <c r="P820" i="13"/>
  <c r="P821" i="13"/>
  <c r="P822" i="13"/>
  <c r="P823" i="13"/>
  <c r="P824" i="13"/>
  <c r="P825" i="13"/>
  <c r="P826" i="13"/>
  <c r="P827" i="13"/>
  <c r="P828" i="13"/>
  <c r="P829" i="13"/>
  <c r="P830" i="13"/>
  <c r="P831" i="13"/>
  <c r="P832" i="13"/>
  <c r="P833" i="13"/>
  <c r="P834" i="13"/>
  <c r="P835" i="13"/>
  <c r="P836" i="13"/>
  <c r="P837" i="13"/>
  <c r="P838" i="13"/>
  <c r="P839" i="13"/>
  <c r="P840" i="13"/>
  <c r="P841" i="13"/>
  <c r="P842" i="13"/>
  <c r="P843" i="13"/>
  <c r="P844" i="13"/>
  <c r="P845" i="13"/>
  <c r="P846" i="13"/>
  <c r="P847" i="13"/>
  <c r="P848" i="13"/>
  <c r="P849" i="13"/>
  <c r="P850" i="13"/>
  <c r="P851" i="13"/>
  <c r="P852" i="13"/>
  <c r="P853" i="13"/>
  <c r="P854" i="13"/>
  <c r="P855" i="13"/>
  <c r="P856" i="13"/>
  <c r="P857" i="13"/>
  <c r="P858" i="13"/>
  <c r="P859" i="13"/>
  <c r="P860" i="13"/>
  <c r="P861" i="13"/>
  <c r="P862" i="13"/>
  <c r="P863" i="13"/>
  <c r="P864" i="13"/>
  <c r="P865" i="13"/>
  <c r="P866" i="13"/>
  <c r="P867" i="13"/>
  <c r="P868" i="13"/>
  <c r="P869" i="13"/>
  <c r="P870" i="13"/>
  <c r="P871" i="13"/>
  <c r="P872" i="13"/>
  <c r="P873" i="13"/>
  <c r="P874" i="13"/>
  <c r="P875" i="13"/>
  <c r="P876" i="13"/>
  <c r="P877" i="13"/>
  <c r="P878" i="13"/>
  <c r="P879" i="13"/>
  <c r="P880" i="13"/>
  <c r="P881" i="13"/>
  <c r="P882" i="13"/>
  <c r="P883" i="13"/>
  <c r="P884" i="13"/>
  <c r="P885" i="13"/>
  <c r="P886" i="13"/>
  <c r="P887" i="13"/>
  <c r="P888" i="13"/>
  <c r="P889" i="13"/>
  <c r="P890" i="13"/>
  <c r="P891" i="13"/>
  <c r="P892" i="13"/>
  <c r="P893" i="13"/>
  <c r="P894" i="13"/>
  <c r="P895" i="13"/>
  <c r="P896" i="13"/>
  <c r="P897" i="13"/>
  <c r="P898" i="13"/>
  <c r="P899" i="13"/>
  <c r="P900" i="13"/>
  <c r="P901" i="13"/>
  <c r="P902" i="13"/>
  <c r="P903" i="13"/>
  <c r="P904" i="13"/>
  <c r="P905" i="13"/>
  <c r="P906" i="13"/>
  <c r="P907" i="13"/>
  <c r="P908" i="13"/>
  <c r="P909" i="13"/>
  <c r="P910" i="13"/>
  <c r="P911" i="13"/>
  <c r="P912" i="13"/>
  <c r="P913" i="13"/>
  <c r="P914" i="13"/>
  <c r="P915" i="13"/>
  <c r="P916" i="13"/>
  <c r="P917" i="13"/>
  <c r="P918" i="13"/>
  <c r="P919" i="13"/>
  <c r="P920" i="13"/>
  <c r="P921" i="13"/>
  <c r="P922" i="13"/>
  <c r="P923" i="13"/>
  <c r="P924" i="13"/>
  <c r="P925" i="13"/>
  <c r="P926" i="13"/>
  <c r="P927" i="13"/>
  <c r="P928" i="13"/>
  <c r="P929" i="13"/>
  <c r="P930" i="13"/>
  <c r="P931" i="13"/>
  <c r="P932" i="13"/>
  <c r="P933" i="13"/>
  <c r="P934" i="13"/>
  <c r="P935" i="13"/>
  <c r="P936" i="13"/>
  <c r="P937" i="13"/>
  <c r="P938" i="13"/>
  <c r="P939" i="13"/>
  <c r="P940" i="13"/>
  <c r="P941" i="13"/>
  <c r="P942" i="13"/>
  <c r="P943" i="13"/>
  <c r="P944" i="13"/>
  <c r="P945" i="13"/>
  <c r="P946" i="13"/>
  <c r="P947" i="13"/>
  <c r="P948" i="13"/>
  <c r="P949" i="13"/>
  <c r="P950" i="13"/>
  <c r="P951" i="13"/>
  <c r="P952" i="13"/>
  <c r="P953" i="13"/>
  <c r="P954" i="13"/>
  <c r="P955" i="13"/>
  <c r="P956" i="13"/>
  <c r="P957" i="13"/>
  <c r="P958" i="13"/>
  <c r="P959" i="13"/>
  <c r="P960" i="13"/>
  <c r="P961" i="13"/>
  <c r="P962" i="13"/>
  <c r="P963" i="13"/>
  <c r="P964" i="13"/>
  <c r="P965" i="13"/>
  <c r="P966" i="13"/>
  <c r="P967" i="13"/>
  <c r="P968" i="13"/>
  <c r="P969" i="13"/>
  <c r="P970" i="13"/>
  <c r="P971" i="13"/>
  <c r="P972" i="13"/>
  <c r="P973" i="13"/>
  <c r="P974" i="13"/>
  <c r="P975" i="13"/>
  <c r="P976" i="13"/>
  <c r="P977" i="13"/>
  <c r="P978" i="13"/>
  <c r="P979" i="13"/>
  <c r="P980" i="13"/>
  <c r="P981" i="13"/>
  <c r="P982" i="13"/>
  <c r="P983" i="13"/>
  <c r="P984" i="13"/>
  <c r="P985" i="13"/>
  <c r="P986" i="13"/>
  <c r="P987" i="13"/>
  <c r="P988" i="13"/>
  <c r="P989" i="13"/>
  <c r="P990" i="13"/>
  <c r="P991" i="13"/>
  <c r="P992" i="13"/>
  <c r="P993" i="13"/>
  <c r="P994" i="13"/>
  <c r="P995" i="13"/>
  <c r="P996" i="13"/>
  <c r="P997" i="13"/>
  <c r="P998" i="13"/>
  <c r="P999" i="13"/>
  <c r="P1000" i="13"/>
  <c r="P1001" i="13"/>
  <c r="P1002" i="13"/>
  <c r="P1003" i="13"/>
  <c r="P1004" i="13"/>
  <c r="P1005" i="13"/>
  <c r="P1006" i="13"/>
  <c r="P1007" i="13"/>
  <c r="P1008" i="13"/>
  <c r="P1009" i="13"/>
  <c r="P1010" i="13"/>
  <c r="P1011" i="13"/>
  <c r="P1012" i="13"/>
  <c r="P1013" i="13"/>
  <c r="P1014" i="13"/>
  <c r="P1015" i="13"/>
  <c r="P1016" i="13"/>
  <c r="P1017" i="13"/>
  <c r="P1018" i="13"/>
  <c r="P1019" i="13"/>
  <c r="P1020" i="13"/>
  <c r="P1021" i="13"/>
  <c r="P1022" i="13"/>
  <c r="P1023" i="13"/>
  <c r="P1024" i="13"/>
  <c r="P1025" i="13"/>
  <c r="P1026" i="13"/>
  <c r="P1027" i="13"/>
  <c r="P1028" i="13"/>
  <c r="P1029" i="13"/>
  <c r="P1030" i="13"/>
  <c r="P1031" i="13"/>
  <c r="P1032" i="13"/>
  <c r="P1033" i="13"/>
  <c r="P1034" i="13"/>
  <c r="P1035" i="13"/>
  <c r="P1036" i="13"/>
  <c r="P1037" i="13"/>
  <c r="P1038" i="13"/>
  <c r="P1039" i="13"/>
  <c r="P1040" i="13"/>
  <c r="P1041" i="13"/>
  <c r="P1042" i="13"/>
  <c r="P1043" i="13"/>
  <c r="P1044" i="13"/>
  <c r="P1045" i="13"/>
  <c r="P1046" i="13"/>
  <c r="P1047" i="13"/>
  <c r="P1048" i="13"/>
  <c r="P1049" i="13"/>
  <c r="P1050" i="13"/>
  <c r="P1051" i="13"/>
  <c r="P1052" i="13"/>
  <c r="P1053" i="13"/>
  <c r="P1054" i="13"/>
  <c r="P1055" i="13"/>
  <c r="P1056" i="13"/>
  <c r="P1057" i="13"/>
  <c r="P1058" i="13"/>
  <c r="P1059" i="13"/>
  <c r="P1060" i="13"/>
  <c r="P1061" i="13"/>
  <c r="P1062" i="13"/>
  <c r="P1063" i="13"/>
  <c r="P1064" i="13"/>
  <c r="P1065" i="13"/>
  <c r="P1066" i="13"/>
  <c r="P1067" i="13"/>
  <c r="P1068" i="13"/>
  <c r="P1069" i="13"/>
  <c r="P1070" i="13"/>
  <c r="P1071" i="13"/>
  <c r="P1072" i="13"/>
  <c r="P1073" i="13"/>
  <c r="P1074" i="13"/>
  <c r="P1075" i="13"/>
  <c r="P1076" i="13"/>
  <c r="P1077" i="13"/>
  <c r="P1078" i="13"/>
  <c r="P1079" i="13"/>
  <c r="P1080" i="13"/>
  <c r="P1081" i="13"/>
  <c r="P1082" i="13"/>
  <c r="P1083" i="13"/>
  <c r="P1084" i="13"/>
  <c r="P1085" i="13"/>
  <c r="P1086" i="13"/>
  <c r="P1087" i="13"/>
  <c r="P1088" i="13"/>
  <c r="P1089" i="13"/>
  <c r="P1090" i="13"/>
  <c r="P1091" i="13"/>
  <c r="P1092" i="13"/>
  <c r="P1093" i="13"/>
  <c r="P1094" i="13"/>
  <c r="P1095" i="13"/>
  <c r="P1096" i="13"/>
  <c r="P1097" i="13"/>
  <c r="P1098" i="13"/>
  <c r="P1099" i="13"/>
  <c r="P1100" i="13"/>
  <c r="P1101" i="13"/>
  <c r="P1102" i="13"/>
  <c r="P1103" i="13"/>
  <c r="P1104" i="13"/>
  <c r="P1105" i="13"/>
  <c r="P1106" i="13"/>
  <c r="P1107" i="13"/>
  <c r="P1108" i="13"/>
  <c r="P1109" i="13"/>
  <c r="P1110" i="13"/>
  <c r="P1111" i="13"/>
  <c r="P1112" i="13"/>
  <c r="P1113" i="13"/>
  <c r="P1114" i="13"/>
  <c r="P1115" i="13"/>
  <c r="P1116" i="13"/>
  <c r="P1117" i="13"/>
  <c r="P1118" i="13"/>
  <c r="P1119" i="13"/>
  <c r="P1120" i="13"/>
  <c r="P1121" i="13"/>
  <c r="P1122" i="13"/>
  <c r="P1123" i="13"/>
  <c r="P1124" i="13"/>
  <c r="P1125" i="13"/>
  <c r="P1126" i="13"/>
  <c r="P1127" i="13"/>
  <c r="P1128" i="13"/>
  <c r="P1129" i="13"/>
  <c r="P1130" i="13"/>
  <c r="P1131" i="13"/>
  <c r="P1132" i="13"/>
  <c r="P1133" i="13"/>
  <c r="P1134" i="13"/>
  <c r="P1135" i="13"/>
  <c r="P1136" i="13"/>
  <c r="P1137" i="13"/>
  <c r="P1138" i="13"/>
  <c r="P1139" i="13"/>
  <c r="P1140" i="13"/>
  <c r="P1141" i="13"/>
  <c r="P1142" i="13"/>
  <c r="P1143" i="13"/>
  <c r="P1144" i="13"/>
  <c r="P1145" i="13"/>
  <c r="P1146" i="13"/>
  <c r="P1147" i="13"/>
  <c r="P1148" i="13"/>
  <c r="P1149" i="13"/>
  <c r="P1150" i="13"/>
  <c r="P1151" i="13"/>
  <c r="P1152" i="13"/>
  <c r="P1153" i="13"/>
  <c r="P1154" i="13"/>
  <c r="P1155" i="13"/>
  <c r="P1156" i="13"/>
  <c r="P1157" i="13"/>
  <c r="P1158" i="13"/>
  <c r="P1159" i="13"/>
  <c r="P1160" i="13"/>
  <c r="P1161" i="13"/>
  <c r="P1162" i="13"/>
  <c r="P1163" i="13"/>
  <c r="P1164" i="13"/>
  <c r="P1165" i="13"/>
  <c r="P1166" i="13"/>
  <c r="P1167" i="13"/>
  <c r="P1168" i="13"/>
  <c r="P1169" i="13"/>
  <c r="P1170" i="13"/>
  <c r="P1171" i="13"/>
  <c r="P1172" i="13"/>
  <c r="P1173" i="13"/>
  <c r="P1174" i="13"/>
  <c r="P1175" i="13"/>
  <c r="P1176" i="13"/>
  <c r="P1177" i="13"/>
  <c r="P1178" i="13"/>
  <c r="P1179" i="13"/>
  <c r="P1180" i="13"/>
  <c r="P1181" i="13"/>
  <c r="P1182" i="13"/>
  <c r="P1183" i="13"/>
  <c r="P1184" i="13"/>
  <c r="P1185" i="13"/>
  <c r="P1186" i="13"/>
  <c r="P1187" i="13"/>
  <c r="P1188" i="13"/>
  <c r="P1189" i="13"/>
  <c r="P1190" i="13"/>
  <c r="P1191" i="13"/>
  <c r="P1192" i="13"/>
  <c r="P1193" i="13"/>
  <c r="P1194" i="13"/>
  <c r="P1195" i="13"/>
  <c r="P1196" i="13"/>
  <c r="P1197" i="13"/>
  <c r="P1198" i="13"/>
  <c r="P1199" i="13"/>
  <c r="P1200" i="13"/>
  <c r="P1201" i="13"/>
  <c r="P1202" i="13"/>
  <c r="P1203" i="13"/>
  <c r="P1204" i="13"/>
  <c r="P1205" i="13"/>
  <c r="P1206" i="13"/>
  <c r="P1207" i="13"/>
  <c r="P1208" i="13"/>
  <c r="P1209" i="13"/>
  <c r="P1210" i="13"/>
  <c r="P1211" i="13"/>
  <c r="P1212" i="13"/>
  <c r="P13" i="13"/>
  <c r="AA13" i="13" s="1"/>
  <c r="I12" i="2"/>
  <c r="I13" i="2"/>
  <c r="I14" i="2"/>
  <c r="I15" i="2"/>
  <c r="I16" i="2"/>
  <c r="I17" i="2"/>
  <c r="I18" i="2"/>
  <c r="I19" i="2"/>
  <c r="I20" i="2"/>
  <c r="I21" i="2"/>
  <c r="I22" i="2"/>
  <c r="I23" i="2"/>
  <c r="I24" i="2"/>
  <c r="I25" i="2"/>
  <c r="I26" i="2"/>
  <c r="I27" i="2"/>
  <c r="I28" i="2"/>
  <c r="I29" i="2"/>
  <c r="I30" i="2"/>
  <c r="I31" i="2"/>
  <c r="I32" i="2"/>
  <c r="I33" i="2"/>
  <c r="I34" i="2"/>
  <c r="I35" i="2"/>
  <c r="I36" i="2"/>
  <c r="I37" i="2"/>
  <c r="I38" i="2"/>
  <c r="I39" i="2"/>
  <c r="I40" i="2"/>
  <c r="I41" i="2"/>
  <c r="I42" i="2"/>
  <c r="I43" i="2"/>
  <c r="I44" i="2"/>
  <c r="I45" i="2"/>
  <c r="I46" i="2"/>
  <c r="I47" i="2"/>
  <c r="I48" i="2"/>
  <c r="I49" i="2"/>
  <c r="I50" i="2"/>
  <c r="I51" i="2"/>
  <c r="I52" i="2"/>
  <c r="I53" i="2"/>
  <c r="I54" i="2"/>
  <c r="I55" i="2"/>
  <c r="I56" i="2"/>
  <c r="I57" i="2"/>
  <c r="I58" i="2"/>
  <c r="I59" i="2"/>
  <c r="I60" i="2"/>
  <c r="I61" i="2"/>
  <c r="I62" i="2"/>
  <c r="I63" i="2"/>
  <c r="I64" i="2"/>
  <c r="I65" i="2"/>
  <c r="I66" i="2"/>
  <c r="I67" i="2"/>
  <c r="I68" i="2"/>
  <c r="I69" i="2"/>
  <c r="I70" i="2"/>
  <c r="I71" i="2"/>
  <c r="I72" i="2"/>
  <c r="I73" i="2"/>
  <c r="I74" i="2"/>
  <c r="I75" i="2"/>
  <c r="I76" i="2"/>
  <c r="I77" i="2"/>
  <c r="I78" i="2"/>
  <c r="I79" i="2"/>
  <c r="I80" i="2"/>
  <c r="I81" i="2"/>
  <c r="I82" i="2"/>
  <c r="I83" i="2"/>
  <c r="I84" i="2"/>
  <c r="I85" i="2"/>
  <c r="I86" i="2"/>
  <c r="I87" i="2"/>
  <c r="I88" i="2"/>
  <c r="I89" i="2"/>
  <c r="I90" i="2"/>
  <c r="I91" i="2"/>
  <c r="I92" i="2"/>
  <c r="I93" i="2"/>
  <c r="I94" i="2"/>
  <c r="I95" i="2"/>
  <c r="I96" i="2"/>
  <c r="I97" i="2"/>
  <c r="I98" i="2"/>
  <c r="I99" i="2"/>
  <c r="I100" i="2"/>
  <c r="I101" i="2"/>
  <c r="I102" i="2"/>
  <c r="I103" i="2"/>
  <c r="I104" i="2"/>
  <c r="I105" i="2"/>
  <c r="I106" i="2"/>
  <c r="I107" i="2"/>
  <c r="I108" i="2"/>
  <c r="I109" i="2"/>
  <c r="I110" i="2"/>
  <c r="I111" i="2"/>
  <c r="I112" i="2"/>
  <c r="I113" i="2"/>
  <c r="I114" i="2"/>
  <c r="I115" i="2"/>
  <c r="I116" i="2"/>
  <c r="I117" i="2"/>
  <c r="I118" i="2"/>
  <c r="I119" i="2"/>
  <c r="I120" i="2"/>
  <c r="I121" i="2"/>
  <c r="I122" i="2"/>
  <c r="I123" i="2"/>
  <c r="I124" i="2"/>
  <c r="I125" i="2"/>
  <c r="I126" i="2"/>
  <c r="I127" i="2"/>
  <c r="I128" i="2"/>
  <c r="I129" i="2"/>
  <c r="I130" i="2"/>
  <c r="I131" i="2"/>
  <c r="I132" i="2"/>
  <c r="I133" i="2"/>
  <c r="I134" i="2"/>
  <c r="I135" i="2"/>
  <c r="I136" i="2"/>
  <c r="I137" i="2"/>
  <c r="I138" i="2"/>
  <c r="I139" i="2"/>
  <c r="I140" i="2"/>
  <c r="I141" i="2"/>
  <c r="I142" i="2"/>
  <c r="I143" i="2"/>
  <c r="I144" i="2"/>
  <c r="I145" i="2"/>
  <c r="I146" i="2"/>
  <c r="I147" i="2"/>
  <c r="I148" i="2"/>
  <c r="I149" i="2"/>
  <c r="I150" i="2"/>
  <c r="I151" i="2"/>
  <c r="I152" i="2"/>
  <c r="I153" i="2"/>
  <c r="I154" i="2"/>
  <c r="I155" i="2"/>
  <c r="I156" i="2"/>
  <c r="I157" i="2"/>
  <c r="I158" i="2"/>
  <c r="I159" i="2"/>
  <c r="I160" i="2"/>
  <c r="I161" i="2"/>
  <c r="I162" i="2"/>
  <c r="I163" i="2"/>
  <c r="I164" i="2"/>
  <c r="I165" i="2"/>
  <c r="I166" i="2"/>
  <c r="I167" i="2"/>
  <c r="I168" i="2"/>
  <c r="I169" i="2"/>
  <c r="I170" i="2"/>
  <c r="I171" i="2"/>
  <c r="I172" i="2"/>
  <c r="I173" i="2"/>
  <c r="I174" i="2"/>
  <c r="I175" i="2"/>
  <c r="I176" i="2"/>
  <c r="I177" i="2"/>
  <c r="I178" i="2"/>
  <c r="I179" i="2"/>
  <c r="I180" i="2"/>
  <c r="I181" i="2"/>
  <c r="I182" i="2"/>
  <c r="I183" i="2"/>
  <c r="I184" i="2"/>
  <c r="I185" i="2"/>
  <c r="I186" i="2"/>
  <c r="I187" i="2"/>
  <c r="I188" i="2"/>
  <c r="I189" i="2"/>
  <c r="I190" i="2"/>
  <c r="I191" i="2"/>
  <c r="I192" i="2"/>
  <c r="I193" i="2"/>
  <c r="I194" i="2"/>
  <c r="I195" i="2"/>
  <c r="I196" i="2"/>
  <c r="I197" i="2"/>
  <c r="I198" i="2"/>
  <c r="I199" i="2"/>
  <c r="I200" i="2"/>
  <c r="I201" i="2"/>
  <c r="I202" i="2"/>
  <c r="I203" i="2"/>
  <c r="I204" i="2"/>
  <c r="I205" i="2"/>
  <c r="I206" i="2"/>
  <c r="I207" i="2"/>
  <c r="I208" i="2"/>
  <c r="I209" i="2"/>
  <c r="I210" i="2"/>
  <c r="I11" i="2"/>
  <c r="U11" i="2" s="1"/>
  <c r="AF14" i="6" l="1"/>
  <c r="AD14" i="6"/>
  <c r="AK1129" i="6"/>
  <c r="AK1097" i="6"/>
  <c r="AK429" i="6"/>
  <c r="AK190" i="6"/>
  <c r="AK174" i="6"/>
  <c r="AK158" i="6"/>
  <c r="AK118" i="6"/>
  <c r="AK102" i="6"/>
  <c r="AK86" i="6"/>
  <c r="AK712" i="6"/>
  <c r="AK696" i="6"/>
  <c r="AK680" i="6"/>
  <c r="AK664" i="6"/>
  <c r="AK1113" i="6"/>
  <c r="AK445" i="6"/>
  <c r="AK911" i="6"/>
  <c r="AK895" i="6"/>
  <c r="AK643" i="6"/>
  <c r="AD43" i="7"/>
  <c r="AD39" i="7"/>
  <c r="AD35" i="7"/>
  <c r="AD31" i="7"/>
  <c r="AD27" i="7"/>
  <c r="AD23" i="7"/>
  <c r="AD19" i="7"/>
  <c r="F16" i="10"/>
  <c r="F17" i="10"/>
  <c r="F18" i="10"/>
  <c r="F19" i="10"/>
  <c r="F20" i="10"/>
  <c r="F21" i="10"/>
  <c r="F22" i="10"/>
  <c r="F23" i="10"/>
  <c r="F24" i="10"/>
  <c r="F25" i="10"/>
  <c r="F26" i="10"/>
  <c r="F27" i="10"/>
  <c r="F28" i="10"/>
  <c r="F29" i="10"/>
  <c r="F30" i="10"/>
  <c r="F31" i="10"/>
  <c r="F32" i="10"/>
  <c r="F33" i="10"/>
  <c r="F34" i="10"/>
  <c r="F35" i="10"/>
  <c r="F36" i="10"/>
  <c r="F37" i="10"/>
  <c r="F38" i="10"/>
  <c r="F39" i="10"/>
  <c r="F40" i="10"/>
  <c r="F41" i="10"/>
  <c r="F42" i="10"/>
  <c r="F43" i="10"/>
  <c r="F44" i="10"/>
  <c r="F45" i="10"/>
  <c r="F46" i="10"/>
  <c r="F47" i="10"/>
  <c r="F48" i="10"/>
  <c r="F49" i="10"/>
  <c r="F50" i="10"/>
  <c r="F51" i="10"/>
  <c r="F52" i="10"/>
  <c r="F53" i="10"/>
  <c r="F54" i="10"/>
  <c r="F55" i="10"/>
  <c r="F56" i="10"/>
  <c r="F57" i="10"/>
  <c r="F58" i="10"/>
  <c r="F59" i="10"/>
  <c r="F60" i="10"/>
  <c r="F61" i="10"/>
  <c r="F62" i="10"/>
  <c r="F63" i="10"/>
  <c r="F64" i="10"/>
  <c r="F65" i="10"/>
  <c r="F66" i="10"/>
  <c r="F67" i="10"/>
  <c r="F68" i="10"/>
  <c r="F69" i="10"/>
  <c r="F70" i="10"/>
  <c r="F71" i="10"/>
  <c r="F72" i="10"/>
  <c r="F73" i="10"/>
  <c r="F74" i="10"/>
  <c r="F75" i="10"/>
  <c r="F76" i="10"/>
  <c r="F77" i="10"/>
  <c r="F78" i="10"/>
  <c r="F79" i="10"/>
  <c r="F80" i="10"/>
  <c r="F81" i="10"/>
  <c r="F82" i="10"/>
  <c r="F83" i="10"/>
  <c r="F84" i="10"/>
  <c r="F85" i="10"/>
  <c r="F86" i="10"/>
  <c r="F87" i="10"/>
  <c r="F88" i="10"/>
  <c r="F89" i="10"/>
  <c r="F90" i="10"/>
  <c r="F91" i="10"/>
  <c r="F92" i="10"/>
  <c r="F93" i="10"/>
  <c r="F94" i="10"/>
  <c r="F95" i="10"/>
  <c r="F96" i="10"/>
  <c r="F97" i="10"/>
  <c r="F98" i="10"/>
  <c r="F99" i="10"/>
  <c r="F100" i="10"/>
  <c r="F101" i="10"/>
  <c r="F102" i="10"/>
  <c r="F103" i="10"/>
  <c r="F104" i="10"/>
  <c r="F105" i="10"/>
  <c r="F106" i="10"/>
  <c r="F107" i="10"/>
  <c r="F108" i="10"/>
  <c r="F109" i="10"/>
  <c r="F110" i="10"/>
  <c r="F111" i="10"/>
  <c r="F112" i="10"/>
  <c r="F113" i="10"/>
  <c r="F114" i="10"/>
  <c r="F15" i="10"/>
  <c r="L14" i="14"/>
  <c r="L15" i="14"/>
  <c r="L16" i="14"/>
  <c r="L17" i="14"/>
  <c r="L18" i="14"/>
  <c r="L19" i="14"/>
  <c r="L20" i="14"/>
  <c r="L21" i="14"/>
  <c r="L22" i="14"/>
  <c r="L23" i="14"/>
  <c r="L24" i="14"/>
  <c r="L25" i="14"/>
  <c r="L26" i="14"/>
  <c r="L27" i="14"/>
  <c r="L28" i="14"/>
  <c r="L29" i="14"/>
  <c r="L30" i="14"/>
  <c r="L31" i="14"/>
  <c r="L32" i="14"/>
  <c r="L33" i="14"/>
  <c r="L34" i="14"/>
  <c r="L35" i="14"/>
  <c r="L36" i="14"/>
  <c r="L37" i="14"/>
  <c r="L38" i="14"/>
  <c r="L39" i="14"/>
  <c r="L40" i="14"/>
  <c r="L41" i="14"/>
  <c r="L42" i="14"/>
  <c r="L43" i="14"/>
  <c r="L44" i="14"/>
  <c r="L45" i="14"/>
  <c r="L46" i="14"/>
  <c r="L47" i="14"/>
  <c r="L48" i="14"/>
  <c r="L49" i="14"/>
  <c r="L50" i="14"/>
  <c r="L51" i="14"/>
  <c r="L52" i="14"/>
  <c r="L53" i="14"/>
  <c r="L54" i="14"/>
  <c r="L55" i="14"/>
  <c r="L56" i="14"/>
  <c r="L57" i="14"/>
  <c r="L58" i="14"/>
  <c r="L59" i="14"/>
  <c r="L60" i="14"/>
  <c r="L61" i="14"/>
  <c r="L62" i="14"/>
  <c r="L63" i="14"/>
  <c r="L64" i="14"/>
  <c r="L65" i="14"/>
  <c r="L66" i="14"/>
  <c r="L67" i="14"/>
  <c r="L68" i="14"/>
  <c r="L69" i="14"/>
  <c r="L70" i="14"/>
  <c r="L71" i="14"/>
  <c r="L72" i="14"/>
  <c r="L73" i="14"/>
  <c r="L74" i="14"/>
  <c r="L75" i="14"/>
  <c r="L76" i="14"/>
  <c r="L77" i="14"/>
  <c r="L78" i="14"/>
  <c r="L79" i="14"/>
  <c r="L80" i="14"/>
  <c r="L81" i="14"/>
  <c r="L82" i="14"/>
  <c r="L83" i="14"/>
  <c r="L84" i="14"/>
  <c r="L85" i="14"/>
  <c r="L86" i="14"/>
  <c r="L87" i="14"/>
  <c r="L88" i="14"/>
  <c r="L89" i="14"/>
  <c r="L90" i="14"/>
  <c r="L91" i="14"/>
  <c r="L92" i="14"/>
  <c r="L93" i="14"/>
  <c r="L94" i="14"/>
  <c r="L95" i="14"/>
  <c r="L96" i="14"/>
  <c r="L97" i="14"/>
  <c r="L98" i="14"/>
  <c r="L99" i="14"/>
  <c r="L100" i="14"/>
  <c r="L101" i="14"/>
  <c r="L102" i="14"/>
  <c r="L103" i="14"/>
  <c r="L104" i="14"/>
  <c r="L105" i="14"/>
  <c r="L106" i="14"/>
  <c r="L107" i="14"/>
  <c r="L108" i="14"/>
  <c r="L109" i="14"/>
  <c r="L110" i="14"/>
  <c r="L111" i="14"/>
  <c r="L112" i="14"/>
  <c r="L113" i="14"/>
  <c r="L114" i="14"/>
  <c r="L115" i="14"/>
  <c r="L116" i="14"/>
  <c r="L117" i="14"/>
  <c r="L118" i="14"/>
  <c r="L119" i="14"/>
  <c r="L120" i="14"/>
  <c r="L121" i="14"/>
  <c r="L122" i="14"/>
  <c r="L123" i="14"/>
  <c r="L124" i="14"/>
  <c r="L125" i="14"/>
  <c r="L126" i="14"/>
  <c r="L127" i="14"/>
  <c r="L128" i="14"/>
  <c r="L129" i="14"/>
  <c r="L130" i="14"/>
  <c r="L131" i="14"/>
  <c r="L132" i="14"/>
  <c r="L133" i="14"/>
  <c r="L134" i="14"/>
  <c r="L135" i="14"/>
  <c r="L136" i="14"/>
  <c r="L137" i="14"/>
  <c r="L138" i="14"/>
  <c r="L139" i="14"/>
  <c r="L140" i="14"/>
  <c r="L141" i="14"/>
  <c r="L142" i="14"/>
  <c r="L143" i="14"/>
  <c r="L144" i="14"/>
  <c r="L145" i="14"/>
  <c r="L146" i="14"/>
  <c r="L147" i="14"/>
  <c r="L148" i="14"/>
  <c r="L149" i="14"/>
  <c r="L150" i="14"/>
  <c r="L151" i="14"/>
  <c r="L152" i="14"/>
  <c r="L153" i="14"/>
  <c r="L154" i="14"/>
  <c r="L155" i="14"/>
  <c r="L156" i="14"/>
  <c r="L157" i="14"/>
  <c r="L158" i="14"/>
  <c r="L159" i="14"/>
  <c r="L160" i="14"/>
  <c r="L161" i="14"/>
  <c r="L162" i="14"/>
  <c r="L163" i="14"/>
  <c r="L164" i="14"/>
  <c r="L165" i="14"/>
  <c r="L166" i="14"/>
  <c r="L167" i="14"/>
  <c r="L168" i="14"/>
  <c r="L169" i="14"/>
  <c r="L170" i="14"/>
  <c r="L171" i="14"/>
  <c r="L172" i="14"/>
  <c r="L173" i="14"/>
  <c r="L174" i="14"/>
  <c r="L175" i="14"/>
  <c r="L176" i="14"/>
  <c r="L177" i="14"/>
  <c r="L178" i="14"/>
  <c r="L179" i="14"/>
  <c r="L180" i="14"/>
  <c r="L181" i="14"/>
  <c r="L182" i="14"/>
  <c r="L183" i="14"/>
  <c r="L184" i="14"/>
  <c r="L185" i="14"/>
  <c r="L186" i="14"/>
  <c r="L187" i="14"/>
  <c r="L188" i="14"/>
  <c r="L189" i="14"/>
  <c r="L190" i="14"/>
  <c r="L191" i="14"/>
  <c r="L192" i="14"/>
  <c r="L193" i="14"/>
  <c r="L194" i="14"/>
  <c r="L195" i="14"/>
  <c r="L196" i="14"/>
  <c r="L197" i="14"/>
  <c r="L198" i="14"/>
  <c r="L199" i="14"/>
  <c r="L200" i="14"/>
  <c r="L201" i="14"/>
  <c r="L202" i="14"/>
  <c r="L203" i="14"/>
  <c r="L204" i="14"/>
  <c r="L205" i="14"/>
  <c r="L206" i="14"/>
  <c r="L207" i="14"/>
  <c r="L208" i="14"/>
  <c r="L209" i="14"/>
  <c r="L210" i="14"/>
  <c r="L211" i="14"/>
  <c r="L212" i="14"/>
  <c r="L213" i="14"/>
  <c r="L214" i="14"/>
  <c r="L215" i="14"/>
  <c r="L216" i="14"/>
  <c r="L217" i="14"/>
  <c r="L218" i="14"/>
  <c r="L219" i="14"/>
  <c r="L220" i="14"/>
  <c r="L221" i="14"/>
  <c r="L222" i="14"/>
  <c r="L223" i="14"/>
  <c r="L224" i="14"/>
  <c r="L225" i="14"/>
  <c r="L226" i="14"/>
  <c r="L227" i="14"/>
  <c r="L228" i="14"/>
  <c r="L229" i="14"/>
  <c r="L230" i="14"/>
  <c r="L231" i="14"/>
  <c r="L232" i="14"/>
  <c r="L233" i="14"/>
  <c r="L234" i="14"/>
  <c r="L235" i="14"/>
  <c r="L236" i="14"/>
  <c r="L237" i="14"/>
  <c r="L238" i="14"/>
  <c r="L239" i="14"/>
  <c r="L240" i="14"/>
  <c r="L241" i="14"/>
  <c r="L242" i="14"/>
  <c r="L243" i="14"/>
  <c r="L244" i="14"/>
  <c r="L245" i="14"/>
  <c r="L246" i="14"/>
  <c r="L247" i="14"/>
  <c r="L248" i="14"/>
  <c r="L249" i="14"/>
  <c r="L250" i="14"/>
  <c r="L251" i="14"/>
  <c r="L252" i="14"/>
  <c r="L253" i="14"/>
  <c r="L254" i="14"/>
  <c r="L255" i="14"/>
  <c r="L256" i="14"/>
  <c r="L257" i="14"/>
  <c r="L258" i="14"/>
  <c r="L259" i="14"/>
  <c r="L260" i="14"/>
  <c r="L261" i="14"/>
  <c r="L262" i="14"/>
  <c r="L263" i="14"/>
  <c r="L264" i="14"/>
  <c r="L265" i="14"/>
  <c r="L266" i="14"/>
  <c r="L267" i="14"/>
  <c r="L268" i="14"/>
  <c r="L269" i="14"/>
  <c r="L270" i="14"/>
  <c r="L271" i="14"/>
  <c r="L272" i="14"/>
  <c r="L273" i="14"/>
  <c r="L274" i="14"/>
  <c r="L275" i="14"/>
  <c r="L276" i="14"/>
  <c r="L277" i="14"/>
  <c r="L278" i="14"/>
  <c r="L279" i="14"/>
  <c r="L280" i="14"/>
  <c r="L281" i="14"/>
  <c r="L282" i="14"/>
  <c r="L283" i="14"/>
  <c r="L284" i="14"/>
  <c r="L285" i="14"/>
  <c r="L286" i="14"/>
  <c r="L287" i="14"/>
  <c r="L288" i="14"/>
  <c r="L289" i="14"/>
  <c r="L290" i="14"/>
  <c r="L291" i="14"/>
  <c r="L292" i="14"/>
  <c r="L293" i="14"/>
  <c r="L294" i="14"/>
  <c r="L295" i="14"/>
  <c r="L296" i="14"/>
  <c r="L297" i="14"/>
  <c r="L298" i="14"/>
  <c r="L299" i="14"/>
  <c r="L300" i="14"/>
  <c r="L301" i="14"/>
  <c r="L302" i="14"/>
  <c r="L303" i="14"/>
  <c r="L304" i="14"/>
  <c r="L305" i="14"/>
  <c r="L306" i="14"/>
  <c r="L307" i="14"/>
  <c r="L308" i="14"/>
  <c r="L309" i="14"/>
  <c r="L310" i="14"/>
  <c r="L311" i="14"/>
  <c r="L312" i="14"/>
  <c r="L313" i="14"/>
  <c r="L314" i="14"/>
  <c r="L315" i="14"/>
  <c r="L316" i="14"/>
  <c r="L317" i="14"/>
  <c r="L318" i="14"/>
  <c r="L319" i="14"/>
  <c r="L320" i="14"/>
  <c r="L321" i="14"/>
  <c r="L322" i="14"/>
  <c r="L323" i="14"/>
  <c r="L324" i="14"/>
  <c r="L325" i="14"/>
  <c r="L326" i="14"/>
  <c r="L327" i="14"/>
  <c r="L328" i="14"/>
  <c r="L329" i="14"/>
  <c r="L330" i="14"/>
  <c r="L331" i="14"/>
  <c r="L332" i="14"/>
  <c r="L333" i="14"/>
  <c r="L334" i="14"/>
  <c r="L335" i="14"/>
  <c r="L336" i="14"/>
  <c r="L337" i="14"/>
  <c r="L338" i="14"/>
  <c r="L339" i="14"/>
  <c r="L340" i="14"/>
  <c r="L341" i="14"/>
  <c r="L342" i="14"/>
  <c r="L343" i="14"/>
  <c r="L344" i="14"/>
  <c r="L345" i="14"/>
  <c r="L346" i="14"/>
  <c r="L347" i="14"/>
  <c r="L348" i="14"/>
  <c r="L349" i="14"/>
  <c r="L350" i="14"/>
  <c r="L351" i="14"/>
  <c r="L352" i="14"/>
  <c r="L353" i="14"/>
  <c r="L354" i="14"/>
  <c r="L355" i="14"/>
  <c r="L356" i="14"/>
  <c r="L357" i="14"/>
  <c r="L358" i="14"/>
  <c r="L359" i="14"/>
  <c r="L360" i="14"/>
  <c r="L361" i="14"/>
  <c r="L362" i="14"/>
  <c r="L363" i="14"/>
  <c r="L364" i="14"/>
  <c r="L365" i="14"/>
  <c r="L366" i="14"/>
  <c r="L367" i="14"/>
  <c r="L368" i="14"/>
  <c r="L369" i="14"/>
  <c r="L370" i="14"/>
  <c r="L371" i="14"/>
  <c r="L372" i="14"/>
  <c r="L373" i="14"/>
  <c r="L374" i="14"/>
  <c r="L375" i="14"/>
  <c r="L376" i="14"/>
  <c r="L377" i="14"/>
  <c r="L378" i="14"/>
  <c r="L379" i="14"/>
  <c r="L380" i="14"/>
  <c r="L381" i="14"/>
  <c r="L382" i="14"/>
  <c r="L383" i="14"/>
  <c r="L384" i="14"/>
  <c r="L385" i="14"/>
  <c r="L386" i="14"/>
  <c r="L387" i="14"/>
  <c r="L388" i="14"/>
  <c r="L389" i="14"/>
  <c r="L390" i="14"/>
  <c r="L391" i="14"/>
  <c r="L392" i="14"/>
  <c r="L393" i="14"/>
  <c r="L394" i="14"/>
  <c r="L395" i="14"/>
  <c r="L396" i="14"/>
  <c r="L397" i="14"/>
  <c r="L398" i="14"/>
  <c r="L399" i="14"/>
  <c r="L400" i="14"/>
  <c r="L401" i="14"/>
  <c r="L402" i="14"/>
  <c r="L403" i="14"/>
  <c r="L404" i="14"/>
  <c r="L405" i="14"/>
  <c r="L406" i="14"/>
  <c r="L407" i="14"/>
  <c r="L408" i="14"/>
  <c r="L409" i="14"/>
  <c r="L410" i="14"/>
  <c r="L411" i="14"/>
  <c r="L412" i="14"/>
  <c r="L413" i="14"/>
  <c r="L414" i="14"/>
  <c r="L415" i="14"/>
  <c r="L416" i="14"/>
  <c r="L417" i="14"/>
  <c r="L418" i="14"/>
  <c r="L419" i="14"/>
  <c r="L420" i="14"/>
  <c r="L421" i="14"/>
  <c r="L422" i="14"/>
  <c r="L423" i="14"/>
  <c r="L424" i="14"/>
  <c r="L425" i="14"/>
  <c r="L426" i="14"/>
  <c r="L427" i="14"/>
  <c r="L428" i="14"/>
  <c r="L429" i="14"/>
  <c r="L430" i="14"/>
  <c r="L431" i="14"/>
  <c r="L432" i="14"/>
  <c r="L433" i="14"/>
  <c r="L434" i="14"/>
  <c r="L435" i="14"/>
  <c r="L436" i="14"/>
  <c r="L437" i="14"/>
  <c r="L438" i="14"/>
  <c r="L439" i="14"/>
  <c r="L440" i="14"/>
  <c r="L441" i="14"/>
  <c r="L442" i="14"/>
  <c r="L443" i="14"/>
  <c r="L444" i="14"/>
  <c r="L445" i="14"/>
  <c r="L446" i="14"/>
  <c r="L447" i="14"/>
  <c r="L448" i="14"/>
  <c r="L449" i="14"/>
  <c r="L450" i="14"/>
  <c r="L451" i="14"/>
  <c r="L452" i="14"/>
  <c r="L453" i="14"/>
  <c r="L454" i="14"/>
  <c r="L455" i="14"/>
  <c r="L456" i="14"/>
  <c r="L457" i="14"/>
  <c r="L458" i="14"/>
  <c r="L459" i="14"/>
  <c r="L460" i="14"/>
  <c r="L461" i="14"/>
  <c r="L462" i="14"/>
  <c r="L463" i="14"/>
  <c r="L464" i="14"/>
  <c r="L465" i="14"/>
  <c r="L466" i="14"/>
  <c r="L467" i="14"/>
  <c r="L468" i="14"/>
  <c r="L469" i="14"/>
  <c r="L470" i="14"/>
  <c r="L471" i="14"/>
  <c r="L472" i="14"/>
  <c r="L473" i="14"/>
  <c r="L474" i="14"/>
  <c r="L475" i="14"/>
  <c r="L476" i="14"/>
  <c r="L477" i="14"/>
  <c r="L478" i="14"/>
  <c r="L479" i="14"/>
  <c r="L480" i="14"/>
  <c r="L481" i="14"/>
  <c r="L482" i="14"/>
  <c r="L483" i="14"/>
  <c r="L484" i="14"/>
  <c r="L485" i="14"/>
  <c r="L486" i="14"/>
  <c r="L487" i="14"/>
  <c r="L488" i="14"/>
  <c r="L489" i="14"/>
  <c r="L490" i="14"/>
  <c r="L491" i="14"/>
  <c r="L492" i="14"/>
  <c r="L493" i="14"/>
  <c r="L494" i="14"/>
  <c r="L495" i="14"/>
  <c r="L496" i="14"/>
  <c r="L497" i="14"/>
  <c r="L498" i="14"/>
  <c r="L499" i="14"/>
  <c r="L500" i="14"/>
  <c r="L501" i="14"/>
  <c r="L502" i="14"/>
  <c r="L503" i="14"/>
  <c r="L504" i="14"/>
  <c r="L505" i="14"/>
  <c r="L506" i="14"/>
  <c r="L507" i="14"/>
  <c r="L508" i="14"/>
  <c r="L509" i="14"/>
  <c r="L510" i="14"/>
  <c r="L511" i="14"/>
  <c r="L512" i="14"/>
  <c r="L513" i="14"/>
  <c r="L514" i="14"/>
  <c r="L515" i="14"/>
  <c r="L516" i="14"/>
  <c r="L517" i="14"/>
  <c r="L518" i="14"/>
  <c r="L519" i="14"/>
  <c r="L520" i="14"/>
  <c r="L521" i="14"/>
  <c r="L522" i="14"/>
  <c r="L523" i="14"/>
  <c r="L524" i="14"/>
  <c r="L525" i="14"/>
  <c r="L526" i="14"/>
  <c r="L527" i="14"/>
  <c r="L528" i="14"/>
  <c r="L529" i="14"/>
  <c r="L530" i="14"/>
  <c r="L531" i="14"/>
  <c r="L532" i="14"/>
  <c r="L533" i="14"/>
  <c r="L534" i="14"/>
  <c r="L535" i="14"/>
  <c r="L536" i="14"/>
  <c r="L537" i="14"/>
  <c r="L538" i="14"/>
  <c r="L539" i="14"/>
  <c r="L540" i="14"/>
  <c r="L541" i="14"/>
  <c r="L542" i="14"/>
  <c r="L543" i="14"/>
  <c r="L544" i="14"/>
  <c r="L545" i="14"/>
  <c r="L546" i="14"/>
  <c r="L547" i="14"/>
  <c r="L548" i="14"/>
  <c r="L549" i="14"/>
  <c r="L550" i="14"/>
  <c r="L551" i="14"/>
  <c r="L552" i="14"/>
  <c r="L553" i="14"/>
  <c r="L554" i="14"/>
  <c r="L555" i="14"/>
  <c r="L556" i="14"/>
  <c r="L557" i="14"/>
  <c r="L558" i="14"/>
  <c r="L559" i="14"/>
  <c r="L560" i="14"/>
  <c r="L561" i="14"/>
  <c r="L562" i="14"/>
  <c r="L563" i="14"/>
  <c r="L564" i="14"/>
  <c r="L565" i="14"/>
  <c r="L566" i="14"/>
  <c r="L567" i="14"/>
  <c r="L568" i="14"/>
  <c r="L569" i="14"/>
  <c r="L570" i="14"/>
  <c r="L571" i="14"/>
  <c r="L572" i="14"/>
  <c r="L573" i="14"/>
  <c r="L574" i="14"/>
  <c r="L575" i="14"/>
  <c r="L576" i="14"/>
  <c r="L577" i="14"/>
  <c r="L578" i="14"/>
  <c r="L579" i="14"/>
  <c r="L580" i="14"/>
  <c r="L581" i="14"/>
  <c r="L582" i="14"/>
  <c r="L583" i="14"/>
  <c r="L584" i="14"/>
  <c r="L585" i="14"/>
  <c r="L586" i="14"/>
  <c r="L587" i="14"/>
  <c r="L588" i="14"/>
  <c r="L589" i="14"/>
  <c r="L590" i="14"/>
  <c r="L591" i="14"/>
  <c r="L592" i="14"/>
  <c r="L593" i="14"/>
  <c r="L594" i="14"/>
  <c r="L595" i="14"/>
  <c r="L596" i="14"/>
  <c r="L597" i="14"/>
  <c r="L598" i="14"/>
  <c r="L599" i="14"/>
  <c r="L600" i="14"/>
  <c r="L601" i="14"/>
  <c r="L602" i="14"/>
  <c r="L603" i="14"/>
  <c r="L604" i="14"/>
  <c r="L605" i="14"/>
  <c r="L606" i="14"/>
  <c r="L607" i="14"/>
  <c r="L608" i="14"/>
  <c r="L609" i="14"/>
  <c r="L610" i="14"/>
  <c r="L611" i="14"/>
  <c r="L612" i="14"/>
  <c r="L613" i="14"/>
  <c r="L614" i="14"/>
  <c r="L615" i="14"/>
  <c r="L616" i="14"/>
  <c r="L617" i="14"/>
  <c r="L618" i="14"/>
  <c r="L619" i="14"/>
  <c r="L620" i="14"/>
  <c r="L621" i="14"/>
  <c r="L622" i="14"/>
  <c r="L623" i="14"/>
  <c r="L624" i="14"/>
  <c r="L625" i="14"/>
  <c r="L626" i="14"/>
  <c r="L627" i="14"/>
  <c r="L628" i="14"/>
  <c r="L629" i="14"/>
  <c r="L630" i="14"/>
  <c r="L631" i="14"/>
  <c r="L632" i="14"/>
  <c r="L633" i="14"/>
  <c r="L634" i="14"/>
  <c r="L635" i="14"/>
  <c r="L636" i="14"/>
  <c r="L637" i="14"/>
  <c r="L638" i="14"/>
  <c r="L639" i="14"/>
  <c r="L640" i="14"/>
  <c r="L641" i="14"/>
  <c r="L642" i="14"/>
  <c r="L643" i="14"/>
  <c r="L644" i="14"/>
  <c r="L645" i="14"/>
  <c r="L646" i="14"/>
  <c r="L647" i="14"/>
  <c r="L648" i="14"/>
  <c r="L649" i="14"/>
  <c r="L650" i="14"/>
  <c r="L651" i="14"/>
  <c r="L652" i="14"/>
  <c r="L653" i="14"/>
  <c r="L654" i="14"/>
  <c r="L655" i="14"/>
  <c r="L656" i="14"/>
  <c r="L657" i="14"/>
  <c r="L658" i="14"/>
  <c r="L659" i="14"/>
  <c r="L660" i="14"/>
  <c r="L661" i="14"/>
  <c r="L662" i="14"/>
  <c r="L663" i="14"/>
  <c r="L664" i="14"/>
  <c r="L665" i="14"/>
  <c r="L666" i="14"/>
  <c r="L667" i="14"/>
  <c r="L668" i="14"/>
  <c r="L669" i="14"/>
  <c r="L670" i="14"/>
  <c r="L671" i="14"/>
  <c r="L672" i="14"/>
  <c r="L673" i="14"/>
  <c r="L674" i="14"/>
  <c r="L675" i="14"/>
  <c r="L676" i="14"/>
  <c r="L677" i="14"/>
  <c r="L678" i="14"/>
  <c r="L679" i="14"/>
  <c r="L680" i="14"/>
  <c r="L681" i="14"/>
  <c r="L682" i="14"/>
  <c r="L683" i="14"/>
  <c r="L684" i="14"/>
  <c r="L685" i="14"/>
  <c r="L686" i="14"/>
  <c r="L687" i="14"/>
  <c r="L688" i="14"/>
  <c r="L689" i="14"/>
  <c r="L690" i="14"/>
  <c r="L691" i="14"/>
  <c r="L692" i="14"/>
  <c r="L693" i="14"/>
  <c r="L694" i="14"/>
  <c r="L695" i="14"/>
  <c r="L696" i="14"/>
  <c r="L697" i="14"/>
  <c r="L698" i="14"/>
  <c r="L699" i="14"/>
  <c r="L700" i="14"/>
  <c r="L701" i="14"/>
  <c r="L702" i="14"/>
  <c r="L703" i="14"/>
  <c r="L704" i="14"/>
  <c r="L705" i="14"/>
  <c r="L706" i="14"/>
  <c r="L707" i="14"/>
  <c r="L708" i="14"/>
  <c r="L709" i="14"/>
  <c r="L710" i="14"/>
  <c r="L711" i="14"/>
  <c r="L712" i="14"/>
  <c r="L713" i="14"/>
  <c r="L714" i="14"/>
  <c r="L715" i="14"/>
  <c r="L716" i="14"/>
  <c r="L717" i="14"/>
  <c r="L718" i="14"/>
  <c r="L719" i="14"/>
  <c r="L720" i="14"/>
  <c r="L721" i="14"/>
  <c r="L722" i="14"/>
  <c r="L723" i="14"/>
  <c r="L724" i="14"/>
  <c r="L725" i="14"/>
  <c r="L726" i="14"/>
  <c r="L727" i="14"/>
  <c r="L728" i="14"/>
  <c r="L729" i="14"/>
  <c r="L730" i="14"/>
  <c r="L731" i="14"/>
  <c r="L732" i="14"/>
  <c r="L733" i="14"/>
  <c r="L734" i="14"/>
  <c r="L735" i="14"/>
  <c r="L736" i="14"/>
  <c r="L737" i="14"/>
  <c r="L738" i="14"/>
  <c r="L739" i="14"/>
  <c r="L740" i="14"/>
  <c r="L741" i="14"/>
  <c r="L742" i="14"/>
  <c r="L743" i="14"/>
  <c r="L744" i="14"/>
  <c r="L745" i="14"/>
  <c r="L746" i="14"/>
  <c r="L747" i="14"/>
  <c r="L748" i="14"/>
  <c r="L749" i="14"/>
  <c r="L750" i="14"/>
  <c r="L751" i="14"/>
  <c r="L752" i="14"/>
  <c r="L753" i="14"/>
  <c r="L754" i="14"/>
  <c r="L755" i="14"/>
  <c r="L756" i="14"/>
  <c r="L757" i="14"/>
  <c r="L758" i="14"/>
  <c r="L759" i="14"/>
  <c r="L760" i="14"/>
  <c r="L761" i="14"/>
  <c r="L762" i="14"/>
  <c r="L763" i="14"/>
  <c r="L764" i="14"/>
  <c r="L765" i="14"/>
  <c r="L766" i="14"/>
  <c r="L767" i="14"/>
  <c r="L768" i="14"/>
  <c r="L769" i="14"/>
  <c r="L770" i="14"/>
  <c r="L771" i="14"/>
  <c r="L772" i="14"/>
  <c r="L773" i="14"/>
  <c r="L774" i="14"/>
  <c r="L775" i="14"/>
  <c r="L776" i="14"/>
  <c r="L777" i="14"/>
  <c r="L778" i="14"/>
  <c r="L779" i="14"/>
  <c r="L780" i="14"/>
  <c r="L781" i="14"/>
  <c r="L782" i="14"/>
  <c r="L783" i="14"/>
  <c r="L784" i="14"/>
  <c r="L785" i="14"/>
  <c r="L786" i="14"/>
  <c r="L787" i="14"/>
  <c r="L788" i="14"/>
  <c r="L789" i="14"/>
  <c r="L790" i="14"/>
  <c r="L791" i="14"/>
  <c r="L792" i="14"/>
  <c r="L793" i="14"/>
  <c r="L794" i="14"/>
  <c r="L795" i="14"/>
  <c r="L796" i="14"/>
  <c r="L797" i="14"/>
  <c r="L798" i="14"/>
  <c r="L799" i="14"/>
  <c r="L800" i="14"/>
  <c r="L801" i="14"/>
  <c r="L802" i="14"/>
  <c r="L803" i="14"/>
  <c r="L804" i="14"/>
  <c r="L805" i="14"/>
  <c r="L806" i="14"/>
  <c r="L807" i="14"/>
  <c r="L808" i="14"/>
  <c r="L809" i="14"/>
  <c r="L810" i="14"/>
  <c r="L811" i="14"/>
  <c r="L812" i="14"/>
  <c r="L813" i="14"/>
  <c r="L814" i="14"/>
  <c r="L815" i="14"/>
  <c r="L816" i="14"/>
  <c r="L817" i="14"/>
  <c r="L818" i="14"/>
  <c r="L819" i="14"/>
  <c r="L820" i="14"/>
  <c r="L821" i="14"/>
  <c r="L822" i="14"/>
  <c r="L823" i="14"/>
  <c r="L824" i="14"/>
  <c r="L825" i="14"/>
  <c r="L826" i="14"/>
  <c r="L827" i="14"/>
  <c r="L828" i="14"/>
  <c r="L829" i="14"/>
  <c r="L830" i="14"/>
  <c r="L831" i="14"/>
  <c r="L832" i="14"/>
  <c r="L833" i="14"/>
  <c r="L834" i="14"/>
  <c r="L835" i="14"/>
  <c r="L836" i="14"/>
  <c r="L837" i="14"/>
  <c r="L838" i="14"/>
  <c r="L839" i="14"/>
  <c r="L840" i="14"/>
  <c r="L841" i="14"/>
  <c r="L842" i="14"/>
  <c r="L843" i="14"/>
  <c r="L844" i="14"/>
  <c r="L845" i="14"/>
  <c r="L846" i="14"/>
  <c r="L847" i="14"/>
  <c r="L848" i="14"/>
  <c r="L849" i="14"/>
  <c r="L850" i="14"/>
  <c r="L851" i="14"/>
  <c r="L852" i="14"/>
  <c r="L853" i="14"/>
  <c r="L854" i="14"/>
  <c r="L855" i="14"/>
  <c r="L856" i="14"/>
  <c r="L857" i="14"/>
  <c r="L858" i="14"/>
  <c r="L859" i="14"/>
  <c r="L860" i="14"/>
  <c r="L861" i="14"/>
  <c r="L862" i="14"/>
  <c r="L863" i="14"/>
  <c r="L864" i="14"/>
  <c r="L865" i="14"/>
  <c r="L866" i="14"/>
  <c r="L867" i="14"/>
  <c r="L868" i="14"/>
  <c r="L869" i="14"/>
  <c r="L870" i="14"/>
  <c r="L871" i="14"/>
  <c r="L872" i="14"/>
  <c r="L873" i="14"/>
  <c r="L874" i="14"/>
  <c r="L875" i="14"/>
  <c r="L876" i="14"/>
  <c r="L877" i="14"/>
  <c r="L878" i="14"/>
  <c r="L879" i="14"/>
  <c r="L880" i="14"/>
  <c r="L881" i="14"/>
  <c r="L882" i="14"/>
  <c r="L883" i="14"/>
  <c r="L884" i="14"/>
  <c r="L885" i="14"/>
  <c r="L886" i="14"/>
  <c r="L887" i="14"/>
  <c r="L888" i="14"/>
  <c r="L889" i="14"/>
  <c r="L890" i="14"/>
  <c r="L891" i="14"/>
  <c r="L892" i="14"/>
  <c r="L893" i="14"/>
  <c r="L894" i="14"/>
  <c r="L895" i="14"/>
  <c r="L896" i="14"/>
  <c r="L897" i="14"/>
  <c r="L898" i="14"/>
  <c r="L899" i="14"/>
  <c r="L900" i="14"/>
  <c r="L901" i="14"/>
  <c r="L902" i="14"/>
  <c r="L903" i="14"/>
  <c r="L904" i="14"/>
  <c r="L905" i="14"/>
  <c r="L906" i="14"/>
  <c r="L907" i="14"/>
  <c r="L908" i="14"/>
  <c r="L909" i="14"/>
  <c r="L910" i="14"/>
  <c r="L911" i="14"/>
  <c r="L912" i="14"/>
  <c r="L913" i="14"/>
  <c r="L914" i="14"/>
  <c r="L915" i="14"/>
  <c r="L916" i="14"/>
  <c r="L917" i="14"/>
  <c r="L918" i="14"/>
  <c r="L919" i="14"/>
  <c r="L920" i="14"/>
  <c r="L921" i="14"/>
  <c r="L922" i="14"/>
  <c r="L923" i="14"/>
  <c r="L924" i="14"/>
  <c r="L925" i="14"/>
  <c r="L926" i="14"/>
  <c r="L927" i="14"/>
  <c r="L928" i="14"/>
  <c r="L929" i="14"/>
  <c r="L930" i="14"/>
  <c r="L931" i="14"/>
  <c r="L932" i="14"/>
  <c r="L933" i="14"/>
  <c r="L934" i="14"/>
  <c r="L935" i="14"/>
  <c r="L936" i="14"/>
  <c r="L937" i="14"/>
  <c r="L938" i="14"/>
  <c r="L939" i="14"/>
  <c r="L940" i="14"/>
  <c r="L941" i="14"/>
  <c r="L942" i="14"/>
  <c r="L943" i="14"/>
  <c r="L944" i="14"/>
  <c r="L945" i="14"/>
  <c r="L946" i="14"/>
  <c r="L947" i="14"/>
  <c r="L948" i="14"/>
  <c r="L949" i="14"/>
  <c r="L950" i="14"/>
  <c r="L951" i="14"/>
  <c r="L952" i="14"/>
  <c r="L953" i="14"/>
  <c r="L954" i="14"/>
  <c r="L955" i="14"/>
  <c r="L956" i="14"/>
  <c r="L957" i="14"/>
  <c r="L958" i="14"/>
  <c r="L959" i="14"/>
  <c r="L960" i="14"/>
  <c r="L961" i="14"/>
  <c r="L962" i="14"/>
  <c r="L963" i="14"/>
  <c r="L964" i="14"/>
  <c r="L965" i="14"/>
  <c r="L966" i="14"/>
  <c r="L967" i="14"/>
  <c r="L968" i="14"/>
  <c r="L969" i="14"/>
  <c r="L970" i="14"/>
  <c r="L971" i="14"/>
  <c r="L972" i="14"/>
  <c r="L973" i="14"/>
  <c r="L974" i="14"/>
  <c r="L975" i="14"/>
  <c r="L976" i="14"/>
  <c r="L977" i="14"/>
  <c r="L978" i="14"/>
  <c r="L979" i="14"/>
  <c r="L980" i="14"/>
  <c r="L981" i="14"/>
  <c r="L982" i="14"/>
  <c r="L983" i="14"/>
  <c r="L984" i="14"/>
  <c r="L985" i="14"/>
  <c r="L986" i="14"/>
  <c r="L987" i="14"/>
  <c r="L988" i="14"/>
  <c r="L989" i="14"/>
  <c r="L990" i="14"/>
  <c r="L991" i="14"/>
  <c r="L992" i="14"/>
  <c r="L993" i="14"/>
  <c r="L994" i="14"/>
  <c r="L995" i="14"/>
  <c r="L996" i="14"/>
  <c r="L997" i="14"/>
  <c r="L998" i="14"/>
  <c r="L999" i="14"/>
  <c r="L1000" i="14"/>
  <c r="L1001" i="14"/>
  <c r="L1002" i="14"/>
  <c r="L1003" i="14"/>
  <c r="L1004" i="14"/>
  <c r="L1005" i="14"/>
  <c r="L1006" i="14"/>
  <c r="L1007" i="14"/>
  <c r="L1008" i="14"/>
  <c r="L1009" i="14"/>
  <c r="L1010" i="14"/>
  <c r="L1011" i="14"/>
  <c r="L1012" i="14"/>
  <c r="L1013" i="14"/>
  <c r="L1014" i="14"/>
  <c r="L1015" i="14"/>
  <c r="L1016" i="14"/>
  <c r="L1017" i="14"/>
  <c r="L1018" i="14"/>
  <c r="L1019" i="14"/>
  <c r="L1020" i="14"/>
  <c r="L1021" i="14"/>
  <c r="L1022" i="14"/>
  <c r="L1023" i="14"/>
  <c r="L1024" i="14"/>
  <c r="L1025" i="14"/>
  <c r="L1026" i="14"/>
  <c r="L1027" i="14"/>
  <c r="L1028" i="14"/>
  <c r="L1029" i="14"/>
  <c r="L1030" i="14"/>
  <c r="L1031" i="14"/>
  <c r="L1032" i="14"/>
  <c r="L1033" i="14"/>
  <c r="L1034" i="14"/>
  <c r="L1035" i="14"/>
  <c r="L1036" i="14"/>
  <c r="L1037" i="14"/>
  <c r="L1038" i="14"/>
  <c r="L1039" i="14"/>
  <c r="L1040" i="14"/>
  <c r="L1041" i="14"/>
  <c r="L1042" i="14"/>
  <c r="L1043" i="14"/>
  <c r="L1044" i="14"/>
  <c r="L1045" i="14"/>
  <c r="L1046" i="14"/>
  <c r="L1047" i="14"/>
  <c r="L1048" i="14"/>
  <c r="L1049" i="14"/>
  <c r="L1050" i="14"/>
  <c r="L1051" i="14"/>
  <c r="L1052" i="14"/>
  <c r="L1053" i="14"/>
  <c r="L1054" i="14"/>
  <c r="L1055" i="14"/>
  <c r="L1056" i="14"/>
  <c r="L1057" i="14"/>
  <c r="L1058" i="14"/>
  <c r="L1059" i="14"/>
  <c r="L1060" i="14"/>
  <c r="L1061" i="14"/>
  <c r="L1062" i="14"/>
  <c r="L1063" i="14"/>
  <c r="L1064" i="14"/>
  <c r="L1065" i="14"/>
  <c r="L1066" i="14"/>
  <c r="L1067" i="14"/>
  <c r="L1068" i="14"/>
  <c r="L1069" i="14"/>
  <c r="L1070" i="14"/>
  <c r="L1071" i="14"/>
  <c r="L1072" i="14"/>
  <c r="L1073" i="14"/>
  <c r="L1074" i="14"/>
  <c r="L1075" i="14"/>
  <c r="L1076" i="14"/>
  <c r="L1077" i="14"/>
  <c r="L1078" i="14"/>
  <c r="L1079" i="14"/>
  <c r="L1080" i="14"/>
  <c r="L1081" i="14"/>
  <c r="L1082" i="14"/>
  <c r="L1083" i="14"/>
  <c r="L1084" i="14"/>
  <c r="L1085" i="14"/>
  <c r="L1086" i="14"/>
  <c r="L1087" i="14"/>
  <c r="L1088" i="14"/>
  <c r="L1089" i="14"/>
  <c r="L1090" i="14"/>
  <c r="L1091" i="14"/>
  <c r="L1092" i="14"/>
  <c r="L1093" i="14"/>
  <c r="L1094" i="14"/>
  <c r="L1095" i="14"/>
  <c r="L1096" i="14"/>
  <c r="L1097" i="14"/>
  <c r="L1098" i="14"/>
  <c r="L1099" i="14"/>
  <c r="L1100" i="14"/>
  <c r="L1101" i="14"/>
  <c r="L1102" i="14"/>
  <c r="L1103" i="14"/>
  <c r="L1104" i="14"/>
  <c r="L1105" i="14"/>
  <c r="L1106" i="14"/>
  <c r="L1107" i="14"/>
  <c r="L1108" i="14"/>
  <c r="L1109" i="14"/>
  <c r="L1110" i="14"/>
  <c r="L1111" i="14"/>
  <c r="L1112" i="14"/>
  <c r="L1113" i="14"/>
  <c r="L1114" i="14"/>
  <c r="L1115" i="14"/>
  <c r="L1116" i="14"/>
  <c r="L1117" i="14"/>
  <c r="L1118" i="14"/>
  <c r="L1119" i="14"/>
  <c r="L1120" i="14"/>
  <c r="L1121" i="14"/>
  <c r="L1122" i="14"/>
  <c r="L1123" i="14"/>
  <c r="L1124" i="14"/>
  <c r="L1125" i="14"/>
  <c r="L1126" i="14"/>
  <c r="L1127" i="14"/>
  <c r="L1128" i="14"/>
  <c r="L1129" i="14"/>
  <c r="L1130" i="14"/>
  <c r="L1131" i="14"/>
  <c r="L1132" i="14"/>
  <c r="L1133" i="14"/>
  <c r="L1134" i="14"/>
  <c r="L1135" i="14"/>
  <c r="L1136" i="14"/>
  <c r="L1137" i="14"/>
  <c r="L1138" i="14"/>
  <c r="L1139" i="14"/>
  <c r="L1140" i="14"/>
  <c r="L1141" i="14"/>
  <c r="L1142" i="14"/>
  <c r="L1143" i="14"/>
  <c r="L1144" i="14"/>
  <c r="L1145" i="14"/>
  <c r="L1146" i="14"/>
  <c r="L1147" i="14"/>
  <c r="L1148" i="14"/>
  <c r="L1149" i="14"/>
  <c r="L1150" i="14"/>
  <c r="L1151" i="14"/>
  <c r="L1152" i="14"/>
  <c r="L1153" i="14"/>
  <c r="L1154" i="14"/>
  <c r="L1155" i="14"/>
  <c r="L1156" i="14"/>
  <c r="L1157" i="14"/>
  <c r="L1158" i="14"/>
  <c r="L1159" i="14"/>
  <c r="L1160" i="14"/>
  <c r="L1161" i="14"/>
  <c r="L1162" i="14"/>
  <c r="L1163" i="14"/>
  <c r="L1164" i="14"/>
  <c r="L1165" i="14"/>
  <c r="L1166" i="14"/>
  <c r="L1167" i="14"/>
  <c r="L1168" i="14"/>
  <c r="L1169" i="14"/>
  <c r="L1170" i="14"/>
  <c r="L1171" i="14"/>
  <c r="L1172" i="14"/>
  <c r="L1173" i="14"/>
  <c r="L1174" i="14"/>
  <c r="L1175" i="14"/>
  <c r="L1176" i="14"/>
  <c r="L1177" i="14"/>
  <c r="L1178" i="14"/>
  <c r="L1179" i="14"/>
  <c r="L1180" i="14"/>
  <c r="L1181" i="14"/>
  <c r="L1182" i="14"/>
  <c r="L1183" i="14"/>
  <c r="L1184" i="14"/>
  <c r="L1185" i="14"/>
  <c r="L1186" i="14"/>
  <c r="L1187" i="14"/>
  <c r="L1188" i="14"/>
  <c r="L1189" i="14"/>
  <c r="L1190" i="14"/>
  <c r="L1191" i="14"/>
  <c r="L1192" i="14"/>
  <c r="L1193" i="14"/>
  <c r="L1194" i="14"/>
  <c r="L1195" i="14"/>
  <c r="L1196" i="14"/>
  <c r="L1197" i="14"/>
  <c r="L1198" i="14"/>
  <c r="L1199" i="14"/>
  <c r="L1200" i="14"/>
  <c r="L1201" i="14"/>
  <c r="L1202" i="14"/>
  <c r="L1203" i="14"/>
  <c r="L1204" i="14"/>
  <c r="L1205" i="14"/>
  <c r="L1206" i="14"/>
  <c r="L1207" i="14"/>
  <c r="L1208" i="14"/>
  <c r="L1209" i="14"/>
  <c r="L1210" i="14"/>
  <c r="L1211" i="14"/>
  <c r="L1212" i="14"/>
  <c r="L13" i="14"/>
  <c r="O15" i="7"/>
  <c r="O16" i="7"/>
  <c r="O17" i="7"/>
  <c r="O18" i="7"/>
  <c r="O19" i="7"/>
  <c r="O20" i="7"/>
  <c r="O21" i="7"/>
  <c r="O22" i="7"/>
  <c r="O23" i="7"/>
  <c r="O24" i="7"/>
  <c r="O25" i="7"/>
  <c r="O26" i="7"/>
  <c r="O27" i="7"/>
  <c r="O28" i="7"/>
  <c r="O29" i="7"/>
  <c r="O30" i="7"/>
  <c r="O31" i="7"/>
  <c r="O32" i="7"/>
  <c r="O33" i="7"/>
  <c r="O34" i="7"/>
  <c r="O35" i="7"/>
  <c r="O36" i="7"/>
  <c r="O37" i="7"/>
  <c r="O38" i="7"/>
  <c r="O39" i="7"/>
  <c r="O40" i="7"/>
  <c r="O41" i="7"/>
  <c r="O42" i="7"/>
  <c r="O43" i="7"/>
  <c r="O44" i="7"/>
  <c r="O45" i="7"/>
  <c r="O46" i="7"/>
  <c r="O47" i="7"/>
  <c r="O48" i="7"/>
  <c r="O49" i="7"/>
  <c r="O50" i="7"/>
  <c r="O51" i="7"/>
  <c r="O52" i="7"/>
  <c r="O53" i="7"/>
  <c r="O54" i="7"/>
  <c r="O55" i="7"/>
  <c r="O56" i="7"/>
  <c r="O57" i="7"/>
  <c r="O58" i="7"/>
  <c r="O59" i="7"/>
  <c r="O60" i="7"/>
  <c r="O61" i="7"/>
  <c r="O62" i="7"/>
  <c r="O63" i="7"/>
  <c r="O64" i="7"/>
  <c r="O65" i="7"/>
  <c r="O66" i="7"/>
  <c r="O67" i="7"/>
  <c r="O68" i="7"/>
  <c r="O69" i="7"/>
  <c r="O70" i="7"/>
  <c r="O71" i="7"/>
  <c r="O72" i="7"/>
  <c r="O73" i="7"/>
  <c r="O74" i="7"/>
  <c r="O75" i="7"/>
  <c r="O76" i="7"/>
  <c r="O77" i="7"/>
  <c r="O78" i="7"/>
  <c r="O79" i="7"/>
  <c r="O80" i="7"/>
  <c r="O81" i="7"/>
  <c r="O82" i="7"/>
  <c r="O83" i="7"/>
  <c r="O84" i="7"/>
  <c r="O85" i="7"/>
  <c r="O86" i="7"/>
  <c r="O87" i="7"/>
  <c r="O88" i="7"/>
  <c r="O89" i="7"/>
  <c r="O90" i="7"/>
  <c r="O91" i="7"/>
  <c r="O92" i="7"/>
  <c r="O93" i="7"/>
  <c r="O94" i="7"/>
  <c r="O95" i="7"/>
  <c r="O96" i="7"/>
  <c r="O97" i="7"/>
  <c r="O98" i="7"/>
  <c r="O99" i="7"/>
  <c r="O100" i="7"/>
  <c r="O101" i="7"/>
  <c r="O102" i="7"/>
  <c r="O103" i="7"/>
  <c r="O104" i="7"/>
  <c r="O105" i="7"/>
  <c r="O106" i="7"/>
  <c r="O107" i="7"/>
  <c r="O108" i="7"/>
  <c r="O109" i="7"/>
  <c r="O110" i="7"/>
  <c r="O111" i="7"/>
  <c r="O112" i="7"/>
  <c r="O113" i="7"/>
  <c r="O114" i="7"/>
  <c r="O115" i="7"/>
  <c r="O116" i="7"/>
  <c r="O117" i="7"/>
  <c r="O118" i="7"/>
  <c r="O119" i="7"/>
  <c r="O120" i="7"/>
  <c r="O121" i="7"/>
  <c r="O122" i="7"/>
  <c r="O123" i="7"/>
  <c r="O124" i="7"/>
  <c r="O125" i="7"/>
  <c r="O126" i="7"/>
  <c r="O127" i="7"/>
  <c r="O128" i="7"/>
  <c r="O129" i="7"/>
  <c r="O130" i="7"/>
  <c r="O131" i="7"/>
  <c r="O132" i="7"/>
  <c r="O133" i="7"/>
  <c r="O134" i="7"/>
  <c r="O135" i="7"/>
  <c r="O136" i="7"/>
  <c r="O137" i="7"/>
  <c r="O138" i="7"/>
  <c r="O139" i="7"/>
  <c r="O140" i="7"/>
  <c r="O141" i="7"/>
  <c r="O142" i="7"/>
  <c r="O143" i="7"/>
  <c r="O144" i="7"/>
  <c r="O145" i="7"/>
  <c r="O146" i="7"/>
  <c r="O147" i="7"/>
  <c r="O148" i="7"/>
  <c r="O149" i="7"/>
  <c r="O150" i="7"/>
  <c r="O151" i="7"/>
  <c r="O152" i="7"/>
  <c r="O153" i="7"/>
  <c r="O154" i="7"/>
  <c r="O155" i="7"/>
  <c r="O156" i="7"/>
  <c r="O157" i="7"/>
  <c r="O158" i="7"/>
  <c r="O159" i="7"/>
  <c r="O160" i="7"/>
  <c r="O161" i="7"/>
  <c r="O162" i="7"/>
  <c r="O163" i="7"/>
  <c r="O164" i="7"/>
  <c r="O165" i="7"/>
  <c r="O166" i="7"/>
  <c r="O167" i="7"/>
  <c r="O168" i="7"/>
  <c r="O169" i="7"/>
  <c r="O170" i="7"/>
  <c r="O171" i="7"/>
  <c r="O172" i="7"/>
  <c r="O173" i="7"/>
  <c r="O174" i="7"/>
  <c r="O175" i="7"/>
  <c r="O176" i="7"/>
  <c r="O177" i="7"/>
  <c r="O178" i="7"/>
  <c r="O179" i="7"/>
  <c r="O180" i="7"/>
  <c r="O181" i="7"/>
  <c r="O182" i="7"/>
  <c r="O183" i="7"/>
  <c r="O184" i="7"/>
  <c r="O185" i="7"/>
  <c r="O186" i="7"/>
  <c r="O187" i="7"/>
  <c r="O188" i="7"/>
  <c r="O189" i="7"/>
  <c r="O190" i="7"/>
  <c r="O191" i="7"/>
  <c r="O192" i="7"/>
  <c r="O193" i="7"/>
  <c r="O194" i="7"/>
  <c r="O195" i="7"/>
  <c r="O196" i="7"/>
  <c r="O197" i="7"/>
  <c r="O198" i="7"/>
  <c r="O199" i="7"/>
  <c r="O200" i="7"/>
  <c r="O201" i="7"/>
  <c r="O202" i="7"/>
  <c r="O203" i="7"/>
  <c r="O204" i="7"/>
  <c r="O205" i="7"/>
  <c r="O206" i="7"/>
  <c r="O207" i="7"/>
  <c r="O208" i="7"/>
  <c r="O209" i="7"/>
  <c r="O210" i="7"/>
  <c r="O211" i="7"/>
  <c r="O212" i="7"/>
  <c r="O213" i="7"/>
  <c r="O214" i="7"/>
  <c r="O215" i="7"/>
  <c r="O216" i="7"/>
  <c r="O217" i="7"/>
  <c r="O218" i="7"/>
  <c r="O219" i="7"/>
  <c r="O220" i="7"/>
  <c r="O221" i="7"/>
  <c r="O222" i="7"/>
  <c r="O223" i="7"/>
  <c r="O224" i="7"/>
  <c r="O225" i="7"/>
  <c r="O226" i="7"/>
  <c r="O227" i="7"/>
  <c r="O228" i="7"/>
  <c r="O229" i="7"/>
  <c r="O230" i="7"/>
  <c r="O231" i="7"/>
  <c r="O232" i="7"/>
  <c r="O233" i="7"/>
  <c r="O234" i="7"/>
  <c r="O235" i="7"/>
  <c r="O236" i="7"/>
  <c r="O237" i="7"/>
  <c r="O238" i="7"/>
  <c r="O239" i="7"/>
  <c r="O240" i="7"/>
  <c r="O241" i="7"/>
  <c r="O242" i="7"/>
  <c r="O243" i="7"/>
  <c r="O244" i="7"/>
  <c r="O245" i="7"/>
  <c r="O246" i="7"/>
  <c r="O247" i="7"/>
  <c r="O248" i="7"/>
  <c r="O249" i="7"/>
  <c r="O250" i="7"/>
  <c r="O251" i="7"/>
  <c r="O252" i="7"/>
  <c r="O253" i="7"/>
  <c r="O254" i="7"/>
  <c r="O255" i="7"/>
  <c r="O256" i="7"/>
  <c r="O257" i="7"/>
  <c r="O258" i="7"/>
  <c r="O259" i="7"/>
  <c r="O260" i="7"/>
  <c r="O261" i="7"/>
  <c r="O262" i="7"/>
  <c r="O263" i="7"/>
  <c r="O264" i="7"/>
  <c r="O265" i="7"/>
  <c r="O266" i="7"/>
  <c r="O267" i="7"/>
  <c r="O268" i="7"/>
  <c r="O269" i="7"/>
  <c r="O270" i="7"/>
  <c r="O271" i="7"/>
  <c r="O272" i="7"/>
  <c r="O273" i="7"/>
  <c r="O274" i="7"/>
  <c r="O275" i="7"/>
  <c r="O276" i="7"/>
  <c r="O277" i="7"/>
  <c r="O278" i="7"/>
  <c r="O279" i="7"/>
  <c r="O280" i="7"/>
  <c r="O281" i="7"/>
  <c r="O282" i="7"/>
  <c r="O283" i="7"/>
  <c r="O284" i="7"/>
  <c r="O285" i="7"/>
  <c r="O286" i="7"/>
  <c r="O287" i="7"/>
  <c r="O288" i="7"/>
  <c r="O289" i="7"/>
  <c r="O290" i="7"/>
  <c r="O291" i="7"/>
  <c r="O292" i="7"/>
  <c r="O293" i="7"/>
  <c r="O294" i="7"/>
  <c r="O295" i="7"/>
  <c r="O296" i="7"/>
  <c r="O297" i="7"/>
  <c r="O298" i="7"/>
  <c r="O299" i="7"/>
  <c r="O300" i="7"/>
  <c r="O301" i="7"/>
  <c r="O302" i="7"/>
  <c r="O303" i="7"/>
  <c r="O304" i="7"/>
  <c r="O305" i="7"/>
  <c r="O306" i="7"/>
  <c r="O307" i="7"/>
  <c r="O308" i="7"/>
  <c r="O309" i="7"/>
  <c r="O310" i="7"/>
  <c r="O311" i="7"/>
  <c r="O312" i="7"/>
  <c r="O313" i="7"/>
  <c r="O314" i="7"/>
  <c r="O315" i="7"/>
  <c r="O316" i="7"/>
  <c r="O317" i="7"/>
  <c r="O318" i="7"/>
  <c r="O319" i="7"/>
  <c r="O320" i="7"/>
  <c r="O321" i="7"/>
  <c r="O322" i="7"/>
  <c r="O323" i="7"/>
  <c r="O324" i="7"/>
  <c r="O325" i="7"/>
  <c r="O326" i="7"/>
  <c r="O327" i="7"/>
  <c r="O328" i="7"/>
  <c r="O329" i="7"/>
  <c r="O330" i="7"/>
  <c r="O331" i="7"/>
  <c r="O332" i="7"/>
  <c r="O333" i="7"/>
  <c r="O334" i="7"/>
  <c r="O335" i="7"/>
  <c r="O336" i="7"/>
  <c r="O337" i="7"/>
  <c r="O338" i="7"/>
  <c r="O339" i="7"/>
  <c r="O340" i="7"/>
  <c r="O341" i="7"/>
  <c r="O342" i="7"/>
  <c r="O343" i="7"/>
  <c r="O344" i="7"/>
  <c r="O345" i="7"/>
  <c r="O346" i="7"/>
  <c r="O347" i="7"/>
  <c r="O348" i="7"/>
  <c r="O349" i="7"/>
  <c r="O350" i="7"/>
  <c r="O351" i="7"/>
  <c r="O352" i="7"/>
  <c r="O353" i="7"/>
  <c r="O354" i="7"/>
  <c r="O355" i="7"/>
  <c r="O356" i="7"/>
  <c r="O357" i="7"/>
  <c r="O358" i="7"/>
  <c r="O359" i="7"/>
  <c r="O360" i="7"/>
  <c r="O361" i="7"/>
  <c r="O362" i="7"/>
  <c r="O363" i="7"/>
  <c r="O364" i="7"/>
  <c r="O365" i="7"/>
  <c r="O366" i="7"/>
  <c r="O367" i="7"/>
  <c r="O368" i="7"/>
  <c r="O369" i="7"/>
  <c r="O370" i="7"/>
  <c r="O371" i="7"/>
  <c r="O372" i="7"/>
  <c r="O373" i="7"/>
  <c r="O374" i="7"/>
  <c r="O375" i="7"/>
  <c r="O376" i="7"/>
  <c r="O377" i="7"/>
  <c r="O378" i="7"/>
  <c r="O379" i="7"/>
  <c r="O380" i="7"/>
  <c r="O381" i="7"/>
  <c r="O382" i="7"/>
  <c r="O383" i="7"/>
  <c r="O384" i="7"/>
  <c r="O385" i="7"/>
  <c r="O386" i="7"/>
  <c r="O387" i="7"/>
  <c r="O388" i="7"/>
  <c r="O389" i="7"/>
  <c r="O390" i="7"/>
  <c r="O391" i="7"/>
  <c r="O392" i="7"/>
  <c r="O393" i="7"/>
  <c r="O394" i="7"/>
  <c r="O395" i="7"/>
  <c r="O396" i="7"/>
  <c r="O397" i="7"/>
  <c r="O398" i="7"/>
  <c r="O399" i="7"/>
  <c r="O400" i="7"/>
  <c r="O401" i="7"/>
  <c r="O402" i="7"/>
  <c r="O403" i="7"/>
  <c r="O404" i="7"/>
  <c r="O405" i="7"/>
  <c r="O406" i="7"/>
  <c r="O407" i="7"/>
  <c r="O408" i="7"/>
  <c r="O409" i="7"/>
  <c r="O410" i="7"/>
  <c r="O411" i="7"/>
  <c r="O412" i="7"/>
  <c r="O413" i="7"/>
  <c r="O414" i="7"/>
  <c r="O415" i="7"/>
  <c r="O416" i="7"/>
  <c r="O417" i="7"/>
  <c r="O418" i="7"/>
  <c r="O419" i="7"/>
  <c r="O420" i="7"/>
  <c r="O421" i="7"/>
  <c r="O422" i="7"/>
  <c r="O423" i="7"/>
  <c r="O424" i="7"/>
  <c r="O425" i="7"/>
  <c r="O426" i="7"/>
  <c r="O427" i="7"/>
  <c r="O428" i="7"/>
  <c r="O429" i="7"/>
  <c r="O430" i="7"/>
  <c r="O431" i="7"/>
  <c r="O432" i="7"/>
  <c r="O433" i="7"/>
  <c r="O434" i="7"/>
  <c r="O435" i="7"/>
  <c r="O436" i="7"/>
  <c r="O437" i="7"/>
  <c r="O438" i="7"/>
  <c r="O439" i="7"/>
  <c r="O440" i="7"/>
  <c r="O441" i="7"/>
  <c r="O442" i="7"/>
  <c r="O443" i="7"/>
  <c r="O444" i="7"/>
  <c r="O445" i="7"/>
  <c r="O446" i="7"/>
  <c r="O447" i="7"/>
  <c r="O448" i="7"/>
  <c r="O449" i="7"/>
  <c r="O450" i="7"/>
  <c r="O451" i="7"/>
  <c r="O452" i="7"/>
  <c r="O453" i="7"/>
  <c r="O454" i="7"/>
  <c r="O455" i="7"/>
  <c r="O456" i="7"/>
  <c r="O457" i="7"/>
  <c r="O458" i="7"/>
  <c r="O459" i="7"/>
  <c r="O460" i="7"/>
  <c r="O461" i="7"/>
  <c r="O462" i="7"/>
  <c r="O463" i="7"/>
  <c r="O464" i="7"/>
  <c r="O465" i="7"/>
  <c r="O466" i="7"/>
  <c r="O467" i="7"/>
  <c r="O468" i="7"/>
  <c r="O469" i="7"/>
  <c r="O470" i="7"/>
  <c r="O471" i="7"/>
  <c r="O472" i="7"/>
  <c r="O473" i="7"/>
  <c r="O474" i="7"/>
  <c r="O475" i="7"/>
  <c r="O476" i="7"/>
  <c r="O477" i="7"/>
  <c r="O478" i="7"/>
  <c r="O479" i="7"/>
  <c r="O480" i="7"/>
  <c r="O481" i="7"/>
  <c r="O482" i="7"/>
  <c r="O483" i="7"/>
  <c r="O484" i="7"/>
  <c r="O485" i="7"/>
  <c r="O486" i="7"/>
  <c r="O487" i="7"/>
  <c r="O488" i="7"/>
  <c r="O489" i="7"/>
  <c r="O490" i="7"/>
  <c r="O491" i="7"/>
  <c r="O492" i="7"/>
  <c r="O493" i="7"/>
  <c r="O494" i="7"/>
  <c r="O495" i="7"/>
  <c r="O496" i="7"/>
  <c r="O497" i="7"/>
  <c r="O498" i="7"/>
  <c r="O499" i="7"/>
  <c r="O500" i="7"/>
  <c r="O501" i="7"/>
  <c r="O502" i="7"/>
  <c r="O503" i="7"/>
  <c r="O504" i="7"/>
  <c r="O505" i="7"/>
  <c r="O506" i="7"/>
  <c r="O507" i="7"/>
  <c r="O508" i="7"/>
  <c r="O509" i="7"/>
  <c r="O510" i="7"/>
  <c r="O511" i="7"/>
  <c r="O512" i="7"/>
  <c r="O513" i="7"/>
  <c r="O514" i="7"/>
  <c r="O515" i="7"/>
  <c r="O516" i="7"/>
  <c r="O517" i="7"/>
  <c r="O518" i="7"/>
  <c r="O519" i="7"/>
  <c r="O520" i="7"/>
  <c r="O521" i="7"/>
  <c r="O522" i="7"/>
  <c r="O523" i="7"/>
  <c r="O524" i="7"/>
  <c r="O525" i="7"/>
  <c r="O526" i="7"/>
  <c r="O527" i="7"/>
  <c r="O528" i="7"/>
  <c r="O529" i="7"/>
  <c r="O530" i="7"/>
  <c r="O531" i="7"/>
  <c r="O532" i="7"/>
  <c r="O533" i="7"/>
  <c r="O534" i="7"/>
  <c r="O535" i="7"/>
  <c r="O536" i="7"/>
  <c r="O537" i="7"/>
  <c r="O538" i="7"/>
  <c r="O539" i="7"/>
  <c r="O540" i="7"/>
  <c r="O541" i="7"/>
  <c r="O542" i="7"/>
  <c r="O543" i="7"/>
  <c r="O544" i="7"/>
  <c r="O545" i="7"/>
  <c r="O546" i="7"/>
  <c r="O547" i="7"/>
  <c r="O548" i="7"/>
  <c r="O549" i="7"/>
  <c r="O550" i="7"/>
  <c r="O551" i="7"/>
  <c r="O552" i="7"/>
  <c r="O553" i="7"/>
  <c r="O554" i="7"/>
  <c r="O555" i="7"/>
  <c r="O556" i="7"/>
  <c r="O557" i="7"/>
  <c r="O558" i="7"/>
  <c r="O559" i="7"/>
  <c r="O560" i="7"/>
  <c r="O561" i="7"/>
  <c r="O562" i="7"/>
  <c r="O563" i="7"/>
  <c r="O564" i="7"/>
  <c r="O565" i="7"/>
  <c r="O566" i="7"/>
  <c r="O567" i="7"/>
  <c r="O568" i="7"/>
  <c r="O569" i="7"/>
  <c r="O570" i="7"/>
  <c r="O571" i="7"/>
  <c r="O572" i="7"/>
  <c r="O573" i="7"/>
  <c r="O574" i="7"/>
  <c r="O575" i="7"/>
  <c r="O576" i="7"/>
  <c r="O577" i="7"/>
  <c r="O578" i="7"/>
  <c r="O579" i="7"/>
  <c r="O580" i="7"/>
  <c r="O581" i="7"/>
  <c r="O582" i="7"/>
  <c r="O583" i="7"/>
  <c r="O584" i="7"/>
  <c r="O585" i="7"/>
  <c r="O586" i="7"/>
  <c r="O587" i="7"/>
  <c r="O588" i="7"/>
  <c r="O589" i="7"/>
  <c r="O590" i="7"/>
  <c r="O591" i="7"/>
  <c r="O592" i="7"/>
  <c r="O593" i="7"/>
  <c r="O594" i="7"/>
  <c r="O595" i="7"/>
  <c r="O596" i="7"/>
  <c r="O597" i="7"/>
  <c r="O598" i="7"/>
  <c r="O599" i="7"/>
  <c r="O600" i="7"/>
  <c r="O601" i="7"/>
  <c r="O602" i="7"/>
  <c r="O603" i="7"/>
  <c r="O604" i="7"/>
  <c r="O605" i="7"/>
  <c r="O606" i="7"/>
  <c r="O607" i="7"/>
  <c r="O608" i="7"/>
  <c r="O609" i="7"/>
  <c r="O610" i="7"/>
  <c r="O611" i="7"/>
  <c r="O612" i="7"/>
  <c r="O613" i="7"/>
  <c r="O614" i="7"/>
  <c r="O615" i="7"/>
  <c r="O616" i="7"/>
  <c r="O617" i="7"/>
  <c r="O618" i="7"/>
  <c r="O619" i="7"/>
  <c r="O620" i="7"/>
  <c r="O621" i="7"/>
  <c r="O622" i="7"/>
  <c r="O623" i="7"/>
  <c r="O624" i="7"/>
  <c r="O625" i="7"/>
  <c r="O626" i="7"/>
  <c r="O627" i="7"/>
  <c r="O628" i="7"/>
  <c r="O629" i="7"/>
  <c r="O630" i="7"/>
  <c r="O631" i="7"/>
  <c r="O632" i="7"/>
  <c r="O633" i="7"/>
  <c r="O634" i="7"/>
  <c r="O635" i="7"/>
  <c r="O636" i="7"/>
  <c r="O637" i="7"/>
  <c r="O638" i="7"/>
  <c r="O639" i="7"/>
  <c r="O640" i="7"/>
  <c r="O641" i="7"/>
  <c r="O642" i="7"/>
  <c r="O643" i="7"/>
  <c r="O644" i="7"/>
  <c r="O645" i="7"/>
  <c r="O646" i="7"/>
  <c r="O647" i="7"/>
  <c r="O648" i="7"/>
  <c r="O649" i="7"/>
  <c r="O650" i="7"/>
  <c r="O651" i="7"/>
  <c r="O652" i="7"/>
  <c r="O653" i="7"/>
  <c r="O654" i="7"/>
  <c r="O655" i="7"/>
  <c r="O656" i="7"/>
  <c r="O657" i="7"/>
  <c r="O658" i="7"/>
  <c r="O659" i="7"/>
  <c r="O660" i="7"/>
  <c r="O661" i="7"/>
  <c r="O662" i="7"/>
  <c r="O663" i="7"/>
  <c r="O664" i="7"/>
  <c r="O665" i="7"/>
  <c r="O666" i="7"/>
  <c r="O667" i="7"/>
  <c r="O668" i="7"/>
  <c r="O669" i="7"/>
  <c r="O670" i="7"/>
  <c r="O671" i="7"/>
  <c r="O672" i="7"/>
  <c r="O673" i="7"/>
  <c r="O674" i="7"/>
  <c r="O675" i="7"/>
  <c r="O676" i="7"/>
  <c r="O677" i="7"/>
  <c r="O678" i="7"/>
  <c r="O679" i="7"/>
  <c r="O680" i="7"/>
  <c r="O681" i="7"/>
  <c r="O682" i="7"/>
  <c r="O683" i="7"/>
  <c r="O684" i="7"/>
  <c r="O685" i="7"/>
  <c r="O686" i="7"/>
  <c r="O687" i="7"/>
  <c r="O688" i="7"/>
  <c r="O689" i="7"/>
  <c r="O690" i="7"/>
  <c r="O691" i="7"/>
  <c r="O692" i="7"/>
  <c r="O693" i="7"/>
  <c r="O694" i="7"/>
  <c r="O695" i="7"/>
  <c r="O696" i="7"/>
  <c r="O697" i="7"/>
  <c r="O698" i="7"/>
  <c r="O699" i="7"/>
  <c r="O700" i="7"/>
  <c r="O701" i="7"/>
  <c r="O702" i="7"/>
  <c r="O703" i="7"/>
  <c r="O704" i="7"/>
  <c r="O705" i="7"/>
  <c r="O706" i="7"/>
  <c r="O707" i="7"/>
  <c r="O708" i="7"/>
  <c r="O709" i="7"/>
  <c r="O710" i="7"/>
  <c r="O711" i="7"/>
  <c r="O712" i="7"/>
  <c r="O713" i="7"/>
  <c r="O714" i="7"/>
  <c r="O715" i="7"/>
  <c r="O716" i="7"/>
  <c r="O717" i="7"/>
  <c r="O718" i="7"/>
  <c r="O719" i="7"/>
  <c r="O720" i="7"/>
  <c r="O721" i="7"/>
  <c r="O722" i="7"/>
  <c r="O723" i="7"/>
  <c r="O724" i="7"/>
  <c r="O725" i="7"/>
  <c r="O726" i="7"/>
  <c r="O727" i="7"/>
  <c r="O728" i="7"/>
  <c r="O729" i="7"/>
  <c r="O730" i="7"/>
  <c r="O731" i="7"/>
  <c r="O732" i="7"/>
  <c r="O733" i="7"/>
  <c r="O734" i="7"/>
  <c r="O735" i="7"/>
  <c r="O736" i="7"/>
  <c r="O737" i="7"/>
  <c r="O738" i="7"/>
  <c r="O739" i="7"/>
  <c r="O740" i="7"/>
  <c r="O741" i="7"/>
  <c r="O742" i="7"/>
  <c r="O743" i="7"/>
  <c r="O744" i="7"/>
  <c r="O745" i="7"/>
  <c r="O746" i="7"/>
  <c r="O747" i="7"/>
  <c r="O748" i="7"/>
  <c r="O749" i="7"/>
  <c r="O750" i="7"/>
  <c r="O751" i="7"/>
  <c r="O752" i="7"/>
  <c r="O753" i="7"/>
  <c r="O754" i="7"/>
  <c r="O755" i="7"/>
  <c r="O756" i="7"/>
  <c r="O757" i="7"/>
  <c r="O758" i="7"/>
  <c r="O759" i="7"/>
  <c r="O760" i="7"/>
  <c r="O761" i="7"/>
  <c r="O762" i="7"/>
  <c r="O763" i="7"/>
  <c r="O764" i="7"/>
  <c r="O765" i="7"/>
  <c r="O766" i="7"/>
  <c r="O767" i="7"/>
  <c r="O768" i="7"/>
  <c r="O769" i="7"/>
  <c r="O770" i="7"/>
  <c r="O771" i="7"/>
  <c r="O772" i="7"/>
  <c r="O773" i="7"/>
  <c r="O774" i="7"/>
  <c r="O775" i="7"/>
  <c r="O776" i="7"/>
  <c r="O777" i="7"/>
  <c r="O778" i="7"/>
  <c r="O779" i="7"/>
  <c r="O780" i="7"/>
  <c r="O781" i="7"/>
  <c r="O782" i="7"/>
  <c r="O783" i="7"/>
  <c r="O784" i="7"/>
  <c r="O785" i="7"/>
  <c r="O786" i="7"/>
  <c r="O787" i="7"/>
  <c r="O788" i="7"/>
  <c r="O789" i="7"/>
  <c r="O790" i="7"/>
  <c r="O791" i="7"/>
  <c r="O792" i="7"/>
  <c r="O793" i="7"/>
  <c r="O794" i="7"/>
  <c r="O795" i="7"/>
  <c r="O796" i="7"/>
  <c r="O797" i="7"/>
  <c r="O798" i="7"/>
  <c r="O799" i="7"/>
  <c r="O800" i="7"/>
  <c r="O801" i="7"/>
  <c r="O802" i="7"/>
  <c r="O803" i="7"/>
  <c r="O804" i="7"/>
  <c r="O805" i="7"/>
  <c r="O806" i="7"/>
  <c r="O807" i="7"/>
  <c r="O808" i="7"/>
  <c r="O809" i="7"/>
  <c r="O810" i="7"/>
  <c r="O811" i="7"/>
  <c r="O812" i="7"/>
  <c r="O813" i="7"/>
  <c r="O814" i="7"/>
  <c r="O815" i="7"/>
  <c r="O816" i="7"/>
  <c r="O817" i="7"/>
  <c r="O818" i="7"/>
  <c r="O819" i="7"/>
  <c r="O820" i="7"/>
  <c r="O821" i="7"/>
  <c r="O822" i="7"/>
  <c r="O823" i="7"/>
  <c r="O824" i="7"/>
  <c r="O825" i="7"/>
  <c r="O826" i="7"/>
  <c r="O827" i="7"/>
  <c r="O828" i="7"/>
  <c r="O829" i="7"/>
  <c r="O830" i="7"/>
  <c r="O831" i="7"/>
  <c r="O832" i="7"/>
  <c r="O833" i="7"/>
  <c r="O834" i="7"/>
  <c r="O835" i="7"/>
  <c r="O836" i="7"/>
  <c r="O837" i="7"/>
  <c r="O838" i="7"/>
  <c r="O839" i="7"/>
  <c r="O840" i="7"/>
  <c r="O841" i="7"/>
  <c r="O842" i="7"/>
  <c r="O843" i="7"/>
  <c r="O844" i="7"/>
  <c r="O845" i="7"/>
  <c r="O846" i="7"/>
  <c r="O847" i="7"/>
  <c r="O848" i="7"/>
  <c r="O849" i="7"/>
  <c r="O850" i="7"/>
  <c r="O851" i="7"/>
  <c r="O852" i="7"/>
  <c r="O853" i="7"/>
  <c r="O854" i="7"/>
  <c r="O855" i="7"/>
  <c r="O856" i="7"/>
  <c r="O857" i="7"/>
  <c r="O858" i="7"/>
  <c r="O859" i="7"/>
  <c r="O860" i="7"/>
  <c r="O861" i="7"/>
  <c r="O862" i="7"/>
  <c r="O863" i="7"/>
  <c r="O864" i="7"/>
  <c r="O865" i="7"/>
  <c r="O866" i="7"/>
  <c r="O867" i="7"/>
  <c r="O868" i="7"/>
  <c r="O869" i="7"/>
  <c r="O870" i="7"/>
  <c r="O871" i="7"/>
  <c r="O872" i="7"/>
  <c r="O873" i="7"/>
  <c r="O874" i="7"/>
  <c r="O875" i="7"/>
  <c r="O876" i="7"/>
  <c r="O877" i="7"/>
  <c r="O878" i="7"/>
  <c r="O879" i="7"/>
  <c r="O880" i="7"/>
  <c r="O881" i="7"/>
  <c r="O882" i="7"/>
  <c r="O883" i="7"/>
  <c r="O884" i="7"/>
  <c r="O885" i="7"/>
  <c r="O886" i="7"/>
  <c r="O887" i="7"/>
  <c r="O888" i="7"/>
  <c r="O889" i="7"/>
  <c r="O890" i="7"/>
  <c r="O891" i="7"/>
  <c r="O892" i="7"/>
  <c r="O893" i="7"/>
  <c r="O894" i="7"/>
  <c r="O895" i="7"/>
  <c r="O896" i="7"/>
  <c r="O897" i="7"/>
  <c r="O898" i="7"/>
  <c r="O899" i="7"/>
  <c r="O900" i="7"/>
  <c r="O901" i="7"/>
  <c r="O902" i="7"/>
  <c r="O903" i="7"/>
  <c r="O904" i="7"/>
  <c r="O905" i="7"/>
  <c r="O906" i="7"/>
  <c r="O907" i="7"/>
  <c r="O908" i="7"/>
  <c r="O909" i="7"/>
  <c r="O910" i="7"/>
  <c r="O911" i="7"/>
  <c r="O912" i="7"/>
  <c r="O913" i="7"/>
  <c r="O914" i="7"/>
  <c r="O915" i="7"/>
  <c r="O916" i="7"/>
  <c r="O917" i="7"/>
  <c r="O918" i="7"/>
  <c r="O919" i="7"/>
  <c r="O920" i="7"/>
  <c r="O921" i="7"/>
  <c r="O922" i="7"/>
  <c r="O923" i="7"/>
  <c r="O924" i="7"/>
  <c r="O925" i="7"/>
  <c r="O926" i="7"/>
  <c r="O927" i="7"/>
  <c r="O928" i="7"/>
  <c r="O929" i="7"/>
  <c r="O930" i="7"/>
  <c r="O931" i="7"/>
  <c r="O932" i="7"/>
  <c r="O933" i="7"/>
  <c r="O934" i="7"/>
  <c r="O935" i="7"/>
  <c r="O936" i="7"/>
  <c r="O937" i="7"/>
  <c r="O938" i="7"/>
  <c r="O939" i="7"/>
  <c r="O940" i="7"/>
  <c r="O941" i="7"/>
  <c r="O942" i="7"/>
  <c r="O943" i="7"/>
  <c r="O944" i="7"/>
  <c r="O945" i="7"/>
  <c r="O946" i="7"/>
  <c r="O947" i="7"/>
  <c r="O948" i="7"/>
  <c r="O949" i="7"/>
  <c r="O950" i="7"/>
  <c r="O951" i="7"/>
  <c r="O952" i="7"/>
  <c r="O953" i="7"/>
  <c r="O954" i="7"/>
  <c r="O955" i="7"/>
  <c r="O956" i="7"/>
  <c r="O957" i="7"/>
  <c r="O958" i="7"/>
  <c r="O959" i="7"/>
  <c r="O960" i="7"/>
  <c r="O961" i="7"/>
  <c r="O962" i="7"/>
  <c r="O963" i="7"/>
  <c r="O964" i="7"/>
  <c r="O965" i="7"/>
  <c r="O966" i="7"/>
  <c r="O967" i="7"/>
  <c r="O968" i="7"/>
  <c r="O969" i="7"/>
  <c r="O970" i="7"/>
  <c r="O971" i="7"/>
  <c r="O972" i="7"/>
  <c r="O973" i="7"/>
  <c r="O974" i="7"/>
  <c r="O975" i="7"/>
  <c r="O976" i="7"/>
  <c r="O977" i="7"/>
  <c r="O978" i="7"/>
  <c r="O979" i="7"/>
  <c r="O980" i="7"/>
  <c r="O981" i="7"/>
  <c r="O982" i="7"/>
  <c r="O983" i="7"/>
  <c r="O984" i="7"/>
  <c r="O985" i="7"/>
  <c r="O986" i="7"/>
  <c r="O987" i="7"/>
  <c r="O988" i="7"/>
  <c r="O989" i="7"/>
  <c r="O990" i="7"/>
  <c r="O991" i="7"/>
  <c r="O992" i="7"/>
  <c r="O993" i="7"/>
  <c r="O994" i="7"/>
  <c r="O995" i="7"/>
  <c r="O996" i="7"/>
  <c r="O997" i="7"/>
  <c r="O998" i="7"/>
  <c r="O999" i="7"/>
  <c r="O1000" i="7"/>
  <c r="O1001" i="7"/>
  <c r="O1002" i="7"/>
  <c r="O1003" i="7"/>
  <c r="O1004" i="7"/>
  <c r="O1005" i="7"/>
  <c r="O1006" i="7"/>
  <c r="O1007" i="7"/>
  <c r="O1008" i="7"/>
  <c r="O1009" i="7"/>
  <c r="O1010" i="7"/>
  <c r="O1011" i="7"/>
  <c r="O1012" i="7"/>
  <c r="O1013" i="7"/>
  <c r="O1014" i="7"/>
  <c r="O1015" i="7"/>
  <c r="O1016" i="7"/>
  <c r="O1017" i="7"/>
  <c r="O1018" i="7"/>
  <c r="O1019" i="7"/>
  <c r="O1020" i="7"/>
  <c r="O1021" i="7"/>
  <c r="O1022" i="7"/>
  <c r="O1023" i="7"/>
  <c r="O1024" i="7"/>
  <c r="O1025" i="7"/>
  <c r="O1026" i="7"/>
  <c r="O1027" i="7"/>
  <c r="O1028" i="7"/>
  <c r="O1029" i="7"/>
  <c r="O1030" i="7"/>
  <c r="O1031" i="7"/>
  <c r="O1032" i="7"/>
  <c r="O1033" i="7"/>
  <c r="O1034" i="7"/>
  <c r="O1035" i="7"/>
  <c r="O1036" i="7"/>
  <c r="O1037" i="7"/>
  <c r="O1038" i="7"/>
  <c r="O1039" i="7"/>
  <c r="O1040" i="7"/>
  <c r="O1041" i="7"/>
  <c r="O1042" i="7"/>
  <c r="O1043" i="7"/>
  <c r="O1044" i="7"/>
  <c r="O1045" i="7"/>
  <c r="O1046" i="7"/>
  <c r="O1047" i="7"/>
  <c r="O1048" i="7"/>
  <c r="O1049" i="7"/>
  <c r="O1050" i="7"/>
  <c r="O1051" i="7"/>
  <c r="O1052" i="7"/>
  <c r="O1053" i="7"/>
  <c r="O1054" i="7"/>
  <c r="O1055" i="7"/>
  <c r="O1056" i="7"/>
  <c r="O1057" i="7"/>
  <c r="O1058" i="7"/>
  <c r="O1059" i="7"/>
  <c r="O1060" i="7"/>
  <c r="O1061" i="7"/>
  <c r="O1062" i="7"/>
  <c r="O1063" i="7"/>
  <c r="O1064" i="7"/>
  <c r="O1065" i="7"/>
  <c r="O1066" i="7"/>
  <c r="O1067" i="7"/>
  <c r="O1068" i="7"/>
  <c r="O1069" i="7"/>
  <c r="O1070" i="7"/>
  <c r="O1071" i="7"/>
  <c r="O1072" i="7"/>
  <c r="O1073" i="7"/>
  <c r="O1074" i="7"/>
  <c r="O1075" i="7"/>
  <c r="O1076" i="7"/>
  <c r="O1077" i="7"/>
  <c r="O1078" i="7"/>
  <c r="O1079" i="7"/>
  <c r="O1080" i="7"/>
  <c r="O1081" i="7"/>
  <c r="O1082" i="7"/>
  <c r="O1083" i="7"/>
  <c r="O1084" i="7"/>
  <c r="O1085" i="7"/>
  <c r="O1086" i="7"/>
  <c r="O1087" i="7"/>
  <c r="O1088" i="7"/>
  <c r="O1089" i="7"/>
  <c r="O1090" i="7"/>
  <c r="O1091" i="7"/>
  <c r="O1092" i="7"/>
  <c r="O1093" i="7"/>
  <c r="O1094" i="7"/>
  <c r="O1095" i="7"/>
  <c r="O1096" i="7"/>
  <c r="O1097" i="7"/>
  <c r="O1098" i="7"/>
  <c r="O1099" i="7"/>
  <c r="O1100" i="7"/>
  <c r="O1101" i="7"/>
  <c r="O1102" i="7"/>
  <c r="O1103" i="7"/>
  <c r="O1104" i="7"/>
  <c r="O1105" i="7"/>
  <c r="O1106" i="7"/>
  <c r="O1107" i="7"/>
  <c r="O1108" i="7"/>
  <c r="O1109" i="7"/>
  <c r="O1110" i="7"/>
  <c r="O1111" i="7"/>
  <c r="O1112" i="7"/>
  <c r="O1113" i="7"/>
  <c r="O1114" i="7"/>
  <c r="O1115" i="7"/>
  <c r="O1116" i="7"/>
  <c r="O1117" i="7"/>
  <c r="O1118" i="7"/>
  <c r="O1119" i="7"/>
  <c r="O1120" i="7"/>
  <c r="O1121" i="7"/>
  <c r="O1122" i="7"/>
  <c r="O1123" i="7"/>
  <c r="O1124" i="7"/>
  <c r="O1125" i="7"/>
  <c r="O1126" i="7"/>
  <c r="O1127" i="7"/>
  <c r="O1128" i="7"/>
  <c r="O1129" i="7"/>
  <c r="O1130" i="7"/>
  <c r="O1131" i="7"/>
  <c r="O1132" i="7"/>
  <c r="O1133" i="7"/>
  <c r="O1134" i="7"/>
  <c r="O1135" i="7"/>
  <c r="O1136" i="7"/>
  <c r="O1137" i="7"/>
  <c r="O1138" i="7"/>
  <c r="O1139" i="7"/>
  <c r="O1140" i="7"/>
  <c r="O1141" i="7"/>
  <c r="O1142" i="7"/>
  <c r="O1143" i="7"/>
  <c r="O1144" i="7"/>
  <c r="O1145" i="7"/>
  <c r="O1146" i="7"/>
  <c r="O1147" i="7"/>
  <c r="O1148" i="7"/>
  <c r="O1149" i="7"/>
  <c r="O1150" i="7"/>
  <c r="O1151" i="7"/>
  <c r="O1152" i="7"/>
  <c r="O1153" i="7"/>
  <c r="O1154" i="7"/>
  <c r="O1155" i="7"/>
  <c r="O1156" i="7"/>
  <c r="O1157" i="7"/>
  <c r="O1158" i="7"/>
  <c r="O1159" i="7"/>
  <c r="O1160" i="7"/>
  <c r="O1161" i="7"/>
  <c r="O1162" i="7"/>
  <c r="O1163" i="7"/>
  <c r="O1164" i="7"/>
  <c r="O1165" i="7"/>
  <c r="O1166" i="7"/>
  <c r="O1167" i="7"/>
  <c r="O1168" i="7"/>
  <c r="O1169" i="7"/>
  <c r="O1170" i="7"/>
  <c r="O1171" i="7"/>
  <c r="O1172" i="7"/>
  <c r="O1173" i="7"/>
  <c r="O1174" i="7"/>
  <c r="O1175" i="7"/>
  <c r="O1176" i="7"/>
  <c r="O1177" i="7"/>
  <c r="O1178" i="7"/>
  <c r="O1179" i="7"/>
  <c r="O1180" i="7"/>
  <c r="O1181" i="7"/>
  <c r="O1182" i="7"/>
  <c r="O1183" i="7"/>
  <c r="O1184" i="7"/>
  <c r="O1185" i="7"/>
  <c r="O1186" i="7"/>
  <c r="O1187" i="7"/>
  <c r="O1188" i="7"/>
  <c r="O1189" i="7"/>
  <c r="O1190" i="7"/>
  <c r="O1191" i="7"/>
  <c r="O1192" i="7"/>
  <c r="O1193" i="7"/>
  <c r="O1194" i="7"/>
  <c r="O1195" i="7"/>
  <c r="O1196" i="7"/>
  <c r="O1197" i="7"/>
  <c r="O1198" i="7"/>
  <c r="O1199" i="7"/>
  <c r="O1200" i="7"/>
  <c r="O1201" i="7"/>
  <c r="O1202" i="7"/>
  <c r="O1203" i="7"/>
  <c r="O1204" i="7"/>
  <c r="O1205" i="7"/>
  <c r="O1206" i="7"/>
  <c r="O1207" i="7"/>
  <c r="O1208" i="7"/>
  <c r="O1209" i="7"/>
  <c r="O1210" i="7"/>
  <c r="O1211" i="7"/>
  <c r="O1212" i="7"/>
  <c r="O1213" i="7"/>
  <c r="O14" i="7"/>
  <c r="F15" i="6"/>
  <c r="F16" i="6"/>
  <c r="F17" i="6"/>
  <c r="F18" i="6"/>
  <c r="F19" i="6"/>
  <c r="F20" i="6"/>
  <c r="F21" i="6"/>
  <c r="F22" i="6"/>
  <c r="F23" i="6"/>
  <c r="F24" i="6"/>
  <c r="F25" i="6"/>
  <c r="F26" i="6"/>
  <c r="F27" i="6"/>
  <c r="F28" i="6"/>
  <c r="F29" i="6"/>
  <c r="F30" i="6"/>
  <c r="F31" i="6"/>
  <c r="F32" i="6"/>
  <c r="F33" i="6"/>
  <c r="F34" i="6"/>
  <c r="F35" i="6"/>
  <c r="F36" i="6"/>
  <c r="F37" i="6"/>
  <c r="F38" i="6"/>
  <c r="F39" i="6"/>
  <c r="F40" i="6"/>
  <c r="F41" i="6"/>
  <c r="F42" i="6"/>
  <c r="F43" i="6"/>
  <c r="F44" i="6"/>
  <c r="F45" i="6"/>
  <c r="F46" i="6"/>
  <c r="F47" i="6"/>
  <c r="F48" i="6"/>
  <c r="F49" i="6"/>
  <c r="F50" i="6"/>
  <c r="F51" i="6"/>
  <c r="F52" i="6"/>
  <c r="F53" i="6"/>
  <c r="F54" i="6"/>
  <c r="F55" i="6"/>
  <c r="F56" i="6"/>
  <c r="F57" i="6"/>
  <c r="F58" i="6"/>
  <c r="F59" i="6"/>
  <c r="F60" i="6"/>
  <c r="F61" i="6"/>
  <c r="F62" i="6"/>
  <c r="F63" i="6"/>
  <c r="F64" i="6"/>
  <c r="F65" i="6"/>
  <c r="F66" i="6"/>
  <c r="F67" i="6"/>
  <c r="F68" i="6"/>
  <c r="F69" i="6"/>
  <c r="F70" i="6"/>
  <c r="F71" i="6"/>
  <c r="F72" i="6"/>
  <c r="F73" i="6"/>
  <c r="F74" i="6"/>
  <c r="F75" i="6"/>
  <c r="F76" i="6"/>
  <c r="F77" i="6"/>
  <c r="F78" i="6"/>
  <c r="F79" i="6"/>
  <c r="F80" i="6"/>
  <c r="F81" i="6"/>
  <c r="F82" i="6"/>
  <c r="F83" i="6"/>
  <c r="F84" i="6"/>
  <c r="F85" i="6"/>
  <c r="F86" i="6"/>
  <c r="F87" i="6"/>
  <c r="F88" i="6"/>
  <c r="F89" i="6"/>
  <c r="F90" i="6"/>
  <c r="F91" i="6"/>
  <c r="F92" i="6"/>
  <c r="F93" i="6"/>
  <c r="F94" i="6"/>
  <c r="F95" i="6"/>
  <c r="F96" i="6"/>
  <c r="F97" i="6"/>
  <c r="F98" i="6"/>
  <c r="F99" i="6"/>
  <c r="F100" i="6"/>
  <c r="F101" i="6"/>
  <c r="F102" i="6"/>
  <c r="F103" i="6"/>
  <c r="F104" i="6"/>
  <c r="F105" i="6"/>
  <c r="F106" i="6"/>
  <c r="F107" i="6"/>
  <c r="F108" i="6"/>
  <c r="F109" i="6"/>
  <c r="F110" i="6"/>
  <c r="F111" i="6"/>
  <c r="F112" i="6"/>
  <c r="F113" i="6"/>
  <c r="F114" i="6"/>
  <c r="F115" i="6"/>
  <c r="F116" i="6"/>
  <c r="F117" i="6"/>
  <c r="F118" i="6"/>
  <c r="F119" i="6"/>
  <c r="F120" i="6"/>
  <c r="F121" i="6"/>
  <c r="F122" i="6"/>
  <c r="F123" i="6"/>
  <c r="F124" i="6"/>
  <c r="F125" i="6"/>
  <c r="F126" i="6"/>
  <c r="F127" i="6"/>
  <c r="F128" i="6"/>
  <c r="F129" i="6"/>
  <c r="F130" i="6"/>
  <c r="F131" i="6"/>
  <c r="F132" i="6"/>
  <c r="F133" i="6"/>
  <c r="F134" i="6"/>
  <c r="F135" i="6"/>
  <c r="F136" i="6"/>
  <c r="F137" i="6"/>
  <c r="F138" i="6"/>
  <c r="F139" i="6"/>
  <c r="F140" i="6"/>
  <c r="F141" i="6"/>
  <c r="F142" i="6"/>
  <c r="F143" i="6"/>
  <c r="F144" i="6"/>
  <c r="F145" i="6"/>
  <c r="F146" i="6"/>
  <c r="F147" i="6"/>
  <c r="F148" i="6"/>
  <c r="F149" i="6"/>
  <c r="F150" i="6"/>
  <c r="F151" i="6"/>
  <c r="F152" i="6"/>
  <c r="F153" i="6"/>
  <c r="F154" i="6"/>
  <c r="F155" i="6"/>
  <c r="F156" i="6"/>
  <c r="F157" i="6"/>
  <c r="F158" i="6"/>
  <c r="F159" i="6"/>
  <c r="F160" i="6"/>
  <c r="F161" i="6"/>
  <c r="F162" i="6"/>
  <c r="F163" i="6"/>
  <c r="F164" i="6"/>
  <c r="F165" i="6"/>
  <c r="F166" i="6"/>
  <c r="F167" i="6"/>
  <c r="F168" i="6"/>
  <c r="F169" i="6"/>
  <c r="F170" i="6"/>
  <c r="F171" i="6"/>
  <c r="F172" i="6"/>
  <c r="F173" i="6"/>
  <c r="F174" i="6"/>
  <c r="F175" i="6"/>
  <c r="F176" i="6"/>
  <c r="F177" i="6"/>
  <c r="F178" i="6"/>
  <c r="F179" i="6"/>
  <c r="F180" i="6"/>
  <c r="F181" i="6"/>
  <c r="F182" i="6"/>
  <c r="F183" i="6"/>
  <c r="F184" i="6"/>
  <c r="F185" i="6"/>
  <c r="F186" i="6"/>
  <c r="F187" i="6"/>
  <c r="F188" i="6"/>
  <c r="F189" i="6"/>
  <c r="F190" i="6"/>
  <c r="F191" i="6"/>
  <c r="F192" i="6"/>
  <c r="F193" i="6"/>
  <c r="F194" i="6"/>
  <c r="F195" i="6"/>
  <c r="F196" i="6"/>
  <c r="F197" i="6"/>
  <c r="F198" i="6"/>
  <c r="F199" i="6"/>
  <c r="F200" i="6"/>
  <c r="F201" i="6"/>
  <c r="F202" i="6"/>
  <c r="F203" i="6"/>
  <c r="F204" i="6"/>
  <c r="F205" i="6"/>
  <c r="F206" i="6"/>
  <c r="F207" i="6"/>
  <c r="F208" i="6"/>
  <c r="F209" i="6"/>
  <c r="F210" i="6"/>
  <c r="F211" i="6"/>
  <c r="F212" i="6"/>
  <c r="F213" i="6"/>
  <c r="F214" i="6"/>
  <c r="F215" i="6"/>
  <c r="F216" i="6"/>
  <c r="F217" i="6"/>
  <c r="F218" i="6"/>
  <c r="F219" i="6"/>
  <c r="F220" i="6"/>
  <c r="F221" i="6"/>
  <c r="F222" i="6"/>
  <c r="F223" i="6"/>
  <c r="F224" i="6"/>
  <c r="F225" i="6"/>
  <c r="F226" i="6"/>
  <c r="F227" i="6"/>
  <c r="F228" i="6"/>
  <c r="F229" i="6"/>
  <c r="F230" i="6"/>
  <c r="F231" i="6"/>
  <c r="F232" i="6"/>
  <c r="F233" i="6"/>
  <c r="F234" i="6"/>
  <c r="F235" i="6"/>
  <c r="F236" i="6"/>
  <c r="F237" i="6"/>
  <c r="F238" i="6"/>
  <c r="F239" i="6"/>
  <c r="F240" i="6"/>
  <c r="F241" i="6"/>
  <c r="F242" i="6"/>
  <c r="F243" i="6"/>
  <c r="F244" i="6"/>
  <c r="F245" i="6"/>
  <c r="F246" i="6"/>
  <c r="F247" i="6"/>
  <c r="F248" i="6"/>
  <c r="F249" i="6"/>
  <c r="F250" i="6"/>
  <c r="F251" i="6"/>
  <c r="F252" i="6"/>
  <c r="F253" i="6"/>
  <c r="F254" i="6"/>
  <c r="F255" i="6"/>
  <c r="F256" i="6"/>
  <c r="F257" i="6"/>
  <c r="F258" i="6"/>
  <c r="F259" i="6"/>
  <c r="F260" i="6"/>
  <c r="F261" i="6"/>
  <c r="F262" i="6"/>
  <c r="F263" i="6"/>
  <c r="F264" i="6"/>
  <c r="F265" i="6"/>
  <c r="F266" i="6"/>
  <c r="F267" i="6"/>
  <c r="F268" i="6"/>
  <c r="F269" i="6"/>
  <c r="F270" i="6"/>
  <c r="F271" i="6"/>
  <c r="F272" i="6"/>
  <c r="F273" i="6"/>
  <c r="F274" i="6"/>
  <c r="F275" i="6"/>
  <c r="F276" i="6"/>
  <c r="F277" i="6"/>
  <c r="F278" i="6"/>
  <c r="F279" i="6"/>
  <c r="F280" i="6"/>
  <c r="F281" i="6"/>
  <c r="F282" i="6"/>
  <c r="F283" i="6"/>
  <c r="F284" i="6"/>
  <c r="F285" i="6"/>
  <c r="F286" i="6"/>
  <c r="F287" i="6"/>
  <c r="F288" i="6"/>
  <c r="F289" i="6"/>
  <c r="F290" i="6"/>
  <c r="F291" i="6"/>
  <c r="F292" i="6"/>
  <c r="F293" i="6"/>
  <c r="F294" i="6"/>
  <c r="F295" i="6"/>
  <c r="F296" i="6"/>
  <c r="F297" i="6"/>
  <c r="F298" i="6"/>
  <c r="F299" i="6"/>
  <c r="F300" i="6"/>
  <c r="F301" i="6"/>
  <c r="F302" i="6"/>
  <c r="F303" i="6"/>
  <c r="F304" i="6"/>
  <c r="F305" i="6"/>
  <c r="F306" i="6"/>
  <c r="F307" i="6"/>
  <c r="F308" i="6"/>
  <c r="F309" i="6"/>
  <c r="F310" i="6"/>
  <c r="F311" i="6"/>
  <c r="F312" i="6"/>
  <c r="F313" i="6"/>
  <c r="F314" i="6"/>
  <c r="F315" i="6"/>
  <c r="F316" i="6"/>
  <c r="F317" i="6"/>
  <c r="F318" i="6"/>
  <c r="F319" i="6"/>
  <c r="F320" i="6"/>
  <c r="F321" i="6"/>
  <c r="F322" i="6"/>
  <c r="F323" i="6"/>
  <c r="F324" i="6"/>
  <c r="F325" i="6"/>
  <c r="F326" i="6"/>
  <c r="F327" i="6"/>
  <c r="F328" i="6"/>
  <c r="F329" i="6"/>
  <c r="F330" i="6"/>
  <c r="F331" i="6"/>
  <c r="F332" i="6"/>
  <c r="F333" i="6"/>
  <c r="F334" i="6"/>
  <c r="F335" i="6"/>
  <c r="F336" i="6"/>
  <c r="F337" i="6"/>
  <c r="F338" i="6"/>
  <c r="F339" i="6"/>
  <c r="F340" i="6"/>
  <c r="F341" i="6"/>
  <c r="F342" i="6"/>
  <c r="F343" i="6"/>
  <c r="F344" i="6"/>
  <c r="F345" i="6"/>
  <c r="F346" i="6"/>
  <c r="F347" i="6"/>
  <c r="F348" i="6"/>
  <c r="F349" i="6"/>
  <c r="F350" i="6"/>
  <c r="F351" i="6"/>
  <c r="F352" i="6"/>
  <c r="F353" i="6"/>
  <c r="F354" i="6"/>
  <c r="F355" i="6"/>
  <c r="F356" i="6"/>
  <c r="F357" i="6"/>
  <c r="F358" i="6"/>
  <c r="F359" i="6"/>
  <c r="F360" i="6"/>
  <c r="F361" i="6"/>
  <c r="F362" i="6"/>
  <c r="F363" i="6"/>
  <c r="F364" i="6"/>
  <c r="F365" i="6"/>
  <c r="F366" i="6"/>
  <c r="F367" i="6"/>
  <c r="F368" i="6"/>
  <c r="F369" i="6"/>
  <c r="F370" i="6"/>
  <c r="F371" i="6"/>
  <c r="F372" i="6"/>
  <c r="F373" i="6"/>
  <c r="F374" i="6"/>
  <c r="F375" i="6"/>
  <c r="F376" i="6"/>
  <c r="F377" i="6"/>
  <c r="F378" i="6"/>
  <c r="F379" i="6"/>
  <c r="F380" i="6"/>
  <c r="F381" i="6"/>
  <c r="F382" i="6"/>
  <c r="F383" i="6"/>
  <c r="F384" i="6"/>
  <c r="F385" i="6"/>
  <c r="F386" i="6"/>
  <c r="F387" i="6"/>
  <c r="F388" i="6"/>
  <c r="F389" i="6"/>
  <c r="F390" i="6"/>
  <c r="F391" i="6"/>
  <c r="F392" i="6"/>
  <c r="F393" i="6"/>
  <c r="F394" i="6"/>
  <c r="F395" i="6"/>
  <c r="F396" i="6"/>
  <c r="F397" i="6"/>
  <c r="F398" i="6"/>
  <c r="F399" i="6"/>
  <c r="F400" i="6"/>
  <c r="F401" i="6"/>
  <c r="F402" i="6"/>
  <c r="F403" i="6"/>
  <c r="F404" i="6"/>
  <c r="F405" i="6"/>
  <c r="F406" i="6"/>
  <c r="F407" i="6"/>
  <c r="F408" i="6"/>
  <c r="F409" i="6"/>
  <c r="F410" i="6"/>
  <c r="F411" i="6"/>
  <c r="F412" i="6"/>
  <c r="F413" i="6"/>
  <c r="F414" i="6"/>
  <c r="F415" i="6"/>
  <c r="F416" i="6"/>
  <c r="F417" i="6"/>
  <c r="F418" i="6"/>
  <c r="F419" i="6"/>
  <c r="F420" i="6"/>
  <c r="F421" i="6"/>
  <c r="F422" i="6"/>
  <c r="F423" i="6"/>
  <c r="F424" i="6"/>
  <c r="F425" i="6"/>
  <c r="F426" i="6"/>
  <c r="F427" i="6"/>
  <c r="F428" i="6"/>
  <c r="F429" i="6"/>
  <c r="F430" i="6"/>
  <c r="F431" i="6"/>
  <c r="F432" i="6"/>
  <c r="F433" i="6"/>
  <c r="F434" i="6"/>
  <c r="F435" i="6"/>
  <c r="F436" i="6"/>
  <c r="F437" i="6"/>
  <c r="F438" i="6"/>
  <c r="F439" i="6"/>
  <c r="F440" i="6"/>
  <c r="F441" i="6"/>
  <c r="F442" i="6"/>
  <c r="F443" i="6"/>
  <c r="F444" i="6"/>
  <c r="F445" i="6"/>
  <c r="F446" i="6"/>
  <c r="F447" i="6"/>
  <c r="F448" i="6"/>
  <c r="F449" i="6"/>
  <c r="F450" i="6"/>
  <c r="F451" i="6"/>
  <c r="F452" i="6"/>
  <c r="F453" i="6"/>
  <c r="F454" i="6"/>
  <c r="F455" i="6"/>
  <c r="F456" i="6"/>
  <c r="F457" i="6"/>
  <c r="F458" i="6"/>
  <c r="F459" i="6"/>
  <c r="F460" i="6"/>
  <c r="F461" i="6"/>
  <c r="F462" i="6"/>
  <c r="F463" i="6"/>
  <c r="F464" i="6"/>
  <c r="F465" i="6"/>
  <c r="F466" i="6"/>
  <c r="F467" i="6"/>
  <c r="F468" i="6"/>
  <c r="F469" i="6"/>
  <c r="F470" i="6"/>
  <c r="F471" i="6"/>
  <c r="F472" i="6"/>
  <c r="F473" i="6"/>
  <c r="F474" i="6"/>
  <c r="F475" i="6"/>
  <c r="F476" i="6"/>
  <c r="F477" i="6"/>
  <c r="F478" i="6"/>
  <c r="F479" i="6"/>
  <c r="F480" i="6"/>
  <c r="F481" i="6"/>
  <c r="F482" i="6"/>
  <c r="F483" i="6"/>
  <c r="F484" i="6"/>
  <c r="F485" i="6"/>
  <c r="F486" i="6"/>
  <c r="F487" i="6"/>
  <c r="F488" i="6"/>
  <c r="F489" i="6"/>
  <c r="F490" i="6"/>
  <c r="F491" i="6"/>
  <c r="F492" i="6"/>
  <c r="F493" i="6"/>
  <c r="F494" i="6"/>
  <c r="F495" i="6"/>
  <c r="F496" i="6"/>
  <c r="F497" i="6"/>
  <c r="F498" i="6"/>
  <c r="F499" i="6"/>
  <c r="F500" i="6"/>
  <c r="F501" i="6"/>
  <c r="F502" i="6"/>
  <c r="F503" i="6"/>
  <c r="F504" i="6"/>
  <c r="F505" i="6"/>
  <c r="F506" i="6"/>
  <c r="F507" i="6"/>
  <c r="F508" i="6"/>
  <c r="F509" i="6"/>
  <c r="F510" i="6"/>
  <c r="F511" i="6"/>
  <c r="F512" i="6"/>
  <c r="F513" i="6"/>
  <c r="F514" i="6"/>
  <c r="F515" i="6"/>
  <c r="F516" i="6"/>
  <c r="F517" i="6"/>
  <c r="F518" i="6"/>
  <c r="F519" i="6"/>
  <c r="F520" i="6"/>
  <c r="F521" i="6"/>
  <c r="F522" i="6"/>
  <c r="F523" i="6"/>
  <c r="F524" i="6"/>
  <c r="F525" i="6"/>
  <c r="F526" i="6"/>
  <c r="F527" i="6"/>
  <c r="F528" i="6"/>
  <c r="F529" i="6"/>
  <c r="F530" i="6"/>
  <c r="F531" i="6"/>
  <c r="F532" i="6"/>
  <c r="F533" i="6"/>
  <c r="F534" i="6"/>
  <c r="F535" i="6"/>
  <c r="F536" i="6"/>
  <c r="F537" i="6"/>
  <c r="F538" i="6"/>
  <c r="F539" i="6"/>
  <c r="F540" i="6"/>
  <c r="F541" i="6"/>
  <c r="F542" i="6"/>
  <c r="F543" i="6"/>
  <c r="F544" i="6"/>
  <c r="F545" i="6"/>
  <c r="F546" i="6"/>
  <c r="F547" i="6"/>
  <c r="F548" i="6"/>
  <c r="F549" i="6"/>
  <c r="F550" i="6"/>
  <c r="F551" i="6"/>
  <c r="F552" i="6"/>
  <c r="F553" i="6"/>
  <c r="F554" i="6"/>
  <c r="F555" i="6"/>
  <c r="F556" i="6"/>
  <c r="F557" i="6"/>
  <c r="F558" i="6"/>
  <c r="F559" i="6"/>
  <c r="F560" i="6"/>
  <c r="F561" i="6"/>
  <c r="F562" i="6"/>
  <c r="F563" i="6"/>
  <c r="F564" i="6"/>
  <c r="F565" i="6"/>
  <c r="F566" i="6"/>
  <c r="F567" i="6"/>
  <c r="F568" i="6"/>
  <c r="F569" i="6"/>
  <c r="F570" i="6"/>
  <c r="F571" i="6"/>
  <c r="F572" i="6"/>
  <c r="F573" i="6"/>
  <c r="F574" i="6"/>
  <c r="F575" i="6"/>
  <c r="F576" i="6"/>
  <c r="F577" i="6"/>
  <c r="F578" i="6"/>
  <c r="F579" i="6"/>
  <c r="F580" i="6"/>
  <c r="F581" i="6"/>
  <c r="F582" i="6"/>
  <c r="F583" i="6"/>
  <c r="F584" i="6"/>
  <c r="F585" i="6"/>
  <c r="F586" i="6"/>
  <c r="F587" i="6"/>
  <c r="F588" i="6"/>
  <c r="F589" i="6"/>
  <c r="F590" i="6"/>
  <c r="F591" i="6"/>
  <c r="F592" i="6"/>
  <c r="F593" i="6"/>
  <c r="F594" i="6"/>
  <c r="F595" i="6"/>
  <c r="F596" i="6"/>
  <c r="F597" i="6"/>
  <c r="F598" i="6"/>
  <c r="F599" i="6"/>
  <c r="F600" i="6"/>
  <c r="F601" i="6"/>
  <c r="F602" i="6"/>
  <c r="F603" i="6"/>
  <c r="F604" i="6"/>
  <c r="F605" i="6"/>
  <c r="F606" i="6"/>
  <c r="F607" i="6"/>
  <c r="F608" i="6"/>
  <c r="F609" i="6"/>
  <c r="F610" i="6"/>
  <c r="F611" i="6"/>
  <c r="F612" i="6"/>
  <c r="F613" i="6"/>
  <c r="F614" i="6"/>
  <c r="F615" i="6"/>
  <c r="F616" i="6"/>
  <c r="F617" i="6"/>
  <c r="F618" i="6"/>
  <c r="F619" i="6"/>
  <c r="F620" i="6"/>
  <c r="F621" i="6"/>
  <c r="F622" i="6"/>
  <c r="F623" i="6"/>
  <c r="F624" i="6"/>
  <c r="F625" i="6"/>
  <c r="F626" i="6"/>
  <c r="F627" i="6"/>
  <c r="F628" i="6"/>
  <c r="F629" i="6"/>
  <c r="F630" i="6"/>
  <c r="F631" i="6"/>
  <c r="F632" i="6"/>
  <c r="F633" i="6"/>
  <c r="F634" i="6"/>
  <c r="F635" i="6"/>
  <c r="F636" i="6"/>
  <c r="F637" i="6"/>
  <c r="F638" i="6"/>
  <c r="F639" i="6"/>
  <c r="F640" i="6"/>
  <c r="F641" i="6"/>
  <c r="F642" i="6"/>
  <c r="F643" i="6"/>
  <c r="F644" i="6"/>
  <c r="F645" i="6"/>
  <c r="F646" i="6"/>
  <c r="F647" i="6"/>
  <c r="F648" i="6"/>
  <c r="F649" i="6"/>
  <c r="F650" i="6"/>
  <c r="F651" i="6"/>
  <c r="F652" i="6"/>
  <c r="F653" i="6"/>
  <c r="F654" i="6"/>
  <c r="F655" i="6"/>
  <c r="F656" i="6"/>
  <c r="F657" i="6"/>
  <c r="F658" i="6"/>
  <c r="F659" i="6"/>
  <c r="F660" i="6"/>
  <c r="F661" i="6"/>
  <c r="F662" i="6"/>
  <c r="F663" i="6"/>
  <c r="F664" i="6"/>
  <c r="F665" i="6"/>
  <c r="F666" i="6"/>
  <c r="F667" i="6"/>
  <c r="F668" i="6"/>
  <c r="F669" i="6"/>
  <c r="F670" i="6"/>
  <c r="F671" i="6"/>
  <c r="F672" i="6"/>
  <c r="F673" i="6"/>
  <c r="F674" i="6"/>
  <c r="F675" i="6"/>
  <c r="F676" i="6"/>
  <c r="F677" i="6"/>
  <c r="F678" i="6"/>
  <c r="F679" i="6"/>
  <c r="F680" i="6"/>
  <c r="F681" i="6"/>
  <c r="F682" i="6"/>
  <c r="F683" i="6"/>
  <c r="F684" i="6"/>
  <c r="F685" i="6"/>
  <c r="F686" i="6"/>
  <c r="F687" i="6"/>
  <c r="F688" i="6"/>
  <c r="F689" i="6"/>
  <c r="F690" i="6"/>
  <c r="F691" i="6"/>
  <c r="F692" i="6"/>
  <c r="F693" i="6"/>
  <c r="F694" i="6"/>
  <c r="F695" i="6"/>
  <c r="F696" i="6"/>
  <c r="F697" i="6"/>
  <c r="F698" i="6"/>
  <c r="F699" i="6"/>
  <c r="F700" i="6"/>
  <c r="F701" i="6"/>
  <c r="F702" i="6"/>
  <c r="F703" i="6"/>
  <c r="F704" i="6"/>
  <c r="F705" i="6"/>
  <c r="F706" i="6"/>
  <c r="F707" i="6"/>
  <c r="F708" i="6"/>
  <c r="F709" i="6"/>
  <c r="F710" i="6"/>
  <c r="F711" i="6"/>
  <c r="F712" i="6"/>
  <c r="F713" i="6"/>
  <c r="F714" i="6"/>
  <c r="F715" i="6"/>
  <c r="F716" i="6"/>
  <c r="F717" i="6"/>
  <c r="F718" i="6"/>
  <c r="F719" i="6"/>
  <c r="F720" i="6"/>
  <c r="F721" i="6"/>
  <c r="F722" i="6"/>
  <c r="F723" i="6"/>
  <c r="F724" i="6"/>
  <c r="F725" i="6"/>
  <c r="F726" i="6"/>
  <c r="F727" i="6"/>
  <c r="F728" i="6"/>
  <c r="F729" i="6"/>
  <c r="F730" i="6"/>
  <c r="F731" i="6"/>
  <c r="F732" i="6"/>
  <c r="F733" i="6"/>
  <c r="F734" i="6"/>
  <c r="F735" i="6"/>
  <c r="F736" i="6"/>
  <c r="F737" i="6"/>
  <c r="F738" i="6"/>
  <c r="F739" i="6"/>
  <c r="F740" i="6"/>
  <c r="F741" i="6"/>
  <c r="F742" i="6"/>
  <c r="F743" i="6"/>
  <c r="F744" i="6"/>
  <c r="F745" i="6"/>
  <c r="F746" i="6"/>
  <c r="F747" i="6"/>
  <c r="F748" i="6"/>
  <c r="F749" i="6"/>
  <c r="F750" i="6"/>
  <c r="F751" i="6"/>
  <c r="F752" i="6"/>
  <c r="F753" i="6"/>
  <c r="F754" i="6"/>
  <c r="F755" i="6"/>
  <c r="F756" i="6"/>
  <c r="F757" i="6"/>
  <c r="F758" i="6"/>
  <c r="F759" i="6"/>
  <c r="F760" i="6"/>
  <c r="F761" i="6"/>
  <c r="F762" i="6"/>
  <c r="F763" i="6"/>
  <c r="F764" i="6"/>
  <c r="F765" i="6"/>
  <c r="F766" i="6"/>
  <c r="F767" i="6"/>
  <c r="F768" i="6"/>
  <c r="F769" i="6"/>
  <c r="F770" i="6"/>
  <c r="F771" i="6"/>
  <c r="F772" i="6"/>
  <c r="F773" i="6"/>
  <c r="F774" i="6"/>
  <c r="F775" i="6"/>
  <c r="F776" i="6"/>
  <c r="F777" i="6"/>
  <c r="F778" i="6"/>
  <c r="F779" i="6"/>
  <c r="F780" i="6"/>
  <c r="F781" i="6"/>
  <c r="F782" i="6"/>
  <c r="F783" i="6"/>
  <c r="F784" i="6"/>
  <c r="F785" i="6"/>
  <c r="F786" i="6"/>
  <c r="F787" i="6"/>
  <c r="F788" i="6"/>
  <c r="F789" i="6"/>
  <c r="F790" i="6"/>
  <c r="F791" i="6"/>
  <c r="F792" i="6"/>
  <c r="F793" i="6"/>
  <c r="F794" i="6"/>
  <c r="F795" i="6"/>
  <c r="F796" i="6"/>
  <c r="F797" i="6"/>
  <c r="F798" i="6"/>
  <c r="F799" i="6"/>
  <c r="F800" i="6"/>
  <c r="F801" i="6"/>
  <c r="F802" i="6"/>
  <c r="F803" i="6"/>
  <c r="F804" i="6"/>
  <c r="F805" i="6"/>
  <c r="F806" i="6"/>
  <c r="F807" i="6"/>
  <c r="F808" i="6"/>
  <c r="F809" i="6"/>
  <c r="F810" i="6"/>
  <c r="F811" i="6"/>
  <c r="F812" i="6"/>
  <c r="F813" i="6"/>
  <c r="F814" i="6"/>
  <c r="F815" i="6"/>
  <c r="F816" i="6"/>
  <c r="F817" i="6"/>
  <c r="F818" i="6"/>
  <c r="F819" i="6"/>
  <c r="F820" i="6"/>
  <c r="F821" i="6"/>
  <c r="F822" i="6"/>
  <c r="F823" i="6"/>
  <c r="F824" i="6"/>
  <c r="F825" i="6"/>
  <c r="F826" i="6"/>
  <c r="F827" i="6"/>
  <c r="F828" i="6"/>
  <c r="F829" i="6"/>
  <c r="F830" i="6"/>
  <c r="F831" i="6"/>
  <c r="F832" i="6"/>
  <c r="F833" i="6"/>
  <c r="F834" i="6"/>
  <c r="F835" i="6"/>
  <c r="F836" i="6"/>
  <c r="F837" i="6"/>
  <c r="F838" i="6"/>
  <c r="F839" i="6"/>
  <c r="F840" i="6"/>
  <c r="F841" i="6"/>
  <c r="F842" i="6"/>
  <c r="F843" i="6"/>
  <c r="F844" i="6"/>
  <c r="F845" i="6"/>
  <c r="F846" i="6"/>
  <c r="F847" i="6"/>
  <c r="F848" i="6"/>
  <c r="F849" i="6"/>
  <c r="F850" i="6"/>
  <c r="F851" i="6"/>
  <c r="F852" i="6"/>
  <c r="F853" i="6"/>
  <c r="F854" i="6"/>
  <c r="F855" i="6"/>
  <c r="F856" i="6"/>
  <c r="F857" i="6"/>
  <c r="F858" i="6"/>
  <c r="F859" i="6"/>
  <c r="F860" i="6"/>
  <c r="F861" i="6"/>
  <c r="F862" i="6"/>
  <c r="F863" i="6"/>
  <c r="F864" i="6"/>
  <c r="F865" i="6"/>
  <c r="F866" i="6"/>
  <c r="F867" i="6"/>
  <c r="F868" i="6"/>
  <c r="F869" i="6"/>
  <c r="F870" i="6"/>
  <c r="F871" i="6"/>
  <c r="F872" i="6"/>
  <c r="F873" i="6"/>
  <c r="F874" i="6"/>
  <c r="F875" i="6"/>
  <c r="F876" i="6"/>
  <c r="F877" i="6"/>
  <c r="F878" i="6"/>
  <c r="F879" i="6"/>
  <c r="F880" i="6"/>
  <c r="F881" i="6"/>
  <c r="F882" i="6"/>
  <c r="F883" i="6"/>
  <c r="F884" i="6"/>
  <c r="F885" i="6"/>
  <c r="F886" i="6"/>
  <c r="F887" i="6"/>
  <c r="F888" i="6"/>
  <c r="F889" i="6"/>
  <c r="F890" i="6"/>
  <c r="F891" i="6"/>
  <c r="F892" i="6"/>
  <c r="F893" i="6"/>
  <c r="F894" i="6"/>
  <c r="F895" i="6"/>
  <c r="F896" i="6"/>
  <c r="F897" i="6"/>
  <c r="F898" i="6"/>
  <c r="F899" i="6"/>
  <c r="F900" i="6"/>
  <c r="F901" i="6"/>
  <c r="F902" i="6"/>
  <c r="F903" i="6"/>
  <c r="F904" i="6"/>
  <c r="F905" i="6"/>
  <c r="F906" i="6"/>
  <c r="F907" i="6"/>
  <c r="F908" i="6"/>
  <c r="F909" i="6"/>
  <c r="F910" i="6"/>
  <c r="F911" i="6"/>
  <c r="F912" i="6"/>
  <c r="F913" i="6"/>
  <c r="F914" i="6"/>
  <c r="F915" i="6"/>
  <c r="F916" i="6"/>
  <c r="F917" i="6"/>
  <c r="F918" i="6"/>
  <c r="F919" i="6"/>
  <c r="F920" i="6"/>
  <c r="F921" i="6"/>
  <c r="F922" i="6"/>
  <c r="F923" i="6"/>
  <c r="F924" i="6"/>
  <c r="F925" i="6"/>
  <c r="F926" i="6"/>
  <c r="F927" i="6"/>
  <c r="F928" i="6"/>
  <c r="F929" i="6"/>
  <c r="F930" i="6"/>
  <c r="F931" i="6"/>
  <c r="F932" i="6"/>
  <c r="F933" i="6"/>
  <c r="F934" i="6"/>
  <c r="F935" i="6"/>
  <c r="F936" i="6"/>
  <c r="F937" i="6"/>
  <c r="F938" i="6"/>
  <c r="F939" i="6"/>
  <c r="F940" i="6"/>
  <c r="F941" i="6"/>
  <c r="F942" i="6"/>
  <c r="F943" i="6"/>
  <c r="F944" i="6"/>
  <c r="F945" i="6"/>
  <c r="F946" i="6"/>
  <c r="F947" i="6"/>
  <c r="F948" i="6"/>
  <c r="F949" i="6"/>
  <c r="F950" i="6"/>
  <c r="F951" i="6"/>
  <c r="F952" i="6"/>
  <c r="F953" i="6"/>
  <c r="F954" i="6"/>
  <c r="F955" i="6"/>
  <c r="F956" i="6"/>
  <c r="F957" i="6"/>
  <c r="F958" i="6"/>
  <c r="F959" i="6"/>
  <c r="F960" i="6"/>
  <c r="F961" i="6"/>
  <c r="F962" i="6"/>
  <c r="F963" i="6"/>
  <c r="F964" i="6"/>
  <c r="F965" i="6"/>
  <c r="F966" i="6"/>
  <c r="F967" i="6"/>
  <c r="F968" i="6"/>
  <c r="F969" i="6"/>
  <c r="F970" i="6"/>
  <c r="F971" i="6"/>
  <c r="F972" i="6"/>
  <c r="F973" i="6"/>
  <c r="F974" i="6"/>
  <c r="F975" i="6"/>
  <c r="F976" i="6"/>
  <c r="F977" i="6"/>
  <c r="F978" i="6"/>
  <c r="F979" i="6"/>
  <c r="F980" i="6"/>
  <c r="F981" i="6"/>
  <c r="F982" i="6"/>
  <c r="F983" i="6"/>
  <c r="F984" i="6"/>
  <c r="F985" i="6"/>
  <c r="F986" i="6"/>
  <c r="F987" i="6"/>
  <c r="F988" i="6"/>
  <c r="F989" i="6"/>
  <c r="F990" i="6"/>
  <c r="F991" i="6"/>
  <c r="F992" i="6"/>
  <c r="F993" i="6"/>
  <c r="F994" i="6"/>
  <c r="F995" i="6"/>
  <c r="F996" i="6"/>
  <c r="F997" i="6"/>
  <c r="F998" i="6"/>
  <c r="F999" i="6"/>
  <c r="F1000" i="6"/>
  <c r="F1001" i="6"/>
  <c r="F1002" i="6"/>
  <c r="F1003" i="6"/>
  <c r="F1004" i="6"/>
  <c r="F1005" i="6"/>
  <c r="F1006" i="6"/>
  <c r="F1007" i="6"/>
  <c r="F1008" i="6"/>
  <c r="F1009" i="6"/>
  <c r="F1010" i="6"/>
  <c r="F1011" i="6"/>
  <c r="F1012" i="6"/>
  <c r="F1013" i="6"/>
  <c r="F1014" i="6"/>
  <c r="F1015" i="6"/>
  <c r="F1016" i="6"/>
  <c r="F1017" i="6"/>
  <c r="F1018" i="6"/>
  <c r="F1019" i="6"/>
  <c r="F1020" i="6"/>
  <c r="F1021" i="6"/>
  <c r="F1022" i="6"/>
  <c r="F1023" i="6"/>
  <c r="F1024" i="6"/>
  <c r="F1025" i="6"/>
  <c r="F1026" i="6"/>
  <c r="F1027" i="6"/>
  <c r="F1028" i="6"/>
  <c r="F1029" i="6"/>
  <c r="F1030" i="6"/>
  <c r="F1031" i="6"/>
  <c r="F1032" i="6"/>
  <c r="F1033" i="6"/>
  <c r="F1034" i="6"/>
  <c r="F1035" i="6"/>
  <c r="F1036" i="6"/>
  <c r="F1037" i="6"/>
  <c r="F1038" i="6"/>
  <c r="F1039" i="6"/>
  <c r="F1040" i="6"/>
  <c r="F1041" i="6"/>
  <c r="F1042" i="6"/>
  <c r="F1043" i="6"/>
  <c r="F1044" i="6"/>
  <c r="F1045" i="6"/>
  <c r="F1046" i="6"/>
  <c r="F1047" i="6"/>
  <c r="F1048" i="6"/>
  <c r="F1049" i="6"/>
  <c r="F1050" i="6"/>
  <c r="F1051" i="6"/>
  <c r="F1052" i="6"/>
  <c r="F1053" i="6"/>
  <c r="F1054" i="6"/>
  <c r="F1055" i="6"/>
  <c r="F1056" i="6"/>
  <c r="F1057" i="6"/>
  <c r="F1058" i="6"/>
  <c r="F1059" i="6"/>
  <c r="F1060" i="6"/>
  <c r="F1061" i="6"/>
  <c r="F1062" i="6"/>
  <c r="F1063" i="6"/>
  <c r="F1064" i="6"/>
  <c r="F1065" i="6"/>
  <c r="F1066" i="6"/>
  <c r="F1067" i="6"/>
  <c r="F1068" i="6"/>
  <c r="F1069" i="6"/>
  <c r="F1070" i="6"/>
  <c r="F1071" i="6"/>
  <c r="F1072" i="6"/>
  <c r="F1073" i="6"/>
  <c r="F1074" i="6"/>
  <c r="F1075" i="6"/>
  <c r="F1076" i="6"/>
  <c r="F1077" i="6"/>
  <c r="F1078" i="6"/>
  <c r="F1079" i="6"/>
  <c r="F1080" i="6"/>
  <c r="F1081" i="6"/>
  <c r="F1082" i="6"/>
  <c r="F1083" i="6"/>
  <c r="F1084" i="6"/>
  <c r="F1085" i="6"/>
  <c r="F1086" i="6"/>
  <c r="F1087" i="6"/>
  <c r="F1088" i="6"/>
  <c r="F1089" i="6"/>
  <c r="F1090" i="6"/>
  <c r="F1091" i="6"/>
  <c r="F1092" i="6"/>
  <c r="F1093" i="6"/>
  <c r="F1094" i="6"/>
  <c r="F1095" i="6"/>
  <c r="F1096" i="6"/>
  <c r="F1097" i="6"/>
  <c r="F1098" i="6"/>
  <c r="F1099" i="6"/>
  <c r="F1100" i="6"/>
  <c r="F1101" i="6"/>
  <c r="F1102" i="6"/>
  <c r="F1103" i="6"/>
  <c r="F1104" i="6"/>
  <c r="F1105" i="6"/>
  <c r="F1106" i="6"/>
  <c r="F1107" i="6"/>
  <c r="F1108" i="6"/>
  <c r="F1109" i="6"/>
  <c r="F1110" i="6"/>
  <c r="F1111" i="6"/>
  <c r="F1112" i="6"/>
  <c r="F1113" i="6"/>
  <c r="F1114" i="6"/>
  <c r="F1115" i="6"/>
  <c r="F1116" i="6"/>
  <c r="F1117" i="6"/>
  <c r="F1118" i="6"/>
  <c r="F1119" i="6"/>
  <c r="F1120" i="6"/>
  <c r="F1121" i="6"/>
  <c r="F1122" i="6"/>
  <c r="F1123" i="6"/>
  <c r="F1124" i="6"/>
  <c r="F1125" i="6"/>
  <c r="F1126" i="6"/>
  <c r="F1127" i="6"/>
  <c r="F1128" i="6"/>
  <c r="F1129" i="6"/>
  <c r="F1130" i="6"/>
  <c r="F1131" i="6"/>
  <c r="F1132" i="6"/>
  <c r="F1133" i="6"/>
  <c r="F1134" i="6"/>
  <c r="F1135" i="6"/>
  <c r="F1136" i="6"/>
  <c r="F1137" i="6"/>
  <c r="F1138" i="6"/>
  <c r="F1139" i="6"/>
  <c r="F1140" i="6"/>
  <c r="F1141" i="6"/>
  <c r="F1142" i="6"/>
  <c r="F1143" i="6"/>
  <c r="F1144" i="6"/>
  <c r="F1145" i="6"/>
  <c r="F1146" i="6"/>
  <c r="F1147" i="6"/>
  <c r="F1148" i="6"/>
  <c r="F1149" i="6"/>
  <c r="F1150" i="6"/>
  <c r="F1151" i="6"/>
  <c r="F1152" i="6"/>
  <c r="F1153" i="6"/>
  <c r="F1154" i="6"/>
  <c r="F1155" i="6"/>
  <c r="F1156" i="6"/>
  <c r="F1157" i="6"/>
  <c r="F1158" i="6"/>
  <c r="F1159" i="6"/>
  <c r="F1160" i="6"/>
  <c r="F1161" i="6"/>
  <c r="F1162" i="6"/>
  <c r="F1163" i="6"/>
  <c r="F1164" i="6"/>
  <c r="F1165" i="6"/>
  <c r="F1166" i="6"/>
  <c r="F1167" i="6"/>
  <c r="F1168" i="6"/>
  <c r="F1169" i="6"/>
  <c r="F1170" i="6"/>
  <c r="F1171" i="6"/>
  <c r="F1172" i="6"/>
  <c r="F1173" i="6"/>
  <c r="F1174" i="6"/>
  <c r="F1175" i="6"/>
  <c r="F1176" i="6"/>
  <c r="F1177" i="6"/>
  <c r="F1178" i="6"/>
  <c r="F1179" i="6"/>
  <c r="F1180" i="6"/>
  <c r="F1181" i="6"/>
  <c r="F1182" i="6"/>
  <c r="F1183" i="6"/>
  <c r="F1184" i="6"/>
  <c r="F1185" i="6"/>
  <c r="F1186" i="6"/>
  <c r="F1187" i="6"/>
  <c r="F1188" i="6"/>
  <c r="F1189" i="6"/>
  <c r="F1190" i="6"/>
  <c r="F1191" i="6"/>
  <c r="F1192" i="6"/>
  <c r="F1193" i="6"/>
  <c r="F1194" i="6"/>
  <c r="F1195" i="6"/>
  <c r="F1196" i="6"/>
  <c r="F1197" i="6"/>
  <c r="F1198" i="6"/>
  <c r="F1199" i="6"/>
  <c r="F1200" i="6"/>
  <c r="F1201" i="6"/>
  <c r="F1202" i="6"/>
  <c r="F1203" i="6"/>
  <c r="F1204" i="6"/>
  <c r="F1205" i="6"/>
  <c r="F1206" i="6"/>
  <c r="F1207" i="6"/>
  <c r="F1208" i="6"/>
  <c r="F1209" i="6"/>
  <c r="F1210" i="6"/>
  <c r="F1211" i="6"/>
  <c r="F1212" i="6"/>
  <c r="F1213" i="6"/>
  <c r="F14" i="6"/>
  <c r="M14" i="3"/>
  <c r="M15" i="3"/>
  <c r="M16" i="3"/>
  <c r="M17" i="3"/>
  <c r="M18" i="3"/>
  <c r="M19" i="3"/>
  <c r="M20" i="3"/>
  <c r="M21" i="3"/>
  <c r="M22" i="3"/>
  <c r="M23" i="3"/>
  <c r="M24" i="3"/>
  <c r="M25" i="3"/>
  <c r="M26" i="3"/>
  <c r="M27" i="3"/>
  <c r="M28" i="3"/>
  <c r="M29" i="3"/>
  <c r="M30" i="3"/>
  <c r="M31" i="3"/>
  <c r="M32" i="3"/>
  <c r="M33" i="3"/>
  <c r="M34" i="3"/>
  <c r="M35" i="3"/>
  <c r="M36" i="3"/>
  <c r="M37" i="3"/>
  <c r="M38" i="3"/>
  <c r="M39" i="3"/>
  <c r="M40" i="3"/>
  <c r="M41" i="3"/>
  <c r="M42" i="3"/>
  <c r="M43" i="3"/>
  <c r="M44" i="3"/>
  <c r="M45" i="3"/>
  <c r="M46" i="3"/>
  <c r="M47" i="3"/>
  <c r="M48" i="3"/>
  <c r="M49" i="3"/>
  <c r="M50" i="3"/>
  <c r="M51" i="3"/>
  <c r="M52" i="3"/>
  <c r="M53" i="3"/>
  <c r="M54" i="3"/>
  <c r="M55" i="3"/>
  <c r="M56" i="3"/>
  <c r="M57" i="3"/>
  <c r="M58" i="3"/>
  <c r="M59" i="3"/>
  <c r="M60" i="3"/>
  <c r="M61" i="3"/>
  <c r="M62" i="3"/>
  <c r="M63" i="3"/>
  <c r="M64" i="3"/>
  <c r="M65" i="3"/>
  <c r="M66" i="3"/>
  <c r="M67" i="3"/>
  <c r="M68" i="3"/>
  <c r="M69" i="3"/>
  <c r="M70" i="3"/>
  <c r="M71" i="3"/>
  <c r="M72" i="3"/>
  <c r="M73" i="3"/>
  <c r="M74" i="3"/>
  <c r="M75" i="3"/>
  <c r="M76" i="3"/>
  <c r="M77" i="3"/>
  <c r="M78" i="3"/>
  <c r="M79" i="3"/>
  <c r="M80" i="3"/>
  <c r="M81" i="3"/>
  <c r="M82" i="3"/>
  <c r="M83" i="3"/>
  <c r="M84" i="3"/>
  <c r="M85" i="3"/>
  <c r="M86" i="3"/>
  <c r="M87" i="3"/>
  <c r="M88" i="3"/>
  <c r="M89" i="3"/>
  <c r="M90" i="3"/>
  <c r="M91" i="3"/>
  <c r="M92" i="3"/>
  <c r="M93" i="3"/>
  <c r="M94" i="3"/>
  <c r="M95" i="3"/>
  <c r="M96" i="3"/>
  <c r="M97" i="3"/>
  <c r="M98" i="3"/>
  <c r="M99" i="3"/>
  <c r="M100" i="3"/>
  <c r="M101" i="3"/>
  <c r="M102" i="3"/>
  <c r="M103" i="3"/>
  <c r="M104" i="3"/>
  <c r="M105" i="3"/>
  <c r="M106" i="3"/>
  <c r="M107" i="3"/>
  <c r="M108" i="3"/>
  <c r="M109" i="3"/>
  <c r="M110" i="3"/>
  <c r="M111" i="3"/>
  <c r="M112" i="3"/>
  <c r="M113" i="3"/>
  <c r="M114" i="3"/>
  <c r="M115" i="3"/>
  <c r="M116" i="3"/>
  <c r="M117" i="3"/>
  <c r="M118" i="3"/>
  <c r="M119" i="3"/>
  <c r="M120" i="3"/>
  <c r="M121" i="3"/>
  <c r="M122" i="3"/>
  <c r="M123" i="3"/>
  <c r="M124" i="3"/>
  <c r="M125" i="3"/>
  <c r="M126" i="3"/>
  <c r="M127" i="3"/>
  <c r="M128" i="3"/>
  <c r="M129" i="3"/>
  <c r="M130" i="3"/>
  <c r="M131" i="3"/>
  <c r="M132" i="3"/>
  <c r="M133" i="3"/>
  <c r="M134" i="3"/>
  <c r="M135" i="3"/>
  <c r="M136" i="3"/>
  <c r="M137" i="3"/>
  <c r="M138" i="3"/>
  <c r="M139" i="3"/>
  <c r="M140" i="3"/>
  <c r="M141" i="3"/>
  <c r="M142" i="3"/>
  <c r="M143" i="3"/>
  <c r="M144" i="3"/>
  <c r="M145" i="3"/>
  <c r="M146" i="3"/>
  <c r="M147" i="3"/>
  <c r="M148" i="3"/>
  <c r="M149" i="3"/>
  <c r="M150" i="3"/>
  <c r="M151" i="3"/>
  <c r="M152" i="3"/>
  <c r="M153" i="3"/>
  <c r="M154" i="3"/>
  <c r="M155" i="3"/>
  <c r="M156" i="3"/>
  <c r="M157" i="3"/>
  <c r="M158" i="3"/>
  <c r="M159" i="3"/>
  <c r="M160" i="3"/>
  <c r="M161" i="3"/>
  <c r="M162" i="3"/>
  <c r="M163" i="3"/>
  <c r="M164" i="3"/>
  <c r="M165" i="3"/>
  <c r="M166" i="3"/>
  <c r="M167" i="3"/>
  <c r="M168" i="3"/>
  <c r="M169" i="3"/>
  <c r="M170" i="3"/>
  <c r="M171" i="3"/>
  <c r="M172" i="3"/>
  <c r="M173" i="3"/>
  <c r="M174" i="3"/>
  <c r="M175" i="3"/>
  <c r="M176" i="3"/>
  <c r="M177" i="3"/>
  <c r="M178" i="3"/>
  <c r="M179" i="3"/>
  <c r="M180" i="3"/>
  <c r="M181" i="3"/>
  <c r="M182" i="3"/>
  <c r="M183" i="3"/>
  <c r="M184" i="3"/>
  <c r="M185" i="3"/>
  <c r="M186" i="3"/>
  <c r="M187" i="3"/>
  <c r="M188" i="3"/>
  <c r="M189" i="3"/>
  <c r="M190" i="3"/>
  <c r="M191" i="3"/>
  <c r="M192" i="3"/>
  <c r="M193" i="3"/>
  <c r="M194" i="3"/>
  <c r="M195" i="3"/>
  <c r="M196" i="3"/>
  <c r="M197" i="3"/>
  <c r="M198" i="3"/>
  <c r="M199" i="3"/>
  <c r="M200" i="3"/>
  <c r="M201" i="3"/>
  <c r="M202" i="3"/>
  <c r="M203" i="3"/>
  <c r="M204" i="3"/>
  <c r="M205" i="3"/>
  <c r="M206" i="3"/>
  <c r="M207" i="3"/>
  <c r="M208" i="3"/>
  <c r="M209" i="3"/>
  <c r="M210" i="3"/>
  <c r="M211" i="3"/>
  <c r="M212" i="3"/>
  <c r="M213" i="3"/>
  <c r="M214" i="3"/>
  <c r="M215" i="3"/>
  <c r="M216" i="3"/>
  <c r="M217" i="3"/>
  <c r="M218" i="3"/>
  <c r="M219" i="3"/>
  <c r="M220" i="3"/>
  <c r="M221" i="3"/>
  <c r="M222" i="3"/>
  <c r="M223" i="3"/>
  <c r="M224" i="3"/>
  <c r="M225" i="3"/>
  <c r="M226" i="3"/>
  <c r="M227" i="3"/>
  <c r="M228" i="3"/>
  <c r="M229" i="3"/>
  <c r="M230" i="3"/>
  <c r="M231" i="3"/>
  <c r="M232" i="3"/>
  <c r="M233" i="3"/>
  <c r="M234" i="3"/>
  <c r="M235" i="3"/>
  <c r="M236" i="3"/>
  <c r="M237" i="3"/>
  <c r="M238" i="3"/>
  <c r="M239" i="3"/>
  <c r="M240" i="3"/>
  <c r="M241" i="3"/>
  <c r="M242" i="3"/>
  <c r="M243" i="3"/>
  <c r="M244" i="3"/>
  <c r="M245" i="3"/>
  <c r="M246" i="3"/>
  <c r="M247" i="3"/>
  <c r="M248" i="3"/>
  <c r="M249" i="3"/>
  <c r="M250" i="3"/>
  <c r="M251" i="3"/>
  <c r="M252" i="3"/>
  <c r="M253" i="3"/>
  <c r="M254" i="3"/>
  <c r="M255" i="3"/>
  <c r="M256" i="3"/>
  <c r="M257" i="3"/>
  <c r="M258" i="3"/>
  <c r="M259" i="3"/>
  <c r="M260" i="3"/>
  <c r="M261" i="3"/>
  <c r="M262" i="3"/>
  <c r="M263" i="3"/>
  <c r="M264" i="3"/>
  <c r="M265" i="3"/>
  <c r="M266" i="3"/>
  <c r="M267" i="3"/>
  <c r="M268" i="3"/>
  <c r="M269" i="3"/>
  <c r="M270" i="3"/>
  <c r="M271" i="3"/>
  <c r="M272" i="3"/>
  <c r="M273" i="3"/>
  <c r="M274" i="3"/>
  <c r="M275" i="3"/>
  <c r="M276" i="3"/>
  <c r="M277" i="3"/>
  <c r="M278" i="3"/>
  <c r="M279" i="3"/>
  <c r="M280" i="3"/>
  <c r="M281" i="3"/>
  <c r="M282" i="3"/>
  <c r="M283" i="3"/>
  <c r="M284" i="3"/>
  <c r="M285" i="3"/>
  <c r="M286" i="3"/>
  <c r="M287" i="3"/>
  <c r="M288" i="3"/>
  <c r="M289" i="3"/>
  <c r="M290" i="3"/>
  <c r="M291" i="3"/>
  <c r="M292" i="3"/>
  <c r="M293" i="3"/>
  <c r="M294" i="3"/>
  <c r="M295" i="3"/>
  <c r="M296" i="3"/>
  <c r="M297" i="3"/>
  <c r="M298" i="3"/>
  <c r="M299" i="3"/>
  <c r="M300" i="3"/>
  <c r="M301" i="3"/>
  <c r="M302" i="3"/>
  <c r="M303" i="3"/>
  <c r="M304" i="3"/>
  <c r="M305" i="3"/>
  <c r="M306" i="3"/>
  <c r="M307" i="3"/>
  <c r="M308" i="3"/>
  <c r="M309" i="3"/>
  <c r="M310" i="3"/>
  <c r="M311" i="3"/>
  <c r="M312" i="3"/>
  <c r="M313" i="3"/>
  <c r="M314" i="3"/>
  <c r="M315" i="3"/>
  <c r="M316" i="3"/>
  <c r="M317" i="3"/>
  <c r="M318" i="3"/>
  <c r="M319" i="3"/>
  <c r="M320" i="3"/>
  <c r="M321" i="3"/>
  <c r="M322" i="3"/>
  <c r="M323" i="3"/>
  <c r="M324" i="3"/>
  <c r="M325" i="3"/>
  <c r="M326" i="3"/>
  <c r="M327" i="3"/>
  <c r="M328" i="3"/>
  <c r="M329" i="3"/>
  <c r="M330" i="3"/>
  <c r="M331" i="3"/>
  <c r="M332" i="3"/>
  <c r="M333" i="3"/>
  <c r="M334" i="3"/>
  <c r="M335" i="3"/>
  <c r="M336" i="3"/>
  <c r="M337" i="3"/>
  <c r="M338" i="3"/>
  <c r="M339" i="3"/>
  <c r="M340" i="3"/>
  <c r="M341" i="3"/>
  <c r="M342" i="3"/>
  <c r="M343" i="3"/>
  <c r="M344" i="3"/>
  <c r="M345" i="3"/>
  <c r="M346" i="3"/>
  <c r="M347" i="3"/>
  <c r="M348" i="3"/>
  <c r="M349" i="3"/>
  <c r="M350" i="3"/>
  <c r="M351" i="3"/>
  <c r="M352" i="3"/>
  <c r="M353" i="3"/>
  <c r="M354" i="3"/>
  <c r="M355" i="3"/>
  <c r="M356" i="3"/>
  <c r="M357" i="3"/>
  <c r="M358" i="3"/>
  <c r="M359" i="3"/>
  <c r="M360" i="3"/>
  <c r="M361" i="3"/>
  <c r="M362" i="3"/>
  <c r="M363" i="3"/>
  <c r="M364" i="3"/>
  <c r="M365" i="3"/>
  <c r="M366" i="3"/>
  <c r="M367" i="3"/>
  <c r="M368" i="3"/>
  <c r="M369" i="3"/>
  <c r="M370" i="3"/>
  <c r="M371" i="3"/>
  <c r="M372" i="3"/>
  <c r="M373" i="3"/>
  <c r="M374" i="3"/>
  <c r="M375" i="3"/>
  <c r="M376" i="3"/>
  <c r="M377" i="3"/>
  <c r="M378" i="3"/>
  <c r="M379" i="3"/>
  <c r="M380" i="3"/>
  <c r="M381" i="3"/>
  <c r="M382" i="3"/>
  <c r="M383" i="3"/>
  <c r="M384" i="3"/>
  <c r="M385" i="3"/>
  <c r="M386" i="3"/>
  <c r="M387" i="3"/>
  <c r="M388" i="3"/>
  <c r="M389" i="3"/>
  <c r="M390" i="3"/>
  <c r="M391" i="3"/>
  <c r="M392" i="3"/>
  <c r="M393" i="3"/>
  <c r="M394" i="3"/>
  <c r="M395" i="3"/>
  <c r="M396" i="3"/>
  <c r="M397" i="3"/>
  <c r="M398" i="3"/>
  <c r="M399" i="3"/>
  <c r="M400" i="3"/>
  <c r="M401" i="3"/>
  <c r="M402" i="3"/>
  <c r="M403" i="3"/>
  <c r="M404" i="3"/>
  <c r="M405" i="3"/>
  <c r="M406" i="3"/>
  <c r="M407" i="3"/>
  <c r="M408" i="3"/>
  <c r="M409" i="3"/>
  <c r="M410" i="3"/>
  <c r="M411" i="3"/>
  <c r="M412" i="3"/>
  <c r="M413" i="3"/>
  <c r="M414" i="3"/>
  <c r="M415" i="3"/>
  <c r="M416" i="3"/>
  <c r="M417" i="3"/>
  <c r="M418" i="3"/>
  <c r="M419" i="3"/>
  <c r="M420" i="3"/>
  <c r="M421" i="3"/>
  <c r="M422" i="3"/>
  <c r="M423" i="3"/>
  <c r="M424" i="3"/>
  <c r="M425" i="3"/>
  <c r="M426" i="3"/>
  <c r="M427" i="3"/>
  <c r="M428" i="3"/>
  <c r="M429" i="3"/>
  <c r="M430" i="3"/>
  <c r="M431" i="3"/>
  <c r="M432" i="3"/>
  <c r="M433" i="3"/>
  <c r="M434" i="3"/>
  <c r="M435" i="3"/>
  <c r="M436" i="3"/>
  <c r="M437" i="3"/>
  <c r="M438" i="3"/>
  <c r="M439" i="3"/>
  <c r="M440" i="3"/>
  <c r="M441" i="3"/>
  <c r="M442" i="3"/>
  <c r="M443" i="3"/>
  <c r="M444" i="3"/>
  <c r="M445" i="3"/>
  <c r="M446" i="3"/>
  <c r="M447" i="3"/>
  <c r="M448" i="3"/>
  <c r="M449" i="3"/>
  <c r="M450" i="3"/>
  <c r="M451" i="3"/>
  <c r="M452" i="3"/>
  <c r="M453" i="3"/>
  <c r="M454" i="3"/>
  <c r="M455" i="3"/>
  <c r="M456" i="3"/>
  <c r="M457" i="3"/>
  <c r="M458" i="3"/>
  <c r="M459" i="3"/>
  <c r="M460" i="3"/>
  <c r="M461" i="3"/>
  <c r="M462" i="3"/>
  <c r="M463" i="3"/>
  <c r="M464" i="3"/>
  <c r="M465" i="3"/>
  <c r="M466" i="3"/>
  <c r="M467" i="3"/>
  <c r="M468" i="3"/>
  <c r="M469" i="3"/>
  <c r="M470" i="3"/>
  <c r="M471" i="3"/>
  <c r="M472" i="3"/>
  <c r="M473" i="3"/>
  <c r="M474" i="3"/>
  <c r="M475" i="3"/>
  <c r="M476" i="3"/>
  <c r="M477" i="3"/>
  <c r="M478" i="3"/>
  <c r="M479" i="3"/>
  <c r="M480" i="3"/>
  <c r="M481" i="3"/>
  <c r="M482" i="3"/>
  <c r="M483" i="3"/>
  <c r="M484" i="3"/>
  <c r="M485" i="3"/>
  <c r="M486" i="3"/>
  <c r="M487" i="3"/>
  <c r="M488" i="3"/>
  <c r="M489" i="3"/>
  <c r="M490" i="3"/>
  <c r="M491" i="3"/>
  <c r="M492" i="3"/>
  <c r="M493" i="3"/>
  <c r="M494" i="3"/>
  <c r="M495" i="3"/>
  <c r="M496" i="3"/>
  <c r="M497" i="3"/>
  <c r="M498" i="3"/>
  <c r="M499" i="3"/>
  <c r="M500" i="3"/>
  <c r="M501" i="3"/>
  <c r="M502" i="3"/>
  <c r="M503" i="3"/>
  <c r="M504" i="3"/>
  <c r="M505" i="3"/>
  <c r="M506" i="3"/>
  <c r="M507" i="3"/>
  <c r="M508" i="3"/>
  <c r="M509" i="3"/>
  <c r="M510" i="3"/>
  <c r="M511" i="3"/>
  <c r="M512" i="3"/>
  <c r="M513" i="3"/>
  <c r="M514" i="3"/>
  <c r="M515" i="3"/>
  <c r="M516" i="3"/>
  <c r="M517" i="3"/>
  <c r="M518" i="3"/>
  <c r="M519" i="3"/>
  <c r="M520" i="3"/>
  <c r="M521" i="3"/>
  <c r="M522" i="3"/>
  <c r="M523" i="3"/>
  <c r="M524" i="3"/>
  <c r="M525" i="3"/>
  <c r="M526" i="3"/>
  <c r="M527" i="3"/>
  <c r="M528" i="3"/>
  <c r="M529" i="3"/>
  <c r="M530" i="3"/>
  <c r="M531" i="3"/>
  <c r="M532" i="3"/>
  <c r="M533" i="3"/>
  <c r="M534" i="3"/>
  <c r="M535" i="3"/>
  <c r="M536" i="3"/>
  <c r="M537" i="3"/>
  <c r="M538" i="3"/>
  <c r="M539" i="3"/>
  <c r="M540" i="3"/>
  <c r="M541" i="3"/>
  <c r="M542" i="3"/>
  <c r="M543" i="3"/>
  <c r="M544" i="3"/>
  <c r="M545" i="3"/>
  <c r="M546" i="3"/>
  <c r="M547" i="3"/>
  <c r="M548" i="3"/>
  <c r="M549" i="3"/>
  <c r="M550" i="3"/>
  <c r="M551" i="3"/>
  <c r="M552" i="3"/>
  <c r="M553" i="3"/>
  <c r="M554" i="3"/>
  <c r="M555" i="3"/>
  <c r="M556" i="3"/>
  <c r="M557" i="3"/>
  <c r="M558" i="3"/>
  <c r="M559" i="3"/>
  <c r="M560" i="3"/>
  <c r="M561" i="3"/>
  <c r="M562" i="3"/>
  <c r="M563" i="3"/>
  <c r="M564" i="3"/>
  <c r="M565" i="3"/>
  <c r="M566" i="3"/>
  <c r="M567" i="3"/>
  <c r="M568" i="3"/>
  <c r="M569" i="3"/>
  <c r="M570" i="3"/>
  <c r="M571" i="3"/>
  <c r="M572" i="3"/>
  <c r="M573" i="3"/>
  <c r="M574" i="3"/>
  <c r="M575" i="3"/>
  <c r="M576" i="3"/>
  <c r="M577" i="3"/>
  <c r="M578" i="3"/>
  <c r="M579" i="3"/>
  <c r="M580" i="3"/>
  <c r="M581" i="3"/>
  <c r="M582" i="3"/>
  <c r="M583" i="3"/>
  <c r="M584" i="3"/>
  <c r="M585" i="3"/>
  <c r="M586" i="3"/>
  <c r="M587" i="3"/>
  <c r="M588" i="3"/>
  <c r="M589" i="3"/>
  <c r="M590" i="3"/>
  <c r="M591" i="3"/>
  <c r="M592" i="3"/>
  <c r="M593" i="3"/>
  <c r="M594" i="3"/>
  <c r="M595" i="3"/>
  <c r="M596" i="3"/>
  <c r="M597" i="3"/>
  <c r="M598" i="3"/>
  <c r="M599" i="3"/>
  <c r="M600" i="3"/>
  <c r="M601" i="3"/>
  <c r="M602" i="3"/>
  <c r="M603" i="3"/>
  <c r="M604" i="3"/>
  <c r="M605" i="3"/>
  <c r="M606" i="3"/>
  <c r="M607" i="3"/>
  <c r="M608" i="3"/>
  <c r="M609" i="3"/>
  <c r="M610" i="3"/>
  <c r="M611" i="3"/>
  <c r="M612" i="3"/>
  <c r="M613" i="3"/>
  <c r="M614" i="3"/>
  <c r="M615" i="3"/>
  <c r="M616" i="3"/>
  <c r="M617" i="3"/>
  <c r="M618" i="3"/>
  <c r="M619" i="3"/>
  <c r="M620" i="3"/>
  <c r="M621" i="3"/>
  <c r="M622" i="3"/>
  <c r="M623" i="3"/>
  <c r="M624" i="3"/>
  <c r="M625" i="3"/>
  <c r="M626" i="3"/>
  <c r="M627" i="3"/>
  <c r="M628" i="3"/>
  <c r="M629" i="3"/>
  <c r="M630" i="3"/>
  <c r="M631" i="3"/>
  <c r="M632" i="3"/>
  <c r="M633" i="3"/>
  <c r="M634" i="3"/>
  <c r="M635" i="3"/>
  <c r="M636" i="3"/>
  <c r="M637" i="3"/>
  <c r="M638" i="3"/>
  <c r="M639" i="3"/>
  <c r="M640" i="3"/>
  <c r="M641" i="3"/>
  <c r="M642" i="3"/>
  <c r="M643" i="3"/>
  <c r="M644" i="3"/>
  <c r="M645" i="3"/>
  <c r="M646" i="3"/>
  <c r="M647" i="3"/>
  <c r="M648" i="3"/>
  <c r="M649" i="3"/>
  <c r="M650" i="3"/>
  <c r="M651" i="3"/>
  <c r="M652" i="3"/>
  <c r="M653" i="3"/>
  <c r="M654" i="3"/>
  <c r="M655" i="3"/>
  <c r="M656" i="3"/>
  <c r="M657" i="3"/>
  <c r="M658" i="3"/>
  <c r="M659" i="3"/>
  <c r="M660" i="3"/>
  <c r="M661" i="3"/>
  <c r="M662" i="3"/>
  <c r="M663" i="3"/>
  <c r="M664" i="3"/>
  <c r="M665" i="3"/>
  <c r="M666" i="3"/>
  <c r="M667" i="3"/>
  <c r="M668" i="3"/>
  <c r="M669" i="3"/>
  <c r="M670" i="3"/>
  <c r="M671" i="3"/>
  <c r="M672" i="3"/>
  <c r="M673" i="3"/>
  <c r="M674" i="3"/>
  <c r="M675" i="3"/>
  <c r="M676" i="3"/>
  <c r="M677" i="3"/>
  <c r="M678" i="3"/>
  <c r="M679" i="3"/>
  <c r="M680" i="3"/>
  <c r="M681" i="3"/>
  <c r="M682" i="3"/>
  <c r="M683" i="3"/>
  <c r="M684" i="3"/>
  <c r="M685" i="3"/>
  <c r="M686" i="3"/>
  <c r="M687" i="3"/>
  <c r="M688" i="3"/>
  <c r="M689" i="3"/>
  <c r="M690" i="3"/>
  <c r="M691" i="3"/>
  <c r="M692" i="3"/>
  <c r="M693" i="3"/>
  <c r="M694" i="3"/>
  <c r="M695" i="3"/>
  <c r="M696" i="3"/>
  <c r="M697" i="3"/>
  <c r="M698" i="3"/>
  <c r="M699" i="3"/>
  <c r="M700" i="3"/>
  <c r="M701" i="3"/>
  <c r="M702" i="3"/>
  <c r="M703" i="3"/>
  <c r="M704" i="3"/>
  <c r="M705" i="3"/>
  <c r="M706" i="3"/>
  <c r="M707" i="3"/>
  <c r="M708" i="3"/>
  <c r="M709" i="3"/>
  <c r="M710" i="3"/>
  <c r="M711" i="3"/>
  <c r="M712" i="3"/>
  <c r="M713" i="3"/>
  <c r="M714" i="3"/>
  <c r="M715" i="3"/>
  <c r="M716" i="3"/>
  <c r="M717" i="3"/>
  <c r="M718" i="3"/>
  <c r="M719" i="3"/>
  <c r="M720" i="3"/>
  <c r="M721" i="3"/>
  <c r="M722" i="3"/>
  <c r="M723" i="3"/>
  <c r="M724" i="3"/>
  <c r="M725" i="3"/>
  <c r="M726" i="3"/>
  <c r="M727" i="3"/>
  <c r="M728" i="3"/>
  <c r="M729" i="3"/>
  <c r="M730" i="3"/>
  <c r="M731" i="3"/>
  <c r="M732" i="3"/>
  <c r="M733" i="3"/>
  <c r="M734" i="3"/>
  <c r="M735" i="3"/>
  <c r="M736" i="3"/>
  <c r="M737" i="3"/>
  <c r="M738" i="3"/>
  <c r="M739" i="3"/>
  <c r="M740" i="3"/>
  <c r="M741" i="3"/>
  <c r="M742" i="3"/>
  <c r="M743" i="3"/>
  <c r="M744" i="3"/>
  <c r="M745" i="3"/>
  <c r="M746" i="3"/>
  <c r="M747" i="3"/>
  <c r="M748" i="3"/>
  <c r="M749" i="3"/>
  <c r="M750" i="3"/>
  <c r="M751" i="3"/>
  <c r="M752" i="3"/>
  <c r="M753" i="3"/>
  <c r="M754" i="3"/>
  <c r="M755" i="3"/>
  <c r="M756" i="3"/>
  <c r="M757" i="3"/>
  <c r="M758" i="3"/>
  <c r="M759" i="3"/>
  <c r="M760" i="3"/>
  <c r="M761" i="3"/>
  <c r="M762" i="3"/>
  <c r="M763" i="3"/>
  <c r="M764" i="3"/>
  <c r="M765" i="3"/>
  <c r="M766" i="3"/>
  <c r="M767" i="3"/>
  <c r="M768" i="3"/>
  <c r="M769" i="3"/>
  <c r="M770" i="3"/>
  <c r="M771" i="3"/>
  <c r="M772" i="3"/>
  <c r="M773" i="3"/>
  <c r="M774" i="3"/>
  <c r="M775" i="3"/>
  <c r="M776" i="3"/>
  <c r="M777" i="3"/>
  <c r="M778" i="3"/>
  <c r="M779" i="3"/>
  <c r="M780" i="3"/>
  <c r="M781" i="3"/>
  <c r="M782" i="3"/>
  <c r="M783" i="3"/>
  <c r="M784" i="3"/>
  <c r="M785" i="3"/>
  <c r="M786" i="3"/>
  <c r="M787" i="3"/>
  <c r="M788" i="3"/>
  <c r="M789" i="3"/>
  <c r="M790" i="3"/>
  <c r="M791" i="3"/>
  <c r="M792" i="3"/>
  <c r="M793" i="3"/>
  <c r="M794" i="3"/>
  <c r="M795" i="3"/>
  <c r="M796" i="3"/>
  <c r="M797" i="3"/>
  <c r="M798" i="3"/>
  <c r="M799" i="3"/>
  <c r="M800" i="3"/>
  <c r="M801" i="3"/>
  <c r="M802" i="3"/>
  <c r="M803" i="3"/>
  <c r="M804" i="3"/>
  <c r="M805" i="3"/>
  <c r="M806" i="3"/>
  <c r="M807" i="3"/>
  <c r="M808" i="3"/>
  <c r="M809" i="3"/>
  <c r="M810" i="3"/>
  <c r="M811" i="3"/>
  <c r="M812" i="3"/>
  <c r="M813" i="3"/>
  <c r="M814" i="3"/>
  <c r="M815" i="3"/>
  <c r="M816" i="3"/>
  <c r="M817" i="3"/>
  <c r="M818" i="3"/>
  <c r="M819" i="3"/>
  <c r="M820" i="3"/>
  <c r="M821" i="3"/>
  <c r="M822" i="3"/>
  <c r="M823" i="3"/>
  <c r="M824" i="3"/>
  <c r="M825" i="3"/>
  <c r="M826" i="3"/>
  <c r="M827" i="3"/>
  <c r="M828" i="3"/>
  <c r="M829" i="3"/>
  <c r="M830" i="3"/>
  <c r="M831" i="3"/>
  <c r="M832" i="3"/>
  <c r="M833" i="3"/>
  <c r="M834" i="3"/>
  <c r="M835" i="3"/>
  <c r="M836" i="3"/>
  <c r="M837" i="3"/>
  <c r="M838" i="3"/>
  <c r="M839" i="3"/>
  <c r="M840" i="3"/>
  <c r="M841" i="3"/>
  <c r="M842" i="3"/>
  <c r="M843" i="3"/>
  <c r="M844" i="3"/>
  <c r="M845" i="3"/>
  <c r="M846" i="3"/>
  <c r="M847" i="3"/>
  <c r="M848" i="3"/>
  <c r="M849" i="3"/>
  <c r="M850" i="3"/>
  <c r="M851" i="3"/>
  <c r="M852" i="3"/>
  <c r="M853" i="3"/>
  <c r="M854" i="3"/>
  <c r="M855" i="3"/>
  <c r="M856" i="3"/>
  <c r="M857" i="3"/>
  <c r="M858" i="3"/>
  <c r="M859" i="3"/>
  <c r="M860" i="3"/>
  <c r="M861" i="3"/>
  <c r="M862" i="3"/>
  <c r="M863" i="3"/>
  <c r="M864" i="3"/>
  <c r="M865" i="3"/>
  <c r="M866" i="3"/>
  <c r="M867" i="3"/>
  <c r="M868" i="3"/>
  <c r="M869" i="3"/>
  <c r="M870" i="3"/>
  <c r="M871" i="3"/>
  <c r="M872" i="3"/>
  <c r="M873" i="3"/>
  <c r="M874" i="3"/>
  <c r="M875" i="3"/>
  <c r="M876" i="3"/>
  <c r="M877" i="3"/>
  <c r="M878" i="3"/>
  <c r="M879" i="3"/>
  <c r="M880" i="3"/>
  <c r="M881" i="3"/>
  <c r="M882" i="3"/>
  <c r="M883" i="3"/>
  <c r="M884" i="3"/>
  <c r="M885" i="3"/>
  <c r="M886" i="3"/>
  <c r="M887" i="3"/>
  <c r="M888" i="3"/>
  <c r="M889" i="3"/>
  <c r="M890" i="3"/>
  <c r="M891" i="3"/>
  <c r="M892" i="3"/>
  <c r="M893" i="3"/>
  <c r="M894" i="3"/>
  <c r="M895" i="3"/>
  <c r="M896" i="3"/>
  <c r="M897" i="3"/>
  <c r="M898" i="3"/>
  <c r="M899" i="3"/>
  <c r="M900" i="3"/>
  <c r="M901" i="3"/>
  <c r="M902" i="3"/>
  <c r="M903" i="3"/>
  <c r="M904" i="3"/>
  <c r="M905" i="3"/>
  <c r="M906" i="3"/>
  <c r="M907" i="3"/>
  <c r="M908" i="3"/>
  <c r="M909" i="3"/>
  <c r="M910" i="3"/>
  <c r="M911" i="3"/>
  <c r="M912" i="3"/>
  <c r="M913" i="3"/>
  <c r="M914" i="3"/>
  <c r="M915" i="3"/>
  <c r="M916" i="3"/>
  <c r="M917" i="3"/>
  <c r="M918" i="3"/>
  <c r="M919" i="3"/>
  <c r="M920" i="3"/>
  <c r="M921" i="3"/>
  <c r="M922" i="3"/>
  <c r="M923" i="3"/>
  <c r="M924" i="3"/>
  <c r="M925" i="3"/>
  <c r="M926" i="3"/>
  <c r="M927" i="3"/>
  <c r="M928" i="3"/>
  <c r="M929" i="3"/>
  <c r="M930" i="3"/>
  <c r="M931" i="3"/>
  <c r="M932" i="3"/>
  <c r="M933" i="3"/>
  <c r="M934" i="3"/>
  <c r="M935" i="3"/>
  <c r="M936" i="3"/>
  <c r="M937" i="3"/>
  <c r="M938" i="3"/>
  <c r="M939" i="3"/>
  <c r="M940" i="3"/>
  <c r="M941" i="3"/>
  <c r="M942" i="3"/>
  <c r="M943" i="3"/>
  <c r="M944" i="3"/>
  <c r="M945" i="3"/>
  <c r="M946" i="3"/>
  <c r="M947" i="3"/>
  <c r="M948" i="3"/>
  <c r="M949" i="3"/>
  <c r="M950" i="3"/>
  <c r="M951" i="3"/>
  <c r="M952" i="3"/>
  <c r="M953" i="3"/>
  <c r="M954" i="3"/>
  <c r="M955" i="3"/>
  <c r="M956" i="3"/>
  <c r="M957" i="3"/>
  <c r="M958" i="3"/>
  <c r="M959" i="3"/>
  <c r="M960" i="3"/>
  <c r="M961" i="3"/>
  <c r="M962" i="3"/>
  <c r="M963" i="3"/>
  <c r="M964" i="3"/>
  <c r="M965" i="3"/>
  <c r="M966" i="3"/>
  <c r="M967" i="3"/>
  <c r="M968" i="3"/>
  <c r="M969" i="3"/>
  <c r="M970" i="3"/>
  <c r="M971" i="3"/>
  <c r="M972" i="3"/>
  <c r="M973" i="3"/>
  <c r="M974" i="3"/>
  <c r="M975" i="3"/>
  <c r="M976" i="3"/>
  <c r="M977" i="3"/>
  <c r="M978" i="3"/>
  <c r="M979" i="3"/>
  <c r="M980" i="3"/>
  <c r="M981" i="3"/>
  <c r="M982" i="3"/>
  <c r="M983" i="3"/>
  <c r="M984" i="3"/>
  <c r="M985" i="3"/>
  <c r="M986" i="3"/>
  <c r="M987" i="3"/>
  <c r="M988" i="3"/>
  <c r="M989" i="3"/>
  <c r="M990" i="3"/>
  <c r="M991" i="3"/>
  <c r="M992" i="3"/>
  <c r="M993" i="3"/>
  <c r="M994" i="3"/>
  <c r="M995" i="3"/>
  <c r="M996" i="3"/>
  <c r="M997" i="3"/>
  <c r="M998" i="3"/>
  <c r="M999" i="3"/>
  <c r="M1000" i="3"/>
  <c r="M1001" i="3"/>
  <c r="M1002" i="3"/>
  <c r="M1003" i="3"/>
  <c r="M1004" i="3"/>
  <c r="M1005" i="3"/>
  <c r="M1006" i="3"/>
  <c r="M1007" i="3"/>
  <c r="M1008" i="3"/>
  <c r="M1009" i="3"/>
  <c r="M1010" i="3"/>
  <c r="M1011" i="3"/>
  <c r="M1012" i="3"/>
  <c r="M1013" i="3"/>
  <c r="M1014" i="3"/>
  <c r="M1015" i="3"/>
  <c r="M1016" i="3"/>
  <c r="M1017" i="3"/>
  <c r="M1018" i="3"/>
  <c r="M1019" i="3"/>
  <c r="M1020" i="3"/>
  <c r="M1021" i="3"/>
  <c r="M1022" i="3"/>
  <c r="M1023" i="3"/>
  <c r="M1024" i="3"/>
  <c r="M1025" i="3"/>
  <c r="M1026" i="3"/>
  <c r="M1027" i="3"/>
  <c r="M1028" i="3"/>
  <c r="M1029" i="3"/>
  <c r="M1030" i="3"/>
  <c r="M1031" i="3"/>
  <c r="M1032" i="3"/>
  <c r="M1033" i="3"/>
  <c r="M1034" i="3"/>
  <c r="M1035" i="3"/>
  <c r="M1036" i="3"/>
  <c r="M1037" i="3"/>
  <c r="M1038" i="3"/>
  <c r="M1039" i="3"/>
  <c r="M1040" i="3"/>
  <c r="M1041" i="3"/>
  <c r="M1042" i="3"/>
  <c r="M1043" i="3"/>
  <c r="M1044" i="3"/>
  <c r="M1045" i="3"/>
  <c r="M1046" i="3"/>
  <c r="M1047" i="3"/>
  <c r="M1048" i="3"/>
  <c r="M1049" i="3"/>
  <c r="M1050" i="3"/>
  <c r="M1051" i="3"/>
  <c r="M1052" i="3"/>
  <c r="M1053" i="3"/>
  <c r="M1054" i="3"/>
  <c r="M1055" i="3"/>
  <c r="M1056" i="3"/>
  <c r="M1057" i="3"/>
  <c r="M1058" i="3"/>
  <c r="M1059" i="3"/>
  <c r="M1060" i="3"/>
  <c r="M1061" i="3"/>
  <c r="M1062" i="3"/>
  <c r="M1063" i="3"/>
  <c r="M1064" i="3"/>
  <c r="M1065" i="3"/>
  <c r="M1066" i="3"/>
  <c r="M1067" i="3"/>
  <c r="M1068" i="3"/>
  <c r="M1069" i="3"/>
  <c r="M1070" i="3"/>
  <c r="M1071" i="3"/>
  <c r="M1072" i="3"/>
  <c r="M1073" i="3"/>
  <c r="M1074" i="3"/>
  <c r="M1075" i="3"/>
  <c r="M1076" i="3"/>
  <c r="M1077" i="3"/>
  <c r="M1078" i="3"/>
  <c r="M1079" i="3"/>
  <c r="M1080" i="3"/>
  <c r="M1081" i="3"/>
  <c r="M1082" i="3"/>
  <c r="M1083" i="3"/>
  <c r="M1084" i="3"/>
  <c r="M1085" i="3"/>
  <c r="M1086" i="3"/>
  <c r="M1087" i="3"/>
  <c r="M1088" i="3"/>
  <c r="M1089" i="3"/>
  <c r="M1090" i="3"/>
  <c r="M1091" i="3"/>
  <c r="M1092" i="3"/>
  <c r="M1093" i="3"/>
  <c r="M1094" i="3"/>
  <c r="M1095" i="3"/>
  <c r="M1096" i="3"/>
  <c r="M1097" i="3"/>
  <c r="M1098" i="3"/>
  <c r="M1099" i="3"/>
  <c r="M1100" i="3"/>
  <c r="M1101" i="3"/>
  <c r="M1102" i="3"/>
  <c r="M1103" i="3"/>
  <c r="M1104" i="3"/>
  <c r="M1105" i="3"/>
  <c r="M1106" i="3"/>
  <c r="M1107" i="3"/>
  <c r="M1108" i="3"/>
  <c r="M1109" i="3"/>
  <c r="M1110" i="3"/>
  <c r="M1111" i="3"/>
  <c r="M1112" i="3"/>
  <c r="M1113" i="3"/>
  <c r="M1114" i="3"/>
  <c r="M1115" i="3"/>
  <c r="M1116" i="3"/>
  <c r="M1117" i="3"/>
  <c r="M1118" i="3"/>
  <c r="M1119" i="3"/>
  <c r="M1120" i="3"/>
  <c r="M1121" i="3"/>
  <c r="M1122" i="3"/>
  <c r="M1123" i="3"/>
  <c r="M1124" i="3"/>
  <c r="M1125" i="3"/>
  <c r="M1126" i="3"/>
  <c r="M1127" i="3"/>
  <c r="M1128" i="3"/>
  <c r="M1129" i="3"/>
  <c r="M1130" i="3"/>
  <c r="M1131" i="3"/>
  <c r="M1132" i="3"/>
  <c r="M1133" i="3"/>
  <c r="M1134" i="3"/>
  <c r="M1135" i="3"/>
  <c r="M1136" i="3"/>
  <c r="M1137" i="3"/>
  <c r="M1138" i="3"/>
  <c r="M1139" i="3"/>
  <c r="M1140" i="3"/>
  <c r="M1141" i="3"/>
  <c r="M1142" i="3"/>
  <c r="M1143" i="3"/>
  <c r="M1144" i="3"/>
  <c r="M1145" i="3"/>
  <c r="M1146" i="3"/>
  <c r="M1147" i="3"/>
  <c r="M1148" i="3"/>
  <c r="M1149" i="3"/>
  <c r="M1150" i="3"/>
  <c r="M1151" i="3"/>
  <c r="M1152" i="3"/>
  <c r="M1153" i="3"/>
  <c r="M1154" i="3"/>
  <c r="M1155" i="3"/>
  <c r="M1156" i="3"/>
  <c r="M1157" i="3"/>
  <c r="M1158" i="3"/>
  <c r="M1159" i="3"/>
  <c r="M1160" i="3"/>
  <c r="M1161" i="3"/>
  <c r="M1162" i="3"/>
  <c r="M1163" i="3"/>
  <c r="M1164" i="3"/>
  <c r="M1165" i="3"/>
  <c r="M1166" i="3"/>
  <c r="M1167" i="3"/>
  <c r="M1168" i="3"/>
  <c r="M1169" i="3"/>
  <c r="M1170" i="3"/>
  <c r="M1171" i="3"/>
  <c r="M1172" i="3"/>
  <c r="M1173" i="3"/>
  <c r="M1174" i="3"/>
  <c r="M1175" i="3"/>
  <c r="M1176" i="3"/>
  <c r="M1177" i="3"/>
  <c r="M1178" i="3"/>
  <c r="M1179" i="3"/>
  <c r="M1180" i="3"/>
  <c r="M1181" i="3"/>
  <c r="M1182" i="3"/>
  <c r="M1183" i="3"/>
  <c r="M1184" i="3"/>
  <c r="M1185" i="3"/>
  <c r="M1186" i="3"/>
  <c r="M1187" i="3"/>
  <c r="M1188" i="3"/>
  <c r="M1189" i="3"/>
  <c r="M1190" i="3"/>
  <c r="M1191" i="3"/>
  <c r="M1192" i="3"/>
  <c r="M1193" i="3"/>
  <c r="M1194" i="3"/>
  <c r="M1195" i="3"/>
  <c r="M1196" i="3"/>
  <c r="M1197" i="3"/>
  <c r="M1198" i="3"/>
  <c r="M1199" i="3"/>
  <c r="M1200" i="3"/>
  <c r="M1201" i="3"/>
  <c r="M1202" i="3"/>
  <c r="M1203" i="3"/>
  <c r="M1204" i="3"/>
  <c r="M1205" i="3"/>
  <c r="M1206" i="3"/>
  <c r="M1207" i="3"/>
  <c r="M1208" i="3"/>
  <c r="M1209" i="3"/>
  <c r="M1210" i="3"/>
  <c r="M1211" i="3"/>
  <c r="M1212" i="3"/>
  <c r="M13" i="3"/>
  <c r="M14" i="5"/>
  <c r="M15" i="5"/>
  <c r="M16" i="5"/>
  <c r="M17" i="5"/>
  <c r="M18" i="5"/>
  <c r="M19" i="5"/>
  <c r="M20" i="5"/>
  <c r="M21" i="5"/>
  <c r="M22" i="5"/>
  <c r="M23" i="5"/>
  <c r="M24" i="5"/>
  <c r="M25" i="5"/>
  <c r="M26" i="5"/>
  <c r="M27" i="5"/>
  <c r="M28" i="5"/>
  <c r="M29" i="5"/>
  <c r="M30" i="5"/>
  <c r="M31" i="5"/>
  <c r="M32" i="5"/>
  <c r="M33" i="5"/>
  <c r="M34" i="5"/>
  <c r="M35" i="5"/>
  <c r="M36" i="5"/>
  <c r="M37" i="5"/>
  <c r="M38" i="5"/>
  <c r="M39" i="5"/>
  <c r="M40" i="5"/>
  <c r="M41" i="5"/>
  <c r="M42" i="5"/>
  <c r="M43" i="5"/>
  <c r="M44" i="5"/>
  <c r="M45" i="5"/>
  <c r="M46" i="5"/>
  <c r="M47" i="5"/>
  <c r="M48" i="5"/>
  <c r="M49" i="5"/>
  <c r="M50" i="5"/>
  <c r="M51" i="5"/>
  <c r="M52" i="5"/>
  <c r="M53" i="5"/>
  <c r="M54" i="5"/>
  <c r="M55" i="5"/>
  <c r="M56" i="5"/>
  <c r="M57" i="5"/>
  <c r="M58" i="5"/>
  <c r="M59" i="5"/>
  <c r="M60" i="5"/>
  <c r="M61" i="5"/>
  <c r="M62" i="5"/>
  <c r="M63" i="5"/>
  <c r="M64" i="5"/>
  <c r="M65" i="5"/>
  <c r="M66" i="5"/>
  <c r="M67" i="5"/>
  <c r="M68" i="5"/>
  <c r="M69" i="5"/>
  <c r="M70" i="5"/>
  <c r="M71" i="5"/>
  <c r="M72" i="5"/>
  <c r="M73" i="5"/>
  <c r="M74" i="5"/>
  <c r="M75" i="5"/>
  <c r="M76" i="5"/>
  <c r="M77" i="5"/>
  <c r="M78" i="5"/>
  <c r="M79" i="5"/>
  <c r="M80" i="5"/>
  <c r="M81" i="5"/>
  <c r="M82" i="5"/>
  <c r="M83" i="5"/>
  <c r="M84" i="5"/>
  <c r="M85" i="5"/>
  <c r="M86" i="5"/>
  <c r="M87" i="5"/>
  <c r="M88" i="5"/>
  <c r="M89" i="5"/>
  <c r="M90" i="5"/>
  <c r="M91" i="5"/>
  <c r="M92" i="5"/>
  <c r="M93" i="5"/>
  <c r="M94" i="5"/>
  <c r="M95" i="5"/>
  <c r="M96" i="5"/>
  <c r="M97" i="5"/>
  <c r="M98" i="5"/>
  <c r="M99" i="5"/>
  <c r="M100" i="5"/>
  <c r="M101" i="5"/>
  <c r="M102" i="5"/>
  <c r="M103" i="5"/>
  <c r="M104" i="5"/>
  <c r="M105" i="5"/>
  <c r="M106" i="5"/>
  <c r="M107" i="5"/>
  <c r="M108" i="5"/>
  <c r="M109" i="5"/>
  <c r="M110" i="5"/>
  <c r="M111" i="5"/>
  <c r="M112" i="5"/>
  <c r="M113" i="5"/>
  <c r="M114" i="5"/>
  <c r="M115" i="5"/>
  <c r="M116" i="5"/>
  <c r="M117" i="5"/>
  <c r="M118" i="5"/>
  <c r="M119" i="5"/>
  <c r="M120" i="5"/>
  <c r="M121" i="5"/>
  <c r="M122" i="5"/>
  <c r="M123" i="5"/>
  <c r="M124" i="5"/>
  <c r="M125" i="5"/>
  <c r="M126" i="5"/>
  <c r="M127" i="5"/>
  <c r="M128" i="5"/>
  <c r="M129" i="5"/>
  <c r="M130" i="5"/>
  <c r="M131" i="5"/>
  <c r="M132" i="5"/>
  <c r="M133" i="5"/>
  <c r="M134" i="5"/>
  <c r="M135" i="5"/>
  <c r="M136" i="5"/>
  <c r="M137" i="5"/>
  <c r="M138" i="5"/>
  <c r="M139" i="5"/>
  <c r="M140" i="5"/>
  <c r="M141" i="5"/>
  <c r="M142" i="5"/>
  <c r="M143" i="5"/>
  <c r="M144" i="5"/>
  <c r="M145" i="5"/>
  <c r="M146" i="5"/>
  <c r="M147" i="5"/>
  <c r="M148" i="5"/>
  <c r="M149" i="5"/>
  <c r="M150" i="5"/>
  <c r="M151" i="5"/>
  <c r="M152" i="5"/>
  <c r="M153" i="5"/>
  <c r="M154" i="5"/>
  <c r="M155" i="5"/>
  <c r="M156" i="5"/>
  <c r="M157" i="5"/>
  <c r="M158" i="5"/>
  <c r="M159" i="5"/>
  <c r="M160" i="5"/>
  <c r="M161" i="5"/>
  <c r="M162" i="5"/>
  <c r="M163" i="5"/>
  <c r="M164" i="5"/>
  <c r="M165" i="5"/>
  <c r="M166" i="5"/>
  <c r="M167" i="5"/>
  <c r="M168" i="5"/>
  <c r="M169" i="5"/>
  <c r="M170" i="5"/>
  <c r="M171" i="5"/>
  <c r="M172" i="5"/>
  <c r="M173" i="5"/>
  <c r="M174" i="5"/>
  <c r="M175" i="5"/>
  <c r="M176" i="5"/>
  <c r="M177" i="5"/>
  <c r="M178" i="5"/>
  <c r="M179" i="5"/>
  <c r="M180" i="5"/>
  <c r="M181" i="5"/>
  <c r="M182" i="5"/>
  <c r="M183" i="5"/>
  <c r="M184" i="5"/>
  <c r="M185" i="5"/>
  <c r="M186" i="5"/>
  <c r="M187" i="5"/>
  <c r="M188" i="5"/>
  <c r="M189" i="5"/>
  <c r="M190" i="5"/>
  <c r="M191" i="5"/>
  <c r="M192" i="5"/>
  <c r="M193" i="5"/>
  <c r="M194" i="5"/>
  <c r="M195" i="5"/>
  <c r="M196" i="5"/>
  <c r="M197" i="5"/>
  <c r="M198" i="5"/>
  <c r="M199" i="5"/>
  <c r="M200" i="5"/>
  <c r="M201" i="5"/>
  <c r="M202" i="5"/>
  <c r="M203" i="5"/>
  <c r="M204" i="5"/>
  <c r="M205" i="5"/>
  <c r="M206" i="5"/>
  <c r="M207" i="5"/>
  <c r="M208" i="5"/>
  <c r="M209" i="5"/>
  <c r="M210" i="5"/>
  <c r="M211" i="5"/>
  <c r="M212" i="5"/>
  <c r="M213" i="5"/>
  <c r="M214" i="5"/>
  <c r="M215" i="5"/>
  <c r="M216" i="5"/>
  <c r="M217" i="5"/>
  <c r="M218" i="5"/>
  <c r="M219" i="5"/>
  <c r="M220" i="5"/>
  <c r="M221" i="5"/>
  <c r="M222" i="5"/>
  <c r="M223" i="5"/>
  <c r="M224" i="5"/>
  <c r="M225" i="5"/>
  <c r="M226" i="5"/>
  <c r="M227" i="5"/>
  <c r="M228" i="5"/>
  <c r="M229" i="5"/>
  <c r="M230" i="5"/>
  <c r="M231" i="5"/>
  <c r="M232" i="5"/>
  <c r="M233" i="5"/>
  <c r="M234" i="5"/>
  <c r="M235" i="5"/>
  <c r="M236" i="5"/>
  <c r="M237" i="5"/>
  <c r="M238" i="5"/>
  <c r="M239" i="5"/>
  <c r="M240" i="5"/>
  <c r="M241" i="5"/>
  <c r="M242" i="5"/>
  <c r="M243" i="5"/>
  <c r="M244" i="5"/>
  <c r="M245" i="5"/>
  <c r="M246" i="5"/>
  <c r="M247" i="5"/>
  <c r="M248" i="5"/>
  <c r="M249" i="5"/>
  <c r="M250" i="5"/>
  <c r="M251" i="5"/>
  <c r="M252" i="5"/>
  <c r="M253" i="5"/>
  <c r="M254" i="5"/>
  <c r="M255" i="5"/>
  <c r="M256" i="5"/>
  <c r="M257" i="5"/>
  <c r="M258" i="5"/>
  <c r="M259" i="5"/>
  <c r="M260" i="5"/>
  <c r="M261" i="5"/>
  <c r="M262" i="5"/>
  <c r="M263" i="5"/>
  <c r="M264" i="5"/>
  <c r="M265" i="5"/>
  <c r="M266" i="5"/>
  <c r="M267" i="5"/>
  <c r="M268" i="5"/>
  <c r="M269" i="5"/>
  <c r="M270" i="5"/>
  <c r="M271" i="5"/>
  <c r="M272" i="5"/>
  <c r="M273" i="5"/>
  <c r="M274" i="5"/>
  <c r="M275" i="5"/>
  <c r="M276" i="5"/>
  <c r="M277" i="5"/>
  <c r="M278" i="5"/>
  <c r="M279" i="5"/>
  <c r="M280" i="5"/>
  <c r="M281" i="5"/>
  <c r="M282" i="5"/>
  <c r="M283" i="5"/>
  <c r="M284" i="5"/>
  <c r="M285" i="5"/>
  <c r="M286" i="5"/>
  <c r="M287" i="5"/>
  <c r="M288" i="5"/>
  <c r="M289" i="5"/>
  <c r="M290" i="5"/>
  <c r="M291" i="5"/>
  <c r="M292" i="5"/>
  <c r="M293" i="5"/>
  <c r="M294" i="5"/>
  <c r="M295" i="5"/>
  <c r="M296" i="5"/>
  <c r="M297" i="5"/>
  <c r="M298" i="5"/>
  <c r="M299" i="5"/>
  <c r="M300" i="5"/>
  <c r="M301" i="5"/>
  <c r="M302" i="5"/>
  <c r="M303" i="5"/>
  <c r="M304" i="5"/>
  <c r="M305" i="5"/>
  <c r="M306" i="5"/>
  <c r="M307" i="5"/>
  <c r="M308" i="5"/>
  <c r="M309" i="5"/>
  <c r="M310" i="5"/>
  <c r="M311" i="5"/>
  <c r="M312" i="5"/>
  <c r="M313" i="5"/>
  <c r="M314" i="5"/>
  <c r="M315" i="5"/>
  <c r="M316" i="5"/>
  <c r="M317" i="5"/>
  <c r="M318" i="5"/>
  <c r="M319" i="5"/>
  <c r="M320" i="5"/>
  <c r="M321" i="5"/>
  <c r="M322" i="5"/>
  <c r="M323" i="5"/>
  <c r="M324" i="5"/>
  <c r="M325" i="5"/>
  <c r="M326" i="5"/>
  <c r="M327" i="5"/>
  <c r="M328" i="5"/>
  <c r="M329" i="5"/>
  <c r="M330" i="5"/>
  <c r="M331" i="5"/>
  <c r="M332" i="5"/>
  <c r="M333" i="5"/>
  <c r="M334" i="5"/>
  <c r="M335" i="5"/>
  <c r="M336" i="5"/>
  <c r="M337" i="5"/>
  <c r="M338" i="5"/>
  <c r="M339" i="5"/>
  <c r="M340" i="5"/>
  <c r="M341" i="5"/>
  <c r="M342" i="5"/>
  <c r="M343" i="5"/>
  <c r="M344" i="5"/>
  <c r="M345" i="5"/>
  <c r="M346" i="5"/>
  <c r="M347" i="5"/>
  <c r="M348" i="5"/>
  <c r="M349" i="5"/>
  <c r="M350" i="5"/>
  <c r="M351" i="5"/>
  <c r="M352" i="5"/>
  <c r="M353" i="5"/>
  <c r="M354" i="5"/>
  <c r="M355" i="5"/>
  <c r="M356" i="5"/>
  <c r="M357" i="5"/>
  <c r="M358" i="5"/>
  <c r="M359" i="5"/>
  <c r="M360" i="5"/>
  <c r="M361" i="5"/>
  <c r="M362" i="5"/>
  <c r="M363" i="5"/>
  <c r="M364" i="5"/>
  <c r="M365" i="5"/>
  <c r="M366" i="5"/>
  <c r="M367" i="5"/>
  <c r="M368" i="5"/>
  <c r="M369" i="5"/>
  <c r="M370" i="5"/>
  <c r="M371" i="5"/>
  <c r="M372" i="5"/>
  <c r="M373" i="5"/>
  <c r="M374" i="5"/>
  <c r="M375" i="5"/>
  <c r="M376" i="5"/>
  <c r="M377" i="5"/>
  <c r="M378" i="5"/>
  <c r="M379" i="5"/>
  <c r="M380" i="5"/>
  <c r="M381" i="5"/>
  <c r="M382" i="5"/>
  <c r="M383" i="5"/>
  <c r="M384" i="5"/>
  <c r="M385" i="5"/>
  <c r="M386" i="5"/>
  <c r="M387" i="5"/>
  <c r="M388" i="5"/>
  <c r="M389" i="5"/>
  <c r="M390" i="5"/>
  <c r="M391" i="5"/>
  <c r="M392" i="5"/>
  <c r="M393" i="5"/>
  <c r="M394" i="5"/>
  <c r="M395" i="5"/>
  <c r="M396" i="5"/>
  <c r="M397" i="5"/>
  <c r="M398" i="5"/>
  <c r="M399" i="5"/>
  <c r="M400" i="5"/>
  <c r="M401" i="5"/>
  <c r="M402" i="5"/>
  <c r="M403" i="5"/>
  <c r="M404" i="5"/>
  <c r="M405" i="5"/>
  <c r="M406" i="5"/>
  <c r="M407" i="5"/>
  <c r="M408" i="5"/>
  <c r="M409" i="5"/>
  <c r="M410" i="5"/>
  <c r="M411" i="5"/>
  <c r="M412" i="5"/>
  <c r="M413" i="5"/>
  <c r="M414" i="5"/>
  <c r="M415" i="5"/>
  <c r="M416" i="5"/>
  <c r="M417" i="5"/>
  <c r="M418" i="5"/>
  <c r="M419" i="5"/>
  <c r="M420" i="5"/>
  <c r="M421" i="5"/>
  <c r="M422" i="5"/>
  <c r="M423" i="5"/>
  <c r="M424" i="5"/>
  <c r="M425" i="5"/>
  <c r="M426" i="5"/>
  <c r="M427" i="5"/>
  <c r="M428" i="5"/>
  <c r="M429" i="5"/>
  <c r="M430" i="5"/>
  <c r="M431" i="5"/>
  <c r="M432" i="5"/>
  <c r="M433" i="5"/>
  <c r="M434" i="5"/>
  <c r="M435" i="5"/>
  <c r="M436" i="5"/>
  <c r="M437" i="5"/>
  <c r="M438" i="5"/>
  <c r="M439" i="5"/>
  <c r="M440" i="5"/>
  <c r="M441" i="5"/>
  <c r="M442" i="5"/>
  <c r="M443" i="5"/>
  <c r="M444" i="5"/>
  <c r="M445" i="5"/>
  <c r="M446" i="5"/>
  <c r="M447" i="5"/>
  <c r="M448" i="5"/>
  <c r="M449" i="5"/>
  <c r="M450" i="5"/>
  <c r="M451" i="5"/>
  <c r="M452" i="5"/>
  <c r="M453" i="5"/>
  <c r="M454" i="5"/>
  <c r="M455" i="5"/>
  <c r="M456" i="5"/>
  <c r="M457" i="5"/>
  <c r="M458" i="5"/>
  <c r="M459" i="5"/>
  <c r="M460" i="5"/>
  <c r="M461" i="5"/>
  <c r="M462" i="5"/>
  <c r="M463" i="5"/>
  <c r="M464" i="5"/>
  <c r="M465" i="5"/>
  <c r="M466" i="5"/>
  <c r="M467" i="5"/>
  <c r="M468" i="5"/>
  <c r="M469" i="5"/>
  <c r="M470" i="5"/>
  <c r="M471" i="5"/>
  <c r="M472" i="5"/>
  <c r="M473" i="5"/>
  <c r="M474" i="5"/>
  <c r="M475" i="5"/>
  <c r="M476" i="5"/>
  <c r="M477" i="5"/>
  <c r="M478" i="5"/>
  <c r="M479" i="5"/>
  <c r="M480" i="5"/>
  <c r="M481" i="5"/>
  <c r="M482" i="5"/>
  <c r="M483" i="5"/>
  <c r="M484" i="5"/>
  <c r="M485" i="5"/>
  <c r="M486" i="5"/>
  <c r="M487" i="5"/>
  <c r="M488" i="5"/>
  <c r="M489" i="5"/>
  <c r="M490" i="5"/>
  <c r="M491" i="5"/>
  <c r="M492" i="5"/>
  <c r="M493" i="5"/>
  <c r="M494" i="5"/>
  <c r="M495" i="5"/>
  <c r="M496" i="5"/>
  <c r="M497" i="5"/>
  <c r="M498" i="5"/>
  <c r="M499" i="5"/>
  <c r="M500" i="5"/>
  <c r="M501" i="5"/>
  <c r="M502" i="5"/>
  <c r="M503" i="5"/>
  <c r="M504" i="5"/>
  <c r="M505" i="5"/>
  <c r="M506" i="5"/>
  <c r="M507" i="5"/>
  <c r="M508" i="5"/>
  <c r="M509" i="5"/>
  <c r="M510" i="5"/>
  <c r="M511" i="5"/>
  <c r="M512" i="5"/>
  <c r="M513" i="5"/>
  <c r="M514" i="5"/>
  <c r="M515" i="5"/>
  <c r="M516" i="5"/>
  <c r="M517" i="5"/>
  <c r="M518" i="5"/>
  <c r="M519" i="5"/>
  <c r="M520" i="5"/>
  <c r="M521" i="5"/>
  <c r="M522" i="5"/>
  <c r="M523" i="5"/>
  <c r="M524" i="5"/>
  <c r="M525" i="5"/>
  <c r="M526" i="5"/>
  <c r="M527" i="5"/>
  <c r="M528" i="5"/>
  <c r="M529" i="5"/>
  <c r="M530" i="5"/>
  <c r="M531" i="5"/>
  <c r="M532" i="5"/>
  <c r="M533" i="5"/>
  <c r="M534" i="5"/>
  <c r="M535" i="5"/>
  <c r="M536" i="5"/>
  <c r="M537" i="5"/>
  <c r="M538" i="5"/>
  <c r="M539" i="5"/>
  <c r="M540" i="5"/>
  <c r="M541" i="5"/>
  <c r="M542" i="5"/>
  <c r="M543" i="5"/>
  <c r="M544" i="5"/>
  <c r="M545" i="5"/>
  <c r="M546" i="5"/>
  <c r="M547" i="5"/>
  <c r="M548" i="5"/>
  <c r="M549" i="5"/>
  <c r="M550" i="5"/>
  <c r="M551" i="5"/>
  <c r="M552" i="5"/>
  <c r="M553" i="5"/>
  <c r="M554" i="5"/>
  <c r="M555" i="5"/>
  <c r="M556" i="5"/>
  <c r="M557" i="5"/>
  <c r="M558" i="5"/>
  <c r="M559" i="5"/>
  <c r="M560" i="5"/>
  <c r="M561" i="5"/>
  <c r="M562" i="5"/>
  <c r="M563" i="5"/>
  <c r="M564" i="5"/>
  <c r="M565" i="5"/>
  <c r="M566" i="5"/>
  <c r="M567" i="5"/>
  <c r="M568" i="5"/>
  <c r="M569" i="5"/>
  <c r="M570" i="5"/>
  <c r="M571" i="5"/>
  <c r="M572" i="5"/>
  <c r="M573" i="5"/>
  <c r="M574" i="5"/>
  <c r="M575" i="5"/>
  <c r="M576" i="5"/>
  <c r="M577" i="5"/>
  <c r="M578" i="5"/>
  <c r="M579" i="5"/>
  <c r="M580" i="5"/>
  <c r="M581" i="5"/>
  <c r="M582" i="5"/>
  <c r="M583" i="5"/>
  <c r="M584" i="5"/>
  <c r="M585" i="5"/>
  <c r="M586" i="5"/>
  <c r="M587" i="5"/>
  <c r="M588" i="5"/>
  <c r="M589" i="5"/>
  <c r="M590" i="5"/>
  <c r="M591" i="5"/>
  <c r="M592" i="5"/>
  <c r="M593" i="5"/>
  <c r="M594" i="5"/>
  <c r="M595" i="5"/>
  <c r="M596" i="5"/>
  <c r="M597" i="5"/>
  <c r="M598" i="5"/>
  <c r="M599" i="5"/>
  <c r="M600" i="5"/>
  <c r="M601" i="5"/>
  <c r="M602" i="5"/>
  <c r="M603" i="5"/>
  <c r="M604" i="5"/>
  <c r="M605" i="5"/>
  <c r="M606" i="5"/>
  <c r="M607" i="5"/>
  <c r="M608" i="5"/>
  <c r="M609" i="5"/>
  <c r="M610" i="5"/>
  <c r="M611" i="5"/>
  <c r="M612" i="5"/>
  <c r="M613" i="5"/>
  <c r="M614" i="5"/>
  <c r="M615" i="5"/>
  <c r="M616" i="5"/>
  <c r="M617" i="5"/>
  <c r="M618" i="5"/>
  <c r="M619" i="5"/>
  <c r="M620" i="5"/>
  <c r="M621" i="5"/>
  <c r="M622" i="5"/>
  <c r="M623" i="5"/>
  <c r="M624" i="5"/>
  <c r="M625" i="5"/>
  <c r="M626" i="5"/>
  <c r="M627" i="5"/>
  <c r="M628" i="5"/>
  <c r="M629" i="5"/>
  <c r="M630" i="5"/>
  <c r="M631" i="5"/>
  <c r="M632" i="5"/>
  <c r="M633" i="5"/>
  <c r="M634" i="5"/>
  <c r="M635" i="5"/>
  <c r="M636" i="5"/>
  <c r="M637" i="5"/>
  <c r="M638" i="5"/>
  <c r="M639" i="5"/>
  <c r="M640" i="5"/>
  <c r="M641" i="5"/>
  <c r="M642" i="5"/>
  <c r="M643" i="5"/>
  <c r="M644" i="5"/>
  <c r="M645" i="5"/>
  <c r="M646" i="5"/>
  <c r="M647" i="5"/>
  <c r="M648" i="5"/>
  <c r="M649" i="5"/>
  <c r="M650" i="5"/>
  <c r="M651" i="5"/>
  <c r="M652" i="5"/>
  <c r="M653" i="5"/>
  <c r="M654" i="5"/>
  <c r="M655" i="5"/>
  <c r="M656" i="5"/>
  <c r="M657" i="5"/>
  <c r="M658" i="5"/>
  <c r="M659" i="5"/>
  <c r="M660" i="5"/>
  <c r="M661" i="5"/>
  <c r="M662" i="5"/>
  <c r="M663" i="5"/>
  <c r="M664" i="5"/>
  <c r="M665" i="5"/>
  <c r="M666" i="5"/>
  <c r="M667" i="5"/>
  <c r="M668" i="5"/>
  <c r="M669" i="5"/>
  <c r="M670" i="5"/>
  <c r="M671" i="5"/>
  <c r="M672" i="5"/>
  <c r="M673" i="5"/>
  <c r="M674" i="5"/>
  <c r="M675" i="5"/>
  <c r="M676" i="5"/>
  <c r="M677" i="5"/>
  <c r="M678" i="5"/>
  <c r="M679" i="5"/>
  <c r="M680" i="5"/>
  <c r="M681" i="5"/>
  <c r="M682" i="5"/>
  <c r="M683" i="5"/>
  <c r="M684" i="5"/>
  <c r="M685" i="5"/>
  <c r="M686" i="5"/>
  <c r="M687" i="5"/>
  <c r="M688" i="5"/>
  <c r="M689" i="5"/>
  <c r="M690" i="5"/>
  <c r="M691" i="5"/>
  <c r="M692" i="5"/>
  <c r="M693" i="5"/>
  <c r="M694" i="5"/>
  <c r="M695" i="5"/>
  <c r="M696" i="5"/>
  <c r="M697" i="5"/>
  <c r="M698" i="5"/>
  <c r="M699" i="5"/>
  <c r="M700" i="5"/>
  <c r="M701" i="5"/>
  <c r="M702" i="5"/>
  <c r="M703" i="5"/>
  <c r="M704" i="5"/>
  <c r="M705" i="5"/>
  <c r="M706" i="5"/>
  <c r="M707" i="5"/>
  <c r="M708" i="5"/>
  <c r="M709" i="5"/>
  <c r="M710" i="5"/>
  <c r="M711" i="5"/>
  <c r="M712" i="5"/>
  <c r="M713" i="5"/>
  <c r="M714" i="5"/>
  <c r="M715" i="5"/>
  <c r="M716" i="5"/>
  <c r="M717" i="5"/>
  <c r="M718" i="5"/>
  <c r="M719" i="5"/>
  <c r="M720" i="5"/>
  <c r="M721" i="5"/>
  <c r="M722" i="5"/>
  <c r="M723" i="5"/>
  <c r="M724" i="5"/>
  <c r="M725" i="5"/>
  <c r="M726" i="5"/>
  <c r="M727" i="5"/>
  <c r="M728" i="5"/>
  <c r="M729" i="5"/>
  <c r="M730" i="5"/>
  <c r="M731" i="5"/>
  <c r="M732" i="5"/>
  <c r="M733" i="5"/>
  <c r="M734" i="5"/>
  <c r="M735" i="5"/>
  <c r="M736" i="5"/>
  <c r="M737" i="5"/>
  <c r="M738" i="5"/>
  <c r="M739" i="5"/>
  <c r="M740" i="5"/>
  <c r="M741" i="5"/>
  <c r="M742" i="5"/>
  <c r="M743" i="5"/>
  <c r="M744" i="5"/>
  <c r="M745" i="5"/>
  <c r="M746" i="5"/>
  <c r="M747" i="5"/>
  <c r="M748" i="5"/>
  <c r="M749" i="5"/>
  <c r="M750" i="5"/>
  <c r="M751" i="5"/>
  <c r="M752" i="5"/>
  <c r="M753" i="5"/>
  <c r="M754" i="5"/>
  <c r="M755" i="5"/>
  <c r="M756" i="5"/>
  <c r="M757" i="5"/>
  <c r="M758" i="5"/>
  <c r="M759" i="5"/>
  <c r="M760" i="5"/>
  <c r="M761" i="5"/>
  <c r="M762" i="5"/>
  <c r="M763" i="5"/>
  <c r="M764" i="5"/>
  <c r="M765" i="5"/>
  <c r="M766" i="5"/>
  <c r="M767" i="5"/>
  <c r="M768" i="5"/>
  <c r="M769" i="5"/>
  <c r="M770" i="5"/>
  <c r="M771" i="5"/>
  <c r="M772" i="5"/>
  <c r="M773" i="5"/>
  <c r="M774" i="5"/>
  <c r="M775" i="5"/>
  <c r="M776" i="5"/>
  <c r="M777" i="5"/>
  <c r="M778" i="5"/>
  <c r="M779" i="5"/>
  <c r="M780" i="5"/>
  <c r="M781" i="5"/>
  <c r="M782" i="5"/>
  <c r="M783" i="5"/>
  <c r="M784" i="5"/>
  <c r="M785" i="5"/>
  <c r="M786" i="5"/>
  <c r="M787" i="5"/>
  <c r="M788" i="5"/>
  <c r="M789" i="5"/>
  <c r="M790" i="5"/>
  <c r="M791" i="5"/>
  <c r="M792" i="5"/>
  <c r="M793" i="5"/>
  <c r="M794" i="5"/>
  <c r="M795" i="5"/>
  <c r="M796" i="5"/>
  <c r="M797" i="5"/>
  <c r="M798" i="5"/>
  <c r="M799" i="5"/>
  <c r="M800" i="5"/>
  <c r="M801" i="5"/>
  <c r="M802" i="5"/>
  <c r="M803" i="5"/>
  <c r="M804" i="5"/>
  <c r="M805" i="5"/>
  <c r="M806" i="5"/>
  <c r="M807" i="5"/>
  <c r="M808" i="5"/>
  <c r="M809" i="5"/>
  <c r="M810" i="5"/>
  <c r="M811" i="5"/>
  <c r="M812" i="5"/>
  <c r="M813" i="5"/>
  <c r="M814" i="5"/>
  <c r="M815" i="5"/>
  <c r="M816" i="5"/>
  <c r="M817" i="5"/>
  <c r="M818" i="5"/>
  <c r="M819" i="5"/>
  <c r="M820" i="5"/>
  <c r="M821" i="5"/>
  <c r="M822" i="5"/>
  <c r="M823" i="5"/>
  <c r="M824" i="5"/>
  <c r="M825" i="5"/>
  <c r="M826" i="5"/>
  <c r="M827" i="5"/>
  <c r="M828" i="5"/>
  <c r="M829" i="5"/>
  <c r="M830" i="5"/>
  <c r="M831" i="5"/>
  <c r="M832" i="5"/>
  <c r="M833" i="5"/>
  <c r="M834" i="5"/>
  <c r="M835" i="5"/>
  <c r="M836" i="5"/>
  <c r="M837" i="5"/>
  <c r="M838" i="5"/>
  <c r="M839" i="5"/>
  <c r="M840" i="5"/>
  <c r="M841" i="5"/>
  <c r="M842" i="5"/>
  <c r="M843" i="5"/>
  <c r="M844" i="5"/>
  <c r="M845" i="5"/>
  <c r="M846" i="5"/>
  <c r="M847" i="5"/>
  <c r="M848" i="5"/>
  <c r="M849" i="5"/>
  <c r="M850" i="5"/>
  <c r="M851" i="5"/>
  <c r="M852" i="5"/>
  <c r="M853" i="5"/>
  <c r="M854" i="5"/>
  <c r="M855" i="5"/>
  <c r="M856" i="5"/>
  <c r="M857" i="5"/>
  <c r="M858" i="5"/>
  <c r="M859" i="5"/>
  <c r="M860" i="5"/>
  <c r="M861" i="5"/>
  <c r="M862" i="5"/>
  <c r="M863" i="5"/>
  <c r="M864" i="5"/>
  <c r="M865" i="5"/>
  <c r="M866" i="5"/>
  <c r="M867" i="5"/>
  <c r="M868" i="5"/>
  <c r="M869" i="5"/>
  <c r="M870" i="5"/>
  <c r="M871" i="5"/>
  <c r="M872" i="5"/>
  <c r="M873" i="5"/>
  <c r="M874" i="5"/>
  <c r="M875" i="5"/>
  <c r="M876" i="5"/>
  <c r="M877" i="5"/>
  <c r="M878" i="5"/>
  <c r="M879" i="5"/>
  <c r="M880" i="5"/>
  <c r="M881" i="5"/>
  <c r="M882" i="5"/>
  <c r="M883" i="5"/>
  <c r="M884" i="5"/>
  <c r="M885" i="5"/>
  <c r="M886" i="5"/>
  <c r="M887" i="5"/>
  <c r="M888" i="5"/>
  <c r="M889" i="5"/>
  <c r="M890" i="5"/>
  <c r="M891" i="5"/>
  <c r="M892" i="5"/>
  <c r="M893" i="5"/>
  <c r="M894" i="5"/>
  <c r="M895" i="5"/>
  <c r="M896" i="5"/>
  <c r="M897" i="5"/>
  <c r="M898" i="5"/>
  <c r="M899" i="5"/>
  <c r="M900" i="5"/>
  <c r="M901" i="5"/>
  <c r="M902" i="5"/>
  <c r="M903" i="5"/>
  <c r="M904" i="5"/>
  <c r="M905" i="5"/>
  <c r="M906" i="5"/>
  <c r="M907" i="5"/>
  <c r="M908" i="5"/>
  <c r="M909" i="5"/>
  <c r="M910" i="5"/>
  <c r="M911" i="5"/>
  <c r="M912" i="5"/>
  <c r="M913" i="5"/>
  <c r="M914" i="5"/>
  <c r="M915" i="5"/>
  <c r="M916" i="5"/>
  <c r="M917" i="5"/>
  <c r="M918" i="5"/>
  <c r="M919" i="5"/>
  <c r="M920" i="5"/>
  <c r="M921" i="5"/>
  <c r="M922" i="5"/>
  <c r="M923" i="5"/>
  <c r="M924" i="5"/>
  <c r="M925" i="5"/>
  <c r="M926" i="5"/>
  <c r="M927" i="5"/>
  <c r="M928" i="5"/>
  <c r="M929" i="5"/>
  <c r="M930" i="5"/>
  <c r="M931" i="5"/>
  <c r="M932" i="5"/>
  <c r="M933" i="5"/>
  <c r="M934" i="5"/>
  <c r="M935" i="5"/>
  <c r="M936" i="5"/>
  <c r="M937" i="5"/>
  <c r="M938" i="5"/>
  <c r="M939" i="5"/>
  <c r="M940" i="5"/>
  <c r="M941" i="5"/>
  <c r="M942" i="5"/>
  <c r="M943" i="5"/>
  <c r="M944" i="5"/>
  <c r="M945" i="5"/>
  <c r="M946" i="5"/>
  <c r="M947" i="5"/>
  <c r="M948" i="5"/>
  <c r="M949" i="5"/>
  <c r="M950" i="5"/>
  <c r="M951" i="5"/>
  <c r="M952" i="5"/>
  <c r="M953" i="5"/>
  <c r="M954" i="5"/>
  <c r="M955" i="5"/>
  <c r="M956" i="5"/>
  <c r="M957" i="5"/>
  <c r="M958" i="5"/>
  <c r="M959" i="5"/>
  <c r="M960" i="5"/>
  <c r="M961" i="5"/>
  <c r="M962" i="5"/>
  <c r="M963" i="5"/>
  <c r="M964" i="5"/>
  <c r="M965" i="5"/>
  <c r="M966" i="5"/>
  <c r="M967" i="5"/>
  <c r="M968" i="5"/>
  <c r="M969" i="5"/>
  <c r="M970" i="5"/>
  <c r="M971" i="5"/>
  <c r="M972" i="5"/>
  <c r="M973" i="5"/>
  <c r="M974" i="5"/>
  <c r="M975" i="5"/>
  <c r="M976" i="5"/>
  <c r="M977" i="5"/>
  <c r="M978" i="5"/>
  <c r="M979" i="5"/>
  <c r="M980" i="5"/>
  <c r="M981" i="5"/>
  <c r="M982" i="5"/>
  <c r="M983" i="5"/>
  <c r="M984" i="5"/>
  <c r="M985" i="5"/>
  <c r="M986" i="5"/>
  <c r="M987" i="5"/>
  <c r="M988" i="5"/>
  <c r="M989" i="5"/>
  <c r="M990" i="5"/>
  <c r="M991" i="5"/>
  <c r="M992" i="5"/>
  <c r="M993" i="5"/>
  <c r="M994" i="5"/>
  <c r="M995" i="5"/>
  <c r="M996" i="5"/>
  <c r="M997" i="5"/>
  <c r="M998" i="5"/>
  <c r="M999" i="5"/>
  <c r="M1000" i="5"/>
  <c r="M1001" i="5"/>
  <c r="M1002" i="5"/>
  <c r="M1003" i="5"/>
  <c r="M1004" i="5"/>
  <c r="M1005" i="5"/>
  <c r="M1006" i="5"/>
  <c r="M1007" i="5"/>
  <c r="M1008" i="5"/>
  <c r="M1009" i="5"/>
  <c r="M1010" i="5"/>
  <c r="M1011" i="5"/>
  <c r="M1012" i="5"/>
  <c r="M1013" i="5"/>
  <c r="M1014" i="5"/>
  <c r="M1015" i="5"/>
  <c r="M1016" i="5"/>
  <c r="M1017" i="5"/>
  <c r="M1018" i="5"/>
  <c r="M1019" i="5"/>
  <c r="M1020" i="5"/>
  <c r="M1021" i="5"/>
  <c r="M1022" i="5"/>
  <c r="M1023" i="5"/>
  <c r="M1024" i="5"/>
  <c r="M1025" i="5"/>
  <c r="M1026" i="5"/>
  <c r="M1027" i="5"/>
  <c r="M1028" i="5"/>
  <c r="M1029" i="5"/>
  <c r="M1030" i="5"/>
  <c r="M1031" i="5"/>
  <c r="M1032" i="5"/>
  <c r="M1033" i="5"/>
  <c r="M1034" i="5"/>
  <c r="M1035" i="5"/>
  <c r="M1036" i="5"/>
  <c r="M1037" i="5"/>
  <c r="M1038" i="5"/>
  <c r="M1039" i="5"/>
  <c r="M1040" i="5"/>
  <c r="M1041" i="5"/>
  <c r="M1042" i="5"/>
  <c r="M1043" i="5"/>
  <c r="M1044" i="5"/>
  <c r="M1045" i="5"/>
  <c r="M1046" i="5"/>
  <c r="M1047" i="5"/>
  <c r="M1048" i="5"/>
  <c r="M1049" i="5"/>
  <c r="M1050" i="5"/>
  <c r="M1051" i="5"/>
  <c r="M1052" i="5"/>
  <c r="M1053" i="5"/>
  <c r="M1054" i="5"/>
  <c r="M1055" i="5"/>
  <c r="M1056" i="5"/>
  <c r="M1057" i="5"/>
  <c r="M1058" i="5"/>
  <c r="M1059" i="5"/>
  <c r="M1060" i="5"/>
  <c r="M1061" i="5"/>
  <c r="M1062" i="5"/>
  <c r="M1063" i="5"/>
  <c r="M1064" i="5"/>
  <c r="M1065" i="5"/>
  <c r="M1066" i="5"/>
  <c r="M1067" i="5"/>
  <c r="M1068" i="5"/>
  <c r="M1069" i="5"/>
  <c r="M1070" i="5"/>
  <c r="M1071" i="5"/>
  <c r="M1072" i="5"/>
  <c r="M1073" i="5"/>
  <c r="M1074" i="5"/>
  <c r="M1075" i="5"/>
  <c r="M1076" i="5"/>
  <c r="M1077" i="5"/>
  <c r="M1078" i="5"/>
  <c r="M1079" i="5"/>
  <c r="M1080" i="5"/>
  <c r="M1081" i="5"/>
  <c r="M1082" i="5"/>
  <c r="M1083" i="5"/>
  <c r="M1084" i="5"/>
  <c r="M1085" i="5"/>
  <c r="M1086" i="5"/>
  <c r="M1087" i="5"/>
  <c r="M1088" i="5"/>
  <c r="M1089" i="5"/>
  <c r="M1090" i="5"/>
  <c r="M1091" i="5"/>
  <c r="M1092" i="5"/>
  <c r="M1093" i="5"/>
  <c r="M1094" i="5"/>
  <c r="M1095" i="5"/>
  <c r="M1096" i="5"/>
  <c r="M1097" i="5"/>
  <c r="M1098" i="5"/>
  <c r="M1099" i="5"/>
  <c r="M1100" i="5"/>
  <c r="M1101" i="5"/>
  <c r="M1102" i="5"/>
  <c r="M1103" i="5"/>
  <c r="M1104" i="5"/>
  <c r="M1105" i="5"/>
  <c r="M1106" i="5"/>
  <c r="M1107" i="5"/>
  <c r="M1108" i="5"/>
  <c r="M1109" i="5"/>
  <c r="M1110" i="5"/>
  <c r="M1111" i="5"/>
  <c r="M1112" i="5"/>
  <c r="M1113" i="5"/>
  <c r="M1114" i="5"/>
  <c r="M1115" i="5"/>
  <c r="M1116" i="5"/>
  <c r="M1117" i="5"/>
  <c r="M1118" i="5"/>
  <c r="M1119" i="5"/>
  <c r="M1120" i="5"/>
  <c r="M1121" i="5"/>
  <c r="M1122" i="5"/>
  <c r="M1123" i="5"/>
  <c r="M1124" i="5"/>
  <c r="M1125" i="5"/>
  <c r="M1126" i="5"/>
  <c r="M1127" i="5"/>
  <c r="M1128" i="5"/>
  <c r="M1129" i="5"/>
  <c r="M1130" i="5"/>
  <c r="M1131" i="5"/>
  <c r="M1132" i="5"/>
  <c r="M1133" i="5"/>
  <c r="M1134" i="5"/>
  <c r="M1135" i="5"/>
  <c r="M1136" i="5"/>
  <c r="M1137" i="5"/>
  <c r="M1138" i="5"/>
  <c r="M1139" i="5"/>
  <c r="M1140" i="5"/>
  <c r="M1141" i="5"/>
  <c r="M1142" i="5"/>
  <c r="M1143" i="5"/>
  <c r="M1144" i="5"/>
  <c r="M1145" i="5"/>
  <c r="M1146" i="5"/>
  <c r="M1147" i="5"/>
  <c r="M1148" i="5"/>
  <c r="M1149" i="5"/>
  <c r="M1150" i="5"/>
  <c r="M1151" i="5"/>
  <c r="M1152" i="5"/>
  <c r="M1153" i="5"/>
  <c r="M1154" i="5"/>
  <c r="M1155" i="5"/>
  <c r="M1156" i="5"/>
  <c r="M1157" i="5"/>
  <c r="M1158" i="5"/>
  <c r="M1159" i="5"/>
  <c r="M1160" i="5"/>
  <c r="M1161" i="5"/>
  <c r="M1162" i="5"/>
  <c r="M1163" i="5"/>
  <c r="M1164" i="5"/>
  <c r="M1165" i="5"/>
  <c r="M1166" i="5"/>
  <c r="M1167" i="5"/>
  <c r="M1168" i="5"/>
  <c r="M1169" i="5"/>
  <c r="M1170" i="5"/>
  <c r="M1171" i="5"/>
  <c r="M1172" i="5"/>
  <c r="M1173" i="5"/>
  <c r="M1174" i="5"/>
  <c r="M1175" i="5"/>
  <c r="M1176" i="5"/>
  <c r="M1177" i="5"/>
  <c r="M1178" i="5"/>
  <c r="M1179" i="5"/>
  <c r="M1180" i="5"/>
  <c r="M1181" i="5"/>
  <c r="M1182" i="5"/>
  <c r="M1183" i="5"/>
  <c r="M1184" i="5"/>
  <c r="M1185" i="5"/>
  <c r="M1186" i="5"/>
  <c r="M1187" i="5"/>
  <c r="M1188" i="5"/>
  <c r="M1189" i="5"/>
  <c r="M1190" i="5"/>
  <c r="M1191" i="5"/>
  <c r="M1192" i="5"/>
  <c r="M1193" i="5"/>
  <c r="M1194" i="5"/>
  <c r="M1195" i="5"/>
  <c r="M1196" i="5"/>
  <c r="M1197" i="5"/>
  <c r="M1198" i="5"/>
  <c r="M1199" i="5"/>
  <c r="M1200" i="5"/>
  <c r="M1201" i="5"/>
  <c r="M1202" i="5"/>
  <c r="M1203" i="5"/>
  <c r="M1204" i="5"/>
  <c r="M1205" i="5"/>
  <c r="M1206" i="5"/>
  <c r="M1207" i="5"/>
  <c r="M1208" i="5"/>
  <c r="M1209" i="5"/>
  <c r="M1210" i="5"/>
  <c r="M1211" i="5"/>
  <c r="M1212" i="5"/>
  <c r="M13" i="5"/>
  <c r="M14" i="13"/>
  <c r="M15" i="13"/>
  <c r="M16" i="13"/>
  <c r="M17" i="13"/>
  <c r="M18" i="13"/>
  <c r="M19" i="13"/>
  <c r="M20" i="13"/>
  <c r="M21" i="13"/>
  <c r="M22" i="13"/>
  <c r="M23" i="13"/>
  <c r="M24" i="13"/>
  <c r="M25" i="13"/>
  <c r="M26" i="13"/>
  <c r="M27" i="13"/>
  <c r="M28" i="13"/>
  <c r="M29" i="13"/>
  <c r="M30" i="13"/>
  <c r="M31" i="13"/>
  <c r="M32" i="13"/>
  <c r="M33" i="13"/>
  <c r="M34" i="13"/>
  <c r="M35" i="13"/>
  <c r="M36" i="13"/>
  <c r="M37" i="13"/>
  <c r="M38" i="13"/>
  <c r="M39" i="13"/>
  <c r="M40" i="13"/>
  <c r="M41" i="13"/>
  <c r="M42" i="13"/>
  <c r="M43" i="13"/>
  <c r="M44" i="13"/>
  <c r="M45" i="13"/>
  <c r="M46" i="13"/>
  <c r="M47" i="13"/>
  <c r="M48" i="13"/>
  <c r="M49" i="13"/>
  <c r="M50" i="13"/>
  <c r="M51" i="13"/>
  <c r="M52" i="13"/>
  <c r="M53" i="13"/>
  <c r="M54" i="13"/>
  <c r="M55" i="13"/>
  <c r="M56" i="13"/>
  <c r="M57" i="13"/>
  <c r="M58" i="13"/>
  <c r="M59" i="13"/>
  <c r="M60" i="13"/>
  <c r="M61" i="13"/>
  <c r="M62" i="13"/>
  <c r="M63" i="13"/>
  <c r="M64" i="13"/>
  <c r="M65" i="13"/>
  <c r="M66" i="13"/>
  <c r="M67" i="13"/>
  <c r="M68" i="13"/>
  <c r="M69" i="13"/>
  <c r="M70" i="13"/>
  <c r="M71" i="13"/>
  <c r="M72" i="13"/>
  <c r="M73" i="13"/>
  <c r="M74" i="13"/>
  <c r="M75" i="13"/>
  <c r="M76" i="13"/>
  <c r="M77" i="13"/>
  <c r="M78" i="13"/>
  <c r="M79" i="13"/>
  <c r="M80" i="13"/>
  <c r="M81" i="13"/>
  <c r="M82" i="13"/>
  <c r="M83" i="13"/>
  <c r="M84" i="13"/>
  <c r="M85" i="13"/>
  <c r="M86" i="13"/>
  <c r="M87" i="13"/>
  <c r="M88" i="13"/>
  <c r="M89" i="13"/>
  <c r="M90" i="13"/>
  <c r="M91" i="13"/>
  <c r="M92" i="13"/>
  <c r="M93" i="13"/>
  <c r="M94" i="13"/>
  <c r="M95" i="13"/>
  <c r="M96" i="13"/>
  <c r="M97" i="13"/>
  <c r="M98" i="13"/>
  <c r="M99" i="13"/>
  <c r="M100" i="13"/>
  <c r="M101" i="13"/>
  <c r="M102" i="13"/>
  <c r="M103" i="13"/>
  <c r="M104" i="13"/>
  <c r="M105" i="13"/>
  <c r="M106" i="13"/>
  <c r="M107" i="13"/>
  <c r="M108" i="13"/>
  <c r="M109" i="13"/>
  <c r="M110" i="13"/>
  <c r="M111" i="13"/>
  <c r="M112" i="13"/>
  <c r="M113" i="13"/>
  <c r="M114" i="13"/>
  <c r="M115" i="13"/>
  <c r="M116" i="13"/>
  <c r="M117" i="13"/>
  <c r="M118" i="13"/>
  <c r="M119" i="13"/>
  <c r="M120" i="13"/>
  <c r="M121" i="13"/>
  <c r="M122" i="13"/>
  <c r="M123" i="13"/>
  <c r="M124" i="13"/>
  <c r="M125" i="13"/>
  <c r="M126" i="13"/>
  <c r="M127" i="13"/>
  <c r="M128" i="13"/>
  <c r="M129" i="13"/>
  <c r="M130" i="13"/>
  <c r="M131" i="13"/>
  <c r="M132" i="13"/>
  <c r="M133" i="13"/>
  <c r="M134" i="13"/>
  <c r="M135" i="13"/>
  <c r="M136" i="13"/>
  <c r="M137" i="13"/>
  <c r="M138" i="13"/>
  <c r="M139" i="13"/>
  <c r="M140" i="13"/>
  <c r="M141" i="13"/>
  <c r="M142" i="13"/>
  <c r="M143" i="13"/>
  <c r="M144" i="13"/>
  <c r="M145" i="13"/>
  <c r="M146" i="13"/>
  <c r="M147" i="13"/>
  <c r="M148" i="13"/>
  <c r="M149" i="13"/>
  <c r="M150" i="13"/>
  <c r="M151" i="13"/>
  <c r="M152" i="13"/>
  <c r="M153" i="13"/>
  <c r="M154" i="13"/>
  <c r="M155" i="13"/>
  <c r="M156" i="13"/>
  <c r="M157" i="13"/>
  <c r="M158" i="13"/>
  <c r="M159" i="13"/>
  <c r="M160" i="13"/>
  <c r="M161" i="13"/>
  <c r="M162" i="13"/>
  <c r="M163" i="13"/>
  <c r="M164" i="13"/>
  <c r="M165" i="13"/>
  <c r="M166" i="13"/>
  <c r="M167" i="13"/>
  <c r="M168" i="13"/>
  <c r="M169" i="13"/>
  <c r="M170" i="13"/>
  <c r="M171" i="13"/>
  <c r="M172" i="13"/>
  <c r="M173" i="13"/>
  <c r="M174" i="13"/>
  <c r="M175" i="13"/>
  <c r="M176" i="13"/>
  <c r="M177" i="13"/>
  <c r="M178" i="13"/>
  <c r="M179" i="13"/>
  <c r="M180" i="13"/>
  <c r="M181" i="13"/>
  <c r="M182" i="13"/>
  <c r="M183" i="13"/>
  <c r="M184" i="13"/>
  <c r="M185" i="13"/>
  <c r="M186" i="13"/>
  <c r="M187" i="13"/>
  <c r="M188" i="13"/>
  <c r="M189" i="13"/>
  <c r="M190" i="13"/>
  <c r="M191" i="13"/>
  <c r="M192" i="13"/>
  <c r="M193" i="13"/>
  <c r="M194" i="13"/>
  <c r="M195" i="13"/>
  <c r="M196" i="13"/>
  <c r="M197" i="13"/>
  <c r="M198" i="13"/>
  <c r="M199" i="13"/>
  <c r="M200" i="13"/>
  <c r="M201" i="13"/>
  <c r="M202" i="13"/>
  <c r="M203" i="13"/>
  <c r="M204" i="13"/>
  <c r="M205" i="13"/>
  <c r="M206" i="13"/>
  <c r="M207" i="13"/>
  <c r="M208" i="13"/>
  <c r="M209" i="13"/>
  <c r="M210" i="13"/>
  <c r="M211" i="13"/>
  <c r="M212" i="13"/>
  <c r="M213" i="13"/>
  <c r="M214" i="13"/>
  <c r="M215" i="13"/>
  <c r="M216" i="13"/>
  <c r="M217" i="13"/>
  <c r="M218" i="13"/>
  <c r="M219" i="13"/>
  <c r="M220" i="13"/>
  <c r="M221" i="13"/>
  <c r="M222" i="13"/>
  <c r="M223" i="13"/>
  <c r="M224" i="13"/>
  <c r="M225" i="13"/>
  <c r="M226" i="13"/>
  <c r="M227" i="13"/>
  <c r="M228" i="13"/>
  <c r="M229" i="13"/>
  <c r="M230" i="13"/>
  <c r="M231" i="13"/>
  <c r="M232" i="13"/>
  <c r="M233" i="13"/>
  <c r="M234" i="13"/>
  <c r="M235" i="13"/>
  <c r="M236" i="13"/>
  <c r="M237" i="13"/>
  <c r="M238" i="13"/>
  <c r="M239" i="13"/>
  <c r="M240" i="13"/>
  <c r="M241" i="13"/>
  <c r="M242" i="13"/>
  <c r="M243" i="13"/>
  <c r="M244" i="13"/>
  <c r="M245" i="13"/>
  <c r="M246" i="13"/>
  <c r="M247" i="13"/>
  <c r="M248" i="13"/>
  <c r="M249" i="13"/>
  <c r="M250" i="13"/>
  <c r="M251" i="13"/>
  <c r="M252" i="13"/>
  <c r="M253" i="13"/>
  <c r="M254" i="13"/>
  <c r="M255" i="13"/>
  <c r="M256" i="13"/>
  <c r="M257" i="13"/>
  <c r="M258" i="13"/>
  <c r="M259" i="13"/>
  <c r="M260" i="13"/>
  <c r="M261" i="13"/>
  <c r="M262" i="13"/>
  <c r="M263" i="13"/>
  <c r="M264" i="13"/>
  <c r="M265" i="13"/>
  <c r="M266" i="13"/>
  <c r="M267" i="13"/>
  <c r="M268" i="13"/>
  <c r="M269" i="13"/>
  <c r="M270" i="13"/>
  <c r="M271" i="13"/>
  <c r="M272" i="13"/>
  <c r="M273" i="13"/>
  <c r="M274" i="13"/>
  <c r="M275" i="13"/>
  <c r="M276" i="13"/>
  <c r="M277" i="13"/>
  <c r="M278" i="13"/>
  <c r="M279" i="13"/>
  <c r="M280" i="13"/>
  <c r="M281" i="13"/>
  <c r="M282" i="13"/>
  <c r="M283" i="13"/>
  <c r="M284" i="13"/>
  <c r="M285" i="13"/>
  <c r="M286" i="13"/>
  <c r="M287" i="13"/>
  <c r="M288" i="13"/>
  <c r="M289" i="13"/>
  <c r="M290" i="13"/>
  <c r="M291" i="13"/>
  <c r="M292" i="13"/>
  <c r="M293" i="13"/>
  <c r="M294" i="13"/>
  <c r="M295" i="13"/>
  <c r="M296" i="13"/>
  <c r="M297" i="13"/>
  <c r="M298" i="13"/>
  <c r="M299" i="13"/>
  <c r="M300" i="13"/>
  <c r="M301" i="13"/>
  <c r="M302" i="13"/>
  <c r="M303" i="13"/>
  <c r="M304" i="13"/>
  <c r="M305" i="13"/>
  <c r="M306" i="13"/>
  <c r="M307" i="13"/>
  <c r="M308" i="13"/>
  <c r="M309" i="13"/>
  <c r="M310" i="13"/>
  <c r="M311" i="13"/>
  <c r="M312" i="13"/>
  <c r="M313" i="13"/>
  <c r="M314" i="13"/>
  <c r="M315" i="13"/>
  <c r="M316" i="13"/>
  <c r="M317" i="13"/>
  <c r="M318" i="13"/>
  <c r="M319" i="13"/>
  <c r="M320" i="13"/>
  <c r="M321" i="13"/>
  <c r="M322" i="13"/>
  <c r="M323" i="13"/>
  <c r="M324" i="13"/>
  <c r="M325" i="13"/>
  <c r="M326" i="13"/>
  <c r="M327" i="13"/>
  <c r="M328" i="13"/>
  <c r="M329" i="13"/>
  <c r="M330" i="13"/>
  <c r="M331" i="13"/>
  <c r="M332" i="13"/>
  <c r="M333" i="13"/>
  <c r="M334" i="13"/>
  <c r="M335" i="13"/>
  <c r="M336" i="13"/>
  <c r="M337" i="13"/>
  <c r="M338" i="13"/>
  <c r="M339" i="13"/>
  <c r="M340" i="13"/>
  <c r="M341" i="13"/>
  <c r="M342" i="13"/>
  <c r="M343" i="13"/>
  <c r="M344" i="13"/>
  <c r="M345" i="13"/>
  <c r="M346" i="13"/>
  <c r="M347" i="13"/>
  <c r="M348" i="13"/>
  <c r="M349" i="13"/>
  <c r="M350" i="13"/>
  <c r="M351" i="13"/>
  <c r="M352" i="13"/>
  <c r="M353" i="13"/>
  <c r="M354" i="13"/>
  <c r="M355" i="13"/>
  <c r="M356" i="13"/>
  <c r="M357" i="13"/>
  <c r="M358" i="13"/>
  <c r="M359" i="13"/>
  <c r="M360" i="13"/>
  <c r="M361" i="13"/>
  <c r="M362" i="13"/>
  <c r="M363" i="13"/>
  <c r="M364" i="13"/>
  <c r="M365" i="13"/>
  <c r="M366" i="13"/>
  <c r="M367" i="13"/>
  <c r="M368" i="13"/>
  <c r="M369" i="13"/>
  <c r="M370" i="13"/>
  <c r="M371" i="13"/>
  <c r="M372" i="13"/>
  <c r="M373" i="13"/>
  <c r="M374" i="13"/>
  <c r="M375" i="13"/>
  <c r="M376" i="13"/>
  <c r="M377" i="13"/>
  <c r="M378" i="13"/>
  <c r="M379" i="13"/>
  <c r="M380" i="13"/>
  <c r="M381" i="13"/>
  <c r="M382" i="13"/>
  <c r="M383" i="13"/>
  <c r="M384" i="13"/>
  <c r="M385" i="13"/>
  <c r="M386" i="13"/>
  <c r="M387" i="13"/>
  <c r="M388" i="13"/>
  <c r="M389" i="13"/>
  <c r="M390" i="13"/>
  <c r="M391" i="13"/>
  <c r="M392" i="13"/>
  <c r="M393" i="13"/>
  <c r="M394" i="13"/>
  <c r="M395" i="13"/>
  <c r="M396" i="13"/>
  <c r="M397" i="13"/>
  <c r="M398" i="13"/>
  <c r="M399" i="13"/>
  <c r="M400" i="13"/>
  <c r="M401" i="13"/>
  <c r="M402" i="13"/>
  <c r="M403" i="13"/>
  <c r="M404" i="13"/>
  <c r="M405" i="13"/>
  <c r="M406" i="13"/>
  <c r="M407" i="13"/>
  <c r="M408" i="13"/>
  <c r="M409" i="13"/>
  <c r="M410" i="13"/>
  <c r="M411" i="13"/>
  <c r="M412" i="13"/>
  <c r="M413" i="13"/>
  <c r="M414" i="13"/>
  <c r="M415" i="13"/>
  <c r="M416" i="13"/>
  <c r="M417" i="13"/>
  <c r="M418" i="13"/>
  <c r="M419" i="13"/>
  <c r="M420" i="13"/>
  <c r="M421" i="13"/>
  <c r="M422" i="13"/>
  <c r="M423" i="13"/>
  <c r="M424" i="13"/>
  <c r="M425" i="13"/>
  <c r="M426" i="13"/>
  <c r="M427" i="13"/>
  <c r="M428" i="13"/>
  <c r="M429" i="13"/>
  <c r="M430" i="13"/>
  <c r="M431" i="13"/>
  <c r="M432" i="13"/>
  <c r="M433" i="13"/>
  <c r="M434" i="13"/>
  <c r="M435" i="13"/>
  <c r="M436" i="13"/>
  <c r="M437" i="13"/>
  <c r="M438" i="13"/>
  <c r="M439" i="13"/>
  <c r="M440" i="13"/>
  <c r="M441" i="13"/>
  <c r="M442" i="13"/>
  <c r="M443" i="13"/>
  <c r="M444" i="13"/>
  <c r="M445" i="13"/>
  <c r="M446" i="13"/>
  <c r="M447" i="13"/>
  <c r="M448" i="13"/>
  <c r="M449" i="13"/>
  <c r="M450" i="13"/>
  <c r="M451" i="13"/>
  <c r="M452" i="13"/>
  <c r="M453" i="13"/>
  <c r="M454" i="13"/>
  <c r="M455" i="13"/>
  <c r="M456" i="13"/>
  <c r="M457" i="13"/>
  <c r="M458" i="13"/>
  <c r="M459" i="13"/>
  <c r="M460" i="13"/>
  <c r="M461" i="13"/>
  <c r="M462" i="13"/>
  <c r="M463" i="13"/>
  <c r="M464" i="13"/>
  <c r="M465" i="13"/>
  <c r="M466" i="13"/>
  <c r="M467" i="13"/>
  <c r="M468" i="13"/>
  <c r="M469" i="13"/>
  <c r="M470" i="13"/>
  <c r="M471" i="13"/>
  <c r="M472" i="13"/>
  <c r="M473" i="13"/>
  <c r="M474" i="13"/>
  <c r="M475" i="13"/>
  <c r="M476" i="13"/>
  <c r="M477" i="13"/>
  <c r="M478" i="13"/>
  <c r="M479" i="13"/>
  <c r="M480" i="13"/>
  <c r="M481" i="13"/>
  <c r="M482" i="13"/>
  <c r="M483" i="13"/>
  <c r="M484" i="13"/>
  <c r="M485" i="13"/>
  <c r="M486" i="13"/>
  <c r="M487" i="13"/>
  <c r="M488" i="13"/>
  <c r="M489" i="13"/>
  <c r="M490" i="13"/>
  <c r="M491" i="13"/>
  <c r="M492" i="13"/>
  <c r="M493" i="13"/>
  <c r="M494" i="13"/>
  <c r="M495" i="13"/>
  <c r="M496" i="13"/>
  <c r="M497" i="13"/>
  <c r="M498" i="13"/>
  <c r="M499" i="13"/>
  <c r="M500" i="13"/>
  <c r="M501" i="13"/>
  <c r="M502" i="13"/>
  <c r="M503" i="13"/>
  <c r="M504" i="13"/>
  <c r="M505" i="13"/>
  <c r="M506" i="13"/>
  <c r="M507" i="13"/>
  <c r="M508" i="13"/>
  <c r="M509" i="13"/>
  <c r="M510" i="13"/>
  <c r="M511" i="13"/>
  <c r="M512" i="13"/>
  <c r="M513" i="13"/>
  <c r="M514" i="13"/>
  <c r="M515" i="13"/>
  <c r="M516" i="13"/>
  <c r="M517" i="13"/>
  <c r="M518" i="13"/>
  <c r="M519" i="13"/>
  <c r="M520" i="13"/>
  <c r="M521" i="13"/>
  <c r="M522" i="13"/>
  <c r="M523" i="13"/>
  <c r="M524" i="13"/>
  <c r="M525" i="13"/>
  <c r="M526" i="13"/>
  <c r="M527" i="13"/>
  <c r="M528" i="13"/>
  <c r="M529" i="13"/>
  <c r="M530" i="13"/>
  <c r="M531" i="13"/>
  <c r="M532" i="13"/>
  <c r="M533" i="13"/>
  <c r="M534" i="13"/>
  <c r="M535" i="13"/>
  <c r="M536" i="13"/>
  <c r="M537" i="13"/>
  <c r="M538" i="13"/>
  <c r="M539" i="13"/>
  <c r="M540" i="13"/>
  <c r="M541" i="13"/>
  <c r="M542" i="13"/>
  <c r="M543" i="13"/>
  <c r="M544" i="13"/>
  <c r="M545" i="13"/>
  <c r="M546" i="13"/>
  <c r="M547" i="13"/>
  <c r="M548" i="13"/>
  <c r="M549" i="13"/>
  <c r="M550" i="13"/>
  <c r="M551" i="13"/>
  <c r="M552" i="13"/>
  <c r="M553" i="13"/>
  <c r="M554" i="13"/>
  <c r="M555" i="13"/>
  <c r="M556" i="13"/>
  <c r="M557" i="13"/>
  <c r="M558" i="13"/>
  <c r="M559" i="13"/>
  <c r="M560" i="13"/>
  <c r="M561" i="13"/>
  <c r="M562" i="13"/>
  <c r="M563" i="13"/>
  <c r="M564" i="13"/>
  <c r="M565" i="13"/>
  <c r="M566" i="13"/>
  <c r="M567" i="13"/>
  <c r="M568" i="13"/>
  <c r="M569" i="13"/>
  <c r="M570" i="13"/>
  <c r="M571" i="13"/>
  <c r="M572" i="13"/>
  <c r="M573" i="13"/>
  <c r="M574" i="13"/>
  <c r="M575" i="13"/>
  <c r="M576" i="13"/>
  <c r="M577" i="13"/>
  <c r="M578" i="13"/>
  <c r="M579" i="13"/>
  <c r="M580" i="13"/>
  <c r="M581" i="13"/>
  <c r="M582" i="13"/>
  <c r="M583" i="13"/>
  <c r="M584" i="13"/>
  <c r="M585" i="13"/>
  <c r="M586" i="13"/>
  <c r="M587" i="13"/>
  <c r="M588" i="13"/>
  <c r="M589" i="13"/>
  <c r="M590" i="13"/>
  <c r="M591" i="13"/>
  <c r="M592" i="13"/>
  <c r="M593" i="13"/>
  <c r="M594" i="13"/>
  <c r="M595" i="13"/>
  <c r="M596" i="13"/>
  <c r="M597" i="13"/>
  <c r="M598" i="13"/>
  <c r="M599" i="13"/>
  <c r="M600" i="13"/>
  <c r="M601" i="13"/>
  <c r="M602" i="13"/>
  <c r="M603" i="13"/>
  <c r="M604" i="13"/>
  <c r="M605" i="13"/>
  <c r="M606" i="13"/>
  <c r="M607" i="13"/>
  <c r="M608" i="13"/>
  <c r="M609" i="13"/>
  <c r="M610" i="13"/>
  <c r="M611" i="13"/>
  <c r="M612" i="13"/>
  <c r="M613" i="13"/>
  <c r="M614" i="13"/>
  <c r="M615" i="13"/>
  <c r="M616" i="13"/>
  <c r="M617" i="13"/>
  <c r="M618" i="13"/>
  <c r="M619" i="13"/>
  <c r="M620" i="13"/>
  <c r="M621" i="13"/>
  <c r="M622" i="13"/>
  <c r="M623" i="13"/>
  <c r="M624" i="13"/>
  <c r="M625" i="13"/>
  <c r="M626" i="13"/>
  <c r="M627" i="13"/>
  <c r="M628" i="13"/>
  <c r="M629" i="13"/>
  <c r="M630" i="13"/>
  <c r="M631" i="13"/>
  <c r="M632" i="13"/>
  <c r="M633" i="13"/>
  <c r="M634" i="13"/>
  <c r="M635" i="13"/>
  <c r="M636" i="13"/>
  <c r="M637" i="13"/>
  <c r="M638" i="13"/>
  <c r="M639" i="13"/>
  <c r="M640" i="13"/>
  <c r="M641" i="13"/>
  <c r="M642" i="13"/>
  <c r="M643" i="13"/>
  <c r="M644" i="13"/>
  <c r="M645" i="13"/>
  <c r="M646" i="13"/>
  <c r="M647" i="13"/>
  <c r="M648" i="13"/>
  <c r="M649" i="13"/>
  <c r="M650" i="13"/>
  <c r="M651" i="13"/>
  <c r="M652" i="13"/>
  <c r="M653" i="13"/>
  <c r="M654" i="13"/>
  <c r="M655" i="13"/>
  <c r="M656" i="13"/>
  <c r="M657" i="13"/>
  <c r="M658" i="13"/>
  <c r="M659" i="13"/>
  <c r="M660" i="13"/>
  <c r="M661" i="13"/>
  <c r="M662" i="13"/>
  <c r="M663" i="13"/>
  <c r="M664" i="13"/>
  <c r="M665" i="13"/>
  <c r="M666" i="13"/>
  <c r="M667" i="13"/>
  <c r="M668" i="13"/>
  <c r="M669" i="13"/>
  <c r="M670" i="13"/>
  <c r="M671" i="13"/>
  <c r="M672" i="13"/>
  <c r="M673" i="13"/>
  <c r="M674" i="13"/>
  <c r="M675" i="13"/>
  <c r="M676" i="13"/>
  <c r="M677" i="13"/>
  <c r="M678" i="13"/>
  <c r="M679" i="13"/>
  <c r="M680" i="13"/>
  <c r="M681" i="13"/>
  <c r="M682" i="13"/>
  <c r="M683" i="13"/>
  <c r="M684" i="13"/>
  <c r="M685" i="13"/>
  <c r="M686" i="13"/>
  <c r="M687" i="13"/>
  <c r="M688" i="13"/>
  <c r="M689" i="13"/>
  <c r="M690" i="13"/>
  <c r="M691" i="13"/>
  <c r="M692" i="13"/>
  <c r="M693" i="13"/>
  <c r="M694" i="13"/>
  <c r="M695" i="13"/>
  <c r="M696" i="13"/>
  <c r="M697" i="13"/>
  <c r="M698" i="13"/>
  <c r="M699" i="13"/>
  <c r="M700" i="13"/>
  <c r="M701" i="13"/>
  <c r="M702" i="13"/>
  <c r="M703" i="13"/>
  <c r="M704" i="13"/>
  <c r="M705" i="13"/>
  <c r="M706" i="13"/>
  <c r="M707" i="13"/>
  <c r="M708" i="13"/>
  <c r="M709" i="13"/>
  <c r="M710" i="13"/>
  <c r="M711" i="13"/>
  <c r="M712" i="13"/>
  <c r="M713" i="13"/>
  <c r="M714" i="13"/>
  <c r="M715" i="13"/>
  <c r="M716" i="13"/>
  <c r="M717" i="13"/>
  <c r="M718" i="13"/>
  <c r="M719" i="13"/>
  <c r="M720" i="13"/>
  <c r="M721" i="13"/>
  <c r="M722" i="13"/>
  <c r="M723" i="13"/>
  <c r="M724" i="13"/>
  <c r="M725" i="13"/>
  <c r="M726" i="13"/>
  <c r="M727" i="13"/>
  <c r="M728" i="13"/>
  <c r="M729" i="13"/>
  <c r="M730" i="13"/>
  <c r="M731" i="13"/>
  <c r="M732" i="13"/>
  <c r="M733" i="13"/>
  <c r="M734" i="13"/>
  <c r="M735" i="13"/>
  <c r="M736" i="13"/>
  <c r="M737" i="13"/>
  <c r="M738" i="13"/>
  <c r="M739" i="13"/>
  <c r="M740" i="13"/>
  <c r="M741" i="13"/>
  <c r="M742" i="13"/>
  <c r="M743" i="13"/>
  <c r="M744" i="13"/>
  <c r="M745" i="13"/>
  <c r="M746" i="13"/>
  <c r="M747" i="13"/>
  <c r="M748" i="13"/>
  <c r="M749" i="13"/>
  <c r="M750" i="13"/>
  <c r="M751" i="13"/>
  <c r="M752" i="13"/>
  <c r="M753" i="13"/>
  <c r="M754" i="13"/>
  <c r="M755" i="13"/>
  <c r="M756" i="13"/>
  <c r="M757" i="13"/>
  <c r="M758" i="13"/>
  <c r="M759" i="13"/>
  <c r="M760" i="13"/>
  <c r="M761" i="13"/>
  <c r="M762" i="13"/>
  <c r="M763" i="13"/>
  <c r="M764" i="13"/>
  <c r="M765" i="13"/>
  <c r="M766" i="13"/>
  <c r="M767" i="13"/>
  <c r="M768" i="13"/>
  <c r="M769" i="13"/>
  <c r="M770" i="13"/>
  <c r="M771" i="13"/>
  <c r="M772" i="13"/>
  <c r="M773" i="13"/>
  <c r="M774" i="13"/>
  <c r="M775" i="13"/>
  <c r="M776" i="13"/>
  <c r="M777" i="13"/>
  <c r="M778" i="13"/>
  <c r="M779" i="13"/>
  <c r="M780" i="13"/>
  <c r="M781" i="13"/>
  <c r="M782" i="13"/>
  <c r="M783" i="13"/>
  <c r="M784" i="13"/>
  <c r="M785" i="13"/>
  <c r="M786" i="13"/>
  <c r="M787" i="13"/>
  <c r="M788" i="13"/>
  <c r="M789" i="13"/>
  <c r="M790" i="13"/>
  <c r="M791" i="13"/>
  <c r="M792" i="13"/>
  <c r="M793" i="13"/>
  <c r="M794" i="13"/>
  <c r="M795" i="13"/>
  <c r="M796" i="13"/>
  <c r="M797" i="13"/>
  <c r="M798" i="13"/>
  <c r="M799" i="13"/>
  <c r="M800" i="13"/>
  <c r="M801" i="13"/>
  <c r="M802" i="13"/>
  <c r="M803" i="13"/>
  <c r="M804" i="13"/>
  <c r="M805" i="13"/>
  <c r="M806" i="13"/>
  <c r="M807" i="13"/>
  <c r="M808" i="13"/>
  <c r="M809" i="13"/>
  <c r="M810" i="13"/>
  <c r="M811" i="13"/>
  <c r="M812" i="13"/>
  <c r="M813" i="13"/>
  <c r="M814" i="13"/>
  <c r="M815" i="13"/>
  <c r="M816" i="13"/>
  <c r="M817" i="13"/>
  <c r="M818" i="13"/>
  <c r="M819" i="13"/>
  <c r="M820" i="13"/>
  <c r="M821" i="13"/>
  <c r="M822" i="13"/>
  <c r="M823" i="13"/>
  <c r="M824" i="13"/>
  <c r="M825" i="13"/>
  <c r="M826" i="13"/>
  <c r="M827" i="13"/>
  <c r="M828" i="13"/>
  <c r="M829" i="13"/>
  <c r="M830" i="13"/>
  <c r="M831" i="13"/>
  <c r="M832" i="13"/>
  <c r="M833" i="13"/>
  <c r="M834" i="13"/>
  <c r="M835" i="13"/>
  <c r="M836" i="13"/>
  <c r="M837" i="13"/>
  <c r="M838" i="13"/>
  <c r="M839" i="13"/>
  <c r="M840" i="13"/>
  <c r="M841" i="13"/>
  <c r="M842" i="13"/>
  <c r="M843" i="13"/>
  <c r="M844" i="13"/>
  <c r="M845" i="13"/>
  <c r="M846" i="13"/>
  <c r="M847" i="13"/>
  <c r="M848" i="13"/>
  <c r="M849" i="13"/>
  <c r="M850" i="13"/>
  <c r="M851" i="13"/>
  <c r="M852" i="13"/>
  <c r="M853" i="13"/>
  <c r="M854" i="13"/>
  <c r="M855" i="13"/>
  <c r="M856" i="13"/>
  <c r="M857" i="13"/>
  <c r="M858" i="13"/>
  <c r="M859" i="13"/>
  <c r="M860" i="13"/>
  <c r="M861" i="13"/>
  <c r="M862" i="13"/>
  <c r="M863" i="13"/>
  <c r="M864" i="13"/>
  <c r="M865" i="13"/>
  <c r="M866" i="13"/>
  <c r="M867" i="13"/>
  <c r="M868" i="13"/>
  <c r="M869" i="13"/>
  <c r="M870" i="13"/>
  <c r="M871" i="13"/>
  <c r="M872" i="13"/>
  <c r="M873" i="13"/>
  <c r="M874" i="13"/>
  <c r="M875" i="13"/>
  <c r="M876" i="13"/>
  <c r="M877" i="13"/>
  <c r="M878" i="13"/>
  <c r="M879" i="13"/>
  <c r="M880" i="13"/>
  <c r="M881" i="13"/>
  <c r="M882" i="13"/>
  <c r="M883" i="13"/>
  <c r="M884" i="13"/>
  <c r="M885" i="13"/>
  <c r="M886" i="13"/>
  <c r="M887" i="13"/>
  <c r="M888" i="13"/>
  <c r="M889" i="13"/>
  <c r="M890" i="13"/>
  <c r="M891" i="13"/>
  <c r="M892" i="13"/>
  <c r="M893" i="13"/>
  <c r="M894" i="13"/>
  <c r="M895" i="13"/>
  <c r="M896" i="13"/>
  <c r="M897" i="13"/>
  <c r="M898" i="13"/>
  <c r="M899" i="13"/>
  <c r="M900" i="13"/>
  <c r="M901" i="13"/>
  <c r="M902" i="13"/>
  <c r="M903" i="13"/>
  <c r="M904" i="13"/>
  <c r="M905" i="13"/>
  <c r="M906" i="13"/>
  <c r="M907" i="13"/>
  <c r="M908" i="13"/>
  <c r="M909" i="13"/>
  <c r="M910" i="13"/>
  <c r="M911" i="13"/>
  <c r="M912" i="13"/>
  <c r="M913" i="13"/>
  <c r="M914" i="13"/>
  <c r="M915" i="13"/>
  <c r="M916" i="13"/>
  <c r="M917" i="13"/>
  <c r="M918" i="13"/>
  <c r="M919" i="13"/>
  <c r="M920" i="13"/>
  <c r="M921" i="13"/>
  <c r="M922" i="13"/>
  <c r="M923" i="13"/>
  <c r="M924" i="13"/>
  <c r="M925" i="13"/>
  <c r="M926" i="13"/>
  <c r="M927" i="13"/>
  <c r="M928" i="13"/>
  <c r="M929" i="13"/>
  <c r="M930" i="13"/>
  <c r="M931" i="13"/>
  <c r="M932" i="13"/>
  <c r="M933" i="13"/>
  <c r="M934" i="13"/>
  <c r="M935" i="13"/>
  <c r="M936" i="13"/>
  <c r="M937" i="13"/>
  <c r="M938" i="13"/>
  <c r="M939" i="13"/>
  <c r="M940" i="13"/>
  <c r="M941" i="13"/>
  <c r="M942" i="13"/>
  <c r="M943" i="13"/>
  <c r="M944" i="13"/>
  <c r="M945" i="13"/>
  <c r="M946" i="13"/>
  <c r="M947" i="13"/>
  <c r="M948" i="13"/>
  <c r="M949" i="13"/>
  <c r="M950" i="13"/>
  <c r="M951" i="13"/>
  <c r="M952" i="13"/>
  <c r="M953" i="13"/>
  <c r="M954" i="13"/>
  <c r="M955" i="13"/>
  <c r="M956" i="13"/>
  <c r="M957" i="13"/>
  <c r="M958" i="13"/>
  <c r="M959" i="13"/>
  <c r="M960" i="13"/>
  <c r="M961" i="13"/>
  <c r="M962" i="13"/>
  <c r="M963" i="13"/>
  <c r="M964" i="13"/>
  <c r="M965" i="13"/>
  <c r="M966" i="13"/>
  <c r="M967" i="13"/>
  <c r="M968" i="13"/>
  <c r="M969" i="13"/>
  <c r="M970" i="13"/>
  <c r="M971" i="13"/>
  <c r="M972" i="13"/>
  <c r="M973" i="13"/>
  <c r="M974" i="13"/>
  <c r="M975" i="13"/>
  <c r="M976" i="13"/>
  <c r="M977" i="13"/>
  <c r="M978" i="13"/>
  <c r="M979" i="13"/>
  <c r="M980" i="13"/>
  <c r="M981" i="13"/>
  <c r="M982" i="13"/>
  <c r="M983" i="13"/>
  <c r="M984" i="13"/>
  <c r="M985" i="13"/>
  <c r="M986" i="13"/>
  <c r="M987" i="13"/>
  <c r="M988" i="13"/>
  <c r="M989" i="13"/>
  <c r="M990" i="13"/>
  <c r="M991" i="13"/>
  <c r="M992" i="13"/>
  <c r="M993" i="13"/>
  <c r="M994" i="13"/>
  <c r="M995" i="13"/>
  <c r="M996" i="13"/>
  <c r="M997" i="13"/>
  <c r="M998" i="13"/>
  <c r="M999" i="13"/>
  <c r="M1000" i="13"/>
  <c r="M1001" i="13"/>
  <c r="M1002" i="13"/>
  <c r="M1003" i="13"/>
  <c r="M1004" i="13"/>
  <c r="M1005" i="13"/>
  <c r="M1006" i="13"/>
  <c r="M1007" i="13"/>
  <c r="M1008" i="13"/>
  <c r="M1009" i="13"/>
  <c r="M1010" i="13"/>
  <c r="M1011" i="13"/>
  <c r="M1012" i="13"/>
  <c r="M1013" i="13"/>
  <c r="M1014" i="13"/>
  <c r="M1015" i="13"/>
  <c r="M1016" i="13"/>
  <c r="M1017" i="13"/>
  <c r="M1018" i="13"/>
  <c r="M1019" i="13"/>
  <c r="M1020" i="13"/>
  <c r="M1021" i="13"/>
  <c r="M1022" i="13"/>
  <c r="M1023" i="13"/>
  <c r="M1024" i="13"/>
  <c r="M1025" i="13"/>
  <c r="M1026" i="13"/>
  <c r="M1027" i="13"/>
  <c r="M1028" i="13"/>
  <c r="M1029" i="13"/>
  <c r="M1030" i="13"/>
  <c r="M1031" i="13"/>
  <c r="M1032" i="13"/>
  <c r="M1033" i="13"/>
  <c r="M1034" i="13"/>
  <c r="M1035" i="13"/>
  <c r="M1036" i="13"/>
  <c r="M1037" i="13"/>
  <c r="M1038" i="13"/>
  <c r="M1039" i="13"/>
  <c r="M1040" i="13"/>
  <c r="M1041" i="13"/>
  <c r="M1042" i="13"/>
  <c r="M1043" i="13"/>
  <c r="M1044" i="13"/>
  <c r="M1045" i="13"/>
  <c r="M1046" i="13"/>
  <c r="M1047" i="13"/>
  <c r="M1048" i="13"/>
  <c r="M1049" i="13"/>
  <c r="M1050" i="13"/>
  <c r="M1051" i="13"/>
  <c r="M1052" i="13"/>
  <c r="M1053" i="13"/>
  <c r="M1054" i="13"/>
  <c r="M1055" i="13"/>
  <c r="M1056" i="13"/>
  <c r="M1057" i="13"/>
  <c r="M1058" i="13"/>
  <c r="M1059" i="13"/>
  <c r="M1060" i="13"/>
  <c r="M1061" i="13"/>
  <c r="M1062" i="13"/>
  <c r="M1063" i="13"/>
  <c r="M1064" i="13"/>
  <c r="M1065" i="13"/>
  <c r="M1066" i="13"/>
  <c r="M1067" i="13"/>
  <c r="M1068" i="13"/>
  <c r="M1069" i="13"/>
  <c r="M1070" i="13"/>
  <c r="M1071" i="13"/>
  <c r="M1072" i="13"/>
  <c r="M1073" i="13"/>
  <c r="M1074" i="13"/>
  <c r="M1075" i="13"/>
  <c r="M1076" i="13"/>
  <c r="M1077" i="13"/>
  <c r="M1078" i="13"/>
  <c r="M1079" i="13"/>
  <c r="M1080" i="13"/>
  <c r="M1081" i="13"/>
  <c r="M1082" i="13"/>
  <c r="M1083" i="13"/>
  <c r="M1084" i="13"/>
  <c r="M1085" i="13"/>
  <c r="M1086" i="13"/>
  <c r="M1087" i="13"/>
  <c r="M1088" i="13"/>
  <c r="M1089" i="13"/>
  <c r="M1090" i="13"/>
  <c r="M1091" i="13"/>
  <c r="M1092" i="13"/>
  <c r="M1093" i="13"/>
  <c r="M1094" i="13"/>
  <c r="M1095" i="13"/>
  <c r="M1096" i="13"/>
  <c r="M1097" i="13"/>
  <c r="M1098" i="13"/>
  <c r="M1099" i="13"/>
  <c r="M1100" i="13"/>
  <c r="M1101" i="13"/>
  <c r="M1102" i="13"/>
  <c r="M1103" i="13"/>
  <c r="M1104" i="13"/>
  <c r="M1105" i="13"/>
  <c r="M1106" i="13"/>
  <c r="M1107" i="13"/>
  <c r="M1108" i="13"/>
  <c r="M1109" i="13"/>
  <c r="M1110" i="13"/>
  <c r="M1111" i="13"/>
  <c r="M1112" i="13"/>
  <c r="M1113" i="13"/>
  <c r="M1114" i="13"/>
  <c r="M1115" i="13"/>
  <c r="M1116" i="13"/>
  <c r="M1117" i="13"/>
  <c r="M1118" i="13"/>
  <c r="M1119" i="13"/>
  <c r="M1120" i="13"/>
  <c r="M1121" i="13"/>
  <c r="M1122" i="13"/>
  <c r="M1123" i="13"/>
  <c r="M1124" i="13"/>
  <c r="M1125" i="13"/>
  <c r="M1126" i="13"/>
  <c r="M1127" i="13"/>
  <c r="M1128" i="13"/>
  <c r="M1129" i="13"/>
  <c r="M1130" i="13"/>
  <c r="M1131" i="13"/>
  <c r="M1132" i="13"/>
  <c r="M1133" i="13"/>
  <c r="M1134" i="13"/>
  <c r="M1135" i="13"/>
  <c r="M1136" i="13"/>
  <c r="M1137" i="13"/>
  <c r="M1138" i="13"/>
  <c r="M1139" i="13"/>
  <c r="M1140" i="13"/>
  <c r="M1141" i="13"/>
  <c r="M1142" i="13"/>
  <c r="M1143" i="13"/>
  <c r="M1144" i="13"/>
  <c r="M1145" i="13"/>
  <c r="M1146" i="13"/>
  <c r="M1147" i="13"/>
  <c r="M1148" i="13"/>
  <c r="M1149" i="13"/>
  <c r="M1150" i="13"/>
  <c r="M1151" i="13"/>
  <c r="M1152" i="13"/>
  <c r="M1153" i="13"/>
  <c r="M1154" i="13"/>
  <c r="M1155" i="13"/>
  <c r="M1156" i="13"/>
  <c r="M1157" i="13"/>
  <c r="M1158" i="13"/>
  <c r="M1159" i="13"/>
  <c r="M1160" i="13"/>
  <c r="M1161" i="13"/>
  <c r="M1162" i="13"/>
  <c r="M1163" i="13"/>
  <c r="M1164" i="13"/>
  <c r="M1165" i="13"/>
  <c r="M1166" i="13"/>
  <c r="M1167" i="13"/>
  <c r="M1168" i="13"/>
  <c r="M1169" i="13"/>
  <c r="M1170" i="13"/>
  <c r="M1171" i="13"/>
  <c r="M1172" i="13"/>
  <c r="M1173" i="13"/>
  <c r="M1174" i="13"/>
  <c r="M1175" i="13"/>
  <c r="M1176" i="13"/>
  <c r="M1177" i="13"/>
  <c r="M1178" i="13"/>
  <c r="M1179" i="13"/>
  <c r="M1180" i="13"/>
  <c r="M1181" i="13"/>
  <c r="M1182" i="13"/>
  <c r="M1183" i="13"/>
  <c r="M1184" i="13"/>
  <c r="M1185" i="13"/>
  <c r="M1186" i="13"/>
  <c r="M1187" i="13"/>
  <c r="M1188" i="13"/>
  <c r="M1189" i="13"/>
  <c r="M1190" i="13"/>
  <c r="M1191" i="13"/>
  <c r="M1192" i="13"/>
  <c r="M1193" i="13"/>
  <c r="M1194" i="13"/>
  <c r="M1195" i="13"/>
  <c r="M1196" i="13"/>
  <c r="M1197" i="13"/>
  <c r="M1198" i="13"/>
  <c r="M1199" i="13"/>
  <c r="M1200" i="13"/>
  <c r="M1201" i="13"/>
  <c r="M1202" i="13"/>
  <c r="M1203" i="13"/>
  <c r="M1204" i="13"/>
  <c r="M1205" i="13"/>
  <c r="M1206" i="13"/>
  <c r="M1207" i="13"/>
  <c r="M1208" i="13"/>
  <c r="M1209" i="13"/>
  <c r="M1210" i="13"/>
  <c r="M1211" i="13"/>
  <c r="M1212" i="13"/>
  <c r="M13" i="13"/>
  <c r="C4" i="15" l="1"/>
  <c r="H4" i="15"/>
  <c r="F4" i="15"/>
  <c r="C3" i="15"/>
  <c r="C2" i="15"/>
  <c r="T14" i="6" l="1"/>
  <c r="C8" i="11"/>
  <c r="C9" i="11"/>
  <c r="C10" i="11"/>
  <c r="C11" i="11"/>
  <c r="C12" i="11"/>
  <c r="C13" i="11"/>
  <c r="C14" i="11" l="1"/>
  <c r="AB11" i="2"/>
  <c r="AB12" i="2"/>
  <c r="AB14" i="2"/>
  <c r="Z12" i="2"/>
  <c r="Z13" i="2"/>
  <c r="Z11" i="2"/>
  <c r="X12" i="2"/>
  <c r="X13" i="2"/>
  <c r="X14" i="2"/>
  <c r="AC12" i="2"/>
  <c r="AC14" i="2"/>
  <c r="AC11" i="2"/>
  <c r="AA12" i="2"/>
  <c r="AA13" i="2"/>
  <c r="AA11" i="2"/>
  <c r="Y12" i="2"/>
  <c r="Y13" i="2"/>
  <c r="Y14" i="2"/>
  <c r="W11" i="2"/>
  <c r="V11" i="2"/>
  <c r="W13" i="2"/>
  <c r="W14" i="2"/>
  <c r="V13" i="2"/>
  <c r="V14" i="2"/>
  <c r="L11" i="2"/>
  <c r="T11" i="2"/>
  <c r="AO10" i="6" l="1"/>
  <c r="S1212" i="14" l="1"/>
  <c r="P1212" i="14"/>
  <c r="S1211" i="14"/>
  <c r="P1211" i="14"/>
  <c r="S1210" i="14"/>
  <c r="P1210" i="14"/>
  <c r="S1209" i="14"/>
  <c r="P1209" i="14"/>
  <c r="S1208" i="14"/>
  <c r="P1208" i="14"/>
  <c r="S1207" i="14"/>
  <c r="P1207" i="14"/>
  <c r="S1206" i="14"/>
  <c r="P1206" i="14"/>
  <c r="S1205" i="14"/>
  <c r="P1205" i="14"/>
  <c r="S1204" i="14"/>
  <c r="P1204" i="14"/>
  <c r="S1203" i="14"/>
  <c r="P1203" i="14"/>
  <c r="S1202" i="14"/>
  <c r="P1202" i="14"/>
  <c r="S1201" i="14"/>
  <c r="P1201" i="14"/>
  <c r="S1200" i="14"/>
  <c r="P1200" i="14"/>
  <c r="S1199" i="14"/>
  <c r="P1199" i="14"/>
  <c r="S1198" i="14"/>
  <c r="P1198" i="14"/>
  <c r="S1197" i="14"/>
  <c r="P1197" i="14"/>
  <c r="S1196" i="14"/>
  <c r="P1196" i="14"/>
  <c r="S1195" i="14"/>
  <c r="P1195" i="14"/>
  <c r="S1194" i="14"/>
  <c r="P1194" i="14"/>
  <c r="S1193" i="14"/>
  <c r="P1193" i="14"/>
  <c r="S1192" i="14"/>
  <c r="P1192" i="14"/>
  <c r="S1191" i="14"/>
  <c r="P1191" i="14"/>
  <c r="S1190" i="14"/>
  <c r="P1190" i="14"/>
  <c r="S1189" i="14"/>
  <c r="P1189" i="14"/>
  <c r="S1188" i="14"/>
  <c r="P1188" i="14"/>
  <c r="S1187" i="14"/>
  <c r="P1187" i="14"/>
  <c r="S1186" i="14"/>
  <c r="P1186" i="14"/>
  <c r="S1185" i="14"/>
  <c r="P1185" i="14"/>
  <c r="S1184" i="14"/>
  <c r="P1184" i="14"/>
  <c r="S1183" i="14"/>
  <c r="P1183" i="14"/>
  <c r="S1182" i="14"/>
  <c r="P1182" i="14"/>
  <c r="S1181" i="14"/>
  <c r="P1181" i="14"/>
  <c r="S1180" i="14"/>
  <c r="P1180" i="14"/>
  <c r="S1179" i="14"/>
  <c r="P1179" i="14"/>
  <c r="S1178" i="14"/>
  <c r="P1178" i="14"/>
  <c r="S1177" i="14"/>
  <c r="P1177" i="14"/>
  <c r="S1176" i="14"/>
  <c r="P1176" i="14"/>
  <c r="S1175" i="14"/>
  <c r="P1175" i="14"/>
  <c r="S1174" i="14"/>
  <c r="P1174" i="14"/>
  <c r="S1173" i="14"/>
  <c r="P1173" i="14"/>
  <c r="S1172" i="14"/>
  <c r="P1172" i="14"/>
  <c r="S1171" i="14"/>
  <c r="P1171" i="14"/>
  <c r="S1170" i="14"/>
  <c r="P1170" i="14"/>
  <c r="S1169" i="14"/>
  <c r="P1169" i="14"/>
  <c r="S1168" i="14"/>
  <c r="P1168" i="14"/>
  <c r="S1167" i="14"/>
  <c r="P1167" i="14"/>
  <c r="S1166" i="14"/>
  <c r="P1166" i="14"/>
  <c r="S1165" i="14"/>
  <c r="P1165" i="14"/>
  <c r="S1164" i="14"/>
  <c r="P1164" i="14"/>
  <c r="S1163" i="14"/>
  <c r="P1163" i="14"/>
  <c r="S1162" i="14"/>
  <c r="P1162" i="14"/>
  <c r="S1161" i="14"/>
  <c r="P1161" i="14"/>
  <c r="S1160" i="14"/>
  <c r="P1160" i="14"/>
  <c r="S1159" i="14"/>
  <c r="P1159" i="14"/>
  <c r="S1158" i="14"/>
  <c r="P1158" i="14"/>
  <c r="S1157" i="14"/>
  <c r="P1157" i="14"/>
  <c r="S1156" i="14"/>
  <c r="P1156" i="14"/>
  <c r="S1155" i="14"/>
  <c r="P1155" i="14"/>
  <c r="S1154" i="14"/>
  <c r="P1154" i="14"/>
  <c r="S1153" i="14"/>
  <c r="P1153" i="14"/>
  <c r="S1152" i="14"/>
  <c r="P1152" i="14"/>
  <c r="S1151" i="14"/>
  <c r="P1151" i="14"/>
  <c r="S1150" i="14"/>
  <c r="P1150" i="14"/>
  <c r="S1149" i="14"/>
  <c r="P1149" i="14"/>
  <c r="S1148" i="14"/>
  <c r="P1148" i="14"/>
  <c r="S1147" i="14"/>
  <c r="P1147" i="14"/>
  <c r="S1146" i="14"/>
  <c r="P1146" i="14"/>
  <c r="S1145" i="14"/>
  <c r="P1145" i="14"/>
  <c r="S1144" i="14"/>
  <c r="P1144" i="14"/>
  <c r="S1143" i="14"/>
  <c r="P1143" i="14"/>
  <c r="S1142" i="14"/>
  <c r="P1142" i="14"/>
  <c r="S1141" i="14"/>
  <c r="P1141" i="14"/>
  <c r="S1140" i="14"/>
  <c r="P1140" i="14"/>
  <c r="S1139" i="14"/>
  <c r="P1139" i="14"/>
  <c r="S1138" i="14"/>
  <c r="P1138" i="14"/>
  <c r="S1137" i="14"/>
  <c r="P1137" i="14"/>
  <c r="S1136" i="14"/>
  <c r="P1136" i="14"/>
  <c r="S1135" i="14"/>
  <c r="P1135" i="14"/>
  <c r="S1134" i="14"/>
  <c r="P1134" i="14"/>
  <c r="S1133" i="14"/>
  <c r="P1133" i="14"/>
  <c r="S1132" i="14"/>
  <c r="P1132" i="14"/>
  <c r="S1131" i="14"/>
  <c r="P1131" i="14"/>
  <c r="S1130" i="14"/>
  <c r="P1130" i="14"/>
  <c r="S1129" i="14"/>
  <c r="P1129" i="14"/>
  <c r="S1128" i="14"/>
  <c r="P1128" i="14"/>
  <c r="S1127" i="14"/>
  <c r="P1127" i="14"/>
  <c r="S1126" i="14"/>
  <c r="P1126" i="14"/>
  <c r="S1125" i="14"/>
  <c r="P1125" i="14"/>
  <c r="S1124" i="14"/>
  <c r="P1124" i="14"/>
  <c r="S1123" i="14"/>
  <c r="P1123" i="14"/>
  <c r="S1122" i="14"/>
  <c r="P1122" i="14"/>
  <c r="S1121" i="14"/>
  <c r="P1121" i="14"/>
  <c r="S1120" i="14"/>
  <c r="P1120" i="14"/>
  <c r="S1119" i="14"/>
  <c r="P1119" i="14"/>
  <c r="S1118" i="14"/>
  <c r="P1118" i="14"/>
  <c r="S1117" i="14"/>
  <c r="P1117" i="14"/>
  <c r="S1116" i="14"/>
  <c r="P1116" i="14"/>
  <c r="S1115" i="14"/>
  <c r="P1115" i="14"/>
  <c r="S1114" i="14"/>
  <c r="P1114" i="14"/>
  <c r="S1113" i="14"/>
  <c r="P1113" i="14"/>
  <c r="S1112" i="14"/>
  <c r="P1112" i="14"/>
  <c r="S1111" i="14"/>
  <c r="P1111" i="14"/>
  <c r="S1110" i="14"/>
  <c r="P1110" i="14"/>
  <c r="S1109" i="14"/>
  <c r="P1109" i="14"/>
  <c r="S1108" i="14"/>
  <c r="P1108" i="14"/>
  <c r="S1107" i="14"/>
  <c r="P1107" i="14"/>
  <c r="S1106" i="14"/>
  <c r="P1106" i="14"/>
  <c r="S1105" i="14"/>
  <c r="P1105" i="14"/>
  <c r="S1104" i="14"/>
  <c r="P1104" i="14"/>
  <c r="S1103" i="14"/>
  <c r="P1103" i="14"/>
  <c r="S1102" i="14"/>
  <c r="P1102" i="14"/>
  <c r="S1101" i="14"/>
  <c r="P1101" i="14"/>
  <c r="S1100" i="14"/>
  <c r="P1100" i="14"/>
  <c r="S1099" i="14"/>
  <c r="P1099" i="14"/>
  <c r="S1098" i="14"/>
  <c r="P1098" i="14"/>
  <c r="S1097" i="14"/>
  <c r="P1097" i="14"/>
  <c r="S1096" i="14"/>
  <c r="P1096" i="14"/>
  <c r="S1095" i="14"/>
  <c r="P1095" i="14"/>
  <c r="S1094" i="14"/>
  <c r="P1094" i="14"/>
  <c r="S1093" i="14"/>
  <c r="P1093" i="14"/>
  <c r="S1092" i="14"/>
  <c r="P1092" i="14"/>
  <c r="S1091" i="14"/>
  <c r="P1091" i="14"/>
  <c r="S1090" i="14"/>
  <c r="P1090" i="14"/>
  <c r="S1089" i="14"/>
  <c r="P1089" i="14"/>
  <c r="S1088" i="14"/>
  <c r="P1088" i="14"/>
  <c r="S1087" i="14"/>
  <c r="P1087" i="14"/>
  <c r="S1086" i="14"/>
  <c r="P1086" i="14"/>
  <c r="S1085" i="14"/>
  <c r="P1085" i="14"/>
  <c r="S1084" i="14"/>
  <c r="P1084" i="14"/>
  <c r="S1083" i="14"/>
  <c r="P1083" i="14"/>
  <c r="S1082" i="14"/>
  <c r="P1082" i="14"/>
  <c r="S1081" i="14"/>
  <c r="P1081" i="14"/>
  <c r="S1080" i="14"/>
  <c r="P1080" i="14"/>
  <c r="S1079" i="14"/>
  <c r="P1079" i="14"/>
  <c r="S1078" i="14"/>
  <c r="P1078" i="14"/>
  <c r="S1077" i="14"/>
  <c r="P1077" i="14"/>
  <c r="S1076" i="14"/>
  <c r="P1076" i="14"/>
  <c r="S1075" i="14"/>
  <c r="P1075" i="14"/>
  <c r="S1074" i="14"/>
  <c r="P1074" i="14"/>
  <c r="S1073" i="14"/>
  <c r="P1073" i="14"/>
  <c r="S1072" i="14"/>
  <c r="P1072" i="14"/>
  <c r="S1071" i="14"/>
  <c r="P1071" i="14"/>
  <c r="S1070" i="14"/>
  <c r="P1070" i="14"/>
  <c r="S1069" i="14"/>
  <c r="P1069" i="14"/>
  <c r="S1068" i="14"/>
  <c r="P1068" i="14"/>
  <c r="S1067" i="14"/>
  <c r="P1067" i="14"/>
  <c r="S1066" i="14"/>
  <c r="P1066" i="14"/>
  <c r="S1065" i="14"/>
  <c r="P1065" i="14"/>
  <c r="S1064" i="14"/>
  <c r="P1064" i="14"/>
  <c r="S1063" i="14"/>
  <c r="P1063" i="14"/>
  <c r="S1062" i="14"/>
  <c r="P1062" i="14"/>
  <c r="S1061" i="14"/>
  <c r="P1061" i="14"/>
  <c r="S1060" i="14"/>
  <c r="P1060" i="14"/>
  <c r="S1059" i="14"/>
  <c r="P1059" i="14"/>
  <c r="S1058" i="14"/>
  <c r="P1058" i="14"/>
  <c r="S1057" i="14"/>
  <c r="P1057" i="14"/>
  <c r="S1056" i="14"/>
  <c r="P1056" i="14"/>
  <c r="S1055" i="14"/>
  <c r="P1055" i="14"/>
  <c r="S1054" i="14"/>
  <c r="P1054" i="14"/>
  <c r="S1053" i="14"/>
  <c r="P1053" i="14"/>
  <c r="S1052" i="14"/>
  <c r="P1052" i="14"/>
  <c r="S1051" i="14"/>
  <c r="P1051" i="14"/>
  <c r="S1050" i="14"/>
  <c r="P1050" i="14"/>
  <c r="S1049" i="14"/>
  <c r="P1049" i="14"/>
  <c r="S1048" i="14"/>
  <c r="P1048" i="14"/>
  <c r="S1047" i="14"/>
  <c r="P1047" i="14"/>
  <c r="S1046" i="14"/>
  <c r="P1046" i="14"/>
  <c r="S1045" i="14"/>
  <c r="P1045" i="14"/>
  <c r="S1044" i="14"/>
  <c r="P1044" i="14"/>
  <c r="S1043" i="14"/>
  <c r="P1043" i="14"/>
  <c r="S1042" i="14"/>
  <c r="P1042" i="14"/>
  <c r="S1041" i="14"/>
  <c r="P1041" i="14"/>
  <c r="S1040" i="14"/>
  <c r="P1040" i="14"/>
  <c r="S1039" i="14"/>
  <c r="P1039" i="14"/>
  <c r="S1038" i="14"/>
  <c r="P1038" i="14"/>
  <c r="S1037" i="14"/>
  <c r="P1037" i="14"/>
  <c r="S1036" i="14"/>
  <c r="P1036" i="14"/>
  <c r="S1035" i="14"/>
  <c r="P1035" i="14"/>
  <c r="S1034" i="14"/>
  <c r="P1034" i="14"/>
  <c r="S1033" i="14"/>
  <c r="P1033" i="14"/>
  <c r="S1032" i="14"/>
  <c r="P1032" i="14"/>
  <c r="S1031" i="14"/>
  <c r="P1031" i="14"/>
  <c r="S1030" i="14"/>
  <c r="P1030" i="14"/>
  <c r="S1029" i="14"/>
  <c r="P1029" i="14"/>
  <c r="S1028" i="14"/>
  <c r="P1028" i="14"/>
  <c r="S1027" i="14"/>
  <c r="P1027" i="14"/>
  <c r="S1026" i="14"/>
  <c r="P1026" i="14"/>
  <c r="S1025" i="14"/>
  <c r="P1025" i="14"/>
  <c r="S1024" i="14"/>
  <c r="P1024" i="14"/>
  <c r="S1023" i="14"/>
  <c r="P1023" i="14"/>
  <c r="S1022" i="14"/>
  <c r="P1022" i="14"/>
  <c r="S1021" i="14"/>
  <c r="P1021" i="14"/>
  <c r="S1020" i="14"/>
  <c r="P1020" i="14"/>
  <c r="S1019" i="14"/>
  <c r="P1019" i="14"/>
  <c r="S1018" i="14"/>
  <c r="P1018" i="14"/>
  <c r="S1017" i="14"/>
  <c r="P1017" i="14"/>
  <c r="S1016" i="14"/>
  <c r="P1016" i="14"/>
  <c r="S1015" i="14"/>
  <c r="P1015" i="14"/>
  <c r="S1014" i="14"/>
  <c r="P1014" i="14"/>
  <c r="S1013" i="14"/>
  <c r="P1013" i="14"/>
  <c r="S1012" i="14"/>
  <c r="P1012" i="14"/>
  <c r="S1011" i="14"/>
  <c r="P1011" i="14"/>
  <c r="S1010" i="14"/>
  <c r="P1010" i="14"/>
  <c r="S1009" i="14"/>
  <c r="P1009" i="14"/>
  <c r="S1008" i="14"/>
  <c r="P1008" i="14"/>
  <c r="S1007" i="14"/>
  <c r="P1007" i="14"/>
  <c r="S1006" i="14"/>
  <c r="P1006" i="14"/>
  <c r="S1005" i="14"/>
  <c r="P1005" i="14"/>
  <c r="S1004" i="14"/>
  <c r="P1004" i="14"/>
  <c r="S1003" i="14"/>
  <c r="P1003" i="14"/>
  <c r="S1002" i="14"/>
  <c r="P1002" i="14"/>
  <c r="S1001" i="14"/>
  <c r="P1001" i="14"/>
  <c r="S1000" i="14"/>
  <c r="P1000" i="14"/>
  <c r="S999" i="14"/>
  <c r="P999" i="14"/>
  <c r="S998" i="14"/>
  <c r="P998" i="14"/>
  <c r="S997" i="14"/>
  <c r="P997" i="14"/>
  <c r="S996" i="14"/>
  <c r="P996" i="14"/>
  <c r="S995" i="14"/>
  <c r="P995" i="14"/>
  <c r="S994" i="14"/>
  <c r="P994" i="14"/>
  <c r="S993" i="14"/>
  <c r="P993" i="14"/>
  <c r="S992" i="14"/>
  <c r="P992" i="14"/>
  <c r="S991" i="14"/>
  <c r="P991" i="14"/>
  <c r="S990" i="14"/>
  <c r="P990" i="14"/>
  <c r="S989" i="14"/>
  <c r="P989" i="14"/>
  <c r="S988" i="14"/>
  <c r="P988" i="14"/>
  <c r="S987" i="14"/>
  <c r="P987" i="14"/>
  <c r="S986" i="14"/>
  <c r="P986" i="14"/>
  <c r="S985" i="14"/>
  <c r="P985" i="14"/>
  <c r="S984" i="14"/>
  <c r="P984" i="14"/>
  <c r="S983" i="14"/>
  <c r="P983" i="14"/>
  <c r="S982" i="14"/>
  <c r="P982" i="14"/>
  <c r="S981" i="14"/>
  <c r="P981" i="14"/>
  <c r="S980" i="14"/>
  <c r="P980" i="14"/>
  <c r="S979" i="14"/>
  <c r="P979" i="14"/>
  <c r="S978" i="14"/>
  <c r="P978" i="14"/>
  <c r="S977" i="14"/>
  <c r="P977" i="14"/>
  <c r="S976" i="14"/>
  <c r="P976" i="14"/>
  <c r="S975" i="14"/>
  <c r="P975" i="14"/>
  <c r="S974" i="14"/>
  <c r="P974" i="14"/>
  <c r="S973" i="14"/>
  <c r="P973" i="14"/>
  <c r="S972" i="14"/>
  <c r="P972" i="14"/>
  <c r="S971" i="14"/>
  <c r="P971" i="14"/>
  <c r="S970" i="14"/>
  <c r="P970" i="14"/>
  <c r="S969" i="14"/>
  <c r="P969" i="14"/>
  <c r="S968" i="14"/>
  <c r="P968" i="14"/>
  <c r="S967" i="14"/>
  <c r="P967" i="14"/>
  <c r="S966" i="14"/>
  <c r="P966" i="14"/>
  <c r="S965" i="14"/>
  <c r="P965" i="14"/>
  <c r="S964" i="14"/>
  <c r="P964" i="14"/>
  <c r="S963" i="14"/>
  <c r="P963" i="14"/>
  <c r="S962" i="14"/>
  <c r="P962" i="14"/>
  <c r="S961" i="14"/>
  <c r="P961" i="14"/>
  <c r="S960" i="14"/>
  <c r="P960" i="14"/>
  <c r="S959" i="14"/>
  <c r="P959" i="14"/>
  <c r="S958" i="14"/>
  <c r="P958" i="14"/>
  <c r="S957" i="14"/>
  <c r="P957" i="14"/>
  <c r="S956" i="14"/>
  <c r="P956" i="14"/>
  <c r="S955" i="14"/>
  <c r="P955" i="14"/>
  <c r="S954" i="14"/>
  <c r="P954" i="14"/>
  <c r="S953" i="14"/>
  <c r="P953" i="14"/>
  <c r="S952" i="14"/>
  <c r="P952" i="14"/>
  <c r="S951" i="14"/>
  <c r="P951" i="14"/>
  <c r="S950" i="14"/>
  <c r="P950" i="14"/>
  <c r="S949" i="14"/>
  <c r="P949" i="14"/>
  <c r="S948" i="14"/>
  <c r="P948" i="14"/>
  <c r="S947" i="14"/>
  <c r="P947" i="14"/>
  <c r="S946" i="14"/>
  <c r="P946" i="14"/>
  <c r="S945" i="14"/>
  <c r="P945" i="14"/>
  <c r="S944" i="14"/>
  <c r="P944" i="14"/>
  <c r="S943" i="14"/>
  <c r="P943" i="14"/>
  <c r="S942" i="14"/>
  <c r="P942" i="14"/>
  <c r="S941" i="14"/>
  <c r="P941" i="14"/>
  <c r="S940" i="14"/>
  <c r="P940" i="14"/>
  <c r="S939" i="14"/>
  <c r="P939" i="14"/>
  <c r="S938" i="14"/>
  <c r="P938" i="14"/>
  <c r="S937" i="14"/>
  <c r="P937" i="14"/>
  <c r="S936" i="14"/>
  <c r="P936" i="14"/>
  <c r="S935" i="14"/>
  <c r="P935" i="14"/>
  <c r="S934" i="14"/>
  <c r="P934" i="14"/>
  <c r="S933" i="14"/>
  <c r="P933" i="14"/>
  <c r="S932" i="14"/>
  <c r="P932" i="14"/>
  <c r="S931" i="14"/>
  <c r="P931" i="14"/>
  <c r="S930" i="14"/>
  <c r="P930" i="14"/>
  <c r="S929" i="14"/>
  <c r="P929" i="14"/>
  <c r="S928" i="14"/>
  <c r="P928" i="14"/>
  <c r="S927" i="14"/>
  <c r="P927" i="14"/>
  <c r="S926" i="14"/>
  <c r="P926" i="14"/>
  <c r="S925" i="14"/>
  <c r="P925" i="14"/>
  <c r="S924" i="14"/>
  <c r="P924" i="14"/>
  <c r="S923" i="14"/>
  <c r="P923" i="14"/>
  <c r="S922" i="14"/>
  <c r="P922" i="14"/>
  <c r="S921" i="14"/>
  <c r="P921" i="14"/>
  <c r="S920" i="14"/>
  <c r="P920" i="14"/>
  <c r="S919" i="14"/>
  <c r="P919" i="14"/>
  <c r="S918" i="14"/>
  <c r="P918" i="14"/>
  <c r="S917" i="14"/>
  <c r="P917" i="14"/>
  <c r="S916" i="14"/>
  <c r="P916" i="14"/>
  <c r="S915" i="14"/>
  <c r="P915" i="14"/>
  <c r="S914" i="14"/>
  <c r="P914" i="14"/>
  <c r="S913" i="14"/>
  <c r="P913" i="14"/>
  <c r="S912" i="14"/>
  <c r="P912" i="14"/>
  <c r="S911" i="14"/>
  <c r="P911" i="14"/>
  <c r="S910" i="14"/>
  <c r="P910" i="14"/>
  <c r="S909" i="14"/>
  <c r="P909" i="14"/>
  <c r="S908" i="14"/>
  <c r="P908" i="14"/>
  <c r="S907" i="14"/>
  <c r="P907" i="14"/>
  <c r="S906" i="14"/>
  <c r="P906" i="14"/>
  <c r="S905" i="14"/>
  <c r="P905" i="14"/>
  <c r="S904" i="14"/>
  <c r="P904" i="14"/>
  <c r="S903" i="14"/>
  <c r="P903" i="14"/>
  <c r="S902" i="14"/>
  <c r="P902" i="14"/>
  <c r="S901" i="14"/>
  <c r="P901" i="14"/>
  <c r="S900" i="14"/>
  <c r="P900" i="14"/>
  <c r="S899" i="14"/>
  <c r="P899" i="14"/>
  <c r="S898" i="14"/>
  <c r="P898" i="14"/>
  <c r="S897" i="14"/>
  <c r="P897" i="14"/>
  <c r="S896" i="14"/>
  <c r="P896" i="14"/>
  <c r="S895" i="14"/>
  <c r="P895" i="14"/>
  <c r="S894" i="14"/>
  <c r="P894" i="14"/>
  <c r="S893" i="14"/>
  <c r="P893" i="14"/>
  <c r="S892" i="14"/>
  <c r="P892" i="14"/>
  <c r="S891" i="14"/>
  <c r="P891" i="14"/>
  <c r="S890" i="14"/>
  <c r="P890" i="14"/>
  <c r="S889" i="14"/>
  <c r="P889" i="14"/>
  <c r="S888" i="14"/>
  <c r="P888" i="14"/>
  <c r="S887" i="14"/>
  <c r="P887" i="14"/>
  <c r="S886" i="14"/>
  <c r="P886" i="14"/>
  <c r="S885" i="14"/>
  <c r="P885" i="14"/>
  <c r="S884" i="14"/>
  <c r="P884" i="14"/>
  <c r="S883" i="14"/>
  <c r="P883" i="14"/>
  <c r="S882" i="14"/>
  <c r="P882" i="14"/>
  <c r="S881" i="14"/>
  <c r="P881" i="14"/>
  <c r="S880" i="14"/>
  <c r="P880" i="14"/>
  <c r="S879" i="14"/>
  <c r="P879" i="14"/>
  <c r="S878" i="14"/>
  <c r="P878" i="14"/>
  <c r="S877" i="14"/>
  <c r="P877" i="14"/>
  <c r="S876" i="14"/>
  <c r="P876" i="14"/>
  <c r="S875" i="14"/>
  <c r="P875" i="14"/>
  <c r="S874" i="14"/>
  <c r="P874" i="14"/>
  <c r="S873" i="14"/>
  <c r="P873" i="14"/>
  <c r="S872" i="14"/>
  <c r="P872" i="14"/>
  <c r="S871" i="14"/>
  <c r="P871" i="14"/>
  <c r="S870" i="14"/>
  <c r="P870" i="14"/>
  <c r="S869" i="14"/>
  <c r="P869" i="14"/>
  <c r="S868" i="14"/>
  <c r="P868" i="14"/>
  <c r="S867" i="14"/>
  <c r="P867" i="14"/>
  <c r="S866" i="14"/>
  <c r="P866" i="14"/>
  <c r="S865" i="14"/>
  <c r="P865" i="14"/>
  <c r="S864" i="14"/>
  <c r="P864" i="14"/>
  <c r="S863" i="14"/>
  <c r="P863" i="14"/>
  <c r="S862" i="14"/>
  <c r="P862" i="14"/>
  <c r="S861" i="14"/>
  <c r="P861" i="14"/>
  <c r="S860" i="14"/>
  <c r="P860" i="14"/>
  <c r="S859" i="14"/>
  <c r="P859" i="14"/>
  <c r="S858" i="14"/>
  <c r="P858" i="14"/>
  <c r="S857" i="14"/>
  <c r="P857" i="14"/>
  <c r="S856" i="14"/>
  <c r="P856" i="14"/>
  <c r="S855" i="14"/>
  <c r="P855" i="14"/>
  <c r="S854" i="14"/>
  <c r="P854" i="14"/>
  <c r="S853" i="14"/>
  <c r="P853" i="14"/>
  <c r="S852" i="14"/>
  <c r="P852" i="14"/>
  <c r="S851" i="14"/>
  <c r="P851" i="14"/>
  <c r="S850" i="14"/>
  <c r="P850" i="14"/>
  <c r="S849" i="14"/>
  <c r="P849" i="14"/>
  <c r="S848" i="14"/>
  <c r="P848" i="14"/>
  <c r="S847" i="14"/>
  <c r="P847" i="14"/>
  <c r="S846" i="14"/>
  <c r="P846" i="14"/>
  <c r="S845" i="14"/>
  <c r="P845" i="14"/>
  <c r="S844" i="14"/>
  <c r="P844" i="14"/>
  <c r="S843" i="14"/>
  <c r="P843" i="14"/>
  <c r="S842" i="14"/>
  <c r="P842" i="14"/>
  <c r="S841" i="14"/>
  <c r="P841" i="14"/>
  <c r="S840" i="14"/>
  <c r="P840" i="14"/>
  <c r="S839" i="14"/>
  <c r="P839" i="14"/>
  <c r="S838" i="14"/>
  <c r="P838" i="14"/>
  <c r="S837" i="14"/>
  <c r="P837" i="14"/>
  <c r="S836" i="14"/>
  <c r="P836" i="14"/>
  <c r="S835" i="14"/>
  <c r="P835" i="14"/>
  <c r="S834" i="14"/>
  <c r="P834" i="14"/>
  <c r="S833" i="14"/>
  <c r="P833" i="14"/>
  <c r="S832" i="14"/>
  <c r="P832" i="14"/>
  <c r="S831" i="14"/>
  <c r="P831" i="14"/>
  <c r="S830" i="14"/>
  <c r="P830" i="14"/>
  <c r="S829" i="14"/>
  <c r="P829" i="14"/>
  <c r="S828" i="14"/>
  <c r="P828" i="14"/>
  <c r="S827" i="14"/>
  <c r="P827" i="14"/>
  <c r="S826" i="14"/>
  <c r="P826" i="14"/>
  <c r="S825" i="14"/>
  <c r="P825" i="14"/>
  <c r="S824" i="14"/>
  <c r="P824" i="14"/>
  <c r="S823" i="14"/>
  <c r="P823" i="14"/>
  <c r="S822" i="14"/>
  <c r="P822" i="14"/>
  <c r="S821" i="14"/>
  <c r="P821" i="14"/>
  <c r="S820" i="14"/>
  <c r="P820" i="14"/>
  <c r="S819" i="14"/>
  <c r="P819" i="14"/>
  <c r="S818" i="14"/>
  <c r="P818" i="14"/>
  <c r="S817" i="14"/>
  <c r="P817" i="14"/>
  <c r="S816" i="14"/>
  <c r="P816" i="14"/>
  <c r="S815" i="14"/>
  <c r="P815" i="14"/>
  <c r="S814" i="14"/>
  <c r="P814" i="14"/>
  <c r="S813" i="14"/>
  <c r="P813" i="14"/>
  <c r="S812" i="14"/>
  <c r="P812" i="14"/>
  <c r="S811" i="14"/>
  <c r="P811" i="14"/>
  <c r="S810" i="14"/>
  <c r="P810" i="14"/>
  <c r="S809" i="14"/>
  <c r="P809" i="14"/>
  <c r="S808" i="14"/>
  <c r="P808" i="14"/>
  <c r="S807" i="14"/>
  <c r="P807" i="14"/>
  <c r="S806" i="14"/>
  <c r="P806" i="14"/>
  <c r="S805" i="14"/>
  <c r="P805" i="14"/>
  <c r="S804" i="14"/>
  <c r="P804" i="14"/>
  <c r="S803" i="14"/>
  <c r="P803" i="14"/>
  <c r="S802" i="14"/>
  <c r="P802" i="14"/>
  <c r="S801" i="14"/>
  <c r="P801" i="14"/>
  <c r="S800" i="14"/>
  <c r="P800" i="14"/>
  <c r="S799" i="14"/>
  <c r="P799" i="14"/>
  <c r="S798" i="14"/>
  <c r="P798" i="14"/>
  <c r="S797" i="14"/>
  <c r="P797" i="14"/>
  <c r="S796" i="14"/>
  <c r="P796" i="14"/>
  <c r="S795" i="14"/>
  <c r="P795" i="14"/>
  <c r="S794" i="14"/>
  <c r="P794" i="14"/>
  <c r="S793" i="14"/>
  <c r="P793" i="14"/>
  <c r="S792" i="14"/>
  <c r="P792" i="14"/>
  <c r="S791" i="14"/>
  <c r="P791" i="14"/>
  <c r="S790" i="14"/>
  <c r="P790" i="14"/>
  <c r="S789" i="14"/>
  <c r="P789" i="14"/>
  <c r="S788" i="14"/>
  <c r="P788" i="14"/>
  <c r="S787" i="14"/>
  <c r="P787" i="14"/>
  <c r="S786" i="14"/>
  <c r="P786" i="14"/>
  <c r="S785" i="14"/>
  <c r="P785" i="14"/>
  <c r="S784" i="14"/>
  <c r="P784" i="14"/>
  <c r="S783" i="14"/>
  <c r="P783" i="14"/>
  <c r="S782" i="14"/>
  <c r="P782" i="14"/>
  <c r="S781" i="14"/>
  <c r="P781" i="14"/>
  <c r="S780" i="14"/>
  <c r="P780" i="14"/>
  <c r="S779" i="14"/>
  <c r="P779" i="14"/>
  <c r="S778" i="14"/>
  <c r="P778" i="14"/>
  <c r="S777" i="14"/>
  <c r="P777" i="14"/>
  <c r="S776" i="14"/>
  <c r="P776" i="14"/>
  <c r="S775" i="14"/>
  <c r="P775" i="14"/>
  <c r="S774" i="14"/>
  <c r="P774" i="14"/>
  <c r="S773" i="14"/>
  <c r="P773" i="14"/>
  <c r="S772" i="14"/>
  <c r="P772" i="14"/>
  <c r="S771" i="14"/>
  <c r="P771" i="14"/>
  <c r="S770" i="14"/>
  <c r="P770" i="14"/>
  <c r="S769" i="14"/>
  <c r="P769" i="14"/>
  <c r="S768" i="14"/>
  <c r="P768" i="14"/>
  <c r="S767" i="14"/>
  <c r="P767" i="14"/>
  <c r="S766" i="14"/>
  <c r="P766" i="14"/>
  <c r="S765" i="14"/>
  <c r="P765" i="14"/>
  <c r="S764" i="14"/>
  <c r="P764" i="14"/>
  <c r="S763" i="14"/>
  <c r="P763" i="14"/>
  <c r="S762" i="14"/>
  <c r="P762" i="14"/>
  <c r="S761" i="14"/>
  <c r="P761" i="14"/>
  <c r="S760" i="14"/>
  <c r="P760" i="14"/>
  <c r="S759" i="14"/>
  <c r="P759" i="14"/>
  <c r="S758" i="14"/>
  <c r="P758" i="14"/>
  <c r="S757" i="14"/>
  <c r="P757" i="14"/>
  <c r="S756" i="14"/>
  <c r="P756" i="14"/>
  <c r="S755" i="14"/>
  <c r="P755" i="14"/>
  <c r="S754" i="14"/>
  <c r="P754" i="14"/>
  <c r="S753" i="14"/>
  <c r="P753" i="14"/>
  <c r="S752" i="14"/>
  <c r="P752" i="14"/>
  <c r="S751" i="14"/>
  <c r="P751" i="14"/>
  <c r="S750" i="14"/>
  <c r="P750" i="14"/>
  <c r="S749" i="14"/>
  <c r="P749" i="14"/>
  <c r="S748" i="14"/>
  <c r="P748" i="14"/>
  <c r="S747" i="14"/>
  <c r="P747" i="14"/>
  <c r="S746" i="14"/>
  <c r="P746" i="14"/>
  <c r="S745" i="14"/>
  <c r="P745" i="14"/>
  <c r="S744" i="14"/>
  <c r="P744" i="14"/>
  <c r="S743" i="14"/>
  <c r="P743" i="14"/>
  <c r="S742" i="14"/>
  <c r="P742" i="14"/>
  <c r="S741" i="14"/>
  <c r="P741" i="14"/>
  <c r="S740" i="14"/>
  <c r="P740" i="14"/>
  <c r="S739" i="14"/>
  <c r="P739" i="14"/>
  <c r="S738" i="14"/>
  <c r="P738" i="14"/>
  <c r="S737" i="14"/>
  <c r="P737" i="14"/>
  <c r="S736" i="14"/>
  <c r="P736" i="14"/>
  <c r="S735" i="14"/>
  <c r="P735" i="14"/>
  <c r="S734" i="14"/>
  <c r="P734" i="14"/>
  <c r="S733" i="14"/>
  <c r="P733" i="14"/>
  <c r="S732" i="14"/>
  <c r="P732" i="14"/>
  <c r="S731" i="14"/>
  <c r="P731" i="14"/>
  <c r="S730" i="14"/>
  <c r="P730" i="14"/>
  <c r="S729" i="14"/>
  <c r="P729" i="14"/>
  <c r="S728" i="14"/>
  <c r="P728" i="14"/>
  <c r="S727" i="14"/>
  <c r="P727" i="14"/>
  <c r="S726" i="14"/>
  <c r="P726" i="14"/>
  <c r="S725" i="14"/>
  <c r="P725" i="14"/>
  <c r="S724" i="14"/>
  <c r="P724" i="14"/>
  <c r="S723" i="14"/>
  <c r="P723" i="14"/>
  <c r="S722" i="14"/>
  <c r="P722" i="14"/>
  <c r="S721" i="14"/>
  <c r="P721" i="14"/>
  <c r="S720" i="14"/>
  <c r="P720" i="14"/>
  <c r="S719" i="14"/>
  <c r="P719" i="14"/>
  <c r="S718" i="14"/>
  <c r="P718" i="14"/>
  <c r="S717" i="14"/>
  <c r="P717" i="14"/>
  <c r="S716" i="14"/>
  <c r="P716" i="14"/>
  <c r="S715" i="14"/>
  <c r="P715" i="14"/>
  <c r="S714" i="14"/>
  <c r="P714" i="14"/>
  <c r="S713" i="14"/>
  <c r="P713" i="14"/>
  <c r="S712" i="14"/>
  <c r="P712" i="14"/>
  <c r="S711" i="14"/>
  <c r="P711" i="14"/>
  <c r="S710" i="14"/>
  <c r="P710" i="14"/>
  <c r="S709" i="14"/>
  <c r="P709" i="14"/>
  <c r="S708" i="14"/>
  <c r="P708" i="14"/>
  <c r="S707" i="14"/>
  <c r="P707" i="14"/>
  <c r="S706" i="14"/>
  <c r="P706" i="14"/>
  <c r="S705" i="14"/>
  <c r="P705" i="14"/>
  <c r="S704" i="14"/>
  <c r="P704" i="14"/>
  <c r="S703" i="14"/>
  <c r="P703" i="14"/>
  <c r="S702" i="14"/>
  <c r="P702" i="14"/>
  <c r="S701" i="14"/>
  <c r="P701" i="14"/>
  <c r="S700" i="14"/>
  <c r="P700" i="14"/>
  <c r="S699" i="14"/>
  <c r="P699" i="14"/>
  <c r="S698" i="14"/>
  <c r="P698" i="14"/>
  <c r="S697" i="14"/>
  <c r="P697" i="14"/>
  <c r="S696" i="14"/>
  <c r="P696" i="14"/>
  <c r="S695" i="14"/>
  <c r="P695" i="14"/>
  <c r="S694" i="14"/>
  <c r="P694" i="14"/>
  <c r="S693" i="14"/>
  <c r="P693" i="14"/>
  <c r="S692" i="14"/>
  <c r="P692" i="14"/>
  <c r="S691" i="14"/>
  <c r="P691" i="14"/>
  <c r="S690" i="14"/>
  <c r="P690" i="14"/>
  <c r="S689" i="14"/>
  <c r="P689" i="14"/>
  <c r="S688" i="14"/>
  <c r="P688" i="14"/>
  <c r="S687" i="14"/>
  <c r="P687" i="14"/>
  <c r="S686" i="14"/>
  <c r="P686" i="14"/>
  <c r="S685" i="14"/>
  <c r="P685" i="14"/>
  <c r="S684" i="14"/>
  <c r="P684" i="14"/>
  <c r="S683" i="14"/>
  <c r="P683" i="14"/>
  <c r="S682" i="14"/>
  <c r="P682" i="14"/>
  <c r="S681" i="14"/>
  <c r="P681" i="14"/>
  <c r="S680" i="14"/>
  <c r="P680" i="14"/>
  <c r="S679" i="14"/>
  <c r="P679" i="14"/>
  <c r="S678" i="14"/>
  <c r="P678" i="14"/>
  <c r="S677" i="14"/>
  <c r="P677" i="14"/>
  <c r="S676" i="14"/>
  <c r="P676" i="14"/>
  <c r="S675" i="14"/>
  <c r="P675" i="14"/>
  <c r="S674" i="14"/>
  <c r="P674" i="14"/>
  <c r="S673" i="14"/>
  <c r="P673" i="14"/>
  <c r="S672" i="14"/>
  <c r="P672" i="14"/>
  <c r="S671" i="14"/>
  <c r="P671" i="14"/>
  <c r="S670" i="14"/>
  <c r="P670" i="14"/>
  <c r="S669" i="14"/>
  <c r="P669" i="14"/>
  <c r="S668" i="14"/>
  <c r="P668" i="14"/>
  <c r="S667" i="14"/>
  <c r="P667" i="14"/>
  <c r="S666" i="14"/>
  <c r="P666" i="14"/>
  <c r="S665" i="14"/>
  <c r="P665" i="14"/>
  <c r="S664" i="14"/>
  <c r="P664" i="14"/>
  <c r="S663" i="14"/>
  <c r="P663" i="14"/>
  <c r="S662" i="14"/>
  <c r="P662" i="14"/>
  <c r="S661" i="14"/>
  <c r="P661" i="14"/>
  <c r="S660" i="14"/>
  <c r="P660" i="14"/>
  <c r="S659" i="14"/>
  <c r="P659" i="14"/>
  <c r="S658" i="14"/>
  <c r="P658" i="14"/>
  <c r="S657" i="14"/>
  <c r="P657" i="14"/>
  <c r="S656" i="14"/>
  <c r="P656" i="14"/>
  <c r="S655" i="14"/>
  <c r="P655" i="14"/>
  <c r="S654" i="14"/>
  <c r="P654" i="14"/>
  <c r="S653" i="14"/>
  <c r="P653" i="14"/>
  <c r="S652" i="14"/>
  <c r="P652" i="14"/>
  <c r="S651" i="14"/>
  <c r="P651" i="14"/>
  <c r="S650" i="14"/>
  <c r="P650" i="14"/>
  <c r="S649" i="14"/>
  <c r="P649" i="14"/>
  <c r="S648" i="14"/>
  <c r="P648" i="14"/>
  <c r="S647" i="14"/>
  <c r="P647" i="14"/>
  <c r="S646" i="14"/>
  <c r="P646" i="14"/>
  <c r="S645" i="14"/>
  <c r="P645" i="14"/>
  <c r="S644" i="14"/>
  <c r="P644" i="14"/>
  <c r="S643" i="14"/>
  <c r="P643" i="14"/>
  <c r="S642" i="14"/>
  <c r="P642" i="14"/>
  <c r="S641" i="14"/>
  <c r="P641" i="14"/>
  <c r="S640" i="14"/>
  <c r="P640" i="14"/>
  <c r="S639" i="14"/>
  <c r="P639" i="14"/>
  <c r="S638" i="14"/>
  <c r="P638" i="14"/>
  <c r="S637" i="14"/>
  <c r="P637" i="14"/>
  <c r="S636" i="14"/>
  <c r="P636" i="14"/>
  <c r="S635" i="14"/>
  <c r="P635" i="14"/>
  <c r="S634" i="14"/>
  <c r="P634" i="14"/>
  <c r="S633" i="14"/>
  <c r="P633" i="14"/>
  <c r="S632" i="14"/>
  <c r="P632" i="14"/>
  <c r="S631" i="14"/>
  <c r="P631" i="14"/>
  <c r="S630" i="14"/>
  <c r="P630" i="14"/>
  <c r="S629" i="14"/>
  <c r="P629" i="14"/>
  <c r="S628" i="14"/>
  <c r="P628" i="14"/>
  <c r="S627" i="14"/>
  <c r="P627" i="14"/>
  <c r="S626" i="14"/>
  <c r="P626" i="14"/>
  <c r="S625" i="14"/>
  <c r="P625" i="14"/>
  <c r="S624" i="14"/>
  <c r="P624" i="14"/>
  <c r="S623" i="14"/>
  <c r="P623" i="14"/>
  <c r="S622" i="14"/>
  <c r="P622" i="14"/>
  <c r="S621" i="14"/>
  <c r="P621" i="14"/>
  <c r="S620" i="14"/>
  <c r="P620" i="14"/>
  <c r="S619" i="14"/>
  <c r="P619" i="14"/>
  <c r="S618" i="14"/>
  <c r="P618" i="14"/>
  <c r="S617" i="14"/>
  <c r="P617" i="14"/>
  <c r="S616" i="14"/>
  <c r="P616" i="14"/>
  <c r="S615" i="14"/>
  <c r="P615" i="14"/>
  <c r="S614" i="14"/>
  <c r="P614" i="14"/>
  <c r="S613" i="14"/>
  <c r="P613" i="14"/>
  <c r="S612" i="14"/>
  <c r="P612" i="14"/>
  <c r="S611" i="14"/>
  <c r="P611" i="14"/>
  <c r="S610" i="14"/>
  <c r="P610" i="14"/>
  <c r="S609" i="14"/>
  <c r="P609" i="14"/>
  <c r="S608" i="14"/>
  <c r="P608" i="14"/>
  <c r="S607" i="14"/>
  <c r="P607" i="14"/>
  <c r="S606" i="14"/>
  <c r="P606" i="14"/>
  <c r="S605" i="14"/>
  <c r="P605" i="14"/>
  <c r="S604" i="14"/>
  <c r="P604" i="14"/>
  <c r="S603" i="14"/>
  <c r="P603" i="14"/>
  <c r="S602" i="14"/>
  <c r="P602" i="14"/>
  <c r="S601" i="14"/>
  <c r="P601" i="14"/>
  <c r="S600" i="14"/>
  <c r="P600" i="14"/>
  <c r="S599" i="14"/>
  <c r="P599" i="14"/>
  <c r="S598" i="14"/>
  <c r="P598" i="14"/>
  <c r="S597" i="14"/>
  <c r="P597" i="14"/>
  <c r="S596" i="14"/>
  <c r="P596" i="14"/>
  <c r="S595" i="14"/>
  <c r="P595" i="14"/>
  <c r="S594" i="14"/>
  <c r="P594" i="14"/>
  <c r="S593" i="14"/>
  <c r="P593" i="14"/>
  <c r="S592" i="14"/>
  <c r="P592" i="14"/>
  <c r="S591" i="14"/>
  <c r="P591" i="14"/>
  <c r="S590" i="14"/>
  <c r="P590" i="14"/>
  <c r="S589" i="14"/>
  <c r="P589" i="14"/>
  <c r="S588" i="14"/>
  <c r="P588" i="14"/>
  <c r="S587" i="14"/>
  <c r="P587" i="14"/>
  <c r="S586" i="14"/>
  <c r="P586" i="14"/>
  <c r="S585" i="14"/>
  <c r="P585" i="14"/>
  <c r="S584" i="14"/>
  <c r="P584" i="14"/>
  <c r="S583" i="14"/>
  <c r="P583" i="14"/>
  <c r="S582" i="14"/>
  <c r="P582" i="14"/>
  <c r="S581" i="14"/>
  <c r="P581" i="14"/>
  <c r="S580" i="14"/>
  <c r="P580" i="14"/>
  <c r="S579" i="14"/>
  <c r="P579" i="14"/>
  <c r="S578" i="14"/>
  <c r="P578" i="14"/>
  <c r="S577" i="14"/>
  <c r="P577" i="14"/>
  <c r="S576" i="14"/>
  <c r="P576" i="14"/>
  <c r="S575" i="14"/>
  <c r="P575" i="14"/>
  <c r="S574" i="14"/>
  <c r="P574" i="14"/>
  <c r="S573" i="14"/>
  <c r="P573" i="14"/>
  <c r="S572" i="14"/>
  <c r="P572" i="14"/>
  <c r="S571" i="14"/>
  <c r="P571" i="14"/>
  <c r="S570" i="14"/>
  <c r="P570" i="14"/>
  <c r="S569" i="14"/>
  <c r="P569" i="14"/>
  <c r="S568" i="14"/>
  <c r="P568" i="14"/>
  <c r="S567" i="14"/>
  <c r="P567" i="14"/>
  <c r="S566" i="14"/>
  <c r="P566" i="14"/>
  <c r="S565" i="14"/>
  <c r="P565" i="14"/>
  <c r="S564" i="14"/>
  <c r="P564" i="14"/>
  <c r="S563" i="14"/>
  <c r="P563" i="14"/>
  <c r="S562" i="14"/>
  <c r="P562" i="14"/>
  <c r="S561" i="14"/>
  <c r="P561" i="14"/>
  <c r="S560" i="14"/>
  <c r="P560" i="14"/>
  <c r="S559" i="14"/>
  <c r="P559" i="14"/>
  <c r="S558" i="14"/>
  <c r="P558" i="14"/>
  <c r="S557" i="14"/>
  <c r="P557" i="14"/>
  <c r="S556" i="14"/>
  <c r="P556" i="14"/>
  <c r="S555" i="14"/>
  <c r="P555" i="14"/>
  <c r="S554" i="14"/>
  <c r="P554" i="14"/>
  <c r="S553" i="14"/>
  <c r="P553" i="14"/>
  <c r="S552" i="14"/>
  <c r="P552" i="14"/>
  <c r="S551" i="14"/>
  <c r="P551" i="14"/>
  <c r="S550" i="14"/>
  <c r="P550" i="14"/>
  <c r="S549" i="14"/>
  <c r="P549" i="14"/>
  <c r="S548" i="14"/>
  <c r="P548" i="14"/>
  <c r="S547" i="14"/>
  <c r="P547" i="14"/>
  <c r="S546" i="14"/>
  <c r="P546" i="14"/>
  <c r="S545" i="14"/>
  <c r="P545" i="14"/>
  <c r="S544" i="14"/>
  <c r="P544" i="14"/>
  <c r="S543" i="14"/>
  <c r="P543" i="14"/>
  <c r="S542" i="14"/>
  <c r="P542" i="14"/>
  <c r="S541" i="14"/>
  <c r="P541" i="14"/>
  <c r="S540" i="14"/>
  <c r="P540" i="14"/>
  <c r="S539" i="14"/>
  <c r="P539" i="14"/>
  <c r="S538" i="14"/>
  <c r="P538" i="14"/>
  <c r="S537" i="14"/>
  <c r="P537" i="14"/>
  <c r="S536" i="14"/>
  <c r="P536" i="14"/>
  <c r="S535" i="14"/>
  <c r="P535" i="14"/>
  <c r="S534" i="14"/>
  <c r="P534" i="14"/>
  <c r="S533" i="14"/>
  <c r="P533" i="14"/>
  <c r="S532" i="14"/>
  <c r="P532" i="14"/>
  <c r="S531" i="14"/>
  <c r="P531" i="14"/>
  <c r="S530" i="14"/>
  <c r="P530" i="14"/>
  <c r="S529" i="14"/>
  <c r="P529" i="14"/>
  <c r="S528" i="14"/>
  <c r="P528" i="14"/>
  <c r="S527" i="14"/>
  <c r="P527" i="14"/>
  <c r="S526" i="14"/>
  <c r="P526" i="14"/>
  <c r="S525" i="14"/>
  <c r="P525" i="14"/>
  <c r="S524" i="14"/>
  <c r="P524" i="14"/>
  <c r="S523" i="14"/>
  <c r="P523" i="14"/>
  <c r="S522" i="14"/>
  <c r="P522" i="14"/>
  <c r="S521" i="14"/>
  <c r="P521" i="14"/>
  <c r="S520" i="14"/>
  <c r="P520" i="14"/>
  <c r="S519" i="14"/>
  <c r="P519" i="14"/>
  <c r="S518" i="14"/>
  <c r="P518" i="14"/>
  <c r="S517" i="14"/>
  <c r="P517" i="14"/>
  <c r="S516" i="14"/>
  <c r="P516" i="14"/>
  <c r="S515" i="14"/>
  <c r="P515" i="14"/>
  <c r="S514" i="14"/>
  <c r="P514" i="14"/>
  <c r="S513" i="14"/>
  <c r="P513" i="14"/>
  <c r="S512" i="14"/>
  <c r="P512" i="14"/>
  <c r="S511" i="14"/>
  <c r="P511" i="14"/>
  <c r="S510" i="14"/>
  <c r="P510" i="14"/>
  <c r="S509" i="14"/>
  <c r="P509" i="14"/>
  <c r="S508" i="14"/>
  <c r="P508" i="14"/>
  <c r="S507" i="14"/>
  <c r="P507" i="14"/>
  <c r="S506" i="14"/>
  <c r="P506" i="14"/>
  <c r="S505" i="14"/>
  <c r="P505" i="14"/>
  <c r="S504" i="14"/>
  <c r="P504" i="14"/>
  <c r="S503" i="14"/>
  <c r="P503" i="14"/>
  <c r="S502" i="14"/>
  <c r="P502" i="14"/>
  <c r="S501" i="14"/>
  <c r="P501" i="14"/>
  <c r="S500" i="14"/>
  <c r="P500" i="14"/>
  <c r="S499" i="14"/>
  <c r="P499" i="14"/>
  <c r="S498" i="14"/>
  <c r="P498" i="14"/>
  <c r="S497" i="14"/>
  <c r="P497" i="14"/>
  <c r="S496" i="14"/>
  <c r="P496" i="14"/>
  <c r="S495" i="14"/>
  <c r="P495" i="14"/>
  <c r="S494" i="14"/>
  <c r="P494" i="14"/>
  <c r="S493" i="14"/>
  <c r="P493" i="14"/>
  <c r="S492" i="14"/>
  <c r="P492" i="14"/>
  <c r="S491" i="14"/>
  <c r="P491" i="14"/>
  <c r="S490" i="14"/>
  <c r="P490" i="14"/>
  <c r="S489" i="14"/>
  <c r="P489" i="14"/>
  <c r="S488" i="14"/>
  <c r="P488" i="14"/>
  <c r="S487" i="14"/>
  <c r="P487" i="14"/>
  <c r="S486" i="14"/>
  <c r="P486" i="14"/>
  <c r="S485" i="14"/>
  <c r="P485" i="14"/>
  <c r="S484" i="14"/>
  <c r="P484" i="14"/>
  <c r="S483" i="14"/>
  <c r="P483" i="14"/>
  <c r="S482" i="14"/>
  <c r="P482" i="14"/>
  <c r="S481" i="14"/>
  <c r="P481" i="14"/>
  <c r="S480" i="14"/>
  <c r="P480" i="14"/>
  <c r="S479" i="14"/>
  <c r="P479" i="14"/>
  <c r="S478" i="14"/>
  <c r="P478" i="14"/>
  <c r="S477" i="14"/>
  <c r="P477" i="14"/>
  <c r="S476" i="14"/>
  <c r="P476" i="14"/>
  <c r="S475" i="14"/>
  <c r="P475" i="14"/>
  <c r="S474" i="14"/>
  <c r="P474" i="14"/>
  <c r="S473" i="14"/>
  <c r="P473" i="14"/>
  <c r="S472" i="14"/>
  <c r="P472" i="14"/>
  <c r="S471" i="14"/>
  <c r="P471" i="14"/>
  <c r="S470" i="14"/>
  <c r="P470" i="14"/>
  <c r="S469" i="14"/>
  <c r="P469" i="14"/>
  <c r="S468" i="14"/>
  <c r="P468" i="14"/>
  <c r="S467" i="14"/>
  <c r="P467" i="14"/>
  <c r="S466" i="14"/>
  <c r="P466" i="14"/>
  <c r="S465" i="14"/>
  <c r="P465" i="14"/>
  <c r="S464" i="14"/>
  <c r="P464" i="14"/>
  <c r="S463" i="14"/>
  <c r="P463" i="14"/>
  <c r="S462" i="14"/>
  <c r="P462" i="14"/>
  <c r="S461" i="14"/>
  <c r="P461" i="14"/>
  <c r="S460" i="14"/>
  <c r="P460" i="14"/>
  <c r="S459" i="14"/>
  <c r="P459" i="14"/>
  <c r="S458" i="14"/>
  <c r="P458" i="14"/>
  <c r="S457" i="14"/>
  <c r="P457" i="14"/>
  <c r="S456" i="14"/>
  <c r="P456" i="14"/>
  <c r="S455" i="14"/>
  <c r="P455" i="14"/>
  <c r="S454" i="14"/>
  <c r="P454" i="14"/>
  <c r="S453" i="14"/>
  <c r="P453" i="14"/>
  <c r="S452" i="14"/>
  <c r="P452" i="14"/>
  <c r="S451" i="14"/>
  <c r="P451" i="14"/>
  <c r="S450" i="14"/>
  <c r="P450" i="14"/>
  <c r="S449" i="14"/>
  <c r="P449" i="14"/>
  <c r="S448" i="14"/>
  <c r="P448" i="14"/>
  <c r="S447" i="14"/>
  <c r="P447" i="14"/>
  <c r="S446" i="14"/>
  <c r="P446" i="14"/>
  <c r="S445" i="14"/>
  <c r="P445" i="14"/>
  <c r="S444" i="14"/>
  <c r="P444" i="14"/>
  <c r="S443" i="14"/>
  <c r="P443" i="14"/>
  <c r="S442" i="14"/>
  <c r="P442" i="14"/>
  <c r="S441" i="14"/>
  <c r="P441" i="14"/>
  <c r="S440" i="14"/>
  <c r="P440" i="14"/>
  <c r="S439" i="14"/>
  <c r="P439" i="14"/>
  <c r="S438" i="14"/>
  <c r="P438" i="14"/>
  <c r="S437" i="14"/>
  <c r="P437" i="14"/>
  <c r="S436" i="14"/>
  <c r="P436" i="14"/>
  <c r="S435" i="14"/>
  <c r="P435" i="14"/>
  <c r="S434" i="14"/>
  <c r="P434" i="14"/>
  <c r="S433" i="14"/>
  <c r="P433" i="14"/>
  <c r="S432" i="14"/>
  <c r="P432" i="14"/>
  <c r="S431" i="14"/>
  <c r="P431" i="14"/>
  <c r="S430" i="14"/>
  <c r="P430" i="14"/>
  <c r="S429" i="14"/>
  <c r="P429" i="14"/>
  <c r="S428" i="14"/>
  <c r="P428" i="14"/>
  <c r="S427" i="14"/>
  <c r="P427" i="14"/>
  <c r="S426" i="14"/>
  <c r="P426" i="14"/>
  <c r="S425" i="14"/>
  <c r="P425" i="14"/>
  <c r="S424" i="14"/>
  <c r="P424" i="14"/>
  <c r="S423" i="14"/>
  <c r="P423" i="14"/>
  <c r="S422" i="14"/>
  <c r="P422" i="14"/>
  <c r="S421" i="14"/>
  <c r="P421" i="14"/>
  <c r="S420" i="14"/>
  <c r="P420" i="14"/>
  <c r="S419" i="14"/>
  <c r="P419" i="14"/>
  <c r="S418" i="14"/>
  <c r="P418" i="14"/>
  <c r="S417" i="14"/>
  <c r="P417" i="14"/>
  <c r="S416" i="14"/>
  <c r="P416" i="14"/>
  <c r="S415" i="14"/>
  <c r="P415" i="14"/>
  <c r="S414" i="14"/>
  <c r="P414" i="14"/>
  <c r="S413" i="14"/>
  <c r="P413" i="14"/>
  <c r="S412" i="14"/>
  <c r="P412" i="14"/>
  <c r="S411" i="14"/>
  <c r="P411" i="14"/>
  <c r="S410" i="14"/>
  <c r="P410" i="14"/>
  <c r="S409" i="14"/>
  <c r="P409" i="14"/>
  <c r="S408" i="14"/>
  <c r="P408" i="14"/>
  <c r="S407" i="14"/>
  <c r="P407" i="14"/>
  <c r="S406" i="14"/>
  <c r="P406" i="14"/>
  <c r="S405" i="14"/>
  <c r="P405" i="14"/>
  <c r="S404" i="14"/>
  <c r="P404" i="14"/>
  <c r="S403" i="14"/>
  <c r="P403" i="14"/>
  <c r="S402" i="14"/>
  <c r="P402" i="14"/>
  <c r="S401" i="14"/>
  <c r="P401" i="14"/>
  <c r="S400" i="14"/>
  <c r="P400" i="14"/>
  <c r="S399" i="14"/>
  <c r="P399" i="14"/>
  <c r="S398" i="14"/>
  <c r="P398" i="14"/>
  <c r="S397" i="14"/>
  <c r="P397" i="14"/>
  <c r="S396" i="14"/>
  <c r="P396" i="14"/>
  <c r="S395" i="14"/>
  <c r="P395" i="14"/>
  <c r="S394" i="14"/>
  <c r="P394" i="14"/>
  <c r="S393" i="14"/>
  <c r="P393" i="14"/>
  <c r="S392" i="14"/>
  <c r="P392" i="14"/>
  <c r="S391" i="14"/>
  <c r="P391" i="14"/>
  <c r="S390" i="14"/>
  <c r="P390" i="14"/>
  <c r="S389" i="14"/>
  <c r="P389" i="14"/>
  <c r="S388" i="14"/>
  <c r="P388" i="14"/>
  <c r="S387" i="14"/>
  <c r="P387" i="14"/>
  <c r="S386" i="14"/>
  <c r="P386" i="14"/>
  <c r="S385" i="14"/>
  <c r="P385" i="14"/>
  <c r="S384" i="14"/>
  <c r="P384" i="14"/>
  <c r="S383" i="14"/>
  <c r="P383" i="14"/>
  <c r="S382" i="14"/>
  <c r="P382" i="14"/>
  <c r="S381" i="14"/>
  <c r="P381" i="14"/>
  <c r="S380" i="14"/>
  <c r="P380" i="14"/>
  <c r="S379" i="14"/>
  <c r="P379" i="14"/>
  <c r="S378" i="14"/>
  <c r="P378" i="14"/>
  <c r="S377" i="14"/>
  <c r="P377" i="14"/>
  <c r="S376" i="14"/>
  <c r="P376" i="14"/>
  <c r="S375" i="14"/>
  <c r="P375" i="14"/>
  <c r="S374" i="14"/>
  <c r="P374" i="14"/>
  <c r="S373" i="14"/>
  <c r="P373" i="14"/>
  <c r="S372" i="14"/>
  <c r="P372" i="14"/>
  <c r="S371" i="14"/>
  <c r="P371" i="14"/>
  <c r="S370" i="14"/>
  <c r="P370" i="14"/>
  <c r="S369" i="14"/>
  <c r="P369" i="14"/>
  <c r="S368" i="14"/>
  <c r="P368" i="14"/>
  <c r="S367" i="14"/>
  <c r="P367" i="14"/>
  <c r="S366" i="14"/>
  <c r="P366" i="14"/>
  <c r="S365" i="14"/>
  <c r="P365" i="14"/>
  <c r="S364" i="14"/>
  <c r="P364" i="14"/>
  <c r="S363" i="14"/>
  <c r="P363" i="14"/>
  <c r="S362" i="14"/>
  <c r="P362" i="14"/>
  <c r="S361" i="14"/>
  <c r="P361" i="14"/>
  <c r="S360" i="14"/>
  <c r="P360" i="14"/>
  <c r="S359" i="14"/>
  <c r="P359" i="14"/>
  <c r="S358" i="14"/>
  <c r="P358" i="14"/>
  <c r="S357" i="14"/>
  <c r="P357" i="14"/>
  <c r="S356" i="14"/>
  <c r="P356" i="14"/>
  <c r="S355" i="14"/>
  <c r="P355" i="14"/>
  <c r="S354" i="14"/>
  <c r="P354" i="14"/>
  <c r="S353" i="14"/>
  <c r="P353" i="14"/>
  <c r="S352" i="14"/>
  <c r="P352" i="14"/>
  <c r="S351" i="14"/>
  <c r="P351" i="14"/>
  <c r="S350" i="14"/>
  <c r="P350" i="14"/>
  <c r="S349" i="14"/>
  <c r="P349" i="14"/>
  <c r="S348" i="14"/>
  <c r="P348" i="14"/>
  <c r="S347" i="14"/>
  <c r="P347" i="14"/>
  <c r="S346" i="14"/>
  <c r="P346" i="14"/>
  <c r="S345" i="14"/>
  <c r="P345" i="14"/>
  <c r="S344" i="14"/>
  <c r="P344" i="14"/>
  <c r="S343" i="14"/>
  <c r="P343" i="14"/>
  <c r="S342" i="14"/>
  <c r="P342" i="14"/>
  <c r="S341" i="14"/>
  <c r="P341" i="14"/>
  <c r="S340" i="14"/>
  <c r="P340" i="14"/>
  <c r="S339" i="14"/>
  <c r="P339" i="14"/>
  <c r="S338" i="14"/>
  <c r="P338" i="14"/>
  <c r="S337" i="14"/>
  <c r="P337" i="14"/>
  <c r="S336" i="14"/>
  <c r="P336" i="14"/>
  <c r="S335" i="14"/>
  <c r="P335" i="14"/>
  <c r="S334" i="14"/>
  <c r="P334" i="14"/>
  <c r="S333" i="14"/>
  <c r="P333" i="14"/>
  <c r="S332" i="14"/>
  <c r="P332" i="14"/>
  <c r="S331" i="14"/>
  <c r="P331" i="14"/>
  <c r="S330" i="14"/>
  <c r="P330" i="14"/>
  <c r="S329" i="14"/>
  <c r="P329" i="14"/>
  <c r="S328" i="14"/>
  <c r="P328" i="14"/>
  <c r="S327" i="14"/>
  <c r="P327" i="14"/>
  <c r="S326" i="14"/>
  <c r="P326" i="14"/>
  <c r="S325" i="14"/>
  <c r="P325" i="14"/>
  <c r="S324" i="14"/>
  <c r="P324" i="14"/>
  <c r="S323" i="14"/>
  <c r="P323" i="14"/>
  <c r="S322" i="14"/>
  <c r="P322" i="14"/>
  <c r="S321" i="14"/>
  <c r="P321" i="14"/>
  <c r="S320" i="14"/>
  <c r="P320" i="14"/>
  <c r="S319" i="14"/>
  <c r="P319" i="14"/>
  <c r="S318" i="14"/>
  <c r="P318" i="14"/>
  <c r="S317" i="14"/>
  <c r="P317" i="14"/>
  <c r="S316" i="14"/>
  <c r="P316" i="14"/>
  <c r="S315" i="14"/>
  <c r="P315" i="14"/>
  <c r="S314" i="14"/>
  <c r="P314" i="14"/>
  <c r="S313" i="14"/>
  <c r="P313" i="14"/>
  <c r="S312" i="14"/>
  <c r="P312" i="14"/>
  <c r="S311" i="14"/>
  <c r="P311" i="14"/>
  <c r="S310" i="14"/>
  <c r="P310" i="14"/>
  <c r="S309" i="14"/>
  <c r="P309" i="14"/>
  <c r="S308" i="14"/>
  <c r="P308" i="14"/>
  <c r="S307" i="14"/>
  <c r="P307" i="14"/>
  <c r="S306" i="14"/>
  <c r="P306" i="14"/>
  <c r="S305" i="14"/>
  <c r="P305" i="14"/>
  <c r="S304" i="14"/>
  <c r="P304" i="14"/>
  <c r="S303" i="14"/>
  <c r="P303" i="14"/>
  <c r="S302" i="14"/>
  <c r="P302" i="14"/>
  <c r="S301" i="14"/>
  <c r="P301" i="14"/>
  <c r="S300" i="14"/>
  <c r="P300" i="14"/>
  <c r="S299" i="14"/>
  <c r="P299" i="14"/>
  <c r="S298" i="14"/>
  <c r="P298" i="14"/>
  <c r="S297" i="14"/>
  <c r="P297" i="14"/>
  <c r="S296" i="14"/>
  <c r="P296" i="14"/>
  <c r="S295" i="14"/>
  <c r="P295" i="14"/>
  <c r="S294" i="14"/>
  <c r="P294" i="14"/>
  <c r="S293" i="14"/>
  <c r="P293" i="14"/>
  <c r="S292" i="14"/>
  <c r="P292" i="14"/>
  <c r="S291" i="14"/>
  <c r="P291" i="14"/>
  <c r="S290" i="14"/>
  <c r="P290" i="14"/>
  <c r="S289" i="14"/>
  <c r="P289" i="14"/>
  <c r="S288" i="14"/>
  <c r="P288" i="14"/>
  <c r="S287" i="14"/>
  <c r="P287" i="14"/>
  <c r="S286" i="14"/>
  <c r="P286" i="14"/>
  <c r="S285" i="14"/>
  <c r="P285" i="14"/>
  <c r="S284" i="14"/>
  <c r="P284" i="14"/>
  <c r="S283" i="14"/>
  <c r="P283" i="14"/>
  <c r="S282" i="14"/>
  <c r="P282" i="14"/>
  <c r="S281" i="14"/>
  <c r="P281" i="14"/>
  <c r="S280" i="14"/>
  <c r="P280" i="14"/>
  <c r="S279" i="14"/>
  <c r="P279" i="14"/>
  <c r="S278" i="14"/>
  <c r="P278" i="14"/>
  <c r="S277" i="14"/>
  <c r="P277" i="14"/>
  <c r="S276" i="14"/>
  <c r="P276" i="14"/>
  <c r="S275" i="14"/>
  <c r="P275" i="14"/>
  <c r="S274" i="14"/>
  <c r="P274" i="14"/>
  <c r="S273" i="14"/>
  <c r="P273" i="14"/>
  <c r="S272" i="14"/>
  <c r="P272" i="14"/>
  <c r="S271" i="14"/>
  <c r="P271" i="14"/>
  <c r="S270" i="14"/>
  <c r="P270" i="14"/>
  <c r="S269" i="14"/>
  <c r="P269" i="14"/>
  <c r="S268" i="14"/>
  <c r="P268" i="14"/>
  <c r="S267" i="14"/>
  <c r="P267" i="14"/>
  <c r="S266" i="14"/>
  <c r="P266" i="14"/>
  <c r="S265" i="14"/>
  <c r="P265" i="14"/>
  <c r="S264" i="14"/>
  <c r="P264" i="14"/>
  <c r="S263" i="14"/>
  <c r="P263" i="14"/>
  <c r="S262" i="14"/>
  <c r="P262" i="14"/>
  <c r="S261" i="14"/>
  <c r="P261" i="14"/>
  <c r="S260" i="14"/>
  <c r="P260" i="14"/>
  <c r="S259" i="14"/>
  <c r="P259" i="14"/>
  <c r="S258" i="14"/>
  <c r="P258" i="14"/>
  <c r="S257" i="14"/>
  <c r="P257" i="14"/>
  <c r="S256" i="14"/>
  <c r="P256" i="14"/>
  <c r="S255" i="14"/>
  <c r="P255" i="14"/>
  <c r="S254" i="14"/>
  <c r="P254" i="14"/>
  <c r="S253" i="14"/>
  <c r="P253" i="14"/>
  <c r="S252" i="14"/>
  <c r="P252" i="14"/>
  <c r="S251" i="14"/>
  <c r="P251" i="14"/>
  <c r="S250" i="14"/>
  <c r="P250" i="14"/>
  <c r="S249" i="14"/>
  <c r="P249" i="14"/>
  <c r="S248" i="14"/>
  <c r="P248" i="14"/>
  <c r="S247" i="14"/>
  <c r="P247" i="14"/>
  <c r="S246" i="14"/>
  <c r="P246" i="14"/>
  <c r="S245" i="14"/>
  <c r="P245" i="14"/>
  <c r="S244" i="14"/>
  <c r="P244" i="14"/>
  <c r="S243" i="14"/>
  <c r="P243" i="14"/>
  <c r="S242" i="14"/>
  <c r="P242" i="14"/>
  <c r="S241" i="14"/>
  <c r="P241" i="14"/>
  <c r="S240" i="14"/>
  <c r="P240" i="14"/>
  <c r="S239" i="14"/>
  <c r="P239" i="14"/>
  <c r="S238" i="14"/>
  <c r="P238" i="14"/>
  <c r="S237" i="14"/>
  <c r="P237" i="14"/>
  <c r="S236" i="14"/>
  <c r="P236" i="14"/>
  <c r="S235" i="14"/>
  <c r="P235" i="14"/>
  <c r="S234" i="14"/>
  <c r="P234" i="14"/>
  <c r="S233" i="14"/>
  <c r="P233" i="14"/>
  <c r="S232" i="14"/>
  <c r="P232" i="14"/>
  <c r="S231" i="14"/>
  <c r="P231" i="14"/>
  <c r="S230" i="14"/>
  <c r="P230" i="14"/>
  <c r="S229" i="14"/>
  <c r="P229" i="14"/>
  <c r="S228" i="14"/>
  <c r="P228" i="14"/>
  <c r="S227" i="14"/>
  <c r="P227" i="14"/>
  <c r="S226" i="14"/>
  <c r="P226" i="14"/>
  <c r="S225" i="14"/>
  <c r="P225" i="14"/>
  <c r="S224" i="14"/>
  <c r="P224" i="14"/>
  <c r="S223" i="14"/>
  <c r="P223" i="14"/>
  <c r="S222" i="14"/>
  <c r="P222" i="14"/>
  <c r="S221" i="14"/>
  <c r="P221" i="14"/>
  <c r="S220" i="14"/>
  <c r="P220" i="14"/>
  <c r="S219" i="14"/>
  <c r="P219" i="14"/>
  <c r="S218" i="14"/>
  <c r="P218" i="14"/>
  <c r="S217" i="14"/>
  <c r="P217" i="14"/>
  <c r="S216" i="14"/>
  <c r="P216" i="14"/>
  <c r="S215" i="14"/>
  <c r="P215" i="14"/>
  <c r="S214" i="14"/>
  <c r="P214" i="14"/>
  <c r="S213" i="14"/>
  <c r="P213" i="14"/>
  <c r="S212" i="14"/>
  <c r="P212" i="14"/>
  <c r="S211" i="14"/>
  <c r="P211" i="14"/>
  <c r="S210" i="14"/>
  <c r="P210" i="14"/>
  <c r="S209" i="14"/>
  <c r="P209" i="14"/>
  <c r="S208" i="14"/>
  <c r="P208" i="14"/>
  <c r="S207" i="14"/>
  <c r="P207" i="14"/>
  <c r="S206" i="14"/>
  <c r="P206" i="14"/>
  <c r="S205" i="14"/>
  <c r="P205" i="14"/>
  <c r="S204" i="14"/>
  <c r="P204" i="14"/>
  <c r="S203" i="14"/>
  <c r="P203" i="14"/>
  <c r="S202" i="14"/>
  <c r="P202" i="14"/>
  <c r="S201" i="14"/>
  <c r="P201" i="14"/>
  <c r="S200" i="14"/>
  <c r="P200" i="14"/>
  <c r="S199" i="14"/>
  <c r="P199" i="14"/>
  <c r="S198" i="14"/>
  <c r="P198" i="14"/>
  <c r="S197" i="14"/>
  <c r="P197" i="14"/>
  <c r="S196" i="14"/>
  <c r="P196" i="14"/>
  <c r="S195" i="14"/>
  <c r="P195" i="14"/>
  <c r="S194" i="14"/>
  <c r="P194" i="14"/>
  <c r="S193" i="14"/>
  <c r="P193" i="14"/>
  <c r="S192" i="14"/>
  <c r="P192" i="14"/>
  <c r="S191" i="14"/>
  <c r="P191" i="14"/>
  <c r="S190" i="14"/>
  <c r="P190" i="14"/>
  <c r="S189" i="14"/>
  <c r="P189" i="14"/>
  <c r="S188" i="14"/>
  <c r="P188" i="14"/>
  <c r="S187" i="14"/>
  <c r="P187" i="14"/>
  <c r="S186" i="14"/>
  <c r="P186" i="14"/>
  <c r="S185" i="14"/>
  <c r="P185" i="14"/>
  <c r="S184" i="14"/>
  <c r="P184" i="14"/>
  <c r="S183" i="14"/>
  <c r="P183" i="14"/>
  <c r="S182" i="14"/>
  <c r="P182" i="14"/>
  <c r="S181" i="14"/>
  <c r="P181" i="14"/>
  <c r="S180" i="14"/>
  <c r="P180" i="14"/>
  <c r="S179" i="14"/>
  <c r="P179" i="14"/>
  <c r="S178" i="14"/>
  <c r="P178" i="14"/>
  <c r="S177" i="14"/>
  <c r="P177" i="14"/>
  <c r="S176" i="14"/>
  <c r="P176" i="14"/>
  <c r="S175" i="14"/>
  <c r="P175" i="14"/>
  <c r="S174" i="14"/>
  <c r="P174" i="14"/>
  <c r="S173" i="14"/>
  <c r="P173" i="14"/>
  <c r="S172" i="14"/>
  <c r="P172" i="14"/>
  <c r="S171" i="14"/>
  <c r="P171" i="14"/>
  <c r="S170" i="14"/>
  <c r="P170" i="14"/>
  <c r="S169" i="14"/>
  <c r="P169" i="14"/>
  <c r="S168" i="14"/>
  <c r="P168" i="14"/>
  <c r="S167" i="14"/>
  <c r="P167" i="14"/>
  <c r="S166" i="14"/>
  <c r="P166" i="14"/>
  <c r="S165" i="14"/>
  <c r="P165" i="14"/>
  <c r="S164" i="14"/>
  <c r="P164" i="14"/>
  <c r="S163" i="14"/>
  <c r="P163" i="14"/>
  <c r="S162" i="14"/>
  <c r="P162" i="14"/>
  <c r="S161" i="14"/>
  <c r="P161" i="14"/>
  <c r="S160" i="14"/>
  <c r="P160" i="14"/>
  <c r="S159" i="14"/>
  <c r="P159" i="14"/>
  <c r="S158" i="14"/>
  <c r="P158" i="14"/>
  <c r="S157" i="14"/>
  <c r="P157" i="14"/>
  <c r="S156" i="14"/>
  <c r="P156" i="14"/>
  <c r="S155" i="14"/>
  <c r="P155" i="14"/>
  <c r="S154" i="14"/>
  <c r="P154" i="14"/>
  <c r="S153" i="14"/>
  <c r="P153" i="14"/>
  <c r="S152" i="14"/>
  <c r="P152" i="14"/>
  <c r="S151" i="14"/>
  <c r="P151" i="14"/>
  <c r="S150" i="14"/>
  <c r="P150" i="14"/>
  <c r="S149" i="14"/>
  <c r="P149" i="14"/>
  <c r="S148" i="14"/>
  <c r="P148" i="14"/>
  <c r="S147" i="14"/>
  <c r="P147" i="14"/>
  <c r="S146" i="14"/>
  <c r="P146" i="14"/>
  <c r="S145" i="14"/>
  <c r="P145" i="14"/>
  <c r="S144" i="14"/>
  <c r="P144" i="14"/>
  <c r="S143" i="14"/>
  <c r="P143" i="14"/>
  <c r="S142" i="14"/>
  <c r="P142" i="14"/>
  <c r="S141" i="14"/>
  <c r="P141" i="14"/>
  <c r="S140" i="14"/>
  <c r="P140" i="14"/>
  <c r="S139" i="14"/>
  <c r="P139" i="14"/>
  <c r="S138" i="14"/>
  <c r="P138" i="14"/>
  <c r="S137" i="14"/>
  <c r="P137" i="14"/>
  <c r="S136" i="14"/>
  <c r="P136" i="14"/>
  <c r="S135" i="14"/>
  <c r="P135" i="14"/>
  <c r="S134" i="14"/>
  <c r="P134" i="14"/>
  <c r="S133" i="14"/>
  <c r="P133" i="14"/>
  <c r="S132" i="14"/>
  <c r="P132" i="14"/>
  <c r="S131" i="14"/>
  <c r="P131" i="14"/>
  <c r="S130" i="14"/>
  <c r="P130" i="14"/>
  <c r="S129" i="14"/>
  <c r="P129" i="14"/>
  <c r="S128" i="14"/>
  <c r="P128" i="14"/>
  <c r="S127" i="14"/>
  <c r="P127" i="14"/>
  <c r="S126" i="14"/>
  <c r="P126" i="14"/>
  <c r="S125" i="14"/>
  <c r="P125" i="14"/>
  <c r="S124" i="14"/>
  <c r="P124" i="14"/>
  <c r="S123" i="14"/>
  <c r="P123" i="14"/>
  <c r="S122" i="14"/>
  <c r="P122" i="14"/>
  <c r="S121" i="14"/>
  <c r="P121" i="14"/>
  <c r="S120" i="14"/>
  <c r="P120" i="14"/>
  <c r="S119" i="14"/>
  <c r="P119" i="14"/>
  <c r="S118" i="14"/>
  <c r="P118" i="14"/>
  <c r="S117" i="14"/>
  <c r="P117" i="14"/>
  <c r="S116" i="14"/>
  <c r="P116" i="14"/>
  <c r="S115" i="14"/>
  <c r="P115" i="14"/>
  <c r="S114" i="14"/>
  <c r="P114" i="14"/>
  <c r="S113" i="14"/>
  <c r="P113" i="14"/>
  <c r="S112" i="14"/>
  <c r="P112" i="14"/>
  <c r="S111" i="14"/>
  <c r="P111" i="14"/>
  <c r="S110" i="14"/>
  <c r="P110" i="14"/>
  <c r="S109" i="14"/>
  <c r="P109" i="14"/>
  <c r="S108" i="14"/>
  <c r="P108" i="14"/>
  <c r="S107" i="14"/>
  <c r="P107" i="14"/>
  <c r="S106" i="14"/>
  <c r="P106" i="14"/>
  <c r="S105" i="14"/>
  <c r="P105" i="14"/>
  <c r="S104" i="14"/>
  <c r="P104" i="14"/>
  <c r="S103" i="14"/>
  <c r="P103" i="14"/>
  <c r="S102" i="14"/>
  <c r="P102" i="14"/>
  <c r="S101" i="14"/>
  <c r="P101" i="14"/>
  <c r="S100" i="14"/>
  <c r="P100" i="14"/>
  <c r="S99" i="14"/>
  <c r="P99" i="14"/>
  <c r="S98" i="14"/>
  <c r="P98" i="14"/>
  <c r="S97" i="14"/>
  <c r="P97" i="14"/>
  <c r="S96" i="14"/>
  <c r="P96" i="14"/>
  <c r="S95" i="14"/>
  <c r="P95" i="14"/>
  <c r="S94" i="14"/>
  <c r="P94" i="14"/>
  <c r="S93" i="14"/>
  <c r="P93" i="14"/>
  <c r="S92" i="14"/>
  <c r="P92" i="14"/>
  <c r="S91" i="14"/>
  <c r="P91" i="14"/>
  <c r="S90" i="14"/>
  <c r="P90" i="14"/>
  <c r="S89" i="14"/>
  <c r="P89" i="14"/>
  <c r="S88" i="14"/>
  <c r="P88" i="14"/>
  <c r="S87" i="14"/>
  <c r="P87" i="14"/>
  <c r="S86" i="14"/>
  <c r="P86" i="14"/>
  <c r="S85" i="14"/>
  <c r="P85" i="14"/>
  <c r="S84" i="14"/>
  <c r="P84" i="14"/>
  <c r="S83" i="14"/>
  <c r="P83" i="14"/>
  <c r="S82" i="14"/>
  <c r="P82" i="14"/>
  <c r="S81" i="14"/>
  <c r="P81" i="14"/>
  <c r="S80" i="14"/>
  <c r="P80" i="14"/>
  <c r="S79" i="14"/>
  <c r="P79" i="14"/>
  <c r="S78" i="14"/>
  <c r="P78" i="14"/>
  <c r="S77" i="14"/>
  <c r="P77" i="14"/>
  <c r="S76" i="14"/>
  <c r="P76" i="14"/>
  <c r="S75" i="14"/>
  <c r="P75" i="14"/>
  <c r="S74" i="14"/>
  <c r="P74" i="14"/>
  <c r="S73" i="14"/>
  <c r="P73" i="14"/>
  <c r="S72" i="14"/>
  <c r="P72" i="14"/>
  <c r="S71" i="14"/>
  <c r="P71" i="14"/>
  <c r="S70" i="14"/>
  <c r="P70" i="14"/>
  <c r="S69" i="14"/>
  <c r="P69" i="14"/>
  <c r="S68" i="14"/>
  <c r="P68" i="14"/>
  <c r="S67" i="14"/>
  <c r="P67" i="14"/>
  <c r="S66" i="14"/>
  <c r="P66" i="14"/>
  <c r="S65" i="14"/>
  <c r="P65" i="14"/>
  <c r="S64" i="14"/>
  <c r="P64" i="14"/>
  <c r="S63" i="14"/>
  <c r="P63" i="14"/>
  <c r="S62" i="14"/>
  <c r="P62" i="14"/>
  <c r="S61" i="14"/>
  <c r="P61" i="14"/>
  <c r="S60" i="14"/>
  <c r="P60" i="14"/>
  <c r="S59" i="14"/>
  <c r="P59" i="14"/>
  <c r="S58" i="14"/>
  <c r="P58" i="14"/>
  <c r="S57" i="14"/>
  <c r="P57" i="14"/>
  <c r="S56" i="14"/>
  <c r="P56" i="14"/>
  <c r="S55" i="14"/>
  <c r="P55" i="14"/>
  <c r="S54" i="14"/>
  <c r="P54" i="14"/>
  <c r="S53" i="14"/>
  <c r="P53" i="14"/>
  <c r="S52" i="14"/>
  <c r="P52" i="14"/>
  <c r="S51" i="14"/>
  <c r="P51" i="14"/>
  <c r="S50" i="14"/>
  <c r="P50" i="14"/>
  <c r="S49" i="14"/>
  <c r="P49" i="14"/>
  <c r="S48" i="14"/>
  <c r="P48" i="14"/>
  <c r="S47" i="14"/>
  <c r="P47" i="14"/>
  <c r="S46" i="14"/>
  <c r="P46" i="14"/>
  <c r="S45" i="14"/>
  <c r="P45" i="14"/>
  <c r="S44" i="14"/>
  <c r="P44" i="14"/>
  <c r="S43" i="14"/>
  <c r="P43" i="14"/>
  <c r="S42" i="14"/>
  <c r="P42" i="14"/>
  <c r="S41" i="14"/>
  <c r="P41" i="14"/>
  <c r="S40" i="14"/>
  <c r="P40" i="14"/>
  <c r="S39" i="14"/>
  <c r="P39" i="14"/>
  <c r="S38" i="14"/>
  <c r="P38" i="14"/>
  <c r="S37" i="14"/>
  <c r="P37" i="14"/>
  <c r="S36" i="14"/>
  <c r="P36" i="14"/>
  <c r="S35" i="14"/>
  <c r="P35" i="14"/>
  <c r="S34" i="14"/>
  <c r="P34" i="14"/>
  <c r="S33" i="14"/>
  <c r="P33" i="14"/>
  <c r="S32" i="14"/>
  <c r="P32" i="14"/>
  <c r="S31" i="14"/>
  <c r="P31" i="14"/>
  <c r="S30" i="14"/>
  <c r="P30" i="14"/>
  <c r="S29" i="14"/>
  <c r="P29" i="14"/>
  <c r="S28" i="14"/>
  <c r="P28" i="14"/>
  <c r="S27" i="14"/>
  <c r="P27" i="14"/>
  <c r="S26" i="14"/>
  <c r="P26" i="14"/>
  <c r="S25" i="14"/>
  <c r="P25" i="14"/>
  <c r="S24" i="14"/>
  <c r="P24" i="14"/>
  <c r="S23" i="14"/>
  <c r="P23" i="14"/>
  <c r="S22" i="14"/>
  <c r="P22" i="14"/>
  <c r="S21" i="14"/>
  <c r="P21" i="14"/>
  <c r="S20" i="14"/>
  <c r="P20" i="14"/>
  <c r="S19" i="14"/>
  <c r="P19" i="14"/>
  <c r="S18" i="14"/>
  <c r="P18" i="14"/>
  <c r="S17" i="14"/>
  <c r="P17" i="14"/>
  <c r="S16" i="14"/>
  <c r="AH15" i="14"/>
  <c r="Y15" i="14"/>
  <c r="W15" i="14"/>
  <c r="S15" i="14"/>
  <c r="AA15" i="14"/>
  <c r="AB15" i="14" s="1"/>
  <c r="AH14" i="14"/>
  <c r="Y14" i="14"/>
  <c r="W14" i="14"/>
  <c r="S14" i="14"/>
  <c r="AA14" i="14"/>
  <c r="AB14" i="14" s="1"/>
  <c r="Y13" i="14"/>
  <c r="W13" i="14"/>
  <c r="AE9" i="14"/>
  <c r="G4" i="14"/>
  <c r="E4" i="14"/>
  <c r="C4" i="14"/>
  <c r="C3" i="14"/>
  <c r="C2" i="14"/>
  <c r="T1212" i="13"/>
  <c r="Q1212" i="13"/>
  <c r="T1211" i="13"/>
  <c r="Q1211" i="13"/>
  <c r="T1210" i="13"/>
  <c r="Q1210" i="13"/>
  <c r="T1209" i="13"/>
  <c r="Q1209" i="13"/>
  <c r="T1208" i="13"/>
  <c r="Q1208" i="13"/>
  <c r="T1207" i="13"/>
  <c r="Q1207" i="13"/>
  <c r="T1206" i="13"/>
  <c r="Q1206" i="13"/>
  <c r="T1205" i="13"/>
  <c r="Q1205" i="13"/>
  <c r="T1204" i="13"/>
  <c r="Q1204" i="13"/>
  <c r="T1203" i="13"/>
  <c r="Q1203" i="13"/>
  <c r="T1202" i="13"/>
  <c r="Q1202" i="13"/>
  <c r="T1201" i="13"/>
  <c r="Q1201" i="13"/>
  <c r="T1200" i="13"/>
  <c r="Q1200" i="13"/>
  <c r="T1199" i="13"/>
  <c r="Q1199" i="13"/>
  <c r="T1198" i="13"/>
  <c r="Q1198" i="13"/>
  <c r="T1197" i="13"/>
  <c r="Q1197" i="13"/>
  <c r="T1196" i="13"/>
  <c r="Q1196" i="13"/>
  <c r="T1195" i="13"/>
  <c r="Q1195" i="13"/>
  <c r="T1194" i="13"/>
  <c r="Q1194" i="13"/>
  <c r="T1193" i="13"/>
  <c r="Q1193" i="13"/>
  <c r="T1192" i="13"/>
  <c r="Q1192" i="13"/>
  <c r="T1191" i="13"/>
  <c r="Q1191" i="13"/>
  <c r="T1190" i="13"/>
  <c r="Q1190" i="13"/>
  <c r="T1189" i="13"/>
  <c r="Q1189" i="13"/>
  <c r="T1188" i="13"/>
  <c r="Q1188" i="13"/>
  <c r="T1187" i="13"/>
  <c r="Q1187" i="13"/>
  <c r="T1186" i="13"/>
  <c r="Q1186" i="13"/>
  <c r="T1185" i="13"/>
  <c r="Q1185" i="13"/>
  <c r="T1184" i="13"/>
  <c r="Q1184" i="13"/>
  <c r="T1183" i="13"/>
  <c r="Q1183" i="13"/>
  <c r="T1182" i="13"/>
  <c r="Q1182" i="13"/>
  <c r="T1181" i="13"/>
  <c r="Q1181" i="13"/>
  <c r="T1180" i="13"/>
  <c r="Q1180" i="13"/>
  <c r="T1179" i="13"/>
  <c r="Q1179" i="13"/>
  <c r="T1178" i="13"/>
  <c r="Q1178" i="13"/>
  <c r="T1177" i="13"/>
  <c r="Q1177" i="13"/>
  <c r="T1176" i="13"/>
  <c r="Q1176" i="13"/>
  <c r="T1175" i="13"/>
  <c r="Q1175" i="13"/>
  <c r="T1174" i="13"/>
  <c r="Q1174" i="13"/>
  <c r="T1173" i="13"/>
  <c r="Q1173" i="13"/>
  <c r="T1172" i="13"/>
  <c r="Q1172" i="13"/>
  <c r="T1171" i="13"/>
  <c r="Q1171" i="13"/>
  <c r="T1170" i="13"/>
  <c r="Q1170" i="13"/>
  <c r="T1169" i="13"/>
  <c r="Q1169" i="13"/>
  <c r="T1168" i="13"/>
  <c r="Q1168" i="13"/>
  <c r="T1167" i="13"/>
  <c r="Q1167" i="13"/>
  <c r="T1166" i="13"/>
  <c r="Q1166" i="13"/>
  <c r="T1165" i="13"/>
  <c r="Q1165" i="13"/>
  <c r="T1164" i="13"/>
  <c r="Q1164" i="13"/>
  <c r="T1163" i="13"/>
  <c r="Q1163" i="13"/>
  <c r="T1162" i="13"/>
  <c r="Q1162" i="13"/>
  <c r="T1161" i="13"/>
  <c r="Q1161" i="13"/>
  <c r="T1160" i="13"/>
  <c r="Q1160" i="13"/>
  <c r="T1159" i="13"/>
  <c r="Q1159" i="13"/>
  <c r="T1158" i="13"/>
  <c r="Q1158" i="13"/>
  <c r="T1157" i="13"/>
  <c r="Q1157" i="13"/>
  <c r="T1156" i="13"/>
  <c r="Q1156" i="13"/>
  <c r="T1155" i="13"/>
  <c r="Q1155" i="13"/>
  <c r="T1154" i="13"/>
  <c r="Q1154" i="13"/>
  <c r="T1153" i="13"/>
  <c r="Q1153" i="13"/>
  <c r="T1152" i="13"/>
  <c r="Q1152" i="13"/>
  <c r="T1151" i="13"/>
  <c r="Q1151" i="13"/>
  <c r="T1150" i="13"/>
  <c r="Q1150" i="13"/>
  <c r="T1149" i="13"/>
  <c r="Q1149" i="13"/>
  <c r="T1148" i="13"/>
  <c r="Q1148" i="13"/>
  <c r="T1147" i="13"/>
  <c r="Q1147" i="13"/>
  <c r="T1146" i="13"/>
  <c r="Q1146" i="13"/>
  <c r="T1145" i="13"/>
  <c r="Q1145" i="13"/>
  <c r="T1144" i="13"/>
  <c r="Q1144" i="13"/>
  <c r="T1143" i="13"/>
  <c r="Q1143" i="13"/>
  <c r="T1142" i="13"/>
  <c r="Q1142" i="13"/>
  <c r="T1141" i="13"/>
  <c r="Q1141" i="13"/>
  <c r="T1140" i="13"/>
  <c r="Q1140" i="13"/>
  <c r="T1139" i="13"/>
  <c r="Q1139" i="13"/>
  <c r="T1138" i="13"/>
  <c r="Q1138" i="13"/>
  <c r="T1137" i="13"/>
  <c r="Q1137" i="13"/>
  <c r="T1136" i="13"/>
  <c r="Q1136" i="13"/>
  <c r="T1135" i="13"/>
  <c r="Q1135" i="13"/>
  <c r="T1134" i="13"/>
  <c r="Q1134" i="13"/>
  <c r="T1133" i="13"/>
  <c r="Q1133" i="13"/>
  <c r="T1132" i="13"/>
  <c r="Q1132" i="13"/>
  <c r="T1131" i="13"/>
  <c r="Q1131" i="13"/>
  <c r="T1130" i="13"/>
  <c r="Q1130" i="13"/>
  <c r="T1129" i="13"/>
  <c r="Q1129" i="13"/>
  <c r="T1128" i="13"/>
  <c r="Q1128" i="13"/>
  <c r="T1127" i="13"/>
  <c r="Q1127" i="13"/>
  <c r="T1126" i="13"/>
  <c r="Q1126" i="13"/>
  <c r="T1125" i="13"/>
  <c r="Q1125" i="13"/>
  <c r="T1124" i="13"/>
  <c r="Q1124" i="13"/>
  <c r="T1123" i="13"/>
  <c r="Q1123" i="13"/>
  <c r="T1122" i="13"/>
  <c r="Q1122" i="13"/>
  <c r="T1121" i="13"/>
  <c r="Q1121" i="13"/>
  <c r="T1120" i="13"/>
  <c r="Q1120" i="13"/>
  <c r="T1119" i="13"/>
  <c r="Q1119" i="13"/>
  <c r="T1118" i="13"/>
  <c r="Q1118" i="13"/>
  <c r="T1117" i="13"/>
  <c r="Q1117" i="13"/>
  <c r="T1116" i="13"/>
  <c r="Q1116" i="13"/>
  <c r="T1115" i="13"/>
  <c r="Q1115" i="13"/>
  <c r="T1114" i="13"/>
  <c r="Q1114" i="13"/>
  <c r="T1113" i="13"/>
  <c r="Q1113" i="13"/>
  <c r="T1112" i="13"/>
  <c r="Q1112" i="13"/>
  <c r="T1111" i="13"/>
  <c r="Q1111" i="13"/>
  <c r="T1110" i="13"/>
  <c r="Q1110" i="13"/>
  <c r="T1109" i="13"/>
  <c r="Q1109" i="13"/>
  <c r="T1108" i="13"/>
  <c r="Q1108" i="13"/>
  <c r="T1107" i="13"/>
  <c r="Q1107" i="13"/>
  <c r="T1106" i="13"/>
  <c r="Q1106" i="13"/>
  <c r="T1105" i="13"/>
  <c r="Q1105" i="13"/>
  <c r="T1104" i="13"/>
  <c r="Q1104" i="13"/>
  <c r="T1103" i="13"/>
  <c r="Q1103" i="13"/>
  <c r="T1102" i="13"/>
  <c r="Q1102" i="13"/>
  <c r="T1101" i="13"/>
  <c r="Q1101" i="13"/>
  <c r="T1100" i="13"/>
  <c r="Q1100" i="13"/>
  <c r="T1099" i="13"/>
  <c r="Q1099" i="13"/>
  <c r="T1098" i="13"/>
  <c r="Q1098" i="13"/>
  <c r="T1097" i="13"/>
  <c r="Q1097" i="13"/>
  <c r="T1096" i="13"/>
  <c r="Q1096" i="13"/>
  <c r="T1095" i="13"/>
  <c r="Q1095" i="13"/>
  <c r="T1094" i="13"/>
  <c r="Q1094" i="13"/>
  <c r="T1093" i="13"/>
  <c r="Q1093" i="13"/>
  <c r="T1092" i="13"/>
  <c r="Q1092" i="13"/>
  <c r="T1091" i="13"/>
  <c r="Q1091" i="13"/>
  <c r="T1090" i="13"/>
  <c r="Q1090" i="13"/>
  <c r="T1089" i="13"/>
  <c r="Q1089" i="13"/>
  <c r="T1088" i="13"/>
  <c r="Q1088" i="13"/>
  <c r="T1087" i="13"/>
  <c r="Q1087" i="13"/>
  <c r="T1086" i="13"/>
  <c r="Q1086" i="13"/>
  <c r="T1085" i="13"/>
  <c r="Q1085" i="13"/>
  <c r="T1084" i="13"/>
  <c r="Q1084" i="13"/>
  <c r="T1083" i="13"/>
  <c r="Q1083" i="13"/>
  <c r="T1082" i="13"/>
  <c r="Q1082" i="13"/>
  <c r="T1081" i="13"/>
  <c r="Q1081" i="13"/>
  <c r="T1080" i="13"/>
  <c r="Q1080" i="13"/>
  <c r="T1079" i="13"/>
  <c r="Q1079" i="13"/>
  <c r="T1078" i="13"/>
  <c r="Q1078" i="13"/>
  <c r="T1077" i="13"/>
  <c r="Q1077" i="13"/>
  <c r="T1076" i="13"/>
  <c r="Q1076" i="13"/>
  <c r="T1075" i="13"/>
  <c r="Q1075" i="13"/>
  <c r="T1074" i="13"/>
  <c r="Q1074" i="13"/>
  <c r="T1073" i="13"/>
  <c r="Q1073" i="13"/>
  <c r="T1072" i="13"/>
  <c r="Q1072" i="13"/>
  <c r="T1071" i="13"/>
  <c r="Q1071" i="13"/>
  <c r="T1070" i="13"/>
  <c r="Q1070" i="13"/>
  <c r="T1069" i="13"/>
  <c r="Q1069" i="13"/>
  <c r="T1068" i="13"/>
  <c r="Q1068" i="13"/>
  <c r="T1067" i="13"/>
  <c r="Q1067" i="13"/>
  <c r="T1066" i="13"/>
  <c r="Q1066" i="13"/>
  <c r="T1065" i="13"/>
  <c r="Q1065" i="13"/>
  <c r="T1064" i="13"/>
  <c r="Q1064" i="13"/>
  <c r="T1063" i="13"/>
  <c r="Q1063" i="13"/>
  <c r="T1062" i="13"/>
  <c r="Q1062" i="13"/>
  <c r="T1061" i="13"/>
  <c r="Q1061" i="13"/>
  <c r="T1060" i="13"/>
  <c r="Q1060" i="13"/>
  <c r="T1059" i="13"/>
  <c r="Q1059" i="13"/>
  <c r="T1058" i="13"/>
  <c r="Q1058" i="13"/>
  <c r="T1057" i="13"/>
  <c r="Q1057" i="13"/>
  <c r="T1056" i="13"/>
  <c r="Q1056" i="13"/>
  <c r="T1055" i="13"/>
  <c r="Q1055" i="13"/>
  <c r="T1054" i="13"/>
  <c r="Q1054" i="13"/>
  <c r="T1053" i="13"/>
  <c r="Q1053" i="13"/>
  <c r="T1052" i="13"/>
  <c r="Q1052" i="13"/>
  <c r="T1051" i="13"/>
  <c r="Q1051" i="13"/>
  <c r="T1050" i="13"/>
  <c r="Q1050" i="13"/>
  <c r="T1049" i="13"/>
  <c r="Q1049" i="13"/>
  <c r="T1048" i="13"/>
  <c r="Q1048" i="13"/>
  <c r="T1047" i="13"/>
  <c r="Q1047" i="13"/>
  <c r="T1046" i="13"/>
  <c r="Q1046" i="13"/>
  <c r="T1045" i="13"/>
  <c r="Q1045" i="13"/>
  <c r="T1044" i="13"/>
  <c r="Q1044" i="13"/>
  <c r="T1043" i="13"/>
  <c r="Q1043" i="13"/>
  <c r="T1042" i="13"/>
  <c r="Q1042" i="13"/>
  <c r="T1041" i="13"/>
  <c r="Q1041" i="13"/>
  <c r="T1040" i="13"/>
  <c r="Q1040" i="13"/>
  <c r="T1039" i="13"/>
  <c r="Q1039" i="13"/>
  <c r="T1038" i="13"/>
  <c r="Q1038" i="13"/>
  <c r="T1037" i="13"/>
  <c r="Q1037" i="13"/>
  <c r="T1036" i="13"/>
  <c r="Q1036" i="13"/>
  <c r="T1035" i="13"/>
  <c r="Q1035" i="13"/>
  <c r="T1034" i="13"/>
  <c r="Q1034" i="13"/>
  <c r="T1033" i="13"/>
  <c r="Q1033" i="13"/>
  <c r="T1032" i="13"/>
  <c r="Q1032" i="13"/>
  <c r="T1031" i="13"/>
  <c r="Q1031" i="13"/>
  <c r="T1030" i="13"/>
  <c r="Q1030" i="13"/>
  <c r="T1029" i="13"/>
  <c r="Q1029" i="13"/>
  <c r="T1028" i="13"/>
  <c r="Q1028" i="13"/>
  <c r="T1027" i="13"/>
  <c r="Q1027" i="13"/>
  <c r="T1026" i="13"/>
  <c r="Q1026" i="13"/>
  <c r="T1025" i="13"/>
  <c r="Q1025" i="13"/>
  <c r="T1024" i="13"/>
  <c r="Q1024" i="13"/>
  <c r="T1023" i="13"/>
  <c r="Q1023" i="13"/>
  <c r="T1022" i="13"/>
  <c r="Q1022" i="13"/>
  <c r="T1021" i="13"/>
  <c r="Q1021" i="13"/>
  <c r="T1020" i="13"/>
  <c r="Q1020" i="13"/>
  <c r="T1019" i="13"/>
  <c r="Q1019" i="13"/>
  <c r="T1018" i="13"/>
  <c r="Q1018" i="13"/>
  <c r="T1017" i="13"/>
  <c r="Q1017" i="13"/>
  <c r="T1016" i="13"/>
  <c r="Q1016" i="13"/>
  <c r="T1015" i="13"/>
  <c r="Q1015" i="13"/>
  <c r="T1014" i="13"/>
  <c r="Q1014" i="13"/>
  <c r="T1013" i="13"/>
  <c r="Q1013" i="13"/>
  <c r="T1012" i="13"/>
  <c r="Q1012" i="13"/>
  <c r="T1011" i="13"/>
  <c r="Q1011" i="13"/>
  <c r="T1010" i="13"/>
  <c r="Q1010" i="13"/>
  <c r="T1009" i="13"/>
  <c r="Q1009" i="13"/>
  <c r="T1008" i="13"/>
  <c r="Q1008" i="13"/>
  <c r="T1007" i="13"/>
  <c r="Q1007" i="13"/>
  <c r="T1006" i="13"/>
  <c r="Q1006" i="13"/>
  <c r="T1005" i="13"/>
  <c r="Q1005" i="13"/>
  <c r="T1004" i="13"/>
  <c r="Q1004" i="13"/>
  <c r="T1003" i="13"/>
  <c r="Q1003" i="13"/>
  <c r="T1002" i="13"/>
  <c r="Q1002" i="13"/>
  <c r="T1001" i="13"/>
  <c r="Q1001" i="13"/>
  <c r="T1000" i="13"/>
  <c r="Q1000" i="13"/>
  <c r="T999" i="13"/>
  <c r="Q999" i="13"/>
  <c r="T998" i="13"/>
  <c r="Q998" i="13"/>
  <c r="T997" i="13"/>
  <c r="Q997" i="13"/>
  <c r="T996" i="13"/>
  <c r="Q996" i="13"/>
  <c r="T995" i="13"/>
  <c r="Q995" i="13"/>
  <c r="T994" i="13"/>
  <c r="Q994" i="13"/>
  <c r="T993" i="13"/>
  <c r="Q993" i="13"/>
  <c r="T992" i="13"/>
  <c r="Q992" i="13"/>
  <c r="T991" i="13"/>
  <c r="Q991" i="13"/>
  <c r="T990" i="13"/>
  <c r="Q990" i="13"/>
  <c r="T989" i="13"/>
  <c r="Q989" i="13"/>
  <c r="T988" i="13"/>
  <c r="Q988" i="13"/>
  <c r="T987" i="13"/>
  <c r="Q987" i="13"/>
  <c r="T986" i="13"/>
  <c r="Q986" i="13"/>
  <c r="T985" i="13"/>
  <c r="Q985" i="13"/>
  <c r="T984" i="13"/>
  <c r="Q984" i="13"/>
  <c r="T983" i="13"/>
  <c r="Q983" i="13"/>
  <c r="T982" i="13"/>
  <c r="Q982" i="13"/>
  <c r="T981" i="13"/>
  <c r="Q981" i="13"/>
  <c r="T980" i="13"/>
  <c r="Q980" i="13"/>
  <c r="T979" i="13"/>
  <c r="Q979" i="13"/>
  <c r="T978" i="13"/>
  <c r="Q978" i="13"/>
  <c r="T977" i="13"/>
  <c r="Q977" i="13"/>
  <c r="T976" i="13"/>
  <c r="Q976" i="13"/>
  <c r="T975" i="13"/>
  <c r="Q975" i="13"/>
  <c r="T974" i="13"/>
  <c r="Q974" i="13"/>
  <c r="T973" i="13"/>
  <c r="Q973" i="13"/>
  <c r="T972" i="13"/>
  <c r="Q972" i="13"/>
  <c r="T971" i="13"/>
  <c r="Q971" i="13"/>
  <c r="T970" i="13"/>
  <c r="Q970" i="13"/>
  <c r="T969" i="13"/>
  <c r="Q969" i="13"/>
  <c r="T968" i="13"/>
  <c r="Q968" i="13"/>
  <c r="T967" i="13"/>
  <c r="Q967" i="13"/>
  <c r="T966" i="13"/>
  <c r="Q966" i="13"/>
  <c r="T965" i="13"/>
  <c r="Q965" i="13"/>
  <c r="T964" i="13"/>
  <c r="Q964" i="13"/>
  <c r="T963" i="13"/>
  <c r="Q963" i="13"/>
  <c r="T962" i="13"/>
  <c r="Q962" i="13"/>
  <c r="T961" i="13"/>
  <c r="Q961" i="13"/>
  <c r="T960" i="13"/>
  <c r="Q960" i="13"/>
  <c r="T959" i="13"/>
  <c r="Q959" i="13"/>
  <c r="T958" i="13"/>
  <c r="Q958" i="13"/>
  <c r="T957" i="13"/>
  <c r="Q957" i="13"/>
  <c r="T956" i="13"/>
  <c r="Q956" i="13"/>
  <c r="T955" i="13"/>
  <c r="Q955" i="13"/>
  <c r="T954" i="13"/>
  <c r="Q954" i="13"/>
  <c r="T953" i="13"/>
  <c r="Q953" i="13"/>
  <c r="T952" i="13"/>
  <c r="Q952" i="13"/>
  <c r="T951" i="13"/>
  <c r="Q951" i="13"/>
  <c r="T950" i="13"/>
  <c r="Q950" i="13"/>
  <c r="T949" i="13"/>
  <c r="Q949" i="13"/>
  <c r="T948" i="13"/>
  <c r="Q948" i="13"/>
  <c r="T947" i="13"/>
  <c r="Q947" i="13"/>
  <c r="T946" i="13"/>
  <c r="Q946" i="13"/>
  <c r="T945" i="13"/>
  <c r="Q945" i="13"/>
  <c r="T944" i="13"/>
  <c r="Q944" i="13"/>
  <c r="T943" i="13"/>
  <c r="Q943" i="13"/>
  <c r="T942" i="13"/>
  <c r="Q942" i="13"/>
  <c r="T941" i="13"/>
  <c r="Q941" i="13"/>
  <c r="T940" i="13"/>
  <c r="Q940" i="13"/>
  <c r="T939" i="13"/>
  <c r="Q939" i="13"/>
  <c r="T938" i="13"/>
  <c r="Q938" i="13"/>
  <c r="T937" i="13"/>
  <c r="Q937" i="13"/>
  <c r="T936" i="13"/>
  <c r="Q936" i="13"/>
  <c r="T935" i="13"/>
  <c r="Q935" i="13"/>
  <c r="T934" i="13"/>
  <c r="Q934" i="13"/>
  <c r="T933" i="13"/>
  <c r="Q933" i="13"/>
  <c r="T932" i="13"/>
  <c r="Q932" i="13"/>
  <c r="T931" i="13"/>
  <c r="Q931" i="13"/>
  <c r="T930" i="13"/>
  <c r="Q930" i="13"/>
  <c r="T929" i="13"/>
  <c r="Q929" i="13"/>
  <c r="T928" i="13"/>
  <c r="Q928" i="13"/>
  <c r="T927" i="13"/>
  <c r="Q927" i="13"/>
  <c r="T926" i="13"/>
  <c r="Q926" i="13"/>
  <c r="T925" i="13"/>
  <c r="Q925" i="13"/>
  <c r="T924" i="13"/>
  <c r="Q924" i="13"/>
  <c r="T923" i="13"/>
  <c r="Q923" i="13"/>
  <c r="T922" i="13"/>
  <c r="Q922" i="13"/>
  <c r="T921" i="13"/>
  <c r="Q921" i="13"/>
  <c r="T920" i="13"/>
  <c r="Q920" i="13"/>
  <c r="T919" i="13"/>
  <c r="Q919" i="13"/>
  <c r="T918" i="13"/>
  <c r="Q918" i="13"/>
  <c r="T917" i="13"/>
  <c r="Q917" i="13"/>
  <c r="T916" i="13"/>
  <c r="Q916" i="13"/>
  <c r="T915" i="13"/>
  <c r="Q915" i="13"/>
  <c r="T914" i="13"/>
  <c r="Q914" i="13"/>
  <c r="T913" i="13"/>
  <c r="Q913" i="13"/>
  <c r="T912" i="13"/>
  <c r="Q912" i="13"/>
  <c r="T911" i="13"/>
  <c r="Q911" i="13"/>
  <c r="T910" i="13"/>
  <c r="Q910" i="13"/>
  <c r="T909" i="13"/>
  <c r="Q909" i="13"/>
  <c r="T908" i="13"/>
  <c r="Q908" i="13"/>
  <c r="T907" i="13"/>
  <c r="Q907" i="13"/>
  <c r="T906" i="13"/>
  <c r="Q906" i="13"/>
  <c r="T905" i="13"/>
  <c r="Q905" i="13"/>
  <c r="T904" i="13"/>
  <c r="Q904" i="13"/>
  <c r="T903" i="13"/>
  <c r="Q903" i="13"/>
  <c r="T902" i="13"/>
  <c r="Q902" i="13"/>
  <c r="T901" i="13"/>
  <c r="Q901" i="13"/>
  <c r="T900" i="13"/>
  <c r="Q900" i="13"/>
  <c r="T899" i="13"/>
  <c r="Q899" i="13"/>
  <c r="T898" i="13"/>
  <c r="Q898" i="13"/>
  <c r="T897" i="13"/>
  <c r="Q897" i="13"/>
  <c r="T896" i="13"/>
  <c r="Q896" i="13"/>
  <c r="T895" i="13"/>
  <c r="Q895" i="13"/>
  <c r="T894" i="13"/>
  <c r="Q894" i="13"/>
  <c r="T893" i="13"/>
  <c r="Q893" i="13"/>
  <c r="T892" i="13"/>
  <c r="Q892" i="13"/>
  <c r="T891" i="13"/>
  <c r="Q891" i="13"/>
  <c r="T890" i="13"/>
  <c r="Q890" i="13"/>
  <c r="T889" i="13"/>
  <c r="Q889" i="13"/>
  <c r="T888" i="13"/>
  <c r="Q888" i="13"/>
  <c r="T887" i="13"/>
  <c r="Q887" i="13"/>
  <c r="T886" i="13"/>
  <c r="Q886" i="13"/>
  <c r="T885" i="13"/>
  <c r="Q885" i="13"/>
  <c r="T884" i="13"/>
  <c r="Q884" i="13"/>
  <c r="T883" i="13"/>
  <c r="Q883" i="13"/>
  <c r="T882" i="13"/>
  <c r="Q882" i="13"/>
  <c r="T881" i="13"/>
  <c r="Q881" i="13"/>
  <c r="T880" i="13"/>
  <c r="Q880" i="13"/>
  <c r="T879" i="13"/>
  <c r="Q879" i="13"/>
  <c r="T878" i="13"/>
  <c r="Q878" i="13"/>
  <c r="T877" i="13"/>
  <c r="Q877" i="13"/>
  <c r="T876" i="13"/>
  <c r="Q876" i="13"/>
  <c r="T875" i="13"/>
  <c r="Q875" i="13"/>
  <c r="T874" i="13"/>
  <c r="Q874" i="13"/>
  <c r="T873" i="13"/>
  <c r="Q873" i="13"/>
  <c r="T872" i="13"/>
  <c r="Q872" i="13"/>
  <c r="T871" i="13"/>
  <c r="Q871" i="13"/>
  <c r="T870" i="13"/>
  <c r="Q870" i="13"/>
  <c r="T869" i="13"/>
  <c r="Q869" i="13"/>
  <c r="T868" i="13"/>
  <c r="Q868" i="13"/>
  <c r="T867" i="13"/>
  <c r="Q867" i="13"/>
  <c r="T866" i="13"/>
  <c r="Q866" i="13"/>
  <c r="T865" i="13"/>
  <c r="Q865" i="13"/>
  <c r="T864" i="13"/>
  <c r="Q864" i="13"/>
  <c r="T863" i="13"/>
  <c r="Q863" i="13"/>
  <c r="T862" i="13"/>
  <c r="Q862" i="13"/>
  <c r="T861" i="13"/>
  <c r="Q861" i="13"/>
  <c r="T860" i="13"/>
  <c r="Q860" i="13"/>
  <c r="T859" i="13"/>
  <c r="Q859" i="13"/>
  <c r="T858" i="13"/>
  <c r="Q858" i="13"/>
  <c r="T857" i="13"/>
  <c r="Q857" i="13"/>
  <c r="T856" i="13"/>
  <c r="Q856" i="13"/>
  <c r="T855" i="13"/>
  <c r="Q855" i="13"/>
  <c r="T854" i="13"/>
  <c r="Q854" i="13"/>
  <c r="T853" i="13"/>
  <c r="Q853" i="13"/>
  <c r="T852" i="13"/>
  <c r="Q852" i="13"/>
  <c r="T851" i="13"/>
  <c r="Q851" i="13"/>
  <c r="T850" i="13"/>
  <c r="Q850" i="13"/>
  <c r="T849" i="13"/>
  <c r="Q849" i="13"/>
  <c r="T848" i="13"/>
  <c r="Q848" i="13"/>
  <c r="T847" i="13"/>
  <c r="Q847" i="13"/>
  <c r="T846" i="13"/>
  <c r="Q846" i="13"/>
  <c r="T845" i="13"/>
  <c r="Q845" i="13"/>
  <c r="T844" i="13"/>
  <c r="Q844" i="13"/>
  <c r="T843" i="13"/>
  <c r="Q843" i="13"/>
  <c r="T842" i="13"/>
  <c r="Q842" i="13"/>
  <c r="T841" i="13"/>
  <c r="Q841" i="13"/>
  <c r="T840" i="13"/>
  <c r="Q840" i="13"/>
  <c r="T839" i="13"/>
  <c r="Q839" i="13"/>
  <c r="T838" i="13"/>
  <c r="Q838" i="13"/>
  <c r="T837" i="13"/>
  <c r="Q837" i="13"/>
  <c r="T836" i="13"/>
  <c r="Q836" i="13"/>
  <c r="T835" i="13"/>
  <c r="Q835" i="13"/>
  <c r="T834" i="13"/>
  <c r="Q834" i="13"/>
  <c r="T833" i="13"/>
  <c r="Q833" i="13"/>
  <c r="T832" i="13"/>
  <c r="Q832" i="13"/>
  <c r="T831" i="13"/>
  <c r="Q831" i="13"/>
  <c r="T830" i="13"/>
  <c r="Q830" i="13"/>
  <c r="T829" i="13"/>
  <c r="Q829" i="13"/>
  <c r="T828" i="13"/>
  <c r="Q828" i="13"/>
  <c r="T827" i="13"/>
  <c r="Q827" i="13"/>
  <c r="T826" i="13"/>
  <c r="Q826" i="13"/>
  <c r="T825" i="13"/>
  <c r="Q825" i="13"/>
  <c r="T824" i="13"/>
  <c r="Q824" i="13"/>
  <c r="T823" i="13"/>
  <c r="Q823" i="13"/>
  <c r="T822" i="13"/>
  <c r="Q822" i="13"/>
  <c r="T821" i="13"/>
  <c r="Q821" i="13"/>
  <c r="T820" i="13"/>
  <c r="Q820" i="13"/>
  <c r="T819" i="13"/>
  <c r="Q819" i="13"/>
  <c r="T818" i="13"/>
  <c r="Q818" i="13"/>
  <c r="T817" i="13"/>
  <c r="Q817" i="13"/>
  <c r="T816" i="13"/>
  <c r="Q816" i="13"/>
  <c r="T815" i="13"/>
  <c r="Q815" i="13"/>
  <c r="T814" i="13"/>
  <c r="Q814" i="13"/>
  <c r="T813" i="13"/>
  <c r="Q813" i="13"/>
  <c r="T812" i="13"/>
  <c r="Q812" i="13"/>
  <c r="T811" i="13"/>
  <c r="Q811" i="13"/>
  <c r="T810" i="13"/>
  <c r="Q810" i="13"/>
  <c r="T809" i="13"/>
  <c r="Q809" i="13"/>
  <c r="T808" i="13"/>
  <c r="Q808" i="13"/>
  <c r="T807" i="13"/>
  <c r="Q807" i="13"/>
  <c r="T806" i="13"/>
  <c r="Q806" i="13"/>
  <c r="T805" i="13"/>
  <c r="Q805" i="13"/>
  <c r="T804" i="13"/>
  <c r="Q804" i="13"/>
  <c r="T803" i="13"/>
  <c r="Q803" i="13"/>
  <c r="T802" i="13"/>
  <c r="Q802" i="13"/>
  <c r="T801" i="13"/>
  <c r="Q801" i="13"/>
  <c r="T800" i="13"/>
  <c r="Q800" i="13"/>
  <c r="T799" i="13"/>
  <c r="Q799" i="13"/>
  <c r="T798" i="13"/>
  <c r="Q798" i="13"/>
  <c r="T797" i="13"/>
  <c r="Q797" i="13"/>
  <c r="T796" i="13"/>
  <c r="Q796" i="13"/>
  <c r="T795" i="13"/>
  <c r="Q795" i="13"/>
  <c r="T794" i="13"/>
  <c r="Q794" i="13"/>
  <c r="T793" i="13"/>
  <c r="Q793" i="13"/>
  <c r="T792" i="13"/>
  <c r="Q792" i="13"/>
  <c r="T791" i="13"/>
  <c r="Q791" i="13"/>
  <c r="T790" i="13"/>
  <c r="Q790" i="13"/>
  <c r="T789" i="13"/>
  <c r="Q789" i="13"/>
  <c r="T788" i="13"/>
  <c r="Q788" i="13"/>
  <c r="T787" i="13"/>
  <c r="Q787" i="13"/>
  <c r="T786" i="13"/>
  <c r="Q786" i="13"/>
  <c r="T785" i="13"/>
  <c r="Q785" i="13"/>
  <c r="T784" i="13"/>
  <c r="Q784" i="13"/>
  <c r="T783" i="13"/>
  <c r="Q783" i="13"/>
  <c r="T782" i="13"/>
  <c r="Q782" i="13"/>
  <c r="T781" i="13"/>
  <c r="Q781" i="13"/>
  <c r="T780" i="13"/>
  <c r="Q780" i="13"/>
  <c r="T779" i="13"/>
  <c r="Q779" i="13"/>
  <c r="T778" i="13"/>
  <c r="Q778" i="13"/>
  <c r="T777" i="13"/>
  <c r="Q777" i="13"/>
  <c r="T776" i="13"/>
  <c r="Q776" i="13"/>
  <c r="T775" i="13"/>
  <c r="Q775" i="13"/>
  <c r="T774" i="13"/>
  <c r="Q774" i="13"/>
  <c r="T773" i="13"/>
  <c r="Q773" i="13"/>
  <c r="T772" i="13"/>
  <c r="Q772" i="13"/>
  <c r="T771" i="13"/>
  <c r="Q771" i="13"/>
  <c r="T770" i="13"/>
  <c r="Q770" i="13"/>
  <c r="T769" i="13"/>
  <c r="Q769" i="13"/>
  <c r="T768" i="13"/>
  <c r="Q768" i="13"/>
  <c r="T767" i="13"/>
  <c r="Q767" i="13"/>
  <c r="T766" i="13"/>
  <c r="Q766" i="13"/>
  <c r="T765" i="13"/>
  <c r="Q765" i="13"/>
  <c r="T764" i="13"/>
  <c r="Q764" i="13"/>
  <c r="T763" i="13"/>
  <c r="Q763" i="13"/>
  <c r="T762" i="13"/>
  <c r="Q762" i="13"/>
  <c r="T761" i="13"/>
  <c r="Q761" i="13"/>
  <c r="T760" i="13"/>
  <c r="Q760" i="13"/>
  <c r="T759" i="13"/>
  <c r="Q759" i="13"/>
  <c r="T758" i="13"/>
  <c r="Q758" i="13"/>
  <c r="T757" i="13"/>
  <c r="Q757" i="13"/>
  <c r="T756" i="13"/>
  <c r="Q756" i="13"/>
  <c r="T755" i="13"/>
  <c r="Q755" i="13"/>
  <c r="T754" i="13"/>
  <c r="Q754" i="13"/>
  <c r="T753" i="13"/>
  <c r="Q753" i="13"/>
  <c r="T752" i="13"/>
  <c r="Q752" i="13"/>
  <c r="T751" i="13"/>
  <c r="Q751" i="13"/>
  <c r="T750" i="13"/>
  <c r="Q750" i="13"/>
  <c r="T749" i="13"/>
  <c r="Q749" i="13"/>
  <c r="T748" i="13"/>
  <c r="Q748" i="13"/>
  <c r="T747" i="13"/>
  <c r="Q747" i="13"/>
  <c r="T746" i="13"/>
  <c r="Q746" i="13"/>
  <c r="T745" i="13"/>
  <c r="Q745" i="13"/>
  <c r="T744" i="13"/>
  <c r="Q744" i="13"/>
  <c r="T743" i="13"/>
  <c r="Q743" i="13"/>
  <c r="T742" i="13"/>
  <c r="Q742" i="13"/>
  <c r="T741" i="13"/>
  <c r="Q741" i="13"/>
  <c r="T740" i="13"/>
  <c r="Q740" i="13"/>
  <c r="T739" i="13"/>
  <c r="Q739" i="13"/>
  <c r="T738" i="13"/>
  <c r="Q738" i="13"/>
  <c r="T737" i="13"/>
  <c r="Q737" i="13"/>
  <c r="T736" i="13"/>
  <c r="Q736" i="13"/>
  <c r="T735" i="13"/>
  <c r="Q735" i="13"/>
  <c r="T734" i="13"/>
  <c r="Q734" i="13"/>
  <c r="T733" i="13"/>
  <c r="Q733" i="13"/>
  <c r="T732" i="13"/>
  <c r="Q732" i="13"/>
  <c r="T731" i="13"/>
  <c r="Q731" i="13"/>
  <c r="T730" i="13"/>
  <c r="Q730" i="13"/>
  <c r="T729" i="13"/>
  <c r="Q729" i="13"/>
  <c r="T728" i="13"/>
  <c r="Q728" i="13"/>
  <c r="T727" i="13"/>
  <c r="Q727" i="13"/>
  <c r="T726" i="13"/>
  <c r="Q726" i="13"/>
  <c r="T725" i="13"/>
  <c r="Q725" i="13"/>
  <c r="T724" i="13"/>
  <c r="Q724" i="13"/>
  <c r="T723" i="13"/>
  <c r="Q723" i="13"/>
  <c r="T722" i="13"/>
  <c r="Q722" i="13"/>
  <c r="T721" i="13"/>
  <c r="Q721" i="13"/>
  <c r="T720" i="13"/>
  <c r="Q720" i="13"/>
  <c r="T719" i="13"/>
  <c r="Q719" i="13"/>
  <c r="T718" i="13"/>
  <c r="Q718" i="13"/>
  <c r="T717" i="13"/>
  <c r="Q717" i="13"/>
  <c r="T716" i="13"/>
  <c r="Q716" i="13"/>
  <c r="T715" i="13"/>
  <c r="Q715" i="13"/>
  <c r="T714" i="13"/>
  <c r="Q714" i="13"/>
  <c r="T713" i="13"/>
  <c r="Q713" i="13"/>
  <c r="T712" i="13"/>
  <c r="Q712" i="13"/>
  <c r="T711" i="13"/>
  <c r="Q711" i="13"/>
  <c r="T710" i="13"/>
  <c r="Q710" i="13"/>
  <c r="T709" i="13"/>
  <c r="Q709" i="13"/>
  <c r="T708" i="13"/>
  <c r="Q708" i="13"/>
  <c r="T707" i="13"/>
  <c r="Q707" i="13"/>
  <c r="T706" i="13"/>
  <c r="Q706" i="13"/>
  <c r="T705" i="13"/>
  <c r="Q705" i="13"/>
  <c r="T704" i="13"/>
  <c r="Q704" i="13"/>
  <c r="T703" i="13"/>
  <c r="Q703" i="13"/>
  <c r="T702" i="13"/>
  <c r="Q702" i="13"/>
  <c r="T701" i="13"/>
  <c r="Q701" i="13"/>
  <c r="T700" i="13"/>
  <c r="Q700" i="13"/>
  <c r="T699" i="13"/>
  <c r="Q699" i="13"/>
  <c r="T698" i="13"/>
  <c r="Q698" i="13"/>
  <c r="T697" i="13"/>
  <c r="Q697" i="13"/>
  <c r="T696" i="13"/>
  <c r="Q696" i="13"/>
  <c r="T695" i="13"/>
  <c r="Q695" i="13"/>
  <c r="T694" i="13"/>
  <c r="Q694" i="13"/>
  <c r="T693" i="13"/>
  <c r="Q693" i="13"/>
  <c r="T692" i="13"/>
  <c r="Q692" i="13"/>
  <c r="T691" i="13"/>
  <c r="Q691" i="13"/>
  <c r="T690" i="13"/>
  <c r="Q690" i="13"/>
  <c r="T689" i="13"/>
  <c r="Q689" i="13"/>
  <c r="T688" i="13"/>
  <c r="Q688" i="13"/>
  <c r="T687" i="13"/>
  <c r="Q687" i="13"/>
  <c r="T686" i="13"/>
  <c r="Q686" i="13"/>
  <c r="T685" i="13"/>
  <c r="Q685" i="13"/>
  <c r="T684" i="13"/>
  <c r="Q684" i="13"/>
  <c r="T683" i="13"/>
  <c r="Q683" i="13"/>
  <c r="T682" i="13"/>
  <c r="Q682" i="13"/>
  <c r="T681" i="13"/>
  <c r="Q681" i="13"/>
  <c r="T680" i="13"/>
  <c r="Q680" i="13"/>
  <c r="T679" i="13"/>
  <c r="Q679" i="13"/>
  <c r="T678" i="13"/>
  <c r="Q678" i="13"/>
  <c r="T677" i="13"/>
  <c r="Q677" i="13"/>
  <c r="T676" i="13"/>
  <c r="Q676" i="13"/>
  <c r="T675" i="13"/>
  <c r="Q675" i="13"/>
  <c r="T674" i="13"/>
  <c r="Q674" i="13"/>
  <c r="T673" i="13"/>
  <c r="Q673" i="13"/>
  <c r="T672" i="13"/>
  <c r="Q672" i="13"/>
  <c r="T671" i="13"/>
  <c r="Q671" i="13"/>
  <c r="T670" i="13"/>
  <c r="Q670" i="13"/>
  <c r="T669" i="13"/>
  <c r="Q669" i="13"/>
  <c r="T668" i="13"/>
  <c r="Q668" i="13"/>
  <c r="T667" i="13"/>
  <c r="Q667" i="13"/>
  <c r="T666" i="13"/>
  <c r="Q666" i="13"/>
  <c r="T665" i="13"/>
  <c r="Q665" i="13"/>
  <c r="T664" i="13"/>
  <c r="Q664" i="13"/>
  <c r="T663" i="13"/>
  <c r="Q663" i="13"/>
  <c r="T662" i="13"/>
  <c r="Q662" i="13"/>
  <c r="T661" i="13"/>
  <c r="Q661" i="13"/>
  <c r="T660" i="13"/>
  <c r="Q660" i="13"/>
  <c r="T659" i="13"/>
  <c r="Q659" i="13"/>
  <c r="T658" i="13"/>
  <c r="Q658" i="13"/>
  <c r="T657" i="13"/>
  <c r="Q657" i="13"/>
  <c r="T656" i="13"/>
  <c r="Q656" i="13"/>
  <c r="T655" i="13"/>
  <c r="Q655" i="13"/>
  <c r="T654" i="13"/>
  <c r="Q654" i="13"/>
  <c r="T653" i="13"/>
  <c r="Q653" i="13"/>
  <c r="T652" i="13"/>
  <c r="Q652" i="13"/>
  <c r="T651" i="13"/>
  <c r="Q651" i="13"/>
  <c r="T650" i="13"/>
  <c r="Q650" i="13"/>
  <c r="T649" i="13"/>
  <c r="Q649" i="13"/>
  <c r="T648" i="13"/>
  <c r="Q648" i="13"/>
  <c r="T647" i="13"/>
  <c r="Q647" i="13"/>
  <c r="T646" i="13"/>
  <c r="Q646" i="13"/>
  <c r="T645" i="13"/>
  <c r="Q645" i="13"/>
  <c r="T644" i="13"/>
  <c r="Q644" i="13"/>
  <c r="T643" i="13"/>
  <c r="Q643" i="13"/>
  <c r="T642" i="13"/>
  <c r="Q642" i="13"/>
  <c r="T641" i="13"/>
  <c r="Q641" i="13"/>
  <c r="T640" i="13"/>
  <c r="Q640" i="13"/>
  <c r="T639" i="13"/>
  <c r="Q639" i="13"/>
  <c r="T638" i="13"/>
  <c r="Q638" i="13"/>
  <c r="T637" i="13"/>
  <c r="Q637" i="13"/>
  <c r="T636" i="13"/>
  <c r="Q636" i="13"/>
  <c r="T635" i="13"/>
  <c r="Q635" i="13"/>
  <c r="T634" i="13"/>
  <c r="Q634" i="13"/>
  <c r="T633" i="13"/>
  <c r="Q633" i="13"/>
  <c r="T632" i="13"/>
  <c r="Q632" i="13"/>
  <c r="T631" i="13"/>
  <c r="Q631" i="13"/>
  <c r="T630" i="13"/>
  <c r="Q630" i="13"/>
  <c r="T629" i="13"/>
  <c r="Q629" i="13"/>
  <c r="T628" i="13"/>
  <c r="Q628" i="13"/>
  <c r="T627" i="13"/>
  <c r="Q627" i="13"/>
  <c r="T626" i="13"/>
  <c r="Q626" i="13"/>
  <c r="T625" i="13"/>
  <c r="Q625" i="13"/>
  <c r="T624" i="13"/>
  <c r="Q624" i="13"/>
  <c r="T623" i="13"/>
  <c r="Q623" i="13"/>
  <c r="T622" i="13"/>
  <c r="Q622" i="13"/>
  <c r="T621" i="13"/>
  <c r="Q621" i="13"/>
  <c r="T620" i="13"/>
  <c r="Q620" i="13"/>
  <c r="T619" i="13"/>
  <c r="Q619" i="13"/>
  <c r="T618" i="13"/>
  <c r="Q618" i="13"/>
  <c r="T617" i="13"/>
  <c r="Q617" i="13"/>
  <c r="T616" i="13"/>
  <c r="Q616" i="13"/>
  <c r="T615" i="13"/>
  <c r="Q615" i="13"/>
  <c r="T614" i="13"/>
  <c r="Q614" i="13"/>
  <c r="T613" i="13"/>
  <c r="Q613" i="13"/>
  <c r="T612" i="13"/>
  <c r="Q612" i="13"/>
  <c r="T611" i="13"/>
  <c r="Q611" i="13"/>
  <c r="T610" i="13"/>
  <c r="Q610" i="13"/>
  <c r="T609" i="13"/>
  <c r="Q609" i="13"/>
  <c r="T608" i="13"/>
  <c r="Q608" i="13"/>
  <c r="T607" i="13"/>
  <c r="Q607" i="13"/>
  <c r="T606" i="13"/>
  <c r="Q606" i="13"/>
  <c r="T605" i="13"/>
  <c r="Q605" i="13"/>
  <c r="T604" i="13"/>
  <c r="Q604" i="13"/>
  <c r="T603" i="13"/>
  <c r="Q603" i="13"/>
  <c r="T602" i="13"/>
  <c r="Q602" i="13"/>
  <c r="T601" i="13"/>
  <c r="Q601" i="13"/>
  <c r="T600" i="13"/>
  <c r="Q600" i="13"/>
  <c r="T599" i="13"/>
  <c r="Q599" i="13"/>
  <c r="T598" i="13"/>
  <c r="Q598" i="13"/>
  <c r="T597" i="13"/>
  <c r="Q597" i="13"/>
  <c r="T596" i="13"/>
  <c r="Q596" i="13"/>
  <c r="T595" i="13"/>
  <c r="Q595" i="13"/>
  <c r="T594" i="13"/>
  <c r="Q594" i="13"/>
  <c r="T593" i="13"/>
  <c r="Q593" i="13"/>
  <c r="T592" i="13"/>
  <c r="Q592" i="13"/>
  <c r="T591" i="13"/>
  <c r="Q591" i="13"/>
  <c r="T590" i="13"/>
  <c r="Q590" i="13"/>
  <c r="T589" i="13"/>
  <c r="Q589" i="13"/>
  <c r="T588" i="13"/>
  <c r="Q588" i="13"/>
  <c r="T587" i="13"/>
  <c r="Q587" i="13"/>
  <c r="T586" i="13"/>
  <c r="Q586" i="13"/>
  <c r="T585" i="13"/>
  <c r="Q585" i="13"/>
  <c r="T584" i="13"/>
  <c r="Q584" i="13"/>
  <c r="T583" i="13"/>
  <c r="Q583" i="13"/>
  <c r="T582" i="13"/>
  <c r="Q582" i="13"/>
  <c r="T581" i="13"/>
  <c r="Q581" i="13"/>
  <c r="T580" i="13"/>
  <c r="Q580" i="13"/>
  <c r="T579" i="13"/>
  <c r="Q579" i="13"/>
  <c r="T578" i="13"/>
  <c r="Q578" i="13"/>
  <c r="T577" i="13"/>
  <c r="Q577" i="13"/>
  <c r="T576" i="13"/>
  <c r="Q576" i="13"/>
  <c r="T575" i="13"/>
  <c r="Q575" i="13"/>
  <c r="T574" i="13"/>
  <c r="Q574" i="13"/>
  <c r="T573" i="13"/>
  <c r="Q573" i="13"/>
  <c r="T572" i="13"/>
  <c r="Q572" i="13"/>
  <c r="T571" i="13"/>
  <c r="Q571" i="13"/>
  <c r="T570" i="13"/>
  <c r="Q570" i="13"/>
  <c r="T569" i="13"/>
  <c r="Q569" i="13"/>
  <c r="T568" i="13"/>
  <c r="Q568" i="13"/>
  <c r="T567" i="13"/>
  <c r="Q567" i="13"/>
  <c r="T566" i="13"/>
  <c r="Q566" i="13"/>
  <c r="T565" i="13"/>
  <c r="Q565" i="13"/>
  <c r="T564" i="13"/>
  <c r="Q564" i="13"/>
  <c r="T563" i="13"/>
  <c r="Q563" i="13"/>
  <c r="T562" i="13"/>
  <c r="Q562" i="13"/>
  <c r="T561" i="13"/>
  <c r="Q561" i="13"/>
  <c r="T560" i="13"/>
  <c r="Q560" i="13"/>
  <c r="T559" i="13"/>
  <c r="Q559" i="13"/>
  <c r="T558" i="13"/>
  <c r="Q558" i="13"/>
  <c r="T557" i="13"/>
  <c r="Q557" i="13"/>
  <c r="T556" i="13"/>
  <c r="Q556" i="13"/>
  <c r="T555" i="13"/>
  <c r="Q555" i="13"/>
  <c r="T554" i="13"/>
  <c r="Q554" i="13"/>
  <c r="T553" i="13"/>
  <c r="Q553" i="13"/>
  <c r="T552" i="13"/>
  <c r="Q552" i="13"/>
  <c r="T551" i="13"/>
  <c r="Q551" i="13"/>
  <c r="T550" i="13"/>
  <c r="Q550" i="13"/>
  <c r="T549" i="13"/>
  <c r="Q549" i="13"/>
  <c r="T548" i="13"/>
  <c r="Q548" i="13"/>
  <c r="T547" i="13"/>
  <c r="Q547" i="13"/>
  <c r="T546" i="13"/>
  <c r="Q546" i="13"/>
  <c r="T545" i="13"/>
  <c r="Q545" i="13"/>
  <c r="T544" i="13"/>
  <c r="Q544" i="13"/>
  <c r="T543" i="13"/>
  <c r="Q543" i="13"/>
  <c r="T542" i="13"/>
  <c r="Q542" i="13"/>
  <c r="T541" i="13"/>
  <c r="Q541" i="13"/>
  <c r="T540" i="13"/>
  <c r="Q540" i="13"/>
  <c r="T539" i="13"/>
  <c r="Q539" i="13"/>
  <c r="T538" i="13"/>
  <c r="Q538" i="13"/>
  <c r="T537" i="13"/>
  <c r="Q537" i="13"/>
  <c r="T536" i="13"/>
  <c r="Q536" i="13"/>
  <c r="T535" i="13"/>
  <c r="Q535" i="13"/>
  <c r="T534" i="13"/>
  <c r="Q534" i="13"/>
  <c r="T533" i="13"/>
  <c r="Q533" i="13"/>
  <c r="T532" i="13"/>
  <c r="Q532" i="13"/>
  <c r="T531" i="13"/>
  <c r="Q531" i="13"/>
  <c r="T530" i="13"/>
  <c r="Q530" i="13"/>
  <c r="T529" i="13"/>
  <c r="Q529" i="13"/>
  <c r="T528" i="13"/>
  <c r="Q528" i="13"/>
  <c r="T527" i="13"/>
  <c r="Q527" i="13"/>
  <c r="T526" i="13"/>
  <c r="Q526" i="13"/>
  <c r="T525" i="13"/>
  <c r="Q525" i="13"/>
  <c r="T524" i="13"/>
  <c r="Q524" i="13"/>
  <c r="T523" i="13"/>
  <c r="Q523" i="13"/>
  <c r="T522" i="13"/>
  <c r="Q522" i="13"/>
  <c r="T521" i="13"/>
  <c r="Q521" i="13"/>
  <c r="T520" i="13"/>
  <c r="Q520" i="13"/>
  <c r="T519" i="13"/>
  <c r="Q519" i="13"/>
  <c r="T518" i="13"/>
  <c r="Q518" i="13"/>
  <c r="T517" i="13"/>
  <c r="Q517" i="13"/>
  <c r="T516" i="13"/>
  <c r="Q516" i="13"/>
  <c r="T515" i="13"/>
  <c r="Q515" i="13"/>
  <c r="T514" i="13"/>
  <c r="Q514" i="13"/>
  <c r="T513" i="13"/>
  <c r="Q513" i="13"/>
  <c r="T512" i="13"/>
  <c r="Q512" i="13"/>
  <c r="T511" i="13"/>
  <c r="Q511" i="13"/>
  <c r="T510" i="13"/>
  <c r="Q510" i="13"/>
  <c r="T509" i="13"/>
  <c r="Q509" i="13"/>
  <c r="T508" i="13"/>
  <c r="Q508" i="13"/>
  <c r="T507" i="13"/>
  <c r="Q507" i="13"/>
  <c r="T506" i="13"/>
  <c r="Q506" i="13"/>
  <c r="T505" i="13"/>
  <c r="Q505" i="13"/>
  <c r="T504" i="13"/>
  <c r="Q504" i="13"/>
  <c r="T503" i="13"/>
  <c r="Q503" i="13"/>
  <c r="T502" i="13"/>
  <c r="Q502" i="13"/>
  <c r="T501" i="13"/>
  <c r="Q501" i="13"/>
  <c r="T500" i="13"/>
  <c r="Q500" i="13"/>
  <c r="T499" i="13"/>
  <c r="Q499" i="13"/>
  <c r="T498" i="13"/>
  <c r="Q498" i="13"/>
  <c r="T497" i="13"/>
  <c r="Q497" i="13"/>
  <c r="T496" i="13"/>
  <c r="Q496" i="13"/>
  <c r="T495" i="13"/>
  <c r="Q495" i="13"/>
  <c r="T494" i="13"/>
  <c r="Q494" i="13"/>
  <c r="T493" i="13"/>
  <c r="Q493" i="13"/>
  <c r="T492" i="13"/>
  <c r="Q492" i="13"/>
  <c r="T491" i="13"/>
  <c r="Q491" i="13"/>
  <c r="T490" i="13"/>
  <c r="Q490" i="13"/>
  <c r="T489" i="13"/>
  <c r="Q489" i="13"/>
  <c r="T488" i="13"/>
  <c r="Q488" i="13"/>
  <c r="T487" i="13"/>
  <c r="Q487" i="13"/>
  <c r="T486" i="13"/>
  <c r="Q486" i="13"/>
  <c r="T485" i="13"/>
  <c r="Q485" i="13"/>
  <c r="T484" i="13"/>
  <c r="Q484" i="13"/>
  <c r="T483" i="13"/>
  <c r="Q483" i="13"/>
  <c r="T482" i="13"/>
  <c r="Q482" i="13"/>
  <c r="T481" i="13"/>
  <c r="Q481" i="13"/>
  <c r="T480" i="13"/>
  <c r="Q480" i="13"/>
  <c r="T479" i="13"/>
  <c r="Q479" i="13"/>
  <c r="T478" i="13"/>
  <c r="Q478" i="13"/>
  <c r="T477" i="13"/>
  <c r="Q477" i="13"/>
  <c r="T476" i="13"/>
  <c r="Q476" i="13"/>
  <c r="T475" i="13"/>
  <c r="Q475" i="13"/>
  <c r="T474" i="13"/>
  <c r="Q474" i="13"/>
  <c r="T473" i="13"/>
  <c r="Q473" i="13"/>
  <c r="T472" i="13"/>
  <c r="Q472" i="13"/>
  <c r="T471" i="13"/>
  <c r="Q471" i="13"/>
  <c r="T470" i="13"/>
  <c r="Q470" i="13"/>
  <c r="T469" i="13"/>
  <c r="Q469" i="13"/>
  <c r="T468" i="13"/>
  <c r="Q468" i="13"/>
  <c r="T467" i="13"/>
  <c r="Q467" i="13"/>
  <c r="T466" i="13"/>
  <c r="Q466" i="13"/>
  <c r="T465" i="13"/>
  <c r="Q465" i="13"/>
  <c r="T464" i="13"/>
  <c r="Q464" i="13"/>
  <c r="T463" i="13"/>
  <c r="Q463" i="13"/>
  <c r="T462" i="13"/>
  <c r="Q462" i="13"/>
  <c r="T461" i="13"/>
  <c r="Q461" i="13"/>
  <c r="T460" i="13"/>
  <c r="Q460" i="13"/>
  <c r="T459" i="13"/>
  <c r="Q459" i="13"/>
  <c r="T458" i="13"/>
  <c r="Q458" i="13"/>
  <c r="T457" i="13"/>
  <c r="Q457" i="13"/>
  <c r="T456" i="13"/>
  <c r="Q456" i="13"/>
  <c r="T455" i="13"/>
  <c r="Q455" i="13"/>
  <c r="T454" i="13"/>
  <c r="Q454" i="13"/>
  <c r="T453" i="13"/>
  <c r="Q453" i="13"/>
  <c r="T452" i="13"/>
  <c r="Q452" i="13"/>
  <c r="T451" i="13"/>
  <c r="Q451" i="13"/>
  <c r="T450" i="13"/>
  <c r="Q450" i="13"/>
  <c r="T449" i="13"/>
  <c r="Q449" i="13"/>
  <c r="T448" i="13"/>
  <c r="Q448" i="13"/>
  <c r="T447" i="13"/>
  <c r="Q447" i="13"/>
  <c r="T446" i="13"/>
  <c r="Q446" i="13"/>
  <c r="T445" i="13"/>
  <c r="Q445" i="13"/>
  <c r="T444" i="13"/>
  <c r="Q444" i="13"/>
  <c r="T443" i="13"/>
  <c r="Q443" i="13"/>
  <c r="T442" i="13"/>
  <c r="Q442" i="13"/>
  <c r="T441" i="13"/>
  <c r="Q441" i="13"/>
  <c r="T440" i="13"/>
  <c r="Q440" i="13"/>
  <c r="T439" i="13"/>
  <c r="Q439" i="13"/>
  <c r="T438" i="13"/>
  <c r="Q438" i="13"/>
  <c r="T437" i="13"/>
  <c r="Q437" i="13"/>
  <c r="T436" i="13"/>
  <c r="Q436" i="13"/>
  <c r="T435" i="13"/>
  <c r="Q435" i="13"/>
  <c r="T434" i="13"/>
  <c r="Q434" i="13"/>
  <c r="T433" i="13"/>
  <c r="Q433" i="13"/>
  <c r="T432" i="13"/>
  <c r="Q432" i="13"/>
  <c r="T431" i="13"/>
  <c r="Q431" i="13"/>
  <c r="T430" i="13"/>
  <c r="Q430" i="13"/>
  <c r="T429" i="13"/>
  <c r="Q429" i="13"/>
  <c r="T428" i="13"/>
  <c r="Q428" i="13"/>
  <c r="T427" i="13"/>
  <c r="Q427" i="13"/>
  <c r="T426" i="13"/>
  <c r="Q426" i="13"/>
  <c r="T425" i="13"/>
  <c r="Q425" i="13"/>
  <c r="T424" i="13"/>
  <c r="Q424" i="13"/>
  <c r="T423" i="13"/>
  <c r="Q423" i="13"/>
  <c r="T422" i="13"/>
  <c r="Q422" i="13"/>
  <c r="T421" i="13"/>
  <c r="Q421" i="13"/>
  <c r="T420" i="13"/>
  <c r="Q420" i="13"/>
  <c r="T419" i="13"/>
  <c r="Q419" i="13"/>
  <c r="T418" i="13"/>
  <c r="Q418" i="13"/>
  <c r="T417" i="13"/>
  <c r="Q417" i="13"/>
  <c r="T416" i="13"/>
  <c r="Q416" i="13"/>
  <c r="T415" i="13"/>
  <c r="Q415" i="13"/>
  <c r="T414" i="13"/>
  <c r="Q414" i="13"/>
  <c r="T413" i="13"/>
  <c r="Q413" i="13"/>
  <c r="T412" i="13"/>
  <c r="Q412" i="13"/>
  <c r="T411" i="13"/>
  <c r="Q411" i="13"/>
  <c r="T410" i="13"/>
  <c r="Q410" i="13"/>
  <c r="T409" i="13"/>
  <c r="Q409" i="13"/>
  <c r="T408" i="13"/>
  <c r="Q408" i="13"/>
  <c r="T407" i="13"/>
  <c r="Q407" i="13"/>
  <c r="T406" i="13"/>
  <c r="Q406" i="13"/>
  <c r="T405" i="13"/>
  <c r="Q405" i="13"/>
  <c r="T404" i="13"/>
  <c r="Q404" i="13"/>
  <c r="T403" i="13"/>
  <c r="Q403" i="13"/>
  <c r="T402" i="13"/>
  <c r="Q402" i="13"/>
  <c r="T401" i="13"/>
  <c r="Q401" i="13"/>
  <c r="T400" i="13"/>
  <c r="Q400" i="13"/>
  <c r="T399" i="13"/>
  <c r="Q399" i="13"/>
  <c r="T398" i="13"/>
  <c r="Q398" i="13"/>
  <c r="T397" i="13"/>
  <c r="Q397" i="13"/>
  <c r="T396" i="13"/>
  <c r="Q396" i="13"/>
  <c r="T395" i="13"/>
  <c r="Q395" i="13"/>
  <c r="T394" i="13"/>
  <c r="Q394" i="13"/>
  <c r="T393" i="13"/>
  <c r="Q393" i="13"/>
  <c r="T392" i="13"/>
  <c r="Q392" i="13"/>
  <c r="T391" i="13"/>
  <c r="Q391" i="13"/>
  <c r="T390" i="13"/>
  <c r="Q390" i="13"/>
  <c r="T389" i="13"/>
  <c r="Q389" i="13"/>
  <c r="T388" i="13"/>
  <c r="Q388" i="13"/>
  <c r="T387" i="13"/>
  <c r="Q387" i="13"/>
  <c r="T386" i="13"/>
  <c r="Q386" i="13"/>
  <c r="T385" i="13"/>
  <c r="Q385" i="13"/>
  <c r="T384" i="13"/>
  <c r="Q384" i="13"/>
  <c r="T383" i="13"/>
  <c r="Q383" i="13"/>
  <c r="T382" i="13"/>
  <c r="Q382" i="13"/>
  <c r="T381" i="13"/>
  <c r="Q381" i="13"/>
  <c r="T380" i="13"/>
  <c r="Q380" i="13"/>
  <c r="T379" i="13"/>
  <c r="Q379" i="13"/>
  <c r="T378" i="13"/>
  <c r="Q378" i="13"/>
  <c r="T377" i="13"/>
  <c r="Q377" i="13"/>
  <c r="T376" i="13"/>
  <c r="Q376" i="13"/>
  <c r="T375" i="13"/>
  <c r="Q375" i="13"/>
  <c r="T374" i="13"/>
  <c r="Q374" i="13"/>
  <c r="T373" i="13"/>
  <c r="Q373" i="13"/>
  <c r="T372" i="13"/>
  <c r="Q372" i="13"/>
  <c r="T371" i="13"/>
  <c r="Q371" i="13"/>
  <c r="T370" i="13"/>
  <c r="Q370" i="13"/>
  <c r="T369" i="13"/>
  <c r="Q369" i="13"/>
  <c r="T368" i="13"/>
  <c r="Q368" i="13"/>
  <c r="T367" i="13"/>
  <c r="Q367" i="13"/>
  <c r="T366" i="13"/>
  <c r="Q366" i="13"/>
  <c r="T365" i="13"/>
  <c r="Q365" i="13"/>
  <c r="T364" i="13"/>
  <c r="Q364" i="13"/>
  <c r="T363" i="13"/>
  <c r="Q363" i="13"/>
  <c r="T362" i="13"/>
  <c r="Q362" i="13"/>
  <c r="T361" i="13"/>
  <c r="Q361" i="13"/>
  <c r="T360" i="13"/>
  <c r="Q360" i="13"/>
  <c r="T359" i="13"/>
  <c r="Q359" i="13"/>
  <c r="T358" i="13"/>
  <c r="Q358" i="13"/>
  <c r="T357" i="13"/>
  <c r="Q357" i="13"/>
  <c r="T356" i="13"/>
  <c r="Q356" i="13"/>
  <c r="T355" i="13"/>
  <c r="Q355" i="13"/>
  <c r="T354" i="13"/>
  <c r="Q354" i="13"/>
  <c r="T353" i="13"/>
  <c r="Q353" i="13"/>
  <c r="T352" i="13"/>
  <c r="Q352" i="13"/>
  <c r="T351" i="13"/>
  <c r="Q351" i="13"/>
  <c r="T350" i="13"/>
  <c r="Q350" i="13"/>
  <c r="T349" i="13"/>
  <c r="Q349" i="13"/>
  <c r="T348" i="13"/>
  <c r="Q348" i="13"/>
  <c r="T347" i="13"/>
  <c r="Q347" i="13"/>
  <c r="T346" i="13"/>
  <c r="Q346" i="13"/>
  <c r="T345" i="13"/>
  <c r="Q345" i="13"/>
  <c r="T344" i="13"/>
  <c r="Q344" i="13"/>
  <c r="T343" i="13"/>
  <c r="Q343" i="13"/>
  <c r="T342" i="13"/>
  <c r="Q342" i="13"/>
  <c r="T341" i="13"/>
  <c r="Q341" i="13"/>
  <c r="T340" i="13"/>
  <c r="Q340" i="13"/>
  <c r="T339" i="13"/>
  <c r="Q339" i="13"/>
  <c r="T338" i="13"/>
  <c r="Q338" i="13"/>
  <c r="T337" i="13"/>
  <c r="Q337" i="13"/>
  <c r="T336" i="13"/>
  <c r="Q336" i="13"/>
  <c r="T335" i="13"/>
  <c r="Q335" i="13"/>
  <c r="T334" i="13"/>
  <c r="Q334" i="13"/>
  <c r="T333" i="13"/>
  <c r="Q333" i="13"/>
  <c r="T332" i="13"/>
  <c r="Q332" i="13"/>
  <c r="T331" i="13"/>
  <c r="Q331" i="13"/>
  <c r="T330" i="13"/>
  <c r="Q330" i="13"/>
  <c r="T329" i="13"/>
  <c r="Q329" i="13"/>
  <c r="T328" i="13"/>
  <c r="Q328" i="13"/>
  <c r="T327" i="13"/>
  <c r="Q327" i="13"/>
  <c r="T326" i="13"/>
  <c r="Q326" i="13"/>
  <c r="T325" i="13"/>
  <c r="Q325" i="13"/>
  <c r="T324" i="13"/>
  <c r="Q324" i="13"/>
  <c r="T323" i="13"/>
  <c r="Q323" i="13"/>
  <c r="T322" i="13"/>
  <c r="Q322" i="13"/>
  <c r="T321" i="13"/>
  <c r="Q321" i="13"/>
  <c r="T320" i="13"/>
  <c r="Q320" i="13"/>
  <c r="T319" i="13"/>
  <c r="Q319" i="13"/>
  <c r="T318" i="13"/>
  <c r="Q318" i="13"/>
  <c r="T317" i="13"/>
  <c r="Q317" i="13"/>
  <c r="T316" i="13"/>
  <c r="Q316" i="13"/>
  <c r="T315" i="13"/>
  <c r="Q315" i="13"/>
  <c r="T314" i="13"/>
  <c r="Q314" i="13"/>
  <c r="T313" i="13"/>
  <c r="Q313" i="13"/>
  <c r="T312" i="13"/>
  <c r="Q312" i="13"/>
  <c r="T311" i="13"/>
  <c r="Q311" i="13"/>
  <c r="T310" i="13"/>
  <c r="Q310" i="13"/>
  <c r="T309" i="13"/>
  <c r="Q309" i="13"/>
  <c r="T308" i="13"/>
  <c r="Q308" i="13"/>
  <c r="T307" i="13"/>
  <c r="Q307" i="13"/>
  <c r="T306" i="13"/>
  <c r="Q306" i="13"/>
  <c r="T305" i="13"/>
  <c r="Q305" i="13"/>
  <c r="T304" i="13"/>
  <c r="Q304" i="13"/>
  <c r="T303" i="13"/>
  <c r="Q303" i="13"/>
  <c r="T302" i="13"/>
  <c r="Q302" i="13"/>
  <c r="T301" i="13"/>
  <c r="Q301" i="13"/>
  <c r="T300" i="13"/>
  <c r="Q300" i="13"/>
  <c r="T299" i="13"/>
  <c r="Q299" i="13"/>
  <c r="T298" i="13"/>
  <c r="Q298" i="13"/>
  <c r="T297" i="13"/>
  <c r="Q297" i="13"/>
  <c r="T296" i="13"/>
  <c r="Q296" i="13"/>
  <c r="T295" i="13"/>
  <c r="Q295" i="13"/>
  <c r="T294" i="13"/>
  <c r="Q294" i="13"/>
  <c r="T293" i="13"/>
  <c r="Q293" i="13"/>
  <c r="T292" i="13"/>
  <c r="Q292" i="13"/>
  <c r="T291" i="13"/>
  <c r="Q291" i="13"/>
  <c r="T290" i="13"/>
  <c r="Q290" i="13"/>
  <c r="T289" i="13"/>
  <c r="Q289" i="13"/>
  <c r="T288" i="13"/>
  <c r="Q288" i="13"/>
  <c r="T287" i="13"/>
  <c r="Q287" i="13"/>
  <c r="T286" i="13"/>
  <c r="Q286" i="13"/>
  <c r="T285" i="13"/>
  <c r="Q285" i="13"/>
  <c r="T284" i="13"/>
  <c r="Q284" i="13"/>
  <c r="T283" i="13"/>
  <c r="Q283" i="13"/>
  <c r="T282" i="13"/>
  <c r="Q282" i="13"/>
  <c r="T281" i="13"/>
  <c r="Q281" i="13"/>
  <c r="T280" i="13"/>
  <c r="Q280" i="13"/>
  <c r="T279" i="13"/>
  <c r="Q279" i="13"/>
  <c r="T278" i="13"/>
  <c r="Q278" i="13"/>
  <c r="T277" i="13"/>
  <c r="Q277" i="13"/>
  <c r="T276" i="13"/>
  <c r="Q276" i="13"/>
  <c r="T275" i="13"/>
  <c r="Q275" i="13"/>
  <c r="T274" i="13"/>
  <c r="Q274" i="13"/>
  <c r="T273" i="13"/>
  <c r="Q273" i="13"/>
  <c r="T272" i="13"/>
  <c r="Q272" i="13"/>
  <c r="T271" i="13"/>
  <c r="Q271" i="13"/>
  <c r="T270" i="13"/>
  <c r="Q270" i="13"/>
  <c r="T269" i="13"/>
  <c r="Q269" i="13"/>
  <c r="T268" i="13"/>
  <c r="Q268" i="13"/>
  <c r="T267" i="13"/>
  <c r="Q267" i="13"/>
  <c r="T266" i="13"/>
  <c r="Q266" i="13"/>
  <c r="T265" i="13"/>
  <c r="Q265" i="13"/>
  <c r="T264" i="13"/>
  <c r="Q264" i="13"/>
  <c r="T263" i="13"/>
  <c r="Q263" i="13"/>
  <c r="T262" i="13"/>
  <c r="Q262" i="13"/>
  <c r="T261" i="13"/>
  <c r="Q261" i="13"/>
  <c r="T260" i="13"/>
  <c r="Q260" i="13"/>
  <c r="T259" i="13"/>
  <c r="Q259" i="13"/>
  <c r="T258" i="13"/>
  <c r="Q258" i="13"/>
  <c r="T257" i="13"/>
  <c r="Q257" i="13"/>
  <c r="T256" i="13"/>
  <c r="Q256" i="13"/>
  <c r="T255" i="13"/>
  <c r="Q255" i="13"/>
  <c r="T254" i="13"/>
  <c r="Q254" i="13"/>
  <c r="T253" i="13"/>
  <c r="Q253" i="13"/>
  <c r="T252" i="13"/>
  <c r="Q252" i="13"/>
  <c r="T251" i="13"/>
  <c r="Q251" i="13"/>
  <c r="T250" i="13"/>
  <c r="Q250" i="13"/>
  <c r="T249" i="13"/>
  <c r="Q249" i="13"/>
  <c r="T248" i="13"/>
  <c r="Q248" i="13"/>
  <c r="T247" i="13"/>
  <c r="Q247" i="13"/>
  <c r="T246" i="13"/>
  <c r="Q246" i="13"/>
  <c r="T245" i="13"/>
  <c r="Q245" i="13"/>
  <c r="T244" i="13"/>
  <c r="Q244" i="13"/>
  <c r="T243" i="13"/>
  <c r="Q243" i="13"/>
  <c r="T242" i="13"/>
  <c r="Q242" i="13"/>
  <c r="T241" i="13"/>
  <c r="Q241" i="13"/>
  <c r="T240" i="13"/>
  <c r="Q240" i="13"/>
  <c r="T239" i="13"/>
  <c r="Q239" i="13"/>
  <c r="T238" i="13"/>
  <c r="Q238" i="13"/>
  <c r="T237" i="13"/>
  <c r="Q237" i="13"/>
  <c r="T236" i="13"/>
  <c r="Q236" i="13"/>
  <c r="T235" i="13"/>
  <c r="Q235" i="13"/>
  <c r="T234" i="13"/>
  <c r="Q234" i="13"/>
  <c r="T233" i="13"/>
  <c r="Q233" i="13"/>
  <c r="T232" i="13"/>
  <c r="Q232" i="13"/>
  <c r="T231" i="13"/>
  <c r="Q231" i="13"/>
  <c r="T230" i="13"/>
  <c r="Q230" i="13"/>
  <c r="T229" i="13"/>
  <c r="Q229" i="13"/>
  <c r="T228" i="13"/>
  <c r="Q228" i="13"/>
  <c r="T227" i="13"/>
  <c r="Q227" i="13"/>
  <c r="T226" i="13"/>
  <c r="Q226" i="13"/>
  <c r="T225" i="13"/>
  <c r="Q225" i="13"/>
  <c r="T224" i="13"/>
  <c r="Q224" i="13"/>
  <c r="T223" i="13"/>
  <c r="Q223" i="13"/>
  <c r="T222" i="13"/>
  <c r="Q222" i="13"/>
  <c r="T221" i="13"/>
  <c r="Q221" i="13"/>
  <c r="T220" i="13"/>
  <c r="Q220" i="13"/>
  <c r="T219" i="13"/>
  <c r="Q219" i="13"/>
  <c r="T218" i="13"/>
  <c r="Q218" i="13"/>
  <c r="T217" i="13"/>
  <c r="Q217" i="13"/>
  <c r="T216" i="13"/>
  <c r="Q216" i="13"/>
  <c r="T215" i="13"/>
  <c r="Q215" i="13"/>
  <c r="T214" i="13"/>
  <c r="Q214" i="13"/>
  <c r="T213" i="13"/>
  <c r="Q213" i="13"/>
  <c r="T212" i="13"/>
  <c r="Q212" i="13"/>
  <c r="T211" i="13"/>
  <c r="Q211" i="13"/>
  <c r="T210" i="13"/>
  <c r="Q210" i="13"/>
  <c r="T209" i="13"/>
  <c r="Q209" i="13"/>
  <c r="T208" i="13"/>
  <c r="Q208" i="13"/>
  <c r="T207" i="13"/>
  <c r="Q207" i="13"/>
  <c r="T206" i="13"/>
  <c r="Q206" i="13"/>
  <c r="T205" i="13"/>
  <c r="Q205" i="13"/>
  <c r="T204" i="13"/>
  <c r="Q204" i="13"/>
  <c r="T203" i="13"/>
  <c r="Q203" i="13"/>
  <c r="T202" i="13"/>
  <c r="Q202" i="13"/>
  <c r="T201" i="13"/>
  <c r="Q201" i="13"/>
  <c r="T200" i="13"/>
  <c r="Q200" i="13"/>
  <c r="T199" i="13"/>
  <c r="Q199" i="13"/>
  <c r="T198" i="13"/>
  <c r="Q198" i="13"/>
  <c r="T197" i="13"/>
  <c r="Q197" i="13"/>
  <c r="T196" i="13"/>
  <c r="Q196" i="13"/>
  <c r="T195" i="13"/>
  <c r="Q195" i="13"/>
  <c r="T194" i="13"/>
  <c r="Q194" i="13"/>
  <c r="T193" i="13"/>
  <c r="Q193" i="13"/>
  <c r="T192" i="13"/>
  <c r="Q192" i="13"/>
  <c r="T191" i="13"/>
  <c r="Q191" i="13"/>
  <c r="T190" i="13"/>
  <c r="Q190" i="13"/>
  <c r="T189" i="13"/>
  <c r="Q189" i="13"/>
  <c r="T188" i="13"/>
  <c r="Q188" i="13"/>
  <c r="T187" i="13"/>
  <c r="Q187" i="13"/>
  <c r="T186" i="13"/>
  <c r="Q186" i="13"/>
  <c r="T185" i="13"/>
  <c r="Q185" i="13"/>
  <c r="T184" i="13"/>
  <c r="Q184" i="13"/>
  <c r="T183" i="13"/>
  <c r="Q183" i="13"/>
  <c r="T182" i="13"/>
  <c r="Q182" i="13"/>
  <c r="T181" i="13"/>
  <c r="Q181" i="13"/>
  <c r="T180" i="13"/>
  <c r="Q180" i="13"/>
  <c r="T179" i="13"/>
  <c r="Q179" i="13"/>
  <c r="T178" i="13"/>
  <c r="Q178" i="13"/>
  <c r="T177" i="13"/>
  <c r="Q177" i="13"/>
  <c r="T176" i="13"/>
  <c r="Q176" i="13"/>
  <c r="T175" i="13"/>
  <c r="Q175" i="13"/>
  <c r="T174" i="13"/>
  <c r="Q174" i="13"/>
  <c r="T173" i="13"/>
  <c r="Q173" i="13"/>
  <c r="T172" i="13"/>
  <c r="Q172" i="13"/>
  <c r="T171" i="13"/>
  <c r="Q171" i="13"/>
  <c r="T170" i="13"/>
  <c r="Q170" i="13"/>
  <c r="T169" i="13"/>
  <c r="Q169" i="13"/>
  <c r="T168" i="13"/>
  <c r="Q168" i="13"/>
  <c r="T167" i="13"/>
  <c r="Q167" i="13"/>
  <c r="T166" i="13"/>
  <c r="Q166" i="13"/>
  <c r="T165" i="13"/>
  <c r="Q165" i="13"/>
  <c r="T164" i="13"/>
  <c r="Q164" i="13"/>
  <c r="T163" i="13"/>
  <c r="Q163" i="13"/>
  <c r="T162" i="13"/>
  <c r="Q162" i="13"/>
  <c r="T161" i="13"/>
  <c r="Q161" i="13"/>
  <c r="T160" i="13"/>
  <c r="Q160" i="13"/>
  <c r="T159" i="13"/>
  <c r="Q159" i="13"/>
  <c r="T158" i="13"/>
  <c r="Q158" i="13"/>
  <c r="T157" i="13"/>
  <c r="Q157" i="13"/>
  <c r="T156" i="13"/>
  <c r="Q156" i="13"/>
  <c r="T155" i="13"/>
  <c r="Q155" i="13"/>
  <c r="T154" i="13"/>
  <c r="Q154" i="13"/>
  <c r="T153" i="13"/>
  <c r="Q153" i="13"/>
  <c r="T152" i="13"/>
  <c r="Q152" i="13"/>
  <c r="T151" i="13"/>
  <c r="Q151" i="13"/>
  <c r="T150" i="13"/>
  <c r="Q150" i="13"/>
  <c r="T149" i="13"/>
  <c r="Q149" i="13"/>
  <c r="T148" i="13"/>
  <c r="Q148" i="13"/>
  <c r="T147" i="13"/>
  <c r="Q147" i="13"/>
  <c r="T146" i="13"/>
  <c r="Q146" i="13"/>
  <c r="T145" i="13"/>
  <c r="Q145" i="13"/>
  <c r="T144" i="13"/>
  <c r="Q144" i="13"/>
  <c r="T143" i="13"/>
  <c r="Q143" i="13"/>
  <c r="T142" i="13"/>
  <c r="Q142" i="13"/>
  <c r="T141" i="13"/>
  <c r="Q141" i="13"/>
  <c r="T140" i="13"/>
  <c r="Q140" i="13"/>
  <c r="T139" i="13"/>
  <c r="Q139" i="13"/>
  <c r="T138" i="13"/>
  <c r="Q138" i="13"/>
  <c r="T137" i="13"/>
  <c r="Q137" i="13"/>
  <c r="T136" i="13"/>
  <c r="Q136" i="13"/>
  <c r="T135" i="13"/>
  <c r="Q135" i="13"/>
  <c r="T134" i="13"/>
  <c r="Q134" i="13"/>
  <c r="T133" i="13"/>
  <c r="Q133" i="13"/>
  <c r="T132" i="13"/>
  <c r="Q132" i="13"/>
  <c r="T131" i="13"/>
  <c r="Q131" i="13"/>
  <c r="T130" i="13"/>
  <c r="Q130" i="13"/>
  <c r="T129" i="13"/>
  <c r="Q129" i="13"/>
  <c r="T128" i="13"/>
  <c r="Q128" i="13"/>
  <c r="T127" i="13"/>
  <c r="Q127" i="13"/>
  <c r="T126" i="13"/>
  <c r="Q126" i="13"/>
  <c r="T125" i="13"/>
  <c r="Q125" i="13"/>
  <c r="T124" i="13"/>
  <c r="Q124" i="13"/>
  <c r="T123" i="13"/>
  <c r="Q123" i="13"/>
  <c r="T122" i="13"/>
  <c r="Q122" i="13"/>
  <c r="T121" i="13"/>
  <c r="Q121" i="13"/>
  <c r="T120" i="13"/>
  <c r="Q120" i="13"/>
  <c r="T119" i="13"/>
  <c r="Q119" i="13"/>
  <c r="T118" i="13"/>
  <c r="Q118" i="13"/>
  <c r="T117" i="13"/>
  <c r="Q117" i="13"/>
  <c r="T116" i="13"/>
  <c r="Q116" i="13"/>
  <c r="T115" i="13"/>
  <c r="Q115" i="13"/>
  <c r="T114" i="13"/>
  <c r="Q114" i="13"/>
  <c r="T113" i="13"/>
  <c r="Q113" i="13"/>
  <c r="T112" i="13"/>
  <c r="Q112" i="13"/>
  <c r="T111" i="13"/>
  <c r="Q111" i="13"/>
  <c r="T110" i="13"/>
  <c r="Q110" i="13"/>
  <c r="T109" i="13"/>
  <c r="Q109" i="13"/>
  <c r="T108" i="13"/>
  <c r="Q108" i="13"/>
  <c r="T107" i="13"/>
  <c r="Q107" i="13"/>
  <c r="T106" i="13"/>
  <c r="Q106" i="13"/>
  <c r="T105" i="13"/>
  <c r="Q105" i="13"/>
  <c r="T104" i="13"/>
  <c r="Q104" i="13"/>
  <c r="T103" i="13"/>
  <c r="Q103" i="13"/>
  <c r="T102" i="13"/>
  <c r="Q102" i="13"/>
  <c r="T101" i="13"/>
  <c r="Q101" i="13"/>
  <c r="T100" i="13"/>
  <c r="Q100" i="13"/>
  <c r="T99" i="13"/>
  <c r="Q99" i="13"/>
  <c r="T98" i="13"/>
  <c r="Q98" i="13"/>
  <c r="T97" i="13"/>
  <c r="Q97" i="13"/>
  <c r="T96" i="13"/>
  <c r="Q96" i="13"/>
  <c r="T95" i="13"/>
  <c r="Q95" i="13"/>
  <c r="T94" i="13"/>
  <c r="Q94" i="13"/>
  <c r="T93" i="13"/>
  <c r="Q93" i="13"/>
  <c r="T92" i="13"/>
  <c r="Q92" i="13"/>
  <c r="T91" i="13"/>
  <c r="Q91" i="13"/>
  <c r="T90" i="13"/>
  <c r="Q90" i="13"/>
  <c r="T89" i="13"/>
  <c r="Q89" i="13"/>
  <c r="T88" i="13"/>
  <c r="Q88" i="13"/>
  <c r="T87" i="13"/>
  <c r="Q87" i="13"/>
  <c r="T86" i="13"/>
  <c r="Q86" i="13"/>
  <c r="T85" i="13"/>
  <c r="Q85" i="13"/>
  <c r="T84" i="13"/>
  <c r="Q84" i="13"/>
  <c r="T83" i="13"/>
  <c r="Q83" i="13"/>
  <c r="T82" i="13"/>
  <c r="Q82" i="13"/>
  <c r="T81" i="13"/>
  <c r="Q81" i="13"/>
  <c r="T80" i="13"/>
  <c r="Q80" i="13"/>
  <c r="T79" i="13"/>
  <c r="Q79" i="13"/>
  <c r="T78" i="13"/>
  <c r="Q78" i="13"/>
  <c r="T77" i="13"/>
  <c r="Q77" i="13"/>
  <c r="T76" i="13"/>
  <c r="Q76" i="13"/>
  <c r="T75" i="13"/>
  <c r="Q75" i="13"/>
  <c r="T74" i="13"/>
  <c r="Q74" i="13"/>
  <c r="T73" i="13"/>
  <c r="Q73" i="13"/>
  <c r="T72" i="13"/>
  <c r="Q72" i="13"/>
  <c r="T71" i="13"/>
  <c r="Q71" i="13"/>
  <c r="T70" i="13"/>
  <c r="Q70" i="13"/>
  <c r="T69" i="13"/>
  <c r="Q69" i="13"/>
  <c r="T68" i="13"/>
  <c r="Q68" i="13"/>
  <c r="T67" i="13"/>
  <c r="Q67" i="13"/>
  <c r="T66" i="13"/>
  <c r="Q66" i="13"/>
  <c r="T65" i="13"/>
  <c r="Q65" i="13"/>
  <c r="T64" i="13"/>
  <c r="Q64" i="13"/>
  <c r="T63" i="13"/>
  <c r="Q63" i="13"/>
  <c r="T62" i="13"/>
  <c r="Q62" i="13"/>
  <c r="T61" i="13"/>
  <c r="Q61" i="13"/>
  <c r="T60" i="13"/>
  <c r="Q60" i="13"/>
  <c r="T59" i="13"/>
  <c r="Q59" i="13"/>
  <c r="T58" i="13"/>
  <c r="Q58" i="13"/>
  <c r="T57" i="13"/>
  <c r="Q57" i="13"/>
  <c r="T56" i="13"/>
  <c r="Q56" i="13"/>
  <c r="T55" i="13"/>
  <c r="Q55" i="13"/>
  <c r="T54" i="13"/>
  <c r="Q54" i="13"/>
  <c r="T53" i="13"/>
  <c r="Q53" i="13"/>
  <c r="T52" i="13"/>
  <c r="Q52" i="13"/>
  <c r="T51" i="13"/>
  <c r="Q51" i="13"/>
  <c r="T50" i="13"/>
  <c r="Q50" i="13"/>
  <c r="T49" i="13"/>
  <c r="Q49" i="13"/>
  <c r="T48" i="13"/>
  <c r="Q48" i="13"/>
  <c r="T47" i="13"/>
  <c r="Q47" i="13"/>
  <c r="T46" i="13"/>
  <c r="Q46" i="13"/>
  <c r="T45" i="13"/>
  <c r="Q45" i="13"/>
  <c r="T44" i="13"/>
  <c r="Q44" i="13"/>
  <c r="T43" i="13"/>
  <c r="Q43" i="13"/>
  <c r="T42" i="13"/>
  <c r="Q42" i="13"/>
  <c r="T41" i="13"/>
  <c r="Q41" i="13"/>
  <c r="T40" i="13"/>
  <c r="Q40" i="13"/>
  <c r="T39" i="13"/>
  <c r="Q39" i="13"/>
  <c r="T38" i="13"/>
  <c r="Q38" i="13"/>
  <c r="T37" i="13"/>
  <c r="Q37" i="13"/>
  <c r="T36" i="13"/>
  <c r="Q36" i="13"/>
  <c r="T35" i="13"/>
  <c r="Q35" i="13"/>
  <c r="T34" i="13"/>
  <c r="Q34" i="13"/>
  <c r="T33" i="13"/>
  <c r="Q33" i="13"/>
  <c r="T32" i="13"/>
  <c r="Q32" i="13"/>
  <c r="T31" i="13"/>
  <c r="Q31" i="13"/>
  <c r="T30" i="13"/>
  <c r="Q30" i="13"/>
  <c r="T29" i="13"/>
  <c r="Q29" i="13"/>
  <c r="T28" i="13"/>
  <c r="Q28" i="13"/>
  <c r="T27" i="13"/>
  <c r="Q27" i="13"/>
  <c r="T26" i="13"/>
  <c r="Q26" i="13"/>
  <c r="T25" i="13"/>
  <c r="Q25" i="13"/>
  <c r="T24" i="13"/>
  <c r="Q24" i="13"/>
  <c r="T23" i="13"/>
  <c r="Q23" i="13"/>
  <c r="T22" i="13"/>
  <c r="Q22" i="13"/>
  <c r="T21" i="13"/>
  <c r="Q21" i="13"/>
  <c r="T20" i="13"/>
  <c r="Q20" i="13"/>
  <c r="T19" i="13"/>
  <c r="Q19" i="13"/>
  <c r="T18" i="13"/>
  <c r="Q18" i="13"/>
  <c r="T17" i="13"/>
  <c r="Q17" i="13"/>
  <c r="T16" i="13"/>
  <c r="AI15" i="13"/>
  <c r="Z15" i="13"/>
  <c r="X15" i="13"/>
  <c r="T15" i="13"/>
  <c r="AB15" i="13"/>
  <c r="AC15" i="13" s="1"/>
  <c r="AI14" i="13"/>
  <c r="Z14" i="13"/>
  <c r="X14" i="13"/>
  <c r="T14" i="13"/>
  <c r="Q14" i="13"/>
  <c r="AI13" i="13"/>
  <c r="Z13" i="13"/>
  <c r="X13" i="13"/>
  <c r="T13" i="13"/>
  <c r="AF9" i="13"/>
  <c r="G4" i="13"/>
  <c r="E4" i="13"/>
  <c r="C4" i="13"/>
  <c r="C3" i="13"/>
  <c r="C2" i="13"/>
  <c r="C12" i="12"/>
  <c r="M12" i="2"/>
  <c r="M13" i="2"/>
  <c r="M14" i="2"/>
  <c r="M15" i="2"/>
  <c r="M16" i="2"/>
  <c r="M17" i="2"/>
  <c r="M18" i="2"/>
  <c r="M19" i="2"/>
  <c r="M20" i="2"/>
  <c r="M21" i="2"/>
  <c r="M22" i="2"/>
  <c r="M23" i="2"/>
  <c r="M24" i="2"/>
  <c r="M25" i="2"/>
  <c r="M26" i="2"/>
  <c r="M27" i="2"/>
  <c r="M28" i="2"/>
  <c r="M29" i="2"/>
  <c r="M30" i="2"/>
  <c r="M31" i="2"/>
  <c r="M32" i="2"/>
  <c r="M33" i="2"/>
  <c r="M34" i="2"/>
  <c r="M35" i="2"/>
  <c r="M36" i="2"/>
  <c r="M37" i="2"/>
  <c r="M38" i="2"/>
  <c r="M39" i="2"/>
  <c r="M40" i="2"/>
  <c r="M41" i="2"/>
  <c r="M42" i="2"/>
  <c r="M43" i="2"/>
  <c r="M44" i="2"/>
  <c r="M45" i="2"/>
  <c r="M46" i="2"/>
  <c r="M47" i="2"/>
  <c r="M48" i="2"/>
  <c r="M49" i="2"/>
  <c r="M50" i="2"/>
  <c r="M51" i="2"/>
  <c r="M52" i="2"/>
  <c r="M53" i="2"/>
  <c r="M54" i="2"/>
  <c r="M55" i="2"/>
  <c r="M56" i="2"/>
  <c r="M57" i="2"/>
  <c r="M58" i="2"/>
  <c r="M59" i="2"/>
  <c r="M60" i="2"/>
  <c r="M61" i="2"/>
  <c r="M62" i="2"/>
  <c r="M63" i="2"/>
  <c r="M64" i="2"/>
  <c r="M65" i="2"/>
  <c r="M66" i="2"/>
  <c r="M67" i="2"/>
  <c r="M68" i="2"/>
  <c r="M69" i="2"/>
  <c r="M70" i="2"/>
  <c r="M71" i="2"/>
  <c r="M72" i="2"/>
  <c r="M73" i="2"/>
  <c r="M74" i="2"/>
  <c r="M75" i="2"/>
  <c r="M76" i="2"/>
  <c r="M77" i="2"/>
  <c r="M78" i="2"/>
  <c r="M79" i="2"/>
  <c r="M80" i="2"/>
  <c r="M81" i="2"/>
  <c r="M82" i="2"/>
  <c r="M83" i="2"/>
  <c r="M84" i="2"/>
  <c r="M85" i="2"/>
  <c r="M86" i="2"/>
  <c r="M87" i="2"/>
  <c r="M88" i="2"/>
  <c r="M89" i="2"/>
  <c r="M90" i="2"/>
  <c r="M91" i="2"/>
  <c r="M92" i="2"/>
  <c r="M93" i="2"/>
  <c r="M94" i="2"/>
  <c r="M95" i="2"/>
  <c r="M96" i="2"/>
  <c r="M97" i="2"/>
  <c r="M98" i="2"/>
  <c r="M99" i="2"/>
  <c r="M100" i="2"/>
  <c r="M101" i="2"/>
  <c r="M102" i="2"/>
  <c r="M103" i="2"/>
  <c r="M104" i="2"/>
  <c r="M105" i="2"/>
  <c r="M106" i="2"/>
  <c r="M107" i="2"/>
  <c r="M108" i="2"/>
  <c r="M109" i="2"/>
  <c r="M110" i="2"/>
  <c r="M111" i="2"/>
  <c r="M112" i="2"/>
  <c r="M113" i="2"/>
  <c r="M114" i="2"/>
  <c r="M115" i="2"/>
  <c r="M116" i="2"/>
  <c r="M117" i="2"/>
  <c r="M118" i="2"/>
  <c r="M119" i="2"/>
  <c r="M120" i="2"/>
  <c r="M121" i="2"/>
  <c r="M122" i="2"/>
  <c r="M123" i="2"/>
  <c r="M124" i="2"/>
  <c r="M125" i="2"/>
  <c r="M126" i="2"/>
  <c r="M127" i="2"/>
  <c r="M128" i="2"/>
  <c r="M129" i="2"/>
  <c r="M130" i="2"/>
  <c r="M131" i="2"/>
  <c r="M132" i="2"/>
  <c r="M133" i="2"/>
  <c r="M134" i="2"/>
  <c r="M135" i="2"/>
  <c r="M136" i="2"/>
  <c r="M137" i="2"/>
  <c r="M138" i="2"/>
  <c r="M139" i="2"/>
  <c r="M140" i="2"/>
  <c r="M141" i="2"/>
  <c r="M142" i="2"/>
  <c r="M143" i="2"/>
  <c r="M144" i="2"/>
  <c r="M145" i="2"/>
  <c r="M146" i="2"/>
  <c r="M147" i="2"/>
  <c r="M148" i="2"/>
  <c r="M149" i="2"/>
  <c r="M150" i="2"/>
  <c r="M151" i="2"/>
  <c r="M152" i="2"/>
  <c r="M153" i="2"/>
  <c r="M154" i="2"/>
  <c r="M155" i="2"/>
  <c r="M156" i="2"/>
  <c r="M157" i="2"/>
  <c r="M158" i="2"/>
  <c r="M159" i="2"/>
  <c r="M160" i="2"/>
  <c r="M161" i="2"/>
  <c r="M162" i="2"/>
  <c r="M163" i="2"/>
  <c r="M164" i="2"/>
  <c r="M165" i="2"/>
  <c r="M166" i="2"/>
  <c r="M167" i="2"/>
  <c r="M168" i="2"/>
  <c r="M169" i="2"/>
  <c r="M170" i="2"/>
  <c r="M171" i="2"/>
  <c r="M172" i="2"/>
  <c r="M173" i="2"/>
  <c r="M174" i="2"/>
  <c r="M175" i="2"/>
  <c r="M176" i="2"/>
  <c r="M177" i="2"/>
  <c r="M178" i="2"/>
  <c r="M179" i="2"/>
  <c r="M180" i="2"/>
  <c r="M181" i="2"/>
  <c r="M182" i="2"/>
  <c r="M183" i="2"/>
  <c r="M184" i="2"/>
  <c r="M185" i="2"/>
  <c r="M186" i="2"/>
  <c r="M187" i="2"/>
  <c r="M188" i="2"/>
  <c r="M189" i="2"/>
  <c r="M190" i="2"/>
  <c r="M191" i="2"/>
  <c r="M192" i="2"/>
  <c r="M193" i="2"/>
  <c r="M194" i="2"/>
  <c r="M195" i="2"/>
  <c r="M196" i="2"/>
  <c r="M197" i="2"/>
  <c r="M198" i="2"/>
  <c r="M199" i="2"/>
  <c r="M200" i="2"/>
  <c r="M201" i="2"/>
  <c r="M202" i="2"/>
  <c r="M203" i="2"/>
  <c r="M204" i="2"/>
  <c r="M205" i="2"/>
  <c r="M206" i="2"/>
  <c r="M207" i="2"/>
  <c r="M208" i="2"/>
  <c r="M209" i="2"/>
  <c r="M210" i="2"/>
  <c r="F27" i="1"/>
  <c r="W17" i="13" l="1"/>
  <c r="Y17" i="13"/>
  <c r="AD17" i="13"/>
  <c r="Y23" i="13"/>
  <c r="AD23" i="13"/>
  <c r="W23" i="13"/>
  <c r="Y29" i="13"/>
  <c r="AD29" i="13"/>
  <c r="W29" i="13"/>
  <c r="W35" i="13"/>
  <c r="Y35" i="13"/>
  <c r="AD35" i="13"/>
  <c r="W39" i="13"/>
  <c r="AD39" i="13"/>
  <c r="Y39" i="13"/>
  <c r="Y43" i="13"/>
  <c r="AD43" i="13"/>
  <c r="W43" i="13"/>
  <c r="W49" i="13"/>
  <c r="Y49" i="13"/>
  <c r="AD49" i="13"/>
  <c r="Y53" i="13"/>
  <c r="AD53" i="13"/>
  <c r="W53" i="13"/>
  <c r="Y57" i="13"/>
  <c r="AD57" i="13"/>
  <c r="W57" i="13"/>
  <c r="W63" i="13"/>
  <c r="Y63" i="13"/>
  <c r="AD63" i="13"/>
  <c r="W67" i="13"/>
  <c r="Y67" i="13"/>
  <c r="AE67" i="13" s="1"/>
  <c r="AD67" i="13"/>
  <c r="Y73" i="13"/>
  <c r="AD73" i="13"/>
  <c r="W73" i="13"/>
  <c r="AD77" i="13"/>
  <c r="W77" i="13"/>
  <c r="Y77" i="13"/>
  <c r="W83" i="13"/>
  <c r="AD83" i="13"/>
  <c r="Y83" i="13"/>
  <c r="AE83" i="13" s="1"/>
  <c r="Y89" i="13"/>
  <c r="AD89" i="13"/>
  <c r="W89" i="13"/>
  <c r="Y91" i="13"/>
  <c r="AD91" i="13"/>
  <c r="W91" i="13"/>
  <c r="AD97" i="13"/>
  <c r="W97" i="13"/>
  <c r="Y97" i="13"/>
  <c r="Y103" i="13"/>
  <c r="AD103" i="13"/>
  <c r="W103" i="13"/>
  <c r="Y109" i="13"/>
  <c r="AD109" i="13"/>
  <c r="W109" i="13"/>
  <c r="AD113" i="13"/>
  <c r="W113" i="13"/>
  <c r="Y113" i="13"/>
  <c r="Y117" i="13"/>
  <c r="W117" i="13"/>
  <c r="AD117" i="13"/>
  <c r="W123" i="13"/>
  <c r="Y123" i="13"/>
  <c r="AD123" i="13"/>
  <c r="Y129" i="13"/>
  <c r="AD129" i="13"/>
  <c r="W129" i="13"/>
  <c r="W135" i="13"/>
  <c r="Y135" i="13"/>
  <c r="AD135" i="13"/>
  <c r="Y137" i="13"/>
  <c r="AD137" i="13"/>
  <c r="W137" i="13"/>
  <c r="AD143" i="13"/>
  <c r="W143" i="13"/>
  <c r="Y143" i="13"/>
  <c r="W149" i="13"/>
  <c r="Y149" i="13"/>
  <c r="AE149" i="13" s="1"/>
  <c r="AD149" i="13"/>
  <c r="W155" i="13"/>
  <c r="Y155" i="13"/>
  <c r="AD155" i="13"/>
  <c r="Y161" i="13"/>
  <c r="AD161" i="13"/>
  <c r="W161" i="13"/>
  <c r="W167" i="13"/>
  <c r="Y167" i="13"/>
  <c r="AD167" i="13"/>
  <c r="W175" i="13"/>
  <c r="AD175" i="13"/>
  <c r="Y175" i="13"/>
  <c r="W181" i="13"/>
  <c r="Y181" i="13"/>
  <c r="AD181" i="13"/>
  <c r="Y185" i="13"/>
  <c r="AD185" i="13"/>
  <c r="W185" i="13"/>
  <c r="W189" i="13"/>
  <c r="Y189" i="13"/>
  <c r="AD189" i="13"/>
  <c r="Y195" i="13"/>
  <c r="AD195" i="13"/>
  <c r="W195" i="13"/>
  <c r="Y201" i="13"/>
  <c r="AD201" i="13"/>
  <c r="W201" i="13"/>
  <c r="W207" i="13"/>
  <c r="Y207" i="13"/>
  <c r="AD207" i="13"/>
  <c r="W211" i="13"/>
  <c r="Y211" i="13"/>
  <c r="AD211" i="13"/>
  <c r="W215" i="13"/>
  <c r="Y215" i="13"/>
  <c r="AD215" i="13"/>
  <c r="AD221" i="13"/>
  <c r="W221" i="13"/>
  <c r="Y221" i="13"/>
  <c r="Y227" i="13"/>
  <c r="AD227" i="13"/>
  <c r="W227" i="13"/>
  <c r="AD229" i="13"/>
  <c r="W229" i="13"/>
  <c r="Y229" i="13"/>
  <c r="Y235" i="13"/>
  <c r="AD235" i="13"/>
  <c r="W235" i="13"/>
  <c r="AD237" i="13"/>
  <c r="W237" i="13"/>
  <c r="Y237" i="13"/>
  <c r="Y243" i="13"/>
  <c r="AD243" i="13"/>
  <c r="W243" i="13"/>
  <c r="W249" i="13"/>
  <c r="AD249" i="13"/>
  <c r="Y249" i="13"/>
  <c r="AE249" i="13" s="1"/>
  <c r="Y255" i="13"/>
  <c r="AD255" i="13"/>
  <c r="W255" i="13"/>
  <c r="W261" i="13"/>
  <c r="AD261" i="13"/>
  <c r="Y261" i="13"/>
  <c r="Y265" i="13"/>
  <c r="AD265" i="13"/>
  <c r="W265" i="13"/>
  <c r="W269" i="13"/>
  <c r="Y269" i="13"/>
  <c r="AD269" i="13"/>
  <c r="Y275" i="13"/>
  <c r="AD275" i="13"/>
  <c r="W275" i="13"/>
  <c r="W281" i="13"/>
  <c r="Y281" i="13"/>
  <c r="AD281" i="13"/>
  <c r="Y285" i="13"/>
  <c r="AD285" i="13"/>
  <c r="W285" i="13"/>
  <c r="W291" i="13"/>
  <c r="Y291" i="13"/>
  <c r="AD291" i="13"/>
  <c r="Y295" i="13"/>
  <c r="AD295" i="13"/>
  <c r="W295" i="13"/>
  <c r="Y301" i="13"/>
  <c r="W301" i="13"/>
  <c r="AD301" i="13"/>
  <c r="Y307" i="13"/>
  <c r="AD307" i="13"/>
  <c r="W307" i="13"/>
  <c r="W311" i="13"/>
  <c r="Y311" i="13"/>
  <c r="AD311" i="13"/>
  <c r="Y315" i="13"/>
  <c r="AD315" i="13"/>
  <c r="W315" i="13"/>
  <c r="W321" i="13"/>
  <c r="Y321" i="13"/>
  <c r="AD321" i="13"/>
  <c r="Y327" i="13"/>
  <c r="AD327" i="13"/>
  <c r="W327" i="13"/>
  <c r="Y331" i="13"/>
  <c r="AE331" i="13" s="1"/>
  <c r="AD331" i="13"/>
  <c r="W331" i="13"/>
  <c r="Y335" i="13"/>
  <c r="AD335" i="13"/>
  <c r="W335" i="13"/>
  <c r="W341" i="13"/>
  <c r="Y341" i="13"/>
  <c r="AD341" i="13"/>
  <c r="Y347" i="13"/>
  <c r="W347" i="13"/>
  <c r="AD347" i="13"/>
  <c r="AD351" i="13"/>
  <c r="W351" i="13"/>
  <c r="Y351" i="13"/>
  <c r="W355" i="13"/>
  <c r="AD355" i="13"/>
  <c r="Y355" i="13"/>
  <c r="Y361" i="13"/>
  <c r="W361" i="13"/>
  <c r="AD361" i="13"/>
  <c r="AD367" i="13"/>
  <c r="Y367" i="13"/>
  <c r="W367" i="13"/>
  <c r="W373" i="13"/>
  <c r="AD373" i="13"/>
  <c r="Y373" i="13"/>
  <c r="AE373" i="13" s="1"/>
  <c r="Y377" i="13"/>
  <c r="W377" i="13"/>
  <c r="AD377" i="13"/>
  <c r="Y381" i="13"/>
  <c r="AD381" i="13"/>
  <c r="W381" i="13"/>
  <c r="Y20" i="13"/>
  <c r="AD20" i="13"/>
  <c r="W20" i="13"/>
  <c r="Y22" i="13"/>
  <c r="AD22" i="13"/>
  <c r="W22" i="13"/>
  <c r="Y26" i="13"/>
  <c r="AD26" i="13"/>
  <c r="W26" i="13"/>
  <c r="Y30" i="13"/>
  <c r="AD30" i="13"/>
  <c r="W30" i="13"/>
  <c r="W32" i="13"/>
  <c r="Y32" i="13"/>
  <c r="AD32" i="13"/>
  <c r="W36" i="13"/>
  <c r="AD36" i="13"/>
  <c r="Y36" i="13"/>
  <c r="W38" i="13"/>
  <c r="AD38" i="13"/>
  <c r="Y38" i="13"/>
  <c r="Y42" i="13"/>
  <c r="AD42" i="13"/>
  <c r="W42" i="13"/>
  <c r="Y44" i="13"/>
  <c r="AD44" i="13"/>
  <c r="W44" i="13"/>
  <c r="W48" i="13"/>
  <c r="Y48" i="13"/>
  <c r="AD48" i="13"/>
  <c r="W50" i="13"/>
  <c r="Y50" i="13"/>
  <c r="AE50" i="13" s="1"/>
  <c r="AD50" i="13"/>
  <c r="Y54" i="13"/>
  <c r="AD54" i="13"/>
  <c r="W54" i="13"/>
  <c r="Y56" i="13"/>
  <c r="AD56" i="13"/>
  <c r="W56" i="13"/>
  <c r="Y60" i="13"/>
  <c r="AE60" i="13" s="1"/>
  <c r="AD60" i="13"/>
  <c r="W60" i="13"/>
  <c r="Y62" i="13"/>
  <c r="AD62" i="13"/>
  <c r="W62" i="13"/>
  <c r="Y66" i="13"/>
  <c r="AD66" i="13"/>
  <c r="W66" i="13"/>
  <c r="W70" i="13"/>
  <c r="Y70" i="13"/>
  <c r="AD70" i="13"/>
  <c r="Y72" i="13"/>
  <c r="AD72" i="13"/>
  <c r="W72" i="13"/>
  <c r="W76" i="13"/>
  <c r="AD76" i="13"/>
  <c r="Y76" i="13"/>
  <c r="Y78" i="13"/>
  <c r="AD78" i="13"/>
  <c r="W78" i="13"/>
  <c r="Y82" i="13"/>
  <c r="W82" i="13"/>
  <c r="AD82" i="13"/>
  <c r="W86" i="13"/>
  <c r="AD86" i="13"/>
  <c r="Y86" i="13"/>
  <c r="AD90" i="13"/>
  <c r="W90" i="13"/>
  <c r="Y90" i="13"/>
  <c r="W92" i="13"/>
  <c r="AD92" i="13"/>
  <c r="Y92" i="13"/>
  <c r="W96" i="13"/>
  <c r="Y96" i="13"/>
  <c r="AD96" i="13"/>
  <c r="Y98" i="13"/>
  <c r="W98" i="13"/>
  <c r="AD98" i="13"/>
  <c r="W102" i="13"/>
  <c r="AD102" i="13"/>
  <c r="Y102" i="13"/>
  <c r="Y106" i="13"/>
  <c r="AD106" i="13"/>
  <c r="W106" i="13"/>
  <c r="Y108" i="13"/>
  <c r="AD108" i="13"/>
  <c r="W108" i="13"/>
  <c r="W112" i="13"/>
  <c r="Y112" i="13"/>
  <c r="AD112" i="13"/>
  <c r="Y114" i="13"/>
  <c r="AD114" i="13"/>
  <c r="W114" i="13"/>
  <c r="W118" i="13"/>
  <c r="AD118" i="13"/>
  <c r="Y118" i="13"/>
  <c r="W120" i="13"/>
  <c r="AD120" i="13"/>
  <c r="Y120" i="13"/>
  <c r="Y124" i="13"/>
  <c r="AD124" i="13"/>
  <c r="W124" i="13"/>
  <c r="W128" i="13"/>
  <c r="AD128" i="13"/>
  <c r="Y128" i="13"/>
  <c r="Y130" i="13"/>
  <c r="AD130" i="13"/>
  <c r="W130" i="13"/>
  <c r="W134" i="13"/>
  <c r="Y134" i="13"/>
  <c r="AD134" i="13"/>
  <c r="W136" i="13"/>
  <c r="Y136" i="13"/>
  <c r="AD136" i="13"/>
  <c r="Y140" i="13"/>
  <c r="AD140" i="13"/>
  <c r="W140" i="13"/>
  <c r="W142" i="13"/>
  <c r="Y142" i="13"/>
  <c r="AD142" i="13"/>
  <c r="Y146" i="13"/>
  <c r="AD146" i="13"/>
  <c r="W146" i="13"/>
  <c r="W150" i="13"/>
  <c r="Y150" i="13"/>
  <c r="AD150" i="13"/>
  <c r="Y152" i="13"/>
  <c r="AE152" i="13" s="1"/>
  <c r="W152" i="13"/>
  <c r="AD152" i="13"/>
  <c r="Y156" i="13"/>
  <c r="AD156" i="13"/>
  <c r="W156" i="13"/>
  <c r="AD160" i="13"/>
  <c r="W160" i="13"/>
  <c r="Y160" i="13"/>
  <c r="AE160" i="13" s="1"/>
  <c r="Y162" i="13"/>
  <c r="AD162" i="13"/>
  <c r="W162" i="13"/>
  <c r="W166" i="13"/>
  <c r="Y166" i="13"/>
  <c r="AD166" i="13"/>
  <c r="Y168" i="13"/>
  <c r="W168" i="13"/>
  <c r="AD168" i="13"/>
  <c r="Y172" i="13"/>
  <c r="AD172" i="13"/>
  <c r="W172" i="13"/>
  <c r="W174" i="13"/>
  <c r="Y174" i="13"/>
  <c r="AD174" i="13"/>
  <c r="Y178" i="13"/>
  <c r="AD178" i="13"/>
  <c r="W178" i="13"/>
  <c r="W180" i="13"/>
  <c r="Y180" i="13"/>
  <c r="AD180" i="13"/>
  <c r="AD184" i="13"/>
  <c r="W184" i="13"/>
  <c r="Y184" i="13"/>
  <c r="AE184" i="13" s="1"/>
  <c r="Y186" i="13"/>
  <c r="AD186" i="13"/>
  <c r="W186" i="13"/>
  <c r="W190" i="13"/>
  <c r="Y190" i="13"/>
  <c r="AD190" i="13"/>
  <c r="AD192" i="13"/>
  <c r="W192" i="13"/>
  <c r="Y192" i="13"/>
  <c r="W196" i="13"/>
  <c r="Y196" i="13"/>
  <c r="AD196" i="13"/>
  <c r="W198" i="13"/>
  <c r="Y198" i="13"/>
  <c r="AD198" i="13"/>
  <c r="Y202" i="13"/>
  <c r="AD202" i="13"/>
  <c r="W202" i="13"/>
  <c r="W204" i="13"/>
  <c r="Y204" i="13"/>
  <c r="AD204" i="13"/>
  <c r="Y208" i="13"/>
  <c r="AD208" i="13"/>
  <c r="W208" i="13"/>
  <c r="W210" i="13"/>
  <c r="AD210" i="13"/>
  <c r="Y210" i="13"/>
  <c r="W214" i="13"/>
  <c r="Y214" i="13"/>
  <c r="AD214" i="13"/>
  <c r="W218" i="13"/>
  <c r="Y218" i="13"/>
  <c r="AD218" i="13"/>
  <c r="Y220" i="13"/>
  <c r="AD220" i="13"/>
  <c r="W220" i="13"/>
  <c r="Y224" i="13"/>
  <c r="AD224" i="13"/>
  <c r="W224" i="13"/>
  <c r="Y226" i="13"/>
  <c r="AE226" i="13" s="1"/>
  <c r="W226" i="13"/>
  <c r="AD226" i="13"/>
  <c r="W230" i="13"/>
  <c r="Y230" i="13"/>
  <c r="AD230" i="13"/>
  <c r="Y232" i="13"/>
  <c r="AD232" i="13"/>
  <c r="W232" i="13"/>
  <c r="Y236" i="13"/>
  <c r="AD236" i="13"/>
  <c r="W236" i="13"/>
  <c r="Y238" i="13"/>
  <c r="W238" i="13"/>
  <c r="AD238" i="13"/>
  <c r="AD242" i="13"/>
  <c r="W242" i="13"/>
  <c r="Y242" i="13"/>
  <c r="W246" i="13"/>
  <c r="Y246" i="13"/>
  <c r="AD246" i="13"/>
  <c r="Y248" i="13"/>
  <c r="AD248" i="13"/>
  <c r="W248" i="13"/>
  <c r="W252" i="13"/>
  <c r="Y252" i="13"/>
  <c r="AD252" i="13"/>
  <c r="AD254" i="13"/>
  <c r="W254" i="13"/>
  <c r="Y254" i="13"/>
  <c r="Y258" i="13"/>
  <c r="W258" i="13"/>
  <c r="AD258" i="13"/>
  <c r="Y260" i="13"/>
  <c r="AD260" i="13"/>
  <c r="W260" i="13"/>
  <c r="AD262" i="13"/>
  <c r="W262" i="13"/>
  <c r="Y262" i="13"/>
  <c r="AD266" i="13"/>
  <c r="W266" i="13"/>
  <c r="Y266" i="13"/>
  <c r="W268" i="13"/>
  <c r="Y268" i="13"/>
  <c r="AD268" i="13"/>
  <c r="W272" i="13"/>
  <c r="Y272" i="13"/>
  <c r="AD272" i="13"/>
  <c r="Y274" i="13"/>
  <c r="AE274" i="13" s="1"/>
  <c r="W274" i="13"/>
  <c r="AD274" i="13"/>
  <c r="AD278" i="13"/>
  <c r="W278" i="13"/>
  <c r="Y278" i="13"/>
  <c r="Y280" i="13"/>
  <c r="AD280" i="13"/>
  <c r="W280" i="13"/>
  <c r="W284" i="13"/>
  <c r="Y284" i="13"/>
  <c r="AD284" i="13"/>
  <c r="Y286" i="13"/>
  <c r="W286" i="13"/>
  <c r="AD286" i="13"/>
  <c r="Y290" i="13"/>
  <c r="W290" i="13"/>
  <c r="AD290" i="13"/>
  <c r="Y292" i="13"/>
  <c r="AD292" i="13"/>
  <c r="W292" i="13"/>
  <c r="Y296" i="13"/>
  <c r="AD296" i="13"/>
  <c r="W296" i="13"/>
  <c r="Y300" i="13"/>
  <c r="AD300" i="13"/>
  <c r="W300" i="13"/>
  <c r="Y304" i="13"/>
  <c r="AD304" i="13"/>
  <c r="W304" i="13"/>
  <c r="Y306" i="13"/>
  <c r="W306" i="13"/>
  <c r="AD306" i="13"/>
  <c r="Y310" i="13"/>
  <c r="W310" i="13"/>
  <c r="AD310" i="13"/>
  <c r="Y312" i="13"/>
  <c r="AD312" i="13"/>
  <c r="W312" i="13"/>
  <c r="W316" i="13"/>
  <c r="Y316" i="13"/>
  <c r="AD316" i="13"/>
  <c r="W318" i="13"/>
  <c r="AD318" i="13"/>
  <c r="Y318" i="13"/>
  <c r="Y322" i="13"/>
  <c r="W322" i="13"/>
  <c r="AD322" i="13"/>
  <c r="AD326" i="13"/>
  <c r="W326" i="13"/>
  <c r="Y326" i="13"/>
  <c r="W366" i="13"/>
  <c r="Y366" i="13"/>
  <c r="AD366" i="13"/>
  <c r="V17" i="14"/>
  <c r="X17" i="14"/>
  <c r="AC17" i="14"/>
  <c r="V19" i="14"/>
  <c r="X19" i="14"/>
  <c r="AC19" i="14"/>
  <c r="AC21" i="14"/>
  <c r="X21" i="14"/>
  <c r="V21" i="14"/>
  <c r="X23" i="14"/>
  <c r="AC23" i="14"/>
  <c r="V23" i="14"/>
  <c r="V25" i="14"/>
  <c r="X25" i="14"/>
  <c r="AC25" i="14"/>
  <c r="V27" i="14"/>
  <c r="X27" i="14"/>
  <c r="AC27" i="14"/>
  <c r="AC29" i="14"/>
  <c r="X29" i="14"/>
  <c r="V29" i="14"/>
  <c r="X31" i="14"/>
  <c r="AC31" i="14"/>
  <c r="V31" i="14"/>
  <c r="X33" i="14"/>
  <c r="AC33" i="14"/>
  <c r="V33" i="14"/>
  <c r="V35" i="14"/>
  <c r="AC35" i="14"/>
  <c r="X35" i="14"/>
  <c r="AC37" i="14"/>
  <c r="V37" i="14"/>
  <c r="X37" i="14"/>
  <c r="X39" i="14"/>
  <c r="AC39" i="14"/>
  <c r="V39" i="14"/>
  <c r="X41" i="14"/>
  <c r="AC41" i="14"/>
  <c r="V41" i="14"/>
  <c r="V43" i="14"/>
  <c r="X43" i="14"/>
  <c r="AC43" i="14"/>
  <c r="AC45" i="14"/>
  <c r="V45" i="14"/>
  <c r="X45" i="14"/>
  <c r="X47" i="14"/>
  <c r="AC47" i="14"/>
  <c r="V47" i="14"/>
  <c r="V49" i="14"/>
  <c r="X49" i="14"/>
  <c r="AC49" i="14"/>
  <c r="V51" i="14"/>
  <c r="X51" i="14"/>
  <c r="AC51" i="14"/>
  <c r="AC53" i="14"/>
  <c r="X53" i="14"/>
  <c r="V53" i="14"/>
  <c r="X55" i="14"/>
  <c r="AC55" i="14"/>
  <c r="V55" i="14"/>
  <c r="V57" i="14"/>
  <c r="AC57" i="14"/>
  <c r="X57" i="14"/>
  <c r="V59" i="14"/>
  <c r="X59" i="14"/>
  <c r="AC59" i="14"/>
  <c r="AC61" i="14"/>
  <c r="X61" i="14"/>
  <c r="V61" i="14"/>
  <c r="X63" i="14"/>
  <c r="AC63" i="14"/>
  <c r="V63" i="14"/>
  <c r="X65" i="14"/>
  <c r="V65" i="14"/>
  <c r="AC65" i="14"/>
  <c r="V67" i="14"/>
  <c r="X67" i="14"/>
  <c r="AC67" i="14"/>
  <c r="AC69" i="14"/>
  <c r="V69" i="14"/>
  <c r="X69" i="14"/>
  <c r="X71" i="14"/>
  <c r="AC71" i="14"/>
  <c r="V71" i="14"/>
  <c r="X73" i="14"/>
  <c r="V73" i="14"/>
  <c r="AC73" i="14"/>
  <c r="V75" i="14"/>
  <c r="X75" i="14"/>
  <c r="AC75" i="14"/>
  <c r="AC77" i="14"/>
  <c r="V77" i="14"/>
  <c r="X77" i="14"/>
  <c r="X79" i="14"/>
  <c r="AC79" i="14"/>
  <c r="V79" i="14"/>
  <c r="X81" i="14"/>
  <c r="V81" i="14"/>
  <c r="AC81" i="14"/>
  <c r="V83" i="14"/>
  <c r="X83" i="14"/>
  <c r="AC83" i="14"/>
  <c r="AC85" i="14"/>
  <c r="V85" i="14"/>
  <c r="X85" i="14"/>
  <c r="X87" i="14"/>
  <c r="AC87" i="14"/>
  <c r="V87" i="14"/>
  <c r="X89" i="14"/>
  <c r="V89" i="14"/>
  <c r="AC89" i="14"/>
  <c r="AC91" i="14"/>
  <c r="X91" i="14"/>
  <c r="V91" i="14"/>
  <c r="V93" i="14"/>
  <c r="AC93" i="14"/>
  <c r="X93" i="14"/>
  <c r="X95" i="14"/>
  <c r="AC95" i="14"/>
  <c r="V95" i="14"/>
  <c r="X97" i="14"/>
  <c r="V97" i="14"/>
  <c r="AC97" i="14"/>
  <c r="V99" i="14"/>
  <c r="X99" i="14"/>
  <c r="AC99" i="14"/>
  <c r="V101" i="14"/>
  <c r="X101" i="14"/>
  <c r="AC101" i="14"/>
  <c r="V103" i="14"/>
  <c r="X103" i="14"/>
  <c r="AC103" i="14"/>
  <c r="X105" i="14"/>
  <c r="AC105" i="14"/>
  <c r="V105" i="14"/>
  <c r="X107" i="14"/>
  <c r="AC107" i="14"/>
  <c r="V107" i="14"/>
  <c r="V109" i="14"/>
  <c r="X109" i="14"/>
  <c r="AC109" i="14"/>
  <c r="AC111" i="14"/>
  <c r="V111" i="14"/>
  <c r="X111" i="14"/>
  <c r="AC113" i="14"/>
  <c r="X113" i="14"/>
  <c r="V113" i="14"/>
  <c r="X115" i="14"/>
  <c r="AC115" i="14"/>
  <c r="V115" i="14"/>
  <c r="V117" i="14"/>
  <c r="X117" i="14"/>
  <c r="AC117" i="14"/>
  <c r="AC119" i="14"/>
  <c r="X119" i="14"/>
  <c r="V119" i="14"/>
  <c r="AC121" i="14"/>
  <c r="V121" i="14"/>
  <c r="X121" i="14"/>
  <c r="V123" i="14"/>
  <c r="AC123" i="14"/>
  <c r="X123" i="14"/>
  <c r="AC125" i="14"/>
  <c r="V125" i="14"/>
  <c r="X125" i="14"/>
  <c r="V127" i="14"/>
  <c r="AC127" i="14"/>
  <c r="X127" i="14"/>
  <c r="AC129" i="14"/>
  <c r="X129" i="14"/>
  <c r="V129" i="14"/>
  <c r="X131" i="14"/>
  <c r="V131" i="14"/>
  <c r="AC131" i="14"/>
  <c r="V133" i="14"/>
  <c r="AC133" i="14"/>
  <c r="X133" i="14"/>
  <c r="V135" i="14"/>
  <c r="X135" i="14"/>
  <c r="AC135" i="14"/>
  <c r="V137" i="14"/>
  <c r="AC137" i="14"/>
  <c r="X137" i="14"/>
  <c r="X139" i="14"/>
  <c r="V139" i="14"/>
  <c r="AC139" i="14"/>
  <c r="V141" i="14"/>
  <c r="AC141" i="14"/>
  <c r="X141" i="14"/>
  <c r="X143" i="14"/>
  <c r="V143" i="14"/>
  <c r="AC143" i="14"/>
  <c r="V145" i="14"/>
  <c r="AC145" i="14"/>
  <c r="X145" i="14"/>
  <c r="X147" i="14"/>
  <c r="V147" i="14"/>
  <c r="AC147" i="14"/>
  <c r="V149" i="14"/>
  <c r="AC149" i="14"/>
  <c r="X149" i="14"/>
  <c r="X151" i="14"/>
  <c r="AC151" i="14"/>
  <c r="V151" i="14"/>
  <c r="X153" i="14"/>
  <c r="AC153" i="14"/>
  <c r="V153" i="14"/>
  <c r="X155" i="14"/>
  <c r="AC155" i="14"/>
  <c r="V155" i="14"/>
  <c r="X157" i="14"/>
  <c r="AC157" i="14"/>
  <c r="V157" i="14"/>
  <c r="X159" i="14"/>
  <c r="AC159" i="14"/>
  <c r="V159" i="14"/>
  <c r="V161" i="14"/>
  <c r="X161" i="14"/>
  <c r="AC161" i="14"/>
  <c r="V163" i="14"/>
  <c r="X163" i="14"/>
  <c r="AC163" i="14"/>
  <c r="V165" i="14"/>
  <c r="X165" i="14"/>
  <c r="AC165" i="14"/>
  <c r="V167" i="14"/>
  <c r="AC167" i="14"/>
  <c r="X167" i="14"/>
  <c r="V169" i="14"/>
  <c r="X169" i="14"/>
  <c r="AC169" i="14"/>
  <c r="X171" i="14"/>
  <c r="AC171" i="14"/>
  <c r="V171" i="14"/>
  <c r="V173" i="14"/>
  <c r="AC173" i="14"/>
  <c r="X173" i="14"/>
  <c r="V175" i="14"/>
  <c r="AC175" i="14"/>
  <c r="X175" i="14"/>
  <c r="V177" i="14"/>
  <c r="AC177" i="14"/>
  <c r="X177" i="14"/>
  <c r="X179" i="14"/>
  <c r="AC179" i="14"/>
  <c r="V179" i="14"/>
  <c r="X181" i="14"/>
  <c r="AC181" i="14"/>
  <c r="V181" i="14"/>
  <c r="X183" i="14"/>
  <c r="AC183" i="14"/>
  <c r="V183" i="14"/>
  <c r="X185" i="14"/>
  <c r="AC185" i="14"/>
  <c r="V185" i="14"/>
  <c r="V187" i="14"/>
  <c r="X187" i="14"/>
  <c r="AC187" i="14"/>
  <c r="X189" i="14"/>
  <c r="AC189" i="14"/>
  <c r="V189" i="14"/>
  <c r="X191" i="14"/>
  <c r="AC191" i="14"/>
  <c r="V191" i="14"/>
  <c r="X193" i="14"/>
  <c r="AC193" i="14"/>
  <c r="V193" i="14"/>
  <c r="V195" i="14"/>
  <c r="X195" i="14"/>
  <c r="AC195" i="14"/>
  <c r="X197" i="14"/>
  <c r="AC197" i="14"/>
  <c r="V197" i="14"/>
  <c r="X199" i="14"/>
  <c r="AC199" i="14"/>
  <c r="V199" i="14"/>
  <c r="X201" i="14"/>
  <c r="AC201" i="14"/>
  <c r="V201" i="14"/>
  <c r="V203" i="14"/>
  <c r="X203" i="14"/>
  <c r="AC203" i="14"/>
  <c r="V205" i="14"/>
  <c r="X205" i="14"/>
  <c r="AC205" i="14"/>
  <c r="V207" i="14"/>
  <c r="X207" i="14"/>
  <c r="AC207" i="14"/>
  <c r="V209" i="14"/>
  <c r="AC209" i="14"/>
  <c r="X209" i="14"/>
  <c r="V211" i="14"/>
  <c r="X211" i="14"/>
  <c r="AC211" i="14"/>
  <c r="V213" i="14"/>
  <c r="AC213" i="14"/>
  <c r="X213" i="14"/>
  <c r="V215" i="14"/>
  <c r="X215" i="14"/>
  <c r="AC215" i="14"/>
  <c r="X217" i="14"/>
  <c r="V217" i="14"/>
  <c r="AC217" i="14"/>
  <c r="V219" i="14"/>
  <c r="X219" i="14"/>
  <c r="AC219" i="14"/>
  <c r="X221" i="14"/>
  <c r="AD221" i="14" s="1"/>
  <c r="V221" i="14"/>
  <c r="AC221" i="14"/>
  <c r="X223" i="14"/>
  <c r="AC223" i="14"/>
  <c r="V223" i="14"/>
  <c r="X225" i="14"/>
  <c r="AC225" i="14"/>
  <c r="V225" i="14"/>
  <c r="X227" i="14"/>
  <c r="AC227" i="14"/>
  <c r="V227" i="14"/>
  <c r="X229" i="14"/>
  <c r="AC229" i="14"/>
  <c r="V229" i="14"/>
  <c r="X231" i="14"/>
  <c r="V231" i="14"/>
  <c r="AC231" i="14"/>
  <c r="V233" i="14"/>
  <c r="X233" i="14"/>
  <c r="AC233" i="14"/>
  <c r="X235" i="14"/>
  <c r="V235" i="14"/>
  <c r="AC235" i="14"/>
  <c r="X237" i="14"/>
  <c r="AD237" i="14" s="1"/>
  <c r="V237" i="14"/>
  <c r="AC237" i="14"/>
  <c r="X239" i="14"/>
  <c r="AC239" i="14"/>
  <c r="V239" i="14"/>
  <c r="X241" i="14"/>
  <c r="AC241" i="14"/>
  <c r="V241" i="14"/>
  <c r="X243" i="14"/>
  <c r="AC243" i="14"/>
  <c r="V243" i="14"/>
  <c r="X245" i="14"/>
  <c r="AC245" i="14"/>
  <c r="V245" i="14"/>
  <c r="AC247" i="14"/>
  <c r="V247" i="14"/>
  <c r="X247" i="14"/>
  <c r="AC249" i="14"/>
  <c r="X249" i="14"/>
  <c r="V249" i="14"/>
  <c r="AC251" i="14"/>
  <c r="V251" i="14"/>
  <c r="X251" i="14"/>
  <c r="AC253" i="14"/>
  <c r="V253" i="14"/>
  <c r="X253" i="14"/>
  <c r="V255" i="14"/>
  <c r="X255" i="14"/>
  <c r="AC255" i="14"/>
  <c r="V257" i="14"/>
  <c r="X257" i="14"/>
  <c r="AC257" i="14"/>
  <c r="V259" i="14"/>
  <c r="X259" i="14"/>
  <c r="AC259" i="14"/>
  <c r="V261" i="14"/>
  <c r="X261" i="14"/>
  <c r="AC261" i="14"/>
  <c r="X263" i="14"/>
  <c r="V263" i="14"/>
  <c r="AC263" i="14"/>
  <c r="X265" i="14"/>
  <c r="AC265" i="14"/>
  <c r="V265" i="14"/>
  <c r="V267" i="14"/>
  <c r="X267" i="14"/>
  <c r="AC267" i="14"/>
  <c r="X269" i="14"/>
  <c r="AD269" i="14" s="1"/>
  <c r="V269" i="14"/>
  <c r="AC269" i="14"/>
  <c r="AC271" i="14"/>
  <c r="X271" i="14"/>
  <c r="V271" i="14"/>
  <c r="V273" i="14"/>
  <c r="X273" i="14"/>
  <c r="AC273" i="14"/>
  <c r="V275" i="14"/>
  <c r="X275" i="14"/>
  <c r="AC275" i="14"/>
  <c r="X277" i="14"/>
  <c r="AC277" i="14"/>
  <c r="V277" i="14"/>
  <c r="AC279" i="14"/>
  <c r="V279" i="14"/>
  <c r="X279" i="14"/>
  <c r="V281" i="14"/>
  <c r="X281" i="14"/>
  <c r="AC281" i="14"/>
  <c r="V283" i="14"/>
  <c r="X283" i="14"/>
  <c r="AC283" i="14"/>
  <c r="V285" i="14"/>
  <c r="X285" i="14"/>
  <c r="AC285" i="14"/>
  <c r="AC287" i="14"/>
  <c r="X287" i="14"/>
  <c r="V287" i="14"/>
  <c r="V289" i="14"/>
  <c r="AC289" i="14"/>
  <c r="X289" i="14"/>
  <c r="V291" i="14"/>
  <c r="X291" i="14"/>
  <c r="AC291" i="14"/>
  <c r="V293" i="14"/>
  <c r="X293" i="14"/>
  <c r="AC293" i="14"/>
  <c r="AC295" i="14"/>
  <c r="X295" i="14"/>
  <c r="V295" i="14"/>
  <c r="X297" i="14"/>
  <c r="V297" i="14"/>
  <c r="AC297" i="14"/>
  <c r="V299" i="14"/>
  <c r="AC299" i="14"/>
  <c r="X299" i="14"/>
  <c r="X301" i="14"/>
  <c r="AC301" i="14"/>
  <c r="V301" i="14"/>
  <c r="V303" i="14"/>
  <c r="AC303" i="14"/>
  <c r="X303" i="14"/>
  <c r="V305" i="14"/>
  <c r="AC305" i="14"/>
  <c r="X305" i="14"/>
  <c r="X307" i="14"/>
  <c r="V307" i="14"/>
  <c r="AC307" i="14"/>
  <c r="X309" i="14"/>
  <c r="AC309" i="14"/>
  <c r="V309" i="14"/>
  <c r="V311" i="14"/>
  <c r="AC311" i="14"/>
  <c r="X311" i="14"/>
  <c r="X313" i="14"/>
  <c r="AC313" i="14"/>
  <c r="V313" i="14"/>
  <c r="X315" i="14"/>
  <c r="AC315" i="14"/>
  <c r="V315" i="14"/>
  <c r="X317" i="14"/>
  <c r="AC317" i="14"/>
  <c r="V317" i="14"/>
  <c r="V319" i="14"/>
  <c r="X319" i="14"/>
  <c r="AC319" i="14"/>
  <c r="V321" i="14"/>
  <c r="AC321" i="14"/>
  <c r="X321" i="14"/>
  <c r="AC323" i="14"/>
  <c r="X323" i="14"/>
  <c r="V323" i="14"/>
  <c r="X325" i="14"/>
  <c r="AC325" i="14"/>
  <c r="V325" i="14"/>
  <c r="V327" i="14"/>
  <c r="X327" i="14"/>
  <c r="AC327" i="14"/>
  <c r="AC329" i="14"/>
  <c r="X329" i="14"/>
  <c r="V329" i="14"/>
  <c r="AC331" i="14"/>
  <c r="X331" i="14"/>
  <c r="V331" i="14"/>
  <c r="X333" i="14"/>
  <c r="AC333" i="14"/>
  <c r="V333" i="14"/>
  <c r="V335" i="14"/>
  <c r="X335" i="14"/>
  <c r="AC335" i="14"/>
  <c r="X337" i="14"/>
  <c r="V337" i="14"/>
  <c r="AC337" i="14"/>
  <c r="AC339" i="14"/>
  <c r="X339" i="14"/>
  <c r="V339" i="14"/>
  <c r="X341" i="14"/>
  <c r="AC341" i="14"/>
  <c r="V341" i="14"/>
  <c r="V343" i="14"/>
  <c r="X343" i="14"/>
  <c r="AC343" i="14"/>
  <c r="X345" i="14"/>
  <c r="AC345" i="14"/>
  <c r="V345" i="14"/>
  <c r="X347" i="14"/>
  <c r="AC347" i="14"/>
  <c r="V347" i="14"/>
  <c r="X349" i="14"/>
  <c r="AC349" i="14"/>
  <c r="V349" i="14"/>
  <c r="V351" i="14"/>
  <c r="X351" i="14"/>
  <c r="AC351" i="14"/>
  <c r="AC353" i="14"/>
  <c r="X353" i="14"/>
  <c r="V353" i="14"/>
  <c r="X355" i="14"/>
  <c r="V355" i="14"/>
  <c r="AC355" i="14"/>
  <c r="V357" i="14"/>
  <c r="X357" i="14"/>
  <c r="AC357" i="14"/>
  <c r="X359" i="14"/>
  <c r="AC359" i="14"/>
  <c r="V359" i="14"/>
  <c r="X361" i="14"/>
  <c r="V361" i="14"/>
  <c r="AC361" i="14"/>
  <c r="V363" i="14"/>
  <c r="X363" i="14"/>
  <c r="AC363" i="14"/>
  <c r="AC365" i="14"/>
  <c r="V365" i="14"/>
  <c r="X365" i="14"/>
  <c r="X367" i="14"/>
  <c r="V367" i="14"/>
  <c r="AC367" i="14"/>
  <c r="V369" i="14"/>
  <c r="X369" i="14"/>
  <c r="AC369" i="14"/>
  <c r="X371" i="14"/>
  <c r="AC371" i="14"/>
  <c r="V371" i="14"/>
  <c r="X373" i="14"/>
  <c r="V373" i="14"/>
  <c r="AC373" i="14"/>
  <c r="V375" i="14"/>
  <c r="X375" i="14"/>
  <c r="AC375" i="14"/>
  <c r="X377" i="14"/>
  <c r="AC377" i="14"/>
  <c r="V377" i="14"/>
  <c r="X379" i="14"/>
  <c r="V379" i="14"/>
  <c r="AC379" i="14"/>
  <c r="V381" i="14"/>
  <c r="X381" i="14"/>
  <c r="AC381" i="14"/>
  <c r="X383" i="14"/>
  <c r="AC383" i="14"/>
  <c r="V383" i="14"/>
  <c r="X385" i="14"/>
  <c r="V385" i="14"/>
  <c r="AC385" i="14"/>
  <c r="V387" i="14"/>
  <c r="AC387" i="14"/>
  <c r="X387" i="14"/>
  <c r="X389" i="14"/>
  <c r="AC389" i="14"/>
  <c r="V389" i="14"/>
  <c r="V391" i="14"/>
  <c r="X391" i="14"/>
  <c r="AC391" i="14"/>
  <c r="AC393" i="14"/>
  <c r="X393" i="14"/>
  <c r="V393" i="14"/>
  <c r="X395" i="14"/>
  <c r="AC395" i="14"/>
  <c r="V395" i="14"/>
  <c r="X397" i="14"/>
  <c r="AD397" i="14" s="1"/>
  <c r="V397" i="14"/>
  <c r="AC397" i="14"/>
  <c r="V399" i="14"/>
  <c r="X399" i="14"/>
  <c r="AC399" i="14"/>
  <c r="AC401" i="14"/>
  <c r="X401" i="14"/>
  <c r="V401" i="14"/>
  <c r="V403" i="14"/>
  <c r="X403" i="14"/>
  <c r="AC403" i="14"/>
  <c r="AC405" i="14"/>
  <c r="X405" i="14"/>
  <c r="V405" i="14"/>
  <c r="X407" i="14"/>
  <c r="V407" i="14"/>
  <c r="AC407" i="14"/>
  <c r="AC409" i="14"/>
  <c r="X409" i="14"/>
  <c r="V409" i="14"/>
  <c r="V411" i="14"/>
  <c r="X411" i="14"/>
  <c r="AC411" i="14"/>
  <c r="AC413" i="14"/>
  <c r="V413" i="14"/>
  <c r="X413" i="14"/>
  <c r="X415" i="14"/>
  <c r="V415" i="14"/>
  <c r="AC415" i="14"/>
  <c r="AC417" i="14"/>
  <c r="V417" i="14"/>
  <c r="X417" i="14"/>
  <c r="AD417" i="14" s="1"/>
  <c r="V419" i="14"/>
  <c r="X419" i="14"/>
  <c r="AC419" i="14"/>
  <c r="AC421" i="14"/>
  <c r="X421" i="14"/>
  <c r="V421" i="14"/>
  <c r="X423" i="14"/>
  <c r="V423" i="14"/>
  <c r="AC423" i="14"/>
  <c r="AC425" i="14"/>
  <c r="V425" i="14"/>
  <c r="X425" i="14"/>
  <c r="V427" i="14"/>
  <c r="X427" i="14"/>
  <c r="AC427" i="14"/>
  <c r="AC429" i="14"/>
  <c r="V429" i="14"/>
  <c r="X429" i="14"/>
  <c r="X431" i="14"/>
  <c r="V431" i="14"/>
  <c r="AC431" i="14"/>
  <c r="AC433" i="14"/>
  <c r="V433" i="14"/>
  <c r="X433" i="14"/>
  <c r="AD433" i="14" s="1"/>
  <c r="V435" i="14"/>
  <c r="X435" i="14"/>
  <c r="AC435" i="14"/>
  <c r="AC437" i="14"/>
  <c r="X437" i="14"/>
  <c r="V437" i="14"/>
  <c r="X439" i="14"/>
  <c r="V439" i="14"/>
  <c r="AC439" i="14"/>
  <c r="AC441" i="14"/>
  <c r="V441" i="14"/>
  <c r="X441" i="14"/>
  <c r="V443" i="14"/>
  <c r="X443" i="14"/>
  <c r="AC443" i="14"/>
  <c r="AC445" i="14"/>
  <c r="V445" i="14"/>
  <c r="X445" i="14"/>
  <c r="X447" i="14"/>
  <c r="V447" i="14"/>
  <c r="AC447" i="14"/>
  <c r="AC449" i="14"/>
  <c r="V449" i="14"/>
  <c r="X449" i="14"/>
  <c r="AD449" i="14" s="1"/>
  <c r="V451" i="14"/>
  <c r="X451" i="14"/>
  <c r="AC451" i="14"/>
  <c r="AC453" i="14"/>
  <c r="X453" i="14"/>
  <c r="V453" i="14"/>
  <c r="X455" i="14"/>
  <c r="V455" i="14"/>
  <c r="AC455" i="14"/>
  <c r="AC457" i="14"/>
  <c r="X457" i="14"/>
  <c r="V457" i="14"/>
  <c r="V459" i="14"/>
  <c r="X459" i="14"/>
  <c r="AC459" i="14"/>
  <c r="AC461" i="14"/>
  <c r="V461" i="14"/>
  <c r="X461" i="14"/>
  <c r="X463" i="14"/>
  <c r="V463" i="14"/>
  <c r="AC463" i="14"/>
  <c r="AC465" i="14"/>
  <c r="X465" i="14"/>
  <c r="V465" i="14"/>
  <c r="V467" i="14"/>
  <c r="X467" i="14"/>
  <c r="AC467" i="14"/>
  <c r="AC469" i="14"/>
  <c r="X469" i="14"/>
  <c r="V469" i="14"/>
  <c r="X471" i="14"/>
  <c r="V471" i="14"/>
  <c r="AC471" i="14"/>
  <c r="X473" i="14"/>
  <c r="V473" i="14"/>
  <c r="AC473" i="14"/>
  <c r="X475" i="14"/>
  <c r="AC475" i="14"/>
  <c r="V475" i="14"/>
  <c r="AC477" i="14"/>
  <c r="V477" i="14"/>
  <c r="X477" i="14"/>
  <c r="V479" i="14"/>
  <c r="X479" i="14"/>
  <c r="AC479" i="14"/>
  <c r="V481" i="14"/>
  <c r="X481" i="14"/>
  <c r="AC481" i="14"/>
  <c r="X483" i="14"/>
  <c r="V483" i="14"/>
  <c r="AC483" i="14"/>
  <c r="AC485" i="14"/>
  <c r="V485" i="14"/>
  <c r="X485" i="14"/>
  <c r="V487" i="14"/>
  <c r="X487" i="14"/>
  <c r="AC487" i="14"/>
  <c r="X489" i="14"/>
  <c r="AC489" i="14"/>
  <c r="V489" i="14"/>
  <c r="V491" i="14"/>
  <c r="X491" i="14"/>
  <c r="AC491" i="14"/>
  <c r="X493" i="14"/>
  <c r="AC493" i="14"/>
  <c r="V493" i="14"/>
  <c r="X495" i="14"/>
  <c r="AC495" i="14"/>
  <c r="V495" i="14"/>
  <c r="AC497" i="14"/>
  <c r="V497" i="14"/>
  <c r="X497" i="14"/>
  <c r="AD497" i="14" s="1"/>
  <c r="AC499" i="14"/>
  <c r="V499" i="14"/>
  <c r="X499" i="14"/>
  <c r="V501" i="14"/>
  <c r="X501" i="14"/>
  <c r="AC501" i="14"/>
  <c r="AC503" i="14"/>
  <c r="V503" i="14"/>
  <c r="X503" i="14"/>
  <c r="V505" i="14"/>
  <c r="AC505" i="14"/>
  <c r="X505" i="14"/>
  <c r="AC507" i="14"/>
  <c r="V507" i="14"/>
  <c r="X507" i="14"/>
  <c r="V509" i="14"/>
  <c r="X509" i="14"/>
  <c r="AC509" i="14"/>
  <c r="AC511" i="14"/>
  <c r="V511" i="14"/>
  <c r="X511" i="14"/>
  <c r="V513" i="14"/>
  <c r="AC513" i="14"/>
  <c r="X513" i="14"/>
  <c r="AC515" i="14"/>
  <c r="X515" i="14"/>
  <c r="V515" i="14"/>
  <c r="X517" i="14"/>
  <c r="AC517" i="14"/>
  <c r="V517" i="14"/>
  <c r="AC519" i="14"/>
  <c r="X519" i="14"/>
  <c r="V519" i="14"/>
  <c r="V521" i="14"/>
  <c r="X521" i="14"/>
  <c r="AC521" i="14"/>
  <c r="AC523" i="14"/>
  <c r="V523" i="14"/>
  <c r="X523" i="14"/>
  <c r="V525" i="14"/>
  <c r="X525" i="14"/>
  <c r="AC525" i="14"/>
  <c r="AC527" i="14"/>
  <c r="V527" i="14"/>
  <c r="X527" i="14"/>
  <c r="X529" i="14"/>
  <c r="V529" i="14"/>
  <c r="AC529" i="14"/>
  <c r="AC531" i="14"/>
  <c r="X531" i="14"/>
  <c r="V531" i="14"/>
  <c r="X533" i="14"/>
  <c r="AC533" i="14"/>
  <c r="V533" i="14"/>
  <c r="AC535" i="14"/>
  <c r="X535" i="14"/>
  <c r="V535" i="14"/>
  <c r="X537" i="14"/>
  <c r="AC537" i="14"/>
  <c r="V537" i="14"/>
  <c r="AC539" i="14"/>
  <c r="X539" i="14"/>
  <c r="V539" i="14"/>
  <c r="V541" i="14"/>
  <c r="AC541" i="14"/>
  <c r="X541" i="14"/>
  <c r="AC543" i="14"/>
  <c r="V543" i="14"/>
  <c r="X543" i="14"/>
  <c r="AC545" i="14"/>
  <c r="X545" i="14"/>
  <c r="V545" i="14"/>
  <c r="AC547" i="14"/>
  <c r="V547" i="14"/>
  <c r="X547" i="14"/>
  <c r="X549" i="14"/>
  <c r="AC549" i="14"/>
  <c r="V549" i="14"/>
  <c r="AC551" i="14"/>
  <c r="X551" i="14"/>
  <c r="V551" i="14"/>
  <c r="X553" i="14"/>
  <c r="AC553" i="14"/>
  <c r="V553" i="14"/>
  <c r="AC555" i="14"/>
  <c r="X555" i="14"/>
  <c r="V555" i="14"/>
  <c r="V557" i="14"/>
  <c r="X557" i="14"/>
  <c r="AC557" i="14"/>
  <c r="AC559" i="14"/>
  <c r="V559" i="14"/>
  <c r="X559" i="14"/>
  <c r="V561" i="14"/>
  <c r="AC561" i="14"/>
  <c r="X561" i="14"/>
  <c r="AC563" i="14"/>
  <c r="V563" i="14"/>
  <c r="X563" i="14"/>
  <c r="X565" i="14"/>
  <c r="AC565" i="14"/>
  <c r="V565" i="14"/>
  <c r="AC567" i="14"/>
  <c r="X567" i="14"/>
  <c r="V567" i="14"/>
  <c r="V569" i="14"/>
  <c r="X569" i="14"/>
  <c r="AC569" i="14"/>
  <c r="AC571" i="14"/>
  <c r="V571" i="14"/>
  <c r="X571" i="14"/>
  <c r="V573" i="14"/>
  <c r="X573" i="14"/>
  <c r="AC573" i="14"/>
  <c r="AC575" i="14"/>
  <c r="V575" i="14"/>
  <c r="X575" i="14"/>
  <c r="V577" i="14"/>
  <c r="AC577" i="14"/>
  <c r="X577" i="14"/>
  <c r="AC579" i="14"/>
  <c r="X579" i="14"/>
  <c r="V579" i="14"/>
  <c r="X581" i="14"/>
  <c r="AC581" i="14"/>
  <c r="V581" i="14"/>
  <c r="AC583" i="14"/>
  <c r="X583" i="14"/>
  <c r="V583" i="14"/>
  <c r="V585" i="14"/>
  <c r="AC585" i="14"/>
  <c r="X585" i="14"/>
  <c r="AC587" i="14"/>
  <c r="V587" i="14"/>
  <c r="X587" i="14"/>
  <c r="V589" i="14"/>
  <c r="X589" i="14"/>
  <c r="AC589" i="14"/>
  <c r="AC591" i="14"/>
  <c r="V591" i="14"/>
  <c r="X591" i="14"/>
  <c r="X593" i="14"/>
  <c r="V593" i="14"/>
  <c r="AC593" i="14"/>
  <c r="AC595" i="14"/>
  <c r="X595" i="14"/>
  <c r="V595" i="14"/>
  <c r="X597" i="14"/>
  <c r="AC597" i="14"/>
  <c r="V597" i="14"/>
  <c r="AC599" i="14"/>
  <c r="X599" i="14"/>
  <c r="V599" i="14"/>
  <c r="X601" i="14"/>
  <c r="AC601" i="14"/>
  <c r="V601" i="14"/>
  <c r="AC603" i="14"/>
  <c r="X603" i="14"/>
  <c r="V603" i="14"/>
  <c r="V605" i="14"/>
  <c r="AC605" i="14"/>
  <c r="X605" i="14"/>
  <c r="X607" i="14"/>
  <c r="V607" i="14"/>
  <c r="AC607" i="14"/>
  <c r="AC609" i="14"/>
  <c r="V609" i="14"/>
  <c r="X609" i="14"/>
  <c r="AD609" i="14" s="1"/>
  <c r="V611" i="14"/>
  <c r="AC611" i="14"/>
  <c r="X611" i="14"/>
  <c r="V613" i="14"/>
  <c r="AC613" i="14"/>
  <c r="X613" i="14"/>
  <c r="X615" i="14"/>
  <c r="AC615" i="14"/>
  <c r="V615" i="14"/>
  <c r="AC617" i="14"/>
  <c r="X617" i="14"/>
  <c r="V617" i="14"/>
  <c r="X619" i="14"/>
  <c r="V619" i="14"/>
  <c r="AC619" i="14"/>
  <c r="X621" i="14"/>
  <c r="AD621" i="14" s="1"/>
  <c r="V621" i="14"/>
  <c r="AC621" i="14"/>
  <c r="AC623" i="14"/>
  <c r="V623" i="14"/>
  <c r="X623" i="14"/>
  <c r="V625" i="14"/>
  <c r="X625" i="14"/>
  <c r="AC625" i="14"/>
  <c r="X627" i="14"/>
  <c r="V627" i="14"/>
  <c r="AC627" i="14"/>
  <c r="X629" i="14"/>
  <c r="V629" i="14"/>
  <c r="AC629" i="14"/>
  <c r="AC631" i="14"/>
  <c r="X631" i="14"/>
  <c r="V631" i="14"/>
  <c r="V633" i="14"/>
  <c r="X633" i="14"/>
  <c r="AC633" i="14"/>
  <c r="X635" i="14"/>
  <c r="V635" i="14"/>
  <c r="AC635" i="14"/>
  <c r="X637" i="14"/>
  <c r="AC637" i="14"/>
  <c r="V637" i="14"/>
  <c r="AC639" i="14"/>
  <c r="X639" i="14"/>
  <c r="V639" i="14"/>
  <c r="V641" i="14"/>
  <c r="AC641" i="14"/>
  <c r="X641" i="14"/>
  <c r="X643" i="14"/>
  <c r="V643" i="14"/>
  <c r="AC643" i="14"/>
  <c r="X645" i="14"/>
  <c r="AC645" i="14"/>
  <c r="V645" i="14"/>
  <c r="AC647" i="14"/>
  <c r="V647" i="14"/>
  <c r="X647" i="14"/>
  <c r="V649" i="14"/>
  <c r="X649" i="14"/>
  <c r="AC649" i="14"/>
  <c r="X651" i="14"/>
  <c r="AC651" i="14"/>
  <c r="V651" i="14"/>
  <c r="X653" i="14"/>
  <c r="AD653" i="14" s="1"/>
  <c r="V653" i="14"/>
  <c r="AC653" i="14"/>
  <c r="AC655" i="14"/>
  <c r="V655" i="14"/>
  <c r="X655" i="14"/>
  <c r="V657" i="14"/>
  <c r="X657" i="14"/>
  <c r="AC657" i="14"/>
  <c r="X659" i="14"/>
  <c r="V659" i="14"/>
  <c r="AC659" i="14"/>
  <c r="X661" i="14"/>
  <c r="V661" i="14"/>
  <c r="AC661" i="14"/>
  <c r="AC663" i="14"/>
  <c r="V663" i="14"/>
  <c r="X663" i="14"/>
  <c r="V665" i="14"/>
  <c r="X665" i="14"/>
  <c r="AC665" i="14"/>
  <c r="X667" i="14"/>
  <c r="V667" i="14"/>
  <c r="AC667" i="14"/>
  <c r="X669" i="14"/>
  <c r="AD669" i="14" s="1"/>
  <c r="V669" i="14"/>
  <c r="AC669" i="14"/>
  <c r="AC671" i="14"/>
  <c r="X671" i="14"/>
  <c r="V671" i="14"/>
  <c r="V673" i="14"/>
  <c r="AC673" i="14"/>
  <c r="X673" i="14"/>
  <c r="X675" i="14"/>
  <c r="AC675" i="14"/>
  <c r="V675" i="14"/>
  <c r="X677" i="14"/>
  <c r="AC677" i="14"/>
  <c r="V677" i="14"/>
  <c r="AC679" i="14"/>
  <c r="X679" i="14"/>
  <c r="V679" i="14"/>
  <c r="V681" i="14"/>
  <c r="X681" i="14"/>
  <c r="AC681" i="14"/>
  <c r="X683" i="14"/>
  <c r="AC683" i="14"/>
  <c r="V683" i="14"/>
  <c r="X685" i="14"/>
  <c r="AD685" i="14" s="1"/>
  <c r="V685" i="14"/>
  <c r="AC685" i="14"/>
  <c r="AC687" i="14"/>
  <c r="V687" i="14"/>
  <c r="X687" i="14"/>
  <c r="V689" i="14"/>
  <c r="X689" i="14"/>
  <c r="AC689" i="14"/>
  <c r="X691" i="14"/>
  <c r="V691" i="14"/>
  <c r="AC691" i="14"/>
  <c r="X693" i="14"/>
  <c r="V693" i="14"/>
  <c r="AC693" i="14"/>
  <c r="AC695" i="14"/>
  <c r="X695" i="14"/>
  <c r="V695" i="14"/>
  <c r="V697" i="14"/>
  <c r="X697" i="14"/>
  <c r="AC697" i="14"/>
  <c r="X699" i="14"/>
  <c r="AC699" i="14"/>
  <c r="V699" i="14"/>
  <c r="X701" i="14"/>
  <c r="AD701" i="14" s="1"/>
  <c r="V701" i="14"/>
  <c r="AC701" i="14"/>
  <c r="AC703" i="14"/>
  <c r="X703" i="14"/>
  <c r="V703" i="14"/>
  <c r="V705" i="14"/>
  <c r="AC705" i="14"/>
  <c r="X705" i="14"/>
  <c r="X707" i="14"/>
  <c r="AC707" i="14"/>
  <c r="V707" i="14"/>
  <c r="X709" i="14"/>
  <c r="AC709" i="14"/>
  <c r="V709" i="14"/>
  <c r="AC711" i="14"/>
  <c r="X711" i="14"/>
  <c r="V711" i="14"/>
  <c r="V713" i="14"/>
  <c r="X713" i="14"/>
  <c r="AC713" i="14"/>
  <c r="X715" i="14"/>
  <c r="AC715" i="14"/>
  <c r="V715" i="14"/>
  <c r="X717" i="14"/>
  <c r="AD717" i="14" s="1"/>
  <c r="V717" i="14"/>
  <c r="AC717" i="14"/>
  <c r="AC719" i="14"/>
  <c r="V719" i="14"/>
  <c r="X719" i="14"/>
  <c r="V721" i="14"/>
  <c r="X721" i="14"/>
  <c r="AC721" i="14"/>
  <c r="X723" i="14"/>
  <c r="V723" i="14"/>
  <c r="AC723" i="14"/>
  <c r="X725" i="14"/>
  <c r="AC725" i="14"/>
  <c r="V725" i="14"/>
  <c r="AC727" i="14"/>
  <c r="X727" i="14"/>
  <c r="V727" i="14"/>
  <c r="V729" i="14"/>
  <c r="AC729" i="14"/>
  <c r="X729" i="14"/>
  <c r="X731" i="14"/>
  <c r="V731" i="14"/>
  <c r="AC731" i="14"/>
  <c r="X733" i="14"/>
  <c r="AD733" i="14" s="1"/>
  <c r="V733" i="14"/>
  <c r="AC733" i="14"/>
  <c r="AC735" i="14"/>
  <c r="X735" i="14"/>
  <c r="V735" i="14"/>
  <c r="V737" i="14"/>
  <c r="AC737" i="14"/>
  <c r="X737" i="14"/>
  <c r="X739" i="14"/>
  <c r="V739" i="14"/>
  <c r="AC739" i="14"/>
  <c r="X741" i="14"/>
  <c r="AC741" i="14"/>
  <c r="V741" i="14"/>
  <c r="AC743" i="14"/>
  <c r="V743" i="14"/>
  <c r="X743" i="14"/>
  <c r="V745" i="14"/>
  <c r="X745" i="14"/>
  <c r="AC745" i="14"/>
  <c r="X747" i="14"/>
  <c r="AC747" i="14"/>
  <c r="V747" i="14"/>
  <c r="X749" i="14"/>
  <c r="AD749" i="14" s="1"/>
  <c r="V749" i="14"/>
  <c r="AC749" i="14"/>
  <c r="AC751" i="14"/>
  <c r="V751" i="14"/>
  <c r="X751" i="14"/>
  <c r="V753" i="14"/>
  <c r="X753" i="14"/>
  <c r="AC753" i="14"/>
  <c r="X755" i="14"/>
  <c r="V755" i="14"/>
  <c r="AC755" i="14"/>
  <c r="X757" i="14"/>
  <c r="AD757" i="14" s="1"/>
  <c r="V757" i="14"/>
  <c r="AC757" i="14"/>
  <c r="AC759" i="14"/>
  <c r="V759" i="14"/>
  <c r="X759" i="14"/>
  <c r="V761" i="14"/>
  <c r="X761" i="14"/>
  <c r="AC761" i="14"/>
  <c r="X763" i="14"/>
  <c r="V763" i="14"/>
  <c r="AC763" i="14"/>
  <c r="X765" i="14"/>
  <c r="AC765" i="14"/>
  <c r="V765" i="14"/>
  <c r="AC767" i="14"/>
  <c r="X767" i="14"/>
  <c r="V767" i="14"/>
  <c r="V769" i="14"/>
  <c r="AC769" i="14"/>
  <c r="X769" i="14"/>
  <c r="X771" i="14"/>
  <c r="V771" i="14"/>
  <c r="AC771" i="14"/>
  <c r="X773" i="14"/>
  <c r="AC773" i="14"/>
  <c r="V773" i="14"/>
  <c r="AC775" i="14"/>
  <c r="V775" i="14"/>
  <c r="X775" i="14"/>
  <c r="V777" i="14"/>
  <c r="X777" i="14"/>
  <c r="AC777" i="14"/>
  <c r="X779" i="14"/>
  <c r="AC779" i="14"/>
  <c r="V779" i="14"/>
  <c r="X781" i="14"/>
  <c r="AD781" i="14" s="1"/>
  <c r="V781" i="14"/>
  <c r="AC781" i="14"/>
  <c r="AC783" i="14"/>
  <c r="V783" i="14"/>
  <c r="X783" i="14"/>
  <c r="V785" i="14"/>
  <c r="X785" i="14"/>
  <c r="AC785" i="14"/>
  <c r="X787" i="14"/>
  <c r="V787" i="14"/>
  <c r="AC787" i="14"/>
  <c r="X789" i="14"/>
  <c r="V789" i="14"/>
  <c r="AC789" i="14"/>
  <c r="V791" i="14"/>
  <c r="AC791" i="14"/>
  <c r="X791" i="14"/>
  <c r="X793" i="14"/>
  <c r="AC793" i="14"/>
  <c r="V793" i="14"/>
  <c r="X795" i="14"/>
  <c r="V795" i="14"/>
  <c r="AC795" i="14"/>
  <c r="V797" i="14"/>
  <c r="AC797" i="14"/>
  <c r="X797" i="14"/>
  <c r="V799" i="14"/>
  <c r="X799" i="14"/>
  <c r="AC799" i="14"/>
  <c r="X801" i="14"/>
  <c r="AC801" i="14"/>
  <c r="V801" i="14"/>
  <c r="V803" i="14"/>
  <c r="AC803" i="14"/>
  <c r="X803" i="14"/>
  <c r="V805" i="14"/>
  <c r="X805" i="14"/>
  <c r="AC805" i="14"/>
  <c r="X807" i="14"/>
  <c r="V807" i="14"/>
  <c r="AC807" i="14"/>
  <c r="X809" i="14"/>
  <c r="AC809" i="14"/>
  <c r="V809" i="14"/>
  <c r="AC811" i="14"/>
  <c r="V811" i="14"/>
  <c r="X811" i="14"/>
  <c r="V813" i="14"/>
  <c r="X813" i="14"/>
  <c r="AC813" i="14"/>
  <c r="X815" i="14"/>
  <c r="AC815" i="14"/>
  <c r="V815" i="14"/>
  <c r="X817" i="14"/>
  <c r="AC817" i="14"/>
  <c r="V817" i="14"/>
  <c r="X819" i="14"/>
  <c r="V819" i="14"/>
  <c r="AC819" i="14"/>
  <c r="V821" i="14"/>
  <c r="X821" i="14"/>
  <c r="AC821" i="14"/>
  <c r="V823" i="14"/>
  <c r="X823" i="14"/>
  <c r="AC823" i="14"/>
  <c r="X825" i="14"/>
  <c r="AC825" i="14"/>
  <c r="V825" i="14"/>
  <c r="AC827" i="14"/>
  <c r="X827" i="14"/>
  <c r="V827" i="14"/>
  <c r="V829" i="14"/>
  <c r="AC829" i="14"/>
  <c r="X829" i="14"/>
  <c r="V831" i="14"/>
  <c r="X831" i="14"/>
  <c r="AC831" i="14"/>
  <c r="X833" i="14"/>
  <c r="AC833" i="14"/>
  <c r="V833" i="14"/>
  <c r="V835" i="14"/>
  <c r="AC835" i="14"/>
  <c r="X835" i="14"/>
  <c r="V837" i="14"/>
  <c r="X837" i="14"/>
  <c r="AC837" i="14"/>
  <c r="X839" i="14"/>
  <c r="AC839" i="14"/>
  <c r="V839" i="14"/>
  <c r="X841" i="14"/>
  <c r="AC841" i="14"/>
  <c r="V841" i="14"/>
  <c r="AC843" i="14"/>
  <c r="X843" i="14"/>
  <c r="V843" i="14"/>
  <c r="V845" i="14"/>
  <c r="X845" i="14"/>
  <c r="AC845" i="14"/>
  <c r="X847" i="14"/>
  <c r="AC847" i="14"/>
  <c r="V847" i="14"/>
  <c r="X849" i="14"/>
  <c r="AC849" i="14"/>
  <c r="V849" i="14"/>
  <c r="X851" i="14"/>
  <c r="V851" i="14"/>
  <c r="AC851" i="14"/>
  <c r="V853" i="14"/>
  <c r="X853" i="14"/>
  <c r="AC853" i="14"/>
  <c r="V855" i="14"/>
  <c r="AC855" i="14"/>
  <c r="X855" i="14"/>
  <c r="X857" i="14"/>
  <c r="AC857" i="14"/>
  <c r="V857" i="14"/>
  <c r="V859" i="14"/>
  <c r="AC859" i="14"/>
  <c r="X859" i="14"/>
  <c r="V861" i="14"/>
  <c r="X861" i="14"/>
  <c r="AC861" i="14"/>
  <c r="V863" i="14"/>
  <c r="AC863" i="14"/>
  <c r="X863" i="14"/>
  <c r="X865" i="14"/>
  <c r="AC865" i="14"/>
  <c r="V865" i="14"/>
  <c r="V867" i="14"/>
  <c r="AC867" i="14"/>
  <c r="X867" i="14"/>
  <c r="V869" i="14"/>
  <c r="X869" i="14"/>
  <c r="AC869" i="14"/>
  <c r="X871" i="14"/>
  <c r="AC871" i="14"/>
  <c r="V871" i="14"/>
  <c r="X873" i="14"/>
  <c r="AC873" i="14"/>
  <c r="V873" i="14"/>
  <c r="AC875" i="14"/>
  <c r="X875" i="14"/>
  <c r="V875" i="14"/>
  <c r="V877" i="14"/>
  <c r="X877" i="14"/>
  <c r="AC877" i="14"/>
  <c r="X879" i="14"/>
  <c r="AC879" i="14"/>
  <c r="V879" i="14"/>
  <c r="X881" i="14"/>
  <c r="AC881" i="14"/>
  <c r="V881" i="14"/>
  <c r="X883" i="14"/>
  <c r="V883" i="14"/>
  <c r="AC883" i="14"/>
  <c r="V885" i="14"/>
  <c r="AC885" i="14"/>
  <c r="X885" i="14"/>
  <c r="V887" i="14"/>
  <c r="X887" i="14"/>
  <c r="AC887" i="14"/>
  <c r="X889" i="14"/>
  <c r="AC889" i="14"/>
  <c r="V889" i="14"/>
  <c r="V891" i="14"/>
  <c r="AC891" i="14"/>
  <c r="X891" i="14"/>
  <c r="V893" i="14"/>
  <c r="X893" i="14"/>
  <c r="AC893" i="14"/>
  <c r="V895" i="14"/>
  <c r="X895" i="14"/>
  <c r="AC895" i="14"/>
  <c r="X897" i="14"/>
  <c r="AC897" i="14"/>
  <c r="V897" i="14"/>
  <c r="V899" i="14"/>
  <c r="AC899" i="14"/>
  <c r="X899" i="14"/>
  <c r="V901" i="14"/>
  <c r="X901" i="14"/>
  <c r="AC901" i="14"/>
  <c r="X903" i="14"/>
  <c r="AC903" i="14"/>
  <c r="V903" i="14"/>
  <c r="X905" i="14"/>
  <c r="AC905" i="14"/>
  <c r="V905" i="14"/>
  <c r="AC907" i="14"/>
  <c r="X907" i="14"/>
  <c r="V907" i="14"/>
  <c r="V909" i="14"/>
  <c r="X909" i="14"/>
  <c r="AC909" i="14"/>
  <c r="X911" i="14"/>
  <c r="AC911" i="14"/>
  <c r="V911" i="14"/>
  <c r="X913" i="14"/>
  <c r="AC913" i="14"/>
  <c r="V913" i="14"/>
  <c r="X915" i="14"/>
  <c r="V915" i="14"/>
  <c r="AC915" i="14"/>
  <c r="V917" i="14"/>
  <c r="X917" i="14"/>
  <c r="AC917" i="14"/>
  <c r="V919" i="14"/>
  <c r="AC919" i="14"/>
  <c r="X919" i="14"/>
  <c r="X921" i="14"/>
  <c r="AC921" i="14"/>
  <c r="V921" i="14"/>
  <c r="V923" i="14"/>
  <c r="AC923" i="14"/>
  <c r="X923" i="14"/>
  <c r="V925" i="14"/>
  <c r="X925" i="14"/>
  <c r="AC925" i="14"/>
  <c r="V927" i="14"/>
  <c r="AC927" i="14"/>
  <c r="X927" i="14"/>
  <c r="X929" i="14"/>
  <c r="AC929" i="14"/>
  <c r="V929" i="14"/>
  <c r="V931" i="14"/>
  <c r="AC931" i="14"/>
  <c r="X931" i="14"/>
  <c r="V933" i="14"/>
  <c r="X933" i="14"/>
  <c r="AC933" i="14"/>
  <c r="X935" i="14"/>
  <c r="AC935" i="14"/>
  <c r="V935" i="14"/>
  <c r="X937" i="14"/>
  <c r="AC937" i="14"/>
  <c r="V937" i="14"/>
  <c r="X939" i="14"/>
  <c r="V939" i="14"/>
  <c r="AC939" i="14"/>
  <c r="V941" i="14"/>
  <c r="X941" i="14"/>
  <c r="AC941" i="14"/>
  <c r="V943" i="14"/>
  <c r="X943" i="14"/>
  <c r="AC943" i="14"/>
  <c r="X945" i="14"/>
  <c r="AC945" i="14"/>
  <c r="V945" i="14"/>
  <c r="AC947" i="14"/>
  <c r="X947" i="14"/>
  <c r="V947" i="14"/>
  <c r="V949" i="14"/>
  <c r="AC949" i="14"/>
  <c r="X949" i="14"/>
  <c r="V951" i="14"/>
  <c r="X951" i="14"/>
  <c r="AC951" i="14"/>
  <c r="X953" i="14"/>
  <c r="AC953" i="14"/>
  <c r="V953" i="14"/>
  <c r="V955" i="14"/>
  <c r="AC955" i="14"/>
  <c r="X955" i="14"/>
  <c r="V957" i="14"/>
  <c r="X957" i="14"/>
  <c r="AC957" i="14"/>
  <c r="AC959" i="14"/>
  <c r="X959" i="14"/>
  <c r="V959" i="14"/>
  <c r="X961" i="14"/>
  <c r="AC961" i="14"/>
  <c r="V961" i="14"/>
  <c r="AC963" i="14"/>
  <c r="V963" i="14"/>
  <c r="X963" i="14"/>
  <c r="V965" i="14"/>
  <c r="AC965" i="14"/>
  <c r="X965" i="14"/>
  <c r="X967" i="14"/>
  <c r="AC967" i="14"/>
  <c r="V967" i="14"/>
  <c r="X969" i="14"/>
  <c r="V969" i="14"/>
  <c r="AC969" i="14"/>
  <c r="V971" i="14"/>
  <c r="X971" i="14"/>
  <c r="AC971" i="14"/>
  <c r="X973" i="14"/>
  <c r="AC973" i="14"/>
  <c r="V973" i="14"/>
  <c r="X975" i="14"/>
  <c r="AC975" i="14"/>
  <c r="V975" i="14"/>
  <c r="AC977" i="14"/>
  <c r="X977" i="14"/>
  <c r="V977" i="14"/>
  <c r="V979" i="14"/>
  <c r="AC979" i="14"/>
  <c r="X979" i="14"/>
  <c r="X981" i="14"/>
  <c r="AC981" i="14"/>
  <c r="V981" i="14"/>
  <c r="X983" i="14"/>
  <c r="AC983" i="14"/>
  <c r="V983" i="14"/>
  <c r="X985" i="14"/>
  <c r="V985" i="14"/>
  <c r="AC985" i="14"/>
  <c r="V987" i="14"/>
  <c r="X987" i="14"/>
  <c r="AC987" i="14"/>
  <c r="V989" i="14"/>
  <c r="X989" i="14"/>
  <c r="AC989" i="14"/>
  <c r="X991" i="14"/>
  <c r="AC991" i="14"/>
  <c r="V991" i="14"/>
  <c r="V993" i="14"/>
  <c r="AC993" i="14"/>
  <c r="X993" i="14"/>
  <c r="V995" i="14"/>
  <c r="X995" i="14"/>
  <c r="AC995" i="14"/>
  <c r="V997" i="14"/>
  <c r="AC997" i="14"/>
  <c r="X997" i="14"/>
  <c r="X999" i="14"/>
  <c r="AC999" i="14"/>
  <c r="V999" i="14"/>
  <c r="V1001" i="14"/>
  <c r="AC1001" i="14"/>
  <c r="X1001" i="14"/>
  <c r="V1003" i="14"/>
  <c r="X1003" i="14"/>
  <c r="AC1003" i="14"/>
  <c r="X1005" i="14"/>
  <c r="AC1005" i="14"/>
  <c r="V1005" i="14"/>
  <c r="X1007" i="14"/>
  <c r="AC1007" i="14"/>
  <c r="V1007" i="14"/>
  <c r="AC1009" i="14"/>
  <c r="X1009" i="14"/>
  <c r="V1009" i="14"/>
  <c r="V1011" i="14"/>
  <c r="AC1011" i="14"/>
  <c r="X1011" i="14"/>
  <c r="X1013" i="14"/>
  <c r="AC1013" i="14"/>
  <c r="V1013" i="14"/>
  <c r="X1015" i="14"/>
  <c r="AC1015" i="14"/>
  <c r="V1015" i="14"/>
  <c r="X1017" i="14"/>
  <c r="AC1017" i="14"/>
  <c r="V1017" i="14"/>
  <c r="AC1019" i="14"/>
  <c r="X1019" i="14"/>
  <c r="V1019" i="14"/>
  <c r="V1021" i="14"/>
  <c r="AC1021" i="14"/>
  <c r="X1021" i="14"/>
  <c r="AC1023" i="14"/>
  <c r="V1023" i="14"/>
  <c r="X1023" i="14"/>
  <c r="V1025" i="14"/>
  <c r="AC1025" i="14"/>
  <c r="X1025" i="14"/>
  <c r="AC1027" i="14"/>
  <c r="V1027" i="14"/>
  <c r="X1027" i="14"/>
  <c r="X1029" i="14"/>
  <c r="AC1029" i="14"/>
  <c r="V1029" i="14"/>
  <c r="AC1031" i="14"/>
  <c r="X1031" i="14"/>
  <c r="V1031" i="14"/>
  <c r="X1033" i="14"/>
  <c r="AC1033" i="14"/>
  <c r="V1033" i="14"/>
  <c r="AC1035" i="14"/>
  <c r="X1035" i="14"/>
  <c r="V1035" i="14"/>
  <c r="V1037" i="14"/>
  <c r="AC1037" i="14"/>
  <c r="X1037" i="14"/>
  <c r="AC1039" i="14"/>
  <c r="V1039" i="14"/>
  <c r="X1039" i="14"/>
  <c r="V1041" i="14"/>
  <c r="AC1041" i="14"/>
  <c r="X1041" i="14"/>
  <c r="AC1043" i="14"/>
  <c r="V1043" i="14"/>
  <c r="X1043" i="14"/>
  <c r="X1045" i="14"/>
  <c r="AC1045" i="14"/>
  <c r="V1045" i="14"/>
  <c r="AC1047" i="14"/>
  <c r="X1047" i="14"/>
  <c r="V1047" i="14"/>
  <c r="X1049" i="14"/>
  <c r="AC1049" i="14"/>
  <c r="V1049" i="14"/>
  <c r="AC1051" i="14"/>
  <c r="X1051" i="14"/>
  <c r="V1051" i="14"/>
  <c r="X1053" i="14"/>
  <c r="AC1053" i="14"/>
  <c r="V1053" i="14"/>
  <c r="V1055" i="14"/>
  <c r="X1055" i="14"/>
  <c r="AC1055" i="14"/>
  <c r="X1057" i="14"/>
  <c r="AC1057" i="14"/>
  <c r="V1057" i="14"/>
  <c r="V1059" i="14"/>
  <c r="AC1059" i="14"/>
  <c r="X1059" i="14"/>
  <c r="X1061" i="14"/>
  <c r="AC1061" i="14"/>
  <c r="V1061" i="14"/>
  <c r="V1063" i="14"/>
  <c r="AC1063" i="14"/>
  <c r="X1063" i="14"/>
  <c r="X1065" i="14"/>
  <c r="AC1065" i="14"/>
  <c r="V1065" i="14"/>
  <c r="V1067" i="14"/>
  <c r="X1067" i="14"/>
  <c r="AC1067" i="14"/>
  <c r="X1069" i="14"/>
  <c r="AC1069" i="14"/>
  <c r="V1069" i="14"/>
  <c r="V1071" i="14"/>
  <c r="X1071" i="14"/>
  <c r="AC1071" i="14"/>
  <c r="X1073" i="14"/>
  <c r="AC1073" i="14"/>
  <c r="V1073" i="14"/>
  <c r="V1075" i="14"/>
  <c r="AC1075" i="14"/>
  <c r="X1075" i="14"/>
  <c r="X1077" i="14"/>
  <c r="AC1077" i="14"/>
  <c r="V1077" i="14"/>
  <c r="V1079" i="14"/>
  <c r="AC1079" i="14"/>
  <c r="X1079" i="14"/>
  <c r="X1081" i="14"/>
  <c r="AC1081" i="14"/>
  <c r="V1081" i="14"/>
  <c r="V1083" i="14"/>
  <c r="X1083" i="14"/>
  <c r="AC1083" i="14"/>
  <c r="X1085" i="14"/>
  <c r="AC1085" i="14"/>
  <c r="V1085" i="14"/>
  <c r="V1087" i="14"/>
  <c r="X1087" i="14"/>
  <c r="AC1087" i="14"/>
  <c r="X1089" i="14"/>
  <c r="AC1089" i="14"/>
  <c r="V1089" i="14"/>
  <c r="V1091" i="14"/>
  <c r="AC1091" i="14"/>
  <c r="X1091" i="14"/>
  <c r="X1093" i="14"/>
  <c r="AC1093" i="14"/>
  <c r="V1093" i="14"/>
  <c r="V1095" i="14"/>
  <c r="AC1095" i="14"/>
  <c r="X1095" i="14"/>
  <c r="X1097" i="14"/>
  <c r="AC1097" i="14"/>
  <c r="V1097" i="14"/>
  <c r="V1099" i="14"/>
  <c r="X1099" i="14"/>
  <c r="AC1099" i="14"/>
  <c r="X1101" i="14"/>
  <c r="AC1101" i="14"/>
  <c r="V1101" i="14"/>
  <c r="V1103" i="14"/>
  <c r="X1103" i="14"/>
  <c r="AC1103" i="14"/>
  <c r="X1105" i="14"/>
  <c r="AC1105" i="14"/>
  <c r="V1105" i="14"/>
  <c r="V1107" i="14"/>
  <c r="AC1107" i="14"/>
  <c r="X1107" i="14"/>
  <c r="X1109" i="14"/>
  <c r="AC1109" i="14"/>
  <c r="V1109" i="14"/>
  <c r="V1111" i="14"/>
  <c r="AC1111" i="14"/>
  <c r="X1111" i="14"/>
  <c r="X1113" i="14"/>
  <c r="AC1113" i="14"/>
  <c r="V1113" i="14"/>
  <c r="V1115" i="14"/>
  <c r="X1115" i="14"/>
  <c r="AC1115" i="14"/>
  <c r="X1117" i="14"/>
  <c r="AC1117" i="14"/>
  <c r="V1117" i="14"/>
  <c r="V1119" i="14"/>
  <c r="X1119" i="14"/>
  <c r="AC1119" i="14"/>
  <c r="X1121" i="14"/>
  <c r="AC1121" i="14"/>
  <c r="V1121" i="14"/>
  <c r="V1123" i="14"/>
  <c r="AC1123" i="14"/>
  <c r="X1123" i="14"/>
  <c r="X1125" i="14"/>
  <c r="AC1125" i="14"/>
  <c r="V1125" i="14"/>
  <c r="V1127" i="14"/>
  <c r="AC1127" i="14"/>
  <c r="X1127" i="14"/>
  <c r="X1129" i="14"/>
  <c r="AC1129" i="14"/>
  <c r="V1129" i="14"/>
  <c r="V1131" i="14"/>
  <c r="X1131" i="14"/>
  <c r="AC1131" i="14"/>
  <c r="X1133" i="14"/>
  <c r="AC1133" i="14"/>
  <c r="V1133" i="14"/>
  <c r="V1135" i="14"/>
  <c r="X1135" i="14"/>
  <c r="AC1135" i="14"/>
  <c r="X1137" i="14"/>
  <c r="AC1137" i="14"/>
  <c r="V1137" i="14"/>
  <c r="V1139" i="14"/>
  <c r="AC1139" i="14"/>
  <c r="X1139" i="14"/>
  <c r="X1141" i="14"/>
  <c r="AC1141" i="14"/>
  <c r="V1141" i="14"/>
  <c r="V1143" i="14"/>
  <c r="AC1143" i="14"/>
  <c r="X1143" i="14"/>
  <c r="X1145" i="14"/>
  <c r="AC1145" i="14"/>
  <c r="V1145" i="14"/>
  <c r="V1147" i="14"/>
  <c r="X1147" i="14"/>
  <c r="AC1147" i="14"/>
  <c r="X1149" i="14"/>
  <c r="AC1149" i="14"/>
  <c r="V1149" i="14"/>
  <c r="V1151" i="14"/>
  <c r="X1151" i="14"/>
  <c r="AC1151" i="14"/>
  <c r="X1153" i="14"/>
  <c r="AC1153" i="14"/>
  <c r="V1153" i="14"/>
  <c r="V1155" i="14"/>
  <c r="AC1155" i="14"/>
  <c r="X1155" i="14"/>
  <c r="X1157" i="14"/>
  <c r="AC1157" i="14"/>
  <c r="V1157" i="14"/>
  <c r="V1159" i="14"/>
  <c r="AC1159" i="14"/>
  <c r="X1159" i="14"/>
  <c r="X1161" i="14"/>
  <c r="AC1161" i="14"/>
  <c r="V1161" i="14"/>
  <c r="V1163" i="14"/>
  <c r="X1163" i="14"/>
  <c r="AC1163" i="14"/>
  <c r="X1165" i="14"/>
  <c r="AC1165" i="14"/>
  <c r="V1165" i="14"/>
  <c r="V1167" i="14"/>
  <c r="X1167" i="14"/>
  <c r="AC1167" i="14"/>
  <c r="X1169" i="14"/>
  <c r="AC1169" i="14"/>
  <c r="V1169" i="14"/>
  <c r="V1171" i="14"/>
  <c r="AC1171" i="14"/>
  <c r="X1171" i="14"/>
  <c r="X1173" i="14"/>
  <c r="AC1173" i="14"/>
  <c r="V1173" i="14"/>
  <c r="V1175" i="14"/>
  <c r="AC1175" i="14"/>
  <c r="X1175" i="14"/>
  <c r="X1177" i="14"/>
  <c r="AC1177" i="14"/>
  <c r="V1177" i="14"/>
  <c r="V1179" i="14"/>
  <c r="X1179" i="14"/>
  <c r="AC1179" i="14"/>
  <c r="X1181" i="14"/>
  <c r="AC1181" i="14"/>
  <c r="V1181" i="14"/>
  <c r="V1183" i="14"/>
  <c r="X1183" i="14"/>
  <c r="AC1183" i="14"/>
  <c r="X1185" i="14"/>
  <c r="AC1185" i="14"/>
  <c r="V1185" i="14"/>
  <c r="V1187" i="14"/>
  <c r="AC1187" i="14"/>
  <c r="X1187" i="14"/>
  <c r="X1189" i="14"/>
  <c r="AC1189" i="14"/>
  <c r="V1189" i="14"/>
  <c r="V1191" i="14"/>
  <c r="AC1191" i="14"/>
  <c r="X1191" i="14"/>
  <c r="X1193" i="14"/>
  <c r="AC1193" i="14"/>
  <c r="V1193" i="14"/>
  <c r="V1195" i="14"/>
  <c r="X1195" i="14"/>
  <c r="AC1195" i="14"/>
  <c r="X1197" i="14"/>
  <c r="AC1197" i="14"/>
  <c r="V1197" i="14"/>
  <c r="V1199" i="14"/>
  <c r="X1199" i="14"/>
  <c r="AC1199" i="14"/>
  <c r="X1201" i="14"/>
  <c r="AC1201" i="14"/>
  <c r="V1201" i="14"/>
  <c r="V1203" i="14"/>
  <c r="AC1203" i="14"/>
  <c r="X1203" i="14"/>
  <c r="X1205" i="14"/>
  <c r="AC1205" i="14"/>
  <c r="V1205" i="14"/>
  <c r="V1207" i="14"/>
  <c r="AC1207" i="14"/>
  <c r="X1207" i="14"/>
  <c r="X1209" i="14"/>
  <c r="AC1209" i="14"/>
  <c r="V1209" i="14"/>
  <c r="V1211" i="14"/>
  <c r="X1211" i="14"/>
  <c r="AC1211" i="14"/>
  <c r="Y21" i="13"/>
  <c r="AD21" i="13"/>
  <c r="W21" i="13"/>
  <c r="Y27" i="13"/>
  <c r="AD27" i="13"/>
  <c r="W27" i="13"/>
  <c r="W33" i="13"/>
  <c r="Y33" i="13"/>
  <c r="AD33" i="13"/>
  <c r="Y41" i="13"/>
  <c r="AD41" i="13"/>
  <c r="W41" i="13"/>
  <c r="Y47" i="13"/>
  <c r="AD47" i="13"/>
  <c r="W47" i="13"/>
  <c r="Y55" i="13"/>
  <c r="AD55" i="13"/>
  <c r="W55" i="13"/>
  <c r="Y61" i="13"/>
  <c r="AD61" i="13"/>
  <c r="W61" i="13"/>
  <c r="Y69" i="13"/>
  <c r="AD69" i="13"/>
  <c r="W69" i="13"/>
  <c r="Y75" i="13"/>
  <c r="AD75" i="13"/>
  <c r="W75" i="13"/>
  <c r="AD81" i="13"/>
  <c r="W81" i="13"/>
  <c r="Y81" i="13"/>
  <c r="AD87" i="13"/>
  <c r="W87" i="13"/>
  <c r="Y87" i="13"/>
  <c r="AD93" i="13"/>
  <c r="W93" i="13"/>
  <c r="Y93" i="13"/>
  <c r="W99" i="13"/>
  <c r="AD99" i="13"/>
  <c r="Y99" i="13"/>
  <c r="AD105" i="13"/>
  <c r="W105" i="13"/>
  <c r="Y105" i="13"/>
  <c r="Y111" i="13"/>
  <c r="AD111" i="13"/>
  <c r="W111" i="13"/>
  <c r="Y119" i="13"/>
  <c r="AD119" i="13"/>
  <c r="W119" i="13"/>
  <c r="W127" i="13"/>
  <c r="Y127" i="13"/>
  <c r="AD127" i="13"/>
  <c r="Y131" i="13"/>
  <c r="AD131" i="13"/>
  <c r="W131" i="13"/>
  <c r="Y139" i="13"/>
  <c r="AD139" i="13"/>
  <c r="W139" i="13"/>
  <c r="Y145" i="13"/>
  <c r="AD145" i="13"/>
  <c r="W145" i="13"/>
  <c r="W151" i="13"/>
  <c r="AD151" i="13"/>
  <c r="Y151" i="13"/>
  <c r="Y159" i="13"/>
  <c r="W159" i="13"/>
  <c r="AD159" i="13"/>
  <c r="W165" i="13"/>
  <c r="Y165" i="13"/>
  <c r="AD165" i="13"/>
  <c r="Y169" i="13"/>
  <c r="AD169" i="13"/>
  <c r="W169" i="13"/>
  <c r="W173" i="13"/>
  <c r="Y173" i="13"/>
  <c r="AD173" i="13"/>
  <c r="Y177" i="13"/>
  <c r="AD177" i="13"/>
  <c r="W177" i="13"/>
  <c r="AD183" i="13"/>
  <c r="W183" i="13"/>
  <c r="Y183" i="13"/>
  <c r="AE183" i="13" s="1"/>
  <c r="Y191" i="13"/>
  <c r="W191" i="13"/>
  <c r="AD191" i="13"/>
  <c r="W197" i="13"/>
  <c r="Y197" i="13"/>
  <c r="AD197" i="13"/>
  <c r="Y203" i="13"/>
  <c r="AD203" i="13"/>
  <c r="W203" i="13"/>
  <c r="W209" i="13"/>
  <c r="AD209" i="13"/>
  <c r="Y209" i="13"/>
  <c r="W219" i="13"/>
  <c r="Y219" i="13"/>
  <c r="AD219" i="13"/>
  <c r="W225" i="13"/>
  <c r="Y225" i="13"/>
  <c r="AD225" i="13"/>
  <c r="W231" i="13"/>
  <c r="Y231" i="13"/>
  <c r="AD231" i="13"/>
  <c r="AD241" i="13"/>
  <c r="W241" i="13"/>
  <c r="Y241" i="13"/>
  <c r="AE241" i="13" s="1"/>
  <c r="Y245" i="13"/>
  <c r="W245" i="13"/>
  <c r="AD245" i="13"/>
  <c r="Y253" i="13"/>
  <c r="AD253" i="13"/>
  <c r="W253" i="13"/>
  <c r="W259" i="13"/>
  <c r="Y259" i="13"/>
  <c r="AD259" i="13"/>
  <c r="Y267" i="13"/>
  <c r="AD267" i="13"/>
  <c r="W267" i="13"/>
  <c r="Y273" i="13"/>
  <c r="AD273" i="13"/>
  <c r="W273" i="13"/>
  <c r="W279" i="13"/>
  <c r="Y279" i="13"/>
  <c r="AD279" i="13"/>
  <c r="Y287" i="13"/>
  <c r="AD287" i="13"/>
  <c r="W287" i="13"/>
  <c r="W293" i="13"/>
  <c r="Y293" i="13"/>
  <c r="AD293" i="13"/>
  <c r="Y299" i="13"/>
  <c r="AD299" i="13"/>
  <c r="W299" i="13"/>
  <c r="Y305" i="13"/>
  <c r="AE305" i="13" s="1"/>
  <c r="W305" i="13"/>
  <c r="AD305" i="13"/>
  <c r="W313" i="13"/>
  <c r="Y313" i="13"/>
  <c r="AD313" i="13"/>
  <c r="AD317" i="13"/>
  <c r="W317" i="13"/>
  <c r="Y317" i="13"/>
  <c r="AE317" i="13" s="1"/>
  <c r="Y325" i="13"/>
  <c r="AD325" i="13"/>
  <c r="W325" i="13"/>
  <c r="Y333" i="13"/>
  <c r="AE333" i="13" s="1"/>
  <c r="W333" i="13"/>
  <c r="AD333" i="13"/>
  <c r="AD337" i="13"/>
  <c r="W337" i="13"/>
  <c r="Y337" i="13"/>
  <c r="Y343" i="13"/>
  <c r="AD343" i="13"/>
  <c r="W343" i="13"/>
  <c r="Y349" i="13"/>
  <c r="AD349" i="13"/>
  <c r="W349" i="13"/>
  <c r="W357" i="13"/>
  <c r="Y357" i="13"/>
  <c r="AD357" i="13"/>
  <c r="Y365" i="13"/>
  <c r="AD365" i="13"/>
  <c r="W365" i="13"/>
  <c r="W371" i="13"/>
  <c r="AD371" i="13"/>
  <c r="Y371" i="13"/>
  <c r="Y379" i="13"/>
  <c r="AD379" i="13"/>
  <c r="W379" i="13"/>
  <c r="V18" i="14"/>
  <c r="X18" i="14"/>
  <c r="AC18" i="14"/>
  <c r="V20" i="14"/>
  <c r="AC20" i="14"/>
  <c r="X20" i="14"/>
  <c r="X22" i="14"/>
  <c r="AC22" i="14"/>
  <c r="V22" i="14"/>
  <c r="X24" i="14"/>
  <c r="AC24" i="14"/>
  <c r="V24" i="14"/>
  <c r="V26" i="14"/>
  <c r="X26" i="14"/>
  <c r="AC26" i="14"/>
  <c r="V28" i="14"/>
  <c r="X28" i="14"/>
  <c r="AC28" i="14"/>
  <c r="X30" i="14"/>
  <c r="AC30" i="14"/>
  <c r="V30" i="14"/>
  <c r="X32" i="14"/>
  <c r="AC32" i="14"/>
  <c r="V32" i="14"/>
  <c r="V34" i="14"/>
  <c r="X34" i="14"/>
  <c r="AC34" i="14"/>
  <c r="V36" i="14"/>
  <c r="X36" i="14"/>
  <c r="AC36" i="14"/>
  <c r="X38" i="14"/>
  <c r="AC38" i="14"/>
  <c r="V38" i="14"/>
  <c r="X40" i="14"/>
  <c r="V40" i="14"/>
  <c r="AC40" i="14"/>
  <c r="V42" i="14"/>
  <c r="X42" i="14"/>
  <c r="AC42" i="14"/>
  <c r="V44" i="14"/>
  <c r="AC44" i="14"/>
  <c r="X44" i="14"/>
  <c r="X46" i="14"/>
  <c r="AC46" i="14"/>
  <c r="V46" i="14"/>
  <c r="X48" i="14"/>
  <c r="V48" i="14"/>
  <c r="AC48" i="14"/>
  <c r="V50" i="14"/>
  <c r="X50" i="14"/>
  <c r="AC50" i="14"/>
  <c r="V52" i="14"/>
  <c r="AC52" i="14"/>
  <c r="X52" i="14"/>
  <c r="X54" i="14"/>
  <c r="AC54" i="14"/>
  <c r="V54" i="14"/>
  <c r="X56" i="14"/>
  <c r="AC56" i="14"/>
  <c r="V56" i="14"/>
  <c r="V58" i="14"/>
  <c r="X58" i="14"/>
  <c r="AC58" i="14"/>
  <c r="V60" i="14"/>
  <c r="X60" i="14"/>
  <c r="AC60" i="14"/>
  <c r="X62" i="14"/>
  <c r="AC62" i="14"/>
  <c r="V62" i="14"/>
  <c r="X64" i="14"/>
  <c r="AC64" i="14"/>
  <c r="V64" i="14"/>
  <c r="V66" i="14"/>
  <c r="X66" i="14"/>
  <c r="AC66" i="14"/>
  <c r="V68" i="14"/>
  <c r="X68" i="14"/>
  <c r="AC68" i="14"/>
  <c r="X70" i="14"/>
  <c r="AC70" i="14"/>
  <c r="V70" i="14"/>
  <c r="X72" i="14"/>
  <c r="AC72" i="14"/>
  <c r="V72" i="14"/>
  <c r="V74" i="14"/>
  <c r="X74" i="14"/>
  <c r="AC74" i="14"/>
  <c r="V76" i="14"/>
  <c r="X76" i="14"/>
  <c r="AC76" i="14"/>
  <c r="X78" i="14"/>
  <c r="AC78" i="14"/>
  <c r="V78" i="14"/>
  <c r="X80" i="14"/>
  <c r="AC80" i="14"/>
  <c r="V80" i="14"/>
  <c r="V82" i="14"/>
  <c r="X82" i="14"/>
  <c r="AC82" i="14"/>
  <c r="V84" i="14"/>
  <c r="X84" i="14"/>
  <c r="AC84" i="14"/>
  <c r="X86" i="14"/>
  <c r="AC86" i="14"/>
  <c r="V86" i="14"/>
  <c r="X88" i="14"/>
  <c r="AC88" i="14"/>
  <c r="V88" i="14"/>
  <c r="V90" i="14"/>
  <c r="X90" i="14"/>
  <c r="AC90" i="14"/>
  <c r="X92" i="14"/>
  <c r="AC92" i="14"/>
  <c r="V92" i="14"/>
  <c r="X94" i="14"/>
  <c r="AC94" i="14"/>
  <c r="V94" i="14"/>
  <c r="AC96" i="14"/>
  <c r="X96" i="14"/>
  <c r="V96" i="14"/>
  <c r="AC98" i="14"/>
  <c r="X98" i="14"/>
  <c r="V98" i="14"/>
  <c r="X100" i="14"/>
  <c r="V100" i="14"/>
  <c r="AC100" i="14"/>
  <c r="AC102" i="14"/>
  <c r="X102" i="14"/>
  <c r="V102" i="14"/>
  <c r="AC104" i="14"/>
  <c r="V104" i="14"/>
  <c r="X104" i="14"/>
  <c r="AC106" i="14"/>
  <c r="V106" i="14"/>
  <c r="X106" i="14"/>
  <c r="AC108" i="14"/>
  <c r="X108" i="14"/>
  <c r="V108" i="14"/>
  <c r="V110" i="14"/>
  <c r="X110" i="14"/>
  <c r="AC110" i="14"/>
  <c r="V112" i="14"/>
  <c r="X112" i="14"/>
  <c r="AC112" i="14"/>
  <c r="X114" i="14"/>
  <c r="AC114" i="14"/>
  <c r="V114" i="14"/>
  <c r="AC116" i="14"/>
  <c r="X116" i="14"/>
  <c r="V116" i="14"/>
  <c r="V118" i="14"/>
  <c r="X118" i="14"/>
  <c r="AC118" i="14"/>
  <c r="V120" i="14"/>
  <c r="AC120" i="14"/>
  <c r="X120" i="14"/>
  <c r="X122" i="14"/>
  <c r="V122" i="14"/>
  <c r="AC122" i="14"/>
  <c r="V124" i="14"/>
  <c r="X124" i="14"/>
  <c r="AC124" i="14"/>
  <c r="X126" i="14"/>
  <c r="V126" i="14"/>
  <c r="AC126" i="14"/>
  <c r="V128" i="14"/>
  <c r="AC128" i="14"/>
  <c r="X128" i="14"/>
  <c r="X130" i="14"/>
  <c r="AD130" i="14" s="1"/>
  <c r="V130" i="14"/>
  <c r="AC130" i="14"/>
  <c r="V132" i="14"/>
  <c r="AC132" i="14"/>
  <c r="X132" i="14"/>
  <c r="V134" i="14"/>
  <c r="X134" i="14"/>
  <c r="AC134" i="14"/>
  <c r="V136" i="14"/>
  <c r="X136" i="14"/>
  <c r="AC136" i="14"/>
  <c r="AC138" i="14"/>
  <c r="X138" i="14"/>
  <c r="V138" i="14"/>
  <c r="V140" i="14"/>
  <c r="X140" i="14"/>
  <c r="AC140" i="14"/>
  <c r="AC142" i="14"/>
  <c r="X142" i="14"/>
  <c r="V142" i="14"/>
  <c r="V144" i="14"/>
  <c r="X144" i="14"/>
  <c r="AC144" i="14"/>
  <c r="AC146" i="14"/>
  <c r="X146" i="14"/>
  <c r="V146" i="14"/>
  <c r="V148" i="14"/>
  <c r="X148" i="14"/>
  <c r="AC148" i="14"/>
  <c r="V150" i="14"/>
  <c r="X150" i="14"/>
  <c r="AC150" i="14"/>
  <c r="X152" i="14"/>
  <c r="AC152" i="14"/>
  <c r="V152" i="14"/>
  <c r="X154" i="14"/>
  <c r="AC154" i="14"/>
  <c r="V154" i="14"/>
  <c r="X156" i="14"/>
  <c r="AC156" i="14"/>
  <c r="V156" i="14"/>
  <c r="X158" i="14"/>
  <c r="AC158" i="14"/>
  <c r="V158" i="14"/>
  <c r="X160" i="14"/>
  <c r="AC160" i="14"/>
  <c r="V160" i="14"/>
  <c r="V162" i="14"/>
  <c r="X162" i="14"/>
  <c r="AC162" i="14"/>
  <c r="V164" i="14"/>
  <c r="X164" i="14"/>
  <c r="AC164" i="14"/>
  <c r="V166" i="14"/>
  <c r="X166" i="14"/>
  <c r="AC166" i="14"/>
  <c r="V168" i="14"/>
  <c r="X168" i="14"/>
  <c r="AC168" i="14"/>
  <c r="X170" i="14"/>
  <c r="AC170" i="14"/>
  <c r="V170" i="14"/>
  <c r="X172" i="14"/>
  <c r="AC172" i="14"/>
  <c r="V172" i="14"/>
  <c r="V174" i="14"/>
  <c r="AC174" i="14"/>
  <c r="X174" i="14"/>
  <c r="V176" i="14"/>
  <c r="AC176" i="14"/>
  <c r="X176" i="14"/>
  <c r="V178" i="14"/>
  <c r="X178" i="14"/>
  <c r="AC178" i="14"/>
  <c r="X180" i="14"/>
  <c r="AC180" i="14"/>
  <c r="V180" i="14"/>
  <c r="X182" i="14"/>
  <c r="AC182" i="14"/>
  <c r="V182" i="14"/>
  <c r="X184" i="14"/>
  <c r="AC184" i="14"/>
  <c r="V184" i="14"/>
  <c r="V186" i="14"/>
  <c r="AC186" i="14"/>
  <c r="X186" i="14"/>
  <c r="V188" i="14"/>
  <c r="AC188" i="14"/>
  <c r="X188" i="14"/>
  <c r="X190" i="14"/>
  <c r="AC190" i="14"/>
  <c r="V190" i="14"/>
  <c r="X192" i="14"/>
  <c r="AC192" i="14"/>
  <c r="V192" i="14"/>
  <c r="V194" i="14"/>
  <c r="AC194" i="14"/>
  <c r="X194" i="14"/>
  <c r="V196" i="14"/>
  <c r="AC196" i="14"/>
  <c r="X196" i="14"/>
  <c r="X198" i="14"/>
  <c r="AC198" i="14"/>
  <c r="V198" i="14"/>
  <c r="X200" i="14"/>
  <c r="AC200" i="14"/>
  <c r="V200" i="14"/>
  <c r="V202" i="14"/>
  <c r="X202" i="14"/>
  <c r="AC202" i="14"/>
  <c r="V204" i="14"/>
  <c r="X204" i="14"/>
  <c r="AC204" i="14"/>
  <c r="V206" i="14"/>
  <c r="X206" i="14"/>
  <c r="AC206" i="14"/>
  <c r="V208" i="14"/>
  <c r="X208" i="14"/>
  <c r="AC208" i="14"/>
  <c r="V210" i="14"/>
  <c r="X210" i="14"/>
  <c r="AC210" i="14"/>
  <c r="V212" i="14"/>
  <c r="X212" i="14"/>
  <c r="AC212" i="14"/>
  <c r="V214" i="14"/>
  <c r="X214" i="14"/>
  <c r="AC214" i="14"/>
  <c r="AC216" i="14"/>
  <c r="X216" i="14"/>
  <c r="V216" i="14"/>
  <c r="AC218" i="14"/>
  <c r="V218" i="14"/>
  <c r="X218" i="14"/>
  <c r="AC220" i="14"/>
  <c r="V220" i="14"/>
  <c r="X220" i="14"/>
  <c r="AC222" i="14"/>
  <c r="V222" i="14"/>
  <c r="X222" i="14"/>
  <c r="X224" i="14"/>
  <c r="AC224" i="14"/>
  <c r="V224" i="14"/>
  <c r="X226" i="14"/>
  <c r="AC226" i="14"/>
  <c r="V226" i="14"/>
  <c r="X228" i="14"/>
  <c r="AC228" i="14"/>
  <c r="V228" i="14"/>
  <c r="X230" i="14"/>
  <c r="AC230" i="14"/>
  <c r="V230" i="14"/>
  <c r="AC232" i="14"/>
  <c r="X232" i="14"/>
  <c r="V232" i="14"/>
  <c r="AC234" i="14"/>
  <c r="V234" i="14"/>
  <c r="X234" i="14"/>
  <c r="AC236" i="14"/>
  <c r="V236" i="14"/>
  <c r="X236" i="14"/>
  <c r="AC238" i="14"/>
  <c r="V238" i="14"/>
  <c r="X238" i="14"/>
  <c r="X240" i="14"/>
  <c r="AC240" i="14"/>
  <c r="V240" i="14"/>
  <c r="X242" i="14"/>
  <c r="AC242" i="14"/>
  <c r="V242" i="14"/>
  <c r="X244" i="14"/>
  <c r="AC244" i="14"/>
  <c r="V244" i="14"/>
  <c r="X246" i="14"/>
  <c r="AC246" i="14"/>
  <c r="V246" i="14"/>
  <c r="V248" i="14"/>
  <c r="X248" i="14"/>
  <c r="AC248" i="14"/>
  <c r="X250" i="14"/>
  <c r="V250" i="14"/>
  <c r="AC250" i="14"/>
  <c r="V252" i="14"/>
  <c r="X252" i="14"/>
  <c r="AC252" i="14"/>
  <c r="X254" i="14"/>
  <c r="V254" i="14"/>
  <c r="AC254" i="14"/>
  <c r="V256" i="14"/>
  <c r="X256" i="14"/>
  <c r="AC256" i="14"/>
  <c r="V258" i="14"/>
  <c r="X258" i="14"/>
  <c r="AC258" i="14"/>
  <c r="V260" i="14"/>
  <c r="X260" i="14"/>
  <c r="AC260" i="14"/>
  <c r="V262" i="14"/>
  <c r="X262" i="14"/>
  <c r="AC262" i="14"/>
  <c r="AC264" i="14"/>
  <c r="V264" i="14"/>
  <c r="X264" i="14"/>
  <c r="X266" i="14"/>
  <c r="AC266" i="14"/>
  <c r="V266" i="14"/>
  <c r="V268" i="14"/>
  <c r="X268" i="14"/>
  <c r="AC268" i="14"/>
  <c r="AC270" i="14"/>
  <c r="X270" i="14"/>
  <c r="V270" i="14"/>
  <c r="V272" i="14"/>
  <c r="X272" i="14"/>
  <c r="AC272" i="14"/>
  <c r="V274" i="14"/>
  <c r="X274" i="14"/>
  <c r="AC274" i="14"/>
  <c r="V276" i="14"/>
  <c r="X276" i="14"/>
  <c r="AC276" i="14"/>
  <c r="X278" i="14"/>
  <c r="AC278" i="14"/>
  <c r="V278" i="14"/>
  <c r="X280" i="14"/>
  <c r="V280" i="14"/>
  <c r="AC280" i="14"/>
  <c r="V282" i="14"/>
  <c r="X282" i="14"/>
  <c r="AC282" i="14"/>
  <c r="V284" i="14"/>
  <c r="X284" i="14"/>
  <c r="AC284" i="14"/>
  <c r="X286" i="14"/>
  <c r="AC286" i="14"/>
  <c r="V286" i="14"/>
  <c r="X288" i="14"/>
  <c r="V288" i="14"/>
  <c r="AC288" i="14"/>
  <c r="V290" i="14"/>
  <c r="X290" i="14"/>
  <c r="AC290" i="14"/>
  <c r="V292" i="14"/>
  <c r="X292" i="14"/>
  <c r="AC292" i="14"/>
  <c r="X294" i="14"/>
  <c r="AC294" i="14"/>
  <c r="V294" i="14"/>
  <c r="X296" i="14"/>
  <c r="V296" i="14"/>
  <c r="AC296" i="14"/>
  <c r="AC298" i="14"/>
  <c r="X298" i="14"/>
  <c r="V298" i="14"/>
  <c r="X300" i="14"/>
  <c r="AC300" i="14"/>
  <c r="V300" i="14"/>
  <c r="V302" i="14"/>
  <c r="X302" i="14"/>
  <c r="AC302" i="14"/>
  <c r="V304" i="14"/>
  <c r="X304" i="14"/>
  <c r="AC304" i="14"/>
  <c r="AC306" i="14"/>
  <c r="X306" i="14"/>
  <c r="V306" i="14"/>
  <c r="X308" i="14"/>
  <c r="AC308" i="14"/>
  <c r="V308" i="14"/>
  <c r="V310" i="14"/>
  <c r="X310" i="14"/>
  <c r="AC310" i="14"/>
  <c r="V312" i="14"/>
  <c r="X312" i="14"/>
  <c r="AC312" i="14"/>
  <c r="X314" i="14"/>
  <c r="AC314" i="14"/>
  <c r="V314" i="14"/>
  <c r="X316" i="14"/>
  <c r="AC316" i="14"/>
  <c r="V316" i="14"/>
  <c r="AC318" i="14"/>
  <c r="V318" i="14"/>
  <c r="X318" i="14"/>
  <c r="V320" i="14"/>
  <c r="X320" i="14"/>
  <c r="AC320" i="14"/>
  <c r="V322" i="14"/>
  <c r="X322" i="14"/>
  <c r="AC322" i="14"/>
  <c r="X324" i="14"/>
  <c r="AC324" i="14"/>
  <c r="V324" i="14"/>
  <c r="X326" i="14"/>
  <c r="V326" i="14"/>
  <c r="AC326" i="14"/>
  <c r="V328" i="14"/>
  <c r="X328" i="14"/>
  <c r="AC328" i="14"/>
  <c r="X330" i="14"/>
  <c r="V330" i="14"/>
  <c r="AC330" i="14"/>
  <c r="X332" i="14"/>
  <c r="AC332" i="14"/>
  <c r="V332" i="14"/>
  <c r="AC334" i="14"/>
  <c r="V334" i="14"/>
  <c r="X334" i="14"/>
  <c r="V336" i="14"/>
  <c r="X336" i="14"/>
  <c r="AC336" i="14"/>
  <c r="V338" i="14"/>
  <c r="AC338" i="14"/>
  <c r="X338" i="14"/>
  <c r="X340" i="14"/>
  <c r="AC340" i="14"/>
  <c r="V340" i="14"/>
  <c r="AC342" i="14"/>
  <c r="V342" i="14"/>
  <c r="X342" i="14"/>
  <c r="AD342" i="14" s="1"/>
  <c r="V344" i="14"/>
  <c r="X344" i="14"/>
  <c r="AC344" i="14"/>
  <c r="X346" i="14"/>
  <c r="AC346" i="14"/>
  <c r="V346" i="14"/>
  <c r="X348" i="14"/>
  <c r="AC348" i="14"/>
  <c r="V348" i="14"/>
  <c r="V350" i="14"/>
  <c r="X350" i="14"/>
  <c r="AC350" i="14"/>
  <c r="V352" i="14"/>
  <c r="X352" i="14"/>
  <c r="AC352" i="14"/>
  <c r="AC354" i="14"/>
  <c r="V354" i="14"/>
  <c r="X354" i="14"/>
  <c r="V356" i="14"/>
  <c r="X356" i="14"/>
  <c r="AC356" i="14"/>
  <c r="X358" i="14"/>
  <c r="AC358" i="14"/>
  <c r="V358" i="14"/>
  <c r="AC360" i="14"/>
  <c r="V360" i="14"/>
  <c r="X360" i="14"/>
  <c r="V362" i="14"/>
  <c r="X362" i="14"/>
  <c r="AC362" i="14"/>
  <c r="V364" i="14"/>
  <c r="AC364" i="14"/>
  <c r="X364" i="14"/>
  <c r="AC366" i="14"/>
  <c r="V366" i="14"/>
  <c r="X366" i="14"/>
  <c r="V368" i="14"/>
  <c r="X368" i="14"/>
  <c r="AC368" i="14"/>
  <c r="X370" i="14"/>
  <c r="AC370" i="14"/>
  <c r="V370" i="14"/>
  <c r="AC372" i="14"/>
  <c r="X372" i="14"/>
  <c r="V372" i="14"/>
  <c r="X374" i="14"/>
  <c r="V374" i="14"/>
  <c r="AC374" i="14"/>
  <c r="X376" i="14"/>
  <c r="AC376" i="14"/>
  <c r="V376" i="14"/>
  <c r="AC378" i="14"/>
  <c r="X378" i="14"/>
  <c r="V378" i="14"/>
  <c r="V380" i="14"/>
  <c r="X380" i="14"/>
  <c r="AC380" i="14"/>
  <c r="X382" i="14"/>
  <c r="AC382" i="14"/>
  <c r="V382" i="14"/>
  <c r="AC384" i="14"/>
  <c r="X384" i="14"/>
  <c r="V384" i="14"/>
  <c r="X386" i="14"/>
  <c r="V386" i="14"/>
  <c r="AC386" i="14"/>
  <c r="X388" i="14"/>
  <c r="AC388" i="14"/>
  <c r="V388" i="14"/>
  <c r="V390" i="14"/>
  <c r="X390" i="14"/>
  <c r="AC390" i="14"/>
  <c r="X392" i="14"/>
  <c r="V392" i="14"/>
  <c r="AC392" i="14"/>
  <c r="X394" i="14"/>
  <c r="AC394" i="14"/>
  <c r="V394" i="14"/>
  <c r="AC396" i="14"/>
  <c r="X396" i="14"/>
  <c r="V396" i="14"/>
  <c r="V398" i="14"/>
  <c r="X398" i="14"/>
  <c r="AC398" i="14"/>
  <c r="V400" i="14"/>
  <c r="AC400" i="14"/>
  <c r="X400" i="14"/>
  <c r="X402" i="14"/>
  <c r="AD402" i="14" s="1"/>
  <c r="V402" i="14"/>
  <c r="AC402" i="14"/>
  <c r="AC404" i="14"/>
  <c r="X404" i="14"/>
  <c r="V404" i="14"/>
  <c r="V406" i="14"/>
  <c r="X406" i="14"/>
  <c r="AC406" i="14"/>
  <c r="AC408" i="14"/>
  <c r="X408" i="14"/>
  <c r="V408" i="14"/>
  <c r="X410" i="14"/>
  <c r="AD410" i="14" s="1"/>
  <c r="V410" i="14"/>
  <c r="AC410" i="14"/>
  <c r="AC412" i="14"/>
  <c r="V412" i="14"/>
  <c r="X412" i="14"/>
  <c r="V414" i="14"/>
  <c r="X414" i="14"/>
  <c r="AC414" i="14"/>
  <c r="AC416" i="14"/>
  <c r="V416" i="14"/>
  <c r="X416" i="14"/>
  <c r="X418" i="14"/>
  <c r="AD418" i="14" s="1"/>
  <c r="V418" i="14"/>
  <c r="AC418" i="14"/>
  <c r="AC420" i="14"/>
  <c r="X420" i="14"/>
  <c r="V420" i="14"/>
  <c r="V422" i="14"/>
  <c r="X422" i="14"/>
  <c r="AC422" i="14"/>
  <c r="AC424" i="14"/>
  <c r="V424" i="14"/>
  <c r="X424" i="14"/>
  <c r="X426" i="14"/>
  <c r="AD426" i="14" s="1"/>
  <c r="V426" i="14"/>
  <c r="AC426" i="14"/>
  <c r="AC428" i="14"/>
  <c r="V428" i="14"/>
  <c r="X428" i="14"/>
  <c r="V430" i="14"/>
  <c r="X430" i="14"/>
  <c r="AC430" i="14"/>
  <c r="AC432" i="14"/>
  <c r="V432" i="14"/>
  <c r="X432" i="14"/>
  <c r="X434" i="14"/>
  <c r="AD434" i="14" s="1"/>
  <c r="V434" i="14"/>
  <c r="AC434" i="14"/>
  <c r="AC436" i="14"/>
  <c r="X436" i="14"/>
  <c r="V436" i="14"/>
  <c r="V438" i="14"/>
  <c r="X438" i="14"/>
  <c r="AC438" i="14"/>
  <c r="AC440" i="14"/>
  <c r="V440" i="14"/>
  <c r="X440" i="14"/>
  <c r="X442" i="14"/>
  <c r="AD442" i="14" s="1"/>
  <c r="V442" i="14"/>
  <c r="AC442" i="14"/>
  <c r="AC444" i="14"/>
  <c r="V444" i="14"/>
  <c r="X444" i="14"/>
  <c r="V446" i="14"/>
  <c r="X446" i="14"/>
  <c r="AC446" i="14"/>
  <c r="AC448" i="14"/>
  <c r="X448" i="14"/>
  <c r="V448" i="14"/>
  <c r="X450" i="14"/>
  <c r="AD450" i="14" s="1"/>
  <c r="V450" i="14"/>
  <c r="AC450" i="14"/>
  <c r="AC452" i="14"/>
  <c r="X452" i="14"/>
  <c r="V452" i="14"/>
  <c r="V454" i="14"/>
  <c r="X454" i="14"/>
  <c r="AC454" i="14"/>
  <c r="AC456" i="14"/>
  <c r="X456" i="14"/>
  <c r="V456" i="14"/>
  <c r="X458" i="14"/>
  <c r="AD458" i="14" s="1"/>
  <c r="V458" i="14"/>
  <c r="AC458" i="14"/>
  <c r="AC460" i="14"/>
  <c r="V460" i="14"/>
  <c r="X460" i="14"/>
  <c r="V462" i="14"/>
  <c r="X462" i="14"/>
  <c r="AC462" i="14"/>
  <c r="AC464" i="14"/>
  <c r="V464" i="14"/>
  <c r="X464" i="14"/>
  <c r="X466" i="14"/>
  <c r="AD466" i="14" s="1"/>
  <c r="V466" i="14"/>
  <c r="AC466" i="14"/>
  <c r="AC468" i="14"/>
  <c r="X468" i="14"/>
  <c r="V468" i="14"/>
  <c r="V470" i="14"/>
  <c r="X470" i="14"/>
  <c r="AC470" i="14"/>
  <c r="AC472" i="14"/>
  <c r="X472" i="14"/>
  <c r="V472" i="14"/>
  <c r="V474" i="14"/>
  <c r="X474" i="14"/>
  <c r="AC474" i="14"/>
  <c r="X476" i="14"/>
  <c r="AC476" i="14"/>
  <c r="V476" i="14"/>
  <c r="X478" i="14"/>
  <c r="AC478" i="14"/>
  <c r="V478" i="14"/>
  <c r="AC480" i="14"/>
  <c r="X480" i="14"/>
  <c r="V480" i="14"/>
  <c r="V482" i="14"/>
  <c r="X482" i="14"/>
  <c r="AC482" i="14"/>
  <c r="X484" i="14"/>
  <c r="V484" i="14"/>
  <c r="AC484" i="14"/>
  <c r="X486" i="14"/>
  <c r="V486" i="14"/>
  <c r="AC486" i="14"/>
  <c r="AC488" i="14"/>
  <c r="V488" i="14"/>
  <c r="X488" i="14"/>
  <c r="AC490" i="14"/>
  <c r="X490" i="14"/>
  <c r="V490" i="14"/>
  <c r="V492" i="14"/>
  <c r="X492" i="14"/>
  <c r="AC492" i="14"/>
  <c r="V494" i="14"/>
  <c r="X494" i="14"/>
  <c r="AC494" i="14"/>
  <c r="X496" i="14"/>
  <c r="AC496" i="14"/>
  <c r="V496" i="14"/>
  <c r="V498" i="14"/>
  <c r="AC498" i="14"/>
  <c r="X498" i="14"/>
  <c r="X500" i="14"/>
  <c r="V500" i="14"/>
  <c r="AC500" i="14"/>
  <c r="V502" i="14"/>
  <c r="AC502" i="14"/>
  <c r="X502" i="14"/>
  <c r="X504" i="14"/>
  <c r="V504" i="14"/>
  <c r="AC504" i="14"/>
  <c r="V506" i="14"/>
  <c r="X506" i="14"/>
  <c r="AC506" i="14"/>
  <c r="X508" i="14"/>
  <c r="V508" i="14"/>
  <c r="AC508" i="14"/>
  <c r="V510" i="14"/>
  <c r="AC510" i="14"/>
  <c r="X510" i="14"/>
  <c r="X512" i="14"/>
  <c r="V512" i="14"/>
  <c r="AC512" i="14"/>
  <c r="V514" i="14"/>
  <c r="X514" i="14"/>
  <c r="AC514" i="14"/>
  <c r="X516" i="14"/>
  <c r="AC516" i="14"/>
  <c r="V516" i="14"/>
  <c r="V518" i="14"/>
  <c r="AC518" i="14"/>
  <c r="X518" i="14"/>
  <c r="X520" i="14"/>
  <c r="V520" i="14"/>
  <c r="AC520" i="14"/>
  <c r="V522" i="14"/>
  <c r="X522" i="14"/>
  <c r="AC522" i="14"/>
  <c r="X524" i="14"/>
  <c r="V524" i="14"/>
  <c r="AC524" i="14"/>
  <c r="V526" i="14"/>
  <c r="X526" i="14"/>
  <c r="AC526" i="14"/>
  <c r="X528" i="14"/>
  <c r="V528" i="14"/>
  <c r="AC528" i="14"/>
  <c r="V530" i="14"/>
  <c r="X530" i="14"/>
  <c r="AC530" i="14"/>
  <c r="X532" i="14"/>
  <c r="AC532" i="14"/>
  <c r="V532" i="14"/>
  <c r="V534" i="14"/>
  <c r="AC534" i="14"/>
  <c r="X534" i="14"/>
  <c r="X536" i="14"/>
  <c r="AC536" i="14"/>
  <c r="V536" i="14"/>
  <c r="V538" i="14"/>
  <c r="AC538" i="14"/>
  <c r="X538" i="14"/>
  <c r="X540" i="14"/>
  <c r="AC540" i="14"/>
  <c r="V540" i="14"/>
  <c r="V542" i="14"/>
  <c r="X542" i="14"/>
  <c r="AC542" i="14"/>
  <c r="X544" i="14"/>
  <c r="V544" i="14"/>
  <c r="AC544" i="14"/>
  <c r="V546" i="14"/>
  <c r="X546" i="14"/>
  <c r="AC546" i="14"/>
  <c r="X548" i="14"/>
  <c r="AC548" i="14"/>
  <c r="V548" i="14"/>
  <c r="V550" i="14"/>
  <c r="AC550" i="14"/>
  <c r="X550" i="14"/>
  <c r="X552" i="14"/>
  <c r="V552" i="14"/>
  <c r="AC552" i="14"/>
  <c r="V554" i="14"/>
  <c r="X554" i="14"/>
  <c r="AC554" i="14"/>
  <c r="X556" i="14"/>
  <c r="AC556" i="14"/>
  <c r="V556" i="14"/>
  <c r="V558" i="14"/>
  <c r="AC558" i="14"/>
  <c r="X558" i="14"/>
  <c r="X560" i="14"/>
  <c r="V560" i="14"/>
  <c r="AC560" i="14"/>
  <c r="V562" i="14"/>
  <c r="X562" i="14"/>
  <c r="AC562" i="14"/>
  <c r="X564" i="14"/>
  <c r="AC564" i="14"/>
  <c r="V564" i="14"/>
  <c r="V566" i="14"/>
  <c r="AC566" i="14"/>
  <c r="X566" i="14"/>
  <c r="X568" i="14"/>
  <c r="V568" i="14"/>
  <c r="AC568" i="14"/>
  <c r="V570" i="14"/>
  <c r="X570" i="14"/>
  <c r="AC570" i="14"/>
  <c r="X572" i="14"/>
  <c r="V572" i="14"/>
  <c r="AC572" i="14"/>
  <c r="V574" i="14"/>
  <c r="X574" i="14"/>
  <c r="AC574" i="14"/>
  <c r="X576" i="14"/>
  <c r="V576" i="14"/>
  <c r="AC576" i="14"/>
  <c r="V578" i="14"/>
  <c r="X578" i="14"/>
  <c r="AC578" i="14"/>
  <c r="X580" i="14"/>
  <c r="AC580" i="14"/>
  <c r="V580" i="14"/>
  <c r="V582" i="14"/>
  <c r="AC582" i="14"/>
  <c r="X582" i="14"/>
  <c r="X584" i="14"/>
  <c r="AC584" i="14"/>
  <c r="V584" i="14"/>
  <c r="V586" i="14"/>
  <c r="AC586" i="14"/>
  <c r="X586" i="14"/>
  <c r="X588" i="14"/>
  <c r="V588" i="14"/>
  <c r="AC588" i="14"/>
  <c r="V590" i="14"/>
  <c r="X590" i="14"/>
  <c r="AC590" i="14"/>
  <c r="X592" i="14"/>
  <c r="V592" i="14"/>
  <c r="AC592" i="14"/>
  <c r="V594" i="14"/>
  <c r="X594" i="14"/>
  <c r="AC594" i="14"/>
  <c r="X596" i="14"/>
  <c r="AC596" i="14"/>
  <c r="V596" i="14"/>
  <c r="V598" i="14"/>
  <c r="AC598" i="14"/>
  <c r="X598" i="14"/>
  <c r="X600" i="14"/>
  <c r="AC600" i="14"/>
  <c r="V600" i="14"/>
  <c r="V602" i="14"/>
  <c r="AC602" i="14"/>
  <c r="X602" i="14"/>
  <c r="X604" i="14"/>
  <c r="V604" i="14"/>
  <c r="AC604" i="14"/>
  <c r="V606" i="14"/>
  <c r="X606" i="14"/>
  <c r="AC606" i="14"/>
  <c r="V608" i="14"/>
  <c r="AC608" i="14"/>
  <c r="X608" i="14"/>
  <c r="X610" i="14"/>
  <c r="AD610" i="14" s="1"/>
  <c r="V610" i="14"/>
  <c r="AC610" i="14"/>
  <c r="X612" i="14"/>
  <c r="V612" i="14"/>
  <c r="AC612" i="14"/>
  <c r="V614" i="14"/>
  <c r="X614" i="14"/>
  <c r="AC614" i="14"/>
  <c r="X616" i="14"/>
  <c r="AC616" i="14"/>
  <c r="V616" i="14"/>
  <c r="X618" i="14"/>
  <c r="AC618" i="14"/>
  <c r="V618" i="14"/>
  <c r="AC620" i="14"/>
  <c r="V620" i="14"/>
  <c r="X620" i="14"/>
  <c r="V622" i="14"/>
  <c r="X622" i="14"/>
  <c r="AC622" i="14"/>
  <c r="X624" i="14"/>
  <c r="V624" i="14"/>
  <c r="AC624" i="14"/>
  <c r="AC626" i="14"/>
  <c r="V626" i="14"/>
  <c r="X626" i="14"/>
  <c r="AC628" i="14"/>
  <c r="X628" i="14"/>
  <c r="V628" i="14"/>
  <c r="V630" i="14"/>
  <c r="X630" i="14"/>
  <c r="AC630" i="14"/>
  <c r="X632" i="14"/>
  <c r="V632" i="14"/>
  <c r="AC632" i="14"/>
  <c r="AC634" i="14"/>
  <c r="V634" i="14"/>
  <c r="X634" i="14"/>
  <c r="AC636" i="14"/>
  <c r="X636" i="14"/>
  <c r="V636" i="14"/>
  <c r="X638" i="14"/>
  <c r="AC638" i="14"/>
  <c r="V638" i="14"/>
  <c r="X640" i="14"/>
  <c r="V640" i="14"/>
  <c r="AC640" i="14"/>
  <c r="AC642" i="14"/>
  <c r="X642" i="14"/>
  <c r="V642" i="14"/>
  <c r="AC644" i="14"/>
  <c r="V644" i="14"/>
  <c r="X644" i="14"/>
  <c r="X646" i="14"/>
  <c r="AC646" i="14"/>
  <c r="V646" i="14"/>
  <c r="X648" i="14"/>
  <c r="AC648" i="14"/>
  <c r="V648" i="14"/>
  <c r="AC650" i="14"/>
  <c r="V650" i="14"/>
  <c r="X650" i="14"/>
  <c r="AC652" i="14"/>
  <c r="V652" i="14"/>
  <c r="X652" i="14"/>
  <c r="AC654" i="14"/>
  <c r="X654" i="14"/>
  <c r="V654" i="14"/>
  <c r="X656" i="14"/>
  <c r="V656" i="14"/>
  <c r="AC656" i="14"/>
  <c r="AC658" i="14"/>
  <c r="V658" i="14"/>
  <c r="X658" i="14"/>
  <c r="AC660" i="14"/>
  <c r="V660" i="14"/>
  <c r="X660" i="14"/>
  <c r="V662" i="14"/>
  <c r="X662" i="14"/>
  <c r="AC662" i="14"/>
  <c r="X664" i="14"/>
  <c r="V664" i="14"/>
  <c r="AC664" i="14"/>
  <c r="AC666" i="14"/>
  <c r="V666" i="14"/>
  <c r="X666" i="14"/>
  <c r="AC668" i="14"/>
  <c r="X668" i="14"/>
  <c r="V668" i="14"/>
  <c r="V670" i="14"/>
  <c r="X670" i="14"/>
  <c r="AC670" i="14"/>
  <c r="X672" i="14"/>
  <c r="AC672" i="14"/>
  <c r="V672" i="14"/>
  <c r="AC674" i="14"/>
  <c r="X674" i="14"/>
  <c r="V674" i="14"/>
  <c r="AC676" i="14"/>
  <c r="X676" i="14"/>
  <c r="V676" i="14"/>
  <c r="X678" i="14"/>
  <c r="AC678" i="14"/>
  <c r="V678" i="14"/>
  <c r="X680" i="14"/>
  <c r="AC680" i="14"/>
  <c r="V680" i="14"/>
  <c r="AC682" i="14"/>
  <c r="X682" i="14"/>
  <c r="V682" i="14"/>
  <c r="AC684" i="14"/>
  <c r="V684" i="14"/>
  <c r="X684" i="14"/>
  <c r="X686" i="14"/>
  <c r="V686" i="14"/>
  <c r="AC686" i="14"/>
  <c r="X688" i="14"/>
  <c r="V688" i="14"/>
  <c r="AC688" i="14"/>
  <c r="AC690" i="14"/>
  <c r="V690" i="14"/>
  <c r="X690" i="14"/>
  <c r="AC692" i="14"/>
  <c r="V692" i="14"/>
  <c r="X692" i="14"/>
  <c r="V694" i="14"/>
  <c r="X694" i="14"/>
  <c r="AC694" i="14"/>
  <c r="X696" i="14"/>
  <c r="AC696" i="14"/>
  <c r="V696" i="14"/>
  <c r="AC698" i="14"/>
  <c r="X698" i="14"/>
  <c r="V698" i="14"/>
  <c r="AC700" i="14"/>
  <c r="X700" i="14"/>
  <c r="V700" i="14"/>
  <c r="V702" i="14"/>
  <c r="X702" i="14"/>
  <c r="AC702" i="14"/>
  <c r="X704" i="14"/>
  <c r="V704" i="14"/>
  <c r="AC704" i="14"/>
  <c r="AC706" i="14"/>
  <c r="X706" i="14"/>
  <c r="V706" i="14"/>
  <c r="AC708" i="14"/>
  <c r="X708" i="14"/>
  <c r="V708" i="14"/>
  <c r="X710" i="14"/>
  <c r="AC710" i="14"/>
  <c r="V710" i="14"/>
  <c r="X712" i="14"/>
  <c r="AC712" i="14"/>
  <c r="V712" i="14"/>
  <c r="AC714" i="14"/>
  <c r="X714" i="14"/>
  <c r="V714" i="14"/>
  <c r="AC716" i="14"/>
  <c r="V716" i="14"/>
  <c r="X716" i="14"/>
  <c r="V718" i="14"/>
  <c r="AC718" i="14"/>
  <c r="X718" i="14"/>
  <c r="X720" i="14"/>
  <c r="V720" i="14"/>
  <c r="AC720" i="14"/>
  <c r="AC722" i="14"/>
  <c r="V722" i="14"/>
  <c r="X722" i="14"/>
  <c r="AC724" i="14"/>
  <c r="X724" i="14"/>
  <c r="V724" i="14"/>
  <c r="V726" i="14"/>
  <c r="X726" i="14"/>
  <c r="AC726" i="14"/>
  <c r="X728" i="14"/>
  <c r="V728" i="14"/>
  <c r="AC728" i="14"/>
  <c r="AC730" i="14"/>
  <c r="X730" i="14"/>
  <c r="V730" i="14"/>
  <c r="AC732" i="14"/>
  <c r="X732" i="14"/>
  <c r="V732" i="14"/>
  <c r="X734" i="14"/>
  <c r="AC734" i="14"/>
  <c r="V734" i="14"/>
  <c r="X736" i="14"/>
  <c r="V736" i="14"/>
  <c r="AC736" i="14"/>
  <c r="AC738" i="14"/>
  <c r="X738" i="14"/>
  <c r="V738" i="14"/>
  <c r="AC740" i="14"/>
  <c r="V740" i="14"/>
  <c r="X740" i="14"/>
  <c r="X742" i="14"/>
  <c r="AC742" i="14"/>
  <c r="V742" i="14"/>
  <c r="X744" i="14"/>
  <c r="AC744" i="14"/>
  <c r="V744" i="14"/>
  <c r="AC746" i="14"/>
  <c r="V746" i="14"/>
  <c r="X746" i="14"/>
  <c r="AC748" i="14"/>
  <c r="V748" i="14"/>
  <c r="X748" i="14"/>
  <c r="V750" i="14"/>
  <c r="AC750" i="14"/>
  <c r="X750" i="14"/>
  <c r="X752" i="14"/>
  <c r="V752" i="14"/>
  <c r="AC752" i="14"/>
  <c r="AC754" i="14"/>
  <c r="V754" i="14"/>
  <c r="X754" i="14"/>
  <c r="AC756" i="14"/>
  <c r="X756" i="14"/>
  <c r="V756" i="14"/>
  <c r="V758" i="14"/>
  <c r="X758" i="14"/>
  <c r="AC758" i="14"/>
  <c r="X760" i="14"/>
  <c r="V760" i="14"/>
  <c r="AC760" i="14"/>
  <c r="AC762" i="14"/>
  <c r="V762" i="14"/>
  <c r="X762" i="14"/>
  <c r="AC764" i="14"/>
  <c r="X764" i="14"/>
  <c r="V764" i="14"/>
  <c r="X766" i="14"/>
  <c r="AC766" i="14"/>
  <c r="V766" i="14"/>
  <c r="X768" i="14"/>
  <c r="V768" i="14"/>
  <c r="AC768" i="14"/>
  <c r="AC770" i="14"/>
  <c r="X770" i="14"/>
  <c r="V770" i="14"/>
  <c r="AC772" i="14"/>
  <c r="V772" i="14"/>
  <c r="X772" i="14"/>
  <c r="X774" i="14"/>
  <c r="AC774" i="14"/>
  <c r="V774" i="14"/>
  <c r="X776" i="14"/>
  <c r="AC776" i="14"/>
  <c r="V776" i="14"/>
  <c r="AC778" i="14"/>
  <c r="V778" i="14"/>
  <c r="X778" i="14"/>
  <c r="AC780" i="14"/>
  <c r="V780" i="14"/>
  <c r="X780" i="14"/>
  <c r="AC782" i="14"/>
  <c r="X782" i="14"/>
  <c r="V782" i="14"/>
  <c r="X784" i="14"/>
  <c r="V784" i="14"/>
  <c r="AC784" i="14"/>
  <c r="AC786" i="14"/>
  <c r="V786" i="14"/>
  <c r="X786" i="14"/>
  <c r="AC788" i="14"/>
  <c r="V788" i="14"/>
  <c r="X788" i="14"/>
  <c r="V790" i="14"/>
  <c r="X790" i="14"/>
  <c r="AC790" i="14"/>
  <c r="X792" i="14"/>
  <c r="AC792" i="14"/>
  <c r="V792" i="14"/>
  <c r="X794" i="14"/>
  <c r="AD794" i="14" s="1"/>
  <c r="V794" i="14"/>
  <c r="AC794" i="14"/>
  <c r="V796" i="14"/>
  <c r="X796" i="14"/>
  <c r="AC796" i="14"/>
  <c r="V798" i="14"/>
  <c r="X798" i="14"/>
  <c r="AC798" i="14"/>
  <c r="X800" i="14"/>
  <c r="AC800" i="14"/>
  <c r="V800" i="14"/>
  <c r="V802" i="14"/>
  <c r="X802" i="14"/>
  <c r="AC802" i="14"/>
  <c r="V804" i="14"/>
  <c r="X804" i="14"/>
  <c r="AC804" i="14"/>
  <c r="AC806" i="14"/>
  <c r="X806" i="14"/>
  <c r="V806" i="14"/>
  <c r="X808" i="14"/>
  <c r="AC808" i="14"/>
  <c r="V808" i="14"/>
  <c r="V810" i="14"/>
  <c r="X810" i="14"/>
  <c r="AC810" i="14"/>
  <c r="V812" i="14"/>
  <c r="X812" i="14"/>
  <c r="AC812" i="14"/>
  <c r="X814" i="14"/>
  <c r="AC814" i="14"/>
  <c r="V814" i="14"/>
  <c r="X816" i="14"/>
  <c r="AC816" i="14"/>
  <c r="V816" i="14"/>
  <c r="AC818" i="14"/>
  <c r="X818" i="14"/>
  <c r="V818" i="14"/>
  <c r="V820" i="14"/>
  <c r="X820" i="14"/>
  <c r="AC820" i="14"/>
  <c r="V822" i="14"/>
  <c r="X822" i="14"/>
  <c r="AC822" i="14"/>
  <c r="X824" i="14"/>
  <c r="AC824" i="14"/>
  <c r="V824" i="14"/>
  <c r="X826" i="14"/>
  <c r="V826" i="14"/>
  <c r="AC826" i="14"/>
  <c r="V828" i="14"/>
  <c r="X828" i="14"/>
  <c r="AC828" i="14"/>
  <c r="V830" i="14"/>
  <c r="X830" i="14"/>
  <c r="AC830" i="14"/>
  <c r="X832" i="14"/>
  <c r="AC832" i="14"/>
  <c r="V832" i="14"/>
  <c r="X834" i="14"/>
  <c r="AD834" i="14" s="1"/>
  <c r="V834" i="14"/>
  <c r="AC834" i="14"/>
  <c r="V836" i="14"/>
  <c r="X836" i="14"/>
  <c r="AC836" i="14"/>
  <c r="X838" i="14"/>
  <c r="AC838" i="14"/>
  <c r="V838" i="14"/>
  <c r="X840" i="14"/>
  <c r="AC840" i="14"/>
  <c r="V840" i="14"/>
  <c r="V842" i="14"/>
  <c r="AC842" i="14"/>
  <c r="X842" i="14"/>
  <c r="V844" i="14"/>
  <c r="X844" i="14"/>
  <c r="AC844" i="14"/>
  <c r="X846" i="14"/>
  <c r="AC846" i="14"/>
  <c r="V846" i="14"/>
  <c r="X848" i="14"/>
  <c r="AC848" i="14"/>
  <c r="V848" i="14"/>
  <c r="AC850" i="14"/>
  <c r="X850" i="14"/>
  <c r="V850" i="14"/>
  <c r="V852" i="14"/>
  <c r="X852" i="14"/>
  <c r="AC852" i="14"/>
  <c r="V854" i="14"/>
  <c r="X854" i="14"/>
  <c r="AC854" i="14"/>
  <c r="X856" i="14"/>
  <c r="AC856" i="14"/>
  <c r="V856" i="14"/>
  <c r="X858" i="14"/>
  <c r="AD858" i="14" s="1"/>
  <c r="V858" i="14"/>
  <c r="AC858" i="14"/>
  <c r="V860" i="14"/>
  <c r="X860" i="14"/>
  <c r="AC860" i="14"/>
  <c r="V862" i="14"/>
  <c r="X862" i="14"/>
  <c r="AC862" i="14"/>
  <c r="X864" i="14"/>
  <c r="AC864" i="14"/>
  <c r="V864" i="14"/>
  <c r="V866" i="14"/>
  <c r="AC866" i="14"/>
  <c r="X866" i="14"/>
  <c r="V868" i="14"/>
  <c r="X868" i="14"/>
  <c r="AC868" i="14"/>
  <c r="X870" i="14"/>
  <c r="AC870" i="14"/>
  <c r="V870" i="14"/>
  <c r="X872" i="14"/>
  <c r="AC872" i="14"/>
  <c r="V872" i="14"/>
  <c r="V874" i="14"/>
  <c r="AC874" i="14"/>
  <c r="X874" i="14"/>
  <c r="V876" i="14"/>
  <c r="X876" i="14"/>
  <c r="AC876" i="14"/>
  <c r="X878" i="14"/>
  <c r="AC878" i="14"/>
  <c r="V878" i="14"/>
  <c r="X880" i="14"/>
  <c r="AC880" i="14"/>
  <c r="V880" i="14"/>
  <c r="AC882" i="14"/>
  <c r="X882" i="14"/>
  <c r="V882" i="14"/>
  <c r="V884" i="14"/>
  <c r="AC884" i="14"/>
  <c r="X884" i="14"/>
  <c r="V886" i="14"/>
  <c r="X886" i="14"/>
  <c r="AC886" i="14"/>
  <c r="X888" i="14"/>
  <c r="AC888" i="14"/>
  <c r="V888" i="14"/>
  <c r="X890" i="14"/>
  <c r="AD890" i="14" s="1"/>
  <c r="V890" i="14"/>
  <c r="AC890" i="14"/>
  <c r="V892" i="14"/>
  <c r="AC892" i="14"/>
  <c r="X892" i="14"/>
  <c r="V894" i="14"/>
  <c r="AC894" i="14"/>
  <c r="X894" i="14"/>
  <c r="X896" i="14"/>
  <c r="AC896" i="14"/>
  <c r="V896" i="14"/>
  <c r="V898" i="14"/>
  <c r="X898" i="14"/>
  <c r="AC898" i="14"/>
  <c r="V900" i="14"/>
  <c r="X900" i="14"/>
  <c r="AC900" i="14"/>
  <c r="X902" i="14"/>
  <c r="AC902" i="14"/>
  <c r="V902" i="14"/>
  <c r="X904" i="14"/>
  <c r="AC904" i="14"/>
  <c r="V904" i="14"/>
  <c r="V906" i="14"/>
  <c r="AC906" i="14"/>
  <c r="X906" i="14"/>
  <c r="V908" i="14"/>
  <c r="X908" i="14"/>
  <c r="AC908" i="14"/>
  <c r="X910" i="14"/>
  <c r="AC910" i="14"/>
  <c r="V910" i="14"/>
  <c r="X912" i="14"/>
  <c r="AC912" i="14"/>
  <c r="V912" i="14"/>
  <c r="AC914" i="14"/>
  <c r="X914" i="14"/>
  <c r="V914" i="14"/>
  <c r="V916" i="14"/>
  <c r="X916" i="14"/>
  <c r="AC916" i="14"/>
  <c r="V918" i="14"/>
  <c r="X918" i="14"/>
  <c r="AC918" i="14"/>
  <c r="X920" i="14"/>
  <c r="AC920" i="14"/>
  <c r="V920" i="14"/>
  <c r="X922" i="14"/>
  <c r="V922" i="14"/>
  <c r="AC922" i="14"/>
  <c r="V924" i="14"/>
  <c r="X924" i="14"/>
  <c r="AC924" i="14"/>
  <c r="V926" i="14"/>
  <c r="X926" i="14"/>
  <c r="AC926" i="14"/>
  <c r="X928" i="14"/>
  <c r="AC928" i="14"/>
  <c r="V928" i="14"/>
  <c r="V930" i="14"/>
  <c r="AC930" i="14"/>
  <c r="X930" i="14"/>
  <c r="V932" i="14"/>
  <c r="X932" i="14"/>
  <c r="AC932" i="14"/>
  <c r="X934" i="14"/>
  <c r="AC934" i="14"/>
  <c r="V934" i="14"/>
  <c r="X936" i="14"/>
  <c r="AC936" i="14"/>
  <c r="V936" i="14"/>
  <c r="V938" i="14"/>
  <c r="AC938" i="14"/>
  <c r="X938" i="14"/>
  <c r="V940" i="14"/>
  <c r="X940" i="14"/>
  <c r="AC940" i="14"/>
  <c r="V942" i="14"/>
  <c r="AC942" i="14"/>
  <c r="X942" i="14"/>
  <c r="X944" i="14"/>
  <c r="AC944" i="14"/>
  <c r="V944" i="14"/>
  <c r="X946" i="14"/>
  <c r="V946" i="14"/>
  <c r="AC946" i="14"/>
  <c r="V948" i="14"/>
  <c r="X948" i="14"/>
  <c r="AC948" i="14"/>
  <c r="V950" i="14"/>
  <c r="X950" i="14"/>
  <c r="AC950" i="14"/>
  <c r="X952" i="14"/>
  <c r="AC952" i="14"/>
  <c r="V952" i="14"/>
  <c r="X954" i="14"/>
  <c r="AD954" i="14" s="1"/>
  <c r="V954" i="14"/>
  <c r="AC954" i="14"/>
  <c r="V956" i="14"/>
  <c r="AC956" i="14"/>
  <c r="X956" i="14"/>
  <c r="V958" i="14"/>
  <c r="AC958" i="14"/>
  <c r="X958" i="14"/>
  <c r="X960" i="14"/>
  <c r="AC960" i="14"/>
  <c r="V960" i="14"/>
  <c r="V962" i="14"/>
  <c r="X962" i="14"/>
  <c r="AC962" i="14"/>
  <c r="V964" i="14"/>
  <c r="X964" i="14"/>
  <c r="AC964" i="14"/>
  <c r="X966" i="14"/>
  <c r="AC966" i="14"/>
  <c r="V966" i="14"/>
  <c r="X968" i="14"/>
  <c r="AC968" i="14"/>
  <c r="V968" i="14"/>
  <c r="V970" i="14"/>
  <c r="X970" i="14"/>
  <c r="AC970" i="14"/>
  <c r="X972" i="14"/>
  <c r="AC972" i="14"/>
  <c r="V972" i="14"/>
  <c r="X974" i="14"/>
  <c r="AC974" i="14"/>
  <c r="V974" i="14"/>
  <c r="V976" i="14"/>
  <c r="AC976" i="14"/>
  <c r="X976" i="14"/>
  <c r="V978" i="14"/>
  <c r="X978" i="14"/>
  <c r="AC978" i="14"/>
  <c r="X980" i="14"/>
  <c r="AC980" i="14"/>
  <c r="V980" i="14"/>
  <c r="X982" i="14"/>
  <c r="AC982" i="14"/>
  <c r="V982" i="14"/>
  <c r="AC984" i="14"/>
  <c r="X984" i="14"/>
  <c r="V984" i="14"/>
  <c r="V986" i="14"/>
  <c r="AC986" i="14"/>
  <c r="X986" i="14"/>
  <c r="V988" i="14"/>
  <c r="AC988" i="14"/>
  <c r="X988" i="14"/>
  <c r="X990" i="14"/>
  <c r="AC990" i="14"/>
  <c r="V990" i="14"/>
  <c r="X992" i="14"/>
  <c r="V992" i="14"/>
  <c r="AC992" i="14"/>
  <c r="V994" i="14"/>
  <c r="X994" i="14"/>
  <c r="AC994" i="14"/>
  <c r="V996" i="14"/>
  <c r="AC996" i="14"/>
  <c r="X996" i="14"/>
  <c r="X998" i="14"/>
  <c r="AC998" i="14"/>
  <c r="V998" i="14"/>
  <c r="V1000" i="14"/>
  <c r="X1000" i="14"/>
  <c r="AC1000" i="14"/>
  <c r="V1002" i="14"/>
  <c r="X1002" i="14"/>
  <c r="AC1002" i="14"/>
  <c r="X1004" i="14"/>
  <c r="AC1004" i="14"/>
  <c r="V1004" i="14"/>
  <c r="X1006" i="14"/>
  <c r="AC1006" i="14"/>
  <c r="V1006" i="14"/>
  <c r="V1008" i="14"/>
  <c r="AC1008" i="14"/>
  <c r="X1008" i="14"/>
  <c r="V1010" i="14"/>
  <c r="X1010" i="14"/>
  <c r="AC1010" i="14"/>
  <c r="X1012" i="14"/>
  <c r="AC1012" i="14"/>
  <c r="V1012" i="14"/>
  <c r="X1014" i="14"/>
  <c r="AC1014" i="14"/>
  <c r="V1014" i="14"/>
  <c r="AC1016" i="14"/>
  <c r="X1016" i="14"/>
  <c r="V1016" i="14"/>
  <c r="V1018" i="14"/>
  <c r="AC1018" i="14"/>
  <c r="X1018" i="14"/>
  <c r="X1020" i="14"/>
  <c r="AC1020" i="14"/>
  <c r="V1020" i="14"/>
  <c r="V1022" i="14"/>
  <c r="X1022" i="14"/>
  <c r="AC1022" i="14"/>
  <c r="X1024" i="14"/>
  <c r="V1024" i="14"/>
  <c r="AC1024" i="14"/>
  <c r="V1026" i="14"/>
  <c r="X1026" i="14"/>
  <c r="AC1026" i="14"/>
  <c r="X1028" i="14"/>
  <c r="V1028" i="14"/>
  <c r="AC1028" i="14"/>
  <c r="V1030" i="14"/>
  <c r="X1030" i="14"/>
  <c r="AC1030" i="14"/>
  <c r="X1032" i="14"/>
  <c r="AC1032" i="14"/>
  <c r="V1032" i="14"/>
  <c r="V1034" i="14"/>
  <c r="AC1034" i="14"/>
  <c r="X1034" i="14"/>
  <c r="X1036" i="14"/>
  <c r="AC1036" i="14"/>
  <c r="V1036" i="14"/>
  <c r="V1038" i="14"/>
  <c r="X1038" i="14"/>
  <c r="AC1038" i="14"/>
  <c r="X1040" i="14"/>
  <c r="V1040" i="14"/>
  <c r="AC1040" i="14"/>
  <c r="V1042" i="14"/>
  <c r="X1042" i="14"/>
  <c r="AC1042" i="14"/>
  <c r="X1044" i="14"/>
  <c r="V1044" i="14"/>
  <c r="AC1044" i="14"/>
  <c r="V1046" i="14"/>
  <c r="X1046" i="14"/>
  <c r="AC1046" i="14"/>
  <c r="X1048" i="14"/>
  <c r="AC1048" i="14"/>
  <c r="V1048" i="14"/>
  <c r="V1050" i="14"/>
  <c r="AC1050" i="14"/>
  <c r="X1050" i="14"/>
  <c r="X1052" i="14"/>
  <c r="AC1052" i="14"/>
  <c r="V1052" i="14"/>
  <c r="X1054" i="14"/>
  <c r="V1054" i="14"/>
  <c r="AC1054" i="14"/>
  <c r="AC1056" i="14"/>
  <c r="V1056" i="14"/>
  <c r="X1056" i="14"/>
  <c r="X1058" i="14"/>
  <c r="AD1058" i="14" s="1"/>
  <c r="V1058" i="14"/>
  <c r="AC1058" i="14"/>
  <c r="AC1060" i="14"/>
  <c r="V1060" i="14"/>
  <c r="X1060" i="14"/>
  <c r="X1062" i="14"/>
  <c r="V1062" i="14"/>
  <c r="AC1062" i="14"/>
  <c r="AC1064" i="14"/>
  <c r="V1064" i="14"/>
  <c r="X1064" i="14"/>
  <c r="X1066" i="14"/>
  <c r="AD1066" i="14" s="1"/>
  <c r="V1066" i="14"/>
  <c r="AC1066" i="14"/>
  <c r="AC1068" i="14"/>
  <c r="V1068" i="14"/>
  <c r="X1068" i="14"/>
  <c r="X1070" i="14"/>
  <c r="V1070" i="14"/>
  <c r="AC1070" i="14"/>
  <c r="AC1072" i="14"/>
  <c r="V1072" i="14"/>
  <c r="X1072" i="14"/>
  <c r="X1074" i="14"/>
  <c r="AD1074" i="14" s="1"/>
  <c r="V1074" i="14"/>
  <c r="AC1074" i="14"/>
  <c r="AC1076" i="14"/>
  <c r="V1076" i="14"/>
  <c r="X1076" i="14"/>
  <c r="X1078" i="14"/>
  <c r="V1078" i="14"/>
  <c r="AC1078" i="14"/>
  <c r="AC1080" i="14"/>
  <c r="V1080" i="14"/>
  <c r="X1080" i="14"/>
  <c r="X1082" i="14"/>
  <c r="AD1082" i="14" s="1"/>
  <c r="V1082" i="14"/>
  <c r="AC1082" i="14"/>
  <c r="AC1084" i="14"/>
  <c r="V1084" i="14"/>
  <c r="X1084" i="14"/>
  <c r="X1086" i="14"/>
  <c r="V1086" i="14"/>
  <c r="AC1086" i="14"/>
  <c r="AC1088" i="14"/>
  <c r="V1088" i="14"/>
  <c r="X1088" i="14"/>
  <c r="X1090" i="14"/>
  <c r="AD1090" i="14" s="1"/>
  <c r="V1090" i="14"/>
  <c r="AC1090" i="14"/>
  <c r="AC1092" i="14"/>
  <c r="V1092" i="14"/>
  <c r="X1092" i="14"/>
  <c r="X1094" i="14"/>
  <c r="V1094" i="14"/>
  <c r="AC1094" i="14"/>
  <c r="AC1096" i="14"/>
  <c r="V1096" i="14"/>
  <c r="X1096" i="14"/>
  <c r="X1098" i="14"/>
  <c r="AD1098" i="14" s="1"/>
  <c r="V1098" i="14"/>
  <c r="AC1098" i="14"/>
  <c r="AC1100" i="14"/>
  <c r="V1100" i="14"/>
  <c r="X1100" i="14"/>
  <c r="X1102" i="14"/>
  <c r="V1102" i="14"/>
  <c r="AC1102" i="14"/>
  <c r="AC1104" i="14"/>
  <c r="V1104" i="14"/>
  <c r="X1104" i="14"/>
  <c r="X1106" i="14"/>
  <c r="AD1106" i="14" s="1"/>
  <c r="V1106" i="14"/>
  <c r="AC1106" i="14"/>
  <c r="AC1108" i="14"/>
  <c r="V1108" i="14"/>
  <c r="X1108" i="14"/>
  <c r="X1110" i="14"/>
  <c r="V1110" i="14"/>
  <c r="AC1110" i="14"/>
  <c r="AC1112" i="14"/>
  <c r="V1112" i="14"/>
  <c r="X1112" i="14"/>
  <c r="X1114" i="14"/>
  <c r="AD1114" i="14" s="1"/>
  <c r="V1114" i="14"/>
  <c r="AC1114" i="14"/>
  <c r="AC1116" i="14"/>
  <c r="V1116" i="14"/>
  <c r="X1116" i="14"/>
  <c r="X1118" i="14"/>
  <c r="V1118" i="14"/>
  <c r="AC1118" i="14"/>
  <c r="AC1120" i="14"/>
  <c r="V1120" i="14"/>
  <c r="X1120" i="14"/>
  <c r="X1122" i="14"/>
  <c r="AD1122" i="14" s="1"/>
  <c r="V1122" i="14"/>
  <c r="AC1122" i="14"/>
  <c r="AC1124" i="14"/>
  <c r="V1124" i="14"/>
  <c r="X1124" i="14"/>
  <c r="X1126" i="14"/>
  <c r="V1126" i="14"/>
  <c r="AC1126" i="14"/>
  <c r="AC1128" i="14"/>
  <c r="V1128" i="14"/>
  <c r="X1128" i="14"/>
  <c r="X1130" i="14"/>
  <c r="AD1130" i="14" s="1"/>
  <c r="V1130" i="14"/>
  <c r="AC1130" i="14"/>
  <c r="AC1132" i="14"/>
  <c r="V1132" i="14"/>
  <c r="X1132" i="14"/>
  <c r="X1134" i="14"/>
  <c r="V1134" i="14"/>
  <c r="AC1134" i="14"/>
  <c r="AC1136" i="14"/>
  <c r="V1136" i="14"/>
  <c r="X1136" i="14"/>
  <c r="X1138" i="14"/>
  <c r="AD1138" i="14" s="1"/>
  <c r="V1138" i="14"/>
  <c r="AC1138" i="14"/>
  <c r="AC1140" i="14"/>
  <c r="V1140" i="14"/>
  <c r="X1140" i="14"/>
  <c r="X1142" i="14"/>
  <c r="V1142" i="14"/>
  <c r="AC1142" i="14"/>
  <c r="AC1144" i="14"/>
  <c r="V1144" i="14"/>
  <c r="X1144" i="14"/>
  <c r="X1146" i="14"/>
  <c r="AD1146" i="14" s="1"/>
  <c r="V1146" i="14"/>
  <c r="AC1146" i="14"/>
  <c r="AC1148" i="14"/>
  <c r="V1148" i="14"/>
  <c r="X1148" i="14"/>
  <c r="X1150" i="14"/>
  <c r="V1150" i="14"/>
  <c r="AC1150" i="14"/>
  <c r="AC1152" i="14"/>
  <c r="V1152" i="14"/>
  <c r="X1152" i="14"/>
  <c r="X1154" i="14"/>
  <c r="AD1154" i="14" s="1"/>
  <c r="V1154" i="14"/>
  <c r="AC1154" i="14"/>
  <c r="AC1156" i="14"/>
  <c r="V1156" i="14"/>
  <c r="X1156" i="14"/>
  <c r="X1158" i="14"/>
  <c r="V1158" i="14"/>
  <c r="AC1158" i="14"/>
  <c r="AC1160" i="14"/>
  <c r="V1160" i="14"/>
  <c r="X1160" i="14"/>
  <c r="X1162" i="14"/>
  <c r="AD1162" i="14" s="1"/>
  <c r="V1162" i="14"/>
  <c r="AC1162" i="14"/>
  <c r="AC1164" i="14"/>
  <c r="V1164" i="14"/>
  <c r="X1164" i="14"/>
  <c r="X1166" i="14"/>
  <c r="V1166" i="14"/>
  <c r="AC1166" i="14"/>
  <c r="AC1168" i="14"/>
  <c r="V1168" i="14"/>
  <c r="X1168" i="14"/>
  <c r="X1170" i="14"/>
  <c r="AD1170" i="14" s="1"/>
  <c r="V1170" i="14"/>
  <c r="AC1170" i="14"/>
  <c r="AC1172" i="14"/>
  <c r="V1172" i="14"/>
  <c r="X1172" i="14"/>
  <c r="X1174" i="14"/>
  <c r="V1174" i="14"/>
  <c r="AC1174" i="14"/>
  <c r="AC1176" i="14"/>
  <c r="V1176" i="14"/>
  <c r="X1176" i="14"/>
  <c r="X1178" i="14"/>
  <c r="AD1178" i="14" s="1"/>
  <c r="V1178" i="14"/>
  <c r="AC1178" i="14"/>
  <c r="AC1180" i="14"/>
  <c r="V1180" i="14"/>
  <c r="X1180" i="14"/>
  <c r="X1182" i="14"/>
  <c r="V1182" i="14"/>
  <c r="AC1182" i="14"/>
  <c r="AC1184" i="14"/>
  <c r="V1184" i="14"/>
  <c r="X1184" i="14"/>
  <c r="X1186" i="14"/>
  <c r="AD1186" i="14" s="1"/>
  <c r="V1186" i="14"/>
  <c r="AC1186" i="14"/>
  <c r="AC1188" i="14"/>
  <c r="V1188" i="14"/>
  <c r="X1188" i="14"/>
  <c r="X1190" i="14"/>
  <c r="V1190" i="14"/>
  <c r="AC1190" i="14"/>
  <c r="AC1192" i="14"/>
  <c r="V1192" i="14"/>
  <c r="X1192" i="14"/>
  <c r="X1194" i="14"/>
  <c r="AD1194" i="14" s="1"/>
  <c r="V1194" i="14"/>
  <c r="AC1194" i="14"/>
  <c r="AC1196" i="14"/>
  <c r="V1196" i="14"/>
  <c r="X1196" i="14"/>
  <c r="X1198" i="14"/>
  <c r="V1198" i="14"/>
  <c r="AC1198" i="14"/>
  <c r="AC1200" i="14"/>
  <c r="V1200" i="14"/>
  <c r="X1200" i="14"/>
  <c r="X1202" i="14"/>
  <c r="AD1202" i="14" s="1"/>
  <c r="V1202" i="14"/>
  <c r="AC1202" i="14"/>
  <c r="AC1204" i="14"/>
  <c r="V1204" i="14"/>
  <c r="X1204" i="14"/>
  <c r="X1206" i="14"/>
  <c r="V1206" i="14"/>
  <c r="AC1206" i="14"/>
  <c r="AC1208" i="14"/>
  <c r="V1208" i="14"/>
  <c r="X1208" i="14"/>
  <c r="X1210" i="14"/>
  <c r="AD1210" i="14" s="1"/>
  <c r="V1210" i="14"/>
  <c r="AC1210" i="14"/>
  <c r="AC1212" i="14"/>
  <c r="V1212" i="14"/>
  <c r="X1212" i="14"/>
  <c r="W19" i="13"/>
  <c r="AD19" i="13"/>
  <c r="Y19" i="13"/>
  <c r="Y25" i="13"/>
  <c r="AD25" i="13"/>
  <c r="W25" i="13"/>
  <c r="Y31" i="13"/>
  <c r="AD31" i="13"/>
  <c r="W31" i="13"/>
  <c r="W37" i="13"/>
  <c r="AD37" i="13"/>
  <c r="Y37" i="13"/>
  <c r="Y45" i="13"/>
  <c r="AD45" i="13"/>
  <c r="W45" i="13"/>
  <c r="W51" i="13"/>
  <c r="Y51" i="13"/>
  <c r="AD51" i="13"/>
  <c r="Y59" i="13"/>
  <c r="AD59" i="13"/>
  <c r="W59" i="13"/>
  <c r="AD65" i="13"/>
  <c r="W65" i="13"/>
  <c r="Y65" i="13"/>
  <c r="AD71" i="13"/>
  <c r="W71" i="13"/>
  <c r="Y71" i="13"/>
  <c r="Y79" i="13"/>
  <c r="W79" i="13"/>
  <c r="AD79" i="13"/>
  <c r="Y85" i="13"/>
  <c r="W85" i="13"/>
  <c r="AD85" i="13"/>
  <c r="Y95" i="13"/>
  <c r="AD95" i="13"/>
  <c r="W95" i="13"/>
  <c r="Y101" i="13"/>
  <c r="W101" i="13"/>
  <c r="AD101" i="13"/>
  <c r="W107" i="13"/>
  <c r="Y107" i="13"/>
  <c r="AD107" i="13"/>
  <c r="W115" i="13"/>
  <c r="AD115" i="13"/>
  <c r="Y115" i="13"/>
  <c r="AD121" i="13"/>
  <c r="W121" i="13"/>
  <c r="Y121" i="13"/>
  <c r="Y125" i="13"/>
  <c r="AD125" i="13"/>
  <c r="W125" i="13"/>
  <c r="W133" i="13"/>
  <c r="Y133" i="13"/>
  <c r="AD133" i="13"/>
  <c r="W141" i="13"/>
  <c r="Y141" i="13"/>
  <c r="AD141" i="13"/>
  <c r="Y147" i="13"/>
  <c r="AD147" i="13"/>
  <c r="W147" i="13"/>
  <c r="Y153" i="13"/>
  <c r="AD153" i="13"/>
  <c r="W153" i="13"/>
  <c r="W157" i="13"/>
  <c r="Y157" i="13"/>
  <c r="AD157" i="13"/>
  <c r="Y163" i="13"/>
  <c r="AD163" i="13"/>
  <c r="W163" i="13"/>
  <c r="Y171" i="13"/>
  <c r="AD171" i="13"/>
  <c r="W171" i="13"/>
  <c r="W179" i="13"/>
  <c r="Y179" i="13"/>
  <c r="AD179" i="13"/>
  <c r="Y187" i="13"/>
  <c r="AD187" i="13"/>
  <c r="W187" i="13"/>
  <c r="Y193" i="13"/>
  <c r="AD193" i="13"/>
  <c r="W193" i="13"/>
  <c r="Y199" i="13"/>
  <c r="AD199" i="13"/>
  <c r="W199" i="13"/>
  <c r="AD205" i="13"/>
  <c r="W205" i="13"/>
  <c r="Y205" i="13"/>
  <c r="AE205" i="13" s="1"/>
  <c r="W213" i="13"/>
  <c r="Y213" i="13"/>
  <c r="AD213" i="13"/>
  <c r="W217" i="13"/>
  <c r="Y217" i="13"/>
  <c r="AD217" i="13"/>
  <c r="Y223" i="13"/>
  <c r="AD223" i="13"/>
  <c r="W223" i="13"/>
  <c r="AD233" i="13"/>
  <c r="W233" i="13"/>
  <c r="Y233" i="13"/>
  <c r="AE233" i="13" s="1"/>
  <c r="Y239" i="13"/>
  <c r="AD239" i="13"/>
  <c r="W239" i="13"/>
  <c r="W247" i="13"/>
  <c r="Y247" i="13"/>
  <c r="AD247" i="13"/>
  <c r="Y251" i="13"/>
  <c r="AD251" i="13"/>
  <c r="W251" i="13"/>
  <c r="Y257" i="13"/>
  <c r="W257" i="13"/>
  <c r="AD257" i="13"/>
  <c r="Y263" i="13"/>
  <c r="AD263" i="13"/>
  <c r="W263" i="13"/>
  <c r="Y271" i="13"/>
  <c r="AD271" i="13"/>
  <c r="W271" i="13"/>
  <c r="AD277" i="13"/>
  <c r="W277" i="13"/>
  <c r="Y277" i="13"/>
  <c r="Y283" i="13"/>
  <c r="AD283" i="13"/>
  <c r="W283" i="13"/>
  <c r="Y289" i="13"/>
  <c r="W289" i="13"/>
  <c r="AD289" i="13"/>
  <c r="AD297" i="13"/>
  <c r="W297" i="13"/>
  <c r="Y297" i="13"/>
  <c r="Y303" i="13"/>
  <c r="AD303" i="13"/>
  <c r="W303" i="13"/>
  <c r="Y309" i="13"/>
  <c r="W309" i="13"/>
  <c r="AD309" i="13"/>
  <c r="W319" i="13"/>
  <c r="Y319" i="13"/>
  <c r="AD319" i="13"/>
  <c r="Y323" i="13"/>
  <c r="AD323" i="13"/>
  <c r="W323" i="13"/>
  <c r="Y329" i="13"/>
  <c r="W329" i="13"/>
  <c r="AD329" i="13"/>
  <c r="W339" i="13"/>
  <c r="Y339" i="13"/>
  <c r="AD339" i="13"/>
  <c r="Y345" i="13"/>
  <c r="W345" i="13"/>
  <c r="AD345" i="13"/>
  <c r="AD353" i="13"/>
  <c r="W353" i="13"/>
  <c r="Y353" i="13"/>
  <c r="Y359" i="13"/>
  <c r="W359" i="13"/>
  <c r="AD359" i="13"/>
  <c r="Y363" i="13"/>
  <c r="AD363" i="13"/>
  <c r="W363" i="13"/>
  <c r="AD369" i="13"/>
  <c r="Y369" i="13"/>
  <c r="W369" i="13"/>
  <c r="Y375" i="13"/>
  <c r="AE375" i="13" s="1"/>
  <c r="W375" i="13"/>
  <c r="AD375" i="13"/>
  <c r="AD383" i="13"/>
  <c r="Y383" i="13"/>
  <c r="W383" i="13"/>
  <c r="AD18" i="13"/>
  <c r="W18" i="13"/>
  <c r="Y18" i="13"/>
  <c r="AE18" i="13" s="1"/>
  <c r="Y24" i="13"/>
  <c r="AD24" i="13"/>
  <c r="W24" i="13"/>
  <c r="Y28" i="13"/>
  <c r="AD28" i="13"/>
  <c r="W28" i="13"/>
  <c r="W34" i="13"/>
  <c r="Y34" i="13"/>
  <c r="AD34" i="13"/>
  <c r="Y40" i="13"/>
  <c r="AD40" i="13"/>
  <c r="W40" i="13"/>
  <c r="Y46" i="13"/>
  <c r="AD46" i="13"/>
  <c r="W46" i="13"/>
  <c r="W52" i="13"/>
  <c r="AD52" i="13"/>
  <c r="Y52" i="13"/>
  <c r="Y58" i="13"/>
  <c r="AD58" i="13"/>
  <c r="W58" i="13"/>
  <c r="W64" i="13"/>
  <c r="AD64" i="13"/>
  <c r="Y64" i="13"/>
  <c r="Y68" i="13"/>
  <c r="AD68" i="13"/>
  <c r="W68" i="13"/>
  <c r="AD74" i="13"/>
  <c r="W74" i="13"/>
  <c r="Y74" i="13"/>
  <c r="W80" i="13"/>
  <c r="AD80" i="13"/>
  <c r="Y80" i="13"/>
  <c r="Y84" i="13"/>
  <c r="AD84" i="13"/>
  <c r="W84" i="13"/>
  <c r="Y88" i="13"/>
  <c r="AD88" i="13"/>
  <c r="W88" i="13"/>
  <c r="Y94" i="13"/>
  <c r="AD94" i="13"/>
  <c r="W94" i="13"/>
  <c r="Y100" i="13"/>
  <c r="AD100" i="13"/>
  <c r="W100" i="13"/>
  <c r="W104" i="13"/>
  <c r="Y104" i="13"/>
  <c r="AD104" i="13"/>
  <c r="W110" i="13"/>
  <c r="Y110" i="13"/>
  <c r="AD110" i="13"/>
  <c r="Y116" i="13"/>
  <c r="AD116" i="13"/>
  <c r="W116" i="13"/>
  <c r="Y122" i="13"/>
  <c r="AD122" i="13"/>
  <c r="W122" i="13"/>
  <c r="W126" i="13"/>
  <c r="Y126" i="13"/>
  <c r="AD126" i="13"/>
  <c r="Y132" i="13"/>
  <c r="AD132" i="13"/>
  <c r="W132" i="13"/>
  <c r="Y138" i="13"/>
  <c r="AD138" i="13"/>
  <c r="W138" i="13"/>
  <c r="W144" i="13"/>
  <c r="AD144" i="13"/>
  <c r="Y144" i="13"/>
  <c r="Y148" i="13"/>
  <c r="AD148" i="13"/>
  <c r="W148" i="13"/>
  <c r="Y154" i="13"/>
  <c r="AD154" i="13"/>
  <c r="W154" i="13"/>
  <c r="W158" i="13"/>
  <c r="Y158" i="13"/>
  <c r="AD158" i="13"/>
  <c r="W164" i="13"/>
  <c r="Y164" i="13"/>
  <c r="AD164" i="13"/>
  <c r="Y170" i="13"/>
  <c r="AD170" i="13"/>
  <c r="W170" i="13"/>
  <c r="Y176" i="13"/>
  <c r="W176" i="13"/>
  <c r="AD176" i="13"/>
  <c r="W182" i="13"/>
  <c r="Y182" i="13"/>
  <c r="AD182" i="13"/>
  <c r="Y188" i="13"/>
  <c r="AD188" i="13"/>
  <c r="W188" i="13"/>
  <c r="Y194" i="13"/>
  <c r="AD194" i="13"/>
  <c r="W194" i="13"/>
  <c r="AD200" i="13"/>
  <c r="W200" i="13"/>
  <c r="Y200" i="13"/>
  <c r="W206" i="13"/>
  <c r="Y206" i="13"/>
  <c r="AD206" i="13"/>
  <c r="Y212" i="13"/>
  <c r="AD212" i="13"/>
  <c r="W212" i="13"/>
  <c r="Y216" i="13"/>
  <c r="AD216" i="13"/>
  <c r="W216" i="13"/>
  <c r="W222" i="13"/>
  <c r="AD222" i="13"/>
  <c r="Y222" i="13"/>
  <c r="Y228" i="13"/>
  <c r="AD228" i="13"/>
  <c r="W228" i="13"/>
  <c r="W234" i="13"/>
  <c r="AD234" i="13"/>
  <c r="Y234" i="13"/>
  <c r="Y240" i="13"/>
  <c r="AD240" i="13"/>
  <c r="W240" i="13"/>
  <c r="Y244" i="13"/>
  <c r="AD244" i="13"/>
  <c r="W244" i="13"/>
  <c r="AD250" i="13"/>
  <c r="W250" i="13"/>
  <c r="Y250" i="13"/>
  <c r="Y256" i="13"/>
  <c r="AD256" i="13"/>
  <c r="W256" i="13"/>
  <c r="Y264" i="13"/>
  <c r="AD264" i="13"/>
  <c r="W264" i="13"/>
  <c r="AD270" i="13"/>
  <c r="W270" i="13"/>
  <c r="Y270" i="13"/>
  <c r="Y276" i="13"/>
  <c r="AD276" i="13"/>
  <c r="W276" i="13"/>
  <c r="AD282" i="13"/>
  <c r="W282" i="13"/>
  <c r="Y282" i="13"/>
  <c r="Y288" i="13"/>
  <c r="AD288" i="13"/>
  <c r="W288" i="13"/>
  <c r="AD294" i="13"/>
  <c r="W294" i="13"/>
  <c r="Y294" i="13"/>
  <c r="AD298" i="13"/>
  <c r="W298" i="13"/>
  <c r="Y298" i="13"/>
  <c r="Y302" i="13"/>
  <c r="W302" i="13"/>
  <c r="AD302" i="13"/>
  <c r="Y308" i="13"/>
  <c r="AD308" i="13"/>
  <c r="W308" i="13"/>
  <c r="AD314" i="13"/>
  <c r="W314" i="13"/>
  <c r="Y314" i="13"/>
  <c r="Y320" i="13"/>
  <c r="AD320" i="13"/>
  <c r="W320" i="13"/>
  <c r="Y324" i="13"/>
  <c r="AD324" i="13"/>
  <c r="W324" i="13"/>
  <c r="W328" i="13"/>
  <c r="Y328" i="13"/>
  <c r="AD328" i="13"/>
  <c r="Y330" i="13"/>
  <c r="W330" i="13"/>
  <c r="AD330" i="13"/>
  <c r="Y332" i="13"/>
  <c r="AD332" i="13"/>
  <c r="W332" i="13"/>
  <c r="Y334" i="13"/>
  <c r="W334" i="13"/>
  <c r="AD334" i="13"/>
  <c r="Y336" i="13"/>
  <c r="AD336" i="13"/>
  <c r="W336" i="13"/>
  <c r="W338" i="13"/>
  <c r="AD338" i="13"/>
  <c r="Y338" i="13"/>
  <c r="Y340" i="13"/>
  <c r="AD340" i="13"/>
  <c r="W340" i="13"/>
  <c r="AD342" i="13"/>
  <c r="W342" i="13"/>
  <c r="Y342" i="13"/>
  <c r="W344" i="13"/>
  <c r="Y344" i="13"/>
  <c r="AD344" i="13"/>
  <c r="AD346" i="13"/>
  <c r="Y346" i="13"/>
  <c r="W346" i="13"/>
  <c r="W348" i="13"/>
  <c r="AD348" i="13"/>
  <c r="Y348" i="13"/>
  <c r="Y350" i="13"/>
  <c r="AD350" i="13"/>
  <c r="W350" i="13"/>
  <c r="W352" i="13"/>
  <c r="AD352" i="13"/>
  <c r="Y352" i="13"/>
  <c r="Y354" i="13"/>
  <c r="AD354" i="13"/>
  <c r="W354" i="13"/>
  <c r="Y356" i="13"/>
  <c r="AD356" i="13"/>
  <c r="W356" i="13"/>
  <c r="AD358" i="13"/>
  <c r="W358" i="13"/>
  <c r="Y358" i="13"/>
  <c r="Y360" i="13"/>
  <c r="AD360" i="13"/>
  <c r="W360" i="13"/>
  <c r="W362" i="13"/>
  <c r="Y362" i="13"/>
  <c r="AD362" i="13"/>
  <c r="AD364" i="13"/>
  <c r="Y364" i="13"/>
  <c r="W364" i="13"/>
  <c r="W368" i="13"/>
  <c r="Y368" i="13"/>
  <c r="AD368" i="13"/>
  <c r="Y370" i="13"/>
  <c r="AD370" i="13"/>
  <c r="W370" i="13"/>
  <c r="Y372" i="13"/>
  <c r="W372" i="13"/>
  <c r="AD372" i="13"/>
  <c r="AD374" i="13"/>
  <c r="Y374" i="13"/>
  <c r="W374" i="13"/>
  <c r="Y376" i="13"/>
  <c r="AD376" i="13"/>
  <c r="W376" i="13"/>
  <c r="W378" i="13"/>
  <c r="AD378" i="13"/>
  <c r="Y378" i="13"/>
  <c r="AD380" i="13"/>
  <c r="Y380" i="13"/>
  <c r="W380" i="13"/>
  <c r="Y382" i="13"/>
  <c r="AE382" i="13" s="1"/>
  <c r="W382" i="13"/>
  <c r="AD382" i="13"/>
  <c r="W384" i="13"/>
  <c r="Y384" i="13"/>
  <c r="AD384" i="13"/>
  <c r="P14" i="14"/>
  <c r="X14" i="14" s="1"/>
  <c r="P16" i="14"/>
  <c r="AI9" i="13"/>
  <c r="Q15" i="13"/>
  <c r="AD15" i="13" s="1"/>
  <c r="Q13" i="13"/>
  <c r="AD13" i="13" s="1"/>
  <c r="R9" i="13"/>
  <c r="P13" i="14"/>
  <c r="P15" i="14"/>
  <c r="Y14" i="13"/>
  <c r="W14" i="13"/>
  <c r="AD14" i="13"/>
  <c r="AB14" i="13"/>
  <c r="AC14" i="13" s="1"/>
  <c r="Q16" i="13"/>
  <c r="C11" i="12"/>
  <c r="AE367" i="13" l="1"/>
  <c r="AE22" i="13"/>
  <c r="AE215" i="13"/>
  <c r="AE103" i="13"/>
  <c r="AE49" i="13"/>
  <c r="AH49" i="13" s="1"/>
  <c r="AE23" i="13"/>
  <c r="AD334" i="14"/>
  <c r="AG334" i="14" s="1"/>
  <c r="AD330" i="14"/>
  <c r="AF330" i="14" s="1"/>
  <c r="AD318" i="14"/>
  <c r="AD238" i="14"/>
  <c r="AD222" i="14"/>
  <c r="AD789" i="14"/>
  <c r="AD693" i="14"/>
  <c r="AG693" i="14" s="1"/>
  <c r="AD661" i="14"/>
  <c r="AD629" i="14"/>
  <c r="AG629" i="14" s="1"/>
  <c r="AD441" i="14"/>
  <c r="AG441" i="14" s="1"/>
  <c r="AD425" i="14"/>
  <c r="AD373" i="14"/>
  <c r="AD121" i="14"/>
  <c r="AE286" i="13"/>
  <c r="AE238" i="13"/>
  <c r="AH238" i="13" s="1"/>
  <c r="AE338" i="13"/>
  <c r="AE222" i="13"/>
  <c r="AH222" i="13" s="1"/>
  <c r="AD1008" i="14"/>
  <c r="AF1008" i="14" s="1"/>
  <c r="AD976" i="14"/>
  <c r="AG976" i="14" s="1"/>
  <c r="AD806" i="14"/>
  <c r="AD782" i="14"/>
  <c r="AD654" i="14"/>
  <c r="AD608" i="14"/>
  <c r="AG608" i="14" s="1"/>
  <c r="AD400" i="14"/>
  <c r="AD270" i="14"/>
  <c r="AG270" i="14" s="1"/>
  <c r="AD176" i="14"/>
  <c r="AF176" i="14" s="1"/>
  <c r="AD142" i="14"/>
  <c r="AG142" i="14" s="1"/>
  <c r="AD102" i="14"/>
  <c r="AD1203" i="14"/>
  <c r="AD1187" i="14"/>
  <c r="AD1171" i="14"/>
  <c r="AG1171" i="14" s="1"/>
  <c r="AD1155" i="14"/>
  <c r="AD1139" i="14"/>
  <c r="AF1139" i="14" s="1"/>
  <c r="AD1123" i="14"/>
  <c r="AF1123" i="14" s="1"/>
  <c r="AD1107" i="14"/>
  <c r="AF1107" i="14" s="1"/>
  <c r="AD1091" i="14"/>
  <c r="AD1075" i="14"/>
  <c r="AD1059" i="14"/>
  <c r="AD1011" i="14"/>
  <c r="AF1011" i="14" s="1"/>
  <c r="AD1009" i="14"/>
  <c r="AD979" i="14"/>
  <c r="AG979" i="14" s="1"/>
  <c r="AD977" i="14"/>
  <c r="AG977" i="14" s="1"/>
  <c r="AD955" i="14"/>
  <c r="AG955" i="14" s="1"/>
  <c r="AD931" i="14"/>
  <c r="AD923" i="14"/>
  <c r="AD899" i="14"/>
  <c r="AD891" i="14"/>
  <c r="AG891" i="14" s="1"/>
  <c r="AD867" i="14"/>
  <c r="AD859" i="14"/>
  <c r="AG859" i="14" s="1"/>
  <c r="AD835" i="14"/>
  <c r="AF835" i="14" s="1"/>
  <c r="AD803" i="14"/>
  <c r="AG803" i="14" s="1"/>
  <c r="AD617" i="14"/>
  <c r="AD611" i="14"/>
  <c r="AD545" i="14"/>
  <c r="AD465" i="14"/>
  <c r="AG465" i="14" s="1"/>
  <c r="AD457" i="14"/>
  <c r="AD409" i="14"/>
  <c r="AG409" i="14" s="1"/>
  <c r="AD401" i="14"/>
  <c r="AG401" i="14" s="1"/>
  <c r="AD393" i="14"/>
  <c r="AF393" i="14" s="1"/>
  <c r="AD387" i="14"/>
  <c r="AD353" i="14"/>
  <c r="AD329" i="14"/>
  <c r="AD299" i="14"/>
  <c r="AF299" i="14" s="1"/>
  <c r="AD249" i="14"/>
  <c r="AD129" i="14"/>
  <c r="AF129" i="14" s="1"/>
  <c r="AD123" i="14"/>
  <c r="AG123" i="14" s="1"/>
  <c r="AD113" i="14"/>
  <c r="AF113" i="14" s="1"/>
  <c r="AD35" i="14"/>
  <c r="AE210" i="13"/>
  <c r="AD946" i="14"/>
  <c r="AD922" i="14"/>
  <c r="AF922" i="14" s="1"/>
  <c r="AD826" i="14"/>
  <c r="AE76" i="13"/>
  <c r="AH76" i="13" s="1"/>
  <c r="AE74" i="13"/>
  <c r="AE101" i="13"/>
  <c r="AH101" i="13" s="1"/>
  <c r="AD374" i="14"/>
  <c r="AG374" i="14" s="1"/>
  <c r="AD354" i="14"/>
  <c r="AF354" i="14" s="1"/>
  <c r="AD234" i="14"/>
  <c r="AF234" i="14" s="1"/>
  <c r="AD218" i="14"/>
  <c r="AG218" i="14" s="1"/>
  <c r="AE90" i="13"/>
  <c r="AH90" i="13" s="1"/>
  <c r="AD382" i="14"/>
  <c r="AG382" i="14" s="1"/>
  <c r="AD358" i="14"/>
  <c r="AG358" i="14" s="1"/>
  <c r="AD256" i="14"/>
  <c r="AF256" i="14" s="1"/>
  <c r="AD248" i="14"/>
  <c r="AG248" i="14" s="1"/>
  <c r="AD208" i="14"/>
  <c r="AF208" i="14" s="1"/>
  <c r="AD168" i="14"/>
  <c r="AF168" i="14" s="1"/>
  <c r="AD144" i="14"/>
  <c r="AF144" i="14" s="1"/>
  <c r="AD136" i="14"/>
  <c r="AG136" i="14" s="1"/>
  <c r="AD112" i="14"/>
  <c r="AG112" i="14" s="1"/>
  <c r="AE56" i="13"/>
  <c r="AG56" i="13" s="1"/>
  <c r="AE48" i="13"/>
  <c r="AG48" i="13" s="1"/>
  <c r="AE44" i="13"/>
  <c r="AG44" i="13" s="1"/>
  <c r="AE20" i="13"/>
  <c r="AH20" i="13" s="1"/>
  <c r="AE84" i="13"/>
  <c r="AH84" i="13" s="1"/>
  <c r="AE40" i="13"/>
  <c r="AG40" i="13" s="1"/>
  <c r="AE125" i="13"/>
  <c r="AG125" i="13" s="1"/>
  <c r="AE51" i="13"/>
  <c r="AH51" i="13" s="1"/>
  <c r="AD345" i="14"/>
  <c r="AF345" i="14" s="1"/>
  <c r="AE63" i="13"/>
  <c r="AG63" i="13" s="1"/>
  <c r="AE82" i="13"/>
  <c r="AH82" i="13" s="1"/>
  <c r="AE62" i="13"/>
  <c r="AG62" i="13" s="1"/>
  <c r="AE261" i="13"/>
  <c r="AG261" i="13" s="1"/>
  <c r="AE109" i="13"/>
  <c r="AG109" i="13" s="1"/>
  <c r="AE35" i="13"/>
  <c r="AG35" i="13" s="1"/>
  <c r="AE340" i="13"/>
  <c r="AH340" i="13" s="1"/>
  <c r="AE320" i="13"/>
  <c r="AG320" i="13" s="1"/>
  <c r="AE276" i="13"/>
  <c r="AH276" i="13" s="1"/>
  <c r="AE138" i="13"/>
  <c r="AG138" i="13" s="1"/>
  <c r="AE271" i="13"/>
  <c r="AH271" i="13" s="1"/>
  <c r="AE163" i="13"/>
  <c r="AE59" i="13"/>
  <c r="AG59" i="13" s="1"/>
  <c r="AD964" i="14"/>
  <c r="AF964" i="14" s="1"/>
  <c r="AD948" i="14"/>
  <c r="AG948" i="14" s="1"/>
  <c r="AD940" i="14"/>
  <c r="AG940" i="14" s="1"/>
  <c r="AD932" i="14"/>
  <c r="AG932" i="14" s="1"/>
  <c r="AD852" i="14"/>
  <c r="AD844" i="14"/>
  <c r="AG844" i="14" s="1"/>
  <c r="AD828" i="14"/>
  <c r="AG828" i="14" s="1"/>
  <c r="AD820" i="14"/>
  <c r="AF820" i="14" s="1"/>
  <c r="AD812" i="14"/>
  <c r="AF812" i="14" s="1"/>
  <c r="AD618" i="14"/>
  <c r="AF618" i="14" s="1"/>
  <c r="AD492" i="14"/>
  <c r="AG492" i="14" s="1"/>
  <c r="AD394" i="14"/>
  <c r="AF394" i="14" s="1"/>
  <c r="AD356" i="14"/>
  <c r="AG356" i="14" s="1"/>
  <c r="AD314" i="14"/>
  <c r="AF314" i="14" s="1"/>
  <c r="AD276" i="14"/>
  <c r="AF276" i="14" s="1"/>
  <c r="AD266" i="14"/>
  <c r="AF266" i="14" s="1"/>
  <c r="AD132" i="14"/>
  <c r="AD114" i="14"/>
  <c r="AG114" i="14" s="1"/>
  <c r="AD76" i="14"/>
  <c r="AD68" i="14"/>
  <c r="AG68" i="14" s="1"/>
  <c r="AD60" i="14"/>
  <c r="AG60" i="14" s="1"/>
  <c r="AD36" i="14"/>
  <c r="AG36" i="14" s="1"/>
  <c r="AD28" i="14"/>
  <c r="AE253" i="13"/>
  <c r="AG253" i="13" s="1"/>
  <c r="AE231" i="13"/>
  <c r="AG231" i="13" s="1"/>
  <c r="AE75" i="13"/>
  <c r="AH75" i="13" s="1"/>
  <c r="AD1205" i="14"/>
  <c r="AD1199" i="14"/>
  <c r="AG1199" i="14" s="1"/>
  <c r="AD1181" i="14"/>
  <c r="AD1165" i="14"/>
  <c r="AG1165" i="14" s="1"/>
  <c r="AD1157" i="14"/>
  <c r="AD1151" i="14"/>
  <c r="AF1151" i="14" s="1"/>
  <c r="AD1141" i="14"/>
  <c r="AG1141" i="14" s="1"/>
  <c r="AD1135" i="14"/>
  <c r="AF1135" i="14" s="1"/>
  <c r="AD1119" i="14"/>
  <c r="AF1119" i="14" s="1"/>
  <c r="AD1101" i="14"/>
  <c r="AG1101" i="14" s="1"/>
  <c r="AD1085" i="14"/>
  <c r="AD1077" i="14"/>
  <c r="AG1077" i="14" s="1"/>
  <c r="AD1071" i="14"/>
  <c r="AD1061" i="14"/>
  <c r="AF1061" i="14" s="1"/>
  <c r="AD1055" i="14"/>
  <c r="AF1055" i="14" s="1"/>
  <c r="AD1029" i="14"/>
  <c r="AG1029" i="14" s="1"/>
  <c r="AD1005" i="14"/>
  <c r="AF1005" i="14" s="1"/>
  <c r="AD981" i="14"/>
  <c r="AG981" i="14" s="1"/>
  <c r="AD943" i="14"/>
  <c r="AF943" i="14" s="1"/>
  <c r="AD887" i="14"/>
  <c r="AG887" i="14" s="1"/>
  <c r="AD831" i="14"/>
  <c r="AG831" i="14" s="1"/>
  <c r="AD823" i="14"/>
  <c r="AF823" i="14" s="1"/>
  <c r="AD799" i="14"/>
  <c r="AD765" i="14"/>
  <c r="AG765" i="14" s="1"/>
  <c r="AD677" i="14"/>
  <c r="AD645" i="14"/>
  <c r="AG645" i="14" s="1"/>
  <c r="AD637" i="14"/>
  <c r="AF637" i="14" s="1"/>
  <c r="AD597" i="14"/>
  <c r="AF597" i="14" s="1"/>
  <c r="AD565" i="14"/>
  <c r="AF565" i="14" s="1"/>
  <c r="AD549" i="14"/>
  <c r="AG549" i="14" s="1"/>
  <c r="AD517" i="14"/>
  <c r="AG517" i="14" s="1"/>
  <c r="AD487" i="14"/>
  <c r="AF487" i="14" s="1"/>
  <c r="AD479" i="14"/>
  <c r="AD399" i="14"/>
  <c r="AG399" i="14" s="1"/>
  <c r="AD389" i="14"/>
  <c r="AF389" i="14" s="1"/>
  <c r="AD375" i="14"/>
  <c r="AF375" i="14" s="1"/>
  <c r="AD351" i="14"/>
  <c r="AG351" i="14" s="1"/>
  <c r="AD341" i="14"/>
  <c r="AF341" i="14" s="1"/>
  <c r="AD333" i="14"/>
  <c r="AF333" i="14" s="1"/>
  <c r="AD325" i="14"/>
  <c r="AF325" i="14" s="1"/>
  <c r="AD317" i="14"/>
  <c r="AG317" i="14" s="1"/>
  <c r="AD301" i="14"/>
  <c r="AF301" i="14" s="1"/>
  <c r="AD255" i="14"/>
  <c r="AG255" i="14" s="1"/>
  <c r="AD245" i="14"/>
  <c r="AG245" i="14" s="1"/>
  <c r="AD181" i="14"/>
  <c r="AG181" i="14" s="1"/>
  <c r="AE312" i="13"/>
  <c r="AH312" i="13" s="1"/>
  <c r="AE230" i="13"/>
  <c r="AG230" i="13" s="1"/>
  <c r="AE218" i="13"/>
  <c r="AG218" i="13" s="1"/>
  <c r="AE202" i="13"/>
  <c r="AH202" i="13" s="1"/>
  <c r="AE178" i="13"/>
  <c r="AH178" i="13" s="1"/>
  <c r="AE142" i="13"/>
  <c r="AG142" i="13" s="1"/>
  <c r="AE114" i="13"/>
  <c r="AH114" i="13" s="1"/>
  <c r="AE92" i="13"/>
  <c r="AH92" i="13" s="1"/>
  <c r="AE376" i="13"/>
  <c r="AG376" i="13" s="1"/>
  <c r="AE314" i="13"/>
  <c r="AG314" i="13" s="1"/>
  <c r="AE302" i="13"/>
  <c r="AH302" i="13" s="1"/>
  <c r="AE270" i="13"/>
  <c r="AG270" i="13" s="1"/>
  <c r="AE256" i="13"/>
  <c r="AH256" i="13" s="1"/>
  <c r="AE200" i="13"/>
  <c r="AE188" i="13"/>
  <c r="AG188" i="13" s="1"/>
  <c r="AE122" i="13"/>
  <c r="AH122" i="13" s="1"/>
  <c r="AE104" i="13"/>
  <c r="AG104" i="13" s="1"/>
  <c r="AE64" i="13"/>
  <c r="AH64" i="13" s="1"/>
  <c r="AE329" i="13"/>
  <c r="AG329" i="13" s="1"/>
  <c r="AE223" i="13"/>
  <c r="AG223" i="13" s="1"/>
  <c r="AE199" i="13"/>
  <c r="AH199" i="13" s="1"/>
  <c r="AE179" i="13"/>
  <c r="AG179" i="13" s="1"/>
  <c r="AE147" i="13"/>
  <c r="AH147" i="13" s="1"/>
  <c r="AE121" i="13"/>
  <c r="AH121" i="13" s="1"/>
  <c r="AD1208" i="14"/>
  <c r="AG1208" i="14" s="1"/>
  <c r="AD1192" i="14"/>
  <c r="AG1192" i="14" s="1"/>
  <c r="AD1176" i="14"/>
  <c r="AG1176" i="14" s="1"/>
  <c r="AD1160" i="14"/>
  <c r="AD1144" i="14"/>
  <c r="AF1144" i="14" s="1"/>
  <c r="AD1120" i="14"/>
  <c r="AD1096" i="14"/>
  <c r="AF1096" i="14" s="1"/>
  <c r="AD1088" i="14"/>
  <c r="AD1046" i="14"/>
  <c r="AG1046" i="14" s="1"/>
  <c r="AD1038" i="14"/>
  <c r="AG1038" i="14" s="1"/>
  <c r="AD1028" i="14"/>
  <c r="AG1028" i="14" s="1"/>
  <c r="AD1020" i="14"/>
  <c r="AG1020" i="14" s="1"/>
  <c r="AD980" i="14"/>
  <c r="AF980" i="14" s="1"/>
  <c r="AD972" i="14"/>
  <c r="AF972" i="14" s="1"/>
  <c r="AD950" i="14"/>
  <c r="AG950" i="14" s="1"/>
  <c r="AD926" i="14"/>
  <c r="AD918" i="14"/>
  <c r="AG918" i="14" s="1"/>
  <c r="AD886" i="14"/>
  <c r="AD862" i="14"/>
  <c r="AF862" i="14" s="1"/>
  <c r="AD854" i="14"/>
  <c r="AG854" i="14" s="1"/>
  <c r="AD830" i="14"/>
  <c r="AG830" i="14" s="1"/>
  <c r="AD822" i="14"/>
  <c r="AD798" i="14"/>
  <c r="AF798" i="14" s="1"/>
  <c r="AD790" i="14"/>
  <c r="AF790" i="14" s="1"/>
  <c r="AD758" i="14"/>
  <c r="AG758" i="14" s="1"/>
  <c r="AD726" i="14"/>
  <c r="AG726" i="14" s="1"/>
  <c r="AD702" i="14"/>
  <c r="AF702" i="14" s="1"/>
  <c r="AD694" i="14"/>
  <c r="AG694" i="14" s="1"/>
  <c r="AD670" i="14"/>
  <c r="AF670" i="14" s="1"/>
  <c r="AD662" i="14"/>
  <c r="AD630" i="14"/>
  <c r="AF630" i="14" s="1"/>
  <c r="AD622" i="14"/>
  <c r="AF622" i="14" s="1"/>
  <c r="AD614" i="14"/>
  <c r="AF614" i="14" s="1"/>
  <c r="AD612" i="14"/>
  <c r="AD606" i="14"/>
  <c r="AF606" i="14" s="1"/>
  <c r="AD604" i="14"/>
  <c r="AF604" i="14" s="1"/>
  <c r="AD596" i="14"/>
  <c r="AF596" i="14" s="1"/>
  <c r="AD590" i="14"/>
  <c r="AF590" i="14" s="1"/>
  <c r="AD588" i="14"/>
  <c r="AF588" i="14" s="1"/>
  <c r="AD580" i="14"/>
  <c r="AF580" i="14" s="1"/>
  <c r="AD574" i="14"/>
  <c r="AG574" i="14" s="1"/>
  <c r="AD572" i="14"/>
  <c r="AD564" i="14"/>
  <c r="AG564" i="14" s="1"/>
  <c r="AD556" i="14"/>
  <c r="AF556" i="14" s="1"/>
  <c r="AD548" i="14"/>
  <c r="AG548" i="14" s="1"/>
  <c r="AD542" i="14"/>
  <c r="AD540" i="14"/>
  <c r="AG540" i="14" s="1"/>
  <c r="AD532" i="14"/>
  <c r="AF532" i="14" s="1"/>
  <c r="AD526" i="14"/>
  <c r="AG526" i="14" s="1"/>
  <c r="AD524" i="14"/>
  <c r="AD516" i="14"/>
  <c r="AG516" i="14" s="1"/>
  <c r="AD508" i="14"/>
  <c r="AG508" i="14" s="1"/>
  <c r="AD500" i="14"/>
  <c r="AF500" i="14" s="1"/>
  <c r="AD494" i="14"/>
  <c r="AD488" i="14"/>
  <c r="AF488" i="14" s="1"/>
  <c r="AD484" i="14"/>
  <c r="AG484" i="14" s="1"/>
  <c r="AD476" i="14"/>
  <c r="AF476" i="14" s="1"/>
  <c r="AD470" i="14"/>
  <c r="AF470" i="14" s="1"/>
  <c r="AD464" i="14"/>
  <c r="AG464" i="14" s="1"/>
  <c r="AD462" i="14"/>
  <c r="AF462" i="14" s="1"/>
  <c r="AD454" i="14"/>
  <c r="AF454" i="14" s="1"/>
  <c r="AD446" i="14"/>
  <c r="AD440" i="14"/>
  <c r="AG440" i="14" s="1"/>
  <c r="AD438" i="14"/>
  <c r="AF438" i="14" s="1"/>
  <c r="AD432" i="14"/>
  <c r="AF432" i="14" s="1"/>
  <c r="AD430" i="14"/>
  <c r="AG430" i="14" s="1"/>
  <c r="AD424" i="14"/>
  <c r="AF424" i="14" s="1"/>
  <c r="AD422" i="14"/>
  <c r="AG422" i="14" s="1"/>
  <c r="AD416" i="14"/>
  <c r="AF416" i="14" s="1"/>
  <c r="AD414" i="14"/>
  <c r="AF414" i="14" s="1"/>
  <c r="AD406" i="14"/>
  <c r="AG406" i="14" s="1"/>
  <c r="AD398" i="14"/>
  <c r="AG398" i="14" s="1"/>
  <c r="AD388" i="14"/>
  <c r="AF388" i="14" s="1"/>
  <c r="AD360" i="14"/>
  <c r="AD348" i="14"/>
  <c r="AF348" i="14" s="1"/>
  <c r="AD340" i="14"/>
  <c r="AF340" i="14" s="1"/>
  <c r="AE384" i="13"/>
  <c r="AH384" i="13" s="1"/>
  <c r="AE368" i="13"/>
  <c r="AG368" i="13" s="1"/>
  <c r="AE356" i="13"/>
  <c r="AG356" i="13" s="1"/>
  <c r="AE332" i="13"/>
  <c r="AE228" i="13"/>
  <c r="AG228" i="13" s="1"/>
  <c r="AE164" i="13"/>
  <c r="AE116" i="13"/>
  <c r="AG116" i="13" s="1"/>
  <c r="AE80" i="13"/>
  <c r="AG80" i="13" s="1"/>
  <c r="AE34" i="13"/>
  <c r="AH34" i="13" s="1"/>
  <c r="AE323" i="13"/>
  <c r="AE193" i="13"/>
  <c r="AG193" i="13" s="1"/>
  <c r="AD924" i="14"/>
  <c r="AG924" i="14" s="1"/>
  <c r="AD916" i="14"/>
  <c r="AF916" i="14" s="1"/>
  <c r="AD908" i="14"/>
  <c r="AG908" i="14" s="1"/>
  <c r="AD900" i="14"/>
  <c r="AG900" i="14" s="1"/>
  <c r="AD876" i="14"/>
  <c r="AG876" i="14" s="1"/>
  <c r="AD868" i="14"/>
  <c r="AG868" i="14" s="1"/>
  <c r="AD860" i="14"/>
  <c r="AD836" i="14"/>
  <c r="AF836" i="14" s="1"/>
  <c r="AD804" i="14"/>
  <c r="AG804" i="14" s="1"/>
  <c r="AD796" i="14"/>
  <c r="AG796" i="14" s="1"/>
  <c r="AD380" i="14"/>
  <c r="AD346" i="14"/>
  <c r="AF346" i="14" s="1"/>
  <c r="AD292" i="14"/>
  <c r="AG292" i="14" s="1"/>
  <c r="AD284" i="14"/>
  <c r="AF284" i="14" s="1"/>
  <c r="AD268" i="14"/>
  <c r="AD170" i="14"/>
  <c r="AG170" i="14" s="1"/>
  <c r="AD138" i="14"/>
  <c r="AG138" i="14" s="1"/>
  <c r="AD84" i="14"/>
  <c r="AG84" i="14" s="1"/>
  <c r="AE313" i="13"/>
  <c r="AE259" i="13"/>
  <c r="AG259" i="13" s="1"/>
  <c r="AD1197" i="14"/>
  <c r="AG1197" i="14" s="1"/>
  <c r="AD1189" i="14"/>
  <c r="AG1189" i="14" s="1"/>
  <c r="AD1183" i="14"/>
  <c r="AF1183" i="14" s="1"/>
  <c r="AD1173" i="14"/>
  <c r="AF1173" i="14" s="1"/>
  <c r="AD1167" i="14"/>
  <c r="AG1167" i="14" s="1"/>
  <c r="AD1149" i="14"/>
  <c r="AG1149" i="14" s="1"/>
  <c r="AD1133" i="14"/>
  <c r="AG1133" i="14" s="1"/>
  <c r="AD1125" i="14"/>
  <c r="AG1125" i="14" s="1"/>
  <c r="AD1117" i="14"/>
  <c r="AD1109" i="14"/>
  <c r="AF1109" i="14" s="1"/>
  <c r="AD1103" i="14"/>
  <c r="AD1093" i="14"/>
  <c r="AF1093" i="14" s="1"/>
  <c r="AD1087" i="14"/>
  <c r="AF1087" i="14" s="1"/>
  <c r="AD1069" i="14"/>
  <c r="AG1069" i="14" s="1"/>
  <c r="AD1053" i="14"/>
  <c r="AD1045" i="14"/>
  <c r="AG1045" i="14" s="1"/>
  <c r="AD1013" i="14"/>
  <c r="AD973" i="14"/>
  <c r="AG973" i="14" s="1"/>
  <c r="AD951" i="14"/>
  <c r="AD895" i="14"/>
  <c r="AG895" i="14" s="1"/>
  <c r="AD773" i="14"/>
  <c r="AF773" i="14" s="1"/>
  <c r="AD741" i="14"/>
  <c r="AG741" i="14" s="1"/>
  <c r="AD725" i="14"/>
  <c r="AG725" i="14" s="1"/>
  <c r="AD709" i="14"/>
  <c r="AG709" i="14" s="1"/>
  <c r="AD581" i="14"/>
  <c r="AF581" i="14" s="1"/>
  <c r="AD533" i="14"/>
  <c r="AG533" i="14" s="1"/>
  <c r="AD493" i="14"/>
  <c r="AD391" i="14"/>
  <c r="AG391" i="14" s="1"/>
  <c r="AD349" i="14"/>
  <c r="AF349" i="14" s="1"/>
  <c r="AD343" i="14"/>
  <c r="AF343" i="14" s="1"/>
  <c r="AD335" i="14"/>
  <c r="AD327" i="14"/>
  <c r="AF327" i="14" s="1"/>
  <c r="AD319" i="14"/>
  <c r="AD309" i="14"/>
  <c r="AF309" i="14" s="1"/>
  <c r="AD277" i="14"/>
  <c r="AG277" i="14" s="1"/>
  <c r="AD229" i="14"/>
  <c r="AG229" i="14" s="1"/>
  <c r="AD189" i="14"/>
  <c r="AF189" i="14" s="1"/>
  <c r="AD175" i="14"/>
  <c r="AF175" i="14" s="1"/>
  <c r="AD157" i="14"/>
  <c r="AD135" i="14"/>
  <c r="AF135" i="14" s="1"/>
  <c r="AD103" i="14"/>
  <c r="AG103" i="14" s="1"/>
  <c r="AE366" i="13"/>
  <c r="AG366" i="13" s="1"/>
  <c r="AE316" i="13"/>
  <c r="AG316" i="13" s="1"/>
  <c r="AE300" i="13"/>
  <c r="AH300" i="13" s="1"/>
  <c r="AE204" i="13"/>
  <c r="AH204" i="13" s="1"/>
  <c r="AE180" i="13"/>
  <c r="AG180" i="13" s="1"/>
  <c r="AE140" i="13"/>
  <c r="AE350" i="13"/>
  <c r="AH350" i="13" s="1"/>
  <c r="AE344" i="13"/>
  <c r="AG344" i="13" s="1"/>
  <c r="AE334" i="13"/>
  <c r="AH334" i="13" s="1"/>
  <c r="AE328" i="13"/>
  <c r="AE324" i="13"/>
  <c r="AG324" i="13" s="1"/>
  <c r="AE294" i="13"/>
  <c r="AE212" i="13"/>
  <c r="AG212" i="13" s="1"/>
  <c r="AE126" i="13"/>
  <c r="AH126" i="13" s="1"/>
  <c r="AE359" i="13"/>
  <c r="AG359" i="13" s="1"/>
  <c r="AE339" i="13"/>
  <c r="AE303" i="13"/>
  <c r="AG303" i="13" s="1"/>
  <c r="AE251" i="13"/>
  <c r="AE171" i="13"/>
  <c r="AG171" i="13" s="1"/>
  <c r="AE79" i="13"/>
  <c r="AD1200" i="14"/>
  <c r="AG1200" i="14" s="1"/>
  <c r="AD1184" i="14"/>
  <c r="AG1184" i="14" s="1"/>
  <c r="AD1168" i="14"/>
  <c r="AG1168" i="14" s="1"/>
  <c r="AD1152" i="14"/>
  <c r="AD1136" i="14"/>
  <c r="AF1136" i="14" s="1"/>
  <c r="AD1128" i="14"/>
  <c r="AG1128" i="14" s="1"/>
  <c r="AD1112" i="14"/>
  <c r="AF1112" i="14" s="1"/>
  <c r="AD1104" i="14"/>
  <c r="AG1104" i="14" s="1"/>
  <c r="AD1080" i="14"/>
  <c r="AF1080" i="14" s="1"/>
  <c r="AD1072" i="14"/>
  <c r="AD1064" i="14"/>
  <c r="AG1064" i="14" s="1"/>
  <c r="AD1056" i="14"/>
  <c r="AG1056" i="14" s="1"/>
  <c r="AD1052" i="14"/>
  <c r="AG1052" i="14" s="1"/>
  <c r="AD1044" i="14"/>
  <c r="AG1044" i="14" s="1"/>
  <c r="AD1036" i="14"/>
  <c r="AF1036" i="14" s="1"/>
  <c r="AD1030" i="14"/>
  <c r="AG1030" i="14" s="1"/>
  <c r="AD1022" i="14"/>
  <c r="AG1022" i="14" s="1"/>
  <c r="AD1012" i="14"/>
  <c r="AD1004" i="14"/>
  <c r="AF1004" i="14" s="1"/>
  <c r="AE380" i="13"/>
  <c r="AH380" i="13" s="1"/>
  <c r="AE348" i="13"/>
  <c r="AH348" i="13" s="1"/>
  <c r="AE346" i="13"/>
  <c r="AH346" i="13" s="1"/>
  <c r="AE88" i="13"/>
  <c r="AG88" i="13" s="1"/>
  <c r="AE68" i="13"/>
  <c r="AH68" i="13" s="1"/>
  <c r="AE52" i="13"/>
  <c r="AH52" i="13" s="1"/>
  <c r="AE24" i="13"/>
  <c r="AH24" i="13" s="1"/>
  <c r="AE369" i="13"/>
  <c r="AH369" i="13" s="1"/>
  <c r="AE115" i="13"/>
  <c r="AH115" i="13" s="1"/>
  <c r="AD1050" i="14"/>
  <c r="AF1050" i="14" s="1"/>
  <c r="AD1034" i="14"/>
  <c r="AD1018" i="14"/>
  <c r="AF1018" i="14" s="1"/>
  <c r="AD1016" i="14"/>
  <c r="AG1016" i="14" s="1"/>
  <c r="AD986" i="14"/>
  <c r="AF986" i="14" s="1"/>
  <c r="AD984" i="14"/>
  <c r="AF984" i="14" s="1"/>
  <c r="AD938" i="14"/>
  <c r="AG938" i="14" s="1"/>
  <c r="AD930" i="14"/>
  <c r="AG930" i="14" s="1"/>
  <c r="AD906" i="14"/>
  <c r="AF906" i="14" s="1"/>
  <c r="AD874" i="14"/>
  <c r="AD866" i="14"/>
  <c r="AF866" i="14" s="1"/>
  <c r="AD842" i="14"/>
  <c r="AF842" i="14" s="1"/>
  <c r="AD602" i="14"/>
  <c r="AG602" i="14" s="1"/>
  <c r="AD586" i="14"/>
  <c r="AF586" i="14" s="1"/>
  <c r="AD332" i="14"/>
  <c r="AG332" i="14" s="1"/>
  <c r="AD324" i="14"/>
  <c r="AG324" i="14" s="1"/>
  <c r="AD316" i="14"/>
  <c r="AG316" i="14" s="1"/>
  <c r="AD310" i="14"/>
  <c r="AD308" i="14"/>
  <c r="AG308" i="14" s="1"/>
  <c r="AD302" i="14"/>
  <c r="AF302" i="14" s="1"/>
  <c r="AD300" i="14"/>
  <c r="AG300" i="14" s="1"/>
  <c r="AD264" i="14"/>
  <c r="AF264" i="14" s="1"/>
  <c r="AD262" i="14"/>
  <c r="AG262" i="14" s="1"/>
  <c r="AD236" i="14"/>
  <c r="AD220" i="14"/>
  <c r="AG220" i="14" s="1"/>
  <c r="AD214" i="14"/>
  <c r="AG214" i="14" s="1"/>
  <c r="AD206" i="14"/>
  <c r="AG206" i="14" s="1"/>
  <c r="AD180" i="14"/>
  <c r="AD172" i="14"/>
  <c r="AG172" i="14" s="1"/>
  <c r="AD166" i="14"/>
  <c r="AG166" i="14" s="1"/>
  <c r="AD150" i="14"/>
  <c r="AF150" i="14" s="1"/>
  <c r="AD134" i="14"/>
  <c r="AF134" i="14" s="1"/>
  <c r="AD118" i="14"/>
  <c r="AG118" i="14" s="1"/>
  <c r="AD116" i="14"/>
  <c r="AD110" i="14"/>
  <c r="AG110" i="14" s="1"/>
  <c r="AD104" i="14"/>
  <c r="AD100" i="14"/>
  <c r="AG100" i="14" s="1"/>
  <c r="AD92" i="14"/>
  <c r="AE365" i="13"/>
  <c r="AG365" i="13" s="1"/>
  <c r="AE293" i="13"/>
  <c r="AG293" i="13" s="1"/>
  <c r="AE287" i="13"/>
  <c r="AH287" i="13" s="1"/>
  <c r="AE203" i="13"/>
  <c r="AE177" i="13"/>
  <c r="AH177" i="13" s="1"/>
  <c r="AE165" i="13"/>
  <c r="AG165" i="13" s="1"/>
  <c r="AE159" i="13"/>
  <c r="AG159" i="13" s="1"/>
  <c r="AE131" i="13"/>
  <c r="AE105" i="13"/>
  <c r="AG105" i="13" s="1"/>
  <c r="AE55" i="13"/>
  <c r="AH55" i="13" s="1"/>
  <c r="AE33" i="13"/>
  <c r="AH33" i="13" s="1"/>
  <c r="AE27" i="13"/>
  <c r="AD1043" i="14"/>
  <c r="AF1043" i="14" s="1"/>
  <c r="AD1027" i="14"/>
  <c r="AD1015" i="14"/>
  <c r="AF1015" i="14" s="1"/>
  <c r="AD1007" i="14"/>
  <c r="AG1007" i="14" s="1"/>
  <c r="AD999" i="14"/>
  <c r="AG999" i="14" s="1"/>
  <c r="AD991" i="14"/>
  <c r="AD983" i="14"/>
  <c r="AG983" i="14" s="1"/>
  <c r="AD975" i="14"/>
  <c r="AD967" i="14"/>
  <c r="AG967" i="14" s="1"/>
  <c r="AD963" i="14"/>
  <c r="AD935" i="14"/>
  <c r="AG935" i="14" s="1"/>
  <c r="AD911" i="14"/>
  <c r="AD903" i="14"/>
  <c r="AG903" i="14" s="1"/>
  <c r="AD879" i="14"/>
  <c r="AF879" i="14" s="1"/>
  <c r="AD871" i="14"/>
  <c r="AG871" i="14" s="1"/>
  <c r="AD847" i="14"/>
  <c r="AG847" i="14" s="1"/>
  <c r="AD839" i="14"/>
  <c r="AG839" i="14" s="1"/>
  <c r="AD815" i="14"/>
  <c r="AD811" i="14"/>
  <c r="AG811" i="14" s="1"/>
  <c r="AD807" i="14"/>
  <c r="AD785" i="14"/>
  <c r="AG785" i="14" s="1"/>
  <c r="AD783" i="14"/>
  <c r="AD777" i="14"/>
  <c r="AG777" i="14" s="1"/>
  <c r="AD775" i="14"/>
  <c r="AG775" i="14" s="1"/>
  <c r="AD767" i="14"/>
  <c r="AG767" i="14" s="1"/>
  <c r="AD761" i="14"/>
  <c r="AG761" i="14" s="1"/>
  <c r="AD759" i="14"/>
  <c r="AG759" i="14" s="1"/>
  <c r="AD753" i="14"/>
  <c r="AD751" i="14"/>
  <c r="AG751" i="14" s="1"/>
  <c r="AD745" i="14"/>
  <c r="AD743" i="14"/>
  <c r="AG743" i="14" s="1"/>
  <c r="AD735" i="14"/>
  <c r="AD727" i="14"/>
  <c r="AF727" i="14" s="1"/>
  <c r="AD721" i="14"/>
  <c r="AG721" i="14" s="1"/>
  <c r="AD719" i="14"/>
  <c r="AF719" i="14" s="1"/>
  <c r="AD713" i="14"/>
  <c r="AG713" i="14" s="1"/>
  <c r="AD711" i="14"/>
  <c r="AF711" i="14" s="1"/>
  <c r="AD703" i="14"/>
  <c r="AG703" i="14" s="1"/>
  <c r="AD697" i="14"/>
  <c r="AG697" i="14" s="1"/>
  <c r="AD695" i="14"/>
  <c r="AG695" i="14" s="1"/>
  <c r="AD689" i="14"/>
  <c r="AF689" i="14" s="1"/>
  <c r="AD687" i="14"/>
  <c r="AG687" i="14" s="1"/>
  <c r="AD681" i="14"/>
  <c r="AF681" i="14" s="1"/>
  <c r="AD679" i="14"/>
  <c r="AD671" i="14"/>
  <c r="AF671" i="14" s="1"/>
  <c r="AD665" i="14"/>
  <c r="AF665" i="14" s="1"/>
  <c r="AD663" i="14"/>
  <c r="AF663" i="14" s="1"/>
  <c r="AD657" i="14"/>
  <c r="AD655" i="14"/>
  <c r="AG655" i="14" s="1"/>
  <c r="AD649" i="14"/>
  <c r="AD647" i="14"/>
  <c r="AF647" i="14" s="1"/>
  <c r="AD639" i="14"/>
  <c r="AD633" i="14"/>
  <c r="AG633" i="14" s="1"/>
  <c r="AD631" i="14"/>
  <c r="AG631" i="14" s="1"/>
  <c r="AD625" i="14"/>
  <c r="AG625" i="14" s="1"/>
  <c r="AD623" i="14"/>
  <c r="AD587" i="14"/>
  <c r="AF587" i="14" s="1"/>
  <c r="AD571" i="14"/>
  <c r="AG571" i="14" s="1"/>
  <c r="AD569" i="14"/>
  <c r="AG569" i="14" s="1"/>
  <c r="AD563" i="14"/>
  <c r="AD547" i="14"/>
  <c r="AG547" i="14" s="1"/>
  <c r="AD523" i="14"/>
  <c r="AG523" i="14" s="1"/>
  <c r="AD521" i="14"/>
  <c r="AG521" i="14" s="1"/>
  <c r="AD507" i="14"/>
  <c r="AD499" i="14"/>
  <c r="AG499" i="14" s="1"/>
  <c r="AD495" i="14"/>
  <c r="AD481" i="14"/>
  <c r="AG481" i="14" s="1"/>
  <c r="AD471" i="14"/>
  <c r="AF471" i="14" s="1"/>
  <c r="AD463" i="14"/>
  <c r="AG463" i="14" s="1"/>
  <c r="AD455" i="14"/>
  <c r="AF455" i="14" s="1"/>
  <c r="AD447" i="14"/>
  <c r="AG447" i="14" s="1"/>
  <c r="AD439" i="14"/>
  <c r="AG439" i="14" s="1"/>
  <c r="AD431" i="14"/>
  <c r="AG431" i="14" s="1"/>
  <c r="AD423" i="14"/>
  <c r="AF423" i="14" s="1"/>
  <c r="AD415" i="14"/>
  <c r="AG415" i="14" s="1"/>
  <c r="AD407" i="14"/>
  <c r="AD383" i="14"/>
  <c r="AF383" i="14" s="1"/>
  <c r="AD369" i="14"/>
  <c r="AD367" i="14"/>
  <c r="AF367" i="14" s="1"/>
  <c r="AD359" i="14"/>
  <c r="AG359" i="14" s="1"/>
  <c r="AD281" i="14"/>
  <c r="AF281" i="14" s="1"/>
  <c r="AD273" i="14"/>
  <c r="AF273" i="14" s="1"/>
  <c r="AD263" i="14"/>
  <c r="AF263" i="14" s="1"/>
  <c r="AD257" i="14"/>
  <c r="AD251" i="14"/>
  <c r="AF251" i="14" s="1"/>
  <c r="AD239" i="14"/>
  <c r="AF239" i="14" s="1"/>
  <c r="AD233" i="14"/>
  <c r="AF233" i="14" s="1"/>
  <c r="AD231" i="14"/>
  <c r="AF231" i="14" s="1"/>
  <c r="AD223" i="14"/>
  <c r="AG223" i="14" s="1"/>
  <c r="AD191" i="14"/>
  <c r="AG191" i="14" s="1"/>
  <c r="AD169" i="14"/>
  <c r="AG169" i="14" s="1"/>
  <c r="AD159" i="14"/>
  <c r="AF159" i="14" s="1"/>
  <c r="AD151" i="14"/>
  <c r="AG151" i="14" s="1"/>
  <c r="AD143" i="14"/>
  <c r="AG143" i="14" s="1"/>
  <c r="AD95" i="14"/>
  <c r="AG95" i="14" s="1"/>
  <c r="AD87" i="14"/>
  <c r="AD79" i="14"/>
  <c r="AG79" i="14" s="1"/>
  <c r="AD71" i="14"/>
  <c r="AF71" i="14" s="1"/>
  <c r="AD63" i="14"/>
  <c r="AG63" i="14" s="1"/>
  <c r="AD55" i="14"/>
  <c r="AG55" i="14" s="1"/>
  <c r="AD49" i="14"/>
  <c r="AG49" i="14" s="1"/>
  <c r="AD47" i="14"/>
  <c r="AF47" i="14" s="1"/>
  <c r="AD39" i="14"/>
  <c r="AG39" i="14" s="1"/>
  <c r="AD31" i="14"/>
  <c r="AD25" i="14"/>
  <c r="AF25" i="14" s="1"/>
  <c r="AD23" i="14"/>
  <c r="AF23" i="14" s="1"/>
  <c r="AD17" i="14"/>
  <c r="AF17" i="14" s="1"/>
  <c r="AE304" i="13"/>
  <c r="AE290" i="13"/>
  <c r="AG290" i="13" s="1"/>
  <c r="AE268" i="13"/>
  <c r="AH268" i="13" s="1"/>
  <c r="AE246" i="13"/>
  <c r="AH246" i="13" s="1"/>
  <c r="AE196" i="13"/>
  <c r="AE168" i="13"/>
  <c r="AH168" i="13" s="1"/>
  <c r="AE156" i="13"/>
  <c r="AE134" i="13"/>
  <c r="AH134" i="13" s="1"/>
  <c r="AE130" i="13"/>
  <c r="AH130" i="13" s="1"/>
  <c r="AE106" i="13"/>
  <c r="AH106" i="13" s="1"/>
  <c r="AE98" i="13"/>
  <c r="AG98" i="13" s="1"/>
  <c r="AE42" i="13"/>
  <c r="AG42" i="13" s="1"/>
  <c r="AE30" i="13"/>
  <c r="AE381" i="13"/>
  <c r="AG381" i="13" s="1"/>
  <c r="AE361" i="13"/>
  <c r="AG361" i="13" s="1"/>
  <c r="AE351" i="13"/>
  <c r="AH351" i="13" s="1"/>
  <c r="AE301" i="13"/>
  <c r="AE229" i="13"/>
  <c r="AG229" i="13" s="1"/>
  <c r="AE207" i="13"/>
  <c r="AE201" i="13"/>
  <c r="AH201" i="13" s="1"/>
  <c r="AE143" i="13"/>
  <c r="AE113" i="13"/>
  <c r="AH113" i="13" s="1"/>
  <c r="AE91" i="13"/>
  <c r="AG91" i="13" s="1"/>
  <c r="AE73" i="13"/>
  <c r="AH73" i="13" s="1"/>
  <c r="AE53" i="13"/>
  <c r="AH53" i="13" s="1"/>
  <c r="AE39" i="13"/>
  <c r="AG39" i="13" s="1"/>
  <c r="AE17" i="13"/>
  <c r="AG17" i="13" s="1"/>
  <c r="AD538" i="14"/>
  <c r="AG538" i="14" s="1"/>
  <c r="AD498" i="14"/>
  <c r="AF498" i="14" s="1"/>
  <c r="AD480" i="14"/>
  <c r="AF480" i="14" s="1"/>
  <c r="AD472" i="14"/>
  <c r="AD456" i="14"/>
  <c r="AG456" i="14" s="1"/>
  <c r="AD448" i="14"/>
  <c r="AD408" i="14"/>
  <c r="AG408" i="14" s="1"/>
  <c r="AD384" i="14"/>
  <c r="AG384" i="14" s="1"/>
  <c r="AD338" i="14"/>
  <c r="AG338" i="14" s="1"/>
  <c r="AD258" i="14"/>
  <c r="AF258" i="14" s="1"/>
  <c r="AD240" i="14"/>
  <c r="AF240" i="14" s="1"/>
  <c r="AD224" i="14"/>
  <c r="AD210" i="14"/>
  <c r="AF210" i="14" s="1"/>
  <c r="AD202" i="14"/>
  <c r="AF202" i="14" s="1"/>
  <c r="AD194" i="14"/>
  <c r="AG194" i="14" s="1"/>
  <c r="AD186" i="14"/>
  <c r="AG186" i="14" s="1"/>
  <c r="AD160" i="14"/>
  <c r="AG160" i="14" s="1"/>
  <c r="AD152" i="14"/>
  <c r="AF152" i="14" s="1"/>
  <c r="AD96" i="14"/>
  <c r="AG96" i="14" s="1"/>
  <c r="AE151" i="13"/>
  <c r="AH151" i="13" s="1"/>
  <c r="AE99" i="13"/>
  <c r="AG99" i="13" s="1"/>
  <c r="AE69" i="13"/>
  <c r="AD1051" i="14"/>
  <c r="AG1051" i="14" s="1"/>
  <c r="AD1037" i="14"/>
  <c r="AG1037" i="14" s="1"/>
  <c r="AD1035" i="14"/>
  <c r="AG1035" i="14" s="1"/>
  <c r="AD1021" i="14"/>
  <c r="AD1019" i="14"/>
  <c r="AG1019" i="14" s="1"/>
  <c r="AD997" i="14"/>
  <c r="AD965" i="14"/>
  <c r="AG965" i="14" s="1"/>
  <c r="AD949" i="14"/>
  <c r="AF949" i="14" s="1"/>
  <c r="AD947" i="14"/>
  <c r="AG947" i="14" s="1"/>
  <c r="AD907" i="14"/>
  <c r="AG907" i="14" s="1"/>
  <c r="AD885" i="14"/>
  <c r="AG885" i="14" s="1"/>
  <c r="AD875" i="14"/>
  <c r="AF875" i="14" s="1"/>
  <c r="AD843" i="14"/>
  <c r="AG843" i="14" s="1"/>
  <c r="AD829" i="14"/>
  <c r="AF829" i="14" s="1"/>
  <c r="AD827" i="14"/>
  <c r="AF827" i="14" s="1"/>
  <c r="AD797" i="14"/>
  <c r="AG797" i="14" s="1"/>
  <c r="AD613" i="14"/>
  <c r="AG613" i="14" s="1"/>
  <c r="AD605" i="14"/>
  <c r="AF605" i="14" s="1"/>
  <c r="AD603" i="14"/>
  <c r="AG603" i="14" s="1"/>
  <c r="AD595" i="14"/>
  <c r="AG595" i="14" s="1"/>
  <c r="AD579" i="14"/>
  <c r="AF579" i="14" s="1"/>
  <c r="AD555" i="14"/>
  <c r="AF555" i="14" s="1"/>
  <c r="AD541" i="14"/>
  <c r="AG541" i="14" s="1"/>
  <c r="AD539" i="14"/>
  <c r="AG539" i="14" s="1"/>
  <c r="AD531" i="14"/>
  <c r="AF531" i="14" s="1"/>
  <c r="AD515" i="14"/>
  <c r="AD347" i="14"/>
  <c r="AG347" i="14" s="1"/>
  <c r="AD339" i="14"/>
  <c r="AG339" i="14" s="1"/>
  <c r="AD331" i="14"/>
  <c r="AF331" i="14" s="1"/>
  <c r="AD323" i="14"/>
  <c r="AF323" i="14" s="1"/>
  <c r="AD213" i="14"/>
  <c r="AG213" i="14" s="1"/>
  <c r="AD173" i="14"/>
  <c r="AG173" i="14" s="1"/>
  <c r="AD171" i="14"/>
  <c r="AG171" i="14" s="1"/>
  <c r="AD165" i="14"/>
  <c r="AG165" i="14" s="1"/>
  <c r="AD141" i="14"/>
  <c r="AG141" i="14" s="1"/>
  <c r="AD101" i="14"/>
  <c r="AF101" i="14" s="1"/>
  <c r="AD93" i="14"/>
  <c r="AG93" i="14" s="1"/>
  <c r="AD91" i="14"/>
  <c r="AG91" i="14" s="1"/>
  <c r="AE128" i="13"/>
  <c r="AG128" i="13" s="1"/>
  <c r="AE77" i="13"/>
  <c r="AH77" i="13" s="1"/>
  <c r="AG350" i="13"/>
  <c r="AH344" i="13"/>
  <c r="AG1096" i="14"/>
  <c r="AF806" i="14"/>
  <c r="AG806" i="14"/>
  <c r="AF484" i="14"/>
  <c r="AG102" i="14"/>
  <c r="AF102" i="14"/>
  <c r="AF1203" i="14"/>
  <c r="AG1203" i="14"/>
  <c r="AG931" i="14"/>
  <c r="AF931" i="14"/>
  <c r="AG899" i="14"/>
  <c r="AF899" i="14"/>
  <c r="AG867" i="14"/>
  <c r="AF867" i="14"/>
  <c r="AG617" i="14"/>
  <c r="AF617" i="14"/>
  <c r="AF545" i="14"/>
  <c r="AG545" i="14"/>
  <c r="AG387" i="14"/>
  <c r="AF387" i="14"/>
  <c r="AG353" i="14"/>
  <c r="AF353" i="14"/>
  <c r="AF35" i="14"/>
  <c r="AG35" i="14"/>
  <c r="AG367" i="13"/>
  <c r="AH367" i="13"/>
  <c r="AH249" i="13"/>
  <c r="AG249" i="13"/>
  <c r="AD16" i="13"/>
  <c r="W16" i="13"/>
  <c r="Y16" i="13"/>
  <c r="AE370" i="13"/>
  <c r="AE362" i="13"/>
  <c r="AE336" i="13"/>
  <c r="AE308" i="13"/>
  <c r="AE288" i="13"/>
  <c r="AE250" i="13"/>
  <c r="AE216" i="13"/>
  <c r="AE194" i="13"/>
  <c r="AE170" i="13"/>
  <c r="AE148" i="13"/>
  <c r="AE110" i="13"/>
  <c r="AE353" i="13"/>
  <c r="AE319" i="13"/>
  <c r="AE297" i="13"/>
  <c r="AE213" i="13"/>
  <c r="AE157" i="13"/>
  <c r="AE133" i="13"/>
  <c r="AE107" i="13"/>
  <c r="AE85" i="13"/>
  <c r="AE71" i="13"/>
  <c r="AD1206" i="14"/>
  <c r="AD1198" i="14"/>
  <c r="AD1166" i="14"/>
  <c r="AD1150" i="14"/>
  <c r="AD1118" i="14"/>
  <c r="AD1070" i="14"/>
  <c r="AD1062" i="14"/>
  <c r="AD998" i="14"/>
  <c r="AD990" i="14"/>
  <c r="AD870" i="14"/>
  <c r="AD838" i="14"/>
  <c r="AD814" i="14"/>
  <c r="AD786" i="14"/>
  <c r="AD778" i="14"/>
  <c r="AD766" i="14"/>
  <c r="AD754" i="14"/>
  <c r="AD746" i="14"/>
  <c r="AD742" i="14"/>
  <c r="AD722" i="14"/>
  <c r="AD710" i="14"/>
  <c r="AD690" i="14"/>
  <c r="AD666" i="14"/>
  <c r="AD658" i="14"/>
  <c r="AE374" i="13"/>
  <c r="AE372" i="13"/>
  <c r="AE364" i="13"/>
  <c r="AE358" i="13"/>
  <c r="AE354" i="13"/>
  <c r="AE342" i="13"/>
  <c r="AE330" i="13"/>
  <c r="AE282" i="13"/>
  <c r="AE244" i="13"/>
  <c r="AE234" i="13"/>
  <c r="AE206" i="13"/>
  <c r="AE182" i="13"/>
  <c r="AE176" i="13"/>
  <c r="AE158" i="13"/>
  <c r="AE154" i="13"/>
  <c r="AE144" i="13"/>
  <c r="AE132" i="13"/>
  <c r="AE94" i="13"/>
  <c r="AE46" i="13"/>
  <c r="AE28" i="13"/>
  <c r="AE345" i="13"/>
  <c r="AE289" i="13"/>
  <c r="AE277" i="13"/>
  <c r="AE263" i="13"/>
  <c r="AE247" i="13"/>
  <c r="AE239" i="13"/>
  <c r="AE217" i="13"/>
  <c r="AE187" i="13"/>
  <c r="AE141" i="13"/>
  <c r="AE65" i="13"/>
  <c r="AE37" i="13"/>
  <c r="AE31" i="13"/>
  <c r="AE25" i="13"/>
  <c r="AD1212" i="14"/>
  <c r="AD1204" i="14"/>
  <c r="AD1196" i="14"/>
  <c r="AD1188" i="14"/>
  <c r="AD1180" i="14"/>
  <c r="AD1172" i="14"/>
  <c r="AD1164" i="14"/>
  <c r="AD1156" i="14"/>
  <c r="AD1148" i="14"/>
  <c r="AD1140" i="14"/>
  <c r="AD1132" i="14"/>
  <c r="AD1124" i="14"/>
  <c r="AD1116" i="14"/>
  <c r="AD1108" i="14"/>
  <c r="AD1100" i="14"/>
  <c r="AD1092" i="14"/>
  <c r="AD1084" i="14"/>
  <c r="AD1076" i="14"/>
  <c r="AD1068" i="14"/>
  <c r="AD1060" i="14"/>
  <c r="AD1048" i="14"/>
  <c r="AD1042" i="14"/>
  <c r="AD1040" i="14"/>
  <c r="AD1032" i="14"/>
  <c r="AD1026" i="14"/>
  <c r="AD1024" i="14"/>
  <c r="AD1010" i="14"/>
  <c r="AD1002" i="14"/>
  <c r="AD996" i="14"/>
  <c r="AD994" i="14"/>
  <c r="AD992" i="14"/>
  <c r="AD988" i="14"/>
  <c r="AD978" i="14"/>
  <c r="AD970" i="14"/>
  <c r="AD968" i="14"/>
  <c r="AD962" i="14"/>
  <c r="AD960" i="14"/>
  <c r="AD956" i="14"/>
  <c r="AD952" i="14"/>
  <c r="AD944" i="14"/>
  <c r="AD936" i="14"/>
  <c r="AD928" i="14"/>
  <c r="AD920" i="14"/>
  <c r="AD914" i="14"/>
  <c r="AD912" i="14"/>
  <c r="AD904" i="14"/>
  <c r="AD898" i="14"/>
  <c r="AD896" i="14"/>
  <c r="AD892" i="14"/>
  <c r="AD888" i="14"/>
  <c r="AD884" i="14"/>
  <c r="AD882" i="14"/>
  <c r="AD880" i="14"/>
  <c r="AD872" i="14"/>
  <c r="AD864" i="14"/>
  <c r="AD856" i="14"/>
  <c r="AD850" i="14"/>
  <c r="AD848" i="14"/>
  <c r="AD840" i="14"/>
  <c r="AD832" i="14"/>
  <c r="AD824" i="14"/>
  <c r="AD818" i="14"/>
  <c r="AD816" i="14"/>
  <c r="AD810" i="14"/>
  <c r="AD808" i="14"/>
  <c r="AD802" i="14"/>
  <c r="AD800" i="14"/>
  <c r="AD792" i="14"/>
  <c r="AD788" i="14"/>
  <c r="AD784" i="14"/>
  <c r="AD780" i="14"/>
  <c r="AD776" i="14"/>
  <c r="AD772" i="14"/>
  <c r="AD770" i="14"/>
  <c r="AD768" i="14"/>
  <c r="AD760" i="14"/>
  <c r="AD752" i="14"/>
  <c r="AD748" i="14"/>
  <c r="AD744" i="14"/>
  <c r="AD740" i="14"/>
  <c r="AD738" i="14"/>
  <c r="AD736" i="14"/>
  <c r="AD730" i="14"/>
  <c r="AD728" i="14"/>
  <c r="AD720" i="14"/>
  <c r="AD716" i="14"/>
  <c r="AD714" i="14"/>
  <c r="AD712" i="14"/>
  <c r="AD706" i="14"/>
  <c r="AD704" i="14"/>
  <c r="AD698" i="14"/>
  <c r="AD696" i="14"/>
  <c r="AD692" i="14"/>
  <c r="AD688" i="14"/>
  <c r="AD684" i="14"/>
  <c r="AD682" i="14"/>
  <c r="AD680" i="14"/>
  <c r="AD674" i="14"/>
  <c r="AD672" i="14"/>
  <c r="AD664" i="14"/>
  <c r="AD660" i="14"/>
  <c r="AD656" i="14"/>
  <c r="AD652" i="14"/>
  <c r="AD648" i="14"/>
  <c r="AD644" i="14"/>
  <c r="AD642" i="14"/>
  <c r="AD640" i="14"/>
  <c r="AD632" i="14"/>
  <c r="AD624" i="14"/>
  <c r="AD620" i="14"/>
  <c r="AD616" i="14"/>
  <c r="AD600" i="14"/>
  <c r="AD594" i="14"/>
  <c r="AD592" i="14"/>
  <c r="AD584" i="14"/>
  <c r="AD578" i="14"/>
  <c r="AD576" i="14"/>
  <c r="AD570" i="14"/>
  <c r="AD568" i="14"/>
  <c r="AD562" i="14"/>
  <c r="AD560" i="14"/>
  <c r="AD554" i="14"/>
  <c r="AD552" i="14"/>
  <c r="AD546" i="14"/>
  <c r="AD544" i="14"/>
  <c r="AD536" i="14"/>
  <c r="AD530" i="14"/>
  <c r="AD528" i="14"/>
  <c r="AD522" i="14"/>
  <c r="AD520" i="14"/>
  <c r="AD514" i="14"/>
  <c r="AD512" i="14"/>
  <c r="AD506" i="14"/>
  <c r="AD504" i="14"/>
  <c r="AD496" i="14"/>
  <c r="AD490" i="14"/>
  <c r="AD482" i="14"/>
  <c r="AD474" i="14"/>
  <c r="AD460" i="14"/>
  <c r="AD444" i="14"/>
  <c r="AD428" i="14"/>
  <c r="AD412" i="14"/>
  <c r="AD392" i="14"/>
  <c r="AD378" i="14"/>
  <c r="AD376" i="14"/>
  <c r="AD370" i="14"/>
  <c r="AD364" i="14"/>
  <c r="AD362" i="14"/>
  <c r="AD322" i="14"/>
  <c r="AD306" i="14"/>
  <c r="AD298" i="14"/>
  <c r="AD296" i="14"/>
  <c r="AD290" i="14"/>
  <c r="AD288" i="14"/>
  <c r="AD282" i="14"/>
  <c r="AD280" i="14"/>
  <c r="AD274" i="14"/>
  <c r="AD260" i="14"/>
  <c r="AD252" i="14"/>
  <c r="AD242" i="14"/>
  <c r="AD232" i="14"/>
  <c r="AD226" i="14"/>
  <c r="AD216" i="14"/>
  <c r="AD212" i="14"/>
  <c r="AD204" i="14"/>
  <c r="AD200" i="14"/>
  <c r="AD196" i="14"/>
  <c r="AD192" i="14"/>
  <c r="AD188" i="14"/>
  <c r="AD184" i="14"/>
  <c r="AD178" i="14"/>
  <c r="AD164" i="14"/>
  <c r="AD162" i="14"/>
  <c r="AD154" i="14"/>
  <c r="AD148" i="14"/>
  <c r="AD146" i="14"/>
  <c r="AD140" i="14"/>
  <c r="AD124" i="14"/>
  <c r="AD98" i="14"/>
  <c r="AD90" i="14"/>
  <c r="AD88" i="14"/>
  <c r="AD82" i="14"/>
  <c r="AD80" i="14"/>
  <c r="AD74" i="14"/>
  <c r="AD72" i="14"/>
  <c r="AD66" i="14"/>
  <c r="AD64" i="14"/>
  <c r="AD58" i="14"/>
  <c r="AD56" i="14"/>
  <c r="AD52" i="14"/>
  <c r="AD50" i="14"/>
  <c r="AD48" i="14"/>
  <c r="AD44" i="14"/>
  <c r="AD42" i="14"/>
  <c r="AD40" i="14"/>
  <c r="AD34" i="14"/>
  <c r="AD32" i="14"/>
  <c r="AD26" i="14"/>
  <c r="AD24" i="14"/>
  <c r="AD20" i="14"/>
  <c r="AD18" i="14"/>
  <c r="AE379" i="13"/>
  <c r="AE357" i="13"/>
  <c r="AE349" i="13"/>
  <c r="AE337" i="13"/>
  <c r="AE325" i="13"/>
  <c r="AE299" i="13"/>
  <c r="AE279" i="13"/>
  <c r="AE273" i="13"/>
  <c r="AE245" i="13"/>
  <c r="AE225" i="13"/>
  <c r="AE197" i="13"/>
  <c r="AE191" i="13"/>
  <c r="AE173" i="13"/>
  <c r="AE169" i="13"/>
  <c r="AE145" i="13"/>
  <c r="AE127" i="13"/>
  <c r="AE119" i="13"/>
  <c r="AE93" i="13"/>
  <c r="AE81" i="13"/>
  <c r="AE47" i="13"/>
  <c r="AE41" i="13"/>
  <c r="AE21" i="13"/>
  <c r="AD1207" i="14"/>
  <c r="AD1191" i="14"/>
  <c r="AD1175" i="14"/>
  <c r="AD1159" i="14"/>
  <c r="AD1143" i="14"/>
  <c r="AD1127" i="14"/>
  <c r="AD1111" i="14"/>
  <c r="AD1095" i="14"/>
  <c r="AD1079" i="14"/>
  <c r="AD1063" i="14"/>
  <c r="AD1039" i="14"/>
  <c r="AD1023" i="14"/>
  <c r="AD989" i="14"/>
  <c r="AD957" i="14"/>
  <c r="AD941" i="14"/>
  <c r="AD939" i="14"/>
  <c r="AD933" i="14"/>
  <c r="AD927" i="14"/>
  <c r="AD925" i="14"/>
  <c r="AD919" i="14"/>
  <c r="AD917" i="14"/>
  <c r="AD915" i="14"/>
  <c r="AD909" i="14"/>
  <c r="AD901" i="14"/>
  <c r="AD893" i="14"/>
  <c r="AD883" i="14"/>
  <c r="AD877" i="14"/>
  <c r="AD869" i="14"/>
  <c r="AD863" i="14"/>
  <c r="AD861" i="14"/>
  <c r="AD855" i="14"/>
  <c r="AD853" i="14"/>
  <c r="AD851" i="14"/>
  <c r="AD845" i="14"/>
  <c r="AD837" i="14"/>
  <c r="AD821" i="14"/>
  <c r="AD819" i="14"/>
  <c r="AD813" i="14"/>
  <c r="AD805" i="14"/>
  <c r="AD795" i="14"/>
  <c r="AD791" i="14"/>
  <c r="AD787" i="14"/>
  <c r="AD779" i="14"/>
  <c r="AD771" i="14"/>
  <c r="AD763" i="14"/>
  <c r="AD755" i="14"/>
  <c r="AD747" i="14"/>
  <c r="AD739" i="14"/>
  <c r="AD731" i="14"/>
  <c r="AD723" i="14"/>
  <c r="AD715" i="14"/>
  <c r="AD707" i="14"/>
  <c r="AD699" i="14"/>
  <c r="AD691" i="14"/>
  <c r="AD683" i="14"/>
  <c r="AD675" i="14"/>
  <c r="AD667" i="14"/>
  <c r="AD659" i="14"/>
  <c r="AD651" i="14"/>
  <c r="AD643" i="14"/>
  <c r="AD635" i="14"/>
  <c r="AD627" i="14"/>
  <c r="AD619" i="14"/>
  <c r="AD607" i="14"/>
  <c r="AD591" i="14"/>
  <c r="AD589" i="14"/>
  <c r="AD575" i="14"/>
  <c r="AD573" i="14"/>
  <c r="AD559" i="14"/>
  <c r="AD557" i="14"/>
  <c r="AD543" i="14"/>
  <c r="AD527" i="14"/>
  <c r="AD525" i="14"/>
  <c r="AD511" i="14"/>
  <c r="AD509" i="14"/>
  <c r="AD503" i="14"/>
  <c r="AD501" i="14"/>
  <c r="AD483" i="14"/>
  <c r="AD475" i="14"/>
  <c r="AD469" i="14"/>
  <c r="AD453" i="14"/>
  <c r="AD437" i="14"/>
  <c r="AD421" i="14"/>
  <c r="AD405" i="14"/>
  <c r="AD395" i="14"/>
  <c r="AD381" i="14"/>
  <c r="AD379" i="14"/>
  <c r="AD371" i="14"/>
  <c r="AD357" i="14"/>
  <c r="AD355" i="14"/>
  <c r="AD315" i="14"/>
  <c r="AD311" i="14"/>
  <c r="AD307" i="14"/>
  <c r="AD303" i="14"/>
  <c r="AD293" i="14"/>
  <c r="AD285" i="14"/>
  <c r="AD279" i="14"/>
  <c r="AD261" i="14"/>
  <c r="AD247" i="14"/>
  <c r="AD243" i="14"/>
  <c r="AD235" i="14"/>
  <c r="AD227" i="14"/>
  <c r="AD215" i="14"/>
  <c r="AD207" i="14"/>
  <c r="AD205" i="14"/>
  <c r="AD197" i="14"/>
  <c r="AD179" i="14"/>
  <c r="AD167" i="14"/>
  <c r="AD155" i="14"/>
  <c r="AD149" i="14"/>
  <c r="AD147" i="14"/>
  <c r="AD139" i="14"/>
  <c r="AD133" i="14"/>
  <c r="AD131" i="14"/>
  <c r="AD127" i="14"/>
  <c r="AD117" i="14"/>
  <c r="AD115" i="14"/>
  <c r="AD111" i="14"/>
  <c r="AD109" i="14"/>
  <c r="AD107" i="14"/>
  <c r="AD61" i="14"/>
  <c r="AD53" i="14"/>
  <c r="AD29" i="14"/>
  <c r="AD21" i="14"/>
  <c r="AE322" i="13"/>
  <c r="AE310" i="13"/>
  <c r="AE296" i="13"/>
  <c r="AE278" i="13"/>
  <c r="AE266" i="13"/>
  <c r="AE260" i="13"/>
  <c r="AE254" i="13"/>
  <c r="AE252" i="13"/>
  <c r="AE248" i="13"/>
  <c r="AE242" i="13"/>
  <c r="AE236" i="13"/>
  <c r="AE224" i="13"/>
  <c r="AE214" i="13"/>
  <c r="AE192" i="13"/>
  <c r="AE190" i="13"/>
  <c r="AE186" i="13"/>
  <c r="AE166" i="13"/>
  <c r="AE162" i="13"/>
  <c r="AE124" i="13"/>
  <c r="AE118" i="13"/>
  <c r="AG60" i="13"/>
  <c r="AH60" i="13"/>
  <c r="AG50" i="13"/>
  <c r="AH50" i="13"/>
  <c r="AH22" i="13"/>
  <c r="AG22" i="13"/>
  <c r="AG331" i="13"/>
  <c r="AH331" i="13"/>
  <c r="AH261" i="13"/>
  <c r="AE237" i="13"/>
  <c r="AE221" i="13"/>
  <c r="AG215" i="13"/>
  <c r="AH215" i="13"/>
  <c r="AG149" i="13"/>
  <c r="AH149" i="13"/>
  <c r="AG103" i="13"/>
  <c r="AH103" i="13"/>
  <c r="AH67" i="13"/>
  <c r="AG67" i="13"/>
  <c r="AH23" i="13"/>
  <c r="AG23" i="13"/>
  <c r="X16" i="14"/>
  <c r="V16" i="14"/>
  <c r="AC16" i="14"/>
  <c r="AF782" i="14"/>
  <c r="AG782" i="14"/>
  <c r="AF398" i="14"/>
  <c r="AG168" i="14"/>
  <c r="AF136" i="14"/>
  <c r="AF1171" i="14"/>
  <c r="AF1155" i="14"/>
  <c r="AG1155" i="14"/>
  <c r="AF1091" i="14"/>
  <c r="AG1091" i="14"/>
  <c r="AG1059" i="14"/>
  <c r="AF1059" i="14"/>
  <c r="AG1009" i="14"/>
  <c r="AF1009" i="14"/>
  <c r="AG382" i="13"/>
  <c r="AH382" i="13"/>
  <c r="AE378" i="13"/>
  <c r="AH368" i="13"/>
  <c r="AE352" i="13"/>
  <c r="AE100" i="13"/>
  <c r="AE58" i="13"/>
  <c r="AH18" i="13"/>
  <c r="AG18" i="13"/>
  <c r="AE383" i="13"/>
  <c r="AG375" i="13"/>
  <c r="AH375" i="13"/>
  <c r="AG233" i="13"/>
  <c r="AH233" i="13"/>
  <c r="AH205" i="13"/>
  <c r="AG205" i="13"/>
  <c r="AE95" i="13"/>
  <c r="AE19" i="13"/>
  <c r="AG1210" i="14"/>
  <c r="AF1210" i="14"/>
  <c r="AG1202" i="14"/>
  <c r="AF1202" i="14"/>
  <c r="AG1194" i="14"/>
  <c r="AF1194" i="14"/>
  <c r="AF1186" i="14"/>
  <c r="AG1186" i="14"/>
  <c r="AG1178" i="14"/>
  <c r="AF1178" i="14"/>
  <c r="AG1170" i="14"/>
  <c r="AF1170" i="14"/>
  <c r="AG1162" i="14"/>
  <c r="AF1162" i="14"/>
  <c r="AG1154" i="14"/>
  <c r="AF1154" i="14"/>
  <c r="AG1146" i="14"/>
  <c r="AF1146" i="14"/>
  <c r="AG1138" i="14"/>
  <c r="AF1138" i="14"/>
  <c r="AG1130" i="14"/>
  <c r="AF1130" i="14"/>
  <c r="AG1122" i="14"/>
  <c r="AF1122" i="14"/>
  <c r="AG1114" i="14"/>
  <c r="AF1114" i="14"/>
  <c r="AG1106" i="14"/>
  <c r="AF1106" i="14"/>
  <c r="AG1098" i="14"/>
  <c r="AF1098" i="14"/>
  <c r="AG1090" i="14"/>
  <c r="AF1090" i="14"/>
  <c r="AF1082" i="14"/>
  <c r="AG1082" i="14"/>
  <c r="AF1074" i="14"/>
  <c r="AG1074" i="14"/>
  <c r="AF1066" i="14"/>
  <c r="AG1066" i="14"/>
  <c r="AF1058" i="14"/>
  <c r="AG1058" i="14"/>
  <c r="AD958" i="14"/>
  <c r="AG954" i="14"/>
  <c r="AF954" i="14"/>
  <c r="AF946" i="14"/>
  <c r="AG946" i="14"/>
  <c r="AD942" i="14"/>
  <c r="AF924" i="14"/>
  <c r="AD894" i="14"/>
  <c r="AG890" i="14"/>
  <c r="AF890" i="14"/>
  <c r="AG858" i="14"/>
  <c r="AF858" i="14"/>
  <c r="AF834" i="14"/>
  <c r="AG834" i="14"/>
  <c r="AG826" i="14"/>
  <c r="AF826" i="14"/>
  <c r="AF804" i="14"/>
  <c r="AG794" i="14"/>
  <c r="AF794" i="14"/>
  <c r="AD764" i="14"/>
  <c r="AD756" i="14"/>
  <c r="AD750" i="14"/>
  <c r="AD732" i="14"/>
  <c r="AD724" i="14"/>
  <c r="AD718" i="14"/>
  <c r="AD708" i="14"/>
  <c r="AD700" i="14"/>
  <c r="AD676" i="14"/>
  <c r="AD668" i="14"/>
  <c r="AD636" i="14"/>
  <c r="AD628" i="14"/>
  <c r="AG610" i="14"/>
  <c r="AF610" i="14"/>
  <c r="AD598" i="14"/>
  <c r="AD582" i="14"/>
  <c r="AD566" i="14"/>
  <c r="AD558" i="14"/>
  <c r="AD550" i="14"/>
  <c r="AD534" i="14"/>
  <c r="AD518" i="14"/>
  <c r="AD510" i="14"/>
  <c r="AD502" i="14"/>
  <c r="AD468" i="14"/>
  <c r="AF466" i="14"/>
  <c r="AG466" i="14"/>
  <c r="AF458" i="14"/>
  <c r="AG458" i="14"/>
  <c r="AD452" i="14"/>
  <c r="AF450" i="14"/>
  <c r="AG450" i="14"/>
  <c r="AF442" i="14"/>
  <c r="AG442" i="14"/>
  <c r="AD436" i="14"/>
  <c r="AF434" i="14"/>
  <c r="AG434" i="14"/>
  <c r="AF426" i="14"/>
  <c r="AG426" i="14"/>
  <c r="AD420" i="14"/>
  <c r="AF418" i="14"/>
  <c r="AG418" i="14"/>
  <c r="AF410" i="14"/>
  <c r="AG410" i="14"/>
  <c r="AD404" i="14"/>
  <c r="AF402" i="14"/>
  <c r="AG402" i="14"/>
  <c r="AD396" i="14"/>
  <c r="AD390" i="14"/>
  <c r="AD372" i="14"/>
  <c r="AD350" i="14"/>
  <c r="AG342" i="14"/>
  <c r="AF342" i="14"/>
  <c r="AG318" i="14"/>
  <c r="AF318" i="14"/>
  <c r="AG276" i="14"/>
  <c r="AD244" i="14"/>
  <c r="AG238" i="14"/>
  <c r="AF238" i="14"/>
  <c r="AG234" i="14"/>
  <c r="AD228" i="14"/>
  <c r="AF222" i="14"/>
  <c r="AG222" i="14"/>
  <c r="AD174" i="14"/>
  <c r="AD156" i="14"/>
  <c r="AF130" i="14"/>
  <c r="AG130" i="14"/>
  <c r="AD108" i="14"/>
  <c r="AE371" i="13"/>
  <c r="AH333" i="13"/>
  <c r="AG333" i="13"/>
  <c r="AH317" i="13"/>
  <c r="AG317" i="13"/>
  <c r="AH305" i="13"/>
  <c r="AG305" i="13"/>
  <c r="AH241" i="13"/>
  <c r="AG241" i="13"/>
  <c r="AE209" i="13"/>
  <c r="AH183" i="13"/>
  <c r="AG183" i="13"/>
  <c r="AG1087" i="14"/>
  <c r="AD1047" i="14"/>
  <c r="AD1041" i="14"/>
  <c r="AD1031" i="14"/>
  <c r="AD1025" i="14"/>
  <c r="AD1001" i="14"/>
  <c r="AD993" i="14"/>
  <c r="AD959" i="14"/>
  <c r="AF789" i="14"/>
  <c r="AG789" i="14"/>
  <c r="AF781" i="14"/>
  <c r="AG781" i="14"/>
  <c r="AG773" i="14"/>
  <c r="AD769" i="14"/>
  <c r="AF757" i="14"/>
  <c r="AG757" i="14"/>
  <c r="AG749" i="14"/>
  <c r="AF749" i="14"/>
  <c r="AD737" i="14"/>
  <c r="AG733" i="14"/>
  <c r="AF733" i="14"/>
  <c r="AD729" i="14"/>
  <c r="AG717" i="14"/>
  <c r="AF717" i="14"/>
  <c r="AD705" i="14"/>
  <c r="AF701" i="14"/>
  <c r="AG701" i="14"/>
  <c r="AG685" i="14"/>
  <c r="AF685" i="14"/>
  <c r="AD673" i="14"/>
  <c r="AG669" i="14"/>
  <c r="AF669" i="14"/>
  <c r="AG661" i="14"/>
  <c r="AF661" i="14"/>
  <c r="AG653" i="14"/>
  <c r="AF653" i="14"/>
  <c r="AD641" i="14"/>
  <c r="AG621" i="14"/>
  <c r="AF621" i="14"/>
  <c r="AD615" i="14"/>
  <c r="AG609" i="14"/>
  <c r="AF609" i="14"/>
  <c r="AD599" i="14"/>
  <c r="AD585" i="14"/>
  <c r="AD583" i="14"/>
  <c r="AD577" i="14"/>
  <c r="AD567" i="14"/>
  <c r="AG565" i="14"/>
  <c r="AD561" i="14"/>
  <c r="AD551" i="14"/>
  <c r="AD535" i="14"/>
  <c r="AD519" i="14"/>
  <c r="AD513" i="14"/>
  <c r="AD505" i="14"/>
  <c r="AG497" i="14"/>
  <c r="AF497" i="14"/>
  <c r="AG449" i="14"/>
  <c r="AF449" i="14"/>
  <c r="AG433" i="14"/>
  <c r="AF433" i="14"/>
  <c r="AG425" i="14"/>
  <c r="AF425" i="14"/>
  <c r="AF417" i="14"/>
  <c r="AG417" i="14"/>
  <c r="AG397" i="14"/>
  <c r="AF397" i="14"/>
  <c r="AG373" i="14"/>
  <c r="AF373" i="14"/>
  <c r="AG349" i="14"/>
  <c r="AD321" i="14"/>
  <c r="AD305" i="14"/>
  <c r="AD295" i="14"/>
  <c r="AD289" i="14"/>
  <c r="AD287" i="14"/>
  <c r="AD271" i="14"/>
  <c r="AG269" i="14"/>
  <c r="AF269" i="14"/>
  <c r="AF237" i="14"/>
  <c r="AG237" i="14"/>
  <c r="AG221" i="14"/>
  <c r="AF221" i="14"/>
  <c r="AD209" i="14"/>
  <c r="AD199" i="14"/>
  <c r="AD183" i="14"/>
  <c r="AF181" i="14"/>
  <c r="AD177" i="14"/>
  <c r="AD161" i="14"/>
  <c r="AD145" i="14"/>
  <c r="AD137" i="14"/>
  <c r="AF121" i="14"/>
  <c r="AG121" i="14"/>
  <c r="AD119" i="14"/>
  <c r="AD57" i="14"/>
  <c r="AE318" i="13"/>
  <c r="AH286" i="13"/>
  <c r="AG286" i="13"/>
  <c r="AH274" i="13"/>
  <c r="AG274" i="13"/>
  <c r="AH226" i="13"/>
  <c r="AG226" i="13"/>
  <c r="AH184" i="13"/>
  <c r="AG184" i="13"/>
  <c r="AH160" i="13"/>
  <c r="AG160" i="13"/>
  <c r="AH152" i="13"/>
  <c r="AG152" i="13"/>
  <c r="AE120" i="13"/>
  <c r="AE96" i="13"/>
  <c r="AG92" i="13"/>
  <c r="AE78" i="13"/>
  <c r="AE70" i="13"/>
  <c r="AE66" i="13"/>
  <c r="AE54" i="13"/>
  <c r="AE32" i="13"/>
  <c r="AE26" i="13"/>
  <c r="AE377" i="13"/>
  <c r="AE341" i="13"/>
  <c r="AE335" i="13"/>
  <c r="AE321" i="13"/>
  <c r="AE315" i="13"/>
  <c r="AE295" i="13"/>
  <c r="AE281" i="13"/>
  <c r="AE275" i="13"/>
  <c r="AE255" i="13"/>
  <c r="AE235" i="13"/>
  <c r="AE195" i="13"/>
  <c r="AE181" i="13"/>
  <c r="AE155" i="13"/>
  <c r="AE135" i="13"/>
  <c r="AE129" i="13"/>
  <c r="AE117" i="13"/>
  <c r="AE97" i="13"/>
  <c r="AE89" i="13"/>
  <c r="AE29" i="13"/>
  <c r="AH338" i="13"/>
  <c r="AG338" i="13"/>
  <c r="AG121" i="13"/>
  <c r="AF976" i="14"/>
  <c r="AF654" i="14"/>
  <c r="AG654" i="14"/>
  <c r="AG622" i="14"/>
  <c r="AG438" i="14"/>
  <c r="AF400" i="14"/>
  <c r="AG400" i="14"/>
  <c r="AG256" i="14"/>
  <c r="AF142" i="14"/>
  <c r="AG1187" i="14"/>
  <c r="AF1187" i="14"/>
  <c r="AG1075" i="14"/>
  <c r="AF1075" i="14"/>
  <c r="AG923" i="14"/>
  <c r="AF923" i="14"/>
  <c r="AF721" i="14"/>
  <c r="AF611" i="14"/>
  <c r="AG611" i="14"/>
  <c r="AG457" i="14"/>
  <c r="AF457" i="14"/>
  <c r="AG393" i="14"/>
  <c r="AG329" i="14"/>
  <c r="AF329" i="14"/>
  <c r="AF249" i="14"/>
  <c r="AG249" i="14"/>
  <c r="AH210" i="13"/>
  <c r="AG210" i="13"/>
  <c r="AH373" i="13"/>
  <c r="AG373" i="13"/>
  <c r="AH361" i="13"/>
  <c r="AH83" i="13"/>
  <c r="AG83" i="13"/>
  <c r="AE360" i="13"/>
  <c r="AE298" i="13"/>
  <c r="AE264" i="13"/>
  <c r="AE240" i="13"/>
  <c r="AE363" i="13"/>
  <c r="AE309" i="13"/>
  <c r="AE283" i="13"/>
  <c r="AE257" i="13"/>
  <c r="AE153" i="13"/>
  <c r="AE45" i="13"/>
  <c r="AD1190" i="14"/>
  <c r="AD1182" i="14"/>
  <c r="AD1174" i="14"/>
  <c r="AD1158" i="14"/>
  <c r="AD1142" i="14"/>
  <c r="AD1134" i="14"/>
  <c r="AD1126" i="14"/>
  <c r="AD1110" i="14"/>
  <c r="AD1102" i="14"/>
  <c r="AD1094" i="14"/>
  <c r="AD1086" i="14"/>
  <c r="AD1078" i="14"/>
  <c r="AD1054" i="14"/>
  <c r="AD1014" i="14"/>
  <c r="AD1006" i="14"/>
  <c r="AD1000" i="14"/>
  <c r="AD982" i="14"/>
  <c r="AD974" i="14"/>
  <c r="AD966" i="14"/>
  <c r="AD934" i="14"/>
  <c r="AD910" i="14"/>
  <c r="AD902" i="14"/>
  <c r="AD878" i="14"/>
  <c r="AD846" i="14"/>
  <c r="AD774" i="14"/>
  <c r="AD762" i="14"/>
  <c r="AD734" i="14"/>
  <c r="AD686" i="14"/>
  <c r="AD678" i="14"/>
  <c r="AD650" i="14"/>
  <c r="AD646" i="14"/>
  <c r="AD638" i="14"/>
  <c r="AD634" i="14"/>
  <c r="AD626" i="14"/>
  <c r="AD486" i="14"/>
  <c r="AD478" i="14"/>
  <c r="AD386" i="14"/>
  <c r="AD368" i="14"/>
  <c r="AD366" i="14"/>
  <c r="AD352" i="14"/>
  <c r="AD344" i="14"/>
  <c r="AD336" i="14"/>
  <c r="AD328" i="14"/>
  <c r="AD326" i="14"/>
  <c r="AD320" i="14"/>
  <c r="AD312" i="14"/>
  <c r="AD304" i="14"/>
  <c r="AD294" i="14"/>
  <c r="AD286" i="14"/>
  <c r="AD278" i="14"/>
  <c r="AD272" i="14"/>
  <c r="AD254" i="14"/>
  <c r="AD250" i="14"/>
  <c r="AD246" i="14"/>
  <c r="AD230" i="14"/>
  <c r="AD198" i="14"/>
  <c r="AD190" i="14"/>
  <c r="AD182" i="14"/>
  <c r="AD158" i="14"/>
  <c r="AD128" i="14"/>
  <c r="AD126" i="14"/>
  <c r="AD122" i="14"/>
  <c r="AD120" i="14"/>
  <c r="AD106" i="14"/>
  <c r="AD94" i="14"/>
  <c r="AD86" i="14"/>
  <c r="AD78" i="14"/>
  <c r="AD70" i="14"/>
  <c r="AD62" i="14"/>
  <c r="AD54" i="14"/>
  <c r="AD46" i="14"/>
  <c r="AD38" i="14"/>
  <c r="AD30" i="14"/>
  <c r="AD22" i="14"/>
  <c r="AE343" i="13"/>
  <c r="AE267" i="13"/>
  <c r="AE219" i="13"/>
  <c r="AE139" i="13"/>
  <c r="AE111" i="13"/>
  <c r="AE87" i="13"/>
  <c r="AE61" i="13"/>
  <c r="AD1211" i="14"/>
  <c r="AD1209" i="14"/>
  <c r="AD1201" i="14"/>
  <c r="AD1195" i="14"/>
  <c r="AD1193" i="14"/>
  <c r="AD1185" i="14"/>
  <c r="AD1179" i="14"/>
  <c r="AD1177" i="14"/>
  <c r="AD1169" i="14"/>
  <c r="AD1163" i="14"/>
  <c r="AD1161" i="14"/>
  <c r="AD1153" i="14"/>
  <c r="AD1147" i="14"/>
  <c r="AD1145" i="14"/>
  <c r="AD1137" i="14"/>
  <c r="AD1131" i="14"/>
  <c r="AD1129" i="14"/>
  <c r="AD1121" i="14"/>
  <c r="AD1115" i="14"/>
  <c r="AD1113" i="14"/>
  <c r="AD1105" i="14"/>
  <c r="AD1099" i="14"/>
  <c r="AD1097" i="14"/>
  <c r="AD1089" i="14"/>
  <c r="AD1083" i="14"/>
  <c r="AD1081" i="14"/>
  <c r="AD1073" i="14"/>
  <c r="AD1067" i="14"/>
  <c r="AD1065" i="14"/>
  <c r="AD1057" i="14"/>
  <c r="AD1049" i="14"/>
  <c r="AD1033" i="14"/>
  <c r="AD1017" i="14"/>
  <c r="AD1003" i="14"/>
  <c r="AD995" i="14"/>
  <c r="AD987" i="14"/>
  <c r="AD985" i="14"/>
  <c r="AD971" i="14"/>
  <c r="AD969" i="14"/>
  <c r="AD961" i="14"/>
  <c r="AD953" i="14"/>
  <c r="AD945" i="14"/>
  <c r="AD937" i="14"/>
  <c r="AD929" i="14"/>
  <c r="AD921" i="14"/>
  <c r="AD913" i="14"/>
  <c r="AD905" i="14"/>
  <c r="AD897" i="14"/>
  <c r="AD889" i="14"/>
  <c r="AD881" i="14"/>
  <c r="AD873" i="14"/>
  <c r="AD865" i="14"/>
  <c r="AD857" i="14"/>
  <c r="AD849" i="14"/>
  <c r="AD841" i="14"/>
  <c r="AD833" i="14"/>
  <c r="AD825" i="14"/>
  <c r="AD817" i="14"/>
  <c r="AD809" i="14"/>
  <c r="AD801" i="14"/>
  <c r="AD793" i="14"/>
  <c r="AD601" i="14"/>
  <c r="AD593" i="14"/>
  <c r="AG555" i="14"/>
  <c r="AD553" i="14"/>
  <c r="AD537" i="14"/>
  <c r="AD529" i="14"/>
  <c r="AD491" i="14"/>
  <c r="AD489" i="14"/>
  <c r="AD485" i="14"/>
  <c r="AD477" i="14"/>
  <c r="AD473" i="14"/>
  <c r="AD467" i="14"/>
  <c r="AD461" i="14"/>
  <c r="AD459" i="14"/>
  <c r="AD451" i="14"/>
  <c r="AD445" i="14"/>
  <c r="AD443" i="14"/>
  <c r="AD435" i="14"/>
  <c r="AD429" i="14"/>
  <c r="AD427" i="14"/>
  <c r="AD419" i="14"/>
  <c r="AD413" i="14"/>
  <c r="AD411" i="14"/>
  <c r="AD403" i="14"/>
  <c r="AD385" i="14"/>
  <c r="AD377" i="14"/>
  <c r="AD365" i="14"/>
  <c r="AD363" i="14"/>
  <c r="AD361" i="14"/>
  <c r="AD337" i="14"/>
  <c r="AD313" i="14"/>
  <c r="AD297" i="14"/>
  <c r="AD291" i="14"/>
  <c r="AD283" i="14"/>
  <c r="AD275" i="14"/>
  <c r="AD267" i="14"/>
  <c r="AD265" i="14"/>
  <c r="AD259" i="14"/>
  <c r="AD253" i="14"/>
  <c r="AD241" i="14"/>
  <c r="AD225" i="14"/>
  <c r="AD219" i="14"/>
  <c r="AD217" i="14"/>
  <c r="AD211" i="14"/>
  <c r="AD203" i="14"/>
  <c r="AD201" i="14"/>
  <c r="AD195" i="14"/>
  <c r="AD193" i="14"/>
  <c r="AD187" i="14"/>
  <c r="AD185" i="14"/>
  <c r="AD163" i="14"/>
  <c r="AD153" i="14"/>
  <c r="AD125" i="14"/>
  <c r="AD105" i="14"/>
  <c r="AD99" i="14"/>
  <c r="AD97" i="14"/>
  <c r="AD89" i="14"/>
  <c r="AD85" i="14"/>
  <c r="AD83" i="14"/>
  <c r="AD81" i="14"/>
  <c r="AD77" i="14"/>
  <c r="AD75" i="14"/>
  <c r="AD73" i="14"/>
  <c r="AD69" i="14"/>
  <c r="AD67" i="14"/>
  <c r="AD65" i="14"/>
  <c r="AD59" i="14"/>
  <c r="AD51" i="14"/>
  <c r="AD45" i="14"/>
  <c r="AD43" i="14"/>
  <c r="AD41" i="14"/>
  <c r="AD37" i="14"/>
  <c r="AD33" i="14"/>
  <c r="AD27" i="14"/>
  <c r="AD19" i="14"/>
  <c r="AE326" i="13"/>
  <c r="AE306" i="13"/>
  <c r="AE292" i="13"/>
  <c r="AE284" i="13"/>
  <c r="AE280" i="13"/>
  <c r="AE272" i="13"/>
  <c r="AE262" i="13"/>
  <c r="AE258" i="13"/>
  <c r="AE232" i="13"/>
  <c r="AE220" i="13"/>
  <c r="AE208" i="13"/>
  <c r="AE198" i="13"/>
  <c r="AE174" i="13"/>
  <c r="AE172" i="13"/>
  <c r="AE150" i="13"/>
  <c r="AE146" i="13"/>
  <c r="AE136" i="13"/>
  <c r="AE112" i="13"/>
  <c r="AE108" i="13"/>
  <c r="AE102" i="13"/>
  <c r="AE86" i="13"/>
  <c r="AE72" i="13"/>
  <c r="AE38" i="13"/>
  <c r="AE36" i="13"/>
  <c r="AE355" i="13"/>
  <c r="AE347" i="13"/>
  <c r="AE327" i="13"/>
  <c r="AE311" i="13"/>
  <c r="AE307" i="13"/>
  <c r="AE291" i="13"/>
  <c r="AE285" i="13"/>
  <c r="AE269" i="13"/>
  <c r="AE265" i="13"/>
  <c r="AE243" i="13"/>
  <c r="AE227" i="13"/>
  <c r="AE211" i="13"/>
  <c r="AE189" i="13"/>
  <c r="AE185" i="13"/>
  <c r="AE175" i="13"/>
  <c r="AE167" i="13"/>
  <c r="AE161" i="13"/>
  <c r="AE137" i="13"/>
  <c r="AE123" i="13"/>
  <c r="AE57" i="13"/>
  <c r="AE43" i="13"/>
  <c r="W15" i="13"/>
  <c r="V14" i="14"/>
  <c r="AC14" i="14"/>
  <c r="AD14" i="14" s="1"/>
  <c r="AF14" i="14" s="1"/>
  <c r="P9" i="13"/>
  <c r="H21" i="1" s="1"/>
  <c r="D8" i="11" s="1"/>
  <c r="W13" i="13"/>
  <c r="Y15" i="13"/>
  <c r="AE15" i="13" s="1"/>
  <c r="AH15" i="13" s="1"/>
  <c r="AA13" i="14"/>
  <c r="AH13" i="14" s="1"/>
  <c r="AH9" i="14" s="1"/>
  <c r="S13" i="14"/>
  <c r="Q9" i="14" s="1"/>
  <c r="AB13" i="13"/>
  <c r="AC13" i="13" s="1"/>
  <c r="AC9" i="13" s="1"/>
  <c r="E8" i="11" s="1"/>
  <c r="E7" i="12" s="1"/>
  <c r="Y13" i="13"/>
  <c r="AC15" i="14"/>
  <c r="X15" i="14"/>
  <c r="V15" i="14"/>
  <c r="AC13" i="14"/>
  <c r="X13" i="14"/>
  <c r="V13" i="14"/>
  <c r="O9" i="14"/>
  <c r="H26" i="1" s="1"/>
  <c r="AE14" i="13"/>
  <c r="AF270" i="14" l="1"/>
  <c r="AF334" i="14"/>
  <c r="AF859" i="14"/>
  <c r="AF979" i="14"/>
  <c r="AF409" i="14"/>
  <c r="AG1139" i="14"/>
  <c r="AG129" i="14"/>
  <c r="AF112" i="14"/>
  <c r="AF629" i="14"/>
  <c r="AG222" i="13"/>
  <c r="AG159" i="14"/>
  <c r="AG580" i="14"/>
  <c r="AG49" i="13"/>
  <c r="AG68" i="13"/>
  <c r="AF693" i="14"/>
  <c r="AF1104" i="14"/>
  <c r="AF608" i="14"/>
  <c r="AG1008" i="14"/>
  <c r="AF123" i="14"/>
  <c r="AG1011" i="14"/>
  <c r="AG299" i="14"/>
  <c r="AF165" i="14"/>
  <c r="AG238" i="13"/>
  <c r="AF465" i="14"/>
  <c r="AF103" i="14"/>
  <c r="AG879" i="14"/>
  <c r="AG1119" i="14"/>
  <c r="AF441" i="14"/>
  <c r="AG835" i="14"/>
  <c r="AG202" i="13"/>
  <c r="AF186" i="14"/>
  <c r="AF1197" i="14"/>
  <c r="AF694" i="14"/>
  <c r="AF907" i="14"/>
  <c r="AG55" i="13"/>
  <c r="AF317" i="14"/>
  <c r="AG1005" i="14"/>
  <c r="AH293" i="13"/>
  <c r="AF401" i="14"/>
  <c r="AH56" i="13"/>
  <c r="AF631" i="14"/>
  <c r="AG115" i="13"/>
  <c r="AF1020" i="14"/>
  <c r="AG268" i="13"/>
  <c r="AF1056" i="14"/>
  <c r="AG176" i="14"/>
  <c r="AF508" i="14"/>
  <c r="AG330" i="14"/>
  <c r="AH80" i="13"/>
  <c r="AF977" i="14"/>
  <c r="AG1123" i="14"/>
  <c r="AG340" i="14"/>
  <c r="AG345" i="14"/>
  <c r="AF876" i="14"/>
  <c r="AH223" i="13"/>
  <c r="AF523" i="14"/>
  <c r="AG134" i="14"/>
  <c r="AG380" i="13"/>
  <c r="AH320" i="13"/>
  <c r="AG462" i="14"/>
  <c r="AG842" i="14"/>
  <c r="AG168" i="13"/>
  <c r="AF687" i="14"/>
  <c r="AF1016" i="14"/>
  <c r="AG101" i="13"/>
  <c r="AH63" i="13"/>
  <c r="AG113" i="14"/>
  <c r="AF891" i="14"/>
  <c r="AF955" i="14"/>
  <c r="AG1107" i="14"/>
  <c r="AG922" i="14"/>
  <c r="AG71" i="14"/>
  <c r="AF803" i="14"/>
  <c r="AH40" i="13"/>
  <c r="AG1018" i="14"/>
  <c r="AG302" i="13"/>
  <c r="AG82" i="13"/>
  <c r="AG208" i="14"/>
  <c r="AG258" i="14"/>
  <c r="AG346" i="13"/>
  <c r="AF1044" i="14"/>
  <c r="AF110" i="14"/>
  <c r="AD16" i="14"/>
  <c r="AF16" i="14" s="1"/>
  <c r="AH48" i="13"/>
  <c r="AF191" i="14"/>
  <c r="AG423" i="14"/>
  <c r="AF761" i="14"/>
  <c r="AF324" i="14"/>
  <c r="AG144" i="14"/>
  <c r="AF96" i="14"/>
  <c r="AF1168" i="14"/>
  <c r="AF36" i="14"/>
  <c r="AF93" i="14"/>
  <c r="AF947" i="14"/>
  <c r="AH44" i="13"/>
  <c r="AG325" i="14"/>
  <c r="AF1141" i="14"/>
  <c r="AH138" i="13"/>
  <c r="AH381" i="13"/>
  <c r="AG150" i="14"/>
  <c r="AG1135" i="14"/>
  <c r="AG76" i="13"/>
  <c r="AF382" i="14"/>
  <c r="AG531" i="14"/>
  <c r="AF194" i="14"/>
  <c r="AF1029" i="14"/>
  <c r="AF1165" i="14"/>
  <c r="AG20" i="13"/>
  <c r="AG130" i="13"/>
  <c r="AF262" i="14"/>
  <c r="AG323" i="14"/>
  <c r="AG605" i="14"/>
  <c r="AG949" i="14"/>
  <c r="AG470" i="14"/>
  <c r="AG84" i="13"/>
  <c r="AG189" i="14"/>
  <c r="AF351" i="14"/>
  <c r="AF831" i="14"/>
  <c r="AF138" i="14"/>
  <c r="AF492" i="14"/>
  <c r="AF358" i="14"/>
  <c r="AH125" i="13"/>
  <c r="AH35" i="13"/>
  <c r="AH91" i="13"/>
  <c r="AG47" i="14"/>
  <c r="AG455" i="14"/>
  <c r="AF571" i="14"/>
  <c r="AH165" i="13"/>
  <c r="AG604" i="14"/>
  <c r="AF854" i="14"/>
  <c r="AF91" i="14"/>
  <c r="AG101" i="14"/>
  <c r="AG829" i="14"/>
  <c r="AF384" i="14"/>
  <c r="AG586" i="14"/>
  <c r="AG23" i="14"/>
  <c r="AF422" i="14"/>
  <c r="AH142" i="13"/>
  <c r="AG204" i="13"/>
  <c r="AG333" i="14"/>
  <c r="AG581" i="14"/>
  <c r="AH231" i="13"/>
  <c r="AF374" i="14"/>
  <c r="AF828" i="14"/>
  <c r="AF940" i="14"/>
  <c r="AG264" i="14"/>
  <c r="AF430" i="14"/>
  <c r="AG122" i="13"/>
  <c r="AH98" i="13"/>
  <c r="AF143" i="14"/>
  <c r="AG273" i="14"/>
  <c r="AF713" i="14"/>
  <c r="AG532" i="14"/>
  <c r="AF339" i="14"/>
  <c r="AF1007" i="14"/>
  <c r="AF173" i="14"/>
  <c r="AF847" i="14"/>
  <c r="AF1192" i="14"/>
  <c r="AG90" i="13"/>
  <c r="AH316" i="13"/>
  <c r="AF517" i="14"/>
  <c r="AG1055" i="14"/>
  <c r="AF1133" i="14"/>
  <c r="AG1183" i="14"/>
  <c r="AF218" i="14"/>
  <c r="AF356" i="14"/>
  <c r="AG964" i="14"/>
  <c r="AF248" i="14"/>
  <c r="AG980" i="14"/>
  <c r="AH179" i="13"/>
  <c r="AG367" i="14"/>
  <c r="AF775" i="14"/>
  <c r="AF214" i="14"/>
  <c r="AG414" i="14"/>
  <c r="AF1184" i="14"/>
  <c r="AG77" i="13"/>
  <c r="AG152" i="14"/>
  <c r="AF166" i="14"/>
  <c r="AF726" i="14"/>
  <c r="AG389" i="14"/>
  <c r="AG637" i="14"/>
  <c r="AH314" i="13"/>
  <c r="AG471" i="14"/>
  <c r="AF797" i="14"/>
  <c r="AG875" i="14"/>
  <c r="AG498" i="14"/>
  <c r="AG24" i="13"/>
  <c r="AG53" i="13"/>
  <c r="AG126" i="13"/>
  <c r="AH230" i="13"/>
  <c r="AF255" i="14"/>
  <c r="AF277" i="14"/>
  <c r="AF725" i="14"/>
  <c r="AG943" i="14"/>
  <c r="AF60" i="14"/>
  <c r="AG812" i="14"/>
  <c r="AF908" i="14"/>
  <c r="AG590" i="14"/>
  <c r="AG984" i="14"/>
  <c r="AG231" i="14"/>
  <c r="AF439" i="14"/>
  <c r="AF695" i="14"/>
  <c r="AF1038" i="14"/>
  <c r="AG64" i="13"/>
  <c r="AF1037" i="14"/>
  <c r="AG151" i="13"/>
  <c r="AH17" i="13"/>
  <c r="AG665" i="14"/>
  <c r="AG302" i="14"/>
  <c r="AF1167" i="14"/>
  <c r="AF292" i="14"/>
  <c r="AF930" i="14"/>
  <c r="AG239" i="14"/>
  <c r="AF703" i="14"/>
  <c r="AG556" i="14"/>
  <c r="AG790" i="14"/>
  <c r="AF1030" i="14"/>
  <c r="AH270" i="13"/>
  <c r="AF515" i="14"/>
  <c r="AG515" i="14"/>
  <c r="AG997" i="14"/>
  <c r="AF997" i="14"/>
  <c r="AG224" i="14"/>
  <c r="AF224" i="14"/>
  <c r="AF472" i="14"/>
  <c r="AG472" i="14"/>
  <c r="AH207" i="13"/>
  <c r="AG207" i="13"/>
  <c r="AH156" i="13"/>
  <c r="AG156" i="13"/>
  <c r="AG369" i="14"/>
  <c r="AF369" i="14"/>
  <c r="AG495" i="14"/>
  <c r="AF495" i="14"/>
  <c r="AG649" i="14"/>
  <c r="AF649" i="14"/>
  <c r="AG745" i="14"/>
  <c r="AF745" i="14"/>
  <c r="AF783" i="14"/>
  <c r="AG783" i="14"/>
  <c r="AG815" i="14"/>
  <c r="AF815" i="14"/>
  <c r="AG963" i="14"/>
  <c r="AF963" i="14"/>
  <c r="AG991" i="14"/>
  <c r="AF991" i="14"/>
  <c r="AG1027" i="14"/>
  <c r="AF1027" i="14"/>
  <c r="AF104" i="14"/>
  <c r="AG104" i="14"/>
  <c r="AG180" i="14"/>
  <c r="AF180" i="14"/>
  <c r="AG236" i="14"/>
  <c r="AF236" i="14"/>
  <c r="AF1152" i="14"/>
  <c r="AG1152" i="14"/>
  <c r="AH79" i="13"/>
  <c r="AG79" i="13"/>
  <c r="AH339" i="13"/>
  <c r="AG339" i="13"/>
  <c r="AH294" i="13"/>
  <c r="AG294" i="13"/>
  <c r="AF319" i="14"/>
  <c r="AG319" i="14"/>
  <c r="AG1013" i="14"/>
  <c r="AF1013" i="14"/>
  <c r="AG1117" i="14"/>
  <c r="AF1117" i="14"/>
  <c r="AH332" i="13"/>
  <c r="AG332" i="13"/>
  <c r="AG926" i="14"/>
  <c r="AF926" i="14"/>
  <c r="AG1088" i="14"/>
  <c r="AF1088" i="14"/>
  <c r="AG1160" i="14"/>
  <c r="AF1160" i="14"/>
  <c r="AG479" i="14"/>
  <c r="AF479" i="14"/>
  <c r="AG677" i="14"/>
  <c r="AF677" i="14"/>
  <c r="AF1071" i="14"/>
  <c r="AG1071" i="14"/>
  <c r="AG1157" i="14"/>
  <c r="AF1157" i="14"/>
  <c r="AG1205" i="14"/>
  <c r="AF1205" i="14"/>
  <c r="AG28" i="14"/>
  <c r="AF28" i="14"/>
  <c r="AG76" i="14"/>
  <c r="AF76" i="14"/>
  <c r="AH163" i="13"/>
  <c r="AG163" i="13"/>
  <c r="AG74" i="13"/>
  <c r="AH74" i="13"/>
  <c r="AF1051" i="14"/>
  <c r="AG106" i="13"/>
  <c r="AF547" i="14"/>
  <c r="AF1125" i="14"/>
  <c r="AH259" i="13"/>
  <c r="AG354" i="14"/>
  <c r="AG727" i="14"/>
  <c r="AF464" i="14"/>
  <c r="AF171" i="14"/>
  <c r="AG331" i="14"/>
  <c r="AH39" i="13"/>
  <c r="AF79" i="14"/>
  <c r="AG689" i="14"/>
  <c r="AF1028" i="14"/>
  <c r="AG51" i="13"/>
  <c r="AF895" i="14"/>
  <c r="AF950" i="14"/>
  <c r="AH171" i="13"/>
  <c r="AG866" i="14"/>
  <c r="AG73" i="13"/>
  <c r="AH290" i="13"/>
  <c r="AG281" i="14"/>
  <c r="AF967" i="14"/>
  <c r="AG588" i="14"/>
  <c r="AG862" i="14"/>
  <c r="AF229" i="14"/>
  <c r="AG487" i="14"/>
  <c r="AG346" i="14"/>
  <c r="AF948" i="14"/>
  <c r="AH193" i="13"/>
  <c r="AH105" i="13"/>
  <c r="AF516" i="14"/>
  <c r="AH88" i="13"/>
  <c r="AF767" i="14"/>
  <c r="AF839" i="14"/>
  <c r="AF332" i="14"/>
  <c r="AG432" i="14"/>
  <c r="AG630" i="14"/>
  <c r="AH359" i="13"/>
  <c r="AF613" i="14"/>
  <c r="AF633" i="14"/>
  <c r="AF785" i="14"/>
  <c r="AG1043" i="14"/>
  <c r="AG348" i="14"/>
  <c r="AG199" i="13"/>
  <c r="AG178" i="13"/>
  <c r="AG135" i="14"/>
  <c r="AG597" i="14"/>
  <c r="AF1077" i="14"/>
  <c r="AG618" i="14"/>
  <c r="AG836" i="14"/>
  <c r="AH59" i="13"/>
  <c r="AG702" i="14"/>
  <c r="AF1064" i="14"/>
  <c r="AH109" i="13"/>
  <c r="AF151" i="14"/>
  <c r="AF431" i="14"/>
  <c r="AF463" i="14"/>
  <c r="AG671" i="14"/>
  <c r="AH188" i="13"/>
  <c r="AF965" i="14"/>
  <c r="AF408" i="14"/>
  <c r="AG480" i="14"/>
  <c r="AF938" i="14"/>
  <c r="AG113" i="13"/>
  <c r="AF499" i="14"/>
  <c r="AF811" i="14"/>
  <c r="AF206" i="14"/>
  <c r="AG1004" i="14"/>
  <c r="AG114" i="13"/>
  <c r="AG300" i="13"/>
  <c r="AF391" i="14"/>
  <c r="AF709" i="14"/>
  <c r="AF765" i="14"/>
  <c r="AF1045" i="14"/>
  <c r="AG1093" i="14"/>
  <c r="AG75" i="13"/>
  <c r="AF170" i="14"/>
  <c r="AG314" i="14"/>
  <c r="AF844" i="14"/>
  <c r="AF900" i="14"/>
  <c r="AG271" i="13"/>
  <c r="AH116" i="13"/>
  <c r="AH356" i="13"/>
  <c r="AG177" i="13"/>
  <c r="AF118" i="14"/>
  <c r="AF300" i="14"/>
  <c r="AF540" i="14"/>
  <c r="AG1036" i="14"/>
  <c r="AF1176" i="14"/>
  <c r="AH62" i="13"/>
  <c r="AG383" i="14"/>
  <c r="AF308" i="14"/>
  <c r="AG424" i="14"/>
  <c r="AG147" i="13"/>
  <c r="AH324" i="13"/>
  <c r="AG579" i="14"/>
  <c r="AF843" i="14"/>
  <c r="AF1019" i="14"/>
  <c r="AG240" i="14"/>
  <c r="AG246" i="13"/>
  <c r="AF49" i="14"/>
  <c r="AF223" i="14"/>
  <c r="AG587" i="14"/>
  <c r="AF655" i="14"/>
  <c r="AG711" i="14"/>
  <c r="AF903" i="14"/>
  <c r="AH365" i="13"/>
  <c r="AH218" i="13"/>
  <c r="AF245" i="14"/>
  <c r="AG327" i="14"/>
  <c r="AG375" i="14"/>
  <c r="AF887" i="14"/>
  <c r="AG1173" i="14"/>
  <c r="AF114" i="14"/>
  <c r="AG340" i="13"/>
  <c r="AG488" i="14"/>
  <c r="AG606" i="14"/>
  <c r="AG798" i="14"/>
  <c r="AH303" i="13"/>
  <c r="AG369" i="13"/>
  <c r="AH229" i="13"/>
  <c r="AG25" i="14"/>
  <c r="AG251" i="14"/>
  <c r="AG681" i="14"/>
  <c r="AF751" i="14"/>
  <c r="AF999" i="14"/>
  <c r="AF406" i="14"/>
  <c r="AF440" i="14"/>
  <c r="AF564" i="14"/>
  <c r="AF830" i="14"/>
  <c r="AG1112" i="14"/>
  <c r="AH329" i="13"/>
  <c r="AG134" i="13"/>
  <c r="AF759" i="14"/>
  <c r="AG301" i="14"/>
  <c r="AF796" i="14"/>
  <c r="AG820" i="14"/>
  <c r="AG670" i="14"/>
  <c r="AG256" i="13"/>
  <c r="AG348" i="13"/>
  <c r="AF1022" i="14"/>
  <c r="AG823" i="14"/>
  <c r="AF1101" i="14"/>
  <c r="AG384" i="13"/>
  <c r="AG663" i="14"/>
  <c r="AG500" i="14"/>
  <c r="AF213" i="14"/>
  <c r="AF1035" i="14"/>
  <c r="AF456" i="14"/>
  <c r="AG201" i="13"/>
  <c r="AF39" i="14"/>
  <c r="AF625" i="14"/>
  <c r="AF141" i="14"/>
  <c r="AG827" i="14"/>
  <c r="AG210" i="14"/>
  <c r="AF338" i="14"/>
  <c r="AG647" i="14"/>
  <c r="AH159" i="13"/>
  <c r="AF548" i="14"/>
  <c r="AG1144" i="14"/>
  <c r="AG175" i="14"/>
  <c r="AG309" i="14"/>
  <c r="AG343" i="14"/>
  <c r="AF549" i="14"/>
  <c r="AF1069" i="14"/>
  <c r="AG1109" i="14"/>
  <c r="AG1151" i="14"/>
  <c r="AG266" i="14"/>
  <c r="AF932" i="14"/>
  <c r="AG34" i="13"/>
  <c r="AG614" i="14"/>
  <c r="AF918" i="14"/>
  <c r="AF1046" i="14"/>
  <c r="AH212" i="13"/>
  <c r="AG906" i="14"/>
  <c r="AG351" i="13"/>
  <c r="AH42" i="13"/>
  <c r="AG1015" i="14"/>
  <c r="AG33" i="13"/>
  <c r="AF541" i="14"/>
  <c r="AH180" i="13"/>
  <c r="AG312" i="13"/>
  <c r="AF399" i="14"/>
  <c r="AF973" i="14"/>
  <c r="AH253" i="13"/>
  <c r="AG394" i="14"/>
  <c r="AF868" i="14"/>
  <c r="AH228" i="13"/>
  <c r="AF100" i="14"/>
  <c r="AF316" i="14"/>
  <c r="AG416" i="14"/>
  <c r="AG476" i="14"/>
  <c r="AG17" i="14"/>
  <c r="AF569" i="14"/>
  <c r="AF743" i="14"/>
  <c r="AH128" i="13"/>
  <c r="AH99" i="13"/>
  <c r="AG341" i="14"/>
  <c r="AG284" i="14"/>
  <c r="AG276" i="13"/>
  <c r="AG388" i="14"/>
  <c r="AG1136" i="14"/>
  <c r="AG334" i="13"/>
  <c r="AG1021" i="14"/>
  <c r="AF1021" i="14"/>
  <c r="AH69" i="13"/>
  <c r="AG69" i="13"/>
  <c r="AF448" i="14"/>
  <c r="AG448" i="14"/>
  <c r="AH143" i="13"/>
  <c r="AG143" i="13"/>
  <c r="AG301" i="13"/>
  <c r="AH301" i="13"/>
  <c r="AG30" i="13"/>
  <c r="AH30" i="13"/>
  <c r="AH196" i="13"/>
  <c r="AG196" i="13"/>
  <c r="AH304" i="13"/>
  <c r="AG304" i="13"/>
  <c r="AG31" i="14"/>
  <c r="AF31" i="14"/>
  <c r="AF87" i="14"/>
  <c r="AG87" i="14"/>
  <c r="AG257" i="14"/>
  <c r="AF257" i="14"/>
  <c r="AG407" i="14"/>
  <c r="AF407" i="14"/>
  <c r="AG507" i="14"/>
  <c r="AF507" i="14"/>
  <c r="AF563" i="14"/>
  <c r="AG563" i="14"/>
  <c r="AF623" i="14"/>
  <c r="AG623" i="14"/>
  <c r="AF639" i="14"/>
  <c r="AG639" i="14"/>
  <c r="AG657" i="14"/>
  <c r="AF657" i="14"/>
  <c r="AG679" i="14"/>
  <c r="AF679" i="14"/>
  <c r="AF735" i="14"/>
  <c r="AG735" i="14"/>
  <c r="AG753" i="14"/>
  <c r="AF753" i="14"/>
  <c r="AG807" i="14"/>
  <c r="AF807" i="14"/>
  <c r="AG911" i="14"/>
  <c r="AF911" i="14"/>
  <c r="AG975" i="14"/>
  <c r="AF975" i="14"/>
  <c r="AH27" i="13"/>
  <c r="AG27" i="13"/>
  <c r="AH131" i="13"/>
  <c r="AG131" i="13"/>
  <c r="AG203" i="13"/>
  <c r="AH203" i="13"/>
  <c r="AG92" i="14"/>
  <c r="AF92" i="14"/>
  <c r="AF116" i="14"/>
  <c r="AG116" i="14"/>
  <c r="AF310" i="14"/>
  <c r="AG310" i="14"/>
  <c r="AF874" i="14"/>
  <c r="AG874" i="14"/>
  <c r="AG1034" i="14"/>
  <c r="AF1034" i="14"/>
  <c r="AF1012" i="14"/>
  <c r="AG1012" i="14"/>
  <c r="AF1072" i="14"/>
  <c r="AG1072" i="14"/>
  <c r="AH251" i="13"/>
  <c r="AG251" i="13"/>
  <c r="AH328" i="13"/>
  <c r="AG328" i="13"/>
  <c r="AH140" i="13"/>
  <c r="AG140" i="13"/>
  <c r="AF157" i="14"/>
  <c r="AG157" i="14"/>
  <c r="AG335" i="14"/>
  <c r="AF335" i="14"/>
  <c r="AF493" i="14"/>
  <c r="AG493" i="14"/>
  <c r="AF951" i="14"/>
  <c r="AG951" i="14"/>
  <c r="AF1053" i="14"/>
  <c r="AG1053" i="14"/>
  <c r="AG1103" i="14"/>
  <c r="AF1103" i="14"/>
  <c r="AH313" i="13"/>
  <c r="AG313" i="13"/>
  <c r="AG268" i="14"/>
  <c r="AF268" i="14"/>
  <c r="AF380" i="14"/>
  <c r="AG380" i="14"/>
  <c r="AF860" i="14"/>
  <c r="AG860" i="14"/>
  <c r="AH323" i="13"/>
  <c r="AG323" i="13"/>
  <c r="AG164" i="13"/>
  <c r="AH164" i="13"/>
  <c r="AF360" i="14"/>
  <c r="AG360" i="14"/>
  <c r="AF446" i="14"/>
  <c r="AG446" i="14"/>
  <c r="AF494" i="14"/>
  <c r="AG494" i="14"/>
  <c r="AG524" i="14"/>
  <c r="AF524" i="14"/>
  <c r="AG542" i="14"/>
  <c r="AF542" i="14"/>
  <c r="AG572" i="14"/>
  <c r="AF572" i="14"/>
  <c r="AF612" i="14"/>
  <c r="AG612" i="14"/>
  <c r="AF662" i="14"/>
  <c r="AG662" i="14"/>
  <c r="AF822" i="14"/>
  <c r="AG822" i="14"/>
  <c r="AF886" i="14"/>
  <c r="AG886" i="14"/>
  <c r="AG1120" i="14"/>
  <c r="AF1120" i="14"/>
  <c r="AH200" i="13"/>
  <c r="AG200" i="13"/>
  <c r="AG799" i="14"/>
  <c r="AF799" i="14"/>
  <c r="AG1085" i="14"/>
  <c r="AF1085" i="14"/>
  <c r="AG1181" i="14"/>
  <c r="AF1181" i="14"/>
  <c r="AF132" i="14"/>
  <c r="AG132" i="14"/>
  <c r="AF852" i="14"/>
  <c r="AG852" i="14"/>
  <c r="AF539" i="14"/>
  <c r="AF595" i="14"/>
  <c r="AG202" i="14"/>
  <c r="AF359" i="14"/>
  <c r="AF55" i="14"/>
  <c r="AG972" i="14"/>
  <c r="AF1128" i="14"/>
  <c r="AF347" i="14"/>
  <c r="AF603" i="14"/>
  <c r="AF885" i="14"/>
  <c r="AF160" i="14"/>
  <c r="AF538" i="14"/>
  <c r="AF602" i="14"/>
  <c r="AG986" i="14"/>
  <c r="AF95" i="14"/>
  <c r="AF169" i="14"/>
  <c r="AG233" i="14"/>
  <c r="AF521" i="14"/>
  <c r="AF697" i="14"/>
  <c r="AF777" i="14"/>
  <c r="AF871" i="14"/>
  <c r="AF983" i="14"/>
  <c r="AG287" i="13"/>
  <c r="AF220" i="14"/>
  <c r="AG454" i="14"/>
  <c r="AF574" i="14"/>
  <c r="AF1208" i="14"/>
  <c r="AH366" i="13"/>
  <c r="AF533" i="14"/>
  <c r="AF645" i="14"/>
  <c r="AF741" i="14"/>
  <c r="AF981" i="14"/>
  <c r="AG1061" i="14"/>
  <c r="AF1149" i="14"/>
  <c r="AF1189" i="14"/>
  <c r="AF1199" i="14"/>
  <c r="AF68" i="14"/>
  <c r="AF84" i="14"/>
  <c r="AG916" i="14"/>
  <c r="AG1050" i="14"/>
  <c r="AG52" i="13"/>
  <c r="AF63" i="14"/>
  <c r="AG263" i="14"/>
  <c r="AF415" i="14"/>
  <c r="AF447" i="14"/>
  <c r="AF481" i="14"/>
  <c r="AG719" i="14"/>
  <c r="AF935" i="14"/>
  <c r="AF172" i="14"/>
  <c r="AF526" i="14"/>
  <c r="AG596" i="14"/>
  <c r="AF758" i="14"/>
  <c r="AF1052" i="14"/>
  <c r="AG1080" i="14"/>
  <c r="AF1200" i="14"/>
  <c r="AH104" i="13"/>
  <c r="AH376" i="13"/>
  <c r="AG123" i="13"/>
  <c r="AH123" i="13"/>
  <c r="AH175" i="13"/>
  <c r="AG175" i="13"/>
  <c r="AG327" i="13"/>
  <c r="AH327" i="13"/>
  <c r="AH136" i="13"/>
  <c r="AG136" i="13"/>
  <c r="AH174" i="13"/>
  <c r="AG174" i="13"/>
  <c r="AH326" i="13"/>
  <c r="AG326" i="13"/>
  <c r="AF37" i="14"/>
  <c r="AG37" i="14"/>
  <c r="AF81" i="14"/>
  <c r="AG81" i="14"/>
  <c r="AF153" i="14"/>
  <c r="AG153" i="14"/>
  <c r="AF201" i="14"/>
  <c r="AG201" i="14"/>
  <c r="AF241" i="14"/>
  <c r="AG241" i="14"/>
  <c r="AG267" i="14"/>
  <c r="AF267" i="14"/>
  <c r="AF427" i="14"/>
  <c r="AG427" i="14"/>
  <c r="AG445" i="14"/>
  <c r="AF445" i="14"/>
  <c r="AF529" i="14"/>
  <c r="AG529" i="14"/>
  <c r="AG601" i="14"/>
  <c r="AF601" i="14"/>
  <c r="AG881" i="14"/>
  <c r="AF881" i="14"/>
  <c r="AG897" i="14"/>
  <c r="AF897" i="14"/>
  <c r="AF1089" i="14"/>
  <c r="AG1089" i="14"/>
  <c r="AF1153" i="14"/>
  <c r="AG1153" i="14"/>
  <c r="AG1195" i="14"/>
  <c r="AF1195" i="14"/>
  <c r="AH343" i="13"/>
  <c r="AG343" i="13"/>
  <c r="AF78" i="14"/>
  <c r="AG78" i="14"/>
  <c r="AF126" i="14"/>
  <c r="AG126" i="14"/>
  <c r="AF230" i="14"/>
  <c r="AG230" i="14"/>
  <c r="AG272" i="14"/>
  <c r="AF272" i="14"/>
  <c r="AG328" i="14"/>
  <c r="AF328" i="14"/>
  <c r="AG678" i="14"/>
  <c r="AF678" i="14"/>
  <c r="AG878" i="14"/>
  <c r="AF878" i="14"/>
  <c r="AF982" i="14"/>
  <c r="AG982" i="14"/>
  <c r="AF1086" i="14"/>
  <c r="AG1086" i="14"/>
  <c r="AF1126" i="14"/>
  <c r="AG1126" i="14"/>
  <c r="AH283" i="13"/>
  <c r="AG283" i="13"/>
  <c r="AH275" i="13"/>
  <c r="AG275" i="13"/>
  <c r="AH26" i="13"/>
  <c r="AG26" i="13"/>
  <c r="AH96" i="13"/>
  <c r="AG96" i="13"/>
  <c r="AH318" i="13"/>
  <c r="AG318" i="13"/>
  <c r="AF145" i="14"/>
  <c r="AG145" i="14"/>
  <c r="AG505" i="14"/>
  <c r="AF505" i="14"/>
  <c r="AF737" i="14"/>
  <c r="AG737" i="14"/>
  <c r="AF1047" i="14"/>
  <c r="AG1047" i="14"/>
  <c r="AF228" i="14"/>
  <c r="AG228" i="14"/>
  <c r="AG350" i="14"/>
  <c r="AF350" i="14"/>
  <c r="AF404" i="14"/>
  <c r="AG404" i="14"/>
  <c r="AG558" i="14"/>
  <c r="AF558" i="14"/>
  <c r="AF700" i="14"/>
  <c r="AG700" i="14"/>
  <c r="AF732" i="14"/>
  <c r="AG732" i="14"/>
  <c r="AG95" i="13"/>
  <c r="AH95" i="13"/>
  <c r="AH166" i="13"/>
  <c r="AG166" i="13"/>
  <c r="AH248" i="13"/>
  <c r="AG248" i="13"/>
  <c r="AF61" i="14"/>
  <c r="AG61" i="14"/>
  <c r="AG133" i="14"/>
  <c r="AF133" i="14"/>
  <c r="AF205" i="14"/>
  <c r="AG205" i="14"/>
  <c r="AF279" i="14"/>
  <c r="AG279" i="14"/>
  <c r="AG357" i="14"/>
  <c r="AF357" i="14"/>
  <c r="AF453" i="14"/>
  <c r="AG453" i="14"/>
  <c r="AF559" i="14"/>
  <c r="AG559" i="14"/>
  <c r="AF635" i="14"/>
  <c r="AG635" i="14"/>
  <c r="AF731" i="14"/>
  <c r="AG731" i="14"/>
  <c r="AG791" i="14"/>
  <c r="AF791" i="14"/>
  <c r="AG863" i="14"/>
  <c r="AF863" i="14"/>
  <c r="AG893" i="14"/>
  <c r="AF893" i="14"/>
  <c r="AG989" i="14"/>
  <c r="AF989" i="14"/>
  <c r="AF1079" i="14"/>
  <c r="AG1079" i="14"/>
  <c r="AG81" i="13"/>
  <c r="AH81" i="13"/>
  <c r="AG197" i="13"/>
  <c r="AH197" i="13"/>
  <c r="AH349" i="13"/>
  <c r="AG349" i="13"/>
  <c r="AF34" i="14"/>
  <c r="AG34" i="14"/>
  <c r="AF58" i="14"/>
  <c r="AG58" i="14"/>
  <c r="AF146" i="14"/>
  <c r="AG146" i="14"/>
  <c r="AG192" i="14"/>
  <c r="AF192" i="14"/>
  <c r="AF242" i="14"/>
  <c r="AG242" i="14"/>
  <c r="AG296" i="14"/>
  <c r="AF296" i="14"/>
  <c r="AG362" i="14"/>
  <c r="AF362" i="14"/>
  <c r="AF490" i="14"/>
  <c r="AG490" i="14"/>
  <c r="AG546" i="14"/>
  <c r="AF546" i="14"/>
  <c r="AG578" i="14"/>
  <c r="AF578" i="14"/>
  <c r="AF632" i="14"/>
  <c r="AG632" i="14"/>
  <c r="AG682" i="14"/>
  <c r="AF682" i="14"/>
  <c r="AF712" i="14"/>
  <c r="AG712" i="14"/>
  <c r="AF740" i="14"/>
  <c r="AG740" i="14"/>
  <c r="AF776" i="14"/>
  <c r="AG776" i="14"/>
  <c r="AF832" i="14"/>
  <c r="AG832" i="14"/>
  <c r="AF882" i="14"/>
  <c r="AG882" i="14"/>
  <c r="AF914" i="14"/>
  <c r="AG914" i="14"/>
  <c r="AG988" i="14"/>
  <c r="AF988" i="14"/>
  <c r="AG1060" i="14"/>
  <c r="AF1060" i="14"/>
  <c r="AF1092" i="14"/>
  <c r="AG1092" i="14"/>
  <c r="AG1188" i="14"/>
  <c r="AF1188" i="14"/>
  <c r="AH25" i="13"/>
  <c r="AG25" i="13"/>
  <c r="AG345" i="13"/>
  <c r="AH345" i="13"/>
  <c r="AH132" i="13"/>
  <c r="AG132" i="13"/>
  <c r="AG354" i="13"/>
  <c r="AH354" i="13"/>
  <c r="AG754" i="14"/>
  <c r="AF754" i="14"/>
  <c r="AG814" i="14"/>
  <c r="AF814" i="14"/>
  <c r="AF1198" i="14"/>
  <c r="AG1198" i="14"/>
  <c r="AH194" i="13"/>
  <c r="AG194" i="13"/>
  <c r="AG362" i="13"/>
  <c r="AH362" i="13"/>
  <c r="AG57" i="13"/>
  <c r="AH57" i="13"/>
  <c r="AH243" i="13"/>
  <c r="AG243" i="13"/>
  <c r="AG347" i="13"/>
  <c r="AH347" i="13"/>
  <c r="AH146" i="13"/>
  <c r="AG146" i="13"/>
  <c r="AH198" i="13"/>
  <c r="AG198" i="13"/>
  <c r="AG19" i="14"/>
  <c r="AF19" i="14"/>
  <c r="AG41" i="14"/>
  <c r="AF41" i="14"/>
  <c r="AG83" i="14"/>
  <c r="AF83" i="14"/>
  <c r="AF163" i="14"/>
  <c r="AG163" i="14"/>
  <c r="AF217" i="14"/>
  <c r="AG217" i="14"/>
  <c r="AF313" i="14"/>
  <c r="AG313" i="14"/>
  <c r="AG365" i="14"/>
  <c r="AF365" i="14"/>
  <c r="AG411" i="14"/>
  <c r="AF411" i="14"/>
  <c r="AG473" i="14"/>
  <c r="AF473" i="14"/>
  <c r="AG873" i="14"/>
  <c r="AF873" i="14"/>
  <c r="AG921" i="14"/>
  <c r="AF921" i="14"/>
  <c r="AG995" i="14"/>
  <c r="AF995" i="14"/>
  <c r="AG1017" i="14"/>
  <c r="AF1017" i="14"/>
  <c r="AF1115" i="14"/>
  <c r="AG1115" i="14"/>
  <c r="AF1137" i="14"/>
  <c r="AG1137" i="14"/>
  <c r="AF1201" i="14"/>
  <c r="AG1201" i="14"/>
  <c r="AG22" i="14"/>
  <c r="AF22" i="14"/>
  <c r="AG106" i="14"/>
  <c r="AF106" i="14"/>
  <c r="AG198" i="14"/>
  <c r="AF198" i="14"/>
  <c r="AF254" i="14"/>
  <c r="AG254" i="14"/>
  <c r="AG312" i="14"/>
  <c r="AF312" i="14"/>
  <c r="AG352" i="14"/>
  <c r="AF352" i="14"/>
  <c r="AG638" i="14"/>
  <c r="AF638" i="14"/>
  <c r="AG846" i="14"/>
  <c r="AF846" i="14"/>
  <c r="AF1134" i="14"/>
  <c r="AG1134" i="14"/>
  <c r="AH189" i="13"/>
  <c r="AG189" i="13"/>
  <c r="AG265" i="13"/>
  <c r="AH265" i="13"/>
  <c r="AG355" i="13"/>
  <c r="AH355" i="13"/>
  <c r="AG86" i="13"/>
  <c r="AH86" i="13"/>
  <c r="AH150" i="13"/>
  <c r="AG150" i="13"/>
  <c r="AH208" i="13"/>
  <c r="AG208" i="13"/>
  <c r="AH292" i="13"/>
  <c r="AG292" i="13"/>
  <c r="AF27" i="14"/>
  <c r="AG27" i="14"/>
  <c r="AG65" i="14"/>
  <c r="AF65" i="14"/>
  <c r="AG75" i="14"/>
  <c r="AF75" i="14"/>
  <c r="AF211" i="14"/>
  <c r="AG211" i="14"/>
  <c r="AG219" i="14"/>
  <c r="AF219" i="14"/>
  <c r="AF283" i="14"/>
  <c r="AG283" i="14"/>
  <c r="AF377" i="14"/>
  <c r="AG377" i="14"/>
  <c r="AF435" i="14"/>
  <c r="AG435" i="14"/>
  <c r="AG459" i="14"/>
  <c r="AF459" i="14"/>
  <c r="AG833" i="14"/>
  <c r="AF833" i="14"/>
  <c r="AG971" i="14"/>
  <c r="AF971" i="14"/>
  <c r="AG1033" i="14"/>
  <c r="AF1033" i="14"/>
  <c r="AG1057" i="14"/>
  <c r="AF1057" i="14"/>
  <c r="AF1099" i="14"/>
  <c r="AG1099" i="14"/>
  <c r="AF1121" i="14"/>
  <c r="AG1121" i="14"/>
  <c r="AF1145" i="14"/>
  <c r="AG1145" i="14"/>
  <c r="AF1185" i="14"/>
  <c r="AG1185" i="14"/>
  <c r="AF1209" i="14"/>
  <c r="AG1209" i="14"/>
  <c r="AG111" i="13"/>
  <c r="AH111" i="13"/>
  <c r="AG219" i="13"/>
  <c r="AH219" i="13"/>
  <c r="AG62" i="14"/>
  <c r="AF62" i="14"/>
  <c r="AF94" i="14"/>
  <c r="AG94" i="14"/>
  <c r="AG286" i="14"/>
  <c r="AF286" i="14"/>
  <c r="AG320" i="14"/>
  <c r="AF320" i="14"/>
  <c r="AG366" i="14"/>
  <c r="AF366" i="14"/>
  <c r="AG386" i="14"/>
  <c r="AF386" i="14"/>
  <c r="AF486" i="14"/>
  <c r="AG486" i="14"/>
  <c r="AF734" i="14"/>
  <c r="AG734" i="14"/>
  <c r="AF966" i="14"/>
  <c r="AG966" i="14"/>
  <c r="AG1054" i="14"/>
  <c r="AF1054" i="14"/>
  <c r="AF1102" i="14"/>
  <c r="AG1102" i="14"/>
  <c r="AF1190" i="14"/>
  <c r="AG1190" i="14"/>
  <c r="AH153" i="13"/>
  <c r="AG153" i="13"/>
  <c r="AH89" i="13"/>
  <c r="AG89" i="13"/>
  <c r="AH235" i="13"/>
  <c r="AG235" i="13"/>
  <c r="AH295" i="13"/>
  <c r="AG295" i="13"/>
  <c r="AG54" i="13"/>
  <c r="AH54" i="13"/>
  <c r="AF119" i="14"/>
  <c r="AG119" i="14"/>
  <c r="AG177" i="14"/>
  <c r="AF177" i="14"/>
  <c r="AF289" i="14"/>
  <c r="AG289" i="14"/>
  <c r="AG305" i="14"/>
  <c r="AF305" i="14"/>
  <c r="AF567" i="14"/>
  <c r="AG567" i="14"/>
  <c r="AG583" i="14"/>
  <c r="AF583" i="14"/>
  <c r="AG167" i="13"/>
  <c r="AH167" i="13"/>
  <c r="AH211" i="13"/>
  <c r="AG211" i="13"/>
  <c r="AG269" i="13"/>
  <c r="AH269" i="13"/>
  <c r="AH311" i="13"/>
  <c r="AG311" i="13"/>
  <c r="AH36" i="13"/>
  <c r="AG36" i="13"/>
  <c r="AH102" i="13"/>
  <c r="AG102" i="13"/>
  <c r="AH172" i="13"/>
  <c r="AG172" i="13"/>
  <c r="AH220" i="13"/>
  <c r="AG220" i="13"/>
  <c r="AH272" i="13"/>
  <c r="AG272" i="13"/>
  <c r="AH306" i="13"/>
  <c r="AG306" i="13"/>
  <c r="AF33" i="14"/>
  <c r="AG33" i="14"/>
  <c r="AF45" i="14"/>
  <c r="AG45" i="14"/>
  <c r="AF67" i="14"/>
  <c r="AG67" i="14"/>
  <c r="AG77" i="14"/>
  <c r="AF77" i="14"/>
  <c r="AF89" i="14"/>
  <c r="AG89" i="14"/>
  <c r="AF195" i="14"/>
  <c r="AG195" i="14"/>
  <c r="AG225" i="14"/>
  <c r="AF225" i="14"/>
  <c r="AF265" i="14"/>
  <c r="AG265" i="14"/>
  <c r="AF291" i="14"/>
  <c r="AG291" i="14"/>
  <c r="AF361" i="14"/>
  <c r="AG361" i="14"/>
  <c r="AG385" i="14"/>
  <c r="AF385" i="14"/>
  <c r="AG419" i="14"/>
  <c r="AF419" i="14"/>
  <c r="AF443" i="14"/>
  <c r="AG443" i="14"/>
  <c r="AG461" i="14"/>
  <c r="AF461" i="14"/>
  <c r="AF485" i="14"/>
  <c r="AG485" i="14"/>
  <c r="AF537" i="14"/>
  <c r="AG537" i="14"/>
  <c r="AG793" i="14"/>
  <c r="AF793" i="14"/>
  <c r="AG809" i="14"/>
  <c r="AF809" i="14"/>
  <c r="AG841" i="14"/>
  <c r="AF841" i="14"/>
  <c r="AG857" i="14"/>
  <c r="AF857" i="14"/>
  <c r="AG889" i="14"/>
  <c r="AF889" i="14"/>
  <c r="AG937" i="14"/>
  <c r="AF937" i="14"/>
  <c r="AG985" i="14"/>
  <c r="AF985" i="14"/>
  <c r="AG1049" i="14"/>
  <c r="AF1049" i="14"/>
  <c r="AG1065" i="14"/>
  <c r="AF1065" i="14"/>
  <c r="AF1083" i="14"/>
  <c r="AG1083" i="14"/>
  <c r="AF1105" i="14"/>
  <c r="AG1105" i="14"/>
  <c r="AF1129" i="14"/>
  <c r="AG1129" i="14"/>
  <c r="AF1147" i="14"/>
  <c r="AG1147" i="14"/>
  <c r="AG1169" i="14"/>
  <c r="AF1169" i="14"/>
  <c r="AF1193" i="14"/>
  <c r="AG1193" i="14"/>
  <c r="AG1211" i="14"/>
  <c r="AF1211" i="14"/>
  <c r="AG87" i="13"/>
  <c r="AH87" i="13"/>
  <c r="AH139" i="13"/>
  <c r="AG139" i="13"/>
  <c r="AG267" i="13"/>
  <c r="AH267" i="13"/>
  <c r="AF38" i="14"/>
  <c r="AG38" i="14"/>
  <c r="AF70" i="14"/>
  <c r="AG70" i="14"/>
  <c r="AF122" i="14"/>
  <c r="AG122" i="14"/>
  <c r="AF182" i="14"/>
  <c r="AG182" i="14"/>
  <c r="AF246" i="14"/>
  <c r="AG246" i="14"/>
  <c r="AG294" i="14"/>
  <c r="AF294" i="14"/>
  <c r="AF326" i="14"/>
  <c r="AG326" i="14"/>
  <c r="AG368" i="14"/>
  <c r="AF368" i="14"/>
  <c r="AF478" i="14"/>
  <c r="AG478" i="14"/>
  <c r="AG626" i="14"/>
  <c r="AF626" i="14"/>
  <c r="AG650" i="14"/>
  <c r="AF650" i="14"/>
  <c r="AG762" i="14"/>
  <c r="AF762" i="14"/>
  <c r="AF934" i="14"/>
  <c r="AG934" i="14"/>
  <c r="AG974" i="14"/>
  <c r="AF974" i="14"/>
  <c r="AG1000" i="14"/>
  <c r="AF1000" i="14"/>
  <c r="AG1078" i="14"/>
  <c r="AF1078" i="14"/>
  <c r="AF1110" i="14"/>
  <c r="AG1110" i="14"/>
  <c r="AF1158" i="14"/>
  <c r="AG1158" i="14"/>
  <c r="AH45" i="13"/>
  <c r="AG45" i="13"/>
  <c r="AH257" i="13"/>
  <c r="AG257" i="13"/>
  <c r="AH240" i="13"/>
  <c r="AG240" i="13"/>
  <c r="AH97" i="13"/>
  <c r="AG97" i="13"/>
  <c r="AH155" i="13"/>
  <c r="AG155" i="13"/>
  <c r="AH255" i="13"/>
  <c r="AG255" i="13"/>
  <c r="AH315" i="13"/>
  <c r="AG315" i="13"/>
  <c r="AH377" i="13"/>
  <c r="AG377" i="13"/>
  <c r="AH66" i="13"/>
  <c r="AG66" i="13"/>
  <c r="AH120" i="13"/>
  <c r="AG120" i="13"/>
  <c r="AF57" i="14"/>
  <c r="AG57" i="14"/>
  <c r="AF137" i="14"/>
  <c r="AG137" i="14"/>
  <c r="AG161" i="14"/>
  <c r="AF161" i="14"/>
  <c r="AF295" i="14"/>
  <c r="AG295" i="14"/>
  <c r="AG535" i="14"/>
  <c r="AF535" i="14"/>
  <c r="AG561" i="14"/>
  <c r="AF561" i="14"/>
  <c r="AG577" i="14"/>
  <c r="AF577" i="14"/>
  <c r="AG585" i="14"/>
  <c r="AF585" i="14"/>
  <c r="AG993" i="14"/>
  <c r="AF993" i="14"/>
  <c r="AF108" i="14"/>
  <c r="AG108" i="14"/>
  <c r="AG174" i="14"/>
  <c r="AF174" i="14"/>
  <c r="AF452" i="14"/>
  <c r="AG452" i="14"/>
  <c r="AF502" i="14"/>
  <c r="AG502" i="14"/>
  <c r="AF550" i="14"/>
  <c r="AG550" i="14"/>
  <c r="AF598" i="14"/>
  <c r="AG598" i="14"/>
  <c r="AF676" i="14"/>
  <c r="AG676" i="14"/>
  <c r="AF724" i="14"/>
  <c r="AG724" i="14"/>
  <c r="AF764" i="14"/>
  <c r="AG764" i="14"/>
  <c r="AG942" i="14"/>
  <c r="AF942" i="14"/>
  <c r="AG100" i="13"/>
  <c r="AH100" i="13"/>
  <c r="AH162" i="13"/>
  <c r="AG162" i="13"/>
  <c r="AH192" i="13"/>
  <c r="AG192" i="13"/>
  <c r="AH242" i="13"/>
  <c r="AG242" i="13"/>
  <c r="AH260" i="13"/>
  <c r="AG260" i="13"/>
  <c r="AH310" i="13"/>
  <c r="AG310" i="13"/>
  <c r="AG53" i="14"/>
  <c r="AF53" i="14"/>
  <c r="AF111" i="14"/>
  <c r="AG111" i="14"/>
  <c r="AF131" i="14"/>
  <c r="AG131" i="14"/>
  <c r="AG149" i="14"/>
  <c r="AF149" i="14"/>
  <c r="AG197" i="14"/>
  <c r="AF197" i="14"/>
  <c r="AF227" i="14"/>
  <c r="AG227" i="14"/>
  <c r="AF261" i="14"/>
  <c r="AG261" i="14"/>
  <c r="AF303" i="14"/>
  <c r="AG303" i="14"/>
  <c r="AG355" i="14"/>
  <c r="AF355" i="14"/>
  <c r="AG381" i="14"/>
  <c r="AF381" i="14"/>
  <c r="AF437" i="14"/>
  <c r="AG437" i="14"/>
  <c r="AG483" i="14"/>
  <c r="AF483" i="14"/>
  <c r="AG511" i="14"/>
  <c r="AF511" i="14"/>
  <c r="AF557" i="14"/>
  <c r="AG557" i="14"/>
  <c r="AG589" i="14"/>
  <c r="AF589" i="14"/>
  <c r="AF627" i="14"/>
  <c r="AG627" i="14"/>
  <c r="AF659" i="14"/>
  <c r="AG659" i="14"/>
  <c r="AF691" i="14"/>
  <c r="AG691" i="14"/>
  <c r="AF723" i="14"/>
  <c r="AG723" i="14"/>
  <c r="AF755" i="14"/>
  <c r="AG755" i="14"/>
  <c r="AF787" i="14"/>
  <c r="AG787" i="14"/>
  <c r="AG813" i="14"/>
  <c r="AF813" i="14"/>
  <c r="AG845" i="14"/>
  <c r="AF845" i="14"/>
  <c r="AG861" i="14"/>
  <c r="AF861" i="14"/>
  <c r="AG883" i="14"/>
  <c r="AF883" i="14"/>
  <c r="AG915" i="14"/>
  <c r="AF915" i="14"/>
  <c r="AG927" i="14"/>
  <c r="AF927" i="14"/>
  <c r="AG957" i="14"/>
  <c r="AF957" i="14"/>
  <c r="AF1063" i="14"/>
  <c r="AG1063" i="14"/>
  <c r="AG1127" i="14"/>
  <c r="AF1127" i="14"/>
  <c r="AF1191" i="14"/>
  <c r="AG1191" i="14"/>
  <c r="AH47" i="13"/>
  <c r="AG47" i="13"/>
  <c r="AH127" i="13"/>
  <c r="AG127" i="13"/>
  <c r="AH191" i="13"/>
  <c r="AG191" i="13"/>
  <c r="AH273" i="13"/>
  <c r="AG273" i="13"/>
  <c r="AH337" i="13"/>
  <c r="AG337" i="13"/>
  <c r="AF18" i="14"/>
  <c r="AG18" i="14"/>
  <c r="AG32" i="14"/>
  <c r="AF32" i="14"/>
  <c r="AF44" i="14"/>
  <c r="AG44" i="14"/>
  <c r="AG56" i="14"/>
  <c r="AF56" i="14"/>
  <c r="AF72" i="14"/>
  <c r="AG72" i="14"/>
  <c r="AG88" i="14"/>
  <c r="AF88" i="14"/>
  <c r="AF140" i="14"/>
  <c r="AG140" i="14"/>
  <c r="AF162" i="14"/>
  <c r="AG162" i="14"/>
  <c r="AG188" i="14"/>
  <c r="AF188" i="14"/>
  <c r="AF204" i="14"/>
  <c r="AG204" i="14"/>
  <c r="AG232" i="14"/>
  <c r="AF232" i="14"/>
  <c r="AG274" i="14"/>
  <c r="AF274" i="14"/>
  <c r="AG290" i="14"/>
  <c r="AF290" i="14"/>
  <c r="AF322" i="14"/>
  <c r="AG322" i="14"/>
  <c r="AF376" i="14"/>
  <c r="AG376" i="14"/>
  <c r="AF428" i="14"/>
  <c r="AG428" i="14"/>
  <c r="AF482" i="14"/>
  <c r="AG482" i="14"/>
  <c r="AG506" i="14"/>
  <c r="AF506" i="14"/>
  <c r="AF522" i="14"/>
  <c r="AG522" i="14"/>
  <c r="AG544" i="14"/>
  <c r="AF544" i="14"/>
  <c r="AG560" i="14"/>
  <c r="AF560" i="14"/>
  <c r="AG576" i="14"/>
  <c r="AF576" i="14"/>
  <c r="AG594" i="14"/>
  <c r="AF594" i="14"/>
  <c r="AF624" i="14"/>
  <c r="AG624" i="14"/>
  <c r="AF644" i="14"/>
  <c r="AG644" i="14"/>
  <c r="AF660" i="14"/>
  <c r="AG660" i="14"/>
  <c r="AF680" i="14"/>
  <c r="AG680" i="14"/>
  <c r="AF692" i="14"/>
  <c r="AG692" i="14"/>
  <c r="AG706" i="14"/>
  <c r="AF706" i="14"/>
  <c r="AF720" i="14"/>
  <c r="AG720" i="14"/>
  <c r="AG738" i="14"/>
  <c r="AF738" i="14"/>
  <c r="AF752" i="14"/>
  <c r="AG752" i="14"/>
  <c r="AF772" i="14"/>
  <c r="AG772" i="14"/>
  <c r="AF788" i="14"/>
  <c r="AG788" i="14"/>
  <c r="AG808" i="14"/>
  <c r="AF808" i="14"/>
  <c r="AF824" i="14"/>
  <c r="AG824" i="14"/>
  <c r="AF850" i="14"/>
  <c r="AG850" i="14"/>
  <c r="AF880" i="14"/>
  <c r="AG880" i="14"/>
  <c r="AG892" i="14"/>
  <c r="AF892" i="14"/>
  <c r="AG912" i="14"/>
  <c r="AF912" i="14"/>
  <c r="AF936" i="14"/>
  <c r="AG936" i="14"/>
  <c r="AF960" i="14"/>
  <c r="AG960" i="14"/>
  <c r="AF978" i="14"/>
  <c r="AG978" i="14"/>
  <c r="AF996" i="14"/>
  <c r="AG996" i="14"/>
  <c r="AF1026" i="14"/>
  <c r="AG1026" i="14"/>
  <c r="AF1048" i="14"/>
  <c r="AG1048" i="14"/>
  <c r="AF1084" i="14"/>
  <c r="AG1084" i="14"/>
  <c r="AF1116" i="14"/>
  <c r="AG1116" i="14"/>
  <c r="AF1148" i="14"/>
  <c r="AG1148" i="14"/>
  <c r="AF1180" i="14"/>
  <c r="AG1180" i="14"/>
  <c r="AG1212" i="14"/>
  <c r="AF1212" i="14"/>
  <c r="AH65" i="13"/>
  <c r="AG65" i="13"/>
  <c r="AH239" i="13"/>
  <c r="AG239" i="13"/>
  <c r="AH289" i="13"/>
  <c r="AG289" i="13"/>
  <c r="AH94" i="13"/>
  <c r="AG94" i="13"/>
  <c r="AH158" i="13"/>
  <c r="AG158" i="13"/>
  <c r="AH234" i="13"/>
  <c r="AG234" i="13"/>
  <c r="AH342" i="13"/>
  <c r="AG342" i="13"/>
  <c r="AH372" i="13"/>
  <c r="AG372" i="13"/>
  <c r="AG690" i="14"/>
  <c r="AF690" i="14"/>
  <c r="AG746" i="14"/>
  <c r="AF746" i="14"/>
  <c r="AG786" i="14"/>
  <c r="AF786" i="14"/>
  <c r="AG1062" i="14"/>
  <c r="AF1062" i="14"/>
  <c r="AG1166" i="14"/>
  <c r="AF1166" i="14"/>
  <c r="AH85" i="13"/>
  <c r="AG85" i="13"/>
  <c r="AH213" i="13"/>
  <c r="AG213" i="13"/>
  <c r="AH170" i="13"/>
  <c r="AG170" i="13"/>
  <c r="AH288" i="13"/>
  <c r="AG288" i="13"/>
  <c r="AH43" i="13"/>
  <c r="AG43" i="13"/>
  <c r="AH227" i="13"/>
  <c r="AG227" i="13"/>
  <c r="AH38" i="13"/>
  <c r="AG38" i="13"/>
  <c r="AH232" i="13"/>
  <c r="AG232" i="13"/>
  <c r="AF69" i="14"/>
  <c r="AG69" i="14"/>
  <c r="AG105" i="14"/>
  <c r="AF105" i="14"/>
  <c r="AG185" i="14"/>
  <c r="AF185" i="14"/>
  <c r="AG297" i="14"/>
  <c r="AF297" i="14"/>
  <c r="AG363" i="14"/>
  <c r="AF363" i="14"/>
  <c r="AG489" i="14"/>
  <c r="AF489" i="14"/>
  <c r="AG817" i="14"/>
  <c r="AF817" i="14"/>
  <c r="AG945" i="14"/>
  <c r="AF945" i="14"/>
  <c r="AG1003" i="14"/>
  <c r="AF1003" i="14"/>
  <c r="AG1067" i="14"/>
  <c r="AF1067" i="14"/>
  <c r="AF1131" i="14"/>
  <c r="AG1131" i="14"/>
  <c r="AH61" i="13"/>
  <c r="AG61" i="13"/>
  <c r="AF46" i="14"/>
  <c r="AG46" i="14"/>
  <c r="AG158" i="14"/>
  <c r="AF158" i="14"/>
  <c r="AG304" i="14"/>
  <c r="AF304" i="14"/>
  <c r="AF774" i="14"/>
  <c r="AG774" i="14"/>
  <c r="AG1006" i="14"/>
  <c r="AF1006" i="14"/>
  <c r="AF1174" i="14"/>
  <c r="AG1174" i="14"/>
  <c r="AH264" i="13"/>
  <c r="AG264" i="13"/>
  <c r="AH181" i="13"/>
  <c r="AG181" i="13"/>
  <c r="AH70" i="13"/>
  <c r="AG70" i="13"/>
  <c r="AG519" i="14"/>
  <c r="AF519" i="14"/>
  <c r="AG1001" i="14"/>
  <c r="AF1001" i="14"/>
  <c r="AG510" i="14"/>
  <c r="AF510" i="14"/>
  <c r="AG894" i="14"/>
  <c r="AF894" i="14"/>
  <c r="AG352" i="13"/>
  <c r="AH352" i="13"/>
  <c r="AH214" i="13"/>
  <c r="AG214" i="13"/>
  <c r="AH322" i="13"/>
  <c r="AG322" i="13"/>
  <c r="AF155" i="14"/>
  <c r="AG155" i="14"/>
  <c r="AG395" i="14"/>
  <c r="AF395" i="14"/>
  <c r="AG525" i="14"/>
  <c r="AF525" i="14"/>
  <c r="AF667" i="14"/>
  <c r="AG667" i="14"/>
  <c r="AF763" i="14"/>
  <c r="AG763" i="14"/>
  <c r="AG851" i="14"/>
  <c r="AF851" i="14"/>
  <c r="AG933" i="14"/>
  <c r="AF933" i="14"/>
  <c r="AF1207" i="14"/>
  <c r="AG1207" i="14"/>
  <c r="AG279" i="13"/>
  <c r="AH279" i="13"/>
  <c r="AF48" i="14"/>
  <c r="AG48" i="14"/>
  <c r="AF90" i="14"/>
  <c r="AG90" i="14"/>
  <c r="AF212" i="14"/>
  <c r="AG212" i="14"/>
  <c r="AF444" i="14"/>
  <c r="AG444" i="14"/>
  <c r="AG528" i="14"/>
  <c r="AF528" i="14"/>
  <c r="AF600" i="14"/>
  <c r="AG600" i="14"/>
  <c r="AF664" i="14"/>
  <c r="AG664" i="14"/>
  <c r="AF728" i="14"/>
  <c r="AG728" i="14"/>
  <c r="AF792" i="14"/>
  <c r="AG792" i="14"/>
  <c r="AF856" i="14"/>
  <c r="AG856" i="14"/>
  <c r="AG944" i="14"/>
  <c r="AF944" i="14"/>
  <c r="AG1002" i="14"/>
  <c r="AF1002" i="14"/>
  <c r="AF1156" i="14"/>
  <c r="AG1156" i="14"/>
  <c r="AH247" i="13"/>
  <c r="AG247" i="13"/>
  <c r="AH176" i="13"/>
  <c r="AG176" i="13"/>
  <c r="AG374" i="13"/>
  <c r="AH374" i="13"/>
  <c r="AF870" i="14"/>
  <c r="AG870" i="14"/>
  <c r="AG1070" i="14"/>
  <c r="AF1070" i="14"/>
  <c r="AH297" i="13"/>
  <c r="AG297" i="13"/>
  <c r="AH308" i="13"/>
  <c r="AG308" i="13"/>
  <c r="AH185" i="13"/>
  <c r="AG185" i="13"/>
  <c r="AH72" i="13"/>
  <c r="AG72" i="13"/>
  <c r="AH258" i="13"/>
  <c r="AG258" i="13"/>
  <c r="AG73" i="14"/>
  <c r="AF73" i="14"/>
  <c r="AG125" i="14"/>
  <c r="AF125" i="14"/>
  <c r="AG203" i="14"/>
  <c r="AF203" i="14"/>
  <c r="AF275" i="14"/>
  <c r="AG275" i="14"/>
  <c r="AF451" i="14"/>
  <c r="AG451" i="14"/>
  <c r="AG953" i="14"/>
  <c r="AF953" i="14"/>
  <c r="AG1073" i="14"/>
  <c r="AF1073" i="14"/>
  <c r="AF1161" i="14"/>
  <c r="AG1161" i="14"/>
  <c r="AG54" i="14"/>
  <c r="AF54" i="14"/>
  <c r="AG128" i="14"/>
  <c r="AF128" i="14"/>
  <c r="AG336" i="14"/>
  <c r="AF336" i="14"/>
  <c r="AF902" i="14"/>
  <c r="AG902" i="14"/>
  <c r="AF1094" i="14"/>
  <c r="AG1094" i="14"/>
  <c r="AH309" i="13"/>
  <c r="AG309" i="13"/>
  <c r="AG29" i="13"/>
  <c r="AH29" i="13"/>
  <c r="AH129" i="13"/>
  <c r="AG129" i="13"/>
  <c r="AH195" i="13"/>
  <c r="AG195" i="13"/>
  <c r="AH281" i="13"/>
  <c r="AG281" i="13"/>
  <c r="AH335" i="13"/>
  <c r="AG335" i="13"/>
  <c r="AH32" i="13"/>
  <c r="AG32" i="13"/>
  <c r="AH78" i="13"/>
  <c r="AG78" i="13"/>
  <c r="AG183" i="14"/>
  <c r="AF183" i="14"/>
  <c r="AF209" i="14"/>
  <c r="AG209" i="14"/>
  <c r="AG287" i="14"/>
  <c r="AF287" i="14"/>
  <c r="AF321" i="14"/>
  <c r="AG321" i="14"/>
  <c r="AG513" i="14"/>
  <c r="AF513" i="14"/>
  <c r="AG615" i="14"/>
  <c r="AF615" i="14"/>
  <c r="AF673" i="14"/>
  <c r="AG673" i="14"/>
  <c r="AF729" i="14"/>
  <c r="AG729" i="14"/>
  <c r="AF769" i="14"/>
  <c r="AG769" i="14"/>
  <c r="AG1025" i="14"/>
  <c r="AF1025" i="14"/>
  <c r="AG1041" i="14"/>
  <c r="AF1041" i="14"/>
  <c r="AH209" i="13"/>
  <c r="AG209" i="13"/>
  <c r="AF244" i="14"/>
  <c r="AG244" i="14"/>
  <c r="AG372" i="14"/>
  <c r="AF372" i="14"/>
  <c r="AF396" i="14"/>
  <c r="AG396" i="14"/>
  <c r="AF420" i="14"/>
  <c r="AG420" i="14"/>
  <c r="AG518" i="14"/>
  <c r="AF518" i="14"/>
  <c r="AG566" i="14"/>
  <c r="AF566" i="14"/>
  <c r="AF636" i="14"/>
  <c r="AG636" i="14"/>
  <c r="AF708" i="14"/>
  <c r="AG708" i="14"/>
  <c r="AF750" i="14"/>
  <c r="AG750" i="14"/>
  <c r="AG19" i="13"/>
  <c r="AH19" i="13"/>
  <c r="AG383" i="13"/>
  <c r="AH383" i="13"/>
  <c r="AG378" i="13"/>
  <c r="AH378" i="13"/>
  <c r="AG221" i="13"/>
  <c r="AH221" i="13"/>
  <c r="AH118" i="13"/>
  <c r="AG118" i="13"/>
  <c r="AH186" i="13"/>
  <c r="AG186" i="13"/>
  <c r="AH224" i="13"/>
  <c r="AG224" i="13"/>
  <c r="AH252" i="13"/>
  <c r="AG252" i="13"/>
  <c r="AH278" i="13"/>
  <c r="AG278" i="13"/>
  <c r="AG21" i="14"/>
  <c r="AF21" i="14"/>
  <c r="AF107" i="14"/>
  <c r="AG107" i="14"/>
  <c r="AG117" i="14"/>
  <c r="AF117" i="14"/>
  <c r="AG139" i="14"/>
  <c r="AF139" i="14"/>
  <c r="AF167" i="14"/>
  <c r="AG167" i="14"/>
  <c r="AF207" i="14"/>
  <c r="AG207" i="14"/>
  <c r="AF243" i="14"/>
  <c r="AG243" i="14"/>
  <c r="AF285" i="14"/>
  <c r="AG285" i="14"/>
  <c r="AG311" i="14"/>
  <c r="AF311" i="14"/>
  <c r="AG371" i="14"/>
  <c r="AF371" i="14"/>
  <c r="AF405" i="14"/>
  <c r="AG405" i="14"/>
  <c r="AF469" i="14"/>
  <c r="AG469" i="14"/>
  <c r="AF503" i="14"/>
  <c r="AG503" i="14"/>
  <c r="AG527" i="14"/>
  <c r="AF527" i="14"/>
  <c r="AG573" i="14"/>
  <c r="AF573" i="14"/>
  <c r="AF607" i="14"/>
  <c r="AG607" i="14"/>
  <c r="AF643" i="14"/>
  <c r="AG643" i="14"/>
  <c r="AF675" i="14"/>
  <c r="AG675" i="14"/>
  <c r="AF707" i="14"/>
  <c r="AG707" i="14"/>
  <c r="AF739" i="14"/>
  <c r="AG739" i="14"/>
  <c r="AF771" i="14"/>
  <c r="AG771" i="14"/>
  <c r="AG795" i="14"/>
  <c r="AF795" i="14"/>
  <c r="AG821" i="14"/>
  <c r="AF821" i="14"/>
  <c r="AG853" i="14"/>
  <c r="AF853" i="14"/>
  <c r="AG869" i="14"/>
  <c r="AF869" i="14"/>
  <c r="AG901" i="14"/>
  <c r="AF901" i="14"/>
  <c r="AG919" i="14"/>
  <c r="AF919" i="14"/>
  <c r="AG939" i="14"/>
  <c r="AF939" i="14"/>
  <c r="AF1023" i="14"/>
  <c r="AG1023" i="14"/>
  <c r="AG1095" i="14"/>
  <c r="AF1095" i="14"/>
  <c r="AG1159" i="14"/>
  <c r="AF1159" i="14"/>
  <c r="AG21" i="13"/>
  <c r="AH21" i="13"/>
  <c r="AH93" i="13"/>
  <c r="AG93" i="13"/>
  <c r="AH169" i="13"/>
  <c r="AG169" i="13"/>
  <c r="AH225" i="13"/>
  <c r="AG225" i="13"/>
  <c r="AG299" i="13"/>
  <c r="AH299" i="13"/>
  <c r="AH357" i="13"/>
  <c r="AG357" i="13"/>
  <c r="AG24" i="14"/>
  <c r="AF24" i="14"/>
  <c r="AF40" i="14"/>
  <c r="AG40" i="14"/>
  <c r="AF50" i="14"/>
  <c r="AG50" i="14"/>
  <c r="AF64" i="14"/>
  <c r="AG64" i="14"/>
  <c r="AF80" i="14"/>
  <c r="AG80" i="14"/>
  <c r="AG98" i="14"/>
  <c r="AF98" i="14"/>
  <c r="AG148" i="14"/>
  <c r="AF148" i="14"/>
  <c r="AG178" i="14"/>
  <c r="AF178" i="14"/>
  <c r="AG196" i="14"/>
  <c r="AF196" i="14"/>
  <c r="AG216" i="14"/>
  <c r="AF216" i="14"/>
  <c r="AG252" i="14"/>
  <c r="AF252" i="14"/>
  <c r="AG282" i="14"/>
  <c r="AF282" i="14"/>
  <c r="AG298" i="14"/>
  <c r="AF298" i="14"/>
  <c r="AF364" i="14"/>
  <c r="AG364" i="14"/>
  <c r="AF392" i="14"/>
  <c r="AG392" i="14"/>
  <c r="AF460" i="14"/>
  <c r="AG460" i="14"/>
  <c r="AF496" i="14"/>
  <c r="AG496" i="14"/>
  <c r="AG514" i="14"/>
  <c r="AF514" i="14"/>
  <c r="AG530" i="14"/>
  <c r="AF530" i="14"/>
  <c r="AF552" i="14"/>
  <c r="AG552" i="14"/>
  <c r="AG568" i="14"/>
  <c r="AF568" i="14"/>
  <c r="AF584" i="14"/>
  <c r="AG584" i="14"/>
  <c r="AF616" i="14"/>
  <c r="AG616" i="14"/>
  <c r="AF640" i="14"/>
  <c r="AG640" i="14"/>
  <c r="AF652" i="14"/>
  <c r="AG652" i="14"/>
  <c r="AF672" i="14"/>
  <c r="AG672" i="14"/>
  <c r="AF684" i="14"/>
  <c r="AG684" i="14"/>
  <c r="AG698" i="14"/>
  <c r="AF698" i="14"/>
  <c r="AG714" i="14"/>
  <c r="AF714" i="14"/>
  <c r="AG730" i="14"/>
  <c r="AF730" i="14"/>
  <c r="AF744" i="14"/>
  <c r="AG744" i="14"/>
  <c r="AF768" i="14"/>
  <c r="AG768" i="14"/>
  <c r="AF780" i="14"/>
  <c r="AG780" i="14"/>
  <c r="AF800" i="14"/>
  <c r="AG800" i="14"/>
  <c r="AG816" i="14"/>
  <c r="AF816" i="14"/>
  <c r="AF840" i="14"/>
  <c r="AG840" i="14"/>
  <c r="AF864" i="14"/>
  <c r="AG864" i="14"/>
  <c r="AF884" i="14"/>
  <c r="AG884" i="14"/>
  <c r="AF898" i="14"/>
  <c r="AG898" i="14"/>
  <c r="AF920" i="14"/>
  <c r="AG920" i="14"/>
  <c r="AF952" i="14"/>
  <c r="AG952" i="14"/>
  <c r="AG968" i="14"/>
  <c r="AF968" i="14"/>
  <c r="AF992" i="14"/>
  <c r="AG992" i="14"/>
  <c r="AF1010" i="14"/>
  <c r="AG1010" i="14"/>
  <c r="AF1040" i="14"/>
  <c r="AG1040" i="14"/>
  <c r="AG1068" i="14"/>
  <c r="AF1068" i="14"/>
  <c r="AF1100" i="14"/>
  <c r="AG1100" i="14"/>
  <c r="AF1132" i="14"/>
  <c r="AG1132" i="14"/>
  <c r="AF1164" i="14"/>
  <c r="AG1164" i="14"/>
  <c r="AG1196" i="14"/>
  <c r="AF1196" i="14"/>
  <c r="AH31" i="13"/>
  <c r="AG31" i="13"/>
  <c r="AG187" i="13"/>
  <c r="AH187" i="13"/>
  <c r="AG263" i="13"/>
  <c r="AH263" i="13"/>
  <c r="AH28" i="13"/>
  <c r="AG28" i="13"/>
  <c r="AH144" i="13"/>
  <c r="AG144" i="13"/>
  <c r="AH182" i="13"/>
  <c r="AG182" i="13"/>
  <c r="AH282" i="13"/>
  <c r="AG282" i="13"/>
  <c r="AG358" i="13"/>
  <c r="AH358" i="13"/>
  <c r="AG658" i="14"/>
  <c r="AF658" i="14"/>
  <c r="AG722" i="14"/>
  <c r="AF722" i="14"/>
  <c r="AG766" i="14"/>
  <c r="AF766" i="14"/>
  <c r="AF838" i="14"/>
  <c r="AG838" i="14"/>
  <c r="AG990" i="14"/>
  <c r="AF990" i="14"/>
  <c r="AF1118" i="14"/>
  <c r="AG1118" i="14"/>
  <c r="AG1206" i="14"/>
  <c r="AF1206" i="14"/>
  <c r="AH133" i="13"/>
  <c r="AG133" i="13"/>
  <c r="AH319" i="13"/>
  <c r="AG319" i="13"/>
  <c r="AH110" i="13"/>
  <c r="AG110" i="13"/>
  <c r="AH216" i="13"/>
  <c r="AG216" i="13"/>
  <c r="AH336" i="13"/>
  <c r="AG336" i="13"/>
  <c r="AG370" i="13"/>
  <c r="AH370" i="13"/>
  <c r="AH285" i="13"/>
  <c r="AG285" i="13"/>
  <c r="AG108" i="13"/>
  <c r="AH108" i="13"/>
  <c r="AH280" i="13"/>
  <c r="AG280" i="13"/>
  <c r="AG51" i="14"/>
  <c r="AF51" i="14"/>
  <c r="AG97" i="14"/>
  <c r="AF97" i="14"/>
  <c r="AG403" i="14"/>
  <c r="AF403" i="14"/>
  <c r="AG467" i="14"/>
  <c r="AF467" i="14"/>
  <c r="AF553" i="14"/>
  <c r="AG553" i="14"/>
  <c r="AG865" i="14"/>
  <c r="AF865" i="14"/>
  <c r="AG913" i="14"/>
  <c r="AF913" i="14"/>
  <c r="AG987" i="14"/>
  <c r="AF987" i="14"/>
  <c r="AF1113" i="14"/>
  <c r="AG1113" i="14"/>
  <c r="AF1177" i="14"/>
  <c r="AG1177" i="14"/>
  <c r="AG250" i="14"/>
  <c r="AF250" i="14"/>
  <c r="AG344" i="14"/>
  <c r="AF344" i="14"/>
  <c r="AG634" i="14"/>
  <c r="AF634" i="14"/>
  <c r="AH360" i="13"/>
  <c r="AG360" i="13"/>
  <c r="AG117" i="13"/>
  <c r="AH117" i="13"/>
  <c r="AH321" i="13"/>
  <c r="AG321" i="13"/>
  <c r="AF199" i="14"/>
  <c r="AG199" i="14"/>
  <c r="AF641" i="14"/>
  <c r="AG641" i="14"/>
  <c r="AF1031" i="14"/>
  <c r="AG1031" i="14"/>
  <c r="AF156" i="14"/>
  <c r="AG156" i="14"/>
  <c r="AF468" i="14"/>
  <c r="AG468" i="14"/>
  <c r="AF628" i="14"/>
  <c r="AG628" i="14"/>
  <c r="AH266" i="13"/>
  <c r="AG266" i="13"/>
  <c r="AG115" i="14"/>
  <c r="AF115" i="14"/>
  <c r="AF235" i="14"/>
  <c r="AG235" i="14"/>
  <c r="AF307" i="14"/>
  <c r="AG307" i="14"/>
  <c r="AF501" i="14"/>
  <c r="AG501" i="14"/>
  <c r="AG591" i="14"/>
  <c r="AF591" i="14"/>
  <c r="AF699" i="14"/>
  <c r="AG699" i="14"/>
  <c r="AG819" i="14"/>
  <c r="AF819" i="14"/>
  <c r="AG917" i="14"/>
  <c r="AF917" i="14"/>
  <c r="AG1143" i="14"/>
  <c r="AF1143" i="14"/>
  <c r="AG145" i="13"/>
  <c r="AH145" i="13"/>
  <c r="AF20" i="14"/>
  <c r="AG20" i="14"/>
  <c r="AF74" i="14"/>
  <c r="AG74" i="14"/>
  <c r="AG164" i="14"/>
  <c r="AF164" i="14"/>
  <c r="AG280" i="14"/>
  <c r="AF280" i="14"/>
  <c r="AG378" i="14"/>
  <c r="AF378" i="14"/>
  <c r="AG512" i="14"/>
  <c r="AF512" i="14"/>
  <c r="AG562" i="14"/>
  <c r="AF562" i="14"/>
  <c r="AF648" i="14"/>
  <c r="AG648" i="14"/>
  <c r="AF696" i="14"/>
  <c r="AG696" i="14"/>
  <c r="AF760" i="14"/>
  <c r="AG760" i="14"/>
  <c r="AF810" i="14"/>
  <c r="AG810" i="14"/>
  <c r="AF896" i="14"/>
  <c r="AG896" i="14"/>
  <c r="AF962" i="14"/>
  <c r="AG962" i="14"/>
  <c r="AF1032" i="14"/>
  <c r="AG1032" i="14"/>
  <c r="AF1124" i="14"/>
  <c r="AG1124" i="14"/>
  <c r="AH141" i="13"/>
  <c r="AG141" i="13"/>
  <c r="AH244" i="13"/>
  <c r="AG244" i="13"/>
  <c r="AF710" i="14"/>
  <c r="AG710" i="14"/>
  <c r="AG107" i="13"/>
  <c r="AH107" i="13"/>
  <c r="AH137" i="13"/>
  <c r="AG137" i="13"/>
  <c r="AH291" i="13"/>
  <c r="AG291" i="13"/>
  <c r="AH112" i="13"/>
  <c r="AG112" i="13"/>
  <c r="AH284" i="13"/>
  <c r="AG284" i="13"/>
  <c r="AG59" i="14"/>
  <c r="AF59" i="14"/>
  <c r="AG99" i="14"/>
  <c r="AF99" i="14"/>
  <c r="AF187" i="14"/>
  <c r="AG187" i="14"/>
  <c r="AF253" i="14"/>
  <c r="AG253" i="14"/>
  <c r="AG429" i="14"/>
  <c r="AF429" i="14"/>
  <c r="AG491" i="14"/>
  <c r="AF491" i="14"/>
  <c r="AF593" i="14"/>
  <c r="AG593" i="14"/>
  <c r="AG825" i="14"/>
  <c r="AF825" i="14"/>
  <c r="AG905" i="14"/>
  <c r="AF905" i="14"/>
  <c r="AG969" i="14"/>
  <c r="AF969" i="14"/>
  <c r="AF1097" i="14"/>
  <c r="AG1097" i="14"/>
  <c r="AF1179" i="14"/>
  <c r="AG1179" i="14"/>
  <c r="AG86" i="14"/>
  <c r="AF86" i="14"/>
  <c r="AG278" i="14"/>
  <c r="AF278" i="14"/>
  <c r="AG686" i="14"/>
  <c r="AF686" i="14"/>
  <c r="AF1014" i="14"/>
  <c r="AG1014" i="14"/>
  <c r="AF1182" i="14"/>
  <c r="AG1182" i="14"/>
  <c r="AH298" i="13"/>
  <c r="AG298" i="13"/>
  <c r="AH161" i="13"/>
  <c r="AG161" i="13"/>
  <c r="AH307" i="13"/>
  <c r="AG307" i="13"/>
  <c r="AH262" i="13"/>
  <c r="AG262" i="13"/>
  <c r="AG43" i="14"/>
  <c r="AF43" i="14"/>
  <c r="AF85" i="14"/>
  <c r="AG85" i="14"/>
  <c r="AF193" i="14"/>
  <c r="AG193" i="14"/>
  <c r="AF259" i="14"/>
  <c r="AG259" i="14"/>
  <c r="AG337" i="14"/>
  <c r="AF337" i="14"/>
  <c r="AG413" i="14"/>
  <c r="AF413" i="14"/>
  <c r="AG477" i="14"/>
  <c r="AF477" i="14"/>
  <c r="AG801" i="14"/>
  <c r="AF801" i="14"/>
  <c r="AG849" i="14"/>
  <c r="AF849" i="14"/>
  <c r="AG929" i="14"/>
  <c r="AF929" i="14"/>
  <c r="AG961" i="14"/>
  <c r="AF961" i="14"/>
  <c r="AG1081" i="14"/>
  <c r="AF1081" i="14"/>
  <c r="AG1163" i="14"/>
  <c r="AF1163" i="14"/>
  <c r="AG30" i="14"/>
  <c r="AF30" i="14"/>
  <c r="AG120" i="14"/>
  <c r="AF120" i="14"/>
  <c r="AF190" i="14"/>
  <c r="AG190" i="14"/>
  <c r="AF646" i="14"/>
  <c r="AG646" i="14"/>
  <c r="AF910" i="14"/>
  <c r="AG910" i="14"/>
  <c r="AF1142" i="14"/>
  <c r="AG1142" i="14"/>
  <c r="AG363" i="13"/>
  <c r="AH363" i="13"/>
  <c r="AH135" i="13"/>
  <c r="AG135" i="13"/>
  <c r="AH341" i="13"/>
  <c r="AG341" i="13"/>
  <c r="AF271" i="14"/>
  <c r="AG271" i="14"/>
  <c r="AF551" i="14"/>
  <c r="AG551" i="14"/>
  <c r="AG599" i="14"/>
  <c r="AF599" i="14"/>
  <c r="AG705" i="14"/>
  <c r="AF705" i="14"/>
  <c r="AG959" i="14"/>
  <c r="AF959" i="14"/>
  <c r="AG371" i="13"/>
  <c r="AH371" i="13"/>
  <c r="AF390" i="14"/>
  <c r="AG390" i="14"/>
  <c r="AF436" i="14"/>
  <c r="AG436" i="14"/>
  <c r="AF534" i="14"/>
  <c r="AG534" i="14"/>
  <c r="AF582" i="14"/>
  <c r="AG582" i="14"/>
  <c r="AF668" i="14"/>
  <c r="AG668" i="14"/>
  <c r="AG718" i="14"/>
  <c r="AF718" i="14"/>
  <c r="AF756" i="14"/>
  <c r="AG756" i="14"/>
  <c r="AF958" i="14"/>
  <c r="AG958" i="14"/>
  <c r="AG58" i="13"/>
  <c r="AH58" i="13"/>
  <c r="AH237" i="13"/>
  <c r="AG237" i="13"/>
  <c r="AG124" i="13"/>
  <c r="AH124" i="13"/>
  <c r="AH190" i="13"/>
  <c r="AG190" i="13"/>
  <c r="AH236" i="13"/>
  <c r="AG236" i="13"/>
  <c r="AH254" i="13"/>
  <c r="AG254" i="13"/>
  <c r="AH296" i="13"/>
  <c r="AG296" i="13"/>
  <c r="AF29" i="14"/>
  <c r="AG29" i="14"/>
  <c r="AG109" i="14"/>
  <c r="AF109" i="14"/>
  <c r="AF127" i="14"/>
  <c r="AG127" i="14"/>
  <c r="AG147" i="14"/>
  <c r="AF147" i="14"/>
  <c r="AF179" i="14"/>
  <c r="AG179" i="14"/>
  <c r="AF215" i="14"/>
  <c r="AG215" i="14"/>
  <c r="AG247" i="14"/>
  <c r="AF247" i="14"/>
  <c r="AF293" i="14"/>
  <c r="AG293" i="14"/>
  <c r="AG315" i="14"/>
  <c r="AF315" i="14"/>
  <c r="AG379" i="14"/>
  <c r="AF379" i="14"/>
  <c r="AF421" i="14"/>
  <c r="AG421" i="14"/>
  <c r="AG475" i="14"/>
  <c r="AF475" i="14"/>
  <c r="AG509" i="14"/>
  <c r="AF509" i="14"/>
  <c r="AF543" i="14"/>
  <c r="AG543" i="14"/>
  <c r="AF575" i="14"/>
  <c r="AG575" i="14"/>
  <c r="AF619" i="14"/>
  <c r="AG619" i="14"/>
  <c r="AF651" i="14"/>
  <c r="AG651" i="14"/>
  <c r="AF683" i="14"/>
  <c r="AG683" i="14"/>
  <c r="AF715" i="14"/>
  <c r="AG715" i="14"/>
  <c r="AF747" i="14"/>
  <c r="AG747" i="14"/>
  <c r="AF779" i="14"/>
  <c r="AG779" i="14"/>
  <c r="AG805" i="14"/>
  <c r="AF805" i="14"/>
  <c r="AG837" i="14"/>
  <c r="AF837" i="14"/>
  <c r="AG855" i="14"/>
  <c r="AF855" i="14"/>
  <c r="AG877" i="14"/>
  <c r="AF877" i="14"/>
  <c r="AG909" i="14"/>
  <c r="AF909" i="14"/>
  <c r="AG925" i="14"/>
  <c r="AF925" i="14"/>
  <c r="AG941" i="14"/>
  <c r="AF941" i="14"/>
  <c r="AF1039" i="14"/>
  <c r="AG1039" i="14"/>
  <c r="AG1111" i="14"/>
  <c r="AF1111" i="14"/>
  <c r="AG1175" i="14"/>
  <c r="AF1175" i="14"/>
  <c r="AH41" i="13"/>
  <c r="AG41" i="13"/>
  <c r="AG119" i="13"/>
  <c r="AH119" i="13"/>
  <c r="AH173" i="13"/>
  <c r="AG173" i="13"/>
  <c r="AH245" i="13"/>
  <c r="AG245" i="13"/>
  <c r="AH325" i="13"/>
  <c r="AG325" i="13"/>
  <c r="AG379" i="13"/>
  <c r="AH379" i="13"/>
  <c r="AF26" i="14"/>
  <c r="AG26" i="14"/>
  <c r="AG42" i="14"/>
  <c r="AF42" i="14"/>
  <c r="AF52" i="14"/>
  <c r="AG52" i="14"/>
  <c r="AG66" i="14"/>
  <c r="AF66" i="14"/>
  <c r="AF82" i="14"/>
  <c r="AG82" i="14"/>
  <c r="AG124" i="14"/>
  <c r="AF124" i="14"/>
  <c r="AG154" i="14"/>
  <c r="AF154" i="14"/>
  <c r="AF184" i="14"/>
  <c r="AG184" i="14"/>
  <c r="AG200" i="14"/>
  <c r="AF200" i="14"/>
  <c r="AG226" i="14"/>
  <c r="AF226" i="14"/>
  <c r="AF260" i="14"/>
  <c r="AG260" i="14"/>
  <c r="AG288" i="14"/>
  <c r="AF288" i="14"/>
  <c r="AF306" i="14"/>
  <c r="AG306" i="14"/>
  <c r="AG370" i="14"/>
  <c r="AF370" i="14"/>
  <c r="AF412" i="14"/>
  <c r="AG412" i="14"/>
  <c r="AF474" i="14"/>
  <c r="AG474" i="14"/>
  <c r="AF504" i="14"/>
  <c r="AG504" i="14"/>
  <c r="AG520" i="14"/>
  <c r="AF520" i="14"/>
  <c r="AF536" i="14"/>
  <c r="AG536" i="14"/>
  <c r="AF554" i="14"/>
  <c r="AG554" i="14"/>
  <c r="AF570" i="14"/>
  <c r="AG570" i="14"/>
  <c r="AG592" i="14"/>
  <c r="AF592" i="14"/>
  <c r="AF620" i="14"/>
  <c r="AG620" i="14"/>
  <c r="AG642" i="14"/>
  <c r="AF642" i="14"/>
  <c r="AF656" i="14"/>
  <c r="AG656" i="14"/>
  <c r="AG674" i="14"/>
  <c r="AF674" i="14"/>
  <c r="AF688" i="14"/>
  <c r="AG688" i="14"/>
  <c r="AF704" i="14"/>
  <c r="AG704" i="14"/>
  <c r="AF716" i="14"/>
  <c r="AG716" i="14"/>
  <c r="AF736" i="14"/>
  <c r="AG736" i="14"/>
  <c r="AF748" i="14"/>
  <c r="AG748" i="14"/>
  <c r="AG770" i="14"/>
  <c r="AF770" i="14"/>
  <c r="AF784" i="14"/>
  <c r="AG784" i="14"/>
  <c r="AF802" i="14"/>
  <c r="AG802" i="14"/>
  <c r="AF818" i="14"/>
  <c r="AG818" i="14"/>
  <c r="AG848" i="14"/>
  <c r="AF848" i="14"/>
  <c r="AG872" i="14"/>
  <c r="AF872" i="14"/>
  <c r="AF888" i="14"/>
  <c r="AG888" i="14"/>
  <c r="AG904" i="14"/>
  <c r="AF904" i="14"/>
  <c r="AF928" i="14"/>
  <c r="AG928" i="14"/>
  <c r="AG956" i="14"/>
  <c r="AF956" i="14"/>
  <c r="AG970" i="14"/>
  <c r="AF970" i="14"/>
  <c r="AF994" i="14"/>
  <c r="AG994" i="14"/>
  <c r="AF1024" i="14"/>
  <c r="AG1024" i="14"/>
  <c r="AF1042" i="14"/>
  <c r="AG1042" i="14"/>
  <c r="AG1076" i="14"/>
  <c r="AF1076" i="14"/>
  <c r="AF1108" i="14"/>
  <c r="AG1108" i="14"/>
  <c r="AG1140" i="14"/>
  <c r="AF1140" i="14"/>
  <c r="AG1172" i="14"/>
  <c r="AF1172" i="14"/>
  <c r="AF1204" i="14"/>
  <c r="AG1204" i="14"/>
  <c r="AG37" i="13"/>
  <c r="AH37" i="13"/>
  <c r="AH217" i="13"/>
  <c r="AG217" i="13"/>
  <c r="AH277" i="13"/>
  <c r="AG277" i="13"/>
  <c r="AH46" i="13"/>
  <c r="AG46" i="13"/>
  <c r="AH154" i="13"/>
  <c r="AG154" i="13"/>
  <c r="AH206" i="13"/>
  <c r="AG206" i="13"/>
  <c r="AH330" i="13"/>
  <c r="AG330" i="13"/>
  <c r="AG364" i="13"/>
  <c r="AH364" i="13"/>
  <c r="AG666" i="14"/>
  <c r="AF666" i="14"/>
  <c r="AG742" i="14"/>
  <c r="AF742" i="14"/>
  <c r="AG778" i="14"/>
  <c r="AF778" i="14"/>
  <c r="AF998" i="14"/>
  <c r="AG998" i="14"/>
  <c r="AF1150" i="14"/>
  <c r="AG1150" i="14"/>
  <c r="AH71" i="13"/>
  <c r="AG71" i="13"/>
  <c r="AH157" i="13"/>
  <c r="AG157" i="13"/>
  <c r="AH353" i="13"/>
  <c r="AG353" i="13"/>
  <c r="AH148" i="13"/>
  <c r="AG148" i="13"/>
  <c r="AH250" i="13"/>
  <c r="AG250" i="13"/>
  <c r="AE16" i="13"/>
  <c r="AD15" i="14"/>
  <c r="AF15" i="14" s="1"/>
  <c r="AB9" i="13"/>
  <c r="G8" i="11" s="1"/>
  <c r="F7" i="12" s="1"/>
  <c r="AB13" i="14"/>
  <c r="AB9" i="14" s="1"/>
  <c r="E13" i="11" s="1"/>
  <c r="E12" i="12" s="1"/>
  <c r="AA9" i="14"/>
  <c r="G13" i="11" s="1"/>
  <c r="F12" i="12" s="1"/>
  <c r="AG14" i="14"/>
  <c r="AG15" i="13"/>
  <c r="AE13" i="13"/>
  <c r="AH13" i="13" s="1"/>
  <c r="J26" i="1"/>
  <c r="D13" i="11"/>
  <c r="J21" i="1"/>
  <c r="AD13" i="14"/>
  <c r="AH14" i="13"/>
  <c r="AG14" i="13"/>
  <c r="AG16" i="14" l="1"/>
  <c r="AG16" i="13"/>
  <c r="AH16" i="13"/>
  <c r="AH9" i="13" s="1"/>
  <c r="I8" i="11" s="1"/>
  <c r="AG15" i="14"/>
  <c r="AG13" i="13"/>
  <c r="AE9" i="13"/>
  <c r="AF13" i="14"/>
  <c r="AF9" i="14" s="1"/>
  <c r="H13" i="11" s="1"/>
  <c r="AG13" i="14"/>
  <c r="AD9" i="14"/>
  <c r="AG9" i="13" l="1"/>
  <c r="H8" i="11" s="1"/>
  <c r="G7" i="12" s="1"/>
  <c r="AG9" i="14"/>
  <c r="I13" i="11" s="1"/>
  <c r="G12" i="12" s="1"/>
  <c r="L16" i="2"/>
  <c r="L17" i="2"/>
  <c r="L18" i="2"/>
  <c r="L19" i="2"/>
  <c r="L20" i="2"/>
  <c r="L21" i="2"/>
  <c r="L22" i="2"/>
  <c r="L23" i="2"/>
  <c r="L24" i="2"/>
  <c r="L25" i="2"/>
  <c r="L26" i="2"/>
  <c r="L27" i="2"/>
  <c r="L28" i="2"/>
  <c r="L29" i="2"/>
  <c r="L30" i="2"/>
  <c r="L31" i="2"/>
  <c r="L32" i="2"/>
  <c r="L33" i="2"/>
  <c r="L34" i="2"/>
  <c r="L35" i="2"/>
  <c r="L36" i="2"/>
  <c r="L37" i="2"/>
  <c r="L38" i="2"/>
  <c r="L39" i="2"/>
  <c r="L40" i="2"/>
  <c r="L41" i="2"/>
  <c r="L42" i="2"/>
  <c r="L43" i="2"/>
  <c r="L44" i="2"/>
  <c r="L45" i="2"/>
  <c r="L46" i="2"/>
  <c r="L47" i="2"/>
  <c r="L48" i="2"/>
  <c r="L49" i="2"/>
  <c r="L50" i="2"/>
  <c r="L51" i="2"/>
  <c r="L52" i="2"/>
  <c r="L53" i="2"/>
  <c r="L54" i="2"/>
  <c r="L55" i="2"/>
  <c r="L56" i="2"/>
  <c r="L57" i="2"/>
  <c r="L58" i="2"/>
  <c r="L59" i="2"/>
  <c r="L60" i="2"/>
  <c r="L61" i="2"/>
  <c r="L62" i="2"/>
  <c r="L63" i="2"/>
  <c r="L64" i="2"/>
  <c r="L65" i="2"/>
  <c r="L66" i="2"/>
  <c r="L67" i="2"/>
  <c r="L68" i="2"/>
  <c r="L69" i="2"/>
  <c r="L70" i="2"/>
  <c r="L71" i="2"/>
  <c r="L72" i="2"/>
  <c r="L73" i="2"/>
  <c r="L74" i="2"/>
  <c r="L75" i="2"/>
  <c r="L76" i="2"/>
  <c r="L77" i="2"/>
  <c r="L78" i="2"/>
  <c r="L79" i="2"/>
  <c r="L80" i="2"/>
  <c r="L81" i="2"/>
  <c r="L82" i="2"/>
  <c r="L83" i="2"/>
  <c r="L84" i="2"/>
  <c r="L85" i="2"/>
  <c r="L86" i="2"/>
  <c r="L87" i="2"/>
  <c r="L88" i="2"/>
  <c r="L89" i="2"/>
  <c r="L90" i="2"/>
  <c r="L91" i="2"/>
  <c r="L92" i="2"/>
  <c r="L93" i="2"/>
  <c r="L94" i="2"/>
  <c r="L95" i="2"/>
  <c r="L96" i="2"/>
  <c r="L97" i="2"/>
  <c r="L98" i="2"/>
  <c r="L99" i="2"/>
  <c r="L100" i="2"/>
  <c r="L101" i="2"/>
  <c r="L102" i="2"/>
  <c r="L103" i="2"/>
  <c r="L104" i="2"/>
  <c r="L105" i="2"/>
  <c r="L106" i="2"/>
  <c r="L107" i="2"/>
  <c r="L108" i="2"/>
  <c r="L109" i="2"/>
  <c r="L110" i="2"/>
  <c r="L111" i="2"/>
  <c r="L112" i="2"/>
  <c r="L113" i="2"/>
  <c r="L114" i="2"/>
  <c r="L115" i="2"/>
  <c r="L116" i="2"/>
  <c r="L117" i="2"/>
  <c r="L118" i="2"/>
  <c r="L119" i="2"/>
  <c r="L120" i="2"/>
  <c r="L121" i="2"/>
  <c r="L122" i="2"/>
  <c r="L123" i="2"/>
  <c r="L124" i="2"/>
  <c r="L125" i="2"/>
  <c r="L126" i="2"/>
  <c r="L127" i="2"/>
  <c r="L128" i="2"/>
  <c r="L129" i="2"/>
  <c r="L130" i="2"/>
  <c r="L131" i="2"/>
  <c r="L132" i="2"/>
  <c r="L133" i="2"/>
  <c r="L134" i="2"/>
  <c r="L135" i="2"/>
  <c r="L136" i="2"/>
  <c r="L137" i="2"/>
  <c r="L138" i="2"/>
  <c r="L139" i="2"/>
  <c r="L140" i="2"/>
  <c r="L141" i="2"/>
  <c r="L142" i="2"/>
  <c r="L143" i="2"/>
  <c r="L144" i="2"/>
  <c r="L145" i="2"/>
  <c r="L146" i="2"/>
  <c r="L147" i="2"/>
  <c r="L148" i="2"/>
  <c r="L149" i="2"/>
  <c r="L150" i="2"/>
  <c r="L151" i="2"/>
  <c r="L152" i="2"/>
  <c r="L153" i="2"/>
  <c r="L154" i="2"/>
  <c r="L155" i="2"/>
  <c r="L156" i="2"/>
  <c r="L157" i="2"/>
  <c r="L158" i="2"/>
  <c r="L159" i="2"/>
  <c r="L160" i="2"/>
  <c r="L161" i="2"/>
  <c r="L162" i="2"/>
  <c r="L163" i="2"/>
  <c r="L164" i="2"/>
  <c r="L165" i="2"/>
  <c r="L166" i="2"/>
  <c r="L167" i="2"/>
  <c r="L168" i="2"/>
  <c r="L169" i="2"/>
  <c r="L170" i="2"/>
  <c r="L171" i="2"/>
  <c r="L172" i="2"/>
  <c r="L173" i="2"/>
  <c r="L174" i="2"/>
  <c r="L175" i="2"/>
  <c r="L176" i="2"/>
  <c r="L177" i="2"/>
  <c r="L178" i="2"/>
  <c r="L179" i="2"/>
  <c r="L180" i="2"/>
  <c r="L181" i="2"/>
  <c r="L182" i="2"/>
  <c r="L183" i="2"/>
  <c r="L184" i="2"/>
  <c r="L185" i="2"/>
  <c r="L186" i="2"/>
  <c r="L187" i="2"/>
  <c r="L188" i="2"/>
  <c r="L189" i="2"/>
  <c r="L190" i="2"/>
  <c r="L191" i="2"/>
  <c r="L192" i="2"/>
  <c r="L193" i="2"/>
  <c r="L194" i="2"/>
  <c r="L195" i="2"/>
  <c r="L196" i="2"/>
  <c r="L197" i="2"/>
  <c r="L198" i="2"/>
  <c r="L199" i="2"/>
  <c r="L200" i="2"/>
  <c r="L201" i="2"/>
  <c r="L202" i="2"/>
  <c r="L203" i="2"/>
  <c r="L204" i="2"/>
  <c r="L205" i="2"/>
  <c r="L206" i="2"/>
  <c r="L207" i="2"/>
  <c r="L208" i="2"/>
  <c r="L209" i="2"/>
  <c r="L210" i="2"/>
  <c r="L14" i="2"/>
  <c r="L15" i="2"/>
  <c r="L16" i="10" l="1"/>
  <c r="L17" i="10"/>
  <c r="L18" i="10"/>
  <c r="L19" i="10"/>
  <c r="L20" i="10"/>
  <c r="L21" i="10"/>
  <c r="L22" i="10"/>
  <c r="L23" i="10"/>
  <c r="L24" i="10"/>
  <c r="L25" i="10"/>
  <c r="L26" i="10"/>
  <c r="L27" i="10"/>
  <c r="L28" i="10"/>
  <c r="L29" i="10"/>
  <c r="L30" i="10"/>
  <c r="L31" i="10"/>
  <c r="L32" i="10"/>
  <c r="L33" i="10"/>
  <c r="L34" i="10"/>
  <c r="L35" i="10"/>
  <c r="L36" i="10"/>
  <c r="L37" i="10"/>
  <c r="L38" i="10"/>
  <c r="L39" i="10"/>
  <c r="L40" i="10"/>
  <c r="L41" i="10"/>
  <c r="L42" i="10"/>
  <c r="L43" i="10"/>
  <c r="L44" i="10"/>
  <c r="L45" i="10"/>
  <c r="L46" i="10"/>
  <c r="L47" i="10"/>
  <c r="L48" i="10"/>
  <c r="L49" i="10"/>
  <c r="L50" i="10"/>
  <c r="L51" i="10"/>
  <c r="L52" i="10"/>
  <c r="L53" i="10"/>
  <c r="L54" i="10"/>
  <c r="L55" i="10"/>
  <c r="L56" i="10"/>
  <c r="L57" i="10"/>
  <c r="L58" i="10"/>
  <c r="L59" i="10"/>
  <c r="L60" i="10"/>
  <c r="L61" i="10"/>
  <c r="L62" i="10"/>
  <c r="L63" i="10"/>
  <c r="L64" i="10"/>
  <c r="L65" i="10"/>
  <c r="L66" i="10"/>
  <c r="L67" i="10"/>
  <c r="L68" i="10"/>
  <c r="L69" i="10"/>
  <c r="L70" i="10"/>
  <c r="L71" i="10"/>
  <c r="L72" i="10"/>
  <c r="L73" i="10"/>
  <c r="L74" i="10"/>
  <c r="L75" i="10"/>
  <c r="L76" i="10"/>
  <c r="L77" i="10"/>
  <c r="L78" i="10"/>
  <c r="L79" i="10"/>
  <c r="L80" i="10"/>
  <c r="L81" i="10"/>
  <c r="L82" i="10"/>
  <c r="L83" i="10"/>
  <c r="L84" i="10"/>
  <c r="L85" i="10"/>
  <c r="L86" i="10"/>
  <c r="L87" i="10"/>
  <c r="L88" i="10"/>
  <c r="L89" i="10"/>
  <c r="L90" i="10"/>
  <c r="L91" i="10"/>
  <c r="L92" i="10"/>
  <c r="L93" i="10"/>
  <c r="L94" i="10"/>
  <c r="L95" i="10"/>
  <c r="L96" i="10"/>
  <c r="L97" i="10"/>
  <c r="L98" i="10"/>
  <c r="L99" i="10"/>
  <c r="L100" i="10"/>
  <c r="L101" i="10"/>
  <c r="L102" i="10"/>
  <c r="L103" i="10"/>
  <c r="L104" i="10"/>
  <c r="L105" i="10"/>
  <c r="L106" i="10"/>
  <c r="L107" i="10"/>
  <c r="L108" i="10"/>
  <c r="L109" i="10"/>
  <c r="L110" i="10"/>
  <c r="L111" i="10"/>
  <c r="L112" i="10"/>
  <c r="L113" i="10"/>
  <c r="L114" i="10"/>
  <c r="H35" i="1" l="1"/>
  <c r="T15" i="6" l="1"/>
  <c r="T16" i="6"/>
  <c r="T17" i="6"/>
  <c r="T18" i="6"/>
  <c r="T19" i="6"/>
  <c r="T20" i="6"/>
  <c r="T21" i="6"/>
  <c r="T22" i="6"/>
  <c r="T23" i="6"/>
  <c r="T24" i="6"/>
  <c r="T25" i="6"/>
  <c r="T26" i="6"/>
  <c r="T27" i="6"/>
  <c r="T28" i="6"/>
  <c r="T29" i="6"/>
  <c r="T30" i="6"/>
  <c r="T31" i="6"/>
  <c r="T32" i="6"/>
  <c r="T33" i="6"/>
  <c r="T34" i="6"/>
  <c r="T35" i="6"/>
  <c r="T36" i="6"/>
  <c r="T37" i="6"/>
  <c r="T38" i="6"/>
  <c r="T39" i="6"/>
  <c r="T40" i="6"/>
  <c r="T41" i="6"/>
  <c r="T42" i="6"/>
  <c r="T43" i="6"/>
  <c r="T44" i="6"/>
  <c r="T45" i="6"/>
  <c r="T46" i="6"/>
  <c r="T47" i="6"/>
  <c r="T48" i="6"/>
  <c r="T49" i="6"/>
  <c r="T50" i="6"/>
  <c r="T51" i="6"/>
  <c r="T52" i="6"/>
  <c r="T53" i="6"/>
  <c r="T54" i="6"/>
  <c r="T55" i="6"/>
  <c r="T56" i="6"/>
  <c r="T57" i="6"/>
  <c r="T58" i="6"/>
  <c r="T59" i="6"/>
  <c r="T60" i="6"/>
  <c r="T61" i="6"/>
  <c r="T62" i="6"/>
  <c r="T63" i="6"/>
  <c r="T64" i="6"/>
  <c r="T65" i="6"/>
  <c r="T66" i="6"/>
  <c r="T67" i="6"/>
  <c r="T68" i="6"/>
  <c r="T69" i="6"/>
  <c r="T70" i="6"/>
  <c r="T71" i="6"/>
  <c r="T72" i="6"/>
  <c r="T73" i="6"/>
  <c r="T74" i="6"/>
  <c r="T75" i="6"/>
  <c r="T76" i="6"/>
  <c r="T77" i="6"/>
  <c r="T78" i="6"/>
  <c r="T79" i="6"/>
  <c r="T80" i="6"/>
  <c r="T81" i="6"/>
  <c r="T82" i="6"/>
  <c r="T83" i="6"/>
  <c r="T84" i="6"/>
  <c r="T85" i="6"/>
  <c r="T86" i="6"/>
  <c r="T87" i="6"/>
  <c r="T88" i="6"/>
  <c r="T89" i="6"/>
  <c r="T90" i="6"/>
  <c r="T91" i="6"/>
  <c r="T92" i="6"/>
  <c r="T93" i="6"/>
  <c r="T94" i="6"/>
  <c r="T95" i="6"/>
  <c r="T96" i="6"/>
  <c r="T97" i="6"/>
  <c r="T98" i="6"/>
  <c r="T99" i="6"/>
  <c r="T100" i="6"/>
  <c r="T101" i="6"/>
  <c r="T102" i="6"/>
  <c r="T103" i="6"/>
  <c r="T104" i="6"/>
  <c r="T105" i="6"/>
  <c r="T106" i="6"/>
  <c r="T107" i="6"/>
  <c r="T108" i="6"/>
  <c r="T109" i="6"/>
  <c r="T110" i="6"/>
  <c r="T111" i="6"/>
  <c r="T112" i="6"/>
  <c r="T113" i="6"/>
  <c r="T114" i="6"/>
  <c r="T115" i="6"/>
  <c r="T116" i="6"/>
  <c r="T117" i="6"/>
  <c r="T118" i="6"/>
  <c r="T119" i="6"/>
  <c r="T120" i="6"/>
  <c r="T121" i="6"/>
  <c r="T122" i="6"/>
  <c r="T123" i="6"/>
  <c r="T124" i="6"/>
  <c r="T125" i="6"/>
  <c r="T126" i="6"/>
  <c r="T127" i="6"/>
  <c r="T128" i="6"/>
  <c r="T129" i="6"/>
  <c r="T130" i="6"/>
  <c r="T131" i="6"/>
  <c r="T132" i="6"/>
  <c r="T133" i="6"/>
  <c r="T134" i="6"/>
  <c r="T135" i="6"/>
  <c r="T136" i="6"/>
  <c r="T137" i="6"/>
  <c r="T138" i="6"/>
  <c r="T139" i="6"/>
  <c r="T140" i="6"/>
  <c r="T141" i="6"/>
  <c r="T142" i="6"/>
  <c r="T143" i="6"/>
  <c r="T144" i="6"/>
  <c r="T145" i="6"/>
  <c r="T146" i="6"/>
  <c r="T147" i="6"/>
  <c r="T148" i="6"/>
  <c r="T149" i="6"/>
  <c r="T150" i="6"/>
  <c r="T151" i="6"/>
  <c r="T152" i="6"/>
  <c r="T153" i="6"/>
  <c r="T154" i="6"/>
  <c r="T155" i="6"/>
  <c r="T156" i="6"/>
  <c r="T157" i="6"/>
  <c r="T158" i="6"/>
  <c r="T159" i="6"/>
  <c r="T160" i="6"/>
  <c r="T161" i="6"/>
  <c r="T162" i="6"/>
  <c r="T163" i="6"/>
  <c r="T164" i="6"/>
  <c r="T165" i="6"/>
  <c r="T166" i="6"/>
  <c r="T167" i="6"/>
  <c r="T168" i="6"/>
  <c r="T169" i="6"/>
  <c r="T170" i="6"/>
  <c r="T171" i="6"/>
  <c r="T172" i="6"/>
  <c r="T173" i="6"/>
  <c r="T174" i="6"/>
  <c r="T175" i="6"/>
  <c r="T176" i="6"/>
  <c r="T177" i="6"/>
  <c r="T178" i="6"/>
  <c r="T179" i="6"/>
  <c r="T180" i="6"/>
  <c r="T181" i="6"/>
  <c r="T182" i="6"/>
  <c r="T183" i="6"/>
  <c r="T184" i="6"/>
  <c r="T185" i="6"/>
  <c r="T186" i="6"/>
  <c r="T187" i="6"/>
  <c r="T188" i="6"/>
  <c r="T189" i="6"/>
  <c r="T190" i="6"/>
  <c r="T191" i="6"/>
  <c r="T192" i="6"/>
  <c r="T193" i="6"/>
  <c r="T194" i="6"/>
  <c r="T195" i="6"/>
  <c r="T196" i="6"/>
  <c r="T197" i="6"/>
  <c r="T198" i="6"/>
  <c r="T199" i="6"/>
  <c r="T200" i="6"/>
  <c r="T201" i="6"/>
  <c r="T202" i="6"/>
  <c r="T203" i="6"/>
  <c r="T204" i="6"/>
  <c r="T205" i="6"/>
  <c r="T206" i="6"/>
  <c r="T207" i="6"/>
  <c r="T208" i="6"/>
  <c r="T209" i="6"/>
  <c r="T210" i="6"/>
  <c r="T211" i="6"/>
  <c r="T212" i="6"/>
  <c r="T213" i="6"/>
  <c r="T214" i="6"/>
  <c r="T215" i="6"/>
  <c r="T216" i="6"/>
  <c r="T217" i="6"/>
  <c r="T218" i="6"/>
  <c r="T219" i="6"/>
  <c r="T220" i="6"/>
  <c r="T221" i="6"/>
  <c r="T222" i="6"/>
  <c r="T223" i="6"/>
  <c r="T224" i="6"/>
  <c r="T225" i="6"/>
  <c r="T226" i="6"/>
  <c r="T227" i="6"/>
  <c r="T228" i="6"/>
  <c r="T229" i="6"/>
  <c r="T230" i="6"/>
  <c r="T231" i="6"/>
  <c r="T232" i="6"/>
  <c r="T233" i="6"/>
  <c r="T234" i="6"/>
  <c r="T235" i="6"/>
  <c r="T236" i="6"/>
  <c r="T237" i="6"/>
  <c r="T238" i="6"/>
  <c r="T239" i="6"/>
  <c r="T240" i="6"/>
  <c r="T241" i="6"/>
  <c r="T242" i="6"/>
  <c r="T243" i="6"/>
  <c r="T244" i="6"/>
  <c r="T245" i="6"/>
  <c r="T246" i="6"/>
  <c r="T247" i="6"/>
  <c r="T248" i="6"/>
  <c r="T249" i="6"/>
  <c r="T250" i="6"/>
  <c r="T251" i="6"/>
  <c r="T252" i="6"/>
  <c r="T253" i="6"/>
  <c r="T254" i="6"/>
  <c r="T255" i="6"/>
  <c r="T256" i="6"/>
  <c r="T257" i="6"/>
  <c r="T258" i="6"/>
  <c r="T259" i="6"/>
  <c r="T260" i="6"/>
  <c r="T261" i="6"/>
  <c r="T262" i="6"/>
  <c r="T263" i="6"/>
  <c r="T264" i="6"/>
  <c r="T265" i="6"/>
  <c r="T266" i="6"/>
  <c r="T267" i="6"/>
  <c r="T268" i="6"/>
  <c r="T269" i="6"/>
  <c r="T270" i="6"/>
  <c r="T271" i="6"/>
  <c r="T272" i="6"/>
  <c r="T273" i="6"/>
  <c r="T274" i="6"/>
  <c r="T275" i="6"/>
  <c r="T276" i="6"/>
  <c r="T277" i="6"/>
  <c r="T278" i="6"/>
  <c r="T279" i="6"/>
  <c r="T280" i="6"/>
  <c r="T281" i="6"/>
  <c r="T282" i="6"/>
  <c r="T283" i="6"/>
  <c r="T284" i="6"/>
  <c r="T285" i="6"/>
  <c r="T286" i="6"/>
  <c r="T287" i="6"/>
  <c r="T288" i="6"/>
  <c r="T289" i="6"/>
  <c r="T290" i="6"/>
  <c r="T291" i="6"/>
  <c r="T292" i="6"/>
  <c r="T293" i="6"/>
  <c r="T294" i="6"/>
  <c r="T295" i="6"/>
  <c r="T296" i="6"/>
  <c r="T297" i="6"/>
  <c r="T298" i="6"/>
  <c r="T299" i="6"/>
  <c r="T300" i="6"/>
  <c r="T301" i="6"/>
  <c r="T302" i="6"/>
  <c r="T303" i="6"/>
  <c r="T304" i="6"/>
  <c r="T305" i="6"/>
  <c r="T306" i="6"/>
  <c r="T307" i="6"/>
  <c r="T308" i="6"/>
  <c r="T309" i="6"/>
  <c r="T310" i="6"/>
  <c r="T311" i="6"/>
  <c r="T312" i="6"/>
  <c r="T313" i="6"/>
  <c r="T314" i="6"/>
  <c r="T315" i="6"/>
  <c r="T316" i="6"/>
  <c r="T317" i="6"/>
  <c r="T318" i="6"/>
  <c r="T319" i="6"/>
  <c r="T320" i="6"/>
  <c r="T321" i="6"/>
  <c r="T322" i="6"/>
  <c r="T323" i="6"/>
  <c r="T324" i="6"/>
  <c r="T325" i="6"/>
  <c r="T326" i="6"/>
  <c r="T327" i="6"/>
  <c r="T328" i="6"/>
  <c r="T329" i="6"/>
  <c r="T330" i="6"/>
  <c r="T331" i="6"/>
  <c r="T332" i="6"/>
  <c r="T333" i="6"/>
  <c r="T334" i="6"/>
  <c r="T335" i="6"/>
  <c r="T336" i="6"/>
  <c r="T337" i="6"/>
  <c r="T338" i="6"/>
  <c r="T339" i="6"/>
  <c r="T340" i="6"/>
  <c r="T341" i="6"/>
  <c r="T342" i="6"/>
  <c r="T343" i="6"/>
  <c r="T344" i="6"/>
  <c r="T345" i="6"/>
  <c r="T346" i="6"/>
  <c r="T347" i="6"/>
  <c r="T348" i="6"/>
  <c r="T349" i="6"/>
  <c r="T350" i="6"/>
  <c r="T351" i="6"/>
  <c r="T352" i="6"/>
  <c r="T353" i="6"/>
  <c r="T354" i="6"/>
  <c r="T355" i="6"/>
  <c r="T356" i="6"/>
  <c r="T357" i="6"/>
  <c r="T358" i="6"/>
  <c r="T359" i="6"/>
  <c r="T360" i="6"/>
  <c r="T361" i="6"/>
  <c r="T362" i="6"/>
  <c r="T363" i="6"/>
  <c r="T364" i="6"/>
  <c r="T365" i="6"/>
  <c r="T366" i="6"/>
  <c r="T367" i="6"/>
  <c r="T368" i="6"/>
  <c r="T369" i="6"/>
  <c r="T370" i="6"/>
  <c r="T371" i="6"/>
  <c r="T372" i="6"/>
  <c r="T373" i="6"/>
  <c r="T374" i="6"/>
  <c r="T375" i="6"/>
  <c r="T376" i="6"/>
  <c r="T377" i="6"/>
  <c r="T378" i="6"/>
  <c r="T379" i="6"/>
  <c r="T380" i="6"/>
  <c r="T381" i="6"/>
  <c r="T382" i="6"/>
  <c r="T383" i="6"/>
  <c r="T384" i="6"/>
  <c r="T385" i="6"/>
  <c r="T386" i="6"/>
  <c r="T387" i="6"/>
  <c r="T388" i="6"/>
  <c r="T389" i="6"/>
  <c r="T390" i="6"/>
  <c r="T391" i="6"/>
  <c r="T392" i="6"/>
  <c r="T393" i="6"/>
  <c r="T394" i="6"/>
  <c r="T395" i="6"/>
  <c r="T396" i="6"/>
  <c r="T397" i="6"/>
  <c r="T398" i="6"/>
  <c r="T399" i="6"/>
  <c r="T400" i="6"/>
  <c r="T401" i="6"/>
  <c r="T402" i="6"/>
  <c r="T403" i="6"/>
  <c r="T404" i="6"/>
  <c r="T405" i="6"/>
  <c r="T406" i="6"/>
  <c r="T407" i="6"/>
  <c r="T408" i="6"/>
  <c r="T409" i="6"/>
  <c r="T410" i="6"/>
  <c r="T411" i="6"/>
  <c r="T412" i="6"/>
  <c r="T413" i="6"/>
  <c r="T414" i="6"/>
  <c r="T415" i="6"/>
  <c r="T416" i="6"/>
  <c r="T417" i="6"/>
  <c r="T418" i="6"/>
  <c r="T419" i="6"/>
  <c r="T420" i="6"/>
  <c r="T421" i="6"/>
  <c r="T422" i="6"/>
  <c r="T423" i="6"/>
  <c r="T424" i="6"/>
  <c r="T425" i="6"/>
  <c r="T426" i="6"/>
  <c r="T427" i="6"/>
  <c r="T428" i="6"/>
  <c r="T429" i="6"/>
  <c r="T430" i="6"/>
  <c r="T431" i="6"/>
  <c r="T432" i="6"/>
  <c r="T433" i="6"/>
  <c r="T434" i="6"/>
  <c r="T435" i="6"/>
  <c r="T436" i="6"/>
  <c r="T437" i="6"/>
  <c r="T438" i="6"/>
  <c r="T439" i="6"/>
  <c r="T440" i="6"/>
  <c r="T441" i="6"/>
  <c r="T442" i="6"/>
  <c r="T443" i="6"/>
  <c r="T444" i="6"/>
  <c r="T445" i="6"/>
  <c r="T446" i="6"/>
  <c r="T447" i="6"/>
  <c r="T448" i="6"/>
  <c r="T449" i="6"/>
  <c r="T450" i="6"/>
  <c r="T451" i="6"/>
  <c r="T452" i="6"/>
  <c r="T453" i="6"/>
  <c r="T454" i="6"/>
  <c r="T455" i="6"/>
  <c r="T456" i="6"/>
  <c r="T457" i="6"/>
  <c r="T458" i="6"/>
  <c r="T459" i="6"/>
  <c r="T460" i="6"/>
  <c r="T461" i="6"/>
  <c r="T462" i="6"/>
  <c r="T463" i="6"/>
  <c r="T464" i="6"/>
  <c r="T465" i="6"/>
  <c r="T466" i="6"/>
  <c r="T467" i="6"/>
  <c r="T468" i="6"/>
  <c r="T469" i="6"/>
  <c r="T470" i="6"/>
  <c r="T471" i="6"/>
  <c r="T472" i="6"/>
  <c r="T473" i="6"/>
  <c r="T474" i="6"/>
  <c r="T475" i="6"/>
  <c r="T476" i="6"/>
  <c r="T477" i="6"/>
  <c r="T478" i="6"/>
  <c r="T479" i="6"/>
  <c r="T480" i="6"/>
  <c r="T481" i="6"/>
  <c r="T482" i="6"/>
  <c r="T483" i="6"/>
  <c r="T484" i="6"/>
  <c r="T485" i="6"/>
  <c r="T486" i="6"/>
  <c r="T487" i="6"/>
  <c r="T488" i="6"/>
  <c r="T489" i="6"/>
  <c r="T490" i="6"/>
  <c r="T491" i="6"/>
  <c r="T492" i="6"/>
  <c r="T493" i="6"/>
  <c r="T494" i="6"/>
  <c r="T495" i="6"/>
  <c r="T496" i="6"/>
  <c r="T497" i="6"/>
  <c r="T498" i="6"/>
  <c r="T499" i="6"/>
  <c r="T500" i="6"/>
  <c r="T501" i="6"/>
  <c r="T502" i="6"/>
  <c r="T503" i="6"/>
  <c r="T504" i="6"/>
  <c r="T505" i="6"/>
  <c r="T506" i="6"/>
  <c r="T507" i="6"/>
  <c r="T508" i="6"/>
  <c r="T509" i="6"/>
  <c r="T510" i="6"/>
  <c r="T511" i="6"/>
  <c r="T512" i="6"/>
  <c r="T513" i="6"/>
  <c r="T514" i="6"/>
  <c r="T515" i="6"/>
  <c r="T516" i="6"/>
  <c r="T517" i="6"/>
  <c r="T518" i="6"/>
  <c r="T519" i="6"/>
  <c r="T520" i="6"/>
  <c r="T521" i="6"/>
  <c r="T522" i="6"/>
  <c r="T523" i="6"/>
  <c r="T524" i="6"/>
  <c r="T525" i="6"/>
  <c r="T526" i="6"/>
  <c r="T527" i="6"/>
  <c r="T528" i="6"/>
  <c r="T529" i="6"/>
  <c r="T530" i="6"/>
  <c r="T531" i="6"/>
  <c r="T532" i="6"/>
  <c r="T533" i="6"/>
  <c r="T534" i="6"/>
  <c r="T535" i="6"/>
  <c r="T536" i="6"/>
  <c r="T537" i="6"/>
  <c r="T538" i="6"/>
  <c r="T539" i="6"/>
  <c r="T540" i="6"/>
  <c r="T541" i="6"/>
  <c r="T542" i="6"/>
  <c r="T543" i="6"/>
  <c r="T544" i="6"/>
  <c r="T545" i="6"/>
  <c r="T546" i="6"/>
  <c r="T547" i="6"/>
  <c r="T548" i="6"/>
  <c r="T549" i="6"/>
  <c r="T550" i="6"/>
  <c r="T551" i="6"/>
  <c r="T552" i="6"/>
  <c r="T553" i="6"/>
  <c r="T554" i="6"/>
  <c r="T555" i="6"/>
  <c r="T556" i="6"/>
  <c r="T557" i="6"/>
  <c r="T558" i="6"/>
  <c r="T559" i="6"/>
  <c r="T560" i="6"/>
  <c r="T561" i="6"/>
  <c r="T562" i="6"/>
  <c r="T563" i="6"/>
  <c r="T564" i="6"/>
  <c r="T565" i="6"/>
  <c r="T566" i="6"/>
  <c r="T567" i="6"/>
  <c r="T568" i="6"/>
  <c r="T569" i="6"/>
  <c r="T570" i="6"/>
  <c r="T571" i="6"/>
  <c r="T572" i="6"/>
  <c r="T573" i="6"/>
  <c r="T574" i="6"/>
  <c r="T575" i="6"/>
  <c r="T576" i="6"/>
  <c r="T577" i="6"/>
  <c r="T578" i="6"/>
  <c r="T579" i="6"/>
  <c r="T580" i="6"/>
  <c r="T581" i="6"/>
  <c r="T582" i="6"/>
  <c r="T583" i="6"/>
  <c r="T584" i="6"/>
  <c r="T585" i="6"/>
  <c r="T586" i="6"/>
  <c r="T587" i="6"/>
  <c r="T588" i="6"/>
  <c r="T589" i="6"/>
  <c r="T590" i="6"/>
  <c r="T591" i="6"/>
  <c r="T592" i="6"/>
  <c r="T593" i="6"/>
  <c r="T594" i="6"/>
  <c r="T595" i="6"/>
  <c r="T596" i="6"/>
  <c r="T597" i="6"/>
  <c r="T598" i="6"/>
  <c r="T599" i="6"/>
  <c r="T600" i="6"/>
  <c r="T601" i="6"/>
  <c r="T602" i="6"/>
  <c r="T603" i="6"/>
  <c r="T604" i="6"/>
  <c r="T605" i="6"/>
  <c r="T606" i="6"/>
  <c r="T607" i="6"/>
  <c r="T608" i="6"/>
  <c r="T609" i="6"/>
  <c r="T610" i="6"/>
  <c r="T611" i="6"/>
  <c r="T612" i="6"/>
  <c r="T613" i="6"/>
  <c r="T614" i="6"/>
  <c r="T615" i="6"/>
  <c r="T616" i="6"/>
  <c r="T617" i="6"/>
  <c r="T618" i="6"/>
  <c r="T619" i="6"/>
  <c r="T620" i="6"/>
  <c r="T621" i="6"/>
  <c r="T622" i="6"/>
  <c r="T623" i="6"/>
  <c r="T624" i="6"/>
  <c r="T625" i="6"/>
  <c r="T626" i="6"/>
  <c r="T627" i="6"/>
  <c r="T628" i="6"/>
  <c r="T629" i="6"/>
  <c r="T630" i="6"/>
  <c r="T631" i="6"/>
  <c r="T632" i="6"/>
  <c r="T633" i="6"/>
  <c r="T634" i="6"/>
  <c r="T635" i="6"/>
  <c r="T636" i="6"/>
  <c r="T637" i="6"/>
  <c r="T638" i="6"/>
  <c r="T639" i="6"/>
  <c r="T640" i="6"/>
  <c r="T641" i="6"/>
  <c r="T642" i="6"/>
  <c r="T643" i="6"/>
  <c r="T644" i="6"/>
  <c r="T645" i="6"/>
  <c r="T646" i="6"/>
  <c r="T647" i="6"/>
  <c r="T648" i="6"/>
  <c r="T649" i="6"/>
  <c r="T650" i="6"/>
  <c r="T651" i="6"/>
  <c r="T652" i="6"/>
  <c r="T653" i="6"/>
  <c r="T654" i="6"/>
  <c r="T655" i="6"/>
  <c r="T656" i="6"/>
  <c r="T657" i="6"/>
  <c r="T658" i="6"/>
  <c r="T659" i="6"/>
  <c r="T660" i="6"/>
  <c r="T661" i="6"/>
  <c r="T662" i="6"/>
  <c r="T663" i="6"/>
  <c r="T664" i="6"/>
  <c r="T665" i="6"/>
  <c r="T666" i="6"/>
  <c r="T667" i="6"/>
  <c r="T668" i="6"/>
  <c r="T669" i="6"/>
  <c r="T670" i="6"/>
  <c r="T671" i="6"/>
  <c r="T672" i="6"/>
  <c r="T673" i="6"/>
  <c r="T674" i="6"/>
  <c r="T675" i="6"/>
  <c r="T676" i="6"/>
  <c r="T677" i="6"/>
  <c r="T678" i="6"/>
  <c r="T679" i="6"/>
  <c r="T680" i="6"/>
  <c r="T681" i="6"/>
  <c r="T682" i="6"/>
  <c r="T683" i="6"/>
  <c r="T684" i="6"/>
  <c r="T685" i="6"/>
  <c r="T686" i="6"/>
  <c r="T687" i="6"/>
  <c r="T688" i="6"/>
  <c r="T689" i="6"/>
  <c r="T690" i="6"/>
  <c r="T691" i="6"/>
  <c r="T692" i="6"/>
  <c r="T693" i="6"/>
  <c r="T694" i="6"/>
  <c r="T695" i="6"/>
  <c r="T696" i="6"/>
  <c r="T697" i="6"/>
  <c r="T698" i="6"/>
  <c r="T699" i="6"/>
  <c r="T700" i="6"/>
  <c r="T701" i="6"/>
  <c r="T702" i="6"/>
  <c r="T703" i="6"/>
  <c r="T704" i="6"/>
  <c r="T705" i="6"/>
  <c r="T706" i="6"/>
  <c r="T707" i="6"/>
  <c r="T708" i="6"/>
  <c r="T709" i="6"/>
  <c r="T710" i="6"/>
  <c r="T711" i="6"/>
  <c r="T712" i="6"/>
  <c r="T713" i="6"/>
  <c r="T714" i="6"/>
  <c r="T715" i="6"/>
  <c r="T716" i="6"/>
  <c r="T717" i="6"/>
  <c r="T718" i="6"/>
  <c r="T719" i="6"/>
  <c r="T720" i="6"/>
  <c r="T721" i="6"/>
  <c r="T722" i="6"/>
  <c r="T723" i="6"/>
  <c r="T724" i="6"/>
  <c r="T725" i="6"/>
  <c r="T726" i="6"/>
  <c r="T727" i="6"/>
  <c r="T728" i="6"/>
  <c r="T729" i="6"/>
  <c r="T730" i="6"/>
  <c r="T731" i="6"/>
  <c r="T732" i="6"/>
  <c r="T733" i="6"/>
  <c r="T734" i="6"/>
  <c r="T735" i="6"/>
  <c r="T736" i="6"/>
  <c r="T737" i="6"/>
  <c r="T738" i="6"/>
  <c r="T739" i="6"/>
  <c r="T740" i="6"/>
  <c r="T741" i="6"/>
  <c r="T742" i="6"/>
  <c r="T743" i="6"/>
  <c r="T744" i="6"/>
  <c r="T745" i="6"/>
  <c r="T746" i="6"/>
  <c r="T747" i="6"/>
  <c r="T748" i="6"/>
  <c r="T749" i="6"/>
  <c r="T750" i="6"/>
  <c r="T751" i="6"/>
  <c r="T752" i="6"/>
  <c r="T753" i="6"/>
  <c r="T754" i="6"/>
  <c r="T755" i="6"/>
  <c r="T756" i="6"/>
  <c r="T757" i="6"/>
  <c r="T758" i="6"/>
  <c r="T759" i="6"/>
  <c r="T760" i="6"/>
  <c r="T761" i="6"/>
  <c r="T762" i="6"/>
  <c r="T763" i="6"/>
  <c r="T764" i="6"/>
  <c r="T765" i="6"/>
  <c r="T766" i="6"/>
  <c r="T767" i="6"/>
  <c r="T768" i="6"/>
  <c r="T769" i="6"/>
  <c r="T770" i="6"/>
  <c r="T771" i="6"/>
  <c r="T772" i="6"/>
  <c r="T773" i="6"/>
  <c r="T774" i="6"/>
  <c r="T775" i="6"/>
  <c r="T776" i="6"/>
  <c r="T777" i="6"/>
  <c r="T778" i="6"/>
  <c r="T779" i="6"/>
  <c r="T780" i="6"/>
  <c r="T781" i="6"/>
  <c r="T782" i="6"/>
  <c r="T783" i="6"/>
  <c r="T784" i="6"/>
  <c r="T785" i="6"/>
  <c r="T786" i="6"/>
  <c r="T787" i="6"/>
  <c r="T788" i="6"/>
  <c r="T789" i="6"/>
  <c r="T790" i="6"/>
  <c r="T791" i="6"/>
  <c r="T792" i="6"/>
  <c r="T793" i="6"/>
  <c r="T794" i="6"/>
  <c r="T795" i="6"/>
  <c r="T796" i="6"/>
  <c r="T797" i="6"/>
  <c r="T798" i="6"/>
  <c r="T799" i="6"/>
  <c r="T800" i="6"/>
  <c r="T801" i="6"/>
  <c r="T802" i="6"/>
  <c r="T803" i="6"/>
  <c r="T804" i="6"/>
  <c r="T805" i="6"/>
  <c r="T806" i="6"/>
  <c r="T807" i="6"/>
  <c r="T808" i="6"/>
  <c r="T809" i="6"/>
  <c r="T810" i="6"/>
  <c r="T811" i="6"/>
  <c r="T812" i="6"/>
  <c r="T813" i="6"/>
  <c r="T814" i="6"/>
  <c r="T815" i="6"/>
  <c r="T816" i="6"/>
  <c r="T817" i="6"/>
  <c r="T818" i="6"/>
  <c r="T819" i="6"/>
  <c r="T820" i="6"/>
  <c r="T821" i="6"/>
  <c r="T822" i="6"/>
  <c r="T823" i="6"/>
  <c r="T824" i="6"/>
  <c r="T825" i="6"/>
  <c r="T826" i="6"/>
  <c r="T827" i="6"/>
  <c r="T828" i="6"/>
  <c r="T829" i="6"/>
  <c r="T830" i="6"/>
  <c r="T831" i="6"/>
  <c r="T832" i="6"/>
  <c r="T833" i="6"/>
  <c r="T834" i="6"/>
  <c r="T835" i="6"/>
  <c r="T836" i="6"/>
  <c r="T837" i="6"/>
  <c r="T838" i="6"/>
  <c r="T839" i="6"/>
  <c r="T840" i="6"/>
  <c r="T841" i="6"/>
  <c r="T842" i="6"/>
  <c r="T843" i="6"/>
  <c r="T844" i="6"/>
  <c r="T845" i="6"/>
  <c r="T846" i="6"/>
  <c r="T847" i="6"/>
  <c r="T848" i="6"/>
  <c r="T849" i="6"/>
  <c r="T850" i="6"/>
  <c r="T851" i="6"/>
  <c r="T852" i="6"/>
  <c r="T853" i="6"/>
  <c r="T854" i="6"/>
  <c r="T855" i="6"/>
  <c r="T856" i="6"/>
  <c r="T857" i="6"/>
  <c r="T858" i="6"/>
  <c r="T859" i="6"/>
  <c r="T860" i="6"/>
  <c r="T861" i="6"/>
  <c r="T862" i="6"/>
  <c r="T863" i="6"/>
  <c r="T864" i="6"/>
  <c r="T865" i="6"/>
  <c r="T866" i="6"/>
  <c r="T867" i="6"/>
  <c r="T868" i="6"/>
  <c r="T869" i="6"/>
  <c r="T870" i="6"/>
  <c r="T871" i="6"/>
  <c r="T872" i="6"/>
  <c r="T873" i="6"/>
  <c r="T874" i="6"/>
  <c r="T875" i="6"/>
  <c r="T876" i="6"/>
  <c r="T877" i="6"/>
  <c r="T878" i="6"/>
  <c r="T879" i="6"/>
  <c r="T880" i="6"/>
  <c r="T881" i="6"/>
  <c r="T882" i="6"/>
  <c r="T883" i="6"/>
  <c r="T884" i="6"/>
  <c r="T885" i="6"/>
  <c r="T886" i="6"/>
  <c r="T887" i="6"/>
  <c r="T888" i="6"/>
  <c r="T889" i="6"/>
  <c r="T890" i="6"/>
  <c r="T891" i="6"/>
  <c r="T892" i="6"/>
  <c r="T893" i="6"/>
  <c r="T894" i="6"/>
  <c r="T895" i="6"/>
  <c r="T896" i="6"/>
  <c r="T897" i="6"/>
  <c r="T898" i="6"/>
  <c r="T899" i="6"/>
  <c r="T900" i="6"/>
  <c r="T901" i="6"/>
  <c r="T902" i="6"/>
  <c r="T903" i="6"/>
  <c r="T904" i="6"/>
  <c r="T905" i="6"/>
  <c r="T906" i="6"/>
  <c r="T907" i="6"/>
  <c r="T908" i="6"/>
  <c r="T909" i="6"/>
  <c r="T910" i="6"/>
  <c r="T911" i="6"/>
  <c r="T912" i="6"/>
  <c r="T913" i="6"/>
  <c r="T914" i="6"/>
  <c r="T915" i="6"/>
  <c r="T916" i="6"/>
  <c r="T917" i="6"/>
  <c r="T918" i="6"/>
  <c r="T919" i="6"/>
  <c r="T920" i="6"/>
  <c r="T921" i="6"/>
  <c r="T922" i="6"/>
  <c r="T923" i="6"/>
  <c r="T924" i="6"/>
  <c r="T925" i="6"/>
  <c r="T926" i="6"/>
  <c r="T927" i="6"/>
  <c r="T928" i="6"/>
  <c r="T929" i="6"/>
  <c r="T930" i="6"/>
  <c r="T931" i="6"/>
  <c r="T932" i="6"/>
  <c r="T933" i="6"/>
  <c r="T934" i="6"/>
  <c r="T935" i="6"/>
  <c r="T936" i="6"/>
  <c r="T937" i="6"/>
  <c r="T938" i="6"/>
  <c r="T939" i="6"/>
  <c r="T940" i="6"/>
  <c r="T941" i="6"/>
  <c r="T942" i="6"/>
  <c r="T943" i="6"/>
  <c r="T944" i="6"/>
  <c r="T945" i="6"/>
  <c r="T946" i="6"/>
  <c r="T947" i="6"/>
  <c r="T948" i="6"/>
  <c r="T949" i="6"/>
  <c r="T950" i="6"/>
  <c r="T951" i="6"/>
  <c r="T952" i="6"/>
  <c r="T953" i="6"/>
  <c r="T954" i="6"/>
  <c r="T955" i="6"/>
  <c r="T956" i="6"/>
  <c r="T957" i="6"/>
  <c r="T958" i="6"/>
  <c r="T959" i="6"/>
  <c r="T960" i="6"/>
  <c r="T961" i="6"/>
  <c r="T962" i="6"/>
  <c r="T963" i="6"/>
  <c r="T964" i="6"/>
  <c r="T965" i="6"/>
  <c r="T966" i="6"/>
  <c r="T967" i="6"/>
  <c r="T968" i="6"/>
  <c r="T969" i="6"/>
  <c r="T970" i="6"/>
  <c r="T971" i="6"/>
  <c r="T972" i="6"/>
  <c r="T973" i="6"/>
  <c r="T974" i="6"/>
  <c r="T975" i="6"/>
  <c r="T976" i="6"/>
  <c r="T977" i="6"/>
  <c r="T978" i="6"/>
  <c r="T979" i="6"/>
  <c r="T980" i="6"/>
  <c r="T981" i="6"/>
  <c r="T982" i="6"/>
  <c r="T983" i="6"/>
  <c r="T984" i="6"/>
  <c r="T985" i="6"/>
  <c r="T986" i="6"/>
  <c r="T987" i="6"/>
  <c r="T988" i="6"/>
  <c r="T989" i="6"/>
  <c r="T990" i="6"/>
  <c r="T991" i="6"/>
  <c r="T992" i="6"/>
  <c r="T993" i="6"/>
  <c r="T994" i="6"/>
  <c r="T995" i="6"/>
  <c r="T996" i="6"/>
  <c r="T997" i="6"/>
  <c r="T998" i="6"/>
  <c r="T999" i="6"/>
  <c r="T1000" i="6"/>
  <c r="T1001" i="6"/>
  <c r="T1002" i="6"/>
  <c r="T1003" i="6"/>
  <c r="T1004" i="6"/>
  <c r="T1005" i="6"/>
  <c r="T1006" i="6"/>
  <c r="T1007" i="6"/>
  <c r="T1008" i="6"/>
  <c r="T1009" i="6"/>
  <c r="T1010" i="6"/>
  <c r="T1011" i="6"/>
  <c r="T1012" i="6"/>
  <c r="T1013" i="6"/>
  <c r="T1014" i="6"/>
  <c r="T1015" i="6"/>
  <c r="T1016" i="6"/>
  <c r="T1017" i="6"/>
  <c r="T1018" i="6"/>
  <c r="T1019" i="6"/>
  <c r="T1020" i="6"/>
  <c r="T1021" i="6"/>
  <c r="T1022" i="6"/>
  <c r="T1023" i="6"/>
  <c r="T1024" i="6"/>
  <c r="T1025" i="6"/>
  <c r="T1026" i="6"/>
  <c r="T1027" i="6"/>
  <c r="T1028" i="6"/>
  <c r="T1029" i="6"/>
  <c r="T1030" i="6"/>
  <c r="T1031" i="6"/>
  <c r="T1032" i="6"/>
  <c r="T1033" i="6"/>
  <c r="T1034" i="6"/>
  <c r="T1035" i="6"/>
  <c r="T1036" i="6"/>
  <c r="T1037" i="6"/>
  <c r="T1038" i="6"/>
  <c r="T1039" i="6"/>
  <c r="T1040" i="6"/>
  <c r="T1041" i="6"/>
  <c r="T1042" i="6"/>
  <c r="T1043" i="6"/>
  <c r="T1044" i="6"/>
  <c r="T1045" i="6"/>
  <c r="T1046" i="6"/>
  <c r="T1047" i="6"/>
  <c r="T1048" i="6"/>
  <c r="T1049" i="6"/>
  <c r="T1050" i="6"/>
  <c r="T1051" i="6"/>
  <c r="T1052" i="6"/>
  <c r="T1053" i="6"/>
  <c r="T1054" i="6"/>
  <c r="T1055" i="6"/>
  <c r="T1056" i="6"/>
  <c r="T1057" i="6"/>
  <c r="T1058" i="6"/>
  <c r="T1059" i="6"/>
  <c r="T1060" i="6"/>
  <c r="T1061" i="6"/>
  <c r="T1062" i="6"/>
  <c r="T1063" i="6"/>
  <c r="T1064" i="6"/>
  <c r="T1065" i="6"/>
  <c r="T1066" i="6"/>
  <c r="T1067" i="6"/>
  <c r="T1068" i="6"/>
  <c r="T1069" i="6"/>
  <c r="T1070" i="6"/>
  <c r="T1071" i="6"/>
  <c r="T1072" i="6"/>
  <c r="T1073" i="6"/>
  <c r="T1074" i="6"/>
  <c r="T1075" i="6"/>
  <c r="T1076" i="6"/>
  <c r="T1077" i="6"/>
  <c r="T1078" i="6"/>
  <c r="T1079" i="6"/>
  <c r="T1080" i="6"/>
  <c r="T1081" i="6"/>
  <c r="T1082" i="6"/>
  <c r="T1083" i="6"/>
  <c r="T1084" i="6"/>
  <c r="T1085" i="6"/>
  <c r="T1086" i="6"/>
  <c r="T1087" i="6"/>
  <c r="T1088" i="6"/>
  <c r="T1089" i="6"/>
  <c r="T1090" i="6"/>
  <c r="T1091" i="6"/>
  <c r="T1092" i="6"/>
  <c r="T1093" i="6"/>
  <c r="T1094" i="6"/>
  <c r="T1095" i="6"/>
  <c r="T1096" i="6"/>
  <c r="T1097" i="6"/>
  <c r="T1098" i="6"/>
  <c r="T1099" i="6"/>
  <c r="T1100" i="6"/>
  <c r="T1101" i="6"/>
  <c r="T1102" i="6"/>
  <c r="T1103" i="6"/>
  <c r="T1104" i="6"/>
  <c r="T1105" i="6"/>
  <c r="T1106" i="6"/>
  <c r="T1107" i="6"/>
  <c r="T1108" i="6"/>
  <c r="T1109" i="6"/>
  <c r="T1110" i="6"/>
  <c r="T1111" i="6"/>
  <c r="T1112" i="6"/>
  <c r="T1113" i="6"/>
  <c r="T1114" i="6"/>
  <c r="T1115" i="6"/>
  <c r="T1116" i="6"/>
  <c r="T1117" i="6"/>
  <c r="T1118" i="6"/>
  <c r="T1119" i="6"/>
  <c r="T1120" i="6"/>
  <c r="T1121" i="6"/>
  <c r="T1122" i="6"/>
  <c r="T1123" i="6"/>
  <c r="T1124" i="6"/>
  <c r="T1125" i="6"/>
  <c r="T1126" i="6"/>
  <c r="T1127" i="6"/>
  <c r="T1128" i="6"/>
  <c r="T1129" i="6"/>
  <c r="T1130" i="6"/>
  <c r="T1131" i="6"/>
  <c r="T1132" i="6"/>
  <c r="T1133" i="6"/>
  <c r="T1134" i="6"/>
  <c r="T1135" i="6"/>
  <c r="T1136" i="6"/>
  <c r="T1137" i="6"/>
  <c r="T1138" i="6"/>
  <c r="T1139" i="6"/>
  <c r="T1140" i="6"/>
  <c r="T1141" i="6"/>
  <c r="T1142" i="6"/>
  <c r="T1143" i="6"/>
  <c r="T1144" i="6"/>
  <c r="T1145" i="6"/>
  <c r="T1146" i="6"/>
  <c r="T1147" i="6"/>
  <c r="T1148" i="6"/>
  <c r="T1149" i="6"/>
  <c r="T1150" i="6"/>
  <c r="T1151" i="6"/>
  <c r="T1152" i="6"/>
  <c r="T1153" i="6"/>
  <c r="T1154" i="6"/>
  <c r="T1155" i="6"/>
  <c r="T1156" i="6"/>
  <c r="T1157" i="6"/>
  <c r="T1158" i="6"/>
  <c r="T1159" i="6"/>
  <c r="T1160" i="6"/>
  <c r="T1161" i="6"/>
  <c r="T1162" i="6"/>
  <c r="T1163" i="6"/>
  <c r="T1164" i="6"/>
  <c r="T1165" i="6"/>
  <c r="T1166" i="6"/>
  <c r="T1167" i="6"/>
  <c r="T1168" i="6"/>
  <c r="T1169" i="6"/>
  <c r="T1170" i="6"/>
  <c r="T1171" i="6"/>
  <c r="T1172" i="6"/>
  <c r="T1173" i="6"/>
  <c r="T1174" i="6"/>
  <c r="T1175" i="6"/>
  <c r="T1176" i="6"/>
  <c r="T1177" i="6"/>
  <c r="T1178" i="6"/>
  <c r="T1179" i="6"/>
  <c r="T1180" i="6"/>
  <c r="T1181" i="6"/>
  <c r="T1182" i="6"/>
  <c r="T1183" i="6"/>
  <c r="T1184" i="6"/>
  <c r="T1185" i="6"/>
  <c r="T1186" i="6"/>
  <c r="T1187" i="6"/>
  <c r="T1188" i="6"/>
  <c r="T1189" i="6"/>
  <c r="T1190" i="6"/>
  <c r="T1191" i="6"/>
  <c r="T1192" i="6"/>
  <c r="T1193" i="6"/>
  <c r="T1194" i="6"/>
  <c r="T1195" i="6"/>
  <c r="T1196" i="6"/>
  <c r="T1197" i="6"/>
  <c r="T1198" i="6"/>
  <c r="T1199" i="6"/>
  <c r="T1200" i="6"/>
  <c r="T1201" i="6"/>
  <c r="T1202" i="6"/>
  <c r="T1203" i="6"/>
  <c r="T1204" i="6"/>
  <c r="T1205" i="6"/>
  <c r="T1206" i="6"/>
  <c r="T1207" i="6"/>
  <c r="T1208" i="6"/>
  <c r="T1209" i="6"/>
  <c r="T1210" i="6"/>
  <c r="T1211" i="6"/>
  <c r="T1212" i="6"/>
  <c r="T1213" i="6"/>
  <c r="L15" i="10"/>
  <c r="B14" i="12" l="1"/>
  <c r="O15" i="9" l="1"/>
  <c r="O11" i="9" s="1"/>
  <c r="H15" i="11" s="1"/>
  <c r="AH15" i="6"/>
  <c r="AH14" i="6"/>
  <c r="AN15" i="6" l="1"/>
  <c r="G14" i="12"/>
  <c r="AN14" i="6" l="1"/>
  <c r="AN10" i="6" s="1"/>
  <c r="K16" i="9"/>
  <c r="K15" i="9"/>
  <c r="Y15" i="7"/>
  <c r="Y16" i="7"/>
  <c r="Y14" i="7"/>
  <c r="AA16" i="7"/>
  <c r="AA15" i="7"/>
  <c r="AJ16" i="7"/>
  <c r="AA14" i="7"/>
  <c r="AJ14" i="7" l="1"/>
  <c r="Z14" i="3"/>
  <c r="Z15" i="3"/>
  <c r="AI15" i="5"/>
  <c r="Z15" i="5"/>
  <c r="X15" i="5"/>
  <c r="Z14" i="5"/>
  <c r="X14" i="5"/>
  <c r="Z13" i="5"/>
  <c r="X13" i="5"/>
  <c r="X14" i="3"/>
  <c r="X15" i="3"/>
  <c r="X13" i="3"/>
  <c r="AI14" i="3" l="1"/>
  <c r="Z13" i="3" l="1"/>
  <c r="H33" i="11" l="1"/>
  <c r="F21" i="11"/>
  <c r="C30" i="11"/>
  <c r="C31" i="11"/>
  <c r="C32" i="11"/>
  <c r="C29" i="11"/>
  <c r="D28" i="11"/>
  <c r="G28" i="11" s="1"/>
  <c r="D27" i="11"/>
  <c r="C26" i="11"/>
  <c r="C18" i="11"/>
  <c r="C15" i="11"/>
  <c r="C8" i="12"/>
  <c r="C9" i="12"/>
  <c r="G27" i="11" l="1"/>
  <c r="C14" i="12"/>
  <c r="C16" i="11"/>
  <c r="C25" i="11" s="1"/>
  <c r="C10" i="12"/>
  <c r="C7" i="12"/>
  <c r="C33" i="11"/>
  <c r="D26" i="11"/>
  <c r="C19" i="11" l="1"/>
  <c r="G26" i="11"/>
  <c r="L27" i="11"/>
  <c r="N31" i="11" s="1"/>
  <c r="E23" i="12" s="1"/>
  <c r="C15" i="12"/>
  <c r="C21" i="11"/>
  <c r="C13" i="12"/>
  <c r="J7" i="11" l="1"/>
  <c r="J8" i="11" s="1"/>
  <c r="E18" i="12"/>
  <c r="G4" i="11"/>
  <c r="B4" i="11"/>
  <c r="A2" i="12" s="1"/>
  <c r="B3" i="11"/>
  <c r="C2" i="11"/>
  <c r="J4" i="10"/>
  <c r="H4" i="10"/>
  <c r="C4" i="10"/>
  <c r="C3" i="10"/>
  <c r="C2" i="10"/>
  <c r="S1213" i="7"/>
  <c r="V1213" i="7"/>
  <c r="X1213" i="6"/>
  <c r="AL1213" i="6" s="1"/>
  <c r="AM1213" i="6" s="1"/>
  <c r="Z1213" i="6"/>
  <c r="Q1212" i="5"/>
  <c r="T1212" i="5"/>
  <c r="Q1212" i="3"/>
  <c r="T1212" i="3"/>
  <c r="G74" i="9"/>
  <c r="G73" i="9"/>
  <c r="G72" i="9"/>
  <c r="G71" i="9"/>
  <c r="G70" i="9"/>
  <c r="G69" i="9"/>
  <c r="G68" i="9"/>
  <c r="G67" i="9"/>
  <c r="G66" i="9"/>
  <c r="G65" i="9"/>
  <c r="G64" i="9"/>
  <c r="G63" i="9"/>
  <c r="G62" i="9"/>
  <c r="G61" i="9"/>
  <c r="G60" i="9"/>
  <c r="G59" i="9"/>
  <c r="G58" i="9"/>
  <c r="G57" i="9"/>
  <c r="G56" i="9"/>
  <c r="G55" i="9"/>
  <c r="G54" i="9"/>
  <c r="G53" i="9"/>
  <c r="G52" i="9"/>
  <c r="G51" i="9"/>
  <c r="G50" i="9"/>
  <c r="G49" i="9"/>
  <c r="G48" i="9"/>
  <c r="G47" i="9"/>
  <c r="G46" i="9"/>
  <c r="G45" i="9"/>
  <c r="G44" i="9"/>
  <c r="G43" i="9"/>
  <c r="G42" i="9"/>
  <c r="G41" i="9"/>
  <c r="G40" i="9"/>
  <c r="G39" i="9"/>
  <c r="G38" i="9"/>
  <c r="G37" i="9"/>
  <c r="G36" i="9"/>
  <c r="G35" i="9"/>
  <c r="G34" i="9"/>
  <c r="G33" i="9"/>
  <c r="G32" i="9"/>
  <c r="G31" i="9"/>
  <c r="G30" i="9"/>
  <c r="G29" i="9"/>
  <c r="G28" i="9"/>
  <c r="G27" i="9"/>
  <c r="G26" i="9"/>
  <c r="G25" i="9"/>
  <c r="G24" i="9"/>
  <c r="G23" i="9"/>
  <c r="G22" i="9"/>
  <c r="G21" i="9"/>
  <c r="G20" i="9"/>
  <c r="G19" i="9"/>
  <c r="G18" i="9"/>
  <c r="H4" i="9"/>
  <c r="F4" i="9"/>
  <c r="C4" i="9"/>
  <c r="C3" i="9"/>
  <c r="C2" i="9"/>
  <c r="V1212" i="7"/>
  <c r="S1212" i="7"/>
  <c r="V1211" i="7"/>
  <c r="S1211" i="7"/>
  <c r="V1210" i="7"/>
  <c r="S1210" i="7"/>
  <c r="V1209" i="7"/>
  <c r="S1209" i="7"/>
  <c r="V1208" i="7"/>
  <c r="S1208" i="7"/>
  <c r="V1207" i="7"/>
  <c r="S1207" i="7"/>
  <c r="V1206" i="7"/>
  <c r="S1206" i="7"/>
  <c r="V1205" i="7"/>
  <c r="S1205" i="7"/>
  <c r="V1204" i="7"/>
  <c r="S1204" i="7"/>
  <c r="V1203" i="7"/>
  <c r="S1203" i="7"/>
  <c r="V1202" i="7"/>
  <c r="S1202" i="7"/>
  <c r="V1201" i="7"/>
  <c r="S1201" i="7"/>
  <c r="V1200" i="7"/>
  <c r="S1200" i="7"/>
  <c r="V1199" i="7"/>
  <c r="S1199" i="7"/>
  <c r="V1198" i="7"/>
  <c r="S1198" i="7"/>
  <c r="V1197" i="7"/>
  <c r="S1197" i="7"/>
  <c r="V1196" i="7"/>
  <c r="S1196" i="7"/>
  <c r="V1195" i="7"/>
  <c r="S1195" i="7"/>
  <c r="V1194" i="7"/>
  <c r="S1194" i="7"/>
  <c r="V1193" i="7"/>
  <c r="S1193" i="7"/>
  <c r="V1192" i="7"/>
  <c r="S1192" i="7"/>
  <c r="V1191" i="7"/>
  <c r="S1191" i="7"/>
  <c r="V1190" i="7"/>
  <c r="S1190" i="7"/>
  <c r="V1189" i="7"/>
  <c r="S1189" i="7"/>
  <c r="V1188" i="7"/>
  <c r="S1188" i="7"/>
  <c r="V1187" i="7"/>
  <c r="S1187" i="7"/>
  <c r="V1186" i="7"/>
  <c r="S1186" i="7"/>
  <c r="V1185" i="7"/>
  <c r="S1185" i="7"/>
  <c r="V1184" i="7"/>
  <c r="S1184" i="7"/>
  <c r="V1183" i="7"/>
  <c r="S1183" i="7"/>
  <c r="V1182" i="7"/>
  <c r="S1182" i="7"/>
  <c r="V1181" i="7"/>
  <c r="S1181" i="7"/>
  <c r="V1180" i="7"/>
  <c r="S1180" i="7"/>
  <c r="V1179" i="7"/>
  <c r="S1179" i="7"/>
  <c r="V1178" i="7"/>
  <c r="S1178" i="7"/>
  <c r="V1177" i="7"/>
  <c r="S1177" i="7"/>
  <c r="V1176" i="7"/>
  <c r="S1176" i="7"/>
  <c r="V1175" i="7"/>
  <c r="S1175" i="7"/>
  <c r="V1174" i="7"/>
  <c r="S1174" i="7"/>
  <c r="V1173" i="7"/>
  <c r="S1173" i="7"/>
  <c r="V1172" i="7"/>
  <c r="S1172" i="7"/>
  <c r="V1171" i="7"/>
  <c r="S1171" i="7"/>
  <c r="V1170" i="7"/>
  <c r="S1170" i="7"/>
  <c r="V1169" i="7"/>
  <c r="S1169" i="7"/>
  <c r="V1168" i="7"/>
  <c r="S1168" i="7"/>
  <c r="V1167" i="7"/>
  <c r="S1167" i="7"/>
  <c r="V1166" i="7"/>
  <c r="S1166" i="7"/>
  <c r="V1165" i="7"/>
  <c r="S1165" i="7"/>
  <c r="V1164" i="7"/>
  <c r="S1164" i="7"/>
  <c r="V1163" i="7"/>
  <c r="S1163" i="7"/>
  <c r="V1162" i="7"/>
  <c r="S1162" i="7"/>
  <c r="V1161" i="7"/>
  <c r="S1161" i="7"/>
  <c r="V1160" i="7"/>
  <c r="S1160" i="7"/>
  <c r="V1159" i="7"/>
  <c r="S1159" i="7"/>
  <c r="V1158" i="7"/>
  <c r="S1158" i="7"/>
  <c r="V1157" i="7"/>
  <c r="S1157" i="7"/>
  <c r="V1156" i="7"/>
  <c r="S1156" i="7"/>
  <c r="V1155" i="7"/>
  <c r="S1155" i="7"/>
  <c r="V1154" i="7"/>
  <c r="S1154" i="7"/>
  <c r="V1153" i="7"/>
  <c r="S1153" i="7"/>
  <c r="V1152" i="7"/>
  <c r="S1152" i="7"/>
  <c r="V1151" i="7"/>
  <c r="S1151" i="7"/>
  <c r="V1150" i="7"/>
  <c r="S1150" i="7"/>
  <c r="V1149" i="7"/>
  <c r="S1149" i="7"/>
  <c r="V1148" i="7"/>
  <c r="S1148" i="7"/>
  <c r="V1147" i="7"/>
  <c r="S1147" i="7"/>
  <c r="V1146" i="7"/>
  <c r="S1146" i="7"/>
  <c r="V1145" i="7"/>
  <c r="S1145" i="7"/>
  <c r="V1144" i="7"/>
  <c r="S1144" i="7"/>
  <c r="V1143" i="7"/>
  <c r="S1143" i="7"/>
  <c r="V1142" i="7"/>
  <c r="S1142" i="7"/>
  <c r="V1141" i="7"/>
  <c r="S1141" i="7"/>
  <c r="V1140" i="7"/>
  <c r="S1140" i="7"/>
  <c r="V1139" i="7"/>
  <c r="S1139" i="7"/>
  <c r="V1138" i="7"/>
  <c r="S1138" i="7"/>
  <c r="V1137" i="7"/>
  <c r="S1137" i="7"/>
  <c r="V1136" i="7"/>
  <c r="S1136" i="7"/>
  <c r="V1135" i="7"/>
  <c r="S1135" i="7"/>
  <c r="V1134" i="7"/>
  <c r="S1134" i="7"/>
  <c r="V1133" i="7"/>
  <c r="S1133" i="7"/>
  <c r="V1132" i="7"/>
  <c r="S1132" i="7"/>
  <c r="V1131" i="7"/>
  <c r="S1131" i="7"/>
  <c r="V1130" i="7"/>
  <c r="S1130" i="7"/>
  <c r="V1129" i="7"/>
  <c r="S1129" i="7"/>
  <c r="V1128" i="7"/>
  <c r="S1128" i="7"/>
  <c r="V1127" i="7"/>
  <c r="S1127" i="7"/>
  <c r="V1126" i="7"/>
  <c r="S1126" i="7"/>
  <c r="V1125" i="7"/>
  <c r="S1125" i="7"/>
  <c r="V1124" i="7"/>
  <c r="S1124" i="7"/>
  <c r="V1123" i="7"/>
  <c r="S1123" i="7"/>
  <c r="V1122" i="7"/>
  <c r="S1122" i="7"/>
  <c r="V1121" i="7"/>
  <c r="S1121" i="7"/>
  <c r="V1120" i="7"/>
  <c r="S1120" i="7"/>
  <c r="V1119" i="7"/>
  <c r="S1119" i="7"/>
  <c r="V1118" i="7"/>
  <c r="S1118" i="7"/>
  <c r="V1117" i="7"/>
  <c r="S1117" i="7"/>
  <c r="V1116" i="7"/>
  <c r="S1116" i="7"/>
  <c r="V1115" i="7"/>
  <c r="S1115" i="7"/>
  <c r="V1114" i="7"/>
  <c r="S1114" i="7"/>
  <c r="V1113" i="7"/>
  <c r="S1113" i="7"/>
  <c r="V1112" i="7"/>
  <c r="S1112" i="7"/>
  <c r="V1111" i="7"/>
  <c r="S1111" i="7"/>
  <c r="V1110" i="7"/>
  <c r="S1110" i="7"/>
  <c r="V1109" i="7"/>
  <c r="S1109" i="7"/>
  <c r="V1108" i="7"/>
  <c r="S1108" i="7"/>
  <c r="V1107" i="7"/>
  <c r="S1107" i="7"/>
  <c r="V1106" i="7"/>
  <c r="S1106" i="7"/>
  <c r="V1105" i="7"/>
  <c r="S1105" i="7"/>
  <c r="V1104" i="7"/>
  <c r="S1104" i="7"/>
  <c r="V1103" i="7"/>
  <c r="S1103" i="7"/>
  <c r="V1102" i="7"/>
  <c r="S1102" i="7"/>
  <c r="V1101" i="7"/>
  <c r="S1101" i="7"/>
  <c r="V1100" i="7"/>
  <c r="S1100" i="7"/>
  <c r="V1099" i="7"/>
  <c r="S1099" i="7"/>
  <c r="V1098" i="7"/>
  <c r="S1098" i="7"/>
  <c r="V1097" i="7"/>
  <c r="S1097" i="7"/>
  <c r="V1096" i="7"/>
  <c r="S1096" i="7"/>
  <c r="V1095" i="7"/>
  <c r="S1095" i="7"/>
  <c r="V1094" i="7"/>
  <c r="S1094" i="7"/>
  <c r="V1093" i="7"/>
  <c r="S1093" i="7"/>
  <c r="V1092" i="7"/>
  <c r="S1092" i="7"/>
  <c r="V1091" i="7"/>
  <c r="S1091" i="7"/>
  <c r="V1090" i="7"/>
  <c r="S1090" i="7"/>
  <c r="V1089" i="7"/>
  <c r="S1089" i="7"/>
  <c r="V1088" i="7"/>
  <c r="S1088" i="7"/>
  <c r="V1087" i="7"/>
  <c r="S1087" i="7"/>
  <c r="V1086" i="7"/>
  <c r="S1086" i="7"/>
  <c r="V1085" i="7"/>
  <c r="S1085" i="7"/>
  <c r="V1084" i="7"/>
  <c r="S1084" i="7"/>
  <c r="V1083" i="7"/>
  <c r="S1083" i="7"/>
  <c r="V1082" i="7"/>
  <c r="S1082" i="7"/>
  <c r="V1081" i="7"/>
  <c r="S1081" i="7"/>
  <c r="V1080" i="7"/>
  <c r="S1080" i="7"/>
  <c r="V1079" i="7"/>
  <c r="S1079" i="7"/>
  <c r="V1078" i="7"/>
  <c r="S1078" i="7"/>
  <c r="V1077" i="7"/>
  <c r="S1077" i="7"/>
  <c r="V1076" i="7"/>
  <c r="S1076" i="7"/>
  <c r="V1075" i="7"/>
  <c r="S1075" i="7"/>
  <c r="V1074" i="7"/>
  <c r="S1074" i="7"/>
  <c r="V1073" i="7"/>
  <c r="S1073" i="7"/>
  <c r="V1072" i="7"/>
  <c r="S1072" i="7"/>
  <c r="V1071" i="7"/>
  <c r="S1071" i="7"/>
  <c r="V1070" i="7"/>
  <c r="S1070" i="7"/>
  <c r="V1069" i="7"/>
  <c r="S1069" i="7"/>
  <c r="V1068" i="7"/>
  <c r="S1068" i="7"/>
  <c r="V1067" i="7"/>
  <c r="S1067" i="7"/>
  <c r="V1066" i="7"/>
  <c r="S1066" i="7"/>
  <c r="V1065" i="7"/>
  <c r="S1065" i="7"/>
  <c r="V1064" i="7"/>
  <c r="S1064" i="7"/>
  <c r="V1063" i="7"/>
  <c r="S1063" i="7"/>
  <c r="V1062" i="7"/>
  <c r="S1062" i="7"/>
  <c r="V1061" i="7"/>
  <c r="S1061" i="7"/>
  <c r="V1060" i="7"/>
  <c r="S1060" i="7"/>
  <c r="V1059" i="7"/>
  <c r="S1059" i="7"/>
  <c r="V1058" i="7"/>
  <c r="S1058" i="7"/>
  <c r="V1057" i="7"/>
  <c r="S1057" i="7"/>
  <c r="V1056" i="7"/>
  <c r="S1056" i="7"/>
  <c r="V1055" i="7"/>
  <c r="S1055" i="7"/>
  <c r="V1054" i="7"/>
  <c r="S1054" i="7"/>
  <c r="V1053" i="7"/>
  <c r="S1053" i="7"/>
  <c r="V1052" i="7"/>
  <c r="S1052" i="7"/>
  <c r="V1051" i="7"/>
  <c r="S1051" i="7"/>
  <c r="V1050" i="7"/>
  <c r="S1050" i="7"/>
  <c r="V1049" i="7"/>
  <c r="S1049" i="7"/>
  <c r="V1048" i="7"/>
  <c r="S1048" i="7"/>
  <c r="V1047" i="7"/>
  <c r="S1047" i="7"/>
  <c r="V1046" i="7"/>
  <c r="S1046" i="7"/>
  <c r="V1045" i="7"/>
  <c r="S1045" i="7"/>
  <c r="V1044" i="7"/>
  <c r="S1044" i="7"/>
  <c r="V1043" i="7"/>
  <c r="S1043" i="7"/>
  <c r="V1042" i="7"/>
  <c r="S1042" i="7"/>
  <c r="V1041" i="7"/>
  <c r="S1041" i="7"/>
  <c r="V1040" i="7"/>
  <c r="S1040" i="7"/>
  <c r="V1039" i="7"/>
  <c r="S1039" i="7"/>
  <c r="V1038" i="7"/>
  <c r="S1038" i="7"/>
  <c r="V1037" i="7"/>
  <c r="S1037" i="7"/>
  <c r="V1036" i="7"/>
  <c r="S1036" i="7"/>
  <c r="V1035" i="7"/>
  <c r="S1035" i="7"/>
  <c r="V1034" i="7"/>
  <c r="S1034" i="7"/>
  <c r="V1033" i="7"/>
  <c r="S1033" i="7"/>
  <c r="V1032" i="7"/>
  <c r="S1032" i="7"/>
  <c r="V1031" i="7"/>
  <c r="S1031" i="7"/>
  <c r="V1030" i="7"/>
  <c r="S1030" i="7"/>
  <c r="V1029" i="7"/>
  <c r="S1029" i="7"/>
  <c r="V1028" i="7"/>
  <c r="S1028" i="7"/>
  <c r="V1027" i="7"/>
  <c r="S1027" i="7"/>
  <c r="V1026" i="7"/>
  <c r="S1026" i="7"/>
  <c r="V1025" i="7"/>
  <c r="S1025" i="7"/>
  <c r="V1024" i="7"/>
  <c r="S1024" i="7"/>
  <c r="V1023" i="7"/>
  <c r="S1023" i="7"/>
  <c r="V1022" i="7"/>
  <c r="S1022" i="7"/>
  <c r="V1021" i="7"/>
  <c r="S1021" i="7"/>
  <c r="V1020" i="7"/>
  <c r="S1020" i="7"/>
  <c r="V1019" i="7"/>
  <c r="S1019" i="7"/>
  <c r="V1018" i="7"/>
  <c r="S1018" i="7"/>
  <c r="V1017" i="7"/>
  <c r="S1017" i="7"/>
  <c r="V1016" i="7"/>
  <c r="S1016" i="7"/>
  <c r="V1015" i="7"/>
  <c r="S1015" i="7"/>
  <c r="V1014" i="7"/>
  <c r="S1014" i="7"/>
  <c r="V1013" i="7"/>
  <c r="S1013" i="7"/>
  <c r="V1012" i="7"/>
  <c r="S1012" i="7"/>
  <c r="V1011" i="7"/>
  <c r="S1011" i="7"/>
  <c r="V1010" i="7"/>
  <c r="S1010" i="7"/>
  <c r="V1009" i="7"/>
  <c r="S1009" i="7"/>
  <c r="V1008" i="7"/>
  <c r="S1008" i="7"/>
  <c r="V1007" i="7"/>
  <c r="S1007" i="7"/>
  <c r="V1006" i="7"/>
  <c r="S1006" i="7"/>
  <c r="V1005" i="7"/>
  <c r="S1005" i="7"/>
  <c r="V1004" i="7"/>
  <c r="S1004" i="7"/>
  <c r="V1003" i="7"/>
  <c r="S1003" i="7"/>
  <c r="V1002" i="7"/>
  <c r="S1002" i="7"/>
  <c r="V1001" i="7"/>
  <c r="S1001" i="7"/>
  <c r="V1000" i="7"/>
  <c r="S1000" i="7"/>
  <c r="V999" i="7"/>
  <c r="S999" i="7"/>
  <c r="V998" i="7"/>
  <c r="S998" i="7"/>
  <c r="V997" i="7"/>
  <c r="S997" i="7"/>
  <c r="V996" i="7"/>
  <c r="S996" i="7"/>
  <c r="V995" i="7"/>
  <c r="S995" i="7"/>
  <c r="V994" i="7"/>
  <c r="S994" i="7"/>
  <c r="V993" i="7"/>
  <c r="S993" i="7"/>
  <c r="V992" i="7"/>
  <c r="S992" i="7"/>
  <c r="V991" i="7"/>
  <c r="S991" i="7"/>
  <c r="V990" i="7"/>
  <c r="S990" i="7"/>
  <c r="V989" i="7"/>
  <c r="S989" i="7"/>
  <c r="V988" i="7"/>
  <c r="S988" i="7"/>
  <c r="V987" i="7"/>
  <c r="S987" i="7"/>
  <c r="V986" i="7"/>
  <c r="S986" i="7"/>
  <c r="V985" i="7"/>
  <c r="S985" i="7"/>
  <c r="V984" i="7"/>
  <c r="S984" i="7"/>
  <c r="V983" i="7"/>
  <c r="S983" i="7"/>
  <c r="V982" i="7"/>
  <c r="S982" i="7"/>
  <c r="V981" i="7"/>
  <c r="S981" i="7"/>
  <c r="V980" i="7"/>
  <c r="S980" i="7"/>
  <c r="V979" i="7"/>
  <c r="S979" i="7"/>
  <c r="V978" i="7"/>
  <c r="S978" i="7"/>
  <c r="V977" i="7"/>
  <c r="S977" i="7"/>
  <c r="V976" i="7"/>
  <c r="S976" i="7"/>
  <c r="V975" i="7"/>
  <c r="S975" i="7"/>
  <c r="V974" i="7"/>
  <c r="S974" i="7"/>
  <c r="V973" i="7"/>
  <c r="S973" i="7"/>
  <c r="V972" i="7"/>
  <c r="S972" i="7"/>
  <c r="V971" i="7"/>
  <c r="S971" i="7"/>
  <c r="V970" i="7"/>
  <c r="S970" i="7"/>
  <c r="V969" i="7"/>
  <c r="S969" i="7"/>
  <c r="V968" i="7"/>
  <c r="S968" i="7"/>
  <c r="V967" i="7"/>
  <c r="S967" i="7"/>
  <c r="V966" i="7"/>
  <c r="S966" i="7"/>
  <c r="V965" i="7"/>
  <c r="S965" i="7"/>
  <c r="V964" i="7"/>
  <c r="S964" i="7"/>
  <c r="V963" i="7"/>
  <c r="S963" i="7"/>
  <c r="V962" i="7"/>
  <c r="S962" i="7"/>
  <c r="V961" i="7"/>
  <c r="S961" i="7"/>
  <c r="V960" i="7"/>
  <c r="S960" i="7"/>
  <c r="V959" i="7"/>
  <c r="S959" i="7"/>
  <c r="V958" i="7"/>
  <c r="S958" i="7"/>
  <c r="V957" i="7"/>
  <c r="S957" i="7"/>
  <c r="V956" i="7"/>
  <c r="S956" i="7"/>
  <c r="V955" i="7"/>
  <c r="S955" i="7"/>
  <c r="V954" i="7"/>
  <c r="S954" i="7"/>
  <c r="V953" i="7"/>
  <c r="S953" i="7"/>
  <c r="V952" i="7"/>
  <c r="S952" i="7"/>
  <c r="V951" i="7"/>
  <c r="S951" i="7"/>
  <c r="V950" i="7"/>
  <c r="S950" i="7"/>
  <c r="V949" i="7"/>
  <c r="S949" i="7"/>
  <c r="V948" i="7"/>
  <c r="S948" i="7"/>
  <c r="V947" i="7"/>
  <c r="S947" i="7"/>
  <c r="V946" i="7"/>
  <c r="S946" i="7"/>
  <c r="V945" i="7"/>
  <c r="S945" i="7"/>
  <c r="V944" i="7"/>
  <c r="S944" i="7"/>
  <c r="V943" i="7"/>
  <c r="S943" i="7"/>
  <c r="V942" i="7"/>
  <c r="S942" i="7"/>
  <c r="V941" i="7"/>
  <c r="S941" i="7"/>
  <c r="V940" i="7"/>
  <c r="S940" i="7"/>
  <c r="V939" i="7"/>
  <c r="S939" i="7"/>
  <c r="V938" i="7"/>
  <c r="S938" i="7"/>
  <c r="V937" i="7"/>
  <c r="S937" i="7"/>
  <c r="V936" i="7"/>
  <c r="S936" i="7"/>
  <c r="V935" i="7"/>
  <c r="S935" i="7"/>
  <c r="V934" i="7"/>
  <c r="S934" i="7"/>
  <c r="V933" i="7"/>
  <c r="S933" i="7"/>
  <c r="V932" i="7"/>
  <c r="S932" i="7"/>
  <c r="V931" i="7"/>
  <c r="S931" i="7"/>
  <c r="V930" i="7"/>
  <c r="S930" i="7"/>
  <c r="V929" i="7"/>
  <c r="S929" i="7"/>
  <c r="V928" i="7"/>
  <c r="S928" i="7"/>
  <c r="V927" i="7"/>
  <c r="S927" i="7"/>
  <c r="V926" i="7"/>
  <c r="S926" i="7"/>
  <c r="V925" i="7"/>
  <c r="S925" i="7"/>
  <c r="V924" i="7"/>
  <c r="S924" i="7"/>
  <c r="V923" i="7"/>
  <c r="S923" i="7"/>
  <c r="V922" i="7"/>
  <c r="S922" i="7"/>
  <c r="V921" i="7"/>
  <c r="S921" i="7"/>
  <c r="V920" i="7"/>
  <c r="S920" i="7"/>
  <c r="V919" i="7"/>
  <c r="S919" i="7"/>
  <c r="V918" i="7"/>
  <c r="S918" i="7"/>
  <c r="V917" i="7"/>
  <c r="S917" i="7"/>
  <c r="V916" i="7"/>
  <c r="S916" i="7"/>
  <c r="V915" i="7"/>
  <c r="S915" i="7"/>
  <c r="V914" i="7"/>
  <c r="S914" i="7"/>
  <c r="V913" i="7"/>
  <c r="S913" i="7"/>
  <c r="V912" i="7"/>
  <c r="S912" i="7"/>
  <c r="V911" i="7"/>
  <c r="S911" i="7"/>
  <c r="V910" i="7"/>
  <c r="S910" i="7"/>
  <c r="V909" i="7"/>
  <c r="S909" i="7"/>
  <c r="V908" i="7"/>
  <c r="S908" i="7"/>
  <c r="V907" i="7"/>
  <c r="S907" i="7"/>
  <c r="V906" i="7"/>
  <c r="S906" i="7"/>
  <c r="V905" i="7"/>
  <c r="S905" i="7"/>
  <c r="V904" i="7"/>
  <c r="S904" i="7"/>
  <c r="V903" i="7"/>
  <c r="S903" i="7"/>
  <c r="V902" i="7"/>
  <c r="S902" i="7"/>
  <c r="V901" i="7"/>
  <c r="S901" i="7"/>
  <c r="V900" i="7"/>
  <c r="S900" i="7"/>
  <c r="V899" i="7"/>
  <c r="S899" i="7"/>
  <c r="V898" i="7"/>
  <c r="S898" i="7"/>
  <c r="V897" i="7"/>
  <c r="S897" i="7"/>
  <c r="V896" i="7"/>
  <c r="S896" i="7"/>
  <c r="V895" i="7"/>
  <c r="S895" i="7"/>
  <c r="V894" i="7"/>
  <c r="S894" i="7"/>
  <c r="V893" i="7"/>
  <c r="S893" i="7"/>
  <c r="V892" i="7"/>
  <c r="S892" i="7"/>
  <c r="V891" i="7"/>
  <c r="S891" i="7"/>
  <c r="V890" i="7"/>
  <c r="S890" i="7"/>
  <c r="V889" i="7"/>
  <c r="S889" i="7"/>
  <c r="V888" i="7"/>
  <c r="S888" i="7"/>
  <c r="V887" i="7"/>
  <c r="S887" i="7"/>
  <c r="V886" i="7"/>
  <c r="S886" i="7"/>
  <c r="V885" i="7"/>
  <c r="S885" i="7"/>
  <c r="V884" i="7"/>
  <c r="S884" i="7"/>
  <c r="V883" i="7"/>
  <c r="S883" i="7"/>
  <c r="V882" i="7"/>
  <c r="S882" i="7"/>
  <c r="V881" i="7"/>
  <c r="S881" i="7"/>
  <c r="V880" i="7"/>
  <c r="S880" i="7"/>
  <c r="V879" i="7"/>
  <c r="S879" i="7"/>
  <c r="V878" i="7"/>
  <c r="S878" i="7"/>
  <c r="V877" i="7"/>
  <c r="S877" i="7"/>
  <c r="V876" i="7"/>
  <c r="S876" i="7"/>
  <c r="V875" i="7"/>
  <c r="S875" i="7"/>
  <c r="V874" i="7"/>
  <c r="S874" i="7"/>
  <c r="V873" i="7"/>
  <c r="S873" i="7"/>
  <c r="V872" i="7"/>
  <c r="S872" i="7"/>
  <c r="V871" i="7"/>
  <c r="S871" i="7"/>
  <c r="V870" i="7"/>
  <c r="S870" i="7"/>
  <c r="V869" i="7"/>
  <c r="S869" i="7"/>
  <c r="V868" i="7"/>
  <c r="S868" i="7"/>
  <c r="V867" i="7"/>
  <c r="S867" i="7"/>
  <c r="V866" i="7"/>
  <c r="S866" i="7"/>
  <c r="V865" i="7"/>
  <c r="S865" i="7"/>
  <c r="V864" i="7"/>
  <c r="S864" i="7"/>
  <c r="V863" i="7"/>
  <c r="S863" i="7"/>
  <c r="V862" i="7"/>
  <c r="S862" i="7"/>
  <c r="V861" i="7"/>
  <c r="S861" i="7"/>
  <c r="V860" i="7"/>
  <c r="S860" i="7"/>
  <c r="V859" i="7"/>
  <c r="S859" i="7"/>
  <c r="V858" i="7"/>
  <c r="S858" i="7"/>
  <c r="V857" i="7"/>
  <c r="S857" i="7"/>
  <c r="V856" i="7"/>
  <c r="S856" i="7"/>
  <c r="V855" i="7"/>
  <c r="S855" i="7"/>
  <c r="V854" i="7"/>
  <c r="S854" i="7"/>
  <c r="V853" i="7"/>
  <c r="S853" i="7"/>
  <c r="V852" i="7"/>
  <c r="S852" i="7"/>
  <c r="V851" i="7"/>
  <c r="S851" i="7"/>
  <c r="V850" i="7"/>
  <c r="S850" i="7"/>
  <c r="V849" i="7"/>
  <c r="S849" i="7"/>
  <c r="V848" i="7"/>
  <c r="S848" i="7"/>
  <c r="V847" i="7"/>
  <c r="S847" i="7"/>
  <c r="V846" i="7"/>
  <c r="S846" i="7"/>
  <c r="V845" i="7"/>
  <c r="S845" i="7"/>
  <c r="V844" i="7"/>
  <c r="S844" i="7"/>
  <c r="V843" i="7"/>
  <c r="S843" i="7"/>
  <c r="V842" i="7"/>
  <c r="S842" i="7"/>
  <c r="V841" i="7"/>
  <c r="S841" i="7"/>
  <c r="V840" i="7"/>
  <c r="S840" i="7"/>
  <c r="V839" i="7"/>
  <c r="S839" i="7"/>
  <c r="V838" i="7"/>
  <c r="S838" i="7"/>
  <c r="V837" i="7"/>
  <c r="S837" i="7"/>
  <c r="V836" i="7"/>
  <c r="S836" i="7"/>
  <c r="V835" i="7"/>
  <c r="S835" i="7"/>
  <c r="V834" i="7"/>
  <c r="S834" i="7"/>
  <c r="V833" i="7"/>
  <c r="S833" i="7"/>
  <c r="V832" i="7"/>
  <c r="S832" i="7"/>
  <c r="V831" i="7"/>
  <c r="S831" i="7"/>
  <c r="V830" i="7"/>
  <c r="S830" i="7"/>
  <c r="V829" i="7"/>
  <c r="S829" i="7"/>
  <c r="V828" i="7"/>
  <c r="S828" i="7"/>
  <c r="V827" i="7"/>
  <c r="S827" i="7"/>
  <c r="V826" i="7"/>
  <c r="S826" i="7"/>
  <c r="V825" i="7"/>
  <c r="S825" i="7"/>
  <c r="V824" i="7"/>
  <c r="S824" i="7"/>
  <c r="V823" i="7"/>
  <c r="S823" i="7"/>
  <c r="V822" i="7"/>
  <c r="S822" i="7"/>
  <c r="V821" i="7"/>
  <c r="S821" i="7"/>
  <c r="V820" i="7"/>
  <c r="S820" i="7"/>
  <c r="V819" i="7"/>
  <c r="S819" i="7"/>
  <c r="V818" i="7"/>
  <c r="S818" i="7"/>
  <c r="V817" i="7"/>
  <c r="S817" i="7"/>
  <c r="V816" i="7"/>
  <c r="S816" i="7"/>
  <c r="V815" i="7"/>
  <c r="S815" i="7"/>
  <c r="V814" i="7"/>
  <c r="S814" i="7"/>
  <c r="V813" i="7"/>
  <c r="S813" i="7"/>
  <c r="V812" i="7"/>
  <c r="S812" i="7"/>
  <c r="V811" i="7"/>
  <c r="S811" i="7"/>
  <c r="V810" i="7"/>
  <c r="S810" i="7"/>
  <c r="V809" i="7"/>
  <c r="S809" i="7"/>
  <c r="V808" i="7"/>
  <c r="S808" i="7"/>
  <c r="V807" i="7"/>
  <c r="S807" i="7"/>
  <c r="V806" i="7"/>
  <c r="S806" i="7"/>
  <c r="V805" i="7"/>
  <c r="S805" i="7"/>
  <c r="V804" i="7"/>
  <c r="S804" i="7"/>
  <c r="V803" i="7"/>
  <c r="S803" i="7"/>
  <c r="V802" i="7"/>
  <c r="S802" i="7"/>
  <c r="V801" i="7"/>
  <c r="S801" i="7"/>
  <c r="V800" i="7"/>
  <c r="S800" i="7"/>
  <c r="V799" i="7"/>
  <c r="S799" i="7"/>
  <c r="V798" i="7"/>
  <c r="S798" i="7"/>
  <c r="V797" i="7"/>
  <c r="S797" i="7"/>
  <c r="V796" i="7"/>
  <c r="S796" i="7"/>
  <c r="V795" i="7"/>
  <c r="S795" i="7"/>
  <c r="V794" i="7"/>
  <c r="S794" i="7"/>
  <c r="V793" i="7"/>
  <c r="S793" i="7"/>
  <c r="V792" i="7"/>
  <c r="S792" i="7"/>
  <c r="V791" i="7"/>
  <c r="S791" i="7"/>
  <c r="V790" i="7"/>
  <c r="S790" i="7"/>
  <c r="V789" i="7"/>
  <c r="S789" i="7"/>
  <c r="V788" i="7"/>
  <c r="S788" i="7"/>
  <c r="V787" i="7"/>
  <c r="S787" i="7"/>
  <c r="V786" i="7"/>
  <c r="S786" i="7"/>
  <c r="V785" i="7"/>
  <c r="S785" i="7"/>
  <c r="V784" i="7"/>
  <c r="S784" i="7"/>
  <c r="V783" i="7"/>
  <c r="S783" i="7"/>
  <c r="V782" i="7"/>
  <c r="S782" i="7"/>
  <c r="V781" i="7"/>
  <c r="S781" i="7"/>
  <c r="V780" i="7"/>
  <c r="S780" i="7"/>
  <c r="V779" i="7"/>
  <c r="S779" i="7"/>
  <c r="V778" i="7"/>
  <c r="S778" i="7"/>
  <c r="V777" i="7"/>
  <c r="S777" i="7"/>
  <c r="V776" i="7"/>
  <c r="S776" i="7"/>
  <c r="V775" i="7"/>
  <c r="S775" i="7"/>
  <c r="V774" i="7"/>
  <c r="S774" i="7"/>
  <c r="V773" i="7"/>
  <c r="S773" i="7"/>
  <c r="V772" i="7"/>
  <c r="S772" i="7"/>
  <c r="V771" i="7"/>
  <c r="S771" i="7"/>
  <c r="V770" i="7"/>
  <c r="S770" i="7"/>
  <c r="V769" i="7"/>
  <c r="S769" i="7"/>
  <c r="V768" i="7"/>
  <c r="S768" i="7"/>
  <c r="V767" i="7"/>
  <c r="S767" i="7"/>
  <c r="V766" i="7"/>
  <c r="S766" i="7"/>
  <c r="V765" i="7"/>
  <c r="S765" i="7"/>
  <c r="V764" i="7"/>
  <c r="S764" i="7"/>
  <c r="V763" i="7"/>
  <c r="S763" i="7"/>
  <c r="V762" i="7"/>
  <c r="S762" i="7"/>
  <c r="V761" i="7"/>
  <c r="S761" i="7"/>
  <c r="V760" i="7"/>
  <c r="S760" i="7"/>
  <c r="V759" i="7"/>
  <c r="S759" i="7"/>
  <c r="V758" i="7"/>
  <c r="S758" i="7"/>
  <c r="V757" i="7"/>
  <c r="S757" i="7"/>
  <c r="V756" i="7"/>
  <c r="S756" i="7"/>
  <c r="V755" i="7"/>
  <c r="S755" i="7"/>
  <c r="V754" i="7"/>
  <c r="S754" i="7"/>
  <c r="V753" i="7"/>
  <c r="S753" i="7"/>
  <c r="V752" i="7"/>
  <c r="S752" i="7"/>
  <c r="V751" i="7"/>
  <c r="S751" i="7"/>
  <c r="V750" i="7"/>
  <c r="S750" i="7"/>
  <c r="V749" i="7"/>
  <c r="S749" i="7"/>
  <c r="V748" i="7"/>
  <c r="S748" i="7"/>
  <c r="V747" i="7"/>
  <c r="S747" i="7"/>
  <c r="V746" i="7"/>
  <c r="S746" i="7"/>
  <c r="V745" i="7"/>
  <c r="S745" i="7"/>
  <c r="V744" i="7"/>
  <c r="S744" i="7"/>
  <c r="V743" i="7"/>
  <c r="S743" i="7"/>
  <c r="V742" i="7"/>
  <c r="S742" i="7"/>
  <c r="V741" i="7"/>
  <c r="S741" i="7"/>
  <c r="V740" i="7"/>
  <c r="S740" i="7"/>
  <c r="V739" i="7"/>
  <c r="S739" i="7"/>
  <c r="V738" i="7"/>
  <c r="S738" i="7"/>
  <c r="V737" i="7"/>
  <c r="S737" i="7"/>
  <c r="V736" i="7"/>
  <c r="S736" i="7"/>
  <c r="V735" i="7"/>
  <c r="S735" i="7"/>
  <c r="V734" i="7"/>
  <c r="S734" i="7"/>
  <c r="V733" i="7"/>
  <c r="S733" i="7"/>
  <c r="V732" i="7"/>
  <c r="S732" i="7"/>
  <c r="V731" i="7"/>
  <c r="S731" i="7"/>
  <c r="V730" i="7"/>
  <c r="S730" i="7"/>
  <c r="V729" i="7"/>
  <c r="S729" i="7"/>
  <c r="V728" i="7"/>
  <c r="S728" i="7"/>
  <c r="V727" i="7"/>
  <c r="S727" i="7"/>
  <c r="V726" i="7"/>
  <c r="S726" i="7"/>
  <c r="V725" i="7"/>
  <c r="S725" i="7"/>
  <c r="V724" i="7"/>
  <c r="S724" i="7"/>
  <c r="V723" i="7"/>
  <c r="S723" i="7"/>
  <c r="V722" i="7"/>
  <c r="S722" i="7"/>
  <c r="V721" i="7"/>
  <c r="S721" i="7"/>
  <c r="V720" i="7"/>
  <c r="S720" i="7"/>
  <c r="V719" i="7"/>
  <c r="S719" i="7"/>
  <c r="V718" i="7"/>
  <c r="S718" i="7"/>
  <c r="V717" i="7"/>
  <c r="S717" i="7"/>
  <c r="V716" i="7"/>
  <c r="S716" i="7"/>
  <c r="V715" i="7"/>
  <c r="S715" i="7"/>
  <c r="V714" i="7"/>
  <c r="S714" i="7"/>
  <c r="V713" i="7"/>
  <c r="S713" i="7"/>
  <c r="V712" i="7"/>
  <c r="S712" i="7"/>
  <c r="V711" i="7"/>
  <c r="S711" i="7"/>
  <c r="V710" i="7"/>
  <c r="S710" i="7"/>
  <c r="V709" i="7"/>
  <c r="S709" i="7"/>
  <c r="V708" i="7"/>
  <c r="S708" i="7"/>
  <c r="V707" i="7"/>
  <c r="S707" i="7"/>
  <c r="V706" i="7"/>
  <c r="S706" i="7"/>
  <c r="V705" i="7"/>
  <c r="S705" i="7"/>
  <c r="V704" i="7"/>
  <c r="S704" i="7"/>
  <c r="V703" i="7"/>
  <c r="S703" i="7"/>
  <c r="V702" i="7"/>
  <c r="S702" i="7"/>
  <c r="V701" i="7"/>
  <c r="S701" i="7"/>
  <c r="V700" i="7"/>
  <c r="S700" i="7"/>
  <c r="V699" i="7"/>
  <c r="S699" i="7"/>
  <c r="V698" i="7"/>
  <c r="S698" i="7"/>
  <c r="V697" i="7"/>
  <c r="S697" i="7"/>
  <c r="V696" i="7"/>
  <c r="S696" i="7"/>
  <c r="V695" i="7"/>
  <c r="S695" i="7"/>
  <c r="V694" i="7"/>
  <c r="S694" i="7"/>
  <c r="V693" i="7"/>
  <c r="S693" i="7"/>
  <c r="V692" i="7"/>
  <c r="S692" i="7"/>
  <c r="V691" i="7"/>
  <c r="S691" i="7"/>
  <c r="V690" i="7"/>
  <c r="S690" i="7"/>
  <c r="V689" i="7"/>
  <c r="S689" i="7"/>
  <c r="V688" i="7"/>
  <c r="S688" i="7"/>
  <c r="V687" i="7"/>
  <c r="S687" i="7"/>
  <c r="V686" i="7"/>
  <c r="S686" i="7"/>
  <c r="V685" i="7"/>
  <c r="S685" i="7"/>
  <c r="V684" i="7"/>
  <c r="S684" i="7"/>
  <c r="V683" i="7"/>
  <c r="S683" i="7"/>
  <c r="V682" i="7"/>
  <c r="S682" i="7"/>
  <c r="V681" i="7"/>
  <c r="S681" i="7"/>
  <c r="V680" i="7"/>
  <c r="S680" i="7"/>
  <c r="V679" i="7"/>
  <c r="S679" i="7"/>
  <c r="V678" i="7"/>
  <c r="S678" i="7"/>
  <c r="V677" i="7"/>
  <c r="S677" i="7"/>
  <c r="V676" i="7"/>
  <c r="S676" i="7"/>
  <c r="V675" i="7"/>
  <c r="S675" i="7"/>
  <c r="V674" i="7"/>
  <c r="S674" i="7"/>
  <c r="V673" i="7"/>
  <c r="S673" i="7"/>
  <c r="V672" i="7"/>
  <c r="S672" i="7"/>
  <c r="V671" i="7"/>
  <c r="S671" i="7"/>
  <c r="V670" i="7"/>
  <c r="S670" i="7"/>
  <c r="V669" i="7"/>
  <c r="S669" i="7"/>
  <c r="V668" i="7"/>
  <c r="S668" i="7"/>
  <c r="V667" i="7"/>
  <c r="S667" i="7"/>
  <c r="V666" i="7"/>
  <c r="S666" i="7"/>
  <c r="V665" i="7"/>
  <c r="S665" i="7"/>
  <c r="V664" i="7"/>
  <c r="S664" i="7"/>
  <c r="V663" i="7"/>
  <c r="S663" i="7"/>
  <c r="V662" i="7"/>
  <c r="S662" i="7"/>
  <c r="V661" i="7"/>
  <c r="S661" i="7"/>
  <c r="V660" i="7"/>
  <c r="S660" i="7"/>
  <c r="V659" i="7"/>
  <c r="S659" i="7"/>
  <c r="V658" i="7"/>
  <c r="S658" i="7"/>
  <c r="V657" i="7"/>
  <c r="S657" i="7"/>
  <c r="V656" i="7"/>
  <c r="S656" i="7"/>
  <c r="V655" i="7"/>
  <c r="S655" i="7"/>
  <c r="V654" i="7"/>
  <c r="S654" i="7"/>
  <c r="V653" i="7"/>
  <c r="S653" i="7"/>
  <c r="V652" i="7"/>
  <c r="S652" i="7"/>
  <c r="V651" i="7"/>
  <c r="S651" i="7"/>
  <c r="V650" i="7"/>
  <c r="S650" i="7"/>
  <c r="V649" i="7"/>
  <c r="S649" i="7"/>
  <c r="V648" i="7"/>
  <c r="S648" i="7"/>
  <c r="V647" i="7"/>
  <c r="S647" i="7"/>
  <c r="V646" i="7"/>
  <c r="S646" i="7"/>
  <c r="V645" i="7"/>
  <c r="S645" i="7"/>
  <c r="V644" i="7"/>
  <c r="S644" i="7"/>
  <c r="V643" i="7"/>
  <c r="S643" i="7"/>
  <c r="V642" i="7"/>
  <c r="S642" i="7"/>
  <c r="V641" i="7"/>
  <c r="S641" i="7"/>
  <c r="V640" i="7"/>
  <c r="S640" i="7"/>
  <c r="V639" i="7"/>
  <c r="S639" i="7"/>
  <c r="V638" i="7"/>
  <c r="S638" i="7"/>
  <c r="V637" i="7"/>
  <c r="S637" i="7"/>
  <c r="V636" i="7"/>
  <c r="S636" i="7"/>
  <c r="V635" i="7"/>
  <c r="S635" i="7"/>
  <c r="V634" i="7"/>
  <c r="S634" i="7"/>
  <c r="V633" i="7"/>
  <c r="S633" i="7"/>
  <c r="V632" i="7"/>
  <c r="S632" i="7"/>
  <c r="V631" i="7"/>
  <c r="S631" i="7"/>
  <c r="V630" i="7"/>
  <c r="S630" i="7"/>
  <c r="V629" i="7"/>
  <c r="S629" i="7"/>
  <c r="V628" i="7"/>
  <c r="S628" i="7"/>
  <c r="V627" i="7"/>
  <c r="S627" i="7"/>
  <c r="V626" i="7"/>
  <c r="S626" i="7"/>
  <c r="V625" i="7"/>
  <c r="S625" i="7"/>
  <c r="V624" i="7"/>
  <c r="S624" i="7"/>
  <c r="V623" i="7"/>
  <c r="S623" i="7"/>
  <c r="V622" i="7"/>
  <c r="S622" i="7"/>
  <c r="V621" i="7"/>
  <c r="S621" i="7"/>
  <c r="V620" i="7"/>
  <c r="S620" i="7"/>
  <c r="V619" i="7"/>
  <c r="S619" i="7"/>
  <c r="V618" i="7"/>
  <c r="S618" i="7"/>
  <c r="V617" i="7"/>
  <c r="S617" i="7"/>
  <c r="V616" i="7"/>
  <c r="S616" i="7"/>
  <c r="V615" i="7"/>
  <c r="S615" i="7"/>
  <c r="V614" i="7"/>
  <c r="S614" i="7"/>
  <c r="V613" i="7"/>
  <c r="S613" i="7"/>
  <c r="V612" i="7"/>
  <c r="S612" i="7"/>
  <c r="V611" i="7"/>
  <c r="S611" i="7"/>
  <c r="V610" i="7"/>
  <c r="S610" i="7"/>
  <c r="V609" i="7"/>
  <c r="S609" i="7"/>
  <c r="V608" i="7"/>
  <c r="S608" i="7"/>
  <c r="V607" i="7"/>
  <c r="S607" i="7"/>
  <c r="V606" i="7"/>
  <c r="S606" i="7"/>
  <c r="V605" i="7"/>
  <c r="S605" i="7"/>
  <c r="V604" i="7"/>
  <c r="S604" i="7"/>
  <c r="V603" i="7"/>
  <c r="S603" i="7"/>
  <c r="V602" i="7"/>
  <c r="S602" i="7"/>
  <c r="V601" i="7"/>
  <c r="S601" i="7"/>
  <c r="V600" i="7"/>
  <c r="S600" i="7"/>
  <c r="V599" i="7"/>
  <c r="S599" i="7"/>
  <c r="V598" i="7"/>
  <c r="S598" i="7"/>
  <c r="V597" i="7"/>
  <c r="S597" i="7"/>
  <c r="V596" i="7"/>
  <c r="S596" i="7"/>
  <c r="V595" i="7"/>
  <c r="S595" i="7"/>
  <c r="V594" i="7"/>
  <c r="S594" i="7"/>
  <c r="V593" i="7"/>
  <c r="S593" i="7"/>
  <c r="V592" i="7"/>
  <c r="S592" i="7"/>
  <c r="V591" i="7"/>
  <c r="S591" i="7"/>
  <c r="V590" i="7"/>
  <c r="S590" i="7"/>
  <c r="V589" i="7"/>
  <c r="S589" i="7"/>
  <c r="V588" i="7"/>
  <c r="S588" i="7"/>
  <c r="V587" i="7"/>
  <c r="S587" i="7"/>
  <c r="V586" i="7"/>
  <c r="S586" i="7"/>
  <c r="V585" i="7"/>
  <c r="S585" i="7"/>
  <c r="V584" i="7"/>
  <c r="S584" i="7"/>
  <c r="V583" i="7"/>
  <c r="S583" i="7"/>
  <c r="V582" i="7"/>
  <c r="S582" i="7"/>
  <c r="V581" i="7"/>
  <c r="S581" i="7"/>
  <c r="V580" i="7"/>
  <c r="S580" i="7"/>
  <c r="V579" i="7"/>
  <c r="S579" i="7"/>
  <c r="V578" i="7"/>
  <c r="S578" i="7"/>
  <c r="V577" i="7"/>
  <c r="S577" i="7"/>
  <c r="V576" i="7"/>
  <c r="S576" i="7"/>
  <c r="V575" i="7"/>
  <c r="S575" i="7"/>
  <c r="V574" i="7"/>
  <c r="S574" i="7"/>
  <c r="V573" i="7"/>
  <c r="S573" i="7"/>
  <c r="V572" i="7"/>
  <c r="S572" i="7"/>
  <c r="V571" i="7"/>
  <c r="S571" i="7"/>
  <c r="V570" i="7"/>
  <c r="S570" i="7"/>
  <c r="V569" i="7"/>
  <c r="S569" i="7"/>
  <c r="V568" i="7"/>
  <c r="S568" i="7"/>
  <c r="V567" i="7"/>
  <c r="S567" i="7"/>
  <c r="V566" i="7"/>
  <c r="S566" i="7"/>
  <c r="V565" i="7"/>
  <c r="S565" i="7"/>
  <c r="V564" i="7"/>
  <c r="S564" i="7"/>
  <c r="V563" i="7"/>
  <c r="S563" i="7"/>
  <c r="V562" i="7"/>
  <c r="S562" i="7"/>
  <c r="V561" i="7"/>
  <c r="S561" i="7"/>
  <c r="V560" i="7"/>
  <c r="S560" i="7"/>
  <c r="V559" i="7"/>
  <c r="S559" i="7"/>
  <c r="V558" i="7"/>
  <c r="S558" i="7"/>
  <c r="V557" i="7"/>
  <c r="S557" i="7"/>
  <c r="V556" i="7"/>
  <c r="S556" i="7"/>
  <c r="V555" i="7"/>
  <c r="S555" i="7"/>
  <c r="V554" i="7"/>
  <c r="S554" i="7"/>
  <c r="V553" i="7"/>
  <c r="S553" i="7"/>
  <c r="V552" i="7"/>
  <c r="S552" i="7"/>
  <c r="V551" i="7"/>
  <c r="S551" i="7"/>
  <c r="V550" i="7"/>
  <c r="S550" i="7"/>
  <c r="V549" i="7"/>
  <c r="S549" i="7"/>
  <c r="V548" i="7"/>
  <c r="S548" i="7"/>
  <c r="V547" i="7"/>
  <c r="S547" i="7"/>
  <c r="V546" i="7"/>
  <c r="S546" i="7"/>
  <c r="V545" i="7"/>
  <c r="S545" i="7"/>
  <c r="V544" i="7"/>
  <c r="S544" i="7"/>
  <c r="V543" i="7"/>
  <c r="S543" i="7"/>
  <c r="V542" i="7"/>
  <c r="S542" i="7"/>
  <c r="V541" i="7"/>
  <c r="S541" i="7"/>
  <c r="V540" i="7"/>
  <c r="S540" i="7"/>
  <c r="V539" i="7"/>
  <c r="S539" i="7"/>
  <c r="V538" i="7"/>
  <c r="S538" i="7"/>
  <c r="V537" i="7"/>
  <c r="S537" i="7"/>
  <c r="V536" i="7"/>
  <c r="S536" i="7"/>
  <c r="V535" i="7"/>
  <c r="S535" i="7"/>
  <c r="V534" i="7"/>
  <c r="S534" i="7"/>
  <c r="V533" i="7"/>
  <c r="S533" i="7"/>
  <c r="V532" i="7"/>
  <c r="S532" i="7"/>
  <c r="V531" i="7"/>
  <c r="S531" i="7"/>
  <c r="V530" i="7"/>
  <c r="S530" i="7"/>
  <c r="V529" i="7"/>
  <c r="S529" i="7"/>
  <c r="V528" i="7"/>
  <c r="S528" i="7"/>
  <c r="V527" i="7"/>
  <c r="S527" i="7"/>
  <c r="V526" i="7"/>
  <c r="S526" i="7"/>
  <c r="V525" i="7"/>
  <c r="S525" i="7"/>
  <c r="V524" i="7"/>
  <c r="S524" i="7"/>
  <c r="V523" i="7"/>
  <c r="S523" i="7"/>
  <c r="V522" i="7"/>
  <c r="S522" i="7"/>
  <c r="V521" i="7"/>
  <c r="S521" i="7"/>
  <c r="V520" i="7"/>
  <c r="S520" i="7"/>
  <c r="V519" i="7"/>
  <c r="S519" i="7"/>
  <c r="V518" i="7"/>
  <c r="S518" i="7"/>
  <c r="V517" i="7"/>
  <c r="S517" i="7"/>
  <c r="V516" i="7"/>
  <c r="S516" i="7"/>
  <c r="V515" i="7"/>
  <c r="S515" i="7"/>
  <c r="V514" i="7"/>
  <c r="S514" i="7"/>
  <c r="V513" i="7"/>
  <c r="S513" i="7"/>
  <c r="V512" i="7"/>
  <c r="S512" i="7"/>
  <c r="V511" i="7"/>
  <c r="S511" i="7"/>
  <c r="V510" i="7"/>
  <c r="S510" i="7"/>
  <c r="V509" i="7"/>
  <c r="S509" i="7"/>
  <c r="V508" i="7"/>
  <c r="S508" i="7"/>
  <c r="V507" i="7"/>
  <c r="S507" i="7"/>
  <c r="V506" i="7"/>
  <c r="S506" i="7"/>
  <c r="V505" i="7"/>
  <c r="S505" i="7"/>
  <c r="V504" i="7"/>
  <c r="S504" i="7"/>
  <c r="V503" i="7"/>
  <c r="S503" i="7"/>
  <c r="V502" i="7"/>
  <c r="S502" i="7"/>
  <c r="V501" i="7"/>
  <c r="S501" i="7"/>
  <c r="V500" i="7"/>
  <c r="S500" i="7"/>
  <c r="V499" i="7"/>
  <c r="S499" i="7"/>
  <c r="V498" i="7"/>
  <c r="S498" i="7"/>
  <c r="V497" i="7"/>
  <c r="S497" i="7"/>
  <c r="V496" i="7"/>
  <c r="S496" i="7"/>
  <c r="V495" i="7"/>
  <c r="S495" i="7"/>
  <c r="V494" i="7"/>
  <c r="S494" i="7"/>
  <c r="V493" i="7"/>
  <c r="S493" i="7"/>
  <c r="V492" i="7"/>
  <c r="S492" i="7"/>
  <c r="V491" i="7"/>
  <c r="S491" i="7"/>
  <c r="V490" i="7"/>
  <c r="S490" i="7"/>
  <c r="V489" i="7"/>
  <c r="S489" i="7"/>
  <c r="V488" i="7"/>
  <c r="S488" i="7"/>
  <c r="V487" i="7"/>
  <c r="S487" i="7"/>
  <c r="V486" i="7"/>
  <c r="S486" i="7"/>
  <c r="V485" i="7"/>
  <c r="S485" i="7"/>
  <c r="V484" i="7"/>
  <c r="S484" i="7"/>
  <c r="V483" i="7"/>
  <c r="S483" i="7"/>
  <c r="V482" i="7"/>
  <c r="S482" i="7"/>
  <c r="V481" i="7"/>
  <c r="S481" i="7"/>
  <c r="V480" i="7"/>
  <c r="S480" i="7"/>
  <c r="V479" i="7"/>
  <c r="S479" i="7"/>
  <c r="V478" i="7"/>
  <c r="S478" i="7"/>
  <c r="V477" i="7"/>
  <c r="S477" i="7"/>
  <c r="V476" i="7"/>
  <c r="S476" i="7"/>
  <c r="V475" i="7"/>
  <c r="S475" i="7"/>
  <c r="V474" i="7"/>
  <c r="S474" i="7"/>
  <c r="V473" i="7"/>
  <c r="S473" i="7"/>
  <c r="V472" i="7"/>
  <c r="S472" i="7"/>
  <c r="V471" i="7"/>
  <c r="S471" i="7"/>
  <c r="V470" i="7"/>
  <c r="S470" i="7"/>
  <c r="V469" i="7"/>
  <c r="S469" i="7"/>
  <c r="V468" i="7"/>
  <c r="S468" i="7"/>
  <c r="V467" i="7"/>
  <c r="S467" i="7"/>
  <c r="V466" i="7"/>
  <c r="S466" i="7"/>
  <c r="V465" i="7"/>
  <c r="S465" i="7"/>
  <c r="V464" i="7"/>
  <c r="S464" i="7"/>
  <c r="V463" i="7"/>
  <c r="S463" i="7"/>
  <c r="V462" i="7"/>
  <c r="S462" i="7"/>
  <c r="V461" i="7"/>
  <c r="S461" i="7"/>
  <c r="V460" i="7"/>
  <c r="S460" i="7"/>
  <c r="V459" i="7"/>
  <c r="S459" i="7"/>
  <c r="V458" i="7"/>
  <c r="S458" i="7"/>
  <c r="V457" i="7"/>
  <c r="S457" i="7"/>
  <c r="V456" i="7"/>
  <c r="S456" i="7"/>
  <c r="V455" i="7"/>
  <c r="S455" i="7"/>
  <c r="V454" i="7"/>
  <c r="S454" i="7"/>
  <c r="V453" i="7"/>
  <c r="S453" i="7"/>
  <c r="V452" i="7"/>
  <c r="S452" i="7"/>
  <c r="V451" i="7"/>
  <c r="S451" i="7"/>
  <c r="V450" i="7"/>
  <c r="S450" i="7"/>
  <c r="V449" i="7"/>
  <c r="S449" i="7"/>
  <c r="V448" i="7"/>
  <c r="S448" i="7"/>
  <c r="V447" i="7"/>
  <c r="S447" i="7"/>
  <c r="V446" i="7"/>
  <c r="S446" i="7"/>
  <c r="V445" i="7"/>
  <c r="S445" i="7"/>
  <c r="V444" i="7"/>
  <c r="S444" i="7"/>
  <c r="V443" i="7"/>
  <c r="S443" i="7"/>
  <c r="V442" i="7"/>
  <c r="S442" i="7"/>
  <c r="V441" i="7"/>
  <c r="S441" i="7"/>
  <c r="V440" i="7"/>
  <c r="S440" i="7"/>
  <c r="V439" i="7"/>
  <c r="S439" i="7"/>
  <c r="V438" i="7"/>
  <c r="S438" i="7"/>
  <c r="V437" i="7"/>
  <c r="S437" i="7"/>
  <c r="V436" i="7"/>
  <c r="S436" i="7"/>
  <c r="V435" i="7"/>
  <c r="S435" i="7"/>
  <c r="V434" i="7"/>
  <c r="S434" i="7"/>
  <c r="V433" i="7"/>
  <c r="S433" i="7"/>
  <c r="V432" i="7"/>
  <c r="S432" i="7"/>
  <c r="V431" i="7"/>
  <c r="S431" i="7"/>
  <c r="V430" i="7"/>
  <c r="S430" i="7"/>
  <c r="V429" i="7"/>
  <c r="S429" i="7"/>
  <c r="V428" i="7"/>
  <c r="S428" i="7"/>
  <c r="V427" i="7"/>
  <c r="S427" i="7"/>
  <c r="V426" i="7"/>
  <c r="S426" i="7"/>
  <c r="V425" i="7"/>
  <c r="S425" i="7"/>
  <c r="V424" i="7"/>
  <c r="S424" i="7"/>
  <c r="V423" i="7"/>
  <c r="S423" i="7"/>
  <c r="V422" i="7"/>
  <c r="S422" i="7"/>
  <c r="V421" i="7"/>
  <c r="S421" i="7"/>
  <c r="V420" i="7"/>
  <c r="S420" i="7"/>
  <c r="V419" i="7"/>
  <c r="S419" i="7"/>
  <c r="V418" i="7"/>
  <c r="S418" i="7"/>
  <c r="V417" i="7"/>
  <c r="S417" i="7"/>
  <c r="V416" i="7"/>
  <c r="S416" i="7"/>
  <c r="V415" i="7"/>
  <c r="S415" i="7"/>
  <c r="V414" i="7"/>
  <c r="S414" i="7"/>
  <c r="V413" i="7"/>
  <c r="S413" i="7"/>
  <c r="V412" i="7"/>
  <c r="S412" i="7"/>
  <c r="V411" i="7"/>
  <c r="S411" i="7"/>
  <c r="V410" i="7"/>
  <c r="S410" i="7"/>
  <c r="V409" i="7"/>
  <c r="S409" i="7"/>
  <c r="V408" i="7"/>
  <c r="S408" i="7"/>
  <c r="V407" i="7"/>
  <c r="S407" i="7"/>
  <c r="V406" i="7"/>
  <c r="S406" i="7"/>
  <c r="V405" i="7"/>
  <c r="S405" i="7"/>
  <c r="V404" i="7"/>
  <c r="S404" i="7"/>
  <c r="V403" i="7"/>
  <c r="S403" i="7"/>
  <c r="V402" i="7"/>
  <c r="S402" i="7"/>
  <c r="V401" i="7"/>
  <c r="S401" i="7"/>
  <c r="V400" i="7"/>
  <c r="S400" i="7"/>
  <c r="V399" i="7"/>
  <c r="S399" i="7"/>
  <c r="V398" i="7"/>
  <c r="S398" i="7"/>
  <c r="V397" i="7"/>
  <c r="S397" i="7"/>
  <c r="V396" i="7"/>
  <c r="S396" i="7"/>
  <c r="V395" i="7"/>
  <c r="S395" i="7"/>
  <c r="V394" i="7"/>
  <c r="S394" i="7"/>
  <c r="V393" i="7"/>
  <c r="S393" i="7"/>
  <c r="V392" i="7"/>
  <c r="S392" i="7"/>
  <c r="V391" i="7"/>
  <c r="S391" i="7"/>
  <c r="V390" i="7"/>
  <c r="S390" i="7"/>
  <c r="V389" i="7"/>
  <c r="S389" i="7"/>
  <c r="V388" i="7"/>
  <c r="S388" i="7"/>
  <c r="V387" i="7"/>
  <c r="S387" i="7"/>
  <c r="V386" i="7"/>
  <c r="S386" i="7"/>
  <c r="V385" i="7"/>
  <c r="S385" i="7"/>
  <c r="V384" i="7"/>
  <c r="S384" i="7"/>
  <c r="V383" i="7"/>
  <c r="S383" i="7"/>
  <c r="V382" i="7"/>
  <c r="S382" i="7"/>
  <c r="V381" i="7"/>
  <c r="S381" i="7"/>
  <c r="V380" i="7"/>
  <c r="S380" i="7"/>
  <c r="V379" i="7"/>
  <c r="S379" i="7"/>
  <c r="V378" i="7"/>
  <c r="S378" i="7"/>
  <c r="V377" i="7"/>
  <c r="S377" i="7"/>
  <c r="V376" i="7"/>
  <c r="S376" i="7"/>
  <c r="V375" i="7"/>
  <c r="S375" i="7"/>
  <c r="V374" i="7"/>
  <c r="S374" i="7"/>
  <c r="V373" i="7"/>
  <c r="S373" i="7"/>
  <c r="V372" i="7"/>
  <c r="S372" i="7"/>
  <c r="V371" i="7"/>
  <c r="S371" i="7"/>
  <c r="V370" i="7"/>
  <c r="S370" i="7"/>
  <c r="V369" i="7"/>
  <c r="S369" i="7"/>
  <c r="V368" i="7"/>
  <c r="S368" i="7"/>
  <c r="V367" i="7"/>
  <c r="S367" i="7"/>
  <c r="V366" i="7"/>
  <c r="S366" i="7"/>
  <c r="V365" i="7"/>
  <c r="S365" i="7"/>
  <c r="V364" i="7"/>
  <c r="S364" i="7"/>
  <c r="V363" i="7"/>
  <c r="S363" i="7"/>
  <c r="V362" i="7"/>
  <c r="S362" i="7"/>
  <c r="V361" i="7"/>
  <c r="S361" i="7"/>
  <c r="V360" i="7"/>
  <c r="S360" i="7"/>
  <c r="V359" i="7"/>
  <c r="S359" i="7"/>
  <c r="V358" i="7"/>
  <c r="S358" i="7"/>
  <c r="V357" i="7"/>
  <c r="S357" i="7"/>
  <c r="V356" i="7"/>
  <c r="S356" i="7"/>
  <c r="V355" i="7"/>
  <c r="S355" i="7"/>
  <c r="V354" i="7"/>
  <c r="S354" i="7"/>
  <c r="V353" i="7"/>
  <c r="S353" i="7"/>
  <c r="V352" i="7"/>
  <c r="S352" i="7"/>
  <c r="V351" i="7"/>
  <c r="S351" i="7"/>
  <c r="V350" i="7"/>
  <c r="S350" i="7"/>
  <c r="V349" i="7"/>
  <c r="S349" i="7"/>
  <c r="V348" i="7"/>
  <c r="S348" i="7"/>
  <c r="V347" i="7"/>
  <c r="S347" i="7"/>
  <c r="V346" i="7"/>
  <c r="S346" i="7"/>
  <c r="V345" i="7"/>
  <c r="S345" i="7"/>
  <c r="V344" i="7"/>
  <c r="S344" i="7"/>
  <c r="V343" i="7"/>
  <c r="S343" i="7"/>
  <c r="V342" i="7"/>
  <c r="S342" i="7"/>
  <c r="V341" i="7"/>
  <c r="S341" i="7"/>
  <c r="V340" i="7"/>
  <c r="S340" i="7"/>
  <c r="V339" i="7"/>
  <c r="S339" i="7"/>
  <c r="V338" i="7"/>
  <c r="S338" i="7"/>
  <c r="V337" i="7"/>
  <c r="S337" i="7"/>
  <c r="V336" i="7"/>
  <c r="S336" i="7"/>
  <c r="V335" i="7"/>
  <c r="S335" i="7"/>
  <c r="V334" i="7"/>
  <c r="S334" i="7"/>
  <c r="V333" i="7"/>
  <c r="S333" i="7"/>
  <c r="V332" i="7"/>
  <c r="S332" i="7"/>
  <c r="V331" i="7"/>
  <c r="S331" i="7"/>
  <c r="V330" i="7"/>
  <c r="S330" i="7"/>
  <c r="V329" i="7"/>
  <c r="S329" i="7"/>
  <c r="V328" i="7"/>
  <c r="S328" i="7"/>
  <c r="V327" i="7"/>
  <c r="S327" i="7"/>
  <c r="V326" i="7"/>
  <c r="S326" i="7"/>
  <c r="V325" i="7"/>
  <c r="S325" i="7"/>
  <c r="V324" i="7"/>
  <c r="S324" i="7"/>
  <c r="V323" i="7"/>
  <c r="S323" i="7"/>
  <c r="V322" i="7"/>
  <c r="S322" i="7"/>
  <c r="V321" i="7"/>
  <c r="S321" i="7"/>
  <c r="V320" i="7"/>
  <c r="S320" i="7"/>
  <c r="V319" i="7"/>
  <c r="S319" i="7"/>
  <c r="V318" i="7"/>
  <c r="S318" i="7"/>
  <c r="V317" i="7"/>
  <c r="S317" i="7"/>
  <c r="V316" i="7"/>
  <c r="S316" i="7"/>
  <c r="V315" i="7"/>
  <c r="S315" i="7"/>
  <c r="V314" i="7"/>
  <c r="S314" i="7"/>
  <c r="V313" i="7"/>
  <c r="S313" i="7"/>
  <c r="V312" i="7"/>
  <c r="S312" i="7"/>
  <c r="V311" i="7"/>
  <c r="S311" i="7"/>
  <c r="V310" i="7"/>
  <c r="S310" i="7"/>
  <c r="V309" i="7"/>
  <c r="S309" i="7"/>
  <c r="V308" i="7"/>
  <c r="S308" i="7"/>
  <c r="V307" i="7"/>
  <c r="S307" i="7"/>
  <c r="V306" i="7"/>
  <c r="S306" i="7"/>
  <c r="V305" i="7"/>
  <c r="S305" i="7"/>
  <c r="V304" i="7"/>
  <c r="S304" i="7"/>
  <c r="V303" i="7"/>
  <c r="S303" i="7"/>
  <c r="V302" i="7"/>
  <c r="S302" i="7"/>
  <c r="V301" i="7"/>
  <c r="S301" i="7"/>
  <c r="V300" i="7"/>
  <c r="S300" i="7"/>
  <c r="V299" i="7"/>
  <c r="S299" i="7"/>
  <c r="V298" i="7"/>
  <c r="S298" i="7"/>
  <c r="V297" i="7"/>
  <c r="S297" i="7"/>
  <c r="V296" i="7"/>
  <c r="S296" i="7"/>
  <c r="V295" i="7"/>
  <c r="S295" i="7"/>
  <c r="V294" i="7"/>
  <c r="S294" i="7"/>
  <c r="V293" i="7"/>
  <c r="S293" i="7"/>
  <c r="V292" i="7"/>
  <c r="S292" i="7"/>
  <c r="V291" i="7"/>
  <c r="S291" i="7"/>
  <c r="V290" i="7"/>
  <c r="S290" i="7"/>
  <c r="V289" i="7"/>
  <c r="S289" i="7"/>
  <c r="V288" i="7"/>
  <c r="S288" i="7"/>
  <c r="V287" i="7"/>
  <c r="S287" i="7"/>
  <c r="V286" i="7"/>
  <c r="S286" i="7"/>
  <c r="V285" i="7"/>
  <c r="S285" i="7"/>
  <c r="V284" i="7"/>
  <c r="S284" i="7"/>
  <c r="V283" i="7"/>
  <c r="S283" i="7"/>
  <c r="V282" i="7"/>
  <c r="S282" i="7"/>
  <c r="V281" i="7"/>
  <c r="S281" i="7"/>
  <c r="V280" i="7"/>
  <c r="S280" i="7"/>
  <c r="V279" i="7"/>
  <c r="S279" i="7"/>
  <c r="V278" i="7"/>
  <c r="S278" i="7"/>
  <c r="V277" i="7"/>
  <c r="S277" i="7"/>
  <c r="V276" i="7"/>
  <c r="S276" i="7"/>
  <c r="V275" i="7"/>
  <c r="S275" i="7"/>
  <c r="V274" i="7"/>
  <c r="S274" i="7"/>
  <c r="V273" i="7"/>
  <c r="S273" i="7"/>
  <c r="V272" i="7"/>
  <c r="S272" i="7"/>
  <c r="V271" i="7"/>
  <c r="S271" i="7"/>
  <c r="V270" i="7"/>
  <c r="S270" i="7"/>
  <c r="V269" i="7"/>
  <c r="S269" i="7"/>
  <c r="V268" i="7"/>
  <c r="S268" i="7"/>
  <c r="V267" i="7"/>
  <c r="S267" i="7"/>
  <c r="V266" i="7"/>
  <c r="S266" i="7"/>
  <c r="V265" i="7"/>
  <c r="S265" i="7"/>
  <c r="V264" i="7"/>
  <c r="S264" i="7"/>
  <c r="V263" i="7"/>
  <c r="S263" i="7"/>
  <c r="V262" i="7"/>
  <c r="S262" i="7"/>
  <c r="V261" i="7"/>
  <c r="S261" i="7"/>
  <c r="V260" i="7"/>
  <c r="S260" i="7"/>
  <c r="V259" i="7"/>
  <c r="S259" i="7"/>
  <c r="V258" i="7"/>
  <c r="S258" i="7"/>
  <c r="V257" i="7"/>
  <c r="S257" i="7"/>
  <c r="V256" i="7"/>
  <c r="S256" i="7"/>
  <c r="V255" i="7"/>
  <c r="S255" i="7"/>
  <c r="V254" i="7"/>
  <c r="S254" i="7"/>
  <c r="V253" i="7"/>
  <c r="S253" i="7"/>
  <c r="V252" i="7"/>
  <c r="S252" i="7"/>
  <c r="V251" i="7"/>
  <c r="S251" i="7"/>
  <c r="V250" i="7"/>
  <c r="S250" i="7"/>
  <c r="V249" i="7"/>
  <c r="S249" i="7"/>
  <c r="V248" i="7"/>
  <c r="S248" i="7"/>
  <c r="V247" i="7"/>
  <c r="S247" i="7"/>
  <c r="V246" i="7"/>
  <c r="S246" i="7"/>
  <c r="V245" i="7"/>
  <c r="S245" i="7"/>
  <c r="V244" i="7"/>
  <c r="S244" i="7"/>
  <c r="V243" i="7"/>
  <c r="S243" i="7"/>
  <c r="V242" i="7"/>
  <c r="S242" i="7"/>
  <c r="V241" i="7"/>
  <c r="S241" i="7"/>
  <c r="V240" i="7"/>
  <c r="S240" i="7"/>
  <c r="V239" i="7"/>
  <c r="S239" i="7"/>
  <c r="V238" i="7"/>
  <c r="S238" i="7"/>
  <c r="V237" i="7"/>
  <c r="S237" i="7"/>
  <c r="V236" i="7"/>
  <c r="S236" i="7"/>
  <c r="V235" i="7"/>
  <c r="S235" i="7"/>
  <c r="V234" i="7"/>
  <c r="S234" i="7"/>
  <c r="V233" i="7"/>
  <c r="S233" i="7"/>
  <c r="V232" i="7"/>
  <c r="S232" i="7"/>
  <c r="V231" i="7"/>
  <c r="S231" i="7"/>
  <c r="V230" i="7"/>
  <c r="S230" i="7"/>
  <c r="V229" i="7"/>
  <c r="S229" i="7"/>
  <c r="V228" i="7"/>
  <c r="S228" i="7"/>
  <c r="V227" i="7"/>
  <c r="S227" i="7"/>
  <c r="V226" i="7"/>
  <c r="S226" i="7"/>
  <c r="V225" i="7"/>
  <c r="S225" i="7"/>
  <c r="V224" i="7"/>
  <c r="S224" i="7"/>
  <c r="V223" i="7"/>
  <c r="S223" i="7"/>
  <c r="V222" i="7"/>
  <c r="S222" i="7"/>
  <c r="V221" i="7"/>
  <c r="S221" i="7"/>
  <c r="V220" i="7"/>
  <c r="S220" i="7"/>
  <c r="V219" i="7"/>
  <c r="S219" i="7"/>
  <c r="V218" i="7"/>
  <c r="S218" i="7"/>
  <c r="V217" i="7"/>
  <c r="S217" i="7"/>
  <c r="V216" i="7"/>
  <c r="S216" i="7"/>
  <c r="V215" i="7"/>
  <c r="S215" i="7"/>
  <c r="V214" i="7"/>
  <c r="S214" i="7"/>
  <c r="V213" i="7"/>
  <c r="S213" i="7"/>
  <c r="V212" i="7"/>
  <c r="S212" i="7"/>
  <c r="V211" i="7"/>
  <c r="S211" i="7"/>
  <c r="V210" i="7"/>
  <c r="S210" i="7"/>
  <c r="V209" i="7"/>
  <c r="S209" i="7"/>
  <c r="V208" i="7"/>
  <c r="S208" i="7"/>
  <c r="V207" i="7"/>
  <c r="S207" i="7"/>
  <c r="V206" i="7"/>
  <c r="S206" i="7"/>
  <c r="V205" i="7"/>
  <c r="S205" i="7"/>
  <c r="V204" i="7"/>
  <c r="S204" i="7"/>
  <c r="V203" i="7"/>
  <c r="S203" i="7"/>
  <c r="V202" i="7"/>
  <c r="S202" i="7"/>
  <c r="V201" i="7"/>
  <c r="S201" i="7"/>
  <c r="V200" i="7"/>
  <c r="S200" i="7"/>
  <c r="V199" i="7"/>
  <c r="S199" i="7"/>
  <c r="V198" i="7"/>
  <c r="S198" i="7"/>
  <c r="V197" i="7"/>
  <c r="S197" i="7"/>
  <c r="V196" i="7"/>
  <c r="S196" i="7"/>
  <c r="V195" i="7"/>
  <c r="S195" i="7"/>
  <c r="V194" i="7"/>
  <c r="S194" i="7"/>
  <c r="V193" i="7"/>
  <c r="S193" i="7"/>
  <c r="V192" i="7"/>
  <c r="S192" i="7"/>
  <c r="V191" i="7"/>
  <c r="S191" i="7"/>
  <c r="V190" i="7"/>
  <c r="S190" i="7"/>
  <c r="V189" i="7"/>
  <c r="S189" i="7"/>
  <c r="V188" i="7"/>
  <c r="S188" i="7"/>
  <c r="V187" i="7"/>
  <c r="S187" i="7"/>
  <c r="V186" i="7"/>
  <c r="S186" i="7"/>
  <c r="V185" i="7"/>
  <c r="S185" i="7"/>
  <c r="V184" i="7"/>
  <c r="S184" i="7"/>
  <c r="V183" i="7"/>
  <c r="S183" i="7"/>
  <c r="V182" i="7"/>
  <c r="S182" i="7"/>
  <c r="V181" i="7"/>
  <c r="S181" i="7"/>
  <c r="V180" i="7"/>
  <c r="S180" i="7"/>
  <c r="V179" i="7"/>
  <c r="S179" i="7"/>
  <c r="V178" i="7"/>
  <c r="S178" i="7"/>
  <c r="V177" i="7"/>
  <c r="S177" i="7"/>
  <c r="V176" i="7"/>
  <c r="S176" i="7"/>
  <c r="V175" i="7"/>
  <c r="S175" i="7"/>
  <c r="V174" i="7"/>
  <c r="S174" i="7"/>
  <c r="V173" i="7"/>
  <c r="S173" i="7"/>
  <c r="V172" i="7"/>
  <c r="S172" i="7"/>
  <c r="V171" i="7"/>
  <c r="S171" i="7"/>
  <c r="V170" i="7"/>
  <c r="S170" i="7"/>
  <c r="V169" i="7"/>
  <c r="S169" i="7"/>
  <c r="V168" i="7"/>
  <c r="S168" i="7"/>
  <c r="V167" i="7"/>
  <c r="S167" i="7"/>
  <c r="V166" i="7"/>
  <c r="S166" i="7"/>
  <c r="V165" i="7"/>
  <c r="S165" i="7"/>
  <c r="V164" i="7"/>
  <c r="S164" i="7"/>
  <c r="V163" i="7"/>
  <c r="S163" i="7"/>
  <c r="V162" i="7"/>
  <c r="S162" i="7"/>
  <c r="V161" i="7"/>
  <c r="S161" i="7"/>
  <c r="V160" i="7"/>
  <c r="S160" i="7"/>
  <c r="V159" i="7"/>
  <c r="S159" i="7"/>
  <c r="V158" i="7"/>
  <c r="S158" i="7"/>
  <c r="V157" i="7"/>
  <c r="S157" i="7"/>
  <c r="V156" i="7"/>
  <c r="S156" i="7"/>
  <c r="V155" i="7"/>
  <c r="S155" i="7"/>
  <c r="V154" i="7"/>
  <c r="S154" i="7"/>
  <c r="V153" i="7"/>
  <c r="S153" i="7"/>
  <c r="V152" i="7"/>
  <c r="S152" i="7"/>
  <c r="V151" i="7"/>
  <c r="S151" i="7"/>
  <c r="V150" i="7"/>
  <c r="S150" i="7"/>
  <c r="V149" i="7"/>
  <c r="S149" i="7"/>
  <c r="V148" i="7"/>
  <c r="S148" i="7"/>
  <c r="V147" i="7"/>
  <c r="S147" i="7"/>
  <c r="V146" i="7"/>
  <c r="S146" i="7"/>
  <c r="V145" i="7"/>
  <c r="S145" i="7"/>
  <c r="V144" i="7"/>
  <c r="S144" i="7"/>
  <c r="V143" i="7"/>
  <c r="S143" i="7"/>
  <c r="V142" i="7"/>
  <c r="S142" i="7"/>
  <c r="V141" i="7"/>
  <c r="S141" i="7"/>
  <c r="V140" i="7"/>
  <c r="S140" i="7"/>
  <c r="V139" i="7"/>
  <c r="S139" i="7"/>
  <c r="V138" i="7"/>
  <c r="S138" i="7"/>
  <c r="V137" i="7"/>
  <c r="S137" i="7"/>
  <c r="V136" i="7"/>
  <c r="S136" i="7"/>
  <c r="V135" i="7"/>
  <c r="S135" i="7"/>
  <c r="V134" i="7"/>
  <c r="S134" i="7"/>
  <c r="V133" i="7"/>
  <c r="S133" i="7"/>
  <c r="V132" i="7"/>
  <c r="S132" i="7"/>
  <c r="V131" i="7"/>
  <c r="S131" i="7"/>
  <c r="V130" i="7"/>
  <c r="S130" i="7"/>
  <c r="V129" i="7"/>
  <c r="S129" i="7"/>
  <c r="V128" i="7"/>
  <c r="S128" i="7"/>
  <c r="V127" i="7"/>
  <c r="S127" i="7"/>
  <c r="V126" i="7"/>
  <c r="S126" i="7"/>
  <c r="V125" i="7"/>
  <c r="S125" i="7"/>
  <c r="V124" i="7"/>
  <c r="S124" i="7"/>
  <c r="V123" i="7"/>
  <c r="S123" i="7"/>
  <c r="V122" i="7"/>
  <c r="S122" i="7"/>
  <c r="V121" i="7"/>
  <c r="S121" i="7"/>
  <c r="V120" i="7"/>
  <c r="S120" i="7"/>
  <c r="V119" i="7"/>
  <c r="S119" i="7"/>
  <c r="V118" i="7"/>
  <c r="S118" i="7"/>
  <c r="V117" i="7"/>
  <c r="S117" i="7"/>
  <c r="V116" i="7"/>
  <c r="S116" i="7"/>
  <c r="V115" i="7"/>
  <c r="S115" i="7"/>
  <c r="V114" i="7"/>
  <c r="S114" i="7"/>
  <c r="V113" i="7"/>
  <c r="S113" i="7"/>
  <c r="V112" i="7"/>
  <c r="S112" i="7"/>
  <c r="V111" i="7"/>
  <c r="S111" i="7"/>
  <c r="V110" i="7"/>
  <c r="S110" i="7"/>
  <c r="V109" i="7"/>
  <c r="S109" i="7"/>
  <c r="V108" i="7"/>
  <c r="S108" i="7"/>
  <c r="V107" i="7"/>
  <c r="S107" i="7"/>
  <c r="V106" i="7"/>
  <c r="S106" i="7"/>
  <c r="V105" i="7"/>
  <c r="S105" i="7"/>
  <c r="V104" i="7"/>
  <c r="S104" i="7"/>
  <c r="V103" i="7"/>
  <c r="S103" i="7"/>
  <c r="V102" i="7"/>
  <c r="S102" i="7"/>
  <c r="V101" i="7"/>
  <c r="S101" i="7"/>
  <c r="V100" i="7"/>
  <c r="S100" i="7"/>
  <c r="V99" i="7"/>
  <c r="S99" i="7"/>
  <c r="V98" i="7"/>
  <c r="S98" i="7"/>
  <c r="V97" i="7"/>
  <c r="S97" i="7"/>
  <c r="V96" i="7"/>
  <c r="S96" i="7"/>
  <c r="V95" i="7"/>
  <c r="S95" i="7"/>
  <c r="V94" i="7"/>
  <c r="S94" i="7"/>
  <c r="V93" i="7"/>
  <c r="S93" i="7"/>
  <c r="V92" i="7"/>
  <c r="S92" i="7"/>
  <c r="V91" i="7"/>
  <c r="S91" i="7"/>
  <c r="V90" i="7"/>
  <c r="S90" i="7"/>
  <c r="V89" i="7"/>
  <c r="S89" i="7"/>
  <c r="V88" i="7"/>
  <c r="S88" i="7"/>
  <c r="V87" i="7"/>
  <c r="S87" i="7"/>
  <c r="V86" i="7"/>
  <c r="S86" i="7"/>
  <c r="V85" i="7"/>
  <c r="S85" i="7"/>
  <c r="V84" i="7"/>
  <c r="S84" i="7"/>
  <c r="V83" i="7"/>
  <c r="S83" i="7"/>
  <c r="V82" i="7"/>
  <c r="S82" i="7"/>
  <c r="V81" i="7"/>
  <c r="S81" i="7"/>
  <c r="V80" i="7"/>
  <c r="S80" i="7"/>
  <c r="V79" i="7"/>
  <c r="S79" i="7"/>
  <c r="V78" i="7"/>
  <c r="S78" i="7"/>
  <c r="V77" i="7"/>
  <c r="S77" i="7"/>
  <c r="V76" i="7"/>
  <c r="S76" i="7"/>
  <c r="V75" i="7"/>
  <c r="S75" i="7"/>
  <c r="V74" i="7"/>
  <c r="S74" i="7"/>
  <c r="V73" i="7"/>
  <c r="S73" i="7"/>
  <c r="V72" i="7"/>
  <c r="S72" i="7"/>
  <c r="V71" i="7"/>
  <c r="S71" i="7"/>
  <c r="V70" i="7"/>
  <c r="S70" i="7"/>
  <c r="V69" i="7"/>
  <c r="S69" i="7"/>
  <c r="V68" i="7"/>
  <c r="S68" i="7"/>
  <c r="V67" i="7"/>
  <c r="S67" i="7"/>
  <c r="V66" i="7"/>
  <c r="S66" i="7"/>
  <c r="V65" i="7"/>
  <c r="S65" i="7"/>
  <c r="V64" i="7"/>
  <c r="S64" i="7"/>
  <c r="V63" i="7"/>
  <c r="S63" i="7"/>
  <c r="V62" i="7"/>
  <c r="S62" i="7"/>
  <c r="V61" i="7"/>
  <c r="S61" i="7"/>
  <c r="V60" i="7"/>
  <c r="S60" i="7"/>
  <c r="V59" i="7"/>
  <c r="S59" i="7"/>
  <c r="V58" i="7"/>
  <c r="S58" i="7"/>
  <c r="V57" i="7"/>
  <c r="S57" i="7"/>
  <c r="V56" i="7"/>
  <c r="S56" i="7"/>
  <c r="V55" i="7"/>
  <c r="S55" i="7"/>
  <c r="V54" i="7"/>
  <c r="S54" i="7"/>
  <c r="V53" i="7"/>
  <c r="S53" i="7"/>
  <c r="V52" i="7"/>
  <c r="S52" i="7"/>
  <c r="V51" i="7"/>
  <c r="S51" i="7"/>
  <c r="V50" i="7"/>
  <c r="S50" i="7"/>
  <c r="V49" i="7"/>
  <c r="S49" i="7"/>
  <c r="V48" i="7"/>
  <c r="S48" i="7"/>
  <c r="V47" i="7"/>
  <c r="S47" i="7"/>
  <c r="V46" i="7"/>
  <c r="S46" i="7"/>
  <c r="V45" i="7"/>
  <c r="S45" i="7"/>
  <c r="V44" i="7"/>
  <c r="S44" i="7"/>
  <c r="V43" i="7"/>
  <c r="S43" i="7"/>
  <c r="V42" i="7"/>
  <c r="S42" i="7"/>
  <c r="V41" i="7"/>
  <c r="S41" i="7"/>
  <c r="V40" i="7"/>
  <c r="S40" i="7"/>
  <c r="V39" i="7"/>
  <c r="S39" i="7"/>
  <c r="V38" i="7"/>
  <c r="S38" i="7"/>
  <c r="V37" i="7"/>
  <c r="S37" i="7"/>
  <c r="V36" i="7"/>
  <c r="S36" i="7"/>
  <c r="V35" i="7"/>
  <c r="S35" i="7"/>
  <c r="V34" i="7"/>
  <c r="S34" i="7"/>
  <c r="V33" i="7"/>
  <c r="S33" i="7"/>
  <c r="V32" i="7"/>
  <c r="S32" i="7"/>
  <c r="V31" i="7"/>
  <c r="S31" i="7"/>
  <c r="V30" i="7"/>
  <c r="S30" i="7"/>
  <c r="V29" i="7"/>
  <c r="S29" i="7"/>
  <c r="V28" i="7"/>
  <c r="S28" i="7"/>
  <c r="V27" i="7"/>
  <c r="S27" i="7"/>
  <c r="V26" i="7"/>
  <c r="S26" i="7"/>
  <c r="V25" i="7"/>
  <c r="S25" i="7"/>
  <c r="V24" i="7"/>
  <c r="S24" i="7"/>
  <c r="V23" i="7"/>
  <c r="S23" i="7"/>
  <c r="V22" i="7"/>
  <c r="S22" i="7"/>
  <c r="V21" i="7"/>
  <c r="S21" i="7"/>
  <c r="V20" i="7"/>
  <c r="S20" i="7"/>
  <c r="V19" i="7"/>
  <c r="S19" i="7"/>
  <c r="V18" i="7"/>
  <c r="S18" i="7"/>
  <c r="V17" i="7"/>
  <c r="S17" i="7"/>
  <c r="V16" i="7"/>
  <c r="G4" i="7"/>
  <c r="E4" i="7"/>
  <c r="C4" i="7"/>
  <c r="C3" i="7"/>
  <c r="C2" i="7"/>
  <c r="Z1212" i="6"/>
  <c r="X1212" i="6"/>
  <c r="AL1212" i="6" s="1"/>
  <c r="AM1212" i="6" s="1"/>
  <c r="Z1211" i="6"/>
  <c r="X1211" i="6"/>
  <c r="AL1211" i="6" s="1"/>
  <c r="AM1211" i="6" s="1"/>
  <c r="Z1210" i="6"/>
  <c r="X1210" i="6"/>
  <c r="AL1210" i="6" s="1"/>
  <c r="AM1210" i="6" s="1"/>
  <c r="Z1209" i="6"/>
  <c r="X1209" i="6"/>
  <c r="AL1209" i="6" s="1"/>
  <c r="AM1209" i="6" s="1"/>
  <c r="Z1208" i="6"/>
  <c r="X1208" i="6"/>
  <c r="AL1208" i="6" s="1"/>
  <c r="AM1208" i="6" s="1"/>
  <c r="Z1207" i="6"/>
  <c r="X1207" i="6"/>
  <c r="AL1207" i="6" s="1"/>
  <c r="AM1207" i="6" s="1"/>
  <c r="Z1206" i="6"/>
  <c r="X1206" i="6"/>
  <c r="AL1206" i="6" s="1"/>
  <c r="AM1206" i="6" s="1"/>
  <c r="Z1205" i="6"/>
  <c r="X1205" i="6"/>
  <c r="AL1205" i="6" s="1"/>
  <c r="AM1205" i="6" s="1"/>
  <c r="Z1204" i="6"/>
  <c r="X1204" i="6"/>
  <c r="AL1204" i="6" s="1"/>
  <c r="AM1204" i="6" s="1"/>
  <c r="Z1203" i="6"/>
  <c r="X1203" i="6"/>
  <c r="AL1203" i="6" s="1"/>
  <c r="AM1203" i="6" s="1"/>
  <c r="Z1202" i="6"/>
  <c r="X1202" i="6"/>
  <c r="AL1202" i="6" s="1"/>
  <c r="AM1202" i="6" s="1"/>
  <c r="Z1201" i="6"/>
  <c r="X1201" i="6"/>
  <c r="AL1201" i="6" s="1"/>
  <c r="AM1201" i="6" s="1"/>
  <c r="Z1200" i="6"/>
  <c r="X1200" i="6"/>
  <c r="AL1200" i="6" s="1"/>
  <c r="AM1200" i="6" s="1"/>
  <c r="Z1199" i="6"/>
  <c r="X1199" i="6"/>
  <c r="AL1199" i="6" s="1"/>
  <c r="AM1199" i="6" s="1"/>
  <c r="Z1198" i="6"/>
  <c r="X1198" i="6"/>
  <c r="AL1198" i="6" s="1"/>
  <c r="AM1198" i="6" s="1"/>
  <c r="Z1197" i="6"/>
  <c r="X1197" i="6"/>
  <c r="AL1197" i="6" s="1"/>
  <c r="AM1197" i="6" s="1"/>
  <c r="Z1196" i="6"/>
  <c r="X1196" i="6"/>
  <c r="AL1196" i="6" s="1"/>
  <c r="AM1196" i="6" s="1"/>
  <c r="Z1195" i="6"/>
  <c r="X1195" i="6"/>
  <c r="AL1195" i="6" s="1"/>
  <c r="AM1195" i="6" s="1"/>
  <c r="Z1194" i="6"/>
  <c r="X1194" i="6"/>
  <c r="AL1194" i="6" s="1"/>
  <c r="AM1194" i="6" s="1"/>
  <c r="Z1193" i="6"/>
  <c r="X1193" i="6"/>
  <c r="AL1193" i="6" s="1"/>
  <c r="AM1193" i="6" s="1"/>
  <c r="Z1192" i="6"/>
  <c r="X1192" i="6"/>
  <c r="AL1192" i="6" s="1"/>
  <c r="AM1192" i="6" s="1"/>
  <c r="Z1191" i="6"/>
  <c r="X1191" i="6"/>
  <c r="AL1191" i="6" s="1"/>
  <c r="AM1191" i="6" s="1"/>
  <c r="Z1190" i="6"/>
  <c r="X1190" i="6"/>
  <c r="AL1190" i="6" s="1"/>
  <c r="AM1190" i="6" s="1"/>
  <c r="Z1189" i="6"/>
  <c r="X1189" i="6"/>
  <c r="AL1189" i="6" s="1"/>
  <c r="AM1189" i="6" s="1"/>
  <c r="Z1188" i="6"/>
  <c r="X1188" i="6"/>
  <c r="AL1188" i="6" s="1"/>
  <c r="AM1188" i="6" s="1"/>
  <c r="Z1187" i="6"/>
  <c r="X1187" i="6"/>
  <c r="AL1187" i="6" s="1"/>
  <c r="AM1187" i="6" s="1"/>
  <c r="Z1186" i="6"/>
  <c r="X1186" i="6"/>
  <c r="AL1186" i="6" s="1"/>
  <c r="AM1186" i="6" s="1"/>
  <c r="Z1185" i="6"/>
  <c r="X1185" i="6"/>
  <c r="AL1185" i="6" s="1"/>
  <c r="AM1185" i="6" s="1"/>
  <c r="Z1184" i="6"/>
  <c r="X1184" i="6"/>
  <c r="AL1184" i="6" s="1"/>
  <c r="AM1184" i="6" s="1"/>
  <c r="Z1183" i="6"/>
  <c r="X1183" i="6"/>
  <c r="AL1183" i="6" s="1"/>
  <c r="AM1183" i="6" s="1"/>
  <c r="Z1182" i="6"/>
  <c r="X1182" i="6"/>
  <c r="AL1182" i="6" s="1"/>
  <c r="AM1182" i="6" s="1"/>
  <c r="Z1181" i="6"/>
  <c r="X1181" i="6"/>
  <c r="AL1181" i="6" s="1"/>
  <c r="AM1181" i="6" s="1"/>
  <c r="Z1180" i="6"/>
  <c r="X1180" i="6"/>
  <c r="AL1180" i="6" s="1"/>
  <c r="AM1180" i="6" s="1"/>
  <c r="Z1179" i="6"/>
  <c r="X1179" i="6"/>
  <c r="AL1179" i="6" s="1"/>
  <c r="AM1179" i="6" s="1"/>
  <c r="Z1178" i="6"/>
  <c r="X1178" i="6"/>
  <c r="AL1178" i="6" s="1"/>
  <c r="AM1178" i="6" s="1"/>
  <c r="Z1177" i="6"/>
  <c r="X1177" i="6"/>
  <c r="AL1177" i="6" s="1"/>
  <c r="AM1177" i="6" s="1"/>
  <c r="Z1176" i="6"/>
  <c r="X1176" i="6"/>
  <c r="AL1176" i="6" s="1"/>
  <c r="AM1176" i="6" s="1"/>
  <c r="Z1175" i="6"/>
  <c r="X1175" i="6"/>
  <c r="AL1175" i="6" s="1"/>
  <c r="AM1175" i="6" s="1"/>
  <c r="Z1174" i="6"/>
  <c r="X1174" i="6"/>
  <c r="AL1174" i="6" s="1"/>
  <c r="AM1174" i="6" s="1"/>
  <c r="Z1173" i="6"/>
  <c r="X1173" i="6"/>
  <c r="AL1173" i="6" s="1"/>
  <c r="AM1173" i="6" s="1"/>
  <c r="Z1172" i="6"/>
  <c r="X1172" i="6"/>
  <c r="AL1172" i="6" s="1"/>
  <c r="AM1172" i="6" s="1"/>
  <c r="Z1171" i="6"/>
  <c r="X1171" i="6"/>
  <c r="AL1171" i="6" s="1"/>
  <c r="AM1171" i="6" s="1"/>
  <c r="Z1170" i="6"/>
  <c r="X1170" i="6"/>
  <c r="AL1170" i="6" s="1"/>
  <c r="AM1170" i="6" s="1"/>
  <c r="Z1169" i="6"/>
  <c r="X1169" i="6"/>
  <c r="AL1169" i="6" s="1"/>
  <c r="AM1169" i="6" s="1"/>
  <c r="Z1168" i="6"/>
  <c r="X1168" i="6"/>
  <c r="AL1168" i="6" s="1"/>
  <c r="AM1168" i="6" s="1"/>
  <c r="Z1167" i="6"/>
  <c r="X1167" i="6"/>
  <c r="AL1167" i="6" s="1"/>
  <c r="AM1167" i="6" s="1"/>
  <c r="Z1166" i="6"/>
  <c r="X1166" i="6"/>
  <c r="AL1166" i="6" s="1"/>
  <c r="AM1166" i="6" s="1"/>
  <c r="Z1165" i="6"/>
  <c r="X1165" i="6"/>
  <c r="AL1165" i="6" s="1"/>
  <c r="AM1165" i="6" s="1"/>
  <c r="Z1164" i="6"/>
  <c r="X1164" i="6"/>
  <c r="AL1164" i="6" s="1"/>
  <c r="AM1164" i="6" s="1"/>
  <c r="Z1163" i="6"/>
  <c r="X1163" i="6"/>
  <c r="AL1163" i="6" s="1"/>
  <c r="AM1163" i="6" s="1"/>
  <c r="Z1162" i="6"/>
  <c r="X1162" i="6"/>
  <c r="AL1162" i="6" s="1"/>
  <c r="AM1162" i="6" s="1"/>
  <c r="Z1161" i="6"/>
  <c r="X1161" i="6"/>
  <c r="AL1161" i="6" s="1"/>
  <c r="AM1161" i="6" s="1"/>
  <c r="Z1160" i="6"/>
  <c r="X1160" i="6"/>
  <c r="AL1160" i="6" s="1"/>
  <c r="AM1160" i="6" s="1"/>
  <c r="Z1159" i="6"/>
  <c r="X1159" i="6"/>
  <c r="AL1159" i="6" s="1"/>
  <c r="AM1159" i="6" s="1"/>
  <c r="Z1158" i="6"/>
  <c r="X1158" i="6"/>
  <c r="AL1158" i="6" s="1"/>
  <c r="AM1158" i="6" s="1"/>
  <c r="Z1157" i="6"/>
  <c r="X1157" i="6"/>
  <c r="AL1157" i="6" s="1"/>
  <c r="AM1157" i="6" s="1"/>
  <c r="Z1156" i="6"/>
  <c r="X1156" i="6"/>
  <c r="AL1156" i="6" s="1"/>
  <c r="AM1156" i="6" s="1"/>
  <c r="Z1155" i="6"/>
  <c r="X1155" i="6"/>
  <c r="AL1155" i="6" s="1"/>
  <c r="AM1155" i="6" s="1"/>
  <c r="Z1154" i="6"/>
  <c r="X1154" i="6"/>
  <c r="AL1154" i="6" s="1"/>
  <c r="AM1154" i="6" s="1"/>
  <c r="Z1153" i="6"/>
  <c r="X1153" i="6"/>
  <c r="AL1153" i="6" s="1"/>
  <c r="AM1153" i="6" s="1"/>
  <c r="Z1152" i="6"/>
  <c r="X1152" i="6"/>
  <c r="AL1152" i="6" s="1"/>
  <c r="AM1152" i="6" s="1"/>
  <c r="Z1151" i="6"/>
  <c r="X1151" i="6"/>
  <c r="AL1151" i="6" s="1"/>
  <c r="AM1151" i="6" s="1"/>
  <c r="Z1150" i="6"/>
  <c r="X1150" i="6"/>
  <c r="AL1150" i="6" s="1"/>
  <c r="AM1150" i="6" s="1"/>
  <c r="Z1149" i="6"/>
  <c r="X1149" i="6"/>
  <c r="AL1149" i="6" s="1"/>
  <c r="AM1149" i="6" s="1"/>
  <c r="Z1148" i="6"/>
  <c r="X1148" i="6"/>
  <c r="AL1148" i="6" s="1"/>
  <c r="AM1148" i="6" s="1"/>
  <c r="Z1147" i="6"/>
  <c r="X1147" i="6"/>
  <c r="AL1147" i="6" s="1"/>
  <c r="AM1147" i="6" s="1"/>
  <c r="Z1146" i="6"/>
  <c r="X1146" i="6"/>
  <c r="AL1146" i="6" s="1"/>
  <c r="AM1146" i="6" s="1"/>
  <c r="Z1145" i="6"/>
  <c r="X1145" i="6"/>
  <c r="AL1145" i="6" s="1"/>
  <c r="AM1145" i="6" s="1"/>
  <c r="Z1144" i="6"/>
  <c r="X1144" i="6"/>
  <c r="AL1144" i="6" s="1"/>
  <c r="AM1144" i="6" s="1"/>
  <c r="Z1143" i="6"/>
  <c r="X1143" i="6"/>
  <c r="AL1143" i="6" s="1"/>
  <c r="AM1143" i="6" s="1"/>
  <c r="Z1142" i="6"/>
  <c r="X1142" i="6"/>
  <c r="AL1142" i="6" s="1"/>
  <c r="AM1142" i="6" s="1"/>
  <c r="Z1141" i="6"/>
  <c r="X1141" i="6"/>
  <c r="AL1141" i="6" s="1"/>
  <c r="AM1141" i="6" s="1"/>
  <c r="Z1140" i="6"/>
  <c r="X1140" i="6"/>
  <c r="AL1140" i="6" s="1"/>
  <c r="AM1140" i="6" s="1"/>
  <c r="Z1139" i="6"/>
  <c r="X1139" i="6"/>
  <c r="AL1139" i="6" s="1"/>
  <c r="AM1139" i="6" s="1"/>
  <c r="Z1138" i="6"/>
  <c r="X1138" i="6"/>
  <c r="AL1138" i="6" s="1"/>
  <c r="AM1138" i="6" s="1"/>
  <c r="Z1137" i="6"/>
  <c r="X1137" i="6"/>
  <c r="AL1137" i="6" s="1"/>
  <c r="AM1137" i="6" s="1"/>
  <c r="Z1136" i="6"/>
  <c r="X1136" i="6"/>
  <c r="AL1136" i="6" s="1"/>
  <c r="AM1136" i="6" s="1"/>
  <c r="Z1135" i="6"/>
  <c r="X1135" i="6"/>
  <c r="AL1135" i="6" s="1"/>
  <c r="AM1135" i="6" s="1"/>
  <c r="Z1134" i="6"/>
  <c r="X1134" i="6"/>
  <c r="AL1134" i="6" s="1"/>
  <c r="AM1134" i="6" s="1"/>
  <c r="Z1133" i="6"/>
  <c r="X1133" i="6"/>
  <c r="AL1133" i="6" s="1"/>
  <c r="AM1133" i="6" s="1"/>
  <c r="Z1132" i="6"/>
  <c r="X1132" i="6"/>
  <c r="AL1132" i="6" s="1"/>
  <c r="AM1132" i="6" s="1"/>
  <c r="Z1131" i="6"/>
  <c r="X1131" i="6"/>
  <c r="AL1131" i="6" s="1"/>
  <c r="AM1131" i="6" s="1"/>
  <c r="Z1130" i="6"/>
  <c r="X1130" i="6"/>
  <c r="AL1130" i="6" s="1"/>
  <c r="AM1130" i="6" s="1"/>
  <c r="Z1129" i="6"/>
  <c r="X1129" i="6"/>
  <c r="AL1129" i="6" s="1"/>
  <c r="AM1129" i="6" s="1"/>
  <c r="Z1128" i="6"/>
  <c r="X1128" i="6"/>
  <c r="AL1128" i="6" s="1"/>
  <c r="AM1128" i="6" s="1"/>
  <c r="Z1127" i="6"/>
  <c r="X1127" i="6"/>
  <c r="AL1127" i="6" s="1"/>
  <c r="AM1127" i="6" s="1"/>
  <c r="Z1126" i="6"/>
  <c r="X1126" i="6"/>
  <c r="AL1126" i="6" s="1"/>
  <c r="AM1126" i="6" s="1"/>
  <c r="Z1125" i="6"/>
  <c r="X1125" i="6"/>
  <c r="AL1125" i="6" s="1"/>
  <c r="AM1125" i="6" s="1"/>
  <c r="Z1124" i="6"/>
  <c r="X1124" i="6"/>
  <c r="AL1124" i="6" s="1"/>
  <c r="AM1124" i="6" s="1"/>
  <c r="Z1123" i="6"/>
  <c r="X1123" i="6"/>
  <c r="AL1123" i="6" s="1"/>
  <c r="AM1123" i="6" s="1"/>
  <c r="Z1122" i="6"/>
  <c r="X1122" i="6"/>
  <c r="AL1122" i="6" s="1"/>
  <c r="AM1122" i="6" s="1"/>
  <c r="Z1121" i="6"/>
  <c r="X1121" i="6"/>
  <c r="AL1121" i="6" s="1"/>
  <c r="AM1121" i="6" s="1"/>
  <c r="Z1120" i="6"/>
  <c r="X1120" i="6"/>
  <c r="AL1120" i="6" s="1"/>
  <c r="AM1120" i="6" s="1"/>
  <c r="Z1119" i="6"/>
  <c r="X1119" i="6"/>
  <c r="AL1119" i="6" s="1"/>
  <c r="AM1119" i="6" s="1"/>
  <c r="Z1118" i="6"/>
  <c r="X1118" i="6"/>
  <c r="AL1118" i="6" s="1"/>
  <c r="AM1118" i="6" s="1"/>
  <c r="Z1117" i="6"/>
  <c r="X1117" i="6"/>
  <c r="AL1117" i="6" s="1"/>
  <c r="AM1117" i="6" s="1"/>
  <c r="Z1116" i="6"/>
  <c r="X1116" i="6"/>
  <c r="AL1116" i="6" s="1"/>
  <c r="AM1116" i="6" s="1"/>
  <c r="Z1115" i="6"/>
  <c r="X1115" i="6"/>
  <c r="AL1115" i="6" s="1"/>
  <c r="AM1115" i="6" s="1"/>
  <c r="Z1114" i="6"/>
  <c r="X1114" i="6"/>
  <c r="AL1114" i="6" s="1"/>
  <c r="AM1114" i="6" s="1"/>
  <c r="Z1113" i="6"/>
  <c r="X1113" i="6"/>
  <c r="AL1113" i="6" s="1"/>
  <c r="AM1113" i="6" s="1"/>
  <c r="Z1112" i="6"/>
  <c r="X1112" i="6"/>
  <c r="AL1112" i="6" s="1"/>
  <c r="AM1112" i="6" s="1"/>
  <c r="Z1111" i="6"/>
  <c r="X1111" i="6"/>
  <c r="AL1111" i="6" s="1"/>
  <c r="AM1111" i="6" s="1"/>
  <c r="Z1110" i="6"/>
  <c r="X1110" i="6"/>
  <c r="AL1110" i="6" s="1"/>
  <c r="AM1110" i="6" s="1"/>
  <c r="Z1109" i="6"/>
  <c r="X1109" i="6"/>
  <c r="AL1109" i="6" s="1"/>
  <c r="AM1109" i="6" s="1"/>
  <c r="Z1108" i="6"/>
  <c r="X1108" i="6"/>
  <c r="AL1108" i="6" s="1"/>
  <c r="AM1108" i="6" s="1"/>
  <c r="Z1107" i="6"/>
  <c r="X1107" i="6"/>
  <c r="AL1107" i="6" s="1"/>
  <c r="AM1107" i="6" s="1"/>
  <c r="Z1106" i="6"/>
  <c r="X1106" i="6"/>
  <c r="AL1106" i="6" s="1"/>
  <c r="AM1106" i="6" s="1"/>
  <c r="Z1105" i="6"/>
  <c r="X1105" i="6"/>
  <c r="AL1105" i="6" s="1"/>
  <c r="AM1105" i="6" s="1"/>
  <c r="Z1104" i="6"/>
  <c r="X1104" i="6"/>
  <c r="AL1104" i="6" s="1"/>
  <c r="AM1104" i="6" s="1"/>
  <c r="Z1103" i="6"/>
  <c r="X1103" i="6"/>
  <c r="AL1103" i="6" s="1"/>
  <c r="AM1103" i="6" s="1"/>
  <c r="Z1102" i="6"/>
  <c r="X1102" i="6"/>
  <c r="AL1102" i="6" s="1"/>
  <c r="AM1102" i="6" s="1"/>
  <c r="Z1101" i="6"/>
  <c r="X1101" i="6"/>
  <c r="AL1101" i="6" s="1"/>
  <c r="AM1101" i="6" s="1"/>
  <c r="Z1100" i="6"/>
  <c r="X1100" i="6"/>
  <c r="AL1100" i="6" s="1"/>
  <c r="AM1100" i="6" s="1"/>
  <c r="Z1099" i="6"/>
  <c r="X1099" i="6"/>
  <c r="AL1099" i="6" s="1"/>
  <c r="AM1099" i="6" s="1"/>
  <c r="Z1098" i="6"/>
  <c r="X1098" i="6"/>
  <c r="AL1098" i="6" s="1"/>
  <c r="AM1098" i="6" s="1"/>
  <c r="Z1097" i="6"/>
  <c r="X1097" i="6"/>
  <c r="AL1097" i="6" s="1"/>
  <c r="AM1097" i="6" s="1"/>
  <c r="Z1096" i="6"/>
  <c r="X1096" i="6"/>
  <c r="AL1096" i="6" s="1"/>
  <c r="AM1096" i="6" s="1"/>
  <c r="Z1095" i="6"/>
  <c r="X1095" i="6"/>
  <c r="AL1095" i="6" s="1"/>
  <c r="AM1095" i="6" s="1"/>
  <c r="Z1094" i="6"/>
  <c r="X1094" i="6"/>
  <c r="AL1094" i="6" s="1"/>
  <c r="AM1094" i="6" s="1"/>
  <c r="Z1093" i="6"/>
  <c r="X1093" i="6"/>
  <c r="AL1093" i="6" s="1"/>
  <c r="AM1093" i="6" s="1"/>
  <c r="Z1092" i="6"/>
  <c r="X1092" i="6"/>
  <c r="AL1092" i="6" s="1"/>
  <c r="AM1092" i="6" s="1"/>
  <c r="Z1091" i="6"/>
  <c r="X1091" i="6"/>
  <c r="AL1091" i="6" s="1"/>
  <c r="AM1091" i="6" s="1"/>
  <c r="Z1090" i="6"/>
  <c r="X1090" i="6"/>
  <c r="AL1090" i="6" s="1"/>
  <c r="AM1090" i="6" s="1"/>
  <c r="Z1089" i="6"/>
  <c r="X1089" i="6"/>
  <c r="AL1089" i="6" s="1"/>
  <c r="AM1089" i="6" s="1"/>
  <c r="Z1088" i="6"/>
  <c r="X1088" i="6"/>
  <c r="AL1088" i="6" s="1"/>
  <c r="AM1088" i="6" s="1"/>
  <c r="Z1087" i="6"/>
  <c r="X1087" i="6"/>
  <c r="AL1087" i="6" s="1"/>
  <c r="AM1087" i="6" s="1"/>
  <c r="Z1086" i="6"/>
  <c r="X1086" i="6"/>
  <c r="AL1086" i="6" s="1"/>
  <c r="AM1086" i="6" s="1"/>
  <c r="Z1085" i="6"/>
  <c r="X1085" i="6"/>
  <c r="AL1085" i="6" s="1"/>
  <c r="AM1085" i="6" s="1"/>
  <c r="Z1084" i="6"/>
  <c r="X1084" i="6"/>
  <c r="AL1084" i="6" s="1"/>
  <c r="AM1084" i="6" s="1"/>
  <c r="Z1083" i="6"/>
  <c r="X1083" i="6"/>
  <c r="AL1083" i="6" s="1"/>
  <c r="AM1083" i="6" s="1"/>
  <c r="Z1082" i="6"/>
  <c r="X1082" i="6"/>
  <c r="AL1082" i="6" s="1"/>
  <c r="AM1082" i="6" s="1"/>
  <c r="Z1081" i="6"/>
  <c r="X1081" i="6"/>
  <c r="AL1081" i="6" s="1"/>
  <c r="AM1081" i="6" s="1"/>
  <c r="Z1080" i="6"/>
  <c r="X1080" i="6"/>
  <c r="AL1080" i="6" s="1"/>
  <c r="AM1080" i="6" s="1"/>
  <c r="Z1079" i="6"/>
  <c r="X1079" i="6"/>
  <c r="AL1079" i="6" s="1"/>
  <c r="AM1079" i="6" s="1"/>
  <c r="Z1078" i="6"/>
  <c r="X1078" i="6"/>
  <c r="AL1078" i="6" s="1"/>
  <c r="AM1078" i="6" s="1"/>
  <c r="Z1077" i="6"/>
  <c r="X1077" i="6"/>
  <c r="AL1077" i="6" s="1"/>
  <c r="AM1077" i="6" s="1"/>
  <c r="Z1076" i="6"/>
  <c r="X1076" i="6"/>
  <c r="AL1076" i="6" s="1"/>
  <c r="AM1076" i="6" s="1"/>
  <c r="Z1075" i="6"/>
  <c r="X1075" i="6"/>
  <c r="AL1075" i="6" s="1"/>
  <c r="AM1075" i="6" s="1"/>
  <c r="Z1074" i="6"/>
  <c r="X1074" i="6"/>
  <c r="AL1074" i="6" s="1"/>
  <c r="AM1074" i="6" s="1"/>
  <c r="Z1073" i="6"/>
  <c r="X1073" i="6"/>
  <c r="AL1073" i="6" s="1"/>
  <c r="AM1073" i="6" s="1"/>
  <c r="Z1072" i="6"/>
  <c r="X1072" i="6"/>
  <c r="AL1072" i="6" s="1"/>
  <c r="AM1072" i="6" s="1"/>
  <c r="Z1071" i="6"/>
  <c r="X1071" i="6"/>
  <c r="AL1071" i="6" s="1"/>
  <c r="AM1071" i="6" s="1"/>
  <c r="Z1070" i="6"/>
  <c r="X1070" i="6"/>
  <c r="AL1070" i="6" s="1"/>
  <c r="AM1070" i="6" s="1"/>
  <c r="Z1069" i="6"/>
  <c r="X1069" i="6"/>
  <c r="AL1069" i="6" s="1"/>
  <c r="AM1069" i="6" s="1"/>
  <c r="Z1068" i="6"/>
  <c r="X1068" i="6"/>
  <c r="AL1068" i="6" s="1"/>
  <c r="AM1068" i="6" s="1"/>
  <c r="Z1067" i="6"/>
  <c r="X1067" i="6"/>
  <c r="AL1067" i="6" s="1"/>
  <c r="AM1067" i="6" s="1"/>
  <c r="Z1066" i="6"/>
  <c r="X1066" i="6"/>
  <c r="AL1066" i="6" s="1"/>
  <c r="AM1066" i="6" s="1"/>
  <c r="Z1065" i="6"/>
  <c r="X1065" i="6"/>
  <c r="AL1065" i="6" s="1"/>
  <c r="AM1065" i="6" s="1"/>
  <c r="Z1064" i="6"/>
  <c r="X1064" i="6"/>
  <c r="AL1064" i="6" s="1"/>
  <c r="AM1064" i="6" s="1"/>
  <c r="Z1063" i="6"/>
  <c r="X1063" i="6"/>
  <c r="AL1063" i="6" s="1"/>
  <c r="AM1063" i="6" s="1"/>
  <c r="Z1062" i="6"/>
  <c r="X1062" i="6"/>
  <c r="AL1062" i="6" s="1"/>
  <c r="AM1062" i="6" s="1"/>
  <c r="Z1061" i="6"/>
  <c r="X1061" i="6"/>
  <c r="AL1061" i="6" s="1"/>
  <c r="AM1061" i="6" s="1"/>
  <c r="Z1060" i="6"/>
  <c r="X1060" i="6"/>
  <c r="AL1060" i="6" s="1"/>
  <c r="AM1060" i="6" s="1"/>
  <c r="Z1059" i="6"/>
  <c r="X1059" i="6"/>
  <c r="AL1059" i="6" s="1"/>
  <c r="AM1059" i="6" s="1"/>
  <c r="Z1058" i="6"/>
  <c r="X1058" i="6"/>
  <c r="AL1058" i="6" s="1"/>
  <c r="AM1058" i="6" s="1"/>
  <c r="Z1057" i="6"/>
  <c r="X1057" i="6"/>
  <c r="AL1057" i="6" s="1"/>
  <c r="AM1057" i="6" s="1"/>
  <c r="Z1056" i="6"/>
  <c r="X1056" i="6"/>
  <c r="AL1056" i="6" s="1"/>
  <c r="AM1056" i="6" s="1"/>
  <c r="Z1055" i="6"/>
  <c r="X1055" i="6"/>
  <c r="AL1055" i="6" s="1"/>
  <c r="AM1055" i="6" s="1"/>
  <c r="Z1054" i="6"/>
  <c r="X1054" i="6"/>
  <c r="AL1054" i="6" s="1"/>
  <c r="AM1054" i="6" s="1"/>
  <c r="Z1053" i="6"/>
  <c r="X1053" i="6"/>
  <c r="AL1053" i="6" s="1"/>
  <c r="AM1053" i="6" s="1"/>
  <c r="Z1052" i="6"/>
  <c r="X1052" i="6"/>
  <c r="AL1052" i="6" s="1"/>
  <c r="AM1052" i="6" s="1"/>
  <c r="Z1051" i="6"/>
  <c r="X1051" i="6"/>
  <c r="AL1051" i="6" s="1"/>
  <c r="AM1051" i="6" s="1"/>
  <c r="Z1050" i="6"/>
  <c r="X1050" i="6"/>
  <c r="AL1050" i="6" s="1"/>
  <c r="AM1050" i="6" s="1"/>
  <c r="Z1049" i="6"/>
  <c r="X1049" i="6"/>
  <c r="AL1049" i="6" s="1"/>
  <c r="AM1049" i="6" s="1"/>
  <c r="Z1048" i="6"/>
  <c r="X1048" i="6"/>
  <c r="AL1048" i="6" s="1"/>
  <c r="AM1048" i="6" s="1"/>
  <c r="Z1047" i="6"/>
  <c r="X1047" i="6"/>
  <c r="AL1047" i="6" s="1"/>
  <c r="AM1047" i="6" s="1"/>
  <c r="Z1046" i="6"/>
  <c r="X1046" i="6"/>
  <c r="AL1046" i="6" s="1"/>
  <c r="AM1046" i="6" s="1"/>
  <c r="Z1045" i="6"/>
  <c r="X1045" i="6"/>
  <c r="AL1045" i="6" s="1"/>
  <c r="AM1045" i="6" s="1"/>
  <c r="Z1044" i="6"/>
  <c r="X1044" i="6"/>
  <c r="AL1044" i="6" s="1"/>
  <c r="AM1044" i="6" s="1"/>
  <c r="Z1043" i="6"/>
  <c r="X1043" i="6"/>
  <c r="AL1043" i="6" s="1"/>
  <c r="AM1043" i="6" s="1"/>
  <c r="Z1042" i="6"/>
  <c r="X1042" i="6"/>
  <c r="AL1042" i="6" s="1"/>
  <c r="AM1042" i="6" s="1"/>
  <c r="Z1041" i="6"/>
  <c r="X1041" i="6"/>
  <c r="AL1041" i="6" s="1"/>
  <c r="AM1041" i="6" s="1"/>
  <c r="Z1040" i="6"/>
  <c r="X1040" i="6"/>
  <c r="AL1040" i="6" s="1"/>
  <c r="AM1040" i="6" s="1"/>
  <c r="Z1039" i="6"/>
  <c r="X1039" i="6"/>
  <c r="AL1039" i="6" s="1"/>
  <c r="AM1039" i="6" s="1"/>
  <c r="Z1038" i="6"/>
  <c r="X1038" i="6"/>
  <c r="AL1038" i="6" s="1"/>
  <c r="AM1038" i="6" s="1"/>
  <c r="Z1037" i="6"/>
  <c r="X1037" i="6"/>
  <c r="AL1037" i="6" s="1"/>
  <c r="AM1037" i="6" s="1"/>
  <c r="Z1036" i="6"/>
  <c r="X1036" i="6"/>
  <c r="AL1036" i="6" s="1"/>
  <c r="AM1036" i="6" s="1"/>
  <c r="Z1035" i="6"/>
  <c r="X1035" i="6"/>
  <c r="AL1035" i="6" s="1"/>
  <c r="AM1035" i="6" s="1"/>
  <c r="Z1034" i="6"/>
  <c r="X1034" i="6"/>
  <c r="AL1034" i="6" s="1"/>
  <c r="AM1034" i="6" s="1"/>
  <c r="Z1033" i="6"/>
  <c r="X1033" i="6"/>
  <c r="AL1033" i="6" s="1"/>
  <c r="AM1033" i="6" s="1"/>
  <c r="Z1032" i="6"/>
  <c r="X1032" i="6"/>
  <c r="AL1032" i="6" s="1"/>
  <c r="AM1032" i="6" s="1"/>
  <c r="Z1031" i="6"/>
  <c r="X1031" i="6"/>
  <c r="AL1031" i="6" s="1"/>
  <c r="AM1031" i="6" s="1"/>
  <c r="Z1030" i="6"/>
  <c r="X1030" i="6"/>
  <c r="AL1030" i="6" s="1"/>
  <c r="AM1030" i="6" s="1"/>
  <c r="Z1029" i="6"/>
  <c r="X1029" i="6"/>
  <c r="AL1029" i="6" s="1"/>
  <c r="AM1029" i="6" s="1"/>
  <c r="Z1028" i="6"/>
  <c r="X1028" i="6"/>
  <c r="AL1028" i="6" s="1"/>
  <c r="AM1028" i="6" s="1"/>
  <c r="Z1027" i="6"/>
  <c r="X1027" i="6"/>
  <c r="AL1027" i="6" s="1"/>
  <c r="AM1027" i="6" s="1"/>
  <c r="Z1026" i="6"/>
  <c r="X1026" i="6"/>
  <c r="AL1026" i="6" s="1"/>
  <c r="AM1026" i="6" s="1"/>
  <c r="Z1025" i="6"/>
  <c r="X1025" i="6"/>
  <c r="AL1025" i="6" s="1"/>
  <c r="AM1025" i="6" s="1"/>
  <c r="Z1024" i="6"/>
  <c r="X1024" i="6"/>
  <c r="AL1024" i="6" s="1"/>
  <c r="AM1024" i="6" s="1"/>
  <c r="Z1023" i="6"/>
  <c r="X1023" i="6"/>
  <c r="AL1023" i="6" s="1"/>
  <c r="AM1023" i="6" s="1"/>
  <c r="Z1022" i="6"/>
  <c r="X1022" i="6"/>
  <c r="AL1022" i="6" s="1"/>
  <c r="AM1022" i="6" s="1"/>
  <c r="Z1021" i="6"/>
  <c r="X1021" i="6"/>
  <c r="AL1021" i="6" s="1"/>
  <c r="AM1021" i="6" s="1"/>
  <c r="Z1020" i="6"/>
  <c r="X1020" i="6"/>
  <c r="AL1020" i="6" s="1"/>
  <c r="AM1020" i="6" s="1"/>
  <c r="Z1019" i="6"/>
  <c r="X1019" i="6"/>
  <c r="AL1019" i="6" s="1"/>
  <c r="AM1019" i="6" s="1"/>
  <c r="Z1018" i="6"/>
  <c r="X1018" i="6"/>
  <c r="AL1018" i="6" s="1"/>
  <c r="AM1018" i="6" s="1"/>
  <c r="Z1017" i="6"/>
  <c r="X1017" i="6"/>
  <c r="AL1017" i="6" s="1"/>
  <c r="AM1017" i="6" s="1"/>
  <c r="Z1016" i="6"/>
  <c r="X1016" i="6"/>
  <c r="AL1016" i="6" s="1"/>
  <c r="AM1016" i="6" s="1"/>
  <c r="Z1015" i="6"/>
  <c r="X1015" i="6"/>
  <c r="AL1015" i="6" s="1"/>
  <c r="AM1015" i="6" s="1"/>
  <c r="Z1014" i="6"/>
  <c r="X1014" i="6"/>
  <c r="AL1014" i="6" s="1"/>
  <c r="AM1014" i="6" s="1"/>
  <c r="Z1013" i="6"/>
  <c r="X1013" i="6"/>
  <c r="AL1013" i="6" s="1"/>
  <c r="AM1013" i="6" s="1"/>
  <c r="Z1012" i="6"/>
  <c r="X1012" i="6"/>
  <c r="AL1012" i="6" s="1"/>
  <c r="AM1012" i="6" s="1"/>
  <c r="Z1011" i="6"/>
  <c r="X1011" i="6"/>
  <c r="AL1011" i="6" s="1"/>
  <c r="AM1011" i="6" s="1"/>
  <c r="Z1010" i="6"/>
  <c r="X1010" i="6"/>
  <c r="AL1010" i="6" s="1"/>
  <c r="AM1010" i="6" s="1"/>
  <c r="Z1009" i="6"/>
  <c r="X1009" i="6"/>
  <c r="AL1009" i="6" s="1"/>
  <c r="AM1009" i="6" s="1"/>
  <c r="Z1008" i="6"/>
  <c r="X1008" i="6"/>
  <c r="AL1008" i="6" s="1"/>
  <c r="AM1008" i="6" s="1"/>
  <c r="Z1007" i="6"/>
  <c r="X1007" i="6"/>
  <c r="AL1007" i="6" s="1"/>
  <c r="AM1007" i="6" s="1"/>
  <c r="Z1006" i="6"/>
  <c r="X1006" i="6"/>
  <c r="AL1006" i="6" s="1"/>
  <c r="AM1006" i="6" s="1"/>
  <c r="Z1005" i="6"/>
  <c r="X1005" i="6"/>
  <c r="AL1005" i="6" s="1"/>
  <c r="AM1005" i="6" s="1"/>
  <c r="Z1004" i="6"/>
  <c r="X1004" i="6"/>
  <c r="AL1004" i="6" s="1"/>
  <c r="AM1004" i="6" s="1"/>
  <c r="Z1003" i="6"/>
  <c r="X1003" i="6"/>
  <c r="AL1003" i="6" s="1"/>
  <c r="AM1003" i="6" s="1"/>
  <c r="Z1002" i="6"/>
  <c r="X1002" i="6"/>
  <c r="AL1002" i="6" s="1"/>
  <c r="AM1002" i="6" s="1"/>
  <c r="Z1001" i="6"/>
  <c r="X1001" i="6"/>
  <c r="AL1001" i="6" s="1"/>
  <c r="AM1001" i="6" s="1"/>
  <c r="Z1000" i="6"/>
  <c r="X1000" i="6"/>
  <c r="AL1000" i="6" s="1"/>
  <c r="AM1000" i="6" s="1"/>
  <c r="Z999" i="6"/>
  <c r="X999" i="6"/>
  <c r="AL999" i="6" s="1"/>
  <c r="AM999" i="6" s="1"/>
  <c r="Z998" i="6"/>
  <c r="X998" i="6"/>
  <c r="AL998" i="6" s="1"/>
  <c r="AM998" i="6" s="1"/>
  <c r="Z997" i="6"/>
  <c r="X997" i="6"/>
  <c r="AL997" i="6" s="1"/>
  <c r="AM997" i="6" s="1"/>
  <c r="Z996" i="6"/>
  <c r="X996" i="6"/>
  <c r="AL996" i="6" s="1"/>
  <c r="AM996" i="6" s="1"/>
  <c r="Z995" i="6"/>
  <c r="X995" i="6"/>
  <c r="AL995" i="6" s="1"/>
  <c r="AM995" i="6" s="1"/>
  <c r="Z994" i="6"/>
  <c r="X994" i="6"/>
  <c r="AL994" i="6" s="1"/>
  <c r="AM994" i="6" s="1"/>
  <c r="Z993" i="6"/>
  <c r="X993" i="6"/>
  <c r="AL993" i="6" s="1"/>
  <c r="AM993" i="6" s="1"/>
  <c r="Z992" i="6"/>
  <c r="X992" i="6"/>
  <c r="AL992" i="6" s="1"/>
  <c r="AM992" i="6" s="1"/>
  <c r="Z991" i="6"/>
  <c r="X991" i="6"/>
  <c r="AL991" i="6" s="1"/>
  <c r="AM991" i="6" s="1"/>
  <c r="Z990" i="6"/>
  <c r="X990" i="6"/>
  <c r="AL990" i="6" s="1"/>
  <c r="AM990" i="6" s="1"/>
  <c r="Z989" i="6"/>
  <c r="X989" i="6"/>
  <c r="AL989" i="6" s="1"/>
  <c r="AM989" i="6" s="1"/>
  <c r="Z988" i="6"/>
  <c r="X988" i="6"/>
  <c r="AL988" i="6" s="1"/>
  <c r="AM988" i="6" s="1"/>
  <c r="Z987" i="6"/>
  <c r="X987" i="6"/>
  <c r="AL987" i="6" s="1"/>
  <c r="AM987" i="6" s="1"/>
  <c r="Z986" i="6"/>
  <c r="X986" i="6"/>
  <c r="AL986" i="6" s="1"/>
  <c r="AM986" i="6" s="1"/>
  <c r="Z985" i="6"/>
  <c r="X985" i="6"/>
  <c r="AL985" i="6" s="1"/>
  <c r="AM985" i="6" s="1"/>
  <c r="Z984" i="6"/>
  <c r="X984" i="6"/>
  <c r="AL984" i="6" s="1"/>
  <c r="AM984" i="6" s="1"/>
  <c r="Z983" i="6"/>
  <c r="X983" i="6"/>
  <c r="AL983" i="6" s="1"/>
  <c r="AM983" i="6" s="1"/>
  <c r="Z982" i="6"/>
  <c r="X982" i="6"/>
  <c r="AL982" i="6" s="1"/>
  <c r="AM982" i="6" s="1"/>
  <c r="Z981" i="6"/>
  <c r="X981" i="6"/>
  <c r="AL981" i="6" s="1"/>
  <c r="AM981" i="6" s="1"/>
  <c r="Z980" i="6"/>
  <c r="X980" i="6"/>
  <c r="AL980" i="6" s="1"/>
  <c r="AM980" i="6" s="1"/>
  <c r="Z979" i="6"/>
  <c r="X979" i="6"/>
  <c r="AL979" i="6" s="1"/>
  <c r="AM979" i="6" s="1"/>
  <c r="Z978" i="6"/>
  <c r="X978" i="6"/>
  <c r="AL978" i="6" s="1"/>
  <c r="AM978" i="6" s="1"/>
  <c r="Z977" i="6"/>
  <c r="X977" i="6"/>
  <c r="AL977" i="6" s="1"/>
  <c r="AM977" i="6" s="1"/>
  <c r="Z976" i="6"/>
  <c r="X976" i="6"/>
  <c r="AL976" i="6" s="1"/>
  <c r="AM976" i="6" s="1"/>
  <c r="Z975" i="6"/>
  <c r="X975" i="6"/>
  <c r="AL975" i="6" s="1"/>
  <c r="AM975" i="6" s="1"/>
  <c r="Z974" i="6"/>
  <c r="X974" i="6"/>
  <c r="AL974" i="6" s="1"/>
  <c r="AM974" i="6" s="1"/>
  <c r="Z973" i="6"/>
  <c r="X973" i="6"/>
  <c r="AL973" i="6" s="1"/>
  <c r="AM973" i="6" s="1"/>
  <c r="Z972" i="6"/>
  <c r="X972" i="6"/>
  <c r="AL972" i="6" s="1"/>
  <c r="AM972" i="6" s="1"/>
  <c r="Z971" i="6"/>
  <c r="X971" i="6"/>
  <c r="AL971" i="6" s="1"/>
  <c r="AM971" i="6" s="1"/>
  <c r="Z970" i="6"/>
  <c r="X970" i="6"/>
  <c r="AL970" i="6" s="1"/>
  <c r="AM970" i="6" s="1"/>
  <c r="Z969" i="6"/>
  <c r="X969" i="6"/>
  <c r="AL969" i="6" s="1"/>
  <c r="AM969" i="6" s="1"/>
  <c r="Z968" i="6"/>
  <c r="X968" i="6"/>
  <c r="AL968" i="6" s="1"/>
  <c r="AM968" i="6" s="1"/>
  <c r="Z967" i="6"/>
  <c r="X967" i="6"/>
  <c r="AL967" i="6" s="1"/>
  <c r="AM967" i="6" s="1"/>
  <c r="Z966" i="6"/>
  <c r="X966" i="6"/>
  <c r="AL966" i="6" s="1"/>
  <c r="AM966" i="6" s="1"/>
  <c r="Z965" i="6"/>
  <c r="X965" i="6"/>
  <c r="AL965" i="6" s="1"/>
  <c r="AM965" i="6" s="1"/>
  <c r="Z964" i="6"/>
  <c r="X964" i="6"/>
  <c r="AL964" i="6" s="1"/>
  <c r="AM964" i="6" s="1"/>
  <c r="Z963" i="6"/>
  <c r="X963" i="6"/>
  <c r="AL963" i="6" s="1"/>
  <c r="AM963" i="6" s="1"/>
  <c r="Z962" i="6"/>
  <c r="X962" i="6"/>
  <c r="AL962" i="6" s="1"/>
  <c r="AM962" i="6" s="1"/>
  <c r="Z961" i="6"/>
  <c r="X961" i="6"/>
  <c r="AL961" i="6" s="1"/>
  <c r="AM961" i="6" s="1"/>
  <c r="Z960" i="6"/>
  <c r="X960" i="6"/>
  <c r="AL960" i="6" s="1"/>
  <c r="AM960" i="6" s="1"/>
  <c r="Z959" i="6"/>
  <c r="X959" i="6"/>
  <c r="AL959" i="6" s="1"/>
  <c r="AM959" i="6" s="1"/>
  <c r="Z958" i="6"/>
  <c r="X958" i="6"/>
  <c r="AL958" i="6" s="1"/>
  <c r="AM958" i="6" s="1"/>
  <c r="Z957" i="6"/>
  <c r="X957" i="6"/>
  <c r="AL957" i="6" s="1"/>
  <c r="AM957" i="6" s="1"/>
  <c r="Z956" i="6"/>
  <c r="X956" i="6"/>
  <c r="AL956" i="6" s="1"/>
  <c r="AM956" i="6" s="1"/>
  <c r="Z955" i="6"/>
  <c r="X955" i="6"/>
  <c r="AL955" i="6" s="1"/>
  <c r="AM955" i="6" s="1"/>
  <c r="Z954" i="6"/>
  <c r="X954" i="6"/>
  <c r="AL954" i="6" s="1"/>
  <c r="AM954" i="6" s="1"/>
  <c r="Z953" i="6"/>
  <c r="X953" i="6"/>
  <c r="AL953" i="6" s="1"/>
  <c r="AM953" i="6" s="1"/>
  <c r="Z952" i="6"/>
  <c r="X952" i="6"/>
  <c r="AL952" i="6" s="1"/>
  <c r="AM952" i="6" s="1"/>
  <c r="Z951" i="6"/>
  <c r="X951" i="6"/>
  <c r="AL951" i="6" s="1"/>
  <c r="AM951" i="6" s="1"/>
  <c r="Z950" i="6"/>
  <c r="X950" i="6"/>
  <c r="AL950" i="6" s="1"/>
  <c r="AM950" i="6" s="1"/>
  <c r="Z949" i="6"/>
  <c r="X949" i="6"/>
  <c r="AL949" i="6" s="1"/>
  <c r="AM949" i="6" s="1"/>
  <c r="Z948" i="6"/>
  <c r="X948" i="6"/>
  <c r="AL948" i="6" s="1"/>
  <c r="AM948" i="6" s="1"/>
  <c r="Z947" i="6"/>
  <c r="X947" i="6"/>
  <c r="AL947" i="6" s="1"/>
  <c r="AM947" i="6" s="1"/>
  <c r="Z946" i="6"/>
  <c r="X946" i="6"/>
  <c r="AL946" i="6" s="1"/>
  <c r="AM946" i="6" s="1"/>
  <c r="Z945" i="6"/>
  <c r="X945" i="6"/>
  <c r="AL945" i="6" s="1"/>
  <c r="AM945" i="6" s="1"/>
  <c r="Z944" i="6"/>
  <c r="X944" i="6"/>
  <c r="AL944" i="6" s="1"/>
  <c r="AM944" i="6" s="1"/>
  <c r="Z943" i="6"/>
  <c r="X943" i="6"/>
  <c r="AL943" i="6" s="1"/>
  <c r="AM943" i="6" s="1"/>
  <c r="Z942" i="6"/>
  <c r="X942" i="6"/>
  <c r="AL942" i="6" s="1"/>
  <c r="AM942" i="6" s="1"/>
  <c r="Z941" i="6"/>
  <c r="X941" i="6"/>
  <c r="AL941" i="6" s="1"/>
  <c r="AM941" i="6" s="1"/>
  <c r="Z940" i="6"/>
  <c r="X940" i="6"/>
  <c r="AL940" i="6" s="1"/>
  <c r="AM940" i="6" s="1"/>
  <c r="Z939" i="6"/>
  <c r="X939" i="6"/>
  <c r="AL939" i="6" s="1"/>
  <c r="AM939" i="6" s="1"/>
  <c r="Z938" i="6"/>
  <c r="X938" i="6"/>
  <c r="AL938" i="6" s="1"/>
  <c r="AM938" i="6" s="1"/>
  <c r="Z937" i="6"/>
  <c r="X937" i="6"/>
  <c r="AL937" i="6" s="1"/>
  <c r="AM937" i="6" s="1"/>
  <c r="Z936" i="6"/>
  <c r="X936" i="6"/>
  <c r="AL936" i="6" s="1"/>
  <c r="AM936" i="6" s="1"/>
  <c r="Z935" i="6"/>
  <c r="X935" i="6"/>
  <c r="AL935" i="6" s="1"/>
  <c r="AM935" i="6" s="1"/>
  <c r="Z934" i="6"/>
  <c r="X934" i="6"/>
  <c r="AL934" i="6" s="1"/>
  <c r="AM934" i="6" s="1"/>
  <c r="Z933" i="6"/>
  <c r="X933" i="6"/>
  <c r="AL933" i="6" s="1"/>
  <c r="AM933" i="6" s="1"/>
  <c r="Z932" i="6"/>
  <c r="X932" i="6"/>
  <c r="AL932" i="6" s="1"/>
  <c r="AM932" i="6" s="1"/>
  <c r="Z931" i="6"/>
  <c r="X931" i="6"/>
  <c r="AL931" i="6" s="1"/>
  <c r="AM931" i="6" s="1"/>
  <c r="Z930" i="6"/>
  <c r="X930" i="6"/>
  <c r="AL930" i="6" s="1"/>
  <c r="AM930" i="6" s="1"/>
  <c r="Z929" i="6"/>
  <c r="X929" i="6"/>
  <c r="AL929" i="6" s="1"/>
  <c r="AM929" i="6" s="1"/>
  <c r="Z928" i="6"/>
  <c r="X928" i="6"/>
  <c r="AL928" i="6" s="1"/>
  <c r="AM928" i="6" s="1"/>
  <c r="Z927" i="6"/>
  <c r="X927" i="6"/>
  <c r="AL927" i="6" s="1"/>
  <c r="AM927" i="6" s="1"/>
  <c r="Z926" i="6"/>
  <c r="X926" i="6"/>
  <c r="AL926" i="6" s="1"/>
  <c r="AM926" i="6" s="1"/>
  <c r="Z925" i="6"/>
  <c r="X925" i="6"/>
  <c r="AL925" i="6" s="1"/>
  <c r="AM925" i="6" s="1"/>
  <c r="Z924" i="6"/>
  <c r="X924" i="6"/>
  <c r="AL924" i="6" s="1"/>
  <c r="AM924" i="6" s="1"/>
  <c r="Z923" i="6"/>
  <c r="X923" i="6"/>
  <c r="AL923" i="6" s="1"/>
  <c r="AM923" i="6" s="1"/>
  <c r="Z922" i="6"/>
  <c r="X922" i="6"/>
  <c r="AL922" i="6" s="1"/>
  <c r="AM922" i="6" s="1"/>
  <c r="Z921" i="6"/>
  <c r="X921" i="6"/>
  <c r="AL921" i="6" s="1"/>
  <c r="AM921" i="6" s="1"/>
  <c r="Z920" i="6"/>
  <c r="X920" i="6"/>
  <c r="AL920" i="6" s="1"/>
  <c r="AM920" i="6" s="1"/>
  <c r="Z919" i="6"/>
  <c r="X919" i="6"/>
  <c r="AL919" i="6" s="1"/>
  <c r="AM919" i="6" s="1"/>
  <c r="Z918" i="6"/>
  <c r="X918" i="6"/>
  <c r="AL918" i="6" s="1"/>
  <c r="AM918" i="6" s="1"/>
  <c r="Z917" i="6"/>
  <c r="X917" i="6"/>
  <c r="AL917" i="6" s="1"/>
  <c r="AM917" i="6" s="1"/>
  <c r="Z916" i="6"/>
  <c r="X916" i="6"/>
  <c r="AL916" i="6" s="1"/>
  <c r="AM916" i="6" s="1"/>
  <c r="Z915" i="6"/>
  <c r="X915" i="6"/>
  <c r="AL915" i="6" s="1"/>
  <c r="AM915" i="6" s="1"/>
  <c r="Z914" i="6"/>
  <c r="X914" i="6"/>
  <c r="AL914" i="6" s="1"/>
  <c r="AM914" i="6" s="1"/>
  <c r="Z913" i="6"/>
  <c r="X913" i="6"/>
  <c r="AL913" i="6" s="1"/>
  <c r="AM913" i="6" s="1"/>
  <c r="Z912" i="6"/>
  <c r="X912" i="6"/>
  <c r="AL912" i="6" s="1"/>
  <c r="AM912" i="6" s="1"/>
  <c r="Z911" i="6"/>
  <c r="X911" i="6"/>
  <c r="AL911" i="6" s="1"/>
  <c r="AM911" i="6" s="1"/>
  <c r="Z910" i="6"/>
  <c r="X910" i="6"/>
  <c r="AL910" i="6" s="1"/>
  <c r="AM910" i="6" s="1"/>
  <c r="Z909" i="6"/>
  <c r="X909" i="6"/>
  <c r="AL909" i="6" s="1"/>
  <c r="AM909" i="6" s="1"/>
  <c r="Z908" i="6"/>
  <c r="X908" i="6"/>
  <c r="AL908" i="6" s="1"/>
  <c r="AM908" i="6" s="1"/>
  <c r="Z907" i="6"/>
  <c r="X907" i="6"/>
  <c r="AL907" i="6" s="1"/>
  <c r="AM907" i="6" s="1"/>
  <c r="Z906" i="6"/>
  <c r="X906" i="6"/>
  <c r="AL906" i="6" s="1"/>
  <c r="AM906" i="6" s="1"/>
  <c r="Z905" i="6"/>
  <c r="X905" i="6"/>
  <c r="AL905" i="6" s="1"/>
  <c r="AM905" i="6" s="1"/>
  <c r="Z904" i="6"/>
  <c r="X904" i="6"/>
  <c r="AL904" i="6" s="1"/>
  <c r="AM904" i="6" s="1"/>
  <c r="Z903" i="6"/>
  <c r="X903" i="6"/>
  <c r="AL903" i="6" s="1"/>
  <c r="AM903" i="6" s="1"/>
  <c r="Z902" i="6"/>
  <c r="X902" i="6"/>
  <c r="AL902" i="6" s="1"/>
  <c r="AM902" i="6" s="1"/>
  <c r="Z901" i="6"/>
  <c r="X901" i="6"/>
  <c r="AL901" i="6" s="1"/>
  <c r="AM901" i="6" s="1"/>
  <c r="Z900" i="6"/>
  <c r="X900" i="6"/>
  <c r="AL900" i="6" s="1"/>
  <c r="AM900" i="6" s="1"/>
  <c r="Z899" i="6"/>
  <c r="X899" i="6"/>
  <c r="AL899" i="6" s="1"/>
  <c r="AM899" i="6" s="1"/>
  <c r="Z898" i="6"/>
  <c r="X898" i="6"/>
  <c r="AL898" i="6" s="1"/>
  <c r="AM898" i="6" s="1"/>
  <c r="Z897" i="6"/>
  <c r="X897" i="6"/>
  <c r="AL897" i="6" s="1"/>
  <c r="AM897" i="6" s="1"/>
  <c r="Z896" i="6"/>
  <c r="X896" i="6"/>
  <c r="AL896" i="6" s="1"/>
  <c r="AM896" i="6" s="1"/>
  <c r="Z895" i="6"/>
  <c r="X895" i="6"/>
  <c r="AL895" i="6" s="1"/>
  <c r="AM895" i="6" s="1"/>
  <c r="Z894" i="6"/>
  <c r="X894" i="6"/>
  <c r="AL894" i="6" s="1"/>
  <c r="AM894" i="6" s="1"/>
  <c r="Z893" i="6"/>
  <c r="X893" i="6"/>
  <c r="AL893" i="6" s="1"/>
  <c r="AM893" i="6" s="1"/>
  <c r="Z892" i="6"/>
  <c r="X892" i="6"/>
  <c r="AL892" i="6" s="1"/>
  <c r="AM892" i="6" s="1"/>
  <c r="Z891" i="6"/>
  <c r="X891" i="6"/>
  <c r="AL891" i="6" s="1"/>
  <c r="AM891" i="6" s="1"/>
  <c r="Z890" i="6"/>
  <c r="X890" i="6"/>
  <c r="AL890" i="6" s="1"/>
  <c r="AM890" i="6" s="1"/>
  <c r="Z889" i="6"/>
  <c r="X889" i="6"/>
  <c r="AL889" i="6" s="1"/>
  <c r="AM889" i="6" s="1"/>
  <c r="Z888" i="6"/>
  <c r="X888" i="6"/>
  <c r="AL888" i="6" s="1"/>
  <c r="AM888" i="6" s="1"/>
  <c r="Z887" i="6"/>
  <c r="X887" i="6"/>
  <c r="AL887" i="6" s="1"/>
  <c r="AM887" i="6" s="1"/>
  <c r="Z886" i="6"/>
  <c r="X886" i="6"/>
  <c r="AL886" i="6" s="1"/>
  <c r="AM886" i="6" s="1"/>
  <c r="Z885" i="6"/>
  <c r="X885" i="6"/>
  <c r="AL885" i="6" s="1"/>
  <c r="AM885" i="6" s="1"/>
  <c r="Z884" i="6"/>
  <c r="X884" i="6"/>
  <c r="AL884" i="6" s="1"/>
  <c r="AM884" i="6" s="1"/>
  <c r="Z883" i="6"/>
  <c r="X883" i="6"/>
  <c r="AL883" i="6" s="1"/>
  <c r="AM883" i="6" s="1"/>
  <c r="Z882" i="6"/>
  <c r="X882" i="6"/>
  <c r="AL882" i="6" s="1"/>
  <c r="AM882" i="6" s="1"/>
  <c r="Z881" i="6"/>
  <c r="X881" i="6"/>
  <c r="AL881" i="6" s="1"/>
  <c r="AM881" i="6" s="1"/>
  <c r="Z880" i="6"/>
  <c r="X880" i="6"/>
  <c r="AL880" i="6" s="1"/>
  <c r="AM880" i="6" s="1"/>
  <c r="Z879" i="6"/>
  <c r="X879" i="6"/>
  <c r="AL879" i="6" s="1"/>
  <c r="AM879" i="6" s="1"/>
  <c r="Z878" i="6"/>
  <c r="X878" i="6"/>
  <c r="AL878" i="6" s="1"/>
  <c r="AM878" i="6" s="1"/>
  <c r="Z877" i="6"/>
  <c r="X877" i="6"/>
  <c r="AL877" i="6" s="1"/>
  <c r="AM877" i="6" s="1"/>
  <c r="Z876" i="6"/>
  <c r="X876" i="6"/>
  <c r="AL876" i="6" s="1"/>
  <c r="AM876" i="6" s="1"/>
  <c r="Z875" i="6"/>
  <c r="X875" i="6"/>
  <c r="AL875" i="6" s="1"/>
  <c r="AM875" i="6" s="1"/>
  <c r="Z874" i="6"/>
  <c r="X874" i="6"/>
  <c r="AL874" i="6" s="1"/>
  <c r="AM874" i="6" s="1"/>
  <c r="Z873" i="6"/>
  <c r="X873" i="6"/>
  <c r="AL873" i="6" s="1"/>
  <c r="AM873" i="6" s="1"/>
  <c r="Z872" i="6"/>
  <c r="X872" i="6"/>
  <c r="AL872" i="6" s="1"/>
  <c r="AM872" i="6" s="1"/>
  <c r="Z871" i="6"/>
  <c r="X871" i="6"/>
  <c r="AL871" i="6" s="1"/>
  <c r="AM871" i="6" s="1"/>
  <c r="Z870" i="6"/>
  <c r="X870" i="6"/>
  <c r="AL870" i="6" s="1"/>
  <c r="AM870" i="6" s="1"/>
  <c r="Z869" i="6"/>
  <c r="X869" i="6"/>
  <c r="AL869" i="6" s="1"/>
  <c r="AM869" i="6" s="1"/>
  <c r="Z868" i="6"/>
  <c r="X868" i="6"/>
  <c r="AL868" i="6" s="1"/>
  <c r="AM868" i="6" s="1"/>
  <c r="Z867" i="6"/>
  <c r="X867" i="6"/>
  <c r="AL867" i="6" s="1"/>
  <c r="AM867" i="6" s="1"/>
  <c r="Z866" i="6"/>
  <c r="X866" i="6"/>
  <c r="AL866" i="6" s="1"/>
  <c r="AM866" i="6" s="1"/>
  <c r="Z865" i="6"/>
  <c r="X865" i="6"/>
  <c r="AL865" i="6" s="1"/>
  <c r="AM865" i="6" s="1"/>
  <c r="Z864" i="6"/>
  <c r="X864" i="6"/>
  <c r="AL864" i="6" s="1"/>
  <c r="AM864" i="6" s="1"/>
  <c r="Z863" i="6"/>
  <c r="X863" i="6"/>
  <c r="AL863" i="6" s="1"/>
  <c r="AM863" i="6" s="1"/>
  <c r="Z862" i="6"/>
  <c r="X862" i="6"/>
  <c r="AL862" i="6" s="1"/>
  <c r="AM862" i="6" s="1"/>
  <c r="Z861" i="6"/>
  <c r="X861" i="6"/>
  <c r="AL861" i="6" s="1"/>
  <c r="AM861" i="6" s="1"/>
  <c r="Z860" i="6"/>
  <c r="X860" i="6"/>
  <c r="AL860" i="6" s="1"/>
  <c r="AM860" i="6" s="1"/>
  <c r="Z859" i="6"/>
  <c r="X859" i="6"/>
  <c r="AL859" i="6" s="1"/>
  <c r="AM859" i="6" s="1"/>
  <c r="Z858" i="6"/>
  <c r="X858" i="6"/>
  <c r="AL858" i="6" s="1"/>
  <c r="AM858" i="6" s="1"/>
  <c r="Z857" i="6"/>
  <c r="X857" i="6"/>
  <c r="AL857" i="6" s="1"/>
  <c r="AM857" i="6" s="1"/>
  <c r="Z856" i="6"/>
  <c r="X856" i="6"/>
  <c r="AL856" i="6" s="1"/>
  <c r="AM856" i="6" s="1"/>
  <c r="Z855" i="6"/>
  <c r="X855" i="6"/>
  <c r="AL855" i="6" s="1"/>
  <c r="AM855" i="6" s="1"/>
  <c r="Z854" i="6"/>
  <c r="X854" i="6"/>
  <c r="AL854" i="6" s="1"/>
  <c r="AM854" i="6" s="1"/>
  <c r="Z853" i="6"/>
  <c r="X853" i="6"/>
  <c r="AL853" i="6" s="1"/>
  <c r="AM853" i="6" s="1"/>
  <c r="Z852" i="6"/>
  <c r="X852" i="6"/>
  <c r="AL852" i="6" s="1"/>
  <c r="AM852" i="6" s="1"/>
  <c r="Z851" i="6"/>
  <c r="X851" i="6"/>
  <c r="AL851" i="6" s="1"/>
  <c r="AM851" i="6" s="1"/>
  <c r="Z850" i="6"/>
  <c r="X850" i="6"/>
  <c r="AL850" i="6" s="1"/>
  <c r="AM850" i="6" s="1"/>
  <c r="Z849" i="6"/>
  <c r="X849" i="6"/>
  <c r="AL849" i="6" s="1"/>
  <c r="AM849" i="6" s="1"/>
  <c r="Z848" i="6"/>
  <c r="X848" i="6"/>
  <c r="AL848" i="6" s="1"/>
  <c r="AM848" i="6" s="1"/>
  <c r="Z847" i="6"/>
  <c r="X847" i="6"/>
  <c r="AL847" i="6" s="1"/>
  <c r="AM847" i="6" s="1"/>
  <c r="Z846" i="6"/>
  <c r="X846" i="6"/>
  <c r="AL846" i="6" s="1"/>
  <c r="AM846" i="6" s="1"/>
  <c r="Z845" i="6"/>
  <c r="X845" i="6"/>
  <c r="AL845" i="6" s="1"/>
  <c r="AM845" i="6" s="1"/>
  <c r="Z844" i="6"/>
  <c r="X844" i="6"/>
  <c r="AL844" i="6" s="1"/>
  <c r="AM844" i="6" s="1"/>
  <c r="Z843" i="6"/>
  <c r="X843" i="6"/>
  <c r="AL843" i="6" s="1"/>
  <c r="AM843" i="6" s="1"/>
  <c r="Z842" i="6"/>
  <c r="X842" i="6"/>
  <c r="AL842" i="6" s="1"/>
  <c r="AM842" i="6" s="1"/>
  <c r="Z841" i="6"/>
  <c r="X841" i="6"/>
  <c r="AL841" i="6" s="1"/>
  <c r="AM841" i="6" s="1"/>
  <c r="Z840" i="6"/>
  <c r="X840" i="6"/>
  <c r="AL840" i="6" s="1"/>
  <c r="AM840" i="6" s="1"/>
  <c r="Z839" i="6"/>
  <c r="X839" i="6"/>
  <c r="AL839" i="6" s="1"/>
  <c r="AM839" i="6" s="1"/>
  <c r="Z838" i="6"/>
  <c r="X838" i="6"/>
  <c r="AL838" i="6" s="1"/>
  <c r="AM838" i="6" s="1"/>
  <c r="Z837" i="6"/>
  <c r="X837" i="6"/>
  <c r="AL837" i="6" s="1"/>
  <c r="AM837" i="6" s="1"/>
  <c r="Z836" i="6"/>
  <c r="X836" i="6"/>
  <c r="AL836" i="6" s="1"/>
  <c r="AM836" i="6" s="1"/>
  <c r="Z835" i="6"/>
  <c r="X835" i="6"/>
  <c r="AL835" i="6" s="1"/>
  <c r="AM835" i="6" s="1"/>
  <c r="Z834" i="6"/>
  <c r="X834" i="6"/>
  <c r="AL834" i="6" s="1"/>
  <c r="AM834" i="6" s="1"/>
  <c r="Z833" i="6"/>
  <c r="X833" i="6"/>
  <c r="AL833" i="6" s="1"/>
  <c r="AM833" i="6" s="1"/>
  <c r="Z832" i="6"/>
  <c r="X832" i="6"/>
  <c r="AL832" i="6" s="1"/>
  <c r="AM832" i="6" s="1"/>
  <c r="Z831" i="6"/>
  <c r="X831" i="6"/>
  <c r="AL831" i="6" s="1"/>
  <c r="AM831" i="6" s="1"/>
  <c r="Z830" i="6"/>
  <c r="X830" i="6"/>
  <c r="AL830" i="6" s="1"/>
  <c r="AM830" i="6" s="1"/>
  <c r="Z829" i="6"/>
  <c r="X829" i="6"/>
  <c r="AL829" i="6" s="1"/>
  <c r="AM829" i="6" s="1"/>
  <c r="Z828" i="6"/>
  <c r="X828" i="6"/>
  <c r="AL828" i="6" s="1"/>
  <c r="AM828" i="6" s="1"/>
  <c r="Z827" i="6"/>
  <c r="X827" i="6"/>
  <c r="AL827" i="6" s="1"/>
  <c r="AM827" i="6" s="1"/>
  <c r="Z826" i="6"/>
  <c r="X826" i="6"/>
  <c r="AL826" i="6" s="1"/>
  <c r="AM826" i="6" s="1"/>
  <c r="Z825" i="6"/>
  <c r="X825" i="6"/>
  <c r="AL825" i="6" s="1"/>
  <c r="AM825" i="6" s="1"/>
  <c r="Z824" i="6"/>
  <c r="X824" i="6"/>
  <c r="AL824" i="6" s="1"/>
  <c r="AM824" i="6" s="1"/>
  <c r="Z823" i="6"/>
  <c r="X823" i="6"/>
  <c r="AL823" i="6" s="1"/>
  <c r="AM823" i="6" s="1"/>
  <c r="Z822" i="6"/>
  <c r="X822" i="6"/>
  <c r="AL822" i="6" s="1"/>
  <c r="AM822" i="6" s="1"/>
  <c r="Z821" i="6"/>
  <c r="X821" i="6"/>
  <c r="AL821" i="6" s="1"/>
  <c r="AM821" i="6" s="1"/>
  <c r="Z820" i="6"/>
  <c r="X820" i="6"/>
  <c r="AL820" i="6" s="1"/>
  <c r="AM820" i="6" s="1"/>
  <c r="Z819" i="6"/>
  <c r="X819" i="6"/>
  <c r="AL819" i="6" s="1"/>
  <c r="AM819" i="6" s="1"/>
  <c r="Z818" i="6"/>
  <c r="X818" i="6"/>
  <c r="AL818" i="6" s="1"/>
  <c r="AM818" i="6" s="1"/>
  <c r="Z817" i="6"/>
  <c r="X817" i="6"/>
  <c r="AL817" i="6" s="1"/>
  <c r="AM817" i="6" s="1"/>
  <c r="Z816" i="6"/>
  <c r="X816" i="6"/>
  <c r="AL816" i="6" s="1"/>
  <c r="AM816" i="6" s="1"/>
  <c r="Z815" i="6"/>
  <c r="X815" i="6"/>
  <c r="AL815" i="6" s="1"/>
  <c r="AM815" i="6" s="1"/>
  <c r="Z814" i="6"/>
  <c r="X814" i="6"/>
  <c r="AL814" i="6" s="1"/>
  <c r="AM814" i="6" s="1"/>
  <c r="Z813" i="6"/>
  <c r="X813" i="6"/>
  <c r="AL813" i="6" s="1"/>
  <c r="AM813" i="6" s="1"/>
  <c r="Z812" i="6"/>
  <c r="X812" i="6"/>
  <c r="AL812" i="6" s="1"/>
  <c r="AM812" i="6" s="1"/>
  <c r="Z811" i="6"/>
  <c r="X811" i="6"/>
  <c r="AL811" i="6" s="1"/>
  <c r="AM811" i="6" s="1"/>
  <c r="Z810" i="6"/>
  <c r="X810" i="6"/>
  <c r="AL810" i="6" s="1"/>
  <c r="AM810" i="6" s="1"/>
  <c r="Z809" i="6"/>
  <c r="X809" i="6"/>
  <c r="AL809" i="6" s="1"/>
  <c r="AM809" i="6" s="1"/>
  <c r="Z808" i="6"/>
  <c r="X808" i="6"/>
  <c r="AL808" i="6" s="1"/>
  <c r="AM808" i="6" s="1"/>
  <c r="Z807" i="6"/>
  <c r="X807" i="6"/>
  <c r="AL807" i="6" s="1"/>
  <c r="AM807" i="6" s="1"/>
  <c r="Z806" i="6"/>
  <c r="X806" i="6"/>
  <c r="AL806" i="6" s="1"/>
  <c r="AM806" i="6" s="1"/>
  <c r="Z805" i="6"/>
  <c r="X805" i="6"/>
  <c r="AL805" i="6" s="1"/>
  <c r="AM805" i="6" s="1"/>
  <c r="Z804" i="6"/>
  <c r="X804" i="6"/>
  <c r="AL804" i="6" s="1"/>
  <c r="AM804" i="6" s="1"/>
  <c r="Z803" i="6"/>
  <c r="X803" i="6"/>
  <c r="AL803" i="6" s="1"/>
  <c r="AM803" i="6" s="1"/>
  <c r="Z802" i="6"/>
  <c r="X802" i="6"/>
  <c r="AL802" i="6" s="1"/>
  <c r="AM802" i="6" s="1"/>
  <c r="Z801" i="6"/>
  <c r="X801" i="6"/>
  <c r="AL801" i="6" s="1"/>
  <c r="AM801" i="6" s="1"/>
  <c r="Z800" i="6"/>
  <c r="X800" i="6"/>
  <c r="AL800" i="6" s="1"/>
  <c r="AM800" i="6" s="1"/>
  <c r="Z799" i="6"/>
  <c r="X799" i="6"/>
  <c r="AL799" i="6" s="1"/>
  <c r="AM799" i="6" s="1"/>
  <c r="Z798" i="6"/>
  <c r="X798" i="6"/>
  <c r="AL798" i="6" s="1"/>
  <c r="AM798" i="6" s="1"/>
  <c r="Z797" i="6"/>
  <c r="X797" i="6"/>
  <c r="AL797" i="6" s="1"/>
  <c r="AM797" i="6" s="1"/>
  <c r="Z796" i="6"/>
  <c r="X796" i="6"/>
  <c r="AL796" i="6" s="1"/>
  <c r="AM796" i="6" s="1"/>
  <c r="Z795" i="6"/>
  <c r="X795" i="6"/>
  <c r="AL795" i="6" s="1"/>
  <c r="AM795" i="6" s="1"/>
  <c r="Z794" i="6"/>
  <c r="X794" i="6"/>
  <c r="AL794" i="6" s="1"/>
  <c r="AM794" i="6" s="1"/>
  <c r="Z793" i="6"/>
  <c r="X793" i="6"/>
  <c r="AL793" i="6" s="1"/>
  <c r="AM793" i="6" s="1"/>
  <c r="Z792" i="6"/>
  <c r="X792" i="6"/>
  <c r="AL792" i="6" s="1"/>
  <c r="AM792" i="6" s="1"/>
  <c r="Z791" i="6"/>
  <c r="X791" i="6"/>
  <c r="AL791" i="6" s="1"/>
  <c r="AM791" i="6" s="1"/>
  <c r="Z790" i="6"/>
  <c r="X790" i="6"/>
  <c r="AL790" i="6" s="1"/>
  <c r="AM790" i="6" s="1"/>
  <c r="Z789" i="6"/>
  <c r="X789" i="6"/>
  <c r="AL789" i="6" s="1"/>
  <c r="AM789" i="6" s="1"/>
  <c r="Z788" i="6"/>
  <c r="X788" i="6"/>
  <c r="AL788" i="6" s="1"/>
  <c r="AM788" i="6" s="1"/>
  <c r="Z787" i="6"/>
  <c r="X787" i="6"/>
  <c r="AL787" i="6" s="1"/>
  <c r="AM787" i="6" s="1"/>
  <c r="Z786" i="6"/>
  <c r="X786" i="6"/>
  <c r="AL786" i="6" s="1"/>
  <c r="AM786" i="6" s="1"/>
  <c r="Z785" i="6"/>
  <c r="X785" i="6"/>
  <c r="AL785" i="6" s="1"/>
  <c r="AM785" i="6" s="1"/>
  <c r="Z784" i="6"/>
  <c r="X784" i="6"/>
  <c r="AL784" i="6" s="1"/>
  <c r="AM784" i="6" s="1"/>
  <c r="Z783" i="6"/>
  <c r="X783" i="6"/>
  <c r="AL783" i="6" s="1"/>
  <c r="AM783" i="6" s="1"/>
  <c r="Z782" i="6"/>
  <c r="X782" i="6"/>
  <c r="AL782" i="6" s="1"/>
  <c r="AM782" i="6" s="1"/>
  <c r="Z781" i="6"/>
  <c r="X781" i="6"/>
  <c r="AL781" i="6" s="1"/>
  <c r="AM781" i="6" s="1"/>
  <c r="Z780" i="6"/>
  <c r="X780" i="6"/>
  <c r="AL780" i="6" s="1"/>
  <c r="AM780" i="6" s="1"/>
  <c r="Z779" i="6"/>
  <c r="X779" i="6"/>
  <c r="AL779" i="6" s="1"/>
  <c r="AM779" i="6" s="1"/>
  <c r="Z778" i="6"/>
  <c r="X778" i="6"/>
  <c r="AL778" i="6" s="1"/>
  <c r="AM778" i="6" s="1"/>
  <c r="Z777" i="6"/>
  <c r="X777" i="6"/>
  <c r="AL777" i="6" s="1"/>
  <c r="AM777" i="6" s="1"/>
  <c r="Z776" i="6"/>
  <c r="X776" i="6"/>
  <c r="AL776" i="6" s="1"/>
  <c r="AM776" i="6" s="1"/>
  <c r="Z775" i="6"/>
  <c r="X775" i="6"/>
  <c r="AL775" i="6" s="1"/>
  <c r="AM775" i="6" s="1"/>
  <c r="Z774" i="6"/>
  <c r="X774" i="6"/>
  <c r="AL774" i="6" s="1"/>
  <c r="AM774" i="6" s="1"/>
  <c r="Z773" i="6"/>
  <c r="X773" i="6"/>
  <c r="AL773" i="6" s="1"/>
  <c r="AM773" i="6" s="1"/>
  <c r="Z772" i="6"/>
  <c r="X772" i="6"/>
  <c r="AL772" i="6" s="1"/>
  <c r="AM772" i="6" s="1"/>
  <c r="Z771" i="6"/>
  <c r="X771" i="6"/>
  <c r="AL771" i="6" s="1"/>
  <c r="AM771" i="6" s="1"/>
  <c r="Z770" i="6"/>
  <c r="X770" i="6"/>
  <c r="AL770" i="6" s="1"/>
  <c r="AM770" i="6" s="1"/>
  <c r="Z769" i="6"/>
  <c r="X769" i="6"/>
  <c r="AL769" i="6" s="1"/>
  <c r="AM769" i="6" s="1"/>
  <c r="Z768" i="6"/>
  <c r="X768" i="6"/>
  <c r="AL768" i="6" s="1"/>
  <c r="AM768" i="6" s="1"/>
  <c r="Z767" i="6"/>
  <c r="X767" i="6"/>
  <c r="AL767" i="6" s="1"/>
  <c r="AM767" i="6" s="1"/>
  <c r="Z766" i="6"/>
  <c r="X766" i="6"/>
  <c r="AL766" i="6" s="1"/>
  <c r="AM766" i="6" s="1"/>
  <c r="Z765" i="6"/>
  <c r="X765" i="6"/>
  <c r="AL765" i="6" s="1"/>
  <c r="AM765" i="6" s="1"/>
  <c r="Z764" i="6"/>
  <c r="X764" i="6"/>
  <c r="AL764" i="6" s="1"/>
  <c r="AM764" i="6" s="1"/>
  <c r="Z763" i="6"/>
  <c r="X763" i="6"/>
  <c r="AL763" i="6" s="1"/>
  <c r="AM763" i="6" s="1"/>
  <c r="Z762" i="6"/>
  <c r="X762" i="6"/>
  <c r="AL762" i="6" s="1"/>
  <c r="AM762" i="6" s="1"/>
  <c r="Z761" i="6"/>
  <c r="X761" i="6"/>
  <c r="AL761" i="6" s="1"/>
  <c r="AM761" i="6" s="1"/>
  <c r="Z760" i="6"/>
  <c r="X760" i="6"/>
  <c r="AL760" i="6" s="1"/>
  <c r="AM760" i="6" s="1"/>
  <c r="Z759" i="6"/>
  <c r="X759" i="6"/>
  <c r="AL759" i="6" s="1"/>
  <c r="AM759" i="6" s="1"/>
  <c r="Z758" i="6"/>
  <c r="X758" i="6"/>
  <c r="AL758" i="6" s="1"/>
  <c r="AM758" i="6" s="1"/>
  <c r="Z757" i="6"/>
  <c r="X757" i="6"/>
  <c r="AL757" i="6" s="1"/>
  <c r="AM757" i="6" s="1"/>
  <c r="Z756" i="6"/>
  <c r="X756" i="6"/>
  <c r="AL756" i="6" s="1"/>
  <c r="AM756" i="6" s="1"/>
  <c r="Z755" i="6"/>
  <c r="X755" i="6"/>
  <c r="AL755" i="6" s="1"/>
  <c r="AM755" i="6" s="1"/>
  <c r="Z754" i="6"/>
  <c r="X754" i="6"/>
  <c r="AL754" i="6" s="1"/>
  <c r="AM754" i="6" s="1"/>
  <c r="Z753" i="6"/>
  <c r="X753" i="6"/>
  <c r="AL753" i="6" s="1"/>
  <c r="AM753" i="6" s="1"/>
  <c r="Z752" i="6"/>
  <c r="X752" i="6"/>
  <c r="AL752" i="6" s="1"/>
  <c r="AM752" i="6" s="1"/>
  <c r="Z751" i="6"/>
  <c r="X751" i="6"/>
  <c r="AL751" i="6" s="1"/>
  <c r="AM751" i="6" s="1"/>
  <c r="Z750" i="6"/>
  <c r="X750" i="6"/>
  <c r="AL750" i="6" s="1"/>
  <c r="AM750" i="6" s="1"/>
  <c r="Z749" i="6"/>
  <c r="X749" i="6"/>
  <c r="AL749" i="6" s="1"/>
  <c r="AM749" i="6" s="1"/>
  <c r="Z748" i="6"/>
  <c r="X748" i="6"/>
  <c r="AL748" i="6" s="1"/>
  <c r="AM748" i="6" s="1"/>
  <c r="Z747" i="6"/>
  <c r="X747" i="6"/>
  <c r="AL747" i="6" s="1"/>
  <c r="AM747" i="6" s="1"/>
  <c r="Z746" i="6"/>
  <c r="X746" i="6"/>
  <c r="AL746" i="6" s="1"/>
  <c r="AM746" i="6" s="1"/>
  <c r="Z745" i="6"/>
  <c r="X745" i="6"/>
  <c r="AL745" i="6" s="1"/>
  <c r="AM745" i="6" s="1"/>
  <c r="Z744" i="6"/>
  <c r="X744" i="6"/>
  <c r="AL744" i="6" s="1"/>
  <c r="AM744" i="6" s="1"/>
  <c r="Z743" i="6"/>
  <c r="X743" i="6"/>
  <c r="AL743" i="6" s="1"/>
  <c r="AM743" i="6" s="1"/>
  <c r="Z742" i="6"/>
  <c r="X742" i="6"/>
  <c r="AL742" i="6" s="1"/>
  <c r="AM742" i="6" s="1"/>
  <c r="Z741" i="6"/>
  <c r="X741" i="6"/>
  <c r="AL741" i="6" s="1"/>
  <c r="AM741" i="6" s="1"/>
  <c r="Z740" i="6"/>
  <c r="X740" i="6"/>
  <c r="AL740" i="6" s="1"/>
  <c r="AM740" i="6" s="1"/>
  <c r="Z739" i="6"/>
  <c r="X739" i="6"/>
  <c r="AL739" i="6" s="1"/>
  <c r="AM739" i="6" s="1"/>
  <c r="Z738" i="6"/>
  <c r="X738" i="6"/>
  <c r="AL738" i="6" s="1"/>
  <c r="AM738" i="6" s="1"/>
  <c r="Z737" i="6"/>
  <c r="X737" i="6"/>
  <c r="AL737" i="6" s="1"/>
  <c r="AM737" i="6" s="1"/>
  <c r="Z736" i="6"/>
  <c r="X736" i="6"/>
  <c r="AL736" i="6" s="1"/>
  <c r="AM736" i="6" s="1"/>
  <c r="Z735" i="6"/>
  <c r="X735" i="6"/>
  <c r="AL735" i="6" s="1"/>
  <c r="AM735" i="6" s="1"/>
  <c r="Z734" i="6"/>
  <c r="X734" i="6"/>
  <c r="AL734" i="6" s="1"/>
  <c r="AM734" i="6" s="1"/>
  <c r="Z733" i="6"/>
  <c r="X733" i="6"/>
  <c r="AL733" i="6" s="1"/>
  <c r="AM733" i="6" s="1"/>
  <c r="Z732" i="6"/>
  <c r="X732" i="6"/>
  <c r="AL732" i="6" s="1"/>
  <c r="AM732" i="6" s="1"/>
  <c r="Z731" i="6"/>
  <c r="X731" i="6"/>
  <c r="AL731" i="6" s="1"/>
  <c r="AM731" i="6" s="1"/>
  <c r="Z730" i="6"/>
  <c r="X730" i="6"/>
  <c r="AL730" i="6" s="1"/>
  <c r="AM730" i="6" s="1"/>
  <c r="Z729" i="6"/>
  <c r="X729" i="6"/>
  <c r="AL729" i="6" s="1"/>
  <c r="AM729" i="6" s="1"/>
  <c r="Z728" i="6"/>
  <c r="X728" i="6"/>
  <c r="AL728" i="6" s="1"/>
  <c r="AM728" i="6" s="1"/>
  <c r="Z727" i="6"/>
  <c r="X727" i="6"/>
  <c r="AL727" i="6" s="1"/>
  <c r="AM727" i="6" s="1"/>
  <c r="Z726" i="6"/>
  <c r="X726" i="6"/>
  <c r="AL726" i="6" s="1"/>
  <c r="AM726" i="6" s="1"/>
  <c r="Z725" i="6"/>
  <c r="X725" i="6"/>
  <c r="AL725" i="6" s="1"/>
  <c r="AM725" i="6" s="1"/>
  <c r="Z724" i="6"/>
  <c r="X724" i="6"/>
  <c r="AL724" i="6" s="1"/>
  <c r="AM724" i="6" s="1"/>
  <c r="Z723" i="6"/>
  <c r="X723" i="6"/>
  <c r="AL723" i="6" s="1"/>
  <c r="AM723" i="6" s="1"/>
  <c r="Z722" i="6"/>
  <c r="X722" i="6"/>
  <c r="AL722" i="6" s="1"/>
  <c r="AM722" i="6" s="1"/>
  <c r="Z721" i="6"/>
  <c r="X721" i="6"/>
  <c r="AL721" i="6" s="1"/>
  <c r="AM721" i="6" s="1"/>
  <c r="Z720" i="6"/>
  <c r="X720" i="6"/>
  <c r="AL720" i="6" s="1"/>
  <c r="AM720" i="6" s="1"/>
  <c r="Z719" i="6"/>
  <c r="X719" i="6"/>
  <c r="AL719" i="6" s="1"/>
  <c r="AM719" i="6" s="1"/>
  <c r="Z718" i="6"/>
  <c r="X718" i="6"/>
  <c r="AL718" i="6" s="1"/>
  <c r="AM718" i="6" s="1"/>
  <c r="Z717" i="6"/>
  <c r="X717" i="6"/>
  <c r="AL717" i="6" s="1"/>
  <c r="AM717" i="6" s="1"/>
  <c r="Z716" i="6"/>
  <c r="X716" i="6"/>
  <c r="AL716" i="6" s="1"/>
  <c r="AM716" i="6" s="1"/>
  <c r="Z715" i="6"/>
  <c r="X715" i="6"/>
  <c r="AL715" i="6" s="1"/>
  <c r="AM715" i="6" s="1"/>
  <c r="Z714" i="6"/>
  <c r="X714" i="6"/>
  <c r="AL714" i="6" s="1"/>
  <c r="AM714" i="6" s="1"/>
  <c r="Z713" i="6"/>
  <c r="X713" i="6"/>
  <c r="AL713" i="6" s="1"/>
  <c r="AM713" i="6" s="1"/>
  <c r="Z712" i="6"/>
  <c r="X712" i="6"/>
  <c r="AL712" i="6" s="1"/>
  <c r="AM712" i="6" s="1"/>
  <c r="Z711" i="6"/>
  <c r="X711" i="6"/>
  <c r="AL711" i="6" s="1"/>
  <c r="AM711" i="6" s="1"/>
  <c r="Z710" i="6"/>
  <c r="X710" i="6"/>
  <c r="AL710" i="6" s="1"/>
  <c r="AM710" i="6" s="1"/>
  <c r="Z709" i="6"/>
  <c r="X709" i="6"/>
  <c r="AL709" i="6" s="1"/>
  <c r="AM709" i="6" s="1"/>
  <c r="Z708" i="6"/>
  <c r="X708" i="6"/>
  <c r="AL708" i="6" s="1"/>
  <c r="AM708" i="6" s="1"/>
  <c r="Z707" i="6"/>
  <c r="X707" i="6"/>
  <c r="AL707" i="6" s="1"/>
  <c r="AM707" i="6" s="1"/>
  <c r="Z706" i="6"/>
  <c r="X706" i="6"/>
  <c r="AL706" i="6" s="1"/>
  <c r="AM706" i="6" s="1"/>
  <c r="Z705" i="6"/>
  <c r="X705" i="6"/>
  <c r="AL705" i="6" s="1"/>
  <c r="AM705" i="6" s="1"/>
  <c r="Z704" i="6"/>
  <c r="X704" i="6"/>
  <c r="AL704" i="6" s="1"/>
  <c r="AM704" i="6" s="1"/>
  <c r="Z703" i="6"/>
  <c r="X703" i="6"/>
  <c r="AL703" i="6" s="1"/>
  <c r="AM703" i="6" s="1"/>
  <c r="Z702" i="6"/>
  <c r="X702" i="6"/>
  <c r="AL702" i="6" s="1"/>
  <c r="AM702" i="6" s="1"/>
  <c r="Z701" i="6"/>
  <c r="X701" i="6"/>
  <c r="AL701" i="6" s="1"/>
  <c r="AM701" i="6" s="1"/>
  <c r="Z700" i="6"/>
  <c r="X700" i="6"/>
  <c r="AL700" i="6" s="1"/>
  <c r="AM700" i="6" s="1"/>
  <c r="Z699" i="6"/>
  <c r="X699" i="6"/>
  <c r="AL699" i="6" s="1"/>
  <c r="AM699" i="6" s="1"/>
  <c r="Z698" i="6"/>
  <c r="X698" i="6"/>
  <c r="AL698" i="6" s="1"/>
  <c r="AM698" i="6" s="1"/>
  <c r="Z697" i="6"/>
  <c r="X697" i="6"/>
  <c r="AL697" i="6" s="1"/>
  <c r="AM697" i="6" s="1"/>
  <c r="Z696" i="6"/>
  <c r="X696" i="6"/>
  <c r="AL696" i="6" s="1"/>
  <c r="AM696" i="6" s="1"/>
  <c r="Z695" i="6"/>
  <c r="X695" i="6"/>
  <c r="AL695" i="6" s="1"/>
  <c r="AM695" i="6" s="1"/>
  <c r="Z694" i="6"/>
  <c r="X694" i="6"/>
  <c r="AL694" i="6" s="1"/>
  <c r="AM694" i="6" s="1"/>
  <c r="Z693" i="6"/>
  <c r="X693" i="6"/>
  <c r="AL693" i="6" s="1"/>
  <c r="AM693" i="6" s="1"/>
  <c r="Z692" i="6"/>
  <c r="X692" i="6"/>
  <c r="AL692" i="6" s="1"/>
  <c r="AM692" i="6" s="1"/>
  <c r="Z691" i="6"/>
  <c r="X691" i="6"/>
  <c r="AL691" i="6" s="1"/>
  <c r="AM691" i="6" s="1"/>
  <c r="Z690" i="6"/>
  <c r="X690" i="6"/>
  <c r="AL690" i="6" s="1"/>
  <c r="AM690" i="6" s="1"/>
  <c r="Z689" i="6"/>
  <c r="X689" i="6"/>
  <c r="AL689" i="6" s="1"/>
  <c r="AM689" i="6" s="1"/>
  <c r="Z688" i="6"/>
  <c r="X688" i="6"/>
  <c r="AL688" i="6" s="1"/>
  <c r="AM688" i="6" s="1"/>
  <c r="Z687" i="6"/>
  <c r="X687" i="6"/>
  <c r="AL687" i="6" s="1"/>
  <c r="AM687" i="6" s="1"/>
  <c r="Z686" i="6"/>
  <c r="X686" i="6"/>
  <c r="AL686" i="6" s="1"/>
  <c r="AM686" i="6" s="1"/>
  <c r="Z685" i="6"/>
  <c r="X685" i="6"/>
  <c r="AL685" i="6" s="1"/>
  <c r="AM685" i="6" s="1"/>
  <c r="Z684" i="6"/>
  <c r="X684" i="6"/>
  <c r="AL684" i="6" s="1"/>
  <c r="AM684" i="6" s="1"/>
  <c r="Z683" i="6"/>
  <c r="X683" i="6"/>
  <c r="AL683" i="6" s="1"/>
  <c r="AM683" i="6" s="1"/>
  <c r="Z682" i="6"/>
  <c r="X682" i="6"/>
  <c r="AL682" i="6" s="1"/>
  <c r="AM682" i="6" s="1"/>
  <c r="Z681" i="6"/>
  <c r="X681" i="6"/>
  <c r="AL681" i="6" s="1"/>
  <c r="AM681" i="6" s="1"/>
  <c r="Z680" i="6"/>
  <c r="X680" i="6"/>
  <c r="AL680" i="6" s="1"/>
  <c r="AM680" i="6" s="1"/>
  <c r="Z679" i="6"/>
  <c r="X679" i="6"/>
  <c r="AL679" i="6" s="1"/>
  <c r="AM679" i="6" s="1"/>
  <c r="Z678" i="6"/>
  <c r="X678" i="6"/>
  <c r="AL678" i="6" s="1"/>
  <c r="AM678" i="6" s="1"/>
  <c r="Z677" i="6"/>
  <c r="X677" i="6"/>
  <c r="AL677" i="6" s="1"/>
  <c r="AM677" i="6" s="1"/>
  <c r="Z676" i="6"/>
  <c r="X676" i="6"/>
  <c r="AL676" i="6" s="1"/>
  <c r="AM676" i="6" s="1"/>
  <c r="Z675" i="6"/>
  <c r="X675" i="6"/>
  <c r="AL675" i="6" s="1"/>
  <c r="AM675" i="6" s="1"/>
  <c r="Z674" i="6"/>
  <c r="X674" i="6"/>
  <c r="AL674" i="6" s="1"/>
  <c r="AM674" i="6" s="1"/>
  <c r="Z673" i="6"/>
  <c r="X673" i="6"/>
  <c r="AL673" i="6" s="1"/>
  <c r="AM673" i="6" s="1"/>
  <c r="Z672" i="6"/>
  <c r="X672" i="6"/>
  <c r="AL672" i="6" s="1"/>
  <c r="AM672" i="6" s="1"/>
  <c r="Z671" i="6"/>
  <c r="X671" i="6"/>
  <c r="AL671" i="6" s="1"/>
  <c r="AM671" i="6" s="1"/>
  <c r="Z670" i="6"/>
  <c r="X670" i="6"/>
  <c r="AL670" i="6" s="1"/>
  <c r="AM670" i="6" s="1"/>
  <c r="Z669" i="6"/>
  <c r="X669" i="6"/>
  <c r="AL669" i="6" s="1"/>
  <c r="AM669" i="6" s="1"/>
  <c r="Z668" i="6"/>
  <c r="X668" i="6"/>
  <c r="AL668" i="6" s="1"/>
  <c r="AM668" i="6" s="1"/>
  <c r="Z667" i="6"/>
  <c r="X667" i="6"/>
  <c r="AL667" i="6" s="1"/>
  <c r="AM667" i="6" s="1"/>
  <c r="Z666" i="6"/>
  <c r="X666" i="6"/>
  <c r="AL666" i="6" s="1"/>
  <c r="AM666" i="6" s="1"/>
  <c r="Z665" i="6"/>
  <c r="X665" i="6"/>
  <c r="AL665" i="6" s="1"/>
  <c r="AM665" i="6" s="1"/>
  <c r="Z664" i="6"/>
  <c r="X664" i="6"/>
  <c r="AL664" i="6" s="1"/>
  <c r="AM664" i="6" s="1"/>
  <c r="Z663" i="6"/>
  <c r="X663" i="6"/>
  <c r="AL663" i="6" s="1"/>
  <c r="AM663" i="6" s="1"/>
  <c r="Z662" i="6"/>
  <c r="X662" i="6"/>
  <c r="AL662" i="6" s="1"/>
  <c r="AM662" i="6" s="1"/>
  <c r="Z661" i="6"/>
  <c r="X661" i="6"/>
  <c r="AL661" i="6" s="1"/>
  <c r="AM661" i="6" s="1"/>
  <c r="Z660" i="6"/>
  <c r="X660" i="6"/>
  <c r="AL660" i="6" s="1"/>
  <c r="AM660" i="6" s="1"/>
  <c r="Z659" i="6"/>
  <c r="X659" i="6"/>
  <c r="AL659" i="6" s="1"/>
  <c r="AM659" i="6" s="1"/>
  <c r="Z658" i="6"/>
  <c r="X658" i="6"/>
  <c r="AL658" i="6" s="1"/>
  <c r="AM658" i="6" s="1"/>
  <c r="Z657" i="6"/>
  <c r="X657" i="6"/>
  <c r="AL657" i="6" s="1"/>
  <c r="AM657" i="6" s="1"/>
  <c r="Z656" i="6"/>
  <c r="X656" i="6"/>
  <c r="AL656" i="6" s="1"/>
  <c r="AM656" i="6" s="1"/>
  <c r="Z655" i="6"/>
  <c r="X655" i="6"/>
  <c r="AL655" i="6" s="1"/>
  <c r="AM655" i="6" s="1"/>
  <c r="Z654" i="6"/>
  <c r="X654" i="6"/>
  <c r="AL654" i="6" s="1"/>
  <c r="AM654" i="6" s="1"/>
  <c r="Z653" i="6"/>
  <c r="X653" i="6"/>
  <c r="AL653" i="6" s="1"/>
  <c r="AM653" i="6" s="1"/>
  <c r="Z652" i="6"/>
  <c r="X652" i="6"/>
  <c r="AL652" i="6" s="1"/>
  <c r="AM652" i="6" s="1"/>
  <c r="Z651" i="6"/>
  <c r="X651" i="6"/>
  <c r="AL651" i="6" s="1"/>
  <c r="AM651" i="6" s="1"/>
  <c r="Z650" i="6"/>
  <c r="X650" i="6"/>
  <c r="AL650" i="6" s="1"/>
  <c r="AM650" i="6" s="1"/>
  <c r="Z649" i="6"/>
  <c r="X649" i="6"/>
  <c r="AL649" i="6" s="1"/>
  <c r="AM649" i="6" s="1"/>
  <c r="Z648" i="6"/>
  <c r="X648" i="6"/>
  <c r="AL648" i="6" s="1"/>
  <c r="AM648" i="6" s="1"/>
  <c r="Z647" i="6"/>
  <c r="X647" i="6"/>
  <c r="AL647" i="6" s="1"/>
  <c r="AM647" i="6" s="1"/>
  <c r="Z646" i="6"/>
  <c r="X646" i="6"/>
  <c r="AL646" i="6" s="1"/>
  <c r="AM646" i="6" s="1"/>
  <c r="Z645" i="6"/>
  <c r="X645" i="6"/>
  <c r="AL645" i="6" s="1"/>
  <c r="AM645" i="6" s="1"/>
  <c r="Z644" i="6"/>
  <c r="X644" i="6"/>
  <c r="AL644" i="6" s="1"/>
  <c r="AM644" i="6" s="1"/>
  <c r="Z643" i="6"/>
  <c r="X643" i="6"/>
  <c r="AL643" i="6" s="1"/>
  <c r="AM643" i="6" s="1"/>
  <c r="Z642" i="6"/>
  <c r="X642" i="6"/>
  <c r="AL642" i="6" s="1"/>
  <c r="AM642" i="6" s="1"/>
  <c r="Z641" i="6"/>
  <c r="X641" i="6"/>
  <c r="AL641" i="6" s="1"/>
  <c r="AM641" i="6" s="1"/>
  <c r="Z640" i="6"/>
  <c r="X640" i="6"/>
  <c r="AL640" i="6" s="1"/>
  <c r="AM640" i="6" s="1"/>
  <c r="Z639" i="6"/>
  <c r="X639" i="6"/>
  <c r="AL639" i="6" s="1"/>
  <c r="AM639" i="6" s="1"/>
  <c r="Z638" i="6"/>
  <c r="X638" i="6"/>
  <c r="AL638" i="6" s="1"/>
  <c r="AM638" i="6" s="1"/>
  <c r="Z637" i="6"/>
  <c r="X637" i="6"/>
  <c r="AL637" i="6" s="1"/>
  <c r="AM637" i="6" s="1"/>
  <c r="Z636" i="6"/>
  <c r="X636" i="6"/>
  <c r="AL636" i="6" s="1"/>
  <c r="AM636" i="6" s="1"/>
  <c r="Z635" i="6"/>
  <c r="X635" i="6"/>
  <c r="AL635" i="6" s="1"/>
  <c r="AM635" i="6" s="1"/>
  <c r="Z634" i="6"/>
  <c r="X634" i="6"/>
  <c r="AL634" i="6" s="1"/>
  <c r="AM634" i="6" s="1"/>
  <c r="Z633" i="6"/>
  <c r="X633" i="6"/>
  <c r="AL633" i="6" s="1"/>
  <c r="AM633" i="6" s="1"/>
  <c r="Z632" i="6"/>
  <c r="X632" i="6"/>
  <c r="AL632" i="6" s="1"/>
  <c r="AM632" i="6" s="1"/>
  <c r="Z631" i="6"/>
  <c r="X631" i="6"/>
  <c r="AL631" i="6" s="1"/>
  <c r="AM631" i="6" s="1"/>
  <c r="Z630" i="6"/>
  <c r="X630" i="6"/>
  <c r="AL630" i="6" s="1"/>
  <c r="AM630" i="6" s="1"/>
  <c r="Z629" i="6"/>
  <c r="X629" i="6"/>
  <c r="AL629" i="6" s="1"/>
  <c r="AM629" i="6" s="1"/>
  <c r="Z628" i="6"/>
  <c r="X628" i="6"/>
  <c r="AL628" i="6" s="1"/>
  <c r="AM628" i="6" s="1"/>
  <c r="Z627" i="6"/>
  <c r="X627" i="6"/>
  <c r="AL627" i="6" s="1"/>
  <c r="AM627" i="6" s="1"/>
  <c r="Z626" i="6"/>
  <c r="X626" i="6"/>
  <c r="AL626" i="6" s="1"/>
  <c r="AM626" i="6" s="1"/>
  <c r="Z625" i="6"/>
  <c r="X625" i="6"/>
  <c r="AL625" i="6" s="1"/>
  <c r="AM625" i="6" s="1"/>
  <c r="Z624" i="6"/>
  <c r="X624" i="6"/>
  <c r="AL624" i="6" s="1"/>
  <c r="AM624" i="6" s="1"/>
  <c r="Z623" i="6"/>
  <c r="X623" i="6"/>
  <c r="AL623" i="6" s="1"/>
  <c r="AM623" i="6" s="1"/>
  <c r="Z622" i="6"/>
  <c r="X622" i="6"/>
  <c r="AL622" i="6" s="1"/>
  <c r="AM622" i="6" s="1"/>
  <c r="Z621" i="6"/>
  <c r="X621" i="6"/>
  <c r="AL621" i="6" s="1"/>
  <c r="AM621" i="6" s="1"/>
  <c r="Z620" i="6"/>
  <c r="X620" i="6"/>
  <c r="AL620" i="6" s="1"/>
  <c r="AM620" i="6" s="1"/>
  <c r="Z619" i="6"/>
  <c r="X619" i="6"/>
  <c r="AL619" i="6" s="1"/>
  <c r="AM619" i="6" s="1"/>
  <c r="Z618" i="6"/>
  <c r="X618" i="6"/>
  <c r="AL618" i="6" s="1"/>
  <c r="AM618" i="6" s="1"/>
  <c r="Z617" i="6"/>
  <c r="X617" i="6"/>
  <c r="AL617" i="6" s="1"/>
  <c r="AM617" i="6" s="1"/>
  <c r="Z616" i="6"/>
  <c r="X616" i="6"/>
  <c r="AL616" i="6" s="1"/>
  <c r="AM616" i="6" s="1"/>
  <c r="Z615" i="6"/>
  <c r="X615" i="6"/>
  <c r="AL615" i="6" s="1"/>
  <c r="AM615" i="6" s="1"/>
  <c r="Z614" i="6"/>
  <c r="X614" i="6"/>
  <c r="AL614" i="6" s="1"/>
  <c r="AM614" i="6" s="1"/>
  <c r="Z613" i="6"/>
  <c r="X613" i="6"/>
  <c r="AL613" i="6" s="1"/>
  <c r="AM613" i="6" s="1"/>
  <c r="Z612" i="6"/>
  <c r="X612" i="6"/>
  <c r="AL612" i="6" s="1"/>
  <c r="AM612" i="6" s="1"/>
  <c r="Z611" i="6"/>
  <c r="X611" i="6"/>
  <c r="AL611" i="6" s="1"/>
  <c r="AM611" i="6" s="1"/>
  <c r="Z610" i="6"/>
  <c r="X610" i="6"/>
  <c r="AL610" i="6" s="1"/>
  <c r="AM610" i="6" s="1"/>
  <c r="Z609" i="6"/>
  <c r="X609" i="6"/>
  <c r="AL609" i="6" s="1"/>
  <c r="AM609" i="6" s="1"/>
  <c r="Z608" i="6"/>
  <c r="X608" i="6"/>
  <c r="AL608" i="6" s="1"/>
  <c r="AM608" i="6" s="1"/>
  <c r="Z607" i="6"/>
  <c r="X607" i="6"/>
  <c r="AL607" i="6" s="1"/>
  <c r="AM607" i="6" s="1"/>
  <c r="Z606" i="6"/>
  <c r="X606" i="6"/>
  <c r="AL606" i="6" s="1"/>
  <c r="AM606" i="6" s="1"/>
  <c r="Z605" i="6"/>
  <c r="X605" i="6"/>
  <c r="AL605" i="6" s="1"/>
  <c r="AM605" i="6" s="1"/>
  <c r="Z604" i="6"/>
  <c r="X604" i="6"/>
  <c r="AL604" i="6" s="1"/>
  <c r="AM604" i="6" s="1"/>
  <c r="Z603" i="6"/>
  <c r="X603" i="6"/>
  <c r="AL603" i="6" s="1"/>
  <c r="AM603" i="6" s="1"/>
  <c r="Z602" i="6"/>
  <c r="X602" i="6"/>
  <c r="AL602" i="6" s="1"/>
  <c r="AM602" i="6" s="1"/>
  <c r="Z601" i="6"/>
  <c r="X601" i="6"/>
  <c r="AL601" i="6" s="1"/>
  <c r="AM601" i="6" s="1"/>
  <c r="Z600" i="6"/>
  <c r="X600" i="6"/>
  <c r="AL600" i="6" s="1"/>
  <c r="AM600" i="6" s="1"/>
  <c r="Z599" i="6"/>
  <c r="X599" i="6"/>
  <c r="AL599" i="6" s="1"/>
  <c r="AM599" i="6" s="1"/>
  <c r="Z598" i="6"/>
  <c r="X598" i="6"/>
  <c r="AL598" i="6" s="1"/>
  <c r="AM598" i="6" s="1"/>
  <c r="Z597" i="6"/>
  <c r="X597" i="6"/>
  <c r="AL597" i="6" s="1"/>
  <c r="AM597" i="6" s="1"/>
  <c r="Z596" i="6"/>
  <c r="X596" i="6"/>
  <c r="AL596" i="6" s="1"/>
  <c r="AM596" i="6" s="1"/>
  <c r="Z595" i="6"/>
  <c r="X595" i="6"/>
  <c r="AL595" i="6" s="1"/>
  <c r="AM595" i="6" s="1"/>
  <c r="Z594" i="6"/>
  <c r="X594" i="6"/>
  <c r="AL594" i="6" s="1"/>
  <c r="AM594" i="6" s="1"/>
  <c r="Z593" i="6"/>
  <c r="X593" i="6"/>
  <c r="AL593" i="6" s="1"/>
  <c r="AM593" i="6" s="1"/>
  <c r="Z592" i="6"/>
  <c r="X592" i="6"/>
  <c r="AL592" i="6" s="1"/>
  <c r="AM592" i="6" s="1"/>
  <c r="Z591" i="6"/>
  <c r="X591" i="6"/>
  <c r="AL591" i="6" s="1"/>
  <c r="AM591" i="6" s="1"/>
  <c r="Z590" i="6"/>
  <c r="X590" i="6"/>
  <c r="AL590" i="6" s="1"/>
  <c r="AM590" i="6" s="1"/>
  <c r="Z589" i="6"/>
  <c r="X589" i="6"/>
  <c r="AL589" i="6" s="1"/>
  <c r="AM589" i="6" s="1"/>
  <c r="Z588" i="6"/>
  <c r="X588" i="6"/>
  <c r="AL588" i="6" s="1"/>
  <c r="AM588" i="6" s="1"/>
  <c r="Z587" i="6"/>
  <c r="X587" i="6"/>
  <c r="AL587" i="6" s="1"/>
  <c r="AM587" i="6" s="1"/>
  <c r="Z586" i="6"/>
  <c r="X586" i="6"/>
  <c r="AL586" i="6" s="1"/>
  <c r="AM586" i="6" s="1"/>
  <c r="Z585" i="6"/>
  <c r="X585" i="6"/>
  <c r="AL585" i="6" s="1"/>
  <c r="AM585" i="6" s="1"/>
  <c r="Z584" i="6"/>
  <c r="X584" i="6"/>
  <c r="AL584" i="6" s="1"/>
  <c r="AM584" i="6" s="1"/>
  <c r="Z583" i="6"/>
  <c r="X583" i="6"/>
  <c r="AL583" i="6" s="1"/>
  <c r="AM583" i="6" s="1"/>
  <c r="Z582" i="6"/>
  <c r="X582" i="6"/>
  <c r="AL582" i="6" s="1"/>
  <c r="AM582" i="6" s="1"/>
  <c r="Z581" i="6"/>
  <c r="X581" i="6"/>
  <c r="AL581" i="6" s="1"/>
  <c r="AM581" i="6" s="1"/>
  <c r="Z580" i="6"/>
  <c r="X580" i="6"/>
  <c r="AL580" i="6" s="1"/>
  <c r="AM580" i="6" s="1"/>
  <c r="Z579" i="6"/>
  <c r="X579" i="6"/>
  <c r="AL579" i="6" s="1"/>
  <c r="AM579" i="6" s="1"/>
  <c r="Z578" i="6"/>
  <c r="X578" i="6"/>
  <c r="AL578" i="6" s="1"/>
  <c r="AM578" i="6" s="1"/>
  <c r="Z577" i="6"/>
  <c r="X577" i="6"/>
  <c r="AL577" i="6" s="1"/>
  <c r="AM577" i="6" s="1"/>
  <c r="Z576" i="6"/>
  <c r="X576" i="6"/>
  <c r="AL576" i="6" s="1"/>
  <c r="AM576" i="6" s="1"/>
  <c r="Z575" i="6"/>
  <c r="X575" i="6"/>
  <c r="AL575" i="6" s="1"/>
  <c r="AM575" i="6" s="1"/>
  <c r="Z574" i="6"/>
  <c r="X574" i="6"/>
  <c r="AL574" i="6" s="1"/>
  <c r="AM574" i="6" s="1"/>
  <c r="Z573" i="6"/>
  <c r="X573" i="6"/>
  <c r="AL573" i="6" s="1"/>
  <c r="AM573" i="6" s="1"/>
  <c r="Z572" i="6"/>
  <c r="X572" i="6"/>
  <c r="AL572" i="6" s="1"/>
  <c r="AM572" i="6" s="1"/>
  <c r="Z571" i="6"/>
  <c r="X571" i="6"/>
  <c r="AL571" i="6" s="1"/>
  <c r="AM571" i="6" s="1"/>
  <c r="Z570" i="6"/>
  <c r="X570" i="6"/>
  <c r="AL570" i="6" s="1"/>
  <c r="AM570" i="6" s="1"/>
  <c r="Z569" i="6"/>
  <c r="X569" i="6"/>
  <c r="AL569" i="6" s="1"/>
  <c r="AM569" i="6" s="1"/>
  <c r="Z568" i="6"/>
  <c r="X568" i="6"/>
  <c r="AL568" i="6" s="1"/>
  <c r="AM568" i="6" s="1"/>
  <c r="Z567" i="6"/>
  <c r="X567" i="6"/>
  <c r="AL567" i="6" s="1"/>
  <c r="AM567" i="6" s="1"/>
  <c r="Z566" i="6"/>
  <c r="X566" i="6"/>
  <c r="AL566" i="6" s="1"/>
  <c r="AM566" i="6" s="1"/>
  <c r="Z565" i="6"/>
  <c r="X565" i="6"/>
  <c r="AL565" i="6" s="1"/>
  <c r="AM565" i="6" s="1"/>
  <c r="Z564" i="6"/>
  <c r="X564" i="6"/>
  <c r="AL564" i="6" s="1"/>
  <c r="AM564" i="6" s="1"/>
  <c r="Z563" i="6"/>
  <c r="X563" i="6"/>
  <c r="AL563" i="6" s="1"/>
  <c r="AM563" i="6" s="1"/>
  <c r="Z562" i="6"/>
  <c r="X562" i="6"/>
  <c r="AL562" i="6" s="1"/>
  <c r="AM562" i="6" s="1"/>
  <c r="Z561" i="6"/>
  <c r="X561" i="6"/>
  <c r="AL561" i="6" s="1"/>
  <c r="AM561" i="6" s="1"/>
  <c r="Z560" i="6"/>
  <c r="X560" i="6"/>
  <c r="AL560" i="6" s="1"/>
  <c r="AM560" i="6" s="1"/>
  <c r="Z559" i="6"/>
  <c r="X559" i="6"/>
  <c r="AL559" i="6" s="1"/>
  <c r="AM559" i="6" s="1"/>
  <c r="Z558" i="6"/>
  <c r="X558" i="6"/>
  <c r="AL558" i="6" s="1"/>
  <c r="AM558" i="6" s="1"/>
  <c r="Z557" i="6"/>
  <c r="X557" i="6"/>
  <c r="AL557" i="6" s="1"/>
  <c r="AM557" i="6" s="1"/>
  <c r="Z556" i="6"/>
  <c r="X556" i="6"/>
  <c r="AL556" i="6" s="1"/>
  <c r="AM556" i="6" s="1"/>
  <c r="Z555" i="6"/>
  <c r="X555" i="6"/>
  <c r="AL555" i="6" s="1"/>
  <c r="AM555" i="6" s="1"/>
  <c r="Z554" i="6"/>
  <c r="X554" i="6"/>
  <c r="AL554" i="6" s="1"/>
  <c r="AM554" i="6" s="1"/>
  <c r="Z553" i="6"/>
  <c r="X553" i="6"/>
  <c r="AL553" i="6" s="1"/>
  <c r="AM553" i="6" s="1"/>
  <c r="Z552" i="6"/>
  <c r="X552" i="6"/>
  <c r="AL552" i="6" s="1"/>
  <c r="AM552" i="6" s="1"/>
  <c r="Z551" i="6"/>
  <c r="X551" i="6"/>
  <c r="AL551" i="6" s="1"/>
  <c r="AM551" i="6" s="1"/>
  <c r="Z550" i="6"/>
  <c r="X550" i="6"/>
  <c r="AL550" i="6" s="1"/>
  <c r="AM550" i="6" s="1"/>
  <c r="Z549" i="6"/>
  <c r="X549" i="6"/>
  <c r="AL549" i="6" s="1"/>
  <c r="AM549" i="6" s="1"/>
  <c r="Z548" i="6"/>
  <c r="X548" i="6"/>
  <c r="AL548" i="6" s="1"/>
  <c r="AM548" i="6" s="1"/>
  <c r="Z547" i="6"/>
  <c r="X547" i="6"/>
  <c r="AL547" i="6" s="1"/>
  <c r="AM547" i="6" s="1"/>
  <c r="Z546" i="6"/>
  <c r="X546" i="6"/>
  <c r="AL546" i="6" s="1"/>
  <c r="AM546" i="6" s="1"/>
  <c r="Z545" i="6"/>
  <c r="X545" i="6"/>
  <c r="AL545" i="6" s="1"/>
  <c r="AM545" i="6" s="1"/>
  <c r="Z544" i="6"/>
  <c r="X544" i="6"/>
  <c r="AL544" i="6" s="1"/>
  <c r="AM544" i="6" s="1"/>
  <c r="Z543" i="6"/>
  <c r="X543" i="6"/>
  <c r="AL543" i="6" s="1"/>
  <c r="AM543" i="6" s="1"/>
  <c r="Z542" i="6"/>
  <c r="X542" i="6"/>
  <c r="AL542" i="6" s="1"/>
  <c r="AM542" i="6" s="1"/>
  <c r="Z541" i="6"/>
  <c r="X541" i="6"/>
  <c r="AL541" i="6" s="1"/>
  <c r="AM541" i="6" s="1"/>
  <c r="Z540" i="6"/>
  <c r="X540" i="6"/>
  <c r="AL540" i="6" s="1"/>
  <c r="AM540" i="6" s="1"/>
  <c r="Z539" i="6"/>
  <c r="X539" i="6"/>
  <c r="AL539" i="6" s="1"/>
  <c r="AM539" i="6" s="1"/>
  <c r="Z538" i="6"/>
  <c r="X538" i="6"/>
  <c r="AL538" i="6" s="1"/>
  <c r="AM538" i="6" s="1"/>
  <c r="Z537" i="6"/>
  <c r="X537" i="6"/>
  <c r="AL537" i="6" s="1"/>
  <c r="AM537" i="6" s="1"/>
  <c r="Z536" i="6"/>
  <c r="X536" i="6"/>
  <c r="AL536" i="6" s="1"/>
  <c r="AM536" i="6" s="1"/>
  <c r="Z535" i="6"/>
  <c r="X535" i="6"/>
  <c r="AL535" i="6" s="1"/>
  <c r="AM535" i="6" s="1"/>
  <c r="Z534" i="6"/>
  <c r="X534" i="6"/>
  <c r="AL534" i="6" s="1"/>
  <c r="AM534" i="6" s="1"/>
  <c r="Z533" i="6"/>
  <c r="X533" i="6"/>
  <c r="AL533" i="6" s="1"/>
  <c r="AM533" i="6" s="1"/>
  <c r="Z532" i="6"/>
  <c r="X532" i="6"/>
  <c r="AL532" i="6" s="1"/>
  <c r="AM532" i="6" s="1"/>
  <c r="Z531" i="6"/>
  <c r="X531" i="6"/>
  <c r="AL531" i="6" s="1"/>
  <c r="AM531" i="6" s="1"/>
  <c r="Z530" i="6"/>
  <c r="X530" i="6"/>
  <c r="AL530" i="6" s="1"/>
  <c r="AM530" i="6" s="1"/>
  <c r="Z529" i="6"/>
  <c r="X529" i="6"/>
  <c r="AL529" i="6" s="1"/>
  <c r="AM529" i="6" s="1"/>
  <c r="Z528" i="6"/>
  <c r="X528" i="6"/>
  <c r="AL528" i="6" s="1"/>
  <c r="AM528" i="6" s="1"/>
  <c r="Z527" i="6"/>
  <c r="X527" i="6"/>
  <c r="AL527" i="6" s="1"/>
  <c r="AM527" i="6" s="1"/>
  <c r="Z526" i="6"/>
  <c r="X526" i="6"/>
  <c r="AL526" i="6" s="1"/>
  <c r="AM526" i="6" s="1"/>
  <c r="Z525" i="6"/>
  <c r="X525" i="6"/>
  <c r="AL525" i="6" s="1"/>
  <c r="AM525" i="6" s="1"/>
  <c r="Z524" i="6"/>
  <c r="X524" i="6"/>
  <c r="AL524" i="6" s="1"/>
  <c r="AM524" i="6" s="1"/>
  <c r="Z523" i="6"/>
  <c r="X523" i="6"/>
  <c r="AL523" i="6" s="1"/>
  <c r="AM523" i="6" s="1"/>
  <c r="Z522" i="6"/>
  <c r="X522" i="6"/>
  <c r="AL522" i="6" s="1"/>
  <c r="AM522" i="6" s="1"/>
  <c r="Z521" i="6"/>
  <c r="X521" i="6"/>
  <c r="AL521" i="6" s="1"/>
  <c r="AM521" i="6" s="1"/>
  <c r="Z520" i="6"/>
  <c r="X520" i="6"/>
  <c r="AL520" i="6" s="1"/>
  <c r="AM520" i="6" s="1"/>
  <c r="Z519" i="6"/>
  <c r="X519" i="6"/>
  <c r="AL519" i="6" s="1"/>
  <c r="AM519" i="6" s="1"/>
  <c r="Z518" i="6"/>
  <c r="X518" i="6"/>
  <c r="AL518" i="6" s="1"/>
  <c r="AM518" i="6" s="1"/>
  <c r="Z517" i="6"/>
  <c r="X517" i="6"/>
  <c r="AL517" i="6" s="1"/>
  <c r="AM517" i="6" s="1"/>
  <c r="Z516" i="6"/>
  <c r="X516" i="6"/>
  <c r="AL516" i="6" s="1"/>
  <c r="AM516" i="6" s="1"/>
  <c r="Z515" i="6"/>
  <c r="X515" i="6"/>
  <c r="AL515" i="6" s="1"/>
  <c r="AM515" i="6" s="1"/>
  <c r="Z514" i="6"/>
  <c r="X514" i="6"/>
  <c r="AL514" i="6" s="1"/>
  <c r="AM514" i="6" s="1"/>
  <c r="Z513" i="6"/>
  <c r="X513" i="6"/>
  <c r="AL513" i="6" s="1"/>
  <c r="AM513" i="6" s="1"/>
  <c r="Z512" i="6"/>
  <c r="X512" i="6"/>
  <c r="AL512" i="6" s="1"/>
  <c r="AM512" i="6" s="1"/>
  <c r="Z511" i="6"/>
  <c r="X511" i="6"/>
  <c r="AL511" i="6" s="1"/>
  <c r="AM511" i="6" s="1"/>
  <c r="Z510" i="6"/>
  <c r="X510" i="6"/>
  <c r="AL510" i="6" s="1"/>
  <c r="AM510" i="6" s="1"/>
  <c r="Z509" i="6"/>
  <c r="X509" i="6"/>
  <c r="AL509" i="6" s="1"/>
  <c r="AM509" i="6" s="1"/>
  <c r="Z508" i="6"/>
  <c r="X508" i="6"/>
  <c r="AL508" i="6" s="1"/>
  <c r="AM508" i="6" s="1"/>
  <c r="Z507" i="6"/>
  <c r="X507" i="6"/>
  <c r="AL507" i="6" s="1"/>
  <c r="AM507" i="6" s="1"/>
  <c r="Z506" i="6"/>
  <c r="X506" i="6"/>
  <c r="AL506" i="6" s="1"/>
  <c r="AM506" i="6" s="1"/>
  <c r="Z505" i="6"/>
  <c r="X505" i="6"/>
  <c r="AL505" i="6" s="1"/>
  <c r="AM505" i="6" s="1"/>
  <c r="Z504" i="6"/>
  <c r="X504" i="6"/>
  <c r="AL504" i="6" s="1"/>
  <c r="AM504" i="6" s="1"/>
  <c r="Z503" i="6"/>
  <c r="X503" i="6"/>
  <c r="AL503" i="6" s="1"/>
  <c r="AM503" i="6" s="1"/>
  <c r="Z502" i="6"/>
  <c r="X502" i="6"/>
  <c r="AL502" i="6" s="1"/>
  <c r="AM502" i="6" s="1"/>
  <c r="Z501" i="6"/>
  <c r="X501" i="6"/>
  <c r="AL501" i="6" s="1"/>
  <c r="AM501" i="6" s="1"/>
  <c r="Z500" i="6"/>
  <c r="X500" i="6"/>
  <c r="AL500" i="6" s="1"/>
  <c r="AM500" i="6" s="1"/>
  <c r="Z499" i="6"/>
  <c r="X499" i="6"/>
  <c r="AL499" i="6" s="1"/>
  <c r="AM499" i="6" s="1"/>
  <c r="Z498" i="6"/>
  <c r="X498" i="6"/>
  <c r="AL498" i="6" s="1"/>
  <c r="AM498" i="6" s="1"/>
  <c r="Z497" i="6"/>
  <c r="X497" i="6"/>
  <c r="AL497" i="6" s="1"/>
  <c r="AM497" i="6" s="1"/>
  <c r="Z496" i="6"/>
  <c r="X496" i="6"/>
  <c r="AL496" i="6" s="1"/>
  <c r="AM496" i="6" s="1"/>
  <c r="Z495" i="6"/>
  <c r="X495" i="6"/>
  <c r="AL495" i="6" s="1"/>
  <c r="AM495" i="6" s="1"/>
  <c r="Z494" i="6"/>
  <c r="X494" i="6"/>
  <c r="AL494" i="6" s="1"/>
  <c r="AM494" i="6" s="1"/>
  <c r="Z493" i="6"/>
  <c r="X493" i="6"/>
  <c r="AL493" i="6" s="1"/>
  <c r="AM493" i="6" s="1"/>
  <c r="Z492" i="6"/>
  <c r="X492" i="6"/>
  <c r="AL492" i="6" s="1"/>
  <c r="AM492" i="6" s="1"/>
  <c r="Z491" i="6"/>
  <c r="X491" i="6"/>
  <c r="AL491" i="6" s="1"/>
  <c r="AM491" i="6" s="1"/>
  <c r="Z490" i="6"/>
  <c r="X490" i="6"/>
  <c r="AL490" i="6" s="1"/>
  <c r="AM490" i="6" s="1"/>
  <c r="Z489" i="6"/>
  <c r="X489" i="6"/>
  <c r="AL489" i="6" s="1"/>
  <c r="AM489" i="6" s="1"/>
  <c r="Z488" i="6"/>
  <c r="X488" i="6"/>
  <c r="AL488" i="6" s="1"/>
  <c r="AM488" i="6" s="1"/>
  <c r="Z487" i="6"/>
  <c r="X487" i="6"/>
  <c r="AL487" i="6" s="1"/>
  <c r="AM487" i="6" s="1"/>
  <c r="Z486" i="6"/>
  <c r="X486" i="6"/>
  <c r="AL486" i="6" s="1"/>
  <c r="AM486" i="6" s="1"/>
  <c r="Z485" i="6"/>
  <c r="X485" i="6"/>
  <c r="AL485" i="6" s="1"/>
  <c r="AM485" i="6" s="1"/>
  <c r="Z484" i="6"/>
  <c r="X484" i="6"/>
  <c r="AL484" i="6" s="1"/>
  <c r="AM484" i="6" s="1"/>
  <c r="Z483" i="6"/>
  <c r="X483" i="6"/>
  <c r="AL483" i="6" s="1"/>
  <c r="AM483" i="6" s="1"/>
  <c r="Z482" i="6"/>
  <c r="X482" i="6"/>
  <c r="AL482" i="6" s="1"/>
  <c r="AM482" i="6" s="1"/>
  <c r="Z481" i="6"/>
  <c r="X481" i="6"/>
  <c r="AL481" i="6" s="1"/>
  <c r="AM481" i="6" s="1"/>
  <c r="Z480" i="6"/>
  <c r="X480" i="6"/>
  <c r="AL480" i="6" s="1"/>
  <c r="AM480" i="6" s="1"/>
  <c r="Z479" i="6"/>
  <c r="X479" i="6"/>
  <c r="AL479" i="6" s="1"/>
  <c r="AM479" i="6" s="1"/>
  <c r="Z478" i="6"/>
  <c r="X478" i="6"/>
  <c r="AL478" i="6" s="1"/>
  <c r="AM478" i="6" s="1"/>
  <c r="Z477" i="6"/>
  <c r="X477" i="6"/>
  <c r="AL477" i="6" s="1"/>
  <c r="AM477" i="6" s="1"/>
  <c r="Z476" i="6"/>
  <c r="X476" i="6"/>
  <c r="AL476" i="6" s="1"/>
  <c r="AM476" i="6" s="1"/>
  <c r="Z475" i="6"/>
  <c r="X475" i="6"/>
  <c r="AL475" i="6" s="1"/>
  <c r="AM475" i="6" s="1"/>
  <c r="Z474" i="6"/>
  <c r="X474" i="6"/>
  <c r="AL474" i="6" s="1"/>
  <c r="AM474" i="6" s="1"/>
  <c r="Z473" i="6"/>
  <c r="X473" i="6"/>
  <c r="AL473" i="6" s="1"/>
  <c r="AM473" i="6" s="1"/>
  <c r="Z472" i="6"/>
  <c r="X472" i="6"/>
  <c r="AL472" i="6" s="1"/>
  <c r="AM472" i="6" s="1"/>
  <c r="Z471" i="6"/>
  <c r="X471" i="6"/>
  <c r="AL471" i="6" s="1"/>
  <c r="AM471" i="6" s="1"/>
  <c r="Z470" i="6"/>
  <c r="X470" i="6"/>
  <c r="AL470" i="6" s="1"/>
  <c r="AM470" i="6" s="1"/>
  <c r="Z469" i="6"/>
  <c r="X469" i="6"/>
  <c r="AL469" i="6" s="1"/>
  <c r="AM469" i="6" s="1"/>
  <c r="Z468" i="6"/>
  <c r="X468" i="6"/>
  <c r="AL468" i="6" s="1"/>
  <c r="AM468" i="6" s="1"/>
  <c r="Z467" i="6"/>
  <c r="X467" i="6"/>
  <c r="AL467" i="6" s="1"/>
  <c r="AM467" i="6" s="1"/>
  <c r="Z466" i="6"/>
  <c r="X466" i="6"/>
  <c r="AL466" i="6" s="1"/>
  <c r="AM466" i="6" s="1"/>
  <c r="Z465" i="6"/>
  <c r="X465" i="6"/>
  <c r="AL465" i="6" s="1"/>
  <c r="AM465" i="6" s="1"/>
  <c r="Z464" i="6"/>
  <c r="X464" i="6"/>
  <c r="AL464" i="6" s="1"/>
  <c r="AM464" i="6" s="1"/>
  <c r="Z463" i="6"/>
  <c r="X463" i="6"/>
  <c r="AL463" i="6" s="1"/>
  <c r="AM463" i="6" s="1"/>
  <c r="Z462" i="6"/>
  <c r="X462" i="6"/>
  <c r="AL462" i="6" s="1"/>
  <c r="AM462" i="6" s="1"/>
  <c r="Z461" i="6"/>
  <c r="X461" i="6"/>
  <c r="AL461" i="6" s="1"/>
  <c r="AM461" i="6" s="1"/>
  <c r="Z460" i="6"/>
  <c r="X460" i="6"/>
  <c r="AL460" i="6" s="1"/>
  <c r="AM460" i="6" s="1"/>
  <c r="Z459" i="6"/>
  <c r="X459" i="6"/>
  <c r="AL459" i="6" s="1"/>
  <c r="AM459" i="6" s="1"/>
  <c r="Z458" i="6"/>
  <c r="X458" i="6"/>
  <c r="AL458" i="6" s="1"/>
  <c r="AM458" i="6" s="1"/>
  <c r="Z457" i="6"/>
  <c r="X457" i="6"/>
  <c r="AL457" i="6" s="1"/>
  <c r="AM457" i="6" s="1"/>
  <c r="Z456" i="6"/>
  <c r="X456" i="6"/>
  <c r="AL456" i="6" s="1"/>
  <c r="AM456" i="6" s="1"/>
  <c r="Z455" i="6"/>
  <c r="X455" i="6"/>
  <c r="AL455" i="6" s="1"/>
  <c r="AM455" i="6" s="1"/>
  <c r="Z454" i="6"/>
  <c r="X454" i="6"/>
  <c r="AL454" i="6" s="1"/>
  <c r="AM454" i="6" s="1"/>
  <c r="Z453" i="6"/>
  <c r="X453" i="6"/>
  <c r="AL453" i="6" s="1"/>
  <c r="AM453" i="6" s="1"/>
  <c r="Z452" i="6"/>
  <c r="X452" i="6"/>
  <c r="AL452" i="6" s="1"/>
  <c r="AM452" i="6" s="1"/>
  <c r="Z451" i="6"/>
  <c r="X451" i="6"/>
  <c r="AL451" i="6" s="1"/>
  <c r="AM451" i="6" s="1"/>
  <c r="Z450" i="6"/>
  <c r="X450" i="6"/>
  <c r="AL450" i="6" s="1"/>
  <c r="AM450" i="6" s="1"/>
  <c r="Z449" i="6"/>
  <c r="X449" i="6"/>
  <c r="AL449" i="6" s="1"/>
  <c r="AM449" i="6" s="1"/>
  <c r="Z448" i="6"/>
  <c r="X448" i="6"/>
  <c r="AL448" i="6" s="1"/>
  <c r="AM448" i="6" s="1"/>
  <c r="Z447" i="6"/>
  <c r="X447" i="6"/>
  <c r="AL447" i="6" s="1"/>
  <c r="AM447" i="6" s="1"/>
  <c r="Z446" i="6"/>
  <c r="X446" i="6"/>
  <c r="AL446" i="6" s="1"/>
  <c r="AM446" i="6" s="1"/>
  <c r="Z445" i="6"/>
  <c r="X445" i="6"/>
  <c r="AL445" i="6" s="1"/>
  <c r="AM445" i="6" s="1"/>
  <c r="Z444" i="6"/>
  <c r="X444" i="6"/>
  <c r="AL444" i="6" s="1"/>
  <c r="AM444" i="6" s="1"/>
  <c r="Z443" i="6"/>
  <c r="X443" i="6"/>
  <c r="AL443" i="6" s="1"/>
  <c r="AM443" i="6" s="1"/>
  <c r="Z442" i="6"/>
  <c r="X442" i="6"/>
  <c r="AL442" i="6" s="1"/>
  <c r="AM442" i="6" s="1"/>
  <c r="Z441" i="6"/>
  <c r="X441" i="6"/>
  <c r="AL441" i="6" s="1"/>
  <c r="AM441" i="6" s="1"/>
  <c r="Z440" i="6"/>
  <c r="X440" i="6"/>
  <c r="AL440" i="6" s="1"/>
  <c r="AM440" i="6" s="1"/>
  <c r="Z439" i="6"/>
  <c r="X439" i="6"/>
  <c r="AL439" i="6" s="1"/>
  <c r="AM439" i="6" s="1"/>
  <c r="Z438" i="6"/>
  <c r="X438" i="6"/>
  <c r="AL438" i="6" s="1"/>
  <c r="AM438" i="6" s="1"/>
  <c r="Z437" i="6"/>
  <c r="X437" i="6"/>
  <c r="AL437" i="6" s="1"/>
  <c r="AM437" i="6" s="1"/>
  <c r="Z436" i="6"/>
  <c r="X436" i="6"/>
  <c r="AL436" i="6" s="1"/>
  <c r="AM436" i="6" s="1"/>
  <c r="Z435" i="6"/>
  <c r="X435" i="6"/>
  <c r="AL435" i="6" s="1"/>
  <c r="AM435" i="6" s="1"/>
  <c r="Z434" i="6"/>
  <c r="X434" i="6"/>
  <c r="AL434" i="6" s="1"/>
  <c r="AM434" i="6" s="1"/>
  <c r="Z433" i="6"/>
  <c r="X433" i="6"/>
  <c r="AL433" i="6" s="1"/>
  <c r="AM433" i="6" s="1"/>
  <c r="Z432" i="6"/>
  <c r="X432" i="6"/>
  <c r="AL432" i="6" s="1"/>
  <c r="AM432" i="6" s="1"/>
  <c r="Z431" i="6"/>
  <c r="X431" i="6"/>
  <c r="AL431" i="6" s="1"/>
  <c r="AM431" i="6" s="1"/>
  <c r="Z430" i="6"/>
  <c r="X430" i="6"/>
  <c r="AL430" i="6" s="1"/>
  <c r="AM430" i="6" s="1"/>
  <c r="Z429" i="6"/>
  <c r="X429" i="6"/>
  <c r="AL429" i="6" s="1"/>
  <c r="AM429" i="6" s="1"/>
  <c r="Z428" i="6"/>
  <c r="X428" i="6"/>
  <c r="AL428" i="6" s="1"/>
  <c r="AM428" i="6" s="1"/>
  <c r="Z427" i="6"/>
  <c r="X427" i="6"/>
  <c r="AL427" i="6" s="1"/>
  <c r="AM427" i="6" s="1"/>
  <c r="Z426" i="6"/>
  <c r="X426" i="6"/>
  <c r="AL426" i="6" s="1"/>
  <c r="AM426" i="6" s="1"/>
  <c r="Z425" i="6"/>
  <c r="X425" i="6"/>
  <c r="AL425" i="6" s="1"/>
  <c r="AM425" i="6" s="1"/>
  <c r="Z424" i="6"/>
  <c r="X424" i="6"/>
  <c r="AL424" i="6" s="1"/>
  <c r="AM424" i="6" s="1"/>
  <c r="Z423" i="6"/>
  <c r="X423" i="6"/>
  <c r="AL423" i="6" s="1"/>
  <c r="AM423" i="6" s="1"/>
  <c r="Z422" i="6"/>
  <c r="X422" i="6"/>
  <c r="AL422" i="6" s="1"/>
  <c r="AM422" i="6" s="1"/>
  <c r="Z421" i="6"/>
  <c r="X421" i="6"/>
  <c r="AL421" i="6" s="1"/>
  <c r="AM421" i="6" s="1"/>
  <c r="Z420" i="6"/>
  <c r="X420" i="6"/>
  <c r="AL420" i="6" s="1"/>
  <c r="AM420" i="6" s="1"/>
  <c r="Z419" i="6"/>
  <c r="X419" i="6"/>
  <c r="AL419" i="6" s="1"/>
  <c r="AM419" i="6" s="1"/>
  <c r="Z418" i="6"/>
  <c r="X418" i="6"/>
  <c r="AL418" i="6" s="1"/>
  <c r="AM418" i="6" s="1"/>
  <c r="Z417" i="6"/>
  <c r="X417" i="6"/>
  <c r="AL417" i="6" s="1"/>
  <c r="AM417" i="6" s="1"/>
  <c r="Z416" i="6"/>
  <c r="X416" i="6"/>
  <c r="AL416" i="6" s="1"/>
  <c r="AM416" i="6" s="1"/>
  <c r="Z415" i="6"/>
  <c r="X415" i="6"/>
  <c r="AL415" i="6" s="1"/>
  <c r="AM415" i="6" s="1"/>
  <c r="Z414" i="6"/>
  <c r="X414" i="6"/>
  <c r="AL414" i="6" s="1"/>
  <c r="AM414" i="6" s="1"/>
  <c r="Z413" i="6"/>
  <c r="X413" i="6"/>
  <c r="AL413" i="6" s="1"/>
  <c r="AM413" i="6" s="1"/>
  <c r="Z412" i="6"/>
  <c r="X412" i="6"/>
  <c r="AL412" i="6" s="1"/>
  <c r="AM412" i="6" s="1"/>
  <c r="Z411" i="6"/>
  <c r="X411" i="6"/>
  <c r="AL411" i="6" s="1"/>
  <c r="AM411" i="6" s="1"/>
  <c r="Z410" i="6"/>
  <c r="X410" i="6"/>
  <c r="AL410" i="6" s="1"/>
  <c r="AM410" i="6" s="1"/>
  <c r="Z409" i="6"/>
  <c r="X409" i="6"/>
  <c r="AL409" i="6" s="1"/>
  <c r="AM409" i="6" s="1"/>
  <c r="Z408" i="6"/>
  <c r="X408" i="6"/>
  <c r="AL408" i="6" s="1"/>
  <c r="AM408" i="6" s="1"/>
  <c r="Z407" i="6"/>
  <c r="X407" i="6"/>
  <c r="AL407" i="6" s="1"/>
  <c r="AM407" i="6" s="1"/>
  <c r="Z406" i="6"/>
  <c r="X406" i="6"/>
  <c r="AL406" i="6" s="1"/>
  <c r="AM406" i="6" s="1"/>
  <c r="Z405" i="6"/>
  <c r="X405" i="6"/>
  <c r="AL405" i="6" s="1"/>
  <c r="AM405" i="6" s="1"/>
  <c r="Z404" i="6"/>
  <c r="X404" i="6"/>
  <c r="AL404" i="6" s="1"/>
  <c r="AM404" i="6" s="1"/>
  <c r="Z403" i="6"/>
  <c r="X403" i="6"/>
  <c r="AL403" i="6" s="1"/>
  <c r="AM403" i="6" s="1"/>
  <c r="Z402" i="6"/>
  <c r="X402" i="6"/>
  <c r="AL402" i="6" s="1"/>
  <c r="AM402" i="6" s="1"/>
  <c r="Z401" i="6"/>
  <c r="X401" i="6"/>
  <c r="AL401" i="6" s="1"/>
  <c r="AM401" i="6" s="1"/>
  <c r="Z400" i="6"/>
  <c r="X400" i="6"/>
  <c r="AL400" i="6" s="1"/>
  <c r="AM400" i="6" s="1"/>
  <c r="Z399" i="6"/>
  <c r="X399" i="6"/>
  <c r="AL399" i="6" s="1"/>
  <c r="AM399" i="6" s="1"/>
  <c r="Z398" i="6"/>
  <c r="X398" i="6"/>
  <c r="AL398" i="6" s="1"/>
  <c r="AM398" i="6" s="1"/>
  <c r="Z397" i="6"/>
  <c r="X397" i="6"/>
  <c r="AL397" i="6" s="1"/>
  <c r="AM397" i="6" s="1"/>
  <c r="Z396" i="6"/>
  <c r="X396" i="6"/>
  <c r="AL396" i="6" s="1"/>
  <c r="AM396" i="6" s="1"/>
  <c r="Z395" i="6"/>
  <c r="X395" i="6"/>
  <c r="AL395" i="6" s="1"/>
  <c r="AM395" i="6" s="1"/>
  <c r="Z394" i="6"/>
  <c r="X394" i="6"/>
  <c r="AL394" i="6" s="1"/>
  <c r="AM394" i="6" s="1"/>
  <c r="Z393" i="6"/>
  <c r="X393" i="6"/>
  <c r="AL393" i="6" s="1"/>
  <c r="AM393" i="6" s="1"/>
  <c r="Z392" i="6"/>
  <c r="X392" i="6"/>
  <c r="AL392" i="6" s="1"/>
  <c r="AM392" i="6" s="1"/>
  <c r="Z391" i="6"/>
  <c r="X391" i="6"/>
  <c r="AL391" i="6" s="1"/>
  <c r="AM391" i="6" s="1"/>
  <c r="Z390" i="6"/>
  <c r="X390" i="6"/>
  <c r="AL390" i="6" s="1"/>
  <c r="AM390" i="6" s="1"/>
  <c r="Z389" i="6"/>
  <c r="X389" i="6"/>
  <c r="AL389" i="6" s="1"/>
  <c r="AM389" i="6" s="1"/>
  <c r="Z388" i="6"/>
  <c r="X388" i="6"/>
  <c r="AL388" i="6" s="1"/>
  <c r="AM388" i="6" s="1"/>
  <c r="Z387" i="6"/>
  <c r="X387" i="6"/>
  <c r="AL387" i="6" s="1"/>
  <c r="AM387" i="6" s="1"/>
  <c r="Z386" i="6"/>
  <c r="X386" i="6"/>
  <c r="AL386" i="6" s="1"/>
  <c r="AM386" i="6" s="1"/>
  <c r="Z385" i="6"/>
  <c r="X385" i="6"/>
  <c r="AL385" i="6" s="1"/>
  <c r="AM385" i="6" s="1"/>
  <c r="Z384" i="6"/>
  <c r="X384" i="6"/>
  <c r="AL384" i="6" s="1"/>
  <c r="AM384" i="6" s="1"/>
  <c r="Z383" i="6"/>
  <c r="X383" i="6"/>
  <c r="AL383" i="6" s="1"/>
  <c r="AM383" i="6" s="1"/>
  <c r="Z382" i="6"/>
  <c r="X382" i="6"/>
  <c r="AL382" i="6" s="1"/>
  <c r="AM382" i="6" s="1"/>
  <c r="Z381" i="6"/>
  <c r="X381" i="6"/>
  <c r="AL381" i="6" s="1"/>
  <c r="AM381" i="6" s="1"/>
  <c r="Z380" i="6"/>
  <c r="X380" i="6"/>
  <c r="AL380" i="6" s="1"/>
  <c r="AM380" i="6" s="1"/>
  <c r="Z379" i="6"/>
  <c r="X379" i="6"/>
  <c r="AL379" i="6" s="1"/>
  <c r="AM379" i="6" s="1"/>
  <c r="Z378" i="6"/>
  <c r="X378" i="6"/>
  <c r="AL378" i="6" s="1"/>
  <c r="AM378" i="6" s="1"/>
  <c r="Z377" i="6"/>
  <c r="X377" i="6"/>
  <c r="AL377" i="6" s="1"/>
  <c r="AM377" i="6" s="1"/>
  <c r="Z376" i="6"/>
  <c r="X376" i="6"/>
  <c r="AL376" i="6" s="1"/>
  <c r="AM376" i="6" s="1"/>
  <c r="Z375" i="6"/>
  <c r="X375" i="6"/>
  <c r="AL375" i="6" s="1"/>
  <c r="AM375" i="6" s="1"/>
  <c r="Z374" i="6"/>
  <c r="X374" i="6"/>
  <c r="AL374" i="6" s="1"/>
  <c r="AM374" i="6" s="1"/>
  <c r="Z373" i="6"/>
  <c r="X373" i="6"/>
  <c r="AL373" i="6" s="1"/>
  <c r="AM373" i="6" s="1"/>
  <c r="Z372" i="6"/>
  <c r="X372" i="6"/>
  <c r="AL372" i="6" s="1"/>
  <c r="AM372" i="6" s="1"/>
  <c r="Z371" i="6"/>
  <c r="X371" i="6"/>
  <c r="AL371" i="6" s="1"/>
  <c r="AM371" i="6" s="1"/>
  <c r="Z370" i="6"/>
  <c r="X370" i="6"/>
  <c r="AL370" i="6" s="1"/>
  <c r="AM370" i="6" s="1"/>
  <c r="Z369" i="6"/>
  <c r="X369" i="6"/>
  <c r="AL369" i="6" s="1"/>
  <c r="AM369" i="6" s="1"/>
  <c r="Z368" i="6"/>
  <c r="X368" i="6"/>
  <c r="AL368" i="6" s="1"/>
  <c r="AM368" i="6" s="1"/>
  <c r="Z367" i="6"/>
  <c r="X367" i="6"/>
  <c r="AL367" i="6" s="1"/>
  <c r="AM367" i="6" s="1"/>
  <c r="Z366" i="6"/>
  <c r="X366" i="6"/>
  <c r="AL366" i="6" s="1"/>
  <c r="AM366" i="6" s="1"/>
  <c r="Z365" i="6"/>
  <c r="X365" i="6"/>
  <c r="AL365" i="6" s="1"/>
  <c r="AM365" i="6" s="1"/>
  <c r="Z364" i="6"/>
  <c r="X364" i="6"/>
  <c r="AL364" i="6" s="1"/>
  <c r="AM364" i="6" s="1"/>
  <c r="Z363" i="6"/>
  <c r="X363" i="6"/>
  <c r="AL363" i="6" s="1"/>
  <c r="AM363" i="6" s="1"/>
  <c r="Z362" i="6"/>
  <c r="X362" i="6"/>
  <c r="AL362" i="6" s="1"/>
  <c r="AM362" i="6" s="1"/>
  <c r="Z361" i="6"/>
  <c r="X361" i="6"/>
  <c r="AL361" i="6" s="1"/>
  <c r="AM361" i="6" s="1"/>
  <c r="Z360" i="6"/>
  <c r="X360" i="6"/>
  <c r="AL360" i="6" s="1"/>
  <c r="AM360" i="6" s="1"/>
  <c r="Z359" i="6"/>
  <c r="X359" i="6"/>
  <c r="AL359" i="6" s="1"/>
  <c r="AM359" i="6" s="1"/>
  <c r="Z358" i="6"/>
  <c r="X358" i="6"/>
  <c r="AL358" i="6" s="1"/>
  <c r="AM358" i="6" s="1"/>
  <c r="Z357" i="6"/>
  <c r="X357" i="6"/>
  <c r="AL357" i="6" s="1"/>
  <c r="AM357" i="6" s="1"/>
  <c r="Z356" i="6"/>
  <c r="X356" i="6"/>
  <c r="AL356" i="6" s="1"/>
  <c r="AM356" i="6" s="1"/>
  <c r="Z355" i="6"/>
  <c r="X355" i="6"/>
  <c r="AL355" i="6" s="1"/>
  <c r="AM355" i="6" s="1"/>
  <c r="Z354" i="6"/>
  <c r="X354" i="6"/>
  <c r="AL354" i="6" s="1"/>
  <c r="AM354" i="6" s="1"/>
  <c r="Z353" i="6"/>
  <c r="X353" i="6"/>
  <c r="AL353" i="6" s="1"/>
  <c r="AM353" i="6" s="1"/>
  <c r="Z352" i="6"/>
  <c r="X352" i="6"/>
  <c r="AL352" i="6" s="1"/>
  <c r="AM352" i="6" s="1"/>
  <c r="Z351" i="6"/>
  <c r="X351" i="6"/>
  <c r="AL351" i="6" s="1"/>
  <c r="AM351" i="6" s="1"/>
  <c r="Z350" i="6"/>
  <c r="X350" i="6"/>
  <c r="AL350" i="6" s="1"/>
  <c r="AM350" i="6" s="1"/>
  <c r="Z349" i="6"/>
  <c r="X349" i="6"/>
  <c r="AL349" i="6" s="1"/>
  <c r="AM349" i="6" s="1"/>
  <c r="Z348" i="6"/>
  <c r="X348" i="6"/>
  <c r="AL348" i="6" s="1"/>
  <c r="AM348" i="6" s="1"/>
  <c r="Z347" i="6"/>
  <c r="X347" i="6"/>
  <c r="AL347" i="6" s="1"/>
  <c r="AM347" i="6" s="1"/>
  <c r="Z346" i="6"/>
  <c r="X346" i="6"/>
  <c r="AL346" i="6" s="1"/>
  <c r="AM346" i="6" s="1"/>
  <c r="Z345" i="6"/>
  <c r="X345" i="6"/>
  <c r="AL345" i="6" s="1"/>
  <c r="AM345" i="6" s="1"/>
  <c r="Z344" i="6"/>
  <c r="X344" i="6"/>
  <c r="AL344" i="6" s="1"/>
  <c r="AM344" i="6" s="1"/>
  <c r="Z343" i="6"/>
  <c r="X343" i="6"/>
  <c r="AL343" i="6" s="1"/>
  <c r="AM343" i="6" s="1"/>
  <c r="Z342" i="6"/>
  <c r="X342" i="6"/>
  <c r="AL342" i="6" s="1"/>
  <c r="AM342" i="6" s="1"/>
  <c r="Z341" i="6"/>
  <c r="X341" i="6"/>
  <c r="AL341" i="6" s="1"/>
  <c r="AM341" i="6" s="1"/>
  <c r="Z340" i="6"/>
  <c r="X340" i="6"/>
  <c r="AL340" i="6" s="1"/>
  <c r="AM340" i="6" s="1"/>
  <c r="Z339" i="6"/>
  <c r="X339" i="6"/>
  <c r="AL339" i="6" s="1"/>
  <c r="AM339" i="6" s="1"/>
  <c r="Z338" i="6"/>
  <c r="X338" i="6"/>
  <c r="AL338" i="6" s="1"/>
  <c r="AM338" i="6" s="1"/>
  <c r="Z337" i="6"/>
  <c r="X337" i="6"/>
  <c r="AL337" i="6" s="1"/>
  <c r="AM337" i="6" s="1"/>
  <c r="Z336" i="6"/>
  <c r="X336" i="6"/>
  <c r="AL336" i="6" s="1"/>
  <c r="AM336" i="6" s="1"/>
  <c r="Z335" i="6"/>
  <c r="X335" i="6"/>
  <c r="AL335" i="6" s="1"/>
  <c r="AM335" i="6" s="1"/>
  <c r="Z334" i="6"/>
  <c r="X334" i="6"/>
  <c r="AL334" i="6" s="1"/>
  <c r="AM334" i="6" s="1"/>
  <c r="Z333" i="6"/>
  <c r="X333" i="6"/>
  <c r="AL333" i="6" s="1"/>
  <c r="AM333" i="6" s="1"/>
  <c r="Z332" i="6"/>
  <c r="X332" i="6"/>
  <c r="AL332" i="6" s="1"/>
  <c r="AM332" i="6" s="1"/>
  <c r="Z331" i="6"/>
  <c r="X331" i="6"/>
  <c r="AL331" i="6" s="1"/>
  <c r="AM331" i="6" s="1"/>
  <c r="Z330" i="6"/>
  <c r="X330" i="6"/>
  <c r="AL330" i="6" s="1"/>
  <c r="AM330" i="6" s="1"/>
  <c r="Z329" i="6"/>
  <c r="X329" i="6"/>
  <c r="AL329" i="6" s="1"/>
  <c r="AM329" i="6" s="1"/>
  <c r="Z328" i="6"/>
  <c r="X328" i="6"/>
  <c r="AL328" i="6" s="1"/>
  <c r="AM328" i="6" s="1"/>
  <c r="Z327" i="6"/>
  <c r="X327" i="6"/>
  <c r="AL327" i="6" s="1"/>
  <c r="AM327" i="6" s="1"/>
  <c r="Z326" i="6"/>
  <c r="X326" i="6"/>
  <c r="AL326" i="6" s="1"/>
  <c r="AM326" i="6" s="1"/>
  <c r="Z325" i="6"/>
  <c r="X325" i="6"/>
  <c r="AL325" i="6" s="1"/>
  <c r="AM325" i="6" s="1"/>
  <c r="Z324" i="6"/>
  <c r="X324" i="6"/>
  <c r="AL324" i="6" s="1"/>
  <c r="AM324" i="6" s="1"/>
  <c r="Z323" i="6"/>
  <c r="X323" i="6"/>
  <c r="AL323" i="6" s="1"/>
  <c r="AM323" i="6" s="1"/>
  <c r="Z322" i="6"/>
  <c r="X322" i="6"/>
  <c r="AL322" i="6" s="1"/>
  <c r="AM322" i="6" s="1"/>
  <c r="Z321" i="6"/>
  <c r="X321" i="6"/>
  <c r="AL321" i="6" s="1"/>
  <c r="AM321" i="6" s="1"/>
  <c r="Z320" i="6"/>
  <c r="X320" i="6"/>
  <c r="AL320" i="6" s="1"/>
  <c r="AM320" i="6" s="1"/>
  <c r="Z319" i="6"/>
  <c r="X319" i="6"/>
  <c r="AL319" i="6" s="1"/>
  <c r="AM319" i="6" s="1"/>
  <c r="Z318" i="6"/>
  <c r="X318" i="6"/>
  <c r="AL318" i="6" s="1"/>
  <c r="AM318" i="6" s="1"/>
  <c r="Z317" i="6"/>
  <c r="X317" i="6"/>
  <c r="AL317" i="6" s="1"/>
  <c r="AM317" i="6" s="1"/>
  <c r="Z316" i="6"/>
  <c r="X316" i="6"/>
  <c r="AL316" i="6" s="1"/>
  <c r="AM316" i="6" s="1"/>
  <c r="Z315" i="6"/>
  <c r="X315" i="6"/>
  <c r="AL315" i="6" s="1"/>
  <c r="AM315" i="6" s="1"/>
  <c r="Z314" i="6"/>
  <c r="X314" i="6"/>
  <c r="AL314" i="6" s="1"/>
  <c r="AM314" i="6" s="1"/>
  <c r="Z313" i="6"/>
  <c r="X313" i="6"/>
  <c r="AL313" i="6" s="1"/>
  <c r="AM313" i="6" s="1"/>
  <c r="Z312" i="6"/>
  <c r="X312" i="6"/>
  <c r="AL312" i="6" s="1"/>
  <c r="AM312" i="6" s="1"/>
  <c r="Z311" i="6"/>
  <c r="X311" i="6"/>
  <c r="AL311" i="6" s="1"/>
  <c r="AM311" i="6" s="1"/>
  <c r="Z310" i="6"/>
  <c r="X310" i="6"/>
  <c r="AL310" i="6" s="1"/>
  <c r="AM310" i="6" s="1"/>
  <c r="Z309" i="6"/>
  <c r="X309" i="6"/>
  <c r="AL309" i="6" s="1"/>
  <c r="AM309" i="6" s="1"/>
  <c r="Z308" i="6"/>
  <c r="X308" i="6"/>
  <c r="AL308" i="6" s="1"/>
  <c r="AM308" i="6" s="1"/>
  <c r="Z307" i="6"/>
  <c r="X307" i="6"/>
  <c r="AL307" i="6" s="1"/>
  <c r="AM307" i="6" s="1"/>
  <c r="Z306" i="6"/>
  <c r="X306" i="6"/>
  <c r="AL306" i="6" s="1"/>
  <c r="AM306" i="6" s="1"/>
  <c r="Z305" i="6"/>
  <c r="X305" i="6"/>
  <c r="AL305" i="6" s="1"/>
  <c r="AM305" i="6" s="1"/>
  <c r="Z304" i="6"/>
  <c r="X304" i="6"/>
  <c r="AL304" i="6" s="1"/>
  <c r="AM304" i="6" s="1"/>
  <c r="Z303" i="6"/>
  <c r="X303" i="6"/>
  <c r="AL303" i="6" s="1"/>
  <c r="AM303" i="6" s="1"/>
  <c r="Z302" i="6"/>
  <c r="X302" i="6"/>
  <c r="AL302" i="6" s="1"/>
  <c r="AM302" i="6" s="1"/>
  <c r="Z301" i="6"/>
  <c r="X301" i="6"/>
  <c r="AL301" i="6" s="1"/>
  <c r="AM301" i="6" s="1"/>
  <c r="Z300" i="6"/>
  <c r="X300" i="6"/>
  <c r="AL300" i="6" s="1"/>
  <c r="AM300" i="6" s="1"/>
  <c r="Z299" i="6"/>
  <c r="X299" i="6"/>
  <c r="AL299" i="6" s="1"/>
  <c r="AM299" i="6" s="1"/>
  <c r="Z298" i="6"/>
  <c r="X298" i="6"/>
  <c r="AL298" i="6" s="1"/>
  <c r="AM298" i="6" s="1"/>
  <c r="Z297" i="6"/>
  <c r="X297" i="6"/>
  <c r="AL297" i="6" s="1"/>
  <c r="AM297" i="6" s="1"/>
  <c r="Z296" i="6"/>
  <c r="X296" i="6"/>
  <c r="AL296" i="6" s="1"/>
  <c r="AM296" i="6" s="1"/>
  <c r="Z295" i="6"/>
  <c r="X295" i="6"/>
  <c r="AL295" i="6" s="1"/>
  <c r="AM295" i="6" s="1"/>
  <c r="Z294" i="6"/>
  <c r="X294" i="6"/>
  <c r="AL294" i="6" s="1"/>
  <c r="AM294" i="6" s="1"/>
  <c r="Z293" i="6"/>
  <c r="X293" i="6"/>
  <c r="AL293" i="6" s="1"/>
  <c r="AM293" i="6" s="1"/>
  <c r="Z292" i="6"/>
  <c r="X292" i="6"/>
  <c r="AL292" i="6" s="1"/>
  <c r="AM292" i="6" s="1"/>
  <c r="Z291" i="6"/>
  <c r="X291" i="6"/>
  <c r="AL291" i="6" s="1"/>
  <c r="AM291" i="6" s="1"/>
  <c r="Z290" i="6"/>
  <c r="X290" i="6"/>
  <c r="AL290" i="6" s="1"/>
  <c r="AM290" i="6" s="1"/>
  <c r="Z289" i="6"/>
  <c r="X289" i="6"/>
  <c r="AL289" i="6" s="1"/>
  <c r="AM289" i="6" s="1"/>
  <c r="Z288" i="6"/>
  <c r="X288" i="6"/>
  <c r="AL288" i="6" s="1"/>
  <c r="AM288" i="6" s="1"/>
  <c r="Z287" i="6"/>
  <c r="X287" i="6"/>
  <c r="AL287" i="6" s="1"/>
  <c r="AM287" i="6" s="1"/>
  <c r="Z286" i="6"/>
  <c r="X286" i="6"/>
  <c r="AL286" i="6" s="1"/>
  <c r="AM286" i="6" s="1"/>
  <c r="Z285" i="6"/>
  <c r="X285" i="6"/>
  <c r="AL285" i="6" s="1"/>
  <c r="AM285" i="6" s="1"/>
  <c r="Z284" i="6"/>
  <c r="X284" i="6"/>
  <c r="AL284" i="6" s="1"/>
  <c r="AM284" i="6" s="1"/>
  <c r="Z283" i="6"/>
  <c r="X283" i="6"/>
  <c r="AL283" i="6" s="1"/>
  <c r="AM283" i="6" s="1"/>
  <c r="Z282" i="6"/>
  <c r="X282" i="6"/>
  <c r="AL282" i="6" s="1"/>
  <c r="AM282" i="6" s="1"/>
  <c r="Z281" i="6"/>
  <c r="X281" i="6"/>
  <c r="AL281" i="6" s="1"/>
  <c r="AM281" i="6" s="1"/>
  <c r="Z280" i="6"/>
  <c r="X280" i="6"/>
  <c r="AL280" i="6" s="1"/>
  <c r="AM280" i="6" s="1"/>
  <c r="Z279" i="6"/>
  <c r="X279" i="6"/>
  <c r="AL279" i="6" s="1"/>
  <c r="AM279" i="6" s="1"/>
  <c r="Z278" i="6"/>
  <c r="X278" i="6"/>
  <c r="AL278" i="6" s="1"/>
  <c r="AM278" i="6" s="1"/>
  <c r="Z277" i="6"/>
  <c r="X277" i="6"/>
  <c r="AL277" i="6" s="1"/>
  <c r="AM277" i="6" s="1"/>
  <c r="Z276" i="6"/>
  <c r="X276" i="6"/>
  <c r="AL276" i="6" s="1"/>
  <c r="AM276" i="6" s="1"/>
  <c r="Z275" i="6"/>
  <c r="X275" i="6"/>
  <c r="AL275" i="6" s="1"/>
  <c r="AM275" i="6" s="1"/>
  <c r="Z274" i="6"/>
  <c r="X274" i="6"/>
  <c r="AL274" i="6" s="1"/>
  <c r="AM274" i="6" s="1"/>
  <c r="Z273" i="6"/>
  <c r="X273" i="6"/>
  <c r="AL273" i="6" s="1"/>
  <c r="AM273" i="6" s="1"/>
  <c r="Z272" i="6"/>
  <c r="X272" i="6"/>
  <c r="AL272" i="6" s="1"/>
  <c r="AM272" i="6" s="1"/>
  <c r="Z271" i="6"/>
  <c r="X271" i="6"/>
  <c r="AL271" i="6" s="1"/>
  <c r="AM271" i="6" s="1"/>
  <c r="Z270" i="6"/>
  <c r="X270" i="6"/>
  <c r="AL270" i="6" s="1"/>
  <c r="AM270" i="6" s="1"/>
  <c r="Z269" i="6"/>
  <c r="X269" i="6"/>
  <c r="AL269" i="6" s="1"/>
  <c r="AM269" i="6" s="1"/>
  <c r="Z268" i="6"/>
  <c r="X268" i="6"/>
  <c r="AL268" i="6" s="1"/>
  <c r="AM268" i="6" s="1"/>
  <c r="Z267" i="6"/>
  <c r="X267" i="6"/>
  <c r="AL267" i="6" s="1"/>
  <c r="AM267" i="6" s="1"/>
  <c r="Z266" i="6"/>
  <c r="X266" i="6"/>
  <c r="AL266" i="6" s="1"/>
  <c r="AM266" i="6" s="1"/>
  <c r="Z265" i="6"/>
  <c r="X265" i="6"/>
  <c r="AL265" i="6" s="1"/>
  <c r="AM265" i="6" s="1"/>
  <c r="Z264" i="6"/>
  <c r="X264" i="6"/>
  <c r="AL264" i="6" s="1"/>
  <c r="AM264" i="6" s="1"/>
  <c r="Z263" i="6"/>
  <c r="X263" i="6"/>
  <c r="AL263" i="6" s="1"/>
  <c r="AM263" i="6" s="1"/>
  <c r="Z262" i="6"/>
  <c r="X262" i="6"/>
  <c r="AL262" i="6" s="1"/>
  <c r="AM262" i="6" s="1"/>
  <c r="Z261" i="6"/>
  <c r="X261" i="6"/>
  <c r="AL261" i="6" s="1"/>
  <c r="AM261" i="6" s="1"/>
  <c r="Z260" i="6"/>
  <c r="X260" i="6"/>
  <c r="AL260" i="6" s="1"/>
  <c r="AM260" i="6" s="1"/>
  <c r="Z259" i="6"/>
  <c r="X259" i="6"/>
  <c r="AL259" i="6" s="1"/>
  <c r="AM259" i="6" s="1"/>
  <c r="Z258" i="6"/>
  <c r="X258" i="6"/>
  <c r="AL258" i="6" s="1"/>
  <c r="AM258" i="6" s="1"/>
  <c r="Z257" i="6"/>
  <c r="X257" i="6"/>
  <c r="AL257" i="6" s="1"/>
  <c r="AM257" i="6" s="1"/>
  <c r="Z256" i="6"/>
  <c r="X256" i="6"/>
  <c r="AL256" i="6" s="1"/>
  <c r="AM256" i="6" s="1"/>
  <c r="Z255" i="6"/>
  <c r="X255" i="6"/>
  <c r="AL255" i="6" s="1"/>
  <c r="AM255" i="6" s="1"/>
  <c r="Z254" i="6"/>
  <c r="X254" i="6"/>
  <c r="AL254" i="6" s="1"/>
  <c r="AM254" i="6" s="1"/>
  <c r="Z253" i="6"/>
  <c r="X253" i="6"/>
  <c r="AL253" i="6" s="1"/>
  <c r="AM253" i="6" s="1"/>
  <c r="Z252" i="6"/>
  <c r="X252" i="6"/>
  <c r="AL252" i="6" s="1"/>
  <c r="AM252" i="6" s="1"/>
  <c r="Z251" i="6"/>
  <c r="X251" i="6"/>
  <c r="AL251" i="6" s="1"/>
  <c r="AM251" i="6" s="1"/>
  <c r="Z250" i="6"/>
  <c r="X250" i="6"/>
  <c r="AL250" i="6" s="1"/>
  <c r="AM250" i="6" s="1"/>
  <c r="Z249" i="6"/>
  <c r="X249" i="6"/>
  <c r="AL249" i="6" s="1"/>
  <c r="AM249" i="6" s="1"/>
  <c r="Z248" i="6"/>
  <c r="X248" i="6"/>
  <c r="AL248" i="6" s="1"/>
  <c r="AM248" i="6" s="1"/>
  <c r="Z247" i="6"/>
  <c r="X247" i="6"/>
  <c r="AL247" i="6" s="1"/>
  <c r="AM247" i="6" s="1"/>
  <c r="Z246" i="6"/>
  <c r="X246" i="6"/>
  <c r="AL246" i="6" s="1"/>
  <c r="AM246" i="6" s="1"/>
  <c r="Z245" i="6"/>
  <c r="X245" i="6"/>
  <c r="AL245" i="6" s="1"/>
  <c r="AM245" i="6" s="1"/>
  <c r="Z244" i="6"/>
  <c r="X244" i="6"/>
  <c r="AL244" i="6" s="1"/>
  <c r="AM244" i="6" s="1"/>
  <c r="Z243" i="6"/>
  <c r="X243" i="6"/>
  <c r="AL243" i="6" s="1"/>
  <c r="AM243" i="6" s="1"/>
  <c r="Z242" i="6"/>
  <c r="X242" i="6"/>
  <c r="AL242" i="6" s="1"/>
  <c r="AM242" i="6" s="1"/>
  <c r="Z241" i="6"/>
  <c r="X241" i="6"/>
  <c r="AL241" i="6" s="1"/>
  <c r="AM241" i="6" s="1"/>
  <c r="Z240" i="6"/>
  <c r="X240" i="6"/>
  <c r="AL240" i="6" s="1"/>
  <c r="AM240" i="6" s="1"/>
  <c r="Z239" i="6"/>
  <c r="X239" i="6"/>
  <c r="AL239" i="6" s="1"/>
  <c r="AM239" i="6" s="1"/>
  <c r="Z238" i="6"/>
  <c r="X238" i="6"/>
  <c r="AL238" i="6" s="1"/>
  <c r="AM238" i="6" s="1"/>
  <c r="Z237" i="6"/>
  <c r="X237" i="6"/>
  <c r="AL237" i="6" s="1"/>
  <c r="AM237" i="6" s="1"/>
  <c r="Z236" i="6"/>
  <c r="X236" i="6"/>
  <c r="AL236" i="6" s="1"/>
  <c r="AM236" i="6" s="1"/>
  <c r="Z235" i="6"/>
  <c r="X235" i="6"/>
  <c r="AL235" i="6" s="1"/>
  <c r="AM235" i="6" s="1"/>
  <c r="Z234" i="6"/>
  <c r="X234" i="6"/>
  <c r="AL234" i="6" s="1"/>
  <c r="AM234" i="6" s="1"/>
  <c r="Z233" i="6"/>
  <c r="X233" i="6"/>
  <c r="AL233" i="6" s="1"/>
  <c r="AM233" i="6" s="1"/>
  <c r="Z232" i="6"/>
  <c r="X232" i="6"/>
  <c r="AL232" i="6" s="1"/>
  <c r="AM232" i="6" s="1"/>
  <c r="Z231" i="6"/>
  <c r="X231" i="6"/>
  <c r="AL231" i="6" s="1"/>
  <c r="AM231" i="6" s="1"/>
  <c r="Z230" i="6"/>
  <c r="X230" i="6"/>
  <c r="AL230" i="6" s="1"/>
  <c r="AM230" i="6" s="1"/>
  <c r="Z229" i="6"/>
  <c r="X229" i="6"/>
  <c r="AL229" i="6" s="1"/>
  <c r="AM229" i="6" s="1"/>
  <c r="Z228" i="6"/>
  <c r="X228" i="6"/>
  <c r="AL228" i="6" s="1"/>
  <c r="AM228" i="6" s="1"/>
  <c r="Z227" i="6"/>
  <c r="X227" i="6"/>
  <c r="AL227" i="6" s="1"/>
  <c r="AM227" i="6" s="1"/>
  <c r="Z226" i="6"/>
  <c r="X226" i="6"/>
  <c r="AL226" i="6" s="1"/>
  <c r="AM226" i="6" s="1"/>
  <c r="Z225" i="6"/>
  <c r="X225" i="6"/>
  <c r="AL225" i="6" s="1"/>
  <c r="AM225" i="6" s="1"/>
  <c r="Z224" i="6"/>
  <c r="X224" i="6"/>
  <c r="AL224" i="6" s="1"/>
  <c r="AM224" i="6" s="1"/>
  <c r="Z223" i="6"/>
  <c r="X223" i="6"/>
  <c r="AL223" i="6" s="1"/>
  <c r="AM223" i="6" s="1"/>
  <c r="Z222" i="6"/>
  <c r="X222" i="6"/>
  <c r="AL222" i="6" s="1"/>
  <c r="AM222" i="6" s="1"/>
  <c r="Z221" i="6"/>
  <c r="X221" i="6"/>
  <c r="AL221" i="6" s="1"/>
  <c r="AM221" i="6" s="1"/>
  <c r="Z220" i="6"/>
  <c r="X220" i="6"/>
  <c r="AL220" i="6" s="1"/>
  <c r="AM220" i="6" s="1"/>
  <c r="Z219" i="6"/>
  <c r="X219" i="6"/>
  <c r="AL219" i="6" s="1"/>
  <c r="AM219" i="6" s="1"/>
  <c r="Z218" i="6"/>
  <c r="X218" i="6"/>
  <c r="AL218" i="6" s="1"/>
  <c r="AM218" i="6" s="1"/>
  <c r="Z217" i="6"/>
  <c r="X217" i="6"/>
  <c r="AL217" i="6" s="1"/>
  <c r="AM217" i="6" s="1"/>
  <c r="Z216" i="6"/>
  <c r="X216" i="6"/>
  <c r="AL216" i="6" s="1"/>
  <c r="AM216" i="6" s="1"/>
  <c r="Z215" i="6"/>
  <c r="X215" i="6"/>
  <c r="AL215" i="6" s="1"/>
  <c r="AM215" i="6" s="1"/>
  <c r="Z214" i="6"/>
  <c r="X214" i="6"/>
  <c r="AL214" i="6" s="1"/>
  <c r="AM214" i="6" s="1"/>
  <c r="Z213" i="6"/>
  <c r="X213" i="6"/>
  <c r="AL213" i="6" s="1"/>
  <c r="AM213" i="6" s="1"/>
  <c r="Z212" i="6"/>
  <c r="X212" i="6"/>
  <c r="AL212" i="6" s="1"/>
  <c r="AM212" i="6" s="1"/>
  <c r="Z211" i="6"/>
  <c r="X211" i="6"/>
  <c r="AL211" i="6" s="1"/>
  <c r="AM211" i="6" s="1"/>
  <c r="Z210" i="6"/>
  <c r="X210" i="6"/>
  <c r="AL210" i="6" s="1"/>
  <c r="AM210" i="6" s="1"/>
  <c r="Z209" i="6"/>
  <c r="X209" i="6"/>
  <c r="AL209" i="6" s="1"/>
  <c r="AM209" i="6" s="1"/>
  <c r="Z208" i="6"/>
  <c r="X208" i="6"/>
  <c r="AL208" i="6" s="1"/>
  <c r="AM208" i="6" s="1"/>
  <c r="Z207" i="6"/>
  <c r="X207" i="6"/>
  <c r="AL207" i="6" s="1"/>
  <c r="AM207" i="6" s="1"/>
  <c r="Z206" i="6"/>
  <c r="X206" i="6"/>
  <c r="AL206" i="6" s="1"/>
  <c r="AM206" i="6" s="1"/>
  <c r="Z205" i="6"/>
  <c r="X205" i="6"/>
  <c r="AL205" i="6" s="1"/>
  <c r="AM205" i="6" s="1"/>
  <c r="Z204" i="6"/>
  <c r="X204" i="6"/>
  <c r="AL204" i="6" s="1"/>
  <c r="AM204" i="6" s="1"/>
  <c r="Z203" i="6"/>
  <c r="X203" i="6"/>
  <c r="AL203" i="6" s="1"/>
  <c r="AM203" i="6" s="1"/>
  <c r="Z202" i="6"/>
  <c r="X202" i="6"/>
  <c r="AL202" i="6" s="1"/>
  <c r="AM202" i="6" s="1"/>
  <c r="Z201" i="6"/>
  <c r="X201" i="6"/>
  <c r="AL201" i="6" s="1"/>
  <c r="AM201" i="6" s="1"/>
  <c r="Z200" i="6"/>
  <c r="X200" i="6"/>
  <c r="AL200" i="6" s="1"/>
  <c r="AM200" i="6" s="1"/>
  <c r="Z199" i="6"/>
  <c r="X199" i="6"/>
  <c r="AL199" i="6" s="1"/>
  <c r="AM199" i="6" s="1"/>
  <c r="Z198" i="6"/>
  <c r="X198" i="6"/>
  <c r="AL198" i="6" s="1"/>
  <c r="AM198" i="6" s="1"/>
  <c r="Z197" i="6"/>
  <c r="X197" i="6"/>
  <c r="AL197" i="6" s="1"/>
  <c r="AM197" i="6" s="1"/>
  <c r="Z196" i="6"/>
  <c r="X196" i="6"/>
  <c r="AL196" i="6" s="1"/>
  <c r="AM196" i="6" s="1"/>
  <c r="Z195" i="6"/>
  <c r="X195" i="6"/>
  <c r="AL195" i="6" s="1"/>
  <c r="AM195" i="6" s="1"/>
  <c r="Z194" i="6"/>
  <c r="X194" i="6"/>
  <c r="AL194" i="6" s="1"/>
  <c r="AM194" i="6" s="1"/>
  <c r="Z193" i="6"/>
  <c r="X193" i="6"/>
  <c r="AL193" i="6" s="1"/>
  <c r="AM193" i="6" s="1"/>
  <c r="Z192" i="6"/>
  <c r="X192" i="6"/>
  <c r="AL192" i="6" s="1"/>
  <c r="AM192" i="6" s="1"/>
  <c r="Z191" i="6"/>
  <c r="X191" i="6"/>
  <c r="AL191" i="6" s="1"/>
  <c r="AM191" i="6" s="1"/>
  <c r="Z190" i="6"/>
  <c r="X190" i="6"/>
  <c r="AL190" i="6" s="1"/>
  <c r="AM190" i="6" s="1"/>
  <c r="Z189" i="6"/>
  <c r="X189" i="6"/>
  <c r="AL189" i="6" s="1"/>
  <c r="AM189" i="6" s="1"/>
  <c r="Z188" i="6"/>
  <c r="X188" i="6"/>
  <c r="AL188" i="6" s="1"/>
  <c r="AM188" i="6" s="1"/>
  <c r="Z187" i="6"/>
  <c r="X187" i="6"/>
  <c r="AL187" i="6" s="1"/>
  <c r="AM187" i="6" s="1"/>
  <c r="Z186" i="6"/>
  <c r="X186" i="6"/>
  <c r="AL186" i="6" s="1"/>
  <c r="AM186" i="6" s="1"/>
  <c r="Z185" i="6"/>
  <c r="X185" i="6"/>
  <c r="AL185" i="6" s="1"/>
  <c r="AM185" i="6" s="1"/>
  <c r="Z184" i="6"/>
  <c r="X184" i="6"/>
  <c r="AL184" i="6" s="1"/>
  <c r="AM184" i="6" s="1"/>
  <c r="Z183" i="6"/>
  <c r="X183" i="6"/>
  <c r="AL183" i="6" s="1"/>
  <c r="AM183" i="6" s="1"/>
  <c r="Z182" i="6"/>
  <c r="X182" i="6"/>
  <c r="AL182" i="6" s="1"/>
  <c r="AM182" i="6" s="1"/>
  <c r="Z181" i="6"/>
  <c r="X181" i="6"/>
  <c r="AL181" i="6" s="1"/>
  <c r="AM181" i="6" s="1"/>
  <c r="Z180" i="6"/>
  <c r="X180" i="6"/>
  <c r="AL180" i="6" s="1"/>
  <c r="AM180" i="6" s="1"/>
  <c r="Z179" i="6"/>
  <c r="X179" i="6"/>
  <c r="AL179" i="6" s="1"/>
  <c r="AM179" i="6" s="1"/>
  <c r="Z178" i="6"/>
  <c r="X178" i="6"/>
  <c r="AL178" i="6" s="1"/>
  <c r="AM178" i="6" s="1"/>
  <c r="Z177" i="6"/>
  <c r="X177" i="6"/>
  <c r="AL177" i="6" s="1"/>
  <c r="AM177" i="6" s="1"/>
  <c r="Z176" i="6"/>
  <c r="X176" i="6"/>
  <c r="AL176" i="6" s="1"/>
  <c r="AM176" i="6" s="1"/>
  <c r="Z175" i="6"/>
  <c r="X175" i="6"/>
  <c r="AL175" i="6" s="1"/>
  <c r="AM175" i="6" s="1"/>
  <c r="Z174" i="6"/>
  <c r="X174" i="6"/>
  <c r="AL174" i="6" s="1"/>
  <c r="AM174" i="6" s="1"/>
  <c r="Z173" i="6"/>
  <c r="X173" i="6"/>
  <c r="AL173" i="6" s="1"/>
  <c r="AM173" i="6" s="1"/>
  <c r="Z172" i="6"/>
  <c r="X172" i="6"/>
  <c r="AL172" i="6" s="1"/>
  <c r="AM172" i="6" s="1"/>
  <c r="Z171" i="6"/>
  <c r="X171" i="6"/>
  <c r="AL171" i="6" s="1"/>
  <c r="AM171" i="6" s="1"/>
  <c r="Z170" i="6"/>
  <c r="X170" i="6"/>
  <c r="AL170" i="6" s="1"/>
  <c r="AM170" i="6" s="1"/>
  <c r="Z169" i="6"/>
  <c r="X169" i="6"/>
  <c r="AL169" i="6" s="1"/>
  <c r="AM169" i="6" s="1"/>
  <c r="Z168" i="6"/>
  <c r="X168" i="6"/>
  <c r="AL168" i="6" s="1"/>
  <c r="AM168" i="6" s="1"/>
  <c r="Z167" i="6"/>
  <c r="X167" i="6"/>
  <c r="AL167" i="6" s="1"/>
  <c r="AM167" i="6" s="1"/>
  <c r="Z166" i="6"/>
  <c r="X166" i="6"/>
  <c r="AL166" i="6" s="1"/>
  <c r="AM166" i="6" s="1"/>
  <c r="Z165" i="6"/>
  <c r="X165" i="6"/>
  <c r="AL165" i="6" s="1"/>
  <c r="AM165" i="6" s="1"/>
  <c r="Z164" i="6"/>
  <c r="X164" i="6"/>
  <c r="AL164" i="6" s="1"/>
  <c r="AM164" i="6" s="1"/>
  <c r="Z163" i="6"/>
  <c r="X163" i="6"/>
  <c r="AL163" i="6" s="1"/>
  <c r="AM163" i="6" s="1"/>
  <c r="Z162" i="6"/>
  <c r="X162" i="6"/>
  <c r="AL162" i="6" s="1"/>
  <c r="AM162" i="6" s="1"/>
  <c r="Z161" i="6"/>
  <c r="X161" i="6"/>
  <c r="AL161" i="6" s="1"/>
  <c r="AM161" i="6" s="1"/>
  <c r="Z160" i="6"/>
  <c r="X160" i="6"/>
  <c r="AL160" i="6" s="1"/>
  <c r="AM160" i="6" s="1"/>
  <c r="Z159" i="6"/>
  <c r="X159" i="6"/>
  <c r="AL159" i="6" s="1"/>
  <c r="AM159" i="6" s="1"/>
  <c r="Z158" i="6"/>
  <c r="X158" i="6"/>
  <c r="AL158" i="6" s="1"/>
  <c r="AM158" i="6" s="1"/>
  <c r="Z157" i="6"/>
  <c r="X157" i="6"/>
  <c r="AL157" i="6" s="1"/>
  <c r="AM157" i="6" s="1"/>
  <c r="Z156" i="6"/>
  <c r="X156" i="6"/>
  <c r="AL156" i="6" s="1"/>
  <c r="AM156" i="6" s="1"/>
  <c r="Z155" i="6"/>
  <c r="X155" i="6"/>
  <c r="AL155" i="6" s="1"/>
  <c r="AM155" i="6" s="1"/>
  <c r="Z154" i="6"/>
  <c r="X154" i="6"/>
  <c r="AL154" i="6" s="1"/>
  <c r="AM154" i="6" s="1"/>
  <c r="Z153" i="6"/>
  <c r="X153" i="6"/>
  <c r="AL153" i="6" s="1"/>
  <c r="AM153" i="6" s="1"/>
  <c r="Z152" i="6"/>
  <c r="X152" i="6"/>
  <c r="AL152" i="6" s="1"/>
  <c r="AM152" i="6" s="1"/>
  <c r="Z151" i="6"/>
  <c r="X151" i="6"/>
  <c r="AL151" i="6" s="1"/>
  <c r="AM151" i="6" s="1"/>
  <c r="Z150" i="6"/>
  <c r="X150" i="6"/>
  <c r="AL150" i="6" s="1"/>
  <c r="AM150" i="6" s="1"/>
  <c r="Z149" i="6"/>
  <c r="X149" i="6"/>
  <c r="AL149" i="6" s="1"/>
  <c r="AM149" i="6" s="1"/>
  <c r="Z148" i="6"/>
  <c r="X148" i="6"/>
  <c r="AL148" i="6" s="1"/>
  <c r="AM148" i="6" s="1"/>
  <c r="Z147" i="6"/>
  <c r="X147" i="6"/>
  <c r="AL147" i="6" s="1"/>
  <c r="AM147" i="6" s="1"/>
  <c r="Z146" i="6"/>
  <c r="X146" i="6"/>
  <c r="AL146" i="6" s="1"/>
  <c r="AM146" i="6" s="1"/>
  <c r="Z145" i="6"/>
  <c r="X145" i="6"/>
  <c r="AL145" i="6" s="1"/>
  <c r="AM145" i="6" s="1"/>
  <c r="Z144" i="6"/>
  <c r="X144" i="6"/>
  <c r="AL144" i="6" s="1"/>
  <c r="AM144" i="6" s="1"/>
  <c r="Z143" i="6"/>
  <c r="X143" i="6"/>
  <c r="AL143" i="6" s="1"/>
  <c r="AM143" i="6" s="1"/>
  <c r="Z142" i="6"/>
  <c r="X142" i="6"/>
  <c r="AL142" i="6" s="1"/>
  <c r="AM142" i="6" s="1"/>
  <c r="Z141" i="6"/>
  <c r="X141" i="6"/>
  <c r="AL141" i="6" s="1"/>
  <c r="AM141" i="6" s="1"/>
  <c r="Z140" i="6"/>
  <c r="X140" i="6"/>
  <c r="AL140" i="6" s="1"/>
  <c r="AM140" i="6" s="1"/>
  <c r="Z139" i="6"/>
  <c r="X139" i="6"/>
  <c r="AL139" i="6" s="1"/>
  <c r="AM139" i="6" s="1"/>
  <c r="Z138" i="6"/>
  <c r="X138" i="6"/>
  <c r="AL138" i="6" s="1"/>
  <c r="AM138" i="6" s="1"/>
  <c r="Z137" i="6"/>
  <c r="X137" i="6"/>
  <c r="AL137" i="6" s="1"/>
  <c r="AM137" i="6" s="1"/>
  <c r="Z136" i="6"/>
  <c r="X136" i="6"/>
  <c r="AL136" i="6" s="1"/>
  <c r="AM136" i="6" s="1"/>
  <c r="Z135" i="6"/>
  <c r="X135" i="6"/>
  <c r="AL135" i="6" s="1"/>
  <c r="AM135" i="6" s="1"/>
  <c r="Z134" i="6"/>
  <c r="X134" i="6"/>
  <c r="AL134" i="6" s="1"/>
  <c r="AM134" i="6" s="1"/>
  <c r="Z133" i="6"/>
  <c r="X133" i="6"/>
  <c r="AL133" i="6" s="1"/>
  <c r="AM133" i="6" s="1"/>
  <c r="Z132" i="6"/>
  <c r="X132" i="6"/>
  <c r="AL132" i="6" s="1"/>
  <c r="AM132" i="6" s="1"/>
  <c r="Z131" i="6"/>
  <c r="X131" i="6"/>
  <c r="AL131" i="6" s="1"/>
  <c r="AM131" i="6" s="1"/>
  <c r="Z130" i="6"/>
  <c r="X130" i="6"/>
  <c r="AL130" i="6" s="1"/>
  <c r="AM130" i="6" s="1"/>
  <c r="Z129" i="6"/>
  <c r="X129" i="6"/>
  <c r="AL129" i="6" s="1"/>
  <c r="AM129" i="6" s="1"/>
  <c r="Z128" i="6"/>
  <c r="X128" i="6"/>
  <c r="AL128" i="6" s="1"/>
  <c r="AM128" i="6" s="1"/>
  <c r="Z127" i="6"/>
  <c r="X127" i="6"/>
  <c r="AL127" i="6" s="1"/>
  <c r="AM127" i="6" s="1"/>
  <c r="Z126" i="6"/>
  <c r="X126" i="6"/>
  <c r="AL126" i="6" s="1"/>
  <c r="AM126" i="6" s="1"/>
  <c r="Z125" i="6"/>
  <c r="X125" i="6"/>
  <c r="AL125" i="6" s="1"/>
  <c r="AM125" i="6" s="1"/>
  <c r="Z124" i="6"/>
  <c r="X124" i="6"/>
  <c r="AL124" i="6" s="1"/>
  <c r="AM124" i="6" s="1"/>
  <c r="Z123" i="6"/>
  <c r="X123" i="6"/>
  <c r="AL123" i="6" s="1"/>
  <c r="AM123" i="6" s="1"/>
  <c r="Z122" i="6"/>
  <c r="X122" i="6"/>
  <c r="AL122" i="6" s="1"/>
  <c r="AM122" i="6" s="1"/>
  <c r="Z121" i="6"/>
  <c r="X121" i="6"/>
  <c r="AL121" i="6" s="1"/>
  <c r="AM121" i="6" s="1"/>
  <c r="Z120" i="6"/>
  <c r="X120" i="6"/>
  <c r="AL120" i="6" s="1"/>
  <c r="AM120" i="6" s="1"/>
  <c r="Z119" i="6"/>
  <c r="X119" i="6"/>
  <c r="AL119" i="6" s="1"/>
  <c r="AM119" i="6" s="1"/>
  <c r="Z118" i="6"/>
  <c r="X118" i="6"/>
  <c r="AL118" i="6" s="1"/>
  <c r="AM118" i="6" s="1"/>
  <c r="Z117" i="6"/>
  <c r="X117" i="6"/>
  <c r="AL117" i="6" s="1"/>
  <c r="AM117" i="6" s="1"/>
  <c r="Z116" i="6"/>
  <c r="X116" i="6"/>
  <c r="AL116" i="6" s="1"/>
  <c r="AM116" i="6" s="1"/>
  <c r="Z115" i="6"/>
  <c r="X115" i="6"/>
  <c r="AL115" i="6" s="1"/>
  <c r="AM115" i="6" s="1"/>
  <c r="Z114" i="6"/>
  <c r="X114" i="6"/>
  <c r="AL114" i="6" s="1"/>
  <c r="AM114" i="6" s="1"/>
  <c r="Z113" i="6"/>
  <c r="X113" i="6"/>
  <c r="AL113" i="6" s="1"/>
  <c r="AM113" i="6" s="1"/>
  <c r="Z112" i="6"/>
  <c r="X112" i="6"/>
  <c r="AL112" i="6" s="1"/>
  <c r="AM112" i="6" s="1"/>
  <c r="Z111" i="6"/>
  <c r="X111" i="6"/>
  <c r="AL111" i="6" s="1"/>
  <c r="AM111" i="6" s="1"/>
  <c r="Z110" i="6"/>
  <c r="X110" i="6"/>
  <c r="AL110" i="6" s="1"/>
  <c r="AM110" i="6" s="1"/>
  <c r="Z109" i="6"/>
  <c r="X109" i="6"/>
  <c r="AL109" i="6" s="1"/>
  <c r="AM109" i="6" s="1"/>
  <c r="Z108" i="6"/>
  <c r="X108" i="6"/>
  <c r="AL108" i="6" s="1"/>
  <c r="AM108" i="6" s="1"/>
  <c r="Z107" i="6"/>
  <c r="X107" i="6"/>
  <c r="AL107" i="6" s="1"/>
  <c r="AM107" i="6" s="1"/>
  <c r="Z106" i="6"/>
  <c r="X106" i="6"/>
  <c r="AL106" i="6" s="1"/>
  <c r="AM106" i="6" s="1"/>
  <c r="Z105" i="6"/>
  <c r="X105" i="6"/>
  <c r="AL105" i="6" s="1"/>
  <c r="AM105" i="6" s="1"/>
  <c r="Z104" i="6"/>
  <c r="X104" i="6"/>
  <c r="AL104" i="6" s="1"/>
  <c r="AM104" i="6" s="1"/>
  <c r="Z103" i="6"/>
  <c r="X103" i="6"/>
  <c r="AL103" i="6" s="1"/>
  <c r="AM103" i="6" s="1"/>
  <c r="Z102" i="6"/>
  <c r="X102" i="6"/>
  <c r="AL102" i="6" s="1"/>
  <c r="AM102" i="6" s="1"/>
  <c r="Z101" i="6"/>
  <c r="X101" i="6"/>
  <c r="AL101" i="6" s="1"/>
  <c r="AM101" i="6" s="1"/>
  <c r="Z100" i="6"/>
  <c r="X100" i="6"/>
  <c r="AL100" i="6" s="1"/>
  <c r="AM100" i="6" s="1"/>
  <c r="Z99" i="6"/>
  <c r="X99" i="6"/>
  <c r="AL99" i="6" s="1"/>
  <c r="AM99" i="6" s="1"/>
  <c r="Z98" i="6"/>
  <c r="X98" i="6"/>
  <c r="AL98" i="6" s="1"/>
  <c r="AM98" i="6" s="1"/>
  <c r="Z97" i="6"/>
  <c r="X97" i="6"/>
  <c r="AL97" i="6" s="1"/>
  <c r="AM97" i="6" s="1"/>
  <c r="Z96" i="6"/>
  <c r="X96" i="6"/>
  <c r="AL96" i="6" s="1"/>
  <c r="AM96" i="6" s="1"/>
  <c r="Z95" i="6"/>
  <c r="X95" i="6"/>
  <c r="AL95" i="6" s="1"/>
  <c r="AM95" i="6" s="1"/>
  <c r="Z94" i="6"/>
  <c r="X94" i="6"/>
  <c r="AL94" i="6" s="1"/>
  <c r="AM94" i="6" s="1"/>
  <c r="Z93" i="6"/>
  <c r="X93" i="6"/>
  <c r="AL93" i="6" s="1"/>
  <c r="AM93" i="6" s="1"/>
  <c r="Z92" i="6"/>
  <c r="X92" i="6"/>
  <c r="AL92" i="6" s="1"/>
  <c r="AM92" i="6" s="1"/>
  <c r="Z91" i="6"/>
  <c r="X91" i="6"/>
  <c r="AL91" i="6" s="1"/>
  <c r="AM91" i="6" s="1"/>
  <c r="Z90" i="6"/>
  <c r="X90" i="6"/>
  <c r="AL90" i="6" s="1"/>
  <c r="AM90" i="6" s="1"/>
  <c r="Z89" i="6"/>
  <c r="X89" i="6"/>
  <c r="AL89" i="6" s="1"/>
  <c r="AM89" i="6" s="1"/>
  <c r="Z88" i="6"/>
  <c r="X88" i="6"/>
  <c r="AL88" i="6" s="1"/>
  <c r="AM88" i="6" s="1"/>
  <c r="Z87" i="6"/>
  <c r="X87" i="6"/>
  <c r="AL87" i="6" s="1"/>
  <c r="AM87" i="6" s="1"/>
  <c r="Z86" i="6"/>
  <c r="X86" i="6"/>
  <c r="AL86" i="6" s="1"/>
  <c r="AM86" i="6" s="1"/>
  <c r="Z85" i="6"/>
  <c r="X85" i="6"/>
  <c r="AL85" i="6" s="1"/>
  <c r="AM85" i="6" s="1"/>
  <c r="Z84" i="6"/>
  <c r="X84" i="6"/>
  <c r="AL84" i="6" s="1"/>
  <c r="AM84" i="6" s="1"/>
  <c r="Z83" i="6"/>
  <c r="X83" i="6"/>
  <c r="AL83" i="6" s="1"/>
  <c r="AM83" i="6" s="1"/>
  <c r="Z82" i="6"/>
  <c r="X82" i="6"/>
  <c r="AL82" i="6" s="1"/>
  <c r="AM82" i="6" s="1"/>
  <c r="Z81" i="6"/>
  <c r="X81" i="6"/>
  <c r="AL81" i="6" s="1"/>
  <c r="AM81" i="6" s="1"/>
  <c r="Z80" i="6"/>
  <c r="X80" i="6"/>
  <c r="AL80" i="6" s="1"/>
  <c r="AM80" i="6" s="1"/>
  <c r="Z79" i="6"/>
  <c r="X79" i="6"/>
  <c r="AL79" i="6" s="1"/>
  <c r="AM79" i="6" s="1"/>
  <c r="Z78" i="6"/>
  <c r="X78" i="6"/>
  <c r="AL78" i="6" s="1"/>
  <c r="AM78" i="6" s="1"/>
  <c r="Z77" i="6"/>
  <c r="X77" i="6"/>
  <c r="AL77" i="6" s="1"/>
  <c r="AM77" i="6" s="1"/>
  <c r="Z76" i="6"/>
  <c r="X76" i="6"/>
  <c r="AL76" i="6" s="1"/>
  <c r="AM76" i="6" s="1"/>
  <c r="Z75" i="6"/>
  <c r="X75" i="6"/>
  <c r="AL75" i="6" s="1"/>
  <c r="AM75" i="6" s="1"/>
  <c r="Z74" i="6"/>
  <c r="X74" i="6"/>
  <c r="AL74" i="6" s="1"/>
  <c r="AM74" i="6" s="1"/>
  <c r="Z73" i="6"/>
  <c r="X73" i="6"/>
  <c r="AL73" i="6" s="1"/>
  <c r="AM73" i="6" s="1"/>
  <c r="Z72" i="6"/>
  <c r="X72" i="6"/>
  <c r="AL72" i="6" s="1"/>
  <c r="AM72" i="6" s="1"/>
  <c r="Z71" i="6"/>
  <c r="X71" i="6"/>
  <c r="AL71" i="6" s="1"/>
  <c r="AM71" i="6" s="1"/>
  <c r="Z70" i="6"/>
  <c r="X70" i="6"/>
  <c r="AL70" i="6" s="1"/>
  <c r="AM70" i="6" s="1"/>
  <c r="Z69" i="6"/>
  <c r="X69" i="6"/>
  <c r="AL69" i="6" s="1"/>
  <c r="AM69" i="6" s="1"/>
  <c r="Z68" i="6"/>
  <c r="X68" i="6"/>
  <c r="AL68" i="6" s="1"/>
  <c r="AM68" i="6" s="1"/>
  <c r="Z67" i="6"/>
  <c r="X67" i="6"/>
  <c r="AL67" i="6" s="1"/>
  <c r="AM67" i="6" s="1"/>
  <c r="Z66" i="6"/>
  <c r="X66" i="6"/>
  <c r="AL66" i="6" s="1"/>
  <c r="AM66" i="6" s="1"/>
  <c r="Z65" i="6"/>
  <c r="X65" i="6"/>
  <c r="AL65" i="6" s="1"/>
  <c r="AM65" i="6" s="1"/>
  <c r="Z64" i="6"/>
  <c r="X64" i="6"/>
  <c r="AL64" i="6" s="1"/>
  <c r="AM64" i="6" s="1"/>
  <c r="Z63" i="6"/>
  <c r="X63" i="6"/>
  <c r="AL63" i="6" s="1"/>
  <c r="AM63" i="6" s="1"/>
  <c r="Z62" i="6"/>
  <c r="X62" i="6"/>
  <c r="AL62" i="6" s="1"/>
  <c r="AM62" i="6" s="1"/>
  <c r="Z61" i="6"/>
  <c r="X61" i="6"/>
  <c r="AL61" i="6" s="1"/>
  <c r="AM61" i="6" s="1"/>
  <c r="Z60" i="6"/>
  <c r="X60" i="6"/>
  <c r="AL60" i="6" s="1"/>
  <c r="AM60" i="6" s="1"/>
  <c r="Z59" i="6"/>
  <c r="X59" i="6"/>
  <c r="AL59" i="6" s="1"/>
  <c r="AM59" i="6" s="1"/>
  <c r="Z58" i="6"/>
  <c r="X58" i="6"/>
  <c r="AL58" i="6" s="1"/>
  <c r="AM58" i="6" s="1"/>
  <c r="Z57" i="6"/>
  <c r="X57" i="6"/>
  <c r="AL57" i="6" s="1"/>
  <c r="AM57" i="6" s="1"/>
  <c r="Z56" i="6"/>
  <c r="X56" i="6"/>
  <c r="AL56" i="6" s="1"/>
  <c r="AM56" i="6" s="1"/>
  <c r="Z55" i="6"/>
  <c r="X55" i="6"/>
  <c r="AL55" i="6" s="1"/>
  <c r="AM55" i="6" s="1"/>
  <c r="Z54" i="6"/>
  <c r="X54" i="6"/>
  <c r="AL54" i="6" s="1"/>
  <c r="AM54" i="6" s="1"/>
  <c r="Z53" i="6"/>
  <c r="X53" i="6"/>
  <c r="AL53" i="6" s="1"/>
  <c r="AM53" i="6" s="1"/>
  <c r="Z52" i="6"/>
  <c r="X52" i="6"/>
  <c r="AL52" i="6" s="1"/>
  <c r="AM52" i="6" s="1"/>
  <c r="Z51" i="6"/>
  <c r="X51" i="6"/>
  <c r="AL51" i="6" s="1"/>
  <c r="AM51" i="6" s="1"/>
  <c r="Z50" i="6"/>
  <c r="X50" i="6"/>
  <c r="AL50" i="6" s="1"/>
  <c r="AM50" i="6" s="1"/>
  <c r="Z49" i="6"/>
  <c r="X49" i="6"/>
  <c r="AL49" i="6" s="1"/>
  <c r="AM49" i="6" s="1"/>
  <c r="Z48" i="6"/>
  <c r="X48" i="6"/>
  <c r="AL48" i="6" s="1"/>
  <c r="AM48" i="6" s="1"/>
  <c r="Z47" i="6"/>
  <c r="X47" i="6"/>
  <c r="AL47" i="6" s="1"/>
  <c r="AM47" i="6" s="1"/>
  <c r="Z46" i="6"/>
  <c r="X46" i="6"/>
  <c r="AL46" i="6" s="1"/>
  <c r="AM46" i="6" s="1"/>
  <c r="Z45" i="6"/>
  <c r="X45" i="6"/>
  <c r="AL45" i="6" s="1"/>
  <c r="AM45" i="6" s="1"/>
  <c r="Z44" i="6"/>
  <c r="X44" i="6"/>
  <c r="AL44" i="6" s="1"/>
  <c r="AM44" i="6" s="1"/>
  <c r="Z43" i="6"/>
  <c r="X43" i="6"/>
  <c r="AL43" i="6" s="1"/>
  <c r="AM43" i="6" s="1"/>
  <c r="Z42" i="6"/>
  <c r="X42" i="6"/>
  <c r="AL42" i="6" s="1"/>
  <c r="AM42" i="6" s="1"/>
  <c r="Z41" i="6"/>
  <c r="X41" i="6"/>
  <c r="AL41" i="6" s="1"/>
  <c r="AM41" i="6" s="1"/>
  <c r="Z40" i="6"/>
  <c r="X40" i="6"/>
  <c r="AL40" i="6" s="1"/>
  <c r="AM40" i="6" s="1"/>
  <c r="Z39" i="6"/>
  <c r="X39" i="6"/>
  <c r="AL39" i="6" s="1"/>
  <c r="AM39" i="6" s="1"/>
  <c r="Z38" i="6"/>
  <c r="X38" i="6"/>
  <c r="AL38" i="6" s="1"/>
  <c r="AM38" i="6" s="1"/>
  <c r="Z37" i="6"/>
  <c r="X37" i="6"/>
  <c r="AL37" i="6" s="1"/>
  <c r="AM37" i="6" s="1"/>
  <c r="Z36" i="6"/>
  <c r="X36" i="6"/>
  <c r="AL36" i="6" s="1"/>
  <c r="AM36" i="6" s="1"/>
  <c r="Z35" i="6"/>
  <c r="X35" i="6"/>
  <c r="AL35" i="6" s="1"/>
  <c r="AM35" i="6" s="1"/>
  <c r="Z34" i="6"/>
  <c r="X34" i="6"/>
  <c r="AL34" i="6" s="1"/>
  <c r="AM34" i="6" s="1"/>
  <c r="Z33" i="6"/>
  <c r="X33" i="6"/>
  <c r="AL33" i="6" s="1"/>
  <c r="AM33" i="6" s="1"/>
  <c r="Z32" i="6"/>
  <c r="X32" i="6"/>
  <c r="AL32" i="6" s="1"/>
  <c r="AM32" i="6" s="1"/>
  <c r="Z31" i="6"/>
  <c r="X31" i="6"/>
  <c r="AL31" i="6" s="1"/>
  <c r="AM31" i="6" s="1"/>
  <c r="Z30" i="6"/>
  <c r="X30" i="6"/>
  <c r="AL30" i="6" s="1"/>
  <c r="AM30" i="6" s="1"/>
  <c r="Z29" i="6"/>
  <c r="X29" i="6"/>
  <c r="AL29" i="6" s="1"/>
  <c r="AM29" i="6" s="1"/>
  <c r="Z28" i="6"/>
  <c r="X28" i="6"/>
  <c r="AL28" i="6" s="1"/>
  <c r="AM28" i="6" s="1"/>
  <c r="Z27" i="6"/>
  <c r="X27" i="6"/>
  <c r="AL27" i="6" s="1"/>
  <c r="AM27" i="6" s="1"/>
  <c r="Z26" i="6"/>
  <c r="X26" i="6"/>
  <c r="AL26" i="6" s="1"/>
  <c r="AM26" i="6" s="1"/>
  <c r="Z25" i="6"/>
  <c r="X25" i="6"/>
  <c r="AL25" i="6" s="1"/>
  <c r="AM25" i="6" s="1"/>
  <c r="Z24" i="6"/>
  <c r="X24" i="6"/>
  <c r="AL24" i="6" s="1"/>
  <c r="AM24" i="6" s="1"/>
  <c r="Z23" i="6"/>
  <c r="X23" i="6"/>
  <c r="AL23" i="6" s="1"/>
  <c r="AM23" i="6" s="1"/>
  <c r="Z22" i="6"/>
  <c r="X22" i="6"/>
  <c r="AL22" i="6" s="1"/>
  <c r="AM22" i="6" s="1"/>
  <c r="Z21" i="6"/>
  <c r="X21" i="6"/>
  <c r="AL21" i="6" s="1"/>
  <c r="AM21" i="6" s="1"/>
  <c r="Z20" i="6"/>
  <c r="X20" i="6"/>
  <c r="AL20" i="6" s="1"/>
  <c r="AM20" i="6" s="1"/>
  <c r="Z19" i="6"/>
  <c r="X19" i="6"/>
  <c r="AL19" i="6" s="1"/>
  <c r="AM19" i="6" s="1"/>
  <c r="Z18" i="6"/>
  <c r="X18" i="6"/>
  <c r="AL18" i="6" s="1"/>
  <c r="AM18" i="6" s="1"/>
  <c r="Z17" i="6"/>
  <c r="X17" i="6"/>
  <c r="AL17" i="6" s="1"/>
  <c r="AM17" i="6" s="1"/>
  <c r="Z16" i="6"/>
  <c r="X16" i="6"/>
  <c r="AL16" i="6" s="1"/>
  <c r="AM16" i="6" s="1"/>
  <c r="X15" i="6"/>
  <c r="X14" i="6"/>
  <c r="J4" i="6"/>
  <c r="H4" i="6"/>
  <c r="C4" i="6"/>
  <c r="C3" i="6"/>
  <c r="C2" i="6"/>
  <c r="T1211" i="5"/>
  <c r="Q1211" i="5"/>
  <c r="T1210" i="5"/>
  <c r="Q1210" i="5"/>
  <c r="T1209" i="5"/>
  <c r="Q1209" i="5"/>
  <c r="T1208" i="5"/>
  <c r="Q1208" i="5"/>
  <c r="T1207" i="5"/>
  <c r="Q1207" i="5"/>
  <c r="T1206" i="5"/>
  <c r="Q1206" i="5"/>
  <c r="T1205" i="5"/>
  <c r="Q1205" i="5"/>
  <c r="T1204" i="5"/>
  <c r="Q1204" i="5"/>
  <c r="T1203" i="5"/>
  <c r="Q1203" i="5"/>
  <c r="T1202" i="5"/>
  <c r="Q1202" i="5"/>
  <c r="T1201" i="5"/>
  <c r="Q1201" i="5"/>
  <c r="T1200" i="5"/>
  <c r="Q1200" i="5"/>
  <c r="T1199" i="5"/>
  <c r="Q1199" i="5"/>
  <c r="T1198" i="5"/>
  <c r="Q1198" i="5"/>
  <c r="T1197" i="5"/>
  <c r="Q1197" i="5"/>
  <c r="T1196" i="5"/>
  <c r="Q1196" i="5"/>
  <c r="T1195" i="5"/>
  <c r="Q1195" i="5"/>
  <c r="T1194" i="5"/>
  <c r="Q1194" i="5"/>
  <c r="T1193" i="5"/>
  <c r="Q1193" i="5"/>
  <c r="T1192" i="5"/>
  <c r="Q1192" i="5"/>
  <c r="T1191" i="5"/>
  <c r="Q1191" i="5"/>
  <c r="T1190" i="5"/>
  <c r="Q1190" i="5"/>
  <c r="T1189" i="5"/>
  <c r="Q1189" i="5"/>
  <c r="T1188" i="5"/>
  <c r="Q1188" i="5"/>
  <c r="T1187" i="5"/>
  <c r="Q1187" i="5"/>
  <c r="T1186" i="5"/>
  <c r="Q1186" i="5"/>
  <c r="T1185" i="5"/>
  <c r="Q1185" i="5"/>
  <c r="T1184" i="5"/>
  <c r="Q1184" i="5"/>
  <c r="T1183" i="5"/>
  <c r="Q1183" i="5"/>
  <c r="T1182" i="5"/>
  <c r="Q1182" i="5"/>
  <c r="T1181" i="5"/>
  <c r="Q1181" i="5"/>
  <c r="T1180" i="5"/>
  <c r="Q1180" i="5"/>
  <c r="T1179" i="5"/>
  <c r="Q1179" i="5"/>
  <c r="T1178" i="5"/>
  <c r="Q1178" i="5"/>
  <c r="T1177" i="5"/>
  <c r="Q1177" i="5"/>
  <c r="T1176" i="5"/>
  <c r="Q1176" i="5"/>
  <c r="T1175" i="5"/>
  <c r="Q1175" i="5"/>
  <c r="T1174" i="5"/>
  <c r="Q1174" i="5"/>
  <c r="T1173" i="5"/>
  <c r="Q1173" i="5"/>
  <c r="T1172" i="5"/>
  <c r="Q1172" i="5"/>
  <c r="T1171" i="5"/>
  <c r="Q1171" i="5"/>
  <c r="T1170" i="5"/>
  <c r="Q1170" i="5"/>
  <c r="T1169" i="5"/>
  <c r="Q1169" i="5"/>
  <c r="T1168" i="5"/>
  <c r="Q1168" i="5"/>
  <c r="T1167" i="5"/>
  <c r="Q1167" i="5"/>
  <c r="T1166" i="5"/>
  <c r="Q1166" i="5"/>
  <c r="T1165" i="5"/>
  <c r="Q1165" i="5"/>
  <c r="T1164" i="5"/>
  <c r="Q1164" i="5"/>
  <c r="T1163" i="5"/>
  <c r="Q1163" i="5"/>
  <c r="T1162" i="5"/>
  <c r="Q1162" i="5"/>
  <c r="T1161" i="5"/>
  <c r="Q1161" i="5"/>
  <c r="T1160" i="5"/>
  <c r="Q1160" i="5"/>
  <c r="T1159" i="5"/>
  <c r="Q1159" i="5"/>
  <c r="T1158" i="5"/>
  <c r="Q1158" i="5"/>
  <c r="T1157" i="5"/>
  <c r="Q1157" i="5"/>
  <c r="T1156" i="5"/>
  <c r="Q1156" i="5"/>
  <c r="T1155" i="5"/>
  <c r="Q1155" i="5"/>
  <c r="T1154" i="5"/>
  <c r="Q1154" i="5"/>
  <c r="T1153" i="5"/>
  <c r="Q1153" i="5"/>
  <c r="T1152" i="5"/>
  <c r="Q1152" i="5"/>
  <c r="T1151" i="5"/>
  <c r="Q1151" i="5"/>
  <c r="T1150" i="5"/>
  <c r="Q1150" i="5"/>
  <c r="T1149" i="5"/>
  <c r="Q1149" i="5"/>
  <c r="T1148" i="5"/>
  <c r="Q1148" i="5"/>
  <c r="T1147" i="5"/>
  <c r="Q1147" i="5"/>
  <c r="T1146" i="5"/>
  <c r="Q1146" i="5"/>
  <c r="T1145" i="5"/>
  <c r="Q1145" i="5"/>
  <c r="T1144" i="5"/>
  <c r="Q1144" i="5"/>
  <c r="T1143" i="5"/>
  <c r="Q1143" i="5"/>
  <c r="T1142" i="5"/>
  <c r="Q1142" i="5"/>
  <c r="T1141" i="5"/>
  <c r="Q1141" i="5"/>
  <c r="T1140" i="5"/>
  <c r="Q1140" i="5"/>
  <c r="T1139" i="5"/>
  <c r="Q1139" i="5"/>
  <c r="T1138" i="5"/>
  <c r="Q1138" i="5"/>
  <c r="T1137" i="5"/>
  <c r="Q1137" i="5"/>
  <c r="T1136" i="5"/>
  <c r="Q1136" i="5"/>
  <c r="T1135" i="5"/>
  <c r="Q1135" i="5"/>
  <c r="T1134" i="5"/>
  <c r="Q1134" i="5"/>
  <c r="T1133" i="5"/>
  <c r="Q1133" i="5"/>
  <c r="T1132" i="5"/>
  <c r="Q1132" i="5"/>
  <c r="T1131" i="5"/>
  <c r="Q1131" i="5"/>
  <c r="T1130" i="5"/>
  <c r="Q1130" i="5"/>
  <c r="T1129" i="5"/>
  <c r="Q1129" i="5"/>
  <c r="T1128" i="5"/>
  <c r="Q1128" i="5"/>
  <c r="T1127" i="5"/>
  <c r="Q1127" i="5"/>
  <c r="T1126" i="5"/>
  <c r="Q1126" i="5"/>
  <c r="T1125" i="5"/>
  <c r="Q1125" i="5"/>
  <c r="T1124" i="5"/>
  <c r="Q1124" i="5"/>
  <c r="T1123" i="5"/>
  <c r="Q1123" i="5"/>
  <c r="T1122" i="5"/>
  <c r="Q1122" i="5"/>
  <c r="T1121" i="5"/>
  <c r="Q1121" i="5"/>
  <c r="T1120" i="5"/>
  <c r="Q1120" i="5"/>
  <c r="T1119" i="5"/>
  <c r="Q1119" i="5"/>
  <c r="T1118" i="5"/>
  <c r="Q1118" i="5"/>
  <c r="T1117" i="5"/>
  <c r="Q1117" i="5"/>
  <c r="T1116" i="5"/>
  <c r="Q1116" i="5"/>
  <c r="T1115" i="5"/>
  <c r="Q1115" i="5"/>
  <c r="T1114" i="5"/>
  <c r="Q1114" i="5"/>
  <c r="T1113" i="5"/>
  <c r="Q1113" i="5"/>
  <c r="T1112" i="5"/>
  <c r="Q1112" i="5"/>
  <c r="T1111" i="5"/>
  <c r="Q1111" i="5"/>
  <c r="T1110" i="5"/>
  <c r="Q1110" i="5"/>
  <c r="T1109" i="5"/>
  <c r="Q1109" i="5"/>
  <c r="T1108" i="5"/>
  <c r="Q1108" i="5"/>
  <c r="T1107" i="5"/>
  <c r="Q1107" i="5"/>
  <c r="T1106" i="5"/>
  <c r="Q1106" i="5"/>
  <c r="T1105" i="5"/>
  <c r="Q1105" i="5"/>
  <c r="T1104" i="5"/>
  <c r="Q1104" i="5"/>
  <c r="T1103" i="5"/>
  <c r="Q1103" i="5"/>
  <c r="T1102" i="5"/>
  <c r="Q1102" i="5"/>
  <c r="T1101" i="5"/>
  <c r="Q1101" i="5"/>
  <c r="T1100" i="5"/>
  <c r="Q1100" i="5"/>
  <c r="T1099" i="5"/>
  <c r="Q1099" i="5"/>
  <c r="T1098" i="5"/>
  <c r="Q1098" i="5"/>
  <c r="T1097" i="5"/>
  <c r="Q1097" i="5"/>
  <c r="T1096" i="5"/>
  <c r="Q1096" i="5"/>
  <c r="T1095" i="5"/>
  <c r="Q1095" i="5"/>
  <c r="T1094" i="5"/>
  <c r="Q1094" i="5"/>
  <c r="T1093" i="5"/>
  <c r="Q1093" i="5"/>
  <c r="T1092" i="5"/>
  <c r="Q1092" i="5"/>
  <c r="T1091" i="5"/>
  <c r="Q1091" i="5"/>
  <c r="T1090" i="5"/>
  <c r="Q1090" i="5"/>
  <c r="T1089" i="5"/>
  <c r="Q1089" i="5"/>
  <c r="T1088" i="5"/>
  <c r="Q1088" i="5"/>
  <c r="T1087" i="5"/>
  <c r="Q1087" i="5"/>
  <c r="T1086" i="5"/>
  <c r="Q1086" i="5"/>
  <c r="T1085" i="5"/>
  <c r="Q1085" i="5"/>
  <c r="T1084" i="5"/>
  <c r="Q1084" i="5"/>
  <c r="T1083" i="5"/>
  <c r="Q1083" i="5"/>
  <c r="T1082" i="5"/>
  <c r="Q1082" i="5"/>
  <c r="T1081" i="5"/>
  <c r="Q1081" i="5"/>
  <c r="T1080" i="5"/>
  <c r="Q1080" i="5"/>
  <c r="T1079" i="5"/>
  <c r="Q1079" i="5"/>
  <c r="T1078" i="5"/>
  <c r="Q1078" i="5"/>
  <c r="T1077" i="5"/>
  <c r="Q1077" i="5"/>
  <c r="T1076" i="5"/>
  <c r="Q1076" i="5"/>
  <c r="T1075" i="5"/>
  <c r="Q1075" i="5"/>
  <c r="T1074" i="5"/>
  <c r="Q1074" i="5"/>
  <c r="T1073" i="5"/>
  <c r="Q1073" i="5"/>
  <c r="T1072" i="5"/>
  <c r="Q1072" i="5"/>
  <c r="T1071" i="5"/>
  <c r="Q1071" i="5"/>
  <c r="T1070" i="5"/>
  <c r="Q1070" i="5"/>
  <c r="T1069" i="5"/>
  <c r="Q1069" i="5"/>
  <c r="T1068" i="5"/>
  <c r="Q1068" i="5"/>
  <c r="T1067" i="5"/>
  <c r="Q1067" i="5"/>
  <c r="T1066" i="5"/>
  <c r="Q1066" i="5"/>
  <c r="T1065" i="5"/>
  <c r="Q1065" i="5"/>
  <c r="T1064" i="5"/>
  <c r="Q1064" i="5"/>
  <c r="T1063" i="5"/>
  <c r="Q1063" i="5"/>
  <c r="T1062" i="5"/>
  <c r="Q1062" i="5"/>
  <c r="T1061" i="5"/>
  <c r="Q1061" i="5"/>
  <c r="T1060" i="5"/>
  <c r="Q1060" i="5"/>
  <c r="T1059" i="5"/>
  <c r="Q1059" i="5"/>
  <c r="T1058" i="5"/>
  <c r="Q1058" i="5"/>
  <c r="T1057" i="5"/>
  <c r="Q1057" i="5"/>
  <c r="T1056" i="5"/>
  <c r="Q1056" i="5"/>
  <c r="T1055" i="5"/>
  <c r="Q1055" i="5"/>
  <c r="T1054" i="5"/>
  <c r="Q1054" i="5"/>
  <c r="T1053" i="5"/>
  <c r="Q1053" i="5"/>
  <c r="T1052" i="5"/>
  <c r="Q1052" i="5"/>
  <c r="T1051" i="5"/>
  <c r="Q1051" i="5"/>
  <c r="T1050" i="5"/>
  <c r="Q1050" i="5"/>
  <c r="T1049" i="5"/>
  <c r="Q1049" i="5"/>
  <c r="T1048" i="5"/>
  <c r="Q1048" i="5"/>
  <c r="T1047" i="5"/>
  <c r="Q1047" i="5"/>
  <c r="T1046" i="5"/>
  <c r="Q1046" i="5"/>
  <c r="T1045" i="5"/>
  <c r="Q1045" i="5"/>
  <c r="T1044" i="5"/>
  <c r="Q1044" i="5"/>
  <c r="T1043" i="5"/>
  <c r="Q1043" i="5"/>
  <c r="T1042" i="5"/>
  <c r="Q1042" i="5"/>
  <c r="T1041" i="5"/>
  <c r="Q1041" i="5"/>
  <c r="T1040" i="5"/>
  <c r="Q1040" i="5"/>
  <c r="T1039" i="5"/>
  <c r="Q1039" i="5"/>
  <c r="T1038" i="5"/>
  <c r="Q1038" i="5"/>
  <c r="T1037" i="5"/>
  <c r="Q1037" i="5"/>
  <c r="T1036" i="5"/>
  <c r="Q1036" i="5"/>
  <c r="T1035" i="5"/>
  <c r="Q1035" i="5"/>
  <c r="T1034" i="5"/>
  <c r="Q1034" i="5"/>
  <c r="T1033" i="5"/>
  <c r="Q1033" i="5"/>
  <c r="T1032" i="5"/>
  <c r="Q1032" i="5"/>
  <c r="T1031" i="5"/>
  <c r="Q1031" i="5"/>
  <c r="T1030" i="5"/>
  <c r="Q1030" i="5"/>
  <c r="T1029" i="5"/>
  <c r="Q1029" i="5"/>
  <c r="T1028" i="5"/>
  <c r="Q1028" i="5"/>
  <c r="T1027" i="5"/>
  <c r="Q1027" i="5"/>
  <c r="T1026" i="5"/>
  <c r="Q1026" i="5"/>
  <c r="T1025" i="5"/>
  <c r="Q1025" i="5"/>
  <c r="T1024" i="5"/>
  <c r="Q1024" i="5"/>
  <c r="T1023" i="5"/>
  <c r="Q1023" i="5"/>
  <c r="T1022" i="5"/>
  <c r="Q1022" i="5"/>
  <c r="T1021" i="5"/>
  <c r="Q1021" i="5"/>
  <c r="T1020" i="5"/>
  <c r="Q1020" i="5"/>
  <c r="T1019" i="5"/>
  <c r="Q1019" i="5"/>
  <c r="T1018" i="5"/>
  <c r="Q1018" i="5"/>
  <c r="T1017" i="5"/>
  <c r="Q1017" i="5"/>
  <c r="T1016" i="5"/>
  <c r="Q1016" i="5"/>
  <c r="T1015" i="5"/>
  <c r="Q1015" i="5"/>
  <c r="T1014" i="5"/>
  <c r="Q1014" i="5"/>
  <c r="T1013" i="5"/>
  <c r="Q1013" i="5"/>
  <c r="T1012" i="5"/>
  <c r="Q1012" i="5"/>
  <c r="T1011" i="5"/>
  <c r="Q1011" i="5"/>
  <c r="T1010" i="5"/>
  <c r="Q1010" i="5"/>
  <c r="T1009" i="5"/>
  <c r="Q1009" i="5"/>
  <c r="T1008" i="5"/>
  <c r="Q1008" i="5"/>
  <c r="T1007" i="5"/>
  <c r="Q1007" i="5"/>
  <c r="T1006" i="5"/>
  <c r="Q1006" i="5"/>
  <c r="T1005" i="5"/>
  <c r="Q1005" i="5"/>
  <c r="T1004" i="5"/>
  <c r="Q1004" i="5"/>
  <c r="T1003" i="5"/>
  <c r="Q1003" i="5"/>
  <c r="T1002" i="5"/>
  <c r="Q1002" i="5"/>
  <c r="T1001" i="5"/>
  <c r="Q1001" i="5"/>
  <c r="T1000" i="5"/>
  <c r="Q1000" i="5"/>
  <c r="T999" i="5"/>
  <c r="Q999" i="5"/>
  <c r="T998" i="5"/>
  <c r="Q998" i="5"/>
  <c r="T997" i="5"/>
  <c r="Q997" i="5"/>
  <c r="T996" i="5"/>
  <c r="Q996" i="5"/>
  <c r="T995" i="5"/>
  <c r="Q995" i="5"/>
  <c r="T994" i="5"/>
  <c r="Q994" i="5"/>
  <c r="T993" i="5"/>
  <c r="Q993" i="5"/>
  <c r="T992" i="5"/>
  <c r="Q992" i="5"/>
  <c r="T991" i="5"/>
  <c r="Q991" i="5"/>
  <c r="T990" i="5"/>
  <c r="Q990" i="5"/>
  <c r="T989" i="5"/>
  <c r="Q989" i="5"/>
  <c r="T988" i="5"/>
  <c r="Q988" i="5"/>
  <c r="T987" i="5"/>
  <c r="Q987" i="5"/>
  <c r="T986" i="5"/>
  <c r="Q986" i="5"/>
  <c r="T985" i="5"/>
  <c r="Q985" i="5"/>
  <c r="T984" i="5"/>
  <c r="Q984" i="5"/>
  <c r="T983" i="5"/>
  <c r="Q983" i="5"/>
  <c r="T982" i="5"/>
  <c r="Q982" i="5"/>
  <c r="T981" i="5"/>
  <c r="Q981" i="5"/>
  <c r="T980" i="5"/>
  <c r="Q980" i="5"/>
  <c r="T979" i="5"/>
  <c r="Q979" i="5"/>
  <c r="T978" i="5"/>
  <c r="Q978" i="5"/>
  <c r="T977" i="5"/>
  <c r="Q977" i="5"/>
  <c r="T976" i="5"/>
  <c r="Q976" i="5"/>
  <c r="T975" i="5"/>
  <c r="Q975" i="5"/>
  <c r="T974" i="5"/>
  <c r="Q974" i="5"/>
  <c r="T973" i="5"/>
  <c r="Q973" i="5"/>
  <c r="T972" i="5"/>
  <c r="Q972" i="5"/>
  <c r="T971" i="5"/>
  <c r="Q971" i="5"/>
  <c r="T970" i="5"/>
  <c r="Q970" i="5"/>
  <c r="T969" i="5"/>
  <c r="Q969" i="5"/>
  <c r="T968" i="5"/>
  <c r="Q968" i="5"/>
  <c r="T967" i="5"/>
  <c r="Q967" i="5"/>
  <c r="T966" i="5"/>
  <c r="Q966" i="5"/>
  <c r="T965" i="5"/>
  <c r="Q965" i="5"/>
  <c r="T964" i="5"/>
  <c r="Q964" i="5"/>
  <c r="T963" i="5"/>
  <c r="Q963" i="5"/>
  <c r="T962" i="5"/>
  <c r="Q962" i="5"/>
  <c r="T961" i="5"/>
  <c r="Q961" i="5"/>
  <c r="T960" i="5"/>
  <c r="Q960" i="5"/>
  <c r="T959" i="5"/>
  <c r="Q959" i="5"/>
  <c r="T958" i="5"/>
  <c r="Q958" i="5"/>
  <c r="T957" i="5"/>
  <c r="Q957" i="5"/>
  <c r="T956" i="5"/>
  <c r="Q956" i="5"/>
  <c r="T955" i="5"/>
  <c r="Q955" i="5"/>
  <c r="T954" i="5"/>
  <c r="Q954" i="5"/>
  <c r="T953" i="5"/>
  <c r="Q953" i="5"/>
  <c r="T952" i="5"/>
  <c r="Q952" i="5"/>
  <c r="T951" i="5"/>
  <c r="Q951" i="5"/>
  <c r="T950" i="5"/>
  <c r="Q950" i="5"/>
  <c r="T949" i="5"/>
  <c r="Q949" i="5"/>
  <c r="T948" i="5"/>
  <c r="Q948" i="5"/>
  <c r="T947" i="5"/>
  <c r="Q947" i="5"/>
  <c r="T946" i="5"/>
  <c r="Q946" i="5"/>
  <c r="T945" i="5"/>
  <c r="Q945" i="5"/>
  <c r="T944" i="5"/>
  <c r="Q944" i="5"/>
  <c r="T943" i="5"/>
  <c r="Q943" i="5"/>
  <c r="T942" i="5"/>
  <c r="Q942" i="5"/>
  <c r="T941" i="5"/>
  <c r="Q941" i="5"/>
  <c r="T940" i="5"/>
  <c r="Q940" i="5"/>
  <c r="T939" i="5"/>
  <c r="Q939" i="5"/>
  <c r="T938" i="5"/>
  <c r="Q938" i="5"/>
  <c r="T937" i="5"/>
  <c r="Q937" i="5"/>
  <c r="T936" i="5"/>
  <c r="Q936" i="5"/>
  <c r="T935" i="5"/>
  <c r="Q935" i="5"/>
  <c r="T934" i="5"/>
  <c r="Q934" i="5"/>
  <c r="T933" i="5"/>
  <c r="Q933" i="5"/>
  <c r="T932" i="5"/>
  <c r="Q932" i="5"/>
  <c r="T931" i="5"/>
  <c r="Q931" i="5"/>
  <c r="T930" i="5"/>
  <c r="Q930" i="5"/>
  <c r="T929" i="5"/>
  <c r="Q929" i="5"/>
  <c r="T928" i="5"/>
  <c r="Q928" i="5"/>
  <c r="T927" i="5"/>
  <c r="Q927" i="5"/>
  <c r="T926" i="5"/>
  <c r="Q926" i="5"/>
  <c r="T925" i="5"/>
  <c r="Q925" i="5"/>
  <c r="T924" i="5"/>
  <c r="Q924" i="5"/>
  <c r="T923" i="5"/>
  <c r="Q923" i="5"/>
  <c r="T922" i="5"/>
  <c r="Q922" i="5"/>
  <c r="T921" i="5"/>
  <c r="Q921" i="5"/>
  <c r="T920" i="5"/>
  <c r="Q920" i="5"/>
  <c r="T919" i="5"/>
  <c r="Q919" i="5"/>
  <c r="T918" i="5"/>
  <c r="Q918" i="5"/>
  <c r="T917" i="5"/>
  <c r="Q917" i="5"/>
  <c r="T916" i="5"/>
  <c r="Q916" i="5"/>
  <c r="T915" i="5"/>
  <c r="Q915" i="5"/>
  <c r="T914" i="5"/>
  <c r="Q914" i="5"/>
  <c r="T913" i="5"/>
  <c r="Q913" i="5"/>
  <c r="T912" i="5"/>
  <c r="Q912" i="5"/>
  <c r="T911" i="5"/>
  <c r="Q911" i="5"/>
  <c r="T910" i="5"/>
  <c r="Q910" i="5"/>
  <c r="T909" i="5"/>
  <c r="Q909" i="5"/>
  <c r="T908" i="5"/>
  <c r="Q908" i="5"/>
  <c r="T907" i="5"/>
  <c r="Q907" i="5"/>
  <c r="T906" i="5"/>
  <c r="Q906" i="5"/>
  <c r="T905" i="5"/>
  <c r="Q905" i="5"/>
  <c r="T904" i="5"/>
  <c r="Q904" i="5"/>
  <c r="T903" i="5"/>
  <c r="Q903" i="5"/>
  <c r="T902" i="5"/>
  <c r="Q902" i="5"/>
  <c r="T901" i="5"/>
  <c r="Q901" i="5"/>
  <c r="T900" i="5"/>
  <c r="Q900" i="5"/>
  <c r="T899" i="5"/>
  <c r="Q899" i="5"/>
  <c r="T898" i="5"/>
  <c r="Q898" i="5"/>
  <c r="T897" i="5"/>
  <c r="Q897" i="5"/>
  <c r="T896" i="5"/>
  <c r="Q896" i="5"/>
  <c r="T895" i="5"/>
  <c r="Q895" i="5"/>
  <c r="T894" i="5"/>
  <c r="Q894" i="5"/>
  <c r="T893" i="5"/>
  <c r="Q893" i="5"/>
  <c r="T892" i="5"/>
  <c r="Q892" i="5"/>
  <c r="T891" i="5"/>
  <c r="Q891" i="5"/>
  <c r="T890" i="5"/>
  <c r="Q890" i="5"/>
  <c r="T889" i="5"/>
  <c r="Q889" i="5"/>
  <c r="T888" i="5"/>
  <c r="Q888" i="5"/>
  <c r="T887" i="5"/>
  <c r="Q887" i="5"/>
  <c r="T886" i="5"/>
  <c r="Q886" i="5"/>
  <c r="T885" i="5"/>
  <c r="Q885" i="5"/>
  <c r="T884" i="5"/>
  <c r="Q884" i="5"/>
  <c r="T883" i="5"/>
  <c r="Q883" i="5"/>
  <c r="T882" i="5"/>
  <c r="Q882" i="5"/>
  <c r="T881" i="5"/>
  <c r="Q881" i="5"/>
  <c r="T880" i="5"/>
  <c r="Q880" i="5"/>
  <c r="T879" i="5"/>
  <c r="Q879" i="5"/>
  <c r="T878" i="5"/>
  <c r="Q878" i="5"/>
  <c r="T877" i="5"/>
  <c r="Q877" i="5"/>
  <c r="T876" i="5"/>
  <c r="Q876" i="5"/>
  <c r="T875" i="5"/>
  <c r="Q875" i="5"/>
  <c r="T874" i="5"/>
  <c r="Q874" i="5"/>
  <c r="T873" i="5"/>
  <c r="Q873" i="5"/>
  <c r="T872" i="5"/>
  <c r="Q872" i="5"/>
  <c r="T871" i="5"/>
  <c r="Q871" i="5"/>
  <c r="T870" i="5"/>
  <c r="Q870" i="5"/>
  <c r="T869" i="5"/>
  <c r="Q869" i="5"/>
  <c r="T868" i="5"/>
  <c r="Q868" i="5"/>
  <c r="T867" i="5"/>
  <c r="Q867" i="5"/>
  <c r="T866" i="5"/>
  <c r="Q866" i="5"/>
  <c r="T865" i="5"/>
  <c r="Q865" i="5"/>
  <c r="T864" i="5"/>
  <c r="Q864" i="5"/>
  <c r="T863" i="5"/>
  <c r="Q863" i="5"/>
  <c r="T862" i="5"/>
  <c r="Q862" i="5"/>
  <c r="T861" i="5"/>
  <c r="Q861" i="5"/>
  <c r="T860" i="5"/>
  <c r="Q860" i="5"/>
  <c r="T859" i="5"/>
  <c r="Q859" i="5"/>
  <c r="T858" i="5"/>
  <c r="Q858" i="5"/>
  <c r="T857" i="5"/>
  <c r="Q857" i="5"/>
  <c r="T856" i="5"/>
  <c r="Q856" i="5"/>
  <c r="T855" i="5"/>
  <c r="Q855" i="5"/>
  <c r="T854" i="5"/>
  <c r="Q854" i="5"/>
  <c r="T853" i="5"/>
  <c r="Q853" i="5"/>
  <c r="T852" i="5"/>
  <c r="Q852" i="5"/>
  <c r="T851" i="5"/>
  <c r="Q851" i="5"/>
  <c r="T850" i="5"/>
  <c r="Q850" i="5"/>
  <c r="T849" i="5"/>
  <c r="Q849" i="5"/>
  <c r="T848" i="5"/>
  <c r="Q848" i="5"/>
  <c r="T847" i="5"/>
  <c r="Q847" i="5"/>
  <c r="T846" i="5"/>
  <c r="Q846" i="5"/>
  <c r="T845" i="5"/>
  <c r="Q845" i="5"/>
  <c r="T844" i="5"/>
  <c r="Q844" i="5"/>
  <c r="T843" i="5"/>
  <c r="Q843" i="5"/>
  <c r="T842" i="5"/>
  <c r="Q842" i="5"/>
  <c r="T841" i="5"/>
  <c r="Q841" i="5"/>
  <c r="T840" i="5"/>
  <c r="Q840" i="5"/>
  <c r="T839" i="5"/>
  <c r="Q839" i="5"/>
  <c r="T838" i="5"/>
  <c r="Q838" i="5"/>
  <c r="T837" i="5"/>
  <c r="Q837" i="5"/>
  <c r="T836" i="5"/>
  <c r="Q836" i="5"/>
  <c r="T835" i="5"/>
  <c r="Q835" i="5"/>
  <c r="T834" i="5"/>
  <c r="Q834" i="5"/>
  <c r="T833" i="5"/>
  <c r="Q833" i="5"/>
  <c r="T832" i="5"/>
  <c r="Q832" i="5"/>
  <c r="T831" i="5"/>
  <c r="Q831" i="5"/>
  <c r="T830" i="5"/>
  <c r="Q830" i="5"/>
  <c r="T829" i="5"/>
  <c r="Q829" i="5"/>
  <c r="T828" i="5"/>
  <c r="Q828" i="5"/>
  <c r="T827" i="5"/>
  <c r="Q827" i="5"/>
  <c r="T826" i="5"/>
  <c r="Q826" i="5"/>
  <c r="T825" i="5"/>
  <c r="Q825" i="5"/>
  <c r="T824" i="5"/>
  <c r="Q824" i="5"/>
  <c r="T823" i="5"/>
  <c r="Q823" i="5"/>
  <c r="T822" i="5"/>
  <c r="Q822" i="5"/>
  <c r="T821" i="5"/>
  <c r="Q821" i="5"/>
  <c r="T820" i="5"/>
  <c r="Q820" i="5"/>
  <c r="T819" i="5"/>
  <c r="Q819" i="5"/>
  <c r="T818" i="5"/>
  <c r="Q818" i="5"/>
  <c r="T817" i="5"/>
  <c r="Q817" i="5"/>
  <c r="T816" i="5"/>
  <c r="Q816" i="5"/>
  <c r="T815" i="5"/>
  <c r="Q815" i="5"/>
  <c r="T814" i="5"/>
  <c r="Q814" i="5"/>
  <c r="T813" i="5"/>
  <c r="Q813" i="5"/>
  <c r="T812" i="5"/>
  <c r="Q812" i="5"/>
  <c r="T811" i="5"/>
  <c r="Q811" i="5"/>
  <c r="T810" i="5"/>
  <c r="Q810" i="5"/>
  <c r="T809" i="5"/>
  <c r="Q809" i="5"/>
  <c r="T808" i="5"/>
  <c r="Q808" i="5"/>
  <c r="T807" i="5"/>
  <c r="Q807" i="5"/>
  <c r="T806" i="5"/>
  <c r="Q806" i="5"/>
  <c r="T805" i="5"/>
  <c r="Q805" i="5"/>
  <c r="T804" i="5"/>
  <c r="Q804" i="5"/>
  <c r="T803" i="5"/>
  <c r="Q803" i="5"/>
  <c r="T802" i="5"/>
  <c r="Q802" i="5"/>
  <c r="T801" i="5"/>
  <c r="Q801" i="5"/>
  <c r="T800" i="5"/>
  <c r="Q800" i="5"/>
  <c r="T799" i="5"/>
  <c r="Q799" i="5"/>
  <c r="T798" i="5"/>
  <c r="Q798" i="5"/>
  <c r="T797" i="5"/>
  <c r="Q797" i="5"/>
  <c r="T796" i="5"/>
  <c r="Q796" i="5"/>
  <c r="T795" i="5"/>
  <c r="Q795" i="5"/>
  <c r="T794" i="5"/>
  <c r="Q794" i="5"/>
  <c r="T793" i="5"/>
  <c r="Q793" i="5"/>
  <c r="T792" i="5"/>
  <c r="Q792" i="5"/>
  <c r="T791" i="5"/>
  <c r="Q791" i="5"/>
  <c r="T790" i="5"/>
  <c r="Q790" i="5"/>
  <c r="T789" i="5"/>
  <c r="Q789" i="5"/>
  <c r="T788" i="5"/>
  <c r="Q788" i="5"/>
  <c r="T787" i="5"/>
  <c r="Q787" i="5"/>
  <c r="T786" i="5"/>
  <c r="Q786" i="5"/>
  <c r="T785" i="5"/>
  <c r="Q785" i="5"/>
  <c r="T784" i="5"/>
  <c r="Q784" i="5"/>
  <c r="T783" i="5"/>
  <c r="Q783" i="5"/>
  <c r="T782" i="5"/>
  <c r="Q782" i="5"/>
  <c r="T781" i="5"/>
  <c r="Q781" i="5"/>
  <c r="T780" i="5"/>
  <c r="Q780" i="5"/>
  <c r="T779" i="5"/>
  <c r="Q779" i="5"/>
  <c r="T778" i="5"/>
  <c r="Q778" i="5"/>
  <c r="T777" i="5"/>
  <c r="Q777" i="5"/>
  <c r="T776" i="5"/>
  <c r="Q776" i="5"/>
  <c r="T775" i="5"/>
  <c r="Q775" i="5"/>
  <c r="T774" i="5"/>
  <c r="Q774" i="5"/>
  <c r="T773" i="5"/>
  <c r="Q773" i="5"/>
  <c r="T772" i="5"/>
  <c r="Q772" i="5"/>
  <c r="T771" i="5"/>
  <c r="Q771" i="5"/>
  <c r="T770" i="5"/>
  <c r="Q770" i="5"/>
  <c r="T769" i="5"/>
  <c r="Q769" i="5"/>
  <c r="T768" i="5"/>
  <c r="Q768" i="5"/>
  <c r="T767" i="5"/>
  <c r="Q767" i="5"/>
  <c r="T766" i="5"/>
  <c r="Q766" i="5"/>
  <c r="T765" i="5"/>
  <c r="Q765" i="5"/>
  <c r="T764" i="5"/>
  <c r="Q764" i="5"/>
  <c r="T763" i="5"/>
  <c r="Q763" i="5"/>
  <c r="T762" i="5"/>
  <c r="Q762" i="5"/>
  <c r="T761" i="5"/>
  <c r="Q761" i="5"/>
  <c r="T760" i="5"/>
  <c r="Q760" i="5"/>
  <c r="T759" i="5"/>
  <c r="Q759" i="5"/>
  <c r="T758" i="5"/>
  <c r="Q758" i="5"/>
  <c r="T757" i="5"/>
  <c r="Q757" i="5"/>
  <c r="T756" i="5"/>
  <c r="Q756" i="5"/>
  <c r="T755" i="5"/>
  <c r="Q755" i="5"/>
  <c r="T754" i="5"/>
  <c r="Q754" i="5"/>
  <c r="T753" i="5"/>
  <c r="Q753" i="5"/>
  <c r="T752" i="5"/>
  <c r="Q752" i="5"/>
  <c r="T751" i="5"/>
  <c r="Q751" i="5"/>
  <c r="T750" i="5"/>
  <c r="Q750" i="5"/>
  <c r="T749" i="5"/>
  <c r="Q749" i="5"/>
  <c r="T748" i="5"/>
  <c r="Q748" i="5"/>
  <c r="T747" i="5"/>
  <c r="Q747" i="5"/>
  <c r="T746" i="5"/>
  <c r="Q746" i="5"/>
  <c r="T745" i="5"/>
  <c r="Q745" i="5"/>
  <c r="T744" i="5"/>
  <c r="Q744" i="5"/>
  <c r="T743" i="5"/>
  <c r="Q743" i="5"/>
  <c r="T742" i="5"/>
  <c r="Q742" i="5"/>
  <c r="T741" i="5"/>
  <c r="Q741" i="5"/>
  <c r="T740" i="5"/>
  <c r="Q740" i="5"/>
  <c r="T739" i="5"/>
  <c r="Q739" i="5"/>
  <c r="T738" i="5"/>
  <c r="Q738" i="5"/>
  <c r="T737" i="5"/>
  <c r="Q737" i="5"/>
  <c r="T736" i="5"/>
  <c r="Q736" i="5"/>
  <c r="T735" i="5"/>
  <c r="Q735" i="5"/>
  <c r="T734" i="5"/>
  <c r="Q734" i="5"/>
  <c r="T733" i="5"/>
  <c r="Q733" i="5"/>
  <c r="T732" i="5"/>
  <c r="Q732" i="5"/>
  <c r="T731" i="5"/>
  <c r="Q731" i="5"/>
  <c r="T730" i="5"/>
  <c r="Q730" i="5"/>
  <c r="T729" i="5"/>
  <c r="Q729" i="5"/>
  <c r="T728" i="5"/>
  <c r="Q728" i="5"/>
  <c r="T727" i="5"/>
  <c r="Q727" i="5"/>
  <c r="T726" i="5"/>
  <c r="Q726" i="5"/>
  <c r="T725" i="5"/>
  <c r="Q725" i="5"/>
  <c r="T724" i="5"/>
  <c r="Q724" i="5"/>
  <c r="T723" i="5"/>
  <c r="Q723" i="5"/>
  <c r="T722" i="5"/>
  <c r="Q722" i="5"/>
  <c r="T721" i="5"/>
  <c r="Q721" i="5"/>
  <c r="T720" i="5"/>
  <c r="Q720" i="5"/>
  <c r="T719" i="5"/>
  <c r="Q719" i="5"/>
  <c r="T718" i="5"/>
  <c r="Q718" i="5"/>
  <c r="T717" i="5"/>
  <c r="Q717" i="5"/>
  <c r="T716" i="5"/>
  <c r="Q716" i="5"/>
  <c r="T715" i="5"/>
  <c r="Q715" i="5"/>
  <c r="T714" i="5"/>
  <c r="Q714" i="5"/>
  <c r="T713" i="5"/>
  <c r="Q713" i="5"/>
  <c r="T712" i="5"/>
  <c r="Q712" i="5"/>
  <c r="T711" i="5"/>
  <c r="Q711" i="5"/>
  <c r="T710" i="5"/>
  <c r="Q710" i="5"/>
  <c r="T709" i="5"/>
  <c r="Q709" i="5"/>
  <c r="T708" i="5"/>
  <c r="Q708" i="5"/>
  <c r="T707" i="5"/>
  <c r="Q707" i="5"/>
  <c r="T706" i="5"/>
  <c r="Q706" i="5"/>
  <c r="T705" i="5"/>
  <c r="Q705" i="5"/>
  <c r="T704" i="5"/>
  <c r="Q704" i="5"/>
  <c r="T703" i="5"/>
  <c r="Q703" i="5"/>
  <c r="T702" i="5"/>
  <c r="Q702" i="5"/>
  <c r="T701" i="5"/>
  <c r="Q701" i="5"/>
  <c r="T700" i="5"/>
  <c r="Q700" i="5"/>
  <c r="T699" i="5"/>
  <c r="Q699" i="5"/>
  <c r="T698" i="5"/>
  <c r="Q698" i="5"/>
  <c r="T697" i="5"/>
  <c r="Q697" i="5"/>
  <c r="T696" i="5"/>
  <c r="Q696" i="5"/>
  <c r="T695" i="5"/>
  <c r="Q695" i="5"/>
  <c r="T694" i="5"/>
  <c r="Q694" i="5"/>
  <c r="T693" i="5"/>
  <c r="Q693" i="5"/>
  <c r="T692" i="5"/>
  <c r="Q692" i="5"/>
  <c r="T691" i="5"/>
  <c r="Q691" i="5"/>
  <c r="T690" i="5"/>
  <c r="Q690" i="5"/>
  <c r="T689" i="5"/>
  <c r="Q689" i="5"/>
  <c r="T688" i="5"/>
  <c r="Q688" i="5"/>
  <c r="T687" i="5"/>
  <c r="Q687" i="5"/>
  <c r="T686" i="5"/>
  <c r="Q686" i="5"/>
  <c r="T685" i="5"/>
  <c r="Q685" i="5"/>
  <c r="T684" i="5"/>
  <c r="Q684" i="5"/>
  <c r="T683" i="5"/>
  <c r="Q683" i="5"/>
  <c r="T682" i="5"/>
  <c r="Q682" i="5"/>
  <c r="T681" i="5"/>
  <c r="Q681" i="5"/>
  <c r="T680" i="5"/>
  <c r="Q680" i="5"/>
  <c r="T679" i="5"/>
  <c r="Q679" i="5"/>
  <c r="T678" i="5"/>
  <c r="Q678" i="5"/>
  <c r="T677" i="5"/>
  <c r="Q677" i="5"/>
  <c r="T676" i="5"/>
  <c r="Q676" i="5"/>
  <c r="T675" i="5"/>
  <c r="Q675" i="5"/>
  <c r="T674" i="5"/>
  <c r="Q674" i="5"/>
  <c r="T673" i="5"/>
  <c r="Q673" i="5"/>
  <c r="T672" i="5"/>
  <c r="Q672" i="5"/>
  <c r="T671" i="5"/>
  <c r="Q671" i="5"/>
  <c r="T670" i="5"/>
  <c r="Q670" i="5"/>
  <c r="T669" i="5"/>
  <c r="Q669" i="5"/>
  <c r="T668" i="5"/>
  <c r="Q668" i="5"/>
  <c r="T667" i="5"/>
  <c r="Q667" i="5"/>
  <c r="T666" i="5"/>
  <c r="Q666" i="5"/>
  <c r="T665" i="5"/>
  <c r="Q665" i="5"/>
  <c r="T664" i="5"/>
  <c r="Q664" i="5"/>
  <c r="T663" i="5"/>
  <c r="Q663" i="5"/>
  <c r="T662" i="5"/>
  <c r="Q662" i="5"/>
  <c r="T661" i="5"/>
  <c r="Q661" i="5"/>
  <c r="T660" i="5"/>
  <c r="Q660" i="5"/>
  <c r="T659" i="5"/>
  <c r="Q659" i="5"/>
  <c r="T658" i="5"/>
  <c r="Q658" i="5"/>
  <c r="T657" i="5"/>
  <c r="Q657" i="5"/>
  <c r="T656" i="5"/>
  <c r="Q656" i="5"/>
  <c r="T655" i="5"/>
  <c r="Q655" i="5"/>
  <c r="T654" i="5"/>
  <c r="Q654" i="5"/>
  <c r="T653" i="5"/>
  <c r="Q653" i="5"/>
  <c r="T652" i="5"/>
  <c r="Q652" i="5"/>
  <c r="T651" i="5"/>
  <c r="Q651" i="5"/>
  <c r="T650" i="5"/>
  <c r="Q650" i="5"/>
  <c r="T649" i="5"/>
  <c r="Q649" i="5"/>
  <c r="T648" i="5"/>
  <c r="Q648" i="5"/>
  <c r="T647" i="5"/>
  <c r="Q647" i="5"/>
  <c r="T646" i="5"/>
  <c r="Q646" i="5"/>
  <c r="T645" i="5"/>
  <c r="Q645" i="5"/>
  <c r="T644" i="5"/>
  <c r="Q644" i="5"/>
  <c r="T643" i="5"/>
  <c r="Q643" i="5"/>
  <c r="T642" i="5"/>
  <c r="Q642" i="5"/>
  <c r="T641" i="5"/>
  <c r="Q641" i="5"/>
  <c r="T640" i="5"/>
  <c r="Q640" i="5"/>
  <c r="T639" i="5"/>
  <c r="Q639" i="5"/>
  <c r="T638" i="5"/>
  <c r="Q638" i="5"/>
  <c r="T637" i="5"/>
  <c r="Q637" i="5"/>
  <c r="T636" i="5"/>
  <c r="Q636" i="5"/>
  <c r="T635" i="5"/>
  <c r="Q635" i="5"/>
  <c r="T634" i="5"/>
  <c r="Q634" i="5"/>
  <c r="T633" i="5"/>
  <c r="Q633" i="5"/>
  <c r="T632" i="5"/>
  <c r="Q632" i="5"/>
  <c r="T631" i="5"/>
  <c r="Q631" i="5"/>
  <c r="T630" i="5"/>
  <c r="Q630" i="5"/>
  <c r="T629" i="5"/>
  <c r="Q629" i="5"/>
  <c r="T628" i="5"/>
  <c r="Q628" i="5"/>
  <c r="T627" i="5"/>
  <c r="Q627" i="5"/>
  <c r="T626" i="5"/>
  <c r="Q626" i="5"/>
  <c r="T625" i="5"/>
  <c r="Q625" i="5"/>
  <c r="T624" i="5"/>
  <c r="Q624" i="5"/>
  <c r="T623" i="5"/>
  <c r="Q623" i="5"/>
  <c r="T622" i="5"/>
  <c r="Q622" i="5"/>
  <c r="T621" i="5"/>
  <c r="Q621" i="5"/>
  <c r="T620" i="5"/>
  <c r="Q620" i="5"/>
  <c r="T619" i="5"/>
  <c r="Q619" i="5"/>
  <c r="T618" i="5"/>
  <c r="Q618" i="5"/>
  <c r="T617" i="5"/>
  <c r="Q617" i="5"/>
  <c r="T616" i="5"/>
  <c r="Q616" i="5"/>
  <c r="T615" i="5"/>
  <c r="Q615" i="5"/>
  <c r="T614" i="5"/>
  <c r="Q614" i="5"/>
  <c r="T613" i="5"/>
  <c r="Q613" i="5"/>
  <c r="T612" i="5"/>
  <c r="Q612" i="5"/>
  <c r="T611" i="5"/>
  <c r="Q611" i="5"/>
  <c r="T610" i="5"/>
  <c r="Q610" i="5"/>
  <c r="T609" i="5"/>
  <c r="Q609" i="5"/>
  <c r="T608" i="5"/>
  <c r="Q608" i="5"/>
  <c r="T607" i="5"/>
  <c r="Q607" i="5"/>
  <c r="T606" i="5"/>
  <c r="Q606" i="5"/>
  <c r="T605" i="5"/>
  <c r="Q605" i="5"/>
  <c r="T604" i="5"/>
  <c r="Q604" i="5"/>
  <c r="T603" i="5"/>
  <c r="Q603" i="5"/>
  <c r="T602" i="5"/>
  <c r="Q602" i="5"/>
  <c r="T601" i="5"/>
  <c r="Q601" i="5"/>
  <c r="T600" i="5"/>
  <c r="Q600" i="5"/>
  <c r="T599" i="5"/>
  <c r="Q599" i="5"/>
  <c r="T598" i="5"/>
  <c r="Q598" i="5"/>
  <c r="T597" i="5"/>
  <c r="Q597" i="5"/>
  <c r="T596" i="5"/>
  <c r="Q596" i="5"/>
  <c r="T595" i="5"/>
  <c r="Q595" i="5"/>
  <c r="T594" i="5"/>
  <c r="Q594" i="5"/>
  <c r="T593" i="5"/>
  <c r="Q593" i="5"/>
  <c r="T592" i="5"/>
  <c r="Q592" i="5"/>
  <c r="T591" i="5"/>
  <c r="Q591" i="5"/>
  <c r="T590" i="5"/>
  <c r="Q590" i="5"/>
  <c r="T589" i="5"/>
  <c r="Q589" i="5"/>
  <c r="T588" i="5"/>
  <c r="Q588" i="5"/>
  <c r="T587" i="5"/>
  <c r="Q587" i="5"/>
  <c r="T586" i="5"/>
  <c r="Q586" i="5"/>
  <c r="T585" i="5"/>
  <c r="Q585" i="5"/>
  <c r="T584" i="5"/>
  <c r="Q584" i="5"/>
  <c r="T583" i="5"/>
  <c r="Q583" i="5"/>
  <c r="T582" i="5"/>
  <c r="Q582" i="5"/>
  <c r="T581" i="5"/>
  <c r="Q581" i="5"/>
  <c r="T580" i="5"/>
  <c r="Q580" i="5"/>
  <c r="T579" i="5"/>
  <c r="Q579" i="5"/>
  <c r="T578" i="5"/>
  <c r="Q578" i="5"/>
  <c r="T577" i="5"/>
  <c r="Q577" i="5"/>
  <c r="T576" i="5"/>
  <c r="Q576" i="5"/>
  <c r="T575" i="5"/>
  <c r="Q575" i="5"/>
  <c r="T574" i="5"/>
  <c r="Q574" i="5"/>
  <c r="T573" i="5"/>
  <c r="Q573" i="5"/>
  <c r="T572" i="5"/>
  <c r="Q572" i="5"/>
  <c r="T571" i="5"/>
  <c r="Q571" i="5"/>
  <c r="T570" i="5"/>
  <c r="Q570" i="5"/>
  <c r="T569" i="5"/>
  <c r="Q569" i="5"/>
  <c r="T568" i="5"/>
  <c r="Q568" i="5"/>
  <c r="T567" i="5"/>
  <c r="Q567" i="5"/>
  <c r="T566" i="5"/>
  <c r="Q566" i="5"/>
  <c r="T565" i="5"/>
  <c r="Q565" i="5"/>
  <c r="T564" i="5"/>
  <c r="Q564" i="5"/>
  <c r="T563" i="5"/>
  <c r="Q563" i="5"/>
  <c r="T562" i="5"/>
  <c r="Q562" i="5"/>
  <c r="T561" i="5"/>
  <c r="Q561" i="5"/>
  <c r="T560" i="5"/>
  <c r="Q560" i="5"/>
  <c r="T559" i="5"/>
  <c r="Q559" i="5"/>
  <c r="T558" i="5"/>
  <c r="Q558" i="5"/>
  <c r="T557" i="5"/>
  <c r="Q557" i="5"/>
  <c r="T556" i="5"/>
  <c r="Q556" i="5"/>
  <c r="T555" i="5"/>
  <c r="Q555" i="5"/>
  <c r="T554" i="5"/>
  <c r="Q554" i="5"/>
  <c r="T553" i="5"/>
  <c r="Q553" i="5"/>
  <c r="T552" i="5"/>
  <c r="Q552" i="5"/>
  <c r="T551" i="5"/>
  <c r="Q551" i="5"/>
  <c r="T550" i="5"/>
  <c r="Q550" i="5"/>
  <c r="T549" i="5"/>
  <c r="Q549" i="5"/>
  <c r="T548" i="5"/>
  <c r="Q548" i="5"/>
  <c r="T547" i="5"/>
  <c r="Q547" i="5"/>
  <c r="T546" i="5"/>
  <c r="Q546" i="5"/>
  <c r="T545" i="5"/>
  <c r="Q545" i="5"/>
  <c r="T544" i="5"/>
  <c r="Q544" i="5"/>
  <c r="T543" i="5"/>
  <c r="Q543" i="5"/>
  <c r="T542" i="5"/>
  <c r="Q542" i="5"/>
  <c r="T541" i="5"/>
  <c r="Q541" i="5"/>
  <c r="T540" i="5"/>
  <c r="Q540" i="5"/>
  <c r="T539" i="5"/>
  <c r="Q539" i="5"/>
  <c r="T538" i="5"/>
  <c r="Q538" i="5"/>
  <c r="T537" i="5"/>
  <c r="Q537" i="5"/>
  <c r="T536" i="5"/>
  <c r="Q536" i="5"/>
  <c r="T535" i="5"/>
  <c r="Q535" i="5"/>
  <c r="T534" i="5"/>
  <c r="Q534" i="5"/>
  <c r="T533" i="5"/>
  <c r="Q533" i="5"/>
  <c r="T532" i="5"/>
  <c r="Q532" i="5"/>
  <c r="T531" i="5"/>
  <c r="Q531" i="5"/>
  <c r="T530" i="5"/>
  <c r="Q530" i="5"/>
  <c r="T529" i="5"/>
  <c r="Q529" i="5"/>
  <c r="T528" i="5"/>
  <c r="Q528" i="5"/>
  <c r="T527" i="5"/>
  <c r="Q527" i="5"/>
  <c r="T526" i="5"/>
  <c r="Q526" i="5"/>
  <c r="T525" i="5"/>
  <c r="Q525" i="5"/>
  <c r="T524" i="5"/>
  <c r="Q524" i="5"/>
  <c r="T523" i="5"/>
  <c r="Q523" i="5"/>
  <c r="T522" i="5"/>
  <c r="Q522" i="5"/>
  <c r="T521" i="5"/>
  <c r="Q521" i="5"/>
  <c r="T520" i="5"/>
  <c r="Q520" i="5"/>
  <c r="T519" i="5"/>
  <c r="Q519" i="5"/>
  <c r="T518" i="5"/>
  <c r="Q518" i="5"/>
  <c r="T517" i="5"/>
  <c r="Q517" i="5"/>
  <c r="T516" i="5"/>
  <c r="Q516" i="5"/>
  <c r="T515" i="5"/>
  <c r="Q515" i="5"/>
  <c r="T514" i="5"/>
  <c r="Q514" i="5"/>
  <c r="T513" i="5"/>
  <c r="Q513" i="5"/>
  <c r="T512" i="5"/>
  <c r="Q512" i="5"/>
  <c r="T511" i="5"/>
  <c r="Q511" i="5"/>
  <c r="T510" i="5"/>
  <c r="Q510" i="5"/>
  <c r="T509" i="5"/>
  <c r="Q509" i="5"/>
  <c r="T508" i="5"/>
  <c r="Q508" i="5"/>
  <c r="T507" i="5"/>
  <c r="Q507" i="5"/>
  <c r="T506" i="5"/>
  <c r="Q506" i="5"/>
  <c r="T505" i="5"/>
  <c r="Q505" i="5"/>
  <c r="T504" i="5"/>
  <c r="Q504" i="5"/>
  <c r="T503" i="5"/>
  <c r="Q503" i="5"/>
  <c r="T502" i="5"/>
  <c r="Q502" i="5"/>
  <c r="T501" i="5"/>
  <c r="Q501" i="5"/>
  <c r="T500" i="5"/>
  <c r="Q500" i="5"/>
  <c r="T499" i="5"/>
  <c r="Q499" i="5"/>
  <c r="T498" i="5"/>
  <c r="Q498" i="5"/>
  <c r="T497" i="5"/>
  <c r="Q497" i="5"/>
  <c r="T496" i="5"/>
  <c r="Q496" i="5"/>
  <c r="T495" i="5"/>
  <c r="Q495" i="5"/>
  <c r="T494" i="5"/>
  <c r="Q494" i="5"/>
  <c r="T493" i="5"/>
  <c r="Q493" i="5"/>
  <c r="T492" i="5"/>
  <c r="Q492" i="5"/>
  <c r="T491" i="5"/>
  <c r="Q491" i="5"/>
  <c r="T490" i="5"/>
  <c r="Q490" i="5"/>
  <c r="T489" i="5"/>
  <c r="Q489" i="5"/>
  <c r="T488" i="5"/>
  <c r="Q488" i="5"/>
  <c r="T487" i="5"/>
  <c r="Q487" i="5"/>
  <c r="T486" i="5"/>
  <c r="Q486" i="5"/>
  <c r="T485" i="5"/>
  <c r="Q485" i="5"/>
  <c r="T484" i="5"/>
  <c r="Q484" i="5"/>
  <c r="T483" i="5"/>
  <c r="Q483" i="5"/>
  <c r="T482" i="5"/>
  <c r="Q482" i="5"/>
  <c r="T481" i="5"/>
  <c r="Q481" i="5"/>
  <c r="T480" i="5"/>
  <c r="Q480" i="5"/>
  <c r="T479" i="5"/>
  <c r="Q479" i="5"/>
  <c r="T478" i="5"/>
  <c r="Q478" i="5"/>
  <c r="T477" i="5"/>
  <c r="Q477" i="5"/>
  <c r="T476" i="5"/>
  <c r="Q476" i="5"/>
  <c r="T475" i="5"/>
  <c r="Q475" i="5"/>
  <c r="T474" i="5"/>
  <c r="Q474" i="5"/>
  <c r="T473" i="5"/>
  <c r="Q473" i="5"/>
  <c r="T472" i="5"/>
  <c r="Q472" i="5"/>
  <c r="T471" i="5"/>
  <c r="Q471" i="5"/>
  <c r="T470" i="5"/>
  <c r="Q470" i="5"/>
  <c r="T469" i="5"/>
  <c r="Q469" i="5"/>
  <c r="T468" i="5"/>
  <c r="Q468" i="5"/>
  <c r="T467" i="5"/>
  <c r="Q467" i="5"/>
  <c r="T466" i="5"/>
  <c r="Q466" i="5"/>
  <c r="T465" i="5"/>
  <c r="Q465" i="5"/>
  <c r="T464" i="5"/>
  <c r="Q464" i="5"/>
  <c r="T463" i="5"/>
  <c r="Q463" i="5"/>
  <c r="T462" i="5"/>
  <c r="Q462" i="5"/>
  <c r="T461" i="5"/>
  <c r="Q461" i="5"/>
  <c r="T460" i="5"/>
  <c r="Q460" i="5"/>
  <c r="T459" i="5"/>
  <c r="Q459" i="5"/>
  <c r="T458" i="5"/>
  <c r="Q458" i="5"/>
  <c r="T457" i="5"/>
  <c r="Q457" i="5"/>
  <c r="T456" i="5"/>
  <c r="Q456" i="5"/>
  <c r="T455" i="5"/>
  <c r="Q455" i="5"/>
  <c r="T454" i="5"/>
  <c r="Q454" i="5"/>
  <c r="T453" i="5"/>
  <c r="Q453" i="5"/>
  <c r="T452" i="5"/>
  <c r="Q452" i="5"/>
  <c r="T451" i="5"/>
  <c r="Q451" i="5"/>
  <c r="T450" i="5"/>
  <c r="Q450" i="5"/>
  <c r="T449" i="5"/>
  <c r="Q449" i="5"/>
  <c r="T448" i="5"/>
  <c r="Q448" i="5"/>
  <c r="T447" i="5"/>
  <c r="Q447" i="5"/>
  <c r="T446" i="5"/>
  <c r="Q446" i="5"/>
  <c r="T445" i="5"/>
  <c r="Q445" i="5"/>
  <c r="T444" i="5"/>
  <c r="Q444" i="5"/>
  <c r="T443" i="5"/>
  <c r="Q443" i="5"/>
  <c r="T442" i="5"/>
  <c r="Q442" i="5"/>
  <c r="T441" i="5"/>
  <c r="Q441" i="5"/>
  <c r="T440" i="5"/>
  <c r="Q440" i="5"/>
  <c r="T439" i="5"/>
  <c r="Q439" i="5"/>
  <c r="T438" i="5"/>
  <c r="Q438" i="5"/>
  <c r="T437" i="5"/>
  <c r="Q437" i="5"/>
  <c r="T436" i="5"/>
  <c r="Q436" i="5"/>
  <c r="T435" i="5"/>
  <c r="Q435" i="5"/>
  <c r="T434" i="5"/>
  <c r="Q434" i="5"/>
  <c r="T433" i="5"/>
  <c r="Q433" i="5"/>
  <c r="T432" i="5"/>
  <c r="Q432" i="5"/>
  <c r="T431" i="5"/>
  <c r="Q431" i="5"/>
  <c r="T430" i="5"/>
  <c r="Q430" i="5"/>
  <c r="T429" i="5"/>
  <c r="Q429" i="5"/>
  <c r="T428" i="5"/>
  <c r="Q428" i="5"/>
  <c r="T427" i="5"/>
  <c r="Q427" i="5"/>
  <c r="T426" i="5"/>
  <c r="Q426" i="5"/>
  <c r="T425" i="5"/>
  <c r="Q425" i="5"/>
  <c r="T424" i="5"/>
  <c r="Q424" i="5"/>
  <c r="T423" i="5"/>
  <c r="Q423" i="5"/>
  <c r="T422" i="5"/>
  <c r="Q422" i="5"/>
  <c r="T421" i="5"/>
  <c r="Q421" i="5"/>
  <c r="T420" i="5"/>
  <c r="Q420" i="5"/>
  <c r="T419" i="5"/>
  <c r="Q419" i="5"/>
  <c r="T418" i="5"/>
  <c r="Q418" i="5"/>
  <c r="T417" i="5"/>
  <c r="Q417" i="5"/>
  <c r="T416" i="5"/>
  <c r="Q416" i="5"/>
  <c r="T415" i="5"/>
  <c r="Q415" i="5"/>
  <c r="T414" i="5"/>
  <c r="Q414" i="5"/>
  <c r="T413" i="5"/>
  <c r="Q413" i="5"/>
  <c r="T412" i="5"/>
  <c r="Q412" i="5"/>
  <c r="T411" i="5"/>
  <c r="Q411" i="5"/>
  <c r="T410" i="5"/>
  <c r="Q410" i="5"/>
  <c r="T409" i="5"/>
  <c r="Q409" i="5"/>
  <c r="T408" i="5"/>
  <c r="Q408" i="5"/>
  <c r="T407" i="5"/>
  <c r="Q407" i="5"/>
  <c r="T406" i="5"/>
  <c r="Q406" i="5"/>
  <c r="T405" i="5"/>
  <c r="Q405" i="5"/>
  <c r="T404" i="5"/>
  <c r="Q404" i="5"/>
  <c r="T403" i="5"/>
  <c r="Q403" i="5"/>
  <c r="T402" i="5"/>
  <c r="Q402" i="5"/>
  <c r="T401" i="5"/>
  <c r="Q401" i="5"/>
  <c r="T400" i="5"/>
  <c r="Q400" i="5"/>
  <c r="T399" i="5"/>
  <c r="Q399" i="5"/>
  <c r="T398" i="5"/>
  <c r="Q398" i="5"/>
  <c r="T397" i="5"/>
  <c r="Q397" i="5"/>
  <c r="T396" i="5"/>
  <c r="Q396" i="5"/>
  <c r="T395" i="5"/>
  <c r="Q395" i="5"/>
  <c r="T394" i="5"/>
  <c r="Q394" i="5"/>
  <c r="T393" i="5"/>
  <c r="Q393" i="5"/>
  <c r="T392" i="5"/>
  <c r="Q392" i="5"/>
  <c r="T391" i="5"/>
  <c r="Q391" i="5"/>
  <c r="T390" i="5"/>
  <c r="Q390" i="5"/>
  <c r="T389" i="5"/>
  <c r="Q389" i="5"/>
  <c r="T388" i="5"/>
  <c r="Q388" i="5"/>
  <c r="T387" i="5"/>
  <c r="Q387" i="5"/>
  <c r="T386" i="5"/>
  <c r="Q386" i="5"/>
  <c r="T385" i="5"/>
  <c r="Q385" i="5"/>
  <c r="T384" i="5"/>
  <c r="Q384" i="5"/>
  <c r="T383" i="5"/>
  <c r="Q383" i="5"/>
  <c r="T382" i="5"/>
  <c r="Q382" i="5"/>
  <c r="T381" i="5"/>
  <c r="Q381" i="5"/>
  <c r="T380" i="5"/>
  <c r="Q380" i="5"/>
  <c r="T379" i="5"/>
  <c r="Q379" i="5"/>
  <c r="T378" i="5"/>
  <c r="Q378" i="5"/>
  <c r="T377" i="5"/>
  <c r="Q377" i="5"/>
  <c r="T376" i="5"/>
  <c r="Q376" i="5"/>
  <c r="T375" i="5"/>
  <c r="Q375" i="5"/>
  <c r="T374" i="5"/>
  <c r="Q374" i="5"/>
  <c r="T373" i="5"/>
  <c r="Q373" i="5"/>
  <c r="T372" i="5"/>
  <c r="Q372" i="5"/>
  <c r="T371" i="5"/>
  <c r="Q371" i="5"/>
  <c r="T370" i="5"/>
  <c r="Q370" i="5"/>
  <c r="T369" i="5"/>
  <c r="Q369" i="5"/>
  <c r="T368" i="5"/>
  <c r="Q368" i="5"/>
  <c r="T367" i="5"/>
  <c r="Q367" i="5"/>
  <c r="T366" i="5"/>
  <c r="Q366" i="5"/>
  <c r="T365" i="5"/>
  <c r="Q365" i="5"/>
  <c r="T364" i="5"/>
  <c r="Q364" i="5"/>
  <c r="T363" i="5"/>
  <c r="Q363" i="5"/>
  <c r="T362" i="5"/>
  <c r="Q362" i="5"/>
  <c r="T361" i="5"/>
  <c r="Q361" i="5"/>
  <c r="T360" i="5"/>
  <c r="Q360" i="5"/>
  <c r="T359" i="5"/>
  <c r="Q359" i="5"/>
  <c r="T358" i="5"/>
  <c r="Q358" i="5"/>
  <c r="T357" i="5"/>
  <c r="Q357" i="5"/>
  <c r="T356" i="5"/>
  <c r="Q356" i="5"/>
  <c r="T355" i="5"/>
  <c r="Q355" i="5"/>
  <c r="T354" i="5"/>
  <c r="Q354" i="5"/>
  <c r="T353" i="5"/>
  <c r="Q353" i="5"/>
  <c r="T352" i="5"/>
  <c r="Q352" i="5"/>
  <c r="T351" i="5"/>
  <c r="Q351" i="5"/>
  <c r="T350" i="5"/>
  <c r="Q350" i="5"/>
  <c r="T349" i="5"/>
  <c r="Q349" i="5"/>
  <c r="T348" i="5"/>
  <c r="Q348" i="5"/>
  <c r="T347" i="5"/>
  <c r="Q347" i="5"/>
  <c r="T346" i="5"/>
  <c r="Q346" i="5"/>
  <c r="T345" i="5"/>
  <c r="Q345" i="5"/>
  <c r="T344" i="5"/>
  <c r="Q344" i="5"/>
  <c r="T343" i="5"/>
  <c r="Q343" i="5"/>
  <c r="T342" i="5"/>
  <c r="Q342" i="5"/>
  <c r="T341" i="5"/>
  <c r="Q341" i="5"/>
  <c r="T340" i="5"/>
  <c r="Q340" i="5"/>
  <c r="T339" i="5"/>
  <c r="Q339" i="5"/>
  <c r="T338" i="5"/>
  <c r="Q338" i="5"/>
  <c r="T337" i="5"/>
  <c r="Q337" i="5"/>
  <c r="T336" i="5"/>
  <c r="Q336" i="5"/>
  <c r="T335" i="5"/>
  <c r="Q335" i="5"/>
  <c r="T334" i="5"/>
  <c r="Q334" i="5"/>
  <c r="T333" i="5"/>
  <c r="Q333" i="5"/>
  <c r="T332" i="5"/>
  <c r="Q332" i="5"/>
  <c r="T331" i="5"/>
  <c r="Q331" i="5"/>
  <c r="T330" i="5"/>
  <c r="Q330" i="5"/>
  <c r="T329" i="5"/>
  <c r="Q329" i="5"/>
  <c r="T328" i="5"/>
  <c r="Q328" i="5"/>
  <c r="T327" i="5"/>
  <c r="Q327" i="5"/>
  <c r="T326" i="5"/>
  <c r="Q326" i="5"/>
  <c r="T325" i="5"/>
  <c r="Q325" i="5"/>
  <c r="T324" i="5"/>
  <c r="Q324" i="5"/>
  <c r="T323" i="5"/>
  <c r="Q323" i="5"/>
  <c r="T322" i="5"/>
  <c r="Q322" i="5"/>
  <c r="T321" i="5"/>
  <c r="Q321" i="5"/>
  <c r="T320" i="5"/>
  <c r="Q320" i="5"/>
  <c r="T319" i="5"/>
  <c r="Q319" i="5"/>
  <c r="T318" i="5"/>
  <c r="Q318" i="5"/>
  <c r="T317" i="5"/>
  <c r="Q317" i="5"/>
  <c r="T316" i="5"/>
  <c r="Q316" i="5"/>
  <c r="T315" i="5"/>
  <c r="Q315" i="5"/>
  <c r="T314" i="5"/>
  <c r="Q314" i="5"/>
  <c r="T313" i="5"/>
  <c r="Q313" i="5"/>
  <c r="T312" i="5"/>
  <c r="Q312" i="5"/>
  <c r="T311" i="5"/>
  <c r="Q311" i="5"/>
  <c r="T310" i="5"/>
  <c r="Q310" i="5"/>
  <c r="T309" i="5"/>
  <c r="Q309" i="5"/>
  <c r="T308" i="5"/>
  <c r="Q308" i="5"/>
  <c r="T307" i="5"/>
  <c r="Q307" i="5"/>
  <c r="T306" i="5"/>
  <c r="Q306" i="5"/>
  <c r="T305" i="5"/>
  <c r="Q305" i="5"/>
  <c r="T304" i="5"/>
  <c r="Q304" i="5"/>
  <c r="T303" i="5"/>
  <c r="Q303" i="5"/>
  <c r="T302" i="5"/>
  <c r="Q302" i="5"/>
  <c r="T301" i="5"/>
  <c r="Q301" i="5"/>
  <c r="T300" i="5"/>
  <c r="Q300" i="5"/>
  <c r="T299" i="5"/>
  <c r="Q299" i="5"/>
  <c r="T298" i="5"/>
  <c r="Q298" i="5"/>
  <c r="T297" i="5"/>
  <c r="Q297" i="5"/>
  <c r="T296" i="5"/>
  <c r="Q296" i="5"/>
  <c r="T295" i="5"/>
  <c r="Q295" i="5"/>
  <c r="T294" i="5"/>
  <c r="Q294" i="5"/>
  <c r="T293" i="5"/>
  <c r="Q293" i="5"/>
  <c r="T292" i="5"/>
  <c r="Q292" i="5"/>
  <c r="T291" i="5"/>
  <c r="Q291" i="5"/>
  <c r="T290" i="5"/>
  <c r="Q290" i="5"/>
  <c r="T289" i="5"/>
  <c r="Q289" i="5"/>
  <c r="T288" i="5"/>
  <c r="Q288" i="5"/>
  <c r="T287" i="5"/>
  <c r="Q287" i="5"/>
  <c r="T286" i="5"/>
  <c r="Q286" i="5"/>
  <c r="T285" i="5"/>
  <c r="Q285" i="5"/>
  <c r="T284" i="5"/>
  <c r="Q284" i="5"/>
  <c r="T283" i="5"/>
  <c r="Q283" i="5"/>
  <c r="T282" i="5"/>
  <c r="Q282" i="5"/>
  <c r="T281" i="5"/>
  <c r="Q281" i="5"/>
  <c r="T280" i="5"/>
  <c r="Q280" i="5"/>
  <c r="T279" i="5"/>
  <c r="Q279" i="5"/>
  <c r="T278" i="5"/>
  <c r="Q278" i="5"/>
  <c r="T277" i="5"/>
  <c r="Q277" i="5"/>
  <c r="T276" i="5"/>
  <c r="Q276" i="5"/>
  <c r="T275" i="5"/>
  <c r="Q275" i="5"/>
  <c r="T274" i="5"/>
  <c r="Q274" i="5"/>
  <c r="T273" i="5"/>
  <c r="Q273" i="5"/>
  <c r="T272" i="5"/>
  <c r="Q272" i="5"/>
  <c r="T271" i="5"/>
  <c r="Q271" i="5"/>
  <c r="T270" i="5"/>
  <c r="Q270" i="5"/>
  <c r="T269" i="5"/>
  <c r="Q269" i="5"/>
  <c r="T268" i="5"/>
  <c r="Q268" i="5"/>
  <c r="T267" i="5"/>
  <c r="Q267" i="5"/>
  <c r="T266" i="5"/>
  <c r="Q266" i="5"/>
  <c r="T265" i="5"/>
  <c r="Q265" i="5"/>
  <c r="T264" i="5"/>
  <c r="Q264" i="5"/>
  <c r="T263" i="5"/>
  <c r="Q263" i="5"/>
  <c r="T262" i="5"/>
  <c r="Q262" i="5"/>
  <c r="T261" i="5"/>
  <c r="Q261" i="5"/>
  <c r="T260" i="5"/>
  <c r="Q260" i="5"/>
  <c r="T259" i="5"/>
  <c r="Q259" i="5"/>
  <c r="T258" i="5"/>
  <c r="Q258" i="5"/>
  <c r="T257" i="5"/>
  <c r="Q257" i="5"/>
  <c r="T256" i="5"/>
  <c r="Q256" i="5"/>
  <c r="T255" i="5"/>
  <c r="Q255" i="5"/>
  <c r="T254" i="5"/>
  <c r="Q254" i="5"/>
  <c r="T253" i="5"/>
  <c r="Q253" i="5"/>
  <c r="T252" i="5"/>
  <c r="Q252" i="5"/>
  <c r="T251" i="5"/>
  <c r="Q251" i="5"/>
  <c r="T250" i="5"/>
  <c r="Q250" i="5"/>
  <c r="T249" i="5"/>
  <c r="Q249" i="5"/>
  <c r="T248" i="5"/>
  <c r="Q248" i="5"/>
  <c r="T247" i="5"/>
  <c r="Q247" i="5"/>
  <c r="T246" i="5"/>
  <c r="Q246" i="5"/>
  <c r="T245" i="5"/>
  <c r="Q245" i="5"/>
  <c r="T244" i="5"/>
  <c r="Q244" i="5"/>
  <c r="T243" i="5"/>
  <c r="Q243" i="5"/>
  <c r="T242" i="5"/>
  <c r="Q242" i="5"/>
  <c r="T241" i="5"/>
  <c r="Q241" i="5"/>
  <c r="T240" i="5"/>
  <c r="Q240" i="5"/>
  <c r="T239" i="5"/>
  <c r="Q239" i="5"/>
  <c r="T238" i="5"/>
  <c r="Q238" i="5"/>
  <c r="T237" i="5"/>
  <c r="Q237" i="5"/>
  <c r="T236" i="5"/>
  <c r="Q236" i="5"/>
  <c r="T235" i="5"/>
  <c r="Q235" i="5"/>
  <c r="T234" i="5"/>
  <c r="Q234" i="5"/>
  <c r="T233" i="5"/>
  <c r="Q233" i="5"/>
  <c r="T232" i="5"/>
  <c r="Q232" i="5"/>
  <c r="T231" i="5"/>
  <c r="Q231" i="5"/>
  <c r="T230" i="5"/>
  <c r="Q230" i="5"/>
  <c r="T229" i="5"/>
  <c r="Q229" i="5"/>
  <c r="T228" i="5"/>
  <c r="Q228" i="5"/>
  <c r="T227" i="5"/>
  <c r="Q227" i="5"/>
  <c r="T226" i="5"/>
  <c r="Q226" i="5"/>
  <c r="T225" i="5"/>
  <c r="Q225" i="5"/>
  <c r="T224" i="5"/>
  <c r="Q224" i="5"/>
  <c r="T223" i="5"/>
  <c r="Q223" i="5"/>
  <c r="T222" i="5"/>
  <c r="Q222" i="5"/>
  <c r="T221" i="5"/>
  <c r="Q221" i="5"/>
  <c r="T220" i="5"/>
  <c r="Q220" i="5"/>
  <c r="T219" i="5"/>
  <c r="Q219" i="5"/>
  <c r="T218" i="5"/>
  <c r="Q218" i="5"/>
  <c r="T217" i="5"/>
  <c r="Q217" i="5"/>
  <c r="T216" i="5"/>
  <c r="Q216" i="5"/>
  <c r="T215" i="5"/>
  <c r="Q215" i="5"/>
  <c r="T214" i="5"/>
  <c r="Q214" i="5"/>
  <c r="T213" i="5"/>
  <c r="Q213" i="5"/>
  <c r="T212" i="5"/>
  <c r="Q212" i="5"/>
  <c r="T211" i="5"/>
  <c r="Q211" i="5"/>
  <c r="T210" i="5"/>
  <c r="Q210" i="5"/>
  <c r="T209" i="5"/>
  <c r="Q209" i="5"/>
  <c r="T208" i="5"/>
  <c r="Q208" i="5"/>
  <c r="T207" i="5"/>
  <c r="Q207" i="5"/>
  <c r="T206" i="5"/>
  <c r="Q206" i="5"/>
  <c r="T205" i="5"/>
  <c r="Q205" i="5"/>
  <c r="T204" i="5"/>
  <c r="Q204" i="5"/>
  <c r="T203" i="5"/>
  <c r="Q203" i="5"/>
  <c r="T202" i="5"/>
  <c r="Q202" i="5"/>
  <c r="T201" i="5"/>
  <c r="Q201" i="5"/>
  <c r="T200" i="5"/>
  <c r="Q200" i="5"/>
  <c r="T199" i="5"/>
  <c r="Q199" i="5"/>
  <c r="T198" i="5"/>
  <c r="Q198" i="5"/>
  <c r="T197" i="5"/>
  <c r="Q197" i="5"/>
  <c r="T196" i="5"/>
  <c r="Q196" i="5"/>
  <c r="T195" i="5"/>
  <c r="Q195" i="5"/>
  <c r="T194" i="5"/>
  <c r="Q194" i="5"/>
  <c r="T193" i="5"/>
  <c r="Q193" i="5"/>
  <c r="T192" i="5"/>
  <c r="Q192" i="5"/>
  <c r="T191" i="5"/>
  <c r="Q191" i="5"/>
  <c r="T190" i="5"/>
  <c r="Q190" i="5"/>
  <c r="T189" i="5"/>
  <c r="Q189" i="5"/>
  <c r="T188" i="5"/>
  <c r="Q188" i="5"/>
  <c r="T187" i="5"/>
  <c r="Q187" i="5"/>
  <c r="T186" i="5"/>
  <c r="Q186" i="5"/>
  <c r="T185" i="5"/>
  <c r="Q185" i="5"/>
  <c r="T184" i="5"/>
  <c r="Q184" i="5"/>
  <c r="T183" i="5"/>
  <c r="Q183" i="5"/>
  <c r="T182" i="5"/>
  <c r="Q182" i="5"/>
  <c r="T181" i="5"/>
  <c r="Q181" i="5"/>
  <c r="T180" i="5"/>
  <c r="Q180" i="5"/>
  <c r="T179" i="5"/>
  <c r="Q179" i="5"/>
  <c r="T178" i="5"/>
  <c r="Q178" i="5"/>
  <c r="T177" i="5"/>
  <c r="Q177" i="5"/>
  <c r="T176" i="5"/>
  <c r="Q176" i="5"/>
  <c r="T175" i="5"/>
  <c r="Q175" i="5"/>
  <c r="T174" i="5"/>
  <c r="Q174" i="5"/>
  <c r="T173" i="5"/>
  <c r="Q173" i="5"/>
  <c r="T172" i="5"/>
  <c r="Q172" i="5"/>
  <c r="T171" i="5"/>
  <c r="Q171" i="5"/>
  <c r="T170" i="5"/>
  <c r="Q170" i="5"/>
  <c r="T169" i="5"/>
  <c r="Q169" i="5"/>
  <c r="T168" i="5"/>
  <c r="Q168" i="5"/>
  <c r="T167" i="5"/>
  <c r="Q167" i="5"/>
  <c r="T166" i="5"/>
  <c r="Q166" i="5"/>
  <c r="T165" i="5"/>
  <c r="Q165" i="5"/>
  <c r="T164" i="5"/>
  <c r="Q164" i="5"/>
  <c r="T163" i="5"/>
  <c r="Q163" i="5"/>
  <c r="T162" i="5"/>
  <c r="Q162" i="5"/>
  <c r="T161" i="5"/>
  <c r="Q161" i="5"/>
  <c r="T160" i="5"/>
  <c r="Q160" i="5"/>
  <c r="T159" i="5"/>
  <c r="Q159" i="5"/>
  <c r="T158" i="5"/>
  <c r="Q158" i="5"/>
  <c r="T157" i="5"/>
  <c r="Q157" i="5"/>
  <c r="T156" i="5"/>
  <c r="Q156" i="5"/>
  <c r="T155" i="5"/>
  <c r="Q155" i="5"/>
  <c r="T154" i="5"/>
  <c r="Q154" i="5"/>
  <c r="T153" i="5"/>
  <c r="Q153" i="5"/>
  <c r="T152" i="5"/>
  <c r="Q152" i="5"/>
  <c r="T151" i="5"/>
  <c r="Q151" i="5"/>
  <c r="T150" i="5"/>
  <c r="Q150" i="5"/>
  <c r="T149" i="5"/>
  <c r="Q149" i="5"/>
  <c r="T148" i="5"/>
  <c r="Q148" i="5"/>
  <c r="T147" i="5"/>
  <c r="Q147" i="5"/>
  <c r="T146" i="5"/>
  <c r="Q146" i="5"/>
  <c r="T145" i="5"/>
  <c r="Q145" i="5"/>
  <c r="T144" i="5"/>
  <c r="Q144" i="5"/>
  <c r="T143" i="5"/>
  <c r="Q143" i="5"/>
  <c r="T142" i="5"/>
  <c r="Q142" i="5"/>
  <c r="T141" i="5"/>
  <c r="Q141" i="5"/>
  <c r="T140" i="5"/>
  <c r="Q140" i="5"/>
  <c r="T139" i="5"/>
  <c r="Q139" i="5"/>
  <c r="T138" i="5"/>
  <c r="Q138" i="5"/>
  <c r="T137" i="5"/>
  <c r="Q137" i="5"/>
  <c r="T136" i="5"/>
  <c r="Q136" i="5"/>
  <c r="T135" i="5"/>
  <c r="Q135" i="5"/>
  <c r="T134" i="5"/>
  <c r="Q134" i="5"/>
  <c r="T133" i="5"/>
  <c r="Q133" i="5"/>
  <c r="T132" i="5"/>
  <c r="Q132" i="5"/>
  <c r="T131" i="5"/>
  <c r="Q131" i="5"/>
  <c r="T130" i="5"/>
  <c r="Q130" i="5"/>
  <c r="T129" i="5"/>
  <c r="Q129" i="5"/>
  <c r="T128" i="5"/>
  <c r="Q128" i="5"/>
  <c r="T127" i="5"/>
  <c r="Q127" i="5"/>
  <c r="T126" i="5"/>
  <c r="Q126" i="5"/>
  <c r="T125" i="5"/>
  <c r="Q125" i="5"/>
  <c r="T124" i="5"/>
  <c r="Q124" i="5"/>
  <c r="T123" i="5"/>
  <c r="Q123" i="5"/>
  <c r="T122" i="5"/>
  <c r="Q122" i="5"/>
  <c r="T121" i="5"/>
  <c r="Q121" i="5"/>
  <c r="T120" i="5"/>
  <c r="Q120" i="5"/>
  <c r="T119" i="5"/>
  <c r="Q119" i="5"/>
  <c r="T118" i="5"/>
  <c r="Q118" i="5"/>
  <c r="T117" i="5"/>
  <c r="Q117" i="5"/>
  <c r="T116" i="5"/>
  <c r="Q116" i="5"/>
  <c r="T115" i="5"/>
  <c r="Q115" i="5"/>
  <c r="T114" i="5"/>
  <c r="Q114" i="5"/>
  <c r="T113" i="5"/>
  <c r="Q113" i="5"/>
  <c r="T112" i="5"/>
  <c r="Q112" i="5"/>
  <c r="T111" i="5"/>
  <c r="Q111" i="5"/>
  <c r="T110" i="5"/>
  <c r="Q110" i="5"/>
  <c r="T109" i="5"/>
  <c r="Q109" i="5"/>
  <c r="T108" i="5"/>
  <c r="Q108" i="5"/>
  <c r="T107" i="5"/>
  <c r="Q107" i="5"/>
  <c r="T106" i="5"/>
  <c r="Q106" i="5"/>
  <c r="T105" i="5"/>
  <c r="Q105" i="5"/>
  <c r="T104" i="5"/>
  <c r="Q104" i="5"/>
  <c r="T103" i="5"/>
  <c r="Q103" i="5"/>
  <c r="T102" i="5"/>
  <c r="Q102" i="5"/>
  <c r="T101" i="5"/>
  <c r="Q101" i="5"/>
  <c r="T100" i="5"/>
  <c r="Q100" i="5"/>
  <c r="T99" i="5"/>
  <c r="Q99" i="5"/>
  <c r="T98" i="5"/>
  <c r="Q98" i="5"/>
  <c r="T97" i="5"/>
  <c r="Q97" i="5"/>
  <c r="T96" i="5"/>
  <c r="Q96" i="5"/>
  <c r="T95" i="5"/>
  <c r="Q95" i="5"/>
  <c r="T94" i="5"/>
  <c r="Q94" i="5"/>
  <c r="T93" i="5"/>
  <c r="Q93" i="5"/>
  <c r="T92" i="5"/>
  <c r="Q92" i="5"/>
  <c r="T91" i="5"/>
  <c r="Q91" i="5"/>
  <c r="T90" i="5"/>
  <c r="Q90" i="5"/>
  <c r="T89" i="5"/>
  <c r="Q89" i="5"/>
  <c r="T88" i="5"/>
  <c r="Q88" i="5"/>
  <c r="T87" i="5"/>
  <c r="Q87" i="5"/>
  <c r="T86" i="5"/>
  <c r="Q86" i="5"/>
  <c r="T85" i="5"/>
  <c r="Q85" i="5"/>
  <c r="T84" i="5"/>
  <c r="Q84" i="5"/>
  <c r="T83" i="5"/>
  <c r="Q83" i="5"/>
  <c r="T82" i="5"/>
  <c r="Q82" i="5"/>
  <c r="T81" i="5"/>
  <c r="Q81" i="5"/>
  <c r="T80" i="5"/>
  <c r="Q80" i="5"/>
  <c r="T79" i="5"/>
  <c r="Q79" i="5"/>
  <c r="T78" i="5"/>
  <c r="Q78" i="5"/>
  <c r="T77" i="5"/>
  <c r="Q77" i="5"/>
  <c r="T76" i="5"/>
  <c r="Q76" i="5"/>
  <c r="T75" i="5"/>
  <c r="Q75" i="5"/>
  <c r="T74" i="5"/>
  <c r="Q74" i="5"/>
  <c r="T73" i="5"/>
  <c r="Q73" i="5"/>
  <c r="T72" i="5"/>
  <c r="Q72" i="5"/>
  <c r="T71" i="5"/>
  <c r="Q71" i="5"/>
  <c r="T70" i="5"/>
  <c r="Q70" i="5"/>
  <c r="T69" i="5"/>
  <c r="Q69" i="5"/>
  <c r="T68" i="5"/>
  <c r="Q68" i="5"/>
  <c r="T67" i="5"/>
  <c r="Q67" i="5"/>
  <c r="T66" i="5"/>
  <c r="Q66" i="5"/>
  <c r="T65" i="5"/>
  <c r="Q65" i="5"/>
  <c r="T64" i="5"/>
  <c r="Q64" i="5"/>
  <c r="T63" i="5"/>
  <c r="Q63" i="5"/>
  <c r="T62" i="5"/>
  <c r="Q62" i="5"/>
  <c r="T61" i="5"/>
  <c r="Q61" i="5"/>
  <c r="T60" i="5"/>
  <c r="Q60" i="5"/>
  <c r="T59" i="5"/>
  <c r="Q59" i="5"/>
  <c r="T58" i="5"/>
  <c r="Q58" i="5"/>
  <c r="T57" i="5"/>
  <c r="Q57" i="5"/>
  <c r="T56" i="5"/>
  <c r="Q56" i="5"/>
  <c r="T55" i="5"/>
  <c r="Q55" i="5"/>
  <c r="T54" i="5"/>
  <c r="Q54" i="5"/>
  <c r="T53" i="5"/>
  <c r="Q53" i="5"/>
  <c r="T52" i="5"/>
  <c r="Q52" i="5"/>
  <c r="T51" i="5"/>
  <c r="Q51" i="5"/>
  <c r="T50" i="5"/>
  <c r="Q50" i="5"/>
  <c r="T49" i="5"/>
  <c r="Q49" i="5"/>
  <c r="T48" i="5"/>
  <c r="Q48" i="5"/>
  <c r="T47" i="5"/>
  <c r="Q47" i="5"/>
  <c r="T46" i="5"/>
  <c r="Q46" i="5"/>
  <c r="T45" i="5"/>
  <c r="Q45" i="5"/>
  <c r="T44" i="5"/>
  <c r="Q44" i="5"/>
  <c r="T43" i="5"/>
  <c r="Q43" i="5"/>
  <c r="T42" i="5"/>
  <c r="Q42" i="5"/>
  <c r="T41" i="5"/>
  <c r="Q41" i="5"/>
  <c r="T40" i="5"/>
  <c r="Q40" i="5"/>
  <c r="T39" i="5"/>
  <c r="Q39" i="5"/>
  <c r="T38" i="5"/>
  <c r="Q38" i="5"/>
  <c r="T37" i="5"/>
  <c r="Q37" i="5"/>
  <c r="T36" i="5"/>
  <c r="Q36" i="5"/>
  <c r="T35" i="5"/>
  <c r="Q35" i="5"/>
  <c r="T34" i="5"/>
  <c r="Q34" i="5"/>
  <c r="T33" i="5"/>
  <c r="Q33" i="5"/>
  <c r="T32" i="5"/>
  <c r="Q32" i="5"/>
  <c r="T31" i="5"/>
  <c r="Q31" i="5"/>
  <c r="T30" i="5"/>
  <c r="Q30" i="5"/>
  <c r="T29" i="5"/>
  <c r="Q29" i="5"/>
  <c r="T28" i="5"/>
  <c r="Q28" i="5"/>
  <c r="T27" i="5"/>
  <c r="Q27" i="5"/>
  <c r="T26" i="5"/>
  <c r="Q26" i="5"/>
  <c r="T25" i="5"/>
  <c r="Q25" i="5"/>
  <c r="T24" i="5"/>
  <c r="Q24" i="5"/>
  <c r="T23" i="5"/>
  <c r="Q23" i="5"/>
  <c r="T22" i="5"/>
  <c r="Q22" i="5"/>
  <c r="T21" i="5"/>
  <c r="Q21" i="5"/>
  <c r="T20" i="5"/>
  <c r="Q20" i="5"/>
  <c r="T19" i="5"/>
  <c r="Q19" i="5"/>
  <c r="T18" i="5"/>
  <c r="Q18" i="5"/>
  <c r="T17" i="5"/>
  <c r="Q17" i="5"/>
  <c r="T16" i="5"/>
  <c r="Q16" i="5"/>
  <c r="T15" i="5"/>
  <c r="H4" i="5"/>
  <c r="F4" i="5"/>
  <c r="C4" i="5"/>
  <c r="C3" i="5"/>
  <c r="C2" i="5"/>
  <c r="N22" i="2"/>
  <c r="O22" i="2"/>
  <c r="N23" i="2"/>
  <c r="O23" i="2"/>
  <c r="N24" i="2"/>
  <c r="O24" i="2"/>
  <c r="N25" i="2"/>
  <c r="O25" i="2"/>
  <c r="N26" i="2"/>
  <c r="O26" i="2"/>
  <c r="N27" i="2"/>
  <c r="O27" i="2"/>
  <c r="N28" i="2"/>
  <c r="O28" i="2"/>
  <c r="N29" i="2"/>
  <c r="O29" i="2"/>
  <c r="N30" i="2"/>
  <c r="O30" i="2"/>
  <c r="N31" i="2"/>
  <c r="O31" i="2"/>
  <c r="N32" i="2"/>
  <c r="O32" i="2"/>
  <c r="N33" i="2"/>
  <c r="O33" i="2"/>
  <c r="N34" i="2"/>
  <c r="O34" i="2"/>
  <c r="N35" i="2"/>
  <c r="O35" i="2"/>
  <c r="N36" i="2"/>
  <c r="O36" i="2"/>
  <c r="N37" i="2"/>
  <c r="O37" i="2"/>
  <c r="N38" i="2"/>
  <c r="O38" i="2"/>
  <c r="N39" i="2"/>
  <c r="O39" i="2"/>
  <c r="N40" i="2"/>
  <c r="O40" i="2"/>
  <c r="N41" i="2"/>
  <c r="O41" i="2"/>
  <c r="N42" i="2"/>
  <c r="O42" i="2"/>
  <c r="N43" i="2"/>
  <c r="O43" i="2"/>
  <c r="N44" i="2"/>
  <c r="O44" i="2"/>
  <c r="N45" i="2"/>
  <c r="O45" i="2"/>
  <c r="N46" i="2"/>
  <c r="O46" i="2"/>
  <c r="N47" i="2"/>
  <c r="O47" i="2"/>
  <c r="N48" i="2"/>
  <c r="O48" i="2"/>
  <c r="N49" i="2"/>
  <c r="O49" i="2"/>
  <c r="N50" i="2"/>
  <c r="O50" i="2"/>
  <c r="N51" i="2"/>
  <c r="O51" i="2"/>
  <c r="N52" i="2"/>
  <c r="O52" i="2"/>
  <c r="N53" i="2"/>
  <c r="O53" i="2"/>
  <c r="N54" i="2"/>
  <c r="O54" i="2"/>
  <c r="N55" i="2"/>
  <c r="O55" i="2"/>
  <c r="N56" i="2"/>
  <c r="O56" i="2"/>
  <c r="N57" i="2"/>
  <c r="O57" i="2"/>
  <c r="N58" i="2"/>
  <c r="O58" i="2"/>
  <c r="N59" i="2"/>
  <c r="O59" i="2"/>
  <c r="N60" i="2"/>
  <c r="O60" i="2"/>
  <c r="N61" i="2"/>
  <c r="O61" i="2"/>
  <c r="N62" i="2"/>
  <c r="O62" i="2"/>
  <c r="N63" i="2"/>
  <c r="O63" i="2"/>
  <c r="N64" i="2"/>
  <c r="O64" i="2"/>
  <c r="N65" i="2"/>
  <c r="O65" i="2"/>
  <c r="N66" i="2"/>
  <c r="O66" i="2"/>
  <c r="N67" i="2"/>
  <c r="O67" i="2"/>
  <c r="N68" i="2"/>
  <c r="O68" i="2"/>
  <c r="N69" i="2"/>
  <c r="O69" i="2"/>
  <c r="N70" i="2"/>
  <c r="O70" i="2"/>
  <c r="N71" i="2"/>
  <c r="O71" i="2"/>
  <c r="N72" i="2"/>
  <c r="O72" i="2"/>
  <c r="N73" i="2"/>
  <c r="O73" i="2"/>
  <c r="N74" i="2"/>
  <c r="O74" i="2"/>
  <c r="N75" i="2"/>
  <c r="O75" i="2"/>
  <c r="N76" i="2"/>
  <c r="O76" i="2"/>
  <c r="N77" i="2"/>
  <c r="O77" i="2"/>
  <c r="N78" i="2"/>
  <c r="O78" i="2"/>
  <c r="N79" i="2"/>
  <c r="O79" i="2"/>
  <c r="N80" i="2"/>
  <c r="O80" i="2"/>
  <c r="N81" i="2"/>
  <c r="O81" i="2"/>
  <c r="N82" i="2"/>
  <c r="O82" i="2"/>
  <c r="N83" i="2"/>
  <c r="O83" i="2"/>
  <c r="N84" i="2"/>
  <c r="O84" i="2"/>
  <c r="N85" i="2"/>
  <c r="O85" i="2"/>
  <c r="N86" i="2"/>
  <c r="O86" i="2"/>
  <c r="N87" i="2"/>
  <c r="O87" i="2"/>
  <c r="N88" i="2"/>
  <c r="O88" i="2"/>
  <c r="N89" i="2"/>
  <c r="O89" i="2"/>
  <c r="N90" i="2"/>
  <c r="O90" i="2"/>
  <c r="N91" i="2"/>
  <c r="O91" i="2"/>
  <c r="N92" i="2"/>
  <c r="O92" i="2"/>
  <c r="N93" i="2"/>
  <c r="O93" i="2"/>
  <c r="N94" i="2"/>
  <c r="O94" i="2"/>
  <c r="N95" i="2"/>
  <c r="O95" i="2"/>
  <c r="N96" i="2"/>
  <c r="O96" i="2"/>
  <c r="N97" i="2"/>
  <c r="O97" i="2"/>
  <c r="N98" i="2"/>
  <c r="O98" i="2"/>
  <c r="N99" i="2"/>
  <c r="O99" i="2"/>
  <c r="N100" i="2"/>
  <c r="O100" i="2"/>
  <c r="N101" i="2"/>
  <c r="O101" i="2"/>
  <c r="N102" i="2"/>
  <c r="O102" i="2"/>
  <c r="N103" i="2"/>
  <c r="O103" i="2"/>
  <c r="N104" i="2"/>
  <c r="O104" i="2"/>
  <c r="N105" i="2"/>
  <c r="O105" i="2"/>
  <c r="N106" i="2"/>
  <c r="O106" i="2"/>
  <c r="N107" i="2"/>
  <c r="O107" i="2"/>
  <c r="N108" i="2"/>
  <c r="O108" i="2"/>
  <c r="N109" i="2"/>
  <c r="O109" i="2"/>
  <c r="N110" i="2"/>
  <c r="O110" i="2"/>
  <c r="N111" i="2"/>
  <c r="O111" i="2"/>
  <c r="N112" i="2"/>
  <c r="O112" i="2"/>
  <c r="N113" i="2"/>
  <c r="O113" i="2"/>
  <c r="N114" i="2"/>
  <c r="O114" i="2"/>
  <c r="N115" i="2"/>
  <c r="O115" i="2"/>
  <c r="N116" i="2"/>
  <c r="O116" i="2"/>
  <c r="N117" i="2"/>
  <c r="O117" i="2"/>
  <c r="N118" i="2"/>
  <c r="O118" i="2"/>
  <c r="N119" i="2"/>
  <c r="O119" i="2"/>
  <c r="N120" i="2"/>
  <c r="O120" i="2"/>
  <c r="N121" i="2"/>
  <c r="O121" i="2"/>
  <c r="N122" i="2"/>
  <c r="O122" i="2"/>
  <c r="N123" i="2"/>
  <c r="O123" i="2"/>
  <c r="N124" i="2"/>
  <c r="O124" i="2"/>
  <c r="N125" i="2"/>
  <c r="O125" i="2"/>
  <c r="N126" i="2"/>
  <c r="O126" i="2"/>
  <c r="N127" i="2"/>
  <c r="O127" i="2"/>
  <c r="N128" i="2"/>
  <c r="O128" i="2"/>
  <c r="N129" i="2"/>
  <c r="O129" i="2"/>
  <c r="N130" i="2"/>
  <c r="O130" i="2"/>
  <c r="N131" i="2"/>
  <c r="O131" i="2"/>
  <c r="N132" i="2"/>
  <c r="O132" i="2"/>
  <c r="N133" i="2"/>
  <c r="O133" i="2"/>
  <c r="N134" i="2"/>
  <c r="O134" i="2"/>
  <c r="N135" i="2"/>
  <c r="O135" i="2"/>
  <c r="N136" i="2"/>
  <c r="O136" i="2"/>
  <c r="N137" i="2"/>
  <c r="O137" i="2"/>
  <c r="N138" i="2"/>
  <c r="O138" i="2"/>
  <c r="N139" i="2"/>
  <c r="O139" i="2"/>
  <c r="N140" i="2"/>
  <c r="O140" i="2"/>
  <c r="N141" i="2"/>
  <c r="O141" i="2"/>
  <c r="N142" i="2"/>
  <c r="O142" i="2"/>
  <c r="N143" i="2"/>
  <c r="O143" i="2"/>
  <c r="N144" i="2"/>
  <c r="O144" i="2"/>
  <c r="N145" i="2"/>
  <c r="O145" i="2"/>
  <c r="N146" i="2"/>
  <c r="O146" i="2"/>
  <c r="N147" i="2"/>
  <c r="O147" i="2"/>
  <c r="N148" i="2"/>
  <c r="O148" i="2"/>
  <c r="N149" i="2"/>
  <c r="O149" i="2"/>
  <c r="N150" i="2"/>
  <c r="O150" i="2"/>
  <c r="N151" i="2"/>
  <c r="O151" i="2"/>
  <c r="N152" i="2"/>
  <c r="O152" i="2"/>
  <c r="N153" i="2"/>
  <c r="O153" i="2"/>
  <c r="N154" i="2"/>
  <c r="O154" i="2"/>
  <c r="N155" i="2"/>
  <c r="O155" i="2"/>
  <c r="N156" i="2"/>
  <c r="O156" i="2"/>
  <c r="N157" i="2"/>
  <c r="O157" i="2"/>
  <c r="N158" i="2"/>
  <c r="O158" i="2"/>
  <c r="N159" i="2"/>
  <c r="O159" i="2"/>
  <c r="N160" i="2"/>
  <c r="O160" i="2"/>
  <c r="N161" i="2"/>
  <c r="O161" i="2"/>
  <c r="N162" i="2"/>
  <c r="O162" i="2"/>
  <c r="N163" i="2"/>
  <c r="O163" i="2"/>
  <c r="N164" i="2"/>
  <c r="O164" i="2"/>
  <c r="N165" i="2"/>
  <c r="O165" i="2"/>
  <c r="N166" i="2"/>
  <c r="O166" i="2"/>
  <c r="N167" i="2"/>
  <c r="O167" i="2"/>
  <c r="N168" i="2"/>
  <c r="O168" i="2"/>
  <c r="N169" i="2"/>
  <c r="O169" i="2"/>
  <c r="N170" i="2"/>
  <c r="O170" i="2"/>
  <c r="N171" i="2"/>
  <c r="O171" i="2"/>
  <c r="N172" i="2"/>
  <c r="O172" i="2"/>
  <c r="N173" i="2"/>
  <c r="O173" i="2"/>
  <c r="N174" i="2"/>
  <c r="O174" i="2"/>
  <c r="N175" i="2"/>
  <c r="O175" i="2"/>
  <c r="N176" i="2"/>
  <c r="O176" i="2"/>
  <c r="N177" i="2"/>
  <c r="O177" i="2"/>
  <c r="N178" i="2"/>
  <c r="O178" i="2"/>
  <c r="N179" i="2"/>
  <c r="O179" i="2"/>
  <c r="N180" i="2"/>
  <c r="O180" i="2"/>
  <c r="N181" i="2"/>
  <c r="O181" i="2"/>
  <c r="N182" i="2"/>
  <c r="O182" i="2"/>
  <c r="N183" i="2"/>
  <c r="O183" i="2"/>
  <c r="N184" i="2"/>
  <c r="O184" i="2"/>
  <c r="N185" i="2"/>
  <c r="O185" i="2"/>
  <c r="N186" i="2"/>
  <c r="O186" i="2"/>
  <c r="N187" i="2"/>
  <c r="O187" i="2"/>
  <c r="N188" i="2"/>
  <c r="O188" i="2"/>
  <c r="N189" i="2"/>
  <c r="O189" i="2"/>
  <c r="N190" i="2"/>
  <c r="O190" i="2"/>
  <c r="N191" i="2"/>
  <c r="O191" i="2"/>
  <c r="N192" i="2"/>
  <c r="O192" i="2"/>
  <c r="N193" i="2"/>
  <c r="O193" i="2"/>
  <c r="N194" i="2"/>
  <c r="O194" i="2"/>
  <c r="N195" i="2"/>
  <c r="O195" i="2"/>
  <c r="N196" i="2"/>
  <c r="O196" i="2"/>
  <c r="N197" i="2"/>
  <c r="O197" i="2"/>
  <c r="N198" i="2"/>
  <c r="O198" i="2"/>
  <c r="N199" i="2"/>
  <c r="O199" i="2"/>
  <c r="N200" i="2"/>
  <c r="O200" i="2"/>
  <c r="N201" i="2"/>
  <c r="O201" i="2"/>
  <c r="N202" i="2"/>
  <c r="O202" i="2"/>
  <c r="N203" i="2"/>
  <c r="O203" i="2"/>
  <c r="N204" i="2"/>
  <c r="O204" i="2"/>
  <c r="N205" i="2"/>
  <c r="O205" i="2"/>
  <c r="N206" i="2"/>
  <c r="O206" i="2"/>
  <c r="N207" i="2"/>
  <c r="O207" i="2"/>
  <c r="N208" i="2"/>
  <c r="O208" i="2"/>
  <c r="N209" i="2"/>
  <c r="O209" i="2"/>
  <c r="N210" i="2"/>
  <c r="O210" i="2"/>
  <c r="N12" i="2"/>
  <c r="N13" i="2"/>
  <c r="O14" i="2"/>
  <c r="N15" i="2"/>
  <c r="O16" i="2"/>
  <c r="N17" i="2"/>
  <c r="O17" i="2"/>
  <c r="N18" i="2"/>
  <c r="O18" i="2"/>
  <c r="N19" i="2"/>
  <c r="O19" i="2"/>
  <c r="N20" i="2"/>
  <c r="O20" i="2"/>
  <c r="N21" i="2"/>
  <c r="O21" i="2"/>
  <c r="O11" i="2"/>
  <c r="N11" i="2"/>
  <c r="V12" i="2"/>
  <c r="Z14" i="2"/>
  <c r="Q14" i="3"/>
  <c r="Q15" i="3"/>
  <c r="W15" i="3" s="1"/>
  <c r="Q17" i="3"/>
  <c r="Q18" i="3"/>
  <c r="Q19" i="3"/>
  <c r="Q20" i="3"/>
  <c r="Q21" i="3"/>
  <c r="Q22" i="3"/>
  <c r="Q23" i="3"/>
  <c r="Q24" i="3"/>
  <c r="Q25" i="3"/>
  <c r="Q26" i="3"/>
  <c r="Q27" i="3"/>
  <c r="Q28" i="3"/>
  <c r="Q29" i="3"/>
  <c r="Q30" i="3"/>
  <c r="Q31" i="3"/>
  <c r="Q32" i="3"/>
  <c r="Q33" i="3"/>
  <c r="Q34" i="3"/>
  <c r="Q35" i="3"/>
  <c r="Q36" i="3"/>
  <c r="Q37" i="3"/>
  <c r="Q38" i="3"/>
  <c r="Q39" i="3"/>
  <c r="Q40" i="3"/>
  <c r="Q41" i="3"/>
  <c r="Q42" i="3"/>
  <c r="Q43" i="3"/>
  <c r="Q44" i="3"/>
  <c r="Q45" i="3"/>
  <c r="Q46" i="3"/>
  <c r="Q47" i="3"/>
  <c r="Q48" i="3"/>
  <c r="Q49" i="3"/>
  <c r="Q50" i="3"/>
  <c r="Q51" i="3"/>
  <c r="Q52" i="3"/>
  <c r="Q53" i="3"/>
  <c r="Q54" i="3"/>
  <c r="Q55" i="3"/>
  <c r="Q56" i="3"/>
  <c r="Q57" i="3"/>
  <c r="Q58" i="3"/>
  <c r="Q59" i="3"/>
  <c r="Q60" i="3"/>
  <c r="Q61" i="3"/>
  <c r="Q62" i="3"/>
  <c r="Q63" i="3"/>
  <c r="Q64" i="3"/>
  <c r="Q65" i="3"/>
  <c r="Q66" i="3"/>
  <c r="Q67" i="3"/>
  <c r="Q68" i="3"/>
  <c r="Q69" i="3"/>
  <c r="Q70" i="3"/>
  <c r="Q71" i="3"/>
  <c r="Q72" i="3"/>
  <c r="Q73" i="3"/>
  <c r="Q74" i="3"/>
  <c r="Q75" i="3"/>
  <c r="Q76" i="3"/>
  <c r="Q77" i="3"/>
  <c r="Q78" i="3"/>
  <c r="Q79" i="3"/>
  <c r="Q80" i="3"/>
  <c r="Q81" i="3"/>
  <c r="Q82" i="3"/>
  <c r="Q83" i="3"/>
  <c r="Q84" i="3"/>
  <c r="Q85" i="3"/>
  <c r="Q86" i="3"/>
  <c r="Q87" i="3"/>
  <c r="Q88" i="3"/>
  <c r="Q89" i="3"/>
  <c r="Q90" i="3"/>
  <c r="Q91" i="3"/>
  <c r="Q92" i="3"/>
  <c r="Q93" i="3"/>
  <c r="Q94" i="3"/>
  <c r="Q95" i="3"/>
  <c r="Q96" i="3"/>
  <c r="Q97" i="3"/>
  <c r="Q98" i="3"/>
  <c r="Q99" i="3"/>
  <c r="Q100" i="3"/>
  <c r="Q101" i="3"/>
  <c r="Q102" i="3"/>
  <c r="Q103" i="3"/>
  <c r="Q104" i="3"/>
  <c r="Q105" i="3"/>
  <c r="Q106" i="3"/>
  <c r="Q107" i="3"/>
  <c r="Q108" i="3"/>
  <c r="Q109" i="3"/>
  <c r="Q110" i="3"/>
  <c r="Q111" i="3"/>
  <c r="Q112" i="3"/>
  <c r="Q113" i="3"/>
  <c r="Q114" i="3"/>
  <c r="Q115" i="3"/>
  <c r="Q116" i="3"/>
  <c r="Q117" i="3"/>
  <c r="Q118" i="3"/>
  <c r="Q119" i="3"/>
  <c r="Q120" i="3"/>
  <c r="Q121" i="3"/>
  <c r="Q122" i="3"/>
  <c r="Q123" i="3"/>
  <c r="Q124" i="3"/>
  <c r="Q125" i="3"/>
  <c r="Q126" i="3"/>
  <c r="Q127" i="3"/>
  <c r="Q128" i="3"/>
  <c r="Q129" i="3"/>
  <c r="Q130" i="3"/>
  <c r="Q131" i="3"/>
  <c r="Q132" i="3"/>
  <c r="Q133" i="3"/>
  <c r="Q134" i="3"/>
  <c r="Q135" i="3"/>
  <c r="Q136" i="3"/>
  <c r="Q137" i="3"/>
  <c r="Q138" i="3"/>
  <c r="Q139" i="3"/>
  <c r="Q140" i="3"/>
  <c r="Q141" i="3"/>
  <c r="Q142" i="3"/>
  <c r="Q143" i="3"/>
  <c r="Q144" i="3"/>
  <c r="Q145" i="3"/>
  <c r="Q146" i="3"/>
  <c r="Q147" i="3"/>
  <c r="Q148" i="3"/>
  <c r="Q149" i="3"/>
  <c r="Q150" i="3"/>
  <c r="Q151" i="3"/>
  <c r="Q152" i="3"/>
  <c r="Q153" i="3"/>
  <c r="Q154" i="3"/>
  <c r="Q155" i="3"/>
  <c r="Q156" i="3"/>
  <c r="Q157" i="3"/>
  <c r="Q158" i="3"/>
  <c r="Q159" i="3"/>
  <c r="Q160" i="3"/>
  <c r="Q161" i="3"/>
  <c r="Q162" i="3"/>
  <c r="Q163" i="3"/>
  <c r="Q164" i="3"/>
  <c r="Q165" i="3"/>
  <c r="Q166" i="3"/>
  <c r="Q167" i="3"/>
  <c r="Q168" i="3"/>
  <c r="Q169" i="3"/>
  <c r="Q170" i="3"/>
  <c r="Q171" i="3"/>
  <c r="Q172" i="3"/>
  <c r="Q173" i="3"/>
  <c r="Q174" i="3"/>
  <c r="Q175" i="3"/>
  <c r="Q176" i="3"/>
  <c r="Q177" i="3"/>
  <c r="Q178" i="3"/>
  <c r="Q179" i="3"/>
  <c r="Q180" i="3"/>
  <c r="Q181" i="3"/>
  <c r="Q182" i="3"/>
  <c r="Q183" i="3"/>
  <c r="Q184" i="3"/>
  <c r="Q185" i="3"/>
  <c r="Q186" i="3"/>
  <c r="Q187" i="3"/>
  <c r="Q188" i="3"/>
  <c r="Q189" i="3"/>
  <c r="Q190" i="3"/>
  <c r="Q191" i="3"/>
  <c r="Q192" i="3"/>
  <c r="Q193" i="3"/>
  <c r="Q194" i="3"/>
  <c r="Q195" i="3"/>
  <c r="Q196" i="3"/>
  <c r="Q197" i="3"/>
  <c r="Q198" i="3"/>
  <c r="Q199" i="3"/>
  <c r="Q200" i="3"/>
  <c r="Q201" i="3"/>
  <c r="Q202" i="3"/>
  <c r="Q203" i="3"/>
  <c r="Q204" i="3"/>
  <c r="Q205" i="3"/>
  <c r="Q206" i="3"/>
  <c r="Q207" i="3"/>
  <c r="Q208" i="3"/>
  <c r="Q209" i="3"/>
  <c r="Q210" i="3"/>
  <c r="Q211" i="3"/>
  <c r="Q212" i="3"/>
  <c r="Q213" i="3"/>
  <c r="Q214" i="3"/>
  <c r="Q215" i="3"/>
  <c r="Q216" i="3"/>
  <c r="Q217" i="3"/>
  <c r="Q218" i="3"/>
  <c r="Q219" i="3"/>
  <c r="Q220" i="3"/>
  <c r="Q221" i="3"/>
  <c r="Q222" i="3"/>
  <c r="Q223" i="3"/>
  <c r="Q224" i="3"/>
  <c r="Q225" i="3"/>
  <c r="Q226" i="3"/>
  <c r="Q227" i="3"/>
  <c r="Q228" i="3"/>
  <c r="Q229" i="3"/>
  <c r="Q230" i="3"/>
  <c r="Q231" i="3"/>
  <c r="Q232" i="3"/>
  <c r="Q233" i="3"/>
  <c r="Q234" i="3"/>
  <c r="Q235" i="3"/>
  <c r="Q236" i="3"/>
  <c r="Q237" i="3"/>
  <c r="Q238" i="3"/>
  <c r="Q239" i="3"/>
  <c r="Q240" i="3"/>
  <c r="Q241" i="3"/>
  <c r="Q242" i="3"/>
  <c r="Q243" i="3"/>
  <c r="Q244" i="3"/>
  <c r="Q245" i="3"/>
  <c r="Q246" i="3"/>
  <c r="Q247" i="3"/>
  <c r="Q248" i="3"/>
  <c r="Q249" i="3"/>
  <c r="Q250" i="3"/>
  <c r="Q251" i="3"/>
  <c r="Q252" i="3"/>
  <c r="Q253" i="3"/>
  <c r="Q254" i="3"/>
  <c r="Q255" i="3"/>
  <c r="Q256" i="3"/>
  <c r="Q257" i="3"/>
  <c r="Q258" i="3"/>
  <c r="Q259" i="3"/>
  <c r="Q260" i="3"/>
  <c r="Q261" i="3"/>
  <c r="Q262" i="3"/>
  <c r="Q263" i="3"/>
  <c r="Q264" i="3"/>
  <c r="Q265" i="3"/>
  <c r="Q266" i="3"/>
  <c r="Q267" i="3"/>
  <c r="Q268" i="3"/>
  <c r="Q269" i="3"/>
  <c r="Q270" i="3"/>
  <c r="Q271" i="3"/>
  <c r="Q272" i="3"/>
  <c r="Q273" i="3"/>
  <c r="Q274" i="3"/>
  <c r="Q275" i="3"/>
  <c r="Q276" i="3"/>
  <c r="Q277" i="3"/>
  <c r="Q278" i="3"/>
  <c r="Q279" i="3"/>
  <c r="Q280" i="3"/>
  <c r="Q281" i="3"/>
  <c r="Q282" i="3"/>
  <c r="Q283" i="3"/>
  <c r="Q284" i="3"/>
  <c r="Q285" i="3"/>
  <c r="Q286" i="3"/>
  <c r="Q287" i="3"/>
  <c r="Q288" i="3"/>
  <c r="Q289" i="3"/>
  <c r="Q290" i="3"/>
  <c r="Q291" i="3"/>
  <c r="Q292" i="3"/>
  <c r="Q293" i="3"/>
  <c r="Q294" i="3"/>
  <c r="Q295" i="3"/>
  <c r="Q296" i="3"/>
  <c r="Q297" i="3"/>
  <c r="Q298" i="3"/>
  <c r="Q299" i="3"/>
  <c r="Q300" i="3"/>
  <c r="Q301" i="3"/>
  <c r="Q302" i="3"/>
  <c r="Q303" i="3"/>
  <c r="Q304" i="3"/>
  <c r="Q305" i="3"/>
  <c r="Q306" i="3"/>
  <c r="Q307" i="3"/>
  <c r="Q308" i="3"/>
  <c r="Q309" i="3"/>
  <c r="Q310" i="3"/>
  <c r="Q311" i="3"/>
  <c r="Q312" i="3"/>
  <c r="Q313" i="3"/>
  <c r="Q314" i="3"/>
  <c r="Q315" i="3"/>
  <c r="Q316" i="3"/>
  <c r="Q317" i="3"/>
  <c r="Q318" i="3"/>
  <c r="Q319" i="3"/>
  <c r="Q320" i="3"/>
  <c r="Q321" i="3"/>
  <c r="Q322" i="3"/>
  <c r="Q323" i="3"/>
  <c r="Q324" i="3"/>
  <c r="Q325" i="3"/>
  <c r="Q326" i="3"/>
  <c r="Q327" i="3"/>
  <c r="Q328" i="3"/>
  <c r="Q329" i="3"/>
  <c r="Q330" i="3"/>
  <c r="Q331" i="3"/>
  <c r="Q332" i="3"/>
  <c r="Q333" i="3"/>
  <c r="Q334" i="3"/>
  <c r="Q335" i="3"/>
  <c r="Q336" i="3"/>
  <c r="Q337" i="3"/>
  <c r="Q338" i="3"/>
  <c r="Q339" i="3"/>
  <c r="Q340" i="3"/>
  <c r="Q341" i="3"/>
  <c r="Q342" i="3"/>
  <c r="Q343" i="3"/>
  <c r="Q344" i="3"/>
  <c r="Q345" i="3"/>
  <c r="Q346" i="3"/>
  <c r="Q347" i="3"/>
  <c r="Q348" i="3"/>
  <c r="Q349" i="3"/>
  <c r="Q350" i="3"/>
  <c r="Q351" i="3"/>
  <c r="Q352" i="3"/>
  <c r="Q353" i="3"/>
  <c r="Q354" i="3"/>
  <c r="Q355" i="3"/>
  <c r="Q356" i="3"/>
  <c r="Q357" i="3"/>
  <c r="Q358" i="3"/>
  <c r="Q359" i="3"/>
  <c r="Q360" i="3"/>
  <c r="Q361" i="3"/>
  <c r="Q362" i="3"/>
  <c r="Q363" i="3"/>
  <c r="Q364" i="3"/>
  <c r="Q365" i="3"/>
  <c r="Q366" i="3"/>
  <c r="Q367" i="3"/>
  <c r="Q368" i="3"/>
  <c r="Q369" i="3"/>
  <c r="Q370" i="3"/>
  <c r="Q371" i="3"/>
  <c r="Q372" i="3"/>
  <c r="Q373" i="3"/>
  <c r="Q374" i="3"/>
  <c r="Q375" i="3"/>
  <c r="Q376" i="3"/>
  <c r="Q377" i="3"/>
  <c r="Q378" i="3"/>
  <c r="Q379" i="3"/>
  <c r="Q380" i="3"/>
  <c r="Q381" i="3"/>
  <c r="Q382" i="3"/>
  <c r="Q383" i="3"/>
  <c r="Q384" i="3"/>
  <c r="Q385" i="3"/>
  <c r="Q386" i="3"/>
  <c r="Q387" i="3"/>
  <c r="Q388" i="3"/>
  <c r="Q389" i="3"/>
  <c r="Q390" i="3"/>
  <c r="Q391" i="3"/>
  <c r="Q392" i="3"/>
  <c r="Q393" i="3"/>
  <c r="Q394" i="3"/>
  <c r="Q395" i="3"/>
  <c r="Q396" i="3"/>
  <c r="Q397" i="3"/>
  <c r="Q398" i="3"/>
  <c r="Q399" i="3"/>
  <c r="Q400" i="3"/>
  <c r="Q401" i="3"/>
  <c r="Q402" i="3"/>
  <c r="Q403" i="3"/>
  <c r="Q404" i="3"/>
  <c r="Q405" i="3"/>
  <c r="Q406" i="3"/>
  <c r="Q407" i="3"/>
  <c r="Q408" i="3"/>
  <c r="Q409" i="3"/>
  <c r="Q410" i="3"/>
  <c r="Q411" i="3"/>
  <c r="Q412" i="3"/>
  <c r="Q413" i="3"/>
  <c r="Q414" i="3"/>
  <c r="Q415" i="3"/>
  <c r="Q416" i="3"/>
  <c r="Q417" i="3"/>
  <c r="Q418" i="3"/>
  <c r="Q419" i="3"/>
  <c r="Q420" i="3"/>
  <c r="Q421" i="3"/>
  <c r="Q422" i="3"/>
  <c r="Q423" i="3"/>
  <c r="Q424" i="3"/>
  <c r="Q425" i="3"/>
  <c r="Q426" i="3"/>
  <c r="Q427" i="3"/>
  <c r="Q428" i="3"/>
  <c r="Q429" i="3"/>
  <c r="Q430" i="3"/>
  <c r="Q431" i="3"/>
  <c r="Q432" i="3"/>
  <c r="Q433" i="3"/>
  <c r="Q434" i="3"/>
  <c r="Q435" i="3"/>
  <c r="Q436" i="3"/>
  <c r="Q437" i="3"/>
  <c r="Q438" i="3"/>
  <c r="Q439" i="3"/>
  <c r="Q440" i="3"/>
  <c r="Q441" i="3"/>
  <c r="Q442" i="3"/>
  <c r="Q443" i="3"/>
  <c r="Q444" i="3"/>
  <c r="Q445" i="3"/>
  <c r="Q446" i="3"/>
  <c r="Q447" i="3"/>
  <c r="Q448" i="3"/>
  <c r="Q449" i="3"/>
  <c r="Q450" i="3"/>
  <c r="Q451" i="3"/>
  <c r="Q452" i="3"/>
  <c r="Q453" i="3"/>
  <c r="Q454" i="3"/>
  <c r="Q455" i="3"/>
  <c r="Q456" i="3"/>
  <c r="Q457" i="3"/>
  <c r="Q458" i="3"/>
  <c r="Q459" i="3"/>
  <c r="Q460" i="3"/>
  <c r="Q461" i="3"/>
  <c r="Q462" i="3"/>
  <c r="Q463" i="3"/>
  <c r="Q464" i="3"/>
  <c r="Q465" i="3"/>
  <c r="Q466" i="3"/>
  <c r="Q467" i="3"/>
  <c r="Q468" i="3"/>
  <c r="Q469" i="3"/>
  <c r="Q470" i="3"/>
  <c r="Q471" i="3"/>
  <c r="Q472" i="3"/>
  <c r="Q473" i="3"/>
  <c r="Q474" i="3"/>
  <c r="Q475" i="3"/>
  <c r="Q476" i="3"/>
  <c r="Q477" i="3"/>
  <c r="Q478" i="3"/>
  <c r="Q479" i="3"/>
  <c r="Q480" i="3"/>
  <c r="Q481" i="3"/>
  <c r="Q482" i="3"/>
  <c r="Q483" i="3"/>
  <c r="Q484" i="3"/>
  <c r="Q485" i="3"/>
  <c r="Q486" i="3"/>
  <c r="Q487" i="3"/>
  <c r="Q488" i="3"/>
  <c r="Q489" i="3"/>
  <c r="Q490" i="3"/>
  <c r="Q491" i="3"/>
  <c r="Q492" i="3"/>
  <c r="Q493" i="3"/>
  <c r="Q494" i="3"/>
  <c r="Q495" i="3"/>
  <c r="Q496" i="3"/>
  <c r="Q497" i="3"/>
  <c r="Q498" i="3"/>
  <c r="Q499" i="3"/>
  <c r="Q500" i="3"/>
  <c r="Q501" i="3"/>
  <c r="Q502" i="3"/>
  <c r="Q503" i="3"/>
  <c r="Q504" i="3"/>
  <c r="Q505" i="3"/>
  <c r="Q506" i="3"/>
  <c r="Q507" i="3"/>
  <c r="Q508" i="3"/>
  <c r="Q509" i="3"/>
  <c r="Q510" i="3"/>
  <c r="Q511" i="3"/>
  <c r="Q512" i="3"/>
  <c r="Q513" i="3"/>
  <c r="Q514" i="3"/>
  <c r="Q515" i="3"/>
  <c r="Q516" i="3"/>
  <c r="Q517" i="3"/>
  <c r="Q518" i="3"/>
  <c r="Q519" i="3"/>
  <c r="Q520" i="3"/>
  <c r="Q521" i="3"/>
  <c r="Q522" i="3"/>
  <c r="Q523" i="3"/>
  <c r="Q524" i="3"/>
  <c r="Q525" i="3"/>
  <c r="Q526" i="3"/>
  <c r="Q527" i="3"/>
  <c r="Q528" i="3"/>
  <c r="Q529" i="3"/>
  <c r="Q530" i="3"/>
  <c r="Q531" i="3"/>
  <c r="Q532" i="3"/>
  <c r="Q533" i="3"/>
  <c r="Q534" i="3"/>
  <c r="Q535" i="3"/>
  <c r="Q536" i="3"/>
  <c r="Q537" i="3"/>
  <c r="Q538" i="3"/>
  <c r="Q539" i="3"/>
  <c r="Q540" i="3"/>
  <c r="Q541" i="3"/>
  <c r="Q542" i="3"/>
  <c r="Q543" i="3"/>
  <c r="Q544" i="3"/>
  <c r="Q545" i="3"/>
  <c r="Q546" i="3"/>
  <c r="Q547" i="3"/>
  <c r="Q548" i="3"/>
  <c r="Q549" i="3"/>
  <c r="Q550" i="3"/>
  <c r="Q551" i="3"/>
  <c r="Q552" i="3"/>
  <c r="Q553" i="3"/>
  <c r="Q554" i="3"/>
  <c r="Q555" i="3"/>
  <c r="Q556" i="3"/>
  <c r="Q557" i="3"/>
  <c r="Q558" i="3"/>
  <c r="Q559" i="3"/>
  <c r="Q560" i="3"/>
  <c r="Q561" i="3"/>
  <c r="Q562" i="3"/>
  <c r="Q563" i="3"/>
  <c r="Q564" i="3"/>
  <c r="Q565" i="3"/>
  <c r="Q566" i="3"/>
  <c r="Q567" i="3"/>
  <c r="Q568" i="3"/>
  <c r="Q569" i="3"/>
  <c r="Q570" i="3"/>
  <c r="Q571" i="3"/>
  <c r="Q572" i="3"/>
  <c r="Q573" i="3"/>
  <c r="Q574" i="3"/>
  <c r="Q575" i="3"/>
  <c r="Q576" i="3"/>
  <c r="Q577" i="3"/>
  <c r="Q578" i="3"/>
  <c r="Q579" i="3"/>
  <c r="Q580" i="3"/>
  <c r="Q581" i="3"/>
  <c r="Q582" i="3"/>
  <c r="Q583" i="3"/>
  <c r="Q584" i="3"/>
  <c r="Q585" i="3"/>
  <c r="Q586" i="3"/>
  <c r="Q587" i="3"/>
  <c r="Q588" i="3"/>
  <c r="Q589" i="3"/>
  <c r="Q590" i="3"/>
  <c r="Q591" i="3"/>
  <c r="Q592" i="3"/>
  <c r="Q593" i="3"/>
  <c r="Q594" i="3"/>
  <c r="Q595" i="3"/>
  <c r="Q596" i="3"/>
  <c r="Q597" i="3"/>
  <c r="Q598" i="3"/>
  <c r="Q599" i="3"/>
  <c r="Q600" i="3"/>
  <c r="Q601" i="3"/>
  <c r="Q602" i="3"/>
  <c r="Q603" i="3"/>
  <c r="Q604" i="3"/>
  <c r="Q605" i="3"/>
  <c r="Q606" i="3"/>
  <c r="Q607" i="3"/>
  <c r="Q608" i="3"/>
  <c r="Q609" i="3"/>
  <c r="Q610" i="3"/>
  <c r="Q611" i="3"/>
  <c r="Q612" i="3"/>
  <c r="Q613" i="3"/>
  <c r="Q614" i="3"/>
  <c r="Q615" i="3"/>
  <c r="Q616" i="3"/>
  <c r="Q617" i="3"/>
  <c r="Q618" i="3"/>
  <c r="Q619" i="3"/>
  <c r="Q620" i="3"/>
  <c r="Q621" i="3"/>
  <c r="Q622" i="3"/>
  <c r="Q623" i="3"/>
  <c r="Q624" i="3"/>
  <c r="Q625" i="3"/>
  <c r="Q626" i="3"/>
  <c r="Q627" i="3"/>
  <c r="Q628" i="3"/>
  <c r="Q629" i="3"/>
  <c r="Q630" i="3"/>
  <c r="Q631" i="3"/>
  <c r="Q632" i="3"/>
  <c r="Q633" i="3"/>
  <c r="Q634" i="3"/>
  <c r="Q635" i="3"/>
  <c r="Q636" i="3"/>
  <c r="Q637" i="3"/>
  <c r="Q638" i="3"/>
  <c r="Q639" i="3"/>
  <c r="Q640" i="3"/>
  <c r="Q641" i="3"/>
  <c r="Q642" i="3"/>
  <c r="Q643" i="3"/>
  <c r="Q644" i="3"/>
  <c r="Q645" i="3"/>
  <c r="Q646" i="3"/>
  <c r="Q647" i="3"/>
  <c r="Q648" i="3"/>
  <c r="Q649" i="3"/>
  <c r="Q650" i="3"/>
  <c r="Q651" i="3"/>
  <c r="Q652" i="3"/>
  <c r="Q653" i="3"/>
  <c r="Q654" i="3"/>
  <c r="Q655" i="3"/>
  <c r="Q656" i="3"/>
  <c r="Q657" i="3"/>
  <c r="Q658" i="3"/>
  <c r="Q659" i="3"/>
  <c r="Q660" i="3"/>
  <c r="Q661" i="3"/>
  <c r="Q662" i="3"/>
  <c r="Q663" i="3"/>
  <c r="Q664" i="3"/>
  <c r="Q665" i="3"/>
  <c r="Q666" i="3"/>
  <c r="Q667" i="3"/>
  <c r="Q668" i="3"/>
  <c r="Q669" i="3"/>
  <c r="Q670" i="3"/>
  <c r="Q671" i="3"/>
  <c r="Q672" i="3"/>
  <c r="Q673" i="3"/>
  <c r="Q674" i="3"/>
  <c r="Q675" i="3"/>
  <c r="Q676" i="3"/>
  <c r="Q677" i="3"/>
  <c r="Q678" i="3"/>
  <c r="Q679" i="3"/>
  <c r="Q680" i="3"/>
  <c r="Q681" i="3"/>
  <c r="Q682" i="3"/>
  <c r="Q683" i="3"/>
  <c r="Q684" i="3"/>
  <c r="Q685" i="3"/>
  <c r="Q686" i="3"/>
  <c r="Q687" i="3"/>
  <c r="Q688" i="3"/>
  <c r="Q689" i="3"/>
  <c r="Q690" i="3"/>
  <c r="Q691" i="3"/>
  <c r="Q692" i="3"/>
  <c r="Q693" i="3"/>
  <c r="Q694" i="3"/>
  <c r="Q695" i="3"/>
  <c r="Q696" i="3"/>
  <c r="Q697" i="3"/>
  <c r="Q698" i="3"/>
  <c r="Q699" i="3"/>
  <c r="Q700" i="3"/>
  <c r="Q701" i="3"/>
  <c r="Q702" i="3"/>
  <c r="Q703" i="3"/>
  <c r="Q704" i="3"/>
  <c r="Q705" i="3"/>
  <c r="Q706" i="3"/>
  <c r="Q707" i="3"/>
  <c r="Q708" i="3"/>
  <c r="Q709" i="3"/>
  <c r="Q710" i="3"/>
  <c r="Q711" i="3"/>
  <c r="Q712" i="3"/>
  <c r="Q713" i="3"/>
  <c r="Q714" i="3"/>
  <c r="Q715" i="3"/>
  <c r="Q716" i="3"/>
  <c r="Q717" i="3"/>
  <c r="Q718" i="3"/>
  <c r="Q719" i="3"/>
  <c r="Q720" i="3"/>
  <c r="Q721" i="3"/>
  <c r="Q722" i="3"/>
  <c r="Q723" i="3"/>
  <c r="Q724" i="3"/>
  <c r="Q725" i="3"/>
  <c r="Q726" i="3"/>
  <c r="Q727" i="3"/>
  <c r="Q728" i="3"/>
  <c r="Q729" i="3"/>
  <c r="Q730" i="3"/>
  <c r="Q731" i="3"/>
  <c r="Q732" i="3"/>
  <c r="Q733" i="3"/>
  <c r="Q734" i="3"/>
  <c r="Q735" i="3"/>
  <c r="Q736" i="3"/>
  <c r="Q737" i="3"/>
  <c r="Q738" i="3"/>
  <c r="Q739" i="3"/>
  <c r="Q740" i="3"/>
  <c r="Q741" i="3"/>
  <c r="Q742" i="3"/>
  <c r="Q743" i="3"/>
  <c r="Q744" i="3"/>
  <c r="Q745" i="3"/>
  <c r="Q746" i="3"/>
  <c r="Q747" i="3"/>
  <c r="Q748" i="3"/>
  <c r="Q749" i="3"/>
  <c r="Q750" i="3"/>
  <c r="Q751" i="3"/>
  <c r="Q752" i="3"/>
  <c r="Q753" i="3"/>
  <c r="Q754" i="3"/>
  <c r="Q755" i="3"/>
  <c r="Q756" i="3"/>
  <c r="Q757" i="3"/>
  <c r="Q758" i="3"/>
  <c r="Q759" i="3"/>
  <c r="Q760" i="3"/>
  <c r="Q761" i="3"/>
  <c r="Q762" i="3"/>
  <c r="Q763" i="3"/>
  <c r="Q764" i="3"/>
  <c r="Q765" i="3"/>
  <c r="Q766" i="3"/>
  <c r="Q767" i="3"/>
  <c r="Q768" i="3"/>
  <c r="Q769" i="3"/>
  <c r="Q770" i="3"/>
  <c r="Q771" i="3"/>
  <c r="Q772" i="3"/>
  <c r="Q773" i="3"/>
  <c r="Q774" i="3"/>
  <c r="Q775" i="3"/>
  <c r="Q776" i="3"/>
  <c r="Q777" i="3"/>
  <c r="Q778" i="3"/>
  <c r="Q779" i="3"/>
  <c r="Q780" i="3"/>
  <c r="Q781" i="3"/>
  <c r="Q782" i="3"/>
  <c r="Q783" i="3"/>
  <c r="Q784" i="3"/>
  <c r="Q785" i="3"/>
  <c r="Q786" i="3"/>
  <c r="Q787" i="3"/>
  <c r="Q788" i="3"/>
  <c r="Q789" i="3"/>
  <c r="Q790" i="3"/>
  <c r="Q791" i="3"/>
  <c r="Q792" i="3"/>
  <c r="Q793" i="3"/>
  <c r="Q794" i="3"/>
  <c r="Q795" i="3"/>
  <c r="Q796" i="3"/>
  <c r="Q797" i="3"/>
  <c r="Q798" i="3"/>
  <c r="Q799" i="3"/>
  <c r="Q800" i="3"/>
  <c r="Q801" i="3"/>
  <c r="Q802" i="3"/>
  <c r="Q803" i="3"/>
  <c r="Q804" i="3"/>
  <c r="Q805" i="3"/>
  <c r="Q806" i="3"/>
  <c r="Q807" i="3"/>
  <c r="Q808" i="3"/>
  <c r="Q809" i="3"/>
  <c r="Q810" i="3"/>
  <c r="Q811" i="3"/>
  <c r="Q812" i="3"/>
  <c r="Q813" i="3"/>
  <c r="Q814" i="3"/>
  <c r="Q815" i="3"/>
  <c r="Q816" i="3"/>
  <c r="Q817" i="3"/>
  <c r="Q818" i="3"/>
  <c r="Q819" i="3"/>
  <c r="Q820" i="3"/>
  <c r="Q821" i="3"/>
  <c r="Q822" i="3"/>
  <c r="Q823" i="3"/>
  <c r="Q824" i="3"/>
  <c r="Q825" i="3"/>
  <c r="Q826" i="3"/>
  <c r="Q827" i="3"/>
  <c r="Q828" i="3"/>
  <c r="Q829" i="3"/>
  <c r="Q830" i="3"/>
  <c r="Q831" i="3"/>
  <c r="Q832" i="3"/>
  <c r="Q833" i="3"/>
  <c r="Q834" i="3"/>
  <c r="Q835" i="3"/>
  <c r="Q836" i="3"/>
  <c r="Q837" i="3"/>
  <c r="Q838" i="3"/>
  <c r="Q839" i="3"/>
  <c r="Q840" i="3"/>
  <c r="Q841" i="3"/>
  <c r="Q842" i="3"/>
  <c r="Q843" i="3"/>
  <c r="Q844" i="3"/>
  <c r="Q845" i="3"/>
  <c r="Q846" i="3"/>
  <c r="Q847" i="3"/>
  <c r="Q848" i="3"/>
  <c r="Q849" i="3"/>
  <c r="Q850" i="3"/>
  <c r="Q851" i="3"/>
  <c r="Q852" i="3"/>
  <c r="Q853" i="3"/>
  <c r="Q854" i="3"/>
  <c r="Q855" i="3"/>
  <c r="Q856" i="3"/>
  <c r="Q857" i="3"/>
  <c r="Q858" i="3"/>
  <c r="Q859" i="3"/>
  <c r="Q860" i="3"/>
  <c r="Q861" i="3"/>
  <c r="Q862" i="3"/>
  <c r="Q863" i="3"/>
  <c r="Q864" i="3"/>
  <c r="Q865" i="3"/>
  <c r="Q866" i="3"/>
  <c r="Q867" i="3"/>
  <c r="Q868" i="3"/>
  <c r="Q869" i="3"/>
  <c r="Q870" i="3"/>
  <c r="Q871" i="3"/>
  <c r="Q872" i="3"/>
  <c r="Q873" i="3"/>
  <c r="Q874" i="3"/>
  <c r="Q875" i="3"/>
  <c r="Q876" i="3"/>
  <c r="Q877" i="3"/>
  <c r="Q878" i="3"/>
  <c r="Q879" i="3"/>
  <c r="Q880" i="3"/>
  <c r="Q881" i="3"/>
  <c r="Q882" i="3"/>
  <c r="Q883" i="3"/>
  <c r="Q884" i="3"/>
  <c r="Q885" i="3"/>
  <c r="Q886" i="3"/>
  <c r="Q887" i="3"/>
  <c r="Q888" i="3"/>
  <c r="Q889" i="3"/>
  <c r="Q890" i="3"/>
  <c r="Q891" i="3"/>
  <c r="Q892" i="3"/>
  <c r="Q893" i="3"/>
  <c r="Q894" i="3"/>
  <c r="Q895" i="3"/>
  <c r="Q896" i="3"/>
  <c r="Q897" i="3"/>
  <c r="Q898" i="3"/>
  <c r="Q899" i="3"/>
  <c r="Q900" i="3"/>
  <c r="Q901" i="3"/>
  <c r="Q902" i="3"/>
  <c r="Q903" i="3"/>
  <c r="Q904" i="3"/>
  <c r="Q905" i="3"/>
  <c r="Q906" i="3"/>
  <c r="Q907" i="3"/>
  <c r="Q908" i="3"/>
  <c r="Q909" i="3"/>
  <c r="Q910" i="3"/>
  <c r="Q911" i="3"/>
  <c r="Q912" i="3"/>
  <c r="Q913" i="3"/>
  <c r="Q914" i="3"/>
  <c r="Q915" i="3"/>
  <c r="Q916" i="3"/>
  <c r="Q917" i="3"/>
  <c r="Q918" i="3"/>
  <c r="Q919" i="3"/>
  <c r="Q920" i="3"/>
  <c r="Q921" i="3"/>
  <c r="Q922" i="3"/>
  <c r="Q923" i="3"/>
  <c r="Q924" i="3"/>
  <c r="Q925" i="3"/>
  <c r="Q926" i="3"/>
  <c r="Q927" i="3"/>
  <c r="Q928" i="3"/>
  <c r="Q929" i="3"/>
  <c r="Q930" i="3"/>
  <c r="Q931" i="3"/>
  <c r="Q932" i="3"/>
  <c r="Q933" i="3"/>
  <c r="Q934" i="3"/>
  <c r="Q935" i="3"/>
  <c r="Q936" i="3"/>
  <c r="Q937" i="3"/>
  <c r="Q938" i="3"/>
  <c r="Q939" i="3"/>
  <c r="Q940" i="3"/>
  <c r="Q941" i="3"/>
  <c r="Q942" i="3"/>
  <c r="Q943" i="3"/>
  <c r="Q944" i="3"/>
  <c r="Q945" i="3"/>
  <c r="Q946" i="3"/>
  <c r="Q947" i="3"/>
  <c r="Q948" i="3"/>
  <c r="Q949" i="3"/>
  <c r="Q950" i="3"/>
  <c r="Q951" i="3"/>
  <c r="Q952" i="3"/>
  <c r="Q953" i="3"/>
  <c r="Q954" i="3"/>
  <c r="Q955" i="3"/>
  <c r="Q956" i="3"/>
  <c r="Q957" i="3"/>
  <c r="Q958" i="3"/>
  <c r="Q959" i="3"/>
  <c r="Q960" i="3"/>
  <c r="Q961" i="3"/>
  <c r="Q962" i="3"/>
  <c r="Q963" i="3"/>
  <c r="Q964" i="3"/>
  <c r="Q965" i="3"/>
  <c r="Q966" i="3"/>
  <c r="Q967" i="3"/>
  <c r="Q968" i="3"/>
  <c r="Q969" i="3"/>
  <c r="Q970" i="3"/>
  <c r="Q971" i="3"/>
  <c r="Q972" i="3"/>
  <c r="Q973" i="3"/>
  <c r="Q974" i="3"/>
  <c r="Q975" i="3"/>
  <c r="Q976" i="3"/>
  <c r="Q977" i="3"/>
  <c r="Q978" i="3"/>
  <c r="Q979" i="3"/>
  <c r="Q980" i="3"/>
  <c r="Q981" i="3"/>
  <c r="Q982" i="3"/>
  <c r="Q983" i="3"/>
  <c r="Q984" i="3"/>
  <c r="Q985" i="3"/>
  <c r="Q986" i="3"/>
  <c r="Q987" i="3"/>
  <c r="Q988" i="3"/>
  <c r="Q989" i="3"/>
  <c r="Q990" i="3"/>
  <c r="Q991" i="3"/>
  <c r="Q992" i="3"/>
  <c r="Q993" i="3"/>
  <c r="Q994" i="3"/>
  <c r="Q995" i="3"/>
  <c r="Q996" i="3"/>
  <c r="Q997" i="3"/>
  <c r="Q998" i="3"/>
  <c r="Q999" i="3"/>
  <c r="Q1000" i="3"/>
  <c r="Q1001" i="3"/>
  <c r="Q1002" i="3"/>
  <c r="Q1003" i="3"/>
  <c r="Q1004" i="3"/>
  <c r="Q1005" i="3"/>
  <c r="Q1006" i="3"/>
  <c r="Q1007" i="3"/>
  <c r="Q1008" i="3"/>
  <c r="Q1009" i="3"/>
  <c r="Q1010" i="3"/>
  <c r="Q1011" i="3"/>
  <c r="Q1012" i="3"/>
  <c r="Q1013" i="3"/>
  <c r="Q1014" i="3"/>
  <c r="Q1015" i="3"/>
  <c r="Q1016" i="3"/>
  <c r="Q1017" i="3"/>
  <c r="Q1018" i="3"/>
  <c r="Q1019" i="3"/>
  <c r="Q1020" i="3"/>
  <c r="Q1021" i="3"/>
  <c r="Q1022" i="3"/>
  <c r="Q1023" i="3"/>
  <c r="Q1024" i="3"/>
  <c r="Q1025" i="3"/>
  <c r="Q1026" i="3"/>
  <c r="Q1027" i="3"/>
  <c r="Q1028" i="3"/>
  <c r="Q1029" i="3"/>
  <c r="Q1030" i="3"/>
  <c r="Q1031" i="3"/>
  <c r="Q1032" i="3"/>
  <c r="Q1033" i="3"/>
  <c r="Q1034" i="3"/>
  <c r="Q1035" i="3"/>
  <c r="Q1036" i="3"/>
  <c r="Q1037" i="3"/>
  <c r="Q1038" i="3"/>
  <c r="Q1039" i="3"/>
  <c r="Q1040" i="3"/>
  <c r="Q1041" i="3"/>
  <c r="Q1042" i="3"/>
  <c r="Q1043" i="3"/>
  <c r="Q1044" i="3"/>
  <c r="Q1045" i="3"/>
  <c r="Q1046" i="3"/>
  <c r="Q1047" i="3"/>
  <c r="Q1048" i="3"/>
  <c r="Q1049" i="3"/>
  <c r="Q1050" i="3"/>
  <c r="Q1051" i="3"/>
  <c r="Q1052" i="3"/>
  <c r="Q1053" i="3"/>
  <c r="Q1054" i="3"/>
  <c r="Q1055" i="3"/>
  <c r="Q1056" i="3"/>
  <c r="Q1057" i="3"/>
  <c r="Q1058" i="3"/>
  <c r="Q1059" i="3"/>
  <c r="Q1060" i="3"/>
  <c r="Q1061" i="3"/>
  <c r="Q1062" i="3"/>
  <c r="Q1063" i="3"/>
  <c r="Q1064" i="3"/>
  <c r="Q1065" i="3"/>
  <c r="Q1066" i="3"/>
  <c r="Q1067" i="3"/>
  <c r="Q1068" i="3"/>
  <c r="Q1069" i="3"/>
  <c r="Q1070" i="3"/>
  <c r="Q1071" i="3"/>
  <c r="Q1072" i="3"/>
  <c r="Q1073" i="3"/>
  <c r="Q1074" i="3"/>
  <c r="Q1075" i="3"/>
  <c r="Q1076" i="3"/>
  <c r="Q1077" i="3"/>
  <c r="Q1078" i="3"/>
  <c r="Q1079" i="3"/>
  <c r="Q1080" i="3"/>
  <c r="Q1081" i="3"/>
  <c r="Q1082" i="3"/>
  <c r="Q1083" i="3"/>
  <c r="Q1084" i="3"/>
  <c r="Q1085" i="3"/>
  <c r="Q1086" i="3"/>
  <c r="Q1087" i="3"/>
  <c r="Q1088" i="3"/>
  <c r="Q1089" i="3"/>
  <c r="Q1090" i="3"/>
  <c r="Q1091" i="3"/>
  <c r="Q1092" i="3"/>
  <c r="Q1093" i="3"/>
  <c r="Q1094" i="3"/>
  <c r="Q1095" i="3"/>
  <c r="Q1096" i="3"/>
  <c r="Q1097" i="3"/>
  <c r="Q1098" i="3"/>
  <c r="Q1099" i="3"/>
  <c r="Q1100" i="3"/>
  <c r="Q1101" i="3"/>
  <c r="Q1102" i="3"/>
  <c r="Q1103" i="3"/>
  <c r="Q1104" i="3"/>
  <c r="Q1105" i="3"/>
  <c r="Q1106" i="3"/>
  <c r="Q1107" i="3"/>
  <c r="Q1108" i="3"/>
  <c r="Q1109" i="3"/>
  <c r="Q1110" i="3"/>
  <c r="Q1111" i="3"/>
  <c r="Q1112" i="3"/>
  <c r="Q1113" i="3"/>
  <c r="Q1114" i="3"/>
  <c r="Q1115" i="3"/>
  <c r="Q1116" i="3"/>
  <c r="Q1117" i="3"/>
  <c r="Q1118" i="3"/>
  <c r="Q1119" i="3"/>
  <c r="Q1120" i="3"/>
  <c r="Q1121" i="3"/>
  <c r="Q1122" i="3"/>
  <c r="Q1123" i="3"/>
  <c r="Q1124" i="3"/>
  <c r="Q1125" i="3"/>
  <c r="Q1126" i="3"/>
  <c r="Q1127" i="3"/>
  <c r="Q1128" i="3"/>
  <c r="Q1129" i="3"/>
  <c r="Q1130" i="3"/>
  <c r="Q1131" i="3"/>
  <c r="Q1132" i="3"/>
  <c r="Q1133" i="3"/>
  <c r="Q1134" i="3"/>
  <c r="Q1135" i="3"/>
  <c r="Q1136" i="3"/>
  <c r="Q1137" i="3"/>
  <c r="Q1138" i="3"/>
  <c r="Q1139" i="3"/>
  <c r="Q1140" i="3"/>
  <c r="Q1141" i="3"/>
  <c r="Q1142" i="3"/>
  <c r="Q1143" i="3"/>
  <c r="Q1144" i="3"/>
  <c r="Q1145" i="3"/>
  <c r="Q1146" i="3"/>
  <c r="Q1147" i="3"/>
  <c r="Q1148" i="3"/>
  <c r="Q1149" i="3"/>
  <c r="Q1150" i="3"/>
  <c r="Q1151" i="3"/>
  <c r="Q1152" i="3"/>
  <c r="Q1153" i="3"/>
  <c r="Q1154" i="3"/>
  <c r="Q1155" i="3"/>
  <c r="Q1156" i="3"/>
  <c r="Q1157" i="3"/>
  <c r="Q1158" i="3"/>
  <c r="Q1159" i="3"/>
  <c r="Q1160" i="3"/>
  <c r="Q1161" i="3"/>
  <c r="Q1162" i="3"/>
  <c r="Q1163" i="3"/>
  <c r="Q1164" i="3"/>
  <c r="Q1165" i="3"/>
  <c r="Q1166" i="3"/>
  <c r="Q1167" i="3"/>
  <c r="Q1168" i="3"/>
  <c r="Q1169" i="3"/>
  <c r="Q1170" i="3"/>
  <c r="Q1171" i="3"/>
  <c r="Q1172" i="3"/>
  <c r="Q1173" i="3"/>
  <c r="Q1174" i="3"/>
  <c r="Q1175" i="3"/>
  <c r="Q1176" i="3"/>
  <c r="Q1177" i="3"/>
  <c r="Q1178" i="3"/>
  <c r="Q1179" i="3"/>
  <c r="Q1180" i="3"/>
  <c r="Q1181" i="3"/>
  <c r="Q1182" i="3"/>
  <c r="Q1183" i="3"/>
  <c r="Q1184" i="3"/>
  <c r="Q1185" i="3"/>
  <c r="Q1186" i="3"/>
  <c r="Q1187" i="3"/>
  <c r="Q1188" i="3"/>
  <c r="Q1189" i="3"/>
  <c r="Q1190" i="3"/>
  <c r="Q1191" i="3"/>
  <c r="Q1192" i="3"/>
  <c r="Q1193" i="3"/>
  <c r="Q1194" i="3"/>
  <c r="Q1195" i="3"/>
  <c r="Q1196" i="3"/>
  <c r="Q1197" i="3"/>
  <c r="Q1198" i="3"/>
  <c r="Q1199" i="3"/>
  <c r="Q1200" i="3"/>
  <c r="Q1201" i="3"/>
  <c r="Q1202" i="3"/>
  <c r="Q1203" i="3"/>
  <c r="Q1204" i="3"/>
  <c r="Q1205" i="3"/>
  <c r="Q1206" i="3"/>
  <c r="Q1207" i="3"/>
  <c r="Q1208" i="3"/>
  <c r="Q1209" i="3"/>
  <c r="Q1210" i="3"/>
  <c r="Q1211" i="3"/>
  <c r="Q13" i="3"/>
  <c r="J20" i="2"/>
  <c r="J21" i="2"/>
  <c r="J22" i="2"/>
  <c r="J23" i="2"/>
  <c r="J24" i="2"/>
  <c r="J25" i="2"/>
  <c r="J26" i="2"/>
  <c r="J27" i="2"/>
  <c r="J28" i="2"/>
  <c r="J29" i="2"/>
  <c r="J30" i="2"/>
  <c r="J31" i="2"/>
  <c r="J32" i="2"/>
  <c r="J33" i="2"/>
  <c r="J34" i="2"/>
  <c r="J35" i="2"/>
  <c r="J36" i="2"/>
  <c r="J37" i="2"/>
  <c r="J38" i="2"/>
  <c r="J39" i="2"/>
  <c r="J40" i="2"/>
  <c r="J41" i="2"/>
  <c r="J42" i="2"/>
  <c r="J43" i="2"/>
  <c r="J44" i="2"/>
  <c r="J45" i="2"/>
  <c r="J46" i="2"/>
  <c r="J47" i="2"/>
  <c r="J48" i="2"/>
  <c r="J49" i="2"/>
  <c r="J50" i="2"/>
  <c r="J51" i="2"/>
  <c r="J52" i="2"/>
  <c r="J53" i="2"/>
  <c r="J54" i="2"/>
  <c r="J55" i="2"/>
  <c r="J56" i="2"/>
  <c r="J57" i="2"/>
  <c r="J58" i="2"/>
  <c r="J59" i="2"/>
  <c r="J60" i="2"/>
  <c r="J61" i="2"/>
  <c r="J62" i="2"/>
  <c r="J63" i="2"/>
  <c r="J64" i="2"/>
  <c r="J65" i="2"/>
  <c r="J66" i="2"/>
  <c r="J67" i="2"/>
  <c r="J68" i="2"/>
  <c r="J69" i="2"/>
  <c r="J70" i="2"/>
  <c r="J71" i="2"/>
  <c r="J72" i="2"/>
  <c r="J73" i="2"/>
  <c r="J74" i="2"/>
  <c r="J75" i="2"/>
  <c r="J76" i="2"/>
  <c r="J77" i="2"/>
  <c r="J78" i="2"/>
  <c r="J79" i="2"/>
  <c r="J80" i="2"/>
  <c r="J81" i="2"/>
  <c r="J82" i="2"/>
  <c r="J83" i="2"/>
  <c r="J84" i="2"/>
  <c r="J85" i="2"/>
  <c r="J86" i="2"/>
  <c r="J87" i="2"/>
  <c r="J88" i="2"/>
  <c r="J89" i="2"/>
  <c r="J90" i="2"/>
  <c r="J91" i="2"/>
  <c r="J92" i="2"/>
  <c r="J93" i="2"/>
  <c r="J94" i="2"/>
  <c r="J95" i="2"/>
  <c r="J96" i="2"/>
  <c r="J97" i="2"/>
  <c r="J98" i="2"/>
  <c r="J99" i="2"/>
  <c r="J100" i="2"/>
  <c r="J101" i="2"/>
  <c r="J102" i="2"/>
  <c r="J103" i="2"/>
  <c r="J104" i="2"/>
  <c r="J105" i="2"/>
  <c r="J106" i="2"/>
  <c r="J107" i="2"/>
  <c r="J108" i="2"/>
  <c r="J109" i="2"/>
  <c r="J110" i="2"/>
  <c r="J111" i="2"/>
  <c r="J112" i="2"/>
  <c r="J113" i="2"/>
  <c r="J114" i="2"/>
  <c r="J115" i="2"/>
  <c r="J116" i="2"/>
  <c r="J117" i="2"/>
  <c r="J118" i="2"/>
  <c r="J119" i="2"/>
  <c r="J120" i="2"/>
  <c r="J121" i="2"/>
  <c r="J122" i="2"/>
  <c r="J123" i="2"/>
  <c r="J124" i="2"/>
  <c r="J125" i="2"/>
  <c r="J126" i="2"/>
  <c r="J127" i="2"/>
  <c r="J128" i="2"/>
  <c r="J129" i="2"/>
  <c r="J130" i="2"/>
  <c r="J131" i="2"/>
  <c r="J132" i="2"/>
  <c r="J133" i="2"/>
  <c r="J134" i="2"/>
  <c r="J135" i="2"/>
  <c r="J136" i="2"/>
  <c r="J137" i="2"/>
  <c r="J138" i="2"/>
  <c r="J139" i="2"/>
  <c r="J140" i="2"/>
  <c r="J141" i="2"/>
  <c r="J142" i="2"/>
  <c r="J143" i="2"/>
  <c r="J144" i="2"/>
  <c r="J145" i="2"/>
  <c r="J146" i="2"/>
  <c r="J147" i="2"/>
  <c r="J148" i="2"/>
  <c r="J149" i="2"/>
  <c r="J150" i="2"/>
  <c r="J151" i="2"/>
  <c r="J152" i="2"/>
  <c r="J153" i="2"/>
  <c r="J154" i="2"/>
  <c r="J155" i="2"/>
  <c r="J156" i="2"/>
  <c r="J157" i="2"/>
  <c r="J158" i="2"/>
  <c r="J159" i="2"/>
  <c r="J160" i="2"/>
  <c r="J161" i="2"/>
  <c r="J162" i="2"/>
  <c r="J163" i="2"/>
  <c r="J164" i="2"/>
  <c r="J165" i="2"/>
  <c r="J166" i="2"/>
  <c r="J167" i="2"/>
  <c r="J168" i="2"/>
  <c r="J169" i="2"/>
  <c r="J170" i="2"/>
  <c r="J171" i="2"/>
  <c r="J172" i="2"/>
  <c r="J173" i="2"/>
  <c r="J174" i="2"/>
  <c r="J175" i="2"/>
  <c r="J176" i="2"/>
  <c r="J177" i="2"/>
  <c r="J178" i="2"/>
  <c r="J179" i="2"/>
  <c r="J180" i="2"/>
  <c r="J181" i="2"/>
  <c r="J182" i="2"/>
  <c r="J183" i="2"/>
  <c r="J184" i="2"/>
  <c r="J185" i="2"/>
  <c r="J186" i="2"/>
  <c r="J187" i="2"/>
  <c r="J188" i="2"/>
  <c r="J189" i="2"/>
  <c r="J190" i="2"/>
  <c r="J191" i="2"/>
  <c r="J192" i="2"/>
  <c r="J193" i="2"/>
  <c r="J194" i="2"/>
  <c r="J195" i="2"/>
  <c r="J196" i="2"/>
  <c r="J197" i="2"/>
  <c r="J198" i="2"/>
  <c r="J199" i="2"/>
  <c r="J200" i="2"/>
  <c r="J201" i="2"/>
  <c r="J202" i="2"/>
  <c r="J203" i="2"/>
  <c r="J204" i="2"/>
  <c r="J205" i="2"/>
  <c r="J206" i="2"/>
  <c r="J207" i="2"/>
  <c r="J208" i="2"/>
  <c r="J209" i="2"/>
  <c r="J210" i="2"/>
  <c r="J12" i="2"/>
  <c r="L12" i="2" s="1"/>
  <c r="J14" i="2"/>
  <c r="J16" i="2"/>
  <c r="N16" i="2" s="1"/>
  <c r="J17" i="2"/>
  <c r="J18" i="2"/>
  <c r="J19" i="2"/>
  <c r="T16" i="3"/>
  <c r="T17" i="3"/>
  <c r="T18" i="3"/>
  <c r="T19" i="3"/>
  <c r="T20" i="3"/>
  <c r="T21" i="3"/>
  <c r="T22" i="3"/>
  <c r="T23" i="3"/>
  <c r="T24" i="3"/>
  <c r="T25" i="3"/>
  <c r="T26" i="3"/>
  <c r="T27" i="3"/>
  <c r="T28" i="3"/>
  <c r="T29" i="3"/>
  <c r="T30" i="3"/>
  <c r="T31" i="3"/>
  <c r="T32" i="3"/>
  <c r="T33" i="3"/>
  <c r="T34" i="3"/>
  <c r="T35" i="3"/>
  <c r="T36" i="3"/>
  <c r="T37" i="3"/>
  <c r="T38" i="3"/>
  <c r="T39" i="3"/>
  <c r="T40" i="3"/>
  <c r="T41" i="3"/>
  <c r="T42" i="3"/>
  <c r="T43" i="3"/>
  <c r="T44" i="3"/>
  <c r="T45" i="3"/>
  <c r="T46" i="3"/>
  <c r="T47" i="3"/>
  <c r="T48" i="3"/>
  <c r="T49" i="3"/>
  <c r="T50" i="3"/>
  <c r="T51" i="3"/>
  <c r="T52" i="3"/>
  <c r="T53" i="3"/>
  <c r="T54" i="3"/>
  <c r="T55" i="3"/>
  <c r="T56" i="3"/>
  <c r="T57" i="3"/>
  <c r="T58" i="3"/>
  <c r="T59" i="3"/>
  <c r="T60" i="3"/>
  <c r="T61" i="3"/>
  <c r="T62" i="3"/>
  <c r="T63" i="3"/>
  <c r="T64" i="3"/>
  <c r="T65" i="3"/>
  <c r="T66" i="3"/>
  <c r="T67" i="3"/>
  <c r="T68" i="3"/>
  <c r="T69" i="3"/>
  <c r="T70" i="3"/>
  <c r="T71" i="3"/>
  <c r="T72" i="3"/>
  <c r="T73" i="3"/>
  <c r="T74" i="3"/>
  <c r="T75" i="3"/>
  <c r="T76" i="3"/>
  <c r="T77" i="3"/>
  <c r="T78" i="3"/>
  <c r="T79" i="3"/>
  <c r="T80" i="3"/>
  <c r="T81" i="3"/>
  <c r="T82" i="3"/>
  <c r="T83" i="3"/>
  <c r="T84" i="3"/>
  <c r="T85" i="3"/>
  <c r="T86" i="3"/>
  <c r="T87" i="3"/>
  <c r="T88" i="3"/>
  <c r="T89" i="3"/>
  <c r="T90" i="3"/>
  <c r="T91" i="3"/>
  <c r="T92" i="3"/>
  <c r="T93" i="3"/>
  <c r="T94" i="3"/>
  <c r="T95" i="3"/>
  <c r="T96" i="3"/>
  <c r="T97" i="3"/>
  <c r="T98" i="3"/>
  <c r="T99" i="3"/>
  <c r="T100" i="3"/>
  <c r="T101" i="3"/>
  <c r="T102" i="3"/>
  <c r="T103" i="3"/>
  <c r="T104" i="3"/>
  <c r="T105" i="3"/>
  <c r="T106" i="3"/>
  <c r="T107" i="3"/>
  <c r="T108" i="3"/>
  <c r="T109" i="3"/>
  <c r="T110" i="3"/>
  <c r="T111" i="3"/>
  <c r="T112" i="3"/>
  <c r="T113" i="3"/>
  <c r="T114" i="3"/>
  <c r="T115" i="3"/>
  <c r="T116" i="3"/>
  <c r="T117" i="3"/>
  <c r="T118" i="3"/>
  <c r="T119" i="3"/>
  <c r="T120" i="3"/>
  <c r="T121" i="3"/>
  <c r="T122" i="3"/>
  <c r="T123" i="3"/>
  <c r="T124" i="3"/>
  <c r="T125" i="3"/>
  <c r="T126" i="3"/>
  <c r="T127" i="3"/>
  <c r="T128" i="3"/>
  <c r="T129" i="3"/>
  <c r="T130" i="3"/>
  <c r="T131" i="3"/>
  <c r="T132" i="3"/>
  <c r="T133" i="3"/>
  <c r="T134" i="3"/>
  <c r="T135" i="3"/>
  <c r="T136" i="3"/>
  <c r="T137" i="3"/>
  <c r="T138" i="3"/>
  <c r="T139" i="3"/>
  <c r="T140" i="3"/>
  <c r="T141" i="3"/>
  <c r="T142" i="3"/>
  <c r="T143" i="3"/>
  <c r="T144" i="3"/>
  <c r="T145" i="3"/>
  <c r="T146" i="3"/>
  <c r="T147" i="3"/>
  <c r="T148" i="3"/>
  <c r="T149" i="3"/>
  <c r="T150" i="3"/>
  <c r="T151" i="3"/>
  <c r="T152" i="3"/>
  <c r="T153" i="3"/>
  <c r="T154" i="3"/>
  <c r="T155" i="3"/>
  <c r="T156" i="3"/>
  <c r="T157" i="3"/>
  <c r="T158" i="3"/>
  <c r="T159" i="3"/>
  <c r="T160" i="3"/>
  <c r="T161" i="3"/>
  <c r="T162" i="3"/>
  <c r="T163" i="3"/>
  <c r="T164" i="3"/>
  <c r="T165" i="3"/>
  <c r="T166" i="3"/>
  <c r="T167" i="3"/>
  <c r="T168" i="3"/>
  <c r="T169" i="3"/>
  <c r="T170" i="3"/>
  <c r="T171" i="3"/>
  <c r="T172" i="3"/>
  <c r="T173" i="3"/>
  <c r="T174" i="3"/>
  <c r="T175" i="3"/>
  <c r="T176" i="3"/>
  <c r="T177" i="3"/>
  <c r="T178" i="3"/>
  <c r="T179" i="3"/>
  <c r="T180" i="3"/>
  <c r="T181" i="3"/>
  <c r="T182" i="3"/>
  <c r="T183" i="3"/>
  <c r="T184" i="3"/>
  <c r="T185" i="3"/>
  <c r="T186" i="3"/>
  <c r="T187" i="3"/>
  <c r="T188" i="3"/>
  <c r="T189" i="3"/>
  <c r="T190" i="3"/>
  <c r="T191" i="3"/>
  <c r="T192" i="3"/>
  <c r="T193" i="3"/>
  <c r="T194" i="3"/>
  <c r="T195" i="3"/>
  <c r="T196" i="3"/>
  <c r="T197" i="3"/>
  <c r="T198" i="3"/>
  <c r="T199" i="3"/>
  <c r="T200" i="3"/>
  <c r="T201" i="3"/>
  <c r="T202" i="3"/>
  <c r="T203" i="3"/>
  <c r="T204" i="3"/>
  <c r="T205" i="3"/>
  <c r="T206" i="3"/>
  <c r="T207" i="3"/>
  <c r="T208" i="3"/>
  <c r="T209" i="3"/>
  <c r="T210" i="3"/>
  <c r="T211" i="3"/>
  <c r="T212" i="3"/>
  <c r="T213" i="3"/>
  <c r="T214" i="3"/>
  <c r="T215" i="3"/>
  <c r="T216" i="3"/>
  <c r="T217" i="3"/>
  <c r="T218" i="3"/>
  <c r="T219" i="3"/>
  <c r="T220" i="3"/>
  <c r="T221" i="3"/>
  <c r="T222" i="3"/>
  <c r="T223" i="3"/>
  <c r="T224" i="3"/>
  <c r="T225" i="3"/>
  <c r="T226" i="3"/>
  <c r="T227" i="3"/>
  <c r="T228" i="3"/>
  <c r="T229" i="3"/>
  <c r="T230" i="3"/>
  <c r="T231" i="3"/>
  <c r="T232" i="3"/>
  <c r="T233" i="3"/>
  <c r="T234" i="3"/>
  <c r="T235" i="3"/>
  <c r="T236" i="3"/>
  <c r="T237" i="3"/>
  <c r="T238" i="3"/>
  <c r="T239" i="3"/>
  <c r="T240" i="3"/>
  <c r="T241" i="3"/>
  <c r="T242" i="3"/>
  <c r="T243" i="3"/>
  <c r="T244" i="3"/>
  <c r="T245" i="3"/>
  <c r="T246" i="3"/>
  <c r="T247" i="3"/>
  <c r="T248" i="3"/>
  <c r="T249" i="3"/>
  <c r="T250" i="3"/>
  <c r="T251" i="3"/>
  <c r="T252" i="3"/>
  <c r="T253" i="3"/>
  <c r="T254" i="3"/>
  <c r="T255" i="3"/>
  <c r="T256" i="3"/>
  <c r="T257" i="3"/>
  <c r="T258" i="3"/>
  <c r="T259" i="3"/>
  <c r="T260" i="3"/>
  <c r="T261" i="3"/>
  <c r="T262" i="3"/>
  <c r="T263" i="3"/>
  <c r="T264" i="3"/>
  <c r="T265" i="3"/>
  <c r="T266" i="3"/>
  <c r="T267" i="3"/>
  <c r="T268" i="3"/>
  <c r="T269" i="3"/>
  <c r="T270" i="3"/>
  <c r="T271" i="3"/>
  <c r="T272" i="3"/>
  <c r="T273" i="3"/>
  <c r="T274" i="3"/>
  <c r="T275" i="3"/>
  <c r="T276" i="3"/>
  <c r="T277" i="3"/>
  <c r="T278" i="3"/>
  <c r="T279" i="3"/>
  <c r="T280" i="3"/>
  <c r="T281" i="3"/>
  <c r="T282" i="3"/>
  <c r="T283" i="3"/>
  <c r="T284" i="3"/>
  <c r="T285" i="3"/>
  <c r="T286" i="3"/>
  <c r="T287" i="3"/>
  <c r="T288" i="3"/>
  <c r="T289" i="3"/>
  <c r="T290" i="3"/>
  <c r="T291" i="3"/>
  <c r="T292" i="3"/>
  <c r="T293" i="3"/>
  <c r="T294" i="3"/>
  <c r="T295" i="3"/>
  <c r="T296" i="3"/>
  <c r="T297" i="3"/>
  <c r="T298" i="3"/>
  <c r="T299" i="3"/>
  <c r="T300" i="3"/>
  <c r="T301" i="3"/>
  <c r="T302" i="3"/>
  <c r="T303" i="3"/>
  <c r="T304" i="3"/>
  <c r="T305" i="3"/>
  <c r="T306" i="3"/>
  <c r="T307" i="3"/>
  <c r="T308" i="3"/>
  <c r="T309" i="3"/>
  <c r="T310" i="3"/>
  <c r="T311" i="3"/>
  <c r="T312" i="3"/>
  <c r="T313" i="3"/>
  <c r="T314" i="3"/>
  <c r="T315" i="3"/>
  <c r="T316" i="3"/>
  <c r="T317" i="3"/>
  <c r="T318" i="3"/>
  <c r="T319" i="3"/>
  <c r="T320" i="3"/>
  <c r="T321" i="3"/>
  <c r="T322" i="3"/>
  <c r="T323" i="3"/>
  <c r="T324" i="3"/>
  <c r="T325" i="3"/>
  <c r="T326" i="3"/>
  <c r="T327" i="3"/>
  <c r="T328" i="3"/>
  <c r="T329" i="3"/>
  <c r="T330" i="3"/>
  <c r="T331" i="3"/>
  <c r="T332" i="3"/>
  <c r="T333" i="3"/>
  <c r="T334" i="3"/>
  <c r="T335" i="3"/>
  <c r="T336" i="3"/>
  <c r="T337" i="3"/>
  <c r="T338" i="3"/>
  <c r="T339" i="3"/>
  <c r="T340" i="3"/>
  <c r="T341" i="3"/>
  <c r="T342" i="3"/>
  <c r="T343" i="3"/>
  <c r="T344" i="3"/>
  <c r="T345" i="3"/>
  <c r="T346" i="3"/>
  <c r="T347" i="3"/>
  <c r="T348" i="3"/>
  <c r="T349" i="3"/>
  <c r="T350" i="3"/>
  <c r="T351" i="3"/>
  <c r="T352" i="3"/>
  <c r="T353" i="3"/>
  <c r="T354" i="3"/>
  <c r="T355" i="3"/>
  <c r="T356" i="3"/>
  <c r="T357" i="3"/>
  <c r="T358" i="3"/>
  <c r="T359" i="3"/>
  <c r="T360" i="3"/>
  <c r="T361" i="3"/>
  <c r="T362" i="3"/>
  <c r="T363" i="3"/>
  <c r="T364" i="3"/>
  <c r="T365" i="3"/>
  <c r="T366" i="3"/>
  <c r="T367" i="3"/>
  <c r="T368" i="3"/>
  <c r="T369" i="3"/>
  <c r="T370" i="3"/>
  <c r="T371" i="3"/>
  <c r="T372" i="3"/>
  <c r="T373" i="3"/>
  <c r="T374" i="3"/>
  <c r="T375" i="3"/>
  <c r="T376" i="3"/>
  <c r="T377" i="3"/>
  <c r="T378" i="3"/>
  <c r="T379" i="3"/>
  <c r="T380" i="3"/>
  <c r="T381" i="3"/>
  <c r="T382" i="3"/>
  <c r="T383" i="3"/>
  <c r="T384" i="3"/>
  <c r="T385" i="3"/>
  <c r="T386" i="3"/>
  <c r="T387" i="3"/>
  <c r="T388" i="3"/>
  <c r="T389" i="3"/>
  <c r="T390" i="3"/>
  <c r="T391" i="3"/>
  <c r="T392" i="3"/>
  <c r="T393" i="3"/>
  <c r="T394" i="3"/>
  <c r="T395" i="3"/>
  <c r="T396" i="3"/>
  <c r="T397" i="3"/>
  <c r="T398" i="3"/>
  <c r="T399" i="3"/>
  <c r="T400" i="3"/>
  <c r="T401" i="3"/>
  <c r="T402" i="3"/>
  <c r="T403" i="3"/>
  <c r="T404" i="3"/>
  <c r="T405" i="3"/>
  <c r="T406" i="3"/>
  <c r="T407" i="3"/>
  <c r="T408" i="3"/>
  <c r="T409" i="3"/>
  <c r="T410" i="3"/>
  <c r="T411" i="3"/>
  <c r="T412" i="3"/>
  <c r="T413" i="3"/>
  <c r="T414" i="3"/>
  <c r="T415" i="3"/>
  <c r="T416" i="3"/>
  <c r="T417" i="3"/>
  <c r="T418" i="3"/>
  <c r="T419" i="3"/>
  <c r="T420" i="3"/>
  <c r="T421" i="3"/>
  <c r="T422" i="3"/>
  <c r="T423" i="3"/>
  <c r="T424" i="3"/>
  <c r="T425" i="3"/>
  <c r="T426" i="3"/>
  <c r="T427" i="3"/>
  <c r="T428" i="3"/>
  <c r="T429" i="3"/>
  <c r="T430" i="3"/>
  <c r="T431" i="3"/>
  <c r="T432" i="3"/>
  <c r="T433" i="3"/>
  <c r="T434" i="3"/>
  <c r="T435" i="3"/>
  <c r="T436" i="3"/>
  <c r="T437" i="3"/>
  <c r="T438" i="3"/>
  <c r="T439" i="3"/>
  <c r="T440" i="3"/>
  <c r="T441" i="3"/>
  <c r="T442" i="3"/>
  <c r="T443" i="3"/>
  <c r="T444" i="3"/>
  <c r="T445" i="3"/>
  <c r="T446" i="3"/>
  <c r="T447" i="3"/>
  <c r="T448" i="3"/>
  <c r="T449" i="3"/>
  <c r="T450" i="3"/>
  <c r="T451" i="3"/>
  <c r="T452" i="3"/>
  <c r="T453" i="3"/>
  <c r="T454" i="3"/>
  <c r="T455" i="3"/>
  <c r="T456" i="3"/>
  <c r="T457" i="3"/>
  <c r="T458" i="3"/>
  <c r="T459" i="3"/>
  <c r="T460" i="3"/>
  <c r="T461" i="3"/>
  <c r="T462" i="3"/>
  <c r="T463" i="3"/>
  <c r="T464" i="3"/>
  <c r="T465" i="3"/>
  <c r="T466" i="3"/>
  <c r="T467" i="3"/>
  <c r="T468" i="3"/>
  <c r="T469" i="3"/>
  <c r="T470" i="3"/>
  <c r="T471" i="3"/>
  <c r="T472" i="3"/>
  <c r="T473" i="3"/>
  <c r="T474" i="3"/>
  <c r="T475" i="3"/>
  <c r="T476" i="3"/>
  <c r="T477" i="3"/>
  <c r="T478" i="3"/>
  <c r="T479" i="3"/>
  <c r="T480" i="3"/>
  <c r="T481" i="3"/>
  <c r="T482" i="3"/>
  <c r="T483" i="3"/>
  <c r="T484" i="3"/>
  <c r="T485" i="3"/>
  <c r="T486" i="3"/>
  <c r="T487" i="3"/>
  <c r="T488" i="3"/>
  <c r="T489" i="3"/>
  <c r="T490" i="3"/>
  <c r="T491" i="3"/>
  <c r="T492" i="3"/>
  <c r="T493" i="3"/>
  <c r="T494" i="3"/>
  <c r="T495" i="3"/>
  <c r="T496" i="3"/>
  <c r="T497" i="3"/>
  <c r="T498" i="3"/>
  <c r="T499" i="3"/>
  <c r="T500" i="3"/>
  <c r="T501" i="3"/>
  <c r="T502" i="3"/>
  <c r="T503" i="3"/>
  <c r="T504" i="3"/>
  <c r="T505" i="3"/>
  <c r="T506" i="3"/>
  <c r="T507" i="3"/>
  <c r="T508" i="3"/>
  <c r="T509" i="3"/>
  <c r="T510" i="3"/>
  <c r="T511" i="3"/>
  <c r="T512" i="3"/>
  <c r="T513" i="3"/>
  <c r="T514" i="3"/>
  <c r="T515" i="3"/>
  <c r="T516" i="3"/>
  <c r="T517" i="3"/>
  <c r="T518" i="3"/>
  <c r="T519" i="3"/>
  <c r="T520" i="3"/>
  <c r="T521" i="3"/>
  <c r="T522" i="3"/>
  <c r="T523" i="3"/>
  <c r="T524" i="3"/>
  <c r="T525" i="3"/>
  <c r="T526" i="3"/>
  <c r="T527" i="3"/>
  <c r="T528" i="3"/>
  <c r="T529" i="3"/>
  <c r="T530" i="3"/>
  <c r="T531" i="3"/>
  <c r="T532" i="3"/>
  <c r="T533" i="3"/>
  <c r="T534" i="3"/>
  <c r="T535" i="3"/>
  <c r="T536" i="3"/>
  <c r="T537" i="3"/>
  <c r="T538" i="3"/>
  <c r="T539" i="3"/>
  <c r="T540" i="3"/>
  <c r="T541" i="3"/>
  <c r="T542" i="3"/>
  <c r="T543" i="3"/>
  <c r="T544" i="3"/>
  <c r="T545" i="3"/>
  <c r="T546" i="3"/>
  <c r="T547" i="3"/>
  <c r="T548" i="3"/>
  <c r="T549" i="3"/>
  <c r="T550" i="3"/>
  <c r="T551" i="3"/>
  <c r="T552" i="3"/>
  <c r="T553" i="3"/>
  <c r="T554" i="3"/>
  <c r="T555" i="3"/>
  <c r="T556" i="3"/>
  <c r="T557" i="3"/>
  <c r="T558" i="3"/>
  <c r="T559" i="3"/>
  <c r="T560" i="3"/>
  <c r="T561" i="3"/>
  <c r="T562" i="3"/>
  <c r="T563" i="3"/>
  <c r="T564" i="3"/>
  <c r="T565" i="3"/>
  <c r="T566" i="3"/>
  <c r="T567" i="3"/>
  <c r="T568" i="3"/>
  <c r="T569" i="3"/>
  <c r="T570" i="3"/>
  <c r="T571" i="3"/>
  <c r="T572" i="3"/>
  <c r="T573" i="3"/>
  <c r="T574" i="3"/>
  <c r="T575" i="3"/>
  <c r="T576" i="3"/>
  <c r="T577" i="3"/>
  <c r="T578" i="3"/>
  <c r="T579" i="3"/>
  <c r="T580" i="3"/>
  <c r="T581" i="3"/>
  <c r="T582" i="3"/>
  <c r="T583" i="3"/>
  <c r="T584" i="3"/>
  <c r="T585" i="3"/>
  <c r="T586" i="3"/>
  <c r="T587" i="3"/>
  <c r="T588" i="3"/>
  <c r="T589" i="3"/>
  <c r="T590" i="3"/>
  <c r="T591" i="3"/>
  <c r="T592" i="3"/>
  <c r="T593" i="3"/>
  <c r="T594" i="3"/>
  <c r="T595" i="3"/>
  <c r="T596" i="3"/>
  <c r="T597" i="3"/>
  <c r="T598" i="3"/>
  <c r="T599" i="3"/>
  <c r="T600" i="3"/>
  <c r="T601" i="3"/>
  <c r="T602" i="3"/>
  <c r="T603" i="3"/>
  <c r="T604" i="3"/>
  <c r="T605" i="3"/>
  <c r="T606" i="3"/>
  <c r="T607" i="3"/>
  <c r="T608" i="3"/>
  <c r="T609" i="3"/>
  <c r="T610" i="3"/>
  <c r="T611" i="3"/>
  <c r="T612" i="3"/>
  <c r="T613" i="3"/>
  <c r="T614" i="3"/>
  <c r="T615" i="3"/>
  <c r="T616" i="3"/>
  <c r="T617" i="3"/>
  <c r="T618" i="3"/>
  <c r="T619" i="3"/>
  <c r="T620" i="3"/>
  <c r="T621" i="3"/>
  <c r="T622" i="3"/>
  <c r="T623" i="3"/>
  <c r="T624" i="3"/>
  <c r="T625" i="3"/>
  <c r="T626" i="3"/>
  <c r="T627" i="3"/>
  <c r="T628" i="3"/>
  <c r="T629" i="3"/>
  <c r="T630" i="3"/>
  <c r="T631" i="3"/>
  <c r="T632" i="3"/>
  <c r="T633" i="3"/>
  <c r="T634" i="3"/>
  <c r="T635" i="3"/>
  <c r="T636" i="3"/>
  <c r="T637" i="3"/>
  <c r="T638" i="3"/>
  <c r="T639" i="3"/>
  <c r="T640" i="3"/>
  <c r="T641" i="3"/>
  <c r="T642" i="3"/>
  <c r="T643" i="3"/>
  <c r="T644" i="3"/>
  <c r="T645" i="3"/>
  <c r="T646" i="3"/>
  <c r="T647" i="3"/>
  <c r="T648" i="3"/>
  <c r="T649" i="3"/>
  <c r="T650" i="3"/>
  <c r="T651" i="3"/>
  <c r="T652" i="3"/>
  <c r="T653" i="3"/>
  <c r="T654" i="3"/>
  <c r="T655" i="3"/>
  <c r="T656" i="3"/>
  <c r="T657" i="3"/>
  <c r="T658" i="3"/>
  <c r="T659" i="3"/>
  <c r="T660" i="3"/>
  <c r="T661" i="3"/>
  <c r="T662" i="3"/>
  <c r="T663" i="3"/>
  <c r="T664" i="3"/>
  <c r="T665" i="3"/>
  <c r="T666" i="3"/>
  <c r="T667" i="3"/>
  <c r="T668" i="3"/>
  <c r="T669" i="3"/>
  <c r="T670" i="3"/>
  <c r="T671" i="3"/>
  <c r="T672" i="3"/>
  <c r="T673" i="3"/>
  <c r="T674" i="3"/>
  <c r="T675" i="3"/>
  <c r="T676" i="3"/>
  <c r="T677" i="3"/>
  <c r="T678" i="3"/>
  <c r="T679" i="3"/>
  <c r="T680" i="3"/>
  <c r="T681" i="3"/>
  <c r="T682" i="3"/>
  <c r="T683" i="3"/>
  <c r="T684" i="3"/>
  <c r="T685" i="3"/>
  <c r="T686" i="3"/>
  <c r="T687" i="3"/>
  <c r="T688" i="3"/>
  <c r="T689" i="3"/>
  <c r="T690" i="3"/>
  <c r="T691" i="3"/>
  <c r="T692" i="3"/>
  <c r="T693" i="3"/>
  <c r="T694" i="3"/>
  <c r="T695" i="3"/>
  <c r="T696" i="3"/>
  <c r="T697" i="3"/>
  <c r="T698" i="3"/>
  <c r="T699" i="3"/>
  <c r="T700" i="3"/>
  <c r="T701" i="3"/>
  <c r="T702" i="3"/>
  <c r="T703" i="3"/>
  <c r="T704" i="3"/>
  <c r="T705" i="3"/>
  <c r="T706" i="3"/>
  <c r="T707" i="3"/>
  <c r="T708" i="3"/>
  <c r="T709" i="3"/>
  <c r="T710" i="3"/>
  <c r="T711" i="3"/>
  <c r="T712" i="3"/>
  <c r="T713" i="3"/>
  <c r="T714" i="3"/>
  <c r="T715" i="3"/>
  <c r="T716" i="3"/>
  <c r="T717" i="3"/>
  <c r="T718" i="3"/>
  <c r="T719" i="3"/>
  <c r="T720" i="3"/>
  <c r="T721" i="3"/>
  <c r="T722" i="3"/>
  <c r="T723" i="3"/>
  <c r="T724" i="3"/>
  <c r="T725" i="3"/>
  <c r="T726" i="3"/>
  <c r="T727" i="3"/>
  <c r="T728" i="3"/>
  <c r="T729" i="3"/>
  <c r="T730" i="3"/>
  <c r="T731" i="3"/>
  <c r="T732" i="3"/>
  <c r="T733" i="3"/>
  <c r="T734" i="3"/>
  <c r="T735" i="3"/>
  <c r="T736" i="3"/>
  <c r="T737" i="3"/>
  <c r="T738" i="3"/>
  <c r="T739" i="3"/>
  <c r="T740" i="3"/>
  <c r="T741" i="3"/>
  <c r="T742" i="3"/>
  <c r="T743" i="3"/>
  <c r="T744" i="3"/>
  <c r="T745" i="3"/>
  <c r="T746" i="3"/>
  <c r="T747" i="3"/>
  <c r="T748" i="3"/>
  <c r="T749" i="3"/>
  <c r="T750" i="3"/>
  <c r="T751" i="3"/>
  <c r="T752" i="3"/>
  <c r="T753" i="3"/>
  <c r="T754" i="3"/>
  <c r="T755" i="3"/>
  <c r="T756" i="3"/>
  <c r="T757" i="3"/>
  <c r="T758" i="3"/>
  <c r="T759" i="3"/>
  <c r="T760" i="3"/>
  <c r="T761" i="3"/>
  <c r="T762" i="3"/>
  <c r="T763" i="3"/>
  <c r="T764" i="3"/>
  <c r="T765" i="3"/>
  <c r="T766" i="3"/>
  <c r="T767" i="3"/>
  <c r="T768" i="3"/>
  <c r="T769" i="3"/>
  <c r="T770" i="3"/>
  <c r="T771" i="3"/>
  <c r="T772" i="3"/>
  <c r="T773" i="3"/>
  <c r="T774" i="3"/>
  <c r="T775" i="3"/>
  <c r="T776" i="3"/>
  <c r="T777" i="3"/>
  <c r="T778" i="3"/>
  <c r="T779" i="3"/>
  <c r="T780" i="3"/>
  <c r="T781" i="3"/>
  <c r="T782" i="3"/>
  <c r="T783" i="3"/>
  <c r="T784" i="3"/>
  <c r="T785" i="3"/>
  <c r="T786" i="3"/>
  <c r="T787" i="3"/>
  <c r="T788" i="3"/>
  <c r="T789" i="3"/>
  <c r="T790" i="3"/>
  <c r="T791" i="3"/>
  <c r="T792" i="3"/>
  <c r="T793" i="3"/>
  <c r="T794" i="3"/>
  <c r="T795" i="3"/>
  <c r="T796" i="3"/>
  <c r="T797" i="3"/>
  <c r="T798" i="3"/>
  <c r="T799" i="3"/>
  <c r="T800" i="3"/>
  <c r="T801" i="3"/>
  <c r="T802" i="3"/>
  <c r="T803" i="3"/>
  <c r="T804" i="3"/>
  <c r="T805" i="3"/>
  <c r="T806" i="3"/>
  <c r="T807" i="3"/>
  <c r="T808" i="3"/>
  <c r="T809" i="3"/>
  <c r="T810" i="3"/>
  <c r="T811" i="3"/>
  <c r="T812" i="3"/>
  <c r="T813" i="3"/>
  <c r="T814" i="3"/>
  <c r="T815" i="3"/>
  <c r="T816" i="3"/>
  <c r="T817" i="3"/>
  <c r="T818" i="3"/>
  <c r="T819" i="3"/>
  <c r="T820" i="3"/>
  <c r="T821" i="3"/>
  <c r="T822" i="3"/>
  <c r="T823" i="3"/>
  <c r="T824" i="3"/>
  <c r="T825" i="3"/>
  <c r="T826" i="3"/>
  <c r="T827" i="3"/>
  <c r="T828" i="3"/>
  <c r="T829" i="3"/>
  <c r="T830" i="3"/>
  <c r="T831" i="3"/>
  <c r="T832" i="3"/>
  <c r="T833" i="3"/>
  <c r="T834" i="3"/>
  <c r="T835" i="3"/>
  <c r="T836" i="3"/>
  <c r="T837" i="3"/>
  <c r="T838" i="3"/>
  <c r="T839" i="3"/>
  <c r="T840" i="3"/>
  <c r="T841" i="3"/>
  <c r="T842" i="3"/>
  <c r="T843" i="3"/>
  <c r="T844" i="3"/>
  <c r="T845" i="3"/>
  <c r="T846" i="3"/>
  <c r="T847" i="3"/>
  <c r="T848" i="3"/>
  <c r="T849" i="3"/>
  <c r="T850" i="3"/>
  <c r="T851" i="3"/>
  <c r="T852" i="3"/>
  <c r="T853" i="3"/>
  <c r="T854" i="3"/>
  <c r="T855" i="3"/>
  <c r="T856" i="3"/>
  <c r="T857" i="3"/>
  <c r="T858" i="3"/>
  <c r="T859" i="3"/>
  <c r="T860" i="3"/>
  <c r="T861" i="3"/>
  <c r="T862" i="3"/>
  <c r="T863" i="3"/>
  <c r="T864" i="3"/>
  <c r="T865" i="3"/>
  <c r="T866" i="3"/>
  <c r="T867" i="3"/>
  <c r="T868" i="3"/>
  <c r="T869" i="3"/>
  <c r="T870" i="3"/>
  <c r="T871" i="3"/>
  <c r="T872" i="3"/>
  <c r="T873" i="3"/>
  <c r="T874" i="3"/>
  <c r="T875" i="3"/>
  <c r="T876" i="3"/>
  <c r="T877" i="3"/>
  <c r="T878" i="3"/>
  <c r="T879" i="3"/>
  <c r="T880" i="3"/>
  <c r="T881" i="3"/>
  <c r="T882" i="3"/>
  <c r="T883" i="3"/>
  <c r="T884" i="3"/>
  <c r="T885" i="3"/>
  <c r="T886" i="3"/>
  <c r="T887" i="3"/>
  <c r="T888" i="3"/>
  <c r="T889" i="3"/>
  <c r="T890" i="3"/>
  <c r="T891" i="3"/>
  <c r="T892" i="3"/>
  <c r="T893" i="3"/>
  <c r="T894" i="3"/>
  <c r="T895" i="3"/>
  <c r="T896" i="3"/>
  <c r="T897" i="3"/>
  <c r="T898" i="3"/>
  <c r="T899" i="3"/>
  <c r="T900" i="3"/>
  <c r="T901" i="3"/>
  <c r="T902" i="3"/>
  <c r="T903" i="3"/>
  <c r="T904" i="3"/>
  <c r="T905" i="3"/>
  <c r="T906" i="3"/>
  <c r="T907" i="3"/>
  <c r="T908" i="3"/>
  <c r="T909" i="3"/>
  <c r="T910" i="3"/>
  <c r="T911" i="3"/>
  <c r="T912" i="3"/>
  <c r="T913" i="3"/>
  <c r="T914" i="3"/>
  <c r="T915" i="3"/>
  <c r="T916" i="3"/>
  <c r="T917" i="3"/>
  <c r="T918" i="3"/>
  <c r="T919" i="3"/>
  <c r="T920" i="3"/>
  <c r="T921" i="3"/>
  <c r="T922" i="3"/>
  <c r="T923" i="3"/>
  <c r="T924" i="3"/>
  <c r="T925" i="3"/>
  <c r="T926" i="3"/>
  <c r="T927" i="3"/>
  <c r="T928" i="3"/>
  <c r="T929" i="3"/>
  <c r="T930" i="3"/>
  <c r="T931" i="3"/>
  <c r="T932" i="3"/>
  <c r="T933" i="3"/>
  <c r="T934" i="3"/>
  <c r="T935" i="3"/>
  <c r="T936" i="3"/>
  <c r="T937" i="3"/>
  <c r="T938" i="3"/>
  <c r="T939" i="3"/>
  <c r="T940" i="3"/>
  <c r="T941" i="3"/>
  <c r="T942" i="3"/>
  <c r="T943" i="3"/>
  <c r="T944" i="3"/>
  <c r="T945" i="3"/>
  <c r="T946" i="3"/>
  <c r="T947" i="3"/>
  <c r="T948" i="3"/>
  <c r="T949" i="3"/>
  <c r="T950" i="3"/>
  <c r="T951" i="3"/>
  <c r="T952" i="3"/>
  <c r="T953" i="3"/>
  <c r="T954" i="3"/>
  <c r="T955" i="3"/>
  <c r="T956" i="3"/>
  <c r="T957" i="3"/>
  <c r="T958" i="3"/>
  <c r="T959" i="3"/>
  <c r="T960" i="3"/>
  <c r="T961" i="3"/>
  <c r="T962" i="3"/>
  <c r="T963" i="3"/>
  <c r="T964" i="3"/>
  <c r="T965" i="3"/>
  <c r="T966" i="3"/>
  <c r="T967" i="3"/>
  <c r="T968" i="3"/>
  <c r="T969" i="3"/>
  <c r="T970" i="3"/>
  <c r="T971" i="3"/>
  <c r="T972" i="3"/>
  <c r="T973" i="3"/>
  <c r="T974" i="3"/>
  <c r="T975" i="3"/>
  <c r="T976" i="3"/>
  <c r="T977" i="3"/>
  <c r="T978" i="3"/>
  <c r="T979" i="3"/>
  <c r="T980" i="3"/>
  <c r="T981" i="3"/>
  <c r="T982" i="3"/>
  <c r="T983" i="3"/>
  <c r="T984" i="3"/>
  <c r="T985" i="3"/>
  <c r="T986" i="3"/>
  <c r="T987" i="3"/>
  <c r="T988" i="3"/>
  <c r="T989" i="3"/>
  <c r="T990" i="3"/>
  <c r="T991" i="3"/>
  <c r="T992" i="3"/>
  <c r="T993" i="3"/>
  <c r="T994" i="3"/>
  <c r="T995" i="3"/>
  <c r="T996" i="3"/>
  <c r="T997" i="3"/>
  <c r="T998" i="3"/>
  <c r="T999" i="3"/>
  <c r="T1000" i="3"/>
  <c r="T1001" i="3"/>
  <c r="T1002" i="3"/>
  <c r="T1003" i="3"/>
  <c r="T1004" i="3"/>
  <c r="T1005" i="3"/>
  <c r="T1006" i="3"/>
  <c r="T1007" i="3"/>
  <c r="T1008" i="3"/>
  <c r="T1009" i="3"/>
  <c r="T1010" i="3"/>
  <c r="T1011" i="3"/>
  <c r="T1012" i="3"/>
  <c r="T1013" i="3"/>
  <c r="T1014" i="3"/>
  <c r="T1015" i="3"/>
  <c r="T1016" i="3"/>
  <c r="T1017" i="3"/>
  <c r="T1018" i="3"/>
  <c r="T1019" i="3"/>
  <c r="T1020" i="3"/>
  <c r="T1021" i="3"/>
  <c r="T1022" i="3"/>
  <c r="T1023" i="3"/>
  <c r="T1024" i="3"/>
  <c r="T1025" i="3"/>
  <c r="T1026" i="3"/>
  <c r="T1027" i="3"/>
  <c r="T1028" i="3"/>
  <c r="T1029" i="3"/>
  <c r="T1030" i="3"/>
  <c r="T1031" i="3"/>
  <c r="T1032" i="3"/>
  <c r="T1033" i="3"/>
  <c r="T1034" i="3"/>
  <c r="T1035" i="3"/>
  <c r="T1036" i="3"/>
  <c r="T1037" i="3"/>
  <c r="T1038" i="3"/>
  <c r="T1039" i="3"/>
  <c r="T1040" i="3"/>
  <c r="T1041" i="3"/>
  <c r="T1042" i="3"/>
  <c r="T1043" i="3"/>
  <c r="T1044" i="3"/>
  <c r="T1045" i="3"/>
  <c r="T1046" i="3"/>
  <c r="T1047" i="3"/>
  <c r="T1048" i="3"/>
  <c r="T1049" i="3"/>
  <c r="T1050" i="3"/>
  <c r="T1051" i="3"/>
  <c r="T1052" i="3"/>
  <c r="T1053" i="3"/>
  <c r="T1054" i="3"/>
  <c r="T1055" i="3"/>
  <c r="T1056" i="3"/>
  <c r="T1057" i="3"/>
  <c r="T1058" i="3"/>
  <c r="T1059" i="3"/>
  <c r="T1060" i="3"/>
  <c r="T1061" i="3"/>
  <c r="T1062" i="3"/>
  <c r="T1063" i="3"/>
  <c r="T1064" i="3"/>
  <c r="T1065" i="3"/>
  <c r="T1066" i="3"/>
  <c r="T1067" i="3"/>
  <c r="T1068" i="3"/>
  <c r="T1069" i="3"/>
  <c r="T1070" i="3"/>
  <c r="T1071" i="3"/>
  <c r="T1072" i="3"/>
  <c r="T1073" i="3"/>
  <c r="T1074" i="3"/>
  <c r="T1075" i="3"/>
  <c r="T1076" i="3"/>
  <c r="T1077" i="3"/>
  <c r="T1078" i="3"/>
  <c r="T1079" i="3"/>
  <c r="T1080" i="3"/>
  <c r="T1081" i="3"/>
  <c r="T1082" i="3"/>
  <c r="T1083" i="3"/>
  <c r="T1084" i="3"/>
  <c r="T1085" i="3"/>
  <c r="T1086" i="3"/>
  <c r="T1087" i="3"/>
  <c r="T1088" i="3"/>
  <c r="T1089" i="3"/>
  <c r="T1090" i="3"/>
  <c r="T1091" i="3"/>
  <c r="T1092" i="3"/>
  <c r="T1093" i="3"/>
  <c r="T1094" i="3"/>
  <c r="T1095" i="3"/>
  <c r="T1096" i="3"/>
  <c r="T1097" i="3"/>
  <c r="T1098" i="3"/>
  <c r="T1099" i="3"/>
  <c r="T1100" i="3"/>
  <c r="T1101" i="3"/>
  <c r="T1102" i="3"/>
  <c r="T1103" i="3"/>
  <c r="T1104" i="3"/>
  <c r="T1105" i="3"/>
  <c r="T1106" i="3"/>
  <c r="T1107" i="3"/>
  <c r="T1108" i="3"/>
  <c r="T1109" i="3"/>
  <c r="T1110" i="3"/>
  <c r="T1111" i="3"/>
  <c r="T1112" i="3"/>
  <c r="T1113" i="3"/>
  <c r="T1114" i="3"/>
  <c r="T1115" i="3"/>
  <c r="T1116" i="3"/>
  <c r="T1117" i="3"/>
  <c r="T1118" i="3"/>
  <c r="T1119" i="3"/>
  <c r="T1120" i="3"/>
  <c r="T1121" i="3"/>
  <c r="T1122" i="3"/>
  <c r="T1123" i="3"/>
  <c r="T1124" i="3"/>
  <c r="T1125" i="3"/>
  <c r="T1126" i="3"/>
  <c r="T1127" i="3"/>
  <c r="T1128" i="3"/>
  <c r="T1129" i="3"/>
  <c r="T1130" i="3"/>
  <c r="T1131" i="3"/>
  <c r="T1132" i="3"/>
  <c r="T1133" i="3"/>
  <c r="T1134" i="3"/>
  <c r="T1135" i="3"/>
  <c r="T1136" i="3"/>
  <c r="T1137" i="3"/>
  <c r="T1138" i="3"/>
  <c r="T1139" i="3"/>
  <c r="T1140" i="3"/>
  <c r="T1141" i="3"/>
  <c r="T1142" i="3"/>
  <c r="T1143" i="3"/>
  <c r="T1144" i="3"/>
  <c r="T1145" i="3"/>
  <c r="T1146" i="3"/>
  <c r="T1147" i="3"/>
  <c r="T1148" i="3"/>
  <c r="T1149" i="3"/>
  <c r="T1150" i="3"/>
  <c r="T1151" i="3"/>
  <c r="T1152" i="3"/>
  <c r="T1153" i="3"/>
  <c r="T1154" i="3"/>
  <c r="T1155" i="3"/>
  <c r="T1156" i="3"/>
  <c r="T1157" i="3"/>
  <c r="T1158" i="3"/>
  <c r="T1159" i="3"/>
  <c r="T1160" i="3"/>
  <c r="T1161" i="3"/>
  <c r="T1162" i="3"/>
  <c r="T1163" i="3"/>
  <c r="T1164" i="3"/>
  <c r="T1165" i="3"/>
  <c r="T1166" i="3"/>
  <c r="T1167" i="3"/>
  <c r="T1168" i="3"/>
  <c r="T1169" i="3"/>
  <c r="T1170" i="3"/>
  <c r="T1171" i="3"/>
  <c r="T1172" i="3"/>
  <c r="T1173" i="3"/>
  <c r="T1174" i="3"/>
  <c r="T1175" i="3"/>
  <c r="T1176" i="3"/>
  <c r="T1177" i="3"/>
  <c r="T1178" i="3"/>
  <c r="T1179" i="3"/>
  <c r="T1180" i="3"/>
  <c r="T1181" i="3"/>
  <c r="T1182" i="3"/>
  <c r="T1183" i="3"/>
  <c r="T1184" i="3"/>
  <c r="T1185" i="3"/>
  <c r="T1186" i="3"/>
  <c r="T1187" i="3"/>
  <c r="T1188" i="3"/>
  <c r="T1189" i="3"/>
  <c r="T1190" i="3"/>
  <c r="T1191" i="3"/>
  <c r="T1192" i="3"/>
  <c r="T1193" i="3"/>
  <c r="T1194" i="3"/>
  <c r="T1195" i="3"/>
  <c r="T1196" i="3"/>
  <c r="T1197" i="3"/>
  <c r="T1198" i="3"/>
  <c r="T1199" i="3"/>
  <c r="T1200" i="3"/>
  <c r="T1201" i="3"/>
  <c r="T1202" i="3"/>
  <c r="T1203" i="3"/>
  <c r="T1204" i="3"/>
  <c r="T1205" i="3"/>
  <c r="T1206" i="3"/>
  <c r="T1207" i="3"/>
  <c r="T1208" i="3"/>
  <c r="T1209" i="3"/>
  <c r="T1210" i="3"/>
  <c r="T1211" i="3"/>
  <c r="W1206" i="3" l="1"/>
  <c r="AD1206" i="3"/>
  <c r="Y1206" i="3"/>
  <c r="AD1198" i="3"/>
  <c r="Y1198" i="3"/>
  <c r="W1198" i="3"/>
  <c r="Y1186" i="3"/>
  <c r="AE1186" i="3" s="1"/>
  <c r="W1186" i="3"/>
  <c r="AD1186" i="3"/>
  <c r="Y1174" i="3"/>
  <c r="AD1174" i="3"/>
  <c r="W1174" i="3"/>
  <c r="AD1166" i="3"/>
  <c r="W1166" i="3"/>
  <c r="Y1166" i="3"/>
  <c r="Y1154" i="3"/>
  <c r="W1154" i="3"/>
  <c r="AD1154" i="3"/>
  <c r="W1142" i="3"/>
  <c r="AD1142" i="3"/>
  <c r="Y1142" i="3"/>
  <c r="AD1134" i="3"/>
  <c r="Y1134" i="3"/>
  <c r="W1134" i="3"/>
  <c r="Y1126" i="3"/>
  <c r="AD1126" i="3"/>
  <c r="W1126" i="3"/>
  <c r="Y1122" i="3"/>
  <c r="W1122" i="3"/>
  <c r="AD1122" i="3"/>
  <c r="Y1110" i="3"/>
  <c r="AD1110" i="3"/>
  <c r="W1110" i="3"/>
  <c r="W1098" i="3"/>
  <c r="Y1098" i="3"/>
  <c r="AD1098" i="3"/>
  <c r="W1094" i="3"/>
  <c r="Y1094" i="3"/>
  <c r="AD1094" i="3"/>
  <c r="W1082" i="3"/>
  <c r="Y1082" i="3"/>
  <c r="AD1082" i="3"/>
  <c r="AD1070" i="3"/>
  <c r="Y1070" i="3"/>
  <c r="W1070" i="3"/>
  <c r="AD1058" i="3"/>
  <c r="W1058" i="3"/>
  <c r="Y1058" i="3"/>
  <c r="AD1050" i="3"/>
  <c r="Y1050" i="3"/>
  <c r="W1050" i="3"/>
  <c r="AD1042" i="3"/>
  <c r="Y1042" i="3"/>
  <c r="W1042" i="3"/>
  <c r="AD1030" i="3"/>
  <c r="W1030" i="3"/>
  <c r="Y1030" i="3"/>
  <c r="AD1018" i="3"/>
  <c r="Y1018" i="3"/>
  <c r="W1018" i="3"/>
  <c r="AD1006" i="3"/>
  <c r="W1006" i="3"/>
  <c r="Y1006" i="3"/>
  <c r="AD1002" i="3"/>
  <c r="Y1002" i="3"/>
  <c r="W1002" i="3"/>
  <c r="AD990" i="3"/>
  <c r="W990" i="3"/>
  <c r="Y990" i="3"/>
  <c r="AD978" i="3"/>
  <c r="Y978" i="3"/>
  <c r="W978" i="3"/>
  <c r="AD970" i="3"/>
  <c r="Y970" i="3"/>
  <c r="W970" i="3"/>
  <c r="AD962" i="3"/>
  <c r="Y962" i="3"/>
  <c r="W962" i="3"/>
  <c r="AD950" i="3"/>
  <c r="W950" i="3"/>
  <c r="Y950" i="3"/>
  <c r="AD938" i="3"/>
  <c r="Y938" i="3"/>
  <c r="W938" i="3"/>
  <c r="AD934" i="3"/>
  <c r="W934" i="3"/>
  <c r="Y934" i="3"/>
  <c r="AD922" i="3"/>
  <c r="Y922" i="3"/>
  <c r="W922" i="3"/>
  <c r="AD910" i="3"/>
  <c r="W910" i="3"/>
  <c r="Y910" i="3"/>
  <c r="AD898" i="3"/>
  <c r="Y898" i="3"/>
  <c r="W898" i="3"/>
  <c r="AD886" i="3"/>
  <c r="W886" i="3"/>
  <c r="Y886" i="3"/>
  <c r="Y874" i="3"/>
  <c r="AD874" i="3"/>
  <c r="W874" i="3"/>
  <c r="W862" i="3"/>
  <c r="Y862" i="3"/>
  <c r="AD862" i="3"/>
  <c r="Y850" i="3"/>
  <c r="AD850" i="3"/>
  <c r="W850" i="3"/>
  <c r="W838" i="3"/>
  <c r="Y838" i="3"/>
  <c r="AD838" i="3"/>
  <c r="W830" i="3"/>
  <c r="Y830" i="3"/>
  <c r="AD830" i="3"/>
  <c r="AD818" i="3"/>
  <c r="W818" i="3"/>
  <c r="Y818" i="3"/>
  <c r="AD806" i="3"/>
  <c r="Y806" i="3"/>
  <c r="W806" i="3"/>
  <c r="AD802" i="3"/>
  <c r="W802" i="3"/>
  <c r="Y802" i="3"/>
  <c r="AE802" i="3" s="1"/>
  <c r="W790" i="3"/>
  <c r="Y790" i="3"/>
  <c r="AD790" i="3"/>
  <c r="Y778" i="3"/>
  <c r="AE778" i="3" s="1"/>
  <c r="W778" i="3"/>
  <c r="AD778" i="3"/>
  <c r="W766" i="3"/>
  <c r="Y766" i="3"/>
  <c r="AD766" i="3"/>
  <c r="Y762" i="3"/>
  <c r="W762" i="3"/>
  <c r="AD762" i="3"/>
  <c r="W750" i="3"/>
  <c r="Y750" i="3"/>
  <c r="AD750" i="3"/>
  <c r="W742" i="3"/>
  <c r="Y742" i="3"/>
  <c r="AD742" i="3"/>
  <c r="W734" i="3"/>
  <c r="Y734" i="3"/>
  <c r="AD734" i="3"/>
  <c r="Y722" i="3"/>
  <c r="W722" i="3"/>
  <c r="AD722" i="3"/>
  <c r="W710" i="3"/>
  <c r="Y710" i="3"/>
  <c r="AD710" i="3"/>
  <c r="Y698" i="3"/>
  <c r="AE698" i="3" s="1"/>
  <c r="W698" i="3"/>
  <c r="AD698" i="3"/>
  <c r="W686" i="3"/>
  <c r="Y686" i="3"/>
  <c r="AD686" i="3"/>
  <c r="W678" i="3"/>
  <c r="Y678" i="3"/>
  <c r="AD678" i="3"/>
  <c r="Y666" i="3"/>
  <c r="W666" i="3"/>
  <c r="AD666" i="3"/>
  <c r="W654" i="3"/>
  <c r="Y654" i="3"/>
  <c r="AD654" i="3"/>
  <c r="Y642" i="3"/>
  <c r="W642" i="3"/>
  <c r="AD642" i="3"/>
  <c r="Y634" i="3"/>
  <c r="W634" i="3"/>
  <c r="AD634" i="3"/>
  <c r="W622" i="3"/>
  <c r="Y622" i="3"/>
  <c r="AD622" i="3"/>
  <c r="Y610" i="3"/>
  <c r="AE610" i="3" s="1"/>
  <c r="W610" i="3"/>
  <c r="AD610" i="3"/>
  <c r="W598" i="3"/>
  <c r="Y598" i="3"/>
  <c r="AD598" i="3"/>
  <c r="Y586" i="3"/>
  <c r="W586" i="3"/>
  <c r="AD586" i="3"/>
  <c r="Y578" i="3"/>
  <c r="W578" i="3"/>
  <c r="AD578" i="3"/>
  <c r="Y562" i="3"/>
  <c r="W562" i="3"/>
  <c r="AD562" i="3"/>
  <c r="Y554" i="3"/>
  <c r="W554" i="3"/>
  <c r="AD554" i="3"/>
  <c r="Y546" i="3"/>
  <c r="W546" i="3"/>
  <c r="AD546" i="3"/>
  <c r="Y534" i="3"/>
  <c r="W534" i="3"/>
  <c r="AD534" i="3"/>
  <c r="Y530" i="3"/>
  <c r="AE530" i="3" s="1"/>
  <c r="W530" i="3"/>
  <c r="AD530" i="3"/>
  <c r="Y518" i="3"/>
  <c r="W518" i="3"/>
  <c r="AD518" i="3"/>
  <c r="Y506" i="3"/>
  <c r="W506" i="3"/>
  <c r="AD506" i="3"/>
  <c r="Y494" i="3"/>
  <c r="W494" i="3"/>
  <c r="AD494" i="3"/>
  <c r="Y486" i="3"/>
  <c r="W486" i="3"/>
  <c r="AD486" i="3"/>
  <c r="Y474" i="3"/>
  <c r="W474" i="3"/>
  <c r="AD474" i="3"/>
  <c r="Y466" i="3"/>
  <c r="W466" i="3"/>
  <c r="AD466" i="3"/>
  <c r="Y454" i="3"/>
  <c r="W454" i="3"/>
  <c r="AD454" i="3"/>
  <c r="W442" i="3"/>
  <c r="Y442" i="3"/>
  <c r="AD442" i="3"/>
  <c r="W438" i="3"/>
  <c r="AD438" i="3"/>
  <c r="Y438" i="3"/>
  <c r="W426" i="3"/>
  <c r="AD426" i="3"/>
  <c r="Y426" i="3"/>
  <c r="W414" i="3"/>
  <c r="AD414" i="3"/>
  <c r="Y414" i="3"/>
  <c r="W402" i="3"/>
  <c r="AD402" i="3"/>
  <c r="Y402" i="3"/>
  <c r="W390" i="3"/>
  <c r="AD390" i="3"/>
  <c r="Y390" i="3"/>
  <c r="W378" i="3"/>
  <c r="AD378" i="3"/>
  <c r="Y378" i="3"/>
  <c r="W366" i="3"/>
  <c r="AD366" i="3"/>
  <c r="Y366" i="3"/>
  <c r="Y358" i="3"/>
  <c r="AE358" i="3" s="1"/>
  <c r="W358" i="3"/>
  <c r="AD358" i="3"/>
  <c r="W346" i="3"/>
  <c r="Y346" i="3"/>
  <c r="AD346" i="3"/>
  <c r="AD338" i="3"/>
  <c r="W338" i="3"/>
  <c r="Y338" i="3"/>
  <c r="Y326" i="3"/>
  <c r="W326" i="3"/>
  <c r="AD326" i="3"/>
  <c r="W314" i="3"/>
  <c r="Y314" i="3"/>
  <c r="AD314" i="3"/>
  <c r="Y302" i="3"/>
  <c r="W302" i="3"/>
  <c r="AD302" i="3"/>
  <c r="W290" i="3"/>
  <c r="Y290" i="3"/>
  <c r="AD290" i="3"/>
  <c r="Y278" i="3"/>
  <c r="W278" i="3"/>
  <c r="AD278" i="3"/>
  <c r="Y270" i="3"/>
  <c r="AE270" i="3" s="1"/>
  <c r="W270" i="3"/>
  <c r="AD270" i="3"/>
  <c r="Y262" i="3"/>
  <c r="W262" i="3"/>
  <c r="AD262" i="3"/>
  <c r="W250" i="3"/>
  <c r="Y250" i="3"/>
  <c r="AD250" i="3"/>
  <c r="Y238" i="3"/>
  <c r="W238" i="3"/>
  <c r="AD238" i="3"/>
  <c r="W226" i="3"/>
  <c r="Y226" i="3"/>
  <c r="AD226" i="3"/>
  <c r="W218" i="3"/>
  <c r="Y218" i="3"/>
  <c r="AD218" i="3"/>
  <c r="W210" i="3"/>
  <c r="Y210" i="3"/>
  <c r="AD210" i="3"/>
  <c r="W198" i="3"/>
  <c r="Y198" i="3"/>
  <c r="AD198" i="3"/>
  <c r="Y186" i="3"/>
  <c r="AE186" i="3" s="1"/>
  <c r="W186" i="3"/>
  <c r="AD186" i="3"/>
  <c r="Y182" i="3"/>
  <c r="W182" i="3"/>
  <c r="AD182" i="3"/>
  <c r="W170" i="3"/>
  <c r="Y170" i="3"/>
  <c r="AD170" i="3"/>
  <c r="Y158" i="3"/>
  <c r="W158" i="3"/>
  <c r="AD158" i="3"/>
  <c r="W146" i="3"/>
  <c r="Y146" i="3"/>
  <c r="AD146" i="3"/>
  <c r="Y138" i="3"/>
  <c r="AD138" i="3"/>
  <c r="W138" i="3"/>
  <c r="W126" i="3"/>
  <c r="AD126" i="3"/>
  <c r="Y126" i="3"/>
  <c r="AD118" i="3"/>
  <c r="Y118" i="3"/>
  <c r="W118" i="3"/>
  <c r="W106" i="3"/>
  <c r="Y106" i="3"/>
  <c r="AD106" i="3"/>
  <c r="AD94" i="3"/>
  <c r="W94" i="3"/>
  <c r="Y94" i="3"/>
  <c r="AD82" i="3"/>
  <c r="Y82" i="3"/>
  <c r="W82" i="3"/>
  <c r="AD74" i="3"/>
  <c r="Y74" i="3"/>
  <c r="W74" i="3"/>
  <c r="AD66" i="3"/>
  <c r="Y66" i="3"/>
  <c r="W66" i="3"/>
  <c r="W54" i="3"/>
  <c r="Y54" i="3"/>
  <c r="AD54" i="3"/>
  <c r="Y42" i="3"/>
  <c r="AD42" i="3"/>
  <c r="W42" i="3"/>
  <c r="W30" i="3"/>
  <c r="Y30" i="3"/>
  <c r="AD30" i="3"/>
  <c r="W22" i="3"/>
  <c r="Y22" i="3"/>
  <c r="AD22" i="3"/>
  <c r="AP19" i="6"/>
  <c r="AQ19" i="6"/>
  <c r="AP23" i="6"/>
  <c r="AQ23" i="6"/>
  <c r="AQ27" i="6"/>
  <c r="AP27" i="6"/>
  <c r="AP33" i="6"/>
  <c r="AQ33" i="6"/>
  <c r="AQ35" i="6"/>
  <c r="AP35" i="6"/>
  <c r="AQ41" i="6"/>
  <c r="AP41" i="6"/>
  <c r="AQ47" i="6"/>
  <c r="AP47" i="6"/>
  <c r="AP53" i="6"/>
  <c r="AQ53" i="6"/>
  <c r="AQ55" i="6"/>
  <c r="AP55" i="6"/>
  <c r="AP61" i="6"/>
  <c r="AQ61" i="6"/>
  <c r="AP63" i="6"/>
  <c r="AQ63" i="6"/>
  <c r="AQ69" i="6"/>
  <c r="AP69" i="6"/>
  <c r="AQ75" i="6"/>
  <c r="AP75" i="6"/>
  <c r="AP77" i="6"/>
  <c r="AQ77" i="6"/>
  <c r="AQ83" i="6"/>
  <c r="AP83" i="6"/>
  <c r="AP89" i="6"/>
  <c r="AQ89" i="6"/>
  <c r="AQ91" i="6"/>
  <c r="AP91" i="6"/>
  <c r="AQ97" i="6"/>
  <c r="AP97" i="6"/>
  <c r="AQ103" i="6"/>
  <c r="AP103" i="6"/>
  <c r="AQ105" i="6"/>
  <c r="AP105" i="6"/>
  <c r="AP111" i="6"/>
  <c r="AQ111" i="6"/>
  <c r="AP115" i="6"/>
  <c r="AQ115" i="6"/>
  <c r="AQ119" i="6"/>
  <c r="AP119" i="6"/>
  <c r="AP125" i="6"/>
  <c r="AQ125" i="6"/>
  <c r="AP131" i="6"/>
  <c r="AQ131" i="6"/>
  <c r="AP133" i="6"/>
  <c r="AQ133" i="6"/>
  <c r="AQ139" i="6"/>
  <c r="AP139" i="6"/>
  <c r="AP145" i="6"/>
  <c r="AQ145" i="6"/>
  <c r="AQ147" i="6"/>
  <c r="AP147" i="6"/>
  <c r="AQ153" i="6"/>
  <c r="AP153" i="6"/>
  <c r="AP155" i="6"/>
  <c r="AQ155" i="6"/>
  <c r="AQ161" i="6"/>
  <c r="AP161" i="6"/>
  <c r="AP167" i="6"/>
  <c r="AQ167" i="6"/>
  <c r="AQ169" i="6"/>
  <c r="AP169" i="6"/>
  <c r="AP175" i="6"/>
  <c r="AQ175" i="6"/>
  <c r="AP177" i="6"/>
  <c r="AQ177" i="6"/>
  <c r="AP183" i="6"/>
  <c r="AQ183" i="6"/>
  <c r="AQ189" i="6"/>
  <c r="AP189" i="6"/>
  <c r="AQ195" i="6"/>
  <c r="AP195" i="6"/>
  <c r="AP197" i="6"/>
  <c r="AQ197" i="6"/>
  <c r="AP203" i="6"/>
  <c r="AQ203" i="6"/>
  <c r="AP209" i="6"/>
  <c r="AQ209" i="6"/>
  <c r="AP211" i="6"/>
  <c r="AQ211" i="6"/>
  <c r="AQ217" i="6"/>
  <c r="AP217" i="6"/>
  <c r="AQ223" i="6"/>
  <c r="AP223" i="6"/>
  <c r="AQ227" i="6"/>
  <c r="AP227" i="6"/>
  <c r="AQ233" i="6"/>
  <c r="AP233" i="6"/>
  <c r="AP237" i="6"/>
  <c r="AQ237" i="6"/>
  <c r="AQ243" i="6"/>
  <c r="AP243" i="6"/>
  <c r="AQ247" i="6"/>
  <c r="AP247" i="6"/>
  <c r="AQ251" i="6"/>
  <c r="AP251" i="6"/>
  <c r="AQ257" i="6"/>
  <c r="AP257" i="6"/>
  <c r="AQ261" i="6"/>
  <c r="AP261" i="6"/>
  <c r="AQ265" i="6"/>
  <c r="AP265" i="6"/>
  <c r="AQ271" i="6"/>
  <c r="AP271" i="6"/>
  <c r="AP275" i="6"/>
  <c r="AQ275" i="6"/>
  <c r="AQ279" i="6"/>
  <c r="AP279" i="6"/>
  <c r="AP285" i="6"/>
  <c r="AQ285" i="6"/>
  <c r="AQ289" i="6"/>
  <c r="AP289" i="6"/>
  <c r="AP293" i="6"/>
  <c r="AQ293" i="6"/>
  <c r="AP299" i="6"/>
  <c r="AQ299" i="6"/>
  <c r="AQ305" i="6"/>
  <c r="AP305" i="6"/>
  <c r="AQ307" i="6"/>
  <c r="AP307" i="6"/>
  <c r="AP313" i="6"/>
  <c r="AQ313" i="6"/>
  <c r="AP315" i="6"/>
  <c r="AQ315" i="6"/>
  <c r="AQ321" i="6"/>
  <c r="AP321" i="6"/>
  <c r="AP327" i="6"/>
  <c r="AQ327" i="6"/>
  <c r="AP329" i="6"/>
  <c r="AQ329" i="6"/>
  <c r="AP335" i="6"/>
  <c r="AQ335" i="6"/>
  <c r="AQ337" i="6"/>
  <c r="AP337" i="6"/>
  <c r="AP343" i="6"/>
  <c r="AQ343" i="6"/>
  <c r="AP347" i="6"/>
  <c r="AQ347" i="6"/>
  <c r="AP351" i="6"/>
  <c r="AQ351" i="6"/>
  <c r="AQ357" i="6"/>
  <c r="AP357" i="6"/>
  <c r="AP361" i="6"/>
  <c r="AQ361" i="6"/>
  <c r="AP365" i="6"/>
  <c r="AQ365" i="6"/>
  <c r="AQ371" i="6"/>
  <c r="AP371" i="6"/>
  <c r="AP377" i="6"/>
  <c r="AQ377" i="6"/>
  <c r="AP379" i="6"/>
  <c r="AQ379" i="6"/>
  <c r="AP385" i="6"/>
  <c r="AQ385" i="6"/>
  <c r="AP391" i="6"/>
  <c r="AQ391" i="6"/>
  <c r="AP393" i="6"/>
  <c r="AQ393" i="6"/>
  <c r="AP399" i="6"/>
  <c r="AQ399" i="6"/>
  <c r="AQ405" i="6"/>
  <c r="AP405" i="6"/>
  <c r="AQ409" i="6"/>
  <c r="AP409" i="6"/>
  <c r="AP413" i="6"/>
  <c r="AQ413" i="6"/>
  <c r="AQ419" i="6"/>
  <c r="AP419" i="6"/>
  <c r="AP421" i="6"/>
  <c r="AQ421" i="6"/>
  <c r="AP427" i="6"/>
  <c r="AQ427" i="6"/>
  <c r="AQ433" i="6"/>
  <c r="AP433" i="6"/>
  <c r="AP435" i="6"/>
  <c r="AQ435" i="6"/>
  <c r="AP441" i="6"/>
  <c r="AQ441" i="6"/>
  <c r="AP447" i="6"/>
  <c r="AQ447" i="6"/>
  <c r="AP453" i="6"/>
  <c r="AQ453" i="6"/>
  <c r="AQ455" i="6"/>
  <c r="AP455" i="6"/>
  <c r="AP461" i="6"/>
  <c r="AQ461" i="6"/>
  <c r="AP467" i="6"/>
  <c r="AQ467" i="6"/>
  <c r="AP469" i="6"/>
  <c r="AQ469" i="6"/>
  <c r="AP475" i="6"/>
  <c r="AQ475" i="6"/>
  <c r="AQ481" i="6"/>
  <c r="AP481" i="6"/>
  <c r="AP485" i="6"/>
  <c r="AQ485" i="6"/>
  <c r="AQ489" i="6"/>
  <c r="AP489" i="6"/>
  <c r="AP495" i="6"/>
  <c r="AQ495" i="6"/>
  <c r="AP499" i="6"/>
  <c r="AQ499" i="6"/>
  <c r="AP503" i="6"/>
  <c r="AQ503" i="6"/>
  <c r="AP509" i="6"/>
  <c r="AQ509" i="6"/>
  <c r="AP515" i="6"/>
  <c r="AQ515" i="6"/>
  <c r="AP519" i="6"/>
  <c r="AQ519" i="6"/>
  <c r="AP523" i="6"/>
  <c r="AQ523" i="6"/>
  <c r="AP529" i="6"/>
  <c r="AQ529" i="6"/>
  <c r="AP533" i="6"/>
  <c r="AQ533" i="6"/>
  <c r="AP539" i="6"/>
  <c r="AQ539" i="6"/>
  <c r="AP543" i="6"/>
  <c r="AQ543" i="6"/>
  <c r="AP549" i="6"/>
  <c r="AQ549" i="6"/>
  <c r="AQ553" i="6"/>
  <c r="AP553" i="6"/>
  <c r="AQ557" i="6"/>
  <c r="AP557" i="6"/>
  <c r="AP563" i="6"/>
  <c r="AQ563" i="6"/>
  <c r="AP565" i="6"/>
  <c r="AQ565" i="6"/>
  <c r="AQ571" i="6"/>
  <c r="AP571" i="6"/>
  <c r="AQ573" i="6"/>
  <c r="AP573" i="6"/>
  <c r="AQ579" i="6"/>
  <c r="AP579" i="6"/>
  <c r="AP585" i="6"/>
  <c r="AQ585" i="6"/>
  <c r="AP587" i="6"/>
  <c r="AQ587" i="6"/>
  <c r="AP593" i="6"/>
  <c r="AQ593" i="6"/>
  <c r="AP597" i="6"/>
  <c r="AQ597" i="6"/>
  <c r="AP601" i="6"/>
  <c r="AQ601" i="6"/>
  <c r="AP607" i="6"/>
  <c r="AQ607" i="6"/>
  <c r="AQ611" i="6"/>
  <c r="AP611" i="6"/>
  <c r="AP615" i="6"/>
  <c r="AQ615" i="6"/>
  <c r="AQ621" i="6"/>
  <c r="AP621" i="6"/>
  <c r="AQ625" i="6"/>
  <c r="AP625" i="6"/>
  <c r="AP629" i="6"/>
  <c r="AQ629" i="6"/>
  <c r="AP635" i="6"/>
  <c r="AQ635" i="6"/>
  <c r="AP637" i="6"/>
  <c r="AQ637" i="6"/>
  <c r="AP643" i="6"/>
  <c r="AQ643" i="6"/>
  <c r="AQ649" i="6"/>
  <c r="AP649" i="6"/>
  <c r="AQ651" i="6"/>
  <c r="AP651" i="6"/>
  <c r="AQ657" i="6"/>
  <c r="AP657" i="6"/>
  <c r="AP659" i="6"/>
  <c r="AQ659" i="6"/>
  <c r="AQ665" i="6"/>
  <c r="AP665" i="6"/>
  <c r="AP667" i="6"/>
  <c r="AQ667" i="6"/>
  <c r="AQ673" i="6"/>
  <c r="AP673" i="6"/>
  <c r="AQ679" i="6"/>
  <c r="AP679" i="6"/>
  <c r="AP681" i="6"/>
  <c r="AQ681" i="6"/>
  <c r="AP687" i="6"/>
  <c r="AQ687" i="6"/>
  <c r="AP689" i="6"/>
  <c r="AQ689" i="6"/>
  <c r="AQ695" i="6"/>
  <c r="AP695" i="6"/>
  <c r="AQ701" i="6"/>
  <c r="AP701" i="6"/>
  <c r="AP703" i="6"/>
  <c r="AQ703" i="6"/>
  <c r="AQ709" i="6"/>
  <c r="AP709" i="6"/>
  <c r="AP715" i="6"/>
  <c r="AQ715" i="6"/>
  <c r="AP717" i="6"/>
  <c r="AQ717" i="6"/>
  <c r="AP723" i="6"/>
  <c r="AQ723" i="6"/>
  <c r="AQ727" i="6"/>
  <c r="AP727" i="6"/>
  <c r="AQ731" i="6"/>
  <c r="AP731" i="6"/>
  <c r="AP737" i="6"/>
  <c r="AQ737" i="6"/>
  <c r="AP743" i="6"/>
  <c r="AQ743" i="6"/>
  <c r="AQ747" i="6"/>
  <c r="AP747" i="6"/>
  <c r="AP751" i="6"/>
  <c r="AQ751" i="6"/>
  <c r="AP757" i="6"/>
  <c r="AQ757" i="6"/>
  <c r="AQ761" i="6"/>
  <c r="AP761" i="6"/>
  <c r="AP765" i="6"/>
  <c r="AQ765" i="6"/>
  <c r="AQ771" i="6"/>
  <c r="AP771" i="6"/>
  <c r="AQ777" i="6"/>
  <c r="AP777" i="6"/>
  <c r="AQ779" i="6"/>
  <c r="AP779" i="6"/>
  <c r="AP785" i="6"/>
  <c r="AQ785" i="6"/>
  <c r="AP791" i="6"/>
  <c r="AQ791" i="6"/>
  <c r="AQ793" i="6"/>
  <c r="AP793" i="6"/>
  <c r="AP799" i="6"/>
  <c r="AQ799" i="6"/>
  <c r="AQ805" i="6"/>
  <c r="AP805" i="6"/>
  <c r="AP807" i="6"/>
  <c r="AQ807" i="6"/>
  <c r="AQ813" i="6"/>
  <c r="AP813" i="6"/>
  <c r="AQ819" i="6"/>
  <c r="AP819" i="6"/>
  <c r="AQ821" i="6"/>
  <c r="AP821" i="6"/>
  <c r="AQ827" i="6"/>
  <c r="AP827" i="6"/>
  <c r="AQ833" i="6"/>
  <c r="AP833" i="6"/>
  <c r="AP837" i="6"/>
  <c r="AQ837" i="6"/>
  <c r="AQ841" i="6"/>
  <c r="AP841" i="6"/>
  <c r="AQ847" i="6"/>
  <c r="AP847" i="6"/>
  <c r="AQ849" i="6"/>
  <c r="AP849" i="6"/>
  <c r="AP855" i="6"/>
  <c r="AQ855" i="6"/>
  <c r="AQ861" i="6"/>
  <c r="AP861" i="6"/>
  <c r="AQ863" i="6"/>
  <c r="AP863" i="6"/>
  <c r="AQ869" i="6"/>
  <c r="AP869" i="6"/>
  <c r="AP871" i="6"/>
  <c r="AQ871" i="6"/>
  <c r="AQ877" i="6"/>
  <c r="AP877" i="6"/>
  <c r="AQ883" i="6"/>
  <c r="AP883" i="6"/>
  <c r="AP885" i="6"/>
  <c r="AQ885" i="6"/>
  <c r="AP891" i="6"/>
  <c r="AQ891" i="6"/>
  <c r="AQ897" i="6"/>
  <c r="AP897" i="6"/>
  <c r="AQ899" i="6"/>
  <c r="AP899" i="6"/>
  <c r="AQ905" i="6"/>
  <c r="AP905" i="6"/>
  <c r="AQ907" i="6"/>
  <c r="AP907" i="6"/>
  <c r="AQ913" i="6"/>
  <c r="AP913" i="6"/>
  <c r="AQ919" i="6"/>
  <c r="AP919" i="6"/>
  <c r="AP921" i="6"/>
  <c r="AQ921" i="6"/>
  <c r="AQ927" i="6"/>
  <c r="AP927" i="6"/>
  <c r="AP933" i="6"/>
  <c r="AQ933" i="6"/>
  <c r="AP935" i="6"/>
  <c r="AQ935" i="6"/>
  <c r="AQ941" i="6"/>
  <c r="AP941" i="6"/>
  <c r="AP947" i="6"/>
  <c r="AQ947" i="6"/>
  <c r="AP951" i="6"/>
  <c r="AQ951" i="6"/>
  <c r="AP955" i="6"/>
  <c r="AQ955" i="6"/>
  <c r="AP961" i="6"/>
  <c r="AQ961" i="6"/>
  <c r="AQ963" i="6"/>
  <c r="AP963" i="6"/>
  <c r="AQ969" i="6"/>
  <c r="AP969" i="6"/>
  <c r="AQ975" i="6"/>
  <c r="AP975" i="6"/>
  <c r="AQ977" i="6"/>
  <c r="AP977" i="6"/>
  <c r="AP983" i="6"/>
  <c r="AQ983" i="6"/>
  <c r="AP989" i="6"/>
  <c r="AQ989" i="6"/>
  <c r="AP993" i="6"/>
  <c r="AQ993" i="6"/>
  <c r="AP997" i="6"/>
  <c r="AQ997" i="6"/>
  <c r="AP1003" i="6"/>
  <c r="AQ1003" i="6"/>
  <c r="AQ1005" i="6"/>
  <c r="AP1005" i="6"/>
  <c r="AP1011" i="6"/>
  <c r="AQ1011" i="6"/>
  <c r="AQ1013" i="6"/>
  <c r="AP1013" i="6"/>
  <c r="AP1019" i="6"/>
  <c r="AQ1019" i="6"/>
  <c r="AP1025" i="6"/>
  <c r="AQ1025" i="6"/>
  <c r="AQ1031" i="6"/>
  <c r="AP1031" i="6"/>
  <c r="AQ1035" i="6"/>
  <c r="AP1035" i="6"/>
  <c r="AQ1039" i="6"/>
  <c r="AP1039" i="6"/>
  <c r="AQ1045" i="6"/>
  <c r="AP1045" i="6"/>
  <c r="AQ1047" i="6"/>
  <c r="AP1047" i="6"/>
  <c r="AP1053" i="6"/>
  <c r="AQ1053" i="6"/>
  <c r="AP1059" i="6"/>
  <c r="AQ1059" i="6"/>
  <c r="AQ1063" i="6"/>
  <c r="AP1063" i="6"/>
  <c r="AP1067" i="6"/>
  <c r="AQ1067" i="6"/>
  <c r="AQ1073" i="6"/>
  <c r="AP1073" i="6"/>
  <c r="AQ1077" i="6"/>
  <c r="AP1077" i="6"/>
  <c r="AQ1081" i="6"/>
  <c r="AP1081" i="6"/>
  <c r="AQ1087" i="6"/>
  <c r="AP1087" i="6"/>
  <c r="AP1093" i="6"/>
  <c r="AQ1093" i="6"/>
  <c r="AQ1095" i="6"/>
  <c r="AP1095" i="6"/>
  <c r="AQ1101" i="6"/>
  <c r="AP1101" i="6"/>
  <c r="AP1107" i="6"/>
  <c r="AQ1107" i="6"/>
  <c r="AP1113" i="6"/>
  <c r="AQ1113" i="6"/>
  <c r="AQ1117" i="6"/>
  <c r="AP1117" i="6"/>
  <c r="AQ1121" i="6"/>
  <c r="AP1121" i="6"/>
  <c r="AP1127" i="6"/>
  <c r="AQ1127" i="6"/>
  <c r="AP1129" i="6"/>
  <c r="AQ1129" i="6"/>
  <c r="AQ1135" i="6"/>
  <c r="AP1135" i="6"/>
  <c r="AQ1141" i="6"/>
  <c r="AP1141" i="6"/>
  <c r="AP1143" i="6"/>
  <c r="AQ1143" i="6"/>
  <c r="AP1149" i="6"/>
  <c r="AQ1149" i="6"/>
  <c r="AQ1151" i="6"/>
  <c r="AP1151" i="6"/>
  <c r="AQ1157" i="6"/>
  <c r="AP1157" i="6"/>
  <c r="AQ1163" i="6"/>
  <c r="AP1163" i="6"/>
  <c r="AP1169" i="6"/>
  <c r="AQ1169" i="6"/>
  <c r="AP1171" i="6"/>
  <c r="AQ1171" i="6"/>
  <c r="AQ1177" i="6"/>
  <c r="AP1177" i="6"/>
  <c r="AP1181" i="6"/>
  <c r="AQ1181" i="6"/>
  <c r="AP1185" i="6"/>
  <c r="AQ1185" i="6"/>
  <c r="AQ1191" i="6"/>
  <c r="AP1191" i="6"/>
  <c r="AP1195" i="6"/>
  <c r="AQ1195" i="6"/>
  <c r="AQ1199" i="6"/>
  <c r="AP1199" i="6"/>
  <c r="AQ1205" i="6"/>
  <c r="AP1205" i="6"/>
  <c r="AQ1209" i="6"/>
  <c r="AP1209" i="6"/>
  <c r="AE20" i="7"/>
  <c r="Z20" i="7"/>
  <c r="AE26" i="7"/>
  <c r="Z26" i="7"/>
  <c r="AE28" i="7"/>
  <c r="Z28" i="7"/>
  <c r="AE34" i="7"/>
  <c r="Z34" i="7"/>
  <c r="AE40" i="7"/>
  <c r="Z40" i="7"/>
  <c r="AE46" i="7"/>
  <c r="Z46" i="7"/>
  <c r="AE52" i="7"/>
  <c r="Z52" i="7"/>
  <c r="Z58" i="7"/>
  <c r="AE58" i="7"/>
  <c r="AE64" i="7"/>
  <c r="Z64" i="7"/>
  <c r="Z68" i="7"/>
  <c r="AE68" i="7"/>
  <c r="Z72" i="7"/>
  <c r="AE72" i="7"/>
  <c r="Z78" i="7"/>
  <c r="AE78" i="7"/>
  <c r="Z84" i="7"/>
  <c r="AE84" i="7"/>
  <c r="Z90" i="7"/>
  <c r="AE90" i="7"/>
  <c r="Z92" i="7"/>
  <c r="AE92" i="7"/>
  <c r="Z98" i="7"/>
  <c r="AE98" i="7"/>
  <c r="Z104" i="7"/>
  <c r="AE104" i="7"/>
  <c r="Z110" i="7"/>
  <c r="AE110" i="7"/>
  <c r="Z116" i="7"/>
  <c r="AE116" i="7"/>
  <c r="Z122" i="7"/>
  <c r="AE122" i="7"/>
  <c r="AE128" i="7"/>
  <c r="Z128" i="7"/>
  <c r="AE130" i="7"/>
  <c r="Z130" i="7"/>
  <c r="Z136" i="7"/>
  <c r="AE136" i="7"/>
  <c r="Z142" i="7"/>
  <c r="AE142" i="7"/>
  <c r="Z148" i="7"/>
  <c r="AE148" i="7"/>
  <c r="Z154" i="7"/>
  <c r="AE154" i="7"/>
  <c r="Z156" i="7"/>
  <c r="AE156" i="7"/>
  <c r="Z162" i="7"/>
  <c r="AE162" i="7"/>
  <c r="Z166" i="7"/>
  <c r="AE166" i="7"/>
  <c r="Z170" i="7"/>
  <c r="AE170" i="7"/>
  <c r="Z176" i="7"/>
  <c r="AE176" i="7"/>
  <c r="Z182" i="7"/>
  <c r="AE182" i="7"/>
  <c r="Z188" i="7"/>
  <c r="AE188" i="7"/>
  <c r="Z192" i="7"/>
  <c r="AE192" i="7"/>
  <c r="Z196" i="7"/>
  <c r="AE196" i="7"/>
  <c r="Z202" i="7"/>
  <c r="AE202" i="7"/>
  <c r="Z208" i="7"/>
  <c r="AE208" i="7"/>
  <c r="Z212" i="7"/>
  <c r="AE212" i="7"/>
  <c r="Z216" i="7"/>
  <c r="AE216" i="7"/>
  <c r="AE222" i="7"/>
  <c r="Z222" i="7"/>
  <c r="Z228" i="7"/>
  <c r="AE228" i="7"/>
  <c r="Z232" i="7"/>
  <c r="AE232" i="7"/>
  <c r="Z238" i="7"/>
  <c r="AE238" i="7"/>
  <c r="Z244" i="7"/>
  <c r="AE244" i="7"/>
  <c r="Z250" i="7"/>
  <c r="AE250" i="7"/>
  <c r="Z254" i="7"/>
  <c r="AE254" i="7"/>
  <c r="Z260" i="7"/>
  <c r="AE260" i="7"/>
  <c r="Z264" i="7"/>
  <c r="AE264" i="7"/>
  <c r="AE268" i="7"/>
  <c r="Z268" i="7"/>
  <c r="Z274" i="7"/>
  <c r="AE274" i="7"/>
  <c r="Z276" i="7"/>
  <c r="AE276" i="7"/>
  <c r="Z282" i="7"/>
  <c r="AE282" i="7"/>
  <c r="Z286" i="7"/>
  <c r="AE286" i="7"/>
  <c r="Z292" i="7"/>
  <c r="AE292" i="7"/>
  <c r="Z298" i="7"/>
  <c r="AE298" i="7"/>
  <c r="Z304" i="7"/>
  <c r="AE304" i="7"/>
  <c r="AE308" i="7"/>
  <c r="Z308" i="7"/>
  <c r="AE314" i="7"/>
  <c r="Z314" i="7"/>
  <c r="Z320" i="7"/>
  <c r="AE320" i="7"/>
  <c r="Z326" i="7"/>
  <c r="AE326" i="7"/>
  <c r="AE332" i="7"/>
  <c r="Z332" i="7"/>
  <c r="Z338" i="7"/>
  <c r="AE338" i="7"/>
  <c r="Z342" i="7"/>
  <c r="AE342" i="7"/>
  <c r="Z346" i="7"/>
  <c r="AE346" i="7"/>
  <c r="Z352" i="7"/>
  <c r="AE352" i="7"/>
  <c r="Z358" i="7"/>
  <c r="AE358" i="7"/>
  <c r="AE364" i="7"/>
  <c r="Z364" i="7"/>
  <c r="Z370" i="7"/>
  <c r="AE370" i="7"/>
  <c r="Z376" i="7"/>
  <c r="AE376" i="7"/>
  <c r="Z378" i="7"/>
  <c r="AE378" i="7"/>
  <c r="Z384" i="7"/>
  <c r="AE384" i="7"/>
  <c r="Z390" i="7"/>
  <c r="AE390" i="7"/>
  <c r="Z394" i="7"/>
  <c r="AE394" i="7"/>
  <c r="Z398" i="7"/>
  <c r="AE398" i="7"/>
  <c r="Z404" i="7"/>
  <c r="AE404" i="7"/>
  <c r="Z410" i="7"/>
  <c r="AE410" i="7"/>
  <c r="Z412" i="7"/>
  <c r="AE412" i="7"/>
  <c r="Z418" i="7"/>
  <c r="AE418" i="7"/>
  <c r="AE424" i="7"/>
  <c r="Z424" i="7"/>
  <c r="Z426" i="7"/>
  <c r="AE426" i="7"/>
  <c r="Z432" i="7"/>
  <c r="AE432" i="7"/>
  <c r="Z436" i="7"/>
  <c r="AE436" i="7"/>
  <c r="Z442" i="7"/>
  <c r="AE442" i="7"/>
  <c r="Z448" i="7"/>
  <c r="AE448" i="7"/>
  <c r="Z454" i="7"/>
  <c r="AE454" i="7"/>
  <c r="AE456" i="7"/>
  <c r="Z456" i="7"/>
  <c r="Z462" i="7"/>
  <c r="AE462" i="7"/>
  <c r="Z468" i="7"/>
  <c r="AE468" i="7"/>
  <c r="Z474" i="7"/>
  <c r="AE474" i="7"/>
  <c r="Z478" i="7"/>
  <c r="AE478" i="7"/>
  <c r="Z484" i="7"/>
  <c r="AE484" i="7"/>
  <c r="Z490" i="7"/>
  <c r="AE490" i="7"/>
  <c r="Z494" i="7"/>
  <c r="AE494" i="7"/>
  <c r="Z500" i="7"/>
  <c r="AE500" i="7"/>
  <c r="Z506" i="7"/>
  <c r="AE506" i="7"/>
  <c r="Z510" i="7"/>
  <c r="AE510" i="7"/>
  <c r="Z516" i="7"/>
  <c r="AE516" i="7"/>
  <c r="Z522" i="7"/>
  <c r="AE522" i="7"/>
  <c r="Z528" i="7"/>
  <c r="AE528" i="7"/>
  <c r="AE532" i="7"/>
  <c r="Z532" i="7"/>
  <c r="Z538" i="7"/>
  <c r="AE538" i="7"/>
  <c r="Z544" i="7"/>
  <c r="AE544" i="7"/>
  <c r="AE548" i="7"/>
  <c r="Z548" i="7"/>
  <c r="AE552" i="7"/>
  <c r="Z552" i="7"/>
  <c r="Z558" i="7"/>
  <c r="AE558" i="7"/>
  <c r="AE564" i="7"/>
  <c r="Z564" i="7"/>
  <c r="Z566" i="7"/>
  <c r="AE566" i="7"/>
  <c r="Z572" i="7"/>
  <c r="AE572" i="7"/>
  <c r="AE578" i="7"/>
  <c r="Z578" i="7"/>
  <c r="AE582" i="7"/>
  <c r="Z582" i="7"/>
  <c r="Z588" i="7"/>
  <c r="AE588" i="7"/>
  <c r="AE594" i="7"/>
  <c r="Z594" i="7"/>
  <c r="Z600" i="7"/>
  <c r="AE600" i="7"/>
  <c r="AE606" i="7"/>
  <c r="Z606" i="7"/>
  <c r="AE612" i="7"/>
  <c r="Z612" i="7"/>
  <c r="Z616" i="7"/>
  <c r="AE616" i="7"/>
  <c r="Z620" i="7"/>
  <c r="AE620" i="7"/>
  <c r="Z626" i="7"/>
  <c r="AE626" i="7"/>
  <c r="Z632" i="7"/>
  <c r="AE632" i="7"/>
  <c r="Z636" i="7"/>
  <c r="AE636" i="7"/>
  <c r="Z640" i="7"/>
  <c r="AE640" i="7"/>
  <c r="Z646" i="7"/>
  <c r="AE646" i="7"/>
  <c r="Z652" i="7"/>
  <c r="AE652" i="7"/>
  <c r="Z654" i="7"/>
  <c r="AE654" i="7"/>
  <c r="AE660" i="7"/>
  <c r="Z660" i="7"/>
  <c r="Z666" i="7"/>
  <c r="AE666" i="7"/>
  <c r="AE672" i="7"/>
  <c r="Z672" i="7"/>
  <c r="Z676" i="7"/>
  <c r="AE676" i="7"/>
  <c r="AE682" i="7"/>
  <c r="Z682" i="7"/>
  <c r="AE686" i="7"/>
  <c r="Z686" i="7"/>
  <c r="Z692" i="7"/>
  <c r="AE692" i="7"/>
  <c r="Z698" i="7"/>
  <c r="AE698" i="7"/>
  <c r="Z704" i="7"/>
  <c r="AE704" i="7"/>
  <c r="Z706" i="7"/>
  <c r="AE706" i="7"/>
  <c r="Z712" i="7"/>
  <c r="AE712" i="7"/>
  <c r="Z718" i="7"/>
  <c r="AE718" i="7"/>
  <c r="Z724" i="7"/>
  <c r="AE724" i="7"/>
  <c r="AE730" i="7"/>
  <c r="Z730" i="7"/>
  <c r="AE736" i="7"/>
  <c r="Z736" i="7"/>
  <c r="AE738" i="7"/>
  <c r="Z738" i="7"/>
  <c r="Z744" i="7"/>
  <c r="AE744" i="7"/>
  <c r="AE750" i="7"/>
  <c r="Z750" i="7"/>
  <c r="Z756" i="7"/>
  <c r="AE756" i="7"/>
  <c r="Z762" i="7"/>
  <c r="AE762" i="7"/>
  <c r="Z764" i="7"/>
  <c r="AE764" i="7"/>
  <c r="AE770" i="7"/>
  <c r="Z770" i="7"/>
  <c r="Z774" i="7"/>
  <c r="AE774" i="7"/>
  <c r="Z778" i="7"/>
  <c r="AE778" i="7"/>
  <c r="Z784" i="7"/>
  <c r="AE784" i="7"/>
  <c r="Z790" i="7"/>
  <c r="AE790" i="7"/>
  <c r="Z794" i="7"/>
  <c r="AE794" i="7"/>
  <c r="Z800" i="7"/>
  <c r="AE800" i="7"/>
  <c r="AE806" i="7"/>
  <c r="Z806" i="7"/>
  <c r="AE808" i="7"/>
  <c r="Z808" i="7"/>
  <c r="AE814" i="7"/>
  <c r="Z814" i="7"/>
  <c r="Z820" i="7"/>
  <c r="AE820" i="7"/>
  <c r="AE826" i="7"/>
  <c r="Z826" i="7"/>
  <c r="AE832" i="7"/>
  <c r="Z832" i="7"/>
  <c r="AE834" i="7"/>
  <c r="Z834" i="7"/>
  <c r="Z840" i="7"/>
  <c r="AE840" i="7"/>
  <c r="Z846" i="7"/>
  <c r="AE846" i="7"/>
  <c r="Z848" i="7"/>
  <c r="AE848" i="7"/>
  <c r="AE854" i="7"/>
  <c r="Z854" i="7"/>
  <c r="Z860" i="7"/>
  <c r="AE860" i="7"/>
  <c r="Z866" i="7"/>
  <c r="AE866" i="7"/>
  <c r="AE870" i="7"/>
  <c r="Z870" i="7"/>
  <c r="Z876" i="7"/>
  <c r="AE876" i="7"/>
  <c r="AE882" i="7"/>
  <c r="Z882" i="7"/>
  <c r="Z888" i="7"/>
  <c r="AE888" i="7"/>
  <c r="AE892" i="7"/>
  <c r="Z892" i="7"/>
  <c r="Z896" i="7"/>
  <c r="AE896" i="7"/>
  <c r="AE902" i="7"/>
  <c r="Z902" i="7"/>
  <c r="Z904" i="7"/>
  <c r="AE904" i="7"/>
  <c r="Z910" i="7"/>
  <c r="AE910" i="7"/>
  <c r="Z916" i="7"/>
  <c r="AE916" i="7"/>
  <c r="Z922" i="7"/>
  <c r="AE922" i="7"/>
  <c r="Z924" i="7"/>
  <c r="AE924" i="7"/>
  <c r="Z930" i="7"/>
  <c r="AE930" i="7"/>
  <c r="Z936" i="7"/>
  <c r="AE936" i="7"/>
  <c r="AE942" i="7"/>
  <c r="Z942" i="7"/>
  <c r="AE944" i="7"/>
  <c r="Z944" i="7"/>
  <c r="Z950" i="7"/>
  <c r="AE950" i="7"/>
  <c r="Z956" i="7"/>
  <c r="AE956" i="7"/>
  <c r="AE962" i="7"/>
  <c r="Z962" i="7"/>
  <c r="AE966" i="7"/>
  <c r="Z966" i="7"/>
  <c r="AE970" i="7"/>
  <c r="Z970" i="7"/>
  <c r="Z976" i="7"/>
  <c r="AE976" i="7"/>
  <c r="AE982" i="7"/>
  <c r="Z982" i="7"/>
  <c r="Z984" i="7"/>
  <c r="AE984" i="7"/>
  <c r="AE990" i="7"/>
  <c r="Z990" i="7"/>
  <c r="Z996" i="7"/>
  <c r="AE996" i="7"/>
  <c r="Z1002" i="7"/>
  <c r="AE1002" i="7"/>
  <c r="Z1004" i="7"/>
  <c r="AE1004" i="7"/>
  <c r="Z1010" i="7"/>
  <c r="AE1010" i="7"/>
  <c r="AE1016" i="7"/>
  <c r="Z1016" i="7"/>
  <c r="Z1018" i="7"/>
  <c r="AE1018" i="7"/>
  <c r="Z1024" i="7"/>
  <c r="AE1024" i="7"/>
  <c r="AE1030" i="7"/>
  <c r="Z1030" i="7"/>
  <c r="Z1036" i="7"/>
  <c r="AE1036" i="7"/>
  <c r="Z1040" i="7"/>
  <c r="AE1040" i="7"/>
  <c r="Z1044" i="7"/>
  <c r="AE1044" i="7"/>
  <c r="Z1050" i="7"/>
  <c r="AE1050" i="7"/>
  <c r="AE1056" i="7"/>
  <c r="Z1056" i="7"/>
  <c r="AE1060" i="7"/>
  <c r="Z1060" i="7"/>
  <c r="Z1066" i="7"/>
  <c r="AE1066" i="7"/>
  <c r="Z1070" i="7"/>
  <c r="AE1070" i="7"/>
  <c r="Z1076" i="7"/>
  <c r="AE1076" i="7"/>
  <c r="Z1082" i="7"/>
  <c r="AE1082" i="7"/>
  <c r="Z1088" i="7"/>
  <c r="AE1088" i="7"/>
  <c r="Z1094" i="7"/>
  <c r="AE1094" i="7"/>
  <c r="Z1100" i="7"/>
  <c r="AE1100" i="7"/>
  <c r="Z1104" i="7"/>
  <c r="AE1104" i="7"/>
  <c r="Z1110" i="7"/>
  <c r="AE1110" i="7"/>
  <c r="Z1114" i="7"/>
  <c r="AE1114" i="7"/>
  <c r="Z1120" i="7"/>
  <c r="AE1120" i="7"/>
  <c r="Z1128" i="7"/>
  <c r="AE1128" i="7"/>
  <c r="Z1142" i="7"/>
  <c r="AE1142" i="7"/>
  <c r="AD1208" i="3"/>
  <c r="W1208" i="3"/>
  <c r="Y1208" i="3"/>
  <c r="W1200" i="3"/>
  <c r="AD1200" i="3"/>
  <c r="Y1200" i="3"/>
  <c r="Y1196" i="3"/>
  <c r="W1196" i="3"/>
  <c r="AD1196" i="3"/>
  <c r="W1188" i="3"/>
  <c r="Y1188" i="3"/>
  <c r="AD1188" i="3"/>
  <c r="Y1180" i="3"/>
  <c r="AD1180" i="3"/>
  <c r="W1180" i="3"/>
  <c r="W1172" i="3"/>
  <c r="AD1172" i="3"/>
  <c r="Y1172" i="3"/>
  <c r="Y1168" i="3"/>
  <c r="AD1168" i="3"/>
  <c r="W1168" i="3"/>
  <c r="AD1160" i="3"/>
  <c r="W1160" i="3"/>
  <c r="Y1160" i="3"/>
  <c r="W1156" i="3"/>
  <c r="Y1156" i="3"/>
  <c r="AD1156" i="3"/>
  <c r="Y1148" i="3"/>
  <c r="W1148" i="3"/>
  <c r="AD1148" i="3"/>
  <c r="W1140" i="3"/>
  <c r="Y1140" i="3"/>
  <c r="AD1140" i="3"/>
  <c r="Y1132" i="3"/>
  <c r="W1132" i="3"/>
  <c r="AD1132" i="3"/>
  <c r="W1124" i="3"/>
  <c r="Y1124" i="3"/>
  <c r="AD1124" i="3"/>
  <c r="Y1116" i="3"/>
  <c r="AD1116" i="3"/>
  <c r="W1116" i="3"/>
  <c r="W1108" i="3"/>
  <c r="AD1108" i="3"/>
  <c r="Y1108" i="3"/>
  <c r="Y1100" i="3"/>
  <c r="W1100" i="3"/>
  <c r="AD1100" i="3"/>
  <c r="AD1096" i="3"/>
  <c r="W1096" i="3"/>
  <c r="Y1096" i="3"/>
  <c r="W1088" i="3"/>
  <c r="Y1088" i="3"/>
  <c r="AD1088" i="3"/>
  <c r="AD1080" i="3"/>
  <c r="W1080" i="3"/>
  <c r="Y1080" i="3"/>
  <c r="W1072" i="3"/>
  <c r="AD1072" i="3"/>
  <c r="Y1072" i="3"/>
  <c r="AD1064" i="3"/>
  <c r="Y1064" i="3"/>
  <c r="W1064" i="3"/>
  <c r="W1060" i="3"/>
  <c r="Y1060" i="3"/>
  <c r="AD1060" i="3"/>
  <c r="AD1052" i="3"/>
  <c r="W1052" i="3"/>
  <c r="Y1052" i="3"/>
  <c r="AD1048" i="3"/>
  <c r="Y1048" i="3"/>
  <c r="W1048" i="3"/>
  <c r="AD1040" i="3"/>
  <c r="Y1040" i="3"/>
  <c r="W1040" i="3"/>
  <c r="AD1032" i="3"/>
  <c r="Y1032" i="3"/>
  <c r="W1032" i="3"/>
  <c r="AD1024" i="3"/>
  <c r="Y1024" i="3"/>
  <c r="W1024" i="3"/>
  <c r="AD1020" i="3"/>
  <c r="W1020" i="3"/>
  <c r="Y1020" i="3"/>
  <c r="AD1012" i="3"/>
  <c r="W1012" i="3"/>
  <c r="Y1012" i="3"/>
  <c r="AD1008" i="3"/>
  <c r="Y1008" i="3"/>
  <c r="W1008" i="3"/>
  <c r="AD1000" i="3"/>
  <c r="Y1000" i="3"/>
  <c r="W1000" i="3"/>
  <c r="AD992" i="3"/>
  <c r="Y992" i="3"/>
  <c r="W992" i="3"/>
  <c r="AD984" i="3"/>
  <c r="Y984" i="3"/>
  <c r="W984" i="3"/>
  <c r="AD980" i="3"/>
  <c r="W980" i="3"/>
  <c r="Y980" i="3"/>
  <c r="AD972" i="3"/>
  <c r="W972" i="3"/>
  <c r="Y972" i="3"/>
  <c r="AD964" i="3"/>
  <c r="W964" i="3"/>
  <c r="Y964" i="3"/>
  <c r="AD960" i="3"/>
  <c r="Y960" i="3"/>
  <c r="W960" i="3"/>
  <c r="AD952" i="3"/>
  <c r="Y952" i="3"/>
  <c r="W952" i="3"/>
  <c r="AD944" i="3"/>
  <c r="Y944" i="3"/>
  <c r="W944" i="3"/>
  <c r="AD936" i="3"/>
  <c r="Y936" i="3"/>
  <c r="W936" i="3"/>
  <c r="AD932" i="3"/>
  <c r="W932" i="3"/>
  <c r="Y932" i="3"/>
  <c r="AD924" i="3"/>
  <c r="W924" i="3"/>
  <c r="Y924" i="3"/>
  <c r="AD916" i="3"/>
  <c r="W916" i="3"/>
  <c r="Y916" i="3"/>
  <c r="AD908" i="3"/>
  <c r="W908" i="3"/>
  <c r="Y908" i="3"/>
  <c r="AD900" i="3"/>
  <c r="W900" i="3"/>
  <c r="Y900" i="3"/>
  <c r="AD896" i="3"/>
  <c r="Y896" i="3"/>
  <c r="W896" i="3"/>
  <c r="AD888" i="3"/>
  <c r="Y888" i="3"/>
  <c r="W888" i="3"/>
  <c r="AD880" i="3"/>
  <c r="Y880" i="3"/>
  <c r="W880" i="3"/>
  <c r="AD876" i="3"/>
  <c r="W876" i="3"/>
  <c r="Y876" i="3"/>
  <c r="AD868" i="3"/>
  <c r="Y868" i="3"/>
  <c r="W868" i="3"/>
  <c r="AD860" i="3"/>
  <c r="W860" i="3"/>
  <c r="Y860" i="3"/>
  <c r="AD856" i="3"/>
  <c r="W856" i="3"/>
  <c r="Y856" i="3"/>
  <c r="AD848" i="3"/>
  <c r="Y848" i="3"/>
  <c r="W848" i="3"/>
  <c r="AD840" i="3"/>
  <c r="W840" i="3"/>
  <c r="Y840" i="3"/>
  <c r="AD832" i="3"/>
  <c r="Y832" i="3"/>
  <c r="W832" i="3"/>
  <c r="AD828" i="3"/>
  <c r="W828" i="3"/>
  <c r="Y828" i="3"/>
  <c r="AD820" i="3"/>
  <c r="Y820" i="3"/>
  <c r="W820" i="3"/>
  <c r="AD812" i="3"/>
  <c r="Y812" i="3"/>
  <c r="W812" i="3"/>
  <c r="AD804" i="3"/>
  <c r="Y804" i="3"/>
  <c r="W804" i="3"/>
  <c r="AD796" i="3"/>
  <c r="Y796" i="3"/>
  <c r="W796" i="3"/>
  <c r="AD792" i="3"/>
  <c r="W792" i="3"/>
  <c r="Y792" i="3"/>
  <c r="AD784" i="3"/>
  <c r="Y784" i="3"/>
  <c r="W784" i="3"/>
  <c r="AD776" i="3"/>
  <c r="W776" i="3"/>
  <c r="Y776" i="3"/>
  <c r="AD768" i="3"/>
  <c r="Y768" i="3"/>
  <c r="W768" i="3"/>
  <c r="AD764" i="3"/>
  <c r="Y764" i="3"/>
  <c r="W764" i="3"/>
  <c r="AD756" i="3"/>
  <c r="W756" i="3"/>
  <c r="Y756" i="3"/>
  <c r="AD748" i="3"/>
  <c r="Y748" i="3"/>
  <c r="W748" i="3"/>
  <c r="AD740" i="3"/>
  <c r="W740" i="3"/>
  <c r="Y740" i="3"/>
  <c r="AD736" i="3"/>
  <c r="Y736" i="3"/>
  <c r="W736" i="3"/>
  <c r="AD728" i="3"/>
  <c r="W728" i="3"/>
  <c r="Y728" i="3"/>
  <c r="AD720" i="3"/>
  <c r="Y720" i="3"/>
  <c r="W720" i="3"/>
  <c r="AD716" i="3"/>
  <c r="Y716" i="3"/>
  <c r="W716" i="3"/>
  <c r="AD708" i="3"/>
  <c r="W708" i="3"/>
  <c r="Y708" i="3"/>
  <c r="AD700" i="3"/>
  <c r="Y700" i="3"/>
  <c r="W700" i="3"/>
  <c r="AD692" i="3"/>
  <c r="W692" i="3"/>
  <c r="Y692" i="3"/>
  <c r="AD688" i="3"/>
  <c r="Y688" i="3"/>
  <c r="W688" i="3"/>
  <c r="AD680" i="3"/>
  <c r="W680" i="3"/>
  <c r="Y680" i="3"/>
  <c r="AD672" i="3"/>
  <c r="Y672" i="3"/>
  <c r="W672" i="3"/>
  <c r="AD668" i="3"/>
  <c r="Y668" i="3"/>
  <c r="W668" i="3"/>
  <c r="AD660" i="3"/>
  <c r="W660" i="3"/>
  <c r="Y660" i="3"/>
  <c r="AD652" i="3"/>
  <c r="Y652" i="3"/>
  <c r="W652" i="3"/>
  <c r="AD644" i="3"/>
  <c r="W644" i="3"/>
  <c r="Y644" i="3"/>
  <c r="AD640" i="3"/>
  <c r="Y640" i="3"/>
  <c r="W640" i="3"/>
  <c r="AD632" i="3"/>
  <c r="W632" i="3"/>
  <c r="Y632" i="3"/>
  <c r="AD624" i="3"/>
  <c r="Y624" i="3"/>
  <c r="W624" i="3"/>
  <c r="AD620" i="3"/>
  <c r="Y620" i="3"/>
  <c r="W620" i="3"/>
  <c r="AD612" i="3"/>
  <c r="W612" i="3"/>
  <c r="Y612" i="3"/>
  <c r="AD604" i="3"/>
  <c r="Y604" i="3"/>
  <c r="W604" i="3"/>
  <c r="AD596" i="3"/>
  <c r="W596" i="3"/>
  <c r="Y596" i="3"/>
  <c r="AD588" i="3"/>
  <c r="Y588" i="3"/>
  <c r="W588" i="3"/>
  <c r="AD584" i="3"/>
  <c r="W584" i="3"/>
  <c r="Y584" i="3"/>
  <c r="AD576" i="3"/>
  <c r="Y576" i="3"/>
  <c r="W576" i="3"/>
  <c r="AD568" i="3"/>
  <c r="W568" i="3"/>
  <c r="Y568" i="3"/>
  <c r="AD560" i="3"/>
  <c r="Y560" i="3"/>
  <c r="W560" i="3"/>
  <c r="Y556" i="3"/>
  <c r="W556" i="3"/>
  <c r="AD556" i="3"/>
  <c r="AD548" i="3"/>
  <c r="Y548" i="3"/>
  <c r="W548" i="3"/>
  <c r="W540" i="3"/>
  <c r="Y540" i="3"/>
  <c r="AD540" i="3"/>
  <c r="AD536" i="3"/>
  <c r="Y536" i="3"/>
  <c r="W536" i="3"/>
  <c r="Y528" i="3"/>
  <c r="W528" i="3"/>
  <c r="AD528" i="3"/>
  <c r="Y520" i="3"/>
  <c r="AE520" i="3" s="1"/>
  <c r="W520" i="3"/>
  <c r="AD520" i="3"/>
  <c r="Y516" i="3"/>
  <c r="W516" i="3"/>
  <c r="AD516" i="3"/>
  <c r="Y508" i="3"/>
  <c r="W508" i="3"/>
  <c r="AD508" i="3"/>
  <c r="Y500" i="3"/>
  <c r="W500" i="3"/>
  <c r="AD500" i="3"/>
  <c r="Y492" i="3"/>
  <c r="W492" i="3"/>
  <c r="AD492" i="3"/>
  <c r="Y488" i="3"/>
  <c r="W488" i="3"/>
  <c r="AD488" i="3"/>
  <c r="Y480" i="3"/>
  <c r="W480" i="3"/>
  <c r="AD480" i="3"/>
  <c r="Y476" i="3"/>
  <c r="W476" i="3"/>
  <c r="AD476" i="3"/>
  <c r="Y468" i="3"/>
  <c r="AE468" i="3" s="1"/>
  <c r="W468" i="3"/>
  <c r="AD468" i="3"/>
  <c r="Y460" i="3"/>
  <c r="W460" i="3"/>
  <c r="AD460" i="3"/>
  <c r="Y452" i="3"/>
  <c r="W452" i="3"/>
  <c r="AD452" i="3"/>
  <c r="AD448" i="3"/>
  <c r="W448" i="3"/>
  <c r="Y448" i="3"/>
  <c r="AD440" i="3"/>
  <c r="Y440" i="3"/>
  <c r="W440" i="3"/>
  <c r="Y432" i="3"/>
  <c r="W432" i="3"/>
  <c r="AD432" i="3"/>
  <c r="Y424" i="3"/>
  <c r="W424" i="3"/>
  <c r="AD424" i="3"/>
  <c r="Y416" i="3"/>
  <c r="W416" i="3"/>
  <c r="AD416" i="3"/>
  <c r="Y412" i="3"/>
  <c r="AE412" i="3" s="1"/>
  <c r="W412" i="3"/>
  <c r="AD412" i="3"/>
  <c r="Y404" i="3"/>
  <c r="W404" i="3"/>
  <c r="AD404" i="3"/>
  <c r="Y396" i="3"/>
  <c r="W396" i="3"/>
  <c r="AD396" i="3"/>
  <c r="Y392" i="3"/>
  <c r="W392" i="3"/>
  <c r="AD392" i="3"/>
  <c r="Y384" i="3"/>
  <c r="W384" i="3"/>
  <c r="AD384" i="3"/>
  <c r="Y376" i="3"/>
  <c r="W376" i="3"/>
  <c r="AD376" i="3"/>
  <c r="Y368" i="3"/>
  <c r="W368" i="3"/>
  <c r="AD368" i="3"/>
  <c r="AD360" i="3"/>
  <c r="W360" i="3"/>
  <c r="Y360" i="3"/>
  <c r="W352" i="3"/>
  <c r="Y352" i="3"/>
  <c r="AD352" i="3"/>
  <c r="AD344" i="3"/>
  <c r="Y344" i="3"/>
  <c r="W344" i="3"/>
  <c r="Y336" i="3"/>
  <c r="W336" i="3"/>
  <c r="AD336" i="3"/>
  <c r="AD328" i="3"/>
  <c r="W328" i="3"/>
  <c r="Y328" i="3"/>
  <c r="AD324" i="3"/>
  <c r="W324" i="3"/>
  <c r="Y324" i="3"/>
  <c r="AD316" i="3"/>
  <c r="W316" i="3"/>
  <c r="Y316" i="3"/>
  <c r="AD308" i="3"/>
  <c r="Y308" i="3"/>
  <c r="W308" i="3"/>
  <c r="AD300" i="3"/>
  <c r="W300" i="3"/>
  <c r="Y300" i="3"/>
  <c r="AD296" i="3"/>
  <c r="W296" i="3"/>
  <c r="Y296" i="3"/>
  <c r="AD288" i="3"/>
  <c r="Y288" i="3"/>
  <c r="W288" i="3"/>
  <c r="AD280" i="3"/>
  <c r="W280" i="3"/>
  <c r="Y280" i="3"/>
  <c r="AD272" i="3"/>
  <c r="Y272" i="3"/>
  <c r="W272" i="3"/>
  <c r="AD264" i="3"/>
  <c r="W264" i="3"/>
  <c r="Y264" i="3"/>
  <c r="AD256" i="3"/>
  <c r="Y256" i="3"/>
  <c r="W256" i="3"/>
  <c r="AD252" i="3"/>
  <c r="Y252" i="3"/>
  <c r="W252" i="3"/>
  <c r="AD244" i="3"/>
  <c r="W244" i="3"/>
  <c r="Y244" i="3"/>
  <c r="AD236" i="3"/>
  <c r="Y236" i="3"/>
  <c r="W236" i="3"/>
  <c r="AD232" i="3"/>
  <c r="W232" i="3"/>
  <c r="Y232" i="3"/>
  <c r="AD224" i="3"/>
  <c r="Y224" i="3"/>
  <c r="W224" i="3"/>
  <c r="AD216" i="3"/>
  <c r="W216" i="3"/>
  <c r="Y216" i="3"/>
  <c r="Y208" i="3"/>
  <c r="W208" i="3"/>
  <c r="AD208" i="3"/>
  <c r="Y200" i="3"/>
  <c r="W200" i="3"/>
  <c r="AD200" i="3"/>
  <c r="AD196" i="3"/>
  <c r="W196" i="3"/>
  <c r="Y196" i="3"/>
  <c r="W188" i="3"/>
  <c r="Y188" i="3"/>
  <c r="AD188" i="3"/>
  <c r="W180" i="3"/>
  <c r="Y180" i="3"/>
  <c r="AD180" i="3"/>
  <c r="W176" i="3"/>
  <c r="Y176" i="3"/>
  <c r="AD176" i="3"/>
  <c r="W168" i="3"/>
  <c r="Y168" i="3"/>
  <c r="AD168" i="3"/>
  <c r="W160" i="3"/>
  <c r="Y160" i="3"/>
  <c r="AD160" i="3"/>
  <c r="W152" i="3"/>
  <c r="Y152" i="3"/>
  <c r="AD152" i="3"/>
  <c r="W144" i="3"/>
  <c r="Y144" i="3"/>
  <c r="AD144" i="3"/>
  <c r="Y140" i="3"/>
  <c r="AD140" i="3"/>
  <c r="W140" i="3"/>
  <c r="W132" i="3"/>
  <c r="Y132" i="3"/>
  <c r="AD132" i="3"/>
  <c r="AD124" i="3"/>
  <c r="Y124" i="3"/>
  <c r="W124" i="3"/>
  <c r="AD116" i="3"/>
  <c r="Y116" i="3"/>
  <c r="W116" i="3"/>
  <c r="AD108" i="3"/>
  <c r="W108" i="3"/>
  <c r="Y108" i="3"/>
  <c r="AD100" i="3"/>
  <c r="W100" i="3"/>
  <c r="Y100" i="3"/>
  <c r="AD92" i="3"/>
  <c r="W92" i="3"/>
  <c r="Y92" i="3"/>
  <c r="AD84" i="3"/>
  <c r="Y84" i="3"/>
  <c r="W84" i="3"/>
  <c r="AD80" i="3"/>
  <c r="Y80" i="3"/>
  <c r="W80" i="3"/>
  <c r="AD72" i="3"/>
  <c r="Y72" i="3"/>
  <c r="W72" i="3"/>
  <c r="AD64" i="3"/>
  <c r="Y64" i="3"/>
  <c r="W64" i="3"/>
  <c r="AD60" i="3"/>
  <c r="Y60" i="3"/>
  <c r="W60" i="3"/>
  <c r="W52" i="3"/>
  <c r="AD52" i="3"/>
  <c r="Y52" i="3"/>
  <c r="W44" i="3"/>
  <c r="Y44" i="3"/>
  <c r="AD44" i="3"/>
  <c r="W36" i="3"/>
  <c r="Y36" i="3"/>
  <c r="AD36" i="3"/>
  <c r="W28" i="3"/>
  <c r="Y28" i="3"/>
  <c r="AD28" i="3"/>
  <c r="AP16" i="6"/>
  <c r="AQ16" i="6"/>
  <c r="AQ18" i="6"/>
  <c r="AP18" i="6"/>
  <c r="AP22" i="6"/>
  <c r="AQ22" i="6"/>
  <c r="AP26" i="6"/>
  <c r="AQ26" i="6"/>
  <c r="AQ30" i="6"/>
  <c r="AP30" i="6"/>
  <c r="AP32" i="6"/>
  <c r="AQ32" i="6"/>
  <c r="AQ36" i="6"/>
  <c r="AP36" i="6"/>
  <c r="AP40" i="6"/>
  <c r="AQ40" i="6"/>
  <c r="AP44" i="6"/>
  <c r="AQ44" i="6"/>
  <c r="AP46" i="6"/>
  <c r="AQ46" i="6"/>
  <c r="AQ50" i="6"/>
  <c r="AP50" i="6"/>
  <c r="AQ52" i="6"/>
  <c r="AP52" i="6"/>
  <c r="AP56" i="6"/>
  <c r="AQ56" i="6"/>
  <c r="AP60" i="6"/>
  <c r="AQ60" i="6"/>
  <c r="AP62" i="6"/>
  <c r="AQ62" i="6"/>
  <c r="AQ66" i="6"/>
  <c r="AP66" i="6"/>
  <c r="AP68" i="6"/>
  <c r="AQ68" i="6"/>
  <c r="AQ72" i="6"/>
  <c r="AP72" i="6"/>
  <c r="AP76" i="6"/>
  <c r="AQ76" i="6"/>
  <c r="AP78" i="6"/>
  <c r="AQ78" i="6"/>
  <c r="AQ82" i="6"/>
  <c r="AP82" i="6"/>
  <c r="AP84" i="6"/>
  <c r="AQ84" i="6"/>
  <c r="AQ88" i="6"/>
  <c r="AP88" i="6"/>
  <c r="AQ90" i="6"/>
  <c r="AP90" i="6"/>
  <c r="AQ94" i="6"/>
  <c r="AP94" i="6"/>
  <c r="AP98" i="6"/>
  <c r="AQ98" i="6"/>
  <c r="AP102" i="6"/>
  <c r="AQ102" i="6"/>
  <c r="AP104" i="6"/>
  <c r="AQ104" i="6"/>
  <c r="AQ108" i="6"/>
  <c r="AP108" i="6"/>
  <c r="AQ110" i="6"/>
  <c r="AP110" i="6"/>
  <c r="AQ114" i="6"/>
  <c r="AP114" i="6"/>
  <c r="AP118" i="6"/>
  <c r="AQ118" i="6"/>
  <c r="AP120" i="6"/>
  <c r="AQ120" i="6"/>
  <c r="AQ124" i="6"/>
  <c r="AP124" i="6"/>
  <c r="AP128" i="6"/>
  <c r="AQ128" i="6"/>
  <c r="AP130" i="6"/>
  <c r="AQ130" i="6"/>
  <c r="AQ134" i="6"/>
  <c r="AP134" i="6"/>
  <c r="AQ138" i="6"/>
  <c r="AP138" i="6"/>
  <c r="AP140" i="6"/>
  <c r="AQ140" i="6"/>
  <c r="AP144" i="6"/>
  <c r="AQ144" i="6"/>
  <c r="AQ148" i="6"/>
  <c r="AP148" i="6"/>
  <c r="AQ150" i="6"/>
  <c r="AP150" i="6"/>
  <c r="AP154" i="6"/>
  <c r="AQ154" i="6"/>
  <c r="AP158" i="6"/>
  <c r="AQ158" i="6"/>
  <c r="AP160" i="6"/>
  <c r="AQ160" i="6"/>
  <c r="AP164" i="6"/>
  <c r="AQ164" i="6"/>
  <c r="AQ168" i="6"/>
  <c r="AP168" i="6"/>
  <c r="AP170" i="6"/>
  <c r="AQ170" i="6"/>
  <c r="AP174" i="6"/>
  <c r="AQ174" i="6"/>
  <c r="AQ178" i="6"/>
  <c r="AP178" i="6"/>
  <c r="AQ182" i="6"/>
  <c r="AP182" i="6"/>
  <c r="AQ184" i="6"/>
  <c r="AP184" i="6"/>
  <c r="AP188" i="6"/>
  <c r="AQ188" i="6"/>
  <c r="AP192" i="6"/>
  <c r="AQ192" i="6"/>
  <c r="AP194" i="6"/>
  <c r="AQ194" i="6"/>
  <c r="AQ198" i="6"/>
  <c r="AP198" i="6"/>
  <c r="AP202" i="6"/>
  <c r="AQ202" i="6"/>
  <c r="AP204" i="6"/>
  <c r="AQ204" i="6"/>
  <c r="AQ208" i="6"/>
  <c r="AP208" i="6"/>
  <c r="AP212" i="6"/>
  <c r="AQ212" i="6"/>
  <c r="AP214" i="6"/>
  <c r="AQ214" i="6"/>
  <c r="AQ218" i="6"/>
  <c r="AP218" i="6"/>
  <c r="AQ222" i="6"/>
  <c r="AP222" i="6"/>
  <c r="AQ224" i="6"/>
  <c r="AP224" i="6"/>
  <c r="AQ228" i="6"/>
  <c r="AP228" i="6"/>
  <c r="AQ230" i="6"/>
  <c r="AP230" i="6"/>
  <c r="AP234" i="6"/>
  <c r="AQ234" i="6"/>
  <c r="AP238" i="6"/>
  <c r="AQ238" i="6"/>
  <c r="AQ240" i="6"/>
  <c r="AP240" i="6"/>
  <c r="AP244" i="6"/>
  <c r="AQ244" i="6"/>
  <c r="AP248" i="6"/>
  <c r="AQ248" i="6"/>
  <c r="AQ250" i="6"/>
  <c r="AP250" i="6"/>
  <c r="AP254" i="6"/>
  <c r="AQ254" i="6"/>
  <c r="AP256" i="6"/>
  <c r="AQ256" i="6"/>
  <c r="AQ260" i="6"/>
  <c r="AP260" i="6"/>
  <c r="AQ264" i="6"/>
  <c r="AP264" i="6"/>
  <c r="AQ266" i="6"/>
  <c r="AP266" i="6"/>
  <c r="AQ270" i="6"/>
  <c r="AP270" i="6"/>
  <c r="AP272" i="6"/>
  <c r="AQ272" i="6"/>
  <c r="AP276" i="6"/>
  <c r="AQ276" i="6"/>
  <c r="AQ280" i="6"/>
  <c r="AP280" i="6"/>
  <c r="AQ282" i="6"/>
  <c r="AP282" i="6"/>
  <c r="AQ286" i="6"/>
  <c r="AP286" i="6"/>
  <c r="AP288" i="6"/>
  <c r="AQ288" i="6"/>
  <c r="AQ292" i="6"/>
  <c r="AP292" i="6"/>
  <c r="AQ296" i="6"/>
  <c r="AP296" i="6"/>
  <c r="AP298" i="6"/>
  <c r="AQ298" i="6"/>
  <c r="AP302" i="6"/>
  <c r="AQ302" i="6"/>
  <c r="AP304" i="6"/>
  <c r="AQ304" i="6"/>
  <c r="AP308" i="6"/>
  <c r="AQ308" i="6"/>
  <c r="AP312" i="6"/>
  <c r="AQ312" i="6"/>
  <c r="AP316" i="6"/>
  <c r="AQ316" i="6"/>
  <c r="AQ320" i="6"/>
  <c r="AP320" i="6"/>
  <c r="AP322" i="6"/>
  <c r="AQ322" i="6"/>
  <c r="AP326" i="6"/>
  <c r="AQ326" i="6"/>
  <c r="AP330" i="6"/>
  <c r="AQ330" i="6"/>
  <c r="AP332" i="6"/>
  <c r="AQ332" i="6"/>
  <c r="AP336" i="6"/>
  <c r="AQ336" i="6"/>
  <c r="AQ340" i="6"/>
  <c r="AP340" i="6"/>
  <c r="AP342" i="6"/>
  <c r="AQ342" i="6"/>
  <c r="AP346" i="6"/>
  <c r="AQ346" i="6"/>
  <c r="AP350" i="6"/>
  <c r="AQ350" i="6"/>
  <c r="AP352" i="6"/>
  <c r="AQ352" i="6"/>
  <c r="AQ356" i="6"/>
  <c r="AP356" i="6"/>
  <c r="AP360" i="6"/>
  <c r="AQ360" i="6"/>
  <c r="AP362" i="6"/>
  <c r="AQ362" i="6"/>
  <c r="AQ366" i="6"/>
  <c r="AP366" i="6"/>
  <c r="AP370" i="6"/>
  <c r="AQ370" i="6"/>
  <c r="AQ372" i="6"/>
  <c r="AP372" i="6"/>
  <c r="AP376" i="6"/>
  <c r="AQ376" i="6"/>
  <c r="AP380" i="6"/>
  <c r="AQ380" i="6"/>
  <c r="AQ382" i="6"/>
  <c r="AP382" i="6"/>
  <c r="AQ386" i="6"/>
  <c r="AP386" i="6"/>
  <c r="AP390" i="6"/>
  <c r="AQ390" i="6"/>
  <c r="AP392" i="6"/>
  <c r="AQ392" i="6"/>
  <c r="AP396" i="6"/>
  <c r="AQ396" i="6"/>
  <c r="AP400" i="6"/>
  <c r="AQ400" i="6"/>
  <c r="AP404" i="6"/>
  <c r="AQ404" i="6"/>
  <c r="AP406" i="6"/>
  <c r="AQ406" i="6"/>
  <c r="AQ410" i="6"/>
  <c r="AP410" i="6"/>
  <c r="AP414" i="6"/>
  <c r="AQ414" i="6"/>
  <c r="AQ418" i="6"/>
  <c r="AP418" i="6"/>
  <c r="AP420" i="6"/>
  <c r="AQ420" i="6"/>
  <c r="AP424" i="6"/>
  <c r="AQ424" i="6"/>
  <c r="AQ428" i="6"/>
  <c r="AP428" i="6"/>
  <c r="AP432" i="6"/>
  <c r="AQ432" i="6"/>
  <c r="AP436" i="6"/>
  <c r="AQ436" i="6"/>
  <c r="AP610" i="6"/>
  <c r="AQ610" i="6"/>
  <c r="AD1211" i="3"/>
  <c r="W1211" i="3"/>
  <c r="Y1211" i="3"/>
  <c r="W1207" i="3"/>
  <c r="Y1207" i="3"/>
  <c r="AD1207" i="3"/>
  <c r="W1203" i="3"/>
  <c r="Y1203" i="3"/>
  <c r="AD1203" i="3"/>
  <c r="Y1199" i="3"/>
  <c r="W1199" i="3"/>
  <c r="AD1199" i="3"/>
  <c r="AD1195" i="3"/>
  <c r="Y1195" i="3"/>
  <c r="W1195" i="3"/>
  <c r="W1191" i="3"/>
  <c r="AD1191" i="3"/>
  <c r="Y1191" i="3"/>
  <c r="W1187" i="3"/>
  <c r="AD1187" i="3"/>
  <c r="Y1187" i="3"/>
  <c r="Y1183" i="3"/>
  <c r="AD1183" i="3"/>
  <c r="W1183" i="3"/>
  <c r="AD1179" i="3"/>
  <c r="Y1179" i="3"/>
  <c r="W1179" i="3"/>
  <c r="W1175" i="3"/>
  <c r="Y1175" i="3"/>
  <c r="AD1175" i="3"/>
  <c r="Y1171" i="3"/>
  <c r="AD1171" i="3"/>
  <c r="W1171" i="3"/>
  <c r="Y1167" i="3"/>
  <c r="W1167" i="3"/>
  <c r="AD1167" i="3"/>
  <c r="AD1163" i="3"/>
  <c r="W1163" i="3"/>
  <c r="Y1163" i="3"/>
  <c r="W1159" i="3"/>
  <c r="Y1159" i="3"/>
  <c r="AD1159" i="3"/>
  <c r="Y1155" i="3"/>
  <c r="AD1155" i="3"/>
  <c r="W1155" i="3"/>
  <c r="Y1151" i="3"/>
  <c r="W1151" i="3"/>
  <c r="AD1151" i="3"/>
  <c r="AD1147" i="3"/>
  <c r="W1147" i="3"/>
  <c r="Y1147" i="3"/>
  <c r="W1143" i="3"/>
  <c r="Y1143" i="3"/>
  <c r="AD1143" i="3"/>
  <c r="W1139" i="3"/>
  <c r="Y1139" i="3"/>
  <c r="AD1139" i="3"/>
  <c r="Y1135" i="3"/>
  <c r="W1135" i="3"/>
  <c r="AD1135" i="3"/>
  <c r="AD1131" i="3"/>
  <c r="Y1131" i="3"/>
  <c r="W1131" i="3"/>
  <c r="W1127" i="3"/>
  <c r="AD1127" i="3"/>
  <c r="Y1127" i="3"/>
  <c r="W1123" i="3"/>
  <c r="Y1123" i="3"/>
  <c r="AD1123" i="3"/>
  <c r="Y1119" i="3"/>
  <c r="AD1119" i="3"/>
  <c r="W1119" i="3"/>
  <c r="AD1115" i="3"/>
  <c r="Y1115" i="3"/>
  <c r="W1115" i="3"/>
  <c r="W1111" i="3"/>
  <c r="Y1111" i="3"/>
  <c r="AD1111" i="3"/>
  <c r="Y1107" i="3"/>
  <c r="AD1107" i="3"/>
  <c r="W1107" i="3"/>
  <c r="Y1103" i="3"/>
  <c r="W1103" i="3"/>
  <c r="AD1103" i="3"/>
  <c r="AD1099" i="3"/>
  <c r="W1099" i="3"/>
  <c r="Y1099" i="3"/>
  <c r="W1095" i="3"/>
  <c r="Y1095" i="3"/>
  <c r="AD1095" i="3"/>
  <c r="Y1091" i="3"/>
  <c r="AD1091" i="3"/>
  <c r="W1091" i="3"/>
  <c r="Y1087" i="3"/>
  <c r="W1087" i="3"/>
  <c r="AD1087" i="3"/>
  <c r="AD1083" i="3"/>
  <c r="W1083" i="3"/>
  <c r="Y1083" i="3"/>
  <c r="W1079" i="3"/>
  <c r="Y1079" i="3"/>
  <c r="AD1079" i="3"/>
  <c r="W1075" i="3"/>
  <c r="Y1075" i="3"/>
  <c r="AD1075" i="3"/>
  <c r="Y1071" i="3"/>
  <c r="W1071" i="3"/>
  <c r="AD1071" i="3"/>
  <c r="AD1067" i="3"/>
  <c r="Y1067" i="3"/>
  <c r="W1067" i="3"/>
  <c r="W1063" i="3"/>
  <c r="AD1063" i="3"/>
  <c r="Y1063" i="3"/>
  <c r="W1059" i="3"/>
  <c r="AD1059" i="3"/>
  <c r="Y1059" i="3"/>
  <c r="AD1055" i="3"/>
  <c r="W1055" i="3"/>
  <c r="Y1055" i="3"/>
  <c r="Y1051" i="3"/>
  <c r="W1051" i="3"/>
  <c r="AD1051" i="3"/>
  <c r="Y1047" i="3"/>
  <c r="W1047" i="3"/>
  <c r="AD1047" i="3"/>
  <c r="Y1043" i="3"/>
  <c r="W1043" i="3"/>
  <c r="AD1043" i="3"/>
  <c r="Y1039" i="3"/>
  <c r="W1039" i="3"/>
  <c r="AD1039" i="3"/>
  <c r="Y1035" i="3"/>
  <c r="W1035" i="3"/>
  <c r="AD1035" i="3"/>
  <c r="Y1031" i="3"/>
  <c r="W1031" i="3"/>
  <c r="AD1031" i="3"/>
  <c r="Y1027" i="3"/>
  <c r="W1027" i="3"/>
  <c r="AD1027" i="3"/>
  <c r="Y1023" i="3"/>
  <c r="W1023" i="3"/>
  <c r="AD1023" i="3"/>
  <c r="Y1019" i="3"/>
  <c r="W1019" i="3"/>
  <c r="AD1019" i="3"/>
  <c r="Y1015" i="3"/>
  <c r="W1015" i="3"/>
  <c r="AD1015" i="3"/>
  <c r="Y1011" i="3"/>
  <c r="W1011" i="3"/>
  <c r="AD1011" i="3"/>
  <c r="Y1007" i="3"/>
  <c r="W1007" i="3"/>
  <c r="AD1007" i="3"/>
  <c r="Y1003" i="3"/>
  <c r="W1003" i="3"/>
  <c r="AD1003" i="3"/>
  <c r="Y999" i="3"/>
  <c r="W999" i="3"/>
  <c r="AD999" i="3"/>
  <c r="Y995" i="3"/>
  <c r="W995" i="3"/>
  <c r="AD995" i="3"/>
  <c r="Y991" i="3"/>
  <c r="W991" i="3"/>
  <c r="AD991" i="3"/>
  <c r="Y987" i="3"/>
  <c r="W987" i="3"/>
  <c r="AD987" i="3"/>
  <c r="Y983" i="3"/>
  <c r="W983" i="3"/>
  <c r="AD983" i="3"/>
  <c r="Y979" i="3"/>
  <c r="W979" i="3"/>
  <c r="AD979" i="3"/>
  <c r="Y975" i="3"/>
  <c r="W975" i="3"/>
  <c r="AD975" i="3"/>
  <c r="Y971" i="3"/>
  <c r="W971" i="3"/>
  <c r="AD971" i="3"/>
  <c r="Y967" i="3"/>
  <c r="W967" i="3"/>
  <c r="AD967" i="3"/>
  <c r="Y963" i="3"/>
  <c r="W963" i="3"/>
  <c r="AD963" i="3"/>
  <c r="Y959" i="3"/>
  <c r="W959" i="3"/>
  <c r="AD959" i="3"/>
  <c r="Y955" i="3"/>
  <c r="W955" i="3"/>
  <c r="AD955" i="3"/>
  <c r="Y951" i="3"/>
  <c r="W951" i="3"/>
  <c r="AD951" i="3"/>
  <c r="Y947" i="3"/>
  <c r="W947" i="3"/>
  <c r="AD947" i="3"/>
  <c r="Y943" i="3"/>
  <c r="W943" i="3"/>
  <c r="AD943" i="3"/>
  <c r="Y939" i="3"/>
  <c r="W939" i="3"/>
  <c r="AD939" i="3"/>
  <c r="Y935" i="3"/>
  <c r="W935" i="3"/>
  <c r="AD935" i="3"/>
  <c r="Y931" i="3"/>
  <c r="W931" i="3"/>
  <c r="AD931" i="3"/>
  <c r="Y927" i="3"/>
  <c r="W927" i="3"/>
  <c r="AD927" i="3"/>
  <c r="Y923" i="3"/>
  <c r="W923" i="3"/>
  <c r="AD923" i="3"/>
  <c r="Y919" i="3"/>
  <c r="W919" i="3"/>
  <c r="AD919" i="3"/>
  <c r="Y915" i="3"/>
  <c r="W915" i="3"/>
  <c r="AD915" i="3"/>
  <c r="Y911" i="3"/>
  <c r="W911" i="3"/>
  <c r="AD911" i="3"/>
  <c r="Y907" i="3"/>
  <c r="W907" i="3"/>
  <c r="AD907" i="3"/>
  <c r="Y903" i="3"/>
  <c r="W903" i="3"/>
  <c r="AD903" i="3"/>
  <c r="Y899" i="3"/>
  <c r="W899" i="3"/>
  <c r="AD899" i="3"/>
  <c r="Y895" i="3"/>
  <c r="W895" i="3"/>
  <c r="AD895" i="3"/>
  <c r="Y891" i="3"/>
  <c r="W891" i="3"/>
  <c r="AD891" i="3"/>
  <c r="Y887" i="3"/>
  <c r="W887" i="3"/>
  <c r="AD887" i="3"/>
  <c r="Y883" i="3"/>
  <c r="W883" i="3"/>
  <c r="AD883" i="3"/>
  <c r="Y879" i="3"/>
  <c r="W879" i="3"/>
  <c r="AD879" i="3"/>
  <c r="Y875" i="3"/>
  <c r="W875" i="3"/>
  <c r="AD875" i="3"/>
  <c r="W871" i="3"/>
  <c r="Y871" i="3"/>
  <c r="AD871" i="3"/>
  <c r="Y867" i="3"/>
  <c r="W867" i="3"/>
  <c r="AD867" i="3"/>
  <c r="W863" i="3"/>
  <c r="Y863" i="3"/>
  <c r="AD863" i="3"/>
  <c r="Y859" i="3"/>
  <c r="W859" i="3"/>
  <c r="AD859" i="3"/>
  <c r="W855" i="3"/>
  <c r="Y855" i="3"/>
  <c r="AD855" i="3"/>
  <c r="Y851" i="3"/>
  <c r="W851" i="3"/>
  <c r="AD851" i="3"/>
  <c r="W847" i="3"/>
  <c r="Y847" i="3"/>
  <c r="AD847" i="3"/>
  <c r="Y843" i="3"/>
  <c r="W843" i="3"/>
  <c r="AD843" i="3"/>
  <c r="W839" i="3"/>
  <c r="Y839" i="3"/>
  <c r="AD839" i="3"/>
  <c r="Y835" i="3"/>
  <c r="W835" i="3"/>
  <c r="AD835" i="3"/>
  <c r="W831" i="3"/>
  <c r="Y831" i="3"/>
  <c r="AD831" i="3"/>
  <c r="Y827" i="3"/>
  <c r="W827" i="3"/>
  <c r="AD827" i="3"/>
  <c r="W823" i="3"/>
  <c r="Y823" i="3"/>
  <c r="AD823" i="3"/>
  <c r="Y819" i="3"/>
  <c r="W819" i="3"/>
  <c r="AD819" i="3"/>
  <c r="Y815" i="3"/>
  <c r="W815" i="3"/>
  <c r="AD815" i="3"/>
  <c r="Y811" i="3"/>
  <c r="W811" i="3"/>
  <c r="AD811" i="3"/>
  <c r="Y807" i="3"/>
  <c r="W807" i="3"/>
  <c r="AD807" i="3"/>
  <c r="Y803" i="3"/>
  <c r="W803" i="3"/>
  <c r="AD803" i="3"/>
  <c r="Y799" i="3"/>
  <c r="W799" i="3"/>
  <c r="AD799" i="3"/>
  <c r="Y795" i="3"/>
  <c r="W795" i="3"/>
  <c r="AD795" i="3"/>
  <c r="Y791" i="3"/>
  <c r="W791" i="3"/>
  <c r="AD791" i="3"/>
  <c r="W787" i="3"/>
  <c r="Y787" i="3"/>
  <c r="AD787" i="3"/>
  <c r="Y783" i="3"/>
  <c r="W783" i="3"/>
  <c r="AD783" i="3"/>
  <c r="W779" i="3"/>
  <c r="Y779" i="3"/>
  <c r="AD779" i="3"/>
  <c r="Y775" i="3"/>
  <c r="W775" i="3"/>
  <c r="AD775" i="3"/>
  <c r="W771" i="3"/>
  <c r="Y771" i="3"/>
  <c r="AD771" i="3"/>
  <c r="Y767" i="3"/>
  <c r="W767" i="3"/>
  <c r="AD767" i="3"/>
  <c r="W763" i="3"/>
  <c r="Y763" i="3"/>
  <c r="AD763" i="3"/>
  <c r="Y759" i="3"/>
  <c r="W759" i="3"/>
  <c r="AD759" i="3"/>
  <c r="W755" i="3"/>
  <c r="Y755" i="3"/>
  <c r="AD755" i="3"/>
  <c r="Y751" i="3"/>
  <c r="W751" i="3"/>
  <c r="AD751" i="3"/>
  <c r="W747" i="3"/>
  <c r="Y747" i="3"/>
  <c r="AD747" i="3"/>
  <c r="Y743" i="3"/>
  <c r="W743" i="3"/>
  <c r="AD743" i="3"/>
  <c r="W739" i="3"/>
  <c r="Y739" i="3"/>
  <c r="AD739" i="3"/>
  <c r="Y735" i="3"/>
  <c r="W735" i="3"/>
  <c r="AD735" i="3"/>
  <c r="W731" i="3"/>
  <c r="Y731" i="3"/>
  <c r="AD731" i="3"/>
  <c r="Y727" i="3"/>
  <c r="W727" i="3"/>
  <c r="AD727" i="3"/>
  <c r="W723" i="3"/>
  <c r="Y723" i="3"/>
  <c r="AD723" i="3"/>
  <c r="Y719" i="3"/>
  <c r="W719" i="3"/>
  <c r="AD719" i="3"/>
  <c r="W715" i="3"/>
  <c r="Y715" i="3"/>
  <c r="AD715" i="3"/>
  <c r="Y711" i="3"/>
  <c r="W711" i="3"/>
  <c r="AD711" i="3"/>
  <c r="W707" i="3"/>
  <c r="Y707" i="3"/>
  <c r="AD707" i="3"/>
  <c r="Y703" i="3"/>
  <c r="W703" i="3"/>
  <c r="AD703" i="3"/>
  <c r="W699" i="3"/>
  <c r="Y699" i="3"/>
  <c r="AD699" i="3"/>
  <c r="Y695" i="3"/>
  <c r="W695" i="3"/>
  <c r="AD695" i="3"/>
  <c r="W691" i="3"/>
  <c r="Y691" i="3"/>
  <c r="AD691" i="3"/>
  <c r="Y687" i="3"/>
  <c r="W687" i="3"/>
  <c r="AD687" i="3"/>
  <c r="W683" i="3"/>
  <c r="Y683" i="3"/>
  <c r="AD683" i="3"/>
  <c r="Y679" i="3"/>
  <c r="W679" i="3"/>
  <c r="AD679" i="3"/>
  <c r="W675" i="3"/>
  <c r="Y675" i="3"/>
  <c r="AD675" i="3"/>
  <c r="Y671" i="3"/>
  <c r="W671" i="3"/>
  <c r="AD671" i="3"/>
  <c r="W667" i="3"/>
  <c r="Y667" i="3"/>
  <c r="AD667" i="3"/>
  <c r="Y663" i="3"/>
  <c r="W663" i="3"/>
  <c r="AD663" i="3"/>
  <c r="W659" i="3"/>
  <c r="Y659" i="3"/>
  <c r="AD659" i="3"/>
  <c r="Y655" i="3"/>
  <c r="W655" i="3"/>
  <c r="AD655" i="3"/>
  <c r="W651" i="3"/>
  <c r="Y651" i="3"/>
  <c r="AD651" i="3"/>
  <c r="Y647" i="3"/>
  <c r="W647" i="3"/>
  <c r="AD647" i="3"/>
  <c r="W643" i="3"/>
  <c r="Y643" i="3"/>
  <c r="AD643" i="3"/>
  <c r="Y639" i="3"/>
  <c r="W639" i="3"/>
  <c r="AD639" i="3"/>
  <c r="W635" i="3"/>
  <c r="Y635" i="3"/>
  <c r="AD635" i="3"/>
  <c r="Y631" i="3"/>
  <c r="W631" i="3"/>
  <c r="AD631" i="3"/>
  <c r="W627" i="3"/>
  <c r="Y627" i="3"/>
  <c r="AD627" i="3"/>
  <c r="Y623" i="3"/>
  <c r="W623" i="3"/>
  <c r="AD623" i="3"/>
  <c r="W619" i="3"/>
  <c r="Y619" i="3"/>
  <c r="AD619" i="3"/>
  <c r="Y615" i="3"/>
  <c r="W615" i="3"/>
  <c r="AD615" i="3"/>
  <c r="W611" i="3"/>
  <c r="Y611" i="3"/>
  <c r="AD611" i="3"/>
  <c r="Y607" i="3"/>
  <c r="W607" i="3"/>
  <c r="AD607" i="3"/>
  <c r="W603" i="3"/>
  <c r="Y603" i="3"/>
  <c r="AD603" i="3"/>
  <c r="Y599" i="3"/>
  <c r="W599" i="3"/>
  <c r="AD599" i="3"/>
  <c r="W595" i="3"/>
  <c r="Y595" i="3"/>
  <c r="AD595" i="3"/>
  <c r="Y591" i="3"/>
  <c r="W591" i="3"/>
  <c r="AD591" i="3"/>
  <c r="W587" i="3"/>
  <c r="Y587" i="3"/>
  <c r="AD587" i="3"/>
  <c r="Y583" i="3"/>
  <c r="W583" i="3"/>
  <c r="AD583" i="3"/>
  <c r="W579" i="3"/>
  <c r="Y579" i="3"/>
  <c r="AD579" i="3"/>
  <c r="Y575" i="3"/>
  <c r="W575" i="3"/>
  <c r="AD575" i="3"/>
  <c r="W571" i="3"/>
  <c r="Y571" i="3"/>
  <c r="AD571" i="3"/>
  <c r="Y567" i="3"/>
  <c r="W567" i="3"/>
  <c r="AD567" i="3"/>
  <c r="W563" i="3"/>
  <c r="Y563" i="3"/>
  <c r="AD563" i="3"/>
  <c r="Y559" i="3"/>
  <c r="W559" i="3"/>
  <c r="AD559" i="3"/>
  <c r="W555" i="3"/>
  <c r="Y555" i="3"/>
  <c r="AD555" i="3"/>
  <c r="Y551" i="3"/>
  <c r="W551" i="3"/>
  <c r="AD551" i="3"/>
  <c r="W547" i="3"/>
  <c r="Y547" i="3"/>
  <c r="AD547" i="3"/>
  <c r="AD543" i="3"/>
  <c r="Y543" i="3"/>
  <c r="W543" i="3"/>
  <c r="Y539" i="3"/>
  <c r="W539" i="3"/>
  <c r="AD539" i="3"/>
  <c r="W535" i="3"/>
  <c r="Y535" i="3"/>
  <c r="AD535" i="3"/>
  <c r="W531" i="3"/>
  <c r="Y531" i="3"/>
  <c r="AD531" i="3"/>
  <c r="W527" i="3"/>
  <c r="Y527" i="3"/>
  <c r="AD527" i="3"/>
  <c r="W523" i="3"/>
  <c r="Y523" i="3"/>
  <c r="AD523" i="3"/>
  <c r="W519" i="3"/>
  <c r="Y519" i="3"/>
  <c r="AD519" i="3"/>
  <c r="W515" i="3"/>
  <c r="Y515" i="3"/>
  <c r="AD515" i="3"/>
  <c r="W511" i="3"/>
  <c r="Y511" i="3"/>
  <c r="AD511" i="3"/>
  <c r="W507" i="3"/>
  <c r="Y507" i="3"/>
  <c r="AD507" i="3"/>
  <c r="W503" i="3"/>
  <c r="Y503" i="3"/>
  <c r="AD503" i="3"/>
  <c r="W499" i="3"/>
  <c r="Y499" i="3"/>
  <c r="AD499" i="3"/>
  <c r="W495" i="3"/>
  <c r="Y495" i="3"/>
  <c r="AD495" i="3"/>
  <c r="W491" i="3"/>
  <c r="Y491" i="3"/>
  <c r="AD491" i="3"/>
  <c r="W487" i="3"/>
  <c r="Y487" i="3"/>
  <c r="AD487" i="3"/>
  <c r="W483" i="3"/>
  <c r="Y483" i="3"/>
  <c r="AD483" i="3"/>
  <c r="W479" i="3"/>
  <c r="Y479" i="3"/>
  <c r="AD479" i="3"/>
  <c r="W475" i="3"/>
  <c r="Y475" i="3"/>
  <c r="AD475" i="3"/>
  <c r="W471" i="3"/>
  <c r="Y471" i="3"/>
  <c r="AD471" i="3"/>
  <c r="W467" i="3"/>
  <c r="Y467" i="3"/>
  <c r="AD467" i="3"/>
  <c r="W463" i="3"/>
  <c r="Y463" i="3"/>
  <c r="AD463" i="3"/>
  <c r="W459" i="3"/>
  <c r="Y459" i="3"/>
  <c r="AD459" i="3"/>
  <c r="W455" i="3"/>
  <c r="Y455" i="3"/>
  <c r="AD455" i="3"/>
  <c r="W451" i="3"/>
  <c r="Y451" i="3"/>
  <c r="AD451" i="3"/>
  <c r="Y447" i="3"/>
  <c r="W447" i="3"/>
  <c r="AD447" i="3"/>
  <c r="Y443" i="3"/>
  <c r="AD443" i="3"/>
  <c r="W443" i="3"/>
  <c r="AD439" i="3"/>
  <c r="Y439" i="3"/>
  <c r="W439" i="3"/>
  <c r="AD435" i="3"/>
  <c r="Y435" i="3"/>
  <c r="W435" i="3"/>
  <c r="AD431" i="3"/>
  <c r="Y431" i="3"/>
  <c r="W431" i="3"/>
  <c r="AD427" i="3"/>
  <c r="Y427" i="3"/>
  <c r="W427" i="3"/>
  <c r="AD423" i="3"/>
  <c r="Y423" i="3"/>
  <c r="W423" i="3"/>
  <c r="AD419" i="3"/>
  <c r="Y419" i="3"/>
  <c r="W419" i="3"/>
  <c r="AD415" i="3"/>
  <c r="Y415" i="3"/>
  <c r="W415" i="3"/>
  <c r="AD411" i="3"/>
  <c r="Y411" i="3"/>
  <c r="W411" i="3"/>
  <c r="AD407" i="3"/>
  <c r="Y407" i="3"/>
  <c r="W407" i="3"/>
  <c r="AD403" i="3"/>
  <c r="Y403" i="3"/>
  <c r="W403" i="3"/>
  <c r="AD399" i="3"/>
  <c r="Y399" i="3"/>
  <c r="W399" i="3"/>
  <c r="AD395" i="3"/>
  <c r="Y395" i="3"/>
  <c r="W395" i="3"/>
  <c r="AD391" i="3"/>
  <c r="Y391" i="3"/>
  <c r="W391" i="3"/>
  <c r="AD387" i="3"/>
  <c r="Y387" i="3"/>
  <c r="W387" i="3"/>
  <c r="AD383" i="3"/>
  <c r="Y383" i="3"/>
  <c r="W383" i="3"/>
  <c r="AD379" i="3"/>
  <c r="Y379" i="3"/>
  <c r="W379" i="3"/>
  <c r="AD375" i="3"/>
  <c r="Y375" i="3"/>
  <c r="W375" i="3"/>
  <c r="AD371" i="3"/>
  <c r="Y371" i="3"/>
  <c r="W371" i="3"/>
  <c r="AD367" i="3"/>
  <c r="Y367" i="3"/>
  <c r="W367" i="3"/>
  <c r="AD363" i="3"/>
  <c r="Y363" i="3"/>
  <c r="W363" i="3"/>
  <c r="W359" i="3"/>
  <c r="Y359" i="3"/>
  <c r="AD359" i="3"/>
  <c r="W355" i="3"/>
  <c r="Y355" i="3"/>
  <c r="AD355" i="3"/>
  <c r="AD351" i="3"/>
  <c r="Y351" i="3"/>
  <c r="W351" i="3"/>
  <c r="Y347" i="3"/>
  <c r="W347" i="3"/>
  <c r="AD347" i="3"/>
  <c r="Y343" i="3"/>
  <c r="W343" i="3"/>
  <c r="AD343" i="3"/>
  <c r="Y339" i="3"/>
  <c r="W339" i="3"/>
  <c r="AD339" i="3"/>
  <c r="AD335" i="3"/>
  <c r="Y335" i="3"/>
  <c r="W335" i="3"/>
  <c r="W331" i="3"/>
  <c r="Y331" i="3"/>
  <c r="AD331" i="3"/>
  <c r="W327" i="3"/>
  <c r="Y327" i="3"/>
  <c r="AD327" i="3"/>
  <c r="W323" i="3"/>
  <c r="Y323" i="3"/>
  <c r="AD323" i="3"/>
  <c r="AD319" i="3"/>
  <c r="W319" i="3"/>
  <c r="Y319" i="3"/>
  <c r="Y315" i="3"/>
  <c r="W315" i="3"/>
  <c r="AD315" i="3"/>
  <c r="W311" i="3"/>
  <c r="Y311" i="3"/>
  <c r="AD311" i="3"/>
  <c r="Y307" i="3"/>
  <c r="W307" i="3"/>
  <c r="AD307" i="3"/>
  <c r="W303" i="3"/>
  <c r="Y303" i="3"/>
  <c r="AD303" i="3"/>
  <c r="Y299" i="3"/>
  <c r="W299" i="3"/>
  <c r="AD299" i="3"/>
  <c r="W295" i="3"/>
  <c r="Y295" i="3"/>
  <c r="AD295" i="3"/>
  <c r="AD291" i="3"/>
  <c r="W291" i="3"/>
  <c r="Y291" i="3"/>
  <c r="AD287" i="3"/>
  <c r="Y287" i="3"/>
  <c r="W287" i="3"/>
  <c r="AD283" i="3"/>
  <c r="Y283" i="3"/>
  <c r="W283" i="3"/>
  <c r="AD279" i="3"/>
  <c r="W279" i="3"/>
  <c r="Y279" i="3"/>
  <c r="AD275" i="3"/>
  <c r="W275" i="3"/>
  <c r="Y275" i="3"/>
  <c r="AD271" i="3"/>
  <c r="Y271" i="3"/>
  <c r="W271" i="3"/>
  <c r="AD267" i="3"/>
  <c r="Y267" i="3"/>
  <c r="W267" i="3"/>
  <c r="AD263" i="3"/>
  <c r="W263" i="3"/>
  <c r="Y263" i="3"/>
  <c r="AD259" i="3"/>
  <c r="W259" i="3"/>
  <c r="Y259" i="3"/>
  <c r="AD255" i="3"/>
  <c r="Y255" i="3"/>
  <c r="AE255" i="3" s="1"/>
  <c r="W255" i="3"/>
  <c r="AD251" i="3"/>
  <c r="Y251" i="3"/>
  <c r="W251" i="3"/>
  <c r="AD247" i="3"/>
  <c r="W247" i="3"/>
  <c r="Y247" i="3"/>
  <c r="AD243" i="3"/>
  <c r="W243" i="3"/>
  <c r="Y243" i="3"/>
  <c r="AD239" i="3"/>
  <c r="Y239" i="3"/>
  <c r="W239" i="3"/>
  <c r="AD235" i="3"/>
  <c r="Y235" i="3"/>
  <c r="W235" i="3"/>
  <c r="AD231" i="3"/>
  <c r="W231" i="3"/>
  <c r="Y231" i="3"/>
  <c r="AD227" i="3"/>
  <c r="W227" i="3"/>
  <c r="Y227" i="3"/>
  <c r="AD223" i="3"/>
  <c r="Y223" i="3"/>
  <c r="AE223" i="3" s="1"/>
  <c r="W223" i="3"/>
  <c r="AD219" i="3"/>
  <c r="Y219" i="3"/>
  <c r="W219" i="3"/>
  <c r="W215" i="3"/>
  <c r="AD215" i="3"/>
  <c r="Y215" i="3"/>
  <c r="AD211" i="3"/>
  <c r="W211" i="3"/>
  <c r="Y211" i="3"/>
  <c r="AD207" i="3"/>
  <c r="Y207" i="3"/>
  <c r="W207" i="3"/>
  <c r="AD203" i="3"/>
  <c r="W203" i="3"/>
  <c r="Y203" i="3"/>
  <c r="AD199" i="3"/>
  <c r="Y199" i="3"/>
  <c r="W199" i="3"/>
  <c r="Y195" i="3"/>
  <c r="W195" i="3"/>
  <c r="AD195" i="3"/>
  <c r="AD191" i="3"/>
  <c r="W191" i="3"/>
  <c r="Y191" i="3"/>
  <c r="AD187" i="3"/>
  <c r="W187" i="3"/>
  <c r="Y187" i="3"/>
  <c r="AD183" i="3"/>
  <c r="W183" i="3"/>
  <c r="Y183" i="3"/>
  <c r="AD179" i="3"/>
  <c r="W179" i="3"/>
  <c r="Y179" i="3"/>
  <c r="AD175" i="3"/>
  <c r="W175" i="3"/>
  <c r="Y175" i="3"/>
  <c r="AD171" i="3"/>
  <c r="W171" i="3"/>
  <c r="Y171" i="3"/>
  <c r="AD167" i="3"/>
  <c r="Y167" i="3"/>
  <c r="W167" i="3"/>
  <c r="AD163" i="3"/>
  <c r="Y163" i="3"/>
  <c r="W163" i="3"/>
  <c r="AD159" i="3"/>
  <c r="W159" i="3"/>
  <c r="Y159" i="3"/>
  <c r="AD155" i="3"/>
  <c r="W155" i="3"/>
  <c r="Y155" i="3"/>
  <c r="AD151" i="3"/>
  <c r="Y151" i="3"/>
  <c r="W151" i="3"/>
  <c r="AD147" i="3"/>
  <c r="Y147" i="3"/>
  <c r="W147" i="3"/>
  <c r="AD143" i="3"/>
  <c r="W143" i="3"/>
  <c r="Y143" i="3"/>
  <c r="Y139" i="3"/>
  <c r="AD139" i="3"/>
  <c r="W139" i="3"/>
  <c r="W135" i="3"/>
  <c r="AD135" i="3"/>
  <c r="Y135" i="3"/>
  <c r="W131" i="3"/>
  <c r="Y131" i="3"/>
  <c r="AD131" i="3"/>
  <c r="W127" i="3"/>
  <c r="AD127" i="3"/>
  <c r="Y127" i="3"/>
  <c r="AD123" i="3"/>
  <c r="Y123" i="3"/>
  <c r="W123" i="3"/>
  <c r="W119" i="3"/>
  <c r="Y119" i="3"/>
  <c r="AD119" i="3"/>
  <c r="AD115" i="3"/>
  <c r="Y115" i="3"/>
  <c r="W115" i="3"/>
  <c r="Y111" i="3"/>
  <c r="W111" i="3"/>
  <c r="AD111" i="3"/>
  <c r="AD107" i="3"/>
  <c r="W107" i="3"/>
  <c r="Y107" i="3"/>
  <c r="AD103" i="3"/>
  <c r="W103" i="3"/>
  <c r="Y103" i="3"/>
  <c r="AD99" i="3"/>
  <c r="W99" i="3"/>
  <c r="Y99" i="3"/>
  <c r="AD95" i="3"/>
  <c r="W95" i="3"/>
  <c r="Y95" i="3"/>
  <c r="AD91" i="3"/>
  <c r="W91" i="3"/>
  <c r="Y91" i="3"/>
  <c r="AD87" i="3"/>
  <c r="W87" i="3"/>
  <c r="Y87" i="3"/>
  <c r="AD83" i="3"/>
  <c r="W83" i="3"/>
  <c r="Y83" i="3"/>
  <c r="AD79" i="3"/>
  <c r="Y79" i="3"/>
  <c r="W79" i="3"/>
  <c r="AD75" i="3"/>
  <c r="Y75" i="3"/>
  <c r="W75" i="3"/>
  <c r="AD71" i="3"/>
  <c r="Y71" i="3"/>
  <c r="W71" i="3"/>
  <c r="AD67" i="3"/>
  <c r="Y67" i="3"/>
  <c r="W67" i="3"/>
  <c r="AD63" i="3"/>
  <c r="Y63" i="3"/>
  <c r="AE63" i="3" s="1"/>
  <c r="W63" i="3"/>
  <c r="AD59" i="3"/>
  <c r="Y59" i="3"/>
  <c r="W59" i="3"/>
  <c r="Y55" i="3"/>
  <c r="W55" i="3"/>
  <c r="AD55" i="3"/>
  <c r="W51" i="3"/>
  <c r="Y51" i="3"/>
  <c r="AD51" i="3"/>
  <c r="Y47" i="3"/>
  <c r="AD47" i="3"/>
  <c r="W47" i="3"/>
  <c r="W43" i="3"/>
  <c r="AD43" i="3"/>
  <c r="Y43" i="3"/>
  <c r="Y39" i="3"/>
  <c r="AD39" i="3"/>
  <c r="W39" i="3"/>
  <c r="W35" i="3"/>
  <c r="AD35" i="3"/>
  <c r="Y35" i="3"/>
  <c r="Y31" i="3"/>
  <c r="AD31" i="3"/>
  <c r="W31" i="3"/>
  <c r="W27" i="3"/>
  <c r="Y27" i="3"/>
  <c r="AD27" i="3"/>
  <c r="Y23" i="3"/>
  <c r="AD23" i="3"/>
  <c r="W23" i="3"/>
  <c r="W19" i="3"/>
  <c r="AD19" i="3"/>
  <c r="Y19" i="3"/>
  <c r="W16" i="5"/>
  <c r="Y16" i="5"/>
  <c r="AD16" i="5"/>
  <c r="AD18" i="5"/>
  <c r="W18" i="5"/>
  <c r="Y18" i="5"/>
  <c r="Y20" i="5"/>
  <c r="AD20" i="5"/>
  <c r="W20" i="5"/>
  <c r="AD22" i="5"/>
  <c r="Y22" i="5"/>
  <c r="W22" i="5"/>
  <c r="Y24" i="5"/>
  <c r="AD24" i="5"/>
  <c r="W24" i="5"/>
  <c r="AD26" i="5"/>
  <c r="Y26" i="5"/>
  <c r="W26" i="5"/>
  <c r="W28" i="5"/>
  <c r="Y28" i="5"/>
  <c r="AD28" i="5"/>
  <c r="W30" i="5"/>
  <c r="AD30" i="5"/>
  <c r="Y30" i="5"/>
  <c r="W32" i="5"/>
  <c r="AD32" i="5"/>
  <c r="Y32" i="5"/>
  <c r="Y34" i="5"/>
  <c r="W34" i="5"/>
  <c r="AD34" i="5"/>
  <c r="Y36" i="5"/>
  <c r="AD36" i="5"/>
  <c r="W36" i="5"/>
  <c r="Y38" i="5"/>
  <c r="AD38" i="5"/>
  <c r="W38" i="5"/>
  <c r="W40" i="5"/>
  <c r="AD40" i="5"/>
  <c r="Y40" i="5"/>
  <c r="AD42" i="5"/>
  <c r="Y42" i="5"/>
  <c r="W42" i="5"/>
  <c r="Y44" i="5"/>
  <c r="AD44" i="5"/>
  <c r="W44" i="5"/>
  <c r="Y46" i="5"/>
  <c r="AD46" i="5"/>
  <c r="W46" i="5"/>
  <c r="Y48" i="5"/>
  <c r="W48" i="5"/>
  <c r="AD48" i="5"/>
  <c r="W50" i="5"/>
  <c r="AD50" i="5"/>
  <c r="Y50" i="5"/>
  <c r="AE50" i="5" s="1"/>
  <c r="W52" i="5"/>
  <c r="Y52" i="5"/>
  <c r="AD52" i="5"/>
  <c r="W54" i="5"/>
  <c r="Y54" i="5"/>
  <c r="AD54" i="5"/>
  <c r="Y56" i="5"/>
  <c r="W56" i="5"/>
  <c r="AD56" i="5"/>
  <c r="W58" i="5"/>
  <c r="AD58" i="5"/>
  <c r="Y58" i="5"/>
  <c r="W60" i="5"/>
  <c r="Y60" i="5"/>
  <c r="AD60" i="5"/>
  <c r="W62" i="5"/>
  <c r="Y62" i="5"/>
  <c r="AD62" i="5"/>
  <c r="AD64" i="5"/>
  <c r="Y64" i="5"/>
  <c r="W64" i="5"/>
  <c r="W66" i="5"/>
  <c r="Y66" i="5"/>
  <c r="AD66" i="5"/>
  <c r="W68" i="5"/>
  <c r="AD68" i="5"/>
  <c r="Y68" i="5"/>
  <c r="Y70" i="5"/>
  <c r="W70" i="5"/>
  <c r="AD70" i="5"/>
  <c r="W72" i="5"/>
  <c r="Y72" i="5"/>
  <c r="AD72" i="5"/>
  <c r="W74" i="5"/>
  <c r="AD74" i="5"/>
  <c r="Y74" i="5"/>
  <c r="Y76" i="5"/>
  <c r="AD76" i="5"/>
  <c r="W76" i="5"/>
  <c r="AD78" i="5"/>
  <c r="Y78" i="5"/>
  <c r="W78" i="5"/>
  <c r="W80" i="5"/>
  <c r="AD80" i="5"/>
  <c r="Y80" i="5"/>
  <c r="W82" i="5"/>
  <c r="Y82" i="5"/>
  <c r="AD82" i="5"/>
  <c r="W84" i="5"/>
  <c r="Y84" i="5"/>
  <c r="AD84" i="5"/>
  <c r="W86" i="5"/>
  <c r="Y86" i="5"/>
  <c r="AD86" i="5"/>
  <c r="W88" i="5"/>
  <c r="Y88" i="5"/>
  <c r="AD88" i="5"/>
  <c r="W90" i="5"/>
  <c r="Y90" i="5"/>
  <c r="AD90" i="5"/>
  <c r="W92" i="5"/>
  <c r="Y92" i="5"/>
  <c r="AD92" i="5"/>
  <c r="W94" i="5"/>
  <c r="Y94" i="5"/>
  <c r="AD94" i="5"/>
  <c r="W96" i="5"/>
  <c r="Y96" i="5"/>
  <c r="AD96" i="5"/>
  <c r="W98" i="5"/>
  <c r="Y98" i="5"/>
  <c r="AD98" i="5"/>
  <c r="W100" i="5"/>
  <c r="Y100" i="5"/>
  <c r="AD100" i="5"/>
  <c r="W102" i="5"/>
  <c r="Y102" i="5"/>
  <c r="AD102" i="5"/>
  <c r="W104" i="5"/>
  <c r="Y104" i="5"/>
  <c r="AD104" i="5"/>
  <c r="Y106" i="5"/>
  <c r="AD106" i="5"/>
  <c r="W106" i="5"/>
  <c r="W108" i="5"/>
  <c r="Y108" i="5"/>
  <c r="AD108" i="5"/>
  <c r="W110" i="5"/>
  <c r="Y110" i="5"/>
  <c r="AD110" i="5"/>
  <c r="W112" i="5"/>
  <c r="Y112" i="5"/>
  <c r="AD112" i="5"/>
  <c r="W114" i="5"/>
  <c r="Y114" i="5"/>
  <c r="AD114" i="5"/>
  <c r="Y116" i="5"/>
  <c r="AD116" i="5"/>
  <c r="W116" i="5"/>
  <c r="Y118" i="5"/>
  <c r="AD118" i="5"/>
  <c r="W118" i="5"/>
  <c r="Y120" i="5"/>
  <c r="AD120" i="5"/>
  <c r="W120" i="5"/>
  <c r="Y122" i="5"/>
  <c r="AD122" i="5"/>
  <c r="W122" i="5"/>
  <c r="W124" i="5"/>
  <c r="AD124" i="5"/>
  <c r="Y124" i="5"/>
  <c r="Y126" i="5"/>
  <c r="W126" i="5"/>
  <c r="AD126" i="5"/>
  <c r="W128" i="5"/>
  <c r="AD128" i="5"/>
  <c r="Y128" i="5"/>
  <c r="Y130" i="5"/>
  <c r="W130" i="5"/>
  <c r="AD130" i="5"/>
  <c r="W132" i="5"/>
  <c r="Y132" i="5"/>
  <c r="AD132" i="5"/>
  <c r="W134" i="5"/>
  <c r="Y134" i="5"/>
  <c r="AD134" i="5"/>
  <c r="W136" i="5"/>
  <c r="Y136" i="5"/>
  <c r="AD136" i="5"/>
  <c r="W138" i="5"/>
  <c r="Y138" i="5"/>
  <c r="AD138" i="5"/>
  <c r="Y140" i="5"/>
  <c r="AD140" i="5"/>
  <c r="W140" i="5"/>
  <c r="Y142" i="5"/>
  <c r="AD142" i="5"/>
  <c r="W142" i="5"/>
  <c r="Y144" i="5"/>
  <c r="AD144" i="5"/>
  <c r="W144" i="5"/>
  <c r="W146" i="5"/>
  <c r="AD146" i="5"/>
  <c r="Y146" i="5"/>
  <c r="Y148" i="5"/>
  <c r="W148" i="5"/>
  <c r="AD148" i="5"/>
  <c r="W150" i="5"/>
  <c r="Y150" i="5"/>
  <c r="AD150" i="5"/>
  <c r="W152" i="5"/>
  <c r="Y152" i="5"/>
  <c r="AD152" i="5"/>
  <c r="Y154" i="5"/>
  <c r="AD154" i="5"/>
  <c r="W154" i="5"/>
  <c r="Y156" i="5"/>
  <c r="AD156" i="5"/>
  <c r="W156" i="5"/>
  <c r="Y158" i="5"/>
  <c r="AD158" i="5"/>
  <c r="W158" i="5"/>
  <c r="Y160" i="5"/>
  <c r="AD160" i="5"/>
  <c r="W160" i="5"/>
  <c r="AD162" i="5"/>
  <c r="Y162" i="5"/>
  <c r="W162" i="5"/>
  <c r="W164" i="5"/>
  <c r="AD164" i="5"/>
  <c r="Y164" i="5"/>
  <c r="AD166" i="5"/>
  <c r="Y166" i="5"/>
  <c r="W166" i="5"/>
  <c r="W168" i="5"/>
  <c r="AD168" i="5"/>
  <c r="Y168" i="5"/>
  <c r="AD170" i="5"/>
  <c r="Y170" i="5"/>
  <c r="W170" i="5"/>
  <c r="W172" i="5"/>
  <c r="AD172" i="5"/>
  <c r="Y172" i="5"/>
  <c r="Y174" i="5"/>
  <c r="AD174" i="5"/>
  <c r="W174" i="5"/>
  <c r="W176" i="5"/>
  <c r="Y176" i="5"/>
  <c r="AD176" i="5"/>
  <c r="Y178" i="5"/>
  <c r="AD178" i="5"/>
  <c r="W178" i="5"/>
  <c r="W180" i="5"/>
  <c r="Y180" i="5"/>
  <c r="AD180" i="5"/>
  <c r="Y182" i="5"/>
  <c r="AD182" i="5"/>
  <c r="W182" i="5"/>
  <c r="W184" i="5"/>
  <c r="Y184" i="5"/>
  <c r="AD184" i="5"/>
  <c r="Y186" i="5"/>
  <c r="AD186" i="5"/>
  <c r="W186" i="5"/>
  <c r="W188" i="5"/>
  <c r="Y188" i="5"/>
  <c r="AD188" i="5"/>
  <c r="Y190" i="5"/>
  <c r="AD190" i="5"/>
  <c r="W190" i="5"/>
  <c r="W192" i="5"/>
  <c r="Y192" i="5"/>
  <c r="AD192" i="5"/>
  <c r="Y194" i="5"/>
  <c r="AD194" i="5"/>
  <c r="W194" i="5"/>
  <c r="W196" i="5"/>
  <c r="Y196" i="5"/>
  <c r="AD196" i="5"/>
  <c r="Y198" i="5"/>
  <c r="AD198" i="5"/>
  <c r="W198" i="5"/>
  <c r="W200" i="5"/>
  <c r="Y200" i="5"/>
  <c r="AD200" i="5"/>
  <c r="Y202" i="5"/>
  <c r="AD202" i="5"/>
  <c r="W202" i="5"/>
  <c r="W204" i="5"/>
  <c r="Y204" i="5"/>
  <c r="AD204" i="5"/>
  <c r="Y206" i="5"/>
  <c r="AD206" i="5"/>
  <c r="W206" i="5"/>
  <c r="W208" i="5"/>
  <c r="Y208" i="5"/>
  <c r="AD208" i="5"/>
  <c r="Y210" i="5"/>
  <c r="AD210" i="5"/>
  <c r="W210" i="5"/>
  <c r="W212" i="5"/>
  <c r="Y212" i="5"/>
  <c r="AD212" i="5"/>
  <c r="Y214" i="5"/>
  <c r="AD214" i="5"/>
  <c r="W214" i="5"/>
  <c r="W216" i="5"/>
  <c r="Y216" i="5"/>
  <c r="AD216" i="5"/>
  <c r="Y218" i="5"/>
  <c r="AD218" i="5"/>
  <c r="W218" i="5"/>
  <c r="W220" i="5"/>
  <c r="Y220" i="5"/>
  <c r="AD220" i="5"/>
  <c r="Y222" i="5"/>
  <c r="AD222" i="5"/>
  <c r="W222" i="5"/>
  <c r="W224" i="5"/>
  <c r="Y224" i="5"/>
  <c r="AD224" i="5"/>
  <c r="Y226" i="5"/>
  <c r="AD226" i="5"/>
  <c r="W226" i="5"/>
  <c r="W228" i="5"/>
  <c r="AD228" i="5"/>
  <c r="Y228" i="5"/>
  <c r="Y230" i="5"/>
  <c r="AD230" i="5"/>
  <c r="W230" i="5"/>
  <c r="W232" i="5"/>
  <c r="Y232" i="5"/>
  <c r="AD232" i="5"/>
  <c r="Y234" i="5"/>
  <c r="AD234" i="5"/>
  <c r="W234" i="5"/>
  <c r="W236" i="5"/>
  <c r="Y236" i="5"/>
  <c r="AD236" i="5"/>
  <c r="Y238" i="5"/>
  <c r="AD238" i="5"/>
  <c r="W238" i="5"/>
  <c r="W240" i="5"/>
  <c r="Y240" i="5"/>
  <c r="AD240" i="5"/>
  <c r="Y242" i="5"/>
  <c r="AD242" i="5"/>
  <c r="W242" i="5"/>
  <c r="W244" i="5"/>
  <c r="AD244" i="5"/>
  <c r="Y244" i="5"/>
  <c r="W246" i="5"/>
  <c r="AD246" i="5"/>
  <c r="Y246" i="5"/>
  <c r="Y248" i="5"/>
  <c r="AD248" i="5"/>
  <c r="W248" i="5"/>
  <c r="Y250" i="5"/>
  <c r="AD250" i="5"/>
  <c r="W250" i="5"/>
  <c r="AD252" i="5"/>
  <c r="Y252" i="5"/>
  <c r="W252" i="5"/>
  <c r="W254" i="5"/>
  <c r="Y254" i="5"/>
  <c r="AD254" i="5"/>
  <c r="W256" i="5"/>
  <c r="Y256" i="5"/>
  <c r="AD256" i="5"/>
  <c r="Y258" i="5"/>
  <c r="W258" i="5"/>
  <c r="AD258" i="5"/>
  <c r="AD260" i="5"/>
  <c r="W260" i="5"/>
  <c r="Y260" i="5"/>
  <c r="W262" i="5"/>
  <c r="Y262" i="5"/>
  <c r="AD262" i="5"/>
  <c r="W264" i="5"/>
  <c r="Y264" i="5"/>
  <c r="AD264" i="5"/>
  <c r="Y266" i="5"/>
  <c r="W266" i="5"/>
  <c r="AD266" i="5"/>
  <c r="AD268" i="5"/>
  <c r="W268" i="5"/>
  <c r="Y268" i="5"/>
  <c r="W270" i="5"/>
  <c r="Y270" i="5"/>
  <c r="AD270" i="5"/>
  <c r="Y272" i="5"/>
  <c r="AD272" i="5"/>
  <c r="W272" i="5"/>
  <c r="Y274" i="5"/>
  <c r="W274" i="5"/>
  <c r="AD274" i="5"/>
  <c r="AD276" i="5"/>
  <c r="Y276" i="5"/>
  <c r="W276" i="5"/>
  <c r="W278" i="5"/>
  <c r="AD278" i="5"/>
  <c r="Y278" i="5"/>
  <c r="Y280" i="5"/>
  <c r="AD280" i="5"/>
  <c r="W280" i="5"/>
  <c r="Y282" i="5"/>
  <c r="AD282" i="5"/>
  <c r="W282" i="5"/>
  <c r="AD284" i="5"/>
  <c r="Y284" i="5"/>
  <c r="W284" i="5"/>
  <c r="W286" i="5"/>
  <c r="Y286" i="5"/>
  <c r="AD286" i="5"/>
  <c r="W288" i="5"/>
  <c r="Y288" i="5"/>
  <c r="AD288" i="5"/>
  <c r="Y290" i="5"/>
  <c r="W290" i="5"/>
  <c r="AD290" i="5"/>
  <c r="AD292" i="5"/>
  <c r="W292" i="5"/>
  <c r="Y292" i="5"/>
  <c r="W294" i="5"/>
  <c r="Y294" i="5"/>
  <c r="AD294" i="5"/>
  <c r="W296" i="5"/>
  <c r="AD296" i="5"/>
  <c r="Y296" i="5"/>
  <c r="Y298" i="5"/>
  <c r="W298" i="5"/>
  <c r="AD298" i="5"/>
  <c r="AD300" i="5"/>
  <c r="W300" i="5"/>
  <c r="Y300" i="5"/>
  <c r="W302" i="5"/>
  <c r="Y302" i="5"/>
  <c r="AD302" i="5"/>
  <c r="Y304" i="5"/>
  <c r="AD304" i="5"/>
  <c r="W304" i="5"/>
  <c r="Y306" i="5"/>
  <c r="W306" i="5"/>
  <c r="AD306" i="5"/>
  <c r="AD308" i="5"/>
  <c r="Y308" i="5"/>
  <c r="W308" i="5"/>
  <c r="W310" i="5"/>
  <c r="AD310" i="5"/>
  <c r="Y310" i="5"/>
  <c r="Y312" i="5"/>
  <c r="AD312" i="5"/>
  <c r="W312" i="5"/>
  <c r="Y314" i="5"/>
  <c r="AD314" i="5"/>
  <c r="W314" i="5"/>
  <c r="AD316" i="5"/>
  <c r="Y316" i="5"/>
  <c r="W316" i="5"/>
  <c r="W318" i="5"/>
  <c r="Y318" i="5"/>
  <c r="AD318" i="5"/>
  <c r="W320" i="5"/>
  <c r="AD320" i="5"/>
  <c r="Y320" i="5"/>
  <c r="W322" i="5"/>
  <c r="Y322" i="5"/>
  <c r="AD322" i="5"/>
  <c r="Y324" i="5"/>
  <c r="AD324" i="5"/>
  <c r="W324" i="5"/>
  <c r="AD326" i="5"/>
  <c r="Y326" i="5"/>
  <c r="W326" i="5"/>
  <c r="Y328" i="5"/>
  <c r="AD328" i="5"/>
  <c r="W328" i="5"/>
  <c r="Y330" i="5"/>
  <c r="AD330" i="5"/>
  <c r="W330" i="5"/>
  <c r="W332" i="5"/>
  <c r="Y332" i="5"/>
  <c r="AD332" i="5"/>
  <c r="W334" i="5"/>
  <c r="Y334" i="5"/>
  <c r="AD334" i="5"/>
  <c r="W336" i="5"/>
  <c r="AD336" i="5"/>
  <c r="Y336" i="5"/>
  <c r="W338" i="5"/>
  <c r="Y338" i="5"/>
  <c r="AD338" i="5"/>
  <c r="Y340" i="5"/>
  <c r="AD340" i="5"/>
  <c r="W340" i="5"/>
  <c r="W342" i="5"/>
  <c r="AD342" i="5"/>
  <c r="Y342" i="5"/>
  <c r="W344" i="5"/>
  <c r="Y344" i="5"/>
  <c r="AD344" i="5"/>
  <c r="Y346" i="5"/>
  <c r="AD346" i="5"/>
  <c r="W346" i="5"/>
  <c r="W348" i="5"/>
  <c r="AD348" i="5"/>
  <c r="Y348" i="5"/>
  <c r="W350" i="5"/>
  <c r="AD350" i="5"/>
  <c r="Y350" i="5"/>
  <c r="Y352" i="5"/>
  <c r="W352" i="5"/>
  <c r="AD352" i="5"/>
  <c r="W354" i="5"/>
  <c r="Y354" i="5"/>
  <c r="AD354" i="5"/>
  <c r="Y356" i="5"/>
  <c r="AD356" i="5"/>
  <c r="W356" i="5"/>
  <c r="W358" i="5"/>
  <c r="AD358" i="5"/>
  <c r="Y358" i="5"/>
  <c r="W360" i="5"/>
  <c r="Y360" i="5"/>
  <c r="AD360" i="5"/>
  <c r="Y362" i="5"/>
  <c r="W362" i="5"/>
  <c r="AD362" i="5"/>
  <c r="W364" i="5"/>
  <c r="Y364" i="5"/>
  <c r="AD364" i="5"/>
  <c r="W366" i="5"/>
  <c r="Y366" i="5"/>
  <c r="AD366" i="5"/>
  <c r="W368" i="5"/>
  <c r="AD368" i="5"/>
  <c r="Y368" i="5"/>
  <c r="W370" i="5"/>
  <c r="AD370" i="5"/>
  <c r="Y370" i="5"/>
  <c r="Y372" i="5"/>
  <c r="AD372" i="5"/>
  <c r="W372" i="5"/>
  <c r="Y374" i="5"/>
  <c r="W374" i="5"/>
  <c r="AD374" i="5"/>
  <c r="Y376" i="5"/>
  <c r="AD376" i="5"/>
  <c r="W376" i="5"/>
  <c r="AD378" i="5"/>
  <c r="Y378" i="5"/>
  <c r="W378" i="5"/>
  <c r="W380" i="5"/>
  <c r="AD380" i="5"/>
  <c r="Y380" i="5"/>
  <c r="W382" i="5"/>
  <c r="AD382" i="5"/>
  <c r="Y382" i="5"/>
  <c r="Y384" i="5"/>
  <c r="W384" i="5"/>
  <c r="AD384" i="5"/>
  <c r="Y386" i="5"/>
  <c r="AD386" i="5"/>
  <c r="W386" i="5"/>
  <c r="Y388" i="5"/>
  <c r="AD388" i="5"/>
  <c r="W388" i="5"/>
  <c r="Y390" i="5"/>
  <c r="AD390" i="5"/>
  <c r="W390" i="5"/>
  <c r="Y392" i="5"/>
  <c r="AD392" i="5"/>
  <c r="W392" i="5"/>
  <c r="Y394" i="5"/>
  <c r="AD394" i="5"/>
  <c r="W394" i="5"/>
  <c r="Y396" i="5"/>
  <c r="AD396" i="5"/>
  <c r="W396" i="5"/>
  <c r="Y398" i="5"/>
  <c r="AD398" i="5"/>
  <c r="W398" i="5"/>
  <c r="Y400" i="5"/>
  <c r="AD400" i="5"/>
  <c r="W400" i="5"/>
  <c r="Y402" i="5"/>
  <c r="AD402" i="5"/>
  <c r="W402" i="5"/>
  <c r="Y404" i="5"/>
  <c r="AD404" i="5"/>
  <c r="W404" i="5"/>
  <c r="Y406" i="5"/>
  <c r="AD406" i="5"/>
  <c r="W406" i="5"/>
  <c r="Y408" i="5"/>
  <c r="AD408" i="5"/>
  <c r="W408" i="5"/>
  <c r="Y410" i="5"/>
  <c r="AD410" i="5"/>
  <c r="W410" i="5"/>
  <c r="Y412" i="5"/>
  <c r="AD412" i="5"/>
  <c r="W412" i="5"/>
  <c r="Y414" i="5"/>
  <c r="AD414" i="5"/>
  <c r="W414" i="5"/>
  <c r="Y416" i="5"/>
  <c r="AD416" i="5"/>
  <c r="W416" i="5"/>
  <c r="Y418" i="5"/>
  <c r="AD418" i="5"/>
  <c r="W418" i="5"/>
  <c r="Y420" i="5"/>
  <c r="AD420" i="5"/>
  <c r="W420" i="5"/>
  <c r="Y422" i="5"/>
  <c r="AD422" i="5"/>
  <c r="W422" i="5"/>
  <c r="Y424" i="5"/>
  <c r="AD424" i="5"/>
  <c r="W424" i="5"/>
  <c r="Y426" i="5"/>
  <c r="AD426" i="5"/>
  <c r="W426" i="5"/>
  <c r="Y428" i="5"/>
  <c r="AD428" i="5"/>
  <c r="W428" i="5"/>
  <c r="W430" i="5"/>
  <c r="Y430" i="5"/>
  <c r="AD430" i="5"/>
  <c r="W432" i="5"/>
  <c r="Y432" i="5"/>
  <c r="AD432" i="5"/>
  <c r="W434" i="5"/>
  <c r="AD434" i="5"/>
  <c r="Y434" i="5"/>
  <c r="W436" i="5"/>
  <c r="Y436" i="5"/>
  <c r="AD436" i="5"/>
  <c r="Y438" i="5"/>
  <c r="AD438" i="5"/>
  <c r="W438" i="5"/>
  <c r="Y440" i="5"/>
  <c r="AD440" i="5"/>
  <c r="W440" i="5"/>
  <c r="Y442" i="5"/>
  <c r="AD442" i="5"/>
  <c r="W442" i="5"/>
  <c r="Y444" i="5"/>
  <c r="AD444" i="5"/>
  <c r="W444" i="5"/>
  <c r="W446" i="5"/>
  <c r="Y446" i="5"/>
  <c r="AD446" i="5"/>
  <c r="W448" i="5"/>
  <c r="Y448" i="5"/>
  <c r="AD448" i="5"/>
  <c r="W450" i="5"/>
  <c r="Y450" i="5"/>
  <c r="AD450" i="5"/>
  <c r="W452" i="5"/>
  <c r="Y452" i="5"/>
  <c r="AD452" i="5"/>
  <c r="Y454" i="5"/>
  <c r="AD454" i="5"/>
  <c r="W454" i="5"/>
  <c r="Y456" i="5"/>
  <c r="AD456" i="5"/>
  <c r="W456" i="5"/>
  <c r="Y458" i="5"/>
  <c r="AD458" i="5"/>
  <c r="W458" i="5"/>
  <c r="Y460" i="5"/>
  <c r="AD460" i="5"/>
  <c r="W460" i="5"/>
  <c r="W462" i="5"/>
  <c r="Y462" i="5"/>
  <c r="AD462" i="5"/>
  <c r="W464" i="5"/>
  <c r="AD464" i="5"/>
  <c r="Y464" i="5"/>
  <c r="W466" i="5"/>
  <c r="AD466" i="5"/>
  <c r="Y466" i="5"/>
  <c r="W468" i="5"/>
  <c r="AD468" i="5"/>
  <c r="Y468" i="5"/>
  <c r="Y470" i="5"/>
  <c r="AD470" i="5"/>
  <c r="W470" i="5"/>
  <c r="Y472" i="5"/>
  <c r="AD472" i="5"/>
  <c r="W472" i="5"/>
  <c r="Y474" i="5"/>
  <c r="AD474" i="5"/>
  <c r="W474" i="5"/>
  <c r="Y476" i="5"/>
  <c r="AD476" i="5"/>
  <c r="W476" i="5"/>
  <c r="W478" i="5"/>
  <c r="Y478" i="5"/>
  <c r="AD478" i="5"/>
  <c r="W480" i="5"/>
  <c r="AD480" i="5"/>
  <c r="Y480" i="5"/>
  <c r="W482" i="5"/>
  <c r="AD482" i="5"/>
  <c r="Y482" i="5"/>
  <c r="W484" i="5"/>
  <c r="AD484" i="5"/>
  <c r="Y484" i="5"/>
  <c r="Y486" i="5"/>
  <c r="AD486" i="5"/>
  <c r="W486" i="5"/>
  <c r="Y488" i="5"/>
  <c r="AD488" i="5"/>
  <c r="W488" i="5"/>
  <c r="Y490" i="5"/>
  <c r="AD490" i="5"/>
  <c r="W490" i="5"/>
  <c r="Y492" i="5"/>
  <c r="AD492" i="5"/>
  <c r="W492" i="5"/>
  <c r="Y494" i="5"/>
  <c r="AD494" i="5"/>
  <c r="W494" i="5"/>
  <c r="Y496" i="5"/>
  <c r="AD496" i="5"/>
  <c r="W496" i="5"/>
  <c r="Y498" i="5"/>
  <c r="AD498" i="5"/>
  <c r="W498" i="5"/>
  <c r="Y500" i="5"/>
  <c r="AD500" i="5"/>
  <c r="W500" i="5"/>
  <c r="Y502" i="5"/>
  <c r="AD502" i="5"/>
  <c r="W502" i="5"/>
  <c r="Y504" i="5"/>
  <c r="AD504" i="5"/>
  <c r="W504" i="5"/>
  <c r="Y506" i="5"/>
  <c r="AD506" i="5"/>
  <c r="W506" i="5"/>
  <c r="Y508" i="5"/>
  <c r="AD508" i="5"/>
  <c r="W508" i="5"/>
  <c r="Y510" i="5"/>
  <c r="AD510" i="5"/>
  <c r="W510" i="5"/>
  <c r="Y512" i="5"/>
  <c r="AD512" i="5"/>
  <c r="W512" i="5"/>
  <c r="Y514" i="5"/>
  <c r="AD514" i="5"/>
  <c r="W514" i="5"/>
  <c r="Y516" i="5"/>
  <c r="AD516" i="5"/>
  <c r="W516" i="5"/>
  <c r="Y518" i="5"/>
  <c r="AD518" i="5"/>
  <c r="W518" i="5"/>
  <c r="Y520" i="5"/>
  <c r="AD520" i="5"/>
  <c r="W520" i="5"/>
  <c r="Y522" i="5"/>
  <c r="AD522" i="5"/>
  <c r="W522" i="5"/>
  <c r="Y524" i="5"/>
  <c r="AD524" i="5"/>
  <c r="W524" i="5"/>
  <c r="AD526" i="5"/>
  <c r="W526" i="5"/>
  <c r="Y526" i="5"/>
  <c r="W528" i="5"/>
  <c r="Y528" i="5"/>
  <c r="AD528" i="5"/>
  <c r="Y530" i="5"/>
  <c r="AD530" i="5"/>
  <c r="W530" i="5"/>
  <c r="Y532" i="5"/>
  <c r="AD532" i="5"/>
  <c r="W532" i="5"/>
  <c r="AD534" i="5"/>
  <c r="W534" i="5"/>
  <c r="Y534" i="5"/>
  <c r="W536" i="5"/>
  <c r="Y536" i="5"/>
  <c r="AD536" i="5"/>
  <c r="Y538" i="5"/>
  <c r="AD538" i="5"/>
  <c r="W538" i="5"/>
  <c r="Y540" i="5"/>
  <c r="AD540" i="5"/>
  <c r="W540" i="5"/>
  <c r="AD542" i="5"/>
  <c r="W542" i="5"/>
  <c r="Y542" i="5"/>
  <c r="W544" i="5"/>
  <c r="Y544" i="5"/>
  <c r="AD544" i="5"/>
  <c r="Y546" i="5"/>
  <c r="AD546" i="5"/>
  <c r="W546" i="5"/>
  <c r="Y548" i="5"/>
  <c r="AD548" i="5"/>
  <c r="W548" i="5"/>
  <c r="AD550" i="5"/>
  <c r="W550" i="5"/>
  <c r="Y550" i="5"/>
  <c r="W552" i="5"/>
  <c r="Y552" i="5"/>
  <c r="AD552" i="5"/>
  <c r="Y554" i="5"/>
  <c r="AD554" i="5"/>
  <c r="W554" i="5"/>
  <c r="Y556" i="5"/>
  <c r="AD556" i="5"/>
  <c r="W556" i="5"/>
  <c r="AD558" i="5"/>
  <c r="W558" i="5"/>
  <c r="Y558" i="5"/>
  <c r="W560" i="5"/>
  <c r="Y560" i="5"/>
  <c r="AD560" i="5"/>
  <c r="Y562" i="5"/>
  <c r="AD562" i="5"/>
  <c r="W562" i="5"/>
  <c r="Y564" i="5"/>
  <c r="AD564" i="5"/>
  <c r="W564" i="5"/>
  <c r="AD566" i="5"/>
  <c r="W566" i="5"/>
  <c r="Y566" i="5"/>
  <c r="W568" i="5"/>
  <c r="Y568" i="5"/>
  <c r="AD568" i="5"/>
  <c r="Y570" i="5"/>
  <c r="AD570" i="5"/>
  <c r="W570" i="5"/>
  <c r="Y572" i="5"/>
  <c r="AD572" i="5"/>
  <c r="W572" i="5"/>
  <c r="AD574" i="5"/>
  <c r="W574" i="5"/>
  <c r="Y574" i="5"/>
  <c r="W576" i="5"/>
  <c r="Y576" i="5"/>
  <c r="AD576" i="5"/>
  <c r="Y578" i="5"/>
  <c r="AD578" i="5"/>
  <c r="W578" i="5"/>
  <c r="Y580" i="5"/>
  <c r="AD580" i="5"/>
  <c r="W580" i="5"/>
  <c r="AD582" i="5"/>
  <c r="W582" i="5"/>
  <c r="Y582" i="5"/>
  <c r="W584" i="5"/>
  <c r="Y584" i="5"/>
  <c r="AD584" i="5"/>
  <c r="Y586" i="5"/>
  <c r="AD586" i="5"/>
  <c r="W586" i="5"/>
  <c r="Y588" i="5"/>
  <c r="AD588" i="5"/>
  <c r="W588" i="5"/>
  <c r="AD590" i="5"/>
  <c r="W590" i="5"/>
  <c r="Y590" i="5"/>
  <c r="W592" i="5"/>
  <c r="Y592" i="5"/>
  <c r="AD592" i="5"/>
  <c r="Y594" i="5"/>
  <c r="AD594" i="5"/>
  <c r="W594" i="5"/>
  <c r="W596" i="5"/>
  <c r="Y596" i="5"/>
  <c r="AD596" i="5"/>
  <c r="Y598" i="5"/>
  <c r="AD598" i="5"/>
  <c r="W598" i="5"/>
  <c r="W600" i="5"/>
  <c r="Y600" i="5"/>
  <c r="AD600" i="5"/>
  <c r="Y602" i="5"/>
  <c r="AD602" i="5"/>
  <c r="W602" i="5"/>
  <c r="W604" i="5"/>
  <c r="Y604" i="5"/>
  <c r="AD604" i="5"/>
  <c r="AD606" i="5"/>
  <c r="W606" i="5"/>
  <c r="Y606" i="5"/>
  <c r="Y608" i="5"/>
  <c r="AD608" i="5"/>
  <c r="W608" i="5"/>
  <c r="W610" i="5"/>
  <c r="Y610" i="5"/>
  <c r="AD610" i="5"/>
  <c r="Y612" i="5"/>
  <c r="AD612" i="5"/>
  <c r="W612" i="5"/>
  <c r="W614" i="5"/>
  <c r="Y614" i="5"/>
  <c r="AD614" i="5"/>
  <c r="W616" i="5"/>
  <c r="AD616" i="5"/>
  <c r="Y616" i="5"/>
  <c r="Y618" i="5"/>
  <c r="AD618" i="5"/>
  <c r="W618" i="5"/>
  <c r="W620" i="5"/>
  <c r="Y620" i="5"/>
  <c r="AD620" i="5"/>
  <c r="AD622" i="5"/>
  <c r="W622" i="5"/>
  <c r="Y622" i="5"/>
  <c r="Y624" i="5"/>
  <c r="AD624" i="5"/>
  <c r="W624" i="5"/>
  <c r="W626" i="5"/>
  <c r="Y626" i="5"/>
  <c r="AD626" i="5"/>
  <c r="Y628" i="5"/>
  <c r="AD628" i="5"/>
  <c r="W628" i="5"/>
  <c r="W630" i="5"/>
  <c r="Y630" i="5"/>
  <c r="AD630" i="5"/>
  <c r="W632" i="5"/>
  <c r="AD632" i="5"/>
  <c r="Y632" i="5"/>
  <c r="Y634" i="5"/>
  <c r="AD634" i="5"/>
  <c r="W634" i="5"/>
  <c r="W636" i="5"/>
  <c r="Y636" i="5"/>
  <c r="AD636" i="5"/>
  <c r="AD638" i="5"/>
  <c r="W638" i="5"/>
  <c r="Y638" i="5"/>
  <c r="Y640" i="5"/>
  <c r="AD640" i="5"/>
  <c r="W640" i="5"/>
  <c r="W642" i="5"/>
  <c r="Y642" i="5"/>
  <c r="AD642" i="5"/>
  <c r="Y644" i="5"/>
  <c r="AD644" i="5"/>
  <c r="W644" i="5"/>
  <c r="W646" i="5"/>
  <c r="Y646" i="5"/>
  <c r="AD646" i="5"/>
  <c r="W648" i="5"/>
  <c r="Y648" i="5"/>
  <c r="AD648" i="5"/>
  <c r="Y650" i="5"/>
  <c r="AD650" i="5"/>
  <c r="W650" i="5"/>
  <c r="W652" i="5"/>
  <c r="Y652" i="5"/>
  <c r="AD652" i="5"/>
  <c r="AD654" i="5"/>
  <c r="W654" i="5"/>
  <c r="Y654" i="5"/>
  <c r="Y656" i="5"/>
  <c r="AD656" i="5"/>
  <c r="W656" i="5"/>
  <c r="W658" i="5"/>
  <c r="Y658" i="5"/>
  <c r="AD658" i="5"/>
  <c r="Y660" i="5"/>
  <c r="AD660" i="5"/>
  <c r="W660" i="5"/>
  <c r="W662" i="5"/>
  <c r="Y662" i="5"/>
  <c r="AD662" i="5"/>
  <c r="W664" i="5"/>
  <c r="Y664" i="5"/>
  <c r="AD664" i="5"/>
  <c r="Y666" i="5"/>
  <c r="AD666" i="5"/>
  <c r="W666" i="5"/>
  <c r="W668" i="5"/>
  <c r="Y668" i="5"/>
  <c r="AD668" i="5"/>
  <c r="AD670" i="5"/>
  <c r="W670" i="5"/>
  <c r="Y670" i="5"/>
  <c r="Y672" i="5"/>
  <c r="AD672" i="5"/>
  <c r="W672" i="5"/>
  <c r="W674" i="5"/>
  <c r="Y674" i="5"/>
  <c r="AD674" i="5"/>
  <c r="Y676" i="5"/>
  <c r="AD676" i="5"/>
  <c r="W676" i="5"/>
  <c r="W678" i="5"/>
  <c r="Y678" i="5"/>
  <c r="AD678" i="5"/>
  <c r="W680" i="5"/>
  <c r="AD680" i="5"/>
  <c r="Y680" i="5"/>
  <c r="Y682" i="5"/>
  <c r="AD682" i="5"/>
  <c r="W682" i="5"/>
  <c r="W684" i="5"/>
  <c r="Y684" i="5"/>
  <c r="AD684" i="5"/>
  <c r="AD686" i="5"/>
  <c r="W686" i="5"/>
  <c r="Y686" i="5"/>
  <c r="Y688" i="5"/>
  <c r="AD688" i="5"/>
  <c r="W688" i="5"/>
  <c r="W690" i="5"/>
  <c r="Y690" i="5"/>
  <c r="AD690" i="5"/>
  <c r="Y692" i="5"/>
  <c r="AD692" i="5"/>
  <c r="W692" i="5"/>
  <c r="W694" i="5"/>
  <c r="Y694" i="5"/>
  <c r="AD694" i="5"/>
  <c r="W696" i="5"/>
  <c r="AD696" i="5"/>
  <c r="Y696" i="5"/>
  <c r="Y698" i="5"/>
  <c r="AD698" i="5"/>
  <c r="W698" i="5"/>
  <c r="W700" i="5"/>
  <c r="Y700" i="5"/>
  <c r="AD700" i="5"/>
  <c r="AD702" i="5"/>
  <c r="W702" i="5"/>
  <c r="Y702" i="5"/>
  <c r="Y704" i="5"/>
  <c r="AD704" i="5"/>
  <c r="W704" i="5"/>
  <c r="W706" i="5"/>
  <c r="Y706" i="5"/>
  <c r="AD706" i="5"/>
  <c r="Y708" i="5"/>
  <c r="AD708" i="5"/>
  <c r="W708" i="5"/>
  <c r="W710" i="5"/>
  <c r="Y710" i="5"/>
  <c r="AD710" i="5"/>
  <c r="W712" i="5"/>
  <c r="Y712" i="5"/>
  <c r="AD712" i="5"/>
  <c r="Y714" i="5"/>
  <c r="AD714" i="5"/>
  <c r="W714" i="5"/>
  <c r="W716" i="5"/>
  <c r="Y716" i="5"/>
  <c r="AD716" i="5"/>
  <c r="AD718" i="5"/>
  <c r="W718" i="5"/>
  <c r="Y718" i="5"/>
  <c r="Y720" i="5"/>
  <c r="AD720" i="5"/>
  <c r="W720" i="5"/>
  <c r="W722" i="5"/>
  <c r="Y722" i="5"/>
  <c r="AD722" i="5"/>
  <c r="Y724" i="5"/>
  <c r="AD724" i="5"/>
  <c r="W724" i="5"/>
  <c r="W726" i="5"/>
  <c r="Y726" i="5"/>
  <c r="AD726" i="5"/>
  <c r="W728" i="5"/>
  <c r="AD728" i="5"/>
  <c r="Y728" i="5"/>
  <c r="Y730" i="5"/>
  <c r="AD730" i="5"/>
  <c r="W730" i="5"/>
  <c r="W732" i="5"/>
  <c r="Y732" i="5"/>
  <c r="AD732" i="5"/>
  <c r="AD734" i="5"/>
  <c r="W734" i="5"/>
  <c r="Y734" i="5"/>
  <c r="Y736" i="5"/>
  <c r="AD736" i="5"/>
  <c r="W736" i="5"/>
  <c r="W738" i="5"/>
  <c r="Y738" i="5"/>
  <c r="AD738" i="5"/>
  <c r="Y740" i="5"/>
  <c r="AD740" i="5"/>
  <c r="W740" i="5"/>
  <c r="W742" i="5"/>
  <c r="Y742" i="5"/>
  <c r="AD742" i="5"/>
  <c r="W744" i="5"/>
  <c r="AD744" i="5"/>
  <c r="Y744" i="5"/>
  <c r="Y746" i="5"/>
  <c r="AD746" i="5"/>
  <c r="W746" i="5"/>
  <c r="W748" i="5"/>
  <c r="Y748" i="5"/>
  <c r="AD748" i="5"/>
  <c r="Y750" i="5"/>
  <c r="AD750" i="5"/>
  <c r="W750" i="5"/>
  <c r="Y752" i="5"/>
  <c r="AD752" i="5"/>
  <c r="W752" i="5"/>
  <c r="AD754" i="5"/>
  <c r="W754" i="5"/>
  <c r="Y754" i="5"/>
  <c r="Y756" i="5"/>
  <c r="AD756" i="5"/>
  <c r="W756" i="5"/>
  <c r="W758" i="5"/>
  <c r="Y758" i="5"/>
  <c r="AD758" i="5"/>
  <c r="AD760" i="5"/>
  <c r="W760" i="5"/>
  <c r="Y760" i="5"/>
  <c r="Y762" i="5"/>
  <c r="AD762" i="5"/>
  <c r="W762" i="5"/>
  <c r="W764" i="5"/>
  <c r="Y764" i="5"/>
  <c r="AD764" i="5"/>
  <c r="Y766" i="5"/>
  <c r="AD766" i="5"/>
  <c r="W766" i="5"/>
  <c r="Y768" i="5"/>
  <c r="AD768" i="5"/>
  <c r="W768" i="5"/>
  <c r="AD770" i="5"/>
  <c r="W770" i="5"/>
  <c r="Y770" i="5"/>
  <c r="Y772" i="5"/>
  <c r="AD772" i="5"/>
  <c r="W772" i="5"/>
  <c r="W774" i="5"/>
  <c r="Y774" i="5"/>
  <c r="AD774" i="5"/>
  <c r="AD776" i="5"/>
  <c r="W776" i="5"/>
  <c r="Y776" i="5"/>
  <c r="Y778" i="5"/>
  <c r="AD778" i="5"/>
  <c r="W778" i="5"/>
  <c r="W780" i="5"/>
  <c r="Y780" i="5"/>
  <c r="AD780" i="5"/>
  <c r="Y782" i="5"/>
  <c r="AD782" i="5"/>
  <c r="W782" i="5"/>
  <c r="Y784" i="5"/>
  <c r="AD784" i="5"/>
  <c r="W784" i="5"/>
  <c r="AD786" i="5"/>
  <c r="W786" i="5"/>
  <c r="Y786" i="5"/>
  <c r="Y788" i="5"/>
  <c r="AD788" i="5"/>
  <c r="W788" i="5"/>
  <c r="Y790" i="5"/>
  <c r="AD790" i="5"/>
  <c r="W790" i="5"/>
  <c r="Y792" i="5"/>
  <c r="AD792" i="5"/>
  <c r="W792" i="5"/>
  <c r="Y794" i="5"/>
  <c r="AD794" i="5"/>
  <c r="W794" i="5"/>
  <c r="Y796" i="5"/>
  <c r="AD796" i="5"/>
  <c r="W796" i="5"/>
  <c r="Y798" i="5"/>
  <c r="AD798" i="5"/>
  <c r="W798" i="5"/>
  <c r="Y800" i="5"/>
  <c r="AD800" i="5"/>
  <c r="W800" i="5"/>
  <c r="Y802" i="5"/>
  <c r="AD802" i="5"/>
  <c r="W802" i="5"/>
  <c r="Y804" i="5"/>
  <c r="AD804" i="5"/>
  <c r="W804" i="5"/>
  <c r="Y806" i="5"/>
  <c r="AD806" i="5"/>
  <c r="W806" i="5"/>
  <c r="Y808" i="5"/>
  <c r="AD808" i="5"/>
  <c r="W808" i="5"/>
  <c r="W810" i="5"/>
  <c r="Y810" i="5"/>
  <c r="AD810" i="5"/>
  <c r="Y812" i="5"/>
  <c r="AD812" i="5"/>
  <c r="W812" i="5"/>
  <c r="W814" i="5"/>
  <c r="Y814" i="5"/>
  <c r="AD814" i="5"/>
  <c r="W816" i="5"/>
  <c r="AD816" i="5"/>
  <c r="Y816" i="5"/>
  <c r="Y818" i="5"/>
  <c r="AD818" i="5"/>
  <c r="W818" i="5"/>
  <c r="W820" i="5"/>
  <c r="Y820" i="5"/>
  <c r="AD820" i="5"/>
  <c r="W822" i="5"/>
  <c r="Y822" i="5"/>
  <c r="AD822" i="5"/>
  <c r="W824" i="5"/>
  <c r="Y824" i="5"/>
  <c r="AD824" i="5"/>
  <c r="W826" i="5"/>
  <c r="Y826" i="5"/>
  <c r="AD826" i="5"/>
  <c r="W828" i="5"/>
  <c r="Y828" i="5"/>
  <c r="AD828" i="5"/>
  <c r="W830" i="5"/>
  <c r="Y830" i="5"/>
  <c r="AD830" i="5"/>
  <c r="W832" i="5"/>
  <c r="Y832" i="5"/>
  <c r="AD832" i="5"/>
  <c r="W834" i="5"/>
  <c r="Y834" i="5"/>
  <c r="AD834" i="5"/>
  <c r="W836" i="5"/>
  <c r="Y836" i="5"/>
  <c r="AD836" i="5"/>
  <c r="W838" i="5"/>
  <c r="Y838" i="5"/>
  <c r="AD838" i="5"/>
  <c r="W840" i="5"/>
  <c r="Y840" i="5"/>
  <c r="AD840" i="5"/>
  <c r="W842" i="5"/>
  <c r="Y842" i="5"/>
  <c r="AD842" i="5"/>
  <c r="W844" i="5"/>
  <c r="Y844" i="5"/>
  <c r="AD844" i="5"/>
  <c r="W846" i="5"/>
  <c r="Y846" i="5"/>
  <c r="AD846" i="5"/>
  <c r="W848" i="5"/>
  <c r="Y848" i="5"/>
  <c r="AD848" i="5"/>
  <c r="W850" i="5"/>
  <c r="Y850" i="5"/>
  <c r="AD850" i="5"/>
  <c r="W852" i="5"/>
  <c r="Y852" i="5"/>
  <c r="AD852" i="5"/>
  <c r="W854" i="5"/>
  <c r="Y854" i="5"/>
  <c r="AD854" i="5"/>
  <c r="W856" i="5"/>
  <c r="Y856" i="5"/>
  <c r="AD856" i="5"/>
  <c r="W858" i="5"/>
  <c r="Y858" i="5"/>
  <c r="AD858" i="5"/>
  <c r="W860" i="5"/>
  <c r="Y860" i="5"/>
  <c r="AD860" i="5"/>
  <c r="W862" i="5"/>
  <c r="Y862" i="5"/>
  <c r="AD862" i="5"/>
  <c r="W864" i="5"/>
  <c r="Y864" i="5"/>
  <c r="AD864" i="5"/>
  <c r="W866" i="5"/>
  <c r="Y866" i="5"/>
  <c r="AD866" i="5"/>
  <c r="W868" i="5"/>
  <c r="Y868" i="5"/>
  <c r="AD868" i="5"/>
  <c r="W870" i="5"/>
  <c r="Y870" i="5"/>
  <c r="AD870" i="5"/>
  <c r="W872" i="5"/>
  <c r="Y872" i="5"/>
  <c r="AD872" i="5"/>
  <c r="W874" i="5"/>
  <c r="Y874" i="5"/>
  <c r="AD874" i="5"/>
  <c r="W876" i="5"/>
  <c r="Y876" i="5"/>
  <c r="AD876" i="5"/>
  <c r="W878" i="5"/>
  <c r="Y878" i="5"/>
  <c r="AD878" i="5"/>
  <c r="W880" i="5"/>
  <c r="Y880" i="5"/>
  <c r="AD880" i="5"/>
  <c r="W882" i="5"/>
  <c r="Y882" i="5"/>
  <c r="AD882" i="5"/>
  <c r="W884" i="5"/>
  <c r="Y884" i="5"/>
  <c r="AD884" i="5"/>
  <c r="W886" i="5"/>
  <c r="Y886" i="5"/>
  <c r="AD886" i="5"/>
  <c r="W888" i="5"/>
  <c r="Y888" i="5"/>
  <c r="AD888" i="5"/>
  <c r="W890" i="5"/>
  <c r="Y890" i="5"/>
  <c r="AD890" i="5"/>
  <c r="W892" i="5"/>
  <c r="Y892" i="5"/>
  <c r="AD892" i="5"/>
  <c r="W894" i="5"/>
  <c r="Y894" i="5"/>
  <c r="AD894" i="5"/>
  <c r="W896" i="5"/>
  <c r="Y896" i="5"/>
  <c r="AD896" i="5"/>
  <c r="W898" i="5"/>
  <c r="Y898" i="5"/>
  <c r="AD898" i="5"/>
  <c r="W900" i="5"/>
  <c r="Y900" i="5"/>
  <c r="AD900" i="5"/>
  <c r="W902" i="5"/>
  <c r="Y902" i="5"/>
  <c r="AD902" i="5"/>
  <c r="W904" i="5"/>
  <c r="Y904" i="5"/>
  <c r="AD904" i="5"/>
  <c r="W906" i="5"/>
  <c r="Y906" i="5"/>
  <c r="AD906" i="5"/>
  <c r="W908" i="5"/>
  <c r="Y908" i="5"/>
  <c r="AD908" i="5"/>
  <c r="W910" i="5"/>
  <c r="Y910" i="5"/>
  <c r="AD910" i="5"/>
  <c r="W912" i="5"/>
  <c r="Y912" i="5"/>
  <c r="AD912" i="5"/>
  <c r="W914" i="5"/>
  <c r="Y914" i="5"/>
  <c r="AD914" i="5"/>
  <c r="W916" i="5"/>
  <c r="Y916" i="5"/>
  <c r="AD916" i="5"/>
  <c r="W918" i="5"/>
  <c r="Y918" i="5"/>
  <c r="AD918" i="5"/>
  <c r="W920" i="5"/>
  <c r="Y920" i="5"/>
  <c r="AD920" i="5"/>
  <c r="W922" i="5"/>
  <c r="Y922" i="5"/>
  <c r="AD922" i="5"/>
  <c r="W924" i="5"/>
  <c r="Y924" i="5"/>
  <c r="AD924" i="5"/>
  <c r="W926" i="5"/>
  <c r="Y926" i="5"/>
  <c r="AD926" i="5"/>
  <c r="W928" i="5"/>
  <c r="Y928" i="5"/>
  <c r="AD928" i="5"/>
  <c r="W930" i="5"/>
  <c r="Y930" i="5"/>
  <c r="AD930" i="5"/>
  <c r="W932" i="5"/>
  <c r="Y932" i="5"/>
  <c r="AD932" i="5"/>
  <c r="W934" i="5"/>
  <c r="Y934" i="5"/>
  <c r="AD934" i="5"/>
  <c r="W936" i="5"/>
  <c r="Y936" i="5"/>
  <c r="AD936" i="5"/>
  <c r="W938" i="5"/>
  <c r="Y938" i="5"/>
  <c r="AD938" i="5"/>
  <c r="W940" i="5"/>
  <c r="Y940" i="5"/>
  <c r="AD940" i="5"/>
  <c r="Y942" i="5"/>
  <c r="AD942" i="5"/>
  <c r="W942" i="5"/>
  <c r="W944" i="5"/>
  <c r="Y944" i="5"/>
  <c r="AD944" i="5"/>
  <c r="Y946" i="5"/>
  <c r="AD946" i="5"/>
  <c r="W946" i="5"/>
  <c r="W948" i="5"/>
  <c r="Y948" i="5"/>
  <c r="AD948" i="5"/>
  <c r="Y950" i="5"/>
  <c r="AD950" i="5"/>
  <c r="W950" i="5"/>
  <c r="W952" i="5"/>
  <c r="Y952" i="5"/>
  <c r="AD952" i="5"/>
  <c r="Y954" i="5"/>
  <c r="AD954" i="5"/>
  <c r="W954" i="5"/>
  <c r="W956" i="5"/>
  <c r="Y956" i="5"/>
  <c r="AD956" i="5"/>
  <c r="Y958" i="5"/>
  <c r="AD958" i="5"/>
  <c r="W958" i="5"/>
  <c r="W960" i="5"/>
  <c r="Y960" i="5"/>
  <c r="AD960" i="5"/>
  <c r="Y962" i="5"/>
  <c r="AD962" i="5"/>
  <c r="W962" i="5"/>
  <c r="W964" i="5"/>
  <c r="Y964" i="5"/>
  <c r="AD964" i="5"/>
  <c r="Y966" i="5"/>
  <c r="AD966" i="5"/>
  <c r="W966" i="5"/>
  <c r="W968" i="5"/>
  <c r="Y968" i="5"/>
  <c r="AD968" i="5"/>
  <c r="Y970" i="5"/>
  <c r="AD970" i="5"/>
  <c r="W970" i="5"/>
  <c r="W972" i="5"/>
  <c r="Y972" i="5"/>
  <c r="AD972" i="5"/>
  <c r="Y974" i="5"/>
  <c r="AD974" i="5"/>
  <c r="W974" i="5"/>
  <c r="W976" i="5"/>
  <c r="Y976" i="5"/>
  <c r="AD976" i="5"/>
  <c r="Y978" i="5"/>
  <c r="AD978" i="5"/>
  <c r="W978" i="5"/>
  <c r="W980" i="5"/>
  <c r="Y980" i="5"/>
  <c r="AD980" i="5"/>
  <c r="Y982" i="5"/>
  <c r="AD982" i="5"/>
  <c r="W982" i="5"/>
  <c r="W984" i="5"/>
  <c r="Y984" i="5"/>
  <c r="AD984" i="5"/>
  <c r="Y986" i="5"/>
  <c r="AD986" i="5"/>
  <c r="W986" i="5"/>
  <c r="W988" i="5"/>
  <c r="Y988" i="5"/>
  <c r="AD988" i="5"/>
  <c r="Y990" i="5"/>
  <c r="AD990" i="5"/>
  <c r="W990" i="5"/>
  <c r="W992" i="5"/>
  <c r="Y992" i="5"/>
  <c r="AD992" i="5"/>
  <c r="Y994" i="5"/>
  <c r="AD994" i="5"/>
  <c r="W994" i="5"/>
  <c r="W996" i="5"/>
  <c r="Y996" i="5"/>
  <c r="AD996" i="5"/>
  <c r="Y998" i="5"/>
  <c r="AD998" i="5"/>
  <c r="W998" i="5"/>
  <c r="W1000" i="5"/>
  <c r="Y1000" i="5"/>
  <c r="AD1000" i="5"/>
  <c r="Y1002" i="5"/>
  <c r="AD1002" i="5"/>
  <c r="W1002" i="5"/>
  <c r="W1004" i="5"/>
  <c r="Y1004" i="5"/>
  <c r="AD1004" i="5"/>
  <c r="AD1006" i="5"/>
  <c r="W1006" i="5"/>
  <c r="Y1006" i="5"/>
  <c r="Y1008" i="5"/>
  <c r="W1008" i="5"/>
  <c r="AD1008" i="5"/>
  <c r="AD1010" i="5"/>
  <c r="W1010" i="5"/>
  <c r="Y1010" i="5"/>
  <c r="Y1012" i="5"/>
  <c r="W1012" i="5"/>
  <c r="AD1012" i="5"/>
  <c r="AD1014" i="5"/>
  <c r="W1014" i="5"/>
  <c r="Y1014" i="5"/>
  <c r="Y1016" i="5"/>
  <c r="W1016" i="5"/>
  <c r="AD1016" i="5"/>
  <c r="AD1018" i="5"/>
  <c r="W1018" i="5"/>
  <c r="Y1018" i="5"/>
  <c r="Y1020" i="5"/>
  <c r="W1020" i="5"/>
  <c r="AD1020" i="5"/>
  <c r="AD1022" i="5"/>
  <c r="W1022" i="5"/>
  <c r="Y1022" i="5"/>
  <c r="Y1024" i="5"/>
  <c r="W1024" i="5"/>
  <c r="AD1024" i="5"/>
  <c r="AD1026" i="5"/>
  <c r="W1026" i="5"/>
  <c r="Y1026" i="5"/>
  <c r="Y1028" i="5"/>
  <c r="W1028" i="5"/>
  <c r="AD1028" i="5"/>
  <c r="AD1030" i="5"/>
  <c r="W1030" i="5"/>
  <c r="Y1030" i="5"/>
  <c r="Y1032" i="5"/>
  <c r="W1032" i="5"/>
  <c r="AD1032" i="5"/>
  <c r="AD1034" i="5"/>
  <c r="W1034" i="5"/>
  <c r="Y1034" i="5"/>
  <c r="Y1036" i="5"/>
  <c r="W1036" i="5"/>
  <c r="AD1036" i="5"/>
  <c r="AD1038" i="5"/>
  <c r="W1038" i="5"/>
  <c r="Y1038" i="5"/>
  <c r="Y1040" i="5"/>
  <c r="W1040" i="5"/>
  <c r="AD1040" i="5"/>
  <c r="AD1042" i="5"/>
  <c r="W1042" i="5"/>
  <c r="Y1042" i="5"/>
  <c r="Y1044" i="5"/>
  <c r="W1044" i="5"/>
  <c r="AD1044" i="5"/>
  <c r="AD1046" i="5"/>
  <c r="W1046" i="5"/>
  <c r="Y1046" i="5"/>
  <c r="Y1048" i="5"/>
  <c r="W1048" i="5"/>
  <c r="AD1048" i="5"/>
  <c r="AD1050" i="5"/>
  <c r="W1050" i="5"/>
  <c r="Y1050" i="5"/>
  <c r="Y1052" i="5"/>
  <c r="W1052" i="5"/>
  <c r="AD1052" i="5"/>
  <c r="AD1054" i="5"/>
  <c r="W1054" i="5"/>
  <c r="Y1054" i="5"/>
  <c r="Y1056" i="5"/>
  <c r="W1056" i="5"/>
  <c r="AD1056" i="5"/>
  <c r="AD1058" i="5"/>
  <c r="W1058" i="5"/>
  <c r="Y1058" i="5"/>
  <c r="Y1060" i="5"/>
  <c r="W1060" i="5"/>
  <c r="AD1060" i="5"/>
  <c r="W1062" i="5"/>
  <c r="AD1062" i="5"/>
  <c r="Y1062" i="5"/>
  <c r="W1064" i="5"/>
  <c r="AD1064" i="5"/>
  <c r="Y1064" i="5"/>
  <c r="W1066" i="5"/>
  <c r="AD1066" i="5"/>
  <c r="Y1066" i="5"/>
  <c r="W1068" i="5"/>
  <c r="AD1068" i="5"/>
  <c r="Y1068" i="5"/>
  <c r="AD1070" i="5"/>
  <c r="Y1070" i="5"/>
  <c r="W1070" i="5"/>
  <c r="W1072" i="5"/>
  <c r="AD1072" i="5"/>
  <c r="Y1072" i="5"/>
  <c r="AD1074" i="5"/>
  <c r="Y1074" i="5"/>
  <c r="W1074" i="5"/>
  <c r="W1076" i="5"/>
  <c r="AD1076" i="5"/>
  <c r="Y1076" i="5"/>
  <c r="AD1078" i="5"/>
  <c r="Y1078" i="5"/>
  <c r="W1078" i="5"/>
  <c r="W1080" i="5"/>
  <c r="Y1080" i="5"/>
  <c r="AD1080" i="5"/>
  <c r="AD1082" i="5"/>
  <c r="Y1082" i="5"/>
  <c r="W1082" i="5"/>
  <c r="W1084" i="5"/>
  <c r="Y1084" i="5"/>
  <c r="AD1084" i="5"/>
  <c r="W1086" i="5"/>
  <c r="Y1086" i="5"/>
  <c r="AD1086" i="5"/>
  <c r="W1088" i="5"/>
  <c r="AD1088" i="5"/>
  <c r="Y1088" i="5"/>
  <c r="W1090" i="5"/>
  <c r="Y1090" i="5"/>
  <c r="AD1090" i="5"/>
  <c r="W1092" i="5"/>
  <c r="Y1092" i="5"/>
  <c r="AD1092" i="5"/>
  <c r="W1094" i="5"/>
  <c r="Y1094" i="5"/>
  <c r="AD1094" i="5"/>
  <c r="W1096" i="5"/>
  <c r="Y1096" i="5"/>
  <c r="AD1096" i="5"/>
  <c r="W1098" i="5"/>
  <c r="Y1098" i="5"/>
  <c r="AD1098" i="5"/>
  <c r="W1100" i="5"/>
  <c r="Y1100" i="5"/>
  <c r="AD1100" i="5"/>
  <c r="W1102" i="5"/>
  <c r="Y1102" i="5"/>
  <c r="AD1102" i="5"/>
  <c r="W1104" i="5"/>
  <c r="Y1104" i="5"/>
  <c r="AD1104" i="5"/>
  <c r="W1106" i="5"/>
  <c r="Y1106" i="5"/>
  <c r="AD1106" i="5"/>
  <c r="Y1108" i="5"/>
  <c r="AD1108" i="5"/>
  <c r="W1108" i="5"/>
  <c r="Y1110" i="5"/>
  <c r="AD1110" i="5"/>
  <c r="W1110" i="5"/>
  <c r="W1112" i="5"/>
  <c r="Y1112" i="5"/>
  <c r="AD1112" i="5"/>
  <c r="W1114" i="5"/>
  <c r="Y1114" i="5"/>
  <c r="AD1114" i="5"/>
  <c r="Y1116" i="5"/>
  <c r="AD1116" i="5"/>
  <c r="W1116" i="5"/>
  <c r="Y1118" i="5"/>
  <c r="AD1118" i="5"/>
  <c r="W1118" i="5"/>
  <c r="W1120" i="5"/>
  <c r="Y1120" i="5"/>
  <c r="AD1120" i="5"/>
  <c r="W1122" i="5"/>
  <c r="Y1122" i="5"/>
  <c r="AD1122" i="5"/>
  <c r="Y1124" i="5"/>
  <c r="AD1124" i="5"/>
  <c r="W1124" i="5"/>
  <c r="Y1126" i="5"/>
  <c r="AD1126" i="5"/>
  <c r="W1126" i="5"/>
  <c r="W1128" i="5"/>
  <c r="Y1128" i="5"/>
  <c r="AD1128" i="5"/>
  <c r="W1130" i="5"/>
  <c r="Y1130" i="5"/>
  <c r="AD1130" i="5"/>
  <c r="Y1132" i="5"/>
  <c r="AD1132" i="5"/>
  <c r="W1132" i="5"/>
  <c r="Y1134" i="5"/>
  <c r="AD1134" i="5"/>
  <c r="W1134" i="5"/>
  <c r="W1136" i="5"/>
  <c r="Y1136" i="5"/>
  <c r="AD1136" i="5"/>
  <c r="W1138" i="5"/>
  <c r="Y1138" i="5"/>
  <c r="AD1138" i="5"/>
  <c r="Y1140" i="5"/>
  <c r="AD1140" i="5"/>
  <c r="W1140" i="5"/>
  <c r="Y1142" i="5"/>
  <c r="AD1142" i="5"/>
  <c r="W1142" i="5"/>
  <c r="W1144" i="5"/>
  <c r="Y1144" i="5"/>
  <c r="AD1144" i="5"/>
  <c r="W1146" i="5"/>
  <c r="Y1146" i="5"/>
  <c r="AD1146" i="5"/>
  <c r="Y1148" i="5"/>
  <c r="AD1148" i="5"/>
  <c r="W1148" i="5"/>
  <c r="Y1150" i="5"/>
  <c r="AD1150" i="5"/>
  <c r="W1150" i="5"/>
  <c r="W1152" i="5"/>
  <c r="Y1152" i="5"/>
  <c r="AD1152" i="5"/>
  <c r="W1154" i="5"/>
  <c r="Y1154" i="5"/>
  <c r="AD1154" i="5"/>
  <c r="Y1156" i="5"/>
  <c r="AD1156" i="5"/>
  <c r="W1156" i="5"/>
  <c r="Y1158" i="5"/>
  <c r="AD1158" i="5"/>
  <c r="W1158" i="5"/>
  <c r="W1160" i="5"/>
  <c r="Y1160" i="5"/>
  <c r="AD1160" i="5"/>
  <c r="W1162" i="5"/>
  <c r="Y1162" i="5"/>
  <c r="AD1162" i="5"/>
  <c r="Y1164" i="5"/>
  <c r="AD1164" i="5"/>
  <c r="W1164" i="5"/>
  <c r="Y1166" i="5"/>
  <c r="AD1166" i="5"/>
  <c r="W1166" i="5"/>
  <c r="W1168" i="5"/>
  <c r="Y1168" i="5"/>
  <c r="AD1168" i="5"/>
  <c r="W1170" i="5"/>
  <c r="AD1170" i="5"/>
  <c r="Y1170" i="5"/>
  <c r="Y1172" i="5"/>
  <c r="AD1172" i="5"/>
  <c r="W1172" i="5"/>
  <c r="Y1174" i="5"/>
  <c r="AD1174" i="5"/>
  <c r="W1174" i="5"/>
  <c r="W1176" i="5"/>
  <c r="Y1176" i="5"/>
  <c r="AD1176" i="5"/>
  <c r="W1178" i="5"/>
  <c r="Y1178" i="5"/>
  <c r="AD1178" i="5"/>
  <c r="Y1180" i="5"/>
  <c r="AD1180" i="5"/>
  <c r="W1180" i="5"/>
  <c r="Y1182" i="5"/>
  <c r="AD1182" i="5"/>
  <c r="W1182" i="5"/>
  <c r="W1184" i="5"/>
  <c r="Y1184" i="5"/>
  <c r="AD1184" i="5"/>
  <c r="W1186" i="5"/>
  <c r="Y1186" i="5"/>
  <c r="AD1186" i="5"/>
  <c r="Y1188" i="5"/>
  <c r="AD1188" i="5"/>
  <c r="W1188" i="5"/>
  <c r="Y1190" i="5"/>
  <c r="AD1190" i="5"/>
  <c r="W1190" i="5"/>
  <c r="W1192" i="5"/>
  <c r="Y1192" i="5"/>
  <c r="AD1192" i="5"/>
  <c r="W1194" i="5"/>
  <c r="Y1194" i="5"/>
  <c r="AD1194" i="5"/>
  <c r="Y1196" i="5"/>
  <c r="AD1196" i="5"/>
  <c r="W1196" i="5"/>
  <c r="Y1198" i="5"/>
  <c r="AD1198" i="5"/>
  <c r="W1198" i="5"/>
  <c r="W1200" i="5"/>
  <c r="Y1200" i="5"/>
  <c r="AD1200" i="5"/>
  <c r="W1202" i="5"/>
  <c r="Y1202" i="5"/>
  <c r="AD1202" i="5"/>
  <c r="Y1204" i="5"/>
  <c r="AD1204" i="5"/>
  <c r="W1204" i="5"/>
  <c r="Y1206" i="5"/>
  <c r="W1206" i="5"/>
  <c r="AD1206" i="5"/>
  <c r="AD1208" i="5"/>
  <c r="W1208" i="5"/>
  <c r="Y1208" i="5"/>
  <c r="Y1210" i="5"/>
  <c r="W1210" i="5"/>
  <c r="AD1210" i="5"/>
  <c r="AD1212" i="5"/>
  <c r="W1212" i="5"/>
  <c r="Y1212" i="5"/>
  <c r="Z1213" i="7"/>
  <c r="AE1213" i="7"/>
  <c r="Y1202" i="3"/>
  <c r="W1202" i="3"/>
  <c r="AD1202" i="3"/>
  <c r="Y1190" i="3"/>
  <c r="AD1190" i="3"/>
  <c r="W1190" i="3"/>
  <c r="AD1182" i="3"/>
  <c r="Y1182" i="3"/>
  <c r="W1182" i="3"/>
  <c r="Y1170" i="3"/>
  <c r="AD1170" i="3"/>
  <c r="W1170" i="3"/>
  <c r="W1158" i="3"/>
  <c r="Y1158" i="3"/>
  <c r="AD1158" i="3"/>
  <c r="W1146" i="3"/>
  <c r="Y1146" i="3"/>
  <c r="AD1146" i="3"/>
  <c r="W1130" i="3"/>
  <c r="AD1130" i="3"/>
  <c r="Y1130" i="3"/>
  <c r="AD1118" i="3"/>
  <c r="Y1118" i="3"/>
  <c r="W1118" i="3"/>
  <c r="Y1106" i="3"/>
  <c r="AD1106" i="3"/>
  <c r="W1106" i="3"/>
  <c r="AD1086" i="3"/>
  <c r="W1086" i="3"/>
  <c r="Y1086" i="3"/>
  <c r="Y1074" i="3"/>
  <c r="W1074" i="3"/>
  <c r="AD1074" i="3"/>
  <c r="W1066" i="3"/>
  <c r="AD1066" i="3"/>
  <c r="Y1066" i="3"/>
  <c r="Y1054" i="3"/>
  <c r="AD1054" i="3"/>
  <c r="W1054" i="3"/>
  <c r="AD1038" i="3"/>
  <c r="W1038" i="3"/>
  <c r="Y1038" i="3"/>
  <c r="AD1022" i="3"/>
  <c r="W1022" i="3"/>
  <c r="Y1022" i="3"/>
  <c r="AD1010" i="3"/>
  <c r="Y1010" i="3"/>
  <c r="W1010" i="3"/>
  <c r="AD994" i="3"/>
  <c r="Y994" i="3"/>
  <c r="W994" i="3"/>
  <c r="AD982" i="3"/>
  <c r="W982" i="3"/>
  <c r="Y982" i="3"/>
  <c r="AD966" i="3"/>
  <c r="W966" i="3"/>
  <c r="Y966" i="3"/>
  <c r="AD954" i="3"/>
  <c r="Y954" i="3"/>
  <c r="W954" i="3"/>
  <c r="AD946" i="3"/>
  <c r="Y946" i="3"/>
  <c r="W946" i="3"/>
  <c r="AD926" i="3"/>
  <c r="W926" i="3"/>
  <c r="Y926" i="3"/>
  <c r="AD914" i="3"/>
  <c r="Y914" i="3"/>
  <c r="W914" i="3"/>
  <c r="AD902" i="3"/>
  <c r="W902" i="3"/>
  <c r="Y902" i="3"/>
  <c r="AD890" i="3"/>
  <c r="Y890" i="3"/>
  <c r="W890" i="3"/>
  <c r="AD878" i="3"/>
  <c r="W878" i="3"/>
  <c r="Y878" i="3"/>
  <c r="Y866" i="3"/>
  <c r="AD866" i="3"/>
  <c r="W866" i="3"/>
  <c r="W854" i="3"/>
  <c r="Y854" i="3"/>
  <c r="AD854" i="3"/>
  <c r="Y842" i="3"/>
  <c r="AD842" i="3"/>
  <c r="W842" i="3"/>
  <c r="W822" i="3"/>
  <c r="Y822" i="3"/>
  <c r="AD822" i="3"/>
  <c r="AD810" i="3"/>
  <c r="W810" i="3"/>
  <c r="Y810" i="3"/>
  <c r="AD794" i="3"/>
  <c r="W794" i="3"/>
  <c r="Y794" i="3"/>
  <c r="Y786" i="3"/>
  <c r="W786" i="3"/>
  <c r="AD786" i="3"/>
  <c r="W774" i="3"/>
  <c r="Y774" i="3"/>
  <c r="AD774" i="3"/>
  <c r="W758" i="3"/>
  <c r="Y758" i="3"/>
  <c r="AD758" i="3"/>
  <c r="Y746" i="3"/>
  <c r="W746" i="3"/>
  <c r="AD746" i="3"/>
  <c r="Y730" i="3"/>
  <c r="W730" i="3"/>
  <c r="AD730" i="3"/>
  <c r="W718" i="3"/>
  <c r="Y718" i="3"/>
  <c r="AD718" i="3"/>
  <c r="Y706" i="3"/>
  <c r="W706" i="3"/>
  <c r="AD706" i="3"/>
  <c r="W694" i="3"/>
  <c r="Y694" i="3"/>
  <c r="AD694" i="3"/>
  <c r="Y682" i="3"/>
  <c r="W682" i="3"/>
  <c r="AD682" i="3"/>
  <c r="W670" i="3"/>
  <c r="Y670" i="3"/>
  <c r="AD670" i="3"/>
  <c r="Y658" i="3"/>
  <c r="W658" i="3"/>
  <c r="AD658" i="3"/>
  <c r="W646" i="3"/>
  <c r="Y646" i="3"/>
  <c r="AD646" i="3"/>
  <c r="W630" i="3"/>
  <c r="Y630" i="3"/>
  <c r="AD630" i="3"/>
  <c r="W614" i="3"/>
  <c r="Y614" i="3"/>
  <c r="AD614" i="3"/>
  <c r="Y602" i="3"/>
  <c r="W602" i="3"/>
  <c r="AD602" i="3"/>
  <c r="Y594" i="3"/>
  <c r="W594" i="3"/>
  <c r="AD594" i="3"/>
  <c r="W582" i="3"/>
  <c r="Y582" i="3"/>
  <c r="AD582" i="3"/>
  <c r="Y570" i="3"/>
  <c r="W570" i="3"/>
  <c r="AD570" i="3"/>
  <c r="W558" i="3"/>
  <c r="Y558" i="3"/>
  <c r="AD558" i="3"/>
  <c r="AD542" i="3"/>
  <c r="Y542" i="3"/>
  <c r="W542" i="3"/>
  <c r="Y522" i="3"/>
  <c r="W522" i="3"/>
  <c r="AD522" i="3"/>
  <c r="Y514" i="3"/>
  <c r="W514" i="3"/>
  <c r="AD514" i="3"/>
  <c r="Y502" i="3"/>
  <c r="W502" i="3"/>
  <c r="AD502" i="3"/>
  <c r="Y490" i="3"/>
  <c r="W490" i="3"/>
  <c r="AD490" i="3"/>
  <c r="Y478" i="3"/>
  <c r="W478" i="3"/>
  <c r="AD478" i="3"/>
  <c r="Y462" i="3"/>
  <c r="W462" i="3"/>
  <c r="AD462" i="3"/>
  <c r="Y450" i="3"/>
  <c r="W450" i="3"/>
  <c r="AD450" i="3"/>
  <c r="W434" i="3"/>
  <c r="AD434" i="3"/>
  <c r="Y434" i="3"/>
  <c r="W418" i="3"/>
  <c r="AD418" i="3"/>
  <c r="Y418" i="3"/>
  <c r="W406" i="3"/>
  <c r="AD406" i="3"/>
  <c r="Y406" i="3"/>
  <c r="W394" i="3"/>
  <c r="AD394" i="3"/>
  <c r="Y394" i="3"/>
  <c r="W382" i="3"/>
  <c r="AD382" i="3"/>
  <c r="Y382" i="3"/>
  <c r="W370" i="3"/>
  <c r="AD370" i="3"/>
  <c r="Y370" i="3"/>
  <c r="AD354" i="3"/>
  <c r="W354" i="3"/>
  <c r="Y354" i="3"/>
  <c r="W342" i="3"/>
  <c r="Y342" i="3"/>
  <c r="AD342" i="3"/>
  <c r="Y330" i="3"/>
  <c r="W330" i="3"/>
  <c r="AD330" i="3"/>
  <c r="W318" i="3"/>
  <c r="Y318" i="3"/>
  <c r="AD318" i="3"/>
  <c r="W306" i="3"/>
  <c r="Y306" i="3"/>
  <c r="AD306" i="3"/>
  <c r="Y294" i="3"/>
  <c r="W294" i="3"/>
  <c r="AD294" i="3"/>
  <c r="W282" i="3"/>
  <c r="Y282" i="3"/>
  <c r="AD282" i="3"/>
  <c r="W266" i="3"/>
  <c r="Y266" i="3"/>
  <c r="AD266" i="3"/>
  <c r="Y254" i="3"/>
  <c r="W254" i="3"/>
  <c r="AD254" i="3"/>
  <c r="W242" i="3"/>
  <c r="Y242" i="3"/>
  <c r="AD242" i="3"/>
  <c r="Y230" i="3"/>
  <c r="W230" i="3"/>
  <c r="AD230" i="3"/>
  <c r="AD214" i="3"/>
  <c r="W214" i="3"/>
  <c r="Y214" i="3"/>
  <c r="W202" i="3"/>
  <c r="Y202" i="3"/>
  <c r="AD202" i="3"/>
  <c r="AD194" i="3"/>
  <c r="W194" i="3"/>
  <c r="Y194" i="3"/>
  <c r="Y174" i="3"/>
  <c r="W174" i="3"/>
  <c r="AD174" i="3"/>
  <c r="Y166" i="3"/>
  <c r="W166" i="3"/>
  <c r="AD166" i="3"/>
  <c r="W154" i="3"/>
  <c r="Y154" i="3"/>
  <c r="AD154" i="3"/>
  <c r="Y142" i="3"/>
  <c r="W142" i="3"/>
  <c r="AD142" i="3"/>
  <c r="W130" i="3"/>
  <c r="Y130" i="3"/>
  <c r="AD130" i="3"/>
  <c r="Y114" i="3"/>
  <c r="W114" i="3"/>
  <c r="AD114" i="3"/>
  <c r="AD102" i="3"/>
  <c r="W102" i="3"/>
  <c r="Y102" i="3"/>
  <c r="AD90" i="3"/>
  <c r="W90" i="3"/>
  <c r="Y90" i="3"/>
  <c r="AD78" i="3"/>
  <c r="Y78" i="3"/>
  <c r="W78" i="3"/>
  <c r="AD62" i="3"/>
  <c r="Y62" i="3"/>
  <c r="W62" i="3"/>
  <c r="W46" i="3"/>
  <c r="Y46" i="3"/>
  <c r="AD46" i="3"/>
  <c r="Y34" i="3"/>
  <c r="AD34" i="3"/>
  <c r="W34" i="3"/>
  <c r="W18" i="3"/>
  <c r="AD18" i="3"/>
  <c r="Y18" i="3"/>
  <c r="AP17" i="6"/>
  <c r="AQ17" i="6"/>
  <c r="AP25" i="6"/>
  <c r="AQ25" i="6"/>
  <c r="AQ31" i="6"/>
  <c r="AP31" i="6"/>
  <c r="AQ39" i="6"/>
  <c r="AP39" i="6"/>
  <c r="AP43" i="6"/>
  <c r="AQ43" i="6"/>
  <c r="AQ49" i="6"/>
  <c r="AP49" i="6"/>
  <c r="AP57" i="6"/>
  <c r="AQ57" i="6"/>
  <c r="AQ67" i="6"/>
  <c r="AP67" i="6"/>
  <c r="AQ73" i="6"/>
  <c r="AP73" i="6"/>
  <c r="AQ79" i="6"/>
  <c r="AP79" i="6"/>
  <c r="AQ85" i="6"/>
  <c r="AP85" i="6"/>
  <c r="AP95" i="6"/>
  <c r="AQ95" i="6"/>
  <c r="AP101" i="6"/>
  <c r="AQ101" i="6"/>
  <c r="AQ107" i="6"/>
  <c r="AP107" i="6"/>
  <c r="AQ113" i="6"/>
  <c r="AP113" i="6"/>
  <c r="AQ121" i="6"/>
  <c r="AP121" i="6"/>
  <c r="AQ129" i="6"/>
  <c r="AP129" i="6"/>
  <c r="AP135" i="6"/>
  <c r="AQ135" i="6"/>
  <c r="AQ141" i="6"/>
  <c r="AP141" i="6"/>
  <c r="AQ149" i="6"/>
  <c r="AP149" i="6"/>
  <c r="AQ159" i="6"/>
  <c r="AP159" i="6"/>
  <c r="AQ165" i="6"/>
  <c r="AP165" i="6"/>
  <c r="AQ173" i="6"/>
  <c r="AP173" i="6"/>
  <c r="AQ179" i="6"/>
  <c r="AP179" i="6"/>
  <c r="AP185" i="6"/>
  <c r="AQ185" i="6"/>
  <c r="AP191" i="6"/>
  <c r="AQ191" i="6"/>
  <c r="AQ199" i="6"/>
  <c r="AP199" i="6"/>
  <c r="AP207" i="6"/>
  <c r="AQ207" i="6"/>
  <c r="AQ213" i="6"/>
  <c r="AP213" i="6"/>
  <c r="AQ219" i="6"/>
  <c r="AP219" i="6"/>
  <c r="AP225" i="6"/>
  <c r="AQ225" i="6"/>
  <c r="AQ231" i="6"/>
  <c r="AP231" i="6"/>
  <c r="AQ239" i="6"/>
  <c r="AP239" i="6"/>
  <c r="AP245" i="6"/>
  <c r="AQ245" i="6"/>
  <c r="AQ255" i="6"/>
  <c r="AP255" i="6"/>
  <c r="AQ263" i="6"/>
  <c r="AP263" i="6"/>
  <c r="AP269" i="6"/>
  <c r="AQ269" i="6"/>
  <c r="AP277" i="6"/>
  <c r="AQ277" i="6"/>
  <c r="AP283" i="6"/>
  <c r="AQ283" i="6"/>
  <c r="AP291" i="6"/>
  <c r="AQ291" i="6"/>
  <c r="AP297" i="6"/>
  <c r="AQ297" i="6"/>
  <c r="AP303" i="6"/>
  <c r="AQ303" i="6"/>
  <c r="AQ311" i="6"/>
  <c r="AP311" i="6"/>
  <c r="AQ319" i="6"/>
  <c r="AP319" i="6"/>
  <c r="AP325" i="6"/>
  <c r="AQ325" i="6"/>
  <c r="AQ333" i="6"/>
  <c r="AP333" i="6"/>
  <c r="AQ339" i="6"/>
  <c r="AP339" i="6"/>
  <c r="AP345" i="6"/>
  <c r="AQ345" i="6"/>
  <c r="AP353" i="6"/>
  <c r="AQ353" i="6"/>
  <c r="AP359" i="6"/>
  <c r="AQ359" i="6"/>
  <c r="AP367" i="6"/>
  <c r="AQ367" i="6"/>
  <c r="AQ373" i="6"/>
  <c r="AP373" i="6"/>
  <c r="AP381" i="6"/>
  <c r="AQ381" i="6"/>
  <c r="AP387" i="6"/>
  <c r="AQ387" i="6"/>
  <c r="AQ397" i="6"/>
  <c r="AP397" i="6"/>
  <c r="AQ403" i="6"/>
  <c r="AP403" i="6"/>
  <c r="AQ411" i="6"/>
  <c r="AP411" i="6"/>
  <c r="AP417" i="6"/>
  <c r="AQ417" i="6"/>
  <c r="AP425" i="6"/>
  <c r="AQ425" i="6"/>
  <c r="AP431" i="6"/>
  <c r="AQ431" i="6"/>
  <c r="AP439" i="6"/>
  <c r="AQ439" i="6"/>
  <c r="AQ445" i="6"/>
  <c r="AP445" i="6"/>
  <c r="AP451" i="6"/>
  <c r="AQ451" i="6"/>
  <c r="AP459" i="6"/>
  <c r="AQ459" i="6"/>
  <c r="AQ465" i="6"/>
  <c r="AP465" i="6"/>
  <c r="AQ473" i="6"/>
  <c r="AP473" i="6"/>
  <c r="AP479" i="6"/>
  <c r="AQ479" i="6"/>
  <c r="AP487" i="6"/>
  <c r="AQ487" i="6"/>
  <c r="AP493" i="6"/>
  <c r="AQ493" i="6"/>
  <c r="AP501" i="6"/>
  <c r="AQ501" i="6"/>
  <c r="AP507" i="6"/>
  <c r="AQ507" i="6"/>
  <c r="AQ513" i="6"/>
  <c r="AP513" i="6"/>
  <c r="AQ521" i="6"/>
  <c r="AP521" i="6"/>
  <c r="AP527" i="6"/>
  <c r="AQ527" i="6"/>
  <c r="AQ535" i="6"/>
  <c r="AP535" i="6"/>
  <c r="AP541" i="6"/>
  <c r="AQ541" i="6"/>
  <c r="AP547" i="6"/>
  <c r="AQ547" i="6"/>
  <c r="AP555" i="6"/>
  <c r="AQ555" i="6"/>
  <c r="AP561" i="6"/>
  <c r="AQ561" i="6"/>
  <c r="AP569" i="6"/>
  <c r="AQ569" i="6"/>
  <c r="AP577" i="6"/>
  <c r="AQ577" i="6"/>
  <c r="AP581" i="6"/>
  <c r="AQ581" i="6"/>
  <c r="AQ591" i="6"/>
  <c r="AP591" i="6"/>
  <c r="AQ599" i="6"/>
  <c r="AP599" i="6"/>
  <c r="AQ603" i="6"/>
  <c r="AP603" i="6"/>
  <c r="AQ609" i="6"/>
  <c r="AP609" i="6"/>
  <c r="AQ617" i="6"/>
  <c r="AP617" i="6"/>
  <c r="AP627" i="6"/>
  <c r="AQ627" i="6"/>
  <c r="AP633" i="6"/>
  <c r="AQ633" i="6"/>
  <c r="AP641" i="6"/>
  <c r="AQ641" i="6"/>
  <c r="AP647" i="6"/>
  <c r="AQ647" i="6"/>
  <c r="AQ653" i="6"/>
  <c r="AP653" i="6"/>
  <c r="AP661" i="6"/>
  <c r="AQ661" i="6"/>
  <c r="AQ671" i="6"/>
  <c r="AP671" i="6"/>
  <c r="AQ677" i="6"/>
  <c r="AP677" i="6"/>
  <c r="AQ685" i="6"/>
  <c r="AP685" i="6"/>
  <c r="AP693" i="6"/>
  <c r="AQ693" i="6"/>
  <c r="AP699" i="6"/>
  <c r="AQ699" i="6"/>
  <c r="AQ705" i="6"/>
  <c r="AP705" i="6"/>
  <c r="AP711" i="6"/>
  <c r="AQ711" i="6"/>
  <c r="AQ719" i="6"/>
  <c r="AP719" i="6"/>
  <c r="AP725" i="6"/>
  <c r="AQ725" i="6"/>
  <c r="AQ733" i="6"/>
  <c r="AP733" i="6"/>
  <c r="AQ741" i="6"/>
  <c r="AP741" i="6"/>
  <c r="AQ749" i="6"/>
  <c r="AP749" i="6"/>
  <c r="AQ755" i="6"/>
  <c r="AP755" i="6"/>
  <c r="AQ763" i="6"/>
  <c r="AP763" i="6"/>
  <c r="AP769" i="6"/>
  <c r="AQ769" i="6"/>
  <c r="AQ773" i="6"/>
  <c r="AP773" i="6"/>
  <c r="AQ783" i="6"/>
  <c r="AP783" i="6"/>
  <c r="AQ787" i="6"/>
  <c r="AP787" i="6"/>
  <c r="AQ795" i="6"/>
  <c r="AP795" i="6"/>
  <c r="AQ803" i="6"/>
  <c r="AP803" i="6"/>
  <c r="AQ811" i="6"/>
  <c r="AP811" i="6"/>
  <c r="AQ817" i="6"/>
  <c r="AP817" i="6"/>
  <c r="AQ825" i="6"/>
  <c r="AP825" i="6"/>
  <c r="AP829" i="6"/>
  <c r="AQ829" i="6"/>
  <c r="AQ835" i="6"/>
  <c r="AP835" i="6"/>
  <c r="AP843" i="6"/>
  <c r="AQ843" i="6"/>
  <c r="AQ853" i="6"/>
  <c r="AP853" i="6"/>
  <c r="AP859" i="6"/>
  <c r="AQ859" i="6"/>
  <c r="AP867" i="6"/>
  <c r="AQ867" i="6"/>
  <c r="AQ873" i="6"/>
  <c r="AP873" i="6"/>
  <c r="AQ879" i="6"/>
  <c r="AP879" i="6"/>
  <c r="AQ889" i="6"/>
  <c r="AP889" i="6"/>
  <c r="AQ895" i="6"/>
  <c r="AP895" i="6"/>
  <c r="AQ903" i="6"/>
  <c r="AP903" i="6"/>
  <c r="AQ911" i="6"/>
  <c r="AP911" i="6"/>
  <c r="AQ917" i="6"/>
  <c r="AP917" i="6"/>
  <c r="AP923" i="6"/>
  <c r="AQ923" i="6"/>
  <c r="AQ931" i="6"/>
  <c r="AP931" i="6"/>
  <c r="AP939" i="6"/>
  <c r="AQ939" i="6"/>
  <c r="AQ943" i="6"/>
  <c r="AP943" i="6"/>
  <c r="AQ949" i="6"/>
  <c r="AP949" i="6"/>
  <c r="AP957" i="6"/>
  <c r="AQ957" i="6"/>
  <c r="AP965" i="6"/>
  <c r="AQ965" i="6"/>
  <c r="AQ973" i="6"/>
  <c r="AP973" i="6"/>
  <c r="AQ981" i="6"/>
  <c r="AP981" i="6"/>
  <c r="AP987" i="6"/>
  <c r="AQ987" i="6"/>
  <c r="AP995" i="6"/>
  <c r="AQ995" i="6"/>
  <c r="AQ1001" i="6"/>
  <c r="AP1001" i="6"/>
  <c r="AQ1009" i="6"/>
  <c r="AP1009" i="6"/>
  <c r="AP1015" i="6"/>
  <c r="AQ1015" i="6"/>
  <c r="AQ1023" i="6"/>
  <c r="AP1023" i="6"/>
  <c r="AP1027" i="6"/>
  <c r="AQ1027" i="6"/>
  <c r="AQ1033" i="6"/>
  <c r="AP1033" i="6"/>
  <c r="AQ1041" i="6"/>
  <c r="AP1041" i="6"/>
  <c r="AP1049" i="6"/>
  <c r="AQ1049" i="6"/>
  <c r="AQ1055" i="6"/>
  <c r="AP1055" i="6"/>
  <c r="AQ1061" i="6"/>
  <c r="AP1061" i="6"/>
  <c r="AQ1069" i="6"/>
  <c r="AP1069" i="6"/>
  <c r="AQ1075" i="6"/>
  <c r="AP1075" i="6"/>
  <c r="AP1083" i="6"/>
  <c r="AQ1083" i="6"/>
  <c r="AQ1089" i="6"/>
  <c r="AP1089" i="6"/>
  <c r="AP1099" i="6"/>
  <c r="AQ1099" i="6"/>
  <c r="AP1105" i="6"/>
  <c r="AQ1105" i="6"/>
  <c r="AQ1111" i="6"/>
  <c r="AP1111" i="6"/>
  <c r="AQ1115" i="6"/>
  <c r="AP1115" i="6"/>
  <c r="AQ1125" i="6"/>
  <c r="AP1125" i="6"/>
  <c r="AQ1133" i="6"/>
  <c r="AP1133" i="6"/>
  <c r="AP1139" i="6"/>
  <c r="AQ1139" i="6"/>
  <c r="AQ1147" i="6"/>
  <c r="AP1147" i="6"/>
  <c r="AP1153" i="6"/>
  <c r="AQ1153" i="6"/>
  <c r="AQ1161" i="6"/>
  <c r="AP1161" i="6"/>
  <c r="AQ1167" i="6"/>
  <c r="AP1167" i="6"/>
  <c r="AQ1173" i="6"/>
  <c r="AP1173" i="6"/>
  <c r="AQ1179" i="6"/>
  <c r="AP1179" i="6"/>
  <c r="AQ1187" i="6"/>
  <c r="AP1187" i="6"/>
  <c r="AQ1193" i="6"/>
  <c r="AP1193" i="6"/>
  <c r="AP1201" i="6"/>
  <c r="AQ1201" i="6"/>
  <c r="AQ1211" i="6"/>
  <c r="AP1211" i="6"/>
  <c r="AE22" i="7"/>
  <c r="Z22" i="7"/>
  <c r="AE30" i="7"/>
  <c r="Z30" i="7"/>
  <c r="AE36" i="7"/>
  <c r="Z36" i="7"/>
  <c r="AE42" i="7"/>
  <c r="Z42" i="7"/>
  <c r="AE48" i="7"/>
  <c r="Z48" i="7"/>
  <c r="Z56" i="7"/>
  <c r="AE56" i="7"/>
  <c r="AE62" i="7"/>
  <c r="Z62" i="7"/>
  <c r="Z70" i="7"/>
  <c r="AE70" i="7"/>
  <c r="Z76" i="7"/>
  <c r="AE76" i="7"/>
  <c r="Z82" i="7"/>
  <c r="AE82" i="7"/>
  <c r="Z88" i="7"/>
  <c r="AE88" i="7"/>
  <c r="AE94" i="7"/>
  <c r="Z94" i="7"/>
  <c r="Z100" i="7"/>
  <c r="AE100" i="7"/>
  <c r="Z108" i="7"/>
  <c r="AE108" i="7"/>
  <c r="Z114" i="7"/>
  <c r="AE114" i="7"/>
  <c r="AE120" i="7"/>
  <c r="Z120" i="7"/>
  <c r="AE126" i="7"/>
  <c r="Z126" i="7"/>
  <c r="Z134" i="7"/>
  <c r="AE134" i="7"/>
  <c r="Z140" i="7"/>
  <c r="AE140" i="7"/>
  <c r="Z146" i="7"/>
  <c r="AE146" i="7"/>
  <c r="Z152" i="7"/>
  <c r="AE152" i="7"/>
  <c r="Z158" i="7"/>
  <c r="AE158" i="7"/>
  <c r="Z164" i="7"/>
  <c r="AE164" i="7"/>
  <c r="Z172" i="7"/>
  <c r="AE172" i="7"/>
  <c r="Z178" i="7"/>
  <c r="AE178" i="7"/>
  <c r="Z184" i="7"/>
  <c r="AE184" i="7"/>
  <c r="Z190" i="7"/>
  <c r="AE190" i="7"/>
  <c r="Z198" i="7"/>
  <c r="AE198" i="7"/>
  <c r="Z204" i="7"/>
  <c r="AE204" i="7"/>
  <c r="Z210" i="7"/>
  <c r="AE210" i="7"/>
  <c r="Z218" i="7"/>
  <c r="AE218" i="7"/>
  <c r="Z224" i="7"/>
  <c r="AE224" i="7"/>
  <c r="AE230" i="7"/>
  <c r="Z230" i="7"/>
  <c r="Z236" i="7"/>
  <c r="AE236" i="7"/>
  <c r="Z242" i="7"/>
  <c r="AE242" i="7"/>
  <c r="Z248" i="7"/>
  <c r="AE248" i="7"/>
  <c r="AE256" i="7"/>
  <c r="Z256" i="7"/>
  <c r="Z262" i="7"/>
  <c r="AE262" i="7"/>
  <c r="AE270" i="7"/>
  <c r="Z270" i="7"/>
  <c r="Z278" i="7"/>
  <c r="AE278" i="7"/>
  <c r="Z284" i="7"/>
  <c r="AE284" i="7"/>
  <c r="AE290" i="7"/>
  <c r="Z290" i="7"/>
  <c r="Z296" i="7"/>
  <c r="AE296" i="7"/>
  <c r="Z302" i="7"/>
  <c r="AE302" i="7"/>
  <c r="AE310" i="7"/>
  <c r="Z310" i="7"/>
  <c r="AE316" i="7"/>
  <c r="Z316" i="7"/>
  <c r="AE322" i="7"/>
  <c r="Z322" i="7"/>
  <c r="Z328" i="7"/>
  <c r="AE328" i="7"/>
  <c r="Z334" i="7"/>
  <c r="AE334" i="7"/>
  <c r="AE340" i="7"/>
  <c r="Z340" i="7"/>
  <c r="Z350" i="7"/>
  <c r="AE350" i="7"/>
  <c r="AE356" i="7"/>
  <c r="Z356" i="7"/>
  <c r="AE362" i="7"/>
  <c r="Z362" i="7"/>
  <c r="Z368" i="7"/>
  <c r="AE368" i="7"/>
  <c r="Z374" i="7"/>
  <c r="AE374" i="7"/>
  <c r="Z380" i="7"/>
  <c r="AE380" i="7"/>
  <c r="Z386" i="7"/>
  <c r="AE386" i="7"/>
  <c r="Z392" i="7"/>
  <c r="AE392" i="7"/>
  <c r="Z400" i="7"/>
  <c r="AE400" i="7"/>
  <c r="Z406" i="7"/>
  <c r="AE406" i="7"/>
  <c r="Z414" i="7"/>
  <c r="AE414" i="7"/>
  <c r="Z420" i="7"/>
  <c r="AE420" i="7"/>
  <c r="Z428" i="7"/>
  <c r="AE428" i="7"/>
  <c r="Z434" i="7"/>
  <c r="AE434" i="7"/>
  <c r="AE440" i="7"/>
  <c r="Z440" i="7"/>
  <c r="AE444" i="7"/>
  <c r="Z444" i="7"/>
  <c r="Z452" i="7"/>
  <c r="AE452" i="7"/>
  <c r="Z458" i="7"/>
  <c r="AE458" i="7"/>
  <c r="Z466" i="7"/>
  <c r="AE466" i="7"/>
  <c r="Z472" i="7"/>
  <c r="AE472" i="7"/>
  <c r="Z480" i="7"/>
  <c r="AE480" i="7"/>
  <c r="Z486" i="7"/>
  <c r="AE486" i="7"/>
  <c r="Z492" i="7"/>
  <c r="AE492" i="7"/>
  <c r="AE498" i="7"/>
  <c r="Z498" i="7"/>
  <c r="Z504" i="7"/>
  <c r="AE504" i="7"/>
  <c r="Z512" i="7"/>
  <c r="AE512" i="7"/>
  <c r="Z518" i="7"/>
  <c r="AE518" i="7"/>
  <c r="Z524" i="7"/>
  <c r="AE524" i="7"/>
  <c r="Z530" i="7"/>
  <c r="AE530" i="7"/>
  <c r="AE536" i="7"/>
  <c r="Z536" i="7"/>
  <c r="Z542" i="7"/>
  <c r="AE542" i="7"/>
  <c r="Z550" i="7"/>
  <c r="AE550" i="7"/>
  <c r="Z556" i="7"/>
  <c r="AE556" i="7"/>
  <c r="Z560" i="7"/>
  <c r="AE560" i="7"/>
  <c r="AE568" i="7"/>
  <c r="Z568" i="7"/>
  <c r="Z574" i="7"/>
  <c r="AE574" i="7"/>
  <c r="Z580" i="7"/>
  <c r="AE580" i="7"/>
  <c r="AE586" i="7"/>
  <c r="Z586" i="7"/>
  <c r="Z592" i="7"/>
  <c r="AE592" i="7"/>
  <c r="Z596" i="7"/>
  <c r="AE596" i="7"/>
  <c r="AE602" i="7"/>
  <c r="Z602" i="7"/>
  <c r="Z608" i="7"/>
  <c r="AE608" i="7"/>
  <c r="AE614" i="7"/>
  <c r="Z614" i="7"/>
  <c r="AE622" i="7"/>
  <c r="Z622" i="7"/>
  <c r="AE630" i="7"/>
  <c r="Z630" i="7"/>
  <c r="Z638" i="7"/>
  <c r="AE638" i="7"/>
  <c r="AE644" i="7"/>
  <c r="Z644" i="7"/>
  <c r="Z648" i="7"/>
  <c r="AE648" i="7"/>
  <c r="Z658" i="7"/>
  <c r="AE658" i="7"/>
  <c r="Z662" i="7"/>
  <c r="AE662" i="7"/>
  <c r="AE670" i="7"/>
  <c r="Z670" i="7"/>
  <c r="Z678" i="7"/>
  <c r="AE678" i="7"/>
  <c r="AE684" i="7"/>
  <c r="Z684" i="7"/>
  <c r="Z690" i="7"/>
  <c r="AE690" i="7"/>
  <c r="Z696" i="7"/>
  <c r="AE696" i="7"/>
  <c r="Z702" i="7"/>
  <c r="AE702" i="7"/>
  <c r="Z710" i="7"/>
  <c r="AE710" i="7"/>
  <c r="Z714" i="7"/>
  <c r="AE714" i="7"/>
  <c r="AE720" i="7"/>
  <c r="Z720" i="7"/>
  <c r="Z726" i="7"/>
  <c r="AE726" i="7"/>
  <c r="AE732" i="7"/>
  <c r="Z732" i="7"/>
  <c r="Z740" i="7"/>
  <c r="AE740" i="7"/>
  <c r="AE746" i="7"/>
  <c r="Z746" i="7"/>
  <c r="Z754" i="7"/>
  <c r="AE754" i="7"/>
  <c r="Z760" i="7"/>
  <c r="AE760" i="7"/>
  <c r="Z766" i="7"/>
  <c r="AE766" i="7"/>
  <c r="Z772" i="7"/>
  <c r="AE772" i="7"/>
  <c r="Z780" i="7"/>
  <c r="AE780" i="7"/>
  <c r="AE786" i="7"/>
  <c r="Z786" i="7"/>
  <c r="Z792" i="7"/>
  <c r="AE792" i="7"/>
  <c r="Z798" i="7"/>
  <c r="AE798" i="7"/>
  <c r="Z804" i="7"/>
  <c r="AE804" i="7"/>
  <c r="AE812" i="7"/>
  <c r="Z812" i="7"/>
  <c r="Z818" i="7"/>
  <c r="AE818" i="7"/>
  <c r="Z824" i="7"/>
  <c r="AE824" i="7"/>
  <c r="AE830" i="7"/>
  <c r="Z830" i="7"/>
  <c r="AE838" i="7"/>
  <c r="Z838" i="7"/>
  <c r="Z844" i="7"/>
  <c r="AE844" i="7"/>
  <c r="Z852" i="7"/>
  <c r="AE852" i="7"/>
  <c r="AE856" i="7"/>
  <c r="Z856" i="7"/>
  <c r="Z862" i="7"/>
  <c r="AE862" i="7"/>
  <c r="AE868" i="7"/>
  <c r="Z868" i="7"/>
  <c r="Z874" i="7"/>
  <c r="AE874" i="7"/>
  <c r="Z880" i="7"/>
  <c r="AE880" i="7"/>
  <c r="Z884" i="7"/>
  <c r="AE884" i="7"/>
  <c r="Z894" i="7"/>
  <c r="AE894" i="7"/>
  <c r="AE900" i="7"/>
  <c r="Z900" i="7"/>
  <c r="AE906" i="7"/>
  <c r="Z906" i="7"/>
  <c r="Z912" i="7"/>
  <c r="AE912" i="7"/>
  <c r="Z920" i="7"/>
  <c r="AE920" i="7"/>
  <c r="Z928" i="7"/>
  <c r="AE928" i="7"/>
  <c r="Z934" i="7"/>
  <c r="AE934" i="7"/>
  <c r="AE940" i="7"/>
  <c r="Z940" i="7"/>
  <c r="AE948" i="7"/>
  <c r="Z948" i="7"/>
  <c r="AE952" i="7"/>
  <c r="Z952" i="7"/>
  <c r="Z958" i="7"/>
  <c r="AE958" i="7"/>
  <c r="Z964" i="7"/>
  <c r="AE964" i="7"/>
  <c r="Z972" i="7"/>
  <c r="AE972" i="7"/>
  <c r="Z978" i="7"/>
  <c r="AE978" i="7"/>
  <c r="Z986" i="7"/>
  <c r="AE986" i="7"/>
  <c r="AE992" i="7"/>
  <c r="Z992" i="7"/>
  <c r="AE1000" i="7"/>
  <c r="Z1000" i="7"/>
  <c r="AE1008" i="7"/>
  <c r="Z1008" i="7"/>
  <c r="AE1014" i="7"/>
  <c r="Z1014" i="7"/>
  <c r="Z1022" i="7"/>
  <c r="AE1022" i="7"/>
  <c r="Z1028" i="7"/>
  <c r="AE1028" i="7"/>
  <c r="Z1034" i="7"/>
  <c r="AE1034" i="7"/>
  <c r="Z1042" i="7"/>
  <c r="AE1042" i="7"/>
  <c r="Z1048" i="7"/>
  <c r="AE1048" i="7"/>
  <c r="Z1054" i="7"/>
  <c r="AE1054" i="7"/>
  <c r="Z1062" i="7"/>
  <c r="AE1062" i="7"/>
  <c r="Z1068" i="7"/>
  <c r="AE1068" i="7"/>
  <c r="AE1072" i="7"/>
  <c r="Z1072" i="7"/>
  <c r="Z1080" i="7"/>
  <c r="AE1080" i="7"/>
  <c r="Z1086" i="7"/>
  <c r="AE1086" i="7"/>
  <c r="Z1092" i="7"/>
  <c r="AE1092" i="7"/>
  <c r="Z1098" i="7"/>
  <c r="AE1098" i="7"/>
  <c r="Z1106" i="7"/>
  <c r="AE1106" i="7"/>
  <c r="Z1112" i="7"/>
  <c r="AE1112" i="7"/>
  <c r="Z1116" i="7"/>
  <c r="AE1116" i="7"/>
  <c r="Z1122" i="7"/>
  <c r="AE1122" i="7"/>
  <c r="Z1126" i="7"/>
  <c r="AE1126" i="7"/>
  <c r="Z1132" i="7"/>
  <c r="AE1132" i="7"/>
  <c r="Z1136" i="7"/>
  <c r="AE1136" i="7"/>
  <c r="Z1140" i="7"/>
  <c r="AE1140" i="7"/>
  <c r="Z1146" i="7"/>
  <c r="AE1146" i="7"/>
  <c r="Z1150" i="7"/>
  <c r="AE1150" i="7"/>
  <c r="Z1154" i="7"/>
  <c r="AE1154" i="7"/>
  <c r="Z1158" i="7"/>
  <c r="AE1158" i="7"/>
  <c r="Z1162" i="7"/>
  <c r="AE1162" i="7"/>
  <c r="Z1166" i="7"/>
  <c r="AE1166" i="7"/>
  <c r="Z1170" i="7"/>
  <c r="AE1170" i="7"/>
  <c r="Z1174" i="7"/>
  <c r="AE1174" i="7"/>
  <c r="Z1178" i="7"/>
  <c r="AE1178" i="7"/>
  <c r="Z1182" i="7"/>
  <c r="AE1182" i="7"/>
  <c r="Z1186" i="7"/>
  <c r="AE1186" i="7"/>
  <c r="Z1190" i="7"/>
  <c r="AE1190" i="7"/>
  <c r="Z1196" i="7"/>
  <c r="AE1196" i="7"/>
  <c r="Z1200" i="7"/>
  <c r="AE1200" i="7"/>
  <c r="Z1204" i="7"/>
  <c r="AE1204" i="7"/>
  <c r="Z1208" i="7"/>
  <c r="AE1208" i="7"/>
  <c r="Z1212" i="7"/>
  <c r="AE1212" i="7"/>
  <c r="Y1209" i="3"/>
  <c r="W1209" i="3"/>
  <c r="AD1209" i="3"/>
  <c r="AD1205" i="3"/>
  <c r="W1205" i="3"/>
  <c r="Y1205" i="3"/>
  <c r="W1201" i="3"/>
  <c r="Y1201" i="3"/>
  <c r="AD1201" i="3"/>
  <c r="W1197" i="3"/>
  <c r="AD1197" i="3"/>
  <c r="Y1197" i="3"/>
  <c r="Y1193" i="3"/>
  <c r="W1193" i="3"/>
  <c r="AD1193" i="3"/>
  <c r="AD1189" i="3"/>
  <c r="W1189" i="3"/>
  <c r="Y1189" i="3"/>
  <c r="W1185" i="3"/>
  <c r="AD1185" i="3"/>
  <c r="Y1185" i="3"/>
  <c r="Y1181" i="3"/>
  <c r="AD1181" i="3"/>
  <c r="W1181" i="3"/>
  <c r="Y1177" i="3"/>
  <c r="AD1177" i="3"/>
  <c r="W1177" i="3"/>
  <c r="AD1173" i="3"/>
  <c r="Y1173" i="3"/>
  <c r="W1173" i="3"/>
  <c r="W1169" i="3"/>
  <c r="Y1169" i="3"/>
  <c r="AD1169" i="3"/>
  <c r="Y1165" i="3"/>
  <c r="AD1165" i="3"/>
  <c r="W1165" i="3"/>
  <c r="Y1161" i="3"/>
  <c r="W1161" i="3"/>
  <c r="AD1161" i="3"/>
  <c r="AD1157" i="3"/>
  <c r="Y1157" i="3"/>
  <c r="W1157" i="3"/>
  <c r="W1153" i="3"/>
  <c r="Y1153" i="3"/>
  <c r="AD1153" i="3"/>
  <c r="W1149" i="3"/>
  <c r="Y1149" i="3"/>
  <c r="AD1149" i="3"/>
  <c r="Y1145" i="3"/>
  <c r="W1145" i="3"/>
  <c r="AD1145" i="3"/>
  <c r="AD1141" i="3"/>
  <c r="W1141" i="3"/>
  <c r="Y1141" i="3"/>
  <c r="W1137" i="3"/>
  <c r="Y1137" i="3"/>
  <c r="AD1137" i="3"/>
  <c r="W1133" i="3"/>
  <c r="AD1133" i="3"/>
  <c r="Y1133" i="3"/>
  <c r="Y1129" i="3"/>
  <c r="W1129" i="3"/>
  <c r="AD1129" i="3"/>
  <c r="AD1125" i="3"/>
  <c r="W1125" i="3"/>
  <c r="Y1125" i="3"/>
  <c r="W1121" i="3"/>
  <c r="AD1121" i="3"/>
  <c r="Y1121" i="3"/>
  <c r="Y1117" i="3"/>
  <c r="AD1117" i="3"/>
  <c r="W1117" i="3"/>
  <c r="Y1113" i="3"/>
  <c r="AD1113" i="3"/>
  <c r="W1113" i="3"/>
  <c r="AD1109" i="3"/>
  <c r="Y1109" i="3"/>
  <c r="W1109" i="3"/>
  <c r="W1105" i="3"/>
  <c r="Y1105" i="3"/>
  <c r="AD1105" i="3"/>
  <c r="Y1101" i="3"/>
  <c r="AD1101" i="3"/>
  <c r="W1101" i="3"/>
  <c r="Y1097" i="3"/>
  <c r="W1097" i="3"/>
  <c r="AD1097" i="3"/>
  <c r="AD1093" i="3"/>
  <c r="Y1093" i="3"/>
  <c r="W1093" i="3"/>
  <c r="W1089" i="3"/>
  <c r="Y1089" i="3"/>
  <c r="AD1089" i="3"/>
  <c r="W1085" i="3"/>
  <c r="Y1085" i="3"/>
  <c r="AD1085" i="3"/>
  <c r="Y1081" i="3"/>
  <c r="W1081" i="3"/>
  <c r="AD1081" i="3"/>
  <c r="AD1077" i="3"/>
  <c r="W1077" i="3"/>
  <c r="Y1077" i="3"/>
  <c r="W1073" i="3"/>
  <c r="Y1073" i="3"/>
  <c r="AD1073" i="3"/>
  <c r="W1069" i="3"/>
  <c r="AD1069" i="3"/>
  <c r="Y1069" i="3"/>
  <c r="Y1065" i="3"/>
  <c r="W1065" i="3"/>
  <c r="AD1065" i="3"/>
  <c r="AD1061" i="3"/>
  <c r="W1061" i="3"/>
  <c r="Y1061" i="3"/>
  <c r="W1057" i="3"/>
  <c r="Y1057" i="3"/>
  <c r="AD1057" i="3"/>
  <c r="Y1053" i="3"/>
  <c r="W1053" i="3"/>
  <c r="AD1053" i="3"/>
  <c r="W1049" i="3"/>
  <c r="Y1049" i="3"/>
  <c r="AD1049" i="3"/>
  <c r="W1045" i="3"/>
  <c r="Y1045" i="3"/>
  <c r="AD1045" i="3"/>
  <c r="W1041" i="3"/>
  <c r="Y1041" i="3"/>
  <c r="AD1041" i="3"/>
  <c r="W1037" i="3"/>
  <c r="Y1037" i="3"/>
  <c r="AD1037" i="3"/>
  <c r="W1033" i="3"/>
  <c r="Y1033" i="3"/>
  <c r="AD1033" i="3"/>
  <c r="W1029" i="3"/>
  <c r="Y1029" i="3"/>
  <c r="AD1029" i="3"/>
  <c r="W1025" i="3"/>
  <c r="Y1025" i="3"/>
  <c r="AD1025" i="3"/>
  <c r="W1021" i="3"/>
  <c r="Y1021" i="3"/>
  <c r="AD1021" i="3"/>
  <c r="W1017" i="3"/>
  <c r="Y1017" i="3"/>
  <c r="AD1017" i="3"/>
  <c r="W1013" i="3"/>
  <c r="Y1013" i="3"/>
  <c r="AD1013" i="3"/>
  <c r="W1009" i="3"/>
  <c r="Y1009" i="3"/>
  <c r="AD1009" i="3"/>
  <c r="W1005" i="3"/>
  <c r="Y1005" i="3"/>
  <c r="AD1005" i="3"/>
  <c r="W1001" i="3"/>
  <c r="Y1001" i="3"/>
  <c r="AD1001" i="3"/>
  <c r="W997" i="3"/>
  <c r="Y997" i="3"/>
  <c r="AD997" i="3"/>
  <c r="W993" i="3"/>
  <c r="Y993" i="3"/>
  <c r="AD993" i="3"/>
  <c r="W989" i="3"/>
  <c r="Y989" i="3"/>
  <c r="AD989" i="3"/>
  <c r="W985" i="3"/>
  <c r="Y985" i="3"/>
  <c r="AD985" i="3"/>
  <c r="W981" i="3"/>
  <c r="Y981" i="3"/>
  <c r="AD981" i="3"/>
  <c r="W977" i="3"/>
  <c r="Y977" i="3"/>
  <c r="AD977" i="3"/>
  <c r="W973" i="3"/>
  <c r="Y973" i="3"/>
  <c r="AD973" i="3"/>
  <c r="W969" i="3"/>
  <c r="Y969" i="3"/>
  <c r="AD969" i="3"/>
  <c r="W965" i="3"/>
  <c r="Y965" i="3"/>
  <c r="AD965" i="3"/>
  <c r="W961" i="3"/>
  <c r="Y961" i="3"/>
  <c r="AD961" i="3"/>
  <c r="W957" i="3"/>
  <c r="Y957" i="3"/>
  <c r="AD957" i="3"/>
  <c r="W953" i="3"/>
  <c r="Y953" i="3"/>
  <c r="AD953" i="3"/>
  <c r="W949" i="3"/>
  <c r="Y949" i="3"/>
  <c r="AD949" i="3"/>
  <c r="W945" i="3"/>
  <c r="Y945" i="3"/>
  <c r="AD945" i="3"/>
  <c r="W941" i="3"/>
  <c r="Y941" i="3"/>
  <c r="AD941" i="3"/>
  <c r="W937" i="3"/>
  <c r="Y937" i="3"/>
  <c r="AD937" i="3"/>
  <c r="W933" i="3"/>
  <c r="Y933" i="3"/>
  <c r="AD933" i="3"/>
  <c r="W929" i="3"/>
  <c r="Y929" i="3"/>
  <c r="AD929" i="3"/>
  <c r="W925" i="3"/>
  <c r="Y925" i="3"/>
  <c r="AD925" i="3"/>
  <c r="W921" i="3"/>
  <c r="Y921" i="3"/>
  <c r="AD921" i="3"/>
  <c r="W917" i="3"/>
  <c r="Y917" i="3"/>
  <c r="AD917" i="3"/>
  <c r="W913" i="3"/>
  <c r="Y913" i="3"/>
  <c r="AD913" i="3"/>
  <c r="W909" i="3"/>
  <c r="Y909" i="3"/>
  <c r="AD909" i="3"/>
  <c r="W905" i="3"/>
  <c r="Y905" i="3"/>
  <c r="AD905" i="3"/>
  <c r="W901" i="3"/>
  <c r="Y901" i="3"/>
  <c r="AD901" i="3"/>
  <c r="W897" i="3"/>
  <c r="Y897" i="3"/>
  <c r="AD897" i="3"/>
  <c r="W893" i="3"/>
  <c r="Y893" i="3"/>
  <c r="AD893" i="3"/>
  <c r="W889" i="3"/>
  <c r="Y889" i="3"/>
  <c r="AD889" i="3"/>
  <c r="W885" i="3"/>
  <c r="Y885" i="3"/>
  <c r="AD885" i="3"/>
  <c r="W881" i="3"/>
  <c r="Y881" i="3"/>
  <c r="AD881" i="3"/>
  <c r="W877" i="3"/>
  <c r="Y877" i="3"/>
  <c r="AD877" i="3"/>
  <c r="Y873" i="3"/>
  <c r="AD873" i="3"/>
  <c r="W873" i="3"/>
  <c r="W869" i="3"/>
  <c r="Y869" i="3"/>
  <c r="AD869" i="3"/>
  <c r="Y865" i="3"/>
  <c r="AD865" i="3"/>
  <c r="W865" i="3"/>
  <c r="W861" i="3"/>
  <c r="Y861" i="3"/>
  <c r="AD861" i="3"/>
  <c r="Y857" i="3"/>
  <c r="AD857" i="3"/>
  <c r="W857" i="3"/>
  <c r="W853" i="3"/>
  <c r="Y853" i="3"/>
  <c r="AD853" i="3"/>
  <c r="Y849" i="3"/>
  <c r="AD849" i="3"/>
  <c r="W849" i="3"/>
  <c r="W845" i="3"/>
  <c r="Y845" i="3"/>
  <c r="AD845" i="3"/>
  <c r="Y841" i="3"/>
  <c r="AD841" i="3"/>
  <c r="W841" i="3"/>
  <c r="W837" i="3"/>
  <c r="Y837" i="3"/>
  <c r="AD837" i="3"/>
  <c r="Y833" i="3"/>
  <c r="AD833" i="3"/>
  <c r="W833" i="3"/>
  <c r="W829" i="3"/>
  <c r="Y829" i="3"/>
  <c r="AD829" i="3"/>
  <c r="Y825" i="3"/>
  <c r="AD825" i="3"/>
  <c r="W825" i="3"/>
  <c r="W821" i="3"/>
  <c r="Y821" i="3"/>
  <c r="AD821" i="3"/>
  <c r="W817" i="3"/>
  <c r="Y817" i="3"/>
  <c r="AD817" i="3"/>
  <c r="W813" i="3"/>
  <c r="Y813" i="3"/>
  <c r="AD813" i="3"/>
  <c r="W809" i="3"/>
  <c r="Y809" i="3"/>
  <c r="AD809" i="3"/>
  <c r="W805" i="3"/>
  <c r="Y805" i="3"/>
  <c r="AD805" i="3"/>
  <c r="W801" i="3"/>
  <c r="Y801" i="3"/>
  <c r="AD801" i="3"/>
  <c r="W797" i="3"/>
  <c r="Y797" i="3"/>
  <c r="AD797" i="3"/>
  <c r="W793" i="3"/>
  <c r="Y793" i="3"/>
  <c r="AD793" i="3"/>
  <c r="AD789" i="3"/>
  <c r="W789" i="3"/>
  <c r="Y789" i="3"/>
  <c r="AD785" i="3"/>
  <c r="Y785" i="3"/>
  <c r="W785" i="3"/>
  <c r="AD781" i="3"/>
  <c r="Y781" i="3"/>
  <c r="W781" i="3"/>
  <c r="AD777" i="3"/>
  <c r="W777" i="3"/>
  <c r="Y777" i="3"/>
  <c r="AD773" i="3"/>
  <c r="W773" i="3"/>
  <c r="Y773" i="3"/>
  <c r="AD769" i="3"/>
  <c r="Y769" i="3"/>
  <c r="W769" i="3"/>
  <c r="AD765" i="3"/>
  <c r="Y765" i="3"/>
  <c r="W765" i="3"/>
  <c r="AD761" i="3"/>
  <c r="W761" i="3"/>
  <c r="Y761" i="3"/>
  <c r="AD757" i="3"/>
  <c r="W757" i="3"/>
  <c r="Y757" i="3"/>
  <c r="AD753" i="3"/>
  <c r="Y753" i="3"/>
  <c r="W753" i="3"/>
  <c r="AD749" i="3"/>
  <c r="Y749" i="3"/>
  <c r="W749" i="3"/>
  <c r="AD745" i="3"/>
  <c r="W745" i="3"/>
  <c r="Y745" i="3"/>
  <c r="AD741" i="3"/>
  <c r="W741" i="3"/>
  <c r="Y741" i="3"/>
  <c r="AD737" i="3"/>
  <c r="Y737" i="3"/>
  <c r="W737" i="3"/>
  <c r="AD733" i="3"/>
  <c r="Y733" i="3"/>
  <c r="W733" i="3"/>
  <c r="AD729" i="3"/>
  <c r="W729" i="3"/>
  <c r="Y729" i="3"/>
  <c r="AD725" i="3"/>
  <c r="W725" i="3"/>
  <c r="Y725" i="3"/>
  <c r="AD721" i="3"/>
  <c r="Y721" i="3"/>
  <c r="W721" i="3"/>
  <c r="AD717" i="3"/>
  <c r="Y717" i="3"/>
  <c r="W717" i="3"/>
  <c r="AD713" i="3"/>
  <c r="W713" i="3"/>
  <c r="Y713" i="3"/>
  <c r="AD709" i="3"/>
  <c r="W709" i="3"/>
  <c r="Y709" i="3"/>
  <c r="AD705" i="3"/>
  <c r="Y705" i="3"/>
  <c r="W705" i="3"/>
  <c r="AD701" i="3"/>
  <c r="Y701" i="3"/>
  <c r="W701" i="3"/>
  <c r="AD697" i="3"/>
  <c r="W697" i="3"/>
  <c r="Y697" i="3"/>
  <c r="AD693" i="3"/>
  <c r="W693" i="3"/>
  <c r="Y693" i="3"/>
  <c r="AD689" i="3"/>
  <c r="Y689" i="3"/>
  <c r="W689" i="3"/>
  <c r="AD685" i="3"/>
  <c r="Y685" i="3"/>
  <c r="W685" i="3"/>
  <c r="AD681" i="3"/>
  <c r="W681" i="3"/>
  <c r="Y681" i="3"/>
  <c r="AD677" i="3"/>
  <c r="W677" i="3"/>
  <c r="Y677" i="3"/>
  <c r="AD673" i="3"/>
  <c r="Y673" i="3"/>
  <c r="W673" i="3"/>
  <c r="AD669" i="3"/>
  <c r="Y669" i="3"/>
  <c r="W669" i="3"/>
  <c r="AD665" i="3"/>
  <c r="W665" i="3"/>
  <c r="Y665" i="3"/>
  <c r="AD661" i="3"/>
  <c r="W661" i="3"/>
  <c r="Y661" i="3"/>
  <c r="AD657" i="3"/>
  <c r="Y657" i="3"/>
  <c r="W657" i="3"/>
  <c r="AD653" i="3"/>
  <c r="Y653" i="3"/>
  <c r="W653" i="3"/>
  <c r="AD649" i="3"/>
  <c r="W649" i="3"/>
  <c r="Y649" i="3"/>
  <c r="AD645" i="3"/>
  <c r="W645" i="3"/>
  <c r="Y645" i="3"/>
  <c r="AD641" i="3"/>
  <c r="Y641" i="3"/>
  <c r="W641" i="3"/>
  <c r="AD637" i="3"/>
  <c r="Y637" i="3"/>
  <c r="W637" i="3"/>
  <c r="AD633" i="3"/>
  <c r="W633" i="3"/>
  <c r="Y633" i="3"/>
  <c r="AD629" i="3"/>
  <c r="W629" i="3"/>
  <c r="Y629" i="3"/>
  <c r="AD625" i="3"/>
  <c r="Y625" i="3"/>
  <c r="W625" i="3"/>
  <c r="AD621" i="3"/>
  <c r="Y621" i="3"/>
  <c r="W621" i="3"/>
  <c r="AD617" i="3"/>
  <c r="W617" i="3"/>
  <c r="Y617" i="3"/>
  <c r="AD613" i="3"/>
  <c r="W613" i="3"/>
  <c r="Y613" i="3"/>
  <c r="AD609" i="3"/>
  <c r="Y609" i="3"/>
  <c r="W609" i="3"/>
  <c r="AD605" i="3"/>
  <c r="Y605" i="3"/>
  <c r="W605" i="3"/>
  <c r="AD601" i="3"/>
  <c r="W601" i="3"/>
  <c r="Y601" i="3"/>
  <c r="AD597" i="3"/>
  <c r="W597" i="3"/>
  <c r="Y597" i="3"/>
  <c r="AD593" i="3"/>
  <c r="Y593" i="3"/>
  <c r="W593" i="3"/>
  <c r="AD589" i="3"/>
  <c r="Y589" i="3"/>
  <c r="W589" i="3"/>
  <c r="AD585" i="3"/>
  <c r="W585" i="3"/>
  <c r="Y585" i="3"/>
  <c r="AD581" i="3"/>
  <c r="W581" i="3"/>
  <c r="Y581" i="3"/>
  <c r="AD577" i="3"/>
  <c r="Y577" i="3"/>
  <c r="W577" i="3"/>
  <c r="AD573" i="3"/>
  <c r="Y573" i="3"/>
  <c r="W573" i="3"/>
  <c r="AD569" i="3"/>
  <c r="W569" i="3"/>
  <c r="Y569" i="3"/>
  <c r="AD565" i="3"/>
  <c r="W565" i="3"/>
  <c r="Y565" i="3"/>
  <c r="AD561" i="3"/>
  <c r="Y561" i="3"/>
  <c r="W561" i="3"/>
  <c r="AD557" i="3"/>
  <c r="Y557" i="3"/>
  <c r="W557" i="3"/>
  <c r="W553" i="3"/>
  <c r="Y553" i="3"/>
  <c r="AD553" i="3"/>
  <c r="Y549" i="3"/>
  <c r="W549" i="3"/>
  <c r="AD549" i="3"/>
  <c r="W545" i="3"/>
  <c r="Y545" i="3"/>
  <c r="AD545" i="3"/>
  <c r="AD541" i="3"/>
  <c r="Y541" i="3"/>
  <c r="W541" i="3"/>
  <c r="Y537" i="3"/>
  <c r="W537" i="3"/>
  <c r="AD537" i="3"/>
  <c r="W533" i="3"/>
  <c r="Y533" i="3"/>
  <c r="AD533" i="3"/>
  <c r="W529" i="3"/>
  <c r="Y529" i="3"/>
  <c r="AD529" i="3"/>
  <c r="W525" i="3"/>
  <c r="Y525" i="3"/>
  <c r="AD525" i="3"/>
  <c r="W521" i="3"/>
  <c r="Y521" i="3"/>
  <c r="AD521" i="3"/>
  <c r="W517" i="3"/>
  <c r="Y517" i="3"/>
  <c r="AD517" i="3"/>
  <c r="W513" i="3"/>
  <c r="Y513" i="3"/>
  <c r="AD513" i="3"/>
  <c r="W509" i="3"/>
  <c r="Y509" i="3"/>
  <c r="AD509" i="3"/>
  <c r="W505" i="3"/>
  <c r="Y505" i="3"/>
  <c r="AD505" i="3"/>
  <c r="W501" i="3"/>
  <c r="Y501" i="3"/>
  <c r="AD501" i="3"/>
  <c r="W497" i="3"/>
  <c r="Y497" i="3"/>
  <c r="AD497" i="3"/>
  <c r="W493" i="3"/>
  <c r="Y493" i="3"/>
  <c r="AD493" i="3"/>
  <c r="W489" i="3"/>
  <c r="Y489" i="3"/>
  <c r="AD489" i="3"/>
  <c r="W485" i="3"/>
  <c r="Y485" i="3"/>
  <c r="AD485" i="3"/>
  <c r="W481" i="3"/>
  <c r="Y481" i="3"/>
  <c r="AD481" i="3"/>
  <c r="W477" i="3"/>
  <c r="Y477" i="3"/>
  <c r="AD477" i="3"/>
  <c r="W473" i="3"/>
  <c r="Y473" i="3"/>
  <c r="AD473" i="3"/>
  <c r="W469" i="3"/>
  <c r="Y469" i="3"/>
  <c r="AD469" i="3"/>
  <c r="W465" i="3"/>
  <c r="Y465" i="3"/>
  <c r="AD465" i="3"/>
  <c r="W461" i="3"/>
  <c r="Y461" i="3"/>
  <c r="AD461" i="3"/>
  <c r="W457" i="3"/>
  <c r="Y457" i="3"/>
  <c r="AD457" i="3"/>
  <c r="W453" i="3"/>
  <c r="Y453" i="3"/>
  <c r="AD453" i="3"/>
  <c r="Y449" i="3"/>
  <c r="AD449" i="3"/>
  <c r="W449" i="3"/>
  <c r="AD445" i="3"/>
  <c r="Y445" i="3"/>
  <c r="W445" i="3"/>
  <c r="W441" i="3"/>
  <c r="Y441" i="3"/>
  <c r="AD441" i="3"/>
  <c r="W437" i="3"/>
  <c r="AD437" i="3"/>
  <c r="Y437" i="3"/>
  <c r="W433" i="3"/>
  <c r="AD433" i="3"/>
  <c r="Y433" i="3"/>
  <c r="AE433" i="3" s="1"/>
  <c r="W429" i="3"/>
  <c r="AD429" i="3"/>
  <c r="Y429" i="3"/>
  <c r="W425" i="3"/>
  <c r="AD425" i="3"/>
  <c r="Y425" i="3"/>
  <c r="W421" i="3"/>
  <c r="AD421" i="3"/>
  <c r="Y421" i="3"/>
  <c r="W417" i="3"/>
  <c r="AD417" i="3"/>
  <c r="Y417" i="3"/>
  <c r="AE417" i="3" s="1"/>
  <c r="W413" i="3"/>
  <c r="AD413" i="3"/>
  <c r="Y413" i="3"/>
  <c r="W409" i="3"/>
  <c r="AD409" i="3"/>
  <c r="Y409" i="3"/>
  <c r="W405" i="3"/>
  <c r="AD405" i="3"/>
  <c r="Y405" i="3"/>
  <c r="W401" i="3"/>
  <c r="AD401" i="3"/>
  <c r="Y401" i="3"/>
  <c r="AE401" i="3" s="1"/>
  <c r="W397" i="3"/>
  <c r="AD397" i="3"/>
  <c r="Y397" i="3"/>
  <c r="W393" i="3"/>
  <c r="AD393" i="3"/>
  <c r="Y393" i="3"/>
  <c r="W389" i="3"/>
  <c r="AD389" i="3"/>
  <c r="Y389" i="3"/>
  <c r="W385" i="3"/>
  <c r="AD385" i="3"/>
  <c r="Y385" i="3"/>
  <c r="AE385" i="3" s="1"/>
  <c r="W381" i="3"/>
  <c r="AD381" i="3"/>
  <c r="Y381" i="3"/>
  <c r="W377" i="3"/>
  <c r="AD377" i="3"/>
  <c r="Y377" i="3"/>
  <c r="W373" i="3"/>
  <c r="AD373" i="3"/>
  <c r="Y373" i="3"/>
  <c r="W369" i="3"/>
  <c r="AD369" i="3"/>
  <c r="Y369" i="3"/>
  <c r="AE369" i="3" s="1"/>
  <c r="W365" i="3"/>
  <c r="AD365" i="3"/>
  <c r="Y365" i="3"/>
  <c r="W361" i="3"/>
  <c r="AD361" i="3"/>
  <c r="Y361" i="3"/>
  <c r="AD357" i="3"/>
  <c r="Y357" i="3"/>
  <c r="AE357" i="3" s="1"/>
  <c r="W357" i="3"/>
  <c r="AD353" i="3"/>
  <c r="W353" i="3"/>
  <c r="Y353" i="3"/>
  <c r="Y349" i="3"/>
  <c r="W349" i="3"/>
  <c r="AD349" i="3"/>
  <c r="AD345" i="3"/>
  <c r="Y345" i="3"/>
  <c r="W345" i="3"/>
  <c r="AD341" i="3"/>
  <c r="Y341" i="3"/>
  <c r="AE341" i="3" s="1"/>
  <c r="W341" i="3"/>
  <c r="AD337" i="3"/>
  <c r="W337" i="3"/>
  <c r="Y337" i="3"/>
  <c r="W333" i="3"/>
  <c r="Y333" i="3"/>
  <c r="AD333" i="3"/>
  <c r="AD329" i="3"/>
  <c r="W329" i="3"/>
  <c r="Y329" i="3"/>
  <c r="AD325" i="3"/>
  <c r="W325" i="3"/>
  <c r="Y325" i="3"/>
  <c r="AD321" i="3"/>
  <c r="Y321" i="3"/>
  <c r="W321" i="3"/>
  <c r="Y317" i="3"/>
  <c r="W317" i="3"/>
  <c r="AD317" i="3"/>
  <c r="AD313" i="3"/>
  <c r="W313" i="3"/>
  <c r="Y313" i="3"/>
  <c r="AD309" i="3"/>
  <c r="Y309" i="3"/>
  <c r="AE309" i="3" s="1"/>
  <c r="W309" i="3"/>
  <c r="AD305" i="3"/>
  <c r="Y305" i="3"/>
  <c r="W305" i="3"/>
  <c r="AD301" i="3"/>
  <c r="W301" i="3"/>
  <c r="Y301" i="3"/>
  <c r="AD297" i="3"/>
  <c r="W297" i="3"/>
  <c r="Y297" i="3"/>
  <c r="W293" i="3"/>
  <c r="Y293" i="3"/>
  <c r="AD293" i="3"/>
  <c r="Y289" i="3"/>
  <c r="W289" i="3"/>
  <c r="AD289" i="3"/>
  <c r="W285" i="3"/>
  <c r="Y285" i="3"/>
  <c r="AD285" i="3"/>
  <c r="Y281" i="3"/>
  <c r="W281" i="3"/>
  <c r="AD281" i="3"/>
  <c r="W277" i="3"/>
  <c r="Y277" i="3"/>
  <c r="AD277" i="3"/>
  <c r="Y273" i="3"/>
  <c r="W273" i="3"/>
  <c r="AD273" i="3"/>
  <c r="W269" i="3"/>
  <c r="Y269" i="3"/>
  <c r="AD269" i="3"/>
  <c r="Y265" i="3"/>
  <c r="W265" i="3"/>
  <c r="AD265" i="3"/>
  <c r="W261" i="3"/>
  <c r="Y261" i="3"/>
  <c r="AD261" i="3"/>
  <c r="Y257" i="3"/>
  <c r="W257" i="3"/>
  <c r="AD257" i="3"/>
  <c r="W253" i="3"/>
  <c r="Y253" i="3"/>
  <c r="AD253" i="3"/>
  <c r="Y249" i="3"/>
  <c r="W249" i="3"/>
  <c r="AD249" i="3"/>
  <c r="W245" i="3"/>
  <c r="Y245" i="3"/>
  <c r="AD245" i="3"/>
  <c r="Y241" i="3"/>
  <c r="W241" i="3"/>
  <c r="AD241" i="3"/>
  <c r="W237" i="3"/>
  <c r="Y237" i="3"/>
  <c r="AD237" i="3"/>
  <c r="Y233" i="3"/>
  <c r="W233" i="3"/>
  <c r="AD233" i="3"/>
  <c r="W229" i="3"/>
  <c r="Y229" i="3"/>
  <c r="AD229" i="3"/>
  <c r="Y225" i="3"/>
  <c r="W225" i="3"/>
  <c r="AD225" i="3"/>
  <c r="W221" i="3"/>
  <c r="Y221" i="3"/>
  <c r="AD221" i="3"/>
  <c r="Y217" i="3"/>
  <c r="W217" i="3"/>
  <c r="AD217" i="3"/>
  <c r="Y213" i="3"/>
  <c r="W213" i="3"/>
  <c r="AD213" i="3"/>
  <c r="AD209" i="3"/>
  <c r="W209" i="3"/>
  <c r="Y209" i="3"/>
  <c r="AD205" i="3"/>
  <c r="Y205" i="3"/>
  <c r="W205" i="3"/>
  <c r="AD201" i="3"/>
  <c r="W201" i="3"/>
  <c r="Y201" i="3"/>
  <c r="W197" i="3"/>
  <c r="Y197" i="3"/>
  <c r="AD197" i="3"/>
  <c r="W193" i="3"/>
  <c r="AD193" i="3"/>
  <c r="Y193" i="3"/>
  <c r="AE193" i="3" s="1"/>
  <c r="Y189" i="3"/>
  <c r="AD189" i="3"/>
  <c r="W189" i="3"/>
  <c r="Y185" i="3"/>
  <c r="AD185" i="3"/>
  <c r="W185" i="3"/>
  <c r="Y181" i="3"/>
  <c r="AD181" i="3"/>
  <c r="W181" i="3"/>
  <c r="Y177" i="3"/>
  <c r="AD177" i="3"/>
  <c r="W177" i="3"/>
  <c r="Y173" i="3"/>
  <c r="AD173" i="3"/>
  <c r="W173" i="3"/>
  <c r="W169" i="3"/>
  <c r="Y169" i="3"/>
  <c r="AD169" i="3"/>
  <c r="Y165" i="3"/>
  <c r="AD165" i="3"/>
  <c r="W165" i="3"/>
  <c r="W161" i="3"/>
  <c r="Y161" i="3"/>
  <c r="AD161" i="3"/>
  <c r="Y157" i="3"/>
  <c r="AD157" i="3"/>
  <c r="W157" i="3"/>
  <c r="W153" i="3"/>
  <c r="Y153" i="3"/>
  <c r="AD153" i="3"/>
  <c r="Y149" i="3"/>
  <c r="AD149" i="3"/>
  <c r="W149" i="3"/>
  <c r="W145" i="3"/>
  <c r="Y145" i="3"/>
  <c r="AD145" i="3"/>
  <c r="Y141" i="3"/>
  <c r="AD141" i="3"/>
  <c r="W141" i="3"/>
  <c r="AD137" i="3"/>
  <c r="Y137" i="3"/>
  <c r="W137" i="3"/>
  <c r="W133" i="3"/>
  <c r="Y133" i="3"/>
  <c r="AD133" i="3"/>
  <c r="Y129" i="3"/>
  <c r="W129" i="3"/>
  <c r="AD129" i="3"/>
  <c r="Y125" i="3"/>
  <c r="W125" i="3"/>
  <c r="AD125" i="3"/>
  <c r="AD121" i="3"/>
  <c r="Y121" i="3"/>
  <c r="W121" i="3"/>
  <c r="Y117" i="3"/>
  <c r="W117" i="3"/>
  <c r="AD117" i="3"/>
  <c r="AD113" i="3"/>
  <c r="W113" i="3"/>
  <c r="Y113" i="3"/>
  <c r="W109" i="3"/>
  <c r="Y109" i="3"/>
  <c r="AD109" i="3"/>
  <c r="AD105" i="3"/>
  <c r="W105" i="3"/>
  <c r="Y105" i="3"/>
  <c r="AD101" i="3"/>
  <c r="W101" i="3"/>
  <c r="Y101" i="3"/>
  <c r="AD97" i="3"/>
  <c r="W97" i="3"/>
  <c r="Y97" i="3"/>
  <c r="AD93" i="3"/>
  <c r="W93" i="3"/>
  <c r="Y93" i="3"/>
  <c r="AD89" i="3"/>
  <c r="W89" i="3"/>
  <c r="Y89" i="3"/>
  <c r="AD85" i="3"/>
  <c r="Y85" i="3"/>
  <c r="AE85" i="3" s="1"/>
  <c r="W85" i="3"/>
  <c r="AD81" i="3"/>
  <c r="Y81" i="3"/>
  <c r="W81" i="3"/>
  <c r="AD77" i="3"/>
  <c r="Y77" i="3"/>
  <c r="W77" i="3"/>
  <c r="AD73" i="3"/>
  <c r="Y73" i="3"/>
  <c r="W73" i="3"/>
  <c r="AD69" i="3"/>
  <c r="Y69" i="3"/>
  <c r="AE69" i="3" s="1"/>
  <c r="W69" i="3"/>
  <c r="AD65" i="3"/>
  <c r="Y65" i="3"/>
  <c r="W65" i="3"/>
  <c r="AD61" i="3"/>
  <c r="Y61" i="3"/>
  <c r="W61" i="3"/>
  <c r="Y57" i="3"/>
  <c r="AD57" i="3"/>
  <c r="W57" i="3"/>
  <c r="W53" i="3"/>
  <c r="Y53" i="3"/>
  <c r="AD53" i="3"/>
  <c r="Y49" i="3"/>
  <c r="AD49" i="3"/>
  <c r="W49" i="3"/>
  <c r="W45" i="3"/>
  <c r="Y45" i="3"/>
  <c r="AD45" i="3"/>
  <c r="Y41" i="3"/>
  <c r="AD41" i="3"/>
  <c r="W41" i="3"/>
  <c r="W37" i="3"/>
  <c r="Y37" i="3"/>
  <c r="AD37" i="3"/>
  <c r="Y33" i="3"/>
  <c r="AD33" i="3"/>
  <c r="W33" i="3"/>
  <c r="W29" i="3"/>
  <c r="Y29" i="3"/>
  <c r="AD29" i="3"/>
  <c r="Y25" i="3"/>
  <c r="AD25" i="3"/>
  <c r="W25" i="3"/>
  <c r="W21" i="3"/>
  <c r="Y21" i="3"/>
  <c r="AD21" i="3"/>
  <c r="W17" i="3"/>
  <c r="AD17" i="3"/>
  <c r="Y17" i="3"/>
  <c r="W17" i="5"/>
  <c r="Y17" i="5"/>
  <c r="AD17" i="5"/>
  <c r="Y19" i="5"/>
  <c r="W19" i="5"/>
  <c r="AD19" i="5"/>
  <c r="W21" i="5"/>
  <c r="Y21" i="5"/>
  <c r="AD21" i="5"/>
  <c r="Y23" i="5"/>
  <c r="AD23" i="5"/>
  <c r="W23" i="5"/>
  <c r="W25" i="5"/>
  <c r="AD25" i="5"/>
  <c r="Y25" i="5"/>
  <c r="Y27" i="5"/>
  <c r="W27" i="5"/>
  <c r="AD27" i="5"/>
  <c r="W29" i="5"/>
  <c r="Y29" i="5"/>
  <c r="AD29" i="5"/>
  <c r="Y31" i="5"/>
  <c r="AD31" i="5"/>
  <c r="W31" i="5"/>
  <c r="AD33" i="5"/>
  <c r="Y33" i="5"/>
  <c r="W33" i="5"/>
  <c r="W35" i="5"/>
  <c r="AD35" i="5"/>
  <c r="Y35" i="5"/>
  <c r="Y37" i="5"/>
  <c r="AD37" i="5"/>
  <c r="W37" i="5"/>
  <c r="Y39" i="5"/>
  <c r="AD39" i="5"/>
  <c r="W39" i="5"/>
  <c r="W41" i="5"/>
  <c r="AD41" i="5"/>
  <c r="Y41" i="5"/>
  <c r="W43" i="5"/>
  <c r="Y43" i="5"/>
  <c r="AD43" i="5"/>
  <c r="Y45" i="5"/>
  <c r="AD45" i="5"/>
  <c r="W45" i="5"/>
  <c r="Y47" i="5"/>
  <c r="AD47" i="5"/>
  <c r="W47" i="5"/>
  <c r="W49" i="5"/>
  <c r="AD49" i="5"/>
  <c r="Y49" i="5"/>
  <c r="W51" i="5"/>
  <c r="Y51" i="5"/>
  <c r="AD51" i="5"/>
  <c r="W53" i="5"/>
  <c r="Y53" i="5"/>
  <c r="AD53" i="5"/>
  <c r="Y55" i="5"/>
  <c r="AD55" i="5"/>
  <c r="W55" i="5"/>
  <c r="W57" i="5"/>
  <c r="AD57" i="5"/>
  <c r="Y57" i="5"/>
  <c r="W59" i="5"/>
  <c r="Y59" i="5"/>
  <c r="AD59" i="5"/>
  <c r="W61" i="5"/>
  <c r="AD61" i="5"/>
  <c r="Y61" i="5"/>
  <c r="Y63" i="5"/>
  <c r="AD63" i="5"/>
  <c r="W63" i="5"/>
  <c r="Y65" i="5"/>
  <c r="W65" i="5"/>
  <c r="AD65" i="5"/>
  <c r="W67" i="5"/>
  <c r="Y67" i="5"/>
  <c r="AD67" i="5"/>
  <c r="AD69" i="5"/>
  <c r="W69" i="5"/>
  <c r="Y69" i="5"/>
  <c r="W71" i="5"/>
  <c r="AD71" i="5"/>
  <c r="Y71" i="5"/>
  <c r="AE71" i="5" s="1"/>
  <c r="W73" i="5"/>
  <c r="Y73" i="5"/>
  <c r="AD73" i="5"/>
  <c r="AD75" i="5"/>
  <c r="Y75" i="5"/>
  <c r="W75" i="5"/>
  <c r="Y77" i="5"/>
  <c r="AD77" i="5"/>
  <c r="W77" i="5"/>
  <c r="Y79" i="5"/>
  <c r="W79" i="5"/>
  <c r="AD79" i="5"/>
  <c r="W81" i="5"/>
  <c r="AD81" i="5"/>
  <c r="Y81" i="5"/>
  <c r="W83" i="5"/>
  <c r="Y83" i="5"/>
  <c r="AD83" i="5"/>
  <c r="W85" i="5"/>
  <c r="Y85" i="5"/>
  <c r="AD85" i="5"/>
  <c r="W87" i="5"/>
  <c r="AD87" i="5"/>
  <c r="Y87" i="5"/>
  <c r="W89" i="5"/>
  <c r="Y89" i="5"/>
  <c r="AD89" i="5"/>
  <c r="W91" i="5"/>
  <c r="Y91" i="5"/>
  <c r="AD91" i="5"/>
  <c r="W93" i="5"/>
  <c r="Y93" i="5"/>
  <c r="AD93" i="5"/>
  <c r="W95" i="5"/>
  <c r="AD95" i="5"/>
  <c r="Y95" i="5"/>
  <c r="W97" i="5"/>
  <c r="Y97" i="5"/>
  <c r="AD97" i="5"/>
  <c r="W99" i="5"/>
  <c r="AD99" i="5"/>
  <c r="Y99" i="5"/>
  <c r="W101" i="5"/>
  <c r="Y101" i="5"/>
  <c r="AD101" i="5"/>
  <c r="W103" i="5"/>
  <c r="AD103" i="5"/>
  <c r="Y103" i="5"/>
  <c r="W105" i="5"/>
  <c r="Y105" i="5"/>
  <c r="AD105" i="5"/>
  <c r="W107" i="5"/>
  <c r="AD107" i="5"/>
  <c r="Y107" i="5"/>
  <c r="W109" i="5"/>
  <c r="Y109" i="5"/>
  <c r="AD109" i="5"/>
  <c r="W111" i="5"/>
  <c r="Y111" i="5"/>
  <c r="AD111" i="5"/>
  <c r="W113" i="5"/>
  <c r="Y113" i="5"/>
  <c r="AD113" i="5"/>
  <c r="Y115" i="5"/>
  <c r="AD115" i="5"/>
  <c r="W115" i="5"/>
  <c r="Y117" i="5"/>
  <c r="AD117" i="5"/>
  <c r="W117" i="5"/>
  <c r="Y119" i="5"/>
  <c r="AD119" i="5"/>
  <c r="W119" i="5"/>
  <c r="Y121" i="5"/>
  <c r="AD121" i="5"/>
  <c r="W121" i="5"/>
  <c r="W123" i="5"/>
  <c r="AD123" i="5"/>
  <c r="Y123" i="5"/>
  <c r="AD125" i="5"/>
  <c r="Y125" i="5"/>
  <c r="W125" i="5"/>
  <c r="W127" i="5"/>
  <c r="AD127" i="5"/>
  <c r="Y127" i="5"/>
  <c r="AD129" i="5"/>
  <c r="Y129" i="5"/>
  <c r="W129" i="5"/>
  <c r="W131" i="5"/>
  <c r="AD131" i="5"/>
  <c r="Y131" i="5"/>
  <c r="W133" i="5"/>
  <c r="Y133" i="5"/>
  <c r="AD133" i="5"/>
  <c r="W135" i="5"/>
  <c r="Y135" i="5"/>
  <c r="AD135" i="5"/>
  <c r="W137" i="5"/>
  <c r="Y137" i="5"/>
  <c r="AD137" i="5"/>
  <c r="Y139" i="5"/>
  <c r="AD139" i="5"/>
  <c r="W139" i="5"/>
  <c r="Y141" i="5"/>
  <c r="AD141" i="5"/>
  <c r="W141" i="5"/>
  <c r="Y143" i="5"/>
  <c r="AD143" i="5"/>
  <c r="W143" i="5"/>
  <c r="Y145" i="5"/>
  <c r="AD145" i="5"/>
  <c r="W145" i="5"/>
  <c r="AD147" i="5"/>
  <c r="Y147" i="5"/>
  <c r="W147" i="5"/>
  <c r="W149" i="5"/>
  <c r="AD149" i="5"/>
  <c r="Y149" i="5"/>
  <c r="W151" i="5"/>
  <c r="Y151" i="5"/>
  <c r="AD151" i="5"/>
  <c r="W153" i="5"/>
  <c r="AD153" i="5"/>
  <c r="Y153" i="5"/>
  <c r="Y155" i="5"/>
  <c r="AD155" i="5"/>
  <c r="W155" i="5"/>
  <c r="Y157" i="5"/>
  <c r="AD157" i="5"/>
  <c r="W157" i="5"/>
  <c r="Y159" i="5"/>
  <c r="AD159" i="5"/>
  <c r="W159" i="5"/>
  <c r="Y161" i="5"/>
  <c r="AD161" i="5"/>
  <c r="W161" i="5"/>
  <c r="Y163" i="5"/>
  <c r="W163" i="5"/>
  <c r="AD163" i="5"/>
  <c r="W165" i="5"/>
  <c r="AD165" i="5"/>
  <c r="Y165" i="5"/>
  <c r="Y167" i="5"/>
  <c r="W167" i="5"/>
  <c r="AD167" i="5"/>
  <c r="W169" i="5"/>
  <c r="AD169" i="5"/>
  <c r="Y169" i="5"/>
  <c r="Y171" i="5"/>
  <c r="W171" i="5"/>
  <c r="AD171" i="5"/>
  <c r="Y173" i="5"/>
  <c r="AD173" i="5"/>
  <c r="W173" i="5"/>
  <c r="W175" i="5"/>
  <c r="AD175" i="5"/>
  <c r="Y175" i="5"/>
  <c r="AE175" i="5" s="1"/>
  <c r="W177" i="5"/>
  <c r="Y177" i="5"/>
  <c r="AD177" i="5"/>
  <c r="W179" i="5"/>
  <c r="AD179" i="5"/>
  <c r="Y179" i="5"/>
  <c r="W181" i="5"/>
  <c r="Y181" i="5"/>
  <c r="AD181" i="5"/>
  <c r="AD183" i="5"/>
  <c r="Y183" i="5"/>
  <c r="W183" i="5"/>
  <c r="Y185" i="5"/>
  <c r="AD185" i="5"/>
  <c r="W185" i="5"/>
  <c r="Y187" i="5"/>
  <c r="W187" i="5"/>
  <c r="AD187" i="5"/>
  <c r="Y189" i="5"/>
  <c r="AD189" i="5"/>
  <c r="W189" i="5"/>
  <c r="W191" i="5"/>
  <c r="AD191" i="5"/>
  <c r="Y191" i="5"/>
  <c r="AE191" i="5" s="1"/>
  <c r="W193" i="5"/>
  <c r="Y193" i="5"/>
  <c r="AD193" i="5"/>
  <c r="W195" i="5"/>
  <c r="AD195" i="5"/>
  <c r="Y195" i="5"/>
  <c r="W197" i="5"/>
  <c r="Y197" i="5"/>
  <c r="AD197" i="5"/>
  <c r="W199" i="5"/>
  <c r="Y199" i="5"/>
  <c r="AD199" i="5"/>
  <c r="Y201" i="5"/>
  <c r="AD201" i="5"/>
  <c r="W201" i="5"/>
  <c r="W203" i="5"/>
  <c r="Y203" i="5"/>
  <c r="AD203" i="5"/>
  <c r="Y205" i="5"/>
  <c r="AD205" i="5"/>
  <c r="W205" i="5"/>
  <c r="W207" i="5"/>
  <c r="AD207" i="5"/>
  <c r="Y207" i="5"/>
  <c r="Y209" i="5"/>
  <c r="AD209" i="5"/>
  <c r="W209" i="5"/>
  <c r="W211" i="5"/>
  <c r="Y211" i="5"/>
  <c r="AD211" i="5"/>
  <c r="Y213" i="5"/>
  <c r="AD213" i="5"/>
  <c r="W213" i="5"/>
  <c r="W215" i="5"/>
  <c r="Y215" i="5"/>
  <c r="AD215" i="5"/>
  <c r="Y217" i="5"/>
  <c r="AD217" i="5"/>
  <c r="W217" i="5"/>
  <c r="W219" i="5"/>
  <c r="Y219" i="5"/>
  <c r="AD219" i="5"/>
  <c r="Y221" i="5"/>
  <c r="AD221" i="5"/>
  <c r="W221" i="5"/>
  <c r="W223" i="5"/>
  <c r="Y223" i="5"/>
  <c r="AD223" i="5"/>
  <c r="Y225" i="5"/>
  <c r="AD225" i="5"/>
  <c r="W225" i="5"/>
  <c r="W227" i="5"/>
  <c r="Y227" i="5"/>
  <c r="AD227" i="5"/>
  <c r="Y229" i="5"/>
  <c r="AD229" i="5"/>
  <c r="W229" i="5"/>
  <c r="W231" i="5"/>
  <c r="Y231" i="5"/>
  <c r="AD231" i="5"/>
  <c r="Y233" i="5"/>
  <c r="AD233" i="5"/>
  <c r="W233" i="5"/>
  <c r="W235" i="5"/>
  <c r="Y235" i="5"/>
  <c r="AD235" i="5"/>
  <c r="Y237" i="5"/>
  <c r="AD237" i="5"/>
  <c r="W237" i="5"/>
  <c r="W239" i="5"/>
  <c r="Y239" i="5"/>
  <c r="AD239" i="5"/>
  <c r="Y241" i="5"/>
  <c r="AD241" i="5"/>
  <c r="W241" i="5"/>
  <c r="W243" i="5"/>
  <c r="Y243" i="5"/>
  <c r="AD243" i="5"/>
  <c r="Y245" i="5"/>
  <c r="W245" i="5"/>
  <c r="AD245" i="5"/>
  <c r="AD247" i="5"/>
  <c r="Y247" i="5"/>
  <c r="W247" i="5"/>
  <c r="W249" i="5"/>
  <c r="Y249" i="5"/>
  <c r="AD249" i="5"/>
  <c r="Y251" i="5"/>
  <c r="AD251" i="5"/>
  <c r="W251" i="5"/>
  <c r="Y253" i="5"/>
  <c r="AD253" i="5"/>
  <c r="W253" i="5"/>
  <c r="AD255" i="5"/>
  <c r="Y255" i="5"/>
  <c r="W255" i="5"/>
  <c r="W257" i="5"/>
  <c r="Y257" i="5"/>
  <c r="AD257" i="5"/>
  <c r="Y259" i="5"/>
  <c r="AD259" i="5"/>
  <c r="W259" i="5"/>
  <c r="Y261" i="5"/>
  <c r="W261" i="5"/>
  <c r="AD261" i="5"/>
  <c r="AD263" i="5"/>
  <c r="W263" i="5"/>
  <c r="Y263" i="5"/>
  <c r="W265" i="5"/>
  <c r="Y265" i="5"/>
  <c r="AD265" i="5"/>
  <c r="W267" i="5"/>
  <c r="Y267" i="5"/>
  <c r="AD267" i="5"/>
  <c r="Y269" i="5"/>
  <c r="W269" i="5"/>
  <c r="AD269" i="5"/>
  <c r="AD271" i="5"/>
  <c r="W271" i="5"/>
  <c r="Y271" i="5"/>
  <c r="W273" i="5"/>
  <c r="AD273" i="5"/>
  <c r="Y273" i="5"/>
  <c r="W275" i="5"/>
  <c r="AD275" i="5"/>
  <c r="Y275" i="5"/>
  <c r="Y277" i="5"/>
  <c r="W277" i="5"/>
  <c r="AD277" i="5"/>
  <c r="AD279" i="5"/>
  <c r="Y279" i="5"/>
  <c r="W279" i="5"/>
  <c r="W281" i="5"/>
  <c r="Y281" i="5"/>
  <c r="AD281" i="5"/>
  <c r="Y283" i="5"/>
  <c r="AD283" i="5"/>
  <c r="W283" i="5"/>
  <c r="Y285" i="5"/>
  <c r="AD285" i="5"/>
  <c r="W285" i="5"/>
  <c r="AD287" i="5"/>
  <c r="Y287" i="5"/>
  <c r="W287" i="5"/>
  <c r="W289" i="5"/>
  <c r="Y289" i="5"/>
  <c r="AD289" i="5"/>
  <c r="Y291" i="5"/>
  <c r="AD291" i="5"/>
  <c r="W291" i="5"/>
  <c r="Y293" i="5"/>
  <c r="W293" i="5"/>
  <c r="AD293" i="5"/>
  <c r="AD295" i="5"/>
  <c r="W295" i="5"/>
  <c r="Y295" i="5"/>
  <c r="W297" i="5"/>
  <c r="Y297" i="5"/>
  <c r="AD297" i="5"/>
  <c r="W299" i="5"/>
  <c r="Y299" i="5"/>
  <c r="AD299" i="5"/>
  <c r="Y301" i="5"/>
  <c r="W301" i="5"/>
  <c r="AD301" i="5"/>
  <c r="AD303" i="5"/>
  <c r="W303" i="5"/>
  <c r="Y303" i="5"/>
  <c r="W305" i="5"/>
  <c r="AD305" i="5"/>
  <c r="Y305" i="5"/>
  <c r="W307" i="5"/>
  <c r="AD307" i="5"/>
  <c r="Y307" i="5"/>
  <c r="Y309" i="5"/>
  <c r="W309" i="5"/>
  <c r="AD309" i="5"/>
  <c r="AD311" i="5"/>
  <c r="Y311" i="5"/>
  <c r="W311" i="5"/>
  <c r="W313" i="5"/>
  <c r="Y313" i="5"/>
  <c r="AD313" i="5"/>
  <c r="Y315" i="5"/>
  <c r="AD315" i="5"/>
  <c r="W315" i="5"/>
  <c r="Y317" i="5"/>
  <c r="AD317" i="5"/>
  <c r="W317" i="5"/>
  <c r="AD319" i="5"/>
  <c r="Y319" i="5"/>
  <c r="W319" i="5"/>
  <c r="Y321" i="5"/>
  <c r="AD321" i="5"/>
  <c r="W321" i="5"/>
  <c r="W323" i="5"/>
  <c r="AD323" i="5"/>
  <c r="Y323" i="5"/>
  <c r="Y325" i="5"/>
  <c r="W325" i="5"/>
  <c r="AD325" i="5"/>
  <c r="Y327" i="5"/>
  <c r="AD327" i="5"/>
  <c r="W327" i="5"/>
  <c r="AD329" i="5"/>
  <c r="Y329" i="5"/>
  <c r="W329" i="5"/>
  <c r="Y331" i="5"/>
  <c r="W331" i="5"/>
  <c r="AD331" i="5"/>
  <c r="W333" i="5"/>
  <c r="Y333" i="5"/>
  <c r="AD333" i="5"/>
  <c r="AD335" i="5"/>
  <c r="W335" i="5"/>
  <c r="Y335" i="5"/>
  <c r="W337" i="5"/>
  <c r="Y337" i="5"/>
  <c r="AD337" i="5"/>
  <c r="W339" i="5"/>
  <c r="Y339" i="5"/>
  <c r="AD339" i="5"/>
  <c r="Y341" i="5"/>
  <c r="W341" i="5"/>
  <c r="AD341" i="5"/>
  <c r="Y343" i="5"/>
  <c r="AD343" i="5"/>
  <c r="W343" i="5"/>
  <c r="AD345" i="5"/>
  <c r="W345" i="5"/>
  <c r="Y345" i="5"/>
  <c r="Y347" i="5"/>
  <c r="W347" i="5"/>
  <c r="AD347" i="5"/>
  <c r="W349" i="5"/>
  <c r="Y349" i="5"/>
  <c r="AD349" i="5"/>
  <c r="AD351" i="5"/>
  <c r="W351" i="5"/>
  <c r="Y351" i="5"/>
  <c r="W353" i="5"/>
  <c r="AD353" i="5"/>
  <c r="Y353" i="5"/>
  <c r="W355" i="5"/>
  <c r="Y355" i="5"/>
  <c r="AD355" i="5"/>
  <c r="Y357" i="5"/>
  <c r="W357" i="5"/>
  <c r="AD357" i="5"/>
  <c r="W359" i="5"/>
  <c r="Y359" i="5"/>
  <c r="AD359" i="5"/>
  <c r="AD361" i="5"/>
  <c r="W361" i="5"/>
  <c r="Y361" i="5"/>
  <c r="W363" i="5"/>
  <c r="Y363" i="5"/>
  <c r="AD363" i="5"/>
  <c r="W365" i="5"/>
  <c r="Y365" i="5"/>
  <c r="AD365" i="5"/>
  <c r="AD367" i="5"/>
  <c r="W367" i="5"/>
  <c r="Y367" i="5"/>
  <c r="W369" i="5"/>
  <c r="Y369" i="5"/>
  <c r="AD369" i="5"/>
  <c r="AD371" i="5"/>
  <c r="W371" i="5"/>
  <c r="Y371" i="5"/>
  <c r="Y373" i="5"/>
  <c r="AD373" i="5"/>
  <c r="W373" i="5"/>
  <c r="W375" i="5"/>
  <c r="Y375" i="5"/>
  <c r="AD375" i="5"/>
  <c r="AD377" i="5"/>
  <c r="Y377" i="5"/>
  <c r="W377" i="5"/>
  <c r="Y379" i="5"/>
  <c r="AD379" i="5"/>
  <c r="W379" i="5"/>
  <c r="W381" i="5"/>
  <c r="Y381" i="5"/>
  <c r="AD381" i="5"/>
  <c r="AD383" i="5"/>
  <c r="W383" i="5"/>
  <c r="Y383" i="5"/>
  <c r="W385" i="5"/>
  <c r="AD385" i="5"/>
  <c r="Y385" i="5"/>
  <c r="AD387" i="5"/>
  <c r="Y387" i="5"/>
  <c r="W387" i="5"/>
  <c r="Y389" i="5"/>
  <c r="AD389" i="5"/>
  <c r="W389" i="5"/>
  <c r="Y391" i="5"/>
  <c r="AD391" i="5"/>
  <c r="W391" i="5"/>
  <c r="Y393" i="5"/>
  <c r="AD393" i="5"/>
  <c r="W393" i="5"/>
  <c r="Y395" i="5"/>
  <c r="AD395" i="5"/>
  <c r="W395" i="5"/>
  <c r="Y397" i="5"/>
  <c r="AD397" i="5"/>
  <c r="W397" i="5"/>
  <c r="Y399" i="5"/>
  <c r="AD399" i="5"/>
  <c r="W399" i="5"/>
  <c r="Y401" i="5"/>
  <c r="AD401" i="5"/>
  <c r="W401" i="5"/>
  <c r="Y403" i="5"/>
  <c r="AD403" i="5"/>
  <c r="W403" i="5"/>
  <c r="Y405" i="5"/>
  <c r="AD405" i="5"/>
  <c r="W405" i="5"/>
  <c r="Y407" i="5"/>
  <c r="AD407" i="5"/>
  <c r="W407" i="5"/>
  <c r="Y409" i="5"/>
  <c r="AD409" i="5"/>
  <c r="W409" i="5"/>
  <c r="Y411" i="5"/>
  <c r="AD411" i="5"/>
  <c r="W411" i="5"/>
  <c r="Y413" i="5"/>
  <c r="AD413" i="5"/>
  <c r="W413" i="5"/>
  <c r="Y415" i="5"/>
  <c r="AD415" i="5"/>
  <c r="W415" i="5"/>
  <c r="Y417" i="5"/>
  <c r="AD417" i="5"/>
  <c r="W417" i="5"/>
  <c r="Y419" i="5"/>
  <c r="AD419" i="5"/>
  <c r="W419" i="5"/>
  <c r="Y421" i="5"/>
  <c r="AD421" i="5"/>
  <c r="W421" i="5"/>
  <c r="Y423" i="5"/>
  <c r="AD423" i="5"/>
  <c r="W423" i="5"/>
  <c r="Y425" i="5"/>
  <c r="AD425" i="5"/>
  <c r="W425" i="5"/>
  <c r="Y427" i="5"/>
  <c r="AD427" i="5"/>
  <c r="W427" i="5"/>
  <c r="Y429" i="5"/>
  <c r="AD429" i="5"/>
  <c r="W429" i="5"/>
  <c r="W431" i="5"/>
  <c r="Y431" i="5"/>
  <c r="AD431" i="5"/>
  <c r="W433" i="5"/>
  <c r="AD433" i="5"/>
  <c r="Y433" i="5"/>
  <c r="W435" i="5"/>
  <c r="AD435" i="5"/>
  <c r="Y435" i="5"/>
  <c r="W437" i="5"/>
  <c r="AD437" i="5"/>
  <c r="Y437" i="5"/>
  <c r="Y439" i="5"/>
  <c r="AD439" i="5"/>
  <c r="W439" i="5"/>
  <c r="Y441" i="5"/>
  <c r="AD441" i="5"/>
  <c r="W441" i="5"/>
  <c r="Y443" i="5"/>
  <c r="AD443" i="5"/>
  <c r="W443" i="5"/>
  <c r="Y445" i="5"/>
  <c r="AD445" i="5"/>
  <c r="W445" i="5"/>
  <c r="W447" i="5"/>
  <c r="Y447" i="5"/>
  <c r="AD447" i="5"/>
  <c r="W449" i="5"/>
  <c r="AD449" i="5"/>
  <c r="Y449" i="5"/>
  <c r="W451" i="5"/>
  <c r="AD451" i="5"/>
  <c r="Y451" i="5"/>
  <c r="W453" i="5"/>
  <c r="AD453" i="5"/>
  <c r="Y453" i="5"/>
  <c r="Y455" i="5"/>
  <c r="AD455" i="5"/>
  <c r="W455" i="5"/>
  <c r="Y457" i="5"/>
  <c r="AD457" i="5"/>
  <c r="W457" i="5"/>
  <c r="Y459" i="5"/>
  <c r="AD459" i="5"/>
  <c r="W459" i="5"/>
  <c r="Y461" i="5"/>
  <c r="AD461" i="5"/>
  <c r="W461" i="5"/>
  <c r="W463" i="5"/>
  <c r="Y463" i="5"/>
  <c r="AD463" i="5"/>
  <c r="W465" i="5"/>
  <c r="AD465" i="5"/>
  <c r="Y465" i="5"/>
  <c r="W467" i="5"/>
  <c r="Y467" i="5"/>
  <c r="AD467" i="5"/>
  <c r="W469" i="5"/>
  <c r="AD469" i="5"/>
  <c r="Y469" i="5"/>
  <c r="Y471" i="5"/>
  <c r="AD471" i="5"/>
  <c r="W471" i="5"/>
  <c r="Y473" i="5"/>
  <c r="AD473" i="5"/>
  <c r="W473" i="5"/>
  <c r="Y475" i="5"/>
  <c r="AD475" i="5"/>
  <c r="W475" i="5"/>
  <c r="Y477" i="5"/>
  <c r="AD477" i="5"/>
  <c r="W477" i="5"/>
  <c r="W479" i="5"/>
  <c r="Y479" i="5"/>
  <c r="AD479" i="5"/>
  <c r="W481" i="5"/>
  <c r="Y481" i="5"/>
  <c r="AD481" i="5"/>
  <c r="W483" i="5"/>
  <c r="Y483" i="5"/>
  <c r="AD483" i="5"/>
  <c r="W485" i="5"/>
  <c r="Y485" i="5"/>
  <c r="AD485" i="5"/>
  <c r="Y487" i="5"/>
  <c r="AD487" i="5"/>
  <c r="W487" i="5"/>
  <c r="Y489" i="5"/>
  <c r="AD489" i="5"/>
  <c r="W489" i="5"/>
  <c r="Y491" i="5"/>
  <c r="AD491" i="5"/>
  <c r="W491" i="5"/>
  <c r="Y493" i="5"/>
  <c r="AD493" i="5"/>
  <c r="W493" i="5"/>
  <c r="Y495" i="5"/>
  <c r="AD495" i="5"/>
  <c r="W495" i="5"/>
  <c r="Y497" i="5"/>
  <c r="AD497" i="5"/>
  <c r="W497" i="5"/>
  <c r="Y499" i="5"/>
  <c r="AD499" i="5"/>
  <c r="W499" i="5"/>
  <c r="Y501" i="5"/>
  <c r="AD501" i="5"/>
  <c r="W501" i="5"/>
  <c r="Y503" i="5"/>
  <c r="AD503" i="5"/>
  <c r="W503" i="5"/>
  <c r="Y505" i="5"/>
  <c r="AD505" i="5"/>
  <c r="W505" i="5"/>
  <c r="Y507" i="5"/>
  <c r="AD507" i="5"/>
  <c r="W507" i="5"/>
  <c r="Y509" i="5"/>
  <c r="AD509" i="5"/>
  <c r="W509" i="5"/>
  <c r="Y511" i="5"/>
  <c r="AD511" i="5"/>
  <c r="W511" i="5"/>
  <c r="Y513" i="5"/>
  <c r="AD513" i="5"/>
  <c r="W513" i="5"/>
  <c r="Y515" i="5"/>
  <c r="AD515" i="5"/>
  <c r="W515" i="5"/>
  <c r="Y517" i="5"/>
  <c r="AD517" i="5"/>
  <c r="W517" i="5"/>
  <c r="Y519" i="5"/>
  <c r="AD519" i="5"/>
  <c r="W519" i="5"/>
  <c r="Y521" i="5"/>
  <c r="AD521" i="5"/>
  <c r="W521" i="5"/>
  <c r="Y523" i="5"/>
  <c r="AD523" i="5"/>
  <c r="W523" i="5"/>
  <c r="W525" i="5"/>
  <c r="Y525" i="5"/>
  <c r="AD525" i="5"/>
  <c r="Y527" i="5"/>
  <c r="AD527" i="5"/>
  <c r="W527" i="5"/>
  <c r="Y529" i="5"/>
  <c r="AD529" i="5"/>
  <c r="W529" i="5"/>
  <c r="AD531" i="5"/>
  <c r="W531" i="5"/>
  <c r="Y531" i="5"/>
  <c r="W533" i="5"/>
  <c r="Y533" i="5"/>
  <c r="AD533" i="5"/>
  <c r="Y535" i="5"/>
  <c r="AD535" i="5"/>
  <c r="W535" i="5"/>
  <c r="Y537" i="5"/>
  <c r="AD537" i="5"/>
  <c r="W537" i="5"/>
  <c r="AD539" i="5"/>
  <c r="W539" i="5"/>
  <c r="Y539" i="5"/>
  <c r="W541" i="5"/>
  <c r="Y541" i="5"/>
  <c r="AD541" i="5"/>
  <c r="Y543" i="5"/>
  <c r="AD543" i="5"/>
  <c r="W543" i="5"/>
  <c r="Y545" i="5"/>
  <c r="AD545" i="5"/>
  <c r="W545" i="5"/>
  <c r="AD547" i="5"/>
  <c r="W547" i="5"/>
  <c r="Y547" i="5"/>
  <c r="W549" i="5"/>
  <c r="Y549" i="5"/>
  <c r="AD549" i="5"/>
  <c r="Y551" i="5"/>
  <c r="AD551" i="5"/>
  <c r="W551" i="5"/>
  <c r="Y553" i="5"/>
  <c r="AD553" i="5"/>
  <c r="W553" i="5"/>
  <c r="AD555" i="5"/>
  <c r="W555" i="5"/>
  <c r="Y555" i="5"/>
  <c r="W557" i="5"/>
  <c r="Y557" i="5"/>
  <c r="AD557" i="5"/>
  <c r="Y559" i="5"/>
  <c r="AD559" i="5"/>
  <c r="W559" i="5"/>
  <c r="Y561" i="5"/>
  <c r="AD561" i="5"/>
  <c r="W561" i="5"/>
  <c r="AD563" i="5"/>
  <c r="W563" i="5"/>
  <c r="Y563" i="5"/>
  <c r="W565" i="5"/>
  <c r="Y565" i="5"/>
  <c r="AD565" i="5"/>
  <c r="Y567" i="5"/>
  <c r="AD567" i="5"/>
  <c r="W567" i="5"/>
  <c r="Y569" i="5"/>
  <c r="AD569" i="5"/>
  <c r="W569" i="5"/>
  <c r="AD571" i="5"/>
  <c r="W571" i="5"/>
  <c r="Y571" i="5"/>
  <c r="W573" i="5"/>
  <c r="Y573" i="5"/>
  <c r="AD573" i="5"/>
  <c r="Y575" i="5"/>
  <c r="AD575" i="5"/>
  <c r="W575" i="5"/>
  <c r="Y577" i="5"/>
  <c r="AD577" i="5"/>
  <c r="W577" i="5"/>
  <c r="AD579" i="5"/>
  <c r="W579" i="5"/>
  <c r="Y579" i="5"/>
  <c r="W581" i="5"/>
  <c r="Y581" i="5"/>
  <c r="AD581" i="5"/>
  <c r="Y583" i="5"/>
  <c r="AD583" i="5"/>
  <c r="W583" i="5"/>
  <c r="Y585" i="5"/>
  <c r="AD585" i="5"/>
  <c r="W585" i="5"/>
  <c r="AD587" i="5"/>
  <c r="W587" i="5"/>
  <c r="Y587" i="5"/>
  <c r="W589" i="5"/>
  <c r="Y589" i="5"/>
  <c r="AD589" i="5"/>
  <c r="Y591" i="5"/>
  <c r="AD591" i="5"/>
  <c r="W591" i="5"/>
  <c r="Y593" i="5"/>
  <c r="AD593" i="5"/>
  <c r="W593" i="5"/>
  <c r="W595" i="5"/>
  <c r="AD595" i="5"/>
  <c r="Y595" i="5"/>
  <c r="AD597" i="5"/>
  <c r="W597" i="5"/>
  <c r="Y597" i="5"/>
  <c r="W599" i="5"/>
  <c r="Y599" i="5"/>
  <c r="AD599" i="5"/>
  <c r="AD601" i="5"/>
  <c r="W601" i="5"/>
  <c r="Y601" i="5"/>
  <c r="W603" i="5"/>
  <c r="Y603" i="5"/>
  <c r="AD603" i="5"/>
  <c r="W605" i="5"/>
  <c r="AD605" i="5"/>
  <c r="Y605" i="5"/>
  <c r="Y607" i="5"/>
  <c r="AD607" i="5"/>
  <c r="W607" i="5"/>
  <c r="Y609" i="5"/>
  <c r="AD609" i="5"/>
  <c r="W609" i="5"/>
  <c r="Y611" i="5"/>
  <c r="AD611" i="5"/>
  <c r="W611" i="5"/>
  <c r="W613" i="5"/>
  <c r="Y613" i="5"/>
  <c r="AD613" i="5"/>
  <c r="W615" i="5"/>
  <c r="Y615" i="5"/>
  <c r="AD615" i="5"/>
  <c r="AD617" i="5"/>
  <c r="W617" i="5"/>
  <c r="Y617" i="5"/>
  <c r="W619" i="5"/>
  <c r="Y619" i="5"/>
  <c r="AD619" i="5"/>
  <c r="W621" i="5"/>
  <c r="Y621" i="5"/>
  <c r="AD621" i="5"/>
  <c r="Y623" i="5"/>
  <c r="AD623" i="5"/>
  <c r="W623" i="5"/>
  <c r="Y625" i="5"/>
  <c r="AD625" i="5"/>
  <c r="W625" i="5"/>
  <c r="Y627" i="5"/>
  <c r="AD627" i="5"/>
  <c r="W627" i="5"/>
  <c r="W629" i="5"/>
  <c r="Y629" i="5"/>
  <c r="AD629" i="5"/>
  <c r="W631" i="5"/>
  <c r="Y631" i="5"/>
  <c r="AD631" i="5"/>
  <c r="AD633" i="5"/>
  <c r="W633" i="5"/>
  <c r="Y633" i="5"/>
  <c r="W635" i="5"/>
  <c r="Y635" i="5"/>
  <c r="AD635" i="5"/>
  <c r="W637" i="5"/>
  <c r="Y637" i="5"/>
  <c r="AD637" i="5"/>
  <c r="Y639" i="5"/>
  <c r="AD639" i="5"/>
  <c r="W639" i="5"/>
  <c r="Y641" i="5"/>
  <c r="AD641" i="5"/>
  <c r="W641" i="5"/>
  <c r="Y643" i="5"/>
  <c r="AD643" i="5"/>
  <c r="W643" i="5"/>
  <c r="W645" i="5"/>
  <c r="Y645" i="5"/>
  <c r="AD645" i="5"/>
  <c r="W647" i="5"/>
  <c r="AD647" i="5"/>
  <c r="Y647" i="5"/>
  <c r="AD649" i="5"/>
  <c r="W649" i="5"/>
  <c r="Y649" i="5"/>
  <c r="W651" i="5"/>
  <c r="Y651" i="5"/>
  <c r="AD651" i="5"/>
  <c r="W653" i="5"/>
  <c r="AD653" i="5"/>
  <c r="Y653" i="5"/>
  <c r="Y655" i="5"/>
  <c r="AD655" i="5"/>
  <c r="W655" i="5"/>
  <c r="Y657" i="5"/>
  <c r="AD657" i="5"/>
  <c r="W657" i="5"/>
  <c r="Y659" i="5"/>
  <c r="AD659" i="5"/>
  <c r="W659" i="5"/>
  <c r="W661" i="5"/>
  <c r="Y661" i="5"/>
  <c r="AD661" i="5"/>
  <c r="W663" i="5"/>
  <c r="AD663" i="5"/>
  <c r="Y663" i="5"/>
  <c r="AE663" i="5" s="1"/>
  <c r="AD665" i="5"/>
  <c r="W665" i="5"/>
  <c r="Y665" i="5"/>
  <c r="W667" i="5"/>
  <c r="Y667" i="5"/>
  <c r="AD667" i="5"/>
  <c r="W669" i="5"/>
  <c r="AD669" i="5"/>
  <c r="Y669" i="5"/>
  <c r="Y671" i="5"/>
  <c r="AD671" i="5"/>
  <c r="W671" i="5"/>
  <c r="Y673" i="5"/>
  <c r="AD673" i="5"/>
  <c r="W673" i="5"/>
  <c r="Y675" i="5"/>
  <c r="AD675" i="5"/>
  <c r="W675" i="5"/>
  <c r="W677" i="5"/>
  <c r="Y677" i="5"/>
  <c r="AD677" i="5"/>
  <c r="W679" i="5"/>
  <c r="Y679" i="5"/>
  <c r="AD679" i="5"/>
  <c r="AD681" i="5"/>
  <c r="W681" i="5"/>
  <c r="Y681" i="5"/>
  <c r="W683" i="5"/>
  <c r="Y683" i="5"/>
  <c r="AD683" i="5"/>
  <c r="W685" i="5"/>
  <c r="Y685" i="5"/>
  <c r="AD685" i="5"/>
  <c r="Y687" i="5"/>
  <c r="AD687" i="5"/>
  <c r="W687" i="5"/>
  <c r="Y689" i="5"/>
  <c r="AD689" i="5"/>
  <c r="W689" i="5"/>
  <c r="Y691" i="5"/>
  <c r="AD691" i="5"/>
  <c r="W691" i="5"/>
  <c r="W693" i="5"/>
  <c r="Y693" i="5"/>
  <c r="AD693" i="5"/>
  <c r="W695" i="5"/>
  <c r="Y695" i="5"/>
  <c r="AD695" i="5"/>
  <c r="AD697" i="5"/>
  <c r="W697" i="5"/>
  <c r="Y697" i="5"/>
  <c r="W699" i="5"/>
  <c r="Y699" i="5"/>
  <c r="AD699" i="5"/>
  <c r="W701" i="5"/>
  <c r="AD701" i="5"/>
  <c r="Y701" i="5"/>
  <c r="Y703" i="5"/>
  <c r="AD703" i="5"/>
  <c r="W703" i="5"/>
  <c r="Y705" i="5"/>
  <c r="AD705" i="5"/>
  <c r="W705" i="5"/>
  <c r="Y707" i="5"/>
  <c r="AD707" i="5"/>
  <c r="W707" i="5"/>
  <c r="W709" i="5"/>
  <c r="Y709" i="5"/>
  <c r="AD709" i="5"/>
  <c r="W711" i="5"/>
  <c r="AD711" i="5"/>
  <c r="Y711" i="5"/>
  <c r="AE711" i="5" s="1"/>
  <c r="AD713" i="5"/>
  <c r="W713" i="5"/>
  <c r="Y713" i="5"/>
  <c r="W715" i="5"/>
  <c r="Y715" i="5"/>
  <c r="AD715" i="5"/>
  <c r="W717" i="5"/>
  <c r="AD717" i="5"/>
  <c r="Y717" i="5"/>
  <c r="Y719" i="5"/>
  <c r="AD719" i="5"/>
  <c r="W719" i="5"/>
  <c r="Y721" i="5"/>
  <c r="AD721" i="5"/>
  <c r="W721" i="5"/>
  <c r="Y723" i="5"/>
  <c r="AD723" i="5"/>
  <c r="W723" i="5"/>
  <c r="W725" i="5"/>
  <c r="Y725" i="5"/>
  <c r="AD725" i="5"/>
  <c r="W727" i="5"/>
  <c r="AD727" i="5"/>
  <c r="Y727" i="5"/>
  <c r="AE727" i="5" s="1"/>
  <c r="AD729" i="5"/>
  <c r="W729" i="5"/>
  <c r="Y729" i="5"/>
  <c r="W731" i="5"/>
  <c r="Y731" i="5"/>
  <c r="AD731" i="5"/>
  <c r="W733" i="5"/>
  <c r="AD733" i="5"/>
  <c r="Y733" i="5"/>
  <c r="Y735" i="5"/>
  <c r="AD735" i="5"/>
  <c r="W735" i="5"/>
  <c r="Y737" i="5"/>
  <c r="AD737" i="5"/>
  <c r="W737" i="5"/>
  <c r="Y739" i="5"/>
  <c r="AD739" i="5"/>
  <c r="W739" i="5"/>
  <c r="W741" i="5"/>
  <c r="Y741" i="5"/>
  <c r="AD741" i="5"/>
  <c r="W743" i="5"/>
  <c r="Y743" i="5"/>
  <c r="AD743" i="5"/>
  <c r="AD745" i="5"/>
  <c r="W745" i="5"/>
  <c r="Y745" i="5"/>
  <c r="W747" i="5"/>
  <c r="Y747" i="5"/>
  <c r="AD747" i="5"/>
  <c r="Y749" i="5"/>
  <c r="AD749" i="5"/>
  <c r="W749" i="5"/>
  <c r="Y751" i="5"/>
  <c r="AD751" i="5"/>
  <c r="W751" i="5"/>
  <c r="W753" i="5"/>
  <c r="AD753" i="5"/>
  <c r="Y753" i="5"/>
  <c r="Y755" i="5"/>
  <c r="AD755" i="5"/>
  <c r="W755" i="5"/>
  <c r="W757" i="5"/>
  <c r="Y757" i="5"/>
  <c r="AD757" i="5"/>
  <c r="W759" i="5"/>
  <c r="Y759" i="5"/>
  <c r="AD759" i="5"/>
  <c r="Y761" i="5"/>
  <c r="AD761" i="5"/>
  <c r="W761" i="5"/>
  <c r="W763" i="5"/>
  <c r="Y763" i="5"/>
  <c r="AD763" i="5"/>
  <c r="Y765" i="5"/>
  <c r="AD765" i="5"/>
  <c r="W765" i="5"/>
  <c r="Y767" i="5"/>
  <c r="AD767" i="5"/>
  <c r="W767" i="5"/>
  <c r="W769" i="5"/>
  <c r="Y769" i="5"/>
  <c r="AD769" i="5"/>
  <c r="Y771" i="5"/>
  <c r="AD771" i="5"/>
  <c r="W771" i="5"/>
  <c r="W773" i="5"/>
  <c r="Y773" i="5"/>
  <c r="AD773" i="5"/>
  <c r="W775" i="5"/>
  <c r="Y775" i="5"/>
  <c r="AD775" i="5"/>
  <c r="Y777" i="5"/>
  <c r="AD777" i="5"/>
  <c r="W777" i="5"/>
  <c r="W779" i="5"/>
  <c r="Y779" i="5"/>
  <c r="AD779" i="5"/>
  <c r="Y781" i="5"/>
  <c r="AD781" i="5"/>
  <c r="W781" i="5"/>
  <c r="Y783" i="5"/>
  <c r="AD783" i="5"/>
  <c r="W783" i="5"/>
  <c r="W785" i="5"/>
  <c r="AD785" i="5"/>
  <c r="Y785" i="5"/>
  <c r="Y787" i="5"/>
  <c r="AD787" i="5"/>
  <c r="W787" i="5"/>
  <c r="Y789" i="5"/>
  <c r="AD789" i="5"/>
  <c r="W789" i="5"/>
  <c r="Y791" i="5"/>
  <c r="AD791" i="5"/>
  <c r="W791" i="5"/>
  <c r="Y793" i="5"/>
  <c r="AD793" i="5"/>
  <c r="W793" i="5"/>
  <c r="Y795" i="5"/>
  <c r="AD795" i="5"/>
  <c r="W795" i="5"/>
  <c r="Y797" i="5"/>
  <c r="AD797" i="5"/>
  <c r="W797" i="5"/>
  <c r="Y799" i="5"/>
  <c r="AD799" i="5"/>
  <c r="W799" i="5"/>
  <c r="Y801" i="5"/>
  <c r="AD801" i="5"/>
  <c r="W801" i="5"/>
  <c r="Y803" i="5"/>
  <c r="AD803" i="5"/>
  <c r="W803" i="5"/>
  <c r="Y805" i="5"/>
  <c r="AD805" i="5"/>
  <c r="W805" i="5"/>
  <c r="Y807" i="5"/>
  <c r="AD807" i="5"/>
  <c r="W807" i="5"/>
  <c r="Y809" i="5"/>
  <c r="AD809" i="5"/>
  <c r="W809" i="5"/>
  <c r="AD811" i="5"/>
  <c r="W811" i="5"/>
  <c r="Y811" i="5"/>
  <c r="Y813" i="5"/>
  <c r="AD813" i="5"/>
  <c r="W813" i="5"/>
  <c r="W815" i="5"/>
  <c r="Y815" i="5"/>
  <c r="AD815" i="5"/>
  <c r="AD817" i="5"/>
  <c r="W817" i="5"/>
  <c r="Y817" i="5"/>
  <c r="Y819" i="5"/>
  <c r="AD819" i="5"/>
  <c r="W819" i="5"/>
  <c r="W821" i="5"/>
  <c r="Y821" i="5"/>
  <c r="AD821" i="5"/>
  <c r="W823" i="5"/>
  <c r="Y823" i="5"/>
  <c r="AD823" i="5"/>
  <c r="W825" i="5"/>
  <c r="Y825" i="5"/>
  <c r="AD825" i="5"/>
  <c r="W827" i="5"/>
  <c r="Y827" i="5"/>
  <c r="AD827" i="5"/>
  <c r="W829" i="5"/>
  <c r="Y829" i="5"/>
  <c r="AD829" i="5"/>
  <c r="W831" i="5"/>
  <c r="Y831" i="5"/>
  <c r="AD831" i="5"/>
  <c r="W833" i="5"/>
  <c r="Y833" i="5"/>
  <c r="AD833" i="5"/>
  <c r="W835" i="5"/>
  <c r="Y835" i="5"/>
  <c r="AD835" i="5"/>
  <c r="W837" i="5"/>
  <c r="Y837" i="5"/>
  <c r="AD837" i="5"/>
  <c r="W839" i="5"/>
  <c r="Y839" i="5"/>
  <c r="AD839" i="5"/>
  <c r="W841" i="5"/>
  <c r="Y841" i="5"/>
  <c r="AD841" i="5"/>
  <c r="W843" i="5"/>
  <c r="Y843" i="5"/>
  <c r="AD843" i="5"/>
  <c r="W845" i="5"/>
  <c r="Y845" i="5"/>
  <c r="AD845" i="5"/>
  <c r="W847" i="5"/>
  <c r="Y847" i="5"/>
  <c r="AD847" i="5"/>
  <c r="W849" i="5"/>
  <c r="Y849" i="5"/>
  <c r="AD849" i="5"/>
  <c r="W851" i="5"/>
  <c r="Y851" i="5"/>
  <c r="AD851" i="5"/>
  <c r="W853" i="5"/>
  <c r="Y853" i="5"/>
  <c r="AD853" i="5"/>
  <c r="W855" i="5"/>
  <c r="Y855" i="5"/>
  <c r="AD855" i="5"/>
  <c r="W857" i="5"/>
  <c r="Y857" i="5"/>
  <c r="AD857" i="5"/>
  <c r="W859" i="5"/>
  <c r="Y859" i="5"/>
  <c r="AD859" i="5"/>
  <c r="W861" i="5"/>
  <c r="Y861" i="5"/>
  <c r="AD861" i="5"/>
  <c r="W863" i="5"/>
  <c r="Y863" i="5"/>
  <c r="AD863" i="5"/>
  <c r="W865" i="5"/>
  <c r="Y865" i="5"/>
  <c r="AD865" i="5"/>
  <c r="W867" i="5"/>
  <c r="Y867" i="5"/>
  <c r="AD867" i="5"/>
  <c r="W869" i="5"/>
  <c r="Y869" i="5"/>
  <c r="AD869" i="5"/>
  <c r="W871" i="5"/>
  <c r="Y871" i="5"/>
  <c r="AD871" i="5"/>
  <c r="W873" i="5"/>
  <c r="Y873" i="5"/>
  <c r="AD873" i="5"/>
  <c r="W875" i="5"/>
  <c r="Y875" i="5"/>
  <c r="AD875" i="5"/>
  <c r="W877" i="5"/>
  <c r="Y877" i="5"/>
  <c r="AD877" i="5"/>
  <c r="W879" i="5"/>
  <c r="Y879" i="5"/>
  <c r="AD879" i="5"/>
  <c r="W881" i="5"/>
  <c r="Y881" i="5"/>
  <c r="AD881" i="5"/>
  <c r="W883" i="5"/>
  <c r="Y883" i="5"/>
  <c r="AD883" i="5"/>
  <c r="W885" i="5"/>
  <c r="Y885" i="5"/>
  <c r="AD885" i="5"/>
  <c r="W887" i="5"/>
  <c r="Y887" i="5"/>
  <c r="AD887" i="5"/>
  <c r="W889" i="5"/>
  <c r="Y889" i="5"/>
  <c r="AD889" i="5"/>
  <c r="W891" i="5"/>
  <c r="Y891" i="5"/>
  <c r="AD891" i="5"/>
  <c r="W893" i="5"/>
  <c r="Y893" i="5"/>
  <c r="AD893" i="5"/>
  <c r="W895" i="5"/>
  <c r="Y895" i="5"/>
  <c r="AD895" i="5"/>
  <c r="W897" i="5"/>
  <c r="Y897" i="5"/>
  <c r="AD897" i="5"/>
  <c r="W899" i="5"/>
  <c r="Y899" i="5"/>
  <c r="AD899" i="5"/>
  <c r="W901" i="5"/>
  <c r="Y901" i="5"/>
  <c r="AD901" i="5"/>
  <c r="W903" i="5"/>
  <c r="Y903" i="5"/>
  <c r="AD903" i="5"/>
  <c r="W905" i="5"/>
  <c r="Y905" i="5"/>
  <c r="AD905" i="5"/>
  <c r="W907" i="5"/>
  <c r="Y907" i="5"/>
  <c r="AD907" i="5"/>
  <c r="W909" i="5"/>
  <c r="Y909" i="5"/>
  <c r="AD909" i="5"/>
  <c r="W911" i="5"/>
  <c r="Y911" i="5"/>
  <c r="AD911" i="5"/>
  <c r="W913" i="5"/>
  <c r="Y913" i="5"/>
  <c r="AD913" i="5"/>
  <c r="W915" i="5"/>
  <c r="Y915" i="5"/>
  <c r="AD915" i="5"/>
  <c r="W917" i="5"/>
  <c r="Y917" i="5"/>
  <c r="AD917" i="5"/>
  <c r="W919" i="5"/>
  <c r="Y919" i="5"/>
  <c r="AD919" i="5"/>
  <c r="W921" i="5"/>
  <c r="Y921" i="5"/>
  <c r="AD921" i="5"/>
  <c r="W923" i="5"/>
  <c r="Y923" i="5"/>
  <c r="AD923" i="5"/>
  <c r="W925" i="5"/>
  <c r="Y925" i="5"/>
  <c r="AD925" i="5"/>
  <c r="W927" i="5"/>
  <c r="Y927" i="5"/>
  <c r="AD927" i="5"/>
  <c r="W929" i="5"/>
  <c r="Y929" i="5"/>
  <c r="AD929" i="5"/>
  <c r="W931" i="5"/>
  <c r="Y931" i="5"/>
  <c r="AD931" i="5"/>
  <c r="W933" i="5"/>
  <c r="Y933" i="5"/>
  <c r="AD933" i="5"/>
  <c r="W935" i="5"/>
  <c r="Y935" i="5"/>
  <c r="AD935" i="5"/>
  <c r="W937" i="5"/>
  <c r="Y937" i="5"/>
  <c r="AD937" i="5"/>
  <c r="W939" i="5"/>
  <c r="Y939" i="5"/>
  <c r="AD939" i="5"/>
  <c r="AD941" i="5"/>
  <c r="W941" i="5"/>
  <c r="Y941" i="5"/>
  <c r="Y943" i="5"/>
  <c r="AD943" i="5"/>
  <c r="W943" i="5"/>
  <c r="AD945" i="5"/>
  <c r="W945" i="5"/>
  <c r="Y945" i="5"/>
  <c r="Y947" i="5"/>
  <c r="AD947" i="5"/>
  <c r="W947" i="5"/>
  <c r="AD949" i="5"/>
  <c r="W949" i="5"/>
  <c r="Y949" i="5"/>
  <c r="Y951" i="5"/>
  <c r="AD951" i="5"/>
  <c r="W951" i="5"/>
  <c r="AD953" i="5"/>
  <c r="W953" i="5"/>
  <c r="Y953" i="5"/>
  <c r="Y955" i="5"/>
  <c r="AD955" i="5"/>
  <c r="W955" i="5"/>
  <c r="AD957" i="5"/>
  <c r="W957" i="5"/>
  <c r="Y957" i="5"/>
  <c r="Y959" i="5"/>
  <c r="AD959" i="5"/>
  <c r="W959" i="5"/>
  <c r="AD961" i="5"/>
  <c r="W961" i="5"/>
  <c r="Y961" i="5"/>
  <c r="Y963" i="5"/>
  <c r="AD963" i="5"/>
  <c r="W963" i="5"/>
  <c r="AD965" i="5"/>
  <c r="W965" i="5"/>
  <c r="Y965" i="5"/>
  <c r="Y967" i="5"/>
  <c r="AD967" i="5"/>
  <c r="W967" i="5"/>
  <c r="AD969" i="5"/>
  <c r="W969" i="5"/>
  <c r="Y969" i="5"/>
  <c r="Y971" i="5"/>
  <c r="AD971" i="5"/>
  <c r="W971" i="5"/>
  <c r="AD973" i="5"/>
  <c r="W973" i="5"/>
  <c r="Y973" i="5"/>
  <c r="Y975" i="5"/>
  <c r="AD975" i="5"/>
  <c r="W975" i="5"/>
  <c r="AD977" i="5"/>
  <c r="W977" i="5"/>
  <c r="Y977" i="5"/>
  <c r="Y979" i="5"/>
  <c r="AD979" i="5"/>
  <c r="W979" i="5"/>
  <c r="AD981" i="5"/>
  <c r="W981" i="5"/>
  <c r="Y981" i="5"/>
  <c r="Y983" i="5"/>
  <c r="AD983" i="5"/>
  <c r="W983" i="5"/>
  <c r="AD985" i="5"/>
  <c r="W985" i="5"/>
  <c r="Y985" i="5"/>
  <c r="Y987" i="5"/>
  <c r="AD987" i="5"/>
  <c r="W987" i="5"/>
  <c r="AD989" i="5"/>
  <c r="W989" i="5"/>
  <c r="Y989" i="5"/>
  <c r="Y991" i="5"/>
  <c r="AD991" i="5"/>
  <c r="W991" i="5"/>
  <c r="AD993" i="5"/>
  <c r="W993" i="5"/>
  <c r="Y993" i="5"/>
  <c r="Y995" i="5"/>
  <c r="AD995" i="5"/>
  <c r="W995" i="5"/>
  <c r="AD997" i="5"/>
  <c r="W997" i="5"/>
  <c r="Y997" i="5"/>
  <c r="Y999" i="5"/>
  <c r="AD999" i="5"/>
  <c r="W999" i="5"/>
  <c r="AD1001" i="5"/>
  <c r="W1001" i="5"/>
  <c r="Y1001" i="5"/>
  <c r="Y1003" i="5"/>
  <c r="AD1003" i="5"/>
  <c r="W1003" i="5"/>
  <c r="W1005" i="5"/>
  <c r="Y1005" i="5"/>
  <c r="AD1005" i="5"/>
  <c r="Y1007" i="5"/>
  <c r="AD1007" i="5"/>
  <c r="W1007" i="5"/>
  <c r="W1009" i="5"/>
  <c r="Y1009" i="5"/>
  <c r="AD1009" i="5"/>
  <c r="Y1011" i="5"/>
  <c r="AD1011" i="5"/>
  <c r="W1011" i="5"/>
  <c r="W1013" i="5"/>
  <c r="Y1013" i="5"/>
  <c r="AD1013" i="5"/>
  <c r="Y1015" i="5"/>
  <c r="AD1015" i="5"/>
  <c r="W1015" i="5"/>
  <c r="W1017" i="5"/>
  <c r="AD1017" i="5"/>
  <c r="Y1017" i="5"/>
  <c r="Y1019" i="5"/>
  <c r="AD1019" i="5"/>
  <c r="W1019" i="5"/>
  <c r="W1021" i="5"/>
  <c r="Y1021" i="5"/>
  <c r="AD1021" i="5"/>
  <c r="Y1023" i="5"/>
  <c r="AD1023" i="5"/>
  <c r="W1023" i="5"/>
  <c r="W1025" i="5"/>
  <c r="Y1025" i="5"/>
  <c r="AD1025" i="5"/>
  <c r="Y1027" i="5"/>
  <c r="AD1027" i="5"/>
  <c r="W1027" i="5"/>
  <c r="W1029" i="5"/>
  <c r="Y1029" i="5"/>
  <c r="AD1029" i="5"/>
  <c r="Y1031" i="5"/>
  <c r="AD1031" i="5"/>
  <c r="W1031" i="5"/>
  <c r="W1033" i="5"/>
  <c r="Y1033" i="5"/>
  <c r="AD1033" i="5"/>
  <c r="Y1035" i="5"/>
  <c r="AD1035" i="5"/>
  <c r="W1035" i="5"/>
  <c r="W1037" i="5"/>
  <c r="Y1037" i="5"/>
  <c r="AD1037" i="5"/>
  <c r="Y1039" i="5"/>
  <c r="AD1039" i="5"/>
  <c r="W1039" i="5"/>
  <c r="W1041" i="5"/>
  <c r="Y1041" i="5"/>
  <c r="AD1041" i="5"/>
  <c r="Y1043" i="5"/>
  <c r="AD1043" i="5"/>
  <c r="W1043" i="5"/>
  <c r="W1045" i="5"/>
  <c r="Y1045" i="5"/>
  <c r="AD1045" i="5"/>
  <c r="Y1047" i="5"/>
  <c r="AD1047" i="5"/>
  <c r="W1047" i="5"/>
  <c r="W1049" i="5"/>
  <c r="Y1049" i="5"/>
  <c r="AD1049" i="5"/>
  <c r="Y1051" i="5"/>
  <c r="AD1051" i="5"/>
  <c r="W1051" i="5"/>
  <c r="W1053" i="5"/>
  <c r="Y1053" i="5"/>
  <c r="AD1053" i="5"/>
  <c r="Y1055" i="5"/>
  <c r="AD1055" i="5"/>
  <c r="W1055" i="5"/>
  <c r="W1057" i="5"/>
  <c r="Y1057" i="5"/>
  <c r="AD1057" i="5"/>
  <c r="Y1059" i="5"/>
  <c r="AD1059" i="5"/>
  <c r="W1059" i="5"/>
  <c r="W1061" i="5"/>
  <c r="AD1061" i="5"/>
  <c r="Y1061" i="5"/>
  <c r="W1063" i="5"/>
  <c r="AD1063" i="5"/>
  <c r="Y1063" i="5"/>
  <c r="W1065" i="5"/>
  <c r="AD1065" i="5"/>
  <c r="Y1065" i="5"/>
  <c r="W1067" i="5"/>
  <c r="AD1067" i="5"/>
  <c r="Y1067" i="5"/>
  <c r="W1069" i="5"/>
  <c r="AD1069" i="5"/>
  <c r="Y1069" i="5"/>
  <c r="Y1071" i="5"/>
  <c r="W1071" i="5"/>
  <c r="AD1071" i="5"/>
  <c r="W1073" i="5"/>
  <c r="AD1073" i="5"/>
  <c r="Y1073" i="5"/>
  <c r="Y1075" i="5"/>
  <c r="W1075" i="5"/>
  <c r="AD1075" i="5"/>
  <c r="W1077" i="5"/>
  <c r="AD1077" i="5"/>
  <c r="Y1077" i="5"/>
  <c r="Y1079" i="5"/>
  <c r="AD1079" i="5"/>
  <c r="W1079" i="5"/>
  <c r="W1081" i="5"/>
  <c r="AD1081" i="5"/>
  <c r="Y1081" i="5"/>
  <c r="Y1083" i="5"/>
  <c r="W1083" i="5"/>
  <c r="AD1083" i="5"/>
  <c r="W1085" i="5"/>
  <c r="Y1085" i="5"/>
  <c r="AD1085" i="5"/>
  <c r="W1087" i="5"/>
  <c r="Y1087" i="5"/>
  <c r="AD1087" i="5"/>
  <c r="W1089" i="5"/>
  <c r="AD1089" i="5"/>
  <c r="Y1089" i="5"/>
  <c r="W1091" i="5"/>
  <c r="Y1091" i="5"/>
  <c r="AD1091" i="5"/>
  <c r="W1093" i="5"/>
  <c r="Y1093" i="5"/>
  <c r="AD1093" i="5"/>
  <c r="W1095" i="5"/>
  <c r="Y1095" i="5"/>
  <c r="AD1095" i="5"/>
  <c r="W1097" i="5"/>
  <c r="Y1097" i="5"/>
  <c r="AD1097" i="5"/>
  <c r="W1099" i="5"/>
  <c r="Y1099" i="5"/>
  <c r="AD1099" i="5"/>
  <c r="W1101" i="5"/>
  <c r="Y1101" i="5"/>
  <c r="AD1101" i="5"/>
  <c r="W1103" i="5"/>
  <c r="Y1103" i="5"/>
  <c r="AD1103" i="5"/>
  <c r="W1105" i="5"/>
  <c r="Y1105" i="5"/>
  <c r="AD1105" i="5"/>
  <c r="W1107" i="5"/>
  <c r="Y1107" i="5"/>
  <c r="AD1107" i="5"/>
  <c r="Y1109" i="5"/>
  <c r="AD1109" i="5"/>
  <c r="W1109" i="5"/>
  <c r="Y1111" i="5"/>
  <c r="AD1111" i="5"/>
  <c r="W1111" i="5"/>
  <c r="W1113" i="5"/>
  <c r="Y1113" i="5"/>
  <c r="AD1113" i="5"/>
  <c r="W1115" i="5"/>
  <c r="Y1115" i="5"/>
  <c r="AD1115" i="5"/>
  <c r="Y1117" i="5"/>
  <c r="AD1117" i="5"/>
  <c r="W1117" i="5"/>
  <c r="Y1119" i="5"/>
  <c r="AD1119" i="5"/>
  <c r="W1119" i="5"/>
  <c r="W1121" i="5"/>
  <c r="Y1121" i="5"/>
  <c r="AD1121" i="5"/>
  <c r="W1123" i="5"/>
  <c r="Y1123" i="5"/>
  <c r="AD1123" i="5"/>
  <c r="Y1125" i="5"/>
  <c r="AD1125" i="5"/>
  <c r="W1125" i="5"/>
  <c r="Y1127" i="5"/>
  <c r="AD1127" i="5"/>
  <c r="W1127" i="5"/>
  <c r="W1129" i="5"/>
  <c r="Y1129" i="5"/>
  <c r="AD1129" i="5"/>
  <c r="W1131" i="5"/>
  <c r="Y1131" i="5"/>
  <c r="AD1131" i="5"/>
  <c r="Y1133" i="5"/>
  <c r="AD1133" i="5"/>
  <c r="W1133" i="5"/>
  <c r="Y1135" i="5"/>
  <c r="AD1135" i="5"/>
  <c r="W1135" i="5"/>
  <c r="W1137" i="5"/>
  <c r="AD1137" i="5"/>
  <c r="Y1137" i="5"/>
  <c r="W1139" i="5"/>
  <c r="AD1139" i="5"/>
  <c r="Y1139" i="5"/>
  <c r="Y1141" i="5"/>
  <c r="AD1141" i="5"/>
  <c r="W1141" i="5"/>
  <c r="Y1143" i="5"/>
  <c r="AD1143" i="5"/>
  <c r="W1143" i="5"/>
  <c r="W1145" i="5"/>
  <c r="Y1145" i="5"/>
  <c r="AD1145" i="5"/>
  <c r="W1147" i="5"/>
  <c r="Y1147" i="5"/>
  <c r="AD1147" i="5"/>
  <c r="Y1149" i="5"/>
  <c r="AD1149" i="5"/>
  <c r="W1149" i="5"/>
  <c r="Y1151" i="5"/>
  <c r="AD1151" i="5"/>
  <c r="W1151" i="5"/>
  <c r="W1153" i="5"/>
  <c r="AD1153" i="5"/>
  <c r="Y1153" i="5"/>
  <c r="W1155" i="5"/>
  <c r="Y1155" i="5"/>
  <c r="AD1155" i="5"/>
  <c r="Y1157" i="5"/>
  <c r="AD1157" i="5"/>
  <c r="W1157" i="5"/>
  <c r="Y1159" i="5"/>
  <c r="AD1159" i="5"/>
  <c r="W1159" i="5"/>
  <c r="W1161" i="5"/>
  <c r="Y1161" i="5"/>
  <c r="AD1161" i="5"/>
  <c r="W1163" i="5"/>
  <c r="Y1163" i="5"/>
  <c r="AD1163" i="5"/>
  <c r="Y1165" i="5"/>
  <c r="AD1165" i="5"/>
  <c r="W1165" i="5"/>
  <c r="Y1167" i="5"/>
  <c r="AD1167" i="5"/>
  <c r="W1167" i="5"/>
  <c r="W1169" i="5"/>
  <c r="AD1169" i="5"/>
  <c r="Y1169" i="5"/>
  <c r="W1171" i="5"/>
  <c r="Y1171" i="5"/>
  <c r="AD1171" i="5"/>
  <c r="Y1173" i="5"/>
  <c r="AD1173" i="5"/>
  <c r="W1173" i="5"/>
  <c r="Y1175" i="5"/>
  <c r="AD1175" i="5"/>
  <c r="W1175" i="5"/>
  <c r="W1177" i="5"/>
  <c r="Y1177" i="5"/>
  <c r="AD1177" i="5"/>
  <c r="W1179" i="5"/>
  <c r="Y1179" i="5"/>
  <c r="AD1179" i="5"/>
  <c r="Y1181" i="5"/>
  <c r="AD1181" i="5"/>
  <c r="W1181" i="5"/>
  <c r="Y1183" i="5"/>
  <c r="AD1183" i="5"/>
  <c r="W1183" i="5"/>
  <c r="W1185" i="5"/>
  <c r="Y1185" i="5"/>
  <c r="AD1185" i="5"/>
  <c r="W1187" i="5"/>
  <c r="Y1187" i="5"/>
  <c r="AD1187" i="5"/>
  <c r="Y1189" i="5"/>
  <c r="AD1189" i="5"/>
  <c r="W1189" i="5"/>
  <c r="Y1191" i="5"/>
  <c r="AD1191" i="5"/>
  <c r="W1191" i="5"/>
  <c r="W1193" i="5"/>
  <c r="Y1193" i="5"/>
  <c r="AD1193" i="5"/>
  <c r="W1195" i="5"/>
  <c r="Y1195" i="5"/>
  <c r="AD1195" i="5"/>
  <c r="Y1197" i="5"/>
  <c r="AD1197" i="5"/>
  <c r="W1197" i="5"/>
  <c r="Y1199" i="5"/>
  <c r="AD1199" i="5"/>
  <c r="W1199" i="5"/>
  <c r="W1201" i="5"/>
  <c r="Y1201" i="5"/>
  <c r="AD1201" i="5"/>
  <c r="W1203" i="5"/>
  <c r="Y1203" i="5"/>
  <c r="AD1203" i="5"/>
  <c r="Y1205" i="5"/>
  <c r="AD1205" i="5"/>
  <c r="W1205" i="5"/>
  <c r="W1207" i="5"/>
  <c r="AD1207" i="5"/>
  <c r="Y1207" i="5"/>
  <c r="Y1209" i="5"/>
  <c r="AD1209" i="5"/>
  <c r="W1209" i="5"/>
  <c r="W1211" i="5"/>
  <c r="AD1211" i="5"/>
  <c r="Y1211" i="5"/>
  <c r="Y1212" i="3"/>
  <c r="W1212" i="3"/>
  <c r="AD1212" i="3"/>
  <c r="AP1213" i="6"/>
  <c r="AQ1213" i="6"/>
  <c r="W1210" i="3"/>
  <c r="Y1210" i="3"/>
  <c r="AD1210" i="3"/>
  <c r="W1194" i="3"/>
  <c r="AD1194" i="3"/>
  <c r="Y1194" i="3"/>
  <c r="W1178" i="3"/>
  <c r="Y1178" i="3"/>
  <c r="AD1178" i="3"/>
  <c r="W1162" i="3"/>
  <c r="Y1162" i="3"/>
  <c r="AD1162" i="3"/>
  <c r="AD1150" i="3"/>
  <c r="W1150" i="3"/>
  <c r="Y1150" i="3"/>
  <c r="Y1138" i="3"/>
  <c r="W1138" i="3"/>
  <c r="AD1138" i="3"/>
  <c r="W1114" i="3"/>
  <c r="Y1114" i="3"/>
  <c r="AD1114" i="3"/>
  <c r="AD1102" i="3"/>
  <c r="W1102" i="3"/>
  <c r="Y1102" i="3"/>
  <c r="Y1090" i="3"/>
  <c r="W1090" i="3"/>
  <c r="AD1090" i="3"/>
  <c r="W1078" i="3"/>
  <c r="AD1078" i="3"/>
  <c r="Y1078" i="3"/>
  <c r="Y1062" i="3"/>
  <c r="AD1062" i="3"/>
  <c r="W1062" i="3"/>
  <c r="AD1046" i="3"/>
  <c r="W1046" i="3"/>
  <c r="Y1046" i="3"/>
  <c r="AD1034" i="3"/>
  <c r="Y1034" i="3"/>
  <c r="W1034" i="3"/>
  <c r="AD1026" i="3"/>
  <c r="Y1026" i="3"/>
  <c r="AE1026" i="3" s="1"/>
  <c r="W1026" i="3"/>
  <c r="AD1014" i="3"/>
  <c r="W1014" i="3"/>
  <c r="Y1014" i="3"/>
  <c r="AD998" i="3"/>
  <c r="W998" i="3"/>
  <c r="Y998" i="3"/>
  <c r="AD986" i="3"/>
  <c r="Y986" i="3"/>
  <c r="W986" i="3"/>
  <c r="AD974" i="3"/>
  <c r="W974" i="3"/>
  <c r="Y974" i="3"/>
  <c r="AD958" i="3"/>
  <c r="W958" i="3"/>
  <c r="Y958" i="3"/>
  <c r="AD942" i="3"/>
  <c r="W942" i="3"/>
  <c r="Y942" i="3"/>
  <c r="AD930" i="3"/>
  <c r="Y930" i="3"/>
  <c r="W930" i="3"/>
  <c r="AD918" i="3"/>
  <c r="W918" i="3"/>
  <c r="Y918" i="3"/>
  <c r="AD906" i="3"/>
  <c r="Y906" i="3"/>
  <c r="W906" i="3"/>
  <c r="AD894" i="3"/>
  <c r="W894" i="3"/>
  <c r="Y894" i="3"/>
  <c r="AD882" i="3"/>
  <c r="Y882" i="3"/>
  <c r="W882" i="3"/>
  <c r="W870" i="3"/>
  <c r="Y870" i="3"/>
  <c r="AD870" i="3"/>
  <c r="Y858" i="3"/>
  <c r="AD858" i="3"/>
  <c r="W858" i="3"/>
  <c r="W846" i="3"/>
  <c r="Y846" i="3"/>
  <c r="AD846" i="3"/>
  <c r="Y834" i="3"/>
  <c r="AD834" i="3"/>
  <c r="W834" i="3"/>
  <c r="Y826" i="3"/>
  <c r="AD826" i="3"/>
  <c r="W826" i="3"/>
  <c r="AD814" i="3"/>
  <c r="Y814" i="3"/>
  <c r="W814" i="3"/>
  <c r="AD798" i="3"/>
  <c r="Y798" i="3"/>
  <c r="W798" i="3"/>
  <c r="W782" i="3"/>
  <c r="Y782" i="3"/>
  <c r="AD782" i="3"/>
  <c r="Y770" i="3"/>
  <c r="W770" i="3"/>
  <c r="AD770" i="3"/>
  <c r="Y754" i="3"/>
  <c r="W754" i="3"/>
  <c r="AD754" i="3"/>
  <c r="Y738" i="3"/>
  <c r="W738" i="3"/>
  <c r="AD738" i="3"/>
  <c r="W726" i="3"/>
  <c r="Y726" i="3"/>
  <c r="AD726" i="3"/>
  <c r="Y714" i="3"/>
  <c r="W714" i="3"/>
  <c r="AD714" i="3"/>
  <c r="W702" i="3"/>
  <c r="Y702" i="3"/>
  <c r="AD702" i="3"/>
  <c r="Y690" i="3"/>
  <c r="W690" i="3"/>
  <c r="AD690" i="3"/>
  <c r="Y674" i="3"/>
  <c r="W674" i="3"/>
  <c r="AD674" i="3"/>
  <c r="W662" i="3"/>
  <c r="Y662" i="3"/>
  <c r="AD662" i="3"/>
  <c r="Y650" i="3"/>
  <c r="W650" i="3"/>
  <c r="AD650" i="3"/>
  <c r="W638" i="3"/>
  <c r="Y638" i="3"/>
  <c r="AD638" i="3"/>
  <c r="Y626" i="3"/>
  <c r="W626" i="3"/>
  <c r="AD626" i="3"/>
  <c r="Y618" i="3"/>
  <c r="W618" i="3"/>
  <c r="AD618" i="3"/>
  <c r="W606" i="3"/>
  <c r="Y606" i="3"/>
  <c r="AD606" i="3"/>
  <c r="W590" i="3"/>
  <c r="Y590" i="3"/>
  <c r="AD590" i="3"/>
  <c r="W574" i="3"/>
  <c r="Y574" i="3"/>
  <c r="AD574" i="3"/>
  <c r="W566" i="3"/>
  <c r="Y566" i="3"/>
  <c r="AD566" i="3"/>
  <c r="W550" i="3"/>
  <c r="Y550" i="3"/>
  <c r="AD550" i="3"/>
  <c r="W538" i="3"/>
  <c r="Y538" i="3"/>
  <c r="AD538" i="3"/>
  <c r="Y526" i="3"/>
  <c r="W526" i="3"/>
  <c r="AD526" i="3"/>
  <c r="Y510" i="3"/>
  <c r="W510" i="3"/>
  <c r="AD510" i="3"/>
  <c r="Y498" i="3"/>
  <c r="W498" i="3"/>
  <c r="AD498" i="3"/>
  <c r="Y482" i="3"/>
  <c r="W482" i="3"/>
  <c r="AD482" i="3"/>
  <c r="Y470" i="3"/>
  <c r="W470" i="3"/>
  <c r="AD470" i="3"/>
  <c r="Y458" i="3"/>
  <c r="W458" i="3"/>
  <c r="AD458" i="3"/>
  <c r="AD446" i="3"/>
  <c r="Y446" i="3"/>
  <c r="W446" i="3"/>
  <c r="W430" i="3"/>
  <c r="AD430" i="3"/>
  <c r="Y430" i="3"/>
  <c r="W422" i="3"/>
  <c r="AD422" i="3"/>
  <c r="Y422" i="3"/>
  <c r="W410" i="3"/>
  <c r="AD410" i="3"/>
  <c r="Y410" i="3"/>
  <c r="W398" i="3"/>
  <c r="AD398" i="3"/>
  <c r="Y398" i="3"/>
  <c r="W386" i="3"/>
  <c r="AD386" i="3"/>
  <c r="Y386" i="3"/>
  <c r="W374" i="3"/>
  <c r="AD374" i="3"/>
  <c r="Y374" i="3"/>
  <c r="W362" i="3"/>
  <c r="AD362" i="3"/>
  <c r="Y362" i="3"/>
  <c r="W350" i="3"/>
  <c r="Y350" i="3"/>
  <c r="AD350" i="3"/>
  <c r="Y334" i="3"/>
  <c r="W334" i="3"/>
  <c r="AD334" i="3"/>
  <c r="AD322" i="3"/>
  <c r="Y322" i="3"/>
  <c r="W322" i="3"/>
  <c r="Y310" i="3"/>
  <c r="W310" i="3"/>
  <c r="AD310" i="3"/>
  <c r="W298" i="3"/>
  <c r="Y298" i="3"/>
  <c r="AD298" i="3"/>
  <c r="Y286" i="3"/>
  <c r="W286" i="3"/>
  <c r="AD286" i="3"/>
  <c r="W274" i="3"/>
  <c r="Y274" i="3"/>
  <c r="AD274" i="3"/>
  <c r="W258" i="3"/>
  <c r="Y258" i="3"/>
  <c r="AD258" i="3"/>
  <c r="Y246" i="3"/>
  <c r="W246" i="3"/>
  <c r="AD246" i="3"/>
  <c r="W234" i="3"/>
  <c r="Y234" i="3"/>
  <c r="AD234" i="3"/>
  <c r="Y222" i="3"/>
  <c r="W222" i="3"/>
  <c r="AD222" i="3"/>
  <c r="W206" i="3"/>
  <c r="Y206" i="3"/>
  <c r="AD206" i="3"/>
  <c r="Y190" i="3"/>
  <c r="W190" i="3"/>
  <c r="AD190" i="3"/>
  <c r="Y178" i="3"/>
  <c r="W178" i="3"/>
  <c r="AD178" i="3"/>
  <c r="W162" i="3"/>
  <c r="Y162" i="3"/>
  <c r="AD162" i="3"/>
  <c r="Y150" i="3"/>
  <c r="W150" i="3"/>
  <c r="AD150" i="3"/>
  <c r="Y134" i="3"/>
  <c r="W134" i="3"/>
  <c r="AD134" i="3"/>
  <c r="W122" i="3"/>
  <c r="Y122" i="3"/>
  <c r="AD122" i="3"/>
  <c r="AD110" i="3"/>
  <c r="Y110" i="3"/>
  <c r="W110" i="3"/>
  <c r="AD98" i="3"/>
  <c r="W98" i="3"/>
  <c r="Y98" i="3"/>
  <c r="AD86" i="3"/>
  <c r="W86" i="3"/>
  <c r="Y86" i="3"/>
  <c r="AD70" i="3"/>
  <c r="Y70" i="3"/>
  <c r="W70" i="3"/>
  <c r="Y58" i="3"/>
  <c r="AD58" i="3"/>
  <c r="W58" i="3"/>
  <c r="Y50" i="3"/>
  <c r="AD50" i="3"/>
  <c r="W50" i="3"/>
  <c r="W38" i="3"/>
  <c r="Y38" i="3"/>
  <c r="AD38" i="3"/>
  <c r="Y26" i="3"/>
  <c r="AD26" i="3"/>
  <c r="W26" i="3"/>
  <c r="AP21" i="6"/>
  <c r="AQ21" i="6"/>
  <c r="AP29" i="6"/>
  <c r="AQ29" i="6"/>
  <c r="AP37" i="6"/>
  <c r="AQ37" i="6"/>
  <c r="AP45" i="6"/>
  <c r="AQ45" i="6"/>
  <c r="AQ51" i="6"/>
  <c r="AP51" i="6"/>
  <c r="AQ59" i="6"/>
  <c r="AP59" i="6"/>
  <c r="AQ65" i="6"/>
  <c r="AP65" i="6"/>
  <c r="AQ71" i="6"/>
  <c r="AP71" i="6"/>
  <c r="AP81" i="6"/>
  <c r="AQ81" i="6"/>
  <c r="AQ87" i="6"/>
  <c r="AP87" i="6"/>
  <c r="AQ93" i="6"/>
  <c r="AP93" i="6"/>
  <c r="AQ99" i="6"/>
  <c r="AP99" i="6"/>
  <c r="AQ109" i="6"/>
  <c r="AP109" i="6"/>
  <c r="AP117" i="6"/>
  <c r="AQ117" i="6"/>
  <c r="AQ123" i="6"/>
  <c r="AP123" i="6"/>
  <c r="AP127" i="6"/>
  <c r="AQ127" i="6"/>
  <c r="AP137" i="6"/>
  <c r="AQ137" i="6"/>
  <c r="AP143" i="6"/>
  <c r="AQ143" i="6"/>
  <c r="AP151" i="6"/>
  <c r="AQ151" i="6"/>
  <c r="AP157" i="6"/>
  <c r="AQ157" i="6"/>
  <c r="AP163" i="6"/>
  <c r="AQ163" i="6"/>
  <c r="AP171" i="6"/>
  <c r="AQ171" i="6"/>
  <c r="AP181" i="6"/>
  <c r="AQ181" i="6"/>
  <c r="AQ187" i="6"/>
  <c r="AP187" i="6"/>
  <c r="AQ193" i="6"/>
  <c r="AP193" i="6"/>
  <c r="AP201" i="6"/>
  <c r="AQ201" i="6"/>
  <c r="AP205" i="6"/>
  <c r="AQ205" i="6"/>
  <c r="AP215" i="6"/>
  <c r="AQ215" i="6"/>
  <c r="AP221" i="6"/>
  <c r="AQ221" i="6"/>
  <c r="AQ229" i="6"/>
  <c r="AP229" i="6"/>
  <c r="AP235" i="6"/>
  <c r="AQ235" i="6"/>
  <c r="AQ241" i="6"/>
  <c r="AP241" i="6"/>
  <c r="AQ249" i="6"/>
  <c r="AP249" i="6"/>
  <c r="AP253" i="6"/>
  <c r="AQ253" i="6"/>
  <c r="AP259" i="6"/>
  <c r="AQ259" i="6"/>
  <c r="AP267" i="6"/>
  <c r="AQ267" i="6"/>
  <c r="AQ273" i="6"/>
  <c r="AP273" i="6"/>
  <c r="AQ281" i="6"/>
  <c r="AP281" i="6"/>
  <c r="AQ287" i="6"/>
  <c r="AP287" i="6"/>
  <c r="AP295" i="6"/>
  <c r="AQ295" i="6"/>
  <c r="AQ301" i="6"/>
  <c r="AP301" i="6"/>
  <c r="AQ309" i="6"/>
  <c r="AP309" i="6"/>
  <c r="AQ317" i="6"/>
  <c r="AP317" i="6"/>
  <c r="AP323" i="6"/>
  <c r="AQ323" i="6"/>
  <c r="AQ331" i="6"/>
  <c r="AP331" i="6"/>
  <c r="AQ341" i="6"/>
  <c r="AP341" i="6"/>
  <c r="AQ349" i="6"/>
  <c r="AP349" i="6"/>
  <c r="AQ355" i="6"/>
  <c r="AP355" i="6"/>
  <c r="AP363" i="6"/>
  <c r="AQ363" i="6"/>
  <c r="AQ369" i="6"/>
  <c r="AP369" i="6"/>
  <c r="AP375" i="6"/>
  <c r="AQ375" i="6"/>
  <c r="AQ383" i="6"/>
  <c r="AP383" i="6"/>
  <c r="AQ389" i="6"/>
  <c r="AP389" i="6"/>
  <c r="AP395" i="6"/>
  <c r="AQ395" i="6"/>
  <c r="AQ401" i="6"/>
  <c r="AP401" i="6"/>
  <c r="AP407" i="6"/>
  <c r="AQ407" i="6"/>
  <c r="AQ415" i="6"/>
  <c r="AP415" i="6"/>
  <c r="AQ423" i="6"/>
  <c r="AP423" i="6"/>
  <c r="AQ429" i="6"/>
  <c r="AP429" i="6"/>
  <c r="AQ437" i="6"/>
  <c r="AP437" i="6"/>
  <c r="AP443" i="6"/>
  <c r="AQ443" i="6"/>
  <c r="AQ449" i="6"/>
  <c r="AP449" i="6"/>
  <c r="AQ457" i="6"/>
  <c r="AP457" i="6"/>
  <c r="AP463" i="6"/>
  <c r="AQ463" i="6"/>
  <c r="AP471" i="6"/>
  <c r="AQ471" i="6"/>
  <c r="AP477" i="6"/>
  <c r="AQ477" i="6"/>
  <c r="AP483" i="6"/>
  <c r="AQ483" i="6"/>
  <c r="AP491" i="6"/>
  <c r="AQ491" i="6"/>
  <c r="AQ497" i="6"/>
  <c r="AP497" i="6"/>
  <c r="AQ505" i="6"/>
  <c r="AP505" i="6"/>
  <c r="AP511" i="6"/>
  <c r="AQ511" i="6"/>
  <c r="AP517" i="6"/>
  <c r="AQ517" i="6"/>
  <c r="AP525" i="6"/>
  <c r="AQ525" i="6"/>
  <c r="AP531" i="6"/>
  <c r="AQ531" i="6"/>
  <c r="AQ537" i="6"/>
  <c r="AP537" i="6"/>
  <c r="AQ545" i="6"/>
  <c r="AP545" i="6"/>
  <c r="AP551" i="6"/>
  <c r="AQ551" i="6"/>
  <c r="AP559" i="6"/>
  <c r="AQ559" i="6"/>
  <c r="AQ567" i="6"/>
  <c r="AP567" i="6"/>
  <c r="AQ575" i="6"/>
  <c r="AP575" i="6"/>
  <c r="AQ583" i="6"/>
  <c r="AP583" i="6"/>
  <c r="AP589" i="6"/>
  <c r="AQ589" i="6"/>
  <c r="AP595" i="6"/>
  <c r="AQ595" i="6"/>
  <c r="AP605" i="6"/>
  <c r="AQ605" i="6"/>
  <c r="AQ613" i="6"/>
  <c r="AP613" i="6"/>
  <c r="AQ619" i="6"/>
  <c r="AP619" i="6"/>
  <c r="AQ623" i="6"/>
  <c r="AP623" i="6"/>
  <c r="AP631" i="6"/>
  <c r="AQ631" i="6"/>
  <c r="AQ639" i="6"/>
  <c r="AP639" i="6"/>
  <c r="AP645" i="6"/>
  <c r="AQ645" i="6"/>
  <c r="AQ655" i="6"/>
  <c r="AP655" i="6"/>
  <c r="AP663" i="6"/>
  <c r="AQ663" i="6"/>
  <c r="AQ669" i="6"/>
  <c r="AP669" i="6"/>
  <c r="AQ675" i="6"/>
  <c r="AP675" i="6"/>
  <c r="AP683" i="6"/>
  <c r="AQ683" i="6"/>
  <c r="AP691" i="6"/>
  <c r="AQ691" i="6"/>
  <c r="AQ697" i="6"/>
  <c r="AP697" i="6"/>
  <c r="AP707" i="6"/>
  <c r="AQ707" i="6"/>
  <c r="AQ713" i="6"/>
  <c r="AP713" i="6"/>
  <c r="AQ721" i="6"/>
  <c r="AP721" i="6"/>
  <c r="AQ729" i="6"/>
  <c r="AP729" i="6"/>
  <c r="AP735" i="6"/>
  <c r="AQ735" i="6"/>
  <c r="AQ739" i="6"/>
  <c r="AP739" i="6"/>
  <c r="AQ745" i="6"/>
  <c r="AP745" i="6"/>
  <c r="AP753" i="6"/>
  <c r="AQ753" i="6"/>
  <c r="AP759" i="6"/>
  <c r="AQ759" i="6"/>
  <c r="AP767" i="6"/>
  <c r="AQ767" i="6"/>
  <c r="AP775" i="6"/>
  <c r="AQ775" i="6"/>
  <c r="AQ781" i="6"/>
  <c r="AP781" i="6"/>
  <c r="AP789" i="6"/>
  <c r="AQ789" i="6"/>
  <c r="AP797" i="6"/>
  <c r="AQ797" i="6"/>
  <c r="AP801" i="6"/>
  <c r="AQ801" i="6"/>
  <c r="AQ809" i="6"/>
  <c r="AP809" i="6"/>
  <c r="AQ815" i="6"/>
  <c r="AP815" i="6"/>
  <c r="AP823" i="6"/>
  <c r="AQ823" i="6"/>
  <c r="AQ831" i="6"/>
  <c r="AP831" i="6"/>
  <c r="AP839" i="6"/>
  <c r="AQ839" i="6"/>
  <c r="AQ845" i="6"/>
  <c r="AP845" i="6"/>
  <c r="AP851" i="6"/>
  <c r="AQ851" i="6"/>
  <c r="AQ857" i="6"/>
  <c r="AP857" i="6"/>
  <c r="AQ865" i="6"/>
  <c r="AP865" i="6"/>
  <c r="AQ875" i="6"/>
  <c r="AP875" i="6"/>
  <c r="AQ881" i="6"/>
  <c r="AP881" i="6"/>
  <c r="AQ887" i="6"/>
  <c r="AP887" i="6"/>
  <c r="AP893" i="6"/>
  <c r="AQ893" i="6"/>
  <c r="AP901" i="6"/>
  <c r="AQ901" i="6"/>
  <c r="AP909" i="6"/>
  <c r="AQ909" i="6"/>
  <c r="AQ915" i="6"/>
  <c r="AP915" i="6"/>
  <c r="AP925" i="6"/>
  <c r="AQ925" i="6"/>
  <c r="AP929" i="6"/>
  <c r="AQ929" i="6"/>
  <c r="AQ937" i="6"/>
  <c r="AP937" i="6"/>
  <c r="AQ945" i="6"/>
  <c r="AP945" i="6"/>
  <c r="AP953" i="6"/>
  <c r="AQ953" i="6"/>
  <c r="AQ959" i="6"/>
  <c r="AP959" i="6"/>
  <c r="AQ967" i="6"/>
  <c r="AP967" i="6"/>
  <c r="AQ971" i="6"/>
  <c r="AP971" i="6"/>
  <c r="AQ979" i="6"/>
  <c r="AP979" i="6"/>
  <c r="AP985" i="6"/>
  <c r="AQ985" i="6"/>
  <c r="AQ991" i="6"/>
  <c r="AP991" i="6"/>
  <c r="AP999" i="6"/>
  <c r="AQ999" i="6"/>
  <c r="AQ1007" i="6"/>
  <c r="AP1007" i="6"/>
  <c r="AP1017" i="6"/>
  <c r="AQ1017" i="6"/>
  <c r="AP1021" i="6"/>
  <c r="AQ1021" i="6"/>
  <c r="AP1029" i="6"/>
  <c r="AQ1029" i="6"/>
  <c r="AQ1037" i="6"/>
  <c r="AP1037" i="6"/>
  <c r="AQ1043" i="6"/>
  <c r="AP1043" i="6"/>
  <c r="AP1051" i="6"/>
  <c r="AQ1051" i="6"/>
  <c r="AQ1057" i="6"/>
  <c r="AP1057" i="6"/>
  <c r="AQ1065" i="6"/>
  <c r="AP1065" i="6"/>
  <c r="AP1071" i="6"/>
  <c r="AQ1071" i="6"/>
  <c r="AP1079" i="6"/>
  <c r="AQ1079" i="6"/>
  <c r="AQ1085" i="6"/>
  <c r="AP1085" i="6"/>
  <c r="AQ1091" i="6"/>
  <c r="AP1091" i="6"/>
  <c r="AP1097" i="6"/>
  <c r="AQ1097" i="6"/>
  <c r="AP1103" i="6"/>
  <c r="AQ1103" i="6"/>
  <c r="AQ1109" i="6"/>
  <c r="AP1109" i="6"/>
  <c r="AQ1119" i="6"/>
  <c r="AP1119" i="6"/>
  <c r="AP1123" i="6"/>
  <c r="AQ1123" i="6"/>
  <c r="AP1131" i="6"/>
  <c r="AQ1131" i="6"/>
  <c r="AP1137" i="6"/>
  <c r="AQ1137" i="6"/>
  <c r="AQ1145" i="6"/>
  <c r="AP1145" i="6"/>
  <c r="AP1155" i="6"/>
  <c r="AQ1155" i="6"/>
  <c r="AP1159" i="6"/>
  <c r="AQ1159" i="6"/>
  <c r="AP1165" i="6"/>
  <c r="AQ1165" i="6"/>
  <c r="AP1175" i="6"/>
  <c r="AQ1175" i="6"/>
  <c r="AP1183" i="6"/>
  <c r="AQ1183" i="6"/>
  <c r="AQ1189" i="6"/>
  <c r="AP1189" i="6"/>
  <c r="AP1197" i="6"/>
  <c r="AQ1197" i="6"/>
  <c r="AP1203" i="6"/>
  <c r="AQ1203" i="6"/>
  <c r="AQ1207" i="6"/>
  <c r="AP1207" i="6"/>
  <c r="AE18" i="7"/>
  <c r="Z18" i="7"/>
  <c r="AE24" i="7"/>
  <c r="Z24" i="7"/>
  <c r="AE32" i="7"/>
  <c r="Z32" i="7"/>
  <c r="AE38" i="7"/>
  <c r="Z38" i="7"/>
  <c r="AE44" i="7"/>
  <c r="Z44" i="7"/>
  <c r="AE50" i="7"/>
  <c r="Z50" i="7"/>
  <c r="Z54" i="7"/>
  <c r="AE54" i="7"/>
  <c r="Z60" i="7"/>
  <c r="AE60" i="7"/>
  <c r="Z66" i="7"/>
  <c r="AE66" i="7"/>
  <c r="Z74" i="7"/>
  <c r="AE74" i="7"/>
  <c r="Z80" i="7"/>
  <c r="AE80" i="7"/>
  <c r="Z86" i="7"/>
  <c r="AE86" i="7"/>
  <c r="Z96" i="7"/>
  <c r="AE96" i="7"/>
  <c r="Z102" i="7"/>
  <c r="AE102" i="7"/>
  <c r="Z106" i="7"/>
  <c r="AE106" i="7"/>
  <c r="Z112" i="7"/>
  <c r="AE112" i="7"/>
  <c r="AE118" i="7"/>
  <c r="Z118" i="7"/>
  <c r="AE124" i="7"/>
  <c r="Z124" i="7"/>
  <c r="Z132" i="7"/>
  <c r="AE132" i="7"/>
  <c r="Z138" i="7"/>
  <c r="AE138" i="7"/>
  <c r="AE144" i="7"/>
  <c r="Z144" i="7"/>
  <c r="Z150" i="7"/>
  <c r="AE150" i="7"/>
  <c r="Z160" i="7"/>
  <c r="AE160" i="7"/>
  <c r="Z168" i="7"/>
  <c r="AE168" i="7"/>
  <c r="Z174" i="7"/>
  <c r="AE174" i="7"/>
  <c r="Z180" i="7"/>
  <c r="AE180" i="7"/>
  <c r="Z186" i="7"/>
  <c r="AE186" i="7"/>
  <c r="Z194" i="7"/>
  <c r="AE194" i="7"/>
  <c r="Z200" i="7"/>
  <c r="AE200" i="7"/>
  <c r="Z206" i="7"/>
  <c r="AE206" i="7"/>
  <c r="Z214" i="7"/>
  <c r="AE214" i="7"/>
  <c r="Z220" i="7"/>
  <c r="AE220" i="7"/>
  <c r="AE226" i="7"/>
  <c r="Z226" i="7"/>
  <c r="Z234" i="7"/>
  <c r="AE234" i="7"/>
  <c r="AE240" i="7"/>
  <c r="Z240" i="7"/>
  <c r="Z246" i="7"/>
  <c r="AE246" i="7"/>
  <c r="Z252" i="7"/>
  <c r="AE252" i="7"/>
  <c r="Z258" i="7"/>
  <c r="AE258" i="7"/>
  <c r="Z266" i="7"/>
  <c r="AE266" i="7"/>
  <c r="Z272" i="7"/>
  <c r="AE272" i="7"/>
  <c r="Z280" i="7"/>
  <c r="AE280" i="7"/>
  <c r="Z288" i="7"/>
  <c r="AE288" i="7"/>
  <c r="AE294" i="7"/>
  <c r="Z294" i="7"/>
  <c r="Z300" i="7"/>
  <c r="AE300" i="7"/>
  <c r="Z306" i="7"/>
  <c r="AE306" i="7"/>
  <c r="AE312" i="7"/>
  <c r="Z312" i="7"/>
  <c r="Z318" i="7"/>
  <c r="AE318" i="7"/>
  <c r="AE324" i="7"/>
  <c r="Z324" i="7"/>
  <c r="AE330" i="7"/>
  <c r="Z330" i="7"/>
  <c r="Z336" i="7"/>
  <c r="AE336" i="7"/>
  <c r="Z344" i="7"/>
  <c r="AE344" i="7"/>
  <c r="AE348" i="7"/>
  <c r="Z348" i="7"/>
  <c r="AE354" i="7"/>
  <c r="Z354" i="7"/>
  <c r="Z360" i="7"/>
  <c r="AE360" i="7"/>
  <c r="Z366" i="7"/>
  <c r="AE366" i="7"/>
  <c r="Z372" i="7"/>
  <c r="AE372" i="7"/>
  <c r="Z382" i="7"/>
  <c r="AE382" i="7"/>
  <c r="Z388" i="7"/>
  <c r="AE388" i="7"/>
  <c r="Z396" i="7"/>
  <c r="AE396" i="7"/>
  <c r="Z402" i="7"/>
  <c r="AE402" i="7"/>
  <c r="Z408" i="7"/>
  <c r="AE408" i="7"/>
  <c r="Z416" i="7"/>
  <c r="AE416" i="7"/>
  <c r="Z422" i="7"/>
  <c r="AE422" i="7"/>
  <c r="Z430" i="7"/>
  <c r="AE430" i="7"/>
  <c r="AE438" i="7"/>
  <c r="Z438" i="7"/>
  <c r="Z446" i="7"/>
  <c r="AE446" i="7"/>
  <c r="AE450" i="7"/>
  <c r="Z450" i="7"/>
  <c r="AE460" i="7"/>
  <c r="Z460" i="7"/>
  <c r="Z464" i="7"/>
  <c r="AE464" i="7"/>
  <c r="Z470" i="7"/>
  <c r="AE470" i="7"/>
  <c r="Z476" i="7"/>
  <c r="AE476" i="7"/>
  <c r="AE482" i="7"/>
  <c r="Z482" i="7"/>
  <c r="Z488" i="7"/>
  <c r="AE488" i="7"/>
  <c r="Z496" i="7"/>
  <c r="AE496" i="7"/>
  <c r="Z502" i="7"/>
  <c r="AE502" i="7"/>
  <c r="Z508" i="7"/>
  <c r="AE508" i="7"/>
  <c r="AE514" i="7"/>
  <c r="Z514" i="7"/>
  <c r="Z520" i="7"/>
  <c r="AE520" i="7"/>
  <c r="Z526" i="7"/>
  <c r="AE526" i="7"/>
  <c r="Z534" i="7"/>
  <c r="AE534" i="7"/>
  <c r="Z540" i="7"/>
  <c r="AE540" i="7"/>
  <c r="Z546" i="7"/>
  <c r="AE546" i="7"/>
  <c r="Z554" i="7"/>
  <c r="AE554" i="7"/>
  <c r="Z562" i="7"/>
  <c r="AE562" i="7"/>
  <c r="Z570" i="7"/>
  <c r="AE570" i="7"/>
  <c r="Z576" i="7"/>
  <c r="AE576" i="7"/>
  <c r="Z584" i="7"/>
  <c r="AE584" i="7"/>
  <c r="Z590" i="7"/>
  <c r="AE590" i="7"/>
  <c r="Z598" i="7"/>
  <c r="AE598" i="7"/>
  <c r="Z604" i="7"/>
  <c r="AE604" i="7"/>
  <c r="Z610" i="7"/>
  <c r="AE610" i="7"/>
  <c r="Z618" i="7"/>
  <c r="AE618" i="7"/>
  <c r="Z624" i="7"/>
  <c r="AE624" i="7"/>
  <c r="Z628" i="7"/>
  <c r="AE628" i="7"/>
  <c r="Z634" i="7"/>
  <c r="AE634" i="7"/>
  <c r="Z642" i="7"/>
  <c r="AE642" i="7"/>
  <c r="Z650" i="7"/>
  <c r="AE650" i="7"/>
  <c r="AE656" i="7"/>
  <c r="Z656" i="7"/>
  <c r="AE664" i="7"/>
  <c r="Z664" i="7"/>
  <c r="AE668" i="7"/>
  <c r="Z668" i="7"/>
  <c r="AE674" i="7"/>
  <c r="Z674" i="7"/>
  <c r="Z680" i="7"/>
  <c r="AE680" i="7"/>
  <c r="Z688" i="7"/>
  <c r="AE688" i="7"/>
  <c r="AE694" i="7"/>
  <c r="Z694" i="7"/>
  <c r="Z700" i="7"/>
  <c r="AE700" i="7"/>
  <c r="AE708" i="7"/>
  <c r="Z708" i="7"/>
  <c r="Z716" i="7"/>
  <c r="AE716" i="7"/>
  <c r="Z722" i="7"/>
  <c r="AE722" i="7"/>
  <c r="AE728" i="7"/>
  <c r="Z728" i="7"/>
  <c r="Z734" i="7"/>
  <c r="AE734" i="7"/>
  <c r="AE742" i="7"/>
  <c r="Z742" i="7"/>
  <c r="AE748" i="7"/>
  <c r="Z748" i="7"/>
  <c r="Z752" i="7"/>
  <c r="AE752" i="7"/>
  <c r="AE758" i="7"/>
  <c r="Z758" i="7"/>
  <c r="Z768" i="7"/>
  <c r="AE768" i="7"/>
  <c r="Z776" i="7"/>
  <c r="AE776" i="7"/>
  <c r="Z782" i="7"/>
  <c r="AE782" i="7"/>
  <c r="Z788" i="7"/>
  <c r="AE788" i="7"/>
  <c r="Z796" i="7"/>
  <c r="AE796" i="7"/>
  <c r="Z802" i="7"/>
  <c r="AE802" i="7"/>
  <c r="AE810" i="7"/>
  <c r="Z810" i="7"/>
  <c r="Z816" i="7"/>
  <c r="AE816" i="7"/>
  <c r="Z822" i="7"/>
  <c r="AE822" i="7"/>
  <c r="AE828" i="7"/>
  <c r="Z828" i="7"/>
  <c r="AE836" i="7"/>
  <c r="Z836" i="7"/>
  <c r="Z842" i="7"/>
  <c r="AE842" i="7"/>
  <c r="Z850" i="7"/>
  <c r="AE850" i="7"/>
  <c r="Z858" i="7"/>
  <c r="AE858" i="7"/>
  <c r="Z864" i="7"/>
  <c r="AE864" i="7"/>
  <c r="AE872" i="7"/>
  <c r="Z872" i="7"/>
  <c r="Z878" i="7"/>
  <c r="AE878" i="7"/>
  <c r="Z886" i="7"/>
  <c r="AE886" i="7"/>
  <c r="AE890" i="7"/>
  <c r="Z890" i="7"/>
  <c r="AE898" i="7"/>
  <c r="Z898" i="7"/>
  <c r="Z908" i="7"/>
  <c r="AE908" i="7"/>
  <c r="Z914" i="7"/>
  <c r="AE914" i="7"/>
  <c r="Z918" i="7"/>
  <c r="AE918" i="7"/>
  <c r="Z926" i="7"/>
  <c r="AE926" i="7"/>
  <c r="Z932" i="7"/>
  <c r="AE932" i="7"/>
  <c r="Z938" i="7"/>
  <c r="AE938" i="7"/>
  <c r="AE946" i="7"/>
  <c r="Z946" i="7"/>
  <c r="AE954" i="7"/>
  <c r="Z954" i="7"/>
  <c r="AE960" i="7"/>
  <c r="Z960" i="7"/>
  <c r="AE968" i="7"/>
  <c r="Z968" i="7"/>
  <c r="Z974" i="7"/>
  <c r="AE974" i="7"/>
  <c r="Z980" i="7"/>
  <c r="AE980" i="7"/>
  <c r="Z988" i="7"/>
  <c r="AE988" i="7"/>
  <c r="Z994" i="7"/>
  <c r="AE994" i="7"/>
  <c r="AE998" i="7"/>
  <c r="Z998" i="7"/>
  <c r="AE1006" i="7"/>
  <c r="Z1006" i="7"/>
  <c r="Z1012" i="7"/>
  <c r="AE1012" i="7"/>
  <c r="AE1020" i="7"/>
  <c r="Z1020" i="7"/>
  <c r="Z1026" i="7"/>
  <c r="AE1026" i="7"/>
  <c r="AE1032" i="7"/>
  <c r="Z1032" i="7"/>
  <c r="Z1038" i="7"/>
  <c r="AE1038" i="7"/>
  <c r="Z1046" i="7"/>
  <c r="AE1046" i="7"/>
  <c r="Z1052" i="7"/>
  <c r="AE1052" i="7"/>
  <c r="AE1058" i="7"/>
  <c r="Z1058" i="7"/>
  <c r="Z1064" i="7"/>
  <c r="AE1064" i="7"/>
  <c r="AE1074" i="7"/>
  <c r="Z1074" i="7"/>
  <c r="Z1078" i="7"/>
  <c r="AE1078" i="7"/>
  <c r="Z1084" i="7"/>
  <c r="AE1084" i="7"/>
  <c r="Z1090" i="7"/>
  <c r="AE1090" i="7"/>
  <c r="Z1096" i="7"/>
  <c r="AE1096" i="7"/>
  <c r="Z1102" i="7"/>
  <c r="AE1102" i="7"/>
  <c r="Z1108" i="7"/>
  <c r="AE1108" i="7"/>
  <c r="Z1118" i="7"/>
  <c r="AE1118" i="7"/>
  <c r="Z1124" i="7"/>
  <c r="AE1124" i="7"/>
  <c r="Z1130" i="7"/>
  <c r="AE1130" i="7"/>
  <c r="Z1134" i="7"/>
  <c r="AE1134" i="7"/>
  <c r="Z1138" i="7"/>
  <c r="AE1138" i="7"/>
  <c r="Z1144" i="7"/>
  <c r="AE1144" i="7"/>
  <c r="Z1148" i="7"/>
  <c r="AE1148" i="7"/>
  <c r="Z1152" i="7"/>
  <c r="AE1152" i="7"/>
  <c r="Z1156" i="7"/>
  <c r="AE1156" i="7"/>
  <c r="Z1160" i="7"/>
  <c r="AE1160" i="7"/>
  <c r="Z1164" i="7"/>
  <c r="AE1164" i="7"/>
  <c r="Z1168" i="7"/>
  <c r="AE1168" i="7"/>
  <c r="Z1172" i="7"/>
  <c r="AE1172" i="7"/>
  <c r="Z1176" i="7"/>
  <c r="AE1176" i="7"/>
  <c r="Z1180" i="7"/>
  <c r="AE1180" i="7"/>
  <c r="Z1184" i="7"/>
  <c r="AE1184" i="7"/>
  <c r="Z1188" i="7"/>
  <c r="AE1188" i="7"/>
  <c r="Z1192" i="7"/>
  <c r="AE1192" i="7"/>
  <c r="Z1194" i="7"/>
  <c r="AE1194" i="7"/>
  <c r="Z1198" i="7"/>
  <c r="AE1198" i="7"/>
  <c r="Z1202" i="7"/>
  <c r="AE1202" i="7"/>
  <c r="Z1206" i="7"/>
  <c r="AE1206" i="7"/>
  <c r="Z1210" i="7"/>
  <c r="AE1210" i="7"/>
  <c r="W1204" i="3"/>
  <c r="Y1204" i="3"/>
  <c r="AD1204" i="3"/>
  <c r="AD1192" i="3"/>
  <c r="Y1192" i="3"/>
  <c r="W1192" i="3"/>
  <c r="Y1184" i="3"/>
  <c r="AD1184" i="3"/>
  <c r="W1184" i="3"/>
  <c r="AD1176" i="3"/>
  <c r="Y1176" i="3"/>
  <c r="W1176" i="3"/>
  <c r="Y1164" i="3"/>
  <c r="W1164" i="3"/>
  <c r="AD1164" i="3"/>
  <c r="W1152" i="3"/>
  <c r="Y1152" i="3"/>
  <c r="AD1152" i="3"/>
  <c r="AD1144" i="3"/>
  <c r="W1144" i="3"/>
  <c r="Y1144" i="3"/>
  <c r="W1136" i="3"/>
  <c r="AD1136" i="3"/>
  <c r="Y1136" i="3"/>
  <c r="AD1128" i="3"/>
  <c r="Y1128" i="3"/>
  <c r="W1128" i="3"/>
  <c r="Y1120" i="3"/>
  <c r="AD1120" i="3"/>
  <c r="W1120" i="3"/>
  <c r="AD1112" i="3"/>
  <c r="Y1112" i="3"/>
  <c r="W1112" i="3"/>
  <c r="Y1104" i="3"/>
  <c r="AD1104" i="3"/>
  <c r="W1104" i="3"/>
  <c r="W1092" i="3"/>
  <c r="Y1092" i="3"/>
  <c r="AD1092" i="3"/>
  <c r="Y1084" i="3"/>
  <c r="W1084" i="3"/>
  <c r="AD1084" i="3"/>
  <c r="W1076" i="3"/>
  <c r="Y1076" i="3"/>
  <c r="AD1076" i="3"/>
  <c r="Y1068" i="3"/>
  <c r="W1068" i="3"/>
  <c r="AD1068" i="3"/>
  <c r="Y1056" i="3"/>
  <c r="W1056" i="3"/>
  <c r="AD1056" i="3"/>
  <c r="AD1044" i="3"/>
  <c r="W1044" i="3"/>
  <c r="Y1044" i="3"/>
  <c r="AD1036" i="3"/>
  <c r="W1036" i="3"/>
  <c r="Y1036" i="3"/>
  <c r="AD1028" i="3"/>
  <c r="W1028" i="3"/>
  <c r="Y1028" i="3"/>
  <c r="AD1016" i="3"/>
  <c r="Y1016" i="3"/>
  <c r="W1016" i="3"/>
  <c r="AD1004" i="3"/>
  <c r="W1004" i="3"/>
  <c r="Y1004" i="3"/>
  <c r="AD996" i="3"/>
  <c r="W996" i="3"/>
  <c r="Y996" i="3"/>
  <c r="AD988" i="3"/>
  <c r="W988" i="3"/>
  <c r="Y988" i="3"/>
  <c r="AD976" i="3"/>
  <c r="Y976" i="3"/>
  <c r="W976" i="3"/>
  <c r="AD968" i="3"/>
  <c r="Y968" i="3"/>
  <c r="W968" i="3"/>
  <c r="AD956" i="3"/>
  <c r="W956" i="3"/>
  <c r="Y956" i="3"/>
  <c r="AD948" i="3"/>
  <c r="W948" i="3"/>
  <c r="Y948" i="3"/>
  <c r="AD940" i="3"/>
  <c r="W940" i="3"/>
  <c r="Y940" i="3"/>
  <c r="AD928" i="3"/>
  <c r="Y928" i="3"/>
  <c r="W928" i="3"/>
  <c r="AD920" i="3"/>
  <c r="Y920" i="3"/>
  <c r="W920" i="3"/>
  <c r="AD912" i="3"/>
  <c r="Y912" i="3"/>
  <c r="W912" i="3"/>
  <c r="AD904" i="3"/>
  <c r="Y904" i="3"/>
  <c r="W904" i="3"/>
  <c r="AD892" i="3"/>
  <c r="W892" i="3"/>
  <c r="Y892" i="3"/>
  <c r="AD884" i="3"/>
  <c r="W884" i="3"/>
  <c r="Y884" i="3"/>
  <c r="AD872" i="3"/>
  <c r="W872" i="3"/>
  <c r="Y872" i="3"/>
  <c r="AD864" i="3"/>
  <c r="Y864" i="3"/>
  <c r="W864" i="3"/>
  <c r="AD852" i="3"/>
  <c r="Y852" i="3"/>
  <c r="W852" i="3"/>
  <c r="AD844" i="3"/>
  <c r="W844" i="3"/>
  <c r="Y844" i="3"/>
  <c r="AD836" i="3"/>
  <c r="Y836" i="3"/>
  <c r="AE836" i="3" s="1"/>
  <c r="W836" i="3"/>
  <c r="AD824" i="3"/>
  <c r="W824" i="3"/>
  <c r="Y824" i="3"/>
  <c r="AD816" i="3"/>
  <c r="W816" i="3"/>
  <c r="Y816" i="3"/>
  <c r="AD808" i="3"/>
  <c r="W808" i="3"/>
  <c r="Y808" i="3"/>
  <c r="AD800" i="3"/>
  <c r="W800" i="3"/>
  <c r="Y800" i="3"/>
  <c r="AD788" i="3"/>
  <c r="W788" i="3"/>
  <c r="Y788" i="3"/>
  <c r="AD780" i="3"/>
  <c r="Y780" i="3"/>
  <c r="W780" i="3"/>
  <c r="AD772" i="3"/>
  <c r="W772" i="3"/>
  <c r="Y772" i="3"/>
  <c r="AD760" i="3"/>
  <c r="W760" i="3"/>
  <c r="Y760" i="3"/>
  <c r="AD752" i="3"/>
  <c r="Y752" i="3"/>
  <c r="W752" i="3"/>
  <c r="AD744" i="3"/>
  <c r="W744" i="3"/>
  <c r="Y744" i="3"/>
  <c r="AD732" i="3"/>
  <c r="Y732" i="3"/>
  <c r="W732" i="3"/>
  <c r="AD724" i="3"/>
  <c r="W724" i="3"/>
  <c r="Y724" i="3"/>
  <c r="AD712" i="3"/>
  <c r="W712" i="3"/>
  <c r="Y712" i="3"/>
  <c r="AD704" i="3"/>
  <c r="Y704" i="3"/>
  <c r="W704" i="3"/>
  <c r="AD696" i="3"/>
  <c r="W696" i="3"/>
  <c r="Y696" i="3"/>
  <c r="AD684" i="3"/>
  <c r="Y684" i="3"/>
  <c r="AE684" i="3" s="1"/>
  <c r="W684" i="3"/>
  <c r="AD676" i="3"/>
  <c r="W676" i="3"/>
  <c r="Y676" i="3"/>
  <c r="AD664" i="3"/>
  <c r="W664" i="3"/>
  <c r="Y664" i="3"/>
  <c r="AD656" i="3"/>
  <c r="Y656" i="3"/>
  <c r="W656" i="3"/>
  <c r="AD648" i="3"/>
  <c r="W648" i="3"/>
  <c r="Y648" i="3"/>
  <c r="AD636" i="3"/>
  <c r="Y636" i="3"/>
  <c r="W636" i="3"/>
  <c r="AD628" i="3"/>
  <c r="W628" i="3"/>
  <c r="Y628" i="3"/>
  <c r="AD616" i="3"/>
  <c r="W616" i="3"/>
  <c r="Y616" i="3"/>
  <c r="AD608" i="3"/>
  <c r="Y608" i="3"/>
  <c r="AE608" i="3" s="1"/>
  <c r="W608" i="3"/>
  <c r="AD600" i="3"/>
  <c r="W600" i="3"/>
  <c r="Y600" i="3"/>
  <c r="AD592" i="3"/>
  <c r="Y592" i="3"/>
  <c r="W592" i="3"/>
  <c r="AD580" i="3"/>
  <c r="W580" i="3"/>
  <c r="Y580" i="3"/>
  <c r="AD572" i="3"/>
  <c r="Y572" i="3"/>
  <c r="W572" i="3"/>
  <c r="AD564" i="3"/>
  <c r="W564" i="3"/>
  <c r="Y564" i="3"/>
  <c r="AD552" i="3"/>
  <c r="W552" i="3"/>
  <c r="Y552" i="3"/>
  <c r="AD544" i="3"/>
  <c r="Y544" i="3"/>
  <c r="W544" i="3"/>
  <c r="Y532" i="3"/>
  <c r="W532" i="3"/>
  <c r="AD532" i="3"/>
  <c r="Y524" i="3"/>
  <c r="W524" i="3"/>
  <c r="AD524" i="3"/>
  <c r="Y512" i="3"/>
  <c r="W512" i="3"/>
  <c r="AD512" i="3"/>
  <c r="Y504" i="3"/>
  <c r="W504" i="3"/>
  <c r="AD504" i="3"/>
  <c r="Y496" i="3"/>
  <c r="W496" i="3"/>
  <c r="AD496" i="3"/>
  <c r="Y484" i="3"/>
  <c r="W484" i="3"/>
  <c r="AD484" i="3"/>
  <c r="Y472" i="3"/>
  <c r="W472" i="3"/>
  <c r="AD472" i="3"/>
  <c r="Y464" i="3"/>
  <c r="W464" i="3"/>
  <c r="AD464" i="3"/>
  <c r="Y456" i="3"/>
  <c r="W456" i="3"/>
  <c r="AD456" i="3"/>
  <c r="Y444" i="3"/>
  <c r="W444" i="3"/>
  <c r="AD444" i="3"/>
  <c r="Y436" i="3"/>
  <c r="W436" i="3"/>
  <c r="AD436" i="3"/>
  <c r="Y428" i="3"/>
  <c r="W428" i="3"/>
  <c r="AD428" i="3"/>
  <c r="Y420" i="3"/>
  <c r="W420" i="3"/>
  <c r="AD420" i="3"/>
  <c r="Y408" i="3"/>
  <c r="W408" i="3"/>
  <c r="AD408" i="3"/>
  <c r="Y400" i="3"/>
  <c r="W400" i="3"/>
  <c r="AD400" i="3"/>
  <c r="Y388" i="3"/>
  <c r="W388" i="3"/>
  <c r="AD388" i="3"/>
  <c r="Y380" i="3"/>
  <c r="W380" i="3"/>
  <c r="AD380" i="3"/>
  <c r="Y372" i="3"/>
  <c r="W372" i="3"/>
  <c r="AD372" i="3"/>
  <c r="Y364" i="3"/>
  <c r="W364" i="3"/>
  <c r="AD364" i="3"/>
  <c r="AD356" i="3"/>
  <c r="Y356" i="3"/>
  <c r="W356" i="3"/>
  <c r="AD348" i="3"/>
  <c r="Y348" i="3"/>
  <c r="W348" i="3"/>
  <c r="AD340" i="3"/>
  <c r="Y340" i="3"/>
  <c r="W340" i="3"/>
  <c r="AD332" i="3"/>
  <c r="W332" i="3"/>
  <c r="Y332" i="3"/>
  <c r="W320" i="3"/>
  <c r="Y320" i="3"/>
  <c r="AD320" i="3"/>
  <c r="AD312" i="3"/>
  <c r="W312" i="3"/>
  <c r="Y312" i="3"/>
  <c r="AD304" i="3"/>
  <c r="Y304" i="3"/>
  <c r="W304" i="3"/>
  <c r="AD292" i="3"/>
  <c r="W292" i="3"/>
  <c r="Y292" i="3"/>
  <c r="AD284" i="3"/>
  <c r="Y284" i="3"/>
  <c r="W284" i="3"/>
  <c r="AD276" i="3"/>
  <c r="W276" i="3"/>
  <c r="Y276" i="3"/>
  <c r="AD268" i="3"/>
  <c r="Y268" i="3"/>
  <c r="W268" i="3"/>
  <c r="AD260" i="3"/>
  <c r="W260" i="3"/>
  <c r="Y260" i="3"/>
  <c r="AD248" i="3"/>
  <c r="W248" i="3"/>
  <c r="Y248" i="3"/>
  <c r="AD240" i="3"/>
  <c r="Y240" i="3"/>
  <c r="AE240" i="3" s="1"/>
  <c r="W240" i="3"/>
  <c r="AD228" i="3"/>
  <c r="W228" i="3"/>
  <c r="Y228" i="3"/>
  <c r="AD220" i="3"/>
  <c r="Y220" i="3"/>
  <c r="W220" i="3"/>
  <c r="Y212" i="3"/>
  <c r="W212" i="3"/>
  <c r="AD212" i="3"/>
  <c r="Y204" i="3"/>
  <c r="W204" i="3"/>
  <c r="AD204" i="3"/>
  <c r="W192" i="3"/>
  <c r="Y192" i="3"/>
  <c r="AD192" i="3"/>
  <c r="W184" i="3"/>
  <c r="Y184" i="3"/>
  <c r="AD184" i="3"/>
  <c r="Y172" i="3"/>
  <c r="AD172" i="3"/>
  <c r="W172" i="3"/>
  <c r="Y164" i="3"/>
  <c r="AD164" i="3"/>
  <c r="W164" i="3"/>
  <c r="Y156" i="3"/>
  <c r="AD156" i="3"/>
  <c r="W156" i="3"/>
  <c r="Y148" i="3"/>
  <c r="AD148" i="3"/>
  <c r="W148" i="3"/>
  <c r="W136" i="3"/>
  <c r="AD136" i="3"/>
  <c r="Y136" i="3"/>
  <c r="AD128" i="3"/>
  <c r="Y128" i="3"/>
  <c r="W128" i="3"/>
  <c r="Y120" i="3"/>
  <c r="W120" i="3"/>
  <c r="AD120" i="3"/>
  <c r="W112" i="3"/>
  <c r="Y112" i="3"/>
  <c r="AD112" i="3"/>
  <c r="AD104" i="3"/>
  <c r="W104" i="3"/>
  <c r="Y104" i="3"/>
  <c r="AD96" i="3"/>
  <c r="W96" i="3"/>
  <c r="Y96" i="3"/>
  <c r="AD88" i="3"/>
  <c r="W88" i="3"/>
  <c r="Y88" i="3"/>
  <c r="AD76" i="3"/>
  <c r="Y76" i="3"/>
  <c r="W76" i="3"/>
  <c r="AD68" i="3"/>
  <c r="Y68" i="3"/>
  <c r="W68" i="3"/>
  <c r="W56" i="3"/>
  <c r="AD56" i="3"/>
  <c r="Y56" i="3"/>
  <c r="Y48" i="3"/>
  <c r="AD48" i="3"/>
  <c r="W48" i="3"/>
  <c r="Y40" i="3"/>
  <c r="AD40" i="3"/>
  <c r="W40" i="3"/>
  <c r="Y32" i="3"/>
  <c r="AD32" i="3"/>
  <c r="W32" i="3"/>
  <c r="Y24" i="3"/>
  <c r="AD24" i="3"/>
  <c r="W24" i="3"/>
  <c r="W20" i="3"/>
  <c r="Y20" i="3"/>
  <c r="AD20" i="3"/>
  <c r="AQ20" i="6"/>
  <c r="AP20" i="6"/>
  <c r="AP24" i="6"/>
  <c r="AQ24" i="6"/>
  <c r="AP28" i="6"/>
  <c r="AQ28" i="6"/>
  <c r="AP34" i="6"/>
  <c r="AQ34" i="6"/>
  <c r="AQ38" i="6"/>
  <c r="AP38" i="6"/>
  <c r="AP42" i="6"/>
  <c r="AQ42" i="6"/>
  <c r="AP48" i="6"/>
  <c r="AQ48" i="6"/>
  <c r="AP54" i="6"/>
  <c r="AQ54" i="6"/>
  <c r="AP58" i="6"/>
  <c r="AQ58" i="6"/>
  <c r="AP64" i="6"/>
  <c r="AQ64" i="6"/>
  <c r="AP70" i="6"/>
  <c r="AQ70" i="6"/>
  <c r="AP74" i="6"/>
  <c r="AQ74" i="6"/>
  <c r="AQ80" i="6"/>
  <c r="AP80" i="6"/>
  <c r="AQ86" i="6"/>
  <c r="AP86" i="6"/>
  <c r="AQ92" i="6"/>
  <c r="AP92" i="6"/>
  <c r="AQ96" i="6"/>
  <c r="AP96" i="6"/>
  <c r="AQ100" i="6"/>
  <c r="AP100" i="6"/>
  <c r="AQ106" i="6"/>
  <c r="AP106" i="6"/>
  <c r="AQ112" i="6"/>
  <c r="AP112" i="6"/>
  <c r="AQ116" i="6"/>
  <c r="AP116" i="6"/>
  <c r="AP122" i="6"/>
  <c r="AQ122" i="6"/>
  <c r="AP126" i="6"/>
  <c r="AQ126" i="6"/>
  <c r="AQ132" i="6"/>
  <c r="AP132" i="6"/>
  <c r="AQ136" i="6"/>
  <c r="AP136" i="6"/>
  <c r="AQ142" i="6"/>
  <c r="AP142" i="6"/>
  <c r="AQ146" i="6"/>
  <c r="AP146" i="6"/>
  <c r="AP152" i="6"/>
  <c r="AQ152" i="6"/>
  <c r="AP156" i="6"/>
  <c r="AQ156" i="6"/>
  <c r="AP162" i="6"/>
  <c r="AQ162" i="6"/>
  <c r="AQ166" i="6"/>
  <c r="AP166" i="6"/>
  <c r="AQ172" i="6"/>
  <c r="AP172" i="6"/>
  <c r="AP176" i="6"/>
  <c r="AQ176" i="6"/>
  <c r="AP180" i="6"/>
  <c r="AQ180" i="6"/>
  <c r="AP186" i="6"/>
  <c r="AQ186" i="6"/>
  <c r="AP190" i="6"/>
  <c r="AQ190" i="6"/>
  <c r="AQ196" i="6"/>
  <c r="AP196" i="6"/>
  <c r="AP200" i="6"/>
  <c r="AQ200" i="6"/>
  <c r="AQ206" i="6"/>
  <c r="AP206" i="6"/>
  <c r="AQ210" i="6"/>
  <c r="AP210" i="6"/>
  <c r="AP216" i="6"/>
  <c r="AQ216" i="6"/>
  <c r="AQ220" i="6"/>
  <c r="AP220" i="6"/>
  <c r="AQ226" i="6"/>
  <c r="AP226" i="6"/>
  <c r="AP232" i="6"/>
  <c r="AQ232" i="6"/>
  <c r="AP236" i="6"/>
  <c r="AQ236" i="6"/>
  <c r="AP242" i="6"/>
  <c r="AQ242" i="6"/>
  <c r="AP246" i="6"/>
  <c r="AQ246" i="6"/>
  <c r="AP252" i="6"/>
  <c r="AQ252" i="6"/>
  <c r="AP258" i="6"/>
  <c r="AQ258" i="6"/>
  <c r="AP262" i="6"/>
  <c r="AQ262" i="6"/>
  <c r="AP268" i="6"/>
  <c r="AQ268" i="6"/>
  <c r="AP274" i="6"/>
  <c r="AQ274" i="6"/>
  <c r="AQ278" i="6"/>
  <c r="AP278" i="6"/>
  <c r="AQ284" i="6"/>
  <c r="AP284" i="6"/>
  <c r="AP290" i="6"/>
  <c r="AQ290" i="6"/>
  <c r="AP294" i="6"/>
  <c r="AQ294" i="6"/>
  <c r="AQ300" i="6"/>
  <c r="AP300" i="6"/>
  <c r="AQ306" i="6"/>
  <c r="AP306" i="6"/>
  <c r="AP310" i="6"/>
  <c r="AQ310" i="6"/>
  <c r="AP314" i="6"/>
  <c r="AQ314" i="6"/>
  <c r="AQ318" i="6"/>
  <c r="AP318" i="6"/>
  <c r="AQ324" i="6"/>
  <c r="AP324" i="6"/>
  <c r="AP328" i="6"/>
  <c r="AQ328" i="6"/>
  <c r="AP334" i="6"/>
  <c r="AQ334" i="6"/>
  <c r="AQ338" i="6"/>
  <c r="AP338" i="6"/>
  <c r="AP344" i="6"/>
  <c r="AQ344" i="6"/>
  <c r="AP348" i="6"/>
  <c r="AQ348" i="6"/>
  <c r="AQ354" i="6"/>
  <c r="AP354" i="6"/>
  <c r="AP358" i="6"/>
  <c r="AQ358" i="6"/>
  <c r="AP364" i="6"/>
  <c r="AQ364" i="6"/>
  <c r="AP368" i="6"/>
  <c r="AQ368" i="6"/>
  <c r="AP374" i="6"/>
  <c r="AQ374" i="6"/>
  <c r="AP378" i="6"/>
  <c r="AQ378" i="6"/>
  <c r="AP384" i="6"/>
  <c r="AQ384" i="6"/>
  <c r="AQ388" i="6"/>
  <c r="AP388" i="6"/>
  <c r="AQ394" i="6"/>
  <c r="AP394" i="6"/>
  <c r="AQ398" i="6"/>
  <c r="AP398" i="6"/>
  <c r="AQ402" i="6"/>
  <c r="AP402" i="6"/>
  <c r="AQ408" i="6"/>
  <c r="AP408" i="6"/>
  <c r="AP412" i="6"/>
  <c r="AQ412" i="6"/>
  <c r="AP416" i="6"/>
  <c r="AQ416" i="6"/>
  <c r="AP422" i="6"/>
  <c r="AQ422" i="6"/>
  <c r="AP426" i="6"/>
  <c r="AQ426" i="6"/>
  <c r="AP430" i="6"/>
  <c r="AQ430" i="6"/>
  <c r="AQ434" i="6"/>
  <c r="AP434" i="6"/>
  <c r="AP438" i="6"/>
  <c r="AQ438" i="6"/>
  <c r="AQ440" i="6"/>
  <c r="AP440" i="6"/>
  <c r="AP442" i="6"/>
  <c r="AQ442" i="6"/>
  <c r="AP444" i="6"/>
  <c r="AQ444" i="6"/>
  <c r="AP446" i="6"/>
  <c r="AQ446" i="6"/>
  <c r="AQ448" i="6"/>
  <c r="AP448" i="6"/>
  <c r="AP450" i="6"/>
  <c r="AQ450" i="6"/>
  <c r="AQ452" i="6"/>
  <c r="AP452" i="6"/>
  <c r="AQ454" i="6"/>
  <c r="AP454" i="6"/>
  <c r="AP456" i="6"/>
  <c r="AQ456" i="6"/>
  <c r="AQ458" i="6"/>
  <c r="AP458" i="6"/>
  <c r="AP460" i="6"/>
  <c r="AQ460" i="6"/>
  <c r="AP462" i="6"/>
  <c r="AQ462" i="6"/>
  <c r="AQ464" i="6"/>
  <c r="AP464" i="6"/>
  <c r="AQ466" i="6"/>
  <c r="AP466" i="6"/>
  <c r="AP468" i="6"/>
  <c r="AQ468" i="6"/>
  <c r="AP470" i="6"/>
  <c r="AQ470" i="6"/>
  <c r="AQ472" i="6"/>
  <c r="AP472" i="6"/>
  <c r="AQ474" i="6"/>
  <c r="AP474" i="6"/>
  <c r="AP476" i="6"/>
  <c r="AQ476" i="6"/>
  <c r="AP478" i="6"/>
  <c r="AQ478" i="6"/>
  <c r="AQ480" i="6"/>
  <c r="AP480" i="6"/>
  <c r="AQ482" i="6"/>
  <c r="AP482" i="6"/>
  <c r="AP484" i="6"/>
  <c r="AQ484" i="6"/>
  <c r="AP486" i="6"/>
  <c r="AQ486" i="6"/>
  <c r="AQ488" i="6"/>
  <c r="AP488" i="6"/>
  <c r="AQ490" i="6"/>
  <c r="AP490" i="6"/>
  <c r="AP492" i="6"/>
  <c r="AQ492" i="6"/>
  <c r="AP494" i="6"/>
  <c r="AQ494" i="6"/>
  <c r="AQ496" i="6"/>
  <c r="AP496" i="6"/>
  <c r="AQ498" i="6"/>
  <c r="AP498" i="6"/>
  <c r="AP500" i="6"/>
  <c r="AQ500" i="6"/>
  <c r="AP502" i="6"/>
  <c r="AQ502" i="6"/>
  <c r="AQ504" i="6"/>
  <c r="AP504" i="6"/>
  <c r="AQ506" i="6"/>
  <c r="AP506" i="6"/>
  <c r="AP508" i="6"/>
  <c r="AQ508" i="6"/>
  <c r="AP510" i="6"/>
  <c r="AQ510" i="6"/>
  <c r="AQ512" i="6"/>
  <c r="AP512" i="6"/>
  <c r="AQ514" i="6"/>
  <c r="AP514" i="6"/>
  <c r="AP516" i="6"/>
  <c r="AQ516" i="6"/>
  <c r="AP518" i="6"/>
  <c r="AQ518" i="6"/>
  <c r="AQ520" i="6"/>
  <c r="AP520" i="6"/>
  <c r="AQ522" i="6"/>
  <c r="AP522" i="6"/>
  <c r="AP524" i="6"/>
  <c r="AQ524" i="6"/>
  <c r="AQ526" i="6"/>
  <c r="AP526" i="6"/>
  <c r="AQ528" i="6"/>
  <c r="AP528" i="6"/>
  <c r="AQ530" i="6"/>
  <c r="AP530" i="6"/>
  <c r="AQ532" i="6"/>
  <c r="AP532" i="6"/>
  <c r="AQ534" i="6"/>
  <c r="AP534" i="6"/>
  <c r="AQ536" i="6"/>
  <c r="AP536" i="6"/>
  <c r="AQ538" i="6"/>
  <c r="AP538" i="6"/>
  <c r="AQ540" i="6"/>
  <c r="AP540" i="6"/>
  <c r="AQ542" i="6"/>
  <c r="AP542" i="6"/>
  <c r="AQ544" i="6"/>
  <c r="AP544" i="6"/>
  <c r="AQ546" i="6"/>
  <c r="AP546" i="6"/>
  <c r="AP548" i="6"/>
  <c r="AQ548" i="6"/>
  <c r="AQ550" i="6"/>
  <c r="AP550" i="6"/>
  <c r="AQ552" i="6"/>
  <c r="AP552" i="6"/>
  <c r="AQ554" i="6"/>
  <c r="AP554" i="6"/>
  <c r="AQ556" i="6"/>
  <c r="AP556" i="6"/>
  <c r="AQ558" i="6"/>
  <c r="AP558" i="6"/>
  <c r="AQ560" i="6"/>
  <c r="AP560" i="6"/>
  <c r="AQ562" i="6"/>
  <c r="AP562" i="6"/>
  <c r="AQ564" i="6"/>
  <c r="AP564" i="6"/>
  <c r="AQ566" i="6"/>
  <c r="AP566" i="6"/>
  <c r="AQ568" i="6"/>
  <c r="AP568" i="6"/>
  <c r="AP570" i="6"/>
  <c r="AQ570" i="6"/>
  <c r="AQ572" i="6"/>
  <c r="AP572" i="6"/>
  <c r="AQ574" i="6"/>
  <c r="AP574" i="6"/>
  <c r="AP576" i="6"/>
  <c r="AQ576" i="6"/>
  <c r="AP578" i="6"/>
  <c r="AQ578" i="6"/>
  <c r="AP580" i="6"/>
  <c r="AQ580" i="6"/>
  <c r="AQ582" i="6"/>
  <c r="AP582" i="6"/>
  <c r="AQ584" i="6"/>
  <c r="AP584" i="6"/>
  <c r="AP586" i="6"/>
  <c r="AQ586" i="6"/>
  <c r="AP588" i="6"/>
  <c r="AQ588" i="6"/>
  <c r="AP590" i="6"/>
  <c r="AQ590" i="6"/>
  <c r="AP592" i="6"/>
  <c r="AQ592" i="6"/>
  <c r="AP594" i="6"/>
  <c r="AQ594" i="6"/>
  <c r="AP596" i="6"/>
  <c r="AQ596" i="6"/>
  <c r="AQ598" i="6"/>
  <c r="AP598" i="6"/>
  <c r="AQ600" i="6"/>
  <c r="AP600" i="6"/>
  <c r="AP602" i="6"/>
  <c r="AQ602" i="6"/>
  <c r="AP604" i="6"/>
  <c r="AQ604" i="6"/>
  <c r="AQ606" i="6"/>
  <c r="AP606" i="6"/>
  <c r="AQ608" i="6"/>
  <c r="AP608" i="6"/>
  <c r="AP612" i="6"/>
  <c r="AQ612" i="6"/>
  <c r="AP614" i="6"/>
  <c r="AQ614" i="6"/>
  <c r="AQ616" i="6"/>
  <c r="AP616" i="6"/>
  <c r="AP618" i="6"/>
  <c r="AQ618" i="6"/>
  <c r="AP620" i="6"/>
  <c r="AQ620" i="6"/>
  <c r="AQ622" i="6"/>
  <c r="AP622" i="6"/>
  <c r="AP624" i="6"/>
  <c r="AQ624" i="6"/>
  <c r="AQ626" i="6"/>
  <c r="AP626" i="6"/>
  <c r="AP628" i="6"/>
  <c r="AQ628" i="6"/>
  <c r="AP630" i="6"/>
  <c r="AQ630" i="6"/>
  <c r="AP632" i="6"/>
  <c r="AQ632" i="6"/>
  <c r="AQ634" i="6"/>
  <c r="AP634" i="6"/>
  <c r="AP636" i="6"/>
  <c r="AQ636" i="6"/>
  <c r="AP638" i="6"/>
  <c r="AQ638" i="6"/>
  <c r="AP640" i="6"/>
  <c r="AQ640" i="6"/>
  <c r="AP642" i="6"/>
  <c r="AQ642" i="6"/>
  <c r="AQ644" i="6"/>
  <c r="AP644" i="6"/>
  <c r="AP646" i="6"/>
  <c r="AQ646" i="6"/>
  <c r="AP648" i="6"/>
  <c r="AQ648" i="6"/>
  <c r="AQ650" i="6"/>
  <c r="AP650" i="6"/>
  <c r="AP652" i="6"/>
  <c r="AQ652" i="6"/>
  <c r="AQ654" i="6"/>
  <c r="AP654" i="6"/>
  <c r="AQ656" i="6"/>
  <c r="AP656" i="6"/>
  <c r="AQ658" i="6"/>
  <c r="AP658" i="6"/>
  <c r="AQ660" i="6"/>
  <c r="AP660" i="6"/>
  <c r="AQ662" i="6"/>
  <c r="AP662" i="6"/>
  <c r="AQ664" i="6"/>
  <c r="AP664" i="6"/>
  <c r="AQ666" i="6"/>
  <c r="AP666" i="6"/>
  <c r="AQ668" i="6"/>
  <c r="AP668" i="6"/>
  <c r="AQ670" i="6"/>
  <c r="AP670" i="6"/>
  <c r="AQ672" i="6"/>
  <c r="AP672" i="6"/>
  <c r="AQ674" i="6"/>
  <c r="AP674" i="6"/>
  <c r="AP676" i="6"/>
  <c r="AQ676" i="6"/>
  <c r="AP678" i="6"/>
  <c r="AQ678" i="6"/>
  <c r="AQ680" i="6"/>
  <c r="AP680" i="6"/>
  <c r="AQ682" i="6"/>
  <c r="AP682" i="6"/>
  <c r="AQ684" i="6"/>
  <c r="AP684" i="6"/>
  <c r="AQ686" i="6"/>
  <c r="AP686" i="6"/>
  <c r="AQ688" i="6"/>
  <c r="AP688" i="6"/>
  <c r="AQ690" i="6"/>
  <c r="AP690" i="6"/>
  <c r="AQ692" i="6"/>
  <c r="AP692" i="6"/>
  <c r="AQ694" i="6"/>
  <c r="AP694" i="6"/>
  <c r="AQ696" i="6"/>
  <c r="AP696" i="6"/>
  <c r="AQ698" i="6"/>
  <c r="AP698" i="6"/>
  <c r="AP700" i="6"/>
  <c r="AQ700" i="6"/>
  <c r="AQ702" i="6"/>
  <c r="AP702" i="6"/>
  <c r="AQ704" i="6"/>
  <c r="AP704" i="6"/>
  <c r="AQ706" i="6"/>
  <c r="AP706" i="6"/>
  <c r="AP708" i="6"/>
  <c r="AQ708" i="6"/>
  <c r="AP710" i="6"/>
  <c r="AQ710" i="6"/>
  <c r="AP712" i="6"/>
  <c r="AQ712" i="6"/>
  <c r="AP714" i="6"/>
  <c r="AQ714" i="6"/>
  <c r="AQ716" i="6"/>
  <c r="AP716" i="6"/>
  <c r="AQ718" i="6"/>
  <c r="AP718" i="6"/>
  <c r="AQ720" i="6"/>
  <c r="AP720" i="6"/>
  <c r="AQ722" i="6"/>
  <c r="AP722" i="6"/>
  <c r="AP724" i="6"/>
  <c r="AQ724" i="6"/>
  <c r="AQ726" i="6"/>
  <c r="AP726" i="6"/>
  <c r="AQ728" i="6"/>
  <c r="AP728" i="6"/>
  <c r="AQ730" i="6"/>
  <c r="AP730" i="6"/>
  <c r="AQ732" i="6"/>
  <c r="AP732" i="6"/>
  <c r="AP734" i="6"/>
  <c r="AQ734" i="6"/>
  <c r="AP736" i="6"/>
  <c r="AQ736" i="6"/>
  <c r="AP738" i="6"/>
  <c r="AQ738" i="6"/>
  <c r="AQ740" i="6"/>
  <c r="AP740" i="6"/>
  <c r="AP742" i="6"/>
  <c r="AQ742" i="6"/>
  <c r="AP744" i="6"/>
  <c r="AQ744" i="6"/>
  <c r="AP746" i="6"/>
  <c r="AQ746" i="6"/>
  <c r="AQ748" i="6"/>
  <c r="AP748" i="6"/>
  <c r="AP750" i="6"/>
  <c r="AQ750" i="6"/>
  <c r="AP752" i="6"/>
  <c r="AQ752" i="6"/>
  <c r="AP754" i="6"/>
  <c r="AQ754" i="6"/>
  <c r="AP756" i="6"/>
  <c r="AQ756" i="6"/>
  <c r="AP758" i="6"/>
  <c r="AQ758" i="6"/>
  <c r="AQ760" i="6"/>
  <c r="AP760" i="6"/>
  <c r="AQ762" i="6"/>
  <c r="AP762" i="6"/>
  <c r="AP764" i="6"/>
  <c r="AQ764" i="6"/>
  <c r="AP766" i="6"/>
  <c r="AQ766" i="6"/>
  <c r="AP768" i="6"/>
  <c r="AQ768" i="6"/>
  <c r="AP770" i="6"/>
  <c r="AQ770" i="6"/>
  <c r="AP772" i="6"/>
  <c r="AQ772" i="6"/>
  <c r="AP774" i="6"/>
  <c r="AQ774" i="6"/>
  <c r="AQ776" i="6"/>
  <c r="AP776" i="6"/>
  <c r="AP778" i="6"/>
  <c r="AQ778" i="6"/>
  <c r="AP780" i="6"/>
  <c r="AQ780" i="6"/>
  <c r="AP782" i="6"/>
  <c r="AQ782" i="6"/>
  <c r="AP784" i="6"/>
  <c r="AQ784" i="6"/>
  <c r="AP786" i="6"/>
  <c r="AQ786" i="6"/>
  <c r="AP788" i="6"/>
  <c r="AQ788" i="6"/>
  <c r="AP790" i="6"/>
  <c r="AQ790" i="6"/>
  <c r="AP792" i="6"/>
  <c r="AQ792" i="6"/>
  <c r="AQ794" i="6"/>
  <c r="AP794" i="6"/>
  <c r="AP796" i="6"/>
  <c r="AQ796" i="6"/>
  <c r="AP798" i="6"/>
  <c r="AQ798" i="6"/>
  <c r="AQ800" i="6"/>
  <c r="AP800" i="6"/>
  <c r="AQ802" i="6"/>
  <c r="AP802" i="6"/>
  <c r="AQ804" i="6"/>
  <c r="AP804" i="6"/>
  <c r="AP806" i="6"/>
  <c r="AQ806" i="6"/>
  <c r="AP808" i="6"/>
  <c r="AQ808" i="6"/>
  <c r="AQ810" i="6"/>
  <c r="AP810" i="6"/>
  <c r="AQ812" i="6"/>
  <c r="AP812" i="6"/>
  <c r="AP814" i="6"/>
  <c r="AQ814" i="6"/>
  <c r="AQ816" i="6"/>
  <c r="AP816" i="6"/>
  <c r="AP818" i="6"/>
  <c r="AQ818" i="6"/>
  <c r="AP820" i="6"/>
  <c r="AQ820" i="6"/>
  <c r="AP822" i="6"/>
  <c r="AQ822" i="6"/>
  <c r="AP824" i="6"/>
  <c r="AQ824" i="6"/>
  <c r="AQ826" i="6"/>
  <c r="AP826" i="6"/>
  <c r="AQ828" i="6"/>
  <c r="AP828" i="6"/>
  <c r="AQ830" i="6"/>
  <c r="AP830" i="6"/>
  <c r="AQ832" i="6"/>
  <c r="AP832" i="6"/>
  <c r="AQ834" i="6"/>
  <c r="AP834" i="6"/>
  <c r="AQ836" i="6"/>
  <c r="AP836" i="6"/>
  <c r="AP838" i="6"/>
  <c r="AQ838" i="6"/>
  <c r="AP840" i="6"/>
  <c r="AQ840" i="6"/>
  <c r="AQ842" i="6"/>
  <c r="AP842" i="6"/>
  <c r="AP844" i="6"/>
  <c r="AQ844" i="6"/>
  <c r="AP846" i="6"/>
  <c r="AQ846" i="6"/>
  <c r="AQ848" i="6"/>
  <c r="AP848" i="6"/>
  <c r="AP850" i="6"/>
  <c r="AQ850" i="6"/>
  <c r="AP852" i="6"/>
  <c r="AQ852" i="6"/>
  <c r="AQ854" i="6"/>
  <c r="AP854" i="6"/>
  <c r="AP856" i="6"/>
  <c r="AQ856" i="6"/>
  <c r="AQ858" i="6"/>
  <c r="AP858" i="6"/>
  <c r="AP860" i="6"/>
  <c r="AQ860" i="6"/>
  <c r="AQ862" i="6"/>
  <c r="AP862" i="6"/>
  <c r="AP864" i="6"/>
  <c r="AQ864" i="6"/>
  <c r="AQ866" i="6"/>
  <c r="AP866" i="6"/>
  <c r="AQ868" i="6"/>
  <c r="AP868" i="6"/>
  <c r="AQ870" i="6"/>
  <c r="AP870" i="6"/>
  <c r="AP872" i="6"/>
  <c r="AQ872" i="6"/>
  <c r="AQ874" i="6"/>
  <c r="AP874" i="6"/>
  <c r="AQ876" i="6"/>
  <c r="AP876" i="6"/>
  <c r="AP878" i="6"/>
  <c r="AQ878" i="6"/>
  <c r="AQ880" i="6"/>
  <c r="AP880" i="6"/>
  <c r="AP882" i="6"/>
  <c r="AQ882" i="6"/>
  <c r="AP884" i="6"/>
  <c r="AQ884" i="6"/>
  <c r="AQ886" i="6"/>
  <c r="AP886" i="6"/>
  <c r="AP888" i="6"/>
  <c r="AQ888" i="6"/>
  <c r="AQ890" i="6"/>
  <c r="AP890" i="6"/>
  <c r="AP892" i="6"/>
  <c r="AQ892" i="6"/>
  <c r="AP894" i="6"/>
  <c r="AQ894" i="6"/>
  <c r="AP896" i="6"/>
  <c r="AQ896" i="6"/>
  <c r="AP898" i="6"/>
  <c r="AQ898" i="6"/>
  <c r="AQ900" i="6"/>
  <c r="AP900" i="6"/>
  <c r="AQ902" i="6"/>
  <c r="AP902" i="6"/>
  <c r="AQ904" i="6"/>
  <c r="AP904" i="6"/>
  <c r="AQ906" i="6"/>
  <c r="AP906" i="6"/>
  <c r="AP908" i="6"/>
  <c r="AQ908" i="6"/>
  <c r="AQ910" i="6"/>
  <c r="AP910" i="6"/>
  <c r="AQ912" i="6"/>
  <c r="AP912" i="6"/>
  <c r="AP914" i="6"/>
  <c r="AQ914" i="6"/>
  <c r="AP916" i="6"/>
  <c r="AQ916" i="6"/>
  <c r="AP918" i="6"/>
  <c r="AQ918" i="6"/>
  <c r="AP920" i="6"/>
  <c r="AQ920" i="6"/>
  <c r="AQ922" i="6"/>
  <c r="AP922" i="6"/>
  <c r="AP924" i="6"/>
  <c r="AQ924" i="6"/>
  <c r="AP926" i="6"/>
  <c r="AQ926" i="6"/>
  <c r="AP928" i="6"/>
  <c r="AQ928" i="6"/>
  <c r="AQ930" i="6"/>
  <c r="AP930" i="6"/>
  <c r="AP932" i="6"/>
  <c r="AQ932" i="6"/>
  <c r="AP934" i="6"/>
  <c r="AQ934" i="6"/>
  <c r="AP936" i="6"/>
  <c r="AQ936" i="6"/>
  <c r="AP938" i="6"/>
  <c r="AQ938" i="6"/>
  <c r="AP940" i="6"/>
  <c r="AQ940" i="6"/>
  <c r="AQ942" i="6"/>
  <c r="AP942" i="6"/>
  <c r="AP944" i="6"/>
  <c r="AQ944" i="6"/>
  <c r="AQ946" i="6"/>
  <c r="AP946" i="6"/>
  <c r="AP948" i="6"/>
  <c r="AQ948" i="6"/>
  <c r="AQ950" i="6"/>
  <c r="AP950" i="6"/>
  <c r="AP952" i="6"/>
  <c r="AQ952" i="6"/>
  <c r="AP954" i="6"/>
  <c r="AQ954" i="6"/>
  <c r="AP956" i="6"/>
  <c r="AQ956" i="6"/>
  <c r="AP958" i="6"/>
  <c r="AQ958" i="6"/>
  <c r="AP960" i="6"/>
  <c r="AQ960" i="6"/>
  <c r="AP962" i="6"/>
  <c r="AQ962" i="6"/>
  <c r="AP964" i="6"/>
  <c r="AQ964" i="6"/>
  <c r="AP966" i="6"/>
  <c r="AQ966" i="6"/>
  <c r="AP968" i="6"/>
  <c r="AQ968" i="6"/>
  <c r="AP970" i="6"/>
  <c r="AQ970" i="6"/>
  <c r="AP972" i="6"/>
  <c r="AQ972" i="6"/>
  <c r="AP974" i="6"/>
  <c r="AQ974" i="6"/>
  <c r="AP976" i="6"/>
  <c r="AQ976" i="6"/>
  <c r="AP978" i="6"/>
  <c r="AQ978" i="6"/>
  <c r="AP980" i="6"/>
  <c r="AQ980" i="6"/>
  <c r="AP982" i="6"/>
  <c r="AQ982" i="6"/>
  <c r="AP984" i="6"/>
  <c r="AQ984" i="6"/>
  <c r="AP986" i="6"/>
  <c r="AQ986" i="6"/>
  <c r="AP988" i="6"/>
  <c r="AQ988" i="6"/>
  <c r="AQ990" i="6"/>
  <c r="AP990" i="6"/>
  <c r="AP992" i="6"/>
  <c r="AQ992" i="6"/>
  <c r="AQ994" i="6"/>
  <c r="AP994" i="6"/>
  <c r="AP996" i="6"/>
  <c r="AQ996" i="6"/>
  <c r="AP998" i="6"/>
  <c r="AQ998" i="6"/>
  <c r="AP1000" i="6"/>
  <c r="AQ1000" i="6"/>
  <c r="AP1002" i="6"/>
  <c r="AQ1002" i="6"/>
  <c r="AP1004" i="6"/>
  <c r="AQ1004" i="6"/>
  <c r="AP1006" i="6"/>
  <c r="AQ1006" i="6"/>
  <c r="AP1008" i="6"/>
  <c r="AQ1008" i="6"/>
  <c r="AQ1010" i="6"/>
  <c r="AP1010" i="6"/>
  <c r="AP1012" i="6"/>
  <c r="AQ1012" i="6"/>
  <c r="AQ1014" i="6"/>
  <c r="AP1014" i="6"/>
  <c r="AP1016" i="6"/>
  <c r="AQ1016" i="6"/>
  <c r="AP1018" i="6"/>
  <c r="AQ1018" i="6"/>
  <c r="AP1020" i="6"/>
  <c r="AQ1020" i="6"/>
  <c r="AP1022" i="6"/>
  <c r="AQ1022" i="6"/>
  <c r="AP1024" i="6"/>
  <c r="AQ1024" i="6"/>
  <c r="AQ1026" i="6"/>
  <c r="AP1026" i="6"/>
  <c r="AP1028" i="6"/>
  <c r="AQ1028" i="6"/>
  <c r="AQ1030" i="6"/>
  <c r="AP1030" i="6"/>
  <c r="AP1032" i="6"/>
  <c r="AQ1032" i="6"/>
  <c r="AQ1034" i="6"/>
  <c r="AP1034" i="6"/>
  <c r="AP1036" i="6"/>
  <c r="AQ1036" i="6"/>
  <c r="AP1038" i="6"/>
  <c r="AQ1038" i="6"/>
  <c r="AP1040" i="6"/>
  <c r="AQ1040" i="6"/>
  <c r="AQ1042" i="6"/>
  <c r="AP1042" i="6"/>
  <c r="AP1044" i="6"/>
  <c r="AQ1044" i="6"/>
  <c r="AP1046" i="6"/>
  <c r="AQ1046" i="6"/>
  <c r="AP1048" i="6"/>
  <c r="AQ1048" i="6"/>
  <c r="AQ1050" i="6"/>
  <c r="AP1050" i="6"/>
  <c r="AP1052" i="6"/>
  <c r="AQ1052" i="6"/>
  <c r="AP1054" i="6"/>
  <c r="AQ1054" i="6"/>
  <c r="AP1056" i="6"/>
  <c r="AQ1056" i="6"/>
  <c r="AP1058" i="6"/>
  <c r="AQ1058" i="6"/>
  <c r="AQ1060" i="6"/>
  <c r="AP1060" i="6"/>
  <c r="AQ1062" i="6"/>
  <c r="AP1062" i="6"/>
  <c r="AP1064" i="6"/>
  <c r="AQ1064" i="6"/>
  <c r="AQ1066" i="6"/>
  <c r="AP1066" i="6"/>
  <c r="AQ1068" i="6"/>
  <c r="AP1068" i="6"/>
  <c r="AP1070" i="6"/>
  <c r="AQ1070" i="6"/>
  <c r="AP1072" i="6"/>
  <c r="AQ1072" i="6"/>
  <c r="AP1074" i="6"/>
  <c r="AQ1074" i="6"/>
  <c r="AP1076" i="6"/>
  <c r="AQ1076" i="6"/>
  <c r="AP1078" i="6"/>
  <c r="AQ1078" i="6"/>
  <c r="AQ1080" i="6"/>
  <c r="AP1080" i="6"/>
  <c r="AQ1082" i="6"/>
  <c r="AP1082" i="6"/>
  <c r="AP1084" i="6"/>
  <c r="AQ1084" i="6"/>
  <c r="AP1086" i="6"/>
  <c r="AQ1086" i="6"/>
  <c r="AQ1088" i="6"/>
  <c r="AP1088" i="6"/>
  <c r="AP1090" i="6"/>
  <c r="AQ1090" i="6"/>
  <c r="AQ1092" i="6"/>
  <c r="AP1092" i="6"/>
  <c r="AP1094" i="6"/>
  <c r="AQ1094" i="6"/>
  <c r="AP1096" i="6"/>
  <c r="AQ1096" i="6"/>
  <c r="AQ1098" i="6"/>
  <c r="AP1098" i="6"/>
  <c r="AP1100" i="6"/>
  <c r="AQ1100" i="6"/>
  <c r="AP1102" i="6"/>
  <c r="AQ1102" i="6"/>
  <c r="AQ1104" i="6"/>
  <c r="AP1104" i="6"/>
  <c r="AQ1106" i="6"/>
  <c r="AP1106" i="6"/>
  <c r="AP1108" i="6"/>
  <c r="AQ1108" i="6"/>
  <c r="AP1110" i="6"/>
  <c r="AQ1110" i="6"/>
  <c r="AQ1112" i="6"/>
  <c r="AP1112" i="6"/>
  <c r="AP1114" i="6"/>
  <c r="AQ1114" i="6"/>
  <c r="AQ1116" i="6"/>
  <c r="AP1116" i="6"/>
  <c r="AP1118" i="6"/>
  <c r="AQ1118" i="6"/>
  <c r="AP1120" i="6"/>
  <c r="AQ1120" i="6"/>
  <c r="AP1122" i="6"/>
  <c r="AQ1122" i="6"/>
  <c r="AP1124" i="6"/>
  <c r="AQ1124" i="6"/>
  <c r="AQ1126" i="6"/>
  <c r="AP1126" i="6"/>
  <c r="AQ1128" i="6"/>
  <c r="AP1128" i="6"/>
  <c r="AP1130" i="6"/>
  <c r="AQ1130" i="6"/>
  <c r="AQ1132" i="6"/>
  <c r="AP1132" i="6"/>
  <c r="AP1134" i="6"/>
  <c r="AQ1134" i="6"/>
  <c r="AP1136" i="6"/>
  <c r="AQ1136" i="6"/>
  <c r="AP1138" i="6"/>
  <c r="AQ1138" i="6"/>
  <c r="AQ1140" i="6"/>
  <c r="AP1140" i="6"/>
  <c r="AP1142" i="6"/>
  <c r="AQ1142" i="6"/>
  <c r="AP1144" i="6"/>
  <c r="AQ1144" i="6"/>
  <c r="AQ1146" i="6"/>
  <c r="AP1146" i="6"/>
  <c r="AQ1148" i="6"/>
  <c r="AP1148" i="6"/>
  <c r="AP1150" i="6"/>
  <c r="AQ1150" i="6"/>
  <c r="AP1152" i="6"/>
  <c r="AQ1152" i="6"/>
  <c r="AP1154" i="6"/>
  <c r="AQ1154" i="6"/>
  <c r="AQ1156" i="6"/>
  <c r="AP1156" i="6"/>
  <c r="AP1158" i="6"/>
  <c r="AQ1158" i="6"/>
  <c r="AQ1160" i="6"/>
  <c r="AP1160" i="6"/>
  <c r="AQ1162" i="6"/>
  <c r="AP1162" i="6"/>
  <c r="AP1164" i="6"/>
  <c r="AQ1164" i="6"/>
  <c r="AP1166" i="6"/>
  <c r="AQ1166" i="6"/>
  <c r="AQ1168" i="6"/>
  <c r="AP1168" i="6"/>
  <c r="AP1170" i="6"/>
  <c r="AQ1170" i="6"/>
  <c r="AP1172" i="6"/>
  <c r="AQ1172" i="6"/>
  <c r="AP1174" i="6"/>
  <c r="AQ1174" i="6"/>
  <c r="AP1176" i="6"/>
  <c r="AQ1176" i="6"/>
  <c r="AP1178" i="6"/>
  <c r="AQ1178" i="6"/>
  <c r="AQ1180" i="6"/>
  <c r="AP1180" i="6"/>
  <c r="AQ1182" i="6"/>
  <c r="AP1182" i="6"/>
  <c r="AQ1184" i="6"/>
  <c r="AP1184" i="6"/>
  <c r="AP1186" i="6"/>
  <c r="AQ1186" i="6"/>
  <c r="AP1188" i="6"/>
  <c r="AQ1188" i="6"/>
  <c r="AP1190" i="6"/>
  <c r="AQ1190" i="6"/>
  <c r="AQ1192" i="6"/>
  <c r="AP1192" i="6"/>
  <c r="AP1194" i="6"/>
  <c r="AQ1194" i="6"/>
  <c r="AP1196" i="6"/>
  <c r="AQ1196" i="6"/>
  <c r="AP1198" i="6"/>
  <c r="AQ1198" i="6"/>
  <c r="AQ1200" i="6"/>
  <c r="AP1200" i="6"/>
  <c r="AP1202" i="6"/>
  <c r="AQ1202" i="6"/>
  <c r="AP1204" i="6"/>
  <c r="AQ1204" i="6"/>
  <c r="AP1206" i="6"/>
  <c r="AQ1206" i="6"/>
  <c r="AP1208" i="6"/>
  <c r="AQ1208" i="6"/>
  <c r="AP1210" i="6"/>
  <c r="AQ1210" i="6"/>
  <c r="AQ1212" i="6"/>
  <c r="AP1212" i="6"/>
  <c r="AE17" i="7"/>
  <c r="Z17" i="7"/>
  <c r="Z19" i="7"/>
  <c r="AE19" i="7"/>
  <c r="AE21" i="7"/>
  <c r="Z21" i="7"/>
  <c r="AF21" i="7" s="1"/>
  <c r="Z23" i="7"/>
  <c r="AE23" i="7"/>
  <c r="AE25" i="7"/>
  <c r="Z25" i="7"/>
  <c r="Z27" i="7"/>
  <c r="AE27" i="7"/>
  <c r="AE29" i="7"/>
  <c r="Z29" i="7"/>
  <c r="AF29" i="7" s="1"/>
  <c r="Z31" i="7"/>
  <c r="AE31" i="7"/>
  <c r="AE33" i="7"/>
  <c r="Z33" i="7"/>
  <c r="Z35" i="7"/>
  <c r="AE35" i="7"/>
  <c r="AE37" i="7"/>
  <c r="Z37" i="7"/>
  <c r="AF37" i="7" s="1"/>
  <c r="Z39" i="7"/>
  <c r="AE39" i="7"/>
  <c r="AE41" i="7"/>
  <c r="Z41" i="7"/>
  <c r="Z43" i="7"/>
  <c r="AE43" i="7"/>
  <c r="AE45" i="7"/>
  <c r="Z45" i="7"/>
  <c r="AF45" i="7" s="1"/>
  <c r="Z47" i="7"/>
  <c r="AE47" i="7"/>
  <c r="AE49" i="7"/>
  <c r="Z49" i="7"/>
  <c r="Z51" i="7"/>
  <c r="AE51" i="7"/>
  <c r="Z53" i="7"/>
  <c r="AE53" i="7"/>
  <c r="Z55" i="7"/>
  <c r="AE55" i="7"/>
  <c r="Z57" i="7"/>
  <c r="AE57" i="7"/>
  <c r="Z59" i="7"/>
  <c r="AE59" i="7"/>
  <c r="AE61" i="7"/>
  <c r="Z61" i="7"/>
  <c r="AF61" i="7" s="1"/>
  <c r="Z63" i="7"/>
  <c r="AE63" i="7"/>
  <c r="Z65" i="7"/>
  <c r="AE65" i="7"/>
  <c r="Z67" i="7"/>
  <c r="AE67" i="7"/>
  <c r="Z69" i="7"/>
  <c r="AE69" i="7"/>
  <c r="Z71" i="7"/>
  <c r="AE71" i="7"/>
  <c r="Z73" i="7"/>
  <c r="AE73" i="7"/>
  <c r="AE75" i="7"/>
  <c r="Z75" i="7"/>
  <c r="Z77" i="7"/>
  <c r="AE77" i="7"/>
  <c r="Z79" i="7"/>
  <c r="AE79" i="7"/>
  <c r="Z81" i="7"/>
  <c r="AE81" i="7"/>
  <c r="Z83" i="7"/>
  <c r="AE83" i="7"/>
  <c r="Z85" i="7"/>
  <c r="AE85" i="7"/>
  <c r="AE87" i="7"/>
  <c r="Z87" i="7"/>
  <c r="Z89" i="7"/>
  <c r="AE89" i="7"/>
  <c r="Z91" i="7"/>
  <c r="AE91" i="7"/>
  <c r="AE93" i="7"/>
  <c r="Z93" i="7"/>
  <c r="AF93" i="7" s="1"/>
  <c r="Z95" i="7"/>
  <c r="AE95" i="7"/>
  <c r="Z97" i="7"/>
  <c r="AE97" i="7"/>
  <c r="Z99" i="7"/>
  <c r="AE99" i="7"/>
  <c r="Z101" i="7"/>
  <c r="AE101" i="7"/>
  <c r="AE103" i="7"/>
  <c r="Z103" i="7"/>
  <c r="Z105" i="7"/>
  <c r="AE105" i="7"/>
  <c r="Z107" i="7"/>
  <c r="AE107" i="7"/>
  <c r="Z109" i="7"/>
  <c r="AE109" i="7"/>
  <c r="Z111" i="7"/>
  <c r="AE111" i="7"/>
  <c r="Z113" i="7"/>
  <c r="AE113" i="7"/>
  <c r="Z115" i="7"/>
  <c r="AE115" i="7"/>
  <c r="Z117" i="7"/>
  <c r="AE117" i="7"/>
  <c r="Z119" i="7"/>
  <c r="AE119" i="7"/>
  <c r="AE121" i="7"/>
  <c r="Z121" i="7"/>
  <c r="Z123" i="7"/>
  <c r="AE123" i="7"/>
  <c r="Z125" i="7"/>
  <c r="AE125" i="7"/>
  <c r="Z127" i="7"/>
  <c r="AE127" i="7"/>
  <c r="Z129" i="7"/>
  <c r="AE129" i="7"/>
  <c r="AE131" i="7"/>
  <c r="Z131" i="7"/>
  <c r="Z133" i="7"/>
  <c r="AE133" i="7"/>
  <c r="AE135" i="7"/>
  <c r="Z135" i="7"/>
  <c r="AE137" i="7"/>
  <c r="Z137" i="7"/>
  <c r="AE139" i="7"/>
  <c r="Z139" i="7"/>
  <c r="AE141" i="7"/>
  <c r="Z141" i="7"/>
  <c r="AF141" i="7" s="1"/>
  <c r="AE143" i="7"/>
  <c r="Z143" i="7"/>
  <c r="Z145" i="7"/>
  <c r="AE145" i="7"/>
  <c r="AE147" i="7"/>
  <c r="Z147" i="7"/>
  <c r="AE149" i="7"/>
  <c r="Z149" i="7"/>
  <c r="AF149" i="7" s="1"/>
  <c r="Z151" i="7"/>
  <c r="AE151" i="7"/>
  <c r="AE153" i="7"/>
  <c r="Z153" i="7"/>
  <c r="Z155" i="7"/>
  <c r="AE155" i="7"/>
  <c r="Z157" i="7"/>
  <c r="AE157" i="7"/>
  <c r="Z159" i="7"/>
  <c r="AE159" i="7"/>
  <c r="Z161" i="7"/>
  <c r="AE161" i="7"/>
  <c r="Z163" i="7"/>
  <c r="AE163" i="7"/>
  <c r="AE165" i="7"/>
  <c r="Z165" i="7"/>
  <c r="AF165" i="7" s="1"/>
  <c r="AE167" i="7"/>
  <c r="Z167" i="7"/>
  <c r="Z169" i="7"/>
  <c r="AE169" i="7"/>
  <c r="AE171" i="7"/>
  <c r="Z171" i="7"/>
  <c r="AE173" i="7"/>
  <c r="Z173" i="7"/>
  <c r="AF173" i="7" s="1"/>
  <c r="AE175" i="7"/>
  <c r="Z175" i="7"/>
  <c r="Z177" i="7"/>
  <c r="AE177" i="7"/>
  <c r="AE179" i="7"/>
  <c r="Z179" i="7"/>
  <c r="Z181" i="7"/>
  <c r="AE181" i="7"/>
  <c r="Z183" i="7"/>
  <c r="AE183" i="7"/>
  <c r="Z185" i="7"/>
  <c r="AE185" i="7"/>
  <c r="Z187" i="7"/>
  <c r="AE187" i="7"/>
  <c r="Z189" i="7"/>
  <c r="AE189" i="7"/>
  <c r="Z191" i="7"/>
  <c r="AE191" i="7"/>
  <c r="Z193" i="7"/>
  <c r="AE193" i="7"/>
  <c r="Z195" i="7"/>
  <c r="AE195" i="7"/>
  <c r="AE197" i="7"/>
  <c r="Z197" i="7"/>
  <c r="AF197" i="7" s="1"/>
  <c r="Z199" i="7"/>
  <c r="AE199" i="7"/>
  <c r="AE201" i="7"/>
  <c r="Z201" i="7"/>
  <c r="AE203" i="7"/>
  <c r="Z203" i="7"/>
  <c r="AE205" i="7"/>
  <c r="Z205" i="7"/>
  <c r="AF205" i="7" s="1"/>
  <c r="AE207" i="7"/>
  <c r="Z207" i="7"/>
  <c r="Z209" i="7"/>
  <c r="AE209" i="7"/>
  <c r="Z211" i="7"/>
  <c r="AE211" i="7"/>
  <c r="Z213" i="7"/>
  <c r="AE213" i="7"/>
  <c r="AE215" i="7"/>
  <c r="Z215" i="7"/>
  <c r="AE217" i="7"/>
  <c r="Z217" i="7"/>
  <c r="AE219" i="7"/>
  <c r="Z219" i="7"/>
  <c r="AE221" i="7"/>
  <c r="Z221" i="7"/>
  <c r="AF221" i="7" s="1"/>
  <c r="Z223" i="7"/>
  <c r="AE223" i="7"/>
  <c r="AE225" i="7"/>
  <c r="Z225" i="7"/>
  <c r="Z227" i="7"/>
  <c r="AE227" i="7"/>
  <c r="Z229" i="7"/>
  <c r="AE229" i="7"/>
  <c r="Z231" i="7"/>
  <c r="AE231" i="7"/>
  <c r="AE233" i="7"/>
  <c r="Z233" i="7"/>
  <c r="Z235" i="7"/>
  <c r="AE235" i="7"/>
  <c r="AE237" i="7"/>
  <c r="Z237" i="7"/>
  <c r="AF237" i="7" s="1"/>
  <c r="Z239" i="7"/>
  <c r="AE239" i="7"/>
  <c r="Z241" i="7"/>
  <c r="AE241" i="7"/>
  <c r="AE243" i="7"/>
  <c r="Z243" i="7"/>
  <c r="AE245" i="7"/>
  <c r="Z245" i="7"/>
  <c r="AF245" i="7" s="1"/>
  <c r="AE247" i="7"/>
  <c r="Z247" i="7"/>
  <c r="AE249" i="7"/>
  <c r="Z249" i="7"/>
  <c r="AE251" i="7"/>
  <c r="Z251" i="7"/>
  <c r="AE253" i="7"/>
  <c r="Z253" i="7"/>
  <c r="AF253" i="7" s="1"/>
  <c r="AE255" i="7"/>
  <c r="Z255" i="7"/>
  <c r="Z257" i="7"/>
  <c r="AE257" i="7"/>
  <c r="AE259" i="7"/>
  <c r="Z259" i="7"/>
  <c r="Z261" i="7"/>
  <c r="AE261" i="7"/>
  <c r="AE263" i="7"/>
  <c r="Z263" i="7"/>
  <c r="Z265" i="7"/>
  <c r="AE265" i="7"/>
  <c r="Z267" i="7"/>
  <c r="AE267" i="7"/>
  <c r="Z269" i="7"/>
  <c r="AE269" i="7"/>
  <c r="Z271" i="7"/>
  <c r="AE271" i="7"/>
  <c r="Z273" i="7"/>
  <c r="AE273" i="7"/>
  <c r="AE275" i="7"/>
  <c r="Z275" i="7"/>
  <c r="AE277" i="7"/>
  <c r="Z277" i="7"/>
  <c r="AF277" i="7" s="1"/>
  <c r="AE279" i="7"/>
  <c r="Z279" i="7"/>
  <c r="AE281" i="7"/>
  <c r="Z281" i="7"/>
  <c r="AE283" i="7"/>
  <c r="Z283" i="7"/>
  <c r="AE285" i="7"/>
  <c r="Z285" i="7"/>
  <c r="AF285" i="7" s="1"/>
  <c r="Z287" i="7"/>
  <c r="AE287" i="7"/>
  <c r="AE289" i="7"/>
  <c r="Z289" i="7"/>
  <c r="Z291" i="7"/>
  <c r="AE291" i="7"/>
  <c r="Z293" i="7"/>
  <c r="AE293" i="7"/>
  <c r="Z295" i="7"/>
  <c r="AE295" i="7"/>
  <c r="AE297" i="7"/>
  <c r="Z297" i="7"/>
  <c r="Z299" i="7"/>
  <c r="AE299" i="7"/>
  <c r="Z301" i="7"/>
  <c r="AE301" i="7"/>
  <c r="AE303" i="7"/>
  <c r="Z303" i="7"/>
  <c r="Z305" i="7"/>
  <c r="AE305" i="7"/>
  <c r="AE307" i="7"/>
  <c r="Z307" i="7"/>
  <c r="AE309" i="7"/>
  <c r="Z309" i="7"/>
  <c r="AF309" i="7" s="1"/>
  <c r="Z311" i="7"/>
  <c r="AE311" i="7"/>
  <c r="Z313" i="7"/>
  <c r="AE313" i="7"/>
  <c r="Z315" i="7"/>
  <c r="AE315" i="7"/>
  <c r="Z317" i="7"/>
  <c r="AE317" i="7"/>
  <c r="Z319" i="7"/>
  <c r="AE319" i="7"/>
  <c r="Z321" i="7"/>
  <c r="AE321" i="7"/>
  <c r="Z323" i="7"/>
  <c r="AE323" i="7"/>
  <c r="Z325" i="7"/>
  <c r="AE325" i="7"/>
  <c r="Z327" i="7"/>
  <c r="AE327" i="7"/>
  <c r="Z329" i="7"/>
  <c r="AE329" i="7"/>
  <c r="AE331" i="7"/>
  <c r="Z331" i="7"/>
  <c r="AE333" i="7"/>
  <c r="Z333" i="7"/>
  <c r="Z335" i="7"/>
  <c r="AE335" i="7"/>
  <c r="Z337" i="7"/>
  <c r="AE337" i="7"/>
  <c r="AE339" i="7"/>
  <c r="Z339" i="7"/>
  <c r="AE341" i="7"/>
  <c r="Z341" i="7"/>
  <c r="Z343" i="7"/>
  <c r="AE343" i="7"/>
  <c r="Z345" i="7"/>
  <c r="AE345" i="7"/>
  <c r="AE347" i="7"/>
  <c r="Z347" i="7"/>
  <c r="AE349" i="7"/>
  <c r="Z349" i="7"/>
  <c r="Z351" i="7"/>
  <c r="AE351" i="7"/>
  <c r="Z353" i="7"/>
  <c r="AE353" i="7"/>
  <c r="Z355" i="7"/>
  <c r="AE355" i="7"/>
  <c r="Z357" i="7"/>
  <c r="AE357" i="7"/>
  <c r="Z359" i="7"/>
  <c r="AE359" i="7"/>
  <c r="Z361" i="7"/>
  <c r="AE361" i="7"/>
  <c r="AE363" i="7"/>
  <c r="Z363" i="7"/>
  <c r="AE365" i="7"/>
  <c r="Z365" i="7"/>
  <c r="Z367" i="7"/>
  <c r="AE367" i="7"/>
  <c r="Z369" i="7"/>
  <c r="AE369" i="7"/>
  <c r="Z371" i="7"/>
  <c r="AE371" i="7"/>
  <c r="Z373" i="7"/>
  <c r="AE373" i="7"/>
  <c r="Z375" i="7"/>
  <c r="AE375" i="7"/>
  <c r="Z377" i="7"/>
  <c r="AE377" i="7"/>
  <c r="Z379" i="7"/>
  <c r="AE379" i="7"/>
  <c r="Z381" i="7"/>
  <c r="AE381" i="7"/>
  <c r="Z383" i="7"/>
  <c r="AE383" i="7"/>
  <c r="Z385" i="7"/>
  <c r="AE385" i="7"/>
  <c r="Z387" i="7"/>
  <c r="AE387" i="7"/>
  <c r="Z389" i="7"/>
  <c r="AE389" i="7"/>
  <c r="Z391" i="7"/>
  <c r="AE391" i="7"/>
  <c r="Z393" i="7"/>
  <c r="AE393" i="7"/>
  <c r="Z395" i="7"/>
  <c r="AE395" i="7"/>
  <c r="Z397" i="7"/>
  <c r="AE397" i="7"/>
  <c r="Z399" i="7"/>
  <c r="AE399" i="7"/>
  <c r="Z401" i="7"/>
  <c r="AE401" i="7"/>
  <c r="Z403" i="7"/>
  <c r="AE403" i="7"/>
  <c r="Z405" i="7"/>
  <c r="AE405" i="7"/>
  <c r="Z407" i="7"/>
  <c r="AE407" i="7"/>
  <c r="Z409" i="7"/>
  <c r="AE409" i="7"/>
  <c r="Z411" i="7"/>
  <c r="AE411" i="7"/>
  <c r="Z413" i="7"/>
  <c r="AE413" i="7"/>
  <c r="Z415" i="7"/>
  <c r="AE415" i="7"/>
  <c r="Z417" i="7"/>
  <c r="AE417" i="7"/>
  <c r="Z419" i="7"/>
  <c r="AE419" i="7"/>
  <c r="Z421" i="7"/>
  <c r="AE421" i="7"/>
  <c r="Z423" i="7"/>
  <c r="AE423" i="7"/>
  <c r="AE425" i="7"/>
  <c r="Z425" i="7"/>
  <c r="AE427" i="7"/>
  <c r="Z427" i="7"/>
  <c r="Z429" i="7"/>
  <c r="AE429" i="7"/>
  <c r="Z431" i="7"/>
  <c r="AE431" i="7"/>
  <c r="Z433" i="7"/>
  <c r="AE433" i="7"/>
  <c r="Z435" i="7"/>
  <c r="AE435" i="7"/>
  <c r="Z437" i="7"/>
  <c r="AE437" i="7"/>
  <c r="Z439" i="7"/>
  <c r="AE439" i="7"/>
  <c r="AE441" i="7"/>
  <c r="Z441" i="7"/>
  <c r="AE443" i="7"/>
  <c r="Z443" i="7"/>
  <c r="AE445" i="7"/>
  <c r="Z445" i="7"/>
  <c r="AF445" i="7" s="1"/>
  <c r="AE447" i="7"/>
  <c r="Z447" i="7"/>
  <c r="Z449" i="7"/>
  <c r="AE449" i="7"/>
  <c r="Z451" i="7"/>
  <c r="AE451" i="7"/>
  <c r="Z453" i="7"/>
  <c r="AE453" i="7"/>
  <c r="Z455" i="7"/>
  <c r="AE455" i="7"/>
  <c r="AE457" i="7"/>
  <c r="Z457" i="7"/>
  <c r="AE459" i="7"/>
  <c r="Z459" i="7"/>
  <c r="AE461" i="7"/>
  <c r="Z461" i="7"/>
  <c r="AF461" i="7" s="1"/>
  <c r="AE463" i="7"/>
  <c r="Z463" i="7"/>
  <c r="Z465" i="7"/>
  <c r="AE465" i="7"/>
  <c r="Z467" i="7"/>
  <c r="AE467" i="7"/>
  <c r="AE469" i="7"/>
  <c r="Z469" i="7"/>
  <c r="AF469" i="7" s="1"/>
  <c r="Z471" i="7"/>
  <c r="AE471" i="7"/>
  <c r="Z473" i="7"/>
  <c r="AE473" i="7"/>
  <c r="AE475" i="7"/>
  <c r="Z475" i="7"/>
  <c r="Z477" i="7"/>
  <c r="AE477" i="7"/>
  <c r="AE479" i="7"/>
  <c r="Z479" i="7"/>
  <c r="Z481" i="7"/>
  <c r="AE481" i="7"/>
  <c r="Z483" i="7"/>
  <c r="AE483" i="7"/>
  <c r="AE485" i="7"/>
  <c r="Z485" i="7"/>
  <c r="AF485" i="7" s="1"/>
  <c r="Z487" i="7"/>
  <c r="AE487" i="7"/>
  <c r="Z489" i="7"/>
  <c r="AE489" i="7"/>
  <c r="AE491" i="7"/>
  <c r="Z491" i="7"/>
  <c r="Z493" i="7"/>
  <c r="AE493" i="7"/>
  <c r="AE495" i="7"/>
  <c r="Z495" i="7"/>
  <c r="Z497" i="7"/>
  <c r="AE497" i="7"/>
  <c r="Z499" i="7"/>
  <c r="AE499" i="7"/>
  <c r="AE501" i="7"/>
  <c r="Z501" i="7"/>
  <c r="AF501" i="7" s="1"/>
  <c r="Z503" i="7"/>
  <c r="AE503" i="7"/>
  <c r="Z505" i="7"/>
  <c r="AE505" i="7"/>
  <c r="AE507" i="7"/>
  <c r="Z507" i="7"/>
  <c r="Z509" i="7"/>
  <c r="AE509" i="7"/>
  <c r="AE511" i="7"/>
  <c r="Z511" i="7"/>
  <c r="Z513" i="7"/>
  <c r="AE513" i="7"/>
  <c r="Z515" i="7"/>
  <c r="AE515" i="7"/>
  <c r="AE517" i="7"/>
  <c r="Z517" i="7"/>
  <c r="AF517" i="7" s="1"/>
  <c r="Z519" i="7"/>
  <c r="AE519" i="7"/>
  <c r="Z521" i="7"/>
  <c r="AE521" i="7"/>
  <c r="AE523" i="7"/>
  <c r="Z523" i="7"/>
  <c r="Z525" i="7"/>
  <c r="AE525" i="7"/>
  <c r="AE527" i="7"/>
  <c r="Z527" i="7"/>
  <c r="Z529" i="7"/>
  <c r="AE529" i="7"/>
  <c r="Z531" i="7"/>
  <c r="AE531" i="7"/>
  <c r="Z533" i="7"/>
  <c r="AE533" i="7"/>
  <c r="AE535" i="7"/>
  <c r="Z535" i="7"/>
  <c r="Z537" i="7"/>
  <c r="AE537" i="7"/>
  <c r="AE539" i="7"/>
  <c r="Z539" i="7"/>
  <c r="Z541" i="7"/>
  <c r="AE541" i="7"/>
  <c r="AE543" i="7"/>
  <c r="Z543" i="7"/>
  <c r="Z545" i="7"/>
  <c r="AE545" i="7"/>
  <c r="Z547" i="7"/>
  <c r="AE547" i="7"/>
  <c r="Z549" i="7"/>
  <c r="AE549" i="7"/>
  <c r="AE551" i="7"/>
  <c r="Z551" i="7"/>
  <c r="Z553" i="7"/>
  <c r="AE553" i="7"/>
  <c r="AE555" i="7"/>
  <c r="Z555" i="7"/>
  <c r="Z557" i="7"/>
  <c r="AE557" i="7"/>
  <c r="AE559" i="7"/>
  <c r="Z559" i="7"/>
  <c r="Z561" i="7"/>
  <c r="AE561" i="7"/>
  <c r="Z563" i="7"/>
  <c r="AE563" i="7"/>
  <c r="Z565" i="7"/>
  <c r="AE565" i="7"/>
  <c r="AE567" i="7"/>
  <c r="Z567" i="7"/>
  <c r="Z569" i="7"/>
  <c r="AE569" i="7"/>
  <c r="AE571" i="7"/>
  <c r="Z571" i="7"/>
  <c r="AE573" i="7"/>
  <c r="Z573" i="7"/>
  <c r="AF573" i="7" s="1"/>
  <c r="Z575" i="7"/>
  <c r="AE575" i="7"/>
  <c r="Z577" i="7"/>
  <c r="AE577" i="7"/>
  <c r="AE579" i="7"/>
  <c r="Z579" i="7"/>
  <c r="Z581" i="7"/>
  <c r="AE581" i="7"/>
  <c r="AE583" i="7"/>
  <c r="Z583" i="7"/>
  <c r="AE585" i="7"/>
  <c r="Z585" i="7"/>
  <c r="AE587" i="7"/>
  <c r="Z587" i="7"/>
  <c r="AE589" i="7"/>
  <c r="Z589" i="7"/>
  <c r="AF589" i="7" s="1"/>
  <c r="Z591" i="7"/>
  <c r="AE591" i="7"/>
  <c r="AE593" i="7"/>
  <c r="Z593" i="7"/>
  <c r="Z595" i="7"/>
  <c r="AE595" i="7"/>
  <c r="AE597" i="7"/>
  <c r="Z597" i="7"/>
  <c r="AF597" i="7" s="1"/>
  <c r="Z599" i="7"/>
  <c r="AE599" i="7"/>
  <c r="Z601" i="7"/>
  <c r="AE601" i="7"/>
  <c r="AE603" i="7"/>
  <c r="Z603" i="7"/>
  <c r="Z605" i="7"/>
  <c r="AE605" i="7"/>
  <c r="AE607" i="7"/>
  <c r="Z607" i="7"/>
  <c r="Z609" i="7"/>
  <c r="AE609" i="7"/>
  <c r="AE611" i="7"/>
  <c r="Z611" i="7"/>
  <c r="Z613" i="7"/>
  <c r="AE613" i="7"/>
  <c r="AE615" i="7"/>
  <c r="Z615" i="7"/>
  <c r="AE617" i="7"/>
  <c r="Z617" i="7"/>
  <c r="Z619" i="7"/>
  <c r="AE619" i="7"/>
  <c r="Z621" i="7"/>
  <c r="AE621" i="7"/>
  <c r="AE623" i="7"/>
  <c r="Z623" i="7"/>
  <c r="Z625" i="7"/>
  <c r="AE625" i="7"/>
  <c r="Z627" i="7"/>
  <c r="AE627" i="7"/>
  <c r="Z629" i="7"/>
  <c r="AE629" i="7"/>
  <c r="AE631" i="7"/>
  <c r="Z631" i="7"/>
  <c r="AE633" i="7"/>
  <c r="Z633" i="7"/>
  <c r="Z635" i="7"/>
  <c r="AE635" i="7"/>
  <c r="Z637" i="7"/>
  <c r="AE637" i="7"/>
  <c r="Z639" i="7"/>
  <c r="AE639" i="7"/>
  <c r="Z641" i="7"/>
  <c r="AE641" i="7"/>
  <c r="Z643" i="7"/>
  <c r="AE643" i="7"/>
  <c r="Z645" i="7"/>
  <c r="AE645" i="7"/>
  <c r="Z647" i="7"/>
  <c r="AE647" i="7"/>
  <c r="Z649" i="7"/>
  <c r="AE649" i="7"/>
  <c r="Z651" i="7"/>
  <c r="AE651" i="7"/>
  <c r="Z653" i="7"/>
  <c r="AE653" i="7"/>
  <c r="Z655" i="7"/>
  <c r="AE655" i="7"/>
  <c r="Z657" i="7"/>
  <c r="AE657" i="7"/>
  <c r="AE659" i="7"/>
  <c r="Z659" i="7"/>
  <c r="Z661" i="7"/>
  <c r="AE661" i="7"/>
  <c r="Z663" i="7"/>
  <c r="AE663" i="7"/>
  <c r="Z665" i="7"/>
  <c r="AE665" i="7"/>
  <c r="Z667" i="7"/>
  <c r="AE667" i="7"/>
  <c r="Z669" i="7"/>
  <c r="AE669" i="7"/>
  <c r="Z671" i="7"/>
  <c r="AE671" i="7"/>
  <c r="AE673" i="7"/>
  <c r="Z673" i="7"/>
  <c r="AF673" i="7" s="1"/>
  <c r="Z675" i="7"/>
  <c r="AE675" i="7"/>
  <c r="Z677" i="7"/>
  <c r="AE677" i="7"/>
  <c r="Z679" i="7"/>
  <c r="AE679" i="7"/>
  <c r="Z681" i="7"/>
  <c r="AE681" i="7"/>
  <c r="AE683" i="7"/>
  <c r="Z683" i="7"/>
  <c r="Z685" i="7"/>
  <c r="AE685" i="7"/>
  <c r="AE687" i="7"/>
  <c r="Z687" i="7"/>
  <c r="Z689" i="7"/>
  <c r="AE689" i="7"/>
  <c r="Z691" i="7"/>
  <c r="AE691" i="7"/>
  <c r="Z693" i="7"/>
  <c r="AE693" i="7"/>
  <c r="AE695" i="7"/>
  <c r="Z695" i="7"/>
  <c r="AE697" i="7"/>
  <c r="Z697" i="7"/>
  <c r="AF697" i="7" s="1"/>
  <c r="Z699" i="7"/>
  <c r="AE699" i="7"/>
  <c r="Z701" i="7"/>
  <c r="AE701" i="7"/>
  <c r="Z703" i="7"/>
  <c r="AE703" i="7"/>
  <c r="Z705" i="7"/>
  <c r="AE705" i="7"/>
  <c r="Z707" i="7"/>
  <c r="AE707" i="7"/>
  <c r="Z709" i="7"/>
  <c r="AE709" i="7"/>
  <c r="Z711" i="7"/>
  <c r="AE711" i="7"/>
  <c r="Z713" i="7"/>
  <c r="AE713" i="7"/>
  <c r="Z715" i="7"/>
  <c r="AE715" i="7"/>
  <c r="Z717" i="7"/>
  <c r="AE717" i="7"/>
  <c r="Z719" i="7"/>
  <c r="AE719" i="7"/>
  <c r="Z721" i="7"/>
  <c r="AE721" i="7"/>
  <c r="AE723" i="7"/>
  <c r="Z723" i="7"/>
  <c r="Z725" i="7"/>
  <c r="AE725" i="7"/>
  <c r="Z727" i="7"/>
  <c r="AE727" i="7"/>
  <c r="Z729" i="7"/>
  <c r="AE729" i="7"/>
  <c r="Z731" i="7"/>
  <c r="AE731" i="7"/>
  <c r="Z733" i="7"/>
  <c r="AE733" i="7"/>
  <c r="Z735" i="7"/>
  <c r="AE735" i="7"/>
  <c r="AE737" i="7"/>
  <c r="Z737" i="7"/>
  <c r="AF737" i="7" s="1"/>
  <c r="Z739" i="7"/>
  <c r="AE739" i="7"/>
  <c r="Z741" i="7"/>
  <c r="AE741" i="7"/>
  <c r="Z743" i="7"/>
  <c r="AE743" i="7"/>
  <c r="Z745" i="7"/>
  <c r="AE745" i="7"/>
  <c r="AE747" i="7"/>
  <c r="Z747" i="7"/>
  <c r="Z749" i="7"/>
  <c r="AE749" i="7"/>
  <c r="AE751" i="7"/>
  <c r="Z751" i="7"/>
  <c r="Z753" i="7"/>
  <c r="AE753" i="7"/>
  <c r="Z755" i="7"/>
  <c r="AE755" i="7"/>
  <c r="Z757" i="7"/>
  <c r="AE757" i="7"/>
  <c r="AE759" i="7"/>
  <c r="Z759" i="7"/>
  <c r="AE761" i="7"/>
  <c r="Z761" i="7"/>
  <c r="AF761" i="7" s="1"/>
  <c r="Z763" i="7"/>
  <c r="AE763" i="7"/>
  <c r="Z765" i="7"/>
  <c r="AE765" i="7"/>
  <c r="Z767" i="7"/>
  <c r="AE767" i="7"/>
  <c r="Z769" i="7"/>
  <c r="AE769" i="7"/>
  <c r="Z771" i="7"/>
  <c r="AE771" i="7"/>
  <c r="Z773" i="7"/>
  <c r="AE773" i="7"/>
  <c r="Z775" i="7"/>
  <c r="AE775" i="7"/>
  <c r="Z777" i="7"/>
  <c r="AE777" i="7"/>
  <c r="AE779" i="7"/>
  <c r="Z779" i="7"/>
  <c r="Z781" i="7"/>
  <c r="AE781" i="7"/>
  <c r="Z783" i="7"/>
  <c r="AE783" i="7"/>
  <c r="Z785" i="7"/>
  <c r="AE785" i="7"/>
  <c r="Z787" i="7"/>
  <c r="AE787" i="7"/>
  <c r="Z789" i="7"/>
  <c r="AE789" i="7"/>
  <c r="Z791" i="7"/>
  <c r="AE791" i="7"/>
  <c r="Z793" i="7"/>
  <c r="AE793" i="7"/>
  <c r="AE795" i="7"/>
  <c r="Z795" i="7"/>
  <c r="Z797" i="7"/>
  <c r="AE797" i="7"/>
  <c r="Z799" i="7"/>
  <c r="AE799" i="7"/>
  <c r="Z801" i="7"/>
  <c r="AE801" i="7"/>
  <c r="Z803" i="7"/>
  <c r="AE803" i="7"/>
  <c r="AE805" i="7"/>
  <c r="Z805" i="7"/>
  <c r="AF805" i="7" s="1"/>
  <c r="Z807" i="7"/>
  <c r="AE807" i="7"/>
  <c r="Z809" i="7"/>
  <c r="AE809" i="7"/>
  <c r="Z811" i="7"/>
  <c r="AE811" i="7"/>
  <c r="Z813" i="7"/>
  <c r="AE813" i="7"/>
  <c r="Z815" i="7"/>
  <c r="AE815" i="7"/>
  <c r="Z817" i="7"/>
  <c r="AE817" i="7"/>
  <c r="Z819" i="7"/>
  <c r="AE819" i="7"/>
  <c r="AE821" i="7"/>
  <c r="Z821" i="7"/>
  <c r="AF821" i="7" s="1"/>
  <c r="AE823" i="7"/>
  <c r="Z823" i="7"/>
  <c r="Z825" i="7"/>
  <c r="AE825" i="7"/>
  <c r="Z827" i="7"/>
  <c r="AE827" i="7"/>
  <c r="Z829" i="7"/>
  <c r="AE829" i="7"/>
  <c r="Z831" i="7"/>
  <c r="AE831" i="7"/>
  <c r="Z833" i="7"/>
  <c r="AE833" i="7"/>
  <c r="Z835" i="7"/>
  <c r="AE835" i="7"/>
  <c r="Z837" i="7"/>
  <c r="AE837" i="7"/>
  <c r="Z839" i="7"/>
  <c r="AE839" i="7"/>
  <c r="Z841" i="7"/>
  <c r="AE841" i="7"/>
  <c r="Z843" i="7"/>
  <c r="AE843" i="7"/>
  <c r="AE845" i="7"/>
  <c r="Z845" i="7"/>
  <c r="AF845" i="7" s="1"/>
  <c r="AE847" i="7"/>
  <c r="Z847" i="7"/>
  <c r="AE849" i="7"/>
  <c r="Z849" i="7"/>
  <c r="AF849" i="7" s="1"/>
  <c r="Z851" i="7"/>
  <c r="AE851" i="7"/>
  <c r="Z853" i="7"/>
  <c r="AE853" i="7"/>
  <c r="Z855" i="7"/>
  <c r="AE855" i="7"/>
  <c r="Z857" i="7"/>
  <c r="AE857" i="7"/>
  <c r="Z859" i="7"/>
  <c r="AE859" i="7"/>
  <c r="Z861" i="7"/>
  <c r="AE861" i="7"/>
  <c r="AE863" i="7"/>
  <c r="Z863" i="7"/>
  <c r="AE865" i="7"/>
  <c r="Z865" i="7"/>
  <c r="AF865" i="7" s="1"/>
  <c r="Z867" i="7"/>
  <c r="AE867" i="7"/>
  <c r="Z869" i="7"/>
  <c r="AE869" i="7"/>
  <c r="Z871" i="7"/>
  <c r="AE871" i="7"/>
  <c r="Z873" i="7"/>
  <c r="AE873" i="7"/>
  <c r="Z875" i="7"/>
  <c r="AE875" i="7"/>
  <c r="Z877" i="7"/>
  <c r="AE877" i="7"/>
  <c r="AE879" i="7"/>
  <c r="Z879" i="7"/>
  <c r="Z881" i="7"/>
  <c r="AE881" i="7"/>
  <c r="Z883" i="7"/>
  <c r="AE883" i="7"/>
  <c r="Z885" i="7"/>
  <c r="AE885" i="7"/>
  <c r="Z887" i="7"/>
  <c r="AE887" i="7"/>
  <c r="Z889" i="7"/>
  <c r="AE889" i="7"/>
  <c r="Z891" i="7"/>
  <c r="AE891" i="7"/>
  <c r="Z893" i="7"/>
  <c r="AE893" i="7"/>
  <c r="Z895" i="7"/>
  <c r="AE895" i="7"/>
  <c r="Z897" i="7"/>
  <c r="AE897" i="7"/>
  <c r="Z899" i="7"/>
  <c r="AE899" i="7"/>
  <c r="Z901" i="7"/>
  <c r="AE901" i="7"/>
  <c r="Z903" i="7"/>
  <c r="AE903" i="7"/>
  <c r="Z905" i="7"/>
  <c r="AE905" i="7"/>
  <c r="Z907" i="7"/>
  <c r="AE907" i="7"/>
  <c r="Z909" i="7"/>
  <c r="AE909" i="7"/>
  <c r="Z911" i="7"/>
  <c r="AE911" i="7"/>
  <c r="Z913" i="7"/>
  <c r="AE913" i="7"/>
  <c r="Z915" i="7"/>
  <c r="AE915" i="7"/>
  <c r="Z917" i="7"/>
  <c r="AE917" i="7"/>
  <c r="Z919" i="7"/>
  <c r="AE919" i="7"/>
  <c r="Z921" i="7"/>
  <c r="AE921" i="7"/>
  <c r="Z923" i="7"/>
  <c r="AE923" i="7"/>
  <c r="Z925" i="7"/>
  <c r="AE925" i="7"/>
  <c r="Z927" i="7"/>
  <c r="AE927" i="7"/>
  <c r="Z929" i="7"/>
  <c r="AE929" i="7"/>
  <c r="Z931" i="7"/>
  <c r="AE931" i="7"/>
  <c r="Z933" i="7"/>
  <c r="AE933" i="7"/>
  <c r="Z935" i="7"/>
  <c r="AE935" i="7"/>
  <c r="Z937" i="7"/>
  <c r="AE937" i="7"/>
  <c r="Z939" i="7"/>
  <c r="AE939" i="7"/>
  <c r="Z941" i="7"/>
  <c r="AE941" i="7"/>
  <c r="Z943" i="7"/>
  <c r="AE943" i="7"/>
  <c r="Z945" i="7"/>
  <c r="AE945" i="7"/>
  <c r="Z947" i="7"/>
  <c r="AE947" i="7"/>
  <c r="Z949" i="7"/>
  <c r="AE949" i="7"/>
  <c r="Z951" i="7"/>
  <c r="AE951" i="7"/>
  <c r="Z953" i="7"/>
  <c r="AE953" i="7"/>
  <c r="Z955" i="7"/>
  <c r="AE955" i="7"/>
  <c r="Z957" i="7"/>
  <c r="AE957" i="7"/>
  <c r="Z959" i="7"/>
  <c r="AE959" i="7"/>
  <c r="Z961" i="7"/>
  <c r="AE961" i="7"/>
  <c r="Z963" i="7"/>
  <c r="AE963" i="7"/>
  <c r="Z965" i="7"/>
  <c r="AE965" i="7"/>
  <c r="Z967" i="7"/>
  <c r="AE967" i="7"/>
  <c r="Z969" i="7"/>
  <c r="AE969" i="7"/>
  <c r="Z971" i="7"/>
  <c r="AE971" i="7"/>
  <c r="Z973" i="7"/>
  <c r="AE973" i="7"/>
  <c r="Z975" i="7"/>
  <c r="AE975" i="7"/>
  <c r="Z977" i="7"/>
  <c r="AE977" i="7"/>
  <c r="Z979" i="7"/>
  <c r="AE979" i="7"/>
  <c r="Z981" i="7"/>
  <c r="AE981" i="7"/>
  <c r="Z983" i="7"/>
  <c r="AE983" i="7"/>
  <c r="Z985" i="7"/>
  <c r="AE985" i="7"/>
  <c r="Z987" i="7"/>
  <c r="AE987" i="7"/>
  <c r="Z989" i="7"/>
  <c r="AE989" i="7"/>
  <c r="Z991" i="7"/>
  <c r="AE991" i="7"/>
  <c r="Z993" i="7"/>
  <c r="AE993" i="7"/>
  <c r="Z995" i="7"/>
  <c r="AE995" i="7"/>
  <c r="Z997" i="7"/>
  <c r="AE997" i="7"/>
  <c r="Z999" i="7"/>
  <c r="AE999" i="7"/>
  <c r="Z1001" i="7"/>
  <c r="AE1001" i="7"/>
  <c r="Z1003" i="7"/>
  <c r="AE1003" i="7"/>
  <c r="Z1005" i="7"/>
  <c r="AE1005" i="7"/>
  <c r="Z1007" i="7"/>
  <c r="AE1007" i="7"/>
  <c r="Z1009" i="7"/>
  <c r="AE1009" i="7"/>
  <c r="Z1011" i="7"/>
  <c r="AE1011" i="7"/>
  <c r="Z1013" i="7"/>
  <c r="AE1013" i="7"/>
  <c r="Z1015" i="7"/>
  <c r="AE1015" i="7"/>
  <c r="Z1017" i="7"/>
  <c r="AE1017" i="7"/>
  <c r="Z1019" i="7"/>
  <c r="AE1019" i="7"/>
  <c r="Z1021" i="7"/>
  <c r="AE1021" i="7"/>
  <c r="Z1023" i="7"/>
  <c r="AE1023" i="7"/>
  <c r="Z1025" i="7"/>
  <c r="AE1025" i="7"/>
  <c r="Z1027" i="7"/>
  <c r="AE1027" i="7"/>
  <c r="Z1029" i="7"/>
  <c r="AE1029" i="7"/>
  <c r="Z1031" i="7"/>
  <c r="AE1031" i="7"/>
  <c r="Z1033" i="7"/>
  <c r="AE1033" i="7"/>
  <c r="Z1035" i="7"/>
  <c r="AE1035" i="7"/>
  <c r="Z1037" i="7"/>
  <c r="AE1037" i="7"/>
  <c r="Z1039" i="7"/>
  <c r="AE1039" i="7"/>
  <c r="Z1041" i="7"/>
  <c r="AE1041" i="7"/>
  <c r="Z1043" i="7"/>
  <c r="AE1043" i="7"/>
  <c r="Z1045" i="7"/>
  <c r="AE1045" i="7"/>
  <c r="Z1047" i="7"/>
  <c r="AE1047" i="7"/>
  <c r="Z1049" i="7"/>
  <c r="AE1049" i="7"/>
  <c r="Z1051" i="7"/>
  <c r="AE1051" i="7"/>
  <c r="Z1053" i="7"/>
  <c r="AE1053" i="7"/>
  <c r="Z1055" i="7"/>
  <c r="AE1055" i="7"/>
  <c r="Z1057" i="7"/>
  <c r="AE1057" i="7"/>
  <c r="Z1059" i="7"/>
  <c r="AE1059" i="7"/>
  <c r="Z1061" i="7"/>
  <c r="AE1061" i="7"/>
  <c r="Z1063" i="7"/>
  <c r="AE1063" i="7"/>
  <c r="Z1065" i="7"/>
  <c r="AE1065" i="7"/>
  <c r="Z1067" i="7"/>
  <c r="AE1067" i="7"/>
  <c r="Z1069" i="7"/>
  <c r="AE1069" i="7"/>
  <c r="Z1071" i="7"/>
  <c r="AE1071" i="7"/>
  <c r="Z1073" i="7"/>
  <c r="AE1073" i="7"/>
  <c r="Z1075" i="7"/>
  <c r="AE1075" i="7"/>
  <c r="Z1077" i="7"/>
  <c r="AE1077" i="7"/>
  <c r="Z1079" i="7"/>
  <c r="AE1079" i="7"/>
  <c r="Z1081" i="7"/>
  <c r="AE1081" i="7"/>
  <c r="Z1083" i="7"/>
  <c r="AE1083" i="7"/>
  <c r="Z1085" i="7"/>
  <c r="AE1085" i="7"/>
  <c r="Z1087" i="7"/>
  <c r="AE1087" i="7"/>
  <c r="Z1089" i="7"/>
  <c r="AE1089" i="7"/>
  <c r="Z1091" i="7"/>
  <c r="AE1091" i="7"/>
  <c r="Z1093" i="7"/>
  <c r="AE1093" i="7"/>
  <c r="Z1095" i="7"/>
  <c r="AE1095" i="7"/>
  <c r="Z1097" i="7"/>
  <c r="AE1097" i="7"/>
  <c r="Z1099" i="7"/>
  <c r="AE1099" i="7"/>
  <c r="Z1101" i="7"/>
  <c r="AE1101" i="7"/>
  <c r="Z1103" i="7"/>
  <c r="AE1103" i="7"/>
  <c r="Z1105" i="7"/>
  <c r="AE1105" i="7"/>
  <c r="Z1107" i="7"/>
  <c r="AE1107" i="7"/>
  <c r="Z1109" i="7"/>
  <c r="AE1109" i="7"/>
  <c r="Z1111" i="7"/>
  <c r="AE1111" i="7"/>
  <c r="Z1113" i="7"/>
  <c r="AE1113" i="7"/>
  <c r="Z1115" i="7"/>
  <c r="AE1115" i="7"/>
  <c r="Z1117" i="7"/>
  <c r="AE1117" i="7"/>
  <c r="Z1119" i="7"/>
  <c r="AE1119" i="7"/>
  <c r="Z1121" i="7"/>
  <c r="AE1121" i="7"/>
  <c r="Z1123" i="7"/>
  <c r="AE1123" i="7"/>
  <c r="Z1125" i="7"/>
  <c r="AE1125" i="7"/>
  <c r="Z1127" i="7"/>
  <c r="AE1127" i="7"/>
  <c r="Z1129" i="7"/>
  <c r="AE1129" i="7"/>
  <c r="Z1131" i="7"/>
  <c r="AE1131" i="7"/>
  <c r="Z1133" i="7"/>
  <c r="AE1133" i="7"/>
  <c r="Z1135" i="7"/>
  <c r="AE1135" i="7"/>
  <c r="Z1137" i="7"/>
  <c r="AE1137" i="7"/>
  <c r="Z1139" i="7"/>
  <c r="AE1139" i="7"/>
  <c r="Z1141" i="7"/>
  <c r="AE1141" i="7"/>
  <c r="Z1143" i="7"/>
  <c r="AE1143" i="7"/>
  <c r="Z1145" i="7"/>
  <c r="AE1145" i="7"/>
  <c r="Z1147" i="7"/>
  <c r="AE1147" i="7"/>
  <c r="Z1149" i="7"/>
  <c r="AE1149" i="7"/>
  <c r="Z1151" i="7"/>
  <c r="AE1151" i="7"/>
  <c r="Z1153" i="7"/>
  <c r="AE1153" i="7"/>
  <c r="Z1155" i="7"/>
  <c r="AE1155" i="7"/>
  <c r="Z1157" i="7"/>
  <c r="AE1157" i="7"/>
  <c r="Z1159" i="7"/>
  <c r="AE1159" i="7"/>
  <c r="Z1161" i="7"/>
  <c r="AE1161" i="7"/>
  <c r="Z1163" i="7"/>
  <c r="AE1163" i="7"/>
  <c r="Z1165" i="7"/>
  <c r="AE1165" i="7"/>
  <c r="Z1167" i="7"/>
  <c r="AE1167" i="7"/>
  <c r="Z1169" i="7"/>
  <c r="AE1169" i="7"/>
  <c r="Z1171" i="7"/>
  <c r="AE1171" i="7"/>
  <c r="Z1173" i="7"/>
  <c r="AE1173" i="7"/>
  <c r="Z1175" i="7"/>
  <c r="AE1175" i="7"/>
  <c r="Z1177" i="7"/>
  <c r="AE1177" i="7"/>
  <c r="Z1179" i="7"/>
  <c r="AE1179" i="7"/>
  <c r="Z1181" i="7"/>
  <c r="AE1181" i="7"/>
  <c r="Z1183" i="7"/>
  <c r="AE1183" i="7"/>
  <c r="Z1185" i="7"/>
  <c r="AE1185" i="7"/>
  <c r="Z1187" i="7"/>
  <c r="AE1187" i="7"/>
  <c r="Z1189" i="7"/>
  <c r="AE1189" i="7"/>
  <c r="Z1191" i="7"/>
  <c r="AE1191" i="7"/>
  <c r="Z1193" i="7"/>
  <c r="AE1193" i="7"/>
  <c r="Z1195" i="7"/>
  <c r="AE1195" i="7"/>
  <c r="Z1197" i="7"/>
  <c r="AE1197" i="7"/>
  <c r="Z1199" i="7"/>
  <c r="AE1199" i="7"/>
  <c r="Z1201" i="7"/>
  <c r="AE1201" i="7"/>
  <c r="Z1203" i="7"/>
  <c r="AE1203" i="7"/>
  <c r="Z1205" i="7"/>
  <c r="AE1205" i="7"/>
  <c r="Z1207" i="7"/>
  <c r="AE1207" i="7"/>
  <c r="Z1209" i="7"/>
  <c r="AE1209" i="7"/>
  <c r="Z1211" i="7"/>
  <c r="AE1211" i="7"/>
  <c r="AA14" i="2"/>
  <c r="AA9" i="2" s="1"/>
  <c r="E32" i="11" s="1"/>
  <c r="Z9" i="2"/>
  <c r="G32" i="11" s="1"/>
  <c r="L32" i="11" s="1"/>
  <c r="W12" i="2"/>
  <c r="J11" i="2"/>
  <c r="M11" i="2" s="1"/>
  <c r="M9" i="2" s="1"/>
  <c r="H38" i="1" s="1"/>
  <c r="X11" i="2"/>
  <c r="J15" i="2"/>
  <c r="J13" i="2"/>
  <c r="AB13" i="2"/>
  <c r="S15" i="7"/>
  <c r="AC16" i="7"/>
  <c r="AD16" i="7" s="1"/>
  <c r="S16" i="7"/>
  <c r="AE16" i="7" s="1"/>
  <c r="S14" i="7"/>
  <c r="AE14" i="7" s="1"/>
  <c r="J12" i="11"/>
  <c r="J13" i="11"/>
  <c r="L13" i="11" s="1"/>
  <c r="J11" i="11"/>
  <c r="N14" i="2"/>
  <c r="N9" i="2" s="1"/>
  <c r="H41" i="1" s="1"/>
  <c r="D32" i="11" s="1"/>
  <c r="O13" i="2"/>
  <c r="L13" i="2"/>
  <c r="L9" i="2" s="1"/>
  <c r="H39" i="1" s="1"/>
  <c r="AL14" i="6"/>
  <c r="AB13" i="3"/>
  <c r="O15" i="2"/>
  <c r="Q16" i="3"/>
  <c r="AB15" i="5"/>
  <c r="AC15" i="5" s="1"/>
  <c r="Q15" i="5"/>
  <c r="AD15" i="5" s="1"/>
  <c r="G17" i="9"/>
  <c r="J15" i="11"/>
  <c r="J10" i="11"/>
  <c r="J9" i="11"/>
  <c r="O12" i="2"/>
  <c r="V15" i="7"/>
  <c r="G16" i="9"/>
  <c r="M16" i="9"/>
  <c r="T15" i="3"/>
  <c r="G15" i="9"/>
  <c r="AB14" i="3"/>
  <c r="AC14" i="3" s="1"/>
  <c r="AB15" i="3"/>
  <c r="Q13" i="5"/>
  <c r="W13" i="5" s="1"/>
  <c r="Q14" i="5"/>
  <c r="T14" i="5" s="1"/>
  <c r="AC15" i="6"/>
  <c r="AC14" i="6"/>
  <c r="AD14" i="3"/>
  <c r="W14" i="3"/>
  <c r="AD15" i="3"/>
  <c r="AD13" i="3"/>
  <c r="T14" i="3"/>
  <c r="W13" i="3"/>
  <c r="T13" i="3"/>
  <c r="L11" i="10"/>
  <c r="V14" i="7"/>
  <c r="AF633" i="7" l="1"/>
  <c r="AF617" i="7"/>
  <c r="AF593" i="7"/>
  <c r="AF585" i="7"/>
  <c r="AF457" i="7"/>
  <c r="AH457" i="7" s="1"/>
  <c r="AF441" i="7"/>
  <c r="AF425" i="7"/>
  <c r="AH425" i="7" s="1"/>
  <c r="AF297" i="7"/>
  <c r="AI297" i="7" s="1"/>
  <c r="AF289" i="7"/>
  <c r="AF281" i="7"/>
  <c r="AF249" i="7"/>
  <c r="AF233" i="7"/>
  <c r="AF225" i="7"/>
  <c r="AH225" i="7" s="1"/>
  <c r="AF217" i="7"/>
  <c r="AF201" i="7"/>
  <c r="AI201" i="7" s="1"/>
  <c r="AF153" i="7"/>
  <c r="AI153" i="7" s="1"/>
  <c r="AF137" i="7"/>
  <c r="AF121" i="7"/>
  <c r="AF49" i="7"/>
  <c r="AF41" i="7"/>
  <c r="AF33" i="7"/>
  <c r="AF25" i="7"/>
  <c r="AF17" i="7"/>
  <c r="AI17" i="7" s="1"/>
  <c r="AE88" i="3"/>
  <c r="AG88" i="3" s="1"/>
  <c r="AE128" i="3"/>
  <c r="AE228" i="3"/>
  <c r="AE348" i="3"/>
  <c r="AE388" i="3"/>
  <c r="AE464" i="3"/>
  <c r="AG464" i="3" s="1"/>
  <c r="AE572" i="3"/>
  <c r="AE600" i="3"/>
  <c r="AG600" i="3" s="1"/>
  <c r="AE676" i="3"/>
  <c r="AG676" i="3" s="1"/>
  <c r="AE824" i="3"/>
  <c r="AE86" i="3"/>
  <c r="AE222" i="3"/>
  <c r="AE398" i="3"/>
  <c r="AE526" i="3"/>
  <c r="AG526" i="3" s="1"/>
  <c r="AE626" i="3"/>
  <c r="AE1014" i="3"/>
  <c r="AH1014" i="3" s="1"/>
  <c r="AE1207" i="5"/>
  <c r="AH1207" i="5" s="1"/>
  <c r="AE647" i="5"/>
  <c r="AE295" i="5"/>
  <c r="AE263" i="5"/>
  <c r="AE163" i="5"/>
  <c r="AE19" i="5"/>
  <c r="AE97" i="3"/>
  <c r="AE233" i="3"/>
  <c r="AG233" i="3" s="1"/>
  <c r="AE265" i="3"/>
  <c r="AH265" i="3" s="1"/>
  <c r="AE353" i="3"/>
  <c r="AE1065" i="3"/>
  <c r="AE1097" i="3"/>
  <c r="AE1129" i="3"/>
  <c r="AE1161" i="3"/>
  <c r="AG1161" i="3" s="1"/>
  <c r="AE1193" i="3"/>
  <c r="AE142" i="3"/>
  <c r="AG142" i="3" s="1"/>
  <c r="AE214" i="3"/>
  <c r="AH214" i="3" s="1"/>
  <c r="AE450" i="3"/>
  <c r="AE658" i="3"/>
  <c r="AE1074" i="3"/>
  <c r="AE786" i="5"/>
  <c r="AE770" i="5"/>
  <c r="AG770" i="5" s="1"/>
  <c r="AE754" i="5"/>
  <c r="AE18" i="5"/>
  <c r="AH18" i="5" s="1"/>
  <c r="AE107" i="3"/>
  <c r="AH107" i="3" s="1"/>
  <c r="AE171" i="3"/>
  <c r="AE203" i="3"/>
  <c r="AE307" i="3"/>
  <c r="AE339" i="3"/>
  <c r="AE819" i="3"/>
  <c r="AE851" i="3"/>
  <c r="AE1011" i="3"/>
  <c r="AG1011" i="3" s="1"/>
  <c r="AE1043" i="3"/>
  <c r="AG1043" i="3" s="1"/>
  <c r="AE1099" i="3"/>
  <c r="AE1163" i="3"/>
  <c r="AE280" i="3"/>
  <c r="AE728" i="3"/>
  <c r="AE840" i="3"/>
  <c r="AE338" i="3"/>
  <c r="AE1006" i="3"/>
  <c r="AG1006" i="3" s="1"/>
  <c r="AE1166" i="3"/>
  <c r="AH1166" i="3" s="1"/>
  <c r="AE212" i="3"/>
  <c r="AE428" i="3"/>
  <c r="AE504" i="3"/>
  <c r="AE564" i="3"/>
  <c r="AE712" i="3"/>
  <c r="AE788" i="3"/>
  <c r="AE470" i="3"/>
  <c r="AG470" i="3" s="1"/>
  <c r="AE674" i="3"/>
  <c r="AG674" i="3" s="1"/>
  <c r="AE1090" i="3"/>
  <c r="AE383" i="5"/>
  <c r="AE367" i="5"/>
  <c r="AE351" i="5"/>
  <c r="AE347" i="5"/>
  <c r="AE335" i="5"/>
  <c r="AE331" i="5"/>
  <c r="AG331" i="5" s="1"/>
  <c r="AE303" i="5"/>
  <c r="AG303" i="5" s="1"/>
  <c r="AE271" i="5"/>
  <c r="AE187" i="5"/>
  <c r="AE171" i="5"/>
  <c r="AE27" i="5"/>
  <c r="AE113" i="3"/>
  <c r="AG113" i="3" s="1"/>
  <c r="AE209" i="3"/>
  <c r="AE217" i="3"/>
  <c r="AG217" i="3" s="1"/>
  <c r="AE249" i="3"/>
  <c r="AG249" i="3" s="1"/>
  <c r="AE281" i="3"/>
  <c r="AE337" i="3"/>
  <c r="AE537" i="3"/>
  <c r="AE1081" i="3"/>
  <c r="AE1145" i="3"/>
  <c r="AE1209" i="3"/>
  <c r="AE294" i="3"/>
  <c r="AH294" i="3" s="1"/>
  <c r="AE502" i="3"/>
  <c r="AG502" i="3" s="1"/>
  <c r="AE602" i="3"/>
  <c r="AE706" i="3"/>
  <c r="AE1206" i="5"/>
  <c r="AE374" i="5"/>
  <c r="AE74" i="5"/>
  <c r="AH74" i="5" s="1"/>
  <c r="AE70" i="5"/>
  <c r="AE64" i="5"/>
  <c r="AG64" i="5" s="1"/>
  <c r="AE58" i="5"/>
  <c r="AG58" i="5" s="1"/>
  <c r="AE79" i="3"/>
  <c r="AE91" i="3"/>
  <c r="AE155" i="3"/>
  <c r="AE187" i="3"/>
  <c r="AE195" i="3"/>
  <c r="AH195" i="3" s="1"/>
  <c r="AE207" i="3"/>
  <c r="AE239" i="3"/>
  <c r="AG239" i="3" s="1"/>
  <c r="AE803" i="3"/>
  <c r="AH803" i="3" s="1"/>
  <c r="AE835" i="3"/>
  <c r="AE867" i="3"/>
  <c r="AE1027" i="3"/>
  <c r="AE1083" i="3"/>
  <c r="AE1147" i="3"/>
  <c r="AE1211" i="3"/>
  <c r="AE196" i="3"/>
  <c r="AG196" i="3" s="1"/>
  <c r="AE208" i="3"/>
  <c r="AH208" i="3" s="1"/>
  <c r="AE384" i="3"/>
  <c r="AE492" i="3"/>
  <c r="AE644" i="3"/>
  <c r="AE756" i="3"/>
  <c r="AE486" i="3"/>
  <c r="AE562" i="3"/>
  <c r="AE268" i="3"/>
  <c r="AH268" i="3" s="1"/>
  <c r="AE304" i="3"/>
  <c r="AH304" i="3" s="1"/>
  <c r="AE340" i="3"/>
  <c r="AH340" i="3" s="1"/>
  <c r="AE636" i="3"/>
  <c r="AE752" i="3"/>
  <c r="AE864" i="3"/>
  <c r="AE1016" i="3"/>
  <c r="AG1016" i="3" s="1"/>
  <c r="AF1014" i="7"/>
  <c r="AF1000" i="7"/>
  <c r="AI1000" i="7" s="1"/>
  <c r="AF948" i="7"/>
  <c r="AH948" i="7" s="1"/>
  <c r="AF906" i="7"/>
  <c r="AH906" i="7" s="1"/>
  <c r="AF868" i="7"/>
  <c r="AF856" i="7"/>
  <c r="AF830" i="7"/>
  <c r="AF622" i="7"/>
  <c r="AI622" i="7" s="1"/>
  <c r="AF586" i="7"/>
  <c r="AF536" i="7"/>
  <c r="AH536" i="7" s="1"/>
  <c r="AF498" i="7"/>
  <c r="AI498" i="7" s="1"/>
  <c r="AF444" i="7"/>
  <c r="AH444" i="7" s="1"/>
  <c r="AF356" i="7"/>
  <c r="AF340" i="7"/>
  <c r="AF316" i="7"/>
  <c r="AF290" i="7"/>
  <c r="AH290" i="7" s="1"/>
  <c r="AF120" i="7"/>
  <c r="AF94" i="7"/>
  <c r="AI94" i="7" s="1"/>
  <c r="AF42" i="7"/>
  <c r="AI42" i="7" s="1"/>
  <c r="AF30" i="7"/>
  <c r="AI30" i="7" s="1"/>
  <c r="AE380" i="5"/>
  <c r="AE378" i="5"/>
  <c r="AE244" i="5"/>
  <c r="AE228" i="5"/>
  <c r="AG228" i="5" s="1"/>
  <c r="AE172" i="5"/>
  <c r="AE68" i="5"/>
  <c r="AG68" i="5" s="1"/>
  <c r="AE42" i="5"/>
  <c r="AH42" i="5" s="1"/>
  <c r="AE26" i="5"/>
  <c r="AH26" i="5" s="1"/>
  <c r="AE59" i="3"/>
  <c r="AE75" i="3"/>
  <c r="AE123" i="3"/>
  <c r="AE135" i="3"/>
  <c r="AG135" i="3" s="1"/>
  <c r="AE215" i="3"/>
  <c r="AE219" i="3"/>
  <c r="AG219" i="3" s="1"/>
  <c r="AE235" i="3"/>
  <c r="AH235" i="3" s="1"/>
  <c r="AE251" i="3"/>
  <c r="AG251" i="3" s="1"/>
  <c r="AE267" i="3"/>
  <c r="AE283" i="3"/>
  <c r="AE363" i="3"/>
  <c r="AE379" i="3"/>
  <c r="AG379" i="3" s="1"/>
  <c r="AE395" i="3"/>
  <c r="AE411" i="3"/>
  <c r="AG411" i="3" s="1"/>
  <c r="AE427" i="3"/>
  <c r="AG427" i="3" s="1"/>
  <c r="AE1063" i="3"/>
  <c r="AG1063" i="3" s="1"/>
  <c r="AE1067" i="3"/>
  <c r="AE1115" i="3"/>
  <c r="AE1127" i="3"/>
  <c r="AE1131" i="3"/>
  <c r="AG1131" i="3" s="1"/>
  <c r="AE80" i="3"/>
  <c r="AE224" i="3"/>
  <c r="AG224" i="3" s="1"/>
  <c r="AE252" i="3"/>
  <c r="AH252" i="3" s="1"/>
  <c r="AE308" i="3"/>
  <c r="AH308" i="3" s="1"/>
  <c r="AE536" i="3"/>
  <c r="AE560" i="3"/>
  <c r="AE588" i="3"/>
  <c r="AE672" i="3"/>
  <c r="AH672" i="3" s="1"/>
  <c r="AE784" i="3"/>
  <c r="AE812" i="3"/>
  <c r="AH812" i="3" s="1"/>
  <c r="AE172" i="3"/>
  <c r="AG172" i="3" s="1"/>
  <c r="AF1210" i="7"/>
  <c r="AI1210" i="7" s="1"/>
  <c r="AF1194" i="7"/>
  <c r="AF1180" i="7"/>
  <c r="AI1180" i="7" s="1"/>
  <c r="AF1164" i="7"/>
  <c r="AF1148" i="7"/>
  <c r="AI1148" i="7" s="1"/>
  <c r="AF1130" i="7"/>
  <c r="AF1102" i="7"/>
  <c r="AH1102" i="7" s="1"/>
  <c r="AF1078" i="7"/>
  <c r="AI1078" i="7" s="1"/>
  <c r="AF1052" i="7"/>
  <c r="AH1052" i="7" s="1"/>
  <c r="AF1026" i="7"/>
  <c r="AF988" i="7"/>
  <c r="AH988" i="7" s="1"/>
  <c r="AF932" i="7"/>
  <c r="AF908" i="7"/>
  <c r="AH908" i="7" s="1"/>
  <c r="AF864" i="7"/>
  <c r="AF822" i="7"/>
  <c r="AI822" i="7" s="1"/>
  <c r="AF796" i="7"/>
  <c r="AH796" i="7" s="1"/>
  <c r="AF768" i="7"/>
  <c r="AH768" i="7" s="1"/>
  <c r="AF716" i="7"/>
  <c r="AF688" i="7"/>
  <c r="AH688" i="7" s="1"/>
  <c r="AF634" i="7"/>
  <c r="AF610" i="7"/>
  <c r="AI610" i="7" s="1"/>
  <c r="AF584" i="7"/>
  <c r="AF540" i="7"/>
  <c r="AH540" i="7" s="1"/>
  <c r="AF488" i="7"/>
  <c r="AH488" i="7" s="1"/>
  <c r="AF464" i="7"/>
  <c r="AI464" i="7" s="1"/>
  <c r="AF408" i="7"/>
  <c r="AF382" i="7"/>
  <c r="AI382" i="7" s="1"/>
  <c r="AF344" i="7"/>
  <c r="AF318" i="7"/>
  <c r="AI318" i="7" s="1"/>
  <c r="AF266" i="7"/>
  <c r="AF214" i="7"/>
  <c r="AI214" i="7" s="1"/>
  <c r="AF186" i="7"/>
  <c r="AH186" i="7" s="1"/>
  <c r="AF132" i="7"/>
  <c r="AI132" i="7" s="1"/>
  <c r="AF80" i="7"/>
  <c r="AF54" i="7"/>
  <c r="AI54" i="7" s="1"/>
  <c r="AE58" i="3"/>
  <c r="AE206" i="3"/>
  <c r="AH206" i="3" s="1"/>
  <c r="AE258" i="3"/>
  <c r="AE566" i="3"/>
  <c r="AG566" i="3" s="1"/>
  <c r="AE662" i="3"/>
  <c r="AG662" i="3" s="1"/>
  <c r="AE819" i="5"/>
  <c r="AG819" i="5" s="1"/>
  <c r="AE773" i="5"/>
  <c r="AE755" i="5"/>
  <c r="AG755" i="5" s="1"/>
  <c r="AE741" i="5"/>
  <c r="AE723" i="5"/>
  <c r="AG723" i="5" s="1"/>
  <c r="AE707" i="5"/>
  <c r="AE693" i="5"/>
  <c r="AG693" i="5" s="1"/>
  <c r="AE685" i="5"/>
  <c r="AH685" i="5" s="1"/>
  <c r="AE675" i="5"/>
  <c r="AH675" i="5" s="1"/>
  <c r="AE661" i="5"/>
  <c r="AE645" i="5"/>
  <c r="AG645" i="5" s="1"/>
  <c r="AE637" i="5"/>
  <c r="AE627" i="5"/>
  <c r="AG627" i="5" s="1"/>
  <c r="AE613" i="5"/>
  <c r="AE589" i="5"/>
  <c r="AH589" i="5" s="1"/>
  <c r="AE573" i="5"/>
  <c r="AH573" i="5" s="1"/>
  <c r="AE557" i="5"/>
  <c r="AH557" i="5" s="1"/>
  <c r="AE525" i="5"/>
  <c r="AE515" i="5"/>
  <c r="AG515" i="5" s="1"/>
  <c r="AE499" i="5"/>
  <c r="AE411" i="5"/>
  <c r="AH411" i="5" s="1"/>
  <c r="AE381" i="5"/>
  <c r="AE333" i="5"/>
  <c r="AG333" i="5" s="1"/>
  <c r="AE315" i="5"/>
  <c r="AH315" i="5" s="1"/>
  <c r="AE291" i="5"/>
  <c r="AG291" i="5" s="1"/>
  <c r="AE283" i="5"/>
  <c r="AE251" i="5"/>
  <c r="AH251" i="5" s="1"/>
  <c r="AE181" i="5"/>
  <c r="AE155" i="5"/>
  <c r="AG155" i="5" s="1"/>
  <c r="AE53" i="5"/>
  <c r="AE29" i="5"/>
  <c r="AG29" i="5" s="1"/>
  <c r="AE21" i="5"/>
  <c r="AG21" i="5" s="1"/>
  <c r="AE25" i="3"/>
  <c r="AH25" i="3" s="1"/>
  <c r="AE37" i="3"/>
  <c r="AE53" i="3"/>
  <c r="AG53" i="3" s="1"/>
  <c r="AE229" i="3"/>
  <c r="AE245" i="3"/>
  <c r="AH245" i="3" s="1"/>
  <c r="AE261" i="3"/>
  <c r="AE277" i="3"/>
  <c r="AH277" i="3" s="1"/>
  <c r="AE293" i="3"/>
  <c r="AG293" i="3" s="1"/>
  <c r="AE469" i="3"/>
  <c r="AH469" i="3" s="1"/>
  <c r="AF1202" i="7"/>
  <c r="AF1188" i="7"/>
  <c r="AI1188" i="7" s="1"/>
  <c r="AF1172" i="7"/>
  <c r="AF1156" i="7"/>
  <c r="AI1156" i="7" s="1"/>
  <c r="AF1138" i="7"/>
  <c r="AF1118" i="7"/>
  <c r="AI1118" i="7" s="1"/>
  <c r="AF1090" i="7"/>
  <c r="AH1090" i="7" s="1"/>
  <c r="AF1064" i="7"/>
  <c r="AI1064" i="7" s="1"/>
  <c r="AF1038" i="7"/>
  <c r="AF1012" i="7"/>
  <c r="AH1012" i="7" s="1"/>
  <c r="AF974" i="7"/>
  <c r="AF918" i="7"/>
  <c r="AI918" i="7" s="1"/>
  <c r="AF878" i="7"/>
  <c r="AF850" i="7"/>
  <c r="AH850" i="7" s="1"/>
  <c r="AF782" i="7"/>
  <c r="AI782" i="7" s="1"/>
  <c r="AF752" i="7"/>
  <c r="AI752" i="7" s="1"/>
  <c r="AF700" i="7"/>
  <c r="AF650" i="7"/>
  <c r="AI650" i="7" s="1"/>
  <c r="AF624" i="7"/>
  <c r="AF598" i="7"/>
  <c r="AH598" i="7" s="1"/>
  <c r="AF502" i="7"/>
  <c r="AF476" i="7"/>
  <c r="AH476" i="7" s="1"/>
  <c r="AF422" i="7"/>
  <c r="AH422" i="7" s="1"/>
  <c r="AF396" i="7"/>
  <c r="AH396" i="7" s="1"/>
  <c r="AF366" i="7"/>
  <c r="AF306" i="7"/>
  <c r="AH306" i="7" s="1"/>
  <c r="AF280" i="7"/>
  <c r="AF200" i="7"/>
  <c r="AH200" i="7" s="1"/>
  <c r="AF174" i="7"/>
  <c r="AF106" i="7"/>
  <c r="AH106" i="7" s="1"/>
  <c r="AF96" i="7"/>
  <c r="AI96" i="7" s="1"/>
  <c r="AE834" i="3"/>
  <c r="AH834" i="3" s="1"/>
  <c r="AE870" i="3"/>
  <c r="AE837" i="5"/>
  <c r="AG837" i="5" s="1"/>
  <c r="AE829" i="5"/>
  <c r="AE821" i="5"/>
  <c r="AG821" i="5" s="1"/>
  <c r="AE803" i="5"/>
  <c r="AE795" i="5"/>
  <c r="AG795" i="5" s="1"/>
  <c r="AE787" i="5"/>
  <c r="AH787" i="5" s="1"/>
  <c r="AE771" i="5"/>
  <c r="AG771" i="5" s="1"/>
  <c r="AE757" i="5"/>
  <c r="AE739" i="5"/>
  <c r="AG739" i="5" s="1"/>
  <c r="AE725" i="5"/>
  <c r="AE709" i="5"/>
  <c r="AH709" i="5" s="1"/>
  <c r="AE691" i="5"/>
  <c r="AE677" i="5"/>
  <c r="AH677" i="5" s="1"/>
  <c r="AE659" i="5"/>
  <c r="AH659" i="5" s="1"/>
  <c r="AE643" i="5"/>
  <c r="AG643" i="5" s="1"/>
  <c r="AE629" i="5"/>
  <c r="AE621" i="5"/>
  <c r="AH621" i="5" s="1"/>
  <c r="AE611" i="5"/>
  <c r="AE581" i="5"/>
  <c r="AH581" i="5" s="1"/>
  <c r="AE565" i="5"/>
  <c r="AE549" i="5"/>
  <c r="AG549" i="5" s="1"/>
  <c r="AE541" i="5"/>
  <c r="AH541" i="5" s="1"/>
  <c r="AE533" i="5"/>
  <c r="AH533" i="5" s="1"/>
  <c r="AE523" i="5"/>
  <c r="AE507" i="5"/>
  <c r="AH507" i="5" s="1"/>
  <c r="AE491" i="5"/>
  <c r="AE419" i="5"/>
  <c r="AG419" i="5" s="1"/>
  <c r="AE403" i="5"/>
  <c r="AE395" i="5"/>
  <c r="AH395" i="5" s="1"/>
  <c r="AE379" i="5"/>
  <c r="AG379" i="5" s="1"/>
  <c r="AE365" i="5"/>
  <c r="AG365" i="5" s="1"/>
  <c r="AE349" i="5"/>
  <c r="AE259" i="5"/>
  <c r="AG259" i="5" s="1"/>
  <c r="AE197" i="5"/>
  <c r="AE139" i="5"/>
  <c r="AH139" i="5" s="1"/>
  <c r="AE21" i="3"/>
  <c r="AE41" i="3"/>
  <c r="AH41" i="3" s="1"/>
  <c r="AE57" i="3"/>
  <c r="AG57" i="3" s="1"/>
  <c r="AE185" i="3"/>
  <c r="AG185" i="3" s="1"/>
  <c r="AE197" i="3"/>
  <c r="AE453" i="3"/>
  <c r="AG453" i="3" s="1"/>
  <c r="AE485" i="3"/>
  <c r="AE501" i="3"/>
  <c r="AG501" i="3" s="1"/>
  <c r="AE517" i="3"/>
  <c r="AE533" i="3"/>
  <c r="AG533" i="3" s="1"/>
  <c r="AE805" i="3"/>
  <c r="AG805" i="3" s="1"/>
  <c r="AE821" i="3"/>
  <c r="AG821" i="3" s="1"/>
  <c r="AE825" i="3"/>
  <c r="AE837" i="3"/>
  <c r="AG837" i="3" s="1"/>
  <c r="AE841" i="3"/>
  <c r="AE853" i="3"/>
  <c r="AG853" i="3" s="1"/>
  <c r="AE857" i="3"/>
  <c r="AE869" i="3"/>
  <c r="AH869" i="3" s="1"/>
  <c r="AE873" i="3"/>
  <c r="AH873" i="3" s="1"/>
  <c r="AE1013" i="3"/>
  <c r="AG1013" i="3" s="1"/>
  <c r="AE1029" i="3"/>
  <c r="AE1045" i="3"/>
  <c r="AG1045" i="3" s="1"/>
  <c r="AE1093" i="3"/>
  <c r="AE1109" i="3"/>
  <c r="AH1109" i="3" s="1"/>
  <c r="AE1113" i="3"/>
  <c r="AE1121" i="3"/>
  <c r="AH1121" i="3" s="1"/>
  <c r="AE1157" i="3"/>
  <c r="AG1157" i="3" s="1"/>
  <c r="AE1173" i="3"/>
  <c r="AH1173" i="3" s="1"/>
  <c r="AE1177" i="3"/>
  <c r="AE1185" i="3"/>
  <c r="AH1185" i="3" s="1"/>
  <c r="AF1208" i="7"/>
  <c r="AF1200" i="7"/>
  <c r="AI1200" i="7" s="1"/>
  <c r="AF1190" i="7"/>
  <c r="AF1182" i="7"/>
  <c r="AH1182" i="7" s="1"/>
  <c r="AF1174" i="7"/>
  <c r="AI1174" i="7" s="1"/>
  <c r="AF1166" i="7"/>
  <c r="AH1166" i="7" s="1"/>
  <c r="AF1158" i="7"/>
  <c r="AF1150" i="7"/>
  <c r="AI1150" i="7" s="1"/>
  <c r="AF1140" i="7"/>
  <c r="AF1132" i="7"/>
  <c r="AI1132" i="7" s="1"/>
  <c r="AF1122" i="7"/>
  <c r="AF1112" i="7"/>
  <c r="AI1112" i="7" s="1"/>
  <c r="AF1098" i="7"/>
  <c r="AH1098" i="7" s="1"/>
  <c r="AF1086" i="7"/>
  <c r="AI1086" i="7" s="1"/>
  <c r="AF1062" i="7"/>
  <c r="AF1048" i="7"/>
  <c r="AH1048" i="7" s="1"/>
  <c r="AF1034" i="7"/>
  <c r="AF1022" i="7"/>
  <c r="AI1022" i="7" s="1"/>
  <c r="AF978" i="7"/>
  <c r="AF964" i="7"/>
  <c r="AH964" i="7" s="1"/>
  <c r="AF928" i="7"/>
  <c r="AH928" i="7" s="1"/>
  <c r="AF912" i="7"/>
  <c r="AH912" i="7" s="1"/>
  <c r="AF884" i="7"/>
  <c r="AF874" i="7"/>
  <c r="AI874" i="7" s="1"/>
  <c r="AF862" i="7"/>
  <c r="AF852" i="7"/>
  <c r="AI852" i="7" s="1"/>
  <c r="AF824" i="7"/>
  <c r="AF798" i="7"/>
  <c r="AI798" i="7" s="1"/>
  <c r="AF772" i="7"/>
  <c r="AH772" i="7" s="1"/>
  <c r="AF760" i="7"/>
  <c r="AI760" i="7" s="1"/>
  <c r="AF710" i="7"/>
  <c r="AF696" i="7"/>
  <c r="AH696" i="7" s="1"/>
  <c r="AF658" i="7"/>
  <c r="AF592" i="7"/>
  <c r="AH592" i="7" s="1"/>
  <c r="AF580" i="7"/>
  <c r="AF556" i="7"/>
  <c r="AH556" i="7" s="1"/>
  <c r="AF518" i="7"/>
  <c r="AI518" i="7" s="1"/>
  <c r="AF504" i="7"/>
  <c r="AH504" i="7" s="1"/>
  <c r="AF492" i="7"/>
  <c r="AF480" i="7"/>
  <c r="AI480" i="7" s="1"/>
  <c r="AF466" i="7"/>
  <c r="AF452" i="7"/>
  <c r="AI452" i="7" s="1"/>
  <c r="AF428" i="7"/>
  <c r="AF414" i="7"/>
  <c r="AH414" i="7" s="1"/>
  <c r="AF400" i="7"/>
  <c r="AI400" i="7" s="1"/>
  <c r="AF386" i="7"/>
  <c r="AI386" i="7" s="1"/>
  <c r="AF374" i="7"/>
  <c r="AF350" i="7"/>
  <c r="AI350" i="7" s="1"/>
  <c r="AF334" i="7"/>
  <c r="AF296" i="7"/>
  <c r="AI296" i="7" s="1"/>
  <c r="AF242" i="7"/>
  <c r="AF218" i="7"/>
  <c r="AH218" i="7" s="1"/>
  <c r="AF204" i="7"/>
  <c r="AI204" i="7" s="1"/>
  <c r="AF190" i="7"/>
  <c r="AH190" i="7" s="1"/>
  <c r="AF178" i="7"/>
  <c r="AF152" i="7"/>
  <c r="AI152" i="7" s="1"/>
  <c r="AF140" i="7"/>
  <c r="AF114" i="7"/>
  <c r="AI114" i="7" s="1"/>
  <c r="AF100" i="7"/>
  <c r="AF88" i="7"/>
  <c r="AH88" i="7" s="1"/>
  <c r="AF76" i="7"/>
  <c r="AI76" i="7" s="1"/>
  <c r="AE78" i="3"/>
  <c r="AH78" i="3" s="1"/>
  <c r="AE282" i="3"/>
  <c r="AE370" i="3"/>
  <c r="AG370" i="3" s="1"/>
  <c r="AE418" i="3"/>
  <c r="AE542" i="3"/>
  <c r="AH542" i="3" s="1"/>
  <c r="AE646" i="3"/>
  <c r="AE694" i="3"/>
  <c r="AH694" i="3" s="1"/>
  <c r="AE854" i="3"/>
  <c r="AG854" i="3" s="1"/>
  <c r="AE866" i="3"/>
  <c r="AH866" i="3" s="1"/>
  <c r="AE1010" i="3"/>
  <c r="AE1118" i="3"/>
  <c r="AG1118" i="3" s="1"/>
  <c r="AF1213" i="7"/>
  <c r="AE1200" i="5"/>
  <c r="AG1200" i="5" s="1"/>
  <c r="AE1192" i="5"/>
  <c r="AE1184" i="5"/>
  <c r="AH1184" i="5" s="1"/>
  <c r="AE1176" i="5"/>
  <c r="AG1176" i="5" s="1"/>
  <c r="AE1168" i="5"/>
  <c r="AH1168" i="5" s="1"/>
  <c r="AE1160" i="5"/>
  <c r="AE1152" i="5"/>
  <c r="AH1152" i="5" s="1"/>
  <c r="AE1144" i="5"/>
  <c r="AE1136" i="5"/>
  <c r="AH1136" i="5" s="1"/>
  <c r="AE1128" i="5"/>
  <c r="AE1120" i="5"/>
  <c r="AH1120" i="5" s="1"/>
  <c r="AE1112" i="5"/>
  <c r="AH1112" i="5" s="1"/>
  <c r="AE840" i="5"/>
  <c r="AH840" i="5" s="1"/>
  <c r="AE832" i="5"/>
  <c r="AE824" i="5"/>
  <c r="AH824" i="5" s="1"/>
  <c r="AE806" i="5"/>
  <c r="AE798" i="5"/>
  <c r="AH798" i="5" s="1"/>
  <c r="AE790" i="5"/>
  <c r="AE782" i="5"/>
  <c r="AG782" i="5" s="1"/>
  <c r="AE766" i="5"/>
  <c r="AG766" i="5" s="1"/>
  <c r="AE750" i="5"/>
  <c r="AG750" i="5" s="1"/>
  <c r="AE712" i="5"/>
  <c r="AE664" i="5"/>
  <c r="AH664" i="5" s="1"/>
  <c r="AE648" i="5"/>
  <c r="AE600" i="5"/>
  <c r="AG600" i="5" s="1"/>
  <c r="AE598" i="5"/>
  <c r="AE592" i="5"/>
  <c r="AH592" i="5" s="1"/>
  <c r="AE584" i="5"/>
  <c r="AG584" i="5" s="1"/>
  <c r="AE576" i="5"/>
  <c r="AH576" i="5" s="1"/>
  <c r="AE568" i="5"/>
  <c r="AE560" i="5"/>
  <c r="AH560" i="5" s="1"/>
  <c r="AE552" i="5"/>
  <c r="AE544" i="5"/>
  <c r="AH544" i="5" s="1"/>
  <c r="AE536" i="5"/>
  <c r="AE528" i="5"/>
  <c r="AG528" i="5" s="1"/>
  <c r="AE422" i="5"/>
  <c r="AH422" i="5" s="1"/>
  <c r="AE414" i="5"/>
  <c r="AG414" i="5" s="1"/>
  <c r="AE406" i="5"/>
  <c r="AE398" i="5"/>
  <c r="AG398" i="5" s="1"/>
  <c r="AE390" i="5"/>
  <c r="AE370" i="5"/>
  <c r="AG370" i="5" s="1"/>
  <c r="AE360" i="5"/>
  <c r="AE344" i="5"/>
  <c r="AH344" i="5" s="1"/>
  <c r="AE288" i="5"/>
  <c r="AH288" i="5" s="1"/>
  <c r="AE264" i="5"/>
  <c r="AG264" i="5" s="1"/>
  <c r="AE256" i="5"/>
  <c r="AE240" i="5"/>
  <c r="AG240" i="5" s="1"/>
  <c r="AE238" i="5"/>
  <c r="AE232" i="5"/>
  <c r="AG232" i="5" s="1"/>
  <c r="AE230" i="5"/>
  <c r="AE224" i="5"/>
  <c r="AG224" i="5" s="1"/>
  <c r="AE222" i="5"/>
  <c r="AH222" i="5" s="1"/>
  <c r="AE216" i="5"/>
  <c r="AG216" i="5" s="1"/>
  <c r="AE214" i="5"/>
  <c r="AE208" i="5"/>
  <c r="AG208" i="5" s="1"/>
  <c r="AE206" i="5"/>
  <c r="AE200" i="5"/>
  <c r="AH200" i="5" s="1"/>
  <c r="AE198" i="5"/>
  <c r="AE192" i="5"/>
  <c r="AG192" i="5" s="1"/>
  <c r="AE190" i="5"/>
  <c r="AH190" i="5" s="1"/>
  <c r="AE184" i="5"/>
  <c r="AG184" i="5" s="1"/>
  <c r="AE182" i="5"/>
  <c r="AE176" i="5"/>
  <c r="AG176" i="5" s="1"/>
  <c r="AE174" i="5"/>
  <c r="AE152" i="5"/>
  <c r="AH152" i="5" s="1"/>
  <c r="AE142" i="5"/>
  <c r="AE104" i="5"/>
  <c r="AG104" i="5" s="1"/>
  <c r="AE96" i="5"/>
  <c r="AH96" i="5" s="1"/>
  <c r="AE88" i="5"/>
  <c r="AG88" i="5" s="1"/>
  <c r="AE72" i="5"/>
  <c r="AE46" i="5"/>
  <c r="AG46" i="5" s="1"/>
  <c r="AE38" i="5"/>
  <c r="AE16" i="5"/>
  <c r="AH16" i="5" s="1"/>
  <c r="AE122" i="3"/>
  <c r="AE234" i="3"/>
  <c r="AG234" i="3" s="1"/>
  <c r="AE538" i="3"/>
  <c r="AG538" i="3" s="1"/>
  <c r="AE590" i="3"/>
  <c r="AH590" i="3" s="1"/>
  <c r="AE638" i="3"/>
  <c r="AE846" i="3"/>
  <c r="AG846" i="3" s="1"/>
  <c r="AE858" i="3"/>
  <c r="AE1062" i="3"/>
  <c r="AG1062" i="3" s="1"/>
  <c r="AE1162" i="3"/>
  <c r="AE1199" i="5"/>
  <c r="AG1199" i="5" s="1"/>
  <c r="AE1191" i="5"/>
  <c r="AH1191" i="5" s="1"/>
  <c r="AE1183" i="5"/>
  <c r="AG1183" i="5" s="1"/>
  <c r="AE1175" i="5"/>
  <c r="AE1167" i="5"/>
  <c r="AG1167" i="5" s="1"/>
  <c r="AE1159" i="5"/>
  <c r="AE1151" i="5"/>
  <c r="AG1151" i="5" s="1"/>
  <c r="AE1143" i="5"/>
  <c r="AE1135" i="5"/>
  <c r="AH1135" i="5" s="1"/>
  <c r="AE1127" i="5"/>
  <c r="AG1127" i="5" s="1"/>
  <c r="AE1119" i="5"/>
  <c r="AG1119" i="5" s="1"/>
  <c r="AE1111" i="5"/>
  <c r="AE833" i="5"/>
  <c r="AG833" i="5" s="1"/>
  <c r="AE825" i="5"/>
  <c r="AE807" i="5"/>
  <c r="AG807" i="5" s="1"/>
  <c r="AE799" i="5"/>
  <c r="AE791" i="5"/>
  <c r="AH791" i="5" s="1"/>
  <c r="AE783" i="5"/>
  <c r="AG783" i="5" s="1"/>
  <c r="AE769" i="5"/>
  <c r="AG769" i="5" s="1"/>
  <c r="AE767" i="5"/>
  <c r="AE751" i="5"/>
  <c r="AH751" i="5" s="1"/>
  <c r="AE735" i="5"/>
  <c r="AE719" i="5"/>
  <c r="AH719" i="5" s="1"/>
  <c r="AE703" i="5"/>
  <c r="AE687" i="5"/>
  <c r="AG687" i="5" s="1"/>
  <c r="AE671" i="5"/>
  <c r="AG671" i="5" s="1"/>
  <c r="AE655" i="5"/>
  <c r="AH655" i="5" s="1"/>
  <c r="AE639" i="5"/>
  <c r="AE623" i="5"/>
  <c r="AH623" i="5" s="1"/>
  <c r="AE607" i="5"/>
  <c r="AE591" i="5"/>
  <c r="AH591" i="5" s="1"/>
  <c r="AE583" i="5"/>
  <c r="AE575" i="5"/>
  <c r="AH575" i="5" s="1"/>
  <c r="AE567" i="5"/>
  <c r="AH567" i="5" s="1"/>
  <c r="AE559" i="5"/>
  <c r="AH559" i="5" s="1"/>
  <c r="AE551" i="5"/>
  <c r="AE543" i="5"/>
  <c r="AH543" i="5" s="1"/>
  <c r="AE535" i="5"/>
  <c r="AE527" i="5"/>
  <c r="AH527" i="5" s="1"/>
  <c r="AE519" i="5"/>
  <c r="AE511" i="5"/>
  <c r="AG511" i="5" s="1"/>
  <c r="AE503" i="5"/>
  <c r="AG503" i="5" s="1"/>
  <c r="AE495" i="5"/>
  <c r="AH495" i="5" s="1"/>
  <c r="AE487" i="5"/>
  <c r="AE415" i="5"/>
  <c r="AG415" i="5" s="1"/>
  <c r="AE407" i="5"/>
  <c r="AE399" i="5"/>
  <c r="AG399" i="5" s="1"/>
  <c r="AE391" i="5"/>
  <c r="AE369" i="5"/>
  <c r="AH369" i="5" s="1"/>
  <c r="AE343" i="5"/>
  <c r="AH343" i="5" s="1"/>
  <c r="AE337" i="5"/>
  <c r="AH337" i="5" s="1"/>
  <c r="AE327" i="5"/>
  <c r="AE313" i="5"/>
  <c r="AG313" i="5" s="1"/>
  <c r="AE297" i="5"/>
  <c r="AE289" i="5"/>
  <c r="AG289" i="5" s="1"/>
  <c r="AE281" i="5"/>
  <c r="AE265" i="5"/>
  <c r="AG265" i="5" s="1"/>
  <c r="AE257" i="5"/>
  <c r="AG257" i="5" s="1"/>
  <c r="AE249" i="5"/>
  <c r="AG249" i="5" s="1"/>
  <c r="AE193" i="5"/>
  <c r="AE177" i="5"/>
  <c r="AH177" i="5" s="1"/>
  <c r="AE159" i="5"/>
  <c r="AE143" i="5"/>
  <c r="AG143" i="5" s="1"/>
  <c r="AE105" i="5"/>
  <c r="AE73" i="5"/>
  <c r="AG73" i="5" s="1"/>
  <c r="AE63" i="5"/>
  <c r="AH63" i="5" s="1"/>
  <c r="AE55" i="5"/>
  <c r="AH55" i="5" s="1"/>
  <c r="AE47" i="5"/>
  <c r="AE39" i="5"/>
  <c r="AH39" i="5" s="1"/>
  <c r="AE31" i="5"/>
  <c r="AE23" i="5"/>
  <c r="AG23" i="5" s="1"/>
  <c r="AE17" i="5"/>
  <c r="AE29" i="3"/>
  <c r="AH29" i="3" s="1"/>
  <c r="AE33" i="3"/>
  <c r="AH33" i="3" s="1"/>
  <c r="AE45" i="3"/>
  <c r="AH45" i="3" s="1"/>
  <c r="AE49" i="3"/>
  <c r="AE109" i="3"/>
  <c r="AG109" i="3" s="1"/>
  <c r="AE177" i="3"/>
  <c r="AE221" i="3"/>
  <c r="AH221" i="3" s="1"/>
  <c r="AE237" i="3"/>
  <c r="AE253" i="3"/>
  <c r="AH253" i="3" s="1"/>
  <c r="AE269" i="3"/>
  <c r="AG269" i="3" s="1"/>
  <c r="AE285" i="3"/>
  <c r="AH285" i="3" s="1"/>
  <c r="AE333" i="3"/>
  <c r="AE449" i="3"/>
  <c r="AH449" i="3" s="1"/>
  <c r="AE461" i="3"/>
  <c r="AE477" i="3"/>
  <c r="AG477" i="3" s="1"/>
  <c r="AE493" i="3"/>
  <c r="AE509" i="3"/>
  <c r="AG509" i="3" s="1"/>
  <c r="AE525" i="3"/>
  <c r="AH525" i="3" s="1"/>
  <c r="AE271" i="3"/>
  <c r="AG271" i="3" s="1"/>
  <c r="AE287" i="3"/>
  <c r="AE303" i="3"/>
  <c r="AG303" i="3" s="1"/>
  <c r="AE335" i="3"/>
  <c r="AE351" i="3"/>
  <c r="AG351" i="3" s="1"/>
  <c r="AE367" i="3"/>
  <c r="AE383" i="3"/>
  <c r="AH383" i="3" s="1"/>
  <c r="AE399" i="3"/>
  <c r="AG399" i="3" s="1"/>
  <c r="AE415" i="3"/>
  <c r="AH415" i="3" s="1"/>
  <c r="AE431" i="3"/>
  <c r="AE463" i="3"/>
  <c r="AG463" i="3" s="1"/>
  <c r="AE479" i="3"/>
  <c r="AE495" i="3"/>
  <c r="AH495" i="3" s="1"/>
  <c r="AE511" i="3"/>
  <c r="AE527" i="3"/>
  <c r="AG527" i="3" s="1"/>
  <c r="AE543" i="3"/>
  <c r="AG543" i="3" s="1"/>
  <c r="AE831" i="3"/>
  <c r="AG831" i="3" s="1"/>
  <c r="AE847" i="3"/>
  <c r="AG847" i="3" s="1"/>
  <c r="AE863" i="3"/>
  <c r="AG863" i="3" s="1"/>
  <c r="AE1091" i="3"/>
  <c r="AE1107" i="3"/>
  <c r="AH1107" i="3" s="1"/>
  <c r="AE1155" i="3"/>
  <c r="AE1171" i="3"/>
  <c r="AH1171" i="3" s="1"/>
  <c r="AE52" i="3"/>
  <c r="AH52" i="3" s="1"/>
  <c r="AE60" i="3"/>
  <c r="AH60" i="3" s="1"/>
  <c r="AE84" i="3"/>
  <c r="AE144" i="3"/>
  <c r="AG144" i="3" s="1"/>
  <c r="AE176" i="3"/>
  <c r="AE256" i="3"/>
  <c r="AG256" i="3" s="1"/>
  <c r="AE288" i="3"/>
  <c r="AE344" i="3"/>
  <c r="AH344" i="3" s="1"/>
  <c r="AE540" i="3"/>
  <c r="AH540" i="3" s="1"/>
  <c r="AE624" i="3"/>
  <c r="AH624" i="3" s="1"/>
  <c r="AE652" i="3"/>
  <c r="AG652" i="3" s="1"/>
  <c r="AE736" i="3"/>
  <c r="AH736" i="3" s="1"/>
  <c r="AE764" i="3"/>
  <c r="AE820" i="3"/>
  <c r="AH820" i="3" s="1"/>
  <c r="AE848" i="3"/>
  <c r="AE1040" i="3"/>
  <c r="AG1040" i="3" s="1"/>
  <c r="AF1060" i="7"/>
  <c r="AI1060" i="7" s="1"/>
  <c r="AF1030" i="7"/>
  <c r="AI1030" i="7" s="1"/>
  <c r="AF990" i="7"/>
  <c r="AH990" i="7" s="1"/>
  <c r="AF982" i="7"/>
  <c r="AI982" i="7" s="1"/>
  <c r="AF970" i="7"/>
  <c r="AF962" i="7"/>
  <c r="AI962" i="7" s="1"/>
  <c r="AF942" i="7"/>
  <c r="AF902" i="7"/>
  <c r="AI902" i="7" s="1"/>
  <c r="AF892" i="7"/>
  <c r="AI892" i="7" s="1"/>
  <c r="AF882" i="7"/>
  <c r="AI882" i="7" s="1"/>
  <c r="AF870" i="7"/>
  <c r="AF832" i="7"/>
  <c r="AI832" i="7" s="1"/>
  <c r="AF808" i="7"/>
  <c r="AF770" i="7"/>
  <c r="AI770" i="7" s="1"/>
  <c r="AF750" i="7"/>
  <c r="AF738" i="7"/>
  <c r="AH738" i="7" s="1"/>
  <c r="AF730" i="7"/>
  <c r="AI730" i="7" s="1"/>
  <c r="AF686" i="7"/>
  <c r="AI686" i="7" s="1"/>
  <c r="AF606" i="7"/>
  <c r="AH606" i="7" s="1"/>
  <c r="AF594" i="7"/>
  <c r="AI594" i="7" s="1"/>
  <c r="AF582" i="7"/>
  <c r="AF564" i="7"/>
  <c r="AI564" i="7" s="1"/>
  <c r="AF552" i="7"/>
  <c r="AF532" i="7"/>
  <c r="AI532" i="7" s="1"/>
  <c r="AF456" i="7"/>
  <c r="AH456" i="7" s="1"/>
  <c r="AF314" i="7"/>
  <c r="AI314" i="7" s="1"/>
  <c r="AF222" i="7"/>
  <c r="AH222" i="7" s="1"/>
  <c r="AF130" i="7"/>
  <c r="AH130" i="7" s="1"/>
  <c r="AF46" i="7"/>
  <c r="AF34" i="7"/>
  <c r="AI34" i="7" s="1"/>
  <c r="AF26" i="7"/>
  <c r="AE54" i="3"/>
  <c r="AH54" i="3" s="1"/>
  <c r="AE218" i="3"/>
  <c r="AG218" i="3" s="1"/>
  <c r="AE346" i="3"/>
  <c r="AH346" i="3" s="1"/>
  <c r="AE378" i="3"/>
  <c r="AE426" i="3"/>
  <c r="AH426" i="3" s="1"/>
  <c r="AE598" i="3"/>
  <c r="AE686" i="3"/>
  <c r="AH686" i="3" s="1"/>
  <c r="AE734" i="3"/>
  <c r="AE766" i="3"/>
  <c r="AG766" i="3" s="1"/>
  <c r="AE806" i="3"/>
  <c r="AH806" i="3" s="1"/>
  <c r="AE1018" i="3"/>
  <c r="AG1018" i="3" s="1"/>
  <c r="AE1098" i="3"/>
  <c r="AG1098" i="3" s="1"/>
  <c r="AE1110" i="3"/>
  <c r="AH1110" i="3" s="1"/>
  <c r="AE1134" i="3"/>
  <c r="AE1206" i="3"/>
  <c r="AG1206" i="3" s="1"/>
  <c r="AE154" i="3"/>
  <c r="AE202" i="3"/>
  <c r="AH202" i="3" s="1"/>
  <c r="AE306" i="3"/>
  <c r="AG306" i="3" s="1"/>
  <c r="AE614" i="3"/>
  <c r="AG614" i="3" s="1"/>
  <c r="AE670" i="3"/>
  <c r="AE718" i="3"/>
  <c r="AH718" i="3" s="1"/>
  <c r="AE774" i="3"/>
  <c r="AE822" i="3"/>
  <c r="AG822" i="3" s="1"/>
  <c r="AE842" i="3"/>
  <c r="AE1054" i="3"/>
  <c r="AH1054" i="3" s="1"/>
  <c r="AE1106" i="3"/>
  <c r="AG1106" i="3" s="1"/>
  <c r="AE1146" i="3"/>
  <c r="AG1146" i="3" s="1"/>
  <c r="AE836" i="5"/>
  <c r="AE828" i="5"/>
  <c r="AH828" i="5" s="1"/>
  <c r="AE820" i="5"/>
  <c r="AE818" i="5"/>
  <c r="AG818" i="5" s="1"/>
  <c r="AE802" i="5"/>
  <c r="AE794" i="5"/>
  <c r="AH794" i="5" s="1"/>
  <c r="AE780" i="5"/>
  <c r="AH780" i="5" s="1"/>
  <c r="AE778" i="5"/>
  <c r="AG778" i="5" s="1"/>
  <c r="AE764" i="5"/>
  <c r="AE762" i="5"/>
  <c r="AH762" i="5" s="1"/>
  <c r="AE748" i="5"/>
  <c r="AE746" i="5"/>
  <c r="AG746" i="5" s="1"/>
  <c r="AE732" i="5"/>
  <c r="AE730" i="5"/>
  <c r="AH730" i="5" s="1"/>
  <c r="AE716" i="5"/>
  <c r="AG716" i="5" s="1"/>
  <c r="AE714" i="5"/>
  <c r="AG714" i="5" s="1"/>
  <c r="AE700" i="5"/>
  <c r="AE698" i="5"/>
  <c r="AG698" i="5" s="1"/>
  <c r="AE684" i="5"/>
  <c r="AE682" i="5"/>
  <c r="AG682" i="5" s="1"/>
  <c r="AE668" i="5"/>
  <c r="AE666" i="5"/>
  <c r="AG666" i="5" s="1"/>
  <c r="AE652" i="5"/>
  <c r="AH652" i="5" s="1"/>
  <c r="AE650" i="5"/>
  <c r="AH650" i="5" s="1"/>
  <c r="AE636" i="5"/>
  <c r="AE634" i="5"/>
  <c r="AG634" i="5" s="1"/>
  <c r="AE620" i="5"/>
  <c r="AE618" i="5"/>
  <c r="AH618" i="5" s="1"/>
  <c r="AE604" i="5"/>
  <c r="AE602" i="5"/>
  <c r="AH602" i="5" s="1"/>
  <c r="AE596" i="5"/>
  <c r="AG596" i="5" s="1"/>
  <c r="AE594" i="5"/>
  <c r="AG594" i="5" s="1"/>
  <c r="AE586" i="5"/>
  <c r="AE578" i="5"/>
  <c r="AH578" i="5" s="1"/>
  <c r="AE1207" i="3"/>
  <c r="AE710" i="3"/>
  <c r="AH710" i="3" s="1"/>
  <c r="AE750" i="3"/>
  <c r="AE790" i="3"/>
  <c r="AH790" i="3" s="1"/>
  <c r="AE830" i="3"/>
  <c r="AH830" i="3" s="1"/>
  <c r="AE120" i="3"/>
  <c r="AG120" i="3" s="1"/>
  <c r="AE884" i="3"/>
  <c r="AG884" i="3" s="1"/>
  <c r="AE956" i="3"/>
  <c r="AH956" i="3" s="1"/>
  <c r="AE996" i="3"/>
  <c r="AG996" i="3" s="1"/>
  <c r="AE1144" i="3"/>
  <c r="AG1144" i="3" s="1"/>
  <c r="AE1164" i="3"/>
  <c r="AG1164" i="3" s="1"/>
  <c r="AE134" i="3"/>
  <c r="AG134" i="3" s="1"/>
  <c r="AE1071" i="5"/>
  <c r="AG1071" i="5" s="1"/>
  <c r="AE129" i="3"/>
  <c r="AH129" i="3" s="1"/>
  <c r="AE966" i="3"/>
  <c r="AH966" i="3" s="1"/>
  <c r="AE1054" i="5"/>
  <c r="AH1054" i="5" s="1"/>
  <c r="AE1046" i="5"/>
  <c r="AE1038" i="5"/>
  <c r="AG1038" i="5" s="1"/>
  <c r="AE1030" i="5"/>
  <c r="AG1030" i="5" s="1"/>
  <c r="AE1022" i="5"/>
  <c r="AG1022" i="5" s="1"/>
  <c r="AE1014" i="5"/>
  <c r="AH1014" i="5" s="1"/>
  <c r="AE1006" i="5"/>
  <c r="AH1006" i="5" s="1"/>
  <c r="AE130" i="5"/>
  <c r="AG130" i="5" s="1"/>
  <c r="AE891" i="3"/>
  <c r="AH891" i="3" s="1"/>
  <c r="AE907" i="3"/>
  <c r="AG907" i="3" s="1"/>
  <c r="AE923" i="3"/>
  <c r="AG923" i="3" s="1"/>
  <c r="AE939" i="3"/>
  <c r="AH939" i="3" s="1"/>
  <c r="AE955" i="3"/>
  <c r="AH955" i="3" s="1"/>
  <c r="AE971" i="3"/>
  <c r="AG971" i="3" s="1"/>
  <c r="AE987" i="3"/>
  <c r="AG987" i="3" s="1"/>
  <c r="AE908" i="3"/>
  <c r="AH908" i="3" s="1"/>
  <c r="AE964" i="3"/>
  <c r="AG964" i="3" s="1"/>
  <c r="AE1148" i="3"/>
  <c r="AG1148" i="3" s="1"/>
  <c r="AE1160" i="3"/>
  <c r="AH1160" i="3" s="1"/>
  <c r="AE910" i="3"/>
  <c r="AG910" i="3" s="1"/>
  <c r="AE950" i="3"/>
  <c r="AH950" i="3" s="1"/>
  <c r="AE990" i="3"/>
  <c r="AH990" i="3" s="1"/>
  <c r="AE458" i="5"/>
  <c r="AG458" i="5" s="1"/>
  <c r="AE442" i="5"/>
  <c r="AG442" i="5" s="1"/>
  <c r="AE436" i="5"/>
  <c r="AG436" i="5" s="1"/>
  <c r="AE426" i="5"/>
  <c r="AH426" i="5" s="1"/>
  <c r="AE154" i="5"/>
  <c r="AH154" i="5" s="1"/>
  <c r="AE132" i="5"/>
  <c r="AH132" i="5" s="1"/>
  <c r="AE122" i="5"/>
  <c r="AH122" i="5" s="1"/>
  <c r="AE359" i="3"/>
  <c r="AG359" i="3" s="1"/>
  <c r="AE44" i="3"/>
  <c r="AH44" i="3" s="1"/>
  <c r="AF569" i="7"/>
  <c r="AI569" i="7" s="1"/>
  <c r="AF521" i="7"/>
  <c r="AI521" i="7" s="1"/>
  <c r="AF509" i="7"/>
  <c r="AF505" i="7"/>
  <c r="AI505" i="7" s="1"/>
  <c r="AF493" i="7"/>
  <c r="AH493" i="7" s="1"/>
  <c r="AF489" i="7"/>
  <c r="AH489" i="7" s="1"/>
  <c r="AF477" i="7"/>
  <c r="AH477" i="7" s="1"/>
  <c r="AF473" i="7"/>
  <c r="AH473" i="7" s="1"/>
  <c r="AF361" i="7"/>
  <c r="AI361" i="7" s="1"/>
  <c r="AF357" i="7"/>
  <c r="AI357" i="7" s="1"/>
  <c r="AF353" i="7"/>
  <c r="AH353" i="7" s="1"/>
  <c r="AF345" i="7"/>
  <c r="AI345" i="7" s="1"/>
  <c r="AF337" i="7"/>
  <c r="AH337" i="7" s="1"/>
  <c r="AF329" i="7"/>
  <c r="AH329" i="7" s="1"/>
  <c r="AF325" i="7"/>
  <c r="AI325" i="7" s="1"/>
  <c r="AF321" i="7"/>
  <c r="AI321" i="7" s="1"/>
  <c r="AF317" i="7"/>
  <c r="AH317" i="7" s="1"/>
  <c r="AE20" i="3"/>
  <c r="AG20" i="3" s="1"/>
  <c r="AE24" i="3"/>
  <c r="AH24" i="3" s="1"/>
  <c r="AE1092" i="3"/>
  <c r="AH1092" i="3" s="1"/>
  <c r="AE1104" i="3"/>
  <c r="AH1104" i="3" s="1"/>
  <c r="AE1204" i="3"/>
  <c r="AH1204" i="3" s="1"/>
  <c r="AE38" i="3"/>
  <c r="AE1197" i="5"/>
  <c r="AG1197" i="5" s="1"/>
  <c r="AE1189" i="5"/>
  <c r="AH1189" i="5" s="1"/>
  <c r="AE1181" i="5"/>
  <c r="AG1181" i="5" s="1"/>
  <c r="AE1173" i="5"/>
  <c r="AH1173" i="5" s="1"/>
  <c r="AE1165" i="5"/>
  <c r="AG1165" i="5" s="1"/>
  <c r="AE1157" i="5"/>
  <c r="AG1157" i="5" s="1"/>
  <c r="AE1149" i="5"/>
  <c r="AG1149" i="5" s="1"/>
  <c r="AE1141" i="5"/>
  <c r="AH1141" i="5" s="1"/>
  <c r="AE1133" i="5"/>
  <c r="AG1133" i="5" s="1"/>
  <c r="AE1125" i="5"/>
  <c r="AG1125" i="5" s="1"/>
  <c r="AE1117" i="5"/>
  <c r="AG1117" i="5" s="1"/>
  <c r="AE1109" i="5"/>
  <c r="AH1109" i="5" s="1"/>
  <c r="AE1103" i="5"/>
  <c r="AH1103" i="5" s="1"/>
  <c r="AE1095" i="5"/>
  <c r="AG1095" i="5" s="1"/>
  <c r="AE1087" i="5"/>
  <c r="AH1087" i="5" s="1"/>
  <c r="AE935" i="5"/>
  <c r="AH935" i="5" s="1"/>
  <c r="AE927" i="5"/>
  <c r="AG927" i="5" s="1"/>
  <c r="AE919" i="5"/>
  <c r="AG919" i="5" s="1"/>
  <c r="AE911" i="5"/>
  <c r="AG911" i="5" s="1"/>
  <c r="AE903" i="5"/>
  <c r="AE895" i="5"/>
  <c r="AG895" i="5" s="1"/>
  <c r="AE887" i="5"/>
  <c r="AG887" i="5" s="1"/>
  <c r="AE879" i="5"/>
  <c r="AG879" i="5" s="1"/>
  <c r="AE871" i="5"/>
  <c r="AH871" i="5" s="1"/>
  <c r="AE863" i="5"/>
  <c r="AG863" i="5" s="1"/>
  <c r="AE855" i="5"/>
  <c r="AH855" i="5" s="1"/>
  <c r="AE847" i="5"/>
  <c r="AH847" i="5" s="1"/>
  <c r="AE479" i="5"/>
  <c r="AH479" i="5" s="1"/>
  <c r="AE477" i="5"/>
  <c r="AH477" i="5" s="1"/>
  <c r="AE463" i="5"/>
  <c r="AG463" i="5" s="1"/>
  <c r="AE461" i="5"/>
  <c r="AG461" i="5" s="1"/>
  <c r="AE447" i="5"/>
  <c r="AH447" i="5" s="1"/>
  <c r="AE445" i="5"/>
  <c r="AG445" i="5" s="1"/>
  <c r="AE431" i="5"/>
  <c r="AH431" i="5" s="1"/>
  <c r="AE429" i="5"/>
  <c r="AG429" i="5" s="1"/>
  <c r="AE421" i="5"/>
  <c r="AG421" i="5" s="1"/>
  <c r="AE413" i="5"/>
  <c r="AG413" i="5" s="1"/>
  <c r="AE405" i="5"/>
  <c r="AG405" i="5" s="1"/>
  <c r="AE397" i="5"/>
  <c r="AG397" i="5" s="1"/>
  <c r="AE389" i="5"/>
  <c r="AH389" i="5" s="1"/>
  <c r="AE239" i="5"/>
  <c r="AH239" i="5" s="1"/>
  <c r="AE237" i="5"/>
  <c r="AH237" i="5" s="1"/>
  <c r="AE231" i="5"/>
  <c r="AH231" i="5" s="1"/>
  <c r="AE229" i="5"/>
  <c r="AE223" i="5"/>
  <c r="AH223" i="5" s="1"/>
  <c r="AE221" i="5"/>
  <c r="AH221" i="5" s="1"/>
  <c r="AE215" i="5"/>
  <c r="AH215" i="5" s="1"/>
  <c r="AE213" i="5"/>
  <c r="AG213" i="5" s="1"/>
  <c r="AE205" i="5"/>
  <c r="AG205" i="5" s="1"/>
  <c r="AE157" i="5"/>
  <c r="AH157" i="5" s="1"/>
  <c r="AE135" i="5"/>
  <c r="AG135" i="5" s="1"/>
  <c r="AE117" i="5"/>
  <c r="AE111" i="5"/>
  <c r="AH111" i="5" s="1"/>
  <c r="AE881" i="3"/>
  <c r="AH881" i="3" s="1"/>
  <c r="AE897" i="3"/>
  <c r="AH897" i="3" s="1"/>
  <c r="AE913" i="3"/>
  <c r="AG913" i="3" s="1"/>
  <c r="AE929" i="3"/>
  <c r="AH929" i="3" s="1"/>
  <c r="AE945" i="3"/>
  <c r="AH945" i="3" s="1"/>
  <c r="AE961" i="3"/>
  <c r="AH961" i="3" s="1"/>
  <c r="AE977" i="3"/>
  <c r="AG977" i="3" s="1"/>
  <c r="AE993" i="3"/>
  <c r="AH993" i="3" s="1"/>
  <c r="AE1202" i="5"/>
  <c r="AH1202" i="5" s="1"/>
  <c r="AE1194" i="5"/>
  <c r="AG1194" i="5" s="1"/>
  <c r="AE1186" i="5"/>
  <c r="AH1186" i="5" s="1"/>
  <c r="AE1178" i="5"/>
  <c r="AG1178" i="5" s="1"/>
  <c r="AE1162" i="5"/>
  <c r="AH1162" i="5" s="1"/>
  <c r="AE1154" i="5"/>
  <c r="AG1154" i="5" s="1"/>
  <c r="AE1146" i="5"/>
  <c r="AH1146" i="5" s="1"/>
  <c r="AE1138" i="5"/>
  <c r="AG1138" i="5" s="1"/>
  <c r="AE1130" i="5"/>
  <c r="AG1130" i="5" s="1"/>
  <c r="AE1122" i="5"/>
  <c r="AG1122" i="5" s="1"/>
  <c r="AE1114" i="5"/>
  <c r="AH1114" i="5" s="1"/>
  <c r="AE1106" i="5"/>
  <c r="AG1106" i="5" s="1"/>
  <c r="AE1098" i="5"/>
  <c r="AH1098" i="5" s="1"/>
  <c r="AE1090" i="5"/>
  <c r="AH1090" i="5" s="1"/>
  <c r="AE938" i="5"/>
  <c r="AH938" i="5" s="1"/>
  <c r="AE930" i="5"/>
  <c r="AH930" i="5" s="1"/>
  <c r="AE922" i="5"/>
  <c r="AG922" i="5" s="1"/>
  <c r="AE914" i="5"/>
  <c r="AG914" i="5" s="1"/>
  <c r="AE906" i="5"/>
  <c r="AG906" i="5" s="1"/>
  <c r="AE898" i="5"/>
  <c r="AG898" i="5" s="1"/>
  <c r="AE890" i="5"/>
  <c r="AH890" i="5" s="1"/>
  <c r="AE882" i="5"/>
  <c r="AG882" i="5" s="1"/>
  <c r="AE874" i="5"/>
  <c r="AE866" i="5"/>
  <c r="AG866" i="5" s="1"/>
  <c r="AE858" i="5"/>
  <c r="AG858" i="5" s="1"/>
  <c r="AE850" i="5"/>
  <c r="AG850" i="5" s="1"/>
  <c r="AE842" i="5"/>
  <c r="AG842" i="5" s="1"/>
  <c r="AE520" i="5"/>
  <c r="AG520" i="5" s="1"/>
  <c r="AE512" i="5"/>
  <c r="AG512" i="5" s="1"/>
  <c r="AE504" i="5"/>
  <c r="AG504" i="5" s="1"/>
  <c r="AE496" i="5"/>
  <c r="AG496" i="5" s="1"/>
  <c r="AE488" i="5"/>
  <c r="AG488" i="5" s="1"/>
  <c r="AE472" i="5"/>
  <c r="AH472" i="5" s="1"/>
  <c r="AE456" i="5"/>
  <c r="AG456" i="5" s="1"/>
  <c r="AE450" i="5"/>
  <c r="AH450" i="5" s="1"/>
  <c r="AE440" i="5"/>
  <c r="AH440" i="5" s="1"/>
  <c r="AE424" i="5"/>
  <c r="AG424" i="5" s="1"/>
  <c r="AE138" i="5"/>
  <c r="AG138" i="5" s="1"/>
  <c r="AE120" i="5"/>
  <c r="AE114" i="5"/>
  <c r="AG114" i="5" s="1"/>
  <c r="AE27" i="3"/>
  <c r="AH27" i="3" s="1"/>
  <c r="AE31" i="3"/>
  <c r="AG31" i="3" s="1"/>
  <c r="AE47" i="3"/>
  <c r="AH47" i="3" s="1"/>
  <c r="AE1060" i="3"/>
  <c r="AG1060" i="3" s="1"/>
  <c r="AE1088" i="3"/>
  <c r="AG1088" i="3" s="1"/>
  <c r="AE1180" i="3"/>
  <c r="AG1180" i="3" s="1"/>
  <c r="AF522" i="7"/>
  <c r="AH522" i="7" s="1"/>
  <c r="AF304" i="7"/>
  <c r="AI304" i="7" s="1"/>
  <c r="AF192" i="7"/>
  <c r="AH192" i="7" s="1"/>
  <c r="AE138" i="3"/>
  <c r="AG138" i="3" s="1"/>
  <c r="AE906" i="3"/>
  <c r="AH906" i="3" s="1"/>
  <c r="AE1169" i="5"/>
  <c r="AG1169" i="5" s="1"/>
  <c r="AE1153" i="5"/>
  <c r="AH1153" i="5" s="1"/>
  <c r="AE1137" i="5"/>
  <c r="AH1137" i="5" s="1"/>
  <c r="AE1089" i="5"/>
  <c r="AH1089" i="5" s="1"/>
  <c r="AE1081" i="5"/>
  <c r="AH1081" i="5" s="1"/>
  <c r="AE1073" i="5"/>
  <c r="AE1065" i="5"/>
  <c r="AH1065" i="5" s="1"/>
  <c r="AE1017" i="5"/>
  <c r="AG1017" i="5" s="1"/>
  <c r="AE465" i="5"/>
  <c r="AG465" i="5" s="1"/>
  <c r="AE449" i="5"/>
  <c r="AG449" i="5" s="1"/>
  <c r="AE433" i="5"/>
  <c r="AH433" i="5" s="1"/>
  <c r="AE153" i="5"/>
  <c r="AH153" i="5" s="1"/>
  <c r="AE81" i="5"/>
  <c r="AG81" i="5" s="1"/>
  <c r="AE890" i="3"/>
  <c r="AE946" i="3"/>
  <c r="AH946" i="3" s="1"/>
  <c r="AE994" i="3"/>
  <c r="AG994" i="3" s="1"/>
  <c r="AE1082" i="5"/>
  <c r="AG1082" i="5" s="1"/>
  <c r="AE1076" i="5"/>
  <c r="AE1074" i="5"/>
  <c r="AG1074" i="5" s="1"/>
  <c r="AE1068" i="5"/>
  <c r="AG1068" i="5" s="1"/>
  <c r="AE970" i="3"/>
  <c r="AH970" i="3" s="1"/>
  <c r="AE920" i="3"/>
  <c r="AG920" i="3" s="1"/>
  <c r="AE1136" i="3"/>
  <c r="AH1136" i="3" s="1"/>
  <c r="AE986" i="3"/>
  <c r="AH986" i="3" s="1"/>
  <c r="AE1077" i="5"/>
  <c r="AH1077" i="5" s="1"/>
  <c r="AE1069" i="5"/>
  <c r="AG1069" i="5" s="1"/>
  <c r="AE469" i="5"/>
  <c r="AG469" i="5" s="1"/>
  <c r="AE149" i="5"/>
  <c r="AE18" i="3"/>
  <c r="AH18" i="3" s="1"/>
  <c r="AE1072" i="5"/>
  <c r="AH1072" i="5" s="1"/>
  <c r="AE1070" i="5"/>
  <c r="AH1070" i="5" s="1"/>
  <c r="AE480" i="5"/>
  <c r="AG480" i="5" s="1"/>
  <c r="AE128" i="5"/>
  <c r="AG128" i="5" s="1"/>
  <c r="AE124" i="3"/>
  <c r="AG124" i="3" s="1"/>
  <c r="AE48" i="3"/>
  <c r="AH48" i="3" s="1"/>
  <c r="AE112" i="3"/>
  <c r="AH112" i="3" s="1"/>
  <c r="AE1152" i="3"/>
  <c r="AG1152" i="3" s="1"/>
  <c r="AF550" i="7"/>
  <c r="AI550" i="7" s="1"/>
  <c r="AF236" i="7"/>
  <c r="AI236" i="7" s="1"/>
  <c r="AF184" i="7"/>
  <c r="AI184" i="7" s="1"/>
  <c r="AF172" i="7"/>
  <c r="AI172" i="7" s="1"/>
  <c r="AF82" i="7"/>
  <c r="AI82" i="7" s="1"/>
  <c r="AE1112" i="3"/>
  <c r="AH1112" i="3" s="1"/>
  <c r="AE882" i="3"/>
  <c r="AH882" i="3" s="1"/>
  <c r="AE930" i="3"/>
  <c r="AG930" i="3" s="1"/>
  <c r="AE1061" i="5"/>
  <c r="AG1061" i="5" s="1"/>
  <c r="AE453" i="5"/>
  <c r="AG453" i="5" s="1"/>
  <c r="AE437" i="5"/>
  <c r="AH437" i="5" s="1"/>
  <c r="AE137" i="3"/>
  <c r="AG137" i="3" s="1"/>
  <c r="AE914" i="3"/>
  <c r="AH914" i="3" s="1"/>
  <c r="AE1088" i="5"/>
  <c r="AH1088" i="5" s="1"/>
  <c r="AE1078" i="5"/>
  <c r="AG1078" i="5" s="1"/>
  <c r="AE1064" i="5"/>
  <c r="AH1064" i="5" s="1"/>
  <c r="AE464" i="5"/>
  <c r="AG464" i="5" s="1"/>
  <c r="AE168" i="5"/>
  <c r="AG168" i="5" s="1"/>
  <c r="AE166" i="5"/>
  <c r="AH166" i="5" s="1"/>
  <c r="AE880" i="3"/>
  <c r="AH880" i="3" s="1"/>
  <c r="AE936" i="3"/>
  <c r="AG936" i="3" s="1"/>
  <c r="AE992" i="3"/>
  <c r="AH992" i="3" s="1"/>
  <c r="AE952" i="3"/>
  <c r="AG952" i="3" s="1"/>
  <c r="AE1108" i="3"/>
  <c r="AH1108" i="3" s="1"/>
  <c r="AF1074" i="7"/>
  <c r="AH1074" i="7" s="1"/>
  <c r="AF1058" i="7"/>
  <c r="AI1058" i="7" s="1"/>
  <c r="AF1032" i="7"/>
  <c r="AF1020" i="7"/>
  <c r="AI1020" i="7" s="1"/>
  <c r="AF1006" i="7"/>
  <c r="AI1006" i="7" s="1"/>
  <c r="AF968" i="7"/>
  <c r="AH968" i="7" s="1"/>
  <c r="AF954" i="7"/>
  <c r="AF898" i="7"/>
  <c r="AI898" i="7" s="1"/>
  <c r="AF872" i="7"/>
  <c r="AH872" i="7" s="1"/>
  <c r="AF828" i="7"/>
  <c r="AI828" i="7" s="1"/>
  <c r="AE1179" i="3"/>
  <c r="AE1191" i="3"/>
  <c r="AH1191" i="3" s="1"/>
  <c r="AE868" i="3"/>
  <c r="AG868" i="3" s="1"/>
  <c r="AE797" i="3"/>
  <c r="AG797" i="3" s="1"/>
  <c r="AE813" i="3"/>
  <c r="AG813" i="3" s="1"/>
  <c r="AE829" i="3"/>
  <c r="AH829" i="3" s="1"/>
  <c r="AE833" i="3"/>
  <c r="AE845" i="3"/>
  <c r="AG845" i="3" s="1"/>
  <c r="AE849" i="3"/>
  <c r="AG849" i="3" s="1"/>
  <c r="AE861" i="3"/>
  <c r="AG861" i="3" s="1"/>
  <c r="AE865" i="3"/>
  <c r="AG865" i="3" s="1"/>
  <c r="AE570" i="5"/>
  <c r="AG570" i="5" s="1"/>
  <c r="AE562" i="5"/>
  <c r="AG562" i="5" s="1"/>
  <c r="AE554" i="5"/>
  <c r="AG554" i="5" s="1"/>
  <c r="AE546" i="5"/>
  <c r="AE538" i="5"/>
  <c r="AG538" i="5" s="1"/>
  <c r="AE530" i="5"/>
  <c r="AG530" i="5" s="1"/>
  <c r="AE484" i="5"/>
  <c r="AH484" i="5" s="1"/>
  <c r="AE468" i="5"/>
  <c r="AF1035" i="7"/>
  <c r="AI1035" i="7" s="1"/>
  <c r="AF1031" i="7"/>
  <c r="AI1031" i="7" s="1"/>
  <c r="AF1027" i="7"/>
  <c r="AI1027" i="7" s="1"/>
  <c r="AF1023" i="7"/>
  <c r="AI1023" i="7" s="1"/>
  <c r="AF1019" i="7"/>
  <c r="AI1019" i="7" s="1"/>
  <c r="AF1015" i="7"/>
  <c r="AH1015" i="7" s="1"/>
  <c r="AF1011" i="7"/>
  <c r="AH1011" i="7" s="1"/>
  <c r="AF1007" i="7"/>
  <c r="AF1003" i="7"/>
  <c r="AH1003" i="7" s="1"/>
  <c r="AF999" i="7"/>
  <c r="AH999" i="7" s="1"/>
  <c r="AF995" i="7"/>
  <c r="AF991" i="7"/>
  <c r="AI991" i="7" s="1"/>
  <c r="AF987" i="7"/>
  <c r="AH987" i="7" s="1"/>
  <c r="AF983" i="7"/>
  <c r="AI983" i="7" s="1"/>
  <c r="AF979" i="7"/>
  <c r="AH979" i="7" s="1"/>
  <c r="AF975" i="7"/>
  <c r="AH975" i="7" s="1"/>
  <c r="AF971" i="7"/>
  <c r="AI971" i="7" s="1"/>
  <c r="AF967" i="7"/>
  <c r="AF963" i="7"/>
  <c r="AH963" i="7" s="1"/>
  <c r="AF959" i="7"/>
  <c r="AI959" i="7" s="1"/>
  <c r="AF955" i="7"/>
  <c r="AH955" i="7" s="1"/>
  <c r="AF951" i="7"/>
  <c r="AI951" i="7" s="1"/>
  <c r="AF947" i="7"/>
  <c r="AI947" i="7" s="1"/>
  <c r="AF943" i="7"/>
  <c r="AH943" i="7" s="1"/>
  <c r="AE204" i="3"/>
  <c r="AH204" i="3" s="1"/>
  <c r="AE260" i="3"/>
  <c r="AE292" i="3"/>
  <c r="AE332" i="3"/>
  <c r="AH332" i="3" s="1"/>
  <c r="AE380" i="3"/>
  <c r="AH380" i="3" s="1"/>
  <c r="AE420" i="3"/>
  <c r="AE456" i="3"/>
  <c r="AH456" i="3" s="1"/>
  <c r="AE496" i="3"/>
  <c r="AH496" i="3" s="1"/>
  <c r="AE532" i="3"/>
  <c r="AH532" i="3" s="1"/>
  <c r="AE552" i="3"/>
  <c r="AE628" i="3"/>
  <c r="AE664" i="3"/>
  <c r="AG664" i="3" s="1"/>
  <c r="AE744" i="3"/>
  <c r="AH744" i="3" s="1"/>
  <c r="AE816" i="3"/>
  <c r="AH816" i="3" s="1"/>
  <c r="AE948" i="3"/>
  <c r="AH948" i="3" s="1"/>
  <c r="AE988" i="3"/>
  <c r="AH988" i="3" s="1"/>
  <c r="AE1004" i="3"/>
  <c r="AH1004" i="3" s="1"/>
  <c r="AE1044" i="3"/>
  <c r="AG1044" i="3" s="1"/>
  <c r="AE1084" i="3"/>
  <c r="AH1084" i="3" s="1"/>
  <c r="AF758" i="7"/>
  <c r="AH758" i="7" s="1"/>
  <c r="AF748" i="7"/>
  <c r="AH748" i="7" s="1"/>
  <c r="AF708" i="7"/>
  <c r="AF694" i="7"/>
  <c r="AI694" i="7" s="1"/>
  <c r="AF668" i="7"/>
  <c r="AH668" i="7" s="1"/>
  <c r="AF656" i="7"/>
  <c r="AI656" i="7" s="1"/>
  <c r="AF562" i="7"/>
  <c r="AH562" i="7" s="1"/>
  <c r="AF546" i="7"/>
  <c r="AF534" i="7"/>
  <c r="AH534" i="7" s="1"/>
  <c r="AF482" i="7"/>
  <c r="AH482" i="7" s="1"/>
  <c r="AF460" i="7"/>
  <c r="AI460" i="7" s="1"/>
  <c r="AF348" i="7"/>
  <c r="AF324" i="7"/>
  <c r="AH324" i="7" s="1"/>
  <c r="AF300" i="7"/>
  <c r="AH300" i="7" s="1"/>
  <c r="AF220" i="7"/>
  <c r="AF180" i="7"/>
  <c r="AH180" i="7" s="1"/>
  <c r="AF168" i="7"/>
  <c r="AI168" i="7" s="1"/>
  <c r="AF124" i="7"/>
  <c r="AH124" i="7" s="1"/>
  <c r="AF74" i="7"/>
  <c r="AF50" i="7"/>
  <c r="AF38" i="7"/>
  <c r="AI38" i="7" s="1"/>
  <c r="AF24" i="7"/>
  <c r="AI24" i="7" s="1"/>
  <c r="AE150" i="3"/>
  <c r="AE310" i="3"/>
  <c r="AH310" i="3" s="1"/>
  <c r="AE458" i="3"/>
  <c r="AH458" i="3" s="1"/>
  <c r="AE510" i="3"/>
  <c r="AG510" i="3" s="1"/>
  <c r="AE618" i="3"/>
  <c r="AE714" i="3"/>
  <c r="AE770" i="3"/>
  <c r="AG770" i="3" s="1"/>
  <c r="AE918" i="3"/>
  <c r="AH918" i="3" s="1"/>
  <c r="AE974" i="3"/>
  <c r="AG974" i="3" s="1"/>
  <c r="AE1046" i="3"/>
  <c r="AG1046" i="3" s="1"/>
  <c r="AE1102" i="3"/>
  <c r="AH1102" i="3" s="1"/>
  <c r="AE1138" i="3"/>
  <c r="AH1138" i="3" s="1"/>
  <c r="AE997" i="5"/>
  <c r="AG997" i="5" s="1"/>
  <c r="AE989" i="5"/>
  <c r="AG989" i="5" s="1"/>
  <c r="AE981" i="5"/>
  <c r="AG981" i="5" s="1"/>
  <c r="AE973" i="5"/>
  <c r="AG973" i="5" s="1"/>
  <c r="AE965" i="5"/>
  <c r="AE957" i="5"/>
  <c r="AG957" i="5" s="1"/>
  <c r="AE949" i="5"/>
  <c r="AG949" i="5" s="1"/>
  <c r="AE941" i="5"/>
  <c r="AG941" i="5" s="1"/>
  <c r="AE817" i="5"/>
  <c r="AH817" i="5" s="1"/>
  <c r="AE745" i="5"/>
  <c r="AG745" i="5" s="1"/>
  <c r="AE729" i="5"/>
  <c r="AH729" i="5" s="1"/>
  <c r="AE713" i="5"/>
  <c r="AH713" i="5" s="1"/>
  <c r="AE697" i="5"/>
  <c r="AG697" i="5" s="1"/>
  <c r="AE681" i="5"/>
  <c r="AH681" i="5" s="1"/>
  <c r="AE665" i="5"/>
  <c r="AH665" i="5" s="1"/>
  <c r="AE649" i="5"/>
  <c r="AH649" i="5" s="1"/>
  <c r="AE633" i="5"/>
  <c r="AG633" i="5" s="1"/>
  <c r="AE617" i="5"/>
  <c r="AE601" i="5"/>
  <c r="AH601" i="5" s="1"/>
  <c r="AE361" i="5"/>
  <c r="AG361" i="5" s="1"/>
  <c r="AE357" i="5"/>
  <c r="AE345" i="5"/>
  <c r="AG345" i="5" s="1"/>
  <c r="AE341" i="5"/>
  <c r="AH341" i="5" s="1"/>
  <c r="AE325" i="5"/>
  <c r="AH325" i="5" s="1"/>
  <c r="AE309" i="5"/>
  <c r="AE301" i="5"/>
  <c r="AE293" i="5"/>
  <c r="AH293" i="5" s="1"/>
  <c r="AE277" i="5"/>
  <c r="AG277" i="5" s="1"/>
  <c r="AE269" i="5"/>
  <c r="AE261" i="5"/>
  <c r="AG261" i="5" s="1"/>
  <c r="AE245" i="5"/>
  <c r="AG245" i="5" s="1"/>
  <c r="AE93" i="3"/>
  <c r="AH93" i="3" s="1"/>
  <c r="AE117" i="3"/>
  <c r="AH117" i="3" s="1"/>
  <c r="AE125" i="3"/>
  <c r="AH125" i="3" s="1"/>
  <c r="AE213" i="3"/>
  <c r="AG213" i="3" s="1"/>
  <c r="AE301" i="3"/>
  <c r="AH301" i="3" s="1"/>
  <c r="AE549" i="3"/>
  <c r="AG549" i="3" s="1"/>
  <c r="AE102" i="3"/>
  <c r="AE174" i="3"/>
  <c r="AG174" i="3" s="1"/>
  <c r="AE230" i="3"/>
  <c r="AH230" i="3" s="1"/>
  <c r="AE330" i="3"/>
  <c r="AG330" i="3" s="1"/>
  <c r="AE354" i="3"/>
  <c r="AH354" i="3" s="1"/>
  <c r="AE490" i="3"/>
  <c r="AH490" i="3" s="1"/>
  <c r="AE594" i="3"/>
  <c r="AG594" i="3" s="1"/>
  <c r="AE746" i="3"/>
  <c r="AH746" i="3" s="1"/>
  <c r="AE902" i="3"/>
  <c r="AE1038" i="3"/>
  <c r="AH1038" i="3" s="1"/>
  <c r="AE1086" i="3"/>
  <c r="AG1086" i="3" s="1"/>
  <c r="AE1212" i="5"/>
  <c r="AE1060" i="5"/>
  <c r="AH1060" i="5" s="1"/>
  <c r="AE1052" i="5"/>
  <c r="AG1052" i="5" s="1"/>
  <c r="AE1044" i="5"/>
  <c r="AG1044" i="5" s="1"/>
  <c r="AE1036" i="5"/>
  <c r="AE1028" i="5"/>
  <c r="AE1020" i="5"/>
  <c r="AH1020" i="5" s="1"/>
  <c r="AE1012" i="5"/>
  <c r="AH1012" i="5" s="1"/>
  <c r="AE384" i="5"/>
  <c r="AG384" i="5" s="1"/>
  <c r="AE352" i="5"/>
  <c r="AH352" i="5" s="1"/>
  <c r="AE348" i="5"/>
  <c r="AH348" i="5" s="1"/>
  <c r="AE300" i="5"/>
  <c r="AH300" i="5" s="1"/>
  <c r="AE292" i="5"/>
  <c r="AE268" i="5"/>
  <c r="AG268" i="5" s="1"/>
  <c r="AE260" i="5"/>
  <c r="AH260" i="5" s="1"/>
  <c r="AE56" i="5"/>
  <c r="AH56" i="5" s="1"/>
  <c r="AE48" i="5"/>
  <c r="AH48" i="5" s="1"/>
  <c r="AE87" i="3"/>
  <c r="AH87" i="3" s="1"/>
  <c r="AE103" i="3"/>
  <c r="AG103" i="3" s="1"/>
  <c r="AE111" i="3"/>
  <c r="AG111" i="3" s="1"/>
  <c r="AE183" i="3"/>
  <c r="AE231" i="3"/>
  <c r="AE247" i="3"/>
  <c r="AG247" i="3" s="1"/>
  <c r="AE263" i="3"/>
  <c r="AH263" i="3" s="1"/>
  <c r="AE279" i="3"/>
  <c r="AE447" i="3"/>
  <c r="AE559" i="3"/>
  <c r="AH559" i="3" s="1"/>
  <c r="AE575" i="3"/>
  <c r="AG575" i="3" s="1"/>
  <c r="AE591" i="3"/>
  <c r="AH591" i="3" s="1"/>
  <c r="AE607" i="3"/>
  <c r="AH607" i="3" s="1"/>
  <c r="AE623" i="3"/>
  <c r="AH623" i="3" s="1"/>
  <c r="AE639" i="3"/>
  <c r="AG639" i="3" s="1"/>
  <c r="AE655" i="3"/>
  <c r="AE671" i="3"/>
  <c r="AH671" i="3" s="1"/>
  <c r="AE687" i="3"/>
  <c r="AG687" i="3" s="1"/>
  <c r="AE703" i="3"/>
  <c r="AG703" i="3" s="1"/>
  <c r="AE719" i="3"/>
  <c r="AH719" i="3" s="1"/>
  <c r="AE735" i="3"/>
  <c r="AH735" i="3" s="1"/>
  <c r="AE751" i="3"/>
  <c r="AG751" i="3" s="1"/>
  <c r="AE767" i="3"/>
  <c r="AH767" i="3" s="1"/>
  <c r="AE783" i="3"/>
  <c r="AE799" i="3"/>
  <c r="AE815" i="3"/>
  <c r="AG815" i="3" s="1"/>
  <c r="AE887" i="3"/>
  <c r="AH887" i="3" s="1"/>
  <c r="AE903" i="3"/>
  <c r="AE919" i="3"/>
  <c r="AH919" i="3" s="1"/>
  <c r="AE935" i="3"/>
  <c r="AG935" i="3" s="1"/>
  <c r="AE951" i="3"/>
  <c r="AG951" i="3" s="1"/>
  <c r="AE967" i="3"/>
  <c r="AH967" i="3" s="1"/>
  <c r="AE983" i="3"/>
  <c r="AE1007" i="3"/>
  <c r="AH1007" i="3" s="1"/>
  <c r="AE1023" i="3"/>
  <c r="AG1023" i="3" s="1"/>
  <c r="AE1039" i="3"/>
  <c r="AH1039" i="3" s="1"/>
  <c r="AE1071" i="3"/>
  <c r="AH1071" i="3" s="1"/>
  <c r="AE1087" i="3"/>
  <c r="AH1087" i="3" s="1"/>
  <c r="AE1103" i="3"/>
  <c r="AG1103" i="3" s="1"/>
  <c r="AE1135" i="3"/>
  <c r="AE1151" i="3"/>
  <c r="AH1151" i="3" s="1"/>
  <c r="AE1167" i="3"/>
  <c r="AG1167" i="3" s="1"/>
  <c r="AE1195" i="3"/>
  <c r="AH1195" i="3" s="1"/>
  <c r="AE1199" i="3"/>
  <c r="AE100" i="3"/>
  <c r="AH100" i="3" s="1"/>
  <c r="AE200" i="3"/>
  <c r="AH200" i="3" s="1"/>
  <c r="AE216" i="3"/>
  <c r="AG216" i="3" s="1"/>
  <c r="AE244" i="3"/>
  <c r="AH244" i="3" s="1"/>
  <c r="AE300" i="3"/>
  <c r="AG300" i="3" s="1"/>
  <c r="AE328" i="3"/>
  <c r="AH328" i="3" s="1"/>
  <c r="AE360" i="3"/>
  <c r="AH360" i="3" s="1"/>
  <c r="AE376" i="3"/>
  <c r="AE404" i="3"/>
  <c r="AE432" i="3"/>
  <c r="AG432" i="3" s="1"/>
  <c r="AE448" i="3"/>
  <c r="AH448" i="3" s="1"/>
  <c r="AE460" i="3"/>
  <c r="AE488" i="3"/>
  <c r="AG488" i="3" s="1"/>
  <c r="AE516" i="3"/>
  <c r="AH516" i="3" s="1"/>
  <c r="AE584" i="3"/>
  <c r="AG584" i="3" s="1"/>
  <c r="AE612" i="3"/>
  <c r="AE692" i="3"/>
  <c r="AH692" i="3" s="1"/>
  <c r="AE776" i="3"/>
  <c r="AG776" i="3" s="1"/>
  <c r="AE860" i="3"/>
  <c r="AG860" i="3" s="1"/>
  <c r="AE876" i="3"/>
  <c r="AE900" i="3"/>
  <c r="AE932" i="3"/>
  <c r="AG932" i="3" s="1"/>
  <c r="AE1052" i="3"/>
  <c r="AH1052" i="3" s="1"/>
  <c r="AE1096" i="3"/>
  <c r="AE1196" i="3"/>
  <c r="AH1196" i="3" s="1"/>
  <c r="AE1208" i="3"/>
  <c r="AH1208" i="3" s="1"/>
  <c r="AE182" i="3"/>
  <c r="AH182" i="3" s="1"/>
  <c r="AE262" i="3"/>
  <c r="AE302" i="3"/>
  <c r="AG302" i="3" s="1"/>
  <c r="AE474" i="3"/>
  <c r="AH474" i="3" s="1"/>
  <c r="AE518" i="3"/>
  <c r="AG518" i="3" s="1"/>
  <c r="AE554" i="3"/>
  <c r="AG554" i="3" s="1"/>
  <c r="AE642" i="3"/>
  <c r="AH642" i="3" s="1"/>
  <c r="AF939" i="7"/>
  <c r="AH939" i="7" s="1"/>
  <c r="AF935" i="7"/>
  <c r="AI935" i="7" s="1"/>
  <c r="AF931" i="7"/>
  <c r="AI931" i="7" s="1"/>
  <c r="AF927" i="7"/>
  <c r="AF923" i="7"/>
  <c r="AH923" i="7" s="1"/>
  <c r="AF919" i="7"/>
  <c r="AH919" i="7" s="1"/>
  <c r="AF915" i="7"/>
  <c r="AI915" i="7" s="1"/>
  <c r="AF911" i="7"/>
  <c r="AH911" i="7" s="1"/>
  <c r="AF907" i="7"/>
  <c r="AI907" i="7" s="1"/>
  <c r="AF903" i="7"/>
  <c r="AI903" i="7" s="1"/>
  <c r="AF899" i="7"/>
  <c r="AF895" i="7"/>
  <c r="AH895" i="7" s="1"/>
  <c r="AF891" i="7"/>
  <c r="AH891" i="7" s="1"/>
  <c r="AF887" i="7"/>
  <c r="AH887" i="7" s="1"/>
  <c r="AF883" i="7"/>
  <c r="AF879" i="7"/>
  <c r="AH879" i="7" s="1"/>
  <c r="AF863" i="7"/>
  <c r="AI863" i="7" s="1"/>
  <c r="AF847" i="7"/>
  <c r="AH847" i="7" s="1"/>
  <c r="AF823" i="7"/>
  <c r="AH823" i="7" s="1"/>
  <c r="AF811" i="7"/>
  <c r="AF807" i="7"/>
  <c r="AH807" i="7" s="1"/>
  <c r="AF803" i="7"/>
  <c r="AH803" i="7" s="1"/>
  <c r="AF799" i="7"/>
  <c r="AI799" i="7" s="1"/>
  <c r="AF791" i="7"/>
  <c r="AH791" i="7" s="1"/>
  <c r="AF787" i="7"/>
  <c r="AF783" i="7"/>
  <c r="AF775" i="7"/>
  <c r="AF771" i="7"/>
  <c r="AH771" i="7" s="1"/>
  <c r="AF763" i="7"/>
  <c r="AH763" i="7" s="1"/>
  <c r="AF759" i="7"/>
  <c r="AH759" i="7" s="1"/>
  <c r="AF755" i="7"/>
  <c r="AI755" i="7" s="1"/>
  <c r="AF751" i="7"/>
  <c r="AI751" i="7" s="1"/>
  <c r="AF739" i="7"/>
  <c r="AF731" i="7"/>
  <c r="AH731" i="7" s="1"/>
  <c r="AF715" i="7"/>
  <c r="AI715" i="7" s="1"/>
  <c r="AF707" i="7"/>
  <c r="AH707" i="7" s="1"/>
  <c r="AF699" i="7"/>
  <c r="AH699" i="7" s="1"/>
  <c r="AF695" i="7"/>
  <c r="AH695" i="7" s="1"/>
  <c r="AF691" i="7"/>
  <c r="AI691" i="7" s="1"/>
  <c r="AF687" i="7"/>
  <c r="AI687" i="7" s="1"/>
  <c r="AF675" i="7"/>
  <c r="AF667" i="7"/>
  <c r="AH667" i="7" s="1"/>
  <c r="AF651" i="7"/>
  <c r="AI651" i="7" s="1"/>
  <c r="AF643" i="7"/>
  <c r="AF635" i="7"/>
  <c r="AH635" i="7" s="1"/>
  <c r="AF631" i="7"/>
  <c r="AF627" i="7"/>
  <c r="AI627" i="7" s="1"/>
  <c r="AF623" i="7"/>
  <c r="AI623" i="7" s="1"/>
  <c r="AF619" i="7"/>
  <c r="AH619" i="7" s="1"/>
  <c r="AF615" i="7"/>
  <c r="AI615" i="7" s="1"/>
  <c r="AF607" i="7"/>
  <c r="AF595" i="7"/>
  <c r="AI595" i="7" s="1"/>
  <c r="AF587" i="7"/>
  <c r="AI587" i="7" s="1"/>
  <c r="AF583" i="7"/>
  <c r="AF575" i="7"/>
  <c r="AF567" i="7"/>
  <c r="AH567" i="7" s="1"/>
  <c r="AF559" i="7"/>
  <c r="AH559" i="7" s="1"/>
  <c r="AF555" i="7"/>
  <c r="AF551" i="7"/>
  <c r="AF543" i="7"/>
  <c r="AF539" i="7"/>
  <c r="AF535" i="7"/>
  <c r="AH535" i="7" s="1"/>
  <c r="AF527" i="7"/>
  <c r="AI527" i="7" s="1"/>
  <c r="AF523" i="7"/>
  <c r="AI523" i="7" s="1"/>
  <c r="AF511" i="7"/>
  <c r="AH511" i="7" s="1"/>
  <c r="AF507" i="7"/>
  <c r="AF495" i="7"/>
  <c r="AH495" i="7" s="1"/>
  <c r="AF491" i="7"/>
  <c r="AF479" i="7"/>
  <c r="AF475" i="7"/>
  <c r="AH475" i="7" s="1"/>
  <c r="AF463" i="7"/>
  <c r="AH463" i="7" s="1"/>
  <c r="AF459" i="7"/>
  <c r="AF447" i="7"/>
  <c r="AF443" i="7"/>
  <c r="AF427" i="7"/>
  <c r="AH427" i="7" s="1"/>
  <c r="AF363" i="7"/>
  <c r="AH363" i="7" s="1"/>
  <c r="AF347" i="7"/>
  <c r="AI347" i="7" s="1"/>
  <c r="AF339" i="7"/>
  <c r="AF331" i="7"/>
  <c r="AF307" i="7"/>
  <c r="AI307" i="7" s="1"/>
  <c r="AF303" i="7"/>
  <c r="AI303" i="7" s="1"/>
  <c r="AF283" i="7"/>
  <c r="AH283" i="7" s="1"/>
  <c r="AF279" i="7"/>
  <c r="AI279" i="7" s="1"/>
  <c r="AF275" i="7"/>
  <c r="AI275" i="7" s="1"/>
  <c r="AF263" i="7"/>
  <c r="AI263" i="7" s="1"/>
  <c r="AF259" i="7"/>
  <c r="AF255" i="7"/>
  <c r="AH255" i="7" s="1"/>
  <c r="AF251" i="7"/>
  <c r="AF247" i="7"/>
  <c r="AI247" i="7" s="1"/>
  <c r="AF243" i="7"/>
  <c r="AF219" i="7"/>
  <c r="AI219" i="7" s="1"/>
  <c r="AF215" i="7"/>
  <c r="AH215" i="7" s="1"/>
  <c r="AF207" i="7"/>
  <c r="AH207" i="7" s="1"/>
  <c r="AF203" i="7"/>
  <c r="AF179" i="7"/>
  <c r="AI179" i="7" s="1"/>
  <c r="AF175" i="7"/>
  <c r="AF171" i="7"/>
  <c r="AI171" i="7" s="1"/>
  <c r="AF167" i="7"/>
  <c r="AH167" i="7" s="1"/>
  <c r="AF147" i="7"/>
  <c r="AF143" i="7"/>
  <c r="AF139" i="7"/>
  <c r="AI139" i="7" s="1"/>
  <c r="AF135" i="7"/>
  <c r="AH135" i="7" s="1"/>
  <c r="AF131" i="7"/>
  <c r="AF115" i="7"/>
  <c r="AI115" i="7" s="1"/>
  <c r="AF103" i="7"/>
  <c r="AF99" i="7"/>
  <c r="AF95" i="7"/>
  <c r="AF91" i="7"/>
  <c r="AH91" i="7" s="1"/>
  <c r="AF75" i="7"/>
  <c r="AH75" i="7" s="1"/>
  <c r="AE40" i="3"/>
  <c r="AG40" i="3" s="1"/>
  <c r="AE76" i="3"/>
  <c r="AH76" i="3" s="1"/>
  <c r="AE136" i="3"/>
  <c r="AE220" i="3"/>
  <c r="AH220" i="3" s="1"/>
  <c r="AE592" i="3"/>
  <c r="AH592" i="3" s="1"/>
  <c r="AE704" i="3"/>
  <c r="AE780" i="3"/>
  <c r="AE852" i="3"/>
  <c r="AE1076" i="3"/>
  <c r="AH1076" i="3" s="1"/>
  <c r="AE1120" i="3"/>
  <c r="AE26" i="3"/>
  <c r="AE70" i="3"/>
  <c r="AE374" i="3"/>
  <c r="AH374" i="3" s="1"/>
  <c r="AE422" i="3"/>
  <c r="AH422" i="3" s="1"/>
  <c r="AE798" i="3"/>
  <c r="AH798" i="3" s="1"/>
  <c r="AE1211" i="5"/>
  <c r="AG1211" i="5" s="1"/>
  <c r="AE1139" i="5"/>
  <c r="AG1139" i="5" s="1"/>
  <c r="AE1099" i="5"/>
  <c r="AH1099" i="5" s="1"/>
  <c r="AE1091" i="5"/>
  <c r="AE939" i="5"/>
  <c r="AE931" i="5"/>
  <c r="AH931" i="5" s="1"/>
  <c r="AE923" i="5"/>
  <c r="AG923" i="5" s="1"/>
  <c r="AE915" i="5"/>
  <c r="AE907" i="5"/>
  <c r="AH907" i="5" s="1"/>
  <c r="AE899" i="5"/>
  <c r="AE891" i="5"/>
  <c r="AE883" i="5"/>
  <c r="AH883" i="5" s="1"/>
  <c r="AE875" i="5"/>
  <c r="AE867" i="5"/>
  <c r="AE859" i="5"/>
  <c r="AE851" i="5"/>
  <c r="AE843" i="5"/>
  <c r="AE595" i="5"/>
  <c r="AE483" i="5"/>
  <c r="AE473" i="5"/>
  <c r="AE467" i="5"/>
  <c r="AE457" i="5"/>
  <c r="AH457" i="5" s="1"/>
  <c r="AE441" i="5"/>
  <c r="AH441" i="5" s="1"/>
  <c r="AE425" i="5"/>
  <c r="AG425" i="5" s="1"/>
  <c r="AE417" i="5"/>
  <c r="AE409" i="5"/>
  <c r="AE401" i="5"/>
  <c r="AG401" i="5" s="1"/>
  <c r="AE393" i="5"/>
  <c r="AG393" i="5" s="1"/>
  <c r="AE377" i="5"/>
  <c r="AE329" i="5"/>
  <c r="AH329" i="5" s="1"/>
  <c r="AE323" i="5"/>
  <c r="AG323" i="5" s="1"/>
  <c r="AE307" i="5"/>
  <c r="AH307" i="5" s="1"/>
  <c r="AE275" i="5"/>
  <c r="AG275" i="5" s="1"/>
  <c r="AE243" i="5"/>
  <c r="AE241" i="5"/>
  <c r="AH241" i="5" s="1"/>
  <c r="AE235" i="5"/>
  <c r="AG235" i="5" s="1"/>
  <c r="AE233" i="5"/>
  <c r="AE227" i="5"/>
  <c r="AE225" i="5"/>
  <c r="AE219" i="5"/>
  <c r="AG219" i="5" s="1"/>
  <c r="AE217" i="5"/>
  <c r="AE211" i="5"/>
  <c r="AG211" i="5" s="1"/>
  <c r="AE209" i="5"/>
  <c r="AH209" i="5" s="1"/>
  <c r="AE195" i="5"/>
  <c r="AG195" i="5" s="1"/>
  <c r="AE179" i="5"/>
  <c r="AE161" i="5"/>
  <c r="AG161" i="5" s="1"/>
  <c r="AE145" i="5"/>
  <c r="AH145" i="5" s="1"/>
  <c r="AE121" i="5"/>
  <c r="AE107" i="5"/>
  <c r="AG107" i="5" s="1"/>
  <c r="AE91" i="5"/>
  <c r="AG91" i="5" s="1"/>
  <c r="AE83" i="5"/>
  <c r="AE35" i="5"/>
  <c r="AH35" i="5" s="1"/>
  <c r="AE33" i="5"/>
  <c r="AE61" i="3"/>
  <c r="AE77" i="3"/>
  <c r="AH77" i="3" s="1"/>
  <c r="AE205" i="3"/>
  <c r="AE361" i="3"/>
  <c r="AG361" i="3" s="1"/>
  <c r="AE377" i="3"/>
  <c r="AH377" i="3" s="1"/>
  <c r="AE393" i="3"/>
  <c r="AH393" i="3" s="1"/>
  <c r="AE409" i="3"/>
  <c r="AE425" i="3"/>
  <c r="AE445" i="3"/>
  <c r="AE541" i="3"/>
  <c r="AE573" i="3"/>
  <c r="AH573" i="3" s="1"/>
  <c r="AE589" i="3"/>
  <c r="AE605" i="3"/>
  <c r="AE621" i="3"/>
  <c r="AH621" i="3" s="1"/>
  <c r="AE637" i="3"/>
  <c r="AH637" i="3" s="1"/>
  <c r="AE653" i="3"/>
  <c r="AE669" i="3"/>
  <c r="AE685" i="3"/>
  <c r="AE701" i="3"/>
  <c r="AH701" i="3" s="1"/>
  <c r="AE717" i="3"/>
  <c r="AH717" i="3" s="1"/>
  <c r="AE733" i="3"/>
  <c r="AH733" i="3" s="1"/>
  <c r="AE749" i="3"/>
  <c r="AG749" i="3" s="1"/>
  <c r="AE765" i="3"/>
  <c r="AH765" i="3" s="1"/>
  <c r="AE781" i="3"/>
  <c r="AE889" i="3"/>
  <c r="AH889" i="3" s="1"/>
  <c r="AE905" i="3"/>
  <c r="AG905" i="3" s="1"/>
  <c r="AE921" i="3"/>
  <c r="AG921" i="3" s="1"/>
  <c r="AE937" i="3"/>
  <c r="AE953" i="3"/>
  <c r="AH953" i="3" s="1"/>
  <c r="AE969" i="3"/>
  <c r="AE985" i="3"/>
  <c r="AG985" i="3" s="1"/>
  <c r="AE1005" i="3"/>
  <c r="AE1021" i="3"/>
  <c r="AH1021" i="3" s="1"/>
  <c r="AE1037" i="3"/>
  <c r="AH1037" i="3" s="1"/>
  <c r="AE1085" i="3"/>
  <c r="AG1085" i="3" s="1"/>
  <c r="AE1149" i="3"/>
  <c r="AH1149" i="3" s="1"/>
  <c r="AF1212" i="7"/>
  <c r="AH1212" i="7" s="1"/>
  <c r="AF1204" i="7"/>
  <c r="AF1196" i="7"/>
  <c r="AH1196" i="7" s="1"/>
  <c r="AF1186" i="7"/>
  <c r="AF1178" i="7"/>
  <c r="AH1178" i="7" s="1"/>
  <c r="AF1170" i="7"/>
  <c r="AH1170" i="7" s="1"/>
  <c r="AF1162" i="7"/>
  <c r="AH1162" i="7" s="1"/>
  <c r="AF1154" i="7"/>
  <c r="AF1146" i="7"/>
  <c r="AH1146" i="7" s="1"/>
  <c r="AF1136" i="7"/>
  <c r="AF1126" i="7"/>
  <c r="AH1126" i="7" s="1"/>
  <c r="AF1116" i="7"/>
  <c r="AF1106" i="7"/>
  <c r="AH1106" i="7" s="1"/>
  <c r="AE394" i="3"/>
  <c r="AG394" i="3" s="1"/>
  <c r="AE1130" i="3"/>
  <c r="AE1204" i="5"/>
  <c r="AE1102" i="5"/>
  <c r="AH1102" i="5" s="1"/>
  <c r="AE1094" i="5"/>
  <c r="AH1094" i="5" s="1"/>
  <c r="AE1086" i="5"/>
  <c r="AE934" i="5"/>
  <c r="AE926" i="5"/>
  <c r="AG926" i="5" s="1"/>
  <c r="AE918" i="5"/>
  <c r="AE910" i="5"/>
  <c r="AG910" i="5" s="1"/>
  <c r="AE902" i="5"/>
  <c r="AG902" i="5" s="1"/>
  <c r="AE894" i="5"/>
  <c r="AG894" i="5" s="1"/>
  <c r="AE886" i="5"/>
  <c r="AG886" i="5" s="1"/>
  <c r="AE878" i="5"/>
  <c r="AG878" i="5" s="1"/>
  <c r="AE870" i="5"/>
  <c r="AE862" i="5"/>
  <c r="AH862" i="5" s="1"/>
  <c r="AE854" i="5"/>
  <c r="AE846" i="5"/>
  <c r="AH846" i="5" s="1"/>
  <c r="AE516" i="5"/>
  <c r="AG516" i="5" s="1"/>
  <c r="AE508" i="5"/>
  <c r="AG508" i="5" s="1"/>
  <c r="AE500" i="5"/>
  <c r="AE492" i="5"/>
  <c r="AE478" i="5"/>
  <c r="AE476" i="5"/>
  <c r="AG476" i="5" s="1"/>
  <c r="AE462" i="5"/>
  <c r="AH462" i="5" s="1"/>
  <c r="AE460" i="5"/>
  <c r="AG460" i="5" s="1"/>
  <c r="AE446" i="5"/>
  <c r="AG446" i="5" s="1"/>
  <c r="AE444" i="5"/>
  <c r="AH444" i="5" s="1"/>
  <c r="AE430" i="5"/>
  <c r="AG430" i="5" s="1"/>
  <c r="AE428" i="5"/>
  <c r="AG428" i="5" s="1"/>
  <c r="AE382" i="5"/>
  <c r="AE358" i="5"/>
  <c r="AG358" i="5" s="1"/>
  <c r="AE350" i="5"/>
  <c r="AE342" i="5"/>
  <c r="AE316" i="5"/>
  <c r="AE310" i="5"/>
  <c r="AH310" i="5" s="1"/>
  <c r="AE308" i="5"/>
  <c r="AG308" i="5" s="1"/>
  <c r="AE284" i="5"/>
  <c r="AH284" i="5" s="1"/>
  <c r="AE278" i="5"/>
  <c r="AE276" i="5"/>
  <c r="AH276" i="5" s="1"/>
  <c r="AE252" i="5"/>
  <c r="AE246" i="5"/>
  <c r="AE150" i="5"/>
  <c r="AE134" i="5"/>
  <c r="AH134" i="5" s="1"/>
  <c r="AE116" i="5"/>
  <c r="AH116" i="5" s="1"/>
  <c r="AE110" i="5"/>
  <c r="AE30" i="5"/>
  <c r="AE23" i="3"/>
  <c r="AH23" i="3" s="1"/>
  <c r="AE39" i="3"/>
  <c r="AH39" i="3" s="1"/>
  <c r="AE71" i="3"/>
  <c r="AH71" i="3" s="1"/>
  <c r="AE151" i="3"/>
  <c r="AG151" i="3" s="1"/>
  <c r="AE167" i="3"/>
  <c r="AG167" i="3" s="1"/>
  <c r="AE199" i="3"/>
  <c r="AE375" i="3"/>
  <c r="AH375" i="3" s="1"/>
  <c r="AE391" i="3"/>
  <c r="AE407" i="3"/>
  <c r="AH407" i="3" s="1"/>
  <c r="AE423" i="3"/>
  <c r="AH423" i="3" s="1"/>
  <c r="AE439" i="3"/>
  <c r="AG439" i="3" s="1"/>
  <c r="AE1059" i="3"/>
  <c r="AG1059" i="3" s="1"/>
  <c r="AE1187" i="3"/>
  <c r="AH1187" i="3" s="1"/>
  <c r="AE36" i="3"/>
  <c r="AH36" i="3" s="1"/>
  <c r="AE72" i="3"/>
  <c r="AE272" i="3"/>
  <c r="AE640" i="3"/>
  <c r="AG640" i="3" s="1"/>
  <c r="AE668" i="3"/>
  <c r="AH668" i="3" s="1"/>
  <c r="AE720" i="3"/>
  <c r="AG720" i="3" s="1"/>
  <c r="AE748" i="3"/>
  <c r="AH748" i="3" s="1"/>
  <c r="AE804" i="3"/>
  <c r="AG804" i="3" s="1"/>
  <c r="AE832" i="3"/>
  <c r="AG832" i="3" s="1"/>
  <c r="AE1000" i="3"/>
  <c r="AH1000" i="3" s="1"/>
  <c r="AE1024" i="3"/>
  <c r="AE1168" i="3"/>
  <c r="AG1168" i="3" s="1"/>
  <c r="AE1188" i="3"/>
  <c r="AF1056" i="7"/>
  <c r="AF1016" i="7"/>
  <c r="AF966" i="7"/>
  <c r="AI966" i="7" s="1"/>
  <c r="AF944" i="7"/>
  <c r="AH944" i="7" s="1"/>
  <c r="AF854" i="7"/>
  <c r="AI854" i="7" s="1"/>
  <c r="AF834" i="7"/>
  <c r="AF826" i="7"/>
  <c r="AH826" i="7" s="1"/>
  <c r="AF814" i="7"/>
  <c r="AI814" i="7" s="1"/>
  <c r="AF806" i="7"/>
  <c r="AF736" i="7"/>
  <c r="AI736" i="7" s="1"/>
  <c r="AF682" i="7"/>
  <c r="AH682" i="7" s="1"/>
  <c r="AF672" i="7"/>
  <c r="AH672" i="7" s="1"/>
  <c r="AF660" i="7"/>
  <c r="AF612" i="7"/>
  <c r="AF578" i="7"/>
  <c r="AI578" i="7" s="1"/>
  <c r="AF566" i="7"/>
  <c r="AH566" i="7" s="1"/>
  <c r="AF558" i="7"/>
  <c r="AH558" i="7" s="1"/>
  <c r="AF548" i="7"/>
  <c r="AF538" i="7"/>
  <c r="AI538" i="7" s="1"/>
  <c r="AF424" i="7"/>
  <c r="AH424" i="7" s="1"/>
  <c r="AF364" i="7"/>
  <c r="AH364" i="7" s="1"/>
  <c r="AF332" i="7"/>
  <c r="AF188" i="7"/>
  <c r="AI188" i="7" s="1"/>
  <c r="AF176" i="7"/>
  <c r="AI176" i="7" s="1"/>
  <c r="AF156" i="7"/>
  <c r="AI156" i="7" s="1"/>
  <c r="AF128" i="7"/>
  <c r="AH128" i="7" s="1"/>
  <c r="AF64" i="7"/>
  <c r="AI64" i="7" s="1"/>
  <c r="AF52" i="7"/>
  <c r="AH52" i="7" s="1"/>
  <c r="AF40" i="7"/>
  <c r="AF28" i="7"/>
  <c r="AF20" i="7"/>
  <c r="AH20" i="7" s="1"/>
  <c r="AE22" i="3"/>
  <c r="AH22" i="3" s="1"/>
  <c r="AE74" i="3"/>
  <c r="AH74" i="3" s="1"/>
  <c r="AE118" i="3"/>
  <c r="AE402" i="3"/>
  <c r="AH402" i="3" s="1"/>
  <c r="AE622" i="3"/>
  <c r="AG622" i="3" s="1"/>
  <c r="AE1002" i="3"/>
  <c r="AE1042" i="3"/>
  <c r="AE1082" i="3"/>
  <c r="AG1082" i="3" s="1"/>
  <c r="AE1126" i="3"/>
  <c r="AG1126" i="3" s="1"/>
  <c r="AE1142" i="3"/>
  <c r="AG1142" i="3" s="1"/>
  <c r="AE1198" i="3"/>
  <c r="P9" i="3"/>
  <c r="H23" i="1" s="1"/>
  <c r="D10" i="11" s="1"/>
  <c r="W16" i="3"/>
  <c r="AD16" i="3"/>
  <c r="Y16" i="3"/>
  <c r="AI805" i="7"/>
  <c r="AH805" i="7"/>
  <c r="AI697" i="7"/>
  <c r="AH697" i="7"/>
  <c r="AI597" i="7"/>
  <c r="AH597" i="7"/>
  <c r="AH585" i="7"/>
  <c r="AI585" i="7"/>
  <c r="AI517" i="7"/>
  <c r="AH517" i="7"/>
  <c r="AH501" i="7"/>
  <c r="AI501" i="7"/>
  <c r="AI485" i="7"/>
  <c r="AH485" i="7"/>
  <c r="AI445" i="7"/>
  <c r="AH445" i="7"/>
  <c r="AH289" i="7"/>
  <c r="AI289" i="7"/>
  <c r="AH277" i="7"/>
  <c r="AI277" i="7"/>
  <c r="AH249" i="7"/>
  <c r="AI249" i="7"/>
  <c r="AH233" i="7"/>
  <c r="AI233" i="7"/>
  <c r="AH197" i="7"/>
  <c r="AI197" i="7"/>
  <c r="AI149" i="7"/>
  <c r="AH149" i="7"/>
  <c r="AH137" i="7"/>
  <c r="AI137" i="7"/>
  <c r="AH93" i="7"/>
  <c r="AI93" i="7"/>
  <c r="AH61" i="7"/>
  <c r="AI61" i="7"/>
  <c r="AI49" i="7"/>
  <c r="AH49" i="7"/>
  <c r="AH37" i="7"/>
  <c r="AI37" i="7"/>
  <c r="AH29" i="7"/>
  <c r="AI29" i="7"/>
  <c r="AH21" i="7"/>
  <c r="AI21" i="7"/>
  <c r="AG228" i="3"/>
  <c r="AH228" i="3"/>
  <c r="AH348" i="3"/>
  <c r="AG348" i="3"/>
  <c r="AH504" i="3"/>
  <c r="AG504" i="3"/>
  <c r="AG564" i="3"/>
  <c r="AH564" i="3"/>
  <c r="AG608" i="3"/>
  <c r="AH608" i="3"/>
  <c r="AG684" i="3"/>
  <c r="AH684" i="3"/>
  <c r="AG788" i="3"/>
  <c r="AH788" i="3"/>
  <c r="AG824" i="3"/>
  <c r="AH824" i="3"/>
  <c r="AH1164" i="3"/>
  <c r="AH1188" i="7"/>
  <c r="AH1164" i="7"/>
  <c r="AI1164" i="7"/>
  <c r="AH1130" i="7"/>
  <c r="AI1130" i="7"/>
  <c r="AH1026" i="7"/>
  <c r="AI1026" i="7"/>
  <c r="AI988" i="7"/>
  <c r="AI716" i="7"/>
  <c r="AH716" i="7"/>
  <c r="AH624" i="7"/>
  <c r="AI624" i="7"/>
  <c r="AI502" i="7"/>
  <c r="AH502" i="7"/>
  <c r="AI408" i="7"/>
  <c r="AH408" i="7"/>
  <c r="AH366" i="7"/>
  <c r="AI366" i="7"/>
  <c r="AI306" i="7"/>
  <c r="AG258" i="3"/>
  <c r="AH258" i="3"/>
  <c r="AG398" i="3"/>
  <c r="AH398" i="3"/>
  <c r="AH526" i="3"/>
  <c r="AG626" i="3"/>
  <c r="AH626" i="3"/>
  <c r="AG1026" i="3"/>
  <c r="AH1026" i="3"/>
  <c r="AG1090" i="3"/>
  <c r="AH1090" i="3"/>
  <c r="AH1157" i="5"/>
  <c r="AH919" i="5"/>
  <c r="AH887" i="5"/>
  <c r="AH837" i="5"/>
  <c r="AG829" i="5"/>
  <c r="AH829" i="5"/>
  <c r="AG773" i="5"/>
  <c r="AH773" i="5"/>
  <c r="AG757" i="5"/>
  <c r="AH757" i="5"/>
  <c r="AG741" i="5"/>
  <c r="AH741" i="5"/>
  <c r="AG725" i="5"/>
  <c r="AH725" i="5"/>
  <c r="AG647" i="5"/>
  <c r="AH647" i="5"/>
  <c r="AG621" i="5"/>
  <c r="AG613" i="5"/>
  <c r="AH613" i="5"/>
  <c r="AG565" i="5"/>
  <c r="AH565" i="5"/>
  <c r="AH525" i="5"/>
  <c r="AG525" i="5"/>
  <c r="AH515" i="5"/>
  <c r="AH499" i="5"/>
  <c r="AG499" i="5"/>
  <c r="AH463" i="5"/>
  <c r="AH405" i="5"/>
  <c r="AH381" i="5"/>
  <c r="AG381" i="5"/>
  <c r="AH351" i="5"/>
  <c r="AG351" i="5"/>
  <c r="AG283" i="5"/>
  <c r="AH283" i="5"/>
  <c r="AH259" i="5"/>
  <c r="AG221" i="5"/>
  <c r="AH197" i="5"/>
  <c r="AG197" i="5"/>
  <c r="AH181" i="5"/>
  <c r="AG181" i="5"/>
  <c r="AH163" i="5"/>
  <c r="AG163" i="5"/>
  <c r="AG71" i="5"/>
  <c r="AH71" i="5"/>
  <c r="AG21" i="3"/>
  <c r="AH21" i="3"/>
  <c r="AH37" i="3"/>
  <c r="AG37" i="3"/>
  <c r="AG197" i="3"/>
  <c r="AH197" i="3"/>
  <c r="AG229" i="3"/>
  <c r="AH229" i="3"/>
  <c r="AG281" i="3"/>
  <c r="AH281" i="3"/>
  <c r="AG309" i="3"/>
  <c r="AH309" i="3"/>
  <c r="AG341" i="3"/>
  <c r="AH341" i="3"/>
  <c r="AG369" i="3"/>
  <c r="AH369" i="3"/>
  <c r="AH401" i="3"/>
  <c r="AG401" i="3"/>
  <c r="AH433" i="3"/>
  <c r="AG433" i="3"/>
  <c r="AH453" i="3"/>
  <c r="AH517" i="3"/>
  <c r="AG517" i="3"/>
  <c r="AG537" i="3"/>
  <c r="AH537" i="3"/>
  <c r="AH825" i="3"/>
  <c r="AG825" i="3"/>
  <c r="AH841" i="3"/>
  <c r="AG841" i="3"/>
  <c r="AH857" i="3"/>
  <c r="AG857" i="3"/>
  <c r="AG881" i="3"/>
  <c r="AG1065" i="3"/>
  <c r="AH1065" i="3"/>
  <c r="AG1081" i="3"/>
  <c r="AH1081" i="3"/>
  <c r="AG1097" i="3"/>
  <c r="AH1097" i="3"/>
  <c r="AH1161" i="3"/>
  <c r="AG1193" i="3"/>
  <c r="AH1193" i="3"/>
  <c r="AH1208" i="7"/>
  <c r="AI1208" i="7"/>
  <c r="AH1150" i="7"/>
  <c r="AH1062" i="7"/>
  <c r="AI1062" i="7"/>
  <c r="AH978" i="7"/>
  <c r="AI978" i="7"/>
  <c r="AH874" i="7"/>
  <c r="AI696" i="7"/>
  <c r="AH580" i="7"/>
  <c r="AI580" i="7"/>
  <c r="AI466" i="7"/>
  <c r="AH466" i="7"/>
  <c r="AH374" i="7"/>
  <c r="AI374" i="7"/>
  <c r="AH152" i="7"/>
  <c r="AH282" i="3"/>
  <c r="AG282" i="3"/>
  <c r="AH370" i="3"/>
  <c r="AG602" i="3"/>
  <c r="AH602" i="3"/>
  <c r="AG658" i="3"/>
  <c r="AH658" i="3"/>
  <c r="AG1010" i="3"/>
  <c r="AH1010" i="3"/>
  <c r="AG1074" i="3"/>
  <c r="AH1074" i="3"/>
  <c r="AH1213" i="7"/>
  <c r="AI1213" i="7"/>
  <c r="AG1144" i="5"/>
  <c r="AH1144" i="5"/>
  <c r="AH1130" i="5"/>
  <c r="AG1098" i="5"/>
  <c r="AG1072" i="5"/>
  <c r="AG1054" i="5"/>
  <c r="AH832" i="5"/>
  <c r="AG832" i="5"/>
  <c r="AG798" i="5"/>
  <c r="AH786" i="5"/>
  <c r="AG786" i="5"/>
  <c r="AG754" i="5"/>
  <c r="AH754" i="5"/>
  <c r="AG712" i="5"/>
  <c r="AH712" i="5"/>
  <c r="AG648" i="5"/>
  <c r="AH648" i="5"/>
  <c r="AH598" i="5"/>
  <c r="AG598" i="5"/>
  <c r="AG568" i="5"/>
  <c r="AH568" i="5"/>
  <c r="AG552" i="5"/>
  <c r="AH552" i="5"/>
  <c r="AG472" i="5"/>
  <c r="AH398" i="5"/>
  <c r="AH374" i="5"/>
  <c r="AG374" i="5"/>
  <c r="AH264" i="5"/>
  <c r="AH238" i="5"/>
  <c r="AG238" i="5"/>
  <c r="AH216" i="5"/>
  <c r="AH208" i="5"/>
  <c r="AH198" i="5"/>
  <c r="AG198" i="5"/>
  <c r="AH176" i="5"/>
  <c r="AH138" i="5"/>
  <c r="AH70" i="5"/>
  <c r="AG70" i="5"/>
  <c r="AH50" i="5"/>
  <c r="AG50" i="5"/>
  <c r="AH38" i="5"/>
  <c r="AG38" i="5"/>
  <c r="AG63" i="3"/>
  <c r="AH63" i="3"/>
  <c r="AG91" i="3"/>
  <c r="AH91" i="3"/>
  <c r="AH155" i="3"/>
  <c r="AG155" i="3"/>
  <c r="AH171" i="3"/>
  <c r="AG171" i="3"/>
  <c r="AG195" i="3"/>
  <c r="AG223" i="3"/>
  <c r="AH223" i="3"/>
  <c r="AH303" i="3"/>
  <c r="AH479" i="3"/>
  <c r="AG479" i="3"/>
  <c r="AH847" i="3"/>
  <c r="AH863" i="3"/>
  <c r="AG1099" i="3"/>
  <c r="AH1099" i="3"/>
  <c r="AG1155" i="3"/>
  <c r="AH1155" i="3"/>
  <c r="AH1211" i="3"/>
  <c r="AG1211" i="3"/>
  <c r="AH176" i="3"/>
  <c r="AG176" i="3"/>
  <c r="AG288" i="3"/>
  <c r="AH288" i="3"/>
  <c r="AH468" i="3"/>
  <c r="AG468" i="3"/>
  <c r="AG624" i="3"/>
  <c r="AH652" i="3"/>
  <c r="AG728" i="3"/>
  <c r="AH728" i="3"/>
  <c r="AG764" i="3"/>
  <c r="AH764" i="3"/>
  <c r="AG840" i="3"/>
  <c r="AH840" i="3"/>
  <c r="AH982" i="7"/>
  <c r="AH686" i="7"/>
  <c r="AI582" i="7"/>
  <c r="AH582" i="7"/>
  <c r="AI552" i="7"/>
  <c r="AH552" i="7"/>
  <c r="AI192" i="7"/>
  <c r="AG186" i="3"/>
  <c r="AH186" i="3"/>
  <c r="AG426" i="3"/>
  <c r="AG610" i="3"/>
  <c r="AH610" i="3"/>
  <c r="AG734" i="3"/>
  <c r="AH734" i="3"/>
  <c r="AH802" i="3"/>
  <c r="AG802" i="3"/>
  <c r="AH910" i="3"/>
  <c r="AH1018" i="3"/>
  <c r="AG1134" i="3"/>
  <c r="AH1134" i="3"/>
  <c r="AG1186" i="3"/>
  <c r="AH1186" i="3"/>
  <c r="AF1205" i="7"/>
  <c r="AF1193" i="7"/>
  <c r="AF1185" i="7"/>
  <c r="AF1177" i="7"/>
  <c r="AF1165" i="7"/>
  <c r="AF1153" i="7"/>
  <c r="AF1145" i="7"/>
  <c r="AF1133" i="7"/>
  <c r="AF1125" i="7"/>
  <c r="AF1117" i="7"/>
  <c r="AF1105" i="7"/>
  <c r="AF1093" i="7"/>
  <c r="AF1081" i="7"/>
  <c r="AF1077" i="7"/>
  <c r="AF1065" i="7"/>
  <c r="AF1053" i="7"/>
  <c r="AF1041" i="7"/>
  <c r="AF1037" i="7"/>
  <c r="AF1025" i="7"/>
  <c r="AF1013" i="7"/>
  <c r="AF1001" i="7"/>
  <c r="AF997" i="7"/>
  <c r="AF985" i="7"/>
  <c r="AF973" i="7"/>
  <c r="AF961" i="7"/>
  <c r="AF953" i="7"/>
  <c r="AF941" i="7"/>
  <c r="AF933" i="7"/>
  <c r="AF921" i="7"/>
  <c r="AF909" i="7"/>
  <c r="AF901" i="7"/>
  <c r="AF889" i="7"/>
  <c r="AF877" i="7"/>
  <c r="AF869" i="7"/>
  <c r="AF861" i="7"/>
  <c r="AF837" i="7"/>
  <c r="AF829" i="7"/>
  <c r="AF809" i="7"/>
  <c r="AF797" i="7"/>
  <c r="AF793" i="7"/>
  <c r="AF781" i="7"/>
  <c r="AF769" i="7"/>
  <c r="AF753" i="7"/>
  <c r="AF741" i="7"/>
  <c r="AF729" i="7"/>
  <c r="AF721" i="7"/>
  <c r="AF713" i="7"/>
  <c r="AF701" i="7"/>
  <c r="AF689" i="7"/>
  <c r="AF681" i="7"/>
  <c r="AF669" i="7"/>
  <c r="AF661" i="7"/>
  <c r="AF649" i="7"/>
  <c r="AF641" i="7"/>
  <c r="AF629" i="7"/>
  <c r="AF609" i="7"/>
  <c r="AF601" i="7"/>
  <c r="AF577" i="7"/>
  <c r="AF565" i="7"/>
  <c r="AF561" i="7"/>
  <c r="AF549" i="7"/>
  <c r="AF537" i="7"/>
  <c r="AF529" i="7"/>
  <c r="AF497" i="7"/>
  <c r="AF465" i="7"/>
  <c r="AF429" i="7"/>
  <c r="AF417" i="7"/>
  <c r="AF409" i="7"/>
  <c r="AF397" i="7"/>
  <c r="AF389" i="7"/>
  <c r="AF377" i="7"/>
  <c r="AF369" i="7"/>
  <c r="AF313" i="7"/>
  <c r="AF305" i="7"/>
  <c r="AF293" i="7"/>
  <c r="AF273" i="7"/>
  <c r="AF261" i="7"/>
  <c r="AF193" i="7"/>
  <c r="AF189" i="7"/>
  <c r="AF177" i="7"/>
  <c r="AF169" i="7"/>
  <c r="AF157" i="7"/>
  <c r="AF145" i="7"/>
  <c r="AF133" i="7"/>
  <c r="AF113" i="7"/>
  <c r="AF101" i="7"/>
  <c r="AF89" i="7"/>
  <c r="AF77" i="7"/>
  <c r="AF65" i="7"/>
  <c r="AF53" i="7"/>
  <c r="AH991" i="7"/>
  <c r="AI939" i="7"/>
  <c r="AH907" i="7"/>
  <c r="AH863" i="7"/>
  <c r="AI807" i="7"/>
  <c r="AI619" i="7"/>
  <c r="AI559" i="7"/>
  <c r="AI511" i="7"/>
  <c r="AH247" i="7"/>
  <c r="AE104" i="3"/>
  <c r="AE156" i="3"/>
  <c r="AE184" i="3"/>
  <c r="AG220" i="3"/>
  <c r="AE248" i="3"/>
  <c r="AE524" i="3"/>
  <c r="AE616" i="3"/>
  <c r="AE808" i="3"/>
  <c r="AE844" i="3"/>
  <c r="AE940" i="3"/>
  <c r="AE1036" i="3"/>
  <c r="AE1128" i="3"/>
  <c r="AF1206" i="7"/>
  <c r="AF1198" i="7"/>
  <c r="AF1184" i="7"/>
  <c r="AF1168" i="7"/>
  <c r="AF1160" i="7"/>
  <c r="AF1144" i="7"/>
  <c r="AF1134" i="7"/>
  <c r="AF1108" i="7"/>
  <c r="AF1084" i="7"/>
  <c r="AF1046" i="7"/>
  <c r="AF980" i="7"/>
  <c r="AF938" i="7"/>
  <c r="AF914" i="7"/>
  <c r="AF886" i="7"/>
  <c r="AF842" i="7"/>
  <c r="AF802" i="7"/>
  <c r="AF788" i="7"/>
  <c r="AF722" i="7"/>
  <c r="AF680" i="7"/>
  <c r="AF642" i="7"/>
  <c r="AF618" i="7"/>
  <c r="AF590" i="7"/>
  <c r="AF576" i="7"/>
  <c r="AF508" i="7"/>
  <c r="AF496" i="7"/>
  <c r="AF470" i="7"/>
  <c r="AF446" i="7"/>
  <c r="AF430" i="7"/>
  <c r="AF402" i="7"/>
  <c r="AF388" i="7"/>
  <c r="AF360" i="7"/>
  <c r="AF336" i="7"/>
  <c r="AF288" i="7"/>
  <c r="AF258" i="7"/>
  <c r="AF234" i="7"/>
  <c r="AF206" i="7"/>
  <c r="AF150" i="7"/>
  <c r="AF112" i="7"/>
  <c r="AF86" i="7"/>
  <c r="AF60" i="7"/>
  <c r="AE246" i="3"/>
  <c r="AF1211" i="7"/>
  <c r="AF1207" i="7"/>
  <c r="AF1203" i="7"/>
  <c r="AF1199" i="7"/>
  <c r="AF1195" i="7"/>
  <c r="AF1191" i="7"/>
  <c r="AF1187" i="7"/>
  <c r="AF1183" i="7"/>
  <c r="AF1179" i="7"/>
  <c r="AF1175" i="7"/>
  <c r="AF1171" i="7"/>
  <c r="AF1167" i="7"/>
  <c r="AF1163" i="7"/>
  <c r="AF1159" i="7"/>
  <c r="AF1155" i="7"/>
  <c r="AF1151" i="7"/>
  <c r="AF1147" i="7"/>
  <c r="AF1143" i="7"/>
  <c r="AF1139" i="7"/>
  <c r="AF1135" i="7"/>
  <c r="AF1131" i="7"/>
  <c r="AF1127" i="7"/>
  <c r="AF1123" i="7"/>
  <c r="AF1119" i="7"/>
  <c r="AF1115" i="7"/>
  <c r="AF1111" i="7"/>
  <c r="AF1107" i="7"/>
  <c r="AF1103" i="7"/>
  <c r="AF1099" i="7"/>
  <c r="AF1095" i="7"/>
  <c r="AF1091" i="7"/>
  <c r="AF1087" i="7"/>
  <c r="AF1083" i="7"/>
  <c r="AF1079" i="7"/>
  <c r="AF1075" i="7"/>
  <c r="AF1071" i="7"/>
  <c r="AF1067" i="7"/>
  <c r="AF1063" i="7"/>
  <c r="AF1059" i="7"/>
  <c r="AF1055" i="7"/>
  <c r="AF1051" i="7"/>
  <c r="AF1047" i="7"/>
  <c r="AF1043" i="7"/>
  <c r="AF1039" i="7"/>
  <c r="AF875" i="7"/>
  <c r="AF871" i="7"/>
  <c r="AF867" i="7"/>
  <c r="AF859" i="7"/>
  <c r="AF855" i="7"/>
  <c r="AF851" i="7"/>
  <c r="AF843" i="7"/>
  <c r="AF839" i="7"/>
  <c r="AF835" i="7"/>
  <c r="AF831" i="7"/>
  <c r="AF827" i="7"/>
  <c r="AF819" i="7"/>
  <c r="AF815" i="7"/>
  <c r="AF795" i="7"/>
  <c r="AF779" i="7"/>
  <c r="AF767" i="7"/>
  <c r="AF747" i="7"/>
  <c r="AF743" i="7"/>
  <c r="AF735" i="7"/>
  <c r="AF727" i="7"/>
  <c r="AF723" i="7"/>
  <c r="AF719" i="7"/>
  <c r="AF711" i="7"/>
  <c r="AF703" i="7"/>
  <c r="AF683" i="7"/>
  <c r="AF679" i="7"/>
  <c r="AF671" i="7"/>
  <c r="AF663" i="7"/>
  <c r="AF659" i="7"/>
  <c r="AF655" i="7"/>
  <c r="AF647" i="7"/>
  <c r="AF639" i="7"/>
  <c r="AF611" i="7"/>
  <c r="AF603" i="7"/>
  <c r="AF599" i="7"/>
  <c r="AF591" i="7"/>
  <c r="AF579" i="7"/>
  <c r="AF571" i="7"/>
  <c r="AF563" i="7"/>
  <c r="AF547" i="7"/>
  <c r="AF531" i="7"/>
  <c r="AF519" i="7"/>
  <c r="AF515" i="7"/>
  <c r="AF503" i="7"/>
  <c r="AF499" i="7"/>
  <c r="AF487" i="7"/>
  <c r="AF483" i="7"/>
  <c r="AF471" i="7"/>
  <c r="AF467" i="7"/>
  <c r="AF455" i="7"/>
  <c r="AF451" i="7"/>
  <c r="AF439" i="7"/>
  <c r="AF435" i="7"/>
  <c r="AF431" i="7"/>
  <c r="AF423" i="7"/>
  <c r="AF419" i="7"/>
  <c r="AF415" i="7"/>
  <c r="AF411" i="7"/>
  <c r="AF407" i="7"/>
  <c r="AF403" i="7"/>
  <c r="AF399" i="7"/>
  <c r="AF395" i="7"/>
  <c r="AF391" i="7"/>
  <c r="AF387" i="7"/>
  <c r="AF383" i="7"/>
  <c r="AF379" i="7"/>
  <c r="AF375" i="7"/>
  <c r="AF371" i="7"/>
  <c r="AF367" i="7"/>
  <c r="AF359" i="7"/>
  <c r="AF355" i="7"/>
  <c r="AF351" i="7"/>
  <c r="AF343" i="7"/>
  <c r="AF335" i="7"/>
  <c r="AF327" i="7"/>
  <c r="AF323" i="7"/>
  <c r="AF319" i="7"/>
  <c r="AF315" i="7"/>
  <c r="AF311" i="7"/>
  <c r="AF299" i="7"/>
  <c r="AF295" i="7"/>
  <c r="AF291" i="7"/>
  <c r="AF287" i="7"/>
  <c r="AF271" i="7"/>
  <c r="AF267" i="7"/>
  <c r="AF239" i="7"/>
  <c r="AF235" i="7"/>
  <c r="AF231" i="7"/>
  <c r="AF227" i="7"/>
  <c r="AF223" i="7"/>
  <c r="AF211" i="7"/>
  <c r="AF199" i="7"/>
  <c r="AF195" i="7"/>
  <c r="AF191" i="7"/>
  <c r="AF187" i="7"/>
  <c r="AF183" i="7"/>
  <c r="AF163" i="7"/>
  <c r="AF159" i="7"/>
  <c r="AF155" i="7"/>
  <c r="AF151" i="7"/>
  <c r="AF127" i="7"/>
  <c r="AF123" i="7"/>
  <c r="AF119" i="7"/>
  <c r="AF111" i="7"/>
  <c r="AF107" i="7"/>
  <c r="AF87" i="7"/>
  <c r="AF83" i="7"/>
  <c r="AF79" i="7"/>
  <c r="AF71" i="7"/>
  <c r="AF67" i="7"/>
  <c r="AF63" i="7"/>
  <c r="AF59" i="7"/>
  <c r="AF55" i="7"/>
  <c r="AF51" i="7"/>
  <c r="AF47" i="7"/>
  <c r="AF43" i="7"/>
  <c r="AF39" i="7"/>
  <c r="AF35" i="7"/>
  <c r="AF31" i="7"/>
  <c r="AF27" i="7"/>
  <c r="AF23" i="7"/>
  <c r="AF19" i="7"/>
  <c r="AE32" i="3"/>
  <c r="AE56" i="3"/>
  <c r="AE68" i="3"/>
  <c r="AE96" i="3"/>
  <c r="AE148" i="3"/>
  <c r="AE276" i="3"/>
  <c r="AE284" i="3"/>
  <c r="AE312" i="3"/>
  <c r="AE320" i="3"/>
  <c r="AE356" i="3"/>
  <c r="AE364" i="3"/>
  <c r="AE400" i="3"/>
  <c r="AE436" i="3"/>
  <c r="AE472" i="3"/>
  <c r="AE512" i="3"/>
  <c r="AE544" i="3"/>
  <c r="AE648" i="3"/>
  <c r="AE656" i="3"/>
  <c r="AE724" i="3"/>
  <c r="AE732" i="3"/>
  <c r="AE760" i="3"/>
  <c r="AE800" i="3"/>
  <c r="AE872" i="3"/>
  <c r="AE892" i="3"/>
  <c r="AE928" i="3"/>
  <c r="AE968" i="3"/>
  <c r="AE1028" i="3"/>
  <c r="AE1068" i="3"/>
  <c r="AE1184" i="3"/>
  <c r="AE1192" i="3"/>
  <c r="AF998" i="7"/>
  <c r="AF960" i="7"/>
  <c r="AF946" i="7"/>
  <c r="AF890" i="7"/>
  <c r="AF836" i="7"/>
  <c r="AF810" i="7"/>
  <c r="AF742" i="7"/>
  <c r="AF728" i="7"/>
  <c r="AF674" i="7"/>
  <c r="AF664" i="7"/>
  <c r="AF570" i="7"/>
  <c r="AF554" i="7"/>
  <c r="AF526" i="7"/>
  <c r="AF514" i="7"/>
  <c r="AF450" i="7"/>
  <c r="AF438" i="7"/>
  <c r="AF354" i="7"/>
  <c r="AF330" i="7"/>
  <c r="AF294" i="7"/>
  <c r="AF252" i="7"/>
  <c r="AF240" i="7"/>
  <c r="AF226" i="7"/>
  <c r="AF160" i="7"/>
  <c r="AF144" i="7"/>
  <c r="AF118" i="7"/>
  <c r="AF66" i="7"/>
  <c r="AF44" i="7"/>
  <c r="AF32" i="7"/>
  <c r="AF18" i="7"/>
  <c r="AE98" i="3"/>
  <c r="AE110" i="3"/>
  <c r="AE162" i="3"/>
  <c r="AE178" i="3"/>
  <c r="AE274" i="3"/>
  <c r="AE286" i="3"/>
  <c r="AE322" i="3"/>
  <c r="AE334" i="3"/>
  <c r="AE362" i="3"/>
  <c r="AE410" i="3"/>
  <c r="AE482" i="3"/>
  <c r="AE574" i="3"/>
  <c r="AE690" i="3"/>
  <c r="AE726" i="3"/>
  <c r="AE738" i="3"/>
  <c r="AE782" i="3"/>
  <c r="AE894" i="3"/>
  <c r="AE942" i="3"/>
  <c r="AE998" i="3"/>
  <c r="AE1034" i="3"/>
  <c r="AE1078" i="3"/>
  <c r="AE1194" i="3"/>
  <c r="AE1210" i="3"/>
  <c r="AE1212" i="3"/>
  <c r="AE1209" i="5"/>
  <c r="AE1203" i="5"/>
  <c r="AE1195" i="5"/>
  <c r="AE1187" i="5"/>
  <c r="AE1179" i="5"/>
  <c r="AE1171" i="5"/>
  <c r="AE1163" i="5"/>
  <c r="AE1155" i="5"/>
  <c r="AE1147" i="5"/>
  <c r="AE1131" i="5"/>
  <c r="AE1123" i="5"/>
  <c r="AE1115" i="5"/>
  <c r="AE1107" i="5"/>
  <c r="AE1101" i="5"/>
  <c r="AE1093" i="5"/>
  <c r="AE1085" i="5"/>
  <c r="AE1067" i="5"/>
  <c r="AE1059" i="5"/>
  <c r="AE1053" i="5"/>
  <c r="AE1051" i="5"/>
  <c r="AE1045" i="5"/>
  <c r="AE1043" i="5"/>
  <c r="AE1037" i="5"/>
  <c r="AE1035" i="5"/>
  <c r="AE1029" i="5"/>
  <c r="AE1027" i="5"/>
  <c r="AE1021" i="5"/>
  <c r="AE1019" i="5"/>
  <c r="AE1013" i="5"/>
  <c r="AE1011" i="5"/>
  <c r="AE1005" i="5"/>
  <c r="AE1003" i="5"/>
  <c r="AE1001" i="5"/>
  <c r="AE995" i="5"/>
  <c r="AE993" i="5"/>
  <c r="AE987" i="5"/>
  <c r="AE985" i="5"/>
  <c r="AE979" i="5"/>
  <c r="AE977" i="5"/>
  <c r="AE971" i="5"/>
  <c r="AE969" i="5"/>
  <c r="AE963" i="5"/>
  <c r="AE961" i="5"/>
  <c r="AE955" i="5"/>
  <c r="AE953" i="5"/>
  <c r="AE947" i="5"/>
  <c r="AE945" i="5"/>
  <c r="AE933" i="5"/>
  <c r="AE925" i="5"/>
  <c r="AE917" i="5"/>
  <c r="AE909" i="5"/>
  <c r="AE901" i="5"/>
  <c r="AE893" i="5"/>
  <c r="AE885" i="5"/>
  <c r="AE877" i="5"/>
  <c r="AE869" i="5"/>
  <c r="AE861" i="5"/>
  <c r="AE853" i="5"/>
  <c r="AE845" i="5"/>
  <c r="AE835" i="5"/>
  <c r="AE827" i="5"/>
  <c r="AE809" i="5"/>
  <c r="AE801" i="5"/>
  <c r="AE793" i="5"/>
  <c r="AE779" i="5"/>
  <c r="AE777" i="5"/>
  <c r="AE763" i="5"/>
  <c r="AE761" i="5"/>
  <c r="AE747" i="5"/>
  <c r="AE737" i="5"/>
  <c r="AE733" i="5"/>
  <c r="AE731" i="5"/>
  <c r="AE721" i="5"/>
  <c r="AE717" i="5"/>
  <c r="AE715" i="5"/>
  <c r="AE705" i="5"/>
  <c r="AE701" i="5"/>
  <c r="AE699" i="5"/>
  <c r="AE689" i="5"/>
  <c r="AE683" i="5"/>
  <c r="AE673" i="5"/>
  <c r="AE669" i="5"/>
  <c r="AE667" i="5"/>
  <c r="AE657" i="5"/>
  <c r="AE653" i="5"/>
  <c r="AE651" i="5"/>
  <c r="AE641" i="5"/>
  <c r="AE635" i="5"/>
  <c r="AE625" i="5"/>
  <c r="AE619" i="5"/>
  <c r="AE609" i="5"/>
  <c r="AE605" i="5"/>
  <c r="AE603" i="5"/>
  <c r="AE597" i="5"/>
  <c r="AE593" i="5"/>
  <c r="AE585" i="5"/>
  <c r="AE577" i="5"/>
  <c r="AE569" i="5"/>
  <c r="AE561" i="5"/>
  <c r="AE553" i="5"/>
  <c r="AE545" i="5"/>
  <c r="AE537" i="5"/>
  <c r="AE529" i="5"/>
  <c r="AE521" i="5"/>
  <c r="AE513" i="5"/>
  <c r="AE505" i="5"/>
  <c r="AE497" i="5"/>
  <c r="AE489" i="5"/>
  <c r="AE485" i="5"/>
  <c r="AE475" i="5"/>
  <c r="AE459" i="5"/>
  <c r="AE451" i="5"/>
  <c r="AE443" i="5"/>
  <c r="AE435" i="5"/>
  <c r="AE427" i="5"/>
  <c r="AE387" i="5"/>
  <c r="AE363" i="5"/>
  <c r="AE355" i="5"/>
  <c r="AE339" i="5"/>
  <c r="AE321" i="5"/>
  <c r="AE299" i="5"/>
  <c r="AE267" i="5"/>
  <c r="AE203" i="5"/>
  <c r="AE201" i="5"/>
  <c r="AE185" i="5"/>
  <c r="AE165" i="5"/>
  <c r="AE147" i="5"/>
  <c r="AE133" i="5"/>
  <c r="AE131" i="5"/>
  <c r="AE129" i="5"/>
  <c r="AE123" i="5"/>
  <c r="AE115" i="5"/>
  <c r="AE109" i="5"/>
  <c r="AE101" i="5"/>
  <c r="AE99" i="5"/>
  <c r="AE93" i="5"/>
  <c r="AE85" i="5"/>
  <c r="AE75" i="5"/>
  <c r="AE69" i="5"/>
  <c r="AE67" i="5"/>
  <c r="AE65" i="5"/>
  <c r="AE61" i="5"/>
  <c r="AE59" i="5"/>
  <c r="AE51" i="5"/>
  <c r="AE43" i="5"/>
  <c r="AE73" i="3"/>
  <c r="AE101" i="3"/>
  <c r="AE121" i="3"/>
  <c r="AE133" i="3"/>
  <c r="AE141" i="3"/>
  <c r="AE153" i="3"/>
  <c r="AE157" i="3"/>
  <c r="AE169" i="3"/>
  <c r="AE173" i="3"/>
  <c r="AE189" i="3"/>
  <c r="AE317" i="3"/>
  <c r="AE325" i="3"/>
  <c r="AE345" i="3"/>
  <c r="AE349" i="3"/>
  <c r="AE373" i="3"/>
  <c r="AE389" i="3"/>
  <c r="AE405" i="3"/>
  <c r="AE421" i="3"/>
  <c r="AE437" i="3"/>
  <c r="AE441" i="3"/>
  <c r="AE457" i="3"/>
  <c r="AE473" i="3"/>
  <c r="AE489" i="3"/>
  <c r="AE505" i="3"/>
  <c r="AE521" i="3"/>
  <c r="AE553" i="3"/>
  <c r="AE557" i="3"/>
  <c r="AE565" i="3"/>
  <c r="AE581" i="3"/>
  <c r="AE597" i="3"/>
  <c r="AE613" i="3"/>
  <c r="AE629" i="3"/>
  <c r="AE645" i="3"/>
  <c r="AE661" i="3"/>
  <c r="AE677" i="3"/>
  <c r="AE693" i="3"/>
  <c r="AE709" i="3"/>
  <c r="AE725" i="3"/>
  <c r="AE741" i="3"/>
  <c r="AE757" i="3"/>
  <c r="AE773" i="3"/>
  <c r="AE789" i="3"/>
  <c r="AE793" i="3"/>
  <c r="AE809" i="3"/>
  <c r="AE885" i="3"/>
  <c r="AE901" i="3"/>
  <c r="AE917" i="3"/>
  <c r="AE933" i="3"/>
  <c r="AE949" i="3"/>
  <c r="AE965" i="3"/>
  <c r="AE981" i="3"/>
  <c r="AE997" i="3"/>
  <c r="AE1001" i="3"/>
  <c r="AE1017" i="3"/>
  <c r="AE1033" i="3"/>
  <c r="AE1049" i="3"/>
  <c r="AE1053" i="3"/>
  <c r="AE1061" i="3"/>
  <c r="AE1077" i="3"/>
  <c r="AE1101" i="3"/>
  <c r="AE1117" i="3"/>
  <c r="AE1125" i="3"/>
  <c r="AE1141" i="3"/>
  <c r="AE1165" i="3"/>
  <c r="AE1181" i="3"/>
  <c r="AE1189" i="3"/>
  <c r="AE1205" i="3"/>
  <c r="AF1072" i="7"/>
  <c r="AF1008" i="7"/>
  <c r="AF992" i="7"/>
  <c r="AF952" i="7"/>
  <c r="AF940" i="7"/>
  <c r="AF900" i="7"/>
  <c r="AF838" i="7"/>
  <c r="AF812" i="7"/>
  <c r="AF786" i="7"/>
  <c r="AF746" i="7"/>
  <c r="AF732" i="7"/>
  <c r="AF720" i="7"/>
  <c r="AF684" i="7"/>
  <c r="AF670" i="7"/>
  <c r="AF644" i="7"/>
  <c r="AF630" i="7"/>
  <c r="AF614" i="7"/>
  <c r="AF602" i="7"/>
  <c r="AF568" i="7"/>
  <c r="AF542" i="7"/>
  <c r="AF530" i="7"/>
  <c r="AF440" i="7"/>
  <c r="AF362" i="7"/>
  <c r="AF322" i="7"/>
  <c r="AF310" i="7"/>
  <c r="AF284" i="7"/>
  <c r="AF270" i="7"/>
  <c r="AF256" i="7"/>
  <c r="AF230" i="7"/>
  <c r="AF164" i="7"/>
  <c r="AF126" i="7"/>
  <c r="AF62" i="7"/>
  <c r="AF48" i="7"/>
  <c r="AF36" i="7"/>
  <c r="AF22" i="7"/>
  <c r="AE34" i="3"/>
  <c r="AE130" i="3"/>
  <c r="AE242" i="3"/>
  <c r="AE254" i="3"/>
  <c r="AE342" i="3"/>
  <c r="AE382" i="3"/>
  <c r="AE434" i="3"/>
  <c r="AE462" i="3"/>
  <c r="AE514" i="3"/>
  <c r="AE558" i="3"/>
  <c r="AE570" i="3"/>
  <c r="AE758" i="3"/>
  <c r="AE794" i="3"/>
  <c r="AE878" i="3"/>
  <c r="AE926" i="3"/>
  <c r="AE982" i="3"/>
  <c r="AE1066" i="3"/>
  <c r="AE1182" i="3"/>
  <c r="AE1190" i="3"/>
  <c r="AE1208" i="5"/>
  <c r="AE1198" i="5"/>
  <c r="AE1196" i="5"/>
  <c r="AE1190" i="5"/>
  <c r="AE1188" i="5"/>
  <c r="AE1182" i="5"/>
  <c r="AE1180" i="5"/>
  <c r="AE1174" i="5"/>
  <c r="AE1172" i="5"/>
  <c r="AE1166" i="5"/>
  <c r="AE1164" i="5"/>
  <c r="AE1158" i="5"/>
  <c r="AE1156" i="5"/>
  <c r="AE1150" i="5"/>
  <c r="AE1148" i="5"/>
  <c r="AE1142" i="5"/>
  <c r="AE1140" i="5"/>
  <c r="AE1134" i="5"/>
  <c r="AE1132" i="5"/>
  <c r="AE1126" i="5"/>
  <c r="AE1124" i="5"/>
  <c r="AE1118" i="5"/>
  <c r="AE1116" i="5"/>
  <c r="AE1110" i="5"/>
  <c r="AE1108" i="5"/>
  <c r="AE1104" i="5"/>
  <c r="AE1096" i="5"/>
  <c r="AE1080" i="5"/>
  <c r="AE1062" i="5"/>
  <c r="AE1056" i="5"/>
  <c r="AE1048" i="5"/>
  <c r="AE1040" i="5"/>
  <c r="AE1032" i="5"/>
  <c r="AE1024" i="5"/>
  <c r="AE1016" i="5"/>
  <c r="AE1008" i="5"/>
  <c r="AE1000" i="5"/>
  <c r="AE998" i="5"/>
  <c r="AE992" i="5"/>
  <c r="AE990" i="5"/>
  <c r="AE984" i="5"/>
  <c r="AE982" i="5"/>
  <c r="AE976" i="5"/>
  <c r="AE974" i="5"/>
  <c r="AE968" i="5"/>
  <c r="AE966" i="5"/>
  <c r="AE960" i="5"/>
  <c r="AE958" i="5"/>
  <c r="AE952" i="5"/>
  <c r="AE950" i="5"/>
  <c r="AE944" i="5"/>
  <c r="AE942" i="5"/>
  <c r="AE936" i="5"/>
  <c r="AE928" i="5"/>
  <c r="AE920" i="5"/>
  <c r="AE912" i="5"/>
  <c r="AE904" i="5"/>
  <c r="AE896" i="5"/>
  <c r="AE888" i="5"/>
  <c r="AE880" i="5"/>
  <c r="AE872" i="5"/>
  <c r="AE864" i="5"/>
  <c r="AE856" i="5"/>
  <c r="AE848" i="5"/>
  <c r="AE838" i="5"/>
  <c r="AE830" i="5"/>
  <c r="AE822" i="5"/>
  <c r="AE816" i="5"/>
  <c r="AE814" i="5"/>
  <c r="AE812" i="5"/>
  <c r="AE804" i="5"/>
  <c r="AE796" i="5"/>
  <c r="AE788" i="5"/>
  <c r="AE776" i="5"/>
  <c r="AE774" i="5"/>
  <c r="AE772" i="5"/>
  <c r="AE760" i="5"/>
  <c r="AE758" i="5"/>
  <c r="AE756" i="5"/>
  <c r="AE744" i="5"/>
  <c r="AE742" i="5"/>
  <c r="AE740" i="5"/>
  <c r="AE728" i="5"/>
  <c r="AE726" i="5"/>
  <c r="AE724" i="5"/>
  <c r="AE710" i="5"/>
  <c r="AE708" i="5"/>
  <c r="AE696" i="5"/>
  <c r="AE694" i="5"/>
  <c r="AE692" i="5"/>
  <c r="AE680" i="5"/>
  <c r="AE678" i="5"/>
  <c r="AE676" i="5"/>
  <c r="AE662" i="5"/>
  <c r="AE660" i="5"/>
  <c r="AE646" i="5"/>
  <c r="AE644" i="5"/>
  <c r="AE632" i="5"/>
  <c r="AE630" i="5"/>
  <c r="AE628" i="5"/>
  <c r="AE616" i="5"/>
  <c r="AE614" i="5"/>
  <c r="AE612" i="5"/>
  <c r="AE588" i="5"/>
  <c r="AE580" i="5"/>
  <c r="AE572" i="5"/>
  <c r="AE564" i="5"/>
  <c r="AE556" i="5"/>
  <c r="AE548" i="5"/>
  <c r="AE540" i="5"/>
  <c r="AE532" i="5"/>
  <c r="AE524" i="5"/>
  <c r="AE518" i="5"/>
  <c r="AE510" i="5"/>
  <c r="AE502" i="5"/>
  <c r="AE494" i="5"/>
  <c r="AE486" i="5"/>
  <c r="AE470" i="5"/>
  <c r="AE454" i="5"/>
  <c r="AE448" i="5"/>
  <c r="AE438" i="5"/>
  <c r="AE432" i="5"/>
  <c r="AE420" i="5"/>
  <c r="AE412" i="5"/>
  <c r="AE404" i="5"/>
  <c r="AE396" i="5"/>
  <c r="AE388" i="5"/>
  <c r="AE372" i="5"/>
  <c r="AE368" i="5"/>
  <c r="AE366" i="5"/>
  <c r="AE356" i="5"/>
  <c r="AE340" i="5"/>
  <c r="AE336" i="5"/>
  <c r="AE334" i="5"/>
  <c r="AE326" i="5"/>
  <c r="AE324" i="5"/>
  <c r="AE320" i="5"/>
  <c r="AE318" i="5"/>
  <c r="AE302" i="5"/>
  <c r="AE296" i="5"/>
  <c r="AE294" i="5"/>
  <c r="AE286" i="5"/>
  <c r="AE270" i="5"/>
  <c r="AE262" i="5"/>
  <c r="AE254" i="5"/>
  <c r="AE158" i="5"/>
  <c r="AE156" i="5"/>
  <c r="AE148" i="5"/>
  <c r="AE140" i="5"/>
  <c r="AE136" i="5"/>
  <c r="AE118" i="5"/>
  <c r="AE112" i="5"/>
  <c r="AE102" i="5"/>
  <c r="AE94" i="5"/>
  <c r="AE86" i="5"/>
  <c r="AE80" i="5"/>
  <c r="AE78" i="5"/>
  <c r="AE76" i="5"/>
  <c r="AE62" i="5"/>
  <c r="AE54" i="5"/>
  <c r="AE44" i="5"/>
  <c r="AE40" i="5"/>
  <c r="AE36" i="5"/>
  <c r="AE32" i="5"/>
  <c r="AE22" i="5"/>
  <c r="AE20" i="5"/>
  <c r="AE19" i="3"/>
  <c r="AE35" i="3"/>
  <c r="AE51" i="3"/>
  <c r="AE55" i="3"/>
  <c r="AE67" i="3"/>
  <c r="AE95" i="3"/>
  <c r="AE115" i="3"/>
  <c r="AE127" i="3"/>
  <c r="AE131" i="3"/>
  <c r="AE143" i="3"/>
  <c r="AE147" i="3"/>
  <c r="AE159" i="3"/>
  <c r="AE163" i="3"/>
  <c r="AE175" i="3"/>
  <c r="AE191" i="3"/>
  <c r="AE319" i="3"/>
  <c r="AE323" i="3"/>
  <c r="AE343" i="3"/>
  <c r="AE355" i="3"/>
  <c r="AE371" i="3"/>
  <c r="AE387" i="3"/>
  <c r="AE403" i="3"/>
  <c r="AE419" i="3"/>
  <c r="AE435" i="3"/>
  <c r="AE451" i="3"/>
  <c r="AE467" i="3"/>
  <c r="AE483" i="3"/>
  <c r="AE499" i="3"/>
  <c r="AE515" i="3"/>
  <c r="AE531" i="3"/>
  <c r="AE547" i="3"/>
  <c r="AE551" i="3"/>
  <c r="AE563" i="3"/>
  <c r="AE567" i="3"/>
  <c r="AE579" i="3"/>
  <c r="AE583" i="3"/>
  <c r="AE595" i="3"/>
  <c r="AE599" i="3"/>
  <c r="AE611" i="3"/>
  <c r="AE615" i="3"/>
  <c r="AE627" i="3"/>
  <c r="AE631" i="3"/>
  <c r="AE643" i="3"/>
  <c r="AE647" i="3"/>
  <c r="AE659" i="3"/>
  <c r="AE663" i="3"/>
  <c r="AE675" i="3"/>
  <c r="AE679" i="3"/>
  <c r="AE691" i="3"/>
  <c r="AE695" i="3"/>
  <c r="AE707" i="3"/>
  <c r="AE711" i="3"/>
  <c r="AE723" i="3"/>
  <c r="AE727" i="3"/>
  <c r="AE739" i="3"/>
  <c r="AE743" i="3"/>
  <c r="AE755" i="3"/>
  <c r="AE759" i="3"/>
  <c r="AE771" i="3"/>
  <c r="AE775" i="3"/>
  <c r="AE787" i="3"/>
  <c r="AE791" i="3"/>
  <c r="AE807" i="3"/>
  <c r="AE879" i="3"/>
  <c r="AE895" i="3"/>
  <c r="AE911" i="3"/>
  <c r="AE927" i="3"/>
  <c r="AE943" i="3"/>
  <c r="AE959" i="3"/>
  <c r="AE975" i="3"/>
  <c r="AE991" i="3"/>
  <c r="AE999" i="3"/>
  <c r="AE1015" i="3"/>
  <c r="AE1031" i="3"/>
  <c r="AE1047" i="3"/>
  <c r="AE1055" i="3"/>
  <c r="AE1075" i="3"/>
  <c r="AE1123" i="3"/>
  <c r="AE1139" i="3"/>
  <c r="AE1203" i="3"/>
  <c r="AE28" i="3"/>
  <c r="AE64" i="3"/>
  <c r="AE152" i="3"/>
  <c r="AE180" i="3"/>
  <c r="AE232" i="3"/>
  <c r="AE236" i="3"/>
  <c r="AE316" i="3"/>
  <c r="AE352" i="3"/>
  <c r="AE392" i="3"/>
  <c r="AE416" i="3"/>
  <c r="AE440" i="3"/>
  <c r="AE476" i="3"/>
  <c r="AE500" i="3"/>
  <c r="AE528" i="3"/>
  <c r="AE548" i="3"/>
  <c r="AE556" i="3"/>
  <c r="AE568" i="3"/>
  <c r="AE576" i="3"/>
  <c r="AE596" i="3"/>
  <c r="AE604" i="3"/>
  <c r="AE680" i="3"/>
  <c r="AE688" i="3"/>
  <c r="AE708" i="3"/>
  <c r="AE716" i="3"/>
  <c r="AE768" i="3"/>
  <c r="AE792" i="3"/>
  <c r="AE796" i="3"/>
  <c r="AE888" i="3"/>
  <c r="AE916" i="3"/>
  <c r="AE944" i="3"/>
  <c r="AE972" i="3"/>
  <c r="AE1012" i="3"/>
  <c r="AE1048" i="3"/>
  <c r="AE1072" i="3"/>
  <c r="AE1080" i="3"/>
  <c r="AE1124" i="3"/>
  <c r="AE1156" i="3"/>
  <c r="AF1142" i="7"/>
  <c r="AF1120" i="7"/>
  <c r="AF1110" i="7"/>
  <c r="AF1100" i="7"/>
  <c r="AF1088" i="7"/>
  <c r="AF1076" i="7"/>
  <c r="AF1066" i="7"/>
  <c r="AF1044" i="7"/>
  <c r="AF1036" i="7"/>
  <c r="AF1024" i="7"/>
  <c r="AF1004" i="7"/>
  <c r="AF996" i="7"/>
  <c r="AF984" i="7"/>
  <c r="AF976" i="7"/>
  <c r="AF956" i="7"/>
  <c r="AF936" i="7"/>
  <c r="AF924" i="7"/>
  <c r="AF916" i="7"/>
  <c r="AF904" i="7"/>
  <c r="AF896" i="7"/>
  <c r="AF888" i="7"/>
  <c r="AF876" i="7"/>
  <c r="AF866" i="7"/>
  <c r="AF846" i="7"/>
  <c r="AF794" i="7"/>
  <c r="AF784" i="7"/>
  <c r="AF774" i="7"/>
  <c r="AF764" i="7"/>
  <c r="AF756" i="7"/>
  <c r="AF744" i="7"/>
  <c r="AF724" i="7"/>
  <c r="AF712" i="7"/>
  <c r="AF704" i="7"/>
  <c r="AF692" i="7"/>
  <c r="AF652" i="7"/>
  <c r="AF640" i="7"/>
  <c r="AF632" i="7"/>
  <c r="AF620" i="7"/>
  <c r="AF600" i="7"/>
  <c r="AF588" i="7"/>
  <c r="AF528" i="7"/>
  <c r="AF516" i="7"/>
  <c r="AF506" i="7"/>
  <c r="AF494" i="7"/>
  <c r="AF484" i="7"/>
  <c r="AF474" i="7"/>
  <c r="AF462" i="7"/>
  <c r="AF454" i="7"/>
  <c r="AF442" i="7"/>
  <c r="AF432" i="7"/>
  <c r="AF412" i="7"/>
  <c r="AF404" i="7"/>
  <c r="AF394" i="7"/>
  <c r="AF384" i="7"/>
  <c r="AF376" i="7"/>
  <c r="AF352" i="7"/>
  <c r="AF342" i="7"/>
  <c r="AF320" i="7"/>
  <c r="AF308" i="7"/>
  <c r="AF298" i="7"/>
  <c r="AF286" i="7"/>
  <c r="AF276" i="7"/>
  <c r="AF268" i="7"/>
  <c r="AF260" i="7"/>
  <c r="AF250" i="7"/>
  <c r="AF238" i="7"/>
  <c r="AF228" i="7"/>
  <c r="AF216" i="7"/>
  <c r="AF208" i="7"/>
  <c r="AF196" i="7"/>
  <c r="AF166" i="7"/>
  <c r="AF148" i="7"/>
  <c r="AF136" i="7"/>
  <c r="AF116" i="7"/>
  <c r="AF104" i="7"/>
  <c r="AF92" i="7"/>
  <c r="AF84" i="7"/>
  <c r="AF72" i="7"/>
  <c r="AE66" i="3"/>
  <c r="AE94" i="3"/>
  <c r="AE106" i="3"/>
  <c r="AE146" i="3"/>
  <c r="AE158" i="3"/>
  <c r="AE226" i="3"/>
  <c r="AE238" i="3"/>
  <c r="AE278" i="3"/>
  <c r="AE314" i="3"/>
  <c r="AE326" i="3"/>
  <c r="AE390" i="3"/>
  <c r="AE438" i="3"/>
  <c r="AE442" i="3"/>
  <c r="AE454" i="3"/>
  <c r="AE494" i="3"/>
  <c r="AE534" i="3"/>
  <c r="AE578" i="3"/>
  <c r="AE654" i="3"/>
  <c r="AE666" i="3"/>
  <c r="AE742" i="3"/>
  <c r="AE862" i="3"/>
  <c r="AE874" i="3"/>
  <c r="AE922" i="3"/>
  <c r="AE962" i="3"/>
  <c r="AE1058" i="3"/>
  <c r="AE1070" i="3"/>
  <c r="AE1122" i="3"/>
  <c r="AE1154" i="3"/>
  <c r="AH849" i="7"/>
  <c r="AI849" i="7"/>
  <c r="AH821" i="7"/>
  <c r="AI821" i="7"/>
  <c r="AI617" i="7"/>
  <c r="AH617" i="7"/>
  <c r="AH589" i="7"/>
  <c r="AI589" i="7"/>
  <c r="AI493" i="7"/>
  <c r="AH461" i="7"/>
  <c r="AI461" i="7"/>
  <c r="AH441" i="7"/>
  <c r="AI441" i="7"/>
  <c r="AI337" i="7"/>
  <c r="AH309" i="7"/>
  <c r="AI309" i="7"/>
  <c r="AH281" i="7"/>
  <c r="AI281" i="7"/>
  <c r="AH245" i="7"/>
  <c r="AI245" i="7"/>
  <c r="AH217" i="7"/>
  <c r="AI217" i="7"/>
  <c r="AI173" i="7"/>
  <c r="AH173" i="7"/>
  <c r="AH153" i="7"/>
  <c r="AI121" i="7"/>
  <c r="AH121" i="7"/>
  <c r="AH45" i="7"/>
  <c r="AI45" i="7"/>
  <c r="AI33" i="7"/>
  <c r="AH33" i="7"/>
  <c r="AG240" i="3"/>
  <c r="AH240" i="3"/>
  <c r="AG388" i="3"/>
  <c r="AH388" i="3"/>
  <c r="AH464" i="3"/>
  <c r="AH884" i="3"/>
  <c r="AG1104" i="3"/>
  <c r="AH1202" i="7"/>
  <c r="AI1202" i="7"/>
  <c r="AH1180" i="7"/>
  <c r="AH1038" i="7"/>
  <c r="AI1038" i="7"/>
  <c r="AH974" i="7"/>
  <c r="AI974" i="7"/>
  <c r="AH918" i="7"/>
  <c r="AH864" i="7"/>
  <c r="AI864" i="7"/>
  <c r="AI700" i="7"/>
  <c r="AH700" i="7"/>
  <c r="AH650" i="7"/>
  <c r="AI584" i="7"/>
  <c r="AH584" i="7"/>
  <c r="AH344" i="7"/>
  <c r="AI344" i="7"/>
  <c r="AH266" i="7"/>
  <c r="AI266" i="7"/>
  <c r="AH132" i="7"/>
  <c r="AI80" i="7"/>
  <c r="AH80" i="7"/>
  <c r="AG58" i="3"/>
  <c r="AH58" i="3"/>
  <c r="AH870" i="3"/>
  <c r="AG870" i="3"/>
  <c r="AH1181" i="5"/>
  <c r="AH1095" i="5"/>
  <c r="AH1061" i="5"/>
  <c r="AG855" i="5"/>
  <c r="AH821" i="5"/>
  <c r="AH803" i="5"/>
  <c r="AG803" i="5"/>
  <c r="AH739" i="5"/>
  <c r="AH727" i="5"/>
  <c r="AG727" i="5"/>
  <c r="AG707" i="5"/>
  <c r="AH707" i="5"/>
  <c r="AG661" i="5"/>
  <c r="AH661" i="5"/>
  <c r="AH637" i="5"/>
  <c r="AG637" i="5"/>
  <c r="AG523" i="5"/>
  <c r="AH523" i="5"/>
  <c r="AG507" i="5"/>
  <c r="AH403" i="5"/>
  <c r="AG403" i="5"/>
  <c r="AH365" i="5"/>
  <c r="AH347" i="5"/>
  <c r="AG347" i="5"/>
  <c r="AH335" i="5"/>
  <c r="AG335" i="5"/>
  <c r="AG295" i="5"/>
  <c r="AH295" i="5"/>
  <c r="AG271" i="5"/>
  <c r="AH271" i="5"/>
  <c r="AG251" i="5"/>
  <c r="AH187" i="5"/>
  <c r="AG187" i="5"/>
  <c r="AG175" i="5"/>
  <c r="AH175" i="5"/>
  <c r="AG157" i="5"/>
  <c r="AG27" i="5"/>
  <c r="AH27" i="5"/>
  <c r="AH53" i="3"/>
  <c r="AG85" i="3"/>
  <c r="AH85" i="3"/>
  <c r="AH113" i="3"/>
  <c r="AG193" i="3"/>
  <c r="AH193" i="3"/>
  <c r="AG209" i="3"/>
  <c r="AH209" i="3"/>
  <c r="AG245" i="3"/>
  <c r="AG337" i="3"/>
  <c r="AH337" i="3"/>
  <c r="AG357" i="3"/>
  <c r="AH357" i="3"/>
  <c r="AH485" i="3"/>
  <c r="AG485" i="3"/>
  <c r="AH821" i="3"/>
  <c r="AH1045" i="3"/>
  <c r="AG1093" i="3"/>
  <c r="AH1093" i="3"/>
  <c r="AG1113" i="3"/>
  <c r="AH1113" i="3"/>
  <c r="AG1145" i="3"/>
  <c r="AH1145" i="3"/>
  <c r="AG1185" i="3"/>
  <c r="AI1158" i="7"/>
  <c r="AH1158" i="7"/>
  <c r="AH1140" i="7"/>
  <c r="AI1140" i="7"/>
  <c r="AI1048" i="7"/>
  <c r="AH862" i="7"/>
  <c r="AI862" i="7"/>
  <c r="AH710" i="7"/>
  <c r="AI710" i="7"/>
  <c r="AI556" i="7"/>
  <c r="AH480" i="7"/>
  <c r="AH428" i="7"/>
  <c r="AI428" i="7"/>
  <c r="AH334" i="7"/>
  <c r="AI334" i="7"/>
  <c r="AI178" i="7"/>
  <c r="AH178" i="7"/>
  <c r="AI88" i="7"/>
  <c r="AG450" i="3"/>
  <c r="AH450" i="3"/>
  <c r="AG646" i="3"/>
  <c r="AH646" i="3"/>
  <c r="AG706" i="3"/>
  <c r="AH706" i="3"/>
  <c r="AG866" i="3"/>
  <c r="AH1118" i="3"/>
  <c r="AH1206" i="5"/>
  <c r="AG1206" i="5"/>
  <c r="AG1192" i="5"/>
  <c r="AH1192" i="5"/>
  <c r="AG1152" i="5"/>
  <c r="AH1128" i="5"/>
  <c r="AG1128" i="5"/>
  <c r="AH858" i="5"/>
  <c r="AH790" i="5"/>
  <c r="AG790" i="5"/>
  <c r="AG664" i="5"/>
  <c r="AG576" i="5"/>
  <c r="AG536" i="5"/>
  <c r="AH536" i="5"/>
  <c r="AH464" i="5"/>
  <c r="AH424" i="5"/>
  <c r="AG406" i="5"/>
  <c r="AH406" i="5"/>
  <c r="AH390" i="5"/>
  <c r="AG390" i="5"/>
  <c r="AG360" i="5"/>
  <c r="AH360" i="5"/>
  <c r="AG256" i="5"/>
  <c r="AH256" i="5"/>
  <c r="AH230" i="5"/>
  <c r="AG230" i="5"/>
  <c r="AH214" i="5"/>
  <c r="AG214" i="5"/>
  <c r="AH130" i="5"/>
  <c r="AG74" i="5"/>
  <c r="AH46" i="5"/>
  <c r="AG27" i="3"/>
  <c r="AH187" i="3"/>
  <c r="AG187" i="3"/>
  <c r="AH203" i="3"/>
  <c r="AG203" i="3"/>
  <c r="AG255" i="3"/>
  <c r="AH255" i="3"/>
  <c r="AG307" i="3"/>
  <c r="AH307" i="3"/>
  <c r="AG335" i="3"/>
  <c r="AH335" i="3"/>
  <c r="AH367" i="3"/>
  <c r="AG367" i="3"/>
  <c r="AH463" i="3"/>
  <c r="AG511" i="3"/>
  <c r="AH511" i="3"/>
  <c r="AG819" i="3"/>
  <c r="AH819" i="3"/>
  <c r="AG851" i="3"/>
  <c r="AH851" i="3"/>
  <c r="AH1083" i="3"/>
  <c r="AG1083" i="3"/>
  <c r="AH1147" i="3"/>
  <c r="AG1147" i="3"/>
  <c r="AG84" i="3"/>
  <c r="AH84" i="3"/>
  <c r="AH144" i="3"/>
  <c r="AH280" i="3"/>
  <c r="AG280" i="3"/>
  <c r="AH412" i="3"/>
  <c r="AG412" i="3"/>
  <c r="AH520" i="3"/>
  <c r="AG520" i="3"/>
  <c r="AG736" i="3"/>
  <c r="AH1088" i="3"/>
  <c r="AI990" i="7"/>
  <c r="AH942" i="7"/>
  <c r="AI942" i="7"/>
  <c r="AI870" i="7"/>
  <c r="AH870" i="7"/>
  <c r="AH832" i="7"/>
  <c r="AI606" i="7"/>
  <c r="AI222" i="7"/>
  <c r="AI130" i="7"/>
  <c r="AI26" i="7"/>
  <c r="AH26" i="7"/>
  <c r="AG270" i="3"/>
  <c r="AH270" i="3"/>
  <c r="AG358" i="3"/>
  <c r="AH358" i="3"/>
  <c r="AG530" i="3"/>
  <c r="AH530" i="3"/>
  <c r="AG598" i="3"/>
  <c r="AH598" i="3"/>
  <c r="AG698" i="3"/>
  <c r="AH698" i="3"/>
  <c r="AH1098" i="3"/>
  <c r="AF1209" i="7"/>
  <c r="AF1197" i="7"/>
  <c r="AF1189" i="7"/>
  <c r="AF1173" i="7"/>
  <c r="AF1161" i="7"/>
  <c r="AF1149" i="7"/>
  <c r="AF1137" i="7"/>
  <c r="AF1121" i="7"/>
  <c r="AF1109" i="7"/>
  <c r="AF1101" i="7"/>
  <c r="AF1089" i="7"/>
  <c r="AF1069" i="7"/>
  <c r="AF1057" i="7"/>
  <c r="AF1049" i="7"/>
  <c r="AF1029" i="7"/>
  <c r="AF1017" i="7"/>
  <c r="AF1009" i="7"/>
  <c r="AF989" i="7"/>
  <c r="AF977" i="7"/>
  <c r="AF965" i="7"/>
  <c r="AF949" i="7"/>
  <c r="AF937" i="7"/>
  <c r="AF925" i="7"/>
  <c r="AF913" i="7"/>
  <c r="AF897" i="7"/>
  <c r="AF885" i="7"/>
  <c r="AF873" i="7"/>
  <c r="AF857" i="7"/>
  <c r="AF841" i="7"/>
  <c r="AF825" i="7"/>
  <c r="AF813" i="7"/>
  <c r="AF785" i="7"/>
  <c r="AF777" i="7"/>
  <c r="AF765" i="7"/>
  <c r="AF749" i="7"/>
  <c r="AF733" i="7"/>
  <c r="AF717" i="7"/>
  <c r="AF705" i="7"/>
  <c r="AF693" i="7"/>
  <c r="AF677" i="7"/>
  <c r="AF665" i="7"/>
  <c r="AF653" i="7"/>
  <c r="AF637" i="7"/>
  <c r="AF625" i="7"/>
  <c r="AF605" i="7"/>
  <c r="AF553" i="7"/>
  <c r="AF541" i="7"/>
  <c r="AF525" i="7"/>
  <c r="AF481" i="7"/>
  <c r="AF453" i="7"/>
  <c r="AF433" i="7"/>
  <c r="AF421" i="7"/>
  <c r="AF405" i="7"/>
  <c r="AF393" i="7"/>
  <c r="AF381" i="7"/>
  <c r="AF365" i="7"/>
  <c r="AF349" i="7"/>
  <c r="AF333" i="7"/>
  <c r="AF269" i="7"/>
  <c r="AF257" i="7"/>
  <c r="AF241" i="7"/>
  <c r="AF229" i="7"/>
  <c r="AF213" i="7"/>
  <c r="AF185" i="7"/>
  <c r="AF129" i="7"/>
  <c r="AF117" i="7"/>
  <c r="AF97" i="7"/>
  <c r="AF81" i="7"/>
  <c r="AF69" i="7"/>
  <c r="AE164" i="3"/>
  <c r="AE192" i="3"/>
  <c r="AG332" i="3"/>
  <c r="AG340" i="3"/>
  <c r="AG496" i="3"/>
  <c r="AG636" i="3"/>
  <c r="AH636" i="3"/>
  <c r="AH664" i="3"/>
  <c r="AG752" i="3"/>
  <c r="AH752" i="3"/>
  <c r="AH864" i="3"/>
  <c r="AG864" i="3"/>
  <c r="AE912" i="3"/>
  <c r="AG988" i="3"/>
  <c r="AH1016" i="3"/>
  <c r="AE1176" i="3"/>
  <c r="AI1074" i="7"/>
  <c r="AH1006" i="7"/>
  <c r="AI872" i="7"/>
  <c r="AI758" i="7"/>
  <c r="AI668" i="7"/>
  <c r="AH656" i="7"/>
  <c r="AI534" i="7"/>
  <c r="AI324" i="7"/>
  <c r="AH168" i="7"/>
  <c r="AH38" i="7"/>
  <c r="AE50" i="3"/>
  <c r="AE298" i="3"/>
  <c r="AE350" i="3"/>
  <c r="AE386" i="3"/>
  <c r="AE430" i="3"/>
  <c r="AE446" i="3"/>
  <c r="AG458" i="3"/>
  <c r="AE550" i="3"/>
  <c r="AE606" i="3"/>
  <c r="AE702" i="3"/>
  <c r="AH770" i="3"/>
  <c r="AE814" i="3"/>
  <c r="AE826" i="3"/>
  <c r="AG1102" i="3"/>
  <c r="AE1114" i="3"/>
  <c r="AE1178" i="3"/>
  <c r="AE1205" i="5"/>
  <c r="AE1201" i="5"/>
  <c r="AE1193" i="5"/>
  <c r="AE1185" i="5"/>
  <c r="AE1177" i="5"/>
  <c r="AE1161" i="5"/>
  <c r="AE1145" i="5"/>
  <c r="AE1129" i="5"/>
  <c r="AE1121" i="5"/>
  <c r="AE1113" i="5"/>
  <c r="AE1105" i="5"/>
  <c r="AE1097" i="5"/>
  <c r="AE1079" i="5"/>
  <c r="AE1063" i="5"/>
  <c r="AE1057" i="5"/>
  <c r="AE1055" i="5"/>
  <c r="AE1049" i="5"/>
  <c r="AE1047" i="5"/>
  <c r="AE1041" i="5"/>
  <c r="AE1039" i="5"/>
  <c r="AE1033" i="5"/>
  <c r="AE1031" i="5"/>
  <c r="AE1025" i="5"/>
  <c r="AE1023" i="5"/>
  <c r="AE1015" i="5"/>
  <c r="AE1009" i="5"/>
  <c r="AE1007" i="5"/>
  <c r="AE999" i="5"/>
  <c r="AE991" i="5"/>
  <c r="AE983" i="5"/>
  <c r="AE975" i="5"/>
  <c r="AE967" i="5"/>
  <c r="AE959" i="5"/>
  <c r="AE951" i="5"/>
  <c r="AH949" i="5"/>
  <c r="AE943" i="5"/>
  <c r="AE937" i="5"/>
  <c r="AE929" i="5"/>
  <c r="AE921" i="5"/>
  <c r="AE913" i="5"/>
  <c r="AE905" i="5"/>
  <c r="AE897" i="5"/>
  <c r="AE889" i="5"/>
  <c r="AE881" i="5"/>
  <c r="AE873" i="5"/>
  <c r="AE865" i="5"/>
  <c r="AE857" i="5"/>
  <c r="AE849" i="5"/>
  <c r="AE841" i="5"/>
  <c r="AE839" i="5"/>
  <c r="AE831" i="5"/>
  <c r="AE823" i="5"/>
  <c r="AE815" i="5"/>
  <c r="AE813" i="5"/>
  <c r="AE805" i="5"/>
  <c r="AE797" i="5"/>
  <c r="AE789" i="5"/>
  <c r="AE785" i="5"/>
  <c r="AE781" i="5"/>
  <c r="AE775" i="5"/>
  <c r="AE765" i="5"/>
  <c r="AE759" i="5"/>
  <c r="AE753" i="5"/>
  <c r="AE749" i="5"/>
  <c r="AE743" i="5"/>
  <c r="AG729" i="5"/>
  <c r="AE695" i="5"/>
  <c r="AE679" i="5"/>
  <c r="AG665" i="5"/>
  <c r="AE631" i="5"/>
  <c r="AE615" i="5"/>
  <c r="AE599" i="5"/>
  <c r="AE517" i="5"/>
  <c r="AE509" i="5"/>
  <c r="AE501" i="5"/>
  <c r="AE493" i="5"/>
  <c r="AE481" i="5"/>
  <c r="AE471" i="5"/>
  <c r="AE455" i="5"/>
  <c r="AE439" i="5"/>
  <c r="AE423" i="5"/>
  <c r="AE385" i="5"/>
  <c r="AE375" i="5"/>
  <c r="AE373" i="5"/>
  <c r="AE359" i="5"/>
  <c r="AE353" i="5"/>
  <c r="AG341" i="5"/>
  <c r="AE319" i="5"/>
  <c r="AE317" i="5"/>
  <c r="AE311" i="5"/>
  <c r="AE305" i="5"/>
  <c r="AG293" i="5"/>
  <c r="AE287" i="5"/>
  <c r="AE285" i="5"/>
  <c r="AE279" i="5"/>
  <c r="AE273" i="5"/>
  <c r="AE255" i="5"/>
  <c r="AE253" i="5"/>
  <c r="AE247" i="5"/>
  <c r="AH245" i="5"/>
  <c r="AE207" i="5"/>
  <c r="AE199" i="5"/>
  <c r="AE189" i="5"/>
  <c r="AE183" i="5"/>
  <c r="AE173" i="5"/>
  <c r="AE169" i="5"/>
  <c r="AE151" i="5"/>
  <c r="AE141" i="5"/>
  <c r="AE137" i="5"/>
  <c r="AE127" i="5"/>
  <c r="AE125" i="5"/>
  <c r="AE119" i="5"/>
  <c r="AE113" i="5"/>
  <c r="AE103" i="5"/>
  <c r="AE97" i="5"/>
  <c r="AE95" i="5"/>
  <c r="AE89" i="5"/>
  <c r="AE87" i="5"/>
  <c r="AE77" i="5"/>
  <c r="AE57" i="5"/>
  <c r="AE49" i="5"/>
  <c r="AE45" i="5"/>
  <c r="AE41" i="5"/>
  <c r="AE37" i="5"/>
  <c r="AE25" i="5"/>
  <c r="AE17" i="3"/>
  <c r="AE65" i="3"/>
  <c r="AE81" i="3"/>
  <c r="AE145" i="3"/>
  <c r="AE149" i="3"/>
  <c r="AE161" i="3"/>
  <c r="AE165" i="3"/>
  <c r="AE181" i="3"/>
  <c r="AH213" i="3"/>
  <c r="AE305" i="3"/>
  <c r="AE321" i="3"/>
  <c r="AE365" i="3"/>
  <c r="AE381" i="3"/>
  <c r="AE397" i="3"/>
  <c r="AE413" i="3"/>
  <c r="AE429" i="3"/>
  <c r="AE465" i="3"/>
  <c r="AE481" i="3"/>
  <c r="AE497" i="3"/>
  <c r="AE513" i="3"/>
  <c r="AE529" i="3"/>
  <c r="AE545" i="3"/>
  <c r="AE561" i="3"/>
  <c r="AE577" i="3"/>
  <c r="AE593" i="3"/>
  <c r="AE609" i="3"/>
  <c r="AE625" i="3"/>
  <c r="AE641" i="3"/>
  <c r="AE657" i="3"/>
  <c r="AE673" i="3"/>
  <c r="AE689" i="3"/>
  <c r="AE705" i="3"/>
  <c r="AE721" i="3"/>
  <c r="AE737" i="3"/>
  <c r="AE753" i="3"/>
  <c r="AE769" i="3"/>
  <c r="AE785" i="3"/>
  <c r="AE801" i="3"/>
  <c r="AE817" i="3"/>
  <c r="AE877" i="3"/>
  <c r="AE893" i="3"/>
  <c r="AE909" i="3"/>
  <c r="AE925" i="3"/>
  <c r="AE941" i="3"/>
  <c r="AE957" i="3"/>
  <c r="AE973" i="3"/>
  <c r="AE989" i="3"/>
  <c r="AE1009" i="3"/>
  <c r="AE1025" i="3"/>
  <c r="AE1041" i="3"/>
  <c r="AE1057" i="3"/>
  <c r="AE1069" i="3"/>
  <c r="AE1073" i="3"/>
  <c r="AE1089" i="3"/>
  <c r="AE1105" i="3"/>
  <c r="AE1133" i="3"/>
  <c r="AE1137" i="3"/>
  <c r="AE1153" i="3"/>
  <c r="AE1169" i="3"/>
  <c r="AE1197" i="3"/>
  <c r="AE1201" i="3"/>
  <c r="AH1014" i="7"/>
  <c r="AI1014" i="7"/>
  <c r="AI906" i="7"/>
  <c r="AI868" i="7"/>
  <c r="AH868" i="7"/>
  <c r="AH856" i="7"/>
  <c r="AI856" i="7"/>
  <c r="AI830" i="7"/>
  <c r="AH830" i="7"/>
  <c r="AH622" i="7"/>
  <c r="AI586" i="7"/>
  <c r="AH586" i="7"/>
  <c r="AH550" i="7"/>
  <c r="AI444" i="7"/>
  <c r="AH356" i="7"/>
  <c r="AI356" i="7"/>
  <c r="AH340" i="7"/>
  <c r="AI340" i="7"/>
  <c r="AH316" i="7"/>
  <c r="AI316" i="7"/>
  <c r="AI290" i="7"/>
  <c r="AH120" i="7"/>
  <c r="AI120" i="7"/>
  <c r="AH82" i="7"/>
  <c r="AH30" i="7"/>
  <c r="AE46" i="3"/>
  <c r="AE62" i="3"/>
  <c r="AH174" i="3"/>
  <c r="AE266" i="3"/>
  <c r="AE318" i="3"/>
  <c r="AE406" i="3"/>
  <c r="AG490" i="3"/>
  <c r="AE582" i="3"/>
  <c r="AE630" i="3"/>
  <c r="AE954" i="3"/>
  <c r="AG1038" i="3"/>
  <c r="AE1158" i="3"/>
  <c r="AE1170" i="3"/>
  <c r="AE1170" i="5"/>
  <c r="AE1100" i="5"/>
  <c r="AE1092" i="5"/>
  <c r="AE1084" i="5"/>
  <c r="AE1066" i="5"/>
  <c r="AH1052" i="5"/>
  <c r="AG1020" i="5"/>
  <c r="AE1004" i="5"/>
  <c r="AE1002" i="5"/>
  <c r="AE996" i="5"/>
  <c r="AE994" i="5"/>
  <c r="AE988" i="5"/>
  <c r="AE986" i="5"/>
  <c r="AE980" i="5"/>
  <c r="AE978" i="5"/>
  <c r="AE972" i="5"/>
  <c r="AE970" i="5"/>
  <c r="AE964" i="5"/>
  <c r="AE962" i="5"/>
  <c r="AE956" i="5"/>
  <c r="AE954" i="5"/>
  <c r="AE948" i="5"/>
  <c r="AE946" i="5"/>
  <c r="AE940" i="5"/>
  <c r="AE932" i="5"/>
  <c r="AE924" i="5"/>
  <c r="AE916" i="5"/>
  <c r="AE908" i="5"/>
  <c r="AE900" i="5"/>
  <c r="AE892" i="5"/>
  <c r="AE884" i="5"/>
  <c r="AE876" i="5"/>
  <c r="AE868" i="5"/>
  <c r="AE860" i="5"/>
  <c r="AE852" i="5"/>
  <c r="AE844" i="5"/>
  <c r="AE834" i="5"/>
  <c r="AE826" i="5"/>
  <c r="AE810" i="5"/>
  <c r="AE808" i="5"/>
  <c r="AE800" i="5"/>
  <c r="AE792" i="5"/>
  <c r="AE784" i="5"/>
  <c r="AE768" i="5"/>
  <c r="AE752" i="5"/>
  <c r="AE738" i="5"/>
  <c r="AE736" i="5"/>
  <c r="AE722" i="5"/>
  <c r="AE720" i="5"/>
  <c r="AE706" i="5"/>
  <c r="AE704" i="5"/>
  <c r="AE690" i="5"/>
  <c r="AE688" i="5"/>
  <c r="AE674" i="5"/>
  <c r="AE672" i="5"/>
  <c r="AE658" i="5"/>
  <c r="AE656" i="5"/>
  <c r="AE642" i="5"/>
  <c r="AE640" i="5"/>
  <c r="AE626" i="5"/>
  <c r="AE624" i="5"/>
  <c r="AE610" i="5"/>
  <c r="AE608" i="5"/>
  <c r="AE522" i="5"/>
  <c r="AE514" i="5"/>
  <c r="AE506" i="5"/>
  <c r="AE498" i="5"/>
  <c r="AE490" i="5"/>
  <c r="AE482" i="5"/>
  <c r="AE474" i="5"/>
  <c r="AE466" i="5"/>
  <c r="AE452" i="5"/>
  <c r="AH442" i="5"/>
  <c r="AE434" i="5"/>
  <c r="AE416" i="5"/>
  <c r="AE408" i="5"/>
  <c r="AE400" i="5"/>
  <c r="AE392" i="5"/>
  <c r="AG380" i="5"/>
  <c r="AH380" i="5"/>
  <c r="AG378" i="5"/>
  <c r="AH378" i="5"/>
  <c r="AE376" i="5"/>
  <c r="AE354" i="5"/>
  <c r="AE338" i="5"/>
  <c r="AE328" i="5"/>
  <c r="AE322" i="5"/>
  <c r="AE312" i="5"/>
  <c r="AE304" i="5"/>
  <c r="AE280" i="5"/>
  <c r="AE272" i="5"/>
  <c r="AG260" i="5"/>
  <c r="AE248" i="5"/>
  <c r="AH244" i="5"/>
  <c r="AG244" i="5"/>
  <c r="AH228" i="5"/>
  <c r="AG172" i="5"/>
  <c r="AH172" i="5"/>
  <c r="AE160" i="5"/>
  <c r="AE146" i="5"/>
  <c r="AE144" i="5"/>
  <c r="AG132" i="5"/>
  <c r="AE98" i="5"/>
  <c r="AE90" i="5"/>
  <c r="AE82" i="5"/>
  <c r="AE66" i="5"/>
  <c r="AG26" i="5"/>
  <c r="AE24" i="5"/>
  <c r="AE43" i="3"/>
  <c r="AG59" i="3"/>
  <c r="AH59" i="3"/>
  <c r="AG75" i="3"/>
  <c r="AH75" i="3"/>
  <c r="AG123" i="3"/>
  <c r="AH123" i="3"/>
  <c r="AH135" i="3"/>
  <c r="AG215" i="3"/>
  <c r="AH215" i="3"/>
  <c r="AH247" i="3"/>
  <c r="AH251" i="3"/>
  <c r="AG267" i="3"/>
  <c r="AH267" i="3"/>
  <c r="AG283" i="3"/>
  <c r="AH283" i="3"/>
  <c r="AE331" i="3"/>
  <c r="AH363" i="3"/>
  <c r="AG363" i="3"/>
  <c r="AH379" i="3"/>
  <c r="AH395" i="3"/>
  <c r="AG395" i="3"/>
  <c r="AE459" i="3"/>
  <c r="AE475" i="3"/>
  <c r="AE491" i="3"/>
  <c r="AE507" i="3"/>
  <c r="AE523" i="3"/>
  <c r="AE555" i="3"/>
  <c r="AE571" i="3"/>
  <c r="AE587" i="3"/>
  <c r="AE603" i="3"/>
  <c r="AE619" i="3"/>
  <c r="AG623" i="3"/>
  <c r="AE635" i="3"/>
  <c r="AE651" i="3"/>
  <c r="AE667" i="3"/>
  <c r="AE683" i="3"/>
  <c r="AE699" i="3"/>
  <c r="AE715" i="3"/>
  <c r="AE731" i="3"/>
  <c r="AE747" i="3"/>
  <c r="AH751" i="3"/>
  <c r="AE763" i="3"/>
  <c r="AE779" i="3"/>
  <c r="AH935" i="3"/>
  <c r="AG1007" i="3"/>
  <c r="AH1063" i="3"/>
  <c r="AG1067" i="3"/>
  <c r="AH1067" i="3"/>
  <c r="AG1087" i="3"/>
  <c r="AG1115" i="3"/>
  <c r="AH1115" i="3"/>
  <c r="AE1119" i="3"/>
  <c r="AH1127" i="3"/>
  <c r="AG1127" i="3"/>
  <c r="AH1131" i="3"/>
  <c r="AH1167" i="3"/>
  <c r="AE1183" i="3"/>
  <c r="AG80" i="3"/>
  <c r="AH80" i="3"/>
  <c r="AE116" i="3"/>
  <c r="AE168" i="3"/>
  <c r="AG200" i="3"/>
  <c r="AG308" i="3"/>
  <c r="AG328" i="3"/>
  <c r="AH432" i="3"/>
  <c r="AG516" i="3"/>
  <c r="AG536" i="3"/>
  <c r="AH536" i="3"/>
  <c r="AG560" i="3"/>
  <c r="AH560" i="3"/>
  <c r="AG588" i="3"/>
  <c r="AH588" i="3"/>
  <c r="AE620" i="3"/>
  <c r="AG672" i="3"/>
  <c r="AE700" i="3"/>
  <c r="AH776" i="3"/>
  <c r="AG784" i="3"/>
  <c r="AH784" i="3"/>
  <c r="AH868" i="3"/>
  <c r="AE960" i="3"/>
  <c r="AE984" i="3"/>
  <c r="AE1008" i="3"/>
  <c r="AE1032" i="3"/>
  <c r="AE1064" i="3"/>
  <c r="AE1116" i="3"/>
  <c r="AE1140" i="3"/>
  <c r="AE1172" i="3"/>
  <c r="AE1200" i="3"/>
  <c r="AG1208" i="3"/>
  <c r="AF1128" i="7"/>
  <c r="AF1114" i="7"/>
  <c r="AF1104" i="7"/>
  <c r="AF1094" i="7"/>
  <c r="AF1082" i="7"/>
  <c r="AF1070" i="7"/>
  <c r="AF1050" i="7"/>
  <c r="AF1040" i="7"/>
  <c r="AF1018" i="7"/>
  <c r="AF1010" i="7"/>
  <c r="AF1002" i="7"/>
  <c r="AF950" i="7"/>
  <c r="AF930" i="7"/>
  <c r="AF922" i="7"/>
  <c r="AF910" i="7"/>
  <c r="AF860" i="7"/>
  <c r="AF848" i="7"/>
  <c r="AF840" i="7"/>
  <c r="AF820" i="7"/>
  <c r="AF800" i="7"/>
  <c r="AF790" i="7"/>
  <c r="AF778" i="7"/>
  <c r="AF762" i="7"/>
  <c r="AF718" i="7"/>
  <c r="AF706" i="7"/>
  <c r="AF698" i="7"/>
  <c r="AF676" i="7"/>
  <c r="AF666" i="7"/>
  <c r="AF654" i="7"/>
  <c r="AF646" i="7"/>
  <c r="AF636" i="7"/>
  <c r="AF626" i="7"/>
  <c r="AF616" i="7"/>
  <c r="AF572" i="7"/>
  <c r="AF544" i="7"/>
  <c r="AF510" i="7"/>
  <c r="AF500" i="7"/>
  <c r="AF490" i="7"/>
  <c r="AF478" i="7"/>
  <c r="AF468" i="7"/>
  <c r="AF448" i="7"/>
  <c r="AF436" i="7"/>
  <c r="AF426" i="7"/>
  <c r="AF418" i="7"/>
  <c r="AF410" i="7"/>
  <c r="AF398" i="7"/>
  <c r="AF390" i="7"/>
  <c r="AF378" i="7"/>
  <c r="AF370" i="7"/>
  <c r="AF358" i="7"/>
  <c r="AF346" i="7"/>
  <c r="AF338" i="7"/>
  <c r="AF326" i="7"/>
  <c r="AF292" i="7"/>
  <c r="AF282" i="7"/>
  <c r="AF274" i="7"/>
  <c r="AF264" i="7"/>
  <c r="AF254" i="7"/>
  <c r="AF244" i="7"/>
  <c r="AF232" i="7"/>
  <c r="AF212" i="7"/>
  <c r="AF202" i="7"/>
  <c r="AF182" i="7"/>
  <c r="AF170" i="7"/>
  <c r="AF162" i="7"/>
  <c r="AF154" i="7"/>
  <c r="AF142" i="7"/>
  <c r="AF122" i="7"/>
  <c r="AF110" i="7"/>
  <c r="AF98" i="7"/>
  <c r="AF90" i="7"/>
  <c r="AF78" i="7"/>
  <c r="AF68" i="7"/>
  <c r="AF58" i="7"/>
  <c r="AE30" i="3"/>
  <c r="AE42" i="3"/>
  <c r="AE82" i="3"/>
  <c r="AE126" i="3"/>
  <c r="AE170" i="3"/>
  <c r="AE210" i="3"/>
  <c r="AE250" i="3"/>
  <c r="AE290" i="3"/>
  <c r="AE366" i="3"/>
  <c r="AE414" i="3"/>
  <c r="AG474" i="3"/>
  <c r="AE678" i="3"/>
  <c r="AE838" i="3"/>
  <c r="AE850" i="3"/>
  <c r="AE898" i="3"/>
  <c r="AE938" i="3"/>
  <c r="AE978" i="3"/>
  <c r="AE1050" i="3"/>
  <c r="AE1094" i="3"/>
  <c r="AE1174" i="3"/>
  <c r="AI865" i="7"/>
  <c r="AH865" i="7"/>
  <c r="AH845" i="7"/>
  <c r="AI845" i="7"/>
  <c r="AI761" i="7"/>
  <c r="AH761" i="7"/>
  <c r="AI737" i="7"/>
  <c r="AH737" i="7"/>
  <c r="AI673" i="7"/>
  <c r="AH673" i="7"/>
  <c r="AI633" i="7"/>
  <c r="AH633" i="7"/>
  <c r="AH593" i="7"/>
  <c r="AI593" i="7"/>
  <c r="AI573" i="7"/>
  <c r="AH573" i="7"/>
  <c r="AH469" i="7"/>
  <c r="AI469" i="7"/>
  <c r="AH361" i="7"/>
  <c r="AH285" i="7"/>
  <c r="AI285" i="7"/>
  <c r="AH253" i="7"/>
  <c r="AI253" i="7"/>
  <c r="AH237" i="7"/>
  <c r="AI237" i="7"/>
  <c r="AH221" i="7"/>
  <c r="AI221" i="7"/>
  <c r="AH205" i="7"/>
  <c r="AI205" i="7"/>
  <c r="AH165" i="7"/>
  <c r="AI165" i="7"/>
  <c r="AI141" i="7"/>
  <c r="AH141" i="7"/>
  <c r="AI41" i="7"/>
  <c r="AH41" i="7"/>
  <c r="AI25" i="7"/>
  <c r="AH25" i="7"/>
  <c r="AH128" i="3"/>
  <c r="AG128" i="3"/>
  <c r="AG212" i="3"/>
  <c r="AH212" i="3"/>
  <c r="AH428" i="3"/>
  <c r="AG428" i="3"/>
  <c r="AG572" i="3"/>
  <c r="AH572" i="3"/>
  <c r="AG712" i="3"/>
  <c r="AH712" i="3"/>
  <c r="AG836" i="3"/>
  <c r="AH836" i="3"/>
  <c r="AI1194" i="7"/>
  <c r="AH1194" i="7"/>
  <c r="AH1172" i="7"/>
  <c r="AI1172" i="7"/>
  <c r="AH1138" i="7"/>
  <c r="AI1138" i="7"/>
  <c r="AI1052" i="7"/>
  <c r="AI1012" i="7"/>
  <c r="AI932" i="7"/>
  <c r="AH932" i="7"/>
  <c r="AH878" i="7"/>
  <c r="AI878" i="7"/>
  <c r="AI688" i="7"/>
  <c r="AH634" i="7"/>
  <c r="AI634" i="7"/>
  <c r="AH382" i="7"/>
  <c r="AH280" i="7"/>
  <c r="AI280" i="7"/>
  <c r="AI174" i="7"/>
  <c r="AH174" i="7"/>
  <c r="AH54" i="7"/>
  <c r="AG86" i="3"/>
  <c r="AH86" i="3"/>
  <c r="AG222" i="3"/>
  <c r="AH222" i="3"/>
  <c r="AG1189" i="5"/>
  <c r="AG847" i="5"/>
  <c r="AH771" i="5"/>
  <c r="AH755" i="5"/>
  <c r="AH723" i="5"/>
  <c r="AG711" i="5"/>
  <c r="AH711" i="5"/>
  <c r="AG691" i="5"/>
  <c r="AH691" i="5"/>
  <c r="AH663" i="5"/>
  <c r="AG663" i="5"/>
  <c r="AH645" i="5"/>
  <c r="AG629" i="5"/>
  <c r="AH629" i="5"/>
  <c r="AG611" i="5"/>
  <c r="AH611" i="5"/>
  <c r="AG557" i="5"/>
  <c r="AG491" i="5"/>
  <c r="AH491" i="5"/>
  <c r="AH383" i="5"/>
  <c r="AG383" i="5"/>
  <c r="AH367" i="5"/>
  <c r="AG367" i="5"/>
  <c r="AH349" i="5"/>
  <c r="AG349" i="5"/>
  <c r="AG263" i="5"/>
  <c r="AH263" i="5"/>
  <c r="AG237" i="5"/>
  <c r="AH191" i="5"/>
  <c r="AG191" i="5"/>
  <c r="AH171" i="5"/>
  <c r="AG171" i="5"/>
  <c r="AH53" i="5"/>
  <c r="AG53" i="5"/>
  <c r="AG19" i="5"/>
  <c r="AH19" i="5"/>
  <c r="AG69" i="3"/>
  <c r="AH69" i="3"/>
  <c r="AG97" i="3"/>
  <c r="AH97" i="3"/>
  <c r="AG261" i="3"/>
  <c r="AH261" i="3"/>
  <c r="AG353" i="3"/>
  <c r="AH353" i="3"/>
  <c r="AH385" i="3"/>
  <c r="AG385" i="3"/>
  <c r="AH417" i="3"/>
  <c r="AG417" i="3"/>
  <c r="AG469" i="3"/>
  <c r="AH837" i="3"/>
  <c r="AH1029" i="3"/>
  <c r="AG1029" i="3"/>
  <c r="AG1109" i="3"/>
  <c r="AG1129" i="3"/>
  <c r="AH1129" i="3"/>
  <c r="AG1177" i="3"/>
  <c r="AH1177" i="3"/>
  <c r="AG1209" i="3"/>
  <c r="AH1209" i="3"/>
  <c r="AH1190" i="7"/>
  <c r="AI1190" i="7"/>
  <c r="AH1122" i="7"/>
  <c r="AI1122" i="7"/>
  <c r="AH1086" i="7"/>
  <c r="AH1034" i="7"/>
  <c r="AI1034" i="7"/>
  <c r="AH884" i="7"/>
  <c r="AI884" i="7"/>
  <c r="AH824" i="7"/>
  <c r="AI824" i="7"/>
  <c r="AH658" i="7"/>
  <c r="AI658" i="7"/>
  <c r="AI592" i="7"/>
  <c r="AI492" i="7"/>
  <c r="AH492" i="7"/>
  <c r="AH350" i="7"/>
  <c r="AI242" i="7"/>
  <c r="AH242" i="7"/>
  <c r="AH140" i="7"/>
  <c r="AI140" i="7"/>
  <c r="AH100" i="7"/>
  <c r="AI100" i="7"/>
  <c r="AH418" i="3"/>
  <c r="AG418" i="3"/>
  <c r="AG1202" i="5"/>
  <c r="AH1160" i="5"/>
  <c r="AG1160" i="5"/>
  <c r="AH1030" i="5"/>
  <c r="AG824" i="5"/>
  <c r="AG806" i="5"/>
  <c r="AH806" i="5"/>
  <c r="AH750" i="5"/>
  <c r="AG560" i="5"/>
  <c r="AH414" i="5"/>
  <c r="AH240" i="5"/>
  <c r="AH206" i="5"/>
  <c r="AG206" i="5"/>
  <c r="AH182" i="5"/>
  <c r="AG182" i="5"/>
  <c r="AH174" i="5"/>
  <c r="AG174" i="5"/>
  <c r="AG142" i="5"/>
  <c r="AH142" i="5"/>
  <c r="AH72" i="5"/>
  <c r="AG72" i="5"/>
  <c r="AH79" i="3"/>
  <c r="AG79" i="3"/>
  <c r="AG207" i="3"/>
  <c r="AH207" i="3"/>
  <c r="AG287" i="3"/>
  <c r="AH287" i="3"/>
  <c r="AG339" i="3"/>
  <c r="AH339" i="3"/>
  <c r="AH431" i="3"/>
  <c r="AG431" i="3"/>
  <c r="AG495" i="3"/>
  <c r="AG835" i="3"/>
  <c r="AH835" i="3"/>
  <c r="AG867" i="3"/>
  <c r="AH867" i="3"/>
  <c r="AG939" i="3"/>
  <c r="AH1027" i="3"/>
  <c r="AG1027" i="3"/>
  <c r="AG1091" i="3"/>
  <c r="AH1091" i="3"/>
  <c r="AG1163" i="3"/>
  <c r="AH1163" i="3"/>
  <c r="AH256" i="3"/>
  <c r="AH384" i="3"/>
  <c r="AG384" i="3"/>
  <c r="AH492" i="3"/>
  <c r="AG492" i="3"/>
  <c r="AG644" i="3"/>
  <c r="AH644" i="3"/>
  <c r="AG756" i="3"/>
  <c r="AH756" i="3"/>
  <c r="AG848" i="3"/>
  <c r="AH848" i="3"/>
  <c r="AH936" i="3"/>
  <c r="AH970" i="7"/>
  <c r="AI970" i="7"/>
  <c r="AI808" i="7"/>
  <c r="AH808" i="7"/>
  <c r="AI750" i="7"/>
  <c r="AH750" i="7"/>
  <c r="AH594" i="7"/>
  <c r="AI46" i="7"/>
  <c r="AH46" i="7"/>
  <c r="AG338" i="3"/>
  <c r="AH338" i="3"/>
  <c r="AH378" i="3"/>
  <c r="AG378" i="3"/>
  <c r="AH486" i="3"/>
  <c r="AG486" i="3"/>
  <c r="AG562" i="3"/>
  <c r="AH562" i="3"/>
  <c r="AG778" i="3"/>
  <c r="AH778" i="3"/>
  <c r="AG1110" i="3"/>
  <c r="AF1201" i="7"/>
  <c r="AF1181" i="7"/>
  <c r="AF1169" i="7"/>
  <c r="AF1157" i="7"/>
  <c r="AF1141" i="7"/>
  <c r="AF1129" i="7"/>
  <c r="AF1113" i="7"/>
  <c r="AF1097" i="7"/>
  <c r="AF1085" i="7"/>
  <c r="AF1073" i="7"/>
  <c r="AF1061" i="7"/>
  <c r="AF1045" i="7"/>
  <c r="AF1033" i="7"/>
  <c r="AF1021" i="7"/>
  <c r="AF1005" i="7"/>
  <c r="AF993" i="7"/>
  <c r="AF981" i="7"/>
  <c r="AF969" i="7"/>
  <c r="AF957" i="7"/>
  <c r="AF945" i="7"/>
  <c r="AF929" i="7"/>
  <c r="AF917" i="7"/>
  <c r="AF905" i="7"/>
  <c r="AF893" i="7"/>
  <c r="AF881" i="7"/>
  <c r="AF853" i="7"/>
  <c r="AF833" i="7"/>
  <c r="AF817" i="7"/>
  <c r="AF801" i="7"/>
  <c r="AF789" i="7"/>
  <c r="AF773" i="7"/>
  <c r="AF757" i="7"/>
  <c r="AF745" i="7"/>
  <c r="AF725" i="7"/>
  <c r="AF709" i="7"/>
  <c r="AF685" i="7"/>
  <c r="AF657" i="7"/>
  <c r="AF645" i="7"/>
  <c r="AF621" i="7"/>
  <c r="AF613" i="7"/>
  <c r="AF581" i="7"/>
  <c r="AF557" i="7"/>
  <c r="AF545" i="7"/>
  <c r="AF533" i="7"/>
  <c r="AF513" i="7"/>
  <c r="AF449" i="7"/>
  <c r="AF437" i="7"/>
  <c r="AF413" i="7"/>
  <c r="AF401" i="7"/>
  <c r="AF385" i="7"/>
  <c r="AF373" i="7"/>
  <c r="AF341" i="7"/>
  <c r="AF301" i="7"/>
  <c r="AF265" i="7"/>
  <c r="AF209" i="7"/>
  <c r="AF181" i="7"/>
  <c r="AF161" i="7"/>
  <c r="AF125" i="7"/>
  <c r="AF109" i="7"/>
  <c r="AF105" i="7"/>
  <c r="AF85" i="7"/>
  <c r="AF73" i="7"/>
  <c r="AF57" i="7"/>
  <c r="AH1007" i="7"/>
  <c r="AI1007" i="7"/>
  <c r="AI943" i="7"/>
  <c r="AI923" i="7"/>
  <c r="AI891" i="7"/>
  <c r="AH787" i="7"/>
  <c r="AI787" i="7"/>
  <c r="AH739" i="7"/>
  <c r="AI739" i="7"/>
  <c r="AH675" i="7"/>
  <c r="AI675" i="7"/>
  <c r="AI635" i="7"/>
  <c r="AH587" i="7"/>
  <c r="AI539" i="7"/>
  <c r="AH539" i="7"/>
  <c r="AI479" i="7"/>
  <c r="AH479" i="7"/>
  <c r="AH447" i="7"/>
  <c r="AI447" i="7"/>
  <c r="AH347" i="7"/>
  <c r="AH103" i="7"/>
  <c r="AI103" i="7"/>
  <c r="AE372" i="3"/>
  <c r="AE408" i="3"/>
  <c r="AE444" i="3"/>
  <c r="AE484" i="3"/>
  <c r="AE580" i="3"/>
  <c r="AE696" i="3"/>
  <c r="AE772" i="3"/>
  <c r="AG852" i="3"/>
  <c r="AH852" i="3"/>
  <c r="AE904" i="3"/>
  <c r="AE976" i="3"/>
  <c r="AE1056" i="3"/>
  <c r="AF1192" i="7"/>
  <c r="AF1176" i="7"/>
  <c r="AF1152" i="7"/>
  <c r="AF1124" i="7"/>
  <c r="AF1096" i="7"/>
  <c r="AF994" i="7"/>
  <c r="AF926" i="7"/>
  <c r="AF858" i="7"/>
  <c r="AF816" i="7"/>
  <c r="AF776" i="7"/>
  <c r="AF734" i="7"/>
  <c r="AF628" i="7"/>
  <c r="AF604" i="7"/>
  <c r="AF520" i="7"/>
  <c r="AF416" i="7"/>
  <c r="AF372" i="7"/>
  <c r="AF312" i="7"/>
  <c r="AF272" i="7"/>
  <c r="AF246" i="7"/>
  <c r="AF194" i="7"/>
  <c r="AF138" i="7"/>
  <c r="AF102" i="7"/>
  <c r="AG70" i="3"/>
  <c r="AH70" i="3"/>
  <c r="AG122" i="3"/>
  <c r="AH122" i="3"/>
  <c r="AE190" i="3"/>
  <c r="AE498" i="3"/>
  <c r="AG638" i="3"/>
  <c r="AH638" i="3"/>
  <c r="AE650" i="3"/>
  <c r="AE754" i="3"/>
  <c r="AH846" i="3"/>
  <c r="AG858" i="3"/>
  <c r="AH858" i="3"/>
  <c r="AE958" i="3"/>
  <c r="AH1062" i="3"/>
  <c r="AE1150" i="3"/>
  <c r="AG1162" i="3"/>
  <c r="AH1162" i="3"/>
  <c r="AH1211" i="5"/>
  <c r="AG1175" i="5"/>
  <c r="AH1175" i="5"/>
  <c r="AH1169" i="5"/>
  <c r="AH1167" i="5"/>
  <c r="AG1159" i="5"/>
  <c r="AH1159" i="5"/>
  <c r="AG1153" i="5"/>
  <c r="AH1151" i="5"/>
  <c r="AH1143" i="5"/>
  <c r="AG1143" i="5"/>
  <c r="AH1119" i="5"/>
  <c r="AG1111" i="5"/>
  <c r="AH1111" i="5"/>
  <c r="AE1083" i="5"/>
  <c r="AE1075" i="5"/>
  <c r="AH1073" i="5"/>
  <c r="AG1073" i="5"/>
  <c r="AH939" i="5"/>
  <c r="AG939" i="5"/>
  <c r="AG907" i="5"/>
  <c r="AH875" i="5"/>
  <c r="AG875" i="5"/>
  <c r="AG843" i="5"/>
  <c r="AH843" i="5"/>
  <c r="AH833" i="5"/>
  <c r="AG825" i="5"/>
  <c r="AH825" i="5"/>
  <c r="AE811" i="5"/>
  <c r="AH799" i="5"/>
  <c r="AG799" i="5"/>
  <c r="AH769" i="5"/>
  <c r="AG767" i="5"/>
  <c r="AH767" i="5"/>
  <c r="AG751" i="5"/>
  <c r="AH735" i="5"/>
  <c r="AG735" i="5"/>
  <c r="AH703" i="5"/>
  <c r="AG703" i="5"/>
  <c r="AG655" i="5"/>
  <c r="AH639" i="5"/>
  <c r="AG639" i="5"/>
  <c r="AG623" i="5"/>
  <c r="AH607" i="5"/>
  <c r="AG607" i="5"/>
  <c r="AE587" i="5"/>
  <c r="AH583" i="5"/>
  <c r="AG583" i="5"/>
  <c r="AE579" i="5"/>
  <c r="AE571" i="5"/>
  <c r="AE563" i="5"/>
  <c r="AG559" i="5"/>
  <c r="AE555" i="5"/>
  <c r="AG551" i="5"/>
  <c r="AH551" i="5"/>
  <c r="AE547" i="5"/>
  <c r="AG543" i="5"/>
  <c r="AE539" i="5"/>
  <c r="AH535" i="5"/>
  <c r="AG535" i="5"/>
  <c r="AE531" i="5"/>
  <c r="AH519" i="5"/>
  <c r="AG519" i="5"/>
  <c r="AG495" i="5"/>
  <c r="AH487" i="5"/>
  <c r="AG487" i="5"/>
  <c r="AH467" i="5"/>
  <c r="AG467" i="5"/>
  <c r="AH449" i="5"/>
  <c r="AG417" i="5"/>
  <c r="AH417" i="5"/>
  <c r="AH415" i="5"/>
  <c r="AH407" i="5"/>
  <c r="AG407" i="5"/>
  <c r="AH399" i="5"/>
  <c r="AH391" i="5"/>
  <c r="AG391" i="5"/>
  <c r="AH377" i="5"/>
  <c r="AG377" i="5"/>
  <c r="AE371" i="5"/>
  <c r="AG337" i="5"/>
  <c r="AH327" i="5"/>
  <c r="AG327" i="5"/>
  <c r="AH313" i="5"/>
  <c r="AG297" i="5"/>
  <c r="AH297" i="5"/>
  <c r="AH289" i="5"/>
  <c r="AG281" i="5"/>
  <c r="AH281" i="5"/>
  <c r="AH275" i="5"/>
  <c r="AH249" i="5"/>
  <c r="AG233" i="5"/>
  <c r="AH233" i="5"/>
  <c r="AG217" i="5"/>
  <c r="AH217" i="5"/>
  <c r="AH193" i="5"/>
  <c r="AG193" i="5"/>
  <c r="AH179" i="5"/>
  <c r="AG179" i="5"/>
  <c r="AG177" i="5"/>
  <c r="AE167" i="5"/>
  <c r="AH159" i="5"/>
  <c r="AG159" i="5"/>
  <c r="AH143" i="5"/>
  <c r="AH107" i="5"/>
  <c r="AH105" i="5"/>
  <c r="AG105" i="5"/>
  <c r="AE79" i="5"/>
  <c r="AG55" i="5"/>
  <c r="AH47" i="5"/>
  <c r="AG47" i="5"/>
  <c r="AG39" i="5"/>
  <c r="AH33" i="5"/>
  <c r="AG33" i="5"/>
  <c r="AH31" i="5"/>
  <c r="AG31" i="5"/>
  <c r="AH23" i="5"/>
  <c r="AH17" i="5"/>
  <c r="AG17" i="5"/>
  <c r="AG45" i="3"/>
  <c r="AH49" i="3"/>
  <c r="AG49" i="3"/>
  <c r="AE89" i="3"/>
  <c r="AE105" i="3"/>
  <c r="AH109" i="3"/>
  <c r="AG177" i="3"/>
  <c r="AH177" i="3"/>
  <c r="AE201" i="3"/>
  <c r="AE225" i="3"/>
  <c r="AG237" i="3"/>
  <c r="AH237" i="3"/>
  <c r="AE241" i="3"/>
  <c r="AE257" i="3"/>
  <c r="AE273" i="3"/>
  <c r="AE289" i="3"/>
  <c r="AE297" i="3"/>
  <c r="AE313" i="3"/>
  <c r="AE329" i="3"/>
  <c r="AG333" i="3"/>
  <c r="AH333" i="3"/>
  <c r="AH361" i="3"/>
  <c r="AH425" i="3"/>
  <c r="AG425" i="3"/>
  <c r="AG449" i="3"/>
  <c r="AH461" i="3"/>
  <c r="AG461" i="3"/>
  <c r="AH477" i="3"/>
  <c r="AH493" i="3"/>
  <c r="AG493" i="3"/>
  <c r="AE569" i="3"/>
  <c r="AE585" i="3"/>
  <c r="AG589" i="3"/>
  <c r="AH589" i="3"/>
  <c r="AE601" i="3"/>
  <c r="AE617" i="3"/>
  <c r="AE633" i="3"/>
  <c r="AE649" i="3"/>
  <c r="AG653" i="3"/>
  <c r="AH653" i="3"/>
  <c r="AE665" i="3"/>
  <c r="AE681" i="3"/>
  <c r="AE697" i="3"/>
  <c r="AE713" i="3"/>
  <c r="AG717" i="3"/>
  <c r="AE729" i="3"/>
  <c r="AE745" i="3"/>
  <c r="AE761" i="3"/>
  <c r="AE777" i="3"/>
  <c r="AG781" i="3"/>
  <c r="AH781" i="3"/>
  <c r="AH833" i="3"/>
  <c r="AG833" i="3"/>
  <c r="AH865" i="3"/>
  <c r="AG937" i="3"/>
  <c r="AH937" i="3"/>
  <c r="AG1005" i="3"/>
  <c r="AH1005" i="3"/>
  <c r="AG1149" i="3"/>
  <c r="AH1186" i="7"/>
  <c r="AI1186" i="7"/>
  <c r="AI1154" i="7"/>
  <c r="AH1154" i="7"/>
  <c r="AH1116" i="7"/>
  <c r="AI1116" i="7"/>
  <c r="AF1092" i="7"/>
  <c r="AF1080" i="7"/>
  <c r="AF1068" i="7"/>
  <c r="AF1054" i="7"/>
  <c r="AF1042" i="7"/>
  <c r="AF1028" i="7"/>
  <c r="AF986" i="7"/>
  <c r="AF972" i="7"/>
  <c r="AF958" i="7"/>
  <c r="AF934" i="7"/>
  <c r="AF920" i="7"/>
  <c r="AF894" i="7"/>
  <c r="AF880" i="7"/>
  <c r="AF844" i="7"/>
  <c r="AF818" i="7"/>
  <c r="AF804" i="7"/>
  <c r="AF792" i="7"/>
  <c r="AF780" i="7"/>
  <c r="AF766" i="7"/>
  <c r="AF754" i="7"/>
  <c r="AF740" i="7"/>
  <c r="AF726" i="7"/>
  <c r="AF714" i="7"/>
  <c r="AF702" i="7"/>
  <c r="AF690" i="7"/>
  <c r="AF678" i="7"/>
  <c r="AF662" i="7"/>
  <c r="AF648" i="7"/>
  <c r="AF638" i="7"/>
  <c r="AF608" i="7"/>
  <c r="AF596" i="7"/>
  <c r="AF574" i="7"/>
  <c r="AF560" i="7"/>
  <c r="AF524" i="7"/>
  <c r="AF512" i="7"/>
  <c r="AF486" i="7"/>
  <c r="AF472" i="7"/>
  <c r="AF458" i="7"/>
  <c r="AF434" i="7"/>
  <c r="AF420" i="7"/>
  <c r="AF406" i="7"/>
  <c r="AF392" i="7"/>
  <c r="AF380" i="7"/>
  <c r="AF368" i="7"/>
  <c r="AF328" i="7"/>
  <c r="AF302" i="7"/>
  <c r="AF278" i="7"/>
  <c r="AF262" i="7"/>
  <c r="AF248" i="7"/>
  <c r="AF224" i="7"/>
  <c r="AF210" i="7"/>
  <c r="AF198" i="7"/>
  <c r="AF158" i="7"/>
  <c r="AF146" i="7"/>
  <c r="AF134" i="7"/>
  <c r="AF108" i="7"/>
  <c r="AF70" i="7"/>
  <c r="AF56" i="7"/>
  <c r="AE90" i="3"/>
  <c r="AE114" i="3"/>
  <c r="AG154" i="3"/>
  <c r="AH154" i="3"/>
  <c r="AE166" i="3"/>
  <c r="AE194" i="3"/>
  <c r="AE478" i="3"/>
  <c r="AE522" i="3"/>
  <c r="AG670" i="3"/>
  <c r="AH670" i="3"/>
  <c r="AE682" i="3"/>
  <c r="AG718" i="3"/>
  <c r="AE730" i="3"/>
  <c r="AG774" i="3"/>
  <c r="AH774" i="3"/>
  <c r="AE786" i="3"/>
  <c r="AE810" i="3"/>
  <c r="AH842" i="3"/>
  <c r="AG842" i="3"/>
  <c r="AH890" i="3"/>
  <c r="AG890" i="3"/>
  <c r="AE1022" i="3"/>
  <c r="AH1146" i="3"/>
  <c r="AE1202" i="3"/>
  <c r="AE1210" i="5"/>
  <c r="AH1204" i="5"/>
  <c r="AG1204" i="5"/>
  <c r="AG1076" i="5"/>
  <c r="AH1076" i="5"/>
  <c r="AE1058" i="5"/>
  <c r="AE1050" i="5"/>
  <c r="AE1042" i="5"/>
  <c r="AE1034" i="5"/>
  <c r="AE1026" i="5"/>
  <c r="AE1018" i="5"/>
  <c r="AE1010" i="5"/>
  <c r="AG934" i="5"/>
  <c r="AH934" i="5"/>
  <c r="AH902" i="5"/>
  <c r="AH870" i="5"/>
  <c r="AG870" i="5"/>
  <c r="AH836" i="5"/>
  <c r="AG836" i="5"/>
  <c r="AG828" i="5"/>
  <c r="AH820" i="5"/>
  <c r="AG820" i="5"/>
  <c r="AG802" i="5"/>
  <c r="AH802" i="5"/>
  <c r="AH778" i="5"/>
  <c r="AH764" i="5"/>
  <c r="AG764" i="5"/>
  <c r="AG762" i="5"/>
  <c r="AH748" i="5"/>
  <c r="AG748" i="5"/>
  <c r="AE734" i="5"/>
  <c r="AG732" i="5"/>
  <c r="AH732" i="5"/>
  <c r="AE718" i="5"/>
  <c r="AE702" i="5"/>
  <c r="AH700" i="5"/>
  <c r="AG700" i="5"/>
  <c r="AH698" i="5"/>
  <c r="AE686" i="5"/>
  <c r="AH684" i="5"/>
  <c r="AG684" i="5"/>
  <c r="AE670" i="5"/>
  <c r="AH668" i="5"/>
  <c r="AG668" i="5"/>
  <c r="AE654" i="5"/>
  <c r="AE638" i="5"/>
  <c r="AH636" i="5"/>
  <c r="AG636" i="5"/>
  <c r="AH634" i="5"/>
  <c r="AE622" i="5"/>
  <c r="AG620" i="5"/>
  <c r="AH620" i="5"/>
  <c r="AE606" i="5"/>
  <c r="AG604" i="5"/>
  <c r="AH604" i="5"/>
  <c r="AH594" i="5"/>
  <c r="AE590" i="5"/>
  <c r="AG586" i="5"/>
  <c r="AH586" i="5"/>
  <c r="AE582" i="5"/>
  <c r="AG578" i="5"/>
  <c r="AE574" i="5"/>
  <c r="AE566" i="5"/>
  <c r="AE558" i="5"/>
  <c r="AE550" i="5"/>
  <c r="AG546" i="5"/>
  <c r="AH546" i="5"/>
  <c r="AE542" i="5"/>
  <c r="AE534" i="5"/>
  <c r="AE526" i="5"/>
  <c r="AH516" i="5"/>
  <c r="AH478" i="5"/>
  <c r="AG478" i="5"/>
  <c r="AH468" i="5"/>
  <c r="AG468" i="5"/>
  <c r="AH446" i="5"/>
  <c r="AE418" i="5"/>
  <c r="AE410" i="5"/>
  <c r="AE402" i="5"/>
  <c r="AE394" i="5"/>
  <c r="AE386" i="5"/>
  <c r="AH382" i="5"/>
  <c r="AG382" i="5"/>
  <c r="AE364" i="5"/>
  <c r="AE362" i="5"/>
  <c r="AE346" i="5"/>
  <c r="AE332" i="5"/>
  <c r="AE330" i="5"/>
  <c r="AG316" i="5"/>
  <c r="AH316" i="5"/>
  <c r="AE314" i="5"/>
  <c r="AE306" i="5"/>
  <c r="AE298" i="5"/>
  <c r="AE290" i="5"/>
  <c r="AE282" i="5"/>
  <c r="AG278" i="5"/>
  <c r="AH278" i="5"/>
  <c r="AE274" i="5"/>
  <c r="AE266" i="5"/>
  <c r="AE258" i="5"/>
  <c r="AE250" i="5"/>
  <c r="AE242" i="5"/>
  <c r="AE236" i="5"/>
  <c r="AE234" i="5"/>
  <c r="AE226" i="5"/>
  <c r="AE220" i="5"/>
  <c r="AE218" i="5"/>
  <c r="AE212" i="5"/>
  <c r="AE210" i="5"/>
  <c r="AE204" i="5"/>
  <c r="AE202" i="5"/>
  <c r="AE196" i="5"/>
  <c r="AE194" i="5"/>
  <c r="AE188" i="5"/>
  <c r="AE186" i="5"/>
  <c r="AE180" i="5"/>
  <c r="AE178" i="5"/>
  <c r="AE170" i="5"/>
  <c r="AE164" i="5"/>
  <c r="AE162" i="5"/>
  <c r="AH150" i="5"/>
  <c r="AG150" i="5"/>
  <c r="AE126" i="5"/>
  <c r="AE124" i="5"/>
  <c r="AE108" i="5"/>
  <c r="AE106" i="5"/>
  <c r="AE100" i="5"/>
  <c r="AE92" i="5"/>
  <c r="AE84" i="5"/>
  <c r="AE60" i="5"/>
  <c r="AE52" i="5"/>
  <c r="AE34" i="5"/>
  <c r="AH30" i="5"/>
  <c r="AG30" i="5"/>
  <c r="AE28" i="5"/>
  <c r="AE83" i="3"/>
  <c r="AE99" i="3"/>
  <c r="AE119" i="3"/>
  <c r="AE139" i="3"/>
  <c r="AH151" i="3"/>
  <c r="AE179" i="3"/>
  <c r="AE211" i="3"/>
  <c r="AE227" i="3"/>
  <c r="AE243" i="3"/>
  <c r="AE259" i="3"/>
  <c r="AE275" i="3"/>
  <c r="AE291" i="3"/>
  <c r="AE295" i="3"/>
  <c r="AE299" i="3"/>
  <c r="AE311" i="3"/>
  <c r="AE315" i="3"/>
  <c r="AE327" i="3"/>
  <c r="AE347" i="3"/>
  <c r="AH391" i="3"/>
  <c r="AG391" i="3"/>
  <c r="AE443" i="3"/>
  <c r="AE455" i="3"/>
  <c r="AE471" i="3"/>
  <c r="AE487" i="3"/>
  <c r="AE503" i="3"/>
  <c r="AE519" i="3"/>
  <c r="AE535" i="3"/>
  <c r="AE539" i="3"/>
  <c r="AE795" i="3"/>
  <c r="AE811" i="3"/>
  <c r="AE823" i="3"/>
  <c r="AE827" i="3"/>
  <c r="AE839" i="3"/>
  <c r="AE843" i="3"/>
  <c r="AE855" i="3"/>
  <c r="AE859" i="3"/>
  <c r="AE871" i="3"/>
  <c r="AE875" i="3"/>
  <c r="AE883" i="3"/>
  <c r="AE899" i="3"/>
  <c r="AE915" i="3"/>
  <c r="AE931" i="3"/>
  <c r="AE947" i="3"/>
  <c r="AE963" i="3"/>
  <c r="AE979" i="3"/>
  <c r="AE995" i="3"/>
  <c r="AE1003" i="3"/>
  <c r="AE1019" i="3"/>
  <c r="AE1035" i="3"/>
  <c r="AE1051" i="3"/>
  <c r="AH1059" i="3"/>
  <c r="AE1079" i="3"/>
  <c r="AE1095" i="3"/>
  <c r="AE1111" i="3"/>
  <c r="AE1143" i="3"/>
  <c r="AE1159" i="3"/>
  <c r="AE1175" i="3"/>
  <c r="AG1207" i="3"/>
  <c r="AH1207" i="3"/>
  <c r="AE92" i="3"/>
  <c r="AE108" i="3"/>
  <c r="AE132" i="3"/>
  <c r="AE140" i="3"/>
  <c r="AE160" i="3"/>
  <c r="AE188" i="3"/>
  <c r="AE264" i="3"/>
  <c r="AG272" i="3"/>
  <c r="AH272" i="3"/>
  <c r="AE296" i="3"/>
  <c r="AE324" i="3"/>
  <c r="AE336" i="3"/>
  <c r="AE368" i="3"/>
  <c r="AE396" i="3"/>
  <c r="AE424" i="3"/>
  <c r="AE452" i="3"/>
  <c r="AE480" i="3"/>
  <c r="AE508" i="3"/>
  <c r="AE632" i="3"/>
  <c r="AE660" i="3"/>
  <c r="AE740" i="3"/>
  <c r="AG748" i="3"/>
  <c r="AE828" i="3"/>
  <c r="AE856" i="3"/>
  <c r="AE896" i="3"/>
  <c r="AE924" i="3"/>
  <c r="AE980" i="3"/>
  <c r="AE1020" i="3"/>
  <c r="AH1024" i="3"/>
  <c r="AG1024" i="3"/>
  <c r="AE1100" i="3"/>
  <c r="AE1132" i="3"/>
  <c r="AH1016" i="7"/>
  <c r="AI1016" i="7"/>
  <c r="AH834" i="7"/>
  <c r="AI834" i="7"/>
  <c r="AH736" i="7"/>
  <c r="AH612" i="7"/>
  <c r="AI612" i="7"/>
  <c r="AH548" i="7"/>
  <c r="AI548" i="7"/>
  <c r="AH332" i="7"/>
  <c r="AI332" i="7"/>
  <c r="AI128" i="7"/>
  <c r="AI28" i="7"/>
  <c r="AH28" i="7"/>
  <c r="AG118" i="3"/>
  <c r="AH118" i="3"/>
  <c r="AE198" i="3"/>
  <c r="AE466" i="3"/>
  <c r="AE506" i="3"/>
  <c r="AE546" i="3"/>
  <c r="AE586" i="3"/>
  <c r="AE634" i="3"/>
  <c r="AE722" i="3"/>
  <c r="AG750" i="3"/>
  <c r="AH750" i="3"/>
  <c r="AE762" i="3"/>
  <c r="AE818" i="3"/>
  <c r="AE886" i="3"/>
  <c r="AE934" i="3"/>
  <c r="AE1030" i="3"/>
  <c r="AG1042" i="3"/>
  <c r="AH1042" i="3"/>
  <c r="AH1198" i="3"/>
  <c r="AG1198" i="3"/>
  <c r="Z16" i="7"/>
  <c r="AF16" i="7" s="1"/>
  <c r="AH16" i="7" s="1"/>
  <c r="AC13" i="2"/>
  <c r="AC9" i="2" s="1"/>
  <c r="E31" i="11" s="1"/>
  <c r="AB9" i="2"/>
  <c r="G31" i="11" s="1"/>
  <c r="L31" i="11" s="1"/>
  <c r="Y11" i="2"/>
  <c r="Y9" i="2" s="1"/>
  <c r="E29" i="11" s="1"/>
  <c r="X9" i="2"/>
  <c r="G29" i="11" s="1"/>
  <c r="L29" i="11" s="1"/>
  <c r="V9" i="2"/>
  <c r="G30" i="11" s="1"/>
  <c r="L30" i="11" s="1"/>
  <c r="W9" i="2"/>
  <c r="E30" i="11" s="1"/>
  <c r="K13" i="11"/>
  <c r="H12" i="12" s="1"/>
  <c r="AC13" i="3"/>
  <c r="AI13" i="3"/>
  <c r="AC14" i="7"/>
  <c r="AD14" i="7" s="1"/>
  <c r="N16" i="9"/>
  <c r="J39" i="1"/>
  <c r="G11" i="9"/>
  <c r="H28" i="1" s="1"/>
  <c r="M15" i="9"/>
  <c r="AB13" i="5"/>
  <c r="AC13" i="5" s="1"/>
  <c r="O9" i="2"/>
  <c r="H40" i="1" s="1"/>
  <c r="D31" i="11" s="1"/>
  <c r="P9" i="5"/>
  <c r="H22" i="1" s="1"/>
  <c r="D9" i="11" s="1"/>
  <c r="Y15" i="5"/>
  <c r="AE15" i="5" s="1"/>
  <c r="AH15" i="5" s="1"/>
  <c r="W15" i="5"/>
  <c r="D29" i="11"/>
  <c r="Z15" i="7"/>
  <c r="T10" i="7"/>
  <c r="AE15" i="7"/>
  <c r="AC15" i="7"/>
  <c r="AD15" i="7" s="1"/>
  <c r="AC15" i="3"/>
  <c r="AI15" i="3"/>
  <c r="AJ15" i="7"/>
  <c r="AJ10" i="7" s="1"/>
  <c r="AL15" i="6"/>
  <c r="Z15" i="6"/>
  <c r="AB14" i="5"/>
  <c r="AD14" i="5"/>
  <c r="Y14" i="5"/>
  <c r="W14" i="5"/>
  <c r="T13" i="5"/>
  <c r="R9" i="5" s="1"/>
  <c r="AD13" i="5"/>
  <c r="Y13" i="5"/>
  <c r="AJ15" i="6"/>
  <c r="AK15" i="6" s="1"/>
  <c r="AJ14" i="6"/>
  <c r="AK14" i="6" s="1"/>
  <c r="X10" i="6"/>
  <c r="H24" i="1" s="1"/>
  <c r="R10" i="7"/>
  <c r="H25" i="1" s="1"/>
  <c r="D12" i="11" s="1"/>
  <c r="D11" i="12" s="1"/>
  <c r="Z14" i="7"/>
  <c r="AB9" i="3"/>
  <c r="G10" i="11" s="1"/>
  <c r="R9" i="3"/>
  <c r="Z14" i="6"/>
  <c r="AH214" i="7" l="1"/>
  <c r="AI540" i="7"/>
  <c r="AH204" i="7"/>
  <c r="AI488" i="7"/>
  <c r="AI928" i="7"/>
  <c r="AG787" i="5"/>
  <c r="AI317" i="7"/>
  <c r="AI207" i="7"/>
  <c r="AH263" i="7"/>
  <c r="AG890" i="5"/>
  <c r="AI826" i="7"/>
  <c r="AG294" i="3"/>
  <c r="AI536" i="7"/>
  <c r="AG268" i="3"/>
  <c r="AH142" i="3"/>
  <c r="AH527" i="3"/>
  <c r="AH532" i="7"/>
  <c r="AH1040" i="3"/>
  <c r="AG1120" i="5"/>
  <c r="AG812" i="3"/>
  <c r="AG1121" i="3"/>
  <c r="AH511" i="5"/>
  <c r="AG589" i="5"/>
  <c r="AH470" i="3"/>
  <c r="AH666" i="5"/>
  <c r="AH782" i="5"/>
  <c r="AH94" i="7"/>
  <c r="AG18" i="5"/>
  <c r="AG29" i="3"/>
  <c r="AH196" i="3"/>
  <c r="AG914" i="3"/>
  <c r="AH1200" i="7"/>
  <c r="AG431" i="5"/>
  <c r="AI457" i="7"/>
  <c r="AH569" i="7"/>
  <c r="AH822" i="3"/>
  <c r="AG221" i="3"/>
  <c r="AH815" i="3"/>
  <c r="AH687" i="3"/>
  <c r="AG348" i="5"/>
  <c r="AG601" i="5"/>
  <c r="AH512" i="5"/>
  <c r="AG966" i="3"/>
  <c r="AI975" i="7"/>
  <c r="AG1162" i="5"/>
  <c r="AH932" i="3"/>
  <c r="AG559" i="3"/>
  <c r="AH103" i="3"/>
  <c r="AH981" i="5"/>
  <c r="AH1156" i="7"/>
  <c r="AI75" i="7"/>
  <c r="AI699" i="7"/>
  <c r="AG908" i="3"/>
  <c r="AH770" i="5"/>
  <c r="AH1022" i="7"/>
  <c r="AH1069" i="5"/>
  <c r="AI225" i="7"/>
  <c r="AH139" i="7"/>
  <c r="AI763" i="7"/>
  <c r="AH1125" i="5"/>
  <c r="AH1132" i="7"/>
  <c r="AG945" i="3"/>
  <c r="AI772" i="7"/>
  <c r="AH172" i="3"/>
  <c r="AH379" i="5"/>
  <c r="AG1191" i="5"/>
  <c r="AG107" i="3"/>
  <c r="AH427" i="3"/>
  <c r="AI948" i="7"/>
  <c r="AG214" i="3"/>
  <c r="AG1207" i="5"/>
  <c r="AH498" i="7"/>
  <c r="AG806" i="3"/>
  <c r="AH58" i="5"/>
  <c r="AG265" i="3"/>
  <c r="AH671" i="5"/>
  <c r="AG1112" i="5"/>
  <c r="AG304" i="3"/>
  <c r="AH269" i="3"/>
  <c r="AH662" i="3"/>
  <c r="AG252" i="3"/>
  <c r="AG42" i="5"/>
  <c r="AG685" i="5"/>
  <c r="AH596" i="5"/>
  <c r="AH854" i="3"/>
  <c r="AG873" i="3"/>
  <c r="AG830" i="3"/>
  <c r="AG780" i="5"/>
  <c r="AG63" i="5"/>
  <c r="AH502" i="3"/>
  <c r="AG541" i="5"/>
  <c r="AG235" i="3"/>
  <c r="AH42" i="7"/>
  <c r="AG803" i="3"/>
  <c r="AG573" i="5"/>
  <c r="AG794" i="5"/>
  <c r="AG575" i="5"/>
  <c r="AH1199" i="5"/>
  <c r="AH234" i="3"/>
  <c r="AH533" i="3"/>
  <c r="AG122" i="5"/>
  <c r="AG1171" i="3"/>
  <c r="AH549" i="5"/>
  <c r="AH798" i="7"/>
  <c r="AH331" i="5"/>
  <c r="AH795" i="5"/>
  <c r="AI106" i="7"/>
  <c r="AG1136" i="3"/>
  <c r="AG253" i="3"/>
  <c r="AH265" i="5"/>
  <c r="AH1006" i="3"/>
  <c r="AH192" i="5"/>
  <c r="AH233" i="3"/>
  <c r="AG41" i="3"/>
  <c r="AH219" i="3"/>
  <c r="AH766" i="3"/>
  <c r="AG344" i="3"/>
  <c r="AH64" i="5"/>
  <c r="AG592" i="5"/>
  <c r="AG1014" i="3"/>
  <c r="AG950" i="3"/>
  <c r="AH224" i="5"/>
  <c r="AH528" i="5"/>
  <c r="AI414" i="7"/>
  <c r="AH29" i="5"/>
  <c r="AG1135" i="5"/>
  <c r="AI425" i="7"/>
  <c r="AH411" i="3"/>
  <c r="AH68" i="5"/>
  <c r="AG325" i="5"/>
  <c r="AH600" i="3"/>
  <c r="AH17" i="7"/>
  <c r="AH902" i="7"/>
  <c r="AH1011" i="3"/>
  <c r="AH104" i="5"/>
  <c r="AG1054" i="3"/>
  <c r="AH687" i="5"/>
  <c r="AG694" i="3"/>
  <c r="AH217" i="3"/>
  <c r="AH224" i="3"/>
  <c r="AH1000" i="7"/>
  <c r="AI738" i="7"/>
  <c r="AI1182" i="7"/>
  <c r="AH1118" i="7"/>
  <c r="AG383" i="3"/>
  <c r="AH845" i="3"/>
  <c r="AG791" i="5"/>
  <c r="AI964" i="7"/>
  <c r="AI1102" i="7"/>
  <c r="AG344" i="5"/>
  <c r="AG277" i="3"/>
  <c r="AH693" i="5"/>
  <c r="AG395" i="5"/>
  <c r="AG602" i="5"/>
  <c r="AG730" i="5"/>
  <c r="AG790" i="3"/>
  <c r="AG202" i="3"/>
  <c r="AH509" i="3"/>
  <c r="AH73" i="5"/>
  <c r="AG369" i="5"/>
  <c r="AG54" i="3"/>
  <c r="AG869" i="3"/>
  <c r="AH333" i="5"/>
  <c r="AH566" i="3"/>
  <c r="AH822" i="7"/>
  <c r="AH201" i="7"/>
  <c r="AH239" i="3"/>
  <c r="AH850" i="5"/>
  <c r="AG677" i="5"/>
  <c r="AI850" i="7"/>
  <c r="AG215" i="5"/>
  <c r="AI476" i="7"/>
  <c r="AG1184" i="5"/>
  <c r="AI218" i="7"/>
  <c r="AH1112" i="7"/>
  <c r="AH134" i="3"/>
  <c r="AG315" i="5"/>
  <c r="AG659" i="5"/>
  <c r="AH538" i="3"/>
  <c r="AG222" i="5"/>
  <c r="AH399" i="3"/>
  <c r="AH892" i="7"/>
  <c r="AG190" i="5"/>
  <c r="AH306" i="3"/>
  <c r="AG33" i="3"/>
  <c r="AH503" i="5"/>
  <c r="AG567" i="5"/>
  <c r="AH783" i="5"/>
  <c r="AH1127" i="5"/>
  <c r="AI456" i="7"/>
  <c r="AG52" i="3"/>
  <c r="AH766" i="5"/>
  <c r="AI1098" i="7"/>
  <c r="AG208" i="3"/>
  <c r="AH76" i="7"/>
  <c r="AH21" i="5"/>
  <c r="AH716" i="5"/>
  <c r="AG525" i="3"/>
  <c r="AG343" i="5"/>
  <c r="AH218" i="3"/>
  <c r="AH400" i="7"/>
  <c r="AH1060" i="7"/>
  <c r="AH543" i="3"/>
  <c r="AG288" i="5"/>
  <c r="AH674" i="3"/>
  <c r="AH1078" i="7"/>
  <c r="AG16" i="5"/>
  <c r="AG96" i="5"/>
  <c r="AH96" i="7"/>
  <c r="AI796" i="7"/>
  <c r="AG1166" i="3"/>
  <c r="AH1176" i="5"/>
  <c r="AH1157" i="3"/>
  <c r="AH676" i="3"/>
  <c r="AH325" i="7"/>
  <c r="AH57" i="3"/>
  <c r="AH297" i="7"/>
  <c r="AG652" i="5"/>
  <c r="AH1106" i="3"/>
  <c r="AH257" i="5"/>
  <c r="AH584" i="5"/>
  <c r="AH293" i="3"/>
  <c r="AH303" i="5"/>
  <c r="AI422" i="7"/>
  <c r="AH1043" i="3"/>
  <c r="AH805" i="3"/>
  <c r="AH155" i="5"/>
  <c r="AI186" i="7"/>
  <c r="AH1174" i="7"/>
  <c r="AG422" i="5"/>
  <c r="AH518" i="7"/>
  <c r="AH782" i="7"/>
  <c r="AI1090" i="7"/>
  <c r="AH730" i="7"/>
  <c r="AG540" i="3"/>
  <c r="AH249" i="3"/>
  <c r="AH88" i="3"/>
  <c r="AH1183" i="5"/>
  <c r="AH882" i="7"/>
  <c r="AH88" i="5"/>
  <c r="AH232" i="5"/>
  <c r="AG544" i="5"/>
  <c r="AH600" i="5"/>
  <c r="AG1136" i="5"/>
  <c r="AH452" i="7"/>
  <c r="AG411" i="5"/>
  <c r="AH819" i="5"/>
  <c r="AH564" i="7"/>
  <c r="AG1107" i="3"/>
  <c r="AG200" i="5"/>
  <c r="AH853" i="3"/>
  <c r="AH627" i="5"/>
  <c r="AG206" i="3"/>
  <c r="AH314" i="7"/>
  <c r="AH770" i="7"/>
  <c r="AH962" i="7"/>
  <c r="AG60" i="3"/>
  <c r="AH831" i="3"/>
  <c r="AH351" i="3"/>
  <c r="AG840" i="5"/>
  <c r="AI190" i="7"/>
  <c r="AI504" i="7"/>
  <c r="AH852" i="7"/>
  <c r="AH1013" i="3"/>
  <c r="AG139" i="5"/>
  <c r="AH291" i="5"/>
  <c r="AG834" i="3"/>
  <c r="AH464" i="7"/>
  <c r="AH610" i="7"/>
  <c r="AG710" i="3"/>
  <c r="AG618" i="5"/>
  <c r="AG650" i="5"/>
  <c r="AH682" i="5"/>
  <c r="AH714" i="5"/>
  <c r="AH746" i="5"/>
  <c r="AH818" i="5"/>
  <c r="AH614" i="3"/>
  <c r="AG285" i="3"/>
  <c r="AG527" i="5"/>
  <c r="AG591" i="5"/>
  <c r="AG719" i="5"/>
  <c r="AH807" i="5"/>
  <c r="AG590" i="3"/>
  <c r="AG686" i="3"/>
  <c r="AH370" i="5"/>
  <c r="AI1166" i="7"/>
  <c r="AH185" i="3"/>
  <c r="AG675" i="5"/>
  <c r="AI598" i="7"/>
  <c r="AI768" i="7"/>
  <c r="AG1168" i="5"/>
  <c r="AH419" i="5"/>
  <c r="AI200" i="7"/>
  <c r="AH752" i="7"/>
  <c r="AH34" i="7"/>
  <c r="AH1030" i="7"/>
  <c r="AG820" i="3"/>
  <c r="AG415" i="3"/>
  <c r="AH271" i="3"/>
  <c r="AG152" i="5"/>
  <c r="AH114" i="7"/>
  <c r="AH296" i="7"/>
  <c r="AH760" i="7"/>
  <c r="AI912" i="7"/>
  <c r="AG1173" i="3"/>
  <c r="AG533" i="5"/>
  <c r="AH643" i="5"/>
  <c r="AG709" i="5"/>
  <c r="AI908" i="7"/>
  <c r="AH1064" i="7"/>
  <c r="AH1206" i="3"/>
  <c r="AH184" i="5"/>
  <c r="AH386" i="7"/>
  <c r="AG25" i="3"/>
  <c r="AG581" i="5"/>
  <c r="AI396" i="7"/>
  <c r="AG346" i="3"/>
  <c r="AH1200" i="5"/>
  <c r="AG542" i="3"/>
  <c r="AG78" i="3"/>
  <c r="AH501" i="3"/>
  <c r="AH318" i="7"/>
  <c r="AH1148" i="7"/>
  <c r="AH1210" i="7"/>
  <c r="AG433" i="5"/>
  <c r="AH1044" i="5"/>
  <c r="AG955" i="3"/>
  <c r="AG74" i="3"/>
  <c r="AG1137" i="5"/>
  <c r="AH1019" i="7"/>
  <c r="AG897" i="3"/>
  <c r="AH397" i="5"/>
  <c r="AG300" i="5"/>
  <c r="AH458" i="5"/>
  <c r="AG744" i="3"/>
  <c r="AG891" i="3"/>
  <c r="AH461" i="5"/>
  <c r="AH879" i="5"/>
  <c r="AH40" i="3"/>
  <c r="AH1180" i="3"/>
  <c r="AH1122" i="5"/>
  <c r="AH1154" i="5"/>
  <c r="AH1194" i="5"/>
  <c r="AH966" i="7"/>
  <c r="AH894" i="5"/>
  <c r="AH1074" i="5"/>
  <c r="AH91" i="5"/>
  <c r="AG457" i="5"/>
  <c r="AG1065" i="5"/>
  <c r="AH914" i="5"/>
  <c r="AH429" i="5"/>
  <c r="AH1117" i="5"/>
  <c r="AG956" i="3"/>
  <c r="AI489" i="7"/>
  <c r="AG360" i="3"/>
  <c r="AH436" i="5"/>
  <c r="AH277" i="5"/>
  <c r="AG1138" i="3"/>
  <c r="AH24" i="7"/>
  <c r="AG1088" i="5"/>
  <c r="AG961" i="3"/>
  <c r="AH1149" i="5"/>
  <c r="AH357" i="7"/>
  <c r="AI1003" i="7"/>
  <c r="AH504" i="5"/>
  <c r="AH1022" i="5"/>
  <c r="AG1187" i="3"/>
  <c r="AG1070" i="5"/>
  <c r="AH911" i="5"/>
  <c r="AG1204" i="3"/>
  <c r="AH639" i="3"/>
  <c r="AG93" i="3"/>
  <c r="AG1004" i="3"/>
  <c r="AH138" i="3"/>
  <c r="AH964" i="3"/>
  <c r="AG231" i="5"/>
  <c r="AH521" i="7"/>
  <c r="AG592" i="3"/>
  <c r="AI667" i="7"/>
  <c r="AI847" i="7"/>
  <c r="AG992" i="3"/>
  <c r="AH31" i="3"/>
  <c r="AH456" i="5"/>
  <c r="AH20" i="3"/>
  <c r="AI329" i="7"/>
  <c r="AG946" i="3"/>
  <c r="AH538" i="5"/>
  <c r="AH882" i="5"/>
  <c r="AG1090" i="5"/>
  <c r="AG1087" i="5"/>
  <c r="AH1023" i="3"/>
  <c r="AG301" i="3"/>
  <c r="AH135" i="5"/>
  <c r="AH987" i="3"/>
  <c r="AG440" i="5"/>
  <c r="AH120" i="3"/>
  <c r="AH520" i="5"/>
  <c r="AH863" i="5"/>
  <c r="AH488" i="5"/>
  <c r="AH898" i="5"/>
  <c r="AG1160" i="3"/>
  <c r="AG929" i="3"/>
  <c r="AH205" i="5"/>
  <c r="AH1038" i="5"/>
  <c r="AH1138" i="5"/>
  <c r="AG129" i="3"/>
  <c r="AH304" i="7"/>
  <c r="AG1103" i="5"/>
  <c r="AH321" i="7"/>
  <c r="AH261" i="5"/>
  <c r="AH114" i="5"/>
  <c r="AH1060" i="3"/>
  <c r="AG239" i="5"/>
  <c r="AG1092" i="3"/>
  <c r="AG970" i="3"/>
  <c r="AG1006" i="5"/>
  <c r="AH345" i="7"/>
  <c r="AG44" i="3"/>
  <c r="AG154" i="5"/>
  <c r="AH923" i="3"/>
  <c r="AG930" i="5"/>
  <c r="AH1144" i="3"/>
  <c r="AH1178" i="5"/>
  <c r="AH81" i="5"/>
  <c r="AG223" i="5"/>
  <c r="AH895" i="5"/>
  <c r="AH505" i="7"/>
  <c r="AG111" i="5"/>
  <c r="AH1165" i="5"/>
  <c r="AG993" i="3"/>
  <c r="AH445" i="5"/>
  <c r="AH1082" i="5"/>
  <c r="AH465" i="5"/>
  <c r="AG1081" i="5"/>
  <c r="AH866" i="5"/>
  <c r="AH927" i="5"/>
  <c r="AG990" i="3"/>
  <c r="AH1133" i="5"/>
  <c r="AH1197" i="5"/>
  <c r="AI522" i="7"/>
  <c r="AH1106" i="5"/>
  <c r="AH413" i="5"/>
  <c r="AG477" i="5"/>
  <c r="AI473" i="7"/>
  <c r="AH120" i="5"/>
  <c r="AG120" i="5"/>
  <c r="AH117" i="5"/>
  <c r="AG117" i="5"/>
  <c r="AG38" i="3"/>
  <c r="AH38" i="3"/>
  <c r="AH509" i="7"/>
  <c r="AI509" i="7"/>
  <c r="AH1046" i="5"/>
  <c r="AG1046" i="5"/>
  <c r="AG621" i="3"/>
  <c r="AG986" i="3"/>
  <c r="AG39" i="3"/>
  <c r="AH430" i="5"/>
  <c r="AH1068" i="5"/>
  <c r="AG47" i="3"/>
  <c r="AH184" i="7"/>
  <c r="AH1044" i="3"/>
  <c r="AG112" i="3"/>
  <c r="AH842" i="5"/>
  <c r="AG389" i="5"/>
  <c r="AG1109" i="5"/>
  <c r="AG871" i="5"/>
  <c r="AH149" i="5"/>
  <c r="AG149" i="5"/>
  <c r="AH874" i="5"/>
  <c r="AG874" i="5"/>
  <c r="AG229" i="5"/>
  <c r="AH229" i="5"/>
  <c r="AG903" i="5"/>
  <c r="AH903" i="5"/>
  <c r="AH480" i="5"/>
  <c r="AI353" i="7"/>
  <c r="AH994" i="3"/>
  <c r="AG241" i="5"/>
  <c r="AG906" i="3"/>
  <c r="AH915" i="7"/>
  <c r="AG1186" i="5"/>
  <c r="AG426" i="5"/>
  <c r="AG746" i="3"/>
  <c r="AI477" i="7"/>
  <c r="AH171" i="7"/>
  <c r="AH303" i="7"/>
  <c r="AH959" i="7"/>
  <c r="AH1023" i="7"/>
  <c r="AH124" i="3"/>
  <c r="AH922" i="5"/>
  <c r="AH213" i="5"/>
  <c r="AH920" i="3"/>
  <c r="AE16" i="3"/>
  <c r="AG16" i="3" s="1"/>
  <c r="AH622" i="3"/>
  <c r="AH394" i="3"/>
  <c r="AH359" i="3"/>
  <c r="AH460" i="7"/>
  <c r="AG1014" i="5"/>
  <c r="AG479" i="5"/>
  <c r="AH996" i="3"/>
  <c r="AI495" i="7"/>
  <c r="AG938" i="5"/>
  <c r="AH1078" i="5"/>
  <c r="AH913" i="3"/>
  <c r="AH421" i="5"/>
  <c r="AG1141" i="5"/>
  <c r="AI424" i="7"/>
  <c r="AH952" i="3"/>
  <c r="AG153" i="5"/>
  <c r="AH1071" i="5"/>
  <c r="AG24" i="3"/>
  <c r="AH176" i="7"/>
  <c r="AI672" i="7"/>
  <c r="AG1094" i="5"/>
  <c r="AG1037" i="3"/>
  <c r="AH1017" i="5"/>
  <c r="AG1089" i="5"/>
  <c r="AH219" i="7"/>
  <c r="AH971" i="3"/>
  <c r="AG450" i="5"/>
  <c r="AG1146" i="5"/>
  <c r="AH977" i="3"/>
  <c r="AG447" i="5"/>
  <c r="AG1173" i="5"/>
  <c r="AG882" i="3"/>
  <c r="AG48" i="5"/>
  <c r="AH330" i="3"/>
  <c r="AH974" i="3"/>
  <c r="AH1148" i="3"/>
  <c r="AH496" i="5"/>
  <c r="AH906" i="5"/>
  <c r="AG1114" i="5"/>
  <c r="AG437" i="5"/>
  <c r="AG935" i="5"/>
  <c r="AI1015" i="7"/>
  <c r="AH907" i="3"/>
  <c r="AG166" i="5"/>
  <c r="AH651" i="7"/>
  <c r="AG719" i="3"/>
  <c r="AH715" i="7"/>
  <c r="AI20" i="7"/>
  <c r="AH854" i="7"/>
  <c r="AG484" i="5"/>
  <c r="AH570" i="5"/>
  <c r="AH797" i="3"/>
  <c r="AH307" i="7"/>
  <c r="AH518" i="3"/>
  <c r="AG1191" i="3"/>
  <c r="AG1151" i="3"/>
  <c r="AH1103" i="3"/>
  <c r="AG919" i="3"/>
  <c r="AG649" i="5"/>
  <c r="AH941" i="5"/>
  <c r="AH168" i="5"/>
  <c r="AH935" i="7"/>
  <c r="AH453" i="5"/>
  <c r="AH188" i="7"/>
  <c r="AI1212" i="7"/>
  <c r="AG1021" i="3"/>
  <c r="AG377" i="3"/>
  <c r="AG1112" i="3"/>
  <c r="AH860" i="3"/>
  <c r="AG263" i="3"/>
  <c r="AG56" i="5"/>
  <c r="AH361" i="5"/>
  <c r="AI748" i="7"/>
  <c r="AG204" i="3"/>
  <c r="AI363" i="7"/>
  <c r="AH623" i="7"/>
  <c r="AH172" i="7"/>
  <c r="AI180" i="7"/>
  <c r="AG456" i="3"/>
  <c r="AI215" i="7"/>
  <c r="AH1027" i="7"/>
  <c r="AG1108" i="3"/>
  <c r="AH554" i="5"/>
  <c r="AH861" i="3"/>
  <c r="AG35" i="5"/>
  <c r="AH156" i="7"/>
  <c r="AH428" i="5"/>
  <c r="AH460" i="5"/>
  <c r="AG883" i="5"/>
  <c r="AG352" i="5"/>
  <c r="AH1020" i="7"/>
  <c r="AG1084" i="3"/>
  <c r="AH137" i="3"/>
  <c r="AI911" i="7"/>
  <c r="AI979" i="7"/>
  <c r="AI364" i="7"/>
  <c r="AI558" i="7"/>
  <c r="AH393" i="5"/>
  <c r="AH523" i="7"/>
  <c r="AG1196" i="3"/>
  <c r="AH488" i="3"/>
  <c r="AG100" i="3"/>
  <c r="AG87" i="3"/>
  <c r="AH898" i="7"/>
  <c r="AG605" i="3"/>
  <c r="AH605" i="3"/>
  <c r="AH445" i="3"/>
  <c r="AG445" i="3"/>
  <c r="AG61" i="3"/>
  <c r="AH61" i="3"/>
  <c r="AH227" i="5"/>
  <c r="AG227" i="5"/>
  <c r="AH243" i="5"/>
  <c r="AG243" i="5"/>
  <c r="AG867" i="5"/>
  <c r="AH867" i="5"/>
  <c r="AH99" i="7"/>
  <c r="AI99" i="7"/>
  <c r="AI243" i="7"/>
  <c r="AH243" i="7"/>
  <c r="AI507" i="7"/>
  <c r="AH507" i="7"/>
  <c r="AH555" i="7"/>
  <c r="AI555" i="7"/>
  <c r="AH583" i="7"/>
  <c r="AI583" i="7"/>
  <c r="AH631" i="7"/>
  <c r="AI631" i="7"/>
  <c r="AI783" i="7"/>
  <c r="AH783" i="7"/>
  <c r="AH358" i="5"/>
  <c r="AG931" i="5"/>
  <c r="AI695" i="7"/>
  <c r="AG1102" i="5"/>
  <c r="AG889" i="3"/>
  <c r="AH1139" i="5"/>
  <c r="AG374" i="3"/>
  <c r="AI135" i="7"/>
  <c r="AG1076" i="3"/>
  <c r="AI283" i="7"/>
  <c r="AI475" i="7"/>
  <c r="AI535" i="7"/>
  <c r="AI759" i="7"/>
  <c r="AH1002" i="3"/>
  <c r="AG1002" i="3"/>
  <c r="AH40" i="7"/>
  <c r="AI40" i="7"/>
  <c r="AH660" i="7"/>
  <c r="AI660" i="7"/>
  <c r="AH806" i="7"/>
  <c r="AI806" i="7"/>
  <c r="AH1056" i="7"/>
  <c r="AI1056" i="7"/>
  <c r="AH72" i="3"/>
  <c r="AG72" i="3"/>
  <c r="AG110" i="5"/>
  <c r="AH110" i="5"/>
  <c r="AG246" i="5"/>
  <c r="AH246" i="5"/>
  <c r="AH342" i="5"/>
  <c r="AG342" i="5"/>
  <c r="AG492" i="5"/>
  <c r="AH492" i="5"/>
  <c r="AG1086" i="5"/>
  <c r="AH1086" i="5"/>
  <c r="AG1130" i="3"/>
  <c r="AH1130" i="3"/>
  <c r="AH409" i="3"/>
  <c r="AG409" i="3"/>
  <c r="AH205" i="3"/>
  <c r="AG205" i="3"/>
  <c r="AG121" i="5"/>
  <c r="AH121" i="5"/>
  <c r="AH473" i="5"/>
  <c r="AG473" i="5"/>
  <c r="AH851" i="5"/>
  <c r="AG851" i="5"/>
  <c r="AH915" i="5"/>
  <c r="AG915" i="5"/>
  <c r="AG1091" i="5"/>
  <c r="AH1091" i="5"/>
  <c r="AH26" i="3"/>
  <c r="AG26" i="3"/>
  <c r="AH780" i="3"/>
  <c r="AG780" i="3"/>
  <c r="AH136" i="3"/>
  <c r="AG136" i="3"/>
  <c r="AI143" i="7"/>
  <c r="AH143" i="7"/>
  <c r="AI175" i="7"/>
  <c r="AH175" i="7"/>
  <c r="AH251" i="7"/>
  <c r="AI251" i="7"/>
  <c r="AI459" i="7"/>
  <c r="AH459" i="7"/>
  <c r="AH669" i="3"/>
  <c r="AG669" i="3"/>
  <c r="AG409" i="5"/>
  <c r="AH409" i="5"/>
  <c r="AH595" i="5"/>
  <c r="AG595" i="5"/>
  <c r="AG899" i="5"/>
  <c r="AH899" i="5"/>
  <c r="AI203" i="7"/>
  <c r="AH203" i="7"/>
  <c r="AH259" i="7"/>
  <c r="AI259" i="7"/>
  <c r="AI339" i="7"/>
  <c r="AH339" i="7"/>
  <c r="AI443" i="7"/>
  <c r="AH443" i="7"/>
  <c r="AH538" i="7"/>
  <c r="AH578" i="7"/>
  <c r="AI682" i="7"/>
  <c r="AH804" i="3"/>
  <c r="AG134" i="5"/>
  <c r="AG444" i="5"/>
  <c r="AG862" i="5"/>
  <c r="AI1178" i="7"/>
  <c r="AH615" i="7"/>
  <c r="AI731" i="7"/>
  <c r="AH1082" i="3"/>
  <c r="AH640" i="3"/>
  <c r="AG310" i="5"/>
  <c r="AI1146" i="7"/>
  <c r="AG402" i="3"/>
  <c r="AH64" i="7"/>
  <c r="AH1168" i="3"/>
  <c r="AG407" i="3"/>
  <c r="AH167" i="3"/>
  <c r="AG23" i="3"/>
  <c r="AG276" i="5"/>
  <c r="AH476" i="5"/>
  <c r="AH508" i="5"/>
  <c r="AH926" i="5"/>
  <c r="AI1106" i="7"/>
  <c r="AG953" i="3"/>
  <c r="AG733" i="3"/>
  <c r="AH161" i="5"/>
  <c r="AH211" i="5"/>
  <c r="AG329" i="5"/>
  <c r="AI167" i="7"/>
  <c r="AI803" i="7"/>
  <c r="AI491" i="7"/>
  <c r="AH491" i="7"/>
  <c r="AH543" i="7"/>
  <c r="AI543" i="7"/>
  <c r="AI643" i="7"/>
  <c r="AH643" i="7"/>
  <c r="AI811" i="7"/>
  <c r="AH811" i="7"/>
  <c r="AI927" i="7"/>
  <c r="AH927" i="7"/>
  <c r="AH900" i="3"/>
  <c r="AG900" i="3"/>
  <c r="AG404" i="3"/>
  <c r="AH404" i="3"/>
  <c r="AH983" i="3"/>
  <c r="AG983" i="3"/>
  <c r="AH799" i="3"/>
  <c r="AG799" i="3"/>
  <c r="AH447" i="3"/>
  <c r="AG447" i="3"/>
  <c r="AG231" i="3"/>
  <c r="AH231" i="3"/>
  <c r="AH1028" i="5"/>
  <c r="AG1028" i="5"/>
  <c r="AG902" i="3"/>
  <c r="AH902" i="3"/>
  <c r="AH102" i="3"/>
  <c r="AG102" i="3"/>
  <c r="AG301" i="5"/>
  <c r="AH301" i="5"/>
  <c r="AG617" i="5"/>
  <c r="AH617" i="5"/>
  <c r="AH714" i="3"/>
  <c r="AG714" i="3"/>
  <c r="AI50" i="7"/>
  <c r="AH50" i="7"/>
  <c r="AH348" i="7"/>
  <c r="AI348" i="7"/>
  <c r="AI546" i="7"/>
  <c r="AH546" i="7"/>
  <c r="AG628" i="3"/>
  <c r="AH628" i="3"/>
  <c r="AG292" i="3"/>
  <c r="AH292" i="3"/>
  <c r="AH995" i="7"/>
  <c r="AI995" i="7"/>
  <c r="AH971" i="7"/>
  <c r="AH469" i="5"/>
  <c r="AH302" i="3"/>
  <c r="AG182" i="3"/>
  <c r="AG1052" i="3"/>
  <c r="AG1195" i="3"/>
  <c r="AG1071" i="3"/>
  <c r="AH951" i="3"/>
  <c r="AG887" i="3"/>
  <c r="AG767" i="3"/>
  <c r="AH703" i="3"/>
  <c r="AH111" i="3"/>
  <c r="AH268" i="5"/>
  <c r="AG1012" i="5"/>
  <c r="AH594" i="3"/>
  <c r="AG230" i="3"/>
  <c r="AG713" i="5"/>
  <c r="AH745" i="5"/>
  <c r="AH973" i="5"/>
  <c r="AG918" i="3"/>
  <c r="AH510" i="3"/>
  <c r="AI124" i="7"/>
  <c r="AI300" i="7"/>
  <c r="AI482" i="7"/>
  <c r="AG532" i="3"/>
  <c r="AG380" i="3"/>
  <c r="AG1064" i="5"/>
  <c r="AG1077" i="5"/>
  <c r="AH687" i="7"/>
  <c r="AI887" i="7"/>
  <c r="AI919" i="7"/>
  <c r="AI955" i="7"/>
  <c r="AH128" i="5"/>
  <c r="AH930" i="3"/>
  <c r="AG829" i="3"/>
  <c r="AH903" i="7"/>
  <c r="AH584" i="3"/>
  <c r="AG448" i="3"/>
  <c r="AH216" i="3"/>
  <c r="AH575" i="3"/>
  <c r="AG1060" i="5"/>
  <c r="AH1086" i="3"/>
  <c r="AH236" i="7"/>
  <c r="AH345" i="5"/>
  <c r="AH694" i="7"/>
  <c r="AH828" i="7"/>
  <c r="AI968" i="7"/>
  <c r="AH1058" i="7"/>
  <c r="AH1152" i="3"/>
  <c r="AG48" i="3"/>
  <c r="AG880" i="3"/>
  <c r="AG18" i="3"/>
  <c r="AH751" i="7"/>
  <c r="AI987" i="7"/>
  <c r="AH1035" i="7"/>
  <c r="AG22" i="3"/>
  <c r="AH814" i="7"/>
  <c r="AG116" i="5"/>
  <c r="AG462" i="5"/>
  <c r="AG77" i="3"/>
  <c r="AG209" i="5"/>
  <c r="AH323" i="5"/>
  <c r="AH923" i="5"/>
  <c r="AI255" i="7"/>
  <c r="AI427" i="7"/>
  <c r="AH691" i="7"/>
  <c r="AI823" i="7"/>
  <c r="AH931" i="7"/>
  <c r="AH1031" i="7"/>
  <c r="AG1039" i="3"/>
  <c r="AH549" i="3"/>
  <c r="AH633" i="5"/>
  <c r="AH279" i="7"/>
  <c r="AH527" i="7"/>
  <c r="AG252" i="5"/>
  <c r="AH252" i="5"/>
  <c r="AH500" i="5"/>
  <c r="AG500" i="5"/>
  <c r="AH1204" i="7"/>
  <c r="AI1204" i="7"/>
  <c r="AH969" i="3"/>
  <c r="AG969" i="3"/>
  <c r="AH685" i="3"/>
  <c r="AG685" i="3"/>
  <c r="AG859" i="5"/>
  <c r="AH859" i="5"/>
  <c r="AH331" i="7"/>
  <c r="AI331" i="7"/>
  <c r="AI551" i="7"/>
  <c r="AH551" i="7"/>
  <c r="AI775" i="7"/>
  <c r="AH775" i="7"/>
  <c r="AH899" i="7"/>
  <c r="AI899" i="7"/>
  <c r="AG876" i="3"/>
  <c r="AH876" i="3"/>
  <c r="AG376" i="3"/>
  <c r="AH376" i="3"/>
  <c r="AH1199" i="3"/>
  <c r="AG1199" i="3"/>
  <c r="AG783" i="3"/>
  <c r="AH783" i="3"/>
  <c r="AG183" i="3"/>
  <c r="AH183" i="3"/>
  <c r="AG292" i="5"/>
  <c r="AH292" i="5"/>
  <c r="AI954" i="7"/>
  <c r="AH954" i="7"/>
  <c r="AI944" i="7"/>
  <c r="AH562" i="5"/>
  <c r="AH886" i="5"/>
  <c r="AI1170" i="7"/>
  <c r="AH905" i="3"/>
  <c r="AH849" i="3"/>
  <c r="AH813" i="3"/>
  <c r="AH749" i="3"/>
  <c r="AG145" i="5"/>
  <c r="AG441" i="5"/>
  <c r="AG1099" i="5"/>
  <c r="AG422" i="3"/>
  <c r="AH179" i="7"/>
  <c r="AH627" i="7"/>
  <c r="AH983" i="7"/>
  <c r="AG244" i="3"/>
  <c r="AG967" i="3"/>
  <c r="AG591" i="3"/>
  <c r="AG817" i="5"/>
  <c r="AH997" i="5"/>
  <c r="AG76" i="3"/>
  <c r="AI999" i="7"/>
  <c r="AH1188" i="3"/>
  <c r="AG1188" i="3"/>
  <c r="AG199" i="3"/>
  <c r="AH199" i="3"/>
  <c r="AG350" i="5"/>
  <c r="AH350" i="5"/>
  <c r="AH854" i="5"/>
  <c r="AG854" i="5"/>
  <c r="AG918" i="5"/>
  <c r="AH918" i="5"/>
  <c r="AH1136" i="7"/>
  <c r="AI1136" i="7"/>
  <c r="AG541" i="3"/>
  <c r="AH541" i="3"/>
  <c r="AG83" i="5"/>
  <c r="AH83" i="5"/>
  <c r="AG225" i="5"/>
  <c r="AH225" i="5"/>
  <c r="AG483" i="5"/>
  <c r="AH483" i="5"/>
  <c r="AH891" i="5"/>
  <c r="AG891" i="5"/>
  <c r="AH1120" i="3"/>
  <c r="AG1120" i="3"/>
  <c r="AH704" i="3"/>
  <c r="AG704" i="3"/>
  <c r="AH95" i="7"/>
  <c r="AI95" i="7"/>
  <c r="AH131" i="7"/>
  <c r="AI131" i="7"/>
  <c r="AI147" i="7"/>
  <c r="AH147" i="7"/>
  <c r="AH575" i="7"/>
  <c r="AI575" i="7"/>
  <c r="AI607" i="7"/>
  <c r="AH607" i="7"/>
  <c r="AI883" i="7"/>
  <c r="AH883" i="7"/>
  <c r="AG262" i="3"/>
  <c r="AH262" i="3"/>
  <c r="AG1096" i="3"/>
  <c r="AH1096" i="3"/>
  <c r="AG612" i="3"/>
  <c r="AH612" i="3"/>
  <c r="AG460" i="3"/>
  <c r="AH460" i="3"/>
  <c r="AH1135" i="3"/>
  <c r="AG1135" i="3"/>
  <c r="AH903" i="3"/>
  <c r="AG903" i="3"/>
  <c r="AG655" i="3"/>
  <c r="AH655" i="3"/>
  <c r="AG279" i="3"/>
  <c r="AH279" i="3"/>
  <c r="AG1036" i="5"/>
  <c r="AH1036" i="5"/>
  <c r="AH1212" i="5"/>
  <c r="AG1212" i="5"/>
  <c r="AH269" i="5"/>
  <c r="AG269" i="5"/>
  <c r="AH309" i="5"/>
  <c r="AG309" i="5"/>
  <c r="AH357" i="5"/>
  <c r="AG357" i="5"/>
  <c r="AH965" i="5"/>
  <c r="AG965" i="5"/>
  <c r="AG618" i="3"/>
  <c r="AH618" i="3"/>
  <c r="AH150" i="3"/>
  <c r="AG150" i="3"/>
  <c r="AI74" i="7"/>
  <c r="AH74" i="7"/>
  <c r="AI220" i="7"/>
  <c r="AH220" i="7"/>
  <c r="AI708" i="7"/>
  <c r="AH708" i="7"/>
  <c r="AH552" i="3"/>
  <c r="AG552" i="3"/>
  <c r="AH420" i="3"/>
  <c r="AG420" i="3"/>
  <c r="AH260" i="3"/>
  <c r="AG260" i="3"/>
  <c r="AH967" i="7"/>
  <c r="AI967" i="7"/>
  <c r="AG1179" i="3"/>
  <c r="AH1179" i="3"/>
  <c r="AH1032" i="7"/>
  <c r="AI1032" i="7"/>
  <c r="AH1126" i="3"/>
  <c r="AI52" i="7"/>
  <c r="AI566" i="7"/>
  <c r="AG668" i="3"/>
  <c r="AG36" i="3"/>
  <c r="AG423" i="3"/>
  <c r="AH832" i="3"/>
  <c r="AH308" i="5"/>
  <c r="AH530" i="5"/>
  <c r="AG393" i="3"/>
  <c r="AH401" i="5"/>
  <c r="AI463" i="7"/>
  <c r="AH755" i="7"/>
  <c r="AH951" i="7"/>
  <c r="AH554" i="3"/>
  <c r="AH384" i="5"/>
  <c r="AG117" i="3"/>
  <c r="AH697" i="5"/>
  <c r="AI562" i="7"/>
  <c r="AG816" i="3"/>
  <c r="AH799" i="7"/>
  <c r="AH1142" i="3"/>
  <c r="AG71" i="3"/>
  <c r="AG765" i="3"/>
  <c r="AG701" i="3"/>
  <c r="AG637" i="3"/>
  <c r="AG573" i="3"/>
  <c r="AH195" i="5"/>
  <c r="AH219" i="5"/>
  <c r="AH235" i="5"/>
  <c r="AG307" i="5"/>
  <c r="AG798" i="3"/>
  <c r="AI91" i="7"/>
  <c r="AH275" i="7"/>
  <c r="AI567" i="7"/>
  <c r="AI963" i="7"/>
  <c r="AG642" i="3"/>
  <c r="AG692" i="3"/>
  <c r="AG735" i="3"/>
  <c r="AG671" i="3"/>
  <c r="AG607" i="3"/>
  <c r="AG354" i="3"/>
  <c r="AG681" i="5"/>
  <c r="AH957" i="5"/>
  <c r="AH989" i="5"/>
  <c r="AG310" i="3"/>
  <c r="AG1000" i="3"/>
  <c r="AH720" i="3"/>
  <c r="AG846" i="5"/>
  <c r="AI1126" i="7"/>
  <c r="AI1162" i="7"/>
  <c r="AI1196" i="7"/>
  <c r="AH1085" i="3"/>
  <c r="AH985" i="3"/>
  <c r="AH921" i="3"/>
  <c r="AH300" i="3"/>
  <c r="AG125" i="3"/>
  <c r="AH1046" i="3"/>
  <c r="AG948" i="3"/>
  <c r="AH115" i="7"/>
  <c r="AH595" i="7"/>
  <c r="AI707" i="7"/>
  <c r="AI771" i="7"/>
  <c r="AI791" i="7"/>
  <c r="AI879" i="7"/>
  <c r="AI895" i="7"/>
  <c r="AH947" i="7"/>
  <c r="AI1011" i="7"/>
  <c r="AH439" i="3"/>
  <c r="AG375" i="3"/>
  <c r="AG284" i="5"/>
  <c r="AH878" i="5"/>
  <c r="AH910" i="5"/>
  <c r="AH425" i="5"/>
  <c r="AG886" i="3"/>
  <c r="AH886" i="3"/>
  <c r="AG740" i="3"/>
  <c r="AH740" i="3"/>
  <c r="AH424" i="3"/>
  <c r="AG424" i="3"/>
  <c r="AG1079" i="3"/>
  <c r="AH1079" i="3"/>
  <c r="AG871" i="3"/>
  <c r="AH871" i="3"/>
  <c r="AH503" i="3"/>
  <c r="AG503" i="3"/>
  <c r="AG28" i="5"/>
  <c r="AH28" i="5"/>
  <c r="AH126" i="5"/>
  <c r="AG126" i="5"/>
  <c r="AH194" i="5"/>
  <c r="AG194" i="5"/>
  <c r="AG582" i="5"/>
  <c r="AH582" i="5"/>
  <c r="AH670" i="5"/>
  <c r="AG670" i="5"/>
  <c r="AI158" i="7"/>
  <c r="AH158" i="7"/>
  <c r="AI472" i="7"/>
  <c r="AH472" i="7"/>
  <c r="AH740" i="7"/>
  <c r="AI740" i="7"/>
  <c r="AH958" i="7"/>
  <c r="AI958" i="7"/>
  <c r="AG569" i="3"/>
  <c r="AH569" i="3"/>
  <c r="AH498" i="3"/>
  <c r="AG498" i="3"/>
  <c r="AI628" i="7"/>
  <c r="AH628" i="7"/>
  <c r="AH408" i="3"/>
  <c r="AG408" i="3"/>
  <c r="AH109" i="7"/>
  <c r="AI109" i="7"/>
  <c r="AI545" i="7"/>
  <c r="AH545" i="7"/>
  <c r="AH773" i="7"/>
  <c r="AI773" i="7"/>
  <c r="AH957" i="7"/>
  <c r="AI957" i="7"/>
  <c r="AH1169" i="7"/>
  <c r="AI1169" i="7"/>
  <c r="AH122" i="7"/>
  <c r="AI122" i="7"/>
  <c r="AH338" i="7"/>
  <c r="AI338" i="7"/>
  <c r="AH468" i="7"/>
  <c r="AI468" i="7"/>
  <c r="AI666" i="7"/>
  <c r="AH666" i="7"/>
  <c r="AH950" i="7"/>
  <c r="AI950" i="7"/>
  <c r="AG960" i="3"/>
  <c r="AH960" i="3"/>
  <c r="AG1119" i="3"/>
  <c r="AH1119" i="3"/>
  <c r="AG731" i="3"/>
  <c r="AH731" i="3"/>
  <c r="AG603" i="3"/>
  <c r="AH603" i="3"/>
  <c r="AH416" i="5"/>
  <c r="AG416" i="5"/>
  <c r="AH610" i="5"/>
  <c r="AG610" i="5"/>
  <c r="AH706" i="5"/>
  <c r="AG706" i="5"/>
  <c r="AH826" i="5"/>
  <c r="AG826" i="5"/>
  <c r="AG964" i="5"/>
  <c r="AH964" i="5"/>
  <c r="AG1105" i="3"/>
  <c r="AH1105" i="3"/>
  <c r="AG925" i="3"/>
  <c r="AH925" i="3"/>
  <c r="AG625" i="3"/>
  <c r="AH625" i="3"/>
  <c r="AG181" i="3"/>
  <c r="AH181" i="3"/>
  <c r="AH386" i="3"/>
  <c r="AG386" i="3"/>
  <c r="AH934" i="3"/>
  <c r="AG934" i="3"/>
  <c r="AG818" i="3"/>
  <c r="AH818" i="3"/>
  <c r="AG586" i="3"/>
  <c r="AH586" i="3"/>
  <c r="AG980" i="3"/>
  <c r="AH980" i="3"/>
  <c r="AG896" i="3"/>
  <c r="AH896" i="3"/>
  <c r="AG828" i="3"/>
  <c r="AH828" i="3"/>
  <c r="AH452" i="3"/>
  <c r="AG452" i="3"/>
  <c r="AH336" i="3"/>
  <c r="AG336" i="3"/>
  <c r="AH140" i="3"/>
  <c r="AG140" i="3"/>
  <c r="AG1175" i="3"/>
  <c r="AH1175" i="3"/>
  <c r="AG1095" i="3"/>
  <c r="AH1095" i="3"/>
  <c r="AH1051" i="3"/>
  <c r="AG1051" i="3"/>
  <c r="AH995" i="3"/>
  <c r="AG995" i="3"/>
  <c r="AG931" i="3"/>
  <c r="AH931" i="3"/>
  <c r="AG875" i="3"/>
  <c r="AH875" i="3"/>
  <c r="AG843" i="3"/>
  <c r="AH843" i="3"/>
  <c r="AG811" i="3"/>
  <c r="AH811" i="3"/>
  <c r="AH519" i="3"/>
  <c r="AG519" i="3"/>
  <c r="AG455" i="3"/>
  <c r="AH455" i="3"/>
  <c r="AG347" i="3"/>
  <c r="AH347" i="3"/>
  <c r="AH299" i="3"/>
  <c r="AG299" i="3"/>
  <c r="AG259" i="3"/>
  <c r="AH259" i="3"/>
  <c r="AG119" i="3"/>
  <c r="AH119" i="3"/>
  <c r="AH34" i="5"/>
  <c r="AG34" i="5"/>
  <c r="AH92" i="5"/>
  <c r="AG92" i="5"/>
  <c r="AH124" i="5"/>
  <c r="AG124" i="5"/>
  <c r="AH170" i="5"/>
  <c r="AG170" i="5"/>
  <c r="AG188" i="5"/>
  <c r="AH188" i="5"/>
  <c r="AH204" i="5"/>
  <c r="AG204" i="5"/>
  <c r="AH220" i="5"/>
  <c r="AG220" i="5"/>
  <c r="AH242" i="5"/>
  <c r="AG242" i="5"/>
  <c r="AH274" i="5"/>
  <c r="AG274" i="5"/>
  <c r="AG290" i="5"/>
  <c r="AH290" i="5"/>
  <c r="AG364" i="5"/>
  <c r="AH364" i="5"/>
  <c r="AG394" i="5"/>
  <c r="AH394" i="5"/>
  <c r="AG526" i="5"/>
  <c r="AH526" i="5"/>
  <c r="AG558" i="5"/>
  <c r="AH558" i="5"/>
  <c r="AG590" i="5"/>
  <c r="AH590" i="5"/>
  <c r="AH654" i="5"/>
  <c r="AG654" i="5"/>
  <c r="AH718" i="5"/>
  <c r="AG718" i="5"/>
  <c r="AG1026" i="5"/>
  <c r="AH1026" i="5"/>
  <c r="AG1058" i="5"/>
  <c r="AH1058" i="5"/>
  <c r="AH56" i="7"/>
  <c r="AI56" i="7"/>
  <c r="AH146" i="7"/>
  <c r="AI146" i="7"/>
  <c r="AH224" i="7"/>
  <c r="AI224" i="7"/>
  <c r="AH302" i="7"/>
  <c r="AI302" i="7"/>
  <c r="AH392" i="7"/>
  <c r="AI392" i="7"/>
  <c r="AH458" i="7"/>
  <c r="AI458" i="7"/>
  <c r="AI524" i="7"/>
  <c r="AH524" i="7"/>
  <c r="AI608" i="7"/>
  <c r="AH608" i="7"/>
  <c r="AI678" i="7"/>
  <c r="AH678" i="7"/>
  <c r="AH726" i="7"/>
  <c r="AI726" i="7"/>
  <c r="AH780" i="7"/>
  <c r="AI780" i="7"/>
  <c r="AH844" i="7"/>
  <c r="AI844" i="7"/>
  <c r="AH934" i="7"/>
  <c r="AI934" i="7"/>
  <c r="AH1028" i="7"/>
  <c r="AI1028" i="7"/>
  <c r="AH1080" i="7"/>
  <c r="AI1080" i="7"/>
  <c r="AG745" i="3"/>
  <c r="AH745" i="3"/>
  <c r="AG681" i="3"/>
  <c r="AH681" i="3"/>
  <c r="AG617" i="3"/>
  <c r="AH617" i="3"/>
  <c r="AG297" i="3"/>
  <c r="AH297" i="3"/>
  <c r="AG273" i="3"/>
  <c r="AH273" i="3"/>
  <c r="AG89" i="3"/>
  <c r="AH89" i="3"/>
  <c r="AH167" i="5"/>
  <c r="AG167" i="5"/>
  <c r="AG531" i="5"/>
  <c r="AH531" i="5"/>
  <c r="AG563" i="5"/>
  <c r="AH563" i="5"/>
  <c r="AG958" i="3"/>
  <c r="AH958" i="3"/>
  <c r="AG190" i="3"/>
  <c r="AH190" i="3"/>
  <c r="AH138" i="7"/>
  <c r="AI138" i="7"/>
  <c r="AI312" i="7"/>
  <c r="AH312" i="7"/>
  <c r="AI604" i="7"/>
  <c r="AH604" i="7"/>
  <c r="AH816" i="7"/>
  <c r="AI816" i="7"/>
  <c r="AH1096" i="7"/>
  <c r="AI1096" i="7"/>
  <c r="AH1192" i="7"/>
  <c r="AI1192" i="7"/>
  <c r="AG976" i="3"/>
  <c r="AH976" i="3"/>
  <c r="AG772" i="3"/>
  <c r="AH772" i="3"/>
  <c r="AG444" i="3"/>
  <c r="AH444" i="3"/>
  <c r="AH105" i="7"/>
  <c r="AI105" i="7"/>
  <c r="AI181" i="7"/>
  <c r="AH181" i="7"/>
  <c r="AH341" i="7"/>
  <c r="AI341" i="7"/>
  <c r="AI413" i="7"/>
  <c r="AH413" i="7"/>
  <c r="AH533" i="7"/>
  <c r="AI533" i="7"/>
  <c r="AI613" i="7"/>
  <c r="AH613" i="7"/>
  <c r="AI685" i="7"/>
  <c r="AH685" i="7"/>
  <c r="AI757" i="7"/>
  <c r="AH757" i="7"/>
  <c r="AH817" i="7"/>
  <c r="AI817" i="7"/>
  <c r="AH893" i="7"/>
  <c r="AI893" i="7"/>
  <c r="AI945" i="7"/>
  <c r="AH945" i="7"/>
  <c r="AI993" i="7"/>
  <c r="AH993" i="7"/>
  <c r="AI1045" i="7"/>
  <c r="AH1045" i="7"/>
  <c r="AI1097" i="7"/>
  <c r="AH1097" i="7"/>
  <c r="AH1157" i="7"/>
  <c r="AI1157" i="7"/>
  <c r="AG1050" i="3"/>
  <c r="AH1050" i="3"/>
  <c r="AG850" i="3"/>
  <c r="AH850" i="3"/>
  <c r="AH366" i="3"/>
  <c r="AG366" i="3"/>
  <c r="AH82" i="3"/>
  <c r="AG82" i="3"/>
  <c r="AI68" i="7"/>
  <c r="AH68" i="7"/>
  <c r="AI110" i="7"/>
  <c r="AH110" i="7"/>
  <c r="AH162" i="7"/>
  <c r="AI162" i="7"/>
  <c r="AH212" i="7"/>
  <c r="AI212" i="7"/>
  <c r="AH264" i="7"/>
  <c r="AI264" i="7"/>
  <c r="AI326" i="7"/>
  <c r="AH326" i="7"/>
  <c r="AI370" i="7"/>
  <c r="AH370" i="7"/>
  <c r="AH410" i="7"/>
  <c r="AI410" i="7"/>
  <c r="AH448" i="7"/>
  <c r="AI448" i="7"/>
  <c r="AH500" i="7"/>
  <c r="AI500" i="7"/>
  <c r="AI616" i="7"/>
  <c r="AH616" i="7"/>
  <c r="AH654" i="7"/>
  <c r="AI654" i="7"/>
  <c r="AH706" i="7"/>
  <c r="AI706" i="7"/>
  <c r="AI790" i="7"/>
  <c r="AH790" i="7"/>
  <c r="AH848" i="7"/>
  <c r="AI848" i="7"/>
  <c r="AH930" i="7"/>
  <c r="AI930" i="7"/>
  <c r="AH1018" i="7"/>
  <c r="AI1018" i="7"/>
  <c r="AI1082" i="7"/>
  <c r="AH1082" i="7"/>
  <c r="AH1128" i="7"/>
  <c r="AI1128" i="7"/>
  <c r="AG1116" i="3"/>
  <c r="AH1116" i="3"/>
  <c r="AG984" i="3"/>
  <c r="AH984" i="3"/>
  <c r="AG1183" i="3"/>
  <c r="AH1183" i="3"/>
  <c r="AG779" i="3"/>
  <c r="AH779" i="3"/>
  <c r="AG715" i="3"/>
  <c r="AH715" i="3"/>
  <c r="AG651" i="3"/>
  <c r="AH651" i="3"/>
  <c r="AG587" i="3"/>
  <c r="AH587" i="3"/>
  <c r="AG507" i="3"/>
  <c r="AH507" i="3"/>
  <c r="AH24" i="5"/>
  <c r="AG24" i="5"/>
  <c r="AH82" i="5"/>
  <c r="AG82" i="5"/>
  <c r="AG146" i="5"/>
  <c r="AH146" i="5"/>
  <c r="AH280" i="5"/>
  <c r="AG280" i="5"/>
  <c r="AG328" i="5"/>
  <c r="AH328" i="5"/>
  <c r="AG408" i="5"/>
  <c r="AH408" i="5"/>
  <c r="AH434" i="5"/>
  <c r="AG434" i="5"/>
  <c r="AG466" i="5"/>
  <c r="AH466" i="5"/>
  <c r="AH498" i="5"/>
  <c r="AG498" i="5"/>
  <c r="AG608" i="5"/>
  <c r="AH608" i="5"/>
  <c r="AG640" i="5"/>
  <c r="AH640" i="5"/>
  <c r="AG672" i="5"/>
  <c r="AH672" i="5"/>
  <c r="AH704" i="5"/>
  <c r="AG704" i="5"/>
  <c r="AH736" i="5"/>
  <c r="AG736" i="5"/>
  <c r="AH784" i="5"/>
  <c r="AG784" i="5"/>
  <c r="AH810" i="5"/>
  <c r="AG810" i="5"/>
  <c r="AH852" i="5"/>
  <c r="AG852" i="5"/>
  <c r="AG884" i="5"/>
  <c r="AH884" i="5"/>
  <c r="AH916" i="5"/>
  <c r="AG916" i="5"/>
  <c r="AG946" i="5"/>
  <c r="AH946" i="5"/>
  <c r="AG962" i="5"/>
  <c r="AH962" i="5"/>
  <c r="AH978" i="5"/>
  <c r="AG978" i="5"/>
  <c r="AG994" i="5"/>
  <c r="AH994" i="5"/>
  <c r="AG1092" i="5"/>
  <c r="AH1092" i="5"/>
  <c r="AG630" i="3"/>
  <c r="AH630" i="3"/>
  <c r="AG266" i="3"/>
  <c r="AH266" i="3"/>
  <c r="AH46" i="3"/>
  <c r="AG46" i="3"/>
  <c r="AG1197" i="3"/>
  <c r="AH1197" i="3"/>
  <c r="AG1133" i="3"/>
  <c r="AH1133" i="3"/>
  <c r="AG1069" i="3"/>
  <c r="AH1069" i="3"/>
  <c r="AG1009" i="3"/>
  <c r="AH1009" i="3"/>
  <c r="AH941" i="3"/>
  <c r="AG941" i="3"/>
  <c r="AH877" i="3"/>
  <c r="AG877" i="3"/>
  <c r="AG769" i="3"/>
  <c r="AH769" i="3"/>
  <c r="AG705" i="3"/>
  <c r="AH705" i="3"/>
  <c r="AG641" i="3"/>
  <c r="AH641" i="3"/>
  <c r="AG577" i="3"/>
  <c r="AH577" i="3"/>
  <c r="AG545" i="3"/>
  <c r="AH545" i="3"/>
  <c r="AH481" i="3"/>
  <c r="AG481" i="3"/>
  <c r="AG397" i="3"/>
  <c r="AH397" i="3"/>
  <c r="AG305" i="3"/>
  <c r="AH305" i="3"/>
  <c r="AG149" i="3"/>
  <c r="AH149" i="3"/>
  <c r="AG81" i="3"/>
  <c r="AH81" i="3"/>
  <c r="AG37" i="5"/>
  <c r="AH37" i="5"/>
  <c r="AG57" i="5"/>
  <c r="AH57" i="5"/>
  <c r="AH95" i="5"/>
  <c r="AG95" i="5"/>
  <c r="AG119" i="5"/>
  <c r="AH119" i="5"/>
  <c r="AH141" i="5"/>
  <c r="AG141" i="5"/>
  <c r="AH183" i="5"/>
  <c r="AG183" i="5"/>
  <c r="AG255" i="5"/>
  <c r="AH255" i="5"/>
  <c r="AG279" i="5"/>
  <c r="AH279" i="5"/>
  <c r="AH319" i="5"/>
  <c r="AG319" i="5"/>
  <c r="AH423" i="5"/>
  <c r="AG423" i="5"/>
  <c r="AH481" i="5"/>
  <c r="AG481" i="5"/>
  <c r="AH517" i="5"/>
  <c r="AG517" i="5"/>
  <c r="AG615" i="5"/>
  <c r="AH615" i="5"/>
  <c r="AG743" i="5"/>
  <c r="AH743" i="5"/>
  <c r="AG753" i="5"/>
  <c r="AH753" i="5"/>
  <c r="AH781" i="5"/>
  <c r="AG781" i="5"/>
  <c r="AH805" i="5"/>
  <c r="AG805" i="5"/>
  <c r="AG841" i="5"/>
  <c r="AH841" i="5"/>
  <c r="AH873" i="5"/>
  <c r="AG873" i="5"/>
  <c r="AH905" i="5"/>
  <c r="AG905" i="5"/>
  <c r="AH937" i="5"/>
  <c r="AG937" i="5"/>
  <c r="AG967" i="5"/>
  <c r="AH967" i="5"/>
  <c r="AH999" i="5"/>
  <c r="AG999" i="5"/>
  <c r="AH1023" i="5"/>
  <c r="AG1023" i="5"/>
  <c r="AG1039" i="5"/>
  <c r="AH1039" i="5"/>
  <c r="AG1055" i="5"/>
  <c r="AH1055" i="5"/>
  <c r="AH1097" i="5"/>
  <c r="AG1097" i="5"/>
  <c r="AG1129" i="5"/>
  <c r="AH1129" i="5"/>
  <c r="AG1185" i="5"/>
  <c r="AH1185" i="5"/>
  <c r="AH1178" i="3"/>
  <c r="AG1178" i="3"/>
  <c r="AG826" i="3"/>
  <c r="AH826" i="3"/>
  <c r="AH430" i="3"/>
  <c r="AG430" i="3"/>
  <c r="AG50" i="3"/>
  <c r="AH50" i="3"/>
  <c r="AG912" i="3"/>
  <c r="AH912" i="3"/>
  <c r="AI81" i="7"/>
  <c r="AH81" i="7"/>
  <c r="AH185" i="7"/>
  <c r="AI185" i="7"/>
  <c r="AH257" i="7"/>
  <c r="AI257" i="7"/>
  <c r="AI365" i="7"/>
  <c r="AH365" i="7"/>
  <c r="AH421" i="7"/>
  <c r="AI421" i="7"/>
  <c r="AH525" i="7"/>
  <c r="AI525" i="7"/>
  <c r="AH625" i="7"/>
  <c r="AI625" i="7"/>
  <c r="AI677" i="7"/>
  <c r="AH677" i="7"/>
  <c r="AI733" i="7"/>
  <c r="AH733" i="7"/>
  <c r="AH785" i="7"/>
  <c r="AI785" i="7"/>
  <c r="AH857" i="7"/>
  <c r="AI857" i="7"/>
  <c r="AH913" i="7"/>
  <c r="AI913" i="7"/>
  <c r="AI965" i="7"/>
  <c r="AH965" i="7"/>
  <c r="AH1017" i="7"/>
  <c r="AI1017" i="7"/>
  <c r="AH1069" i="7"/>
  <c r="AI1069" i="7"/>
  <c r="AI1121" i="7"/>
  <c r="AH1121" i="7"/>
  <c r="AI1173" i="7"/>
  <c r="AH1173" i="7"/>
  <c r="AG1154" i="3"/>
  <c r="AH1154" i="3"/>
  <c r="AH962" i="3"/>
  <c r="AG962" i="3"/>
  <c r="AG742" i="3"/>
  <c r="AH742" i="3"/>
  <c r="AG534" i="3"/>
  <c r="AH534" i="3"/>
  <c r="AG438" i="3"/>
  <c r="AH438" i="3"/>
  <c r="AH278" i="3"/>
  <c r="AG278" i="3"/>
  <c r="AG146" i="3"/>
  <c r="AH146" i="3"/>
  <c r="AH72" i="7"/>
  <c r="AI72" i="7"/>
  <c r="AI116" i="7"/>
  <c r="AH116" i="7"/>
  <c r="AI196" i="7"/>
  <c r="AH196" i="7"/>
  <c r="AH238" i="7"/>
  <c r="AI238" i="7"/>
  <c r="AI276" i="7"/>
  <c r="AH276" i="7"/>
  <c r="AH320" i="7"/>
  <c r="AI320" i="7"/>
  <c r="AH384" i="7"/>
  <c r="AI384" i="7"/>
  <c r="AH432" i="7"/>
  <c r="AI432" i="7"/>
  <c r="AH474" i="7"/>
  <c r="AI474" i="7"/>
  <c r="AH516" i="7"/>
  <c r="AI516" i="7"/>
  <c r="AI620" i="7"/>
  <c r="AH620" i="7"/>
  <c r="AH692" i="7"/>
  <c r="AI692" i="7"/>
  <c r="AH744" i="7"/>
  <c r="AI744" i="7"/>
  <c r="AI784" i="7"/>
  <c r="AH784" i="7"/>
  <c r="AH876" i="7"/>
  <c r="AI876" i="7"/>
  <c r="AI916" i="7"/>
  <c r="AH916" i="7"/>
  <c r="AI976" i="7"/>
  <c r="AH976" i="7"/>
  <c r="AI1024" i="7"/>
  <c r="AH1024" i="7"/>
  <c r="AH1076" i="7"/>
  <c r="AI1076" i="7"/>
  <c r="AH1120" i="7"/>
  <c r="AI1120" i="7"/>
  <c r="AG1080" i="3"/>
  <c r="AH1080" i="3"/>
  <c r="AH972" i="3"/>
  <c r="AG972" i="3"/>
  <c r="AG796" i="3"/>
  <c r="AH796" i="3"/>
  <c r="AG708" i="3"/>
  <c r="AH708" i="3"/>
  <c r="AG596" i="3"/>
  <c r="AH596" i="3"/>
  <c r="AG548" i="3"/>
  <c r="AH548" i="3"/>
  <c r="AG440" i="3"/>
  <c r="AH440" i="3"/>
  <c r="AG316" i="3"/>
  <c r="AH316" i="3"/>
  <c r="AG152" i="3"/>
  <c r="AH152" i="3"/>
  <c r="AG1139" i="3"/>
  <c r="AH1139" i="3"/>
  <c r="AH1047" i="3"/>
  <c r="AG1047" i="3"/>
  <c r="AG991" i="3"/>
  <c r="AH991" i="3"/>
  <c r="AG927" i="3"/>
  <c r="AH927" i="3"/>
  <c r="AG807" i="3"/>
  <c r="AH807" i="3"/>
  <c r="AG771" i="3"/>
  <c r="AH771" i="3"/>
  <c r="AG739" i="3"/>
  <c r="AH739" i="3"/>
  <c r="AG707" i="3"/>
  <c r="AH707" i="3"/>
  <c r="AG675" i="3"/>
  <c r="AH675" i="3"/>
  <c r="AG643" i="3"/>
  <c r="AH643" i="3"/>
  <c r="AG611" i="3"/>
  <c r="AH611" i="3"/>
  <c r="AG579" i="3"/>
  <c r="AH579" i="3"/>
  <c r="AG547" i="3"/>
  <c r="AH547" i="3"/>
  <c r="AG483" i="3"/>
  <c r="AH483" i="3"/>
  <c r="AH419" i="3"/>
  <c r="AG419" i="3"/>
  <c r="AG355" i="3"/>
  <c r="AH355" i="3"/>
  <c r="AH191" i="3"/>
  <c r="AG191" i="3"/>
  <c r="AH147" i="3"/>
  <c r="AG147" i="3"/>
  <c r="AG115" i="3"/>
  <c r="AH115" i="3"/>
  <c r="AH51" i="3"/>
  <c r="AG51" i="3"/>
  <c r="AH22" i="5"/>
  <c r="AG22" i="5"/>
  <c r="AH44" i="5"/>
  <c r="AG44" i="5"/>
  <c r="AH78" i="5"/>
  <c r="AG78" i="5"/>
  <c r="AH102" i="5"/>
  <c r="AG102" i="5"/>
  <c r="AG140" i="5"/>
  <c r="AH140" i="5"/>
  <c r="AG254" i="5"/>
  <c r="AH254" i="5"/>
  <c r="AG294" i="5"/>
  <c r="AH294" i="5"/>
  <c r="AG320" i="5"/>
  <c r="AH320" i="5"/>
  <c r="AG336" i="5"/>
  <c r="AH336" i="5"/>
  <c r="AH368" i="5"/>
  <c r="AG368" i="5"/>
  <c r="AH404" i="5"/>
  <c r="AG404" i="5"/>
  <c r="AH438" i="5"/>
  <c r="AG438" i="5"/>
  <c r="AG486" i="5"/>
  <c r="AH486" i="5"/>
  <c r="AG518" i="5"/>
  <c r="AH518" i="5"/>
  <c r="AG548" i="5"/>
  <c r="AH548" i="5"/>
  <c r="AG580" i="5"/>
  <c r="AH580" i="5"/>
  <c r="AH616" i="5"/>
  <c r="AG616" i="5"/>
  <c r="AH644" i="5"/>
  <c r="AG644" i="5"/>
  <c r="AH676" i="5"/>
  <c r="AG676" i="5"/>
  <c r="AH694" i="5"/>
  <c r="AG694" i="5"/>
  <c r="AH724" i="5"/>
  <c r="AG724" i="5"/>
  <c r="AH742" i="5"/>
  <c r="AG742" i="5"/>
  <c r="AH760" i="5"/>
  <c r="AG760" i="5"/>
  <c r="AG788" i="5"/>
  <c r="AH788" i="5"/>
  <c r="AG814" i="5"/>
  <c r="AH814" i="5"/>
  <c r="AH838" i="5"/>
  <c r="AG838" i="5"/>
  <c r="AH872" i="5"/>
  <c r="AG872" i="5"/>
  <c r="AH904" i="5"/>
  <c r="AG904" i="5"/>
  <c r="AG936" i="5"/>
  <c r="AH936" i="5"/>
  <c r="AH952" i="5"/>
  <c r="AG952" i="5"/>
  <c r="AG968" i="5"/>
  <c r="AH968" i="5"/>
  <c r="AH984" i="5"/>
  <c r="AG984" i="5"/>
  <c r="AG1000" i="5"/>
  <c r="AH1000" i="5"/>
  <c r="AH1032" i="5"/>
  <c r="AG1032" i="5"/>
  <c r="AG1062" i="5"/>
  <c r="AH1062" i="5"/>
  <c r="AH1108" i="5"/>
  <c r="AG1108" i="5"/>
  <c r="AH1124" i="5"/>
  <c r="AG1124" i="5"/>
  <c r="AH1140" i="5"/>
  <c r="AG1140" i="5"/>
  <c r="AH1156" i="5"/>
  <c r="AG1156" i="5"/>
  <c r="AH1172" i="5"/>
  <c r="AG1172" i="5"/>
  <c r="AH1188" i="5"/>
  <c r="AG1188" i="5"/>
  <c r="AG1208" i="5"/>
  <c r="AH1208" i="5"/>
  <c r="AG982" i="3"/>
  <c r="AH982" i="3"/>
  <c r="AG758" i="3"/>
  <c r="AH758" i="3"/>
  <c r="AG462" i="3"/>
  <c r="AH462" i="3"/>
  <c r="AG254" i="3"/>
  <c r="AH254" i="3"/>
  <c r="AI22" i="7"/>
  <c r="AH22" i="7"/>
  <c r="AH126" i="7"/>
  <c r="AI126" i="7"/>
  <c r="AI270" i="7"/>
  <c r="AH270" i="7"/>
  <c r="AH362" i="7"/>
  <c r="AI362" i="7"/>
  <c r="AI568" i="7"/>
  <c r="AH568" i="7"/>
  <c r="AI644" i="7"/>
  <c r="AH644" i="7"/>
  <c r="AI732" i="7"/>
  <c r="AH732" i="7"/>
  <c r="AH838" i="7"/>
  <c r="AI838" i="7"/>
  <c r="AH992" i="7"/>
  <c r="AI992" i="7"/>
  <c r="AG1189" i="3"/>
  <c r="AH1189" i="3"/>
  <c r="AG1125" i="3"/>
  <c r="AH1125" i="3"/>
  <c r="AG1061" i="3"/>
  <c r="AH1061" i="3"/>
  <c r="AG1017" i="3"/>
  <c r="AH1017" i="3"/>
  <c r="AG965" i="3"/>
  <c r="AH965" i="3"/>
  <c r="AH901" i="3"/>
  <c r="AG901" i="3"/>
  <c r="AG789" i="3"/>
  <c r="AH789" i="3"/>
  <c r="AG725" i="3"/>
  <c r="AH725" i="3"/>
  <c r="AG661" i="3"/>
  <c r="AH661" i="3"/>
  <c r="AG597" i="3"/>
  <c r="AH597" i="3"/>
  <c r="AG553" i="3"/>
  <c r="AH553" i="3"/>
  <c r="AH473" i="3"/>
  <c r="AG473" i="3"/>
  <c r="AH421" i="3"/>
  <c r="AG421" i="3"/>
  <c r="AG349" i="3"/>
  <c r="AH349" i="3"/>
  <c r="AG189" i="3"/>
  <c r="AH189" i="3"/>
  <c r="AG153" i="3"/>
  <c r="AH153" i="3"/>
  <c r="AG101" i="3"/>
  <c r="AH101" i="3"/>
  <c r="AH59" i="5"/>
  <c r="AG59" i="5"/>
  <c r="AG69" i="5"/>
  <c r="AH69" i="5"/>
  <c r="AH99" i="5"/>
  <c r="AG99" i="5"/>
  <c r="AH123" i="5"/>
  <c r="AG123" i="5"/>
  <c r="AG147" i="5"/>
  <c r="AH147" i="5"/>
  <c r="AH203" i="5"/>
  <c r="AG203" i="5"/>
  <c r="AH339" i="5"/>
  <c r="AG339" i="5"/>
  <c r="AH427" i="5"/>
  <c r="AG427" i="5"/>
  <c r="AH459" i="5"/>
  <c r="AG459" i="5"/>
  <c r="AH497" i="5"/>
  <c r="AG497" i="5"/>
  <c r="AG529" i="5"/>
  <c r="AH529" i="5"/>
  <c r="AG561" i="5"/>
  <c r="AH561" i="5"/>
  <c r="AH593" i="5"/>
  <c r="AG593" i="5"/>
  <c r="AH609" i="5"/>
  <c r="AG609" i="5"/>
  <c r="AH641" i="5"/>
  <c r="AG641" i="5"/>
  <c r="AH667" i="5"/>
  <c r="AG667" i="5"/>
  <c r="AG689" i="5"/>
  <c r="AH689" i="5"/>
  <c r="AG715" i="5"/>
  <c r="AH715" i="5"/>
  <c r="AG733" i="5"/>
  <c r="AH733" i="5"/>
  <c r="AG763" i="5"/>
  <c r="AH763" i="5"/>
  <c r="AH801" i="5"/>
  <c r="AG801" i="5"/>
  <c r="AH845" i="5"/>
  <c r="AG845" i="5"/>
  <c r="AH877" i="5"/>
  <c r="AG877" i="5"/>
  <c r="AH909" i="5"/>
  <c r="AG909" i="5"/>
  <c r="AH945" i="5"/>
  <c r="AG945" i="5"/>
  <c r="AG961" i="5"/>
  <c r="AH961" i="5"/>
  <c r="AG977" i="5"/>
  <c r="AH977" i="5"/>
  <c r="AG993" i="5"/>
  <c r="AH993" i="5"/>
  <c r="AH1005" i="5"/>
  <c r="AG1005" i="5"/>
  <c r="AH1021" i="5"/>
  <c r="AG1021" i="5"/>
  <c r="AH1037" i="5"/>
  <c r="AG1037" i="5"/>
  <c r="AH1053" i="5"/>
  <c r="AG1053" i="5"/>
  <c r="AH1093" i="5"/>
  <c r="AG1093" i="5"/>
  <c r="AH1123" i="5"/>
  <c r="AG1123" i="5"/>
  <c r="AH1163" i="5"/>
  <c r="AG1163" i="5"/>
  <c r="AG1195" i="5"/>
  <c r="AH1195" i="5"/>
  <c r="AH1210" i="3"/>
  <c r="AG1210" i="3"/>
  <c r="AG998" i="3"/>
  <c r="AH998" i="3"/>
  <c r="AG738" i="3"/>
  <c r="AH738" i="3"/>
  <c r="AG482" i="3"/>
  <c r="AH482" i="3"/>
  <c r="AG322" i="3"/>
  <c r="AH322" i="3"/>
  <c r="AH162" i="3"/>
  <c r="AG162" i="3"/>
  <c r="AH32" i="7"/>
  <c r="AI32" i="7"/>
  <c r="AH144" i="7"/>
  <c r="AI144" i="7"/>
  <c r="AI252" i="7"/>
  <c r="AH252" i="7"/>
  <c r="AH438" i="7"/>
  <c r="AI438" i="7"/>
  <c r="AI554" i="7"/>
  <c r="AH554" i="7"/>
  <c r="AH728" i="7"/>
  <c r="AI728" i="7"/>
  <c r="AH890" i="7"/>
  <c r="AI890" i="7"/>
  <c r="AH1192" i="3"/>
  <c r="AG1192" i="3"/>
  <c r="AG968" i="3"/>
  <c r="AH968" i="3"/>
  <c r="AG800" i="3"/>
  <c r="AH800" i="3"/>
  <c r="AG656" i="3"/>
  <c r="AH656" i="3"/>
  <c r="AH472" i="3"/>
  <c r="AG472" i="3"/>
  <c r="AH356" i="3"/>
  <c r="AG356" i="3"/>
  <c r="AG276" i="3"/>
  <c r="AH276" i="3"/>
  <c r="AH56" i="3"/>
  <c r="AG56" i="3"/>
  <c r="AH27" i="7"/>
  <c r="AI27" i="7"/>
  <c r="AH43" i="7"/>
  <c r="AI43" i="7"/>
  <c r="AH59" i="7"/>
  <c r="AI59" i="7"/>
  <c r="AH79" i="7"/>
  <c r="AI79" i="7"/>
  <c r="AH111" i="7"/>
  <c r="AI111" i="7"/>
  <c r="AI151" i="7"/>
  <c r="AH151" i="7"/>
  <c r="AI183" i="7"/>
  <c r="AH183" i="7"/>
  <c r="AI199" i="7"/>
  <c r="AH199" i="7"/>
  <c r="AI231" i="7"/>
  <c r="AH231" i="7"/>
  <c r="AH271" i="7"/>
  <c r="AI271" i="7"/>
  <c r="AI299" i="7"/>
  <c r="AH299" i="7"/>
  <c r="AI323" i="7"/>
  <c r="AH323" i="7"/>
  <c r="AI351" i="7"/>
  <c r="AH351" i="7"/>
  <c r="AI371" i="7"/>
  <c r="AH371" i="7"/>
  <c r="AH387" i="7"/>
  <c r="AI387" i="7"/>
  <c r="AI403" i="7"/>
  <c r="AH403" i="7"/>
  <c r="AH419" i="7"/>
  <c r="AI419" i="7"/>
  <c r="AH439" i="7"/>
  <c r="AI439" i="7"/>
  <c r="AH471" i="7"/>
  <c r="AI471" i="7"/>
  <c r="AH503" i="7"/>
  <c r="AI503" i="7"/>
  <c r="AI547" i="7"/>
  <c r="AH547" i="7"/>
  <c r="AI591" i="7"/>
  <c r="AH591" i="7"/>
  <c r="AH639" i="7"/>
  <c r="AI639" i="7"/>
  <c r="AI663" i="7"/>
  <c r="AH663" i="7"/>
  <c r="AH703" i="7"/>
  <c r="AI703" i="7"/>
  <c r="AI727" i="7"/>
  <c r="AH727" i="7"/>
  <c r="AH767" i="7"/>
  <c r="AI767" i="7"/>
  <c r="AH819" i="7"/>
  <c r="AI819" i="7"/>
  <c r="AH839" i="7"/>
  <c r="AI839" i="7"/>
  <c r="AH859" i="7"/>
  <c r="AI859" i="7"/>
  <c r="AI1039" i="7"/>
  <c r="AH1039" i="7"/>
  <c r="AH1055" i="7"/>
  <c r="AI1055" i="7"/>
  <c r="AH1071" i="7"/>
  <c r="AI1071" i="7"/>
  <c r="AH1087" i="7"/>
  <c r="AI1087" i="7"/>
  <c r="AH1103" i="7"/>
  <c r="AI1103" i="7"/>
  <c r="AH1119" i="7"/>
  <c r="AI1119" i="7"/>
  <c r="AH1135" i="7"/>
  <c r="AI1135" i="7"/>
  <c r="AH1151" i="7"/>
  <c r="AI1151" i="7"/>
  <c r="AH1167" i="7"/>
  <c r="AI1167" i="7"/>
  <c r="AH1183" i="7"/>
  <c r="AI1183" i="7"/>
  <c r="AH1199" i="7"/>
  <c r="AI1199" i="7"/>
  <c r="AG246" i="3"/>
  <c r="AH246" i="3"/>
  <c r="AI150" i="7"/>
  <c r="AH150" i="7"/>
  <c r="AH288" i="7"/>
  <c r="AI288" i="7"/>
  <c r="AI402" i="7"/>
  <c r="AH402" i="7"/>
  <c r="AH496" i="7"/>
  <c r="AI496" i="7"/>
  <c r="AI618" i="7"/>
  <c r="AH618" i="7"/>
  <c r="AI788" i="7"/>
  <c r="AH788" i="7"/>
  <c r="AH914" i="7"/>
  <c r="AI914" i="7"/>
  <c r="AH1084" i="7"/>
  <c r="AI1084" i="7"/>
  <c r="AH1160" i="7"/>
  <c r="AI1160" i="7"/>
  <c r="AH1206" i="7"/>
  <c r="AI1206" i="7"/>
  <c r="AG1036" i="3"/>
  <c r="AH1036" i="3"/>
  <c r="AG616" i="3"/>
  <c r="AH616" i="3"/>
  <c r="AG248" i="3"/>
  <c r="AH248" i="3"/>
  <c r="AH156" i="3"/>
  <c r="AG156" i="3"/>
  <c r="AI53" i="7"/>
  <c r="AH53" i="7"/>
  <c r="AH101" i="7"/>
  <c r="AI101" i="7"/>
  <c r="AH157" i="7"/>
  <c r="AI157" i="7"/>
  <c r="AH193" i="7"/>
  <c r="AI193" i="7"/>
  <c r="AH305" i="7"/>
  <c r="AI305" i="7"/>
  <c r="AI389" i="7"/>
  <c r="AH389" i="7"/>
  <c r="AH429" i="7"/>
  <c r="AI429" i="7"/>
  <c r="AI537" i="7"/>
  <c r="AH537" i="7"/>
  <c r="AI577" i="7"/>
  <c r="AH577" i="7"/>
  <c r="AI641" i="7"/>
  <c r="AH641" i="7"/>
  <c r="AI681" i="7"/>
  <c r="AH681" i="7"/>
  <c r="AH721" i="7"/>
  <c r="AI721" i="7"/>
  <c r="AH769" i="7"/>
  <c r="AI769" i="7"/>
  <c r="AI809" i="7"/>
  <c r="AH809" i="7"/>
  <c r="AH869" i="7"/>
  <c r="AI869" i="7"/>
  <c r="AI909" i="7"/>
  <c r="AH909" i="7"/>
  <c r="AI953" i="7"/>
  <c r="AH953" i="7"/>
  <c r="AI997" i="7"/>
  <c r="AH997" i="7"/>
  <c r="AI1037" i="7"/>
  <c r="AH1037" i="7"/>
  <c r="AI1077" i="7"/>
  <c r="AH1077" i="7"/>
  <c r="AH1117" i="7"/>
  <c r="AI1117" i="7"/>
  <c r="AI1153" i="7"/>
  <c r="AH1153" i="7"/>
  <c r="AI1193" i="7"/>
  <c r="AH1193" i="7"/>
  <c r="AG546" i="3"/>
  <c r="AH546" i="3"/>
  <c r="AG1020" i="3"/>
  <c r="AH1020" i="3"/>
  <c r="AH324" i="3"/>
  <c r="AG324" i="3"/>
  <c r="AG1035" i="3"/>
  <c r="AH1035" i="3"/>
  <c r="AG839" i="3"/>
  <c r="AH839" i="3"/>
  <c r="AG443" i="3"/>
  <c r="AH443" i="3"/>
  <c r="AG295" i="3"/>
  <c r="AH295" i="3"/>
  <c r="AH178" i="5"/>
  <c r="AG178" i="5"/>
  <c r="AH282" i="5"/>
  <c r="AG282" i="5"/>
  <c r="AH402" i="5"/>
  <c r="AG402" i="5"/>
  <c r="AH70" i="7"/>
  <c r="AI70" i="7"/>
  <c r="AH328" i="7"/>
  <c r="AI328" i="7"/>
  <c r="AH638" i="7"/>
  <c r="AI638" i="7"/>
  <c r="AI792" i="7"/>
  <c r="AH792" i="7"/>
  <c r="AH1092" i="7"/>
  <c r="AI1092" i="7"/>
  <c r="AG225" i="3"/>
  <c r="AH225" i="3"/>
  <c r="AH587" i="5"/>
  <c r="AG587" i="5"/>
  <c r="AG1150" i="3"/>
  <c r="AH1150" i="3"/>
  <c r="AH194" i="7"/>
  <c r="AI194" i="7"/>
  <c r="AH858" i="7"/>
  <c r="AI858" i="7"/>
  <c r="AG696" i="3"/>
  <c r="AH696" i="3"/>
  <c r="AH57" i="7"/>
  <c r="AI57" i="7"/>
  <c r="AH437" i="7"/>
  <c r="AI437" i="7"/>
  <c r="AH833" i="7"/>
  <c r="AI833" i="7"/>
  <c r="AH1061" i="7"/>
  <c r="AI1061" i="7"/>
  <c r="AH978" i="3"/>
  <c r="AG978" i="3"/>
  <c r="AH78" i="7"/>
  <c r="AI78" i="7"/>
  <c r="AI232" i="7"/>
  <c r="AH232" i="7"/>
  <c r="AH378" i="7"/>
  <c r="AI378" i="7"/>
  <c r="AH510" i="7"/>
  <c r="AI510" i="7"/>
  <c r="AI800" i="7"/>
  <c r="AH800" i="7"/>
  <c r="AI1040" i="7"/>
  <c r="AH1040" i="7"/>
  <c r="AG667" i="3"/>
  <c r="AH667" i="3"/>
  <c r="AH491" i="3"/>
  <c r="AG491" i="3"/>
  <c r="AH66" i="5"/>
  <c r="AG66" i="5"/>
  <c r="AG506" i="5"/>
  <c r="AH506" i="5"/>
  <c r="AH738" i="5"/>
  <c r="AG738" i="5"/>
  <c r="AH892" i="5"/>
  <c r="AG892" i="5"/>
  <c r="AG948" i="5"/>
  <c r="AH948" i="5"/>
  <c r="AG1100" i="5"/>
  <c r="AH1100" i="5"/>
  <c r="AG989" i="3"/>
  <c r="AH989" i="3"/>
  <c r="AG753" i="3"/>
  <c r="AH753" i="3"/>
  <c r="AG561" i="3"/>
  <c r="AH561" i="3"/>
  <c r="AH381" i="3"/>
  <c r="AG381" i="3"/>
  <c r="AH41" i="5"/>
  <c r="AG41" i="5"/>
  <c r="AH125" i="5"/>
  <c r="AG125" i="5"/>
  <c r="AG285" i="5"/>
  <c r="AH285" i="5"/>
  <c r="AH373" i="5"/>
  <c r="AG373" i="5"/>
  <c r="AG599" i="5"/>
  <c r="AH599" i="5"/>
  <c r="AG695" i="5"/>
  <c r="AH695" i="5"/>
  <c r="AG759" i="5"/>
  <c r="AH759" i="5"/>
  <c r="AH813" i="5"/>
  <c r="AG813" i="5"/>
  <c r="AH881" i="5"/>
  <c r="AG881" i="5"/>
  <c r="AH1025" i="5"/>
  <c r="AG1025" i="5"/>
  <c r="AH1105" i="5"/>
  <c r="AG1105" i="5"/>
  <c r="AG814" i="3"/>
  <c r="AH814" i="3"/>
  <c r="AG1176" i="3"/>
  <c r="AH1176" i="3"/>
  <c r="AH97" i="7"/>
  <c r="AI97" i="7"/>
  <c r="AH269" i="7"/>
  <c r="AI269" i="7"/>
  <c r="AH541" i="7"/>
  <c r="AI541" i="7"/>
  <c r="AI749" i="7"/>
  <c r="AH749" i="7"/>
  <c r="AI925" i="7"/>
  <c r="AH925" i="7"/>
  <c r="AI1089" i="7"/>
  <c r="AH1089" i="7"/>
  <c r="AH1189" i="7"/>
  <c r="AI1189" i="7"/>
  <c r="AH1122" i="3"/>
  <c r="AG1122" i="3"/>
  <c r="AG666" i="3"/>
  <c r="AH666" i="3"/>
  <c r="AG238" i="3"/>
  <c r="AH238" i="3"/>
  <c r="AI84" i="7"/>
  <c r="AH84" i="7"/>
  <c r="AI250" i="7"/>
  <c r="AH250" i="7"/>
  <c r="AI342" i="7"/>
  <c r="AH342" i="7"/>
  <c r="AH442" i="7"/>
  <c r="AI442" i="7"/>
  <c r="AI632" i="7"/>
  <c r="AH632" i="7"/>
  <c r="AH756" i="7"/>
  <c r="AI756" i="7"/>
  <c r="AH924" i="7"/>
  <c r="AI924" i="7"/>
  <c r="AI1036" i="7"/>
  <c r="AH1036" i="7"/>
  <c r="AH1142" i="7"/>
  <c r="AI1142" i="7"/>
  <c r="AH792" i="3"/>
  <c r="AG792" i="3"/>
  <c r="AH528" i="3"/>
  <c r="AG528" i="3"/>
  <c r="AG236" i="3"/>
  <c r="AH236" i="3"/>
  <c r="AH1031" i="3"/>
  <c r="AG1031" i="3"/>
  <c r="AG911" i="3"/>
  <c r="AH911" i="3"/>
  <c r="AG727" i="3"/>
  <c r="AH727" i="3"/>
  <c r="AG663" i="3"/>
  <c r="AH663" i="3"/>
  <c r="AG599" i="3"/>
  <c r="AH599" i="3"/>
  <c r="AG467" i="3"/>
  <c r="AH467" i="3"/>
  <c r="AH175" i="3"/>
  <c r="AG175" i="3"/>
  <c r="AH95" i="3"/>
  <c r="AG95" i="3"/>
  <c r="AG32" i="5"/>
  <c r="AH32" i="5"/>
  <c r="AH112" i="5"/>
  <c r="AG112" i="5"/>
  <c r="AH296" i="5"/>
  <c r="AG296" i="5"/>
  <c r="AH340" i="5"/>
  <c r="AG340" i="5"/>
  <c r="AG448" i="5"/>
  <c r="AH448" i="5"/>
  <c r="AG524" i="5"/>
  <c r="AH524" i="5"/>
  <c r="AH628" i="5"/>
  <c r="AG628" i="5"/>
  <c r="AH696" i="5"/>
  <c r="AG696" i="5"/>
  <c r="AH744" i="5"/>
  <c r="AG744" i="5"/>
  <c r="AH816" i="5"/>
  <c r="AG816" i="5"/>
  <c r="AG880" i="5"/>
  <c r="AH880" i="5"/>
  <c r="AH958" i="5"/>
  <c r="AG958" i="5"/>
  <c r="AH990" i="5"/>
  <c r="AG990" i="5"/>
  <c r="AG1110" i="5"/>
  <c r="AH1110" i="5"/>
  <c r="AG1142" i="5"/>
  <c r="AH1142" i="5"/>
  <c r="AG1174" i="5"/>
  <c r="AH1174" i="5"/>
  <c r="AG926" i="3"/>
  <c r="AH926" i="3"/>
  <c r="AH434" i="3"/>
  <c r="AG434" i="3"/>
  <c r="AH164" i="7"/>
  <c r="AI164" i="7"/>
  <c r="AI602" i="7"/>
  <c r="AH602" i="7"/>
  <c r="AI746" i="7"/>
  <c r="AH746" i="7"/>
  <c r="AH1008" i="7"/>
  <c r="AI1008" i="7"/>
  <c r="AG1117" i="3"/>
  <c r="AH1117" i="3"/>
  <c r="AG949" i="3"/>
  <c r="AH949" i="3"/>
  <c r="AG709" i="3"/>
  <c r="AH709" i="3"/>
  <c r="AG581" i="3"/>
  <c r="AH581" i="3"/>
  <c r="AH405" i="3"/>
  <c r="AG405" i="3"/>
  <c r="AG173" i="3"/>
  <c r="AH173" i="3"/>
  <c r="AH61" i="5"/>
  <c r="AG61" i="5"/>
  <c r="AH101" i="5"/>
  <c r="AG101" i="5"/>
  <c r="AG267" i="5"/>
  <c r="AH267" i="5"/>
  <c r="AH435" i="5"/>
  <c r="AG435" i="5"/>
  <c r="AH537" i="5"/>
  <c r="AG537" i="5"/>
  <c r="AH619" i="5"/>
  <c r="AG619" i="5"/>
  <c r="AG699" i="5"/>
  <c r="AH699" i="5"/>
  <c r="AG777" i="5"/>
  <c r="AH777" i="5"/>
  <c r="AG853" i="5"/>
  <c r="AH853" i="5"/>
  <c r="AH947" i="5"/>
  <c r="AG947" i="5"/>
  <c r="AG995" i="5"/>
  <c r="AH995" i="5"/>
  <c r="AH1027" i="5"/>
  <c r="AG1027" i="5"/>
  <c r="AH1101" i="5"/>
  <c r="AG1101" i="5"/>
  <c r="AH1203" i="5"/>
  <c r="AG1203" i="5"/>
  <c r="AG942" i="3"/>
  <c r="AH942" i="3"/>
  <c r="AG286" i="3"/>
  <c r="AH286" i="3"/>
  <c r="AI44" i="7"/>
  <c r="AH44" i="7"/>
  <c r="AH450" i="7"/>
  <c r="AI450" i="7"/>
  <c r="AH946" i="7"/>
  <c r="AI946" i="7"/>
  <c r="AG760" i="3"/>
  <c r="AH760" i="3"/>
  <c r="AH436" i="3"/>
  <c r="AG436" i="3"/>
  <c r="AH32" i="3"/>
  <c r="AG32" i="3"/>
  <c r="AH47" i="7"/>
  <c r="AI47" i="7"/>
  <c r="AI83" i="7"/>
  <c r="AH83" i="7"/>
  <c r="AH187" i="7"/>
  <c r="AI187" i="7"/>
  <c r="AH287" i="7"/>
  <c r="AI287" i="7"/>
  <c r="AI327" i="7"/>
  <c r="AH327" i="7"/>
  <c r="AI391" i="7"/>
  <c r="AH391" i="7"/>
  <c r="AH451" i="7"/>
  <c r="AI451" i="7"/>
  <c r="AI563" i="7"/>
  <c r="AH563" i="7"/>
  <c r="AH647" i="7"/>
  <c r="AI647" i="7"/>
  <c r="AI735" i="7"/>
  <c r="AH735" i="7"/>
  <c r="AH827" i="7"/>
  <c r="AI827" i="7"/>
  <c r="AI1043" i="7"/>
  <c r="AH1043" i="7"/>
  <c r="AH1075" i="7"/>
  <c r="AI1075" i="7"/>
  <c r="AH1123" i="7"/>
  <c r="AI1123" i="7"/>
  <c r="AH1171" i="7"/>
  <c r="AI1171" i="7"/>
  <c r="AH1203" i="7"/>
  <c r="AI1203" i="7"/>
  <c r="AI206" i="7"/>
  <c r="AH206" i="7"/>
  <c r="AI508" i="7"/>
  <c r="AH508" i="7"/>
  <c r="AH938" i="7"/>
  <c r="AI938" i="7"/>
  <c r="AH1168" i="7"/>
  <c r="AI1168" i="7"/>
  <c r="AI65" i="7"/>
  <c r="AH65" i="7"/>
  <c r="AH261" i="7"/>
  <c r="AI261" i="7"/>
  <c r="AH397" i="7"/>
  <c r="AI397" i="7"/>
  <c r="AI601" i="7"/>
  <c r="AH601" i="7"/>
  <c r="AI729" i="7"/>
  <c r="AH729" i="7"/>
  <c r="AH829" i="7"/>
  <c r="AI829" i="7"/>
  <c r="AH961" i="7"/>
  <c r="AI961" i="7"/>
  <c r="AH1081" i="7"/>
  <c r="AI1081" i="7"/>
  <c r="AI1165" i="7"/>
  <c r="AH1165" i="7"/>
  <c r="AG506" i="3"/>
  <c r="AH506" i="3"/>
  <c r="AH508" i="3"/>
  <c r="AG508" i="3"/>
  <c r="AG296" i="3"/>
  <c r="AH296" i="3"/>
  <c r="AH899" i="3"/>
  <c r="AG899" i="3"/>
  <c r="AG827" i="3"/>
  <c r="AH827" i="3"/>
  <c r="AG315" i="3"/>
  <c r="AH315" i="3"/>
  <c r="AH179" i="3"/>
  <c r="AG179" i="3"/>
  <c r="AG106" i="5"/>
  <c r="AH106" i="5"/>
  <c r="AH162" i="5"/>
  <c r="AG162" i="5"/>
  <c r="AG196" i="5"/>
  <c r="AH196" i="5"/>
  <c r="AG306" i="5"/>
  <c r="AH306" i="5"/>
  <c r="AG330" i="5"/>
  <c r="AH330" i="5"/>
  <c r="AG1042" i="5"/>
  <c r="AH1042" i="5"/>
  <c r="AH108" i="7"/>
  <c r="AI108" i="7"/>
  <c r="AI262" i="7"/>
  <c r="AH262" i="7"/>
  <c r="AI486" i="7"/>
  <c r="AH486" i="7"/>
  <c r="AH648" i="7"/>
  <c r="AI648" i="7"/>
  <c r="AH804" i="7"/>
  <c r="AI804" i="7"/>
  <c r="AI1054" i="7"/>
  <c r="AH1054" i="7"/>
  <c r="AH201" i="3"/>
  <c r="AG201" i="3"/>
  <c r="AG650" i="3"/>
  <c r="AH650" i="3"/>
  <c r="AI246" i="7"/>
  <c r="AH246" i="7"/>
  <c r="AH926" i="7"/>
  <c r="AI926" i="7"/>
  <c r="AH73" i="7"/>
  <c r="AI73" i="7"/>
  <c r="AI385" i="7"/>
  <c r="AH385" i="7"/>
  <c r="AI645" i="7"/>
  <c r="AH645" i="7"/>
  <c r="AI853" i="7"/>
  <c r="AH853" i="7"/>
  <c r="AI1021" i="7"/>
  <c r="AH1021" i="7"/>
  <c r="AH1181" i="7"/>
  <c r="AI1181" i="7"/>
  <c r="AH1174" i="3"/>
  <c r="AG1174" i="3"/>
  <c r="AH938" i="3"/>
  <c r="AG938" i="3"/>
  <c r="AG678" i="3"/>
  <c r="AH678" i="3"/>
  <c r="AG250" i="3"/>
  <c r="AH250" i="3"/>
  <c r="AH170" i="3"/>
  <c r="AG170" i="3"/>
  <c r="AH30" i="3"/>
  <c r="AG30" i="3"/>
  <c r="AI90" i="7"/>
  <c r="AH90" i="7"/>
  <c r="AH142" i="7"/>
  <c r="AI142" i="7"/>
  <c r="AH182" i="7"/>
  <c r="AI182" i="7"/>
  <c r="AH244" i="7"/>
  <c r="AI244" i="7"/>
  <c r="AH282" i="7"/>
  <c r="AI282" i="7"/>
  <c r="AH346" i="7"/>
  <c r="AI346" i="7"/>
  <c r="AI390" i="7"/>
  <c r="AH390" i="7"/>
  <c r="AH426" i="7"/>
  <c r="AI426" i="7"/>
  <c r="AH478" i="7"/>
  <c r="AI478" i="7"/>
  <c r="AH544" i="7"/>
  <c r="AI544" i="7"/>
  <c r="AI636" i="7"/>
  <c r="AH636" i="7"/>
  <c r="AH676" i="7"/>
  <c r="AI676" i="7"/>
  <c r="AH762" i="7"/>
  <c r="AI762" i="7"/>
  <c r="AH820" i="7"/>
  <c r="AI820" i="7"/>
  <c r="AH910" i="7"/>
  <c r="AI910" i="7"/>
  <c r="AH1002" i="7"/>
  <c r="AI1002" i="7"/>
  <c r="AI1050" i="7"/>
  <c r="AH1050" i="7"/>
  <c r="AH1104" i="7"/>
  <c r="AI1104" i="7"/>
  <c r="AG1172" i="3"/>
  <c r="AH1172" i="3"/>
  <c r="AH1032" i="3"/>
  <c r="AG1032" i="3"/>
  <c r="AG700" i="3"/>
  <c r="AH700" i="3"/>
  <c r="AH168" i="3"/>
  <c r="AG168" i="3"/>
  <c r="AG747" i="3"/>
  <c r="AH747" i="3"/>
  <c r="AG683" i="3"/>
  <c r="AH683" i="3"/>
  <c r="AG619" i="3"/>
  <c r="AH619" i="3"/>
  <c r="AG555" i="3"/>
  <c r="AH555" i="3"/>
  <c r="AG475" i="3"/>
  <c r="AH475" i="3"/>
  <c r="AG331" i="3"/>
  <c r="AH331" i="3"/>
  <c r="AH98" i="5"/>
  <c r="AG98" i="5"/>
  <c r="AG248" i="5"/>
  <c r="AH248" i="5"/>
  <c r="AH312" i="5"/>
  <c r="AG312" i="5"/>
  <c r="AG354" i="5"/>
  <c r="AH354" i="5"/>
  <c r="AH392" i="5"/>
  <c r="AG392" i="5"/>
  <c r="AH482" i="5"/>
  <c r="AG482" i="5"/>
  <c r="AH514" i="5"/>
  <c r="AG514" i="5"/>
  <c r="AH624" i="5"/>
  <c r="AG624" i="5"/>
  <c r="AG656" i="5"/>
  <c r="AH656" i="5"/>
  <c r="AG688" i="5"/>
  <c r="AH688" i="5"/>
  <c r="AG720" i="5"/>
  <c r="AH720" i="5"/>
  <c r="AH752" i="5"/>
  <c r="AG752" i="5"/>
  <c r="AH800" i="5"/>
  <c r="AG800" i="5"/>
  <c r="AH834" i="5"/>
  <c r="AG834" i="5"/>
  <c r="AH868" i="5"/>
  <c r="AG868" i="5"/>
  <c r="AG900" i="5"/>
  <c r="AH900" i="5"/>
  <c r="AH932" i="5"/>
  <c r="AG932" i="5"/>
  <c r="AH954" i="5"/>
  <c r="AG954" i="5"/>
  <c r="AG970" i="5"/>
  <c r="AH970" i="5"/>
  <c r="AG986" i="5"/>
  <c r="AH986" i="5"/>
  <c r="AG1002" i="5"/>
  <c r="AH1002" i="5"/>
  <c r="AG1066" i="5"/>
  <c r="AH1066" i="5"/>
  <c r="AH1170" i="5"/>
  <c r="AG1170" i="5"/>
  <c r="AG1158" i="3"/>
  <c r="AH1158" i="3"/>
  <c r="AH406" i="3"/>
  <c r="AG406" i="3"/>
  <c r="AG1153" i="3"/>
  <c r="AH1153" i="3"/>
  <c r="AG1089" i="3"/>
  <c r="AH1089" i="3"/>
  <c r="AG1041" i="3"/>
  <c r="AH1041" i="3"/>
  <c r="AG973" i="3"/>
  <c r="AH973" i="3"/>
  <c r="AG909" i="3"/>
  <c r="AH909" i="3"/>
  <c r="AG801" i="3"/>
  <c r="AH801" i="3"/>
  <c r="AG737" i="3"/>
  <c r="AH737" i="3"/>
  <c r="AG673" i="3"/>
  <c r="AH673" i="3"/>
  <c r="AG609" i="3"/>
  <c r="AH609" i="3"/>
  <c r="AH513" i="3"/>
  <c r="AG513" i="3"/>
  <c r="AH429" i="3"/>
  <c r="AG429" i="3"/>
  <c r="AH365" i="3"/>
  <c r="AG365" i="3"/>
  <c r="AH165" i="3"/>
  <c r="AG165" i="3"/>
  <c r="AG17" i="3"/>
  <c r="AH17" i="3"/>
  <c r="AH45" i="5"/>
  <c r="AG45" i="5"/>
  <c r="AG87" i="5"/>
  <c r="AH87" i="5"/>
  <c r="AH103" i="5"/>
  <c r="AG103" i="5"/>
  <c r="AH127" i="5"/>
  <c r="AG127" i="5"/>
  <c r="AH169" i="5"/>
  <c r="AG169" i="5"/>
  <c r="AH199" i="5"/>
  <c r="AG199" i="5"/>
  <c r="AG247" i="5"/>
  <c r="AH247" i="5"/>
  <c r="AG287" i="5"/>
  <c r="AH287" i="5"/>
  <c r="AG311" i="5"/>
  <c r="AH311" i="5"/>
  <c r="AH359" i="5"/>
  <c r="AG359" i="5"/>
  <c r="AH375" i="5"/>
  <c r="AG375" i="5"/>
  <c r="AH455" i="5"/>
  <c r="AG455" i="5"/>
  <c r="AG501" i="5"/>
  <c r="AH501" i="5"/>
  <c r="AG679" i="5"/>
  <c r="AH679" i="5"/>
  <c r="AG765" i="5"/>
  <c r="AH765" i="5"/>
  <c r="AH789" i="5"/>
  <c r="AG789" i="5"/>
  <c r="AG815" i="5"/>
  <c r="AH815" i="5"/>
  <c r="AG831" i="5"/>
  <c r="AH831" i="5"/>
  <c r="AH857" i="5"/>
  <c r="AG857" i="5"/>
  <c r="AH889" i="5"/>
  <c r="AG889" i="5"/>
  <c r="AH921" i="5"/>
  <c r="AG921" i="5"/>
  <c r="AG951" i="5"/>
  <c r="AH951" i="5"/>
  <c r="AH983" i="5"/>
  <c r="AG983" i="5"/>
  <c r="AG1009" i="5"/>
  <c r="AH1009" i="5"/>
  <c r="AG1031" i="5"/>
  <c r="AH1031" i="5"/>
  <c r="AH1047" i="5"/>
  <c r="AG1047" i="5"/>
  <c r="AG1063" i="5"/>
  <c r="AH1063" i="5"/>
  <c r="AH1113" i="5"/>
  <c r="AG1113" i="5"/>
  <c r="AG1161" i="5"/>
  <c r="AH1161" i="5"/>
  <c r="AH1201" i="5"/>
  <c r="AG1201" i="5"/>
  <c r="AG702" i="3"/>
  <c r="AH702" i="3"/>
  <c r="AG550" i="3"/>
  <c r="AH550" i="3"/>
  <c r="AG350" i="3"/>
  <c r="AH350" i="3"/>
  <c r="AG164" i="3"/>
  <c r="AH164" i="3"/>
  <c r="AH117" i="7"/>
  <c r="AI117" i="7"/>
  <c r="AH229" i="7"/>
  <c r="AI229" i="7"/>
  <c r="AI333" i="7"/>
  <c r="AH333" i="7"/>
  <c r="AH393" i="7"/>
  <c r="AI393" i="7"/>
  <c r="AI453" i="7"/>
  <c r="AH453" i="7"/>
  <c r="AI553" i="7"/>
  <c r="AH553" i="7"/>
  <c r="AH653" i="7"/>
  <c r="AI653" i="7"/>
  <c r="AI705" i="7"/>
  <c r="AH705" i="7"/>
  <c r="AH765" i="7"/>
  <c r="AI765" i="7"/>
  <c r="AH825" i="7"/>
  <c r="AI825" i="7"/>
  <c r="AI885" i="7"/>
  <c r="AH885" i="7"/>
  <c r="AI937" i="7"/>
  <c r="AH937" i="7"/>
  <c r="AI989" i="7"/>
  <c r="AH989" i="7"/>
  <c r="AI1049" i="7"/>
  <c r="AH1049" i="7"/>
  <c r="AH1101" i="7"/>
  <c r="AI1101" i="7"/>
  <c r="AH1149" i="7"/>
  <c r="AI1149" i="7"/>
  <c r="AI1197" i="7"/>
  <c r="AH1197" i="7"/>
  <c r="AG1070" i="3"/>
  <c r="AH1070" i="3"/>
  <c r="AG874" i="3"/>
  <c r="AH874" i="3"/>
  <c r="AG654" i="3"/>
  <c r="AH654" i="3"/>
  <c r="AH454" i="3"/>
  <c r="AG454" i="3"/>
  <c r="AH326" i="3"/>
  <c r="AG326" i="3"/>
  <c r="AG226" i="3"/>
  <c r="AH226" i="3"/>
  <c r="AH94" i="3"/>
  <c r="AG94" i="3"/>
  <c r="AI92" i="7"/>
  <c r="AH92" i="7"/>
  <c r="AH148" i="7"/>
  <c r="AI148" i="7"/>
  <c r="AH216" i="7"/>
  <c r="AI216" i="7"/>
  <c r="AH260" i="7"/>
  <c r="AI260" i="7"/>
  <c r="AH298" i="7"/>
  <c r="AI298" i="7"/>
  <c r="AH352" i="7"/>
  <c r="AI352" i="7"/>
  <c r="AH404" i="7"/>
  <c r="AI404" i="7"/>
  <c r="AH454" i="7"/>
  <c r="AI454" i="7"/>
  <c r="AI494" i="7"/>
  <c r="AH494" i="7"/>
  <c r="AH588" i="7"/>
  <c r="AI588" i="7"/>
  <c r="AH640" i="7"/>
  <c r="AI640" i="7"/>
  <c r="AH712" i="7"/>
  <c r="AI712" i="7"/>
  <c r="AI764" i="7"/>
  <c r="AH764" i="7"/>
  <c r="AH846" i="7"/>
  <c r="AI846" i="7"/>
  <c r="AI896" i="7"/>
  <c r="AH896" i="7"/>
  <c r="AH936" i="7"/>
  <c r="AI936" i="7"/>
  <c r="AH996" i="7"/>
  <c r="AI996" i="7"/>
  <c r="AH1044" i="7"/>
  <c r="AI1044" i="7"/>
  <c r="AH1100" i="7"/>
  <c r="AI1100" i="7"/>
  <c r="AG1156" i="3"/>
  <c r="AH1156" i="3"/>
  <c r="AG1048" i="3"/>
  <c r="AH1048" i="3"/>
  <c r="AG916" i="3"/>
  <c r="AH916" i="3"/>
  <c r="AG768" i="3"/>
  <c r="AH768" i="3"/>
  <c r="AG680" i="3"/>
  <c r="AH680" i="3"/>
  <c r="AG568" i="3"/>
  <c r="AH568" i="3"/>
  <c r="AH500" i="3"/>
  <c r="AG500" i="3"/>
  <c r="AH392" i="3"/>
  <c r="AG392" i="3"/>
  <c r="AG232" i="3"/>
  <c r="AH232" i="3"/>
  <c r="AH28" i="3"/>
  <c r="AG28" i="3"/>
  <c r="AG1075" i="3"/>
  <c r="AH1075" i="3"/>
  <c r="AH1015" i="3"/>
  <c r="AG1015" i="3"/>
  <c r="AG959" i="3"/>
  <c r="AH959" i="3"/>
  <c r="AG895" i="3"/>
  <c r="AH895" i="3"/>
  <c r="AG787" i="3"/>
  <c r="AH787" i="3"/>
  <c r="AG755" i="3"/>
  <c r="AH755" i="3"/>
  <c r="AG723" i="3"/>
  <c r="AH723" i="3"/>
  <c r="AG691" i="3"/>
  <c r="AH691" i="3"/>
  <c r="AG659" i="3"/>
  <c r="AH659" i="3"/>
  <c r="AG627" i="3"/>
  <c r="AH627" i="3"/>
  <c r="AG595" i="3"/>
  <c r="AH595" i="3"/>
  <c r="AG563" i="3"/>
  <c r="AH563" i="3"/>
  <c r="AG515" i="3"/>
  <c r="AH515" i="3"/>
  <c r="AG451" i="3"/>
  <c r="AH451" i="3"/>
  <c r="AH387" i="3"/>
  <c r="AG387" i="3"/>
  <c r="AG323" i="3"/>
  <c r="AH323" i="3"/>
  <c r="AH163" i="3"/>
  <c r="AG163" i="3"/>
  <c r="AH131" i="3"/>
  <c r="AG131" i="3"/>
  <c r="AH67" i="3"/>
  <c r="AG67" i="3"/>
  <c r="AH19" i="3"/>
  <c r="AG19" i="3"/>
  <c r="AH36" i="5"/>
  <c r="AG36" i="5"/>
  <c r="AH62" i="5"/>
  <c r="AG62" i="5"/>
  <c r="AH86" i="5"/>
  <c r="AG86" i="5"/>
  <c r="AH118" i="5"/>
  <c r="AG118" i="5"/>
  <c r="AH156" i="5"/>
  <c r="AG156" i="5"/>
  <c r="AH270" i="5"/>
  <c r="AG270" i="5"/>
  <c r="AH302" i="5"/>
  <c r="AG302" i="5"/>
  <c r="AG326" i="5"/>
  <c r="AH326" i="5"/>
  <c r="AG356" i="5"/>
  <c r="AH356" i="5"/>
  <c r="AG388" i="5"/>
  <c r="AH388" i="5"/>
  <c r="AH420" i="5"/>
  <c r="AG420" i="5"/>
  <c r="AG454" i="5"/>
  <c r="AH454" i="5"/>
  <c r="AG502" i="5"/>
  <c r="AH502" i="5"/>
  <c r="AG532" i="5"/>
  <c r="AH532" i="5"/>
  <c r="AG564" i="5"/>
  <c r="AH564" i="5"/>
  <c r="AH612" i="5"/>
  <c r="AG612" i="5"/>
  <c r="AH630" i="5"/>
  <c r="AG630" i="5"/>
  <c r="AH660" i="5"/>
  <c r="AG660" i="5"/>
  <c r="AG680" i="5"/>
  <c r="AH680" i="5"/>
  <c r="AH708" i="5"/>
  <c r="AG708" i="5"/>
  <c r="AG728" i="5"/>
  <c r="AH728" i="5"/>
  <c r="AH756" i="5"/>
  <c r="AG756" i="5"/>
  <c r="AH774" i="5"/>
  <c r="AG774" i="5"/>
  <c r="AH804" i="5"/>
  <c r="AG804" i="5"/>
  <c r="AH822" i="5"/>
  <c r="AG822" i="5"/>
  <c r="AH856" i="5"/>
  <c r="AG856" i="5"/>
  <c r="AH888" i="5"/>
  <c r="AG888" i="5"/>
  <c r="AG920" i="5"/>
  <c r="AH920" i="5"/>
  <c r="AG944" i="5"/>
  <c r="AH944" i="5"/>
  <c r="AH960" i="5"/>
  <c r="AG960" i="5"/>
  <c r="AG976" i="5"/>
  <c r="AH976" i="5"/>
  <c r="AH992" i="5"/>
  <c r="AG992" i="5"/>
  <c r="AH1016" i="5"/>
  <c r="AG1016" i="5"/>
  <c r="AG1048" i="5"/>
  <c r="AH1048" i="5"/>
  <c r="AG1096" i="5"/>
  <c r="AH1096" i="5"/>
  <c r="AG1116" i="5"/>
  <c r="AH1116" i="5"/>
  <c r="AG1132" i="5"/>
  <c r="AH1132" i="5"/>
  <c r="AH1148" i="5"/>
  <c r="AG1148" i="5"/>
  <c r="AG1164" i="5"/>
  <c r="AH1164" i="5"/>
  <c r="AH1180" i="5"/>
  <c r="AG1180" i="5"/>
  <c r="AG1196" i="5"/>
  <c r="AH1196" i="5"/>
  <c r="AG1182" i="3"/>
  <c r="AH1182" i="3"/>
  <c r="AG878" i="3"/>
  <c r="AH878" i="3"/>
  <c r="AG558" i="3"/>
  <c r="AH558" i="3"/>
  <c r="AH382" i="3"/>
  <c r="AG382" i="3"/>
  <c r="AG130" i="3"/>
  <c r="AH130" i="3"/>
  <c r="AH48" i="7"/>
  <c r="AI48" i="7"/>
  <c r="AH230" i="7"/>
  <c r="AI230" i="7"/>
  <c r="AH310" i="7"/>
  <c r="AI310" i="7"/>
  <c r="AI530" i="7"/>
  <c r="AH530" i="7"/>
  <c r="AI614" i="7"/>
  <c r="AH614" i="7"/>
  <c r="AI684" i="7"/>
  <c r="AH684" i="7"/>
  <c r="AI786" i="7"/>
  <c r="AH786" i="7"/>
  <c r="AI940" i="7"/>
  <c r="AH940" i="7"/>
  <c r="AH1072" i="7"/>
  <c r="AI1072" i="7"/>
  <c r="AG1165" i="3"/>
  <c r="AH1165" i="3"/>
  <c r="AG1101" i="3"/>
  <c r="AH1101" i="3"/>
  <c r="AG1049" i="3"/>
  <c r="AH1049" i="3"/>
  <c r="AH997" i="3"/>
  <c r="AG997" i="3"/>
  <c r="AG933" i="3"/>
  <c r="AH933" i="3"/>
  <c r="AG809" i="3"/>
  <c r="AH809" i="3"/>
  <c r="AG757" i="3"/>
  <c r="AH757" i="3"/>
  <c r="AG693" i="3"/>
  <c r="AH693" i="3"/>
  <c r="AG629" i="3"/>
  <c r="AH629" i="3"/>
  <c r="AG565" i="3"/>
  <c r="AH565" i="3"/>
  <c r="AH505" i="3"/>
  <c r="AG505" i="3"/>
  <c r="AG441" i="3"/>
  <c r="AH441" i="3"/>
  <c r="AH389" i="3"/>
  <c r="AG389" i="3"/>
  <c r="AG325" i="3"/>
  <c r="AH325" i="3"/>
  <c r="AG169" i="3"/>
  <c r="AH169" i="3"/>
  <c r="AH133" i="3"/>
  <c r="AG133" i="3"/>
  <c r="AH43" i="5"/>
  <c r="AG43" i="5"/>
  <c r="AG65" i="5"/>
  <c r="AH65" i="5"/>
  <c r="AH85" i="5"/>
  <c r="AG85" i="5"/>
  <c r="AG109" i="5"/>
  <c r="AH109" i="5"/>
  <c r="AG131" i="5"/>
  <c r="AH131" i="5"/>
  <c r="AG185" i="5"/>
  <c r="AH185" i="5"/>
  <c r="AG299" i="5"/>
  <c r="AH299" i="5"/>
  <c r="AH363" i="5"/>
  <c r="AG363" i="5"/>
  <c r="AH443" i="5"/>
  <c r="AG443" i="5"/>
  <c r="AH485" i="5"/>
  <c r="AG485" i="5"/>
  <c r="AH513" i="5"/>
  <c r="AG513" i="5"/>
  <c r="AH545" i="5"/>
  <c r="AG545" i="5"/>
  <c r="AG577" i="5"/>
  <c r="AH577" i="5"/>
  <c r="AG603" i="5"/>
  <c r="AH603" i="5"/>
  <c r="AG625" i="5"/>
  <c r="AH625" i="5"/>
  <c r="AG653" i="5"/>
  <c r="AH653" i="5"/>
  <c r="AG673" i="5"/>
  <c r="AH673" i="5"/>
  <c r="AG701" i="5"/>
  <c r="AH701" i="5"/>
  <c r="AG721" i="5"/>
  <c r="AH721" i="5"/>
  <c r="AG747" i="5"/>
  <c r="AH747" i="5"/>
  <c r="AG779" i="5"/>
  <c r="AH779" i="5"/>
  <c r="AH827" i="5"/>
  <c r="AG827" i="5"/>
  <c r="AG861" i="5"/>
  <c r="AH861" i="5"/>
  <c r="AH893" i="5"/>
  <c r="AG893" i="5"/>
  <c r="AH925" i="5"/>
  <c r="AG925" i="5"/>
  <c r="AG953" i="5"/>
  <c r="AH953" i="5"/>
  <c r="AH969" i="5"/>
  <c r="AG969" i="5"/>
  <c r="AG985" i="5"/>
  <c r="AH985" i="5"/>
  <c r="AH1001" i="5"/>
  <c r="AG1001" i="5"/>
  <c r="AH1013" i="5"/>
  <c r="AG1013" i="5"/>
  <c r="AH1029" i="5"/>
  <c r="AG1029" i="5"/>
  <c r="AH1045" i="5"/>
  <c r="AG1045" i="5"/>
  <c r="AG1067" i="5"/>
  <c r="AH1067" i="5"/>
  <c r="AH1107" i="5"/>
  <c r="AG1107" i="5"/>
  <c r="AH1147" i="5"/>
  <c r="AG1147" i="5"/>
  <c r="AH1179" i="5"/>
  <c r="AG1179" i="5"/>
  <c r="AH1209" i="5"/>
  <c r="AG1209" i="5"/>
  <c r="AH1078" i="3"/>
  <c r="AG1078" i="3"/>
  <c r="AG894" i="3"/>
  <c r="AH894" i="3"/>
  <c r="AG690" i="3"/>
  <c r="AH690" i="3"/>
  <c r="AH362" i="3"/>
  <c r="AG362" i="3"/>
  <c r="AG274" i="3"/>
  <c r="AH274" i="3"/>
  <c r="AG98" i="3"/>
  <c r="AH98" i="3"/>
  <c r="AH66" i="7"/>
  <c r="AI66" i="7"/>
  <c r="AI226" i="7"/>
  <c r="AH226" i="7"/>
  <c r="AH330" i="7"/>
  <c r="AI330" i="7"/>
  <c r="AI514" i="7"/>
  <c r="AH514" i="7"/>
  <c r="AH664" i="7"/>
  <c r="AI664" i="7"/>
  <c r="AH810" i="7"/>
  <c r="AI810" i="7"/>
  <c r="AI960" i="7"/>
  <c r="AH960" i="7"/>
  <c r="AG1068" i="3"/>
  <c r="AH1068" i="3"/>
  <c r="AH892" i="3"/>
  <c r="AG892" i="3"/>
  <c r="AG732" i="3"/>
  <c r="AH732" i="3"/>
  <c r="AG544" i="3"/>
  <c r="AH544" i="3"/>
  <c r="AH400" i="3"/>
  <c r="AG400" i="3"/>
  <c r="AG312" i="3"/>
  <c r="AH312" i="3"/>
  <c r="AG96" i="3"/>
  <c r="AH96" i="3"/>
  <c r="AH19" i="7"/>
  <c r="AI19" i="7"/>
  <c r="AH35" i="7"/>
  <c r="AI35" i="7"/>
  <c r="AH51" i="7"/>
  <c r="AI51" i="7"/>
  <c r="AI67" i="7"/>
  <c r="AH67" i="7"/>
  <c r="AH87" i="7"/>
  <c r="AI87" i="7"/>
  <c r="AI123" i="7"/>
  <c r="AH123" i="7"/>
  <c r="AH159" i="7"/>
  <c r="AI159" i="7"/>
  <c r="AH191" i="7"/>
  <c r="AI191" i="7"/>
  <c r="AH223" i="7"/>
  <c r="AI223" i="7"/>
  <c r="AI239" i="7"/>
  <c r="AH239" i="7"/>
  <c r="AH291" i="7"/>
  <c r="AI291" i="7"/>
  <c r="AI315" i="7"/>
  <c r="AH315" i="7"/>
  <c r="AI335" i="7"/>
  <c r="AH335" i="7"/>
  <c r="AI359" i="7"/>
  <c r="AH359" i="7"/>
  <c r="AH379" i="7"/>
  <c r="AI379" i="7"/>
  <c r="AI395" i="7"/>
  <c r="AH395" i="7"/>
  <c r="AH411" i="7"/>
  <c r="AI411" i="7"/>
  <c r="AH431" i="7"/>
  <c r="AI431" i="7"/>
  <c r="AH455" i="7"/>
  <c r="AI455" i="7"/>
  <c r="AH487" i="7"/>
  <c r="AI487" i="7"/>
  <c r="AH519" i="7"/>
  <c r="AI519" i="7"/>
  <c r="AH571" i="7"/>
  <c r="AI571" i="7"/>
  <c r="AH603" i="7"/>
  <c r="AI603" i="7"/>
  <c r="AI655" i="7"/>
  <c r="AH655" i="7"/>
  <c r="AH679" i="7"/>
  <c r="AI679" i="7"/>
  <c r="AI719" i="7"/>
  <c r="AH719" i="7"/>
  <c r="AH743" i="7"/>
  <c r="AI743" i="7"/>
  <c r="AH795" i="7"/>
  <c r="AI795" i="7"/>
  <c r="AH831" i="7"/>
  <c r="AI831" i="7"/>
  <c r="AH851" i="7"/>
  <c r="AI851" i="7"/>
  <c r="AH871" i="7"/>
  <c r="AI871" i="7"/>
  <c r="AI1047" i="7"/>
  <c r="AH1047" i="7"/>
  <c r="AI1063" i="7"/>
  <c r="AH1063" i="7"/>
  <c r="AI1079" i="7"/>
  <c r="AH1079" i="7"/>
  <c r="AH1095" i="7"/>
  <c r="AI1095" i="7"/>
  <c r="AH1111" i="7"/>
  <c r="AI1111" i="7"/>
  <c r="AH1127" i="7"/>
  <c r="AI1127" i="7"/>
  <c r="AH1143" i="7"/>
  <c r="AI1143" i="7"/>
  <c r="AH1159" i="7"/>
  <c r="AI1159" i="7"/>
  <c r="AH1175" i="7"/>
  <c r="AI1175" i="7"/>
  <c r="AH1191" i="7"/>
  <c r="AI1191" i="7"/>
  <c r="AH1207" i="7"/>
  <c r="AI1207" i="7"/>
  <c r="AH86" i="7"/>
  <c r="AI86" i="7"/>
  <c r="AH234" i="7"/>
  <c r="AI234" i="7"/>
  <c r="AH360" i="7"/>
  <c r="AI360" i="7"/>
  <c r="AI446" i="7"/>
  <c r="AH446" i="7"/>
  <c r="AI576" i="7"/>
  <c r="AH576" i="7"/>
  <c r="AI680" i="7"/>
  <c r="AH680" i="7"/>
  <c r="AI842" i="7"/>
  <c r="AH842" i="7"/>
  <c r="AI980" i="7"/>
  <c r="AH980" i="7"/>
  <c r="AH1134" i="7"/>
  <c r="AI1134" i="7"/>
  <c r="AH1184" i="7"/>
  <c r="AI1184" i="7"/>
  <c r="AG844" i="3"/>
  <c r="AH844" i="3"/>
  <c r="AH77" i="7"/>
  <c r="AI77" i="7"/>
  <c r="AH133" i="7"/>
  <c r="AI133" i="7"/>
  <c r="AH177" i="7"/>
  <c r="AI177" i="7"/>
  <c r="AH273" i="7"/>
  <c r="AI273" i="7"/>
  <c r="AH369" i="7"/>
  <c r="AI369" i="7"/>
  <c r="AI409" i="7"/>
  <c r="AH409" i="7"/>
  <c r="AI497" i="7"/>
  <c r="AH497" i="7"/>
  <c r="AI561" i="7"/>
  <c r="AH561" i="7"/>
  <c r="AI609" i="7"/>
  <c r="AH609" i="7"/>
  <c r="AI661" i="7"/>
  <c r="AH661" i="7"/>
  <c r="AI701" i="7"/>
  <c r="AH701" i="7"/>
  <c r="AI741" i="7"/>
  <c r="AH741" i="7"/>
  <c r="AH793" i="7"/>
  <c r="AI793" i="7"/>
  <c r="AH837" i="7"/>
  <c r="AI837" i="7"/>
  <c r="AI889" i="7"/>
  <c r="AH889" i="7"/>
  <c r="AI933" i="7"/>
  <c r="AH933" i="7"/>
  <c r="AH973" i="7"/>
  <c r="AI973" i="7"/>
  <c r="AI1013" i="7"/>
  <c r="AH1013" i="7"/>
  <c r="AH1053" i="7"/>
  <c r="AI1053" i="7"/>
  <c r="AH1093" i="7"/>
  <c r="AI1093" i="7"/>
  <c r="AI1133" i="7"/>
  <c r="AH1133" i="7"/>
  <c r="AH1177" i="7"/>
  <c r="AI1177" i="7"/>
  <c r="AG634" i="3"/>
  <c r="AH634" i="3"/>
  <c r="AG856" i="3"/>
  <c r="AH856" i="3"/>
  <c r="AG632" i="3"/>
  <c r="AH632" i="3"/>
  <c r="AG264" i="3"/>
  <c r="AH264" i="3"/>
  <c r="AG132" i="3"/>
  <c r="AH132" i="3"/>
  <c r="AG1159" i="3"/>
  <c r="AH1159" i="3"/>
  <c r="AH979" i="3"/>
  <c r="AG979" i="3"/>
  <c r="AH915" i="3"/>
  <c r="AG915" i="3"/>
  <c r="AG795" i="3"/>
  <c r="AH795" i="3"/>
  <c r="AG327" i="3"/>
  <c r="AH327" i="3"/>
  <c r="AG243" i="3"/>
  <c r="AH243" i="3"/>
  <c r="AG99" i="3"/>
  <c r="AH99" i="3"/>
  <c r="AG52" i="5"/>
  <c r="AH52" i="5"/>
  <c r="AH100" i="5"/>
  <c r="AG100" i="5"/>
  <c r="AH210" i="5"/>
  <c r="AG210" i="5"/>
  <c r="AH226" i="5"/>
  <c r="AG226" i="5"/>
  <c r="AH298" i="5"/>
  <c r="AG298" i="5"/>
  <c r="AG550" i="5"/>
  <c r="AH550" i="5"/>
  <c r="AH606" i="5"/>
  <c r="AG606" i="5"/>
  <c r="AH734" i="5"/>
  <c r="AG734" i="5"/>
  <c r="AG1034" i="5"/>
  <c r="AH1034" i="5"/>
  <c r="AG1210" i="5"/>
  <c r="AH1210" i="5"/>
  <c r="AG682" i="3"/>
  <c r="AH682" i="3"/>
  <c r="AH248" i="7"/>
  <c r="AI248" i="7"/>
  <c r="AH406" i="7"/>
  <c r="AI406" i="7"/>
  <c r="AI560" i="7"/>
  <c r="AH560" i="7"/>
  <c r="AH690" i="7"/>
  <c r="AI690" i="7"/>
  <c r="AH880" i="7"/>
  <c r="AI880" i="7"/>
  <c r="AI1042" i="7"/>
  <c r="AH1042" i="7"/>
  <c r="AG761" i="3"/>
  <c r="AH761" i="3"/>
  <c r="AG697" i="3"/>
  <c r="AH697" i="3"/>
  <c r="AG633" i="3"/>
  <c r="AH633" i="3"/>
  <c r="AG289" i="3"/>
  <c r="AH289" i="3"/>
  <c r="AH79" i="5"/>
  <c r="AG79" i="5"/>
  <c r="AH555" i="5"/>
  <c r="AG555" i="5"/>
  <c r="AG754" i="3"/>
  <c r="AH754" i="3"/>
  <c r="AH372" i="7"/>
  <c r="AI372" i="7"/>
  <c r="AH1124" i="7"/>
  <c r="AI1124" i="7"/>
  <c r="AG904" i="3"/>
  <c r="AH904" i="3"/>
  <c r="AH209" i="7"/>
  <c r="AI209" i="7"/>
  <c r="AI373" i="7"/>
  <c r="AH373" i="7"/>
  <c r="AI621" i="7"/>
  <c r="AH621" i="7"/>
  <c r="AH709" i="7"/>
  <c r="AI709" i="7"/>
  <c r="AI905" i="7"/>
  <c r="AH905" i="7"/>
  <c r="AI1005" i="7"/>
  <c r="AH1005" i="7"/>
  <c r="AH1113" i="7"/>
  <c r="AI1113" i="7"/>
  <c r="AH838" i="3"/>
  <c r="AG838" i="3"/>
  <c r="AH42" i="3"/>
  <c r="AG42" i="3"/>
  <c r="AH170" i="7"/>
  <c r="AI170" i="7"/>
  <c r="AH274" i="7"/>
  <c r="AI274" i="7"/>
  <c r="AI418" i="7"/>
  <c r="AH418" i="7"/>
  <c r="AH626" i="7"/>
  <c r="AI626" i="7"/>
  <c r="AI718" i="7"/>
  <c r="AH718" i="7"/>
  <c r="AI860" i="7"/>
  <c r="AH860" i="7"/>
  <c r="AH1094" i="7"/>
  <c r="AI1094" i="7"/>
  <c r="AH90" i="5"/>
  <c r="AG90" i="5"/>
  <c r="AG304" i="5"/>
  <c r="AH304" i="5"/>
  <c r="AG338" i="5"/>
  <c r="AH338" i="5"/>
  <c r="AG452" i="5"/>
  <c r="AH452" i="5"/>
  <c r="AG474" i="5"/>
  <c r="AH474" i="5"/>
  <c r="AH642" i="5"/>
  <c r="AG642" i="5"/>
  <c r="AH674" i="5"/>
  <c r="AG674" i="5"/>
  <c r="AH792" i="5"/>
  <c r="AG792" i="5"/>
  <c r="AG860" i="5"/>
  <c r="AH860" i="5"/>
  <c r="AG924" i="5"/>
  <c r="AH924" i="5"/>
  <c r="AG980" i="5"/>
  <c r="AH980" i="5"/>
  <c r="AG996" i="5"/>
  <c r="AH996" i="5"/>
  <c r="AG1170" i="3"/>
  <c r="AH1170" i="3"/>
  <c r="AG1169" i="3"/>
  <c r="AH1169" i="3"/>
  <c r="AG1057" i="3"/>
  <c r="AH1057" i="3"/>
  <c r="AG817" i="3"/>
  <c r="AH817" i="3"/>
  <c r="AG689" i="3"/>
  <c r="AH689" i="3"/>
  <c r="AH529" i="3"/>
  <c r="AG529" i="3"/>
  <c r="AH465" i="3"/>
  <c r="AG465" i="3"/>
  <c r="AH145" i="3"/>
  <c r="AG145" i="3"/>
  <c r="AG65" i="3"/>
  <c r="AH65" i="3"/>
  <c r="AH77" i="5"/>
  <c r="AG77" i="5"/>
  <c r="AH97" i="5"/>
  <c r="AG97" i="5"/>
  <c r="AH151" i="5"/>
  <c r="AG151" i="5"/>
  <c r="AH189" i="5"/>
  <c r="AG189" i="5"/>
  <c r="AG273" i="5"/>
  <c r="AH273" i="5"/>
  <c r="AH439" i="5"/>
  <c r="AG439" i="5"/>
  <c r="AH493" i="5"/>
  <c r="AG493" i="5"/>
  <c r="AG785" i="5"/>
  <c r="AH785" i="5"/>
  <c r="AH823" i="5"/>
  <c r="AG823" i="5"/>
  <c r="AG849" i="5"/>
  <c r="AH849" i="5"/>
  <c r="AH913" i="5"/>
  <c r="AG913" i="5"/>
  <c r="AG959" i="5"/>
  <c r="AH959" i="5"/>
  <c r="AG991" i="5"/>
  <c r="AH991" i="5"/>
  <c r="AH1007" i="5"/>
  <c r="AG1007" i="5"/>
  <c r="AH1041" i="5"/>
  <c r="AG1041" i="5"/>
  <c r="AG1057" i="5"/>
  <c r="AH1057" i="5"/>
  <c r="AG1145" i="5"/>
  <c r="AH1145" i="5"/>
  <c r="AG1193" i="5"/>
  <c r="AH1193" i="5"/>
  <c r="AG606" i="3"/>
  <c r="AH606" i="3"/>
  <c r="AG298" i="3"/>
  <c r="AH298" i="3"/>
  <c r="AH192" i="3"/>
  <c r="AG192" i="3"/>
  <c r="AH213" i="7"/>
  <c r="AI213" i="7"/>
  <c r="AI381" i="7"/>
  <c r="AH381" i="7"/>
  <c r="AH433" i="7"/>
  <c r="AI433" i="7"/>
  <c r="AH637" i="7"/>
  <c r="AI637" i="7"/>
  <c r="AH693" i="7"/>
  <c r="AI693" i="7"/>
  <c r="AH813" i="7"/>
  <c r="AI813" i="7"/>
  <c r="AI873" i="7"/>
  <c r="AH873" i="7"/>
  <c r="AH977" i="7"/>
  <c r="AI977" i="7"/>
  <c r="AI1029" i="7"/>
  <c r="AH1029" i="7"/>
  <c r="AH1137" i="7"/>
  <c r="AI1137" i="7"/>
  <c r="AH922" i="3"/>
  <c r="AG922" i="3"/>
  <c r="AG494" i="3"/>
  <c r="AH494" i="3"/>
  <c r="AH390" i="3"/>
  <c r="AG390" i="3"/>
  <c r="AG106" i="3"/>
  <c r="AH106" i="3"/>
  <c r="AH136" i="7"/>
  <c r="AI136" i="7"/>
  <c r="AH208" i="7"/>
  <c r="AI208" i="7"/>
  <c r="AI286" i="7"/>
  <c r="AH286" i="7"/>
  <c r="AI394" i="7"/>
  <c r="AH394" i="7"/>
  <c r="AH484" i="7"/>
  <c r="AI484" i="7"/>
  <c r="AH528" i="7"/>
  <c r="AI528" i="7"/>
  <c r="AH704" i="7"/>
  <c r="AI704" i="7"/>
  <c r="AI794" i="7"/>
  <c r="AH794" i="7"/>
  <c r="AH888" i="7"/>
  <c r="AI888" i="7"/>
  <c r="AI984" i="7"/>
  <c r="AH984" i="7"/>
  <c r="AH1088" i="7"/>
  <c r="AI1088" i="7"/>
  <c r="AH1072" i="3"/>
  <c r="AG1072" i="3"/>
  <c r="AG944" i="3"/>
  <c r="AH944" i="3"/>
  <c r="AG688" i="3"/>
  <c r="AH688" i="3"/>
  <c r="AG576" i="3"/>
  <c r="AH576" i="3"/>
  <c r="AH416" i="3"/>
  <c r="AG416" i="3"/>
  <c r="AG64" i="3"/>
  <c r="AH64" i="3"/>
  <c r="AG1123" i="3"/>
  <c r="AH1123" i="3"/>
  <c r="AG975" i="3"/>
  <c r="AH975" i="3"/>
  <c r="AG791" i="3"/>
  <c r="AH791" i="3"/>
  <c r="AG759" i="3"/>
  <c r="AH759" i="3"/>
  <c r="AG695" i="3"/>
  <c r="AH695" i="3"/>
  <c r="AG631" i="3"/>
  <c r="AH631" i="3"/>
  <c r="AG567" i="3"/>
  <c r="AH567" i="3"/>
  <c r="AH531" i="3"/>
  <c r="AG531" i="3"/>
  <c r="AG403" i="3"/>
  <c r="AH403" i="3"/>
  <c r="AG343" i="3"/>
  <c r="AH343" i="3"/>
  <c r="AH143" i="3"/>
  <c r="AG143" i="3"/>
  <c r="AH35" i="3"/>
  <c r="AG35" i="3"/>
  <c r="AH54" i="5"/>
  <c r="AG54" i="5"/>
  <c r="AH80" i="5"/>
  <c r="AG80" i="5"/>
  <c r="AH148" i="5"/>
  <c r="AG148" i="5"/>
  <c r="AH262" i="5"/>
  <c r="AG262" i="5"/>
  <c r="AG324" i="5"/>
  <c r="AH324" i="5"/>
  <c r="AG372" i="5"/>
  <c r="AH372" i="5"/>
  <c r="AH412" i="5"/>
  <c r="AG412" i="5"/>
  <c r="AG494" i="5"/>
  <c r="AH494" i="5"/>
  <c r="AG556" i="5"/>
  <c r="AH556" i="5"/>
  <c r="AG588" i="5"/>
  <c r="AH588" i="5"/>
  <c r="AH646" i="5"/>
  <c r="AG646" i="5"/>
  <c r="AH678" i="5"/>
  <c r="AG678" i="5"/>
  <c r="AH726" i="5"/>
  <c r="AG726" i="5"/>
  <c r="AH772" i="5"/>
  <c r="AG772" i="5"/>
  <c r="AH796" i="5"/>
  <c r="AG796" i="5"/>
  <c r="AG848" i="5"/>
  <c r="AH848" i="5"/>
  <c r="AH912" i="5"/>
  <c r="AG912" i="5"/>
  <c r="AH942" i="5"/>
  <c r="AG942" i="5"/>
  <c r="AH974" i="5"/>
  <c r="AG974" i="5"/>
  <c r="AG1008" i="5"/>
  <c r="AH1008" i="5"/>
  <c r="AG1040" i="5"/>
  <c r="AH1040" i="5"/>
  <c r="AG1080" i="5"/>
  <c r="AH1080" i="5"/>
  <c r="AH1126" i="5"/>
  <c r="AG1126" i="5"/>
  <c r="AH1158" i="5"/>
  <c r="AG1158" i="5"/>
  <c r="AG1190" i="5"/>
  <c r="AH1190" i="5"/>
  <c r="AG1190" i="3"/>
  <c r="AH1190" i="3"/>
  <c r="AG570" i="3"/>
  <c r="AH570" i="3"/>
  <c r="AG242" i="3"/>
  <c r="AH242" i="3"/>
  <c r="AI36" i="7"/>
  <c r="AH36" i="7"/>
  <c r="AI284" i="7"/>
  <c r="AH284" i="7"/>
  <c r="AI440" i="7"/>
  <c r="AH440" i="7"/>
  <c r="AH670" i="7"/>
  <c r="AI670" i="7"/>
  <c r="AI900" i="7"/>
  <c r="AH900" i="7"/>
  <c r="AG1181" i="3"/>
  <c r="AH1181" i="3"/>
  <c r="AG1053" i="3"/>
  <c r="AH1053" i="3"/>
  <c r="AG1001" i="3"/>
  <c r="AH1001" i="3"/>
  <c r="AG885" i="3"/>
  <c r="AH885" i="3"/>
  <c r="AG773" i="3"/>
  <c r="AH773" i="3"/>
  <c r="AG645" i="3"/>
  <c r="AH645" i="3"/>
  <c r="AH521" i="3"/>
  <c r="AG521" i="3"/>
  <c r="AH457" i="3"/>
  <c r="AG457" i="3"/>
  <c r="AG345" i="3"/>
  <c r="AH345" i="3"/>
  <c r="AG141" i="3"/>
  <c r="AH141" i="3"/>
  <c r="AG73" i="3"/>
  <c r="AH73" i="3"/>
  <c r="AH75" i="5"/>
  <c r="AG75" i="5"/>
  <c r="AH129" i="5"/>
  <c r="AG129" i="5"/>
  <c r="AH165" i="5"/>
  <c r="AG165" i="5"/>
  <c r="AH355" i="5"/>
  <c r="AG355" i="5"/>
  <c r="AH475" i="5"/>
  <c r="AG475" i="5"/>
  <c r="AH505" i="5"/>
  <c r="AG505" i="5"/>
  <c r="AH569" i="5"/>
  <c r="AG569" i="5"/>
  <c r="AH597" i="5"/>
  <c r="AG597" i="5"/>
  <c r="AG651" i="5"/>
  <c r="AH651" i="5"/>
  <c r="AH669" i="5"/>
  <c r="AG669" i="5"/>
  <c r="AH717" i="5"/>
  <c r="AG717" i="5"/>
  <c r="AH737" i="5"/>
  <c r="AG737" i="5"/>
  <c r="AH809" i="5"/>
  <c r="AG809" i="5"/>
  <c r="AH885" i="5"/>
  <c r="AG885" i="5"/>
  <c r="AH917" i="5"/>
  <c r="AG917" i="5"/>
  <c r="AH963" i="5"/>
  <c r="AG963" i="5"/>
  <c r="AH979" i="5"/>
  <c r="AG979" i="5"/>
  <c r="AH1011" i="5"/>
  <c r="AG1011" i="5"/>
  <c r="AH1043" i="5"/>
  <c r="AG1043" i="5"/>
  <c r="AG1059" i="5"/>
  <c r="AH1059" i="5"/>
  <c r="AH1131" i="5"/>
  <c r="AG1131" i="5"/>
  <c r="AH1171" i="5"/>
  <c r="AG1171" i="5"/>
  <c r="AG1194" i="3"/>
  <c r="AH1194" i="3"/>
  <c r="AG726" i="3"/>
  <c r="AH726" i="3"/>
  <c r="AG410" i="3"/>
  <c r="AH410" i="3"/>
  <c r="AH110" i="3"/>
  <c r="AG110" i="3"/>
  <c r="AH160" i="7"/>
  <c r="AI160" i="7"/>
  <c r="AI294" i="7"/>
  <c r="AH294" i="7"/>
  <c r="AI570" i="7"/>
  <c r="AH570" i="7"/>
  <c r="AI742" i="7"/>
  <c r="AH742" i="7"/>
  <c r="AG1184" i="3"/>
  <c r="AH1184" i="3"/>
  <c r="AG928" i="3"/>
  <c r="AH928" i="3"/>
  <c r="AG648" i="3"/>
  <c r="AH648" i="3"/>
  <c r="AH320" i="3"/>
  <c r="AG320" i="3"/>
  <c r="AH148" i="3"/>
  <c r="AG148" i="3"/>
  <c r="AI31" i="7"/>
  <c r="AH31" i="7"/>
  <c r="AH63" i="7"/>
  <c r="AI63" i="7"/>
  <c r="AH119" i="7"/>
  <c r="AI119" i="7"/>
  <c r="AH155" i="7"/>
  <c r="AI155" i="7"/>
  <c r="AH211" i="7"/>
  <c r="AI211" i="7"/>
  <c r="AH235" i="7"/>
  <c r="AI235" i="7"/>
  <c r="AH311" i="7"/>
  <c r="AI311" i="7"/>
  <c r="AI355" i="7"/>
  <c r="AH355" i="7"/>
  <c r="AH375" i="7"/>
  <c r="AI375" i="7"/>
  <c r="AH407" i="7"/>
  <c r="AI407" i="7"/>
  <c r="AH423" i="7"/>
  <c r="AI423" i="7"/>
  <c r="AI483" i="7"/>
  <c r="AH483" i="7"/>
  <c r="AI515" i="7"/>
  <c r="AH515" i="7"/>
  <c r="AI599" i="7"/>
  <c r="AH599" i="7"/>
  <c r="AI671" i="7"/>
  <c r="AH671" i="7"/>
  <c r="AH711" i="7"/>
  <c r="AI711" i="7"/>
  <c r="AH779" i="7"/>
  <c r="AI779" i="7"/>
  <c r="AH843" i="7"/>
  <c r="AI843" i="7"/>
  <c r="AH867" i="7"/>
  <c r="AI867" i="7"/>
  <c r="AH1059" i="7"/>
  <c r="AI1059" i="7"/>
  <c r="AH1091" i="7"/>
  <c r="AI1091" i="7"/>
  <c r="AH1107" i="7"/>
  <c r="AI1107" i="7"/>
  <c r="AH1139" i="7"/>
  <c r="AI1139" i="7"/>
  <c r="AH1155" i="7"/>
  <c r="AI1155" i="7"/>
  <c r="AH1187" i="7"/>
  <c r="AI1187" i="7"/>
  <c r="AI60" i="7"/>
  <c r="AH60" i="7"/>
  <c r="AH336" i="7"/>
  <c r="AI336" i="7"/>
  <c r="AI430" i="7"/>
  <c r="AH430" i="7"/>
  <c r="AH642" i="7"/>
  <c r="AI642" i="7"/>
  <c r="AI802" i="7"/>
  <c r="AH802" i="7"/>
  <c r="AH1108" i="7"/>
  <c r="AI1108" i="7"/>
  <c r="AG1128" i="3"/>
  <c r="AH1128" i="3"/>
  <c r="AG940" i="3"/>
  <c r="AH940" i="3"/>
  <c r="AI113" i="7"/>
  <c r="AH113" i="7"/>
  <c r="AH169" i="7"/>
  <c r="AI169" i="7"/>
  <c r="AH313" i="7"/>
  <c r="AI313" i="7"/>
  <c r="AI465" i="7"/>
  <c r="AH465" i="7"/>
  <c r="AH549" i="7"/>
  <c r="AI549" i="7"/>
  <c r="AI649" i="7"/>
  <c r="AH649" i="7"/>
  <c r="AH689" i="7"/>
  <c r="AI689" i="7"/>
  <c r="AH781" i="7"/>
  <c r="AI781" i="7"/>
  <c r="AH877" i="7"/>
  <c r="AI877" i="7"/>
  <c r="AI921" i="7"/>
  <c r="AH921" i="7"/>
  <c r="AI1001" i="7"/>
  <c r="AH1001" i="7"/>
  <c r="AI1041" i="7"/>
  <c r="AH1041" i="7"/>
  <c r="AH1125" i="7"/>
  <c r="AI1125" i="7"/>
  <c r="AI1205" i="7"/>
  <c r="AH1205" i="7"/>
  <c r="AG722" i="3"/>
  <c r="AH722" i="3"/>
  <c r="AG198" i="3"/>
  <c r="AH198" i="3"/>
  <c r="AH1100" i="3"/>
  <c r="AG1100" i="3"/>
  <c r="AG660" i="3"/>
  <c r="AH660" i="3"/>
  <c r="AG396" i="3"/>
  <c r="AH396" i="3"/>
  <c r="AH188" i="3"/>
  <c r="AG188" i="3"/>
  <c r="AG108" i="3"/>
  <c r="AH108" i="3"/>
  <c r="AG1143" i="3"/>
  <c r="AH1143" i="3"/>
  <c r="AG1019" i="3"/>
  <c r="AH1019" i="3"/>
  <c r="AH963" i="3"/>
  <c r="AG963" i="3"/>
  <c r="AG859" i="3"/>
  <c r="AH859" i="3"/>
  <c r="AG539" i="3"/>
  <c r="AH539" i="3"/>
  <c r="AG487" i="3"/>
  <c r="AH487" i="3"/>
  <c r="AG291" i="3"/>
  <c r="AH291" i="3"/>
  <c r="AG227" i="3"/>
  <c r="AH227" i="3"/>
  <c r="AG83" i="3"/>
  <c r="AH83" i="3"/>
  <c r="AH60" i="5"/>
  <c r="AG60" i="5"/>
  <c r="AG180" i="5"/>
  <c r="AH180" i="5"/>
  <c r="AH212" i="5"/>
  <c r="AG212" i="5"/>
  <c r="AH234" i="5"/>
  <c r="AG234" i="5"/>
  <c r="AG258" i="5"/>
  <c r="AH258" i="5"/>
  <c r="AG346" i="5"/>
  <c r="AH346" i="5"/>
  <c r="AH410" i="5"/>
  <c r="AG410" i="5"/>
  <c r="AG542" i="5"/>
  <c r="AH542" i="5"/>
  <c r="AG574" i="5"/>
  <c r="AH574" i="5"/>
  <c r="AH622" i="5"/>
  <c r="AG622" i="5"/>
  <c r="AH686" i="5"/>
  <c r="AG686" i="5"/>
  <c r="AH1010" i="5"/>
  <c r="AG1010" i="5"/>
  <c r="AH1202" i="3"/>
  <c r="AG1202" i="3"/>
  <c r="AG810" i="3"/>
  <c r="AH810" i="3"/>
  <c r="AG730" i="3"/>
  <c r="AH730" i="3"/>
  <c r="AG522" i="3"/>
  <c r="AH522" i="3"/>
  <c r="AG194" i="3"/>
  <c r="AH194" i="3"/>
  <c r="AH114" i="3"/>
  <c r="AG114" i="3"/>
  <c r="AH198" i="7"/>
  <c r="AI198" i="7"/>
  <c r="AI368" i="7"/>
  <c r="AH368" i="7"/>
  <c r="AI420" i="7"/>
  <c r="AH420" i="7"/>
  <c r="AH574" i="7"/>
  <c r="AI574" i="7"/>
  <c r="AI702" i="7"/>
  <c r="AH702" i="7"/>
  <c r="AH754" i="7"/>
  <c r="AI754" i="7"/>
  <c r="AH894" i="7"/>
  <c r="AI894" i="7"/>
  <c r="AI972" i="7"/>
  <c r="AH972" i="7"/>
  <c r="AG777" i="3"/>
  <c r="AH777" i="3"/>
  <c r="AG713" i="3"/>
  <c r="AH713" i="3"/>
  <c r="AG649" i="3"/>
  <c r="AH649" i="3"/>
  <c r="AG585" i="3"/>
  <c r="AH585" i="3"/>
  <c r="AG329" i="3"/>
  <c r="AH329" i="3"/>
  <c r="AG241" i="3"/>
  <c r="AH241" i="3"/>
  <c r="AG547" i="5"/>
  <c r="AH547" i="5"/>
  <c r="AH579" i="5"/>
  <c r="AG579" i="5"/>
  <c r="AG811" i="5"/>
  <c r="AH811" i="5"/>
  <c r="AH1083" i="5"/>
  <c r="AG1083" i="5"/>
  <c r="AH416" i="7"/>
  <c r="AI416" i="7"/>
  <c r="AI734" i="7"/>
  <c r="AH734" i="7"/>
  <c r="AH1152" i="7"/>
  <c r="AI1152" i="7"/>
  <c r="AG580" i="3"/>
  <c r="AH580" i="3"/>
  <c r="AH372" i="3"/>
  <c r="AG372" i="3"/>
  <c r="AH125" i="7"/>
  <c r="AI125" i="7"/>
  <c r="AH265" i="7"/>
  <c r="AI265" i="7"/>
  <c r="AI449" i="7"/>
  <c r="AH449" i="7"/>
  <c r="AH557" i="7"/>
  <c r="AI557" i="7"/>
  <c r="AH725" i="7"/>
  <c r="AI725" i="7"/>
  <c r="AH789" i="7"/>
  <c r="AI789" i="7"/>
  <c r="AI917" i="7"/>
  <c r="AH917" i="7"/>
  <c r="AI969" i="7"/>
  <c r="AH969" i="7"/>
  <c r="AH1073" i="7"/>
  <c r="AI1073" i="7"/>
  <c r="AI1129" i="7"/>
  <c r="AH1129" i="7"/>
  <c r="AG1030" i="3"/>
  <c r="AH1030" i="3"/>
  <c r="AG762" i="3"/>
  <c r="AH762" i="3"/>
  <c r="AH466" i="3"/>
  <c r="AG466" i="3"/>
  <c r="AH1132" i="3"/>
  <c r="AG1132" i="3"/>
  <c r="AH924" i="3"/>
  <c r="AG924" i="3"/>
  <c r="AH480" i="3"/>
  <c r="AG480" i="3"/>
  <c r="AG368" i="3"/>
  <c r="AH368" i="3"/>
  <c r="AH160" i="3"/>
  <c r="AG160" i="3"/>
  <c r="AG92" i="3"/>
  <c r="AH92" i="3"/>
  <c r="AG1111" i="3"/>
  <c r="AH1111" i="3"/>
  <c r="AH1003" i="3"/>
  <c r="AG1003" i="3"/>
  <c r="AG947" i="3"/>
  <c r="AH947" i="3"/>
  <c r="AH883" i="3"/>
  <c r="AG883" i="3"/>
  <c r="AG855" i="3"/>
  <c r="AH855" i="3"/>
  <c r="AG823" i="3"/>
  <c r="AH823" i="3"/>
  <c r="AG535" i="3"/>
  <c r="AH535" i="3"/>
  <c r="AG471" i="3"/>
  <c r="AH471" i="3"/>
  <c r="AG311" i="3"/>
  <c r="AH311" i="3"/>
  <c r="AG275" i="3"/>
  <c r="AH275" i="3"/>
  <c r="AG211" i="3"/>
  <c r="AH211" i="3"/>
  <c r="AH139" i="3"/>
  <c r="AG139" i="3"/>
  <c r="AH84" i="5"/>
  <c r="AG84" i="5"/>
  <c r="AG108" i="5"/>
  <c r="AH108" i="5"/>
  <c r="AH164" i="5"/>
  <c r="AG164" i="5"/>
  <c r="AG186" i="5"/>
  <c r="AH186" i="5"/>
  <c r="AH202" i="5"/>
  <c r="AG202" i="5"/>
  <c r="AH218" i="5"/>
  <c r="AG218" i="5"/>
  <c r="AH236" i="5"/>
  <c r="AG236" i="5"/>
  <c r="AG250" i="5"/>
  <c r="AH250" i="5"/>
  <c r="AH266" i="5"/>
  <c r="AG266" i="5"/>
  <c r="AH314" i="5"/>
  <c r="AG314" i="5"/>
  <c r="AG332" i="5"/>
  <c r="AH332" i="5"/>
  <c r="AH362" i="5"/>
  <c r="AG362" i="5"/>
  <c r="AG386" i="5"/>
  <c r="AH386" i="5"/>
  <c r="AH418" i="5"/>
  <c r="AG418" i="5"/>
  <c r="AG534" i="5"/>
  <c r="AH534" i="5"/>
  <c r="AG566" i="5"/>
  <c r="AH566" i="5"/>
  <c r="AH638" i="5"/>
  <c r="AG638" i="5"/>
  <c r="AH702" i="5"/>
  <c r="AG702" i="5"/>
  <c r="AG1018" i="5"/>
  <c r="AH1018" i="5"/>
  <c r="AH1050" i="5"/>
  <c r="AG1050" i="5"/>
  <c r="AG1022" i="3"/>
  <c r="AH1022" i="3"/>
  <c r="AG786" i="3"/>
  <c r="AH786" i="3"/>
  <c r="AG478" i="3"/>
  <c r="AH478" i="3"/>
  <c r="AG166" i="3"/>
  <c r="AH166" i="3"/>
  <c r="AG90" i="3"/>
  <c r="AH90" i="3"/>
  <c r="AI134" i="7"/>
  <c r="AH134" i="7"/>
  <c r="AH210" i="7"/>
  <c r="AI210" i="7"/>
  <c r="AI278" i="7"/>
  <c r="AH278" i="7"/>
  <c r="AH380" i="7"/>
  <c r="AI380" i="7"/>
  <c r="AH434" i="7"/>
  <c r="AI434" i="7"/>
  <c r="AH512" i="7"/>
  <c r="AI512" i="7"/>
  <c r="AI596" i="7"/>
  <c r="AH596" i="7"/>
  <c r="AH662" i="7"/>
  <c r="AI662" i="7"/>
  <c r="AH714" i="7"/>
  <c r="AI714" i="7"/>
  <c r="AH766" i="7"/>
  <c r="AI766" i="7"/>
  <c r="AI818" i="7"/>
  <c r="AH818" i="7"/>
  <c r="AI920" i="7"/>
  <c r="AH920" i="7"/>
  <c r="AH986" i="7"/>
  <c r="AI986" i="7"/>
  <c r="AH1068" i="7"/>
  <c r="AI1068" i="7"/>
  <c r="AG729" i="3"/>
  <c r="AH729" i="3"/>
  <c r="AG665" i="3"/>
  <c r="AH665" i="3"/>
  <c r="AG601" i="3"/>
  <c r="AH601" i="3"/>
  <c r="AH313" i="3"/>
  <c r="AG313" i="3"/>
  <c r="AG257" i="3"/>
  <c r="AH257" i="3"/>
  <c r="AG105" i="3"/>
  <c r="AH105" i="3"/>
  <c r="AH371" i="5"/>
  <c r="AG371" i="5"/>
  <c r="AH539" i="5"/>
  <c r="AG539" i="5"/>
  <c r="AH571" i="5"/>
  <c r="AG571" i="5"/>
  <c r="AG1075" i="5"/>
  <c r="AH1075" i="5"/>
  <c r="AH102" i="7"/>
  <c r="AI102" i="7"/>
  <c r="AI272" i="7"/>
  <c r="AH272" i="7"/>
  <c r="AH520" i="7"/>
  <c r="AI520" i="7"/>
  <c r="AI776" i="7"/>
  <c r="AH776" i="7"/>
  <c r="AH994" i="7"/>
  <c r="AI994" i="7"/>
  <c r="AH1176" i="7"/>
  <c r="AI1176" i="7"/>
  <c r="AG1056" i="3"/>
  <c r="AH1056" i="3"/>
  <c r="AH484" i="3"/>
  <c r="AG484" i="3"/>
  <c r="AI85" i="7"/>
  <c r="AH85" i="7"/>
  <c r="AI161" i="7"/>
  <c r="AH161" i="7"/>
  <c r="AH301" i="7"/>
  <c r="AI301" i="7"/>
  <c r="AH401" i="7"/>
  <c r="AI401" i="7"/>
  <c r="AI513" i="7"/>
  <c r="AH513" i="7"/>
  <c r="AH581" i="7"/>
  <c r="AI581" i="7"/>
  <c r="AH657" i="7"/>
  <c r="AI657" i="7"/>
  <c r="AI745" i="7"/>
  <c r="AH745" i="7"/>
  <c r="AH801" i="7"/>
  <c r="AI801" i="7"/>
  <c r="AH881" i="7"/>
  <c r="AI881" i="7"/>
  <c r="AI929" i="7"/>
  <c r="AH929" i="7"/>
  <c r="AI981" i="7"/>
  <c r="AH981" i="7"/>
  <c r="AI1033" i="7"/>
  <c r="AH1033" i="7"/>
  <c r="AH1085" i="7"/>
  <c r="AI1085" i="7"/>
  <c r="AI1141" i="7"/>
  <c r="AH1141" i="7"/>
  <c r="AH1201" i="7"/>
  <c r="AI1201" i="7"/>
  <c r="AG1094" i="3"/>
  <c r="AH1094" i="3"/>
  <c r="AH898" i="3"/>
  <c r="AG898" i="3"/>
  <c r="AG414" i="3"/>
  <c r="AH414" i="3"/>
  <c r="AG290" i="3"/>
  <c r="AH290" i="3"/>
  <c r="AH210" i="3"/>
  <c r="AG210" i="3"/>
  <c r="AH126" i="3"/>
  <c r="AG126" i="3"/>
  <c r="AH58" i="7"/>
  <c r="AI58" i="7"/>
  <c r="AI98" i="7"/>
  <c r="AH98" i="7"/>
  <c r="AH154" i="7"/>
  <c r="AI154" i="7"/>
  <c r="AI202" i="7"/>
  <c r="AH202" i="7"/>
  <c r="AI254" i="7"/>
  <c r="AH254" i="7"/>
  <c r="AH292" i="7"/>
  <c r="AI292" i="7"/>
  <c r="AI358" i="7"/>
  <c r="AH358" i="7"/>
  <c r="AH398" i="7"/>
  <c r="AI398" i="7"/>
  <c r="AH436" i="7"/>
  <c r="AI436" i="7"/>
  <c r="AI490" i="7"/>
  <c r="AH490" i="7"/>
  <c r="AI572" i="7"/>
  <c r="AH572" i="7"/>
  <c r="AI646" i="7"/>
  <c r="AH646" i="7"/>
  <c r="AH698" i="7"/>
  <c r="AI698" i="7"/>
  <c r="AI778" i="7"/>
  <c r="AH778" i="7"/>
  <c r="AH840" i="7"/>
  <c r="AI840" i="7"/>
  <c r="AH922" i="7"/>
  <c r="AI922" i="7"/>
  <c r="AH1010" i="7"/>
  <c r="AI1010" i="7"/>
  <c r="AH1070" i="7"/>
  <c r="AI1070" i="7"/>
  <c r="AH1114" i="7"/>
  <c r="AI1114" i="7"/>
  <c r="AG1200" i="3"/>
  <c r="AH1200" i="3"/>
  <c r="AG1140" i="3"/>
  <c r="AH1140" i="3"/>
  <c r="AH1064" i="3"/>
  <c r="AG1064" i="3"/>
  <c r="AH1008" i="3"/>
  <c r="AG1008" i="3"/>
  <c r="AG620" i="3"/>
  <c r="AH620" i="3"/>
  <c r="AG116" i="3"/>
  <c r="AH116" i="3"/>
  <c r="AG763" i="3"/>
  <c r="AH763" i="3"/>
  <c r="AG699" i="3"/>
  <c r="AH699" i="3"/>
  <c r="AG635" i="3"/>
  <c r="AH635" i="3"/>
  <c r="AG571" i="3"/>
  <c r="AH571" i="3"/>
  <c r="AG523" i="3"/>
  <c r="AH523" i="3"/>
  <c r="AH459" i="3"/>
  <c r="AG459" i="3"/>
  <c r="AH43" i="3"/>
  <c r="AG43" i="3"/>
  <c r="AG144" i="5"/>
  <c r="AH144" i="5"/>
  <c r="AH160" i="5"/>
  <c r="AG160" i="5"/>
  <c r="AG272" i="5"/>
  <c r="AH272" i="5"/>
  <c r="AG322" i="5"/>
  <c r="AH322" i="5"/>
  <c r="AG376" i="5"/>
  <c r="AH376" i="5"/>
  <c r="AH400" i="5"/>
  <c r="AG400" i="5"/>
  <c r="AG490" i="5"/>
  <c r="AH490" i="5"/>
  <c r="AG522" i="5"/>
  <c r="AH522" i="5"/>
  <c r="AH626" i="5"/>
  <c r="AG626" i="5"/>
  <c r="AH658" i="5"/>
  <c r="AG658" i="5"/>
  <c r="AH690" i="5"/>
  <c r="AG690" i="5"/>
  <c r="AH722" i="5"/>
  <c r="AG722" i="5"/>
  <c r="AH768" i="5"/>
  <c r="AG768" i="5"/>
  <c r="AG808" i="5"/>
  <c r="AH808" i="5"/>
  <c r="AH844" i="5"/>
  <c r="AG844" i="5"/>
  <c r="AH876" i="5"/>
  <c r="AG876" i="5"/>
  <c r="AH908" i="5"/>
  <c r="AG908" i="5"/>
  <c r="AG940" i="5"/>
  <c r="AH940" i="5"/>
  <c r="AG956" i="5"/>
  <c r="AH956" i="5"/>
  <c r="AG972" i="5"/>
  <c r="AH972" i="5"/>
  <c r="AG988" i="5"/>
  <c r="AH988" i="5"/>
  <c r="AG1004" i="5"/>
  <c r="AH1004" i="5"/>
  <c r="AG1084" i="5"/>
  <c r="AH1084" i="5"/>
  <c r="AH954" i="3"/>
  <c r="AG954" i="3"/>
  <c r="AG582" i="3"/>
  <c r="AH582" i="3"/>
  <c r="AG318" i="3"/>
  <c r="AH318" i="3"/>
  <c r="AG62" i="3"/>
  <c r="AH62" i="3"/>
  <c r="AG1201" i="3"/>
  <c r="AH1201" i="3"/>
  <c r="AG1137" i="3"/>
  <c r="AH1137" i="3"/>
  <c r="AG1073" i="3"/>
  <c r="AH1073" i="3"/>
  <c r="AG1025" i="3"/>
  <c r="AH1025" i="3"/>
  <c r="AH957" i="3"/>
  <c r="AG957" i="3"/>
  <c r="AG893" i="3"/>
  <c r="AH893" i="3"/>
  <c r="AG785" i="3"/>
  <c r="AH785" i="3"/>
  <c r="AG721" i="3"/>
  <c r="AH721" i="3"/>
  <c r="AG657" i="3"/>
  <c r="AH657" i="3"/>
  <c r="AG593" i="3"/>
  <c r="AH593" i="3"/>
  <c r="AH497" i="3"/>
  <c r="AG497" i="3"/>
  <c r="AH413" i="3"/>
  <c r="AG413" i="3"/>
  <c r="AG321" i="3"/>
  <c r="AH321" i="3"/>
  <c r="AG161" i="3"/>
  <c r="AH161" i="3"/>
  <c r="AG25" i="5"/>
  <c r="AH25" i="5"/>
  <c r="AH49" i="5"/>
  <c r="AG49" i="5"/>
  <c r="AG89" i="5"/>
  <c r="AH89" i="5"/>
  <c r="AH113" i="5"/>
  <c r="AG113" i="5"/>
  <c r="AG137" i="5"/>
  <c r="AH137" i="5"/>
  <c r="AH173" i="5"/>
  <c r="AG173" i="5"/>
  <c r="AG207" i="5"/>
  <c r="AH207" i="5"/>
  <c r="AG253" i="5"/>
  <c r="AH253" i="5"/>
  <c r="AG305" i="5"/>
  <c r="AH305" i="5"/>
  <c r="AG317" i="5"/>
  <c r="AH317" i="5"/>
  <c r="AG353" i="5"/>
  <c r="AH353" i="5"/>
  <c r="AH385" i="5"/>
  <c r="AG385" i="5"/>
  <c r="AH471" i="5"/>
  <c r="AG471" i="5"/>
  <c r="AH509" i="5"/>
  <c r="AG509" i="5"/>
  <c r="AG631" i="5"/>
  <c r="AH631" i="5"/>
  <c r="AG749" i="5"/>
  <c r="AH749" i="5"/>
  <c r="AG775" i="5"/>
  <c r="AH775" i="5"/>
  <c r="AH797" i="5"/>
  <c r="AG797" i="5"/>
  <c r="AH839" i="5"/>
  <c r="AG839" i="5"/>
  <c r="AG865" i="5"/>
  <c r="AH865" i="5"/>
  <c r="AG897" i="5"/>
  <c r="AH897" i="5"/>
  <c r="AH929" i="5"/>
  <c r="AG929" i="5"/>
  <c r="AH943" i="5"/>
  <c r="AG943" i="5"/>
  <c r="AG975" i="5"/>
  <c r="AH975" i="5"/>
  <c r="AH1015" i="5"/>
  <c r="AG1015" i="5"/>
  <c r="AG1033" i="5"/>
  <c r="AH1033" i="5"/>
  <c r="AG1049" i="5"/>
  <c r="AH1049" i="5"/>
  <c r="AH1079" i="5"/>
  <c r="AG1079" i="5"/>
  <c r="AG1121" i="5"/>
  <c r="AH1121" i="5"/>
  <c r="AH1177" i="5"/>
  <c r="AG1177" i="5"/>
  <c r="AH1205" i="5"/>
  <c r="AG1205" i="5"/>
  <c r="AG1114" i="3"/>
  <c r="AH1114" i="3"/>
  <c r="AH446" i="3"/>
  <c r="AG446" i="3"/>
  <c r="AI69" i="7"/>
  <c r="AH69" i="7"/>
  <c r="AH129" i="7"/>
  <c r="AI129" i="7"/>
  <c r="AH241" i="7"/>
  <c r="AI241" i="7"/>
  <c r="AI349" i="7"/>
  <c r="AH349" i="7"/>
  <c r="AI405" i="7"/>
  <c r="AH405" i="7"/>
  <c r="AI481" i="7"/>
  <c r="AH481" i="7"/>
  <c r="AI605" i="7"/>
  <c r="AH605" i="7"/>
  <c r="AI665" i="7"/>
  <c r="AH665" i="7"/>
  <c r="AH717" i="7"/>
  <c r="AI717" i="7"/>
  <c r="AH777" i="7"/>
  <c r="AI777" i="7"/>
  <c r="AH841" i="7"/>
  <c r="AI841" i="7"/>
  <c r="AH897" i="7"/>
  <c r="AI897" i="7"/>
  <c r="AI949" i="7"/>
  <c r="AH949" i="7"/>
  <c r="AI1009" i="7"/>
  <c r="AH1009" i="7"/>
  <c r="AI1057" i="7"/>
  <c r="AH1057" i="7"/>
  <c r="AH1109" i="7"/>
  <c r="AI1109" i="7"/>
  <c r="AH1161" i="7"/>
  <c r="AI1161" i="7"/>
  <c r="AH1209" i="7"/>
  <c r="AI1209" i="7"/>
  <c r="AG1058" i="3"/>
  <c r="AH1058" i="3"/>
  <c r="AG862" i="3"/>
  <c r="AH862" i="3"/>
  <c r="AG578" i="3"/>
  <c r="AH578" i="3"/>
  <c r="AH442" i="3"/>
  <c r="AG442" i="3"/>
  <c r="AH314" i="3"/>
  <c r="AG314" i="3"/>
  <c r="AG158" i="3"/>
  <c r="AH158" i="3"/>
  <c r="AH66" i="3"/>
  <c r="AG66" i="3"/>
  <c r="AH104" i="7"/>
  <c r="AI104" i="7"/>
  <c r="AH166" i="7"/>
  <c r="AI166" i="7"/>
  <c r="AI228" i="7"/>
  <c r="AH228" i="7"/>
  <c r="AI268" i="7"/>
  <c r="AH268" i="7"/>
  <c r="AI308" i="7"/>
  <c r="AH308" i="7"/>
  <c r="AI376" i="7"/>
  <c r="AH376" i="7"/>
  <c r="AH412" i="7"/>
  <c r="AI412" i="7"/>
  <c r="AH462" i="7"/>
  <c r="AI462" i="7"/>
  <c r="AH506" i="7"/>
  <c r="AI506" i="7"/>
  <c r="AH600" i="7"/>
  <c r="AI600" i="7"/>
  <c r="AI652" i="7"/>
  <c r="AH652" i="7"/>
  <c r="AI724" i="7"/>
  <c r="AH724" i="7"/>
  <c r="AI774" i="7"/>
  <c r="AH774" i="7"/>
  <c r="AI866" i="7"/>
  <c r="AH866" i="7"/>
  <c r="AI904" i="7"/>
  <c r="AH904" i="7"/>
  <c r="AH956" i="7"/>
  <c r="AI956" i="7"/>
  <c r="AI1004" i="7"/>
  <c r="AH1004" i="7"/>
  <c r="AH1066" i="7"/>
  <c r="AI1066" i="7"/>
  <c r="AH1110" i="7"/>
  <c r="AI1110" i="7"/>
  <c r="AH1124" i="3"/>
  <c r="AG1124" i="3"/>
  <c r="AG1012" i="3"/>
  <c r="AH1012" i="3"/>
  <c r="AG888" i="3"/>
  <c r="AH888" i="3"/>
  <c r="AG716" i="3"/>
  <c r="AH716" i="3"/>
  <c r="AG604" i="3"/>
  <c r="AH604" i="3"/>
  <c r="AG556" i="3"/>
  <c r="AH556" i="3"/>
  <c r="AH476" i="3"/>
  <c r="AG476" i="3"/>
  <c r="AG352" i="3"/>
  <c r="AH352" i="3"/>
  <c r="AH180" i="3"/>
  <c r="AG180" i="3"/>
  <c r="AG1203" i="3"/>
  <c r="AH1203" i="3"/>
  <c r="AG1055" i="3"/>
  <c r="AH1055" i="3"/>
  <c r="AH999" i="3"/>
  <c r="AG999" i="3"/>
  <c r="AG943" i="3"/>
  <c r="AH943" i="3"/>
  <c r="AG879" i="3"/>
  <c r="AH879" i="3"/>
  <c r="AG775" i="3"/>
  <c r="AH775" i="3"/>
  <c r="AG743" i="3"/>
  <c r="AH743" i="3"/>
  <c r="AG711" i="3"/>
  <c r="AH711" i="3"/>
  <c r="AG679" i="3"/>
  <c r="AH679" i="3"/>
  <c r="AG647" i="3"/>
  <c r="AH647" i="3"/>
  <c r="AG615" i="3"/>
  <c r="AH615" i="3"/>
  <c r="AG583" i="3"/>
  <c r="AH583" i="3"/>
  <c r="AG551" i="3"/>
  <c r="AH551" i="3"/>
  <c r="AG499" i="3"/>
  <c r="AH499" i="3"/>
  <c r="AH435" i="3"/>
  <c r="AG435" i="3"/>
  <c r="AG371" i="3"/>
  <c r="AH371" i="3"/>
  <c r="AG319" i="3"/>
  <c r="AH319" i="3"/>
  <c r="AH159" i="3"/>
  <c r="AG159" i="3"/>
  <c r="AH127" i="3"/>
  <c r="AG127" i="3"/>
  <c r="AH55" i="3"/>
  <c r="AG55" i="3"/>
  <c r="AG20" i="5"/>
  <c r="AH20" i="5"/>
  <c r="AG40" i="5"/>
  <c r="AH40" i="5"/>
  <c r="AH76" i="5"/>
  <c r="AG76" i="5"/>
  <c r="AH94" i="5"/>
  <c r="AG94" i="5"/>
  <c r="AH136" i="5"/>
  <c r="AG136" i="5"/>
  <c r="AH158" i="5"/>
  <c r="AG158" i="5"/>
  <c r="AH286" i="5"/>
  <c r="AG286" i="5"/>
  <c r="AH318" i="5"/>
  <c r="AG318" i="5"/>
  <c r="AG334" i="5"/>
  <c r="AH334" i="5"/>
  <c r="AG366" i="5"/>
  <c r="AH366" i="5"/>
  <c r="AH396" i="5"/>
  <c r="AG396" i="5"/>
  <c r="AG432" i="5"/>
  <c r="AH432" i="5"/>
  <c r="AH470" i="5"/>
  <c r="AG470" i="5"/>
  <c r="AH510" i="5"/>
  <c r="AG510" i="5"/>
  <c r="AG540" i="5"/>
  <c r="AH540" i="5"/>
  <c r="AG572" i="5"/>
  <c r="AH572" i="5"/>
  <c r="AH614" i="5"/>
  <c r="AG614" i="5"/>
  <c r="AG632" i="5"/>
  <c r="AH632" i="5"/>
  <c r="AH662" i="5"/>
  <c r="AG662" i="5"/>
  <c r="AH692" i="5"/>
  <c r="AG692" i="5"/>
  <c r="AH710" i="5"/>
  <c r="AG710" i="5"/>
  <c r="AH740" i="5"/>
  <c r="AG740" i="5"/>
  <c r="AH758" i="5"/>
  <c r="AG758" i="5"/>
  <c r="AH776" i="5"/>
  <c r="AG776" i="5"/>
  <c r="AH812" i="5"/>
  <c r="AG812" i="5"/>
  <c r="AG830" i="5"/>
  <c r="AH830" i="5"/>
  <c r="AH864" i="5"/>
  <c r="AG864" i="5"/>
  <c r="AG896" i="5"/>
  <c r="AH896" i="5"/>
  <c r="AG928" i="5"/>
  <c r="AH928" i="5"/>
  <c r="AH950" i="5"/>
  <c r="AG950" i="5"/>
  <c r="AH966" i="5"/>
  <c r="AG966" i="5"/>
  <c r="AH982" i="5"/>
  <c r="AG982" i="5"/>
  <c r="AH998" i="5"/>
  <c r="AG998" i="5"/>
  <c r="AG1024" i="5"/>
  <c r="AH1024" i="5"/>
  <c r="AH1056" i="5"/>
  <c r="AG1056" i="5"/>
  <c r="AG1104" i="5"/>
  <c r="AH1104" i="5"/>
  <c r="AG1118" i="5"/>
  <c r="AH1118" i="5"/>
  <c r="AG1134" i="5"/>
  <c r="AH1134" i="5"/>
  <c r="AG1150" i="5"/>
  <c r="AH1150" i="5"/>
  <c r="AG1166" i="5"/>
  <c r="AH1166" i="5"/>
  <c r="AG1182" i="5"/>
  <c r="AH1182" i="5"/>
  <c r="AH1198" i="5"/>
  <c r="AG1198" i="5"/>
  <c r="AG1066" i="3"/>
  <c r="AH1066" i="3"/>
  <c r="AG794" i="3"/>
  <c r="AH794" i="3"/>
  <c r="AG514" i="3"/>
  <c r="AH514" i="3"/>
  <c r="AG342" i="3"/>
  <c r="AH342" i="3"/>
  <c r="AH34" i="3"/>
  <c r="AG34" i="3"/>
  <c r="AI62" i="7"/>
  <c r="AH62" i="7"/>
  <c r="AI256" i="7"/>
  <c r="AH256" i="7"/>
  <c r="AH322" i="7"/>
  <c r="AI322" i="7"/>
  <c r="AH542" i="7"/>
  <c r="AI542" i="7"/>
  <c r="AI630" i="7"/>
  <c r="AH630" i="7"/>
  <c r="AI720" i="7"/>
  <c r="AH720" i="7"/>
  <c r="AH812" i="7"/>
  <c r="AI812" i="7"/>
  <c r="AH952" i="7"/>
  <c r="AI952" i="7"/>
  <c r="AG1205" i="3"/>
  <c r="AH1205" i="3"/>
  <c r="AG1141" i="3"/>
  <c r="AH1141" i="3"/>
  <c r="AG1077" i="3"/>
  <c r="AH1077" i="3"/>
  <c r="AG1033" i="3"/>
  <c r="AH1033" i="3"/>
  <c r="AH981" i="3"/>
  <c r="AG981" i="3"/>
  <c r="AH917" i="3"/>
  <c r="AG917" i="3"/>
  <c r="AG793" i="3"/>
  <c r="AH793" i="3"/>
  <c r="AG741" i="3"/>
  <c r="AH741" i="3"/>
  <c r="AG677" i="3"/>
  <c r="AH677" i="3"/>
  <c r="AG613" i="3"/>
  <c r="AH613" i="3"/>
  <c r="AH557" i="3"/>
  <c r="AG557" i="3"/>
  <c r="AH489" i="3"/>
  <c r="AG489" i="3"/>
  <c r="AH437" i="3"/>
  <c r="AG437" i="3"/>
  <c r="AH373" i="3"/>
  <c r="AG373" i="3"/>
  <c r="AG317" i="3"/>
  <c r="AH317" i="3"/>
  <c r="AG157" i="3"/>
  <c r="AH157" i="3"/>
  <c r="AG121" i="3"/>
  <c r="AH121" i="3"/>
  <c r="AH51" i="5"/>
  <c r="AG51" i="5"/>
  <c r="AH67" i="5"/>
  <c r="AG67" i="5"/>
  <c r="AH93" i="5"/>
  <c r="AG93" i="5"/>
  <c r="AG115" i="5"/>
  <c r="AH115" i="5"/>
  <c r="AH133" i="5"/>
  <c r="AG133" i="5"/>
  <c r="AH201" i="5"/>
  <c r="AG201" i="5"/>
  <c r="AG321" i="5"/>
  <c r="AH321" i="5"/>
  <c r="AH387" i="5"/>
  <c r="AG387" i="5"/>
  <c r="AH451" i="5"/>
  <c r="AG451" i="5"/>
  <c r="AH489" i="5"/>
  <c r="AG489" i="5"/>
  <c r="AH521" i="5"/>
  <c r="AG521" i="5"/>
  <c r="AH553" i="5"/>
  <c r="AG553" i="5"/>
  <c r="AH585" i="5"/>
  <c r="AG585" i="5"/>
  <c r="AH605" i="5"/>
  <c r="AG605" i="5"/>
  <c r="AG635" i="5"/>
  <c r="AH635" i="5"/>
  <c r="AH657" i="5"/>
  <c r="AG657" i="5"/>
  <c r="AH683" i="5"/>
  <c r="AG683" i="5"/>
  <c r="AG705" i="5"/>
  <c r="AH705" i="5"/>
  <c r="AG731" i="5"/>
  <c r="AH731" i="5"/>
  <c r="AG761" i="5"/>
  <c r="AH761" i="5"/>
  <c r="AH793" i="5"/>
  <c r="AG793" i="5"/>
  <c r="AH835" i="5"/>
  <c r="AG835" i="5"/>
  <c r="AH869" i="5"/>
  <c r="AG869" i="5"/>
  <c r="AH901" i="5"/>
  <c r="AG901" i="5"/>
  <c r="AH933" i="5"/>
  <c r="AG933" i="5"/>
  <c r="AH955" i="5"/>
  <c r="AG955" i="5"/>
  <c r="AH971" i="5"/>
  <c r="AG971" i="5"/>
  <c r="AG987" i="5"/>
  <c r="AH987" i="5"/>
  <c r="AH1003" i="5"/>
  <c r="AG1003" i="5"/>
  <c r="AG1019" i="5"/>
  <c r="AH1019" i="5"/>
  <c r="AH1035" i="5"/>
  <c r="AG1035" i="5"/>
  <c r="AH1051" i="5"/>
  <c r="AG1051" i="5"/>
  <c r="AG1085" i="5"/>
  <c r="AH1085" i="5"/>
  <c r="AH1115" i="5"/>
  <c r="AG1115" i="5"/>
  <c r="AH1155" i="5"/>
  <c r="AG1155" i="5"/>
  <c r="AH1187" i="5"/>
  <c r="AG1187" i="5"/>
  <c r="AG1212" i="3"/>
  <c r="AH1212" i="3"/>
  <c r="AG1034" i="3"/>
  <c r="AH1034" i="3"/>
  <c r="AG782" i="3"/>
  <c r="AH782" i="3"/>
  <c r="AG574" i="3"/>
  <c r="AH574" i="3"/>
  <c r="AG334" i="3"/>
  <c r="AH334" i="3"/>
  <c r="AH178" i="3"/>
  <c r="AG178" i="3"/>
  <c r="AI18" i="7"/>
  <c r="AH18" i="7"/>
  <c r="AH118" i="7"/>
  <c r="AI118" i="7"/>
  <c r="AH240" i="7"/>
  <c r="AI240" i="7"/>
  <c r="AH354" i="7"/>
  <c r="AI354" i="7"/>
  <c r="AH526" i="7"/>
  <c r="AI526" i="7"/>
  <c r="AH674" i="7"/>
  <c r="AI674" i="7"/>
  <c r="AH836" i="7"/>
  <c r="AI836" i="7"/>
  <c r="AH998" i="7"/>
  <c r="AI998" i="7"/>
  <c r="AG1028" i="3"/>
  <c r="AH1028" i="3"/>
  <c r="AG872" i="3"/>
  <c r="AH872" i="3"/>
  <c r="AG724" i="3"/>
  <c r="AH724" i="3"/>
  <c r="AH512" i="3"/>
  <c r="AG512" i="3"/>
  <c r="AH364" i="3"/>
  <c r="AG364" i="3"/>
  <c r="AH284" i="3"/>
  <c r="AG284" i="3"/>
  <c r="AG68" i="3"/>
  <c r="AH68" i="3"/>
  <c r="AI23" i="7"/>
  <c r="AH23" i="7"/>
  <c r="AI39" i="7"/>
  <c r="AH39" i="7"/>
  <c r="AI55" i="7"/>
  <c r="AH55" i="7"/>
  <c r="AI71" i="7"/>
  <c r="AH71" i="7"/>
  <c r="AI107" i="7"/>
  <c r="AH107" i="7"/>
  <c r="AH127" i="7"/>
  <c r="AI127" i="7"/>
  <c r="AH163" i="7"/>
  <c r="AI163" i="7"/>
  <c r="AH195" i="7"/>
  <c r="AI195" i="7"/>
  <c r="AI227" i="7"/>
  <c r="AH227" i="7"/>
  <c r="AI267" i="7"/>
  <c r="AH267" i="7"/>
  <c r="AH295" i="7"/>
  <c r="AI295" i="7"/>
  <c r="AI319" i="7"/>
  <c r="AH319" i="7"/>
  <c r="AI343" i="7"/>
  <c r="AH343" i="7"/>
  <c r="AH367" i="7"/>
  <c r="AI367" i="7"/>
  <c r="AI383" i="7"/>
  <c r="AH383" i="7"/>
  <c r="AH399" i="7"/>
  <c r="AI399" i="7"/>
  <c r="AI415" i="7"/>
  <c r="AH415" i="7"/>
  <c r="AH435" i="7"/>
  <c r="AI435" i="7"/>
  <c r="AI467" i="7"/>
  <c r="AH467" i="7"/>
  <c r="AI499" i="7"/>
  <c r="AH499" i="7"/>
  <c r="AI531" i="7"/>
  <c r="AH531" i="7"/>
  <c r="AH579" i="7"/>
  <c r="AI579" i="7"/>
  <c r="AH611" i="7"/>
  <c r="AI611" i="7"/>
  <c r="AI659" i="7"/>
  <c r="AH659" i="7"/>
  <c r="AI683" i="7"/>
  <c r="AH683" i="7"/>
  <c r="AI723" i="7"/>
  <c r="AH723" i="7"/>
  <c r="AI747" i="7"/>
  <c r="AH747" i="7"/>
  <c r="AH815" i="7"/>
  <c r="AI815" i="7"/>
  <c r="AH835" i="7"/>
  <c r="AI835" i="7"/>
  <c r="AH855" i="7"/>
  <c r="AI855" i="7"/>
  <c r="AH875" i="7"/>
  <c r="AI875" i="7"/>
  <c r="AH1051" i="7"/>
  <c r="AI1051" i="7"/>
  <c r="AI1067" i="7"/>
  <c r="AH1067" i="7"/>
  <c r="AI1083" i="7"/>
  <c r="AH1083" i="7"/>
  <c r="AH1099" i="7"/>
  <c r="AI1099" i="7"/>
  <c r="AH1115" i="7"/>
  <c r="AI1115" i="7"/>
  <c r="AH1131" i="7"/>
  <c r="AI1131" i="7"/>
  <c r="AH1147" i="7"/>
  <c r="AI1147" i="7"/>
  <c r="AH1163" i="7"/>
  <c r="AI1163" i="7"/>
  <c r="AH1179" i="7"/>
  <c r="AI1179" i="7"/>
  <c r="AH1195" i="7"/>
  <c r="AI1195" i="7"/>
  <c r="AH1211" i="7"/>
  <c r="AI1211" i="7"/>
  <c r="AH112" i="7"/>
  <c r="AI112" i="7"/>
  <c r="AH258" i="7"/>
  <c r="AI258" i="7"/>
  <c r="AI388" i="7"/>
  <c r="AH388" i="7"/>
  <c r="AI470" i="7"/>
  <c r="AH470" i="7"/>
  <c r="AH590" i="7"/>
  <c r="AI590" i="7"/>
  <c r="AH722" i="7"/>
  <c r="AI722" i="7"/>
  <c r="AH886" i="7"/>
  <c r="AI886" i="7"/>
  <c r="AH1046" i="7"/>
  <c r="AI1046" i="7"/>
  <c r="AH1144" i="7"/>
  <c r="AI1144" i="7"/>
  <c r="AI1198" i="7"/>
  <c r="AH1198" i="7"/>
  <c r="AH808" i="3"/>
  <c r="AG808" i="3"/>
  <c r="AH524" i="3"/>
  <c r="AG524" i="3"/>
  <c r="AH184" i="3"/>
  <c r="AG184" i="3"/>
  <c r="AG104" i="3"/>
  <c r="AH104" i="3"/>
  <c r="AI89" i="7"/>
  <c r="AH89" i="7"/>
  <c r="AH145" i="7"/>
  <c r="AI145" i="7"/>
  <c r="AH189" i="7"/>
  <c r="AI189" i="7"/>
  <c r="AH293" i="7"/>
  <c r="AI293" i="7"/>
  <c r="AI377" i="7"/>
  <c r="AH377" i="7"/>
  <c r="AI417" i="7"/>
  <c r="AH417" i="7"/>
  <c r="AI529" i="7"/>
  <c r="AH529" i="7"/>
  <c r="AH565" i="7"/>
  <c r="AI565" i="7"/>
  <c r="AI629" i="7"/>
  <c r="AH629" i="7"/>
  <c r="AI669" i="7"/>
  <c r="AH669" i="7"/>
  <c r="AI713" i="7"/>
  <c r="AH713" i="7"/>
  <c r="AH753" i="7"/>
  <c r="AI753" i="7"/>
  <c r="AH797" i="7"/>
  <c r="AI797" i="7"/>
  <c r="AI861" i="7"/>
  <c r="AH861" i="7"/>
  <c r="AI901" i="7"/>
  <c r="AH901" i="7"/>
  <c r="AI941" i="7"/>
  <c r="AH941" i="7"/>
  <c r="AI985" i="7"/>
  <c r="AH985" i="7"/>
  <c r="AI1025" i="7"/>
  <c r="AH1025" i="7"/>
  <c r="AI1065" i="7"/>
  <c r="AH1065" i="7"/>
  <c r="AH1105" i="7"/>
  <c r="AI1105" i="7"/>
  <c r="AH1145" i="7"/>
  <c r="AI1145" i="7"/>
  <c r="AH1185" i="7"/>
  <c r="AI1185" i="7"/>
  <c r="Y10" i="6"/>
  <c r="H31" i="1" s="1"/>
  <c r="AI13" i="5"/>
  <c r="J22" i="1"/>
  <c r="D11" i="11"/>
  <c r="D10" i="12" s="1"/>
  <c r="J24" i="1"/>
  <c r="AC9" i="3"/>
  <c r="AI9" i="3"/>
  <c r="E33" i="11"/>
  <c r="J25" i="1"/>
  <c r="AM14" i="6"/>
  <c r="AP14" i="6" s="1"/>
  <c r="AJ10" i="6"/>
  <c r="G11" i="11" s="1"/>
  <c r="D15" i="11"/>
  <c r="D14" i="12" s="1"/>
  <c r="J28" i="1"/>
  <c r="D9" i="12"/>
  <c r="J23" i="1"/>
  <c r="N15" i="9"/>
  <c r="N11" i="9" s="1"/>
  <c r="E15" i="11" s="1"/>
  <c r="E14" i="12" s="1"/>
  <c r="M11" i="9"/>
  <c r="G15" i="11" s="1"/>
  <c r="F14" i="12" s="1"/>
  <c r="D8" i="12"/>
  <c r="D7" i="12"/>
  <c r="D30" i="11"/>
  <c r="E20" i="12" s="1"/>
  <c r="H27" i="1"/>
  <c r="AF15" i="7"/>
  <c r="AH15" i="7" s="1"/>
  <c r="AC10" i="7"/>
  <c r="G12" i="11" s="1"/>
  <c r="AI16" i="7"/>
  <c r="H42" i="1"/>
  <c r="AM15" i="6"/>
  <c r="AP15" i="6" s="1"/>
  <c r="AD10" i="7"/>
  <c r="AG15" i="5"/>
  <c r="AE14" i="5"/>
  <c r="AH14" i="5" s="1"/>
  <c r="AC14" i="5"/>
  <c r="AC9" i="5" s="1"/>
  <c r="AI14" i="5"/>
  <c r="AR15" i="6"/>
  <c r="AE13" i="5"/>
  <c r="AG13" i="5" s="1"/>
  <c r="AF9" i="5"/>
  <c r="AB9" i="5"/>
  <c r="AR14" i="6"/>
  <c r="AF14" i="7"/>
  <c r="AH14" i="7" s="1"/>
  <c r="G4" i="3"/>
  <c r="E4" i="3"/>
  <c r="C4" i="3"/>
  <c r="C3" i="3"/>
  <c r="C2" i="3"/>
  <c r="H4" i="2"/>
  <c r="F4" i="2"/>
  <c r="C4" i="2"/>
  <c r="C3" i="2"/>
  <c r="C2" i="2"/>
  <c r="AH16" i="3" l="1"/>
  <c r="AI9" i="5"/>
  <c r="D33" i="11"/>
  <c r="D14" i="11"/>
  <c r="D16" i="11" s="1"/>
  <c r="G9" i="11"/>
  <c r="AK10" i="6"/>
  <c r="E11" i="11" s="1"/>
  <c r="E10" i="12" s="1"/>
  <c r="AQ14" i="6"/>
  <c r="AI15" i="7"/>
  <c r="E10" i="11"/>
  <c r="E9" i="12" s="1"/>
  <c r="E9" i="11"/>
  <c r="E8" i="12" s="1"/>
  <c r="E12" i="11"/>
  <c r="E11" i="12" s="1"/>
  <c r="F9" i="12"/>
  <c r="AP10" i="6"/>
  <c r="H11" i="11" s="1"/>
  <c r="AR10" i="6"/>
  <c r="AM10" i="6"/>
  <c r="Y13" i="3"/>
  <c r="AE13" i="3" s="1"/>
  <c r="F11" i="12"/>
  <c r="I12" i="12"/>
  <c r="D18" i="11"/>
  <c r="I28" i="1"/>
  <c r="I29" i="1" s="1"/>
  <c r="H29" i="1"/>
  <c r="AG14" i="5"/>
  <c r="AG9" i="5" s="1"/>
  <c r="H9" i="11" s="1"/>
  <c r="AQ15" i="6"/>
  <c r="AH13" i="5"/>
  <c r="AH9" i="5" s="1"/>
  <c r="I9" i="11" s="1"/>
  <c r="AE9" i="5"/>
  <c r="AF10" i="7"/>
  <c r="AG10" i="7"/>
  <c r="AI14" i="7"/>
  <c r="Y14" i="3"/>
  <c r="AE14" i="3" s="1"/>
  <c r="Y15" i="3"/>
  <c r="AE15" i="3" s="1"/>
  <c r="F42" i="1"/>
  <c r="G28" i="1"/>
  <c r="G18" i="11" l="1"/>
  <c r="G8" i="12"/>
  <c r="I31" i="1"/>
  <c r="J31" i="1" s="1"/>
  <c r="J42" i="1"/>
  <c r="I42" i="1"/>
  <c r="G14" i="11"/>
  <c r="G16" i="11" s="1"/>
  <c r="F8" i="12"/>
  <c r="D19" i="11"/>
  <c r="E15" i="12"/>
  <c r="E16" i="11"/>
  <c r="E21" i="11" s="1"/>
  <c r="AQ10" i="6"/>
  <c r="I11" i="11" s="1"/>
  <c r="G10" i="12" s="1"/>
  <c r="F10" i="12"/>
  <c r="K11" i="11"/>
  <c r="H10" i="12" s="1"/>
  <c r="K8" i="11"/>
  <c r="L8" i="11"/>
  <c r="D12" i="12"/>
  <c r="D15" i="12" s="1"/>
  <c r="AE9" i="3"/>
  <c r="F29" i="1"/>
  <c r="AH13" i="3"/>
  <c r="AG13" i="3"/>
  <c r="AH14" i="3"/>
  <c r="AG14" i="3"/>
  <c r="AH10" i="7"/>
  <c r="H12" i="11" s="1"/>
  <c r="AI10" i="7"/>
  <c r="I12" i="11" s="1"/>
  <c r="AG15" i="3"/>
  <c r="AF9" i="3" s="1"/>
  <c r="AH15" i="3"/>
  <c r="G19" i="11" l="1"/>
  <c r="F13" i="12"/>
  <c r="F15" i="12"/>
  <c r="L11" i="11"/>
  <c r="I10" i="12" s="1"/>
  <c r="L12" i="11"/>
  <c r="I11" i="12" s="1"/>
  <c r="G35" i="1"/>
  <c r="K25" i="1"/>
  <c r="L25" i="1" s="1"/>
  <c r="K26" i="1"/>
  <c r="L26" i="1" s="1"/>
  <c r="G11" i="12"/>
  <c r="K12" i="11"/>
  <c r="H11" i="12" s="1"/>
  <c r="D13" i="12"/>
  <c r="I35" i="1"/>
  <c r="K24" i="1"/>
  <c r="L24" i="1" s="1"/>
  <c r="K28" i="1"/>
  <c r="L28" i="1" s="1"/>
  <c r="K22" i="1"/>
  <c r="L22" i="1" s="1"/>
  <c r="K23" i="1"/>
  <c r="L23" i="1" s="1"/>
  <c r="G31" i="1"/>
  <c r="K21" i="1"/>
  <c r="L21" i="1" s="1"/>
  <c r="G21" i="11"/>
  <c r="AG9" i="3"/>
  <c r="H10" i="11" s="1"/>
  <c r="H16" i="11" s="1"/>
  <c r="AH9" i="3"/>
  <c r="I10" i="11" s="1"/>
  <c r="I16" i="11" s="1"/>
  <c r="K10" i="11" l="1"/>
  <c r="H9" i="12" s="1"/>
  <c r="L10" i="11"/>
  <c r="I9" i="12" s="1"/>
  <c r="G9" i="12"/>
  <c r="L9" i="11"/>
  <c r="I18" i="11"/>
  <c r="J35" i="1"/>
  <c r="K9" i="11"/>
  <c r="D25" i="11"/>
  <c r="D21" i="11"/>
  <c r="H21" i="11"/>
  <c r="H7" i="12"/>
  <c r="L28" i="11" l="1"/>
  <c r="I8" i="12"/>
  <c r="L14" i="11"/>
  <c r="H8" i="12"/>
  <c r="G15" i="12"/>
  <c r="I7" i="12"/>
  <c r="G33" i="11" l="1"/>
  <c r="G25" i="11"/>
  <c r="N15" i="11"/>
  <c r="L15" i="11" s="1"/>
  <c r="I14" i="12" s="1"/>
  <c r="I15" i="12" s="1"/>
  <c r="I13" i="12"/>
  <c r="K15" i="11" l="1"/>
  <c r="K16" i="11" s="1"/>
  <c r="L16" i="11"/>
  <c r="N18" i="11" s="1"/>
  <c r="K18" i="11" s="1"/>
  <c r="L21" i="11" s="1"/>
  <c r="L26" i="11" s="1"/>
  <c r="I29" i="11" s="1"/>
  <c r="J29" i="11" s="1"/>
  <c r="L25" i="11" l="1"/>
  <c r="N27" i="11"/>
  <c r="J30" i="11"/>
  <c r="N29" i="11" s="1"/>
  <c r="E17" i="12"/>
  <c r="H14" i="12"/>
  <c r="H15" i="12" s="1"/>
  <c r="L18" i="11"/>
  <c r="L19" i="11" s="1"/>
  <c r="K21" i="11"/>
  <c r="N30" i="11" l="1"/>
  <c r="N32" i="11" s="1"/>
  <c r="E19" i="12"/>
  <c r="E21" i="12"/>
  <c r="E22" i="12" l="1"/>
  <c r="L33" i="11"/>
  <c r="M32" i="11" l="1"/>
  <c r="A24" i="12" s="1"/>
  <c r="E24" i="12" l="1"/>
</calcChain>
</file>

<file path=xl/comments1.xml><?xml version="1.0" encoding="utf-8"?>
<comments xmlns="http://schemas.openxmlformats.org/spreadsheetml/2006/main">
  <authors>
    <author>TOPET Stephane (EACEA)</author>
  </authors>
  <commentList>
    <comment ref="H14" authorId="0" shapeId="0">
      <text>
        <r>
          <rPr>
            <b/>
            <sz val="8"/>
            <color indexed="81"/>
            <rFont val="Tahoma"/>
            <family val="2"/>
          </rPr>
          <t>dd/mm/yyyy</t>
        </r>
      </text>
    </comment>
    <comment ref="J14" authorId="0" shapeId="0">
      <text>
        <r>
          <rPr>
            <b/>
            <sz val="8"/>
            <color indexed="81"/>
            <rFont val="Tahoma"/>
            <family val="2"/>
          </rPr>
          <t>dd/mm/yyyy</t>
        </r>
        <r>
          <rPr>
            <sz val="8"/>
            <color indexed="81"/>
            <rFont val="Tahoma"/>
            <family val="2"/>
          </rPr>
          <t xml:space="preserve">
</t>
        </r>
      </text>
    </comment>
  </commentList>
</comments>
</file>

<file path=xl/comments2.xml><?xml version="1.0" encoding="utf-8"?>
<comments xmlns="http://schemas.openxmlformats.org/spreadsheetml/2006/main">
  <authors>
    <author>Sandra</author>
  </authors>
  <commentList>
    <comment ref="B6" authorId="0" shapeId="0">
      <text>
        <r>
          <rPr>
            <b/>
            <sz val="8"/>
            <color indexed="81"/>
            <rFont val="Tahoma"/>
            <family val="2"/>
          </rPr>
          <t xml:space="preserve">Please insert one activity per line </t>
        </r>
      </text>
    </comment>
    <comment ref="C6" authorId="0" shapeId="0">
      <text>
        <r>
          <rPr>
            <b/>
            <sz val="8"/>
            <color indexed="81"/>
            <rFont val="Tahoma"/>
            <family val="2"/>
          </rPr>
          <t>Must be inside the eligibility period mentioned in the art. I.2.2 of the Grant Agreement or the Amendment</t>
        </r>
      </text>
    </comment>
  </commentList>
</comments>
</file>

<file path=xl/comments3.xml><?xml version="1.0" encoding="utf-8"?>
<comments xmlns="http://schemas.openxmlformats.org/spreadsheetml/2006/main">
  <authors>
    <author>Sandra</author>
  </authors>
  <commentList>
    <comment ref="J11" authorId="0" shapeId="0">
      <text>
        <r>
          <rPr>
            <b/>
            <sz val="8"/>
            <color indexed="81"/>
            <rFont val="Tahoma"/>
            <family val="2"/>
          </rPr>
          <t>Must be inside the eligibility period mentioned in the art. I.2.2 of the Grant Agreement or the Amendment</t>
        </r>
      </text>
    </comment>
  </commentList>
</comments>
</file>

<file path=xl/comments4.xml><?xml version="1.0" encoding="utf-8"?>
<comments xmlns="http://schemas.openxmlformats.org/spreadsheetml/2006/main">
  <authors>
    <author>Sandra</author>
  </authors>
  <commentList>
    <comment ref="J11" authorId="0" shapeId="0">
      <text>
        <r>
          <rPr>
            <b/>
            <sz val="8"/>
            <color indexed="81"/>
            <rFont val="Tahoma"/>
            <family val="2"/>
          </rPr>
          <t>Must be inside the eligibility period mentioned in the art. I.2.2 of the Grant Agreement or the Amendment</t>
        </r>
      </text>
    </comment>
  </commentList>
</comments>
</file>

<file path=xl/comments5.xml><?xml version="1.0" encoding="utf-8"?>
<comments xmlns="http://schemas.openxmlformats.org/spreadsheetml/2006/main">
  <authors>
    <author>Sandra</author>
  </authors>
  <commentList>
    <comment ref="J11" authorId="0" shapeId="0">
      <text>
        <r>
          <rPr>
            <b/>
            <sz val="8"/>
            <color indexed="81"/>
            <rFont val="Tahoma"/>
            <family val="2"/>
          </rPr>
          <t>Must be inside the eligibility period mentioned in the art. I.2.2 of the Grant Agreement or the Amendment</t>
        </r>
      </text>
    </comment>
  </commentList>
</comments>
</file>

<file path=xl/comments6.xml><?xml version="1.0" encoding="utf-8"?>
<comments xmlns="http://schemas.openxmlformats.org/spreadsheetml/2006/main">
  <authors>
    <author>Sandra</author>
  </authors>
  <commentList>
    <comment ref="C12" authorId="0" shapeId="0">
      <text>
        <r>
          <rPr>
            <b/>
            <sz val="8"/>
            <color indexed="81"/>
            <rFont val="Tahoma"/>
            <family val="2"/>
          </rPr>
          <t>Must be inside the eligibility period mentioned in the art. I.2.2 of the Grant Agreement or the Amendment</t>
        </r>
      </text>
    </comment>
  </commentList>
</comments>
</file>

<file path=xl/comments7.xml><?xml version="1.0" encoding="utf-8"?>
<comments xmlns="http://schemas.openxmlformats.org/spreadsheetml/2006/main">
  <authors>
    <author>Sandra</author>
  </authors>
  <commentList>
    <comment ref="L12" authorId="0" shapeId="0">
      <text>
        <r>
          <rPr>
            <b/>
            <sz val="8"/>
            <color indexed="81"/>
            <rFont val="Tahoma"/>
            <family val="2"/>
          </rPr>
          <t>Must be inside the eligibility period mentioned in the art. I.2.2 of the Grant Agreement or the Amendment</t>
        </r>
      </text>
    </comment>
  </commentList>
</comments>
</file>

<file path=xl/comments8.xml><?xml version="1.0" encoding="utf-8"?>
<comments xmlns="http://schemas.openxmlformats.org/spreadsheetml/2006/main">
  <authors>
    <author>Sandra</author>
  </authors>
  <commentList>
    <comment ref="I11" authorId="0" shapeId="0">
      <text>
        <r>
          <rPr>
            <b/>
            <sz val="8"/>
            <color indexed="81"/>
            <rFont val="Tahoma"/>
            <family val="2"/>
          </rPr>
          <t>Must be inside the eligibility period mentioned in the art. I.2.2 of the Grant Agreement or the Amendment</t>
        </r>
      </text>
    </comment>
  </commentList>
</comments>
</file>

<file path=xl/sharedStrings.xml><?xml version="1.0" encoding="utf-8"?>
<sst xmlns="http://schemas.openxmlformats.org/spreadsheetml/2006/main" count="7861" uniqueCount="512">
  <si>
    <t>Agreement number:</t>
  </si>
  <si>
    <t>Title of the project:</t>
  </si>
  <si>
    <t>dd/mm/yyyy</t>
  </si>
  <si>
    <t>Type of financial statement:</t>
  </si>
  <si>
    <t>to</t>
  </si>
  <si>
    <t xml:space="preserve">Important note: </t>
  </si>
  <si>
    <t>Expenditures</t>
  </si>
  <si>
    <t>Chapter 1</t>
  </si>
  <si>
    <t>Chapter 2</t>
  </si>
  <si>
    <t>Chapter 3</t>
  </si>
  <si>
    <t>Chapter 4</t>
  </si>
  <si>
    <t>Chapter 5</t>
  </si>
  <si>
    <t>Travel and subsistence costs</t>
  </si>
  <si>
    <t>Staff costs</t>
  </si>
  <si>
    <t>TOTAL DIRECT COSTS</t>
  </si>
  <si>
    <t>TOTAL COSTS</t>
  </si>
  <si>
    <t>Estimated budget</t>
  </si>
  <si>
    <t>E.U. grant for the project</t>
  </si>
  <si>
    <t>Income generated by the project</t>
  </si>
  <si>
    <t>Self-financing in own and raised funds</t>
  </si>
  <si>
    <t>Contributions from private sources</t>
  </si>
  <si>
    <t>Contributions from public sources</t>
  </si>
  <si>
    <t>TOTAL REVENUE</t>
  </si>
  <si>
    <t>Amount as prefinaning received</t>
  </si>
  <si>
    <t>Final amount requested</t>
  </si>
  <si>
    <t>Eligibilty period</t>
  </si>
  <si>
    <t>from</t>
  </si>
  <si>
    <t>Date:</t>
  </si>
  <si>
    <t>Signature:</t>
  </si>
  <si>
    <t>(legal representative of the organisation / coordinator)</t>
  </si>
  <si>
    <t>Name and surname:</t>
  </si>
  <si>
    <t>Name of the external auditor / competent public officer:</t>
  </si>
  <si>
    <t>%</t>
  </si>
  <si>
    <t>EUR</t>
  </si>
  <si>
    <t>Eligibilty period from</t>
  </si>
  <si>
    <t>Amount in EUR</t>
  </si>
  <si>
    <t>Country ISO code</t>
  </si>
  <si>
    <t>Amount in national currency</t>
  </si>
  <si>
    <t>Exchange rate used</t>
  </si>
  <si>
    <t>Reference of the supporting document / invoice</t>
  </si>
  <si>
    <t>Name of the supplier</t>
  </si>
  <si>
    <t>Purpose of the expense / Description of either goods or services</t>
  </si>
  <si>
    <r>
      <t xml:space="preserve">Date of the invoice
</t>
    </r>
    <r>
      <rPr>
        <b/>
        <sz val="8"/>
        <color theme="1"/>
        <rFont val="Calibri"/>
        <family val="2"/>
        <scheme val="minor"/>
      </rPr>
      <t>dd/mm/yyyy</t>
    </r>
  </si>
  <si>
    <r>
      <t xml:space="preserve">Date of payment
</t>
    </r>
    <r>
      <rPr>
        <b/>
        <sz val="8"/>
        <color theme="1"/>
        <rFont val="Calibri"/>
        <family val="2"/>
        <scheme val="minor"/>
      </rPr>
      <t>dd/mm/yyyy</t>
    </r>
  </si>
  <si>
    <t>YES</t>
  </si>
  <si>
    <t>NO</t>
  </si>
  <si>
    <t>TOTAL AMOUNTS</t>
  </si>
  <si>
    <t>Exchange rate</t>
  </si>
  <si>
    <t>GBP</t>
  </si>
  <si>
    <t>Currency ISO code</t>
  </si>
  <si>
    <t>Activity</t>
  </si>
  <si>
    <t>Date of the action</t>
  </si>
  <si>
    <t>Serial number</t>
  </si>
  <si>
    <t>Name of the beneficiary responsible for the cost of the action</t>
  </si>
  <si>
    <t>Public sources</t>
  </si>
  <si>
    <t>Private sources</t>
  </si>
  <si>
    <t>http://ec.europa.eu/budget/inforeuro/index.cfm?Language=en</t>
  </si>
  <si>
    <t>The exchange rates to be used can be found in the InforEuro table published each month by the European Commission:</t>
  </si>
  <si>
    <t>Maximum hotel price in €</t>
  </si>
  <si>
    <t>Daily allowance in €</t>
  </si>
  <si>
    <t>Total</t>
  </si>
  <si>
    <t>Austria</t>
  </si>
  <si>
    <t>AT</t>
  </si>
  <si>
    <t>Belgium</t>
  </si>
  <si>
    <t>BE</t>
  </si>
  <si>
    <t>Bulgaria</t>
  </si>
  <si>
    <t>BG</t>
  </si>
  <si>
    <t>Cyprus</t>
  </si>
  <si>
    <t>CY</t>
  </si>
  <si>
    <t>Czech Republic</t>
  </si>
  <si>
    <t>CZ</t>
  </si>
  <si>
    <t>Denmark</t>
  </si>
  <si>
    <t>DK</t>
  </si>
  <si>
    <t>Estonia</t>
  </si>
  <si>
    <t>EE</t>
  </si>
  <si>
    <t>Finland</t>
  </si>
  <si>
    <t>FI</t>
  </si>
  <si>
    <t>France</t>
  </si>
  <si>
    <t>FR</t>
  </si>
  <si>
    <t>Germany</t>
  </si>
  <si>
    <t>DE</t>
  </si>
  <si>
    <t>Greece</t>
  </si>
  <si>
    <t>EL</t>
  </si>
  <si>
    <t>Hungary</t>
  </si>
  <si>
    <t>HU</t>
  </si>
  <si>
    <t>Ireland</t>
  </si>
  <si>
    <t>IE</t>
  </si>
  <si>
    <t>Italy</t>
  </si>
  <si>
    <t>IT</t>
  </si>
  <si>
    <t>Latvia</t>
  </si>
  <si>
    <t>LV</t>
  </si>
  <si>
    <t>Lithuania</t>
  </si>
  <si>
    <t>LT</t>
  </si>
  <si>
    <t>Luxemburg</t>
  </si>
  <si>
    <t>LU</t>
  </si>
  <si>
    <t>Malta</t>
  </si>
  <si>
    <t>MT</t>
  </si>
  <si>
    <t>Netherlands</t>
  </si>
  <si>
    <t>NL</t>
  </si>
  <si>
    <t>Poland</t>
  </si>
  <si>
    <t>PL</t>
  </si>
  <si>
    <t>Portugal</t>
  </si>
  <si>
    <t>PT</t>
  </si>
  <si>
    <t>Romania</t>
  </si>
  <si>
    <t>RO</t>
  </si>
  <si>
    <t>Slovakia</t>
  </si>
  <si>
    <t>SK</t>
  </si>
  <si>
    <t>Slovenia</t>
  </si>
  <si>
    <t>SI</t>
  </si>
  <si>
    <t>Spain</t>
  </si>
  <si>
    <t>ES</t>
  </si>
  <si>
    <t>Sweden</t>
  </si>
  <si>
    <t>SE</t>
  </si>
  <si>
    <t>United Kingdom</t>
  </si>
  <si>
    <t>GB</t>
  </si>
  <si>
    <t>Iceland</t>
  </si>
  <si>
    <t>IS</t>
  </si>
  <si>
    <t>Norway</t>
  </si>
  <si>
    <t>Croatia</t>
  </si>
  <si>
    <t>HR</t>
  </si>
  <si>
    <t xml:space="preserve">FYROM </t>
  </si>
  <si>
    <t>MK</t>
  </si>
  <si>
    <t>TR</t>
  </si>
  <si>
    <t>AL</t>
  </si>
  <si>
    <t>BA</t>
  </si>
  <si>
    <t xml:space="preserve">Montenegro </t>
  </si>
  <si>
    <t>ME</t>
  </si>
  <si>
    <t xml:space="preserve">Serbia </t>
  </si>
  <si>
    <t>SB</t>
  </si>
  <si>
    <t>Albania</t>
  </si>
  <si>
    <t xml:space="preserve">Bosnia-Herzegovina </t>
  </si>
  <si>
    <t>Georgia (from 2015)</t>
  </si>
  <si>
    <t>Moldova (from 2015)</t>
  </si>
  <si>
    <t>Turkey (from 2015)</t>
  </si>
  <si>
    <t>ISO code country</t>
  </si>
  <si>
    <t>Iso code currency</t>
  </si>
  <si>
    <t>NOK</t>
  </si>
  <si>
    <t>SEK</t>
  </si>
  <si>
    <t>PLN</t>
  </si>
  <si>
    <t>BGN</t>
  </si>
  <si>
    <t>HRK</t>
  </si>
  <si>
    <t>CZK</t>
  </si>
  <si>
    <t>DKK</t>
  </si>
  <si>
    <t>HUF</t>
  </si>
  <si>
    <t>LTL</t>
  </si>
  <si>
    <t>RON</t>
  </si>
  <si>
    <t>ISK</t>
  </si>
  <si>
    <t>ALL</t>
  </si>
  <si>
    <t>BAM</t>
  </si>
  <si>
    <t>MKD</t>
  </si>
  <si>
    <t>RSD</t>
  </si>
  <si>
    <t>GEL</t>
  </si>
  <si>
    <t>MDL</t>
  </si>
  <si>
    <t>TRY</t>
  </si>
  <si>
    <t>GE</t>
  </si>
  <si>
    <t>MD</t>
  </si>
  <si>
    <t>DESTINATIONS</t>
  </si>
  <si>
    <r>
      <t xml:space="preserve">Amount in national currency
</t>
    </r>
    <r>
      <rPr>
        <b/>
        <sz val="8"/>
        <color theme="1"/>
        <rFont val="Calibri"/>
        <family val="2"/>
        <scheme val="minor"/>
      </rPr>
      <t>Including the eligible VAT if the beneficiary cannot recover it</t>
    </r>
  </si>
  <si>
    <t>Name of the person travelling</t>
  </si>
  <si>
    <t>Activities</t>
  </si>
  <si>
    <r>
      <t xml:space="preserve">Total amount in national currency
</t>
    </r>
    <r>
      <rPr>
        <b/>
        <sz val="8"/>
        <color theme="1"/>
        <rFont val="Calibri"/>
        <family val="2"/>
        <scheme val="minor"/>
      </rPr>
      <t>Including the eligible VAT if the beneficiary cannot recover it</t>
    </r>
  </si>
  <si>
    <t>Number of days</t>
  </si>
  <si>
    <t>Total amount travel cost</t>
  </si>
  <si>
    <t>Departure</t>
  </si>
  <si>
    <t>Name of the city</t>
  </si>
  <si>
    <t>Destination</t>
  </si>
  <si>
    <t xml:space="preserve">Name of the person </t>
  </si>
  <si>
    <t>Employed</t>
  </si>
  <si>
    <t>Description of tasks performed for the project</t>
  </si>
  <si>
    <t>Budget chapter</t>
  </si>
  <si>
    <t>Name of the service provider</t>
  </si>
  <si>
    <t>ISO CODE COUNTRY &amp; CURRENCY + DAILY ALLOWANCES</t>
  </si>
  <si>
    <t>List of invoices</t>
  </si>
  <si>
    <t>Variation of the budget per chapter</t>
  </si>
  <si>
    <t>RAPFIN deadline:</t>
  </si>
  <si>
    <r>
      <t xml:space="preserve">Item selected in the estimated budget
</t>
    </r>
    <r>
      <rPr>
        <b/>
        <sz val="8"/>
        <color theme="1"/>
        <rFont val="Calibri"/>
        <family val="2"/>
        <scheme val="minor"/>
      </rPr>
      <t>(drop down menu)</t>
    </r>
  </si>
  <si>
    <t>OTHER</t>
  </si>
  <si>
    <t>SUM third country costs</t>
  </si>
  <si>
    <t>Data validation</t>
  </si>
  <si>
    <t xml:space="preserve">Total amount </t>
  </si>
  <si>
    <t xml:space="preserve">If 'Other' has been selected for the ISO code, please specify: </t>
  </si>
  <si>
    <t>EXPENDITURE</t>
  </si>
  <si>
    <t>CHAPTER 1</t>
  </si>
  <si>
    <t>CHAPTER 2</t>
  </si>
  <si>
    <t>CHAPTER 3</t>
  </si>
  <si>
    <t>CHAPTER 4</t>
  </si>
  <si>
    <t>CHAPTER 5</t>
  </si>
  <si>
    <t>SUB-TOTAL DIRECT COSTS</t>
  </si>
  <si>
    <t>THIRD COUNTRY COSTS</t>
  </si>
  <si>
    <t>Total costs incurred in or in relation to a third country (max. 30% of the total eligible costs)</t>
  </si>
  <si>
    <t>Indirect costs (max. 7% of the total direct costs)</t>
  </si>
  <si>
    <t>Estimated budget
Agreement</t>
  </si>
  <si>
    <t>Final report accepted</t>
  </si>
  <si>
    <t>Corrections for the exchange rates</t>
  </si>
  <si>
    <t>Transfers done</t>
  </si>
  <si>
    <t>Amount rejected</t>
  </si>
  <si>
    <t>Eligible costs</t>
  </si>
  <si>
    <t>INCOME</t>
  </si>
  <si>
    <t>CHAPTER 4.1</t>
  </si>
  <si>
    <t>CHAPTER 4.2</t>
  </si>
  <si>
    <t>Indirect costs</t>
  </si>
  <si>
    <t>Maximum amount for indirect costs</t>
  </si>
  <si>
    <t>Budget transfer maximum authorised per chapter</t>
  </si>
  <si>
    <t>Maximum amount for third country costs</t>
  </si>
  <si>
    <t>Eligible income</t>
  </si>
  <si>
    <t>Final report
Actual income from the beneficiaries</t>
  </si>
  <si>
    <t>Final report
Actual costs from the beneficiaries</t>
  </si>
  <si>
    <t>Estimated budget
Agreement - Amendment</t>
  </si>
  <si>
    <t>Final eligible costs for the calculation of the final amount of the EU grant</t>
  </si>
  <si>
    <t>Final amount of the EU grant</t>
  </si>
  <si>
    <t>Prefinancing paid</t>
  </si>
  <si>
    <t>Established by operational initiator</t>
  </si>
  <si>
    <t>Name:</t>
  </si>
  <si>
    <t>Established by financial initiator</t>
  </si>
  <si>
    <t>Approved by financial verificator</t>
  </si>
  <si>
    <t>Approved by operational verificator</t>
  </si>
  <si>
    <t>"Conforme aux faits et proposition pour…"</t>
  </si>
  <si>
    <t>Eligible cost (Y/N)</t>
  </si>
  <si>
    <t>Date of issue ?</t>
  </si>
  <si>
    <t>Format date ?</t>
  </si>
  <si>
    <t>Currency</t>
  </si>
  <si>
    <t>Euro exchange rate</t>
  </si>
  <si>
    <t>Date of payment</t>
  </si>
  <si>
    <t>Ineligible Third countries costs</t>
  </si>
  <si>
    <t>Correction of the exchnage rate not done by the auditor!</t>
  </si>
  <si>
    <t>Currency ISO code:</t>
  </si>
  <si>
    <t>Exchange rate:</t>
  </si>
  <si>
    <t>Difference for the exchange rate</t>
  </si>
  <si>
    <t>TOTAL</t>
  </si>
  <si>
    <r>
      <t xml:space="preserve">Other ineligible costs 
</t>
    </r>
    <r>
      <rPr>
        <b/>
        <sz val="8"/>
        <rFont val="Arial Narrow"/>
        <family val="2"/>
      </rPr>
      <t>as depreciation …</t>
    </r>
  </si>
  <si>
    <t>Ineligible for no payment of invoice or "out of eligible period" or an eligible costs</t>
  </si>
  <si>
    <t>Third countries costs</t>
  </si>
  <si>
    <t xml:space="preserve">Number of working days exceeding 220 </t>
  </si>
  <si>
    <t>Action within the eligibility period?</t>
  </si>
  <si>
    <t>Maximum subsistence for the county</t>
  </si>
  <si>
    <t>Maximum accomodation for the county</t>
  </si>
  <si>
    <t>Average value for the accomodation costs declared</t>
  </si>
  <si>
    <r>
      <t xml:space="preserve">Average value for the subsistence costs declared
 </t>
    </r>
    <r>
      <rPr>
        <b/>
        <sz val="8"/>
        <rFont val="Arial Narrow"/>
        <family val="2"/>
      </rPr>
      <t>(with an additional half day)</t>
    </r>
  </si>
  <si>
    <t xml:space="preserve">Other ineligible costs 
</t>
  </si>
  <si>
    <r>
      <t xml:space="preserve">Ineligible costs 
exceeding the daily allowance
</t>
    </r>
    <r>
      <rPr>
        <b/>
        <sz val="8"/>
        <rFont val="Arial Narrow"/>
        <family val="2"/>
      </rPr>
      <t>(will not appear if the cost is non-eligible from the begin)</t>
    </r>
  </si>
  <si>
    <t>Comments on the non-eligibility</t>
  </si>
  <si>
    <t>Final ineligible costs</t>
  </si>
  <si>
    <t>Non-eligibile third country cost</t>
  </si>
  <si>
    <r>
      <t xml:space="preserve">Non-eligibile costs 
</t>
    </r>
    <r>
      <rPr>
        <b/>
        <sz val="8"/>
        <color theme="1"/>
        <rFont val="Calibri"/>
        <family val="2"/>
        <scheme val="minor"/>
      </rPr>
      <t>without third country costs</t>
    </r>
  </si>
  <si>
    <t>Annex 1</t>
  </si>
  <si>
    <t>Budget headings</t>
  </si>
  <si>
    <t>Budget</t>
  </si>
  <si>
    <t>Expenditure</t>
  </si>
  <si>
    <t>Final expenditure eligible for co-financing</t>
  </si>
  <si>
    <t>EU maximal contribution</t>
  </si>
  <si>
    <t>EU previous payments</t>
  </si>
  <si>
    <t>Actual costs</t>
  </si>
  <si>
    <t>Corrections due to transfers and exchange rate</t>
  </si>
  <si>
    <t>Non-eligible costs</t>
  </si>
  <si>
    <t>Rejected costs due to budget transfers</t>
  </si>
  <si>
    <t>Direct costs</t>
  </si>
  <si>
    <t>AFN</t>
  </si>
  <si>
    <t>DZD</t>
  </si>
  <si>
    <t>AOA</t>
  </si>
  <si>
    <t>ARS</t>
  </si>
  <si>
    <t>AMD</t>
  </si>
  <si>
    <t>AUD</t>
  </si>
  <si>
    <t>ATS</t>
  </si>
  <si>
    <t>AZN</t>
  </si>
  <si>
    <t>BSD</t>
  </si>
  <si>
    <t>BHD</t>
  </si>
  <si>
    <t>BDT</t>
  </si>
  <si>
    <t>BYR</t>
  </si>
  <si>
    <t>BEF</t>
  </si>
  <si>
    <t>BZD</t>
  </si>
  <si>
    <t>BMD</t>
  </si>
  <si>
    <t>BTN</t>
  </si>
  <si>
    <t>BOB</t>
  </si>
  <si>
    <t>BWP</t>
  </si>
  <si>
    <t>BRL</t>
  </si>
  <si>
    <t>BIF</t>
  </si>
  <si>
    <t>CVE</t>
  </si>
  <si>
    <t>KHR</t>
  </si>
  <si>
    <t>CAD</t>
  </si>
  <si>
    <t>KYD</t>
  </si>
  <si>
    <t>CLP</t>
  </si>
  <si>
    <t>CNY</t>
  </si>
  <si>
    <t>COP</t>
  </si>
  <si>
    <t>KMF</t>
  </si>
  <si>
    <t>CDF</t>
  </si>
  <si>
    <t>CRC</t>
  </si>
  <si>
    <t>CUC</t>
  </si>
  <si>
    <t>CUP</t>
  </si>
  <si>
    <t>CYP</t>
  </si>
  <si>
    <t>DJF</t>
  </si>
  <si>
    <t>DOP</t>
  </si>
  <si>
    <t>XCD</t>
  </si>
  <si>
    <t>ECS</t>
  </si>
  <si>
    <t>EGP</t>
  </si>
  <si>
    <t>SVD</t>
  </si>
  <si>
    <t>ERN</t>
  </si>
  <si>
    <t>EEK</t>
  </si>
  <si>
    <t>ETB</t>
  </si>
  <si>
    <t>FJD</t>
  </si>
  <si>
    <t>FIM</t>
  </si>
  <si>
    <t>FRF</t>
  </si>
  <si>
    <t>GMD</t>
  </si>
  <si>
    <t>DEM</t>
  </si>
  <si>
    <t>GHC</t>
  </si>
  <si>
    <t>GHS</t>
  </si>
  <si>
    <t>GIP</t>
  </si>
  <si>
    <t>GRD</t>
  </si>
  <si>
    <t>GTQ</t>
  </si>
  <si>
    <t>GNF</t>
  </si>
  <si>
    <t>GUD</t>
  </si>
  <si>
    <t>HTG</t>
  </si>
  <si>
    <t>HNL</t>
  </si>
  <si>
    <t>HKD</t>
  </si>
  <si>
    <t>INR</t>
  </si>
  <si>
    <t>IDR</t>
  </si>
  <si>
    <t>IRR</t>
  </si>
  <si>
    <t>IQD</t>
  </si>
  <si>
    <t>IEP</t>
  </si>
  <si>
    <t>ILS</t>
  </si>
  <si>
    <t>ITL</t>
  </si>
  <si>
    <t>JMD</t>
  </si>
  <si>
    <t>JPY</t>
  </si>
  <si>
    <t>JOD</t>
  </si>
  <si>
    <t>KZT</t>
  </si>
  <si>
    <t>KES</t>
  </si>
  <si>
    <t>KGS</t>
  </si>
  <si>
    <t>KRW</t>
  </si>
  <si>
    <t>KWD</t>
  </si>
  <si>
    <t>LAK</t>
  </si>
  <si>
    <t>LVL</t>
  </si>
  <si>
    <t>LSL</t>
  </si>
  <si>
    <t>LBP</t>
  </si>
  <si>
    <t>LRD</t>
  </si>
  <si>
    <t>LYD</t>
  </si>
  <si>
    <t>LUF</t>
  </si>
  <si>
    <t>MGF</t>
  </si>
  <si>
    <t>MYR</t>
  </si>
  <si>
    <t>MWK</t>
  </si>
  <si>
    <t>MVR</t>
  </si>
  <si>
    <t>MTL</t>
  </si>
  <si>
    <t>MAD</t>
  </si>
  <si>
    <t>MRO</t>
  </si>
  <si>
    <t>MUR</t>
  </si>
  <si>
    <t>MXN</t>
  </si>
  <si>
    <t>MNT</t>
  </si>
  <si>
    <t>MZN</t>
  </si>
  <si>
    <t>MMK</t>
  </si>
  <si>
    <t>NAD</t>
  </si>
  <si>
    <t>NPR</t>
  </si>
  <si>
    <t>NLG</t>
  </si>
  <si>
    <t>NZD</t>
  </si>
  <si>
    <t>NIO</t>
  </si>
  <si>
    <t>NGN</t>
  </si>
  <si>
    <t>OMR</t>
  </si>
  <si>
    <t>XPF</t>
  </si>
  <si>
    <t>PKR</t>
  </si>
  <si>
    <t>PAB</t>
  </si>
  <si>
    <t>PGK</t>
  </si>
  <si>
    <t>PYG</t>
  </si>
  <si>
    <t>PEN</t>
  </si>
  <si>
    <t>PHP</t>
  </si>
  <si>
    <t>PTE</t>
  </si>
  <si>
    <t>QAR</t>
  </si>
  <si>
    <t>RUB</t>
  </si>
  <si>
    <t>RWF</t>
  </si>
  <si>
    <t>WST</t>
  </si>
  <si>
    <t>STD</t>
  </si>
  <si>
    <t>SAR</t>
  </si>
  <si>
    <t>SCR</t>
  </si>
  <si>
    <t>SLL</t>
  </si>
  <si>
    <t>SGD</t>
  </si>
  <si>
    <t>SKK</t>
  </si>
  <si>
    <t>SIT</t>
  </si>
  <si>
    <t>SBD</t>
  </si>
  <si>
    <t>SOS</t>
  </si>
  <si>
    <t>ZAR</t>
  </si>
  <si>
    <t>ESP</t>
  </si>
  <si>
    <t>LKR</t>
  </si>
  <si>
    <t>SDG</t>
  </si>
  <si>
    <t>SRD</t>
  </si>
  <si>
    <t>SZL</t>
  </si>
  <si>
    <t>CHF</t>
  </si>
  <si>
    <t>SYP</t>
  </si>
  <si>
    <t>TWD</t>
  </si>
  <si>
    <t>TJS</t>
  </si>
  <si>
    <t>TZS</t>
  </si>
  <si>
    <t>THB</t>
  </si>
  <si>
    <t>TOP</t>
  </si>
  <si>
    <t>TTD</t>
  </si>
  <si>
    <t>TND</t>
  </si>
  <si>
    <t>TMT</t>
  </si>
  <si>
    <t>TMM</t>
  </si>
  <si>
    <t>UGX</t>
  </si>
  <si>
    <t>UAH</t>
  </si>
  <si>
    <t>AED</t>
  </si>
  <si>
    <t>USD</t>
  </si>
  <si>
    <t>UYU</t>
  </si>
  <si>
    <t>UZS</t>
  </si>
  <si>
    <t>VEF</t>
  </si>
  <si>
    <t>VEB</t>
  </si>
  <si>
    <t>VND</t>
  </si>
  <si>
    <t>XAF</t>
  </si>
  <si>
    <t>YER</t>
  </si>
  <si>
    <t>ZMK</t>
  </si>
  <si>
    <t>ZWD</t>
  </si>
  <si>
    <t>Category of revenue</t>
  </si>
  <si>
    <r>
      <t xml:space="preserve">Is the beneficiary able to recover VAT?
</t>
    </r>
    <r>
      <rPr>
        <b/>
        <sz val="8"/>
        <color theme="1"/>
        <rFont val="Calibri"/>
        <family val="2"/>
        <scheme val="minor"/>
      </rPr>
      <t>(only if self-financing is selected in the category of revenue = only for a beneficiary)</t>
    </r>
  </si>
  <si>
    <t>ISO code Currency</t>
  </si>
  <si>
    <r>
      <t xml:space="preserve">Actual budget
</t>
    </r>
    <r>
      <rPr>
        <sz val="8"/>
        <color theme="1"/>
        <rFont val="Calibri"/>
        <family val="2"/>
        <scheme val="minor"/>
      </rPr>
      <t>(real expenses paid for the project)</t>
    </r>
  </si>
  <si>
    <t>Amount as prefinaning(s) received or interim payment(s)  received</t>
  </si>
  <si>
    <r>
      <t xml:space="preserve">Actual budget
</t>
    </r>
    <r>
      <rPr>
        <b/>
        <sz val="8"/>
        <color theme="1"/>
        <rFont val="Calibri"/>
        <family val="2"/>
        <scheme val="minor"/>
      </rPr>
      <t>(real incomes of the project)</t>
    </r>
  </si>
  <si>
    <t>Incomes</t>
  </si>
  <si>
    <t>Incomes generated by the project</t>
  </si>
  <si>
    <r>
      <t xml:space="preserve">Estimated budget 
</t>
    </r>
    <r>
      <rPr>
        <sz val="8"/>
        <color theme="1"/>
        <rFont val="Calibri"/>
        <family val="2"/>
        <scheme val="minor"/>
      </rPr>
      <t>(following the Grant Agreement or last budget amendment)</t>
    </r>
  </si>
  <si>
    <t>Chapter 4.1</t>
  </si>
  <si>
    <t>Chapter 4.2</t>
  </si>
  <si>
    <t>EU grant for the project</t>
  </si>
  <si>
    <t>I, the undersigned, certify that the submitted budget is true and correct.</t>
  </si>
  <si>
    <t>Official stamp of the organisation (if available):</t>
  </si>
  <si>
    <t>Official stamp of the auditor (if available):</t>
  </si>
  <si>
    <t>This Excel sheet is protected and pre-formatted. This means that only serial numbers until 200 are accessible for encoding data. 
To avoid any error of calculation, please do not copy/paste data from other sources. Please ensure that the amounts declared are correct.</t>
  </si>
  <si>
    <t>This Excel sheet is protected and pre-formatted. This means that only the coloured fields are accessible for encoding data. 
To avoid any error of calculation, please do not copy/paste data from other sources. Please ensure that the amounts declared are correct.</t>
  </si>
  <si>
    <t>Name of the beneficiary realising the income</t>
  </si>
  <si>
    <t>This Excel sheet is protected and pre-formatted. This means that only serial numbers until 1200 are accessible for encoding data. 
To avoid any error of calculation, please do not copy/paste data from other sources. Please ensure that the amounts declared are correct.</t>
  </si>
  <si>
    <r>
      <t xml:space="preserve">Start date
</t>
    </r>
    <r>
      <rPr>
        <b/>
        <sz val="8"/>
        <color theme="1"/>
        <rFont val="Calibri"/>
        <family val="2"/>
        <scheme val="minor"/>
      </rPr>
      <t>dd/mm/yyyy</t>
    </r>
  </si>
  <si>
    <r>
      <t xml:space="preserve">End date
</t>
    </r>
    <r>
      <rPr>
        <b/>
        <sz val="8"/>
        <color theme="1"/>
        <rFont val="Calibri"/>
        <family val="2"/>
        <scheme val="minor"/>
      </rPr>
      <t>dd/mm/yyyy</t>
    </r>
  </si>
  <si>
    <r>
      <t xml:space="preserve">Third country costs
</t>
    </r>
    <r>
      <rPr>
        <b/>
        <sz val="8"/>
        <color theme="1"/>
        <rFont val="Calibri"/>
        <family val="2"/>
        <scheme val="minor"/>
      </rPr>
      <t>Indicate whether Yes or No a cost was incurred in or in relation to a third country</t>
    </r>
  </si>
  <si>
    <t>Name of the activity 
(as in the work programme)</t>
  </si>
  <si>
    <t>Total amount accommo-dation cost</t>
  </si>
  <si>
    <t>Total amount subsistence cost</t>
  </si>
  <si>
    <t>Supplier of either goods or services (if not employed directly by one of the beneficiaries)</t>
  </si>
  <si>
    <t>Number of days worked for the project</t>
  </si>
  <si>
    <t>This Excel sheet is protected and pre-formatted. This means that only serial numbers until 60 are accessible for encoding data. 
To avoid any error of calculation, please do not copy/paste data from other sources. Please ensure that the amounts declared are correct.</t>
  </si>
  <si>
    <t>Procurement and sub-contracting - Purchases and services exceeding EUR 60.000,00 per contract</t>
  </si>
  <si>
    <t>Name of the beneficiary responsible for the cost</t>
  </si>
  <si>
    <t>Reference of the supporting document</t>
  </si>
  <si>
    <t>List of incomes</t>
  </si>
  <si>
    <t>For purchase of goods, works and services exceeding EUR 60.000,00, please indicate in the table below the details of the services providers consulted and selected as a result of the tendering procedure. Please note that a copy of the tender and the relevant offers received must be submitted togheter with the final financial statement.</t>
  </si>
  <si>
    <t xml:space="preserve">Self-financing beneficiary </t>
  </si>
  <si>
    <t>Name of the beneficiary:</t>
  </si>
  <si>
    <t>Chapter 6</t>
  </si>
  <si>
    <t xml:space="preserve">Organisation of meeting, conference, workshop </t>
  </si>
  <si>
    <t>Chapter 7</t>
  </si>
  <si>
    <t>Other costs</t>
  </si>
  <si>
    <t>CHAPTER 6</t>
  </si>
  <si>
    <t>CHAPTER 7</t>
  </si>
  <si>
    <t>Chapter 7: indirect costs (max. 7% of the total eligible direct costs)</t>
  </si>
  <si>
    <t>Chapter 5: staff costs</t>
  </si>
  <si>
    <t>Chapter 6: Other costs</t>
  </si>
  <si>
    <t>Beneficiary</t>
  </si>
  <si>
    <t>Please note that at the end of the project and, following the financial assessment of the final report, the final amount allocated to indirect costs may be recalculated on the basis of the total eligible direct costs with a maximum of 7%. 
No supporting documents are required.</t>
  </si>
  <si>
    <r>
      <t xml:space="preserve">Other ineligible costs 
</t>
    </r>
    <r>
      <rPr>
        <b/>
        <sz val="8"/>
        <rFont val="Arial Narrow"/>
        <family val="2"/>
      </rPr>
      <t>as prorata</t>
    </r>
  </si>
  <si>
    <t>Maximum amount for an</t>
  </si>
  <si>
    <t xml:space="preserve">Amount in EUR
Self-financing beneficiary </t>
  </si>
  <si>
    <t xml:space="preserve">Difference for the exchange rate
Self-financing beneficiary </t>
  </si>
  <si>
    <t>Amount in EUR
Income generated by the project</t>
  </si>
  <si>
    <t>Difference for the exchange rate
Income generated by the project</t>
  </si>
  <si>
    <t>Amount in EUR
Public sources</t>
  </si>
  <si>
    <t>Difference for the exchange rate
Public sources</t>
  </si>
  <si>
    <t>Amount in EUR
Private sources</t>
  </si>
  <si>
    <t>Difference for the exchange rate
Private sources</t>
  </si>
  <si>
    <t>ACTION:
EUROPEAN NETWORKS</t>
  </si>
  <si>
    <t>European Network = 80%</t>
  </si>
  <si>
    <t>Data collection</t>
  </si>
  <si>
    <t>Communication, Promotion and dissemination costs and costs of exploitation of results</t>
  </si>
  <si>
    <t>Chapter 1: Data Collection</t>
  </si>
  <si>
    <t>Chapter 2: Communication, promotion and dissemination costs and costs of exploitation of results</t>
  </si>
  <si>
    <t xml:space="preserve">Chapter 3: Organisation of meeting, conference, workshop </t>
  </si>
  <si>
    <t>Chapter 4: travel &amp; subsistence costs</t>
  </si>
  <si>
    <t xml:space="preserve">Name of the beneficiary responsible for the cost of the action </t>
  </si>
  <si>
    <t>Please use one line per person as subsistence costs, accomodation costs and travel costs to be detailed in the same line for the same person IF THE CURRENCY IS THE SAME</t>
  </si>
  <si>
    <t xml:space="preserve">Reference of the invoice/supporting document </t>
  </si>
  <si>
    <t>Invoice</t>
  </si>
  <si>
    <t>N°</t>
  </si>
  <si>
    <t>Activity name</t>
  </si>
  <si>
    <t>From
dd/mm/yyyy</t>
  </si>
  <si>
    <t>To
dd/mm/yyyy</t>
  </si>
  <si>
    <t>ISO code
Country</t>
  </si>
  <si>
    <t>Venue</t>
  </si>
  <si>
    <t xml:space="preserve">Name of the  responsible partner / member </t>
  </si>
  <si>
    <t>Number of partner / participants / visitors / audience / target groups</t>
  </si>
  <si>
    <t>Foreseen in the initial work-programme?
Yes or No</t>
  </si>
  <si>
    <t>Implemented? 
Yes or No</t>
  </si>
  <si>
    <t>Nature</t>
  </si>
  <si>
    <t>Number</t>
  </si>
  <si>
    <t>Number of the activity 
(as in the work programme)</t>
  </si>
  <si>
    <t>Purpose of the journey</t>
  </si>
  <si>
    <t>Please use one line per person and per month, do not regroup costs per year</t>
  </si>
  <si>
    <t>Doesn't need to be printed</t>
  </si>
  <si>
    <r>
      <t xml:space="preserve">Name of the organisation giving the funds
</t>
    </r>
    <r>
      <rPr>
        <b/>
        <sz val="8"/>
        <color theme="1"/>
        <rFont val="Calibri"/>
        <family val="2"/>
        <scheme val="minor"/>
      </rPr>
      <t>(Only  to fill in if "contributions from private or public sources" has been selected in the category of revenue)</t>
    </r>
  </si>
  <si>
    <r>
      <t xml:space="preserve">Nature of the income generated by the project
 </t>
    </r>
    <r>
      <rPr>
        <b/>
        <sz val="8"/>
        <color theme="1"/>
        <rFont val="Calibri"/>
        <family val="2"/>
        <scheme val="minor"/>
      </rPr>
      <t>(Only to fill in if "Nature of the income…" has been selected  in the category of revenue)</t>
    </r>
  </si>
  <si>
    <t xml:space="preserve">o  </t>
  </si>
  <si>
    <t xml:space="preserve">I, the auditor of the project, certify having read the </t>
  </si>
  <si>
    <t>guidance notes relating to the "Report of Factual Findings on the Final Financial Report". I also confirm that I have detailed in my report any comments I had.</t>
  </si>
  <si>
    <t>Penalities or increase of the self-financing</t>
  </si>
  <si>
    <t>Final amount of the EU grant accepted</t>
  </si>
  <si>
    <t>Exchange rate beneficiary</t>
  </si>
  <si>
    <r>
      <t xml:space="preserve">Sub-contracting
</t>
    </r>
    <r>
      <rPr>
        <b/>
        <sz val="8"/>
        <color theme="1"/>
        <rFont val="Calibri"/>
        <family val="2"/>
        <scheme val="minor"/>
      </rPr>
      <t>Indicate whether Yes or No the cost is to be regarded as sub-contracting</t>
    </r>
  </si>
  <si>
    <t>Non-profit</t>
  </si>
  <si>
    <t>Total of income without the selfinancing</t>
  </si>
  <si>
    <t>Amount of the profit and reduction of the E.U. grant if (+)</t>
  </si>
  <si>
    <t>Non-profit rule</t>
  </si>
  <si>
    <t>EU maximal contribution accepted</t>
  </si>
  <si>
    <t xml:space="preserve">EU grant percentage </t>
  </si>
  <si>
    <t>RS</t>
  </si>
  <si>
    <t>Ukraine (from 2016)</t>
  </si>
  <si>
    <t>UA</t>
  </si>
  <si>
    <t>Other</t>
  </si>
  <si>
    <t>20xx-xxxx</t>
  </si>
  <si>
    <t xml:space="preserve">Penalities </t>
  </si>
  <si>
    <t>Exchange rate used following article I.5.3of the Framework Partnership Agreement:</t>
  </si>
  <si>
    <t>Number of persons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</si>
</sst>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64" formatCode="d/mm/yyyy;@"/>
    <numFmt numFmtId="165" formatCode="&quot;€&quot;\ #,##0.00"/>
    <numFmt numFmtId="166" formatCode="0.000000"/>
    <numFmt numFmtId="167" formatCode="#,##0.00\ &quot;€&quot;"/>
    <numFmt numFmtId="168" formatCode="#,##0.00\ _€"/>
    <numFmt numFmtId="169" formatCode="#,##0.00000"/>
    <numFmt numFmtId="170" formatCode="#,##0.0000"/>
  </numFmts>
  <fonts count="35" x14ac:knownFonts="1">
    <font>
      <sz val="11"/>
      <color theme="1"/>
      <name val="Calibri"/>
      <family val="2"/>
      <scheme val="minor"/>
    </font>
    <font>
      <b/>
      <sz val="11"/>
      <color theme="1"/>
      <name val="Calibri"/>
      <family val="2"/>
      <scheme val="minor"/>
    </font>
    <font>
      <i/>
      <sz val="11"/>
      <color theme="1"/>
      <name val="Calibri"/>
      <family val="2"/>
      <scheme val="minor"/>
    </font>
    <font>
      <b/>
      <sz val="11"/>
      <color rgb="FFFF0000"/>
      <name val="Calibri"/>
      <family val="2"/>
      <scheme val="minor"/>
    </font>
    <font>
      <b/>
      <sz val="16"/>
      <color theme="1"/>
      <name val="Calibri"/>
      <family val="2"/>
      <scheme val="minor"/>
    </font>
    <font>
      <b/>
      <sz val="14"/>
      <color theme="1"/>
      <name val="Calibri"/>
      <family val="2"/>
      <scheme val="minor"/>
    </font>
    <font>
      <sz val="14"/>
      <color theme="1"/>
      <name val="Calibri"/>
      <family val="2"/>
      <scheme val="minor"/>
    </font>
    <font>
      <b/>
      <u/>
      <sz val="11"/>
      <color rgb="FFFF0000"/>
      <name val="Calibri"/>
      <family val="2"/>
      <scheme val="minor"/>
    </font>
    <font>
      <b/>
      <sz val="8"/>
      <color theme="1"/>
      <name val="Calibri"/>
      <family val="2"/>
      <scheme val="minor"/>
    </font>
    <font>
      <b/>
      <sz val="8"/>
      <color indexed="81"/>
      <name val="Tahoma"/>
      <family val="2"/>
    </font>
    <font>
      <u/>
      <sz val="10"/>
      <color indexed="12"/>
      <name val="Arial"/>
      <family val="2"/>
    </font>
    <font>
      <b/>
      <sz val="11"/>
      <name val="Calibri"/>
      <family val="2"/>
      <scheme val="minor"/>
    </font>
    <font>
      <sz val="11"/>
      <name val="Calibri"/>
      <family val="2"/>
      <scheme val="minor"/>
    </font>
    <font>
      <sz val="11"/>
      <color indexed="8"/>
      <name val="Calibri"/>
      <family val="2"/>
      <scheme val="minor"/>
    </font>
    <font>
      <b/>
      <sz val="18"/>
      <color theme="1"/>
      <name val="Calibri"/>
      <family val="2"/>
      <scheme val="minor"/>
    </font>
    <font>
      <sz val="18"/>
      <color theme="1"/>
      <name val="Calibri"/>
      <family val="2"/>
      <scheme val="minor"/>
    </font>
    <font>
      <b/>
      <sz val="22"/>
      <color theme="1"/>
      <name val="Calibri"/>
      <family val="2"/>
      <scheme val="minor"/>
    </font>
    <font>
      <b/>
      <sz val="20"/>
      <color theme="1"/>
      <name val="Calibri"/>
      <family val="2"/>
      <scheme val="minor"/>
    </font>
    <font>
      <b/>
      <sz val="12"/>
      <color theme="1"/>
      <name val="Calibri"/>
      <family val="2"/>
      <scheme val="minor"/>
    </font>
    <font>
      <b/>
      <i/>
      <sz val="11"/>
      <color theme="1"/>
      <name val="Calibri"/>
      <family val="2"/>
      <scheme val="minor"/>
    </font>
    <font>
      <sz val="12"/>
      <color theme="1"/>
      <name val="Calibri"/>
      <family val="2"/>
      <scheme val="minor"/>
    </font>
    <font>
      <b/>
      <sz val="12"/>
      <name val="Arial Narrow"/>
      <family val="2"/>
    </font>
    <font>
      <b/>
      <sz val="8"/>
      <name val="Arial Narrow"/>
      <family val="2"/>
    </font>
    <font>
      <b/>
      <sz val="14"/>
      <name val="Times New Roman"/>
      <family val="1"/>
    </font>
    <font>
      <b/>
      <sz val="10"/>
      <name val="Times New Roman"/>
      <family val="1"/>
    </font>
    <font>
      <b/>
      <sz val="11"/>
      <name val="Times New Roman"/>
      <family val="1"/>
    </font>
    <font>
      <sz val="10"/>
      <name val="Times New Roman"/>
      <family val="1"/>
    </font>
    <font>
      <sz val="11"/>
      <name val="Times New Roman"/>
      <family val="1"/>
    </font>
    <font>
      <sz val="14"/>
      <name val="Times New Roman"/>
      <family val="1"/>
    </font>
    <font>
      <sz val="8"/>
      <name val="Arial"/>
      <family val="2"/>
    </font>
    <font>
      <sz val="8"/>
      <color theme="1"/>
      <name val="Calibri"/>
      <family val="2"/>
      <scheme val="minor"/>
    </font>
    <font>
      <sz val="8"/>
      <color indexed="81"/>
      <name val="Tahoma"/>
      <family val="2"/>
    </font>
    <font>
      <sz val="9"/>
      <color theme="1"/>
      <name val="Calibri"/>
      <family val="2"/>
      <scheme val="minor"/>
    </font>
    <font>
      <sz val="11"/>
      <color rgb="FFFF0000"/>
      <name val="Calibri"/>
      <family val="2"/>
      <scheme val="minor"/>
    </font>
    <font>
      <sz val="11"/>
      <color theme="1"/>
      <name val="Wingdings"/>
      <charset val="2"/>
    </font>
  </fonts>
  <fills count="18">
    <fill>
      <patternFill patternType="none"/>
    </fill>
    <fill>
      <patternFill patternType="gray125"/>
    </fill>
    <fill>
      <patternFill patternType="solid">
        <fgColor theme="8" tint="0.79998168889431442"/>
        <bgColor indexed="64"/>
      </patternFill>
    </fill>
    <fill>
      <patternFill patternType="solid">
        <fgColor theme="8" tint="0.59999389629810485"/>
        <bgColor indexed="64"/>
      </patternFill>
    </fill>
    <fill>
      <patternFill patternType="solid">
        <fgColor indexed="22"/>
        <bgColor indexed="64"/>
      </patternFill>
    </fill>
    <fill>
      <patternFill patternType="solid">
        <fgColor theme="0" tint="-0.249977111117893"/>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indexed="43"/>
        <bgColor indexed="64"/>
      </patternFill>
    </fill>
    <fill>
      <patternFill patternType="solid">
        <fgColor theme="0" tint="-0.14999847407452621"/>
        <bgColor indexed="64"/>
      </patternFill>
    </fill>
    <fill>
      <patternFill patternType="solid">
        <fgColor indexed="47"/>
        <bgColor indexed="64"/>
      </patternFill>
    </fill>
    <fill>
      <patternFill patternType="solid">
        <fgColor theme="0"/>
        <bgColor indexed="64"/>
      </patternFill>
    </fill>
    <fill>
      <patternFill patternType="solid">
        <fgColor rgb="FFFFFF00"/>
        <bgColor indexed="64"/>
      </patternFill>
    </fill>
    <fill>
      <patternFill patternType="solid">
        <fgColor rgb="FF92D050"/>
        <bgColor indexed="64"/>
      </patternFill>
    </fill>
    <fill>
      <patternFill patternType="solid">
        <fgColor theme="7" tint="0.39997558519241921"/>
        <bgColor indexed="64"/>
      </patternFill>
    </fill>
    <fill>
      <patternFill patternType="solid">
        <fgColor theme="4" tint="0.59999389629810485"/>
        <bgColor indexed="64"/>
      </patternFill>
    </fill>
    <fill>
      <patternFill patternType="solid">
        <fgColor theme="6" tint="0.59999389629810485"/>
        <bgColor indexed="64"/>
      </patternFill>
    </fill>
    <fill>
      <patternFill patternType="solid">
        <fgColor theme="5" tint="0.59999389629810485"/>
        <bgColor indexed="64"/>
      </patternFill>
    </fill>
  </fills>
  <borders count="63">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medium">
        <color indexed="64"/>
      </top>
      <bottom style="medium">
        <color indexed="64"/>
      </bottom>
      <diagonal/>
    </border>
    <border>
      <left/>
      <right/>
      <top style="medium">
        <color indexed="64"/>
      </top>
      <bottom/>
      <diagonal/>
    </border>
    <border>
      <left/>
      <right style="medium">
        <color indexed="64"/>
      </right>
      <top/>
      <bottom/>
      <diagonal/>
    </border>
    <border>
      <left style="medium">
        <color indexed="64"/>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right style="thin">
        <color indexed="64"/>
      </right>
      <top style="medium">
        <color indexed="64"/>
      </top>
      <bottom/>
      <diagonal/>
    </border>
    <border>
      <left style="medium">
        <color indexed="64"/>
      </left>
      <right/>
      <top/>
      <bottom/>
      <diagonal/>
    </border>
    <border>
      <left/>
      <right/>
      <top/>
      <bottom style="medium">
        <color indexed="64"/>
      </bottom>
      <diagonal/>
    </border>
    <border>
      <left/>
      <right style="thin">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diagonal/>
    </border>
    <border>
      <left style="thin">
        <color auto="1"/>
      </left>
      <right style="thin">
        <color auto="1"/>
      </right>
      <top style="thin">
        <color auto="1"/>
      </top>
      <bottom/>
      <diagonal/>
    </border>
    <border>
      <left/>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bottom/>
      <diagonal/>
    </border>
    <border>
      <left style="thin">
        <color indexed="64"/>
      </left>
      <right style="medium">
        <color indexed="64"/>
      </right>
      <top/>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thin">
        <color indexed="64"/>
      </right>
      <top style="medium">
        <color indexed="64"/>
      </top>
      <bottom style="medium">
        <color indexed="64"/>
      </bottom>
      <diagonal/>
    </border>
    <border>
      <left style="medium">
        <color indexed="64"/>
      </left>
      <right style="medium">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top style="medium">
        <color indexed="64"/>
      </top>
      <bottom/>
      <diagonal/>
    </border>
    <border>
      <left style="thin">
        <color indexed="64"/>
      </left>
      <right style="thin">
        <color indexed="64"/>
      </right>
      <top style="medium">
        <color indexed="64"/>
      </top>
      <bottom style="thin">
        <color indexed="64"/>
      </bottom>
      <diagonal/>
    </border>
  </borders>
  <cellStyleXfs count="2">
    <xf numFmtId="0" fontId="0" fillId="0" borderId="0"/>
    <xf numFmtId="0" fontId="10" fillId="0" borderId="0" applyNumberFormat="0" applyFill="0" applyBorder="0" applyAlignment="0" applyProtection="0">
      <alignment vertical="top"/>
      <protection locked="0"/>
    </xf>
  </cellStyleXfs>
  <cellXfs count="594">
    <xf numFmtId="0" fontId="0" fillId="0" borderId="0" xfId="0"/>
    <xf numFmtId="0" fontId="0" fillId="0" borderId="0" xfId="0" applyAlignment="1">
      <alignment vertical="center"/>
    </xf>
    <xf numFmtId="0" fontId="1" fillId="0" borderId="0" xfId="0" applyFont="1" applyAlignment="1">
      <alignment vertical="center"/>
    </xf>
    <xf numFmtId="0" fontId="1" fillId="0" borderId="0" xfId="0" applyFont="1" applyAlignment="1">
      <alignment horizontal="center" vertical="center" wrapText="1"/>
    </xf>
    <xf numFmtId="0" fontId="0" fillId="0" borderId="15" xfId="0" applyBorder="1" applyAlignment="1">
      <alignment horizontal="center" vertical="center"/>
    </xf>
    <xf numFmtId="0" fontId="1" fillId="0" borderId="0" xfId="0" applyFont="1" applyBorder="1" applyAlignment="1">
      <alignment horizontal="center" vertical="center" wrapText="1"/>
    </xf>
    <xf numFmtId="0" fontId="11" fillId="4" borderId="1" xfId="0" applyFont="1" applyFill="1" applyBorder="1" applyAlignment="1">
      <alignment horizontal="center" vertical="center" wrapText="1"/>
    </xf>
    <xf numFmtId="4" fontId="11" fillId="4" borderId="1" xfId="0" applyNumberFormat="1" applyFont="1" applyFill="1" applyBorder="1" applyAlignment="1">
      <alignment horizontal="center" vertical="center" wrapText="1"/>
    </xf>
    <xf numFmtId="0" fontId="0" fillId="0" borderId="0" xfId="0" applyAlignment="1">
      <alignment vertical="center" wrapText="1"/>
    </xf>
    <xf numFmtId="0" fontId="12" fillId="0" borderId="0" xfId="0" applyFont="1" applyFill="1" applyBorder="1" applyAlignment="1" applyProtection="1">
      <alignment horizontal="center" vertical="center"/>
    </xf>
    <xf numFmtId="0" fontId="10" fillId="0" borderId="0" xfId="1" applyAlignment="1" applyProtection="1">
      <alignment vertical="center"/>
    </xf>
    <xf numFmtId="0" fontId="0" fillId="0" borderId="0" xfId="0" applyBorder="1" applyAlignment="1">
      <alignment vertical="center"/>
    </xf>
    <xf numFmtId="0" fontId="0" fillId="0" borderId="6" xfId="0" applyBorder="1" applyAlignment="1">
      <alignment vertical="center"/>
    </xf>
    <xf numFmtId="0" fontId="0" fillId="0" borderId="30" xfId="0" applyBorder="1" applyAlignment="1">
      <alignment vertical="center"/>
    </xf>
    <xf numFmtId="0" fontId="0" fillId="0" borderId="35" xfId="0" applyBorder="1" applyAlignment="1">
      <alignment vertical="center"/>
    </xf>
    <xf numFmtId="0" fontId="0" fillId="0" borderId="19" xfId="0" applyBorder="1" applyAlignment="1">
      <alignment vertical="center"/>
    </xf>
    <xf numFmtId="0" fontId="0" fillId="0" borderId="15" xfId="0" applyBorder="1" applyAlignment="1">
      <alignment vertical="center"/>
    </xf>
    <xf numFmtId="0" fontId="0" fillId="0" borderId="41" xfId="0" applyFont="1" applyBorder="1" applyAlignment="1">
      <alignment vertical="center"/>
    </xf>
    <xf numFmtId="4" fontId="0" fillId="0" borderId="4" xfId="0" applyNumberFormat="1" applyFont="1" applyBorder="1" applyAlignment="1">
      <alignment horizontal="right" vertical="center"/>
    </xf>
    <xf numFmtId="4" fontId="0" fillId="0" borderId="41" xfId="0" applyNumberFormat="1" applyFont="1" applyBorder="1" applyAlignment="1">
      <alignment horizontal="right" vertical="center"/>
    </xf>
    <xf numFmtId="4" fontId="0" fillId="0" borderId="40" xfId="0" applyNumberFormat="1" applyFont="1" applyBorder="1" applyAlignment="1">
      <alignment horizontal="right" vertical="center"/>
    </xf>
    <xf numFmtId="0" fontId="0" fillId="0" borderId="41" xfId="0" applyFont="1" applyBorder="1" applyAlignment="1">
      <alignment horizontal="center" vertical="center"/>
    </xf>
    <xf numFmtId="0" fontId="0" fillId="0" borderId="40" xfId="0" applyFont="1" applyBorder="1" applyAlignment="1">
      <alignment vertical="center"/>
    </xf>
    <xf numFmtId="3" fontId="0" fillId="0" borderId="6" xfId="0" applyNumberFormat="1" applyFont="1" applyBorder="1" applyAlignment="1">
      <alignment horizontal="center" vertical="center"/>
    </xf>
    <xf numFmtId="3" fontId="0" fillId="0" borderId="40" xfId="0" applyNumberFormat="1" applyFont="1" applyFill="1" applyBorder="1" applyAlignment="1">
      <alignment horizontal="center" vertical="center"/>
    </xf>
    <xf numFmtId="0" fontId="12" fillId="0" borderId="40" xfId="0" applyFont="1" applyFill="1" applyBorder="1" applyAlignment="1" applyProtection="1">
      <alignment horizontal="center" vertical="center"/>
    </xf>
    <xf numFmtId="0" fontId="0" fillId="0" borderId="6" xfId="0" applyFont="1" applyBorder="1" applyAlignment="1">
      <alignment horizontal="center" vertical="center"/>
    </xf>
    <xf numFmtId="0" fontId="0" fillId="0" borderId="40" xfId="0" applyFont="1" applyFill="1" applyBorder="1" applyAlignment="1">
      <alignment horizontal="center" vertical="center"/>
    </xf>
    <xf numFmtId="0" fontId="0" fillId="0" borderId="40" xfId="0" applyFont="1" applyBorder="1" applyAlignment="1">
      <alignment horizontal="center" vertical="center"/>
    </xf>
    <xf numFmtId="0" fontId="0" fillId="0" borderId="40" xfId="0" applyBorder="1" applyAlignment="1">
      <alignment horizontal="center" vertical="center"/>
    </xf>
    <xf numFmtId="0" fontId="0" fillId="0" borderId="15" xfId="0" applyFont="1" applyBorder="1" applyAlignment="1">
      <alignment vertical="center"/>
    </xf>
    <xf numFmtId="3" fontId="0" fillId="0" borderId="9" xfId="0" applyNumberFormat="1" applyFont="1" applyBorder="1" applyAlignment="1">
      <alignment horizontal="center" vertical="center"/>
    </xf>
    <xf numFmtId="3" fontId="0" fillId="0" borderId="15" xfId="0" applyNumberFormat="1" applyFont="1" applyFill="1" applyBorder="1" applyAlignment="1">
      <alignment horizontal="center" vertical="center"/>
    </xf>
    <xf numFmtId="0" fontId="12" fillId="0" borderId="15" xfId="0" applyFont="1" applyFill="1" applyBorder="1" applyAlignment="1" applyProtection="1">
      <alignment horizontal="center" vertical="center"/>
    </xf>
    <xf numFmtId="0" fontId="0" fillId="0" borderId="9" xfId="0" applyFont="1" applyBorder="1" applyAlignment="1">
      <alignment horizontal="center" vertical="center"/>
    </xf>
    <xf numFmtId="0" fontId="0" fillId="0" borderId="15" xfId="0" applyFont="1" applyBorder="1" applyAlignment="1">
      <alignment horizontal="center" vertical="center"/>
    </xf>
    <xf numFmtId="0" fontId="13" fillId="0" borderId="2" xfId="0" applyFont="1" applyFill="1" applyBorder="1" applyAlignment="1">
      <alignment vertical="center"/>
    </xf>
    <xf numFmtId="3" fontId="0" fillId="0" borderId="41" xfId="0" applyNumberFormat="1" applyFont="1" applyFill="1" applyBorder="1" applyAlignment="1">
      <alignment horizontal="center" vertical="center"/>
    </xf>
    <xf numFmtId="0" fontId="0" fillId="0" borderId="41" xfId="0" applyBorder="1" applyAlignment="1">
      <alignment horizontal="center" vertical="center"/>
    </xf>
    <xf numFmtId="0" fontId="0" fillId="0" borderId="5" xfId="0" applyFont="1" applyBorder="1" applyAlignment="1">
      <alignment vertical="center"/>
    </xf>
    <xf numFmtId="0" fontId="13" fillId="0" borderId="5" xfId="0" applyFont="1" applyFill="1" applyBorder="1" applyAlignment="1">
      <alignment vertical="center"/>
    </xf>
    <xf numFmtId="0" fontId="0" fillId="0" borderId="0" xfId="0" applyAlignment="1">
      <alignment horizontal="right" vertical="center"/>
    </xf>
    <xf numFmtId="0" fontId="18" fillId="0" borderId="0" xfId="0" applyFont="1" applyAlignment="1">
      <alignment vertical="center"/>
    </xf>
    <xf numFmtId="0" fontId="18" fillId="0" borderId="0" xfId="0" applyFont="1" applyFill="1" applyAlignment="1">
      <alignment horizontal="right" vertical="center"/>
    </xf>
    <xf numFmtId="0" fontId="19" fillId="0" borderId="0" xfId="0" applyFont="1" applyAlignment="1">
      <alignment vertical="center"/>
    </xf>
    <xf numFmtId="167" fontId="1" fillId="6" borderId="57" xfId="0" applyNumberFormat="1" applyFont="1" applyFill="1" applyBorder="1" applyAlignment="1">
      <alignment vertical="center"/>
    </xf>
    <xf numFmtId="0" fontId="0" fillId="0" borderId="2" xfId="0" applyBorder="1" applyAlignment="1">
      <alignment vertical="center"/>
    </xf>
    <xf numFmtId="0" fontId="0" fillId="0" borderId="4" xfId="0" applyBorder="1" applyAlignment="1">
      <alignment vertical="center"/>
    </xf>
    <xf numFmtId="167" fontId="0" fillId="0" borderId="9" xfId="0" applyNumberFormat="1" applyBorder="1" applyAlignment="1">
      <alignment vertical="center"/>
    </xf>
    <xf numFmtId="0" fontId="18" fillId="0" borderId="0" xfId="0" applyFont="1" applyFill="1" applyAlignment="1">
      <alignment vertical="center"/>
    </xf>
    <xf numFmtId="0" fontId="18" fillId="0" borderId="0" xfId="0" applyFont="1" applyFill="1" applyAlignment="1">
      <alignment vertical="center" wrapText="1"/>
    </xf>
    <xf numFmtId="164" fontId="18" fillId="0" borderId="0" xfId="0" applyNumberFormat="1" applyFont="1" applyFill="1" applyAlignment="1">
      <alignment horizontal="center" vertical="center"/>
    </xf>
    <xf numFmtId="0" fontId="18" fillId="0" borderId="0" xfId="0" applyFont="1" applyFill="1" applyAlignment="1">
      <alignment horizontal="center" vertical="center"/>
    </xf>
    <xf numFmtId="0" fontId="20" fillId="0" borderId="0" xfId="0" applyFont="1" applyFill="1" applyAlignment="1">
      <alignment vertical="center"/>
    </xf>
    <xf numFmtId="164" fontId="18" fillId="2" borderId="0" xfId="0" applyNumberFormat="1" applyFont="1" applyFill="1" applyAlignment="1">
      <alignment horizontal="center" vertical="center"/>
    </xf>
    <xf numFmtId="0" fontId="1" fillId="0" borderId="2" xfId="0" applyFont="1" applyFill="1" applyBorder="1" applyAlignment="1">
      <alignment vertical="center"/>
    </xf>
    <xf numFmtId="0" fontId="1" fillId="0" borderId="5" xfId="0" applyFont="1" applyFill="1" applyBorder="1" applyAlignment="1">
      <alignment vertical="center"/>
    </xf>
    <xf numFmtId="0" fontId="0" fillId="0" borderId="6" xfId="0" applyBorder="1" applyAlignment="1">
      <alignment vertical="center" wrapText="1"/>
    </xf>
    <xf numFmtId="0" fontId="1" fillId="0" borderId="5" xfId="0" applyFont="1" applyBorder="1" applyAlignment="1">
      <alignment vertical="center"/>
    </xf>
    <xf numFmtId="0" fontId="1" fillId="0" borderId="6" xfId="0" applyFont="1" applyFill="1" applyBorder="1" applyAlignment="1">
      <alignment horizontal="right" vertical="center"/>
    </xf>
    <xf numFmtId="167" fontId="18" fillId="6" borderId="40" xfId="0" applyNumberFormat="1" applyFont="1" applyFill="1" applyBorder="1" applyAlignment="1">
      <alignment horizontal="center" vertical="center"/>
    </xf>
    <xf numFmtId="167" fontId="0" fillId="0" borderId="2" xfId="0" applyNumberFormat="1" applyBorder="1" applyAlignment="1">
      <alignment vertical="center" wrapText="1"/>
    </xf>
    <xf numFmtId="167" fontId="0" fillId="0" borderId="3" xfId="0" applyNumberFormat="1" applyBorder="1" applyAlignment="1">
      <alignment vertical="center" wrapText="1"/>
    </xf>
    <xf numFmtId="167" fontId="0" fillId="0" borderId="3" xfId="0" applyNumberFormat="1" applyBorder="1" applyAlignment="1">
      <alignment vertical="center"/>
    </xf>
    <xf numFmtId="167" fontId="0" fillId="0" borderId="4" xfId="0" applyNumberFormat="1" applyBorder="1" applyAlignment="1">
      <alignment vertical="center"/>
    </xf>
    <xf numFmtId="167" fontId="0" fillId="0" borderId="5" xfId="0" applyNumberFormat="1" applyBorder="1" applyAlignment="1">
      <alignment vertical="center" wrapText="1"/>
    </xf>
    <xf numFmtId="167" fontId="0" fillId="0" borderId="0" xfId="0" applyNumberFormat="1" applyBorder="1" applyAlignment="1">
      <alignment vertical="center" wrapText="1"/>
    </xf>
    <xf numFmtId="167" fontId="0" fillId="0" borderId="0" xfId="0" applyNumberFormat="1" applyBorder="1" applyAlignment="1">
      <alignment vertical="center"/>
    </xf>
    <xf numFmtId="167" fontId="0" fillId="0" borderId="6" xfId="0" applyNumberFormat="1" applyBorder="1" applyAlignment="1">
      <alignment vertical="center"/>
    </xf>
    <xf numFmtId="167" fontId="1" fillId="0" borderId="5" xfId="0" applyNumberFormat="1" applyFont="1" applyBorder="1" applyAlignment="1">
      <alignment vertical="center"/>
    </xf>
    <xf numFmtId="167" fontId="1" fillId="0" borderId="0" xfId="0" applyNumberFormat="1" applyFont="1" applyBorder="1" applyAlignment="1">
      <alignment vertical="center"/>
    </xf>
    <xf numFmtId="167" fontId="1" fillId="5" borderId="0" xfId="0" applyNumberFormat="1" applyFont="1" applyFill="1" applyBorder="1" applyAlignment="1">
      <alignment vertical="center"/>
    </xf>
    <xf numFmtId="0" fontId="1" fillId="6" borderId="12" xfId="0" applyFont="1" applyFill="1" applyBorder="1" applyAlignment="1">
      <alignment horizontal="center" vertical="center" wrapText="1"/>
    </xf>
    <xf numFmtId="0" fontId="1" fillId="6" borderId="42" xfId="0" applyFont="1" applyFill="1" applyBorder="1" applyAlignment="1">
      <alignment horizontal="center" vertical="center" wrapText="1"/>
    </xf>
    <xf numFmtId="167" fontId="0" fillId="0" borderId="41" xfId="0" applyNumberFormat="1" applyBorder="1" applyAlignment="1">
      <alignment vertical="center"/>
    </xf>
    <xf numFmtId="167" fontId="0" fillId="0" borderId="40" xfId="0" applyNumberFormat="1" applyBorder="1" applyAlignment="1">
      <alignment vertical="center"/>
    </xf>
    <xf numFmtId="167" fontId="1" fillId="0" borderId="40" xfId="0" applyNumberFormat="1" applyFont="1" applyBorder="1" applyAlignment="1">
      <alignment vertical="center"/>
    </xf>
    <xf numFmtId="167" fontId="0" fillId="0" borderId="5" xfId="0" applyNumberFormat="1" applyBorder="1" applyAlignment="1">
      <alignment vertical="center"/>
    </xf>
    <xf numFmtId="167" fontId="18" fillId="0" borderId="28" xfId="0" applyNumberFormat="1" applyFont="1" applyBorder="1" applyAlignment="1">
      <alignment vertical="center"/>
    </xf>
    <xf numFmtId="0" fontId="18" fillId="0" borderId="28" xfId="0" applyFont="1" applyBorder="1" applyAlignment="1">
      <alignment vertical="center"/>
    </xf>
    <xf numFmtId="167" fontId="18" fillId="0" borderId="21" xfId="0" applyNumberFormat="1" applyFont="1" applyBorder="1" applyAlignment="1">
      <alignment vertical="center"/>
    </xf>
    <xf numFmtId="0" fontId="19" fillId="0" borderId="2" xfId="0" applyFont="1" applyBorder="1" applyAlignment="1">
      <alignment vertical="center"/>
    </xf>
    <xf numFmtId="167" fontId="19" fillId="0" borderId="3" xfId="0" applyNumberFormat="1" applyFont="1" applyBorder="1" applyAlignment="1">
      <alignment vertical="center"/>
    </xf>
    <xf numFmtId="167" fontId="19" fillId="0" borderId="4" xfId="0" applyNumberFormat="1" applyFont="1" applyBorder="1" applyAlignment="1">
      <alignment vertical="center"/>
    </xf>
    <xf numFmtId="0" fontId="0" fillId="0" borderId="7" xfId="0" applyBorder="1" applyAlignment="1">
      <alignment horizontal="right" vertical="center"/>
    </xf>
    <xf numFmtId="10" fontId="19" fillId="0" borderId="8" xfId="0" applyNumberFormat="1" applyFont="1" applyBorder="1" applyAlignment="1">
      <alignment horizontal="right" vertical="center"/>
    </xf>
    <xf numFmtId="0" fontId="0" fillId="0" borderId="8" xfId="0" applyBorder="1" applyAlignment="1">
      <alignment horizontal="right" vertical="center"/>
    </xf>
    <xf numFmtId="0" fontId="1" fillId="6" borderId="3" xfId="0" applyFont="1" applyFill="1" applyBorder="1" applyAlignment="1">
      <alignment vertical="center"/>
    </xf>
    <xf numFmtId="0" fontId="1" fillId="6" borderId="8" xfId="0" applyFont="1" applyFill="1" applyBorder="1" applyAlignment="1">
      <alignment vertical="center"/>
    </xf>
    <xf numFmtId="10" fontId="0" fillId="0" borderId="3" xfId="0" applyNumberFormat="1" applyFont="1" applyBorder="1" applyAlignment="1">
      <alignment horizontal="right" vertical="center"/>
    </xf>
    <xf numFmtId="0" fontId="0" fillId="0" borderId="3" xfId="0" applyBorder="1" applyAlignment="1">
      <alignment vertical="center"/>
    </xf>
    <xf numFmtId="10" fontId="0" fillId="0" borderId="4" xfId="0" applyNumberFormat="1" applyFont="1" applyBorder="1" applyAlignment="1">
      <alignment horizontal="right" vertical="center"/>
    </xf>
    <xf numFmtId="167" fontId="0" fillId="3" borderId="0" xfId="0" applyNumberFormat="1" applyFill="1" applyBorder="1" applyAlignment="1">
      <alignment vertical="center"/>
    </xf>
    <xf numFmtId="167" fontId="0" fillId="0" borderId="3" xfId="0" applyNumberFormat="1" applyBorder="1" applyAlignment="1">
      <alignment horizontal="right" vertical="center"/>
    </xf>
    <xf numFmtId="167" fontId="0" fillId="0" borderId="8" xfId="0" applyNumberFormat="1" applyBorder="1" applyAlignment="1">
      <alignment horizontal="right" vertical="center"/>
    </xf>
    <xf numFmtId="0" fontId="17" fillId="0" borderId="0" xfId="0" applyFont="1" applyFill="1" applyBorder="1" applyAlignment="1">
      <alignment horizontal="center" vertical="center" wrapText="1"/>
    </xf>
    <xf numFmtId="0" fontId="0" fillId="0" borderId="41" xfId="0" applyBorder="1" applyAlignment="1">
      <alignment vertical="center"/>
    </xf>
    <xf numFmtId="10" fontId="0" fillId="0" borderId="9" xfId="0" applyNumberFormat="1" applyBorder="1" applyAlignment="1">
      <alignment horizontal="right" vertical="center"/>
    </xf>
    <xf numFmtId="0" fontId="0" fillId="0" borderId="0" xfId="0" applyBorder="1" applyAlignment="1">
      <alignment horizontal="right" vertical="center"/>
    </xf>
    <xf numFmtId="10" fontId="19" fillId="0" borderId="0" xfId="0" applyNumberFormat="1" applyFont="1" applyBorder="1" applyAlignment="1">
      <alignment horizontal="right" vertical="center"/>
    </xf>
    <xf numFmtId="167" fontId="19" fillId="0" borderId="28" xfId="0" applyNumberFormat="1" applyFont="1" applyBorder="1" applyAlignment="1">
      <alignment horizontal="right" vertical="center"/>
    </xf>
    <xf numFmtId="0" fontId="0" fillId="0" borderId="28" xfId="0" applyBorder="1" applyAlignment="1">
      <alignment horizontal="right" vertical="center"/>
    </xf>
    <xf numFmtId="167" fontId="19" fillId="0" borderId="21" xfId="0" applyNumberFormat="1" applyFont="1" applyBorder="1" applyAlignment="1">
      <alignment horizontal="right" vertical="center"/>
    </xf>
    <xf numFmtId="10" fontId="0" fillId="0" borderId="0" xfId="0" applyNumberFormat="1" applyBorder="1" applyAlignment="1">
      <alignment horizontal="right" vertical="center"/>
    </xf>
    <xf numFmtId="167" fontId="0" fillId="0" borderId="21" xfId="0" applyNumberFormat="1" applyBorder="1" applyAlignment="1">
      <alignment vertical="center"/>
    </xf>
    <xf numFmtId="0" fontId="1" fillId="7" borderId="12" xfId="0" applyFont="1" applyFill="1" applyBorder="1" applyAlignment="1">
      <alignment horizontal="center" vertical="center" wrapText="1"/>
    </xf>
    <xf numFmtId="0" fontId="1" fillId="7" borderId="13" xfId="0" applyFont="1" applyFill="1" applyBorder="1" applyAlignment="1">
      <alignment horizontal="center" vertical="center" wrapText="1"/>
    </xf>
    <xf numFmtId="0" fontId="0" fillId="0" borderId="10" xfId="0" applyBorder="1" applyAlignment="1">
      <alignment horizontal="center" vertical="center" wrapText="1"/>
    </xf>
    <xf numFmtId="0" fontId="0" fillId="0" borderId="10" xfId="0" applyBorder="1" applyAlignment="1">
      <alignment horizontal="center" vertical="center"/>
    </xf>
    <xf numFmtId="0" fontId="0" fillId="0" borderId="17" xfId="0" applyBorder="1" applyAlignment="1">
      <alignment vertical="center"/>
    </xf>
    <xf numFmtId="0" fontId="0" fillId="0" borderId="29" xfId="0" applyBorder="1" applyAlignment="1">
      <alignment vertical="center"/>
    </xf>
    <xf numFmtId="167" fontId="0" fillId="0" borderId="0" xfId="0" applyNumberFormat="1" applyAlignment="1">
      <alignment vertical="center"/>
    </xf>
    <xf numFmtId="0" fontId="1" fillId="0" borderId="0" xfId="0" applyFont="1" applyBorder="1" applyAlignment="1">
      <alignment horizontal="center" vertical="center" wrapText="1"/>
    </xf>
    <xf numFmtId="167" fontId="0" fillId="2" borderId="3" xfId="0" applyNumberFormat="1" applyFill="1" applyBorder="1" applyAlignment="1">
      <alignment vertical="center"/>
    </xf>
    <xf numFmtId="167" fontId="0" fillId="2" borderId="0" xfId="0" applyNumberFormat="1" applyFill="1" applyBorder="1" applyAlignment="1">
      <alignment vertical="center"/>
    </xf>
    <xf numFmtId="0" fontId="24" fillId="0" borderId="35" xfId="0" applyFont="1" applyBorder="1" applyAlignment="1"/>
    <xf numFmtId="4" fontId="25" fillId="0" borderId="10" xfId="0" applyNumberFormat="1" applyFont="1" applyBorder="1" applyAlignment="1">
      <alignment horizontal="center" vertical="center" wrapText="1"/>
    </xf>
    <xf numFmtId="0" fontId="24" fillId="0" borderId="30" xfId="0" applyFont="1" applyBorder="1" applyAlignment="1">
      <alignment horizontal="center" vertical="center"/>
    </xf>
    <xf numFmtId="0" fontId="24" fillId="0" borderId="55" xfId="0" applyFont="1" applyBorder="1" applyAlignment="1">
      <alignment horizontal="center" vertical="center"/>
    </xf>
    <xf numFmtId="0" fontId="26" fillId="0" borderId="34" xfId="0" applyFont="1" applyBorder="1" applyAlignment="1">
      <alignment horizontal="center" vertical="center"/>
    </xf>
    <xf numFmtId="4" fontId="27" fillId="0" borderId="55" xfId="0" applyNumberFormat="1" applyFont="1" applyBorder="1" applyAlignment="1">
      <alignment vertical="center"/>
    </xf>
    <xf numFmtId="0" fontId="26" fillId="0" borderId="18" xfId="0" applyFont="1" applyBorder="1" applyAlignment="1">
      <alignment horizontal="center" vertical="center"/>
    </xf>
    <xf numFmtId="0" fontId="27" fillId="0" borderId="19" xfId="0" applyFont="1" applyBorder="1" applyAlignment="1">
      <alignment vertical="center" wrapText="1"/>
    </xf>
    <xf numFmtId="0" fontId="24" fillId="0" borderId="18" xfId="0" applyFont="1" applyBorder="1" applyAlignment="1">
      <alignment horizontal="center" vertical="center"/>
    </xf>
    <xf numFmtId="0" fontId="23" fillId="0" borderId="19" xfId="0" applyFont="1" applyBorder="1" applyAlignment="1">
      <alignment horizontal="center" vertical="center"/>
    </xf>
    <xf numFmtId="4" fontId="25" fillId="0" borderId="10" xfId="0" applyNumberFormat="1" applyFont="1" applyBorder="1" applyAlignment="1">
      <alignment vertical="center"/>
    </xf>
    <xf numFmtId="0" fontId="24" fillId="0" borderId="0" xfId="0" applyFont="1" applyBorder="1" applyAlignment="1">
      <alignment horizontal="center" vertical="center"/>
    </xf>
    <xf numFmtId="0" fontId="24" fillId="0" borderId="0" xfId="0" applyFont="1" applyBorder="1" applyAlignment="1">
      <alignment horizontal="right" vertical="center"/>
    </xf>
    <xf numFmtId="4" fontId="24" fillId="0" borderId="0" xfId="0" applyNumberFormat="1" applyFont="1" applyBorder="1" applyAlignment="1">
      <alignment vertical="center"/>
    </xf>
    <xf numFmtId="0" fontId="26" fillId="0" borderId="0" xfId="0" applyFont="1" applyAlignment="1">
      <alignment vertical="center"/>
    </xf>
    <xf numFmtId="0" fontId="28" fillId="0" borderId="0" xfId="0" applyFont="1" applyAlignment="1">
      <alignment vertical="center"/>
    </xf>
    <xf numFmtId="0" fontId="28" fillId="0" borderId="0" xfId="0" applyFont="1" applyFill="1" applyBorder="1" applyAlignment="1">
      <alignment horizontal="left" vertical="center"/>
    </xf>
    <xf numFmtId="0" fontId="28" fillId="0" borderId="0" xfId="0" applyFont="1" applyAlignment="1">
      <alignment horizontal="left" vertical="center"/>
    </xf>
    <xf numFmtId="0" fontId="26" fillId="0" borderId="0" xfId="0" applyFont="1"/>
    <xf numFmtId="0" fontId="26" fillId="0" borderId="0" xfId="0" applyFont="1" applyAlignment="1">
      <alignment horizontal="left"/>
    </xf>
    <xf numFmtId="0" fontId="26" fillId="0" borderId="20" xfId="0" applyFont="1" applyBorder="1" applyAlignment="1">
      <alignment horizontal="center" vertical="center"/>
    </xf>
    <xf numFmtId="0" fontId="25" fillId="0" borderId="21" xfId="0" applyFont="1" applyBorder="1" applyAlignment="1">
      <alignment horizontal="right" vertical="center" wrapText="1"/>
    </xf>
    <xf numFmtId="0" fontId="28" fillId="0" borderId="0" xfId="0" applyFont="1" applyFill="1" applyBorder="1" applyAlignment="1">
      <alignment vertical="center"/>
    </xf>
    <xf numFmtId="165" fontId="28" fillId="0" borderId="0" xfId="0" applyNumberFormat="1" applyFont="1" applyFill="1" applyBorder="1" applyAlignment="1">
      <alignment vertical="center"/>
    </xf>
    <xf numFmtId="167" fontId="28" fillId="0" borderId="0" xfId="0" applyNumberFormat="1" applyFont="1" applyAlignment="1">
      <alignment vertical="center"/>
    </xf>
    <xf numFmtId="168" fontId="28" fillId="0" borderId="0" xfId="0" applyNumberFormat="1" applyFont="1" applyAlignment="1">
      <alignment horizontal="right" vertical="center"/>
    </xf>
    <xf numFmtId="167" fontId="28" fillId="0" borderId="0" xfId="0" applyNumberFormat="1" applyFont="1" applyAlignment="1">
      <alignment horizontal="right" vertical="center"/>
    </xf>
    <xf numFmtId="167" fontId="28" fillId="0" borderId="0" xfId="0" applyNumberFormat="1" applyFont="1" applyAlignment="1"/>
    <xf numFmtId="0" fontId="28" fillId="0" borderId="0" xfId="0" applyFont="1" applyBorder="1" applyAlignment="1">
      <alignment vertical="center"/>
    </xf>
    <xf numFmtId="167" fontId="23" fillId="0" borderId="0" xfId="0" applyNumberFormat="1" applyFont="1" applyAlignment="1">
      <alignment horizontal="right"/>
    </xf>
    <xf numFmtId="0" fontId="29" fillId="10" borderId="1" xfId="0" applyFont="1" applyFill="1" applyBorder="1" applyAlignment="1" applyProtection="1">
      <alignment horizontal="center" vertical="center" wrapText="1"/>
    </xf>
    <xf numFmtId="0" fontId="0" fillId="0" borderId="15" xfId="0" applyBorder="1" applyAlignment="1" applyProtection="1">
      <alignment vertical="center" wrapText="1"/>
      <protection locked="0"/>
    </xf>
    <xf numFmtId="0" fontId="0" fillId="0" borderId="15" xfId="0" applyBorder="1" applyAlignment="1" applyProtection="1">
      <alignment vertical="center"/>
      <protection locked="0"/>
    </xf>
    <xf numFmtId="164" fontId="0" fillId="0" borderId="15" xfId="0" applyNumberFormat="1" applyBorder="1" applyAlignment="1" applyProtection="1">
      <alignment vertical="center"/>
      <protection locked="0"/>
    </xf>
    <xf numFmtId="4" fontId="0" fillId="0" borderId="15" xfId="0" applyNumberFormat="1" applyBorder="1" applyAlignment="1" applyProtection="1">
      <alignment vertical="center"/>
      <protection locked="0"/>
    </xf>
    <xf numFmtId="0" fontId="0" fillId="0" borderId="1" xfId="0" applyBorder="1" applyAlignment="1" applyProtection="1">
      <alignment vertical="center" wrapText="1"/>
      <protection locked="0"/>
    </xf>
    <xf numFmtId="0" fontId="0" fillId="0" borderId="1" xfId="0" applyBorder="1" applyAlignment="1" applyProtection="1">
      <alignment vertical="center"/>
      <protection locked="0"/>
    </xf>
    <xf numFmtId="164" fontId="0" fillId="0" borderId="1" xfId="0" applyNumberFormat="1" applyBorder="1" applyAlignment="1" applyProtection="1">
      <alignment vertical="center"/>
      <protection locked="0"/>
    </xf>
    <xf numFmtId="0" fontId="0" fillId="0" borderId="15" xfId="0" applyBorder="1" applyAlignment="1" applyProtection="1">
      <alignment horizontal="center" vertical="center"/>
      <protection locked="0"/>
    </xf>
    <xf numFmtId="0" fontId="0" fillId="0" borderId="1" xfId="0" applyBorder="1" applyAlignment="1" applyProtection="1">
      <alignment horizontal="center" vertical="center"/>
      <protection locked="0"/>
    </xf>
    <xf numFmtId="4" fontId="0" fillId="0" borderId="1" xfId="0" applyNumberFormat="1" applyBorder="1" applyAlignment="1" applyProtection="1">
      <alignment vertical="center"/>
      <protection locked="0"/>
    </xf>
    <xf numFmtId="0" fontId="0" fillId="0" borderId="15" xfId="0" applyBorder="1" applyAlignment="1" applyProtection="1">
      <alignment horizontal="left" vertical="center" wrapText="1"/>
      <protection locked="0"/>
    </xf>
    <xf numFmtId="164" fontId="0" fillId="0" borderId="15" xfId="0" applyNumberFormat="1" applyBorder="1" applyAlignment="1" applyProtection="1">
      <alignment vertical="center" wrapText="1"/>
      <protection locked="0"/>
    </xf>
    <xf numFmtId="4" fontId="0" fillId="0" borderId="15" xfId="0" applyNumberFormat="1" applyBorder="1" applyAlignment="1" applyProtection="1">
      <alignment vertical="center" wrapText="1"/>
      <protection locked="0"/>
    </xf>
    <xf numFmtId="164" fontId="0" fillId="0" borderId="1" xfId="0" applyNumberFormat="1" applyBorder="1" applyAlignment="1" applyProtection="1">
      <alignment vertical="center" wrapText="1"/>
      <protection locked="0"/>
    </xf>
    <xf numFmtId="4" fontId="0" fillId="0" borderId="1" xfId="0" applyNumberFormat="1" applyBorder="1" applyAlignment="1" applyProtection="1">
      <alignment vertical="center" wrapText="1"/>
      <protection locked="0"/>
    </xf>
    <xf numFmtId="0" fontId="0" fillId="0" borderId="15" xfId="0" applyBorder="1" applyAlignment="1" applyProtection="1">
      <alignment horizontal="center" vertical="center" wrapText="1"/>
      <protection locked="0"/>
    </xf>
    <xf numFmtId="0" fontId="0" fillId="0" borderId="30" xfId="0" applyBorder="1" applyAlignment="1">
      <alignment horizontal="left" vertical="center" wrapText="1"/>
    </xf>
    <xf numFmtId="0" fontId="0" fillId="0" borderId="4" xfId="0" applyBorder="1" applyAlignment="1">
      <alignment vertical="center" wrapText="1"/>
    </xf>
    <xf numFmtId="4" fontId="27" fillId="0" borderId="30" xfId="0" applyNumberFormat="1" applyFont="1" applyBorder="1" applyAlignment="1">
      <alignment vertical="center"/>
    </xf>
    <xf numFmtId="0" fontId="23" fillId="0" borderId="16" xfId="0" applyFont="1" applyBorder="1" applyAlignment="1">
      <alignment horizontal="left" vertical="center"/>
    </xf>
    <xf numFmtId="0" fontId="24" fillId="0" borderId="17" xfId="0" applyFont="1" applyBorder="1" applyAlignment="1">
      <alignment horizontal="center" vertical="center"/>
    </xf>
    <xf numFmtId="0" fontId="0" fillId="0" borderId="30" xfId="0" applyBorder="1" applyAlignment="1">
      <alignment vertical="center" wrapText="1"/>
    </xf>
    <xf numFmtId="0" fontId="0" fillId="0" borderId="19" xfId="0" applyBorder="1" applyAlignment="1">
      <alignment vertical="center" wrapText="1"/>
    </xf>
    <xf numFmtId="164" fontId="1" fillId="3" borderId="0" xfId="0" applyNumberFormat="1" applyFont="1" applyFill="1" applyAlignment="1" applyProtection="1">
      <alignment horizontal="center" vertical="center"/>
      <protection locked="0"/>
    </xf>
    <xf numFmtId="165" fontId="0" fillId="3" borderId="0" xfId="0" applyNumberFormat="1" applyFill="1" applyAlignment="1" applyProtection="1">
      <alignment vertical="center"/>
      <protection locked="0"/>
    </xf>
    <xf numFmtId="165" fontId="2" fillId="3" borderId="0" xfId="0" applyNumberFormat="1" applyFont="1" applyFill="1" applyAlignment="1" applyProtection="1">
      <alignment vertical="center"/>
      <protection locked="0"/>
    </xf>
    <xf numFmtId="0" fontId="1" fillId="3" borderId="24" xfId="0" applyFont="1" applyFill="1" applyBorder="1" applyAlignment="1" applyProtection="1">
      <alignment horizontal="center" vertical="center"/>
      <protection locked="0"/>
    </xf>
    <xf numFmtId="0" fontId="0" fillId="0" borderId="0" xfId="0" applyAlignment="1" applyProtection="1">
      <alignment vertical="center"/>
    </xf>
    <xf numFmtId="0" fontId="4" fillId="0" borderId="0" xfId="0" applyFont="1" applyAlignment="1" applyProtection="1">
      <alignment vertical="center" wrapText="1"/>
    </xf>
    <xf numFmtId="0" fontId="1" fillId="0" borderId="0" xfId="0" applyFont="1" applyAlignment="1" applyProtection="1">
      <alignment vertical="center"/>
    </xf>
    <xf numFmtId="0" fontId="1" fillId="0" borderId="0" xfId="0" applyFont="1" applyFill="1" applyAlignment="1" applyProtection="1">
      <alignment vertical="center" wrapText="1"/>
    </xf>
    <xf numFmtId="0" fontId="1" fillId="0" borderId="0" xfId="0" applyFont="1" applyAlignment="1" applyProtection="1">
      <alignment horizontal="left" vertical="center"/>
    </xf>
    <xf numFmtId="0" fontId="1" fillId="0" borderId="0" xfId="0" applyFont="1" applyAlignment="1" applyProtection="1">
      <alignment horizontal="right" vertical="center"/>
    </xf>
    <xf numFmtId="0" fontId="1" fillId="0" borderId="0" xfId="0" applyFont="1" applyAlignment="1" applyProtection="1">
      <alignment horizontal="center" vertical="center"/>
    </xf>
    <xf numFmtId="0" fontId="7" fillId="0" borderId="0" xfId="0" applyFont="1" applyAlignment="1" applyProtection="1">
      <alignment vertical="center"/>
    </xf>
    <xf numFmtId="0" fontId="3" fillId="0" borderId="0" xfId="0" applyFont="1" applyAlignment="1" applyProtection="1">
      <alignment vertical="center"/>
    </xf>
    <xf numFmtId="0" fontId="16" fillId="0" borderId="0" xfId="0" applyFont="1" applyAlignment="1" applyProtection="1">
      <alignment horizontal="left" vertical="center"/>
    </xf>
    <xf numFmtId="0" fontId="6" fillId="0" borderId="0" xfId="0" applyFont="1" applyAlignment="1" applyProtection="1">
      <alignment horizontal="center" vertical="center"/>
    </xf>
    <xf numFmtId="0" fontId="5" fillId="0" borderId="0" xfId="0" applyFont="1" applyAlignment="1" applyProtection="1">
      <alignment horizontal="center" vertical="center" wrapText="1"/>
    </xf>
    <xf numFmtId="0" fontId="5" fillId="0" borderId="0" xfId="0" applyFont="1" applyAlignment="1" applyProtection="1">
      <alignment horizontal="center" vertical="center"/>
    </xf>
    <xf numFmtId="0" fontId="0" fillId="0" borderId="0" xfId="0" applyAlignment="1" applyProtection="1">
      <alignment vertical="center" wrapText="1"/>
    </xf>
    <xf numFmtId="165" fontId="0" fillId="0" borderId="0" xfId="0" applyNumberFormat="1" applyAlignment="1" applyProtection="1">
      <alignment vertical="center"/>
    </xf>
    <xf numFmtId="10" fontId="0" fillId="0" borderId="0" xfId="0" applyNumberFormat="1" applyAlignment="1" applyProtection="1">
      <alignment horizontal="center" vertical="center"/>
    </xf>
    <xf numFmtId="0" fontId="3" fillId="0" borderId="0" xfId="0" applyFont="1" applyAlignment="1" applyProtection="1">
      <alignment horizontal="center" vertical="center"/>
    </xf>
    <xf numFmtId="165" fontId="1" fillId="0" borderId="0" xfId="0" applyNumberFormat="1" applyFont="1" applyAlignment="1" applyProtection="1">
      <alignment vertical="center"/>
    </xf>
    <xf numFmtId="10" fontId="0" fillId="0" borderId="0" xfId="0" applyNumberFormat="1" applyFont="1" applyAlignment="1" applyProtection="1">
      <alignment vertical="center"/>
    </xf>
    <xf numFmtId="0" fontId="3" fillId="0" borderId="0" xfId="0" applyFont="1" applyAlignment="1" applyProtection="1">
      <alignment horizontal="left" vertical="center"/>
    </xf>
    <xf numFmtId="0" fontId="0" fillId="0" borderId="0" xfId="0" applyAlignment="1" applyProtection="1">
      <alignment horizontal="center" vertical="center"/>
    </xf>
    <xf numFmtId="0" fontId="2" fillId="0" borderId="0" xfId="0" applyFont="1" applyAlignment="1" applyProtection="1">
      <alignment vertical="center"/>
    </xf>
    <xf numFmtId="10" fontId="2" fillId="0" borderId="0" xfId="0" applyNumberFormat="1" applyFont="1" applyAlignment="1" applyProtection="1">
      <alignment vertical="center"/>
    </xf>
    <xf numFmtId="165" fontId="2" fillId="0" borderId="0" xfId="0" applyNumberFormat="1" applyFont="1" applyAlignment="1" applyProtection="1">
      <alignment vertical="center"/>
    </xf>
    <xf numFmtId="10" fontId="2" fillId="0" borderId="0" xfId="0" applyNumberFormat="1" applyFont="1" applyAlignment="1" applyProtection="1">
      <alignment horizontal="center" vertical="center"/>
    </xf>
    <xf numFmtId="0" fontId="2" fillId="0" borderId="0" xfId="0" applyFont="1" applyAlignment="1" applyProtection="1">
      <alignment horizontal="center" vertical="center"/>
    </xf>
    <xf numFmtId="10" fontId="0" fillId="0" borderId="0" xfId="0" applyNumberFormat="1" applyAlignment="1" applyProtection="1">
      <alignment vertical="center"/>
    </xf>
    <xf numFmtId="0" fontId="0" fillId="0" borderId="0" xfId="0" applyAlignment="1" applyProtection="1">
      <alignment horizontal="right" vertical="center"/>
    </xf>
    <xf numFmtId="165" fontId="0" fillId="0" borderId="0" xfId="0" applyNumberFormat="1" applyFill="1" applyAlignment="1" applyProtection="1">
      <alignment vertical="center"/>
    </xf>
    <xf numFmtId="10" fontId="1" fillId="0" borderId="0" xfId="0" applyNumberFormat="1" applyFont="1" applyAlignment="1" applyProtection="1">
      <alignment horizontal="center" vertical="center"/>
    </xf>
    <xf numFmtId="0" fontId="1" fillId="0" borderId="0" xfId="0" applyFont="1" applyBorder="1" applyAlignment="1" applyProtection="1">
      <alignment horizontal="center" vertical="center"/>
    </xf>
    <xf numFmtId="0" fontId="1" fillId="0" borderId="0" xfId="0" applyFont="1" applyFill="1" applyBorder="1" applyAlignment="1" applyProtection="1">
      <alignment horizontal="center" vertical="center"/>
    </xf>
    <xf numFmtId="0" fontId="1" fillId="0" borderId="16" xfId="0" applyFont="1" applyFill="1" applyBorder="1" applyAlignment="1" applyProtection="1">
      <alignment horizontal="center" vertical="center"/>
    </xf>
    <xf numFmtId="0" fontId="1" fillId="0" borderId="29" xfId="0" applyFont="1" applyBorder="1" applyAlignment="1" applyProtection="1">
      <alignment horizontal="center" vertical="center"/>
    </xf>
    <xf numFmtId="0" fontId="1" fillId="0" borderId="29" xfId="0" applyFont="1" applyFill="1" applyBorder="1" applyAlignment="1" applyProtection="1">
      <alignment horizontal="center" vertical="center"/>
    </xf>
    <xf numFmtId="165" fontId="1" fillId="0" borderId="33" xfId="0" applyNumberFormat="1" applyFont="1" applyFill="1" applyBorder="1" applyAlignment="1" applyProtection="1">
      <alignment horizontal="center" vertical="center"/>
    </xf>
    <xf numFmtId="165" fontId="1" fillId="0" borderId="29" xfId="0" applyNumberFormat="1" applyFont="1" applyFill="1" applyBorder="1" applyAlignment="1" applyProtection="1">
      <alignment horizontal="center" vertical="center"/>
    </xf>
    <xf numFmtId="0" fontId="1" fillId="0" borderId="17" xfId="0" applyFont="1" applyBorder="1" applyAlignment="1" applyProtection="1">
      <alignment horizontal="center" vertical="center"/>
    </xf>
    <xf numFmtId="0" fontId="0" fillId="0" borderId="34" xfId="0" applyBorder="1" applyAlignment="1" applyProtection="1">
      <alignment vertical="center"/>
    </xf>
    <xf numFmtId="0" fontId="0" fillId="0" borderId="0" xfId="0" applyBorder="1" applyAlignment="1" applyProtection="1">
      <alignment vertical="center"/>
    </xf>
    <xf numFmtId="165" fontId="1" fillId="0" borderId="0" xfId="0" applyNumberFormat="1" applyFont="1" applyFill="1" applyBorder="1" applyAlignment="1" applyProtection="1">
      <alignment horizontal="center" vertical="center"/>
    </xf>
    <xf numFmtId="0" fontId="1" fillId="0" borderId="30" xfId="0" applyFont="1" applyBorder="1" applyAlignment="1" applyProtection="1">
      <alignment horizontal="center" vertical="center"/>
    </xf>
    <xf numFmtId="0" fontId="0" fillId="0" borderId="6" xfId="0" applyBorder="1" applyAlignment="1" applyProtection="1">
      <alignment vertical="center"/>
    </xf>
    <xf numFmtId="0" fontId="0" fillId="0" borderId="30" xfId="0" applyBorder="1" applyAlignment="1" applyProtection="1">
      <alignment vertical="center"/>
    </xf>
    <xf numFmtId="0" fontId="0" fillId="0" borderId="18" xfId="0" applyBorder="1" applyAlignment="1" applyProtection="1">
      <alignment vertical="center"/>
    </xf>
    <xf numFmtId="0" fontId="0" fillId="0" borderId="35" xfId="0" applyBorder="1" applyAlignment="1" applyProtection="1">
      <alignment vertical="center"/>
    </xf>
    <xf numFmtId="0" fontId="0" fillId="0" borderId="36" xfId="0" applyBorder="1" applyAlignment="1" applyProtection="1">
      <alignment vertical="center"/>
    </xf>
    <xf numFmtId="0" fontId="0" fillId="0" borderId="19" xfId="0" applyBorder="1" applyAlignment="1" applyProtection="1">
      <alignment vertical="center"/>
    </xf>
    <xf numFmtId="0" fontId="1" fillId="0" borderId="0" xfId="0" applyFont="1" applyFill="1" applyAlignment="1" applyProtection="1">
      <alignment vertical="center"/>
    </xf>
    <xf numFmtId="4" fontId="1" fillId="0" borderId="0" xfId="0" applyNumberFormat="1" applyFont="1" applyFill="1" applyAlignment="1" applyProtection="1">
      <alignment vertical="center"/>
    </xf>
    <xf numFmtId="0" fontId="1" fillId="0" borderId="0" xfId="0" applyFont="1" applyFill="1" applyAlignment="1" applyProtection="1">
      <alignment horizontal="center" vertical="center"/>
    </xf>
    <xf numFmtId="0" fontId="1" fillId="0" borderId="0" xfId="0" applyFont="1" applyFill="1" applyAlignment="1" applyProtection="1">
      <alignment horizontal="center" vertical="center" wrapText="1"/>
    </xf>
    <xf numFmtId="4" fontId="0" fillId="0" borderId="0" xfId="0" applyNumberFormat="1" applyFill="1" applyAlignment="1" applyProtection="1">
      <alignment vertical="center"/>
    </xf>
    <xf numFmtId="0" fontId="0" fillId="0" borderId="0" xfId="0" applyFill="1" applyAlignment="1" applyProtection="1">
      <alignment vertical="center"/>
    </xf>
    <xf numFmtId="0" fontId="0" fillId="0" borderId="0" xfId="0" applyFill="1" applyAlignment="1" applyProtection="1">
      <alignment horizontal="right" vertical="center"/>
    </xf>
    <xf numFmtId="0" fontId="1" fillId="0" borderId="1" xfId="0" applyFont="1" applyFill="1" applyBorder="1" applyAlignment="1" applyProtection="1">
      <alignment horizontal="center" vertical="center" wrapText="1"/>
    </xf>
    <xf numFmtId="164" fontId="1" fillId="0" borderId="1" xfId="0" applyNumberFormat="1" applyFont="1" applyFill="1" applyBorder="1" applyAlignment="1" applyProtection="1">
      <alignment horizontal="center" vertical="center" wrapText="1"/>
    </xf>
    <xf numFmtId="0" fontId="1" fillId="0" borderId="1" xfId="0" applyFont="1" applyFill="1" applyBorder="1" applyAlignment="1" applyProtection="1">
      <alignment horizontal="center" vertical="center"/>
    </xf>
    <xf numFmtId="164" fontId="1" fillId="0" borderId="1" xfId="0" applyNumberFormat="1" applyFont="1" applyFill="1" applyBorder="1" applyAlignment="1" applyProtection="1">
      <alignment horizontal="center" vertical="center"/>
    </xf>
    <xf numFmtId="166" fontId="0" fillId="0" borderId="0" xfId="0" applyNumberFormat="1" applyFill="1" applyAlignment="1" applyProtection="1">
      <alignment vertical="center"/>
    </xf>
    <xf numFmtId="0" fontId="1" fillId="0" borderId="0" xfId="0" applyFont="1" applyFill="1" applyAlignment="1" applyProtection="1">
      <alignment horizontal="right" vertical="center" wrapText="1"/>
    </xf>
    <xf numFmtId="164" fontId="1" fillId="0" borderId="0" xfId="0" applyNumberFormat="1" applyFont="1" applyFill="1" applyAlignment="1" applyProtection="1">
      <alignment horizontal="center" vertical="center" wrapText="1"/>
    </xf>
    <xf numFmtId="164" fontId="1" fillId="0" borderId="0" xfId="0" applyNumberFormat="1" applyFont="1" applyFill="1" applyAlignment="1" applyProtection="1">
      <alignment horizontal="center" vertical="center"/>
    </xf>
    <xf numFmtId="4" fontId="0" fillId="0" borderId="0" xfId="0" applyNumberFormat="1" applyFill="1" applyBorder="1" applyAlignment="1" applyProtection="1">
      <alignment horizontal="center" vertical="center"/>
    </xf>
    <xf numFmtId="0" fontId="3" fillId="0" borderId="0" xfId="0" applyFont="1" applyAlignment="1" applyProtection="1">
      <alignment vertical="center" wrapText="1"/>
    </xf>
    <xf numFmtId="4" fontId="0" fillId="0" borderId="0" xfId="0" applyNumberFormat="1" applyAlignment="1" applyProtection="1">
      <alignment vertical="center"/>
    </xf>
    <xf numFmtId="166" fontId="0" fillId="0" borderId="0" xfId="0" applyNumberFormat="1" applyAlignment="1" applyProtection="1">
      <alignment vertical="center"/>
    </xf>
    <xf numFmtId="0" fontId="14" fillId="0" borderId="0" xfId="0" applyFont="1" applyAlignment="1" applyProtection="1">
      <alignment horizontal="left" vertical="center"/>
    </xf>
    <xf numFmtId="4" fontId="0" fillId="0" borderId="12" xfId="0" applyNumberFormat="1" applyBorder="1" applyAlignment="1" applyProtection="1">
      <alignment horizontal="center" vertical="center"/>
    </xf>
    <xf numFmtId="4" fontId="0" fillId="0" borderId="13" xfId="0" applyNumberFormat="1" applyBorder="1" applyAlignment="1" applyProtection="1">
      <alignment horizontal="center" vertical="center"/>
    </xf>
    <xf numFmtId="0" fontId="1" fillId="3" borderId="11" xfId="0" applyFont="1" applyFill="1" applyBorder="1" applyAlignment="1" applyProtection="1">
      <alignment horizontal="center" vertical="center" wrapText="1"/>
    </xf>
    <xf numFmtId="0" fontId="1" fillId="3" borderId="12" xfId="0" applyFont="1" applyFill="1" applyBorder="1" applyAlignment="1" applyProtection="1">
      <alignment horizontal="center" vertical="center" wrapText="1"/>
    </xf>
    <xf numFmtId="4" fontId="1" fillId="3" borderId="12" xfId="0" applyNumberFormat="1" applyFont="1" applyFill="1" applyBorder="1" applyAlignment="1" applyProtection="1">
      <alignment horizontal="center" vertical="center" wrapText="1"/>
    </xf>
    <xf numFmtId="166" fontId="1" fillId="3" borderId="12" xfId="0" applyNumberFormat="1" applyFont="1" applyFill="1" applyBorder="1" applyAlignment="1" applyProtection="1">
      <alignment horizontal="center" vertical="center" wrapText="1"/>
    </xf>
    <xf numFmtId="4" fontId="1" fillId="3" borderId="13" xfId="0" applyNumberFormat="1" applyFont="1" applyFill="1" applyBorder="1" applyAlignment="1" applyProtection="1">
      <alignment horizontal="center" vertical="center" wrapText="1"/>
    </xf>
    <xf numFmtId="0" fontId="1" fillId="0" borderId="0" xfId="0" applyFont="1" applyAlignment="1" applyProtection="1">
      <alignment horizontal="center" vertical="center" wrapText="1"/>
    </xf>
    <xf numFmtId="0" fontId="1" fillId="0" borderId="38" xfId="0" applyFont="1" applyBorder="1" applyAlignment="1" applyProtection="1">
      <alignment horizontal="center" vertical="center" wrapText="1"/>
    </xf>
    <xf numFmtId="0" fontId="1" fillId="0" borderId="39" xfId="0" applyFont="1" applyBorder="1" applyAlignment="1" applyProtection="1">
      <alignment horizontal="center" vertical="center" wrapText="1"/>
    </xf>
    <xf numFmtId="0" fontId="0" fillId="0" borderId="15" xfId="0" applyBorder="1" applyAlignment="1" applyProtection="1">
      <alignment vertical="center"/>
    </xf>
    <xf numFmtId="0" fontId="0" fillId="0" borderId="15" xfId="0" applyBorder="1" applyAlignment="1" applyProtection="1">
      <alignment horizontal="center" vertical="center"/>
    </xf>
    <xf numFmtId="4" fontId="0" fillId="0" borderId="15" xfId="0" applyNumberFormat="1" applyBorder="1" applyAlignment="1" applyProtection="1">
      <alignment vertical="center"/>
    </xf>
    <xf numFmtId="166" fontId="0" fillId="9" borderId="15" xfId="0" applyNumberFormat="1" applyFill="1" applyBorder="1" applyAlignment="1" applyProtection="1">
      <alignment vertical="center"/>
    </xf>
    <xf numFmtId="4" fontId="0" fillId="9" borderId="15" xfId="0" applyNumberFormat="1" applyFill="1" applyBorder="1" applyAlignment="1" applyProtection="1">
      <alignment vertical="center"/>
    </xf>
    <xf numFmtId="0" fontId="0" fillId="0" borderId="0" xfId="0" applyFont="1" applyBorder="1" applyAlignment="1" applyProtection="1">
      <alignment horizontal="center" vertical="center"/>
    </xf>
    <xf numFmtId="167" fontId="0" fillId="0" borderId="0" xfId="0" applyNumberFormat="1" applyAlignment="1" applyProtection="1">
      <alignment vertical="center"/>
    </xf>
    <xf numFmtId="0" fontId="0" fillId="0" borderId="1" xfId="0" applyBorder="1" applyAlignment="1" applyProtection="1">
      <alignment vertical="center"/>
    </xf>
    <xf numFmtId="4" fontId="0" fillId="0" borderId="1" xfId="0" applyNumberFormat="1" applyBorder="1" applyAlignment="1" applyProtection="1">
      <alignment vertical="center"/>
    </xf>
    <xf numFmtId="0" fontId="0" fillId="0" borderId="0" xfId="0" applyBorder="1" applyAlignment="1" applyProtection="1">
      <alignment horizontal="center" vertical="center"/>
    </xf>
    <xf numFmtId="0" fontId="1" fillId="0" borderId="0" xfId="0" applyFont="1" applyFill="1" applyAlignment="1" applyProtection="1">
      <alignment horizontal="left" vertical="center"/>
    </xf>
    <xf numFmtId="164" fontId="0" fillId="0" borderId="0" xfId="0" applyNumberFormat="1" applyAlignment="1" applyProtection="1">
      <alignment vertical="center"/>
    </xf>
    <xf numFmtId="164" fontId="0" fillId="0" borderId="0" xfId="0" applyNumberFormat="1" applyAlignment="1" applyProtection="1">
      <alignment vertical="center" wrapText="1"/>
    </xf>
    <xf numFmtId="0" fontId="0" fillId="0" borderId="0" xfId="0" applyAlignment="1" applyProtection="1">
      <alignment horizontal="center" vertical="center" wrapText="1"/>
    </xf>
    <xf numFmtId="0" fontId="1" fillId="0" borderId="0" xfId="0" applyNumberFormat="1" applyFont="1" applyFill="1" applyAlignment="1" applyProtection="1">
      <alignment vertical="center"/>
    </xf>
    <xf numFmtId="0" fontId="1" fillId="0" borderId="0" xfId="0" applyNumberFormat="1" applyFont="1" applyFill="1" applyAlignment="1" applyProtection="1">
      <alignment vertical="center" wrapText="1"/>
    </xf>
    <xf numFmtId="4" fontId="1" fillId="0" borderId="0" xfId="0" applyNumberFormat="1" applyFont="1" applyFill="1" applyAlignment="1" applyProtection="1">
      <alignment vertical="center" wrapText="1"/>
    </xf>
    <xf numFmtId="0" fontId="1" fillId="0" borderId="10" xfId="0" applyNumberFormat="1" applyFont="1" applyFill="1" applyBorder="1" applyAlignment="1" applyProtection="1">
      <alignment horizontal="left" vertical="center" wrapText="1"/>
    </xf>
    <xf numFmtId="164" fontId="1" fillId="0" borderId="10" xfId="0" applyNumberFormat="1" applyFont="1" applyFill="1" applyBorder="1" applyAlignment="1" applyProtection="1">
      <alignment horizontal="center" vertical="center" wrapText="1"/>
    </xf>
    <xf numFmtId="0" fontId="1" fillId="0" borderId="10" xfId="0" applyNumberFormat="1" applyFont="1" applyFill="1" applyBorder="1" applyAlignment="1" applyProtection="1">
      <alignment horizontal="center" vertical="center"/>
    </xf>
    <xf numFmtId="0" fontId="0" fillId="0" borderId="0" xfId="0" applyNumberFormat="1" applyFill="1" applyAlignment="1" applyProtection="1">
      <alignment vertical="center"/>
    </xf>
    <xf numFmtId="0" fontId="0" fillId="0" borderId="0" xfId="0" applyNumberFormat="1" applyFill="1" applyAlignment="1" applyProtection="1">
      <alignment horizontal="center" vertical="center"/>
    </xf>
    <xf numFmtId="0" fontId="0" fillId="0" borderId="0" xfId="0" applyFill="1" applyAlignment="1" applyProtection="1">
      <alignment vertical="center" wrapText="1"/>
    </xf>
    <xf numFmtId="164" fontId="1" fillId="0" borderId="0" xfId="0" applyNumberFormat="1" applyFont="1" applyFill="1" applyBorder="1" applyAlignment="1" applyProtection="1">
      <alignment horizontal="center" vertical="center"/>
    </xf>
    <xf numFmtId="164" fontId="1" fillId="0" borderId="0" xfId="0" applyNumberFormat="1" applyFont="1" applyFill="1" applyAlignment="1" applyProtection="1">
      <alignment vertical="center" wrapText="1"/>
    </xf>
    <xf numFmtId="0" fontId="1" fillId="0" borderId="0" xfId="0" applyNumberFormat="1" applyFont="1" applyFill="1" applyBorder="1" applyAlignment="1" applyProtection="1">
      <alignment horizontal="center" vertical="center"/>
    </xf>
    <xf numFmtId="0" fontId="1" fillId="0" borderId="1" xfId="0" applyFont="1" applyBorder="1" applyAlignment="1" applyProtection="1">
      <alignment horizontal="center" vertical="center"/>
    </xf>
    <xf numFmtId="0" fontId="1" fillId="9" borderId="1" xfId="0" applyFont="1" applyFill="1" applyBorder="1" applyAlignment="1" applyProtection="1">
      <alignment horizontal="center" vertical="center"/>
    </xf>
    <xf numFmtId="0" fontId="0" fillId="0" borderId="35" xfId="0" applyBorder="1" applyAlignment="1" applyProtection="1">
      <alignment vertical="center" wrapText="1"/>
    </xf>
    <xf numFmtId="167" fontId="1" fillId="0" borderId="10" xfId="0" applyNumberFormat="1" applyFont="1" applyBorder="1" applyAlignment="1" applyProtection="1">
      <alignment horizontal="center" vertical="center"/>
    </xf>
    <xf numFmtId="167" fontId="1" fillId="0" borderId="1" xfId="0" applyNumberFormat="1" applyFont="1" applyBorder="1" applyAlignment="1" applyProtection="1">
      <alignment vertical="center"/>
    </xf>
    <xf numFmtId="164" fontId="1" fillId="3" borderId="26" xfId="0" applyNumberFormat="1" applyFont="1" applyFill="1" applyBorder="1" applyAlignment="1" applyProtection="1">
      <alignment horizontal="center" vertical="center" wrapText="1"/>
    </xf>
    <xf numFmtId="164" fontId="1" fillId="3" borderId="32" xfId="0" applyNumberFormat="1" applyFont="1" applyFill="1" applyBorder="1" applyAlignment="1" applyProtection="1">
      <alignment horizontal="center" vertical="center" wrapText="1"/>
    </xf>
    <xf numFmtId="4" fontId="1" fillId="0" borderId="0" xfId="0" applyNumberFormat="1" applyFont="1" applyBorder="1" applyAlignment="1" applyProtection="1">
      <alignment horizontal="center" vertical="center" wrapText="1"/>
    </xf>
    <xf numFmtId="0" fontId="1" fillId="0" borderId="0" xfId="0" applyFont="1" applyBorder="1" applyAlignment="1" applyProtection="1">
      <alignment horizontal="center" vertical="center" wrapText="1"/>
    </xf>
    <xf numFmtId="167" fontId="0" fillId="3" borderId="0" xfId="0" applyNumberFormat="1" applyFill="1" applyAlignment="1" applyProtection="1">
      <alignment vertical="center"/>
    </xf>
    <xf numFmtId="0" fontId="0" fillId="0" borderId="1" xfId="0" applyBorder="1" applyAlignment="1" applyProtection="1">
      <alignment horizontal="center" vertical="center"/>
    </xf>
    <xf numFmtId="167" fontId="0" fillId="0" borderId="0" xfId="0" applyNumberFormat="1" applyFill="1" applyAlignment="1" applyProtection="1">
      <alignment vertical="center"/>
    </xf>
    <xf numFmtId="0" fontId="1" fillId="0" borderId="0" xfId="0" applyFont="1" applyFill="1" applyAlignment="1" applyProtection="1">
      <alignment horizontal="left" vertical="center" wrapText="1"/>
    </xf>
    <xf numFmtId="0" fontId="0" fillId="0" borderId="0" xfId="0" applyAlignment="1" applyProtection="1">
      <alignment horizontal="left" vertical="center" wrapText="1"/>
    </xf>
    <xf numFmtId="0" fontId="1" fillId="0" borderId="11" xfId="0" applyNumberFormat="1" applyFont="1" applyFill="1" applyBorder="1" applyAlignment="1" applyProtection="1">
      <alignment horizontal="left" vertical="center" wrapText="1"/>
    </xf>
    <xf numFmtId="164" fontId="1" fillId="0" borderId="12" xfId="0" applyNumberFormat="1" applyFont="1" applyFill="1" applyBorder="1" applyAlignment="1" applyProtection="1">
      <alignment horizontal="center" vertical="center" wrapText="1"/>
    </xf>
    <xf numFmtId="0" fontId="1" fillId="0" borderId="58" xfId="0" applyNumberFormat="1" applyFont="1" applyFill="1" applyBorder="1" applyAlignment="1" applyProtection="1">
      <alignment horizontal="center" vertical="center"/>
    </xf>
    <xf numFmtId="0" fontId="0" fillId="0" borderId="0" xfId="0" applyFill="1" applyAlignment="1" applyProtection="1">
      <alignment horizontal="left" vertical="center" wrapText="1"/>
    </xf>
    <xf numFmtId="0" fontId="1" fillId="0" borderId="0" xfId="0" applyNumberFormat="1" applyFont="1" applyFill="1" applyBorder="1" applyAlignment="1" applyProtection="1">
      <alignment horizontal="left" vertical="center" wrapText="1"/>
    </xf>
    <xf numFmtId="0" fontId="7" fillId="0" borderId="0" xfId="0" applyFont="1" applyAlignment="1" applyProtection="1">
      <alignment vertical="center" wrapText="1"/>
    </xf>
    <xf numFmtId="0" fontId="15" fillId="0" borderId="0" xfId="0" applyFont="1" applyAlignment="1" applyProtection="1">
      <alignment horizontal="left" vertical="center" wrapText="1"/>
    </xf>
    <xf numFmtId="167" fontId="1" fillId="0" borderId="30" xfId="0" applyNumberFormat="1" applyFont="1" applyBorder="1" applyAlignment="1" applyProtection="1">
      <alignment horizontal="center" vertical="center"/>
    </xf>
    <xf numFmtId="0" fontId="1" fillId="0" borderId="10" xfId="0" applyNumberFormat="1" applyFont="1" applyFill="1" applyBorder="1" applyAlignment="1" applyProtection="1">
      <alignment horizontal="center" vertical="center" wrapText="1"/>
    </xf>
    <xf numFmtId="4" fontId="0" fillId="0" borderId="0" xfId="0" applyNumberFormat="1" applyAlignment="1" applyProtection="1">
      <alignment vertical="center" wrapText="1"/>
    </xf>
    <xf numFmtId="0" fontId="1" fillId="0" borderId="12" xfId="0" applyNumberFormat="1" applyFont="1" applyFill="1" applyBorder="1" applyAlignment="1" applyProtection="1">
      <alignment horizontal="center" vertical="center"/>
    </xf>
    <xf numFmtId="164" fontId="1" fillId="0" borderId="13" xfId="0" applyNumberFormat="1" applyFont="1" applyFill="1" applyBorder="1" applyAlignment="1" applyProtection="1">
      <alignment horizontal="center" vertical="center" wrapText="1"/>
    </xf>
    <xf numFmtId="0" fontId="1" fillId="0" borderId="0" xfId="0" applyNumberFormat="1" applyFont="1" applyFill="1" applyBorder="1" applyAlignment="1" applyProtection="1">
      <alignment horizontal="center" vertical="center" wrapText="1"/>
    </xf>
    <xf numFmtId="0" fontId="3" fillId="0" borderId="0" xfId="0" applyFont="1" applyAlignment="1" applyProtection="1">
      <alignment horizontal="center" vertical="center" wrapText="1"/>
    </xf>
    <xf numFmtId="0" fontId="0" fillId="0" borderId="0" xfId="0" applyAlignment="1" applyProtection="1">
      <alignment horizontal="left" vertical="center"/>
    </xf>
    <xf numFmtId="167" fontId="1" fillId="0" borderId="31" xfId="0" applyNumberFormat="1" applyFont="1" applyBorder="1" applyAlignment="1" applyProtection="1">
      <alignment horizontal="center" vertical="center"/>
    </xf>
    <xf numFmtId="164" fontId="1" fillId="3" borderId="10" xfId="0" applyNumberFormat="1" applyFont="1" applyFill="1" applyBorder="1" applyAlignment="1" applyProtection="1">
      <alignment horizontal="center" vertical="center" wrapText="1"/>
    </xf>
    <xf numFmtId="164" fontId="1" fillId="3" borderId="35" xfId="0" applyNumberFormat="1" applyFont="1" applyFill="1" applyBorder="1" applyAlignment="1" applyProtection="1">
      <alignment horizontal="center" vertical="center" wrapText="1"/>
    </xf>
    <xf numFmtId="0" fontId="15" fillId="0" borderId="0" xfId="0" applyFont="1" applyAlignment="1" applyProtection="1">
      <alignment horizontal="left" vertical="center"/>
    </xf>
    <xf numFmtId="0" fontId="1" fillId="3" borderId="10" xfId="0" applyFont="1" applyFill="1" applyBorder="1" applyAlignment="1" applyProtection="1">
      <alignment horizontal="center" vertical="center" wrapText="1"/>
    </xf>
    <xf numFmtId="4" fontId="1" fillId="3" borderId="10" xfId="0" applyNumberFormat="1" applyFont="1" applyFill="1" applyBorder="1" applyAlignment="1" applyProtection="1">
      <alignment horizontal="center" vertical="center" wrapText="1"/>
    </xf>
    <xf numFmtId="164" fontId="1" fillId="0" borderId="0" xfId="0" applyNumberFormat="1" applyFont="1" applyFill="1" applyBorder="1" applyAlignment="1" applyProtection="1">
      <alignment vertical="center"/>
    </xf>
    <xf numFmtId="0" fontId="0" fillId="0" borderId="0" xfId="0" applyFill="1" applyAlignment="1" applyProtection="1">
      <alignment horizontal="center" vertical="center"/>
    </xf>
    <xf numFmtId="164" fontId="1" fillId="3" borderId="20" xfId="0" applyNumberFormat="1" applyFont="1" applyFill="1" applyBorder="1" applyAlignment="1" applyProtection="1">
      <alignment horizontal="center" vertical="center" wrapText="1"/>
    </xf>
    <xf numFmtId="164" fontId="1" fillId="0" borderId="13" xfId="0" applyNumberFormat="1" applyFont="1" applyFill="1" applyBorder="1" applyAlignment="1" applyProtection="1">
      <alignment horizontal="center" vertical="center"/>
    </xf>
    <xf numFmtId="4" fontId="1" fillId="0" borderId="10" xfId="0" applyNumberFormat="1" applyFont="1" applyBorder="1" applyAlignment="1" applyProtection="1">
      <alignment horizontal="center" vertical="center"/>
    </xf>
    <xf numFmtId="4" fontId="1" fillId="0" borderId="0" xfId="0" applyNumberFormat="1" applyFont="1" applyFill="1" applyBorder="1" applyAlignment="1" applyProtection="1">
      <alignment horizontal="center" vertical="center"/>
    </xf>
    <xf numFmtId="167" fontId="1" fillId="0" borderId="0" xfId="0" applyNumberFormat="1" applyFont="1" applyFill="1" applyBorder="1" applyAlignment="1" applyProtection="1">
      <alignment horizontal="center" vertical="center"/>
    </xf>
    <xf numFmtId="4" fontId="1" fillId="0" borderId="0" xfId="0" applyNumberFormat="1" applyFont="1" applyFill="1" applyBorder="1" applyAlignment="1" applyProtection="1">
      <alignment horizontal="center" vertical="center" wrapText="1"/>
    </xf>
    <xf numFmtId="4" fontId="0" fillId="0" borderId="0" xfId="0" applyNumberFormat="1" applyFill="1" applyBorder="1" applyAlignment="1" applyProtection="1">
      <alignment vertical="center"/>
    </xf>
    <xf numFmtId="164" fontId="0" fillId="0" borderId="0" xfId="0" applyNumberFormat="1" applyAlignment="1" applyProtection="1">
      <alignment horizontal="center" vertical="center"/>
    </xf>
    <xf numFmtId="0" fontId="0" fillId="0" borderId="0" xfId="0" applyBorder="1" applyAlignment="1" applyProtection="1">
      <alignment vertical="center" wrapText="1"/>
    </xf>
    <xf numFmtId="0" fontId="3" fillId="0" borderId="0" xfId="0" applyFont="1" applyAlignment="1" applyProtection="1">
      <alignment horizontal="center" vertical="center" wrapText="1"/>
    </xf>
    <xf numFmtId="0" fontId="3" fillId="0" borderId="0" xfId="0" applyFont="1" applyAlignment="1" applyProtection="1">
      <alignment horizontal="left" vertical="center" wrapText="1"/>
    </xf>
    <xf numFmtId="0" fontId="0" fillId="0" borderId="0" xfId="0" applyAlignment="1" applyProtection="1">
      <alignment horizontal="left" vertical="center" wrapText="1"/>
    </xf>
    <xf numFmtId="164" fontId="1" fillId="0" borderId="10" xfId="0" applyNumberFormat="1" applyFont="1" applyFill="1" applyBorder="1" applyAlignment="1" applyProtection="1">
      <alignment horizontal="center" vertical="center"/>
    </xf>
    <xf numFmtId="0" fontId="1" fillId="0" borderId="0" xfId="0" applyNumberFormat="1" applyFont="1" applyFill="1" applyAlignment="1" applyProtection="1">
      <alignment horizontal="left" vertical="center" wrapText="1"/>
    </xf>
    <xf numFmtId="0" fontId="1" fillId="0" borderId="0" xfId="0" applyNumberFormat="1" applyFont="1" applyFill="1" applyAlignment="1" applyProtection="1">
      <alignment horizontal="left" vertical="center"/>
    </xf>
    <xf numFmtId="0" fontId="1" fillId="0" borderId="0" xfId="0" applyFont="1" applyFill="1" applyAlignment="1" applyProtection="1">
      <alignment horizontal="left" vertical="center"/>
    </xf>
    <xf numFmtId="3" fontId="0" fillId="0" borderId="0" xfId="0" applyNumberFormat="1" applyAlignment="1" applyProtection="1">
      <alignment horizontal="center" vertical="center" wrapText="1"/>
    </xf>
    <xf numFmtId="3" fontId="1" fillId="0" borderId="0" xfId="0" applyNumberFormat="1" applyFont="1" applyFill="1" applyAlignment="1" applyProtection="1">
      <alignment horizontal="center" vertical="center" wrapText="1"/>
    </xf>
    <xf numFmtId="3" fontId="0" fillId="0" borderId="0" xfId="0" applyNumberFormat="1" applyFill="1" applyAlignment="1" applyProtection="1">
      <alignment horizontal="center" vertical="center"/>
    </xf>
    <xf numFmtId="3" fontId="0" fillId="0" borderId="0" xfId="0" applyNumberFormat="1" applyAlignment="1" applyProtection="1">
      <alignment horizontal="center" vertical="center"/>
    </xf>
    <xf numFmtId="3" fontId="3" fillId="0" borderId="0" xfId="0" applyNumberFormat="1" applyFont="1" applyAlignment="1" applyProtection="1">
      <alignment horizontal="center" vertical="center" wrapText="1"/>
    </xf>
    <xf numFmtId="3" fontId="0" fillId="0" borderId="35" xfId="0" applyNumberFormat="1" applyBorder="1" applyAlignment="1" applyProtection="1">
      <alignment horizontal="center" vertical="center" wrapText="1"/>
    </xf>
    <xf numFmtId="3" fontId="0" fillId="0" borderId="15" xfId="0" applyNumberFormat="1" applyBorder="1" applyAlignment="1" applyProtection="1">
      <alignment horizontal="center" vertical="center" wrapText="1"/>
      <protection locked="0"/>
    </xf>
    <xf numFmtId="3" fontId="0" fillId="0" borderId="1" xfId="0" applyNumberFormat="1" applyBorder="1" applyAlignment="1" applyProtection="1">
      <alignment horizontal="center" vertical="center" wrapText="1"/>
      <protection locked="0"/>
    </xf>
    <xf numFmtId="3" fontId="1" fillId="0" borderId="0" xfId="0" applyNumberFormat="1" applyFont="1" applyFill="1" applyAlignment="1" applyProtection="1">
      <alignment horizontal="center" vertical="center"/>
    </xf>
    <xf numFmtId="3" fontId="1" fillId="0" borderId="0" xfId="0" applyNumberFormat="1" applyFont="1" applyFill="1" applyBorder="1" applyAlignment="1" applyProtection="1">
      <alignment horizontal="center" vertical="center" wrapText="1"/>
    </xf>
    <xf numFmtId="3" fontId="0" fillId="0" borderId="15" xfId="0" applyNumberFormat="1" applyBorder="1" applyAlignment="1" applyProtection="1">
      <alignment horizontal="center" vertical="center"/>
      <protection locked="0"/>
    </xf>
    <xf numFmtId="3" fontId="0" fillId="0" borderId="1" xfId="0" applyNumberFormat="1" applyBorder="1" applyAlignment="1" applyProtection="1">
      <alignment horizontal="center" vertical="center"/>
      <protection locked="0"/>
    </xf>
    <xf numFmtId="3" fontId="0" fillId="0" borderId="15" xfId="0" quotePrefix="1" applyNumberFormat="1" applyBorder="1" applyAlignment="1" applyProtection="1">
      <alignment horizontal="center" vertical="center" wrapText="1"/>
      <protection locked="0"/>
    </xf>
    <xf numFmtId="0" fontId="0" fillId="9" borderId="15" xfId="0" applyFill="1" applyBorder="1" applyAlignment="1" applyProtection="1">
      <alignment vertical="center" wrapText="1"/>
    </xf>
    <xf numFmtId="0" fontId="1" fillId="0" borderId="11" xfId="0" applyFont="1" applyBorder="1" applyAlignment="1" applyProtection="1">
      <alignment horizontal="center" vertical="center"/>
    </xf>
    <xf numFmtId="0" fontId="1" fillId="0" borderId="13" xfId="0" applyFont="1" applyBorder="1" applyAlignment="1" applyProtection="1">
      <alignment horizontal="center" vertical="center"/>
    </xf>
    <xf numFmtId="0" fontId="1" fillId="0" borderId="52" xfId="0" applyFont="1" applyBorder="1" applyAlignment="1" applyProtection="1">
      <alignment horizontal="center" vertical="center"/>
    </xf>
    <xf numFmtId="0" fontId="33" fillId="0" borderId="0" xfId="0" applyFont="1" applyAlignment="1" applyProtection="1">
      <alignment horizontal="left" vertical="center"/>
    </xf>
    <xf numFmtId="0" fontId="0" fillId="0" borderId="1" xfId="0" applyFill="1" applyBorder="1" applyAlignment="1" applyProtection="1">
      <alignment horizontal="center" wrapText="1"/>
    </xf>
    <xf numFmtId="0" fontId="0" fillId="3" borderId="1" xfId="0" applyFill="1" applyBorder="1" applyAlignment="1" applyProtection="1">
      <alignment horizontal="center"/>
    </xf>
    <xf numFmtId="0" fontId="0" fillId="0" borderId="0" xfId="0" applyAlignment="1" applyProtection="1">
      <alignment wrapText="1"/>
      <protection locked="0"/>
    </xf>
    <xf numFmtId="164" fontId="0" fillId="0" borderId="0" xfId="0" applyNumberFormat="1" applyProtection="1">
      <protection locked="0"/>
    </xf>
    <xf numFmtId="0" fontId="0" fillId="0" borderId="0" xfId="0" applyProtection="1">
      <protection locked="0"/>
    </xf>
    <xf numFmtId="3" fontId="0" fillId="0" borderId="0" xfId="0" applyNumberFormat="1" applyAlignment="1" applyProtection="1">
      <alignment wrapText="1"/>
      <protection locked="0"/>
    </xf>
    <xf numFmtId="0" fontId="0" fillId="0" borderId="15" xfId="0" applyBorder="1" applyAlignment="1" applyProtection="1">
      <alignment wrapText="1"/>
      <protection locked="0"/>
    </xf>
    <xf numFmtId="164" fontId="0" fillId="0" borderId="15" xfId="0" applyNumberFormat="1" applyBorder="1" applyProtection="1">
      <protection locked="0"/>
    </xf>
    <xf numFmtId="0" fontId="0" fillId="0" borderId="15" xfId="0" applyBorder="1" applyProtection="1">
      <protection locked="0"/>
    </xf>
    <xf numFmtId="3" fontId="0" fillId="0" borderId="15" xfId="0" applyNumberFormat="1" applyBorder="1" applyAlignment="1" applyProtection="1">
      <alignment wrapText="1"/>
      <protection locked="0"/>
    </xf>
    <xf numFmtId="0" fontId="0" fillId="0" borderId="0" xfId="0" applyFont="1" applyBorder="1" applyAlignment="1" applyProtection="1">
      <alignment horizontal="center" vertical="center"/>
      <protection locked="0"/>
    </xf>
    <xf numFmtId="0" fontId="0" fillId="0" borderId="1" xfId="0" applyBorder="1" applyAlignment="1" applyProtection="1">
      <alignment wrapText="1"/>
      <protection locked="0"/>
    </xf>
    <xf numFmtId="164" fontId="0" fillId="0" borderId="1" xfId="0" applyNumberFormat="1" applyBorder="1" applyProtection="1">
      <protection locked="0"/>
    </xf>
    <xf numFmtId="0" fontId="0" fillId="0" borderId="1" xfId="0" applyBorder="1" applyProtection="1">
      <protection locked="0"/>
    </xf>
    <xf numFmtId="3" fontId="0" fillId="0" borderId="1" xfId="0" applyNumberFormat="1" applyBorder="1" applyAlignment="1" applyProtection="1">
      <alignment wrapText="1"/>
      <protection locked="0"/>
    </xf>
    <xf numFmtId="0" fontId="12" fillId="0" borderId="0" xfId="0" applyFont="1" applyFill="1" applyBorder="1" applyAlignment="1" applyProtection="1">
      <alignment horizontal="center" vertical="center"/>
      <protection locked="0"/>
    </xf>
    <xf numFmtId="0" fontId="0" fillId="0" borderId="0" xfId="0" applyBorder="1" applyAlignment="1" applyProtection="1">
      <alignment horizontal="center" vertical="center"/>
      <protection locked="0"/>
    </xf>
    <xf numFmtId="0" fontId="0" fillId="0" borderId="0" xfId="0" applyAlignment="1" applyProtection="1">
      <alignment vertical="center"/>
      <protection locked="0"/>
    </xf>
    <xf numFmtId="0" fontId="0" fillId="0" borderId="0" xfId="0" applyAlignment="1" applyProtection="1">
      <alignment horizontal="center"/>
    </xf>
    <xf numFmtId="0" fontId="0" fillId="0" borderId="0" xfId="0" applyAlignment="1" applyProtection="1">
      <alignment wrapText="1"/>
    </xf>
    <xf numFmtId="164" fontId="0" fillId="0" borderId="0" xfId="0" applyNumberFormat="1" applyProtection="1"/>
    <xf numFmtId="0" fontId="0" fillId="0" borderId="0" xfId="0" applyProtection="1"/>
    <xf numFmtId="3" fontId="0" fillId="0" borderId="0" xfId="0" applyNumberFormat="1" applyAlignment="1" applyProtection="1">
      <alignment wrapText="1"/>
    </xf>
    <xf numFmtId="0" fontId="32" fillId="3" borderId="32" xfId="0" applyFont="1" applyFill="1" applyBorder="1" applyAlignment="1" applyProtection="1">
      <alignment horizontal="center" vertical="center" wrapText="1"/>
    </xf>
    <xf numFmtId="3" fontId="32" fillId="3" borderId="32" xfId="0" applyNumberFormat="1" applyFont="1" applyFill="1" applyBorder="1" applyAlignment="1" applyProtection="1">
      <alignment horizontal="center" vertical="center" wrapText="1"/>
    </xf>
    <xf numFmtId="0" fontId="0" fillId="0" borderId="15" xfId="0" applyBorder="1" applyAlignment="1" applyProtection="1">
      <alignment horizontal="center"/>
    </xf>
    <xf numFmtId="0" fontId="0" fillId="0" borderId="1" xfId="0" applyBorder="1" applyAlignment="1" applyProtection="1">
      <alignment horizontal="center"/>
    </xf>
    <xf numFmtId="0" fontId="34" fillId="0" borderId="5" xfId="0" applyFont="1" applyBorder="1" applyAlignment="1" applyProtection="1">
      <alignment horizontal="center" vertical="top" wrapText="1"/>
    </xf>
    <xf numFmtId="0" fontId="0" fillId="0" borderId="0" xfId="0" applyNumberFormat="1" applyAlignment="1">
      <alignment vertical="center"/>
    </xf>
    <xf numFmtId="167" fontId="0" fillId="13" borderId="21" xfId="0" applyNumberFormat="1" applyFill="1" applyBorder="1" applyAlignment="1">
      <alignment vertical="center"/>
    </xf>
    <xf numFmtId="4" fontId="1" fillId="0" borderId="0" xfId="0" applyNumberFormat="1" applyFont="1" applyBorder="1" applyAlignment="1" applyProtection="1">
      <alignment horizontal="center" vertical="center"/>
    </xf>
    <xf numFmtId="0" fontId="28" fillId="0" borderId="0" xfId="0" applyFont="1" applyFill="1" applyBorder="1" applyAlignment="1">
      <alignment horizontal="left" vertical="center"/>
    </xf>
    <xf numFmtId="167" fontId="0" fillId="14" borderId="21" xfId="0" applyNumberFormat="1" applyFill="1" applyBorder="1" applyAlignment="1">
      <alignment vertical="center"/>
    </xf>
    <xf numFmtId="4" fontId="0" fillId="0" borderId="0" xfId="0" applyNumberFormat="1" applyBorder="1" applyAlignment="1">
      <alignment vertical="center"/>
    </xf>
    <xf numFmtId="0" fontId="28" fillId="0" borderId="0" xfId="0" applyFont="1" applyFill="1" applyAlignment="1">
      <alignment horizontal="right" vertical="center"/>
    </xf>
    <xf numFmtId="167" fontId="28" fillId="0" borderId="0" xfId="0" applyNumberFormat="1" applyFont="1" applyFill="1" applyAlignment="1"/>
    <xf numFmtId="0" fontId="26" fillId="0" borderId="0" xfId="0" applyFont="1" applyFill="1"/>
    <xf numFmtId="0" fontId="0" fillId="0" borderId="0" xfId="0" applyFill="1"/>
    <xf numFmtId="10" fontId="28" fillId="0" borderId="0" xfId="0" applyNumberFormat="1" applyFont="1" applyFill="1" applyBorder="1" applyAlignment="1">
      <alignment horizontal="right" vertical="center"/>
    </xf>
    <xf numFmtId="165" fontId="28" fillId="0" borderId="0" xfId="0" applyNumberFormat="1" applyFont="1" applyFill="1" applyBorder="1" applyAlignment="1">
      <alignment horizontal="right" vertical="center"/>
    </xf>
    <xf numFmtId="165" fontId="23" fillId="0" borderId="0" xfId="0" applyNumberFormat="1" applyFont="1" applyFill="1" applyBorder="1" applyAlignment="1">
      <alignment horizontal="right" vertical="center"/>
    </xf>
    <xf numFmtId="169" fontId="1" fillId="0" borderId="53" xfId="0" applyNumberFormat="1" applyFont="1" applyBorder="1" applyAlignment="1" applyProtection="1">
      <alignment horizontal="center" vertical="center"/>
    </xf>
    <xf numFmtId="0" fontId="21" fillId="8" borderId="1" xfId="0" applyFont="1" applyFill="1" applyBorder="1" applyAlignment="1" applyProtection="1">
      <alignment horizontal="center" vertical="center" wrapText="1"/>
    </xf>
    <xf numFmtId="169" fontId="0" fillId="3" borderId="1" xfId="0" applyNumberFormat="1" applyFill="1" applyBorder="1" applyAlignment="1" applyProtection="1">
      <alignment vertical="center"/>
    </xf>
    <xf numFmtId="169" fontId="0" fillId="0" borderId="1" xfId="0" applyNumberFormat="1" applyFill="1" applyBorder="1" applyAlignment="1" applyProtection="1">
      <alignment vertical="center"/>
    </xf>
    <xf numFmtId="169" fontId="0" fillId="3" borderId="1" xfId="0" applyNumberFormat="1" applyFill="1" applyBorder="1" applyAlignment="1" applyProtection="1"/>
    <xf numFmtId="169" fontId="0" fillId="0" borderId="1" xfId="0" applyNumberFormat="1" applyFill="1" applyBorder="1" applyAlignment="1" applyProtection="1"/>
    <xf numFmtId="169" fontId="0" fillId="0" borderId="1" xfId="0" applyNumberFormat="1" applyFill="1" applyBorder="1" applyAlignment="1" applyProtection="1">
      <alignment wrapText="1"/>
    </xf>
    <xf numFmtId="169" fontId="0" fillId="0" borderId="1" xfId="0" applyNumberFormat="1" applyFill="1" applyBorder="1" applyAlignment="1" applyProtection="1">
      <alignment vertical="center" wrapText="1"/>
    </xf>
    <xf numFmtId="169" fontId="0" fillId="0" borderId="0" xfId="0" applyNumberFormat="1" applyAlignment="1" applyProtection="1">
      <alignment vertical="center"/>
    </xf>
    <xf numFmtId="167" fontId="1" fillId="0" borderId="41" xfId="0" applyNumberFormat="1" applyFont="1" applyBorder="1" applyAlignment="1" applyProtection="1">
      <alignment vertical="center"/>
    </xf>
    <xf numFmtId="167" fontId="1" fillId="9" borderId="41" xfId="0" applyNumberFormat="1" applyFont="1" applyFill="1" applyBorder="1" applyAlignment="1" applyProtection="1">
      <alignment vertical="center"/>
    </xf>
    <xf numFmtId="170" fontId="0" fillId="0" borderId="1" xfId="0" applyNumberFormat="1" applyFill="1" applyBorder="1" applyAlignment="1" applyProtection="1"/>
    <xf numFmtId="170" fontId="0" fillId="0" borderId="1" xfId="0" applyNumberFormat="1" applyFill="1" applyBorder="1" applyAlignment="1" applyProtection="1">
      <alignment wrapText="1"/>
    </xf>
    <xf numFmtId="170" fontId="0" fillId="3" borderId="1" xfId="0" applyNumberFormat="1" applyFill="1" applyBorder="1" applyAlignment="1" applyProtection="1"/>
    <xf numFmtId="167" fontId="18" fillId="15" borderId="20" xfId="0" applyNumberFormat="1" applyFont="1" applyFill="1" applyBorder="1" applyAlignment="1">
      <alignment vertical="center"/>
    </xf>
    <xf numFmtId="167" fontId="0" fillId="15" borderId="6" xfId="0" applyNumberFormat="1" applyFill="1" applyBorder="1" applyAlignment="1">
      <alignment vertical="center"/>
    </xf>
    <xf numFmtId="0" fontId="1" fillId="15" borderId="10" xfId="0" applyFont="1" applyFill="1" applyBorder="1" applyAlignment="1">
      <alignment horizontal="center" vertical="center"/>
    </xf>
    <xf numFmtId="0" fontId="1" fillId="15" borderId="21" xfId="0" applyNumberFormat="1" applyFont="1" applyFill="1" applyBorder="1" applyAlignment="1">
      <alignment vertical="center"/>
    </xf>
    <xf numFmtId="0" fontId="1" fillId="16" borderId="12" xfId="0" applyFont="1" applyFill="1" applyBorder="1" applyAlignment="1">
      <alignment horizontal="center" vertical="center" wrapText="1"/>
    </xf>
    <xf numFmtId="4" fontId="0" fillId="16" borderId="10" xfId="0" applyNumberFormat="1" applyFill="1" applyBorder="1" applyAlignment="1">
      <alignment vertical="center"/>
    </xf>
    <xf numFmtId="0" fontId="18" fillId="0" borderId="21" xfId="0" applyNumberFormat="1" applyFont="1" applyBorder="1" applyAlignment="1">
      <alignment vertical="center"/>
    </xf>
    <xf numFmtId="0" fontId="0" fillId="16" borderId="20" xfId="0" applyNumberFormat="1" applyFill="1" applyBorder="1" applyAlignment="1">
      <alignment vertical="center"/>
    </xf>
    <xf numFmtId="0" fontId="0" fillId="16" borderId="21" xfId="0" applyNumberFormat="1" applyFill="1" applyBorder="1" applyAlignment="1">
      <alignment vertical="center"/>
    </xf>
    <xf numFmtId="169" fontId="1" fillId="3" borderId="25" xfId="0" applyNumberFormat="1" applyFont="1" applyFill="1" applyBorder="1" applyAlignment="1" applyProtection="1">
      <alignment horizontal="center" vertical="center"/>
      <protection locked="0"/>
    </xf>
    <xf numFmtId="169" fontId="1" fillId="3" borderId="27" xfId="0" applyNumberFormat="1" applyFont="1" applyFill="1" applyBorder="1" applyAlignment="1" applyProtection="1">
      <alignment horizontal="center" vertical="center"/>
      <protection locked="0"/>
    </xf>
    <xf numFmtId="0" fontId="0" fillId="0" borderId="2" xfId="0" applyBorder="1" applyAlignment="1">
      <alignment horizontal="center" vertical="center"/>
    </xf>
    <xf numFmtId="0" fontId="0" fillId="0" borderId="2" xfId="0" applyFont="1" applyBorder="1" applyAlignment="1">
      <alignment horizontal="center" vertical="center"/>
    </xf>
    <xf numFmtId="3" fontId="0" fillId="0" borderId="4" xfId="0" applyNumberFormat="1" applyFont="1" applyFill="1" applyBorder="1" applyAlignment="1">
      <alignment horizontal="center" vertical="center"/>
    </xf>
    <xf numFmtId="0" fontId="0" fillId="0" borderId="4" xfId="0" applyBorder="1" applyAlignment="1">
      <alignment horizontal="center" vertical="center"/>
    </xf>
    <xf numFmtId="0" fontId="0" fillId="0" borderId="5" xfId="0" applyBorder="1" applyAlignment="1">
      <alignment horizontal="center" vertical="center"/>
    </xf>
    <xf numFmtId="0" fontId="0" fillId="0" borderId="5" xfId="0" applyFont="1" applyBorder="1" applyAlignment="1">
      <alignment horizontal="center" vertical="center"/>
    </xf>
    <xf numFmtId="3" fontId="0" fillId="0" borderId="6" xfId="0" applyNumberFormat="1" applyFont="1" applyFill="1" applyBorder="1" applyAlignment="1">
      <alignment horizontal="center" vertical="center"/>
    </xf>
    <xf numFmtId="0" fontId="0" fillId="0" borderId="6" xfId="0" applyBorder="1" applyAlignment="1">
      <alignment horizontal="center" vertical="center"/>
    </xf>
    <xf numFmtId="0" fontId="0" fillId="0" borderId="7" xfId="0" applyBorder="1" applyAlignment="1">
      <alignment vertical="center"/>
    </xf>
    <xf numFmtId="0" fontId="0" fillId="0" borderId="7" xfId="0" applyBorder="1" applyAlignment="1">
      <alignment horizontal="center" vertical="center"/>
    </xf>
    <xf numFmtId="0" fontId="0" fillId="0" borderId="9" xfId="0" applyBorder="1" applyAlignment="1">
      <alignment horizontal="center" vertical="center"/>
    </xf>
    <xf numFmtId="0" fontId="13" fillId="0" borderId="15" xfId="0" applyFont="1" applyFill="1" applyBorder="1" applyAlignment="1">
      <alignment vertical="center"/>
    </xf>
    <xf numFmtId="0" fontId="0" fillId="0" borderId="8" xfId="0" applyBorder="1" applyAlignment="1">
      <alignment horizontal="center" vertical="center"/>
    </xf>
    <xf numFmtId="0" fontId="0" fillId="0" borderId="0" xfId="0" applyAlignment="1" applyProtection="1">
      <alignment horizontal="left" vertical="center" wrapText="1"/>
    </xf>
    <xf numFmtId="0" fontId="0" fillId="2" borderId="15" xfId="0" applyFill="1" applyBorder="1" applyAlignment="1" applyProtection="1">
      <alignment vertical="center" wrapText="1"/>
      <protection locked="0"/>
    </xf>
    <xf numFmtId="4" fontId="0" fillId="2" borderId="15" xfId="0" applyNumberFormat="1" applyFill="1" applyBorder="1" applyAlignment="1" applyProtection="1">
      <alignment vertical="center" wrapText="1"/>
      <protection locked="0"/>
    </xf>
    <xf numFmtId="0" fontId="0" fillId="2" borderId="1" xfId="0" applyFill="1" applyBorder="1" applyAlignment="1" applyProtection="1">
      <alignment vertical="center" wrapText="1"/>
      <protection locked="0"/>
    </xf>
    <xf numFmtId="4" fontId="0" fillId="2" borderId="1" xfId="0" applyNumberFormat="1" applyFill="1" applyBorder="1" applyAlignment="1" applyProtection="1">
      <alignment vertical="center" wrapText="1"/>
      <protection locked="0"/>
    </xf>
    <xf numFmtId="0" fontId="28" fillId="0" borderId="0" xfId="0" applyFont="1" applyAlignment="1">
      <alignment horizontal="left" vertical="center"/>
    </xf>
    <xf numFmtId="0" fontId="28" fillId="12" borderId="0" xfId="0" applyFont="1" applyFill="1" applyAlignment="1">
      <alignment horizontal="left" vertical="center"/>
    </xf>
    <xf numFmtId="0" fontId="23" fillId="0" borderId="0" xfId="0" applyFont="1" applyBorder="1" applyAlignment="1">
      <alignment horizontal="left" vertical="center"/>
    </xf>
    <xf numFmtId="0" fontId="28" fillId="0" borderId="0" xfId="0" applyFont="1" applyFill="1" applyBorder="1" applyAlignment="1">
      <alignment horizontal="left" vertical="center"/>
    </xf>
    <xf numFmtId="0" fontId="23" fillId="0" borderId="0" xfId="0" applyFont="1" applyAlignment="1">
      <alignment horizontal="center"/>
    </xf>
    <xf numFmtId="0" fontId="23" fillId="0" borderId="0" xfId="0" applyFont="1" applyBorder="1" applyAlignment="1">
      <alignment horizontal="center"/>
    </xf>
    <xf numFmtId="0" fontId="23" fillId="0" borderId="16" xfId="0" applyFont="1" applyBorder="1" applyAlignment="1">
      <alignment horizontal="center" vertical="center"/>
    </xf>
    <xf numFmtId="0" fontId="23" fillId="0" borderId="17" xfId="0" applyFont="1" applyBorder="1" applyAlignment="1">
      <alignment horizontal="center" vertical="center"/>
    </xf>
    <xf numFmtId="0" fontId="23" fillId="0" borderId="18" xfId="0" applyFont="1" applyBorder="1" applyAlignment="1">
      <alignment horizontal="center" vertical="center"/>
    </xf>
    <xf numFmtId="0" fontId="23" fillId="0" borderId="19" xfId="0" applyFont="1" applyBorder="1" applyAlignment="1">
      <alignment horizontal="center" vertical="center"/>
    </xf>
    <xf numFmtId="0" fontId="23" fillId="0" borderId="20" xfId="0" applyFont="1" applyBorder="1" applyAlignment="1">
      <alignment horizontal="center" vertical="center"/>
    </xf>
    <xf numFmtId="0" fontId="23" fillId="0" borderId="28" xfId="0" applyFont="1" applyBorder="1" applyAlignment="1">
      <alignment horizontal="center" vertical="center"/>
    </xf>
    <xf numFmtId="0" fontId="23" fillId="0" borderId="21" xfId="0" applyFont="1" applyBorder="1" applyAlignment="1">
      <alignment horizontal="center" vertical="center"/>
    </xf>
    <xf numFmtId="0" fontId="18" fillId="0" borderId="0" xfId="0" applyFont="1" applyFill="1" applyAlignment="1">
      <alignment horizontal="left" vertical="center" wrapText="1"/>
    </xf>
    <xf numFmtId="0" fontId="18" fillId="0" borderId="0" xfId="0" applyFont="1" applyFill="1" applyAlignment="1">
      <alignment horizontal="left" vertical="center"/>
    </xf>
    <xf numFmtId="0" fontId="18" fillId="0" borderId="16" xfId="0" applyFont="1" applyBorder="1" applyAlignment="1">
      <alignment horizontal="center" vertical="center"/>
    </xf>
    <xf numFmtId="0" fontId="18" fillId="0" borderId="29" xfId="0" applyFont="1" applyBorder="1" applyAlignment="1">
      <alignment horizontal="center" vertical="center"/>
    </xf>
    <xf numFmtId="0" fontId="0" fillId="0" borderId="29" xfId="0" applyBorder="1" applyAlignment="1">
      <alignment horizontal="center" vertical="center" wrapText="1"/>
    </xf>
    <xf numFmtId="0" fontId="0" fillId="0" borderId="0" xfId="0" applyBorder="1" applyAlignment="1">
      <alignment horizontal="center" vertical="center" wrapText="1"/>
    </xf>
    <xf numFmtId="0" fontId="0" fillId="0" borderId="35" xfId="0" applyBorder="1" applyAlignment="1">
      <alignment horizontal="center" vertical="center" wrapText="1"/>
    </xf>
    <xf numFmtId="0" fontId="0" fillId="0" borderId="16" xfId="0" applyBorder="1" applyAlignment="1">
      <alignment horizontal="center" vertical="center" wrapText="1"/>
    </xf>
    <xf numFmtId="0" fontId="0" fillId="0" borderId="34" xfId="0" applyBorder="1" applyAlignment="1">
      <alignment horizontal="center" vertical="center" wrapText="1"/>
    </xf>
    <xf numFmtId="0" fontId="0" fillId="0" borderId="18" xfId="0" applyBorder="1" applyAlignment="1">
      <alignment horizontal="center" vertical="center" wrapText="1"/>
    </xf>
    <xf numFmtId="0" fontId="18" fillId="0" borderId="0" xfId="0" applyFont="1" applyFill="1" applyAlignment="1">
      <alignment horizontal="center" vertical="center"/>
    </xf>
    <xf numFmtId="0" fontId="18" fillId="0" borderId="20" xfId="0" applyFont="1" applyFill="1" applyBorder="1" applyAlignment="1">
      <alignment horizontal="center" vertical="center"/>
    </xf>
    <xf numFmtId="0" fontId="18" fillId="0" borderId="28" xfId="0" applyFont="1" applyFill="1" applyBorder="1" applyAlignment="1">
      <alignment horizontal="center" vertical="center"/>
    </xf>
    <xf numFmtId="0" fontId="18" fillId="0" borderId="20" xfId="0" applyFont="1" applyBorder="1" applyAlignment="1">
      <alignment horizontal="center" vertical="center"/>
    </xf>
    <xf numFmtId="0" fontId="18" fillId="0" borderId="28" xfId="0" applyFont="1" applyBorder="1" applyAlignment="1">
      <alignment horizontal="center" vertical="center"/>
    </xf>
    <xf numFmtId="0" fontId="17" fillId="7" borderId="11" xfId="0" applyFont="1" applyFill="1" applyBorder="1" applyAlignment="1">
      <alignment horizontal="center" vertical="center" wrapText="1"/>
    </xf>
    <xf numFmtId="0" fontId="17" fillId="7" borderId="12" xfId="0" applyFont="1" applyFill="1" applyBorder="1" applyAlignment="1">
      <alignment horizontal="center" vertical="center" wrapText="1"/>
    </xf>
    <xf numFmtId="0" fontId="18" fillId="15" borderId="28" xfId="0" applyFont="1" applyFill="1" applyBorder="1" applyAlignment="1">
      <alignment horizontal="center" vertical="center" wrapText="1"/>
    </xf>
    <xf numFmtId="0" fontId="18" fillId="15" borderId="21" xfId="0" applyFont="1" applyFill="1" applyBorder="1" applyAlignment="1">
      <alignment horizontal="center" vertical="center" wrapText="1"/>
    </xf>
    <xf numFmtId="167" fontId="1" fillId="6" borderId="4" xfId="0" applyNumberFormat="1" applyFont="1" applyFill="1" applyBorder="1" applyAlignment="1">
      <alignment horizontal="center" vertical="center"/>
    </xf>
    <xf numFmtId="167" fontId="1" fillId="6" borderId="9" xfId="0" applyNumberFormat="1" applyFont="1" applyFill="1" applyBorder="1" applyAlignment="1">
      <alignment horizontal="center" vertical="center"/>
    </xf>
    <xf numFmtId="0" fontId="1" fillId="0" borderId="8" xfId="0" applyFont="1" applyBorder="1" applyAlignment="1">
      <alignment horizontal="center" vertical="center"/>
    </xf>
    <xf numFmtId="0" fontId="4" fillId="0" borderId="0" xfId="0" applyFont="1" applyAlignment="1" applyProtection="1">
      <alignment horizontal="left" vertical="center" wrapText="1"/>
    </xf>
    <xf numFmtId="0" fontId="1" fillId="3" borderId="0" xfId="0" applyFont="1" applyFill="1" applyAlignment="1" applyProtection="1">
      <alignment horizontal="left" vertical="center"/>
      <protection locked="0"/>
    </xf>
    <xf numFmtId="0" fontId="1" fillId="3" borderId="0" xfId="0" applyFont="1" applyFill="1" applyAlignment="1" applyProtection="1">
      <alignment horizontal="left" vertical="center" wrapText="1"/>
      <protection locked="0"/>
    </xf>
    <xf numFmtId="0" fontId="0" fillId="11" borderId="56" xfId="0" applyFill="1" applyBorder="1" applyAlignment="1" applyProtection="1">
      <alignment horizontal="left" vertical="center"/>
    </xf>
    <xf numFmtId="0" fontId="0" fillId="11" borderId="42" xfId="0" applyFill="1" applyBorder="1" applyAlignment="1" applyProtection="1">
      <alignment horizontal="left" vertical="center"/>
    </xf>
    <xf numFmtId="0" fontId="0" fillId="11" borderId="57" xfId="0" applyFill="1" applyBorder="1" applyAlignment="1" applyProtection="1">
      <alignment horizontal="left" vertical="center"/>
    </xf>
    <xf numFmtId="165" fontId="1" fillId="3" borderId="56" xfId="0" applyNumberFormat="1" applyFont="1" applyFill="1" applyBorder="1" applyAlignment="1" applyProtection="1">
      <alignment horizontal="left" vertical="center" wrapText="1"/>
      <protection locked="0"/>
    </xf>
    <xf numFmtId="165" fontId="1" fillId="3" borderId="42" xfId="0" applyNumberFormat="1" applyFont="1" applyFill="1" applyBorder="1" applyAlignment="1" applyProtection="1">
      <alignment horizontal="left" vertical="center" wrapText="1"/>
      <protection locked="0"/>
    </xf>
    <xf numFmtId="165" fontId="1" fillId="3" borderId="57" xfId="0" applyNumberFormat="1" applyFont="1" applyFill="1" applyBorder="1" applyAlignment="1" applyProtection="1">
      <alignment horizontal="left" vertical="center" wrapText="1"/>
      <protection locked="0"/>
    </xf>
    <xf numFmtId="0" fontId="3" fillId="0" borderId="0" xfId="0" applyFont="1" applyAlignment="1" applyProtection="1">
      <alignment horizontal="left" vertical="center" wrapText="1"/>
    </xf>
    <xf numFmtId="0" fontId="1" fillId="3" borderId="0" xfId="0" applyFont="1" applyFill="1" applyBorder="1" applyAlignment="1" applyProtection="1">
      <alignment horizontal="center" vertical="center"/>
      <protection locked="0"/>
    </xf>
    <xf numFmtId="0" fontId="1" fillId="3" borderId="0" xfId="0" applyFont="1" applyFill="1" applyBorder="1" applyAlignment="1" applyProtection="1">
      <alignment horizontal="left" vertical="center" wrapText="1"/>
      <protection locked="0"/>
    </xf>
    <xf numFmtId="0" fontId="1" fillId="3" borderId="6" xfId="0" applyFont="1" applyFill="1" applyBorder="1" applyAlignment="1" applyProtection="1">
      <alignment horizontal="left" vertical="center" wrapText="1"/>
      <protection locked="0"/>
    </xf>
    <xf numFmtId="0" fontId="0" fillId="3" borderId="5" xfId="0" applyFill="1" applyBorder="1" applyAlignment="1" applyProtection="1">
      <alignment horizontal="left" vertical="center"/>
      <protection locked="0"/>
    </xf>
    <xf numFmtId="0" fontId="0" fillId="3" borderId="0" xfId="0" applyFill="1" applyBorder="1" applyAlignment="1" applyProtection="1">
      <alignment horizontal="left" vertical="center"/>
      <protection locked="0"/>
    </xf>
    <xf numFmtId="0" fontId="0" fillId="3" borderId="30" xfId="0" applyFill="1" applyBorder="1" applyAlignment="1" applyProtection="1">
      <alignment horizontal="left" vertical="center"/>
      <protection locked="0"/>
    </xf>
    <xf numFmtId="0" fontId="0" fillId="3" borderId="34" xfId="0" applyFill="1" applyBorder="1" applyAlignment="1" applyProtection="1">
      <alignment horizontal="left" vertical="center"/>
      <protection locked="0"/>
    </xf>
    <xf numFmtId="0" fontId="0" fillId="3" borderId="6" xfId="0" applyFill="1" applyBorder="1" applyAlignment="1" applyProtection="1">
      <alignment horizontal="left" vertical="center"/>
      <protection locked="0"/>
    </xf>
    <xf numFmtId="0" fontId="2" fillId="0" borderId="0" xfId="0" applyFont="1" applyAlignment="1">
      <alignment horizontal="left" wrapText="1"/>
    </xf>
    <xf numFmtId="0" fontId="2" fillId="0" borderId="30" xfId="0" applyFont="1" applyBorder="1" applyAlignment="1">
      <alignment horizontal="left" wrapText="1"/>
    </xf>
    <xf numFmtId="0" fontId="0" fillId="0" borderId="34" xfId="0" applyBorder="1" applyAlignment="1" applyProtection="1">
      <alignment horizontal="left" vertical="center"/>
    </xf>
    <xf numFmtId="0" fontId="0" fillId="0" borderId="0" xfId="0" applyBorder="1" applyAlignment="1" applyProtection="1">
      <alignment horizontal="left" vertical="center"/>
    </xf>
    <xf numFmtId="0" fontId="0" fillId="0" borderId="6" xfId="0" applyBorder="1" applyAlignment="1" applyProtection="1">
      <alignment horizontal="left" vertical="center"/>
    </xf>
    <xf numFmtId="0" fontId="2" fillId="0" borderId="5" xfId="0" applyFont="1" applyBorder="1" applyAlignment="1" applyProtection="1">
      <alignment horizontal="left" vertical="center" wrapText="1"/>
    </xf>
    <xf numFmtId="0" fontId="2" fillId="0" borderId="0" xfId="0" applyFont="1" applyAlignment="1" applyProtection="1">
      <alignment horizontal="left" vertical="center" wrapText="1"/>
    </xf>
    <xf numFmtId="0" fontId="2" fillId="0" borderId="30" xfId="0" applyFont="1" applyBorder="1" applyAlignment="1" applyProtection="1">
      <alignment horizontal="left" vertical="center" wrapText="1"/>
    </xf>
    <xf numFmtId="0" fontId="32" fillId="3" borderId="22" xfId="0" applyFont="1" applyFill="1" applyBorder="1" applyAlignment="1" applyProtection="1">
      <alignment horizontal="center" vertical="center" wrapText="1"/>
    </xf>
    <xf numFmtId="0" fontId="32" fillId="3" borderId="26" xfId="0" applyFont="1" applyFill="1" applyBorder="1" applyAlignment="1" applyProtection="1">
      <alignment horizontal="center" vertical="center" wrapText="1"/>
    </xf>
    <xf numFmtId="0" fontId="32" fillId="3" borderId="62" xfId="0" applyFont="1" applyFill="1" applyBorder="1" applyAlignment="1" applyProtection="1">
      <alignment horizontal="center" vertical="center" wrapText="1"/>
    </xf>
    <xf numFmtId="0" fontId="32" fillId="3" borderId="32" xfId="0" applyFont="1" applyFill="1" applyBorder="1" applyAlignment="1" applyProtection="1">
      <alignment horizontal="center" vertical="center" wrapText="1"/>
    </xf>
    <xf numFmtId="164" fontId="32" fillId="3" borderId="62" xfId="0" applyNumberFormat="1" applyFont="1" applyFill="1" applyBorder="1" applyAlignment="1" applyProtection="1">
      <alignment horizontal="center" vertical="center" wrapText="1"/>
    </xf>
    <xf numFmtId="164" fontId="32" fillId="3" borderId="32" xfId="0" applyNumberFormat="1" applyFont="1" applyFill="1" applyBorder="1" applyAlignment="1" applyProtection="1">
      <alignment horizontal="center" vertical="center" wrapText="1"/>
    </xf>
    <xf numFmtId="0" fontId="32" fillId="3" borderId="23" xfId="0" applyFont="1" applyFill="1" applyBorder="1" applyAlignment="1" applyProtection="1">
      <alignment horizontal="center" vertical="center" wrapText="1"/>
    </xf>
    <xf numFmtId="0" fontId="32" fillId="3" borderId="27" xfId="0" applyFont="1" applyFill="1" applyBorder="1" applyAlignment="1" applyProtection="1">
      <alignment horizontal="center" vertical="center" wrapText="1"/>
    </xf>
    <xf numFmtId="0" fontId="1" fillId="0" borderId="0" xfId="0" applyNumberFormat="1" applyFont="1" applyFill="1" applyAlignment="1" applyProtection="1">
      <alignment horizontal="left" vertical="center" wrapText="1"/>
    </xf>
    <xf numFmtId="0" fontId="1" fillId="0" borderId="0" xfId="0" applyNumberFormat="1" applyFont="1" applyFill="1" applyAlignment="1" applyProtection="1">
      <alignment horizontal="left" vertical="center"/>
    </xf>
    <xf numFmtId="0" fontId="1" fillId="0" borderId="0" xfId="0" applyNumberFormat="1" applyFont="1" applyFill="1" applyBorder="1" applyAlignment="1" applyProtection="1">
      <alignment horizontal="center" vertical="center" wrapText="1"/>
    </xf>
    <xf numFmtId="0" fontId="1" fillId="0" borderId="30" xfId="0" applyNumberFormat="1" applyFont="1" applyFill="1" applyBorder="1" applyAlignment="1" applyProtection="1">
      <alignment horizontal="center" vertical="center" wrapText="1"/>
    </xf>
    <xf numFmtId="4" fontId="1" fillId="17" borderId="20" xfId="0" applyNumberFormat="1" applyFont="1" applyFill="1" applyBorder="1" applyAlignment="1" applyProtection="1">
      <alignment horizontal="center" vertical="center"/>
    </xf>
    <xf numFmtId="4" fontId="1" fillId="17" borderId="28" xfId="0" applyNumberFormat="1" applyFont="1" applyFill="1" applyBorder="1" applyAlignment="1" applyProtection="1">
      <alignment horizontal="center" vertical="center"/>
    </xf>
    <xf numFmtId="4" fontId="1" fillId="17" borderId="21" xfId="0" applyNumberFormat="1" applyFont="1" applyFill="1" applyBorder="1" applyAlignment="1" applyProtection="1">
      <alignment horizontal="center" vertical="center"/>
    </xf>
    <xf numFmtId="0" fontId="1" fillId="0" borderId="0" xfId="0" applyFont="1" applyAlignment="1" applyProtection="1">
      <alignment horizontal="center" vertical="center"/>
    </xf>
    <xf numFmtId="0" fontId="0" fillId="0" borderId="20" xfId="0" applyBorder="1" applyAlignment="1" applyProtection="1">
      <alignment horizontal="center" vertical="center"/>
    </xf>
    <xf numFmtId="0" fontId="0" fillId="0" borderId="28" xfId="0" applyBorder="1" applyAlignment="1" applyProtection="1">
      <alignment horizontal="center" vertical="center"/>
    </xf>
    <xf numFmtId="0" fontId="0" fillId="0" borderId="21" xfId="0" applyBorder="1" applyAlignment="1" applyProtection="1">
      <alignment horizontal="center" vertical="center"/>
    </xf>
    <xf numFmtId="0" fontId="1" fillId="0" borderId="0" xfId="0" applyFont="1" applyFill="1" applyAlignment="1" applyProtection="1">
      <alignment horizontal="left" vertical="center"/>
    </xf>
    <xf numFmtId="0" fontId="21" fillId="8" borderId="1" xfId="0" applyFont="1" applyFill="1" applyBorder="1" applyAlignment="1" applyProtection="1">
      <alignment horizontal="center" vertical="center" wrapText="1"/>
    </xf>
    <xf numFmtId="164" fontId="1" fillId="3" borderId="52" xfId="0" applyNumberFormat="1" applyFont="1" applyFill="1" applyBorder="1" applyAlignment="1" applyProtection="1">
      <alignment horizontal="center" vertical="center" wrapText="1"/>
    </xf>
    <xf numFmtId="164" fontId="1" fillId="3" borderId="15" xfId="0" applyNumberFormat="1" applyFont="1" applyFill="1" applyBorder="1" applyAlignment="1" applyProtection="1">
      <alignment horizontal="center" vertical="center" wrapText="1"/>
    </xf>
    <xf numFmtId="0" fontId="1" fillId="3" borderId="53" xfId="0" applyFont="1" applyFill="1" applyBorder="1" applyAlignment="1" applyProtection="1">
      <alignment horizontal="center" vertical="center" wrapText="1"/>
    </xf>
    <xf numFmtId="0" fontId="1" fillId="3" borderId="27" xfId="0" applyFont="1" applyFill="1" applyBorder="1" applyAlignment="1" applyProtection="1">
      <alignment horizontal="center" vertical="center" wrapText="1"/>
    </xf>
    <xf numFmtId="0" fontId="1" fillId="3" borderId="46" xfId="0" applyFont="1" applyFill="1" applyBorder="1" applyAlignment="1" applyProtection="1">
      <alignment horizontal="center" vertical="center" wrapText="1"/>
    </xf>
    <xf numFmtId="0" fontId="1" fillId="3" borderId="37" xfId="0" applyFont="1" applyFill="1" applyBorder="1" applyAlignment="1" applyProtection="1">
      <alignment horizontal="center" vertical="center" wrapText="1"/>
    </xf>
    <xf numFmtId="0" fontId="1" fillId="3" borderId="47" xfId="0" applyFont="1" applyFill="1" applyBorder="1" applyAlignment="1" applyProtection="1">
      <alignment horizontal="center" vertical="center" wrapText="1"/>
    </xf>
    <xf numFmtId="0" fontId="1" fillId="3" borderId="39" xfId="0" applyFont="1" applyFill="1" applyBorder="1" applyAlignment="1" applyProtection="1">
      <alignment horizontal="center" vertical="center" wrapText="1"/>
    </xf>
    <xf numFmtId="4" fontId="1" fillId="3" borderId="43" xfId="0" applyNumberFormat="1" applyFont="1" applyFill="1" applyBorder="1" applyAlignment="1" applyProtection="1">
      <alignment horizontal="center" vertical="center" wrapText="1"/>
    </xf>
    <xf numFmtId="4" fontId="1" fillId="3" borderId="44" xfId="0" applyNumberFormat="1" applyFont="1" applyFill="1" applyBorder="1" applyAlignment="1" applyProtection="1">
      <alignment horizontal="center" vertical="center" wrapText="1"/>
    </xf>
    <xf numFmtId="4" fontId="1" fillId="3" borderId="45" xfId="0" applyNumberFormat="1" applyFont="1" applyFill="1" applyBorder="1" applyAlignment="1" applyProtection="1">
      <alignment horizontal="center" vertical="center" wrapText="1"/>
    </xf>
    <xf numFmtId="0" fontId="1" fillId="3" borderId="43" xfId="0" applyFont="1" applyFill="1" applyBorder="1" applyAlignment="1" applyProtection="1">
      <alignment horizontal="center" vertical="center" wrapText="1"/>
    </xf>
    <xf numFmtId="0" fontId="1" fillId="3" borderId="44" xfId="0" applyFont="1" applyFill="1" applyBorder="1" applyAlignment="1" applyProtection="1">
      <alignment horizontal="center" vertical="center" wrapText="1"/>
    </xf>
    <xf numFmtId="0" fontId="1" fillId="3" borderId="45" xfId="0" applyFont="1" applyFill="1" applyBorder="1" applyAlignment="1" applyProtection="1">
      <alignment horizontal="center" vertical="center" wrapText="1"/>
    </xf>
    <xf numFmtId="4" fontId="1" fillId="3" borderId="31" xfId="0" applyNumberFormat="1" applyFont="1" applyFill="1" applyBorder="1" applyAlignment="1" applyProtection="1">
      <alignment horizontal="center" vertical="center" wrapText="1"/>
    </xf>
    <xf numFmtId="4" fontId="1" fillId="3" borderId="51" xfId="0" applyNumberFormat="1" applyFont="1" applyFill="1" applyBorder="1" applyAlignment="1" applyProtection="1">
      <alignment horizontal="center" vertical="center" wrapText="1"/>
    </xf>
    <xf numFmtId="164" fontId="1" fillId="0" borderId="20" xfId="0" applyNumberFormat="1" applyFont="1" applyFill="1" applyBorder="1" applyAlignment="1" applyProtection="1">
      <alignment horizontal="center" vertical="center"/>
    </xf>
    <xf numFmtId="164" fontId="1" fillId="0" borderId="21" xfId="0" applyNumberFormat="1" applyFont="1" applyFill="1" applyBorder="1" applyAlignment="1" applyProtection="1">
      <alignment horizontal="center" vertical="center"/>
    </xf>
    <xf numFmtId="0" fontId="1" fillId="3" borderId="20" xfId="0" applyFont="1" applyFill="1" applyBorder="1" applyAlignment="1" applyProtection="1">
      <alignment horizontal="center" vertical="center" wrapText="1"/>
    </xf>
    <xf numFmtId="0" fontId="1" fillId="3" borderId="28" xfId="0" applyFont="1" applyFill="1" applyBorder="1" applyAlignment="1" applyProtection="1">
      <alignment horizontal="center" vertical="center" wrapText="1"/>
    </xf>
    <xf numFmtId="0" fontId="1" fillId="3" borderId="21" xfId="0" applyFont="1" applyFill="1" applyBorder="1" applyAlignment="1" applyProtection="1">
      <alignment horizontal="center" vertical="center" wrapText="1"/>
    </xf>
    <xf numFmtId="167" fontId="1" fillId="0" borderId="18" xfId="0" applyNumberFormat="1" applyFont="1" applyBorder="1" applyAlignment="1" applyProtection="1">
      <alignment horizontal="center" vertical="center"/>
    </xf>
    <xf numFmtId="167" fontId="1" fillId="0" borderId="19" xfId="0" applyNumberFormat="1" applyFont="1" applyBorder="1" applyAlignment="1" applyProtection="1">
      <alignment horizontal="center" vertical="center"/>
    </xf>
    <xf numFmtId="4" fontId="1" fillId="0" borderId="20" xfId="0" applyNumberFormat="1" applyFont="1" applyBorder="1" applyAlignment="1" applyProtection="1">
      <alignment horizontal="center" vertical="center"/>
    </xf>
    <xf numFmtId="4" fontId="1" fillId="0" borderId="28" xfId="0" applyNumberFormat="1" applyFont="1" applyBorder="1" applyAlignment="1" applyProtection="1">
      <alignment horizontal="center" vertical="center"/>
    </xf>
    <xf numFmtId="4" fontId="1" fillId="0" borderId="21" xfId="0" applyNumberFormat="1" applyFont="1" applyBorder="1" applyAlignment="1" applyProtection="1">
      <alignment horizontal="center" vertical="center"/>
    </xf>
    <xf numFmtId="0" fontId="1" fillId="3" borderId="11" xfId="0" applyFont="1" applyFill="1" applyBorder="1" applyAlignment="1" applyProtection="1">
      <alignment horizontal="center" vertical="center" wrapText="1"/>
    </xf>
    <xf numFmtId="0" fontId="1" fillId="3" borderId="12" xfId="0" applyFont="1" applyFill="1" applyBorder="1" applyAlignment="1" applyProtection="1">
      <alignment horizontal="center" vertical="center" wrapText="1"/>
    </xf>
    <xf numFmtId="0" fontId="1" fillId="3" borderId="58" xfId="0" applyFont="1" applyFill="1" applyBorder="1" applyAlignment="1" applyProtection="1">
      <alignment horizontal="center" vertical="center" wrapText="1"/>
    </xf>
    <xf numFmtId="0" fontId="1" fillId="3" borderId="13" xfId="0" applyFont="1" applyFill="1" applyBorder="1" applyAlignment="1" applyProtection="1">
      <alignment horizontal="center" vertical="center" wrapText="1"/>
    </xf>
    <xf numFmtId="3" fontId="1" fillId="3" borderId="31" xfId="0" applyNumberFormat="1" applyFont="1" applyFill="1" applyBorder="1" applyAlignment="1" applyProtection="1">
      <alignment horizontal="center" vertical="center" wrapText="1"/>
    </xf>
    <xf numFmtId="3" fontId="1" fillId="3" borderId="51" xfId="0" applyNumberFormat="1" applyFont="1" applyFill="1" applyBorder="1" applyAlignment="1" applyProtection="1">
      <alignment horizontal="center" vertical="center" wrapText="1"/>
    </xf>
    <xf numFmtId="0" fontId="1" fillId="3" borderId="31" xfId="0" applyFont="1" applyFill="1" applyBorder="1" applyAlignment="1" applyProtection="1">
      <alignment horizontal="center" vertical="center" wrapText="1"/>
    </xf>
    <xf numFmtId="0" fontId="1" fillId="3" borderId="51" xfId="0" applyFont="1" applyFill="1" applyBorder="1" applyAlignment="1" applyProtection="1">
      <alignment horizontal="center" vertical="center" wrapText="1"/>
    </xf>
    <xf numFmtId="167" fontId="1" fillId="0" borderId="20" xfId="0" applyNumberFormat="1" applyFont="1" applyBorder="1" applyAlignment="1" applyProtection="1">
      <alignment horizontal="center" vertical="center"/>
    </xf>
    <xf numFmtId="167" fontId="1" fillId="0" borderId="21" xfId="0" applyNumberFormat="1" applyFont="1" applyBorder="1" applyAlignment="1" applyProtection="1">
      <alignment horizontal="center" vertical="center"/>
    </xf>
    <xf numFmtId="0" fontId="1" fillId="3" borderId="16" xfId="0" applyFont="1" applyFill="1" applyBorder="1" applyAlignment="1" applyProtection="1">
      <alignment horizontal="center" vertical="center" wrapText="1"/>
    </xf>
    <xf numFmtId="0" fontId="1" fillId="3" borderId="29" xfId="0" applyFont="1" applyFill="1" applyBorder="1" applyAlignment="1" applyProtection="1">
      <alignment horizontal="center" vertical="center" wrapText="1"/>
    </xf>
    <xf numFmtId="0" fontId="1" fillId="3" borderId="17" xfId="0" applyFont="1" applyFill="1" applyBorder="1" applyAlignment="1" applyProtection="1">
      <alignment horizontal="center" vertical="center" wrapText="1"/>
    </xf>
    <xf numFmtId="0" fontId="1" fillId="3" borderId="19" xfId="0" applyFont="1" applyFill="1" applyBorder="1" applyAlignment="1" applyProtection="1">
      <alignment horizontal="center" vertical="center" wrapText="1"/>
    </xf>
    <xf numFmtId="4" fontId="1" fillId="3" borderId="11" xfId="0" applyNumberFormat="1" applyFont="1" applyFill="1" applyBorder="1" applyAlignment="1" applyProtection="1">
      <alignment horizontal="center" vertical="center" wrapText="1"/>
    </xf>
    <xf numFmtId="4" fontId="1" fillId="3" borderId="12" xfId="0" applyNumberFormat="1" applyFont="1" applyFill="1" applyBorder="1" applyAlignment="1" applyProtection="1">
      <alignment horizontal="center" vertical="center" wrapText="1"/>
    </xf>
    <xf numFmtId="4" fontId="1" fillId="3" borderId="13" xfId="0" applyNumberFormat="1" applyFont="1" applyFill="1" applyBorder="1" applyAlignment="1" applyProtection="1">
      <alignment horizontal="center" vertical="center" wrapText="1"/>
    </xf>
    <xf numFmtId="4" fontId="1" fillId="3" borderId="46" xfId="0" applyNumberFormat="1" applyFont="1" applyFill="1" applyBorder="1" applyAlignment="1" applyProtection="1">
      <alignment horizontal="center" vertical="center" wrapText="1"/>
    </xf>
    <xf numFmtId="4" fontId="1" fillId="3" borderId="37" xfId="0" applyNumberFormat="1" applyFont="1" applyFill="1" applyBorder="1" applyAlignment="1" applyProtection="1">
      <alignment horizontal="center" vertical="center" wrapText="1"/>
    </xf>
    <xf numFmtId="4" fontId="1" fillId="3" borderId="40" xfId="0" applyNumberFormat="1" applyFont="1" applyFill="1" applyBorder="1" applyAlignment="1" applyProtection="1">
      <alignment horizontal="center" vertical="center" wrapText="1"/>
    </xf>
    <xf numFmtId="4" fontId="1" fillId="3" borderId="38" xfId="0" applyNumberFormat="1" applyFont="1" applyFill="1" applyBorder="1" applyAlignment="1" applyProtection="1">
      <alignment horizontal="center" vertical="center" wrapText="1"/>
    </xf>
    <xf numFmtId="4" fontId="1" fillId="3" borderId="47" xfId="0" applyNumberFormat="1" applyFont="1" applyFill="1" applyBorder="1" applyAlignment="1" applyProtection="1">
      <alignment horizontal="center" vertical="center" wrapText="1"/>
    </xf>
    <xf numFmtId="4" fontId="1" fillId="3" borderId="39" xfId="0" applyNumberFormat="1" applyFont="1" applyFill="1" applyBorder="1" applyAlignment="1" applyProtection="1">
      <alignment horizontal="center" vertical="center" wrapText="1"/>
    </xf>
    <xf numFmtId="0" fontId="1" fillId="3" borderId="59" xfId="0" applyFont="1" applyFill="1" applyBorder="1" applyAlignment="1" applyProtection="1">
      <alignment horizontal="center" vertical="center" wrapText="1"/>
    </xf>
    <xf numFmtId="0" fontId="1" fillId="3" borderId="14" xfId="0" applyFont="1" applyFill="1" applyBorder="1" applyAlignment="1" applyProtection="1">
      <alignment horizontal="center" vertical="center" wrapText="1"/>
    </xf>
    <xf numFmtId="0" fontId="1" fillId="3" borderId="61" xfId="0" applyFont="1" applyFill="1" applyBorder="1" applyAlignment="1" applyProtection="1">
      <alignment horizontal="center" vertical="center" wrapText="1"/>
    </xf>
    <xf numFmtId="0" fontId="1" fillId="3" borderId="60" xfId="0" applyFont="1" applyFill="1" applyBorder="1" applyAlignment="1" applyProtection="1">
      <alignment horizontal="center" vertical="center" wrapText="1"/>
    </xf>
    <xf numFmtId="164" fontId="1" fillId="3" borderId="48" xfId="0" applyNumberFormat="1" applyFont="1" applyFill="1" applyBorder="1" applyAlignment="1" applyProtection="1">
      <alignment horizontal="center" vertical="center" wrapText="1"/>
    </xf>
    <xf numFmtId="164" fontId="1" fillId="3" borderId="49" xfId="0" applyNumberFormat="1" applyFont="1" applyFill="1" applyBorder="1" applyAlignment="1" applyProtection="1">
      <alignment horizontal="center" vertical="center" wrapText="1"/>
    </xf>
    <xf numFmtId="164" fontId="1" fillId="3" borderId="50" xfId="0" applyNumberFormat="1" applyFont="1" applyFill="1" applyBorder="1" applyAlignment="1" applyProtection="1">
      <alignment horizontal="center" vertical="center" wrapText="1"/>
    </xf>
    <xf numFmtId="164" fontId="1" fillId="3" borderId="11" xfId="0" applyNumberFormat="1" applyFont="1" applyFill="1" applyBorder="1" applyAlignment="1" applyProtection="1">
      <alignment horizontal="center" vertical="center" wrapText="1"/>
    </xf>
    <xf numFmtId="164" fontId="1" fillId="3" borderId="58" xfId="0" applyNumberFormat="1" applyFont="1" applyFill="1" applyBorder="1" applyAlignment="1" applyProtection="1">
      <alignment horizontal="center" vertical="center" wrapText="1"/>
    </xf>
    <xf numFmtId="0" fontId="1" fillId="3" borderId="18" xfId="0" applyFont="1" applyFill="1" applyBorder="1" applyAlignment="1" applyProtection="1">
      <alignment horizontal="center" vertical="center" wrapText="1"/>
    </xf>
    <xf numFmtId="4" fontId="1" fillId="3" borderId="55" xfId="0" applyNumberFormat="1" applyFont="1" applyFill="1" applyBorder="1" applyAlignment="1" applyProtection="1">
      <alignment horizontal="center" vertical="center" wrapText="1"/>
    </xf>
    <xf numFmtId="164" fontId="1" fillId="3" borderId="13" xfId="0" applyNumberFormat="1" applyFont="1" applyFill="1" applyBorder="1" applyAlignment="1" applyProtection="1">
      <alignment horizontal="center" vertical="center" wrapText="1"/>
    </xf>
    <xf numFmtId="0" fontId="1" fillId="3" borderId="34" xfId="0" applyFont="1" applyFill="1" applyBorder="1" applyAlignment="1" applyProtection="1">
      <alignment horizontal="center" vertical="center" wrapText="1"/>
    </xf>
    <xf numFmtId="164" fontId="1" fillId="0" borderId="28" xfId="0" applyNumberFormat="1" applyFont="1" applyFill="1" applyBorder="1" applyAlignment="1" applyProtection="1">
      <alignment horizontal="center" vertical="center"/>
    </xf>
    <xf numFmtId="164" fontId="1" fillId="3" borderId="59" xfId="0" applyNumberFormat="1" applyFont="1" applyFill="1" applyBorder="1" applyAlignment="1" applyProtection="1">
      <alignment horizontal="center" vertical="center" wrapText="1"/>
    </xf>
    <xf numFmtId="164" fontId="1" fillId="3" borderId="61" xfId="0" applyNumberFormat="1" applyFont="1" applyFill="1" applyBorder="1" applyAlignment="1" applyProtection="1">
      <alignment horizontal="center" vertical="center" wrapText="1"/>
    </xf>
    <xf numFmtId="0" fontId="33" fillId="0" borderId="0" xfId="0" applyFont="1" applyAlignment="1" applyProtection="1">
      <alignment horizontal="left" vertical="center" wrapText="1"/>
    </xf>
    <xf numFmtId="0" fontId="33" fillId="0" borderId="30" xfId="0" applyFont="1" applyBorder="1" applyAlignment="1" applyProtection="1">
      <alignment horizontal="left" vertical="center" wrapText="1"/>
    </xf>
    <xf numFmtId="0" fontId="33" fillId="0" borderId="35" xfId="0" applyFont="1" applyBorder="1" applyAlignment="1" applyProtection="1">
      <alignment horizontal="left" vertical="center" wrapText="1"/>
    </xf>
    <xf numFmtId="0" fontId="33" fillId="0" borderId="19" xfId="0" applyFont="1" applyBorder="1" applyAlignment="1" applyProtection="1">
      <alignment horizontal="left" vertical="center" wrapText="1"/>
    </xf>
    <xf numFmtId="0" fontId="1" fillId="0" borderId="20" xfId="0" applyNumberFormat="1" applyFont="1" applyFill="1" applyBorder="1" applyAlignment="1" applyProtection="1">
      <alignment horizontal="center" vertical="center" wrapText="1"/>
    </xf>
    <xf numFmtId="0" fontId="1" fillId="0" borderId="54" xfId="0" applyNumberFormat="1" applyFont="1" applyFill="1" applyBorder="1" applyAlignment="1" applyProtection="1">
      <alignment horizontal="center" vertical="center" wrapText="1"/>
    </xf>
    <xf numFmtId="0" fontId="1" fillId="3" borderId="30" xfId="0" applyFont="1" applyFill="1" applyBorder="1" applyAlignment="1" applyProtection="1">
      <alignment horizontal="center" vertical="center" wrapText="1"/>
    </xf>
    <xf numFmtId="164" fontId="1" fillId="3" borderId="43" xfId="0" applyNumberFormat="1" applyFont="1" applyFill="1" applyBorder="1" applyAlignment="1" applyProtection="1">
      <alignment horizontal="center" vertical="center" wrapText="1"/>
    </xf>
    <xf numFmtId="164" fontId="1" fillId="3" borderId="44" xfId="0" applyNumberFormat="1" applyFont="1" applyFill="1" applyBorder="1" applyAlignment="1" applyProtection="1">
      <alignment horizontal="center" vertical="center" wrapText="1"/>
    </xf>
    <xf numFmtId="164" fontId="1" fillId="3" borderId="45" xfId="0" applyNumberFormat="1" applyFont="1" applyFill="1" applyBorder="1" applyAlignment="1" applyProtection="1">
      <alignment horizontal="center" vertical="center" wrapText="1"/>
    </xf>
    <xf numFmtId="0" fontId="1" fillId="0" borderId="28" xfId="0" applyNumberFormat="1" applyFont="1" applyFill="1" applyBorder="1" applyAlignment="1" applyProtection="1">
      <alignment horizontal="center" vertical="center" wrapText="1"/>
    </xf>
    <xf numFmtId="0" fontId="0" fillId="0" borderId="0" xfId="0" applyAlignment="1" applyProtection="1">
      <alignment horizontal="left" vertical="center" wrapText="1"/>
    </xf>
    <xf numFmtId="0" fontId="0" fillId="0" borderId="0" xfId="0" applyBorder="1" applyAlignment="1" applyProtection="1">
      <alignment horizontal="left" vertical="center" wrapText="1"/>
    </xf>
    <xf numFmtId="0" fontId="0" fillId="0" borderId="35" xfId="0" applyBorder="1" applyAlignment="1" applyProtection="1">
      <alignment horizontal="left" vertical="center" wrapText="1"/>
    </xf>
    <xf numFmtId="3" fontId="1" fillId="3" borderId="55" xfId="0" applyNumberFormat="1" applyFont="1" applyFill="1" applyBorder="1" applyAlignment="1" applyProtection="1">
      <alignment horizontal="center" vertical="center" wrapText="1"/>
    </xf>
  </cellXfs>
  <cellStyles count="2">
    <cellStyle name="Hyperlink"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4</xdr:col>
      <xdr:colOff>225126</xdr:colOff>
      <xdr:row>8</xdr:row>
      <xdr:rowOff>28575</xdr:rowOff>
    </xdr:from>
    <xdr:to>
      <xdr:col>5</xdr:col>
      <xdr:colOff>1066800</xdr:colOff>
      <xdr:row>10</xdr:row>
      <xdr:rowOff>181843</xdr:rowOff>
    </xdr:to>
    <xdr:sp macro="" textlink="">
      <xdr:nvSpPr>
        <xdr:cNvPr id="2" name="Left Arrow 1"/>
        <xdr:cNvSpPr/>
      </xdr:nvSpPr>
      <xdr:spPr>
        <a:xfrm>
          <a:off x="6302076" y="1552575"/>
          <a:ext cx="2413299" cy="534268"/>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1"/>
            <a:t>Please choose the type </a:t>
          </a:r>
        </a:p>
      </xdr:txBody>
    </xdr:sp>
    <xdr:clientData/>
  </xdr:twoCellAnchor>
  <xdr:twoCellAnchor>
    <xdr:from>
      <xdr:col>9</xdr:col>
      <xdr:colOff>57711</xdr:colOff>
      <xdr:row>0</xdr:row>
      <xdr:rowOff>184336</xdr:rowOff>
    </xdr:from>
    <xdr:to>
      <xdr:col>10</xdr:col>
      <xdr:colOff>133911</xdr:colOff>
      <xdr:row>4</xdr:row>
      <xdr:rowOff>98611</xdr:rowOff>
    </xdr:to>
    <xdr:pic>
      <xdr:nvPicPr>
        <xdr:cNvPr id="4" name="Picture 3" descr="logo_ec_17_colors_300dpi"/>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535211" y="184336"/>
          <a:ext cx="1376082"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hyperlink" Target="http://ec.europa.eu/budget/inforeuro/index.cfm?Language=en"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I25"/>
  <sheetViews>
    <sheetView workbookViewId="0">
      <selection activeCell="G20" sqref="G20"/>
    </sheetView>
  </sheetViews>
  <sheetFormatPr defaultColWidth="9.109375" defaultRowHeight="14.4" x14ac:dyDescent="0.3"/>
  <cols>
    <col min="1" max="1" width="5.44140625" customWidth="1"/>
    <col min="2" max="2" width="26.88671875" customWidth="1"/>
    <col min="3" max="9" width="16.44140625" customWidth="1"/>
  </cols>
  <sheetData>
    <row r="1" spans="1:9" ht="17.399999999999999" x14ac:dyDescent="0.3">
      <c r="A1" s="436" t="s">
        <v>244</v>
      </c>
      <c r="B1" s="436"/>
      <c r="C1" s="436"/>
      <c r="D1" s="436"/>
      <c r="E1" s="436"/>
      <c r="F1" s="436"/>
      <c r="G1" s="436"/>
      <c r="H1" s="436"/>
      <c r="I1" s="436"/>
    </row>
    <row r="2" spans="1:9" ht="17.399999999999999" x14ac:dyDescent="0.3">
      <c r="A2" s="437" t="str">
        <f>'Financial statement analysis'!B4</f>
        <v>20xx-xxxx</v>
      </c>
      <c r="B2" s="437"/>
      <c r="C2" s="437"/>
      <c r="D2" s="437"/>
      <c r="E2" s="437"/>
      <c r="F2" s="437"/>
      <c r="G2" s="437"/>
      <c r="H2" s="437"/>
      <c r="I2" s="437"/>
    </row>
    <row r="3" spans="1:9" ht="15" thickBot="1" x14ac:dyDescent="0.35">
      <c r="A3" s="115"/>
      <c r="B3" s="115"/>
      <c r="C3" s="115"/>
      <c r="D3" s="115"/>
      <c r="E3" s="115"/>
      <c r="F3" s="115"/>
      <c r="G3" s="115"/>
      <c r="H3" s="115"/>
      <c r="I3" s="115"/>
    </row>
    <row r="4" spans="1:9" ht="18" thickBot="1" x14ac:dyDescent="0.35">
      <c r="A4" s="438" t="s">
        <v>245</v>
      </c>
      <c r="B4" s="439"/>
      <c r="C4" s="442" t="s">
        <v>246</v>
      </c>
      <c r="D4" s="443"/>
      <c r="E4" s="443"/>
      <c r="F4" s="443"/>
      <c r="G4" s="443"/>
      <c r="H4" s="443"/>
      <c r="I4" s="444"/>
    </row>
    <row r="5" spans="1:9" ht="42" thickBot="1" x14ac:dyDescent="0.35">
      <c r="A5" s="440"/>
      <c r="B5" s="441"/>
      <c r="C5" s="116" t="s">
        <v>16</v>
      </c>
      <c r="D5" s="116" t="s">
        <v>251</v>
      </c>
      <c r="E5" s="116" t="s">
        <v>252</v>
      </c>
      <c r="F5" s="116" t="s">
        <v>192</v>
      </c>
      <c r="G5" s="116" t="s">
        <v>253</v>
      </c>
      <c r="H5" s="116" t="s">
        <v>254</v>
      </c>
      <c r="I5" s="116" t="s">
        <v>196</v>
      </c>
    </row>
    <row r="6" spans="1:9" ht="17.399999999999999" x14ac:dyDescent="0.3">
      <c r="A6" s="165" t="s">
        <v>247</v>
      </c>
      <c r="B6" s="166"/>
      <c r="C6" s="117"/>
      <c r="D6" s="118"/>
      <c r="E6" s="118"/>
      <c r="F6" s="118"/>
      <c r="G6" s="118"/>
      <c r="H6" s="118"/>
      <c r="I6" s="118"/>
    </row>
    <row r="7" spans="1:9" x14ac:dyDescent="0.3">
      <c r="A7" s="119">
        <v>1</v>
      </c>
      <c r="B7" s="162" t="s">
        <v>463</v>
      </c>
      <c r="C7" s="164">
        <f>'Financial statement analysis'!C8</f>
        <v>0</v>
      </c>
      <c r="D7" s="120">
        <f>'Financial statement analysis'!D8</f>
        <v>0</v>
      </c>
      <c r="E7" s="120">
        <f>'Financial statement analysis'!E8+'Financial statement analysis'!F8</f>
        <v>0</v>
      </c>
      <c r="F7" s="120">
        <f>'Financial statement analysis'!G8</f>
        <v>0</v>
      </c>
      <c r="G7" s="120">
        <f>'Financial statement analysis'!H8+'Financial statement analysis'!I8</f>
        <v>0</v>
      </c>
      <c r="H7" s="120">
        <f>'Financial statement analysis'!K8</f>
        <v>0</v>
      </c>
      <c r="I7" s="120">
        <f>'Financial statement analysis'!L8</f>
        <v>0</v>
      </c>
    </row>
    <row r="8" spans="1:9" ht="43.2" x14ac:dyDescent="0.3">
      <c r="A8" s="119">
        <v>2</v>
      </c>
      <c r="B8" s="162" t="s">
        <v>464</v>
      </c>
      <c r="C8" s="164">
        <f>'Financial statement analysis'!C9</f>
        <v>0</v>
      </c>
      <c r="D8" s="120">
        <f>'Financial statement analysis'!D9</f>
        <v>0</v>
      </c>
      <c r="E8" s="120">
        <f>'Financial statement analysis'!E9+'Financial statement analysis'!F9</f>
        <v>0</v>
      </c>
      <c r="F8" s="120">
        <f>'Financial statement analysis'!G9</f>
        <v>0</v>
      </c>
      <c r="G8" s="120">
        <f>'Financial statement analysis'!H9+'Financial statement analysis'!I9</f>
        <v>0</v>
      </c>
      <c r="H8" s="120">
        <f>'Financial statement analysis'!K9</f>
        <v>0</v>
      </c>
      <c r="I8" s="120">
        <f>'Financial statement analysis'!L9</f>
        <v>0</v>
      </c>
    </row>
    <row r="9" spans="1:9" ht="28.8" x14ac:dyDescent="0.3">
      <c r="A9" s="119">
        <v>3</v>
      </c>
      <c r="B9" s="167" t="s">
        <v>441</v>
      </c>
      <c r="C9" s="164">
        <f>'Financial statement analysis'!C10</f>
        <v>0</v>
      </c>
      <c r="D9" s="120">
        <f>'Financial statement analysis'!D10</f>
        <v>0</v>
      </c>
      <c r="E9" s="120">
        <f>'Financial statement analysis'!E10+'Financial statement analysis'!F10</f>
        <v>0</v>
      </c>
      <c r="F9" s="120">
        <f>'Financial statement analysis'!G10</f>
        <v>0</v>
      </c>
      <c r="G9" s="120">
        <f>'Financial statement analysis'!H10+'Financial statement analysis'!I10</f>
        <v>0</v>
      </c>
      <c r="H9" s="120">
        <f>'Financial statement analysis'!K10</f>
        <v>0</v>
      </c>
      <c r="I9" s="120">
        <f>'Financial statement analysis'!L10</f>
        <v>0</v>
      </c>
    </row>
    <row r="10" spans="1:9" x14ac:dyDescent="0.3">
      <c r="A10" s="119">
        <v>4</v>
      </c>
      <c r="B10" s="162" t="s">
        <v>12</v>
      </c>
      <c r="C10" s="164">
        <f>'Financial statement analysis'!C11</f>
        <v>0</v>
      </c>
      <c r="D10" s="120">
        <f>'Financial statement analysis'!D11</f>
        <v>0</v>
      </c>
      <c r="E10" s="120">
        <f>'Financial statement analysis'!E11+'Financial statement analysis'!F11</f>
        <v>0</v>
      </c>
      <c r="F10" s="120">
        <f>'Financial statement analysis'!G11</f>
        <v>0</v>
      </c>
      <c r="G10" s="120">
        <f>'Financial statement analysis'!H11+'Financial statement analysis'!I11</f>
        <v>0</v>
      </c>
      <c r="H10" s="120">
        <f>'Financial statement analysis'!K11</f>
        <v>0</v>
      </c>
      <c r="I10" s="120">
        <f>'Financial statement analysis'!L11</f>
        <v>0</v>
      </c>
    </row>
    <row r="11" spans="1:9" x14ac:dyDescent="0.3">
      <c r="A11" s="119">
        <v>5</v>
      </c>
      <c r="B11" s="167" t="s">
        <v>13</v>
      </c>
      <c r="C11" s="164">
        <f>'Financial statement analysis'!C12</f>
        <v>0</v>
      </c>
      <c r="D11" s="120">
        <f>'Financial statement analysis'!D12</f>
        <v>0</v>
      </c>
      <c r="E11" s="120">
        <f>'Financial statement analysis'!E12+'Financial statement analysis'!F12</f>
        <v>0</v>
      </c>
      <c r="F11" s="120">
        <f>'Financial statement analysis'!G12</f>
        <v>0</v>
      </c>
      <c r="G11" s="120">
        <f>'Financial statement analysis'!H12+'Financial statement analysis'!I12</f>
        <v>0</v>
      </c>
      <c r="H11" s="120">
        <f>'Financial statement analysis'!K12</f>
        <v>0</v>
      </c>
      <c r="I11" s="120">
        <f>'Financial statement analysis'!L12</f>
        <v>0</v>
      </c>
    </row>
    <row r="12" spans="1:9" ht="15" thickBot="1" x14ac:dyDescent="0.35">
      <c r="A12" s="121">
        <v>6</v>
      </c>
      <c r="B12" s="168" t="s">
        <v>443</v>
      </c>
      <c r="C12" s="164">
        <f>'Financial statement analysis'!C13</f>
        <v>0</v>
      </c>
      <c r="D12" s="120">
        <f>'Financial statement analysis'!D13</f>
        <v>0</v>
      </c>
      <c r="E12" s="120">
        <f>'Financial statement analysis'!E13+'Financial statement analysis'!F13</f>
        <v>0</v>
      </c>
      <c r="F12" s="120">
        <f>'Financial statement analysis'!G13</f>
        <v>0</v>
      </c>
      <c r="G12" s="120">
        <f>'Financial statement analysis'!H13+'Financial statement analysis'!I13</f>
        <v>0</v>
      </c>
      <c r="H12" s="120">
        <f>'Financial statement analysis'!K13</f>
        <v>0</v>
      </c>
      <c r="I12" s="120">
        <f>'Financial statement analysis'!L13</f>
        <v>0</v>
      </c>
    </row>
    <row r="13" spans="1:9" ht="15" thickBot="1" x14ac:dyDescent="0.35">
      <c r="A13" s="135"/>
      <c r="B13" s="136" t="s">
        <v>255</v>
      </c>
      <c r="C13" s="125">
        <f>'Financial statement analysis'!C14</f>
        <v>0</v>
      </c>
      <c r="D13" s="125">
        <f>'Financial statement analysis'!D14</f>
        <v>0</v>
      </c>
      <c r="E13" s="125"/>
      <c r="F13" s="125">
        <f>'Financial statement analysis'!G14</f>
        <v>0</v>
      </c>
      <c r="G13" s="125"/>
      <c r="H13" s="125"/>
      <c r="I13" s="125">
        <f>'Financial statement analysis'!L14</f>
        <v>0</v>
      </c>
    </row>
    <row r="14" spans="1:9" ht="15" thickBot="1" x14ac:dyDescent="0.35">
      <c r="A14" s="121">
        <v>7</v>
      </c>
      <c r="B14" s="122" t="str">
        <f>'Financial statement analysis'!B15</f>
        <v>Indirect costs</v>
      </c>
      <c r="C14" s="120">
        <f>'Financial statement analysis'!C15</f>
        <v>0</v>
      </c>
      <c r="D14" s="120">
        <f>'Financial statement analysis'!D15</f>
        <v>0</v>
      </c>
      <c r="E14" s="120">
        <f>'Financial statement analysis'!E15+'Financial statement analysis'!F15</f>
        <v>0</v>
      </c>
      <c r="F14" s="120">
        <f>'Financial statement analysis'!G15</f>
        <v>0</v>
      </c>
      <c r="G14" s="120">
        <f>'Financial statement analysis'!H15+'Financial statement analysis'!I15</f>
        <v>0</v>
      </c>
      <c r="H14" s="120">
        <f>'Financial statement analysis'!K15</f>
        <v>0</v>
      </c>
      <c r="I14" s="120">
        <f>'Financial statement analysis'!L15</f>
        <v>0</v>
      </c>
    </row>
    <row r="15" spans="1:9" ht="18" thickBot="1" x14ac:dyDescent="0.35">
      <c r="A15" s="123"/>
      <c r="B15" s="124" t="s">
        <v>60</v>
      </c>
      <c r="C15" s="125">
        <f>SUM(C7:C12)+C14</f>
        <v>0</v>
      </c>
      <c r="D15" s="125">
        <f t="shared" ref="D15:I15" si="0">SUM(D7:D12)+D14</f>
        <v>0</v>
      </c>
      <c r="E15" s="125">
        <f t="shared" si="0"/>
        <v>0</v>
      </c>
      <c r="F15" s="125">
        <f t="shared" si="0"/>
        <v>0</v>
      </c>
      <c r="G15" s="125">
        <f t="shared" si="0"/>
        <v>0</v>
      </c>
      <c r="H15" s="125">
        <f t="shared" si="0"/>
        <v>0</v>
      </c>
      <c r="I15" s="125">
        <f t="shared" si="0"/>
        <v>0</v>
      </c>
    </row>
    <row r="16" spans="1:9" x14ac:dyDescent="0.3">
      <c r="A16" s="126"/>
      <c r="B16" s="127"/>
      <c r="C16" s="128"/>
      <c r="D16" s="128"/>
      <c r="E16" s="128"/>
      <c r="F16" s="128"/>
      <c r="G16" s="128"/>
      <c r="H16" s="128"/>
      <c r="I16" s="128"/>
    </row>
    <row r="17" spans="1:9" ht="18" x14ac:dyDescent="0.3">
      <c r="A17" s="435" t="s">
        <v>248</v>
      </c>
      <c r="B17" s="435"/>
      <c r="C17" s="435"/>
      <c r="D17" s="139"/>
      <c r="E17" s="138">
        <f>'Financial statement analysis'!L21</f>
        <v>0</v>
      </c>
      <c r="F17" s="137"/>
      <c r="G17" s="137"/>
      <c r="H17" s="130"/>
      <c r="I17" s="130"/>
    </row>
    <row r="18" spans="1:9" ht="18" x14ac:dyDescent="0.3">
      <c r="A18" s="131" t="s">
        <v>503</v>
      </c>
      <c r="B18" s="131"/>
      <c r="C18" s="131"/>
      <c r="D18" s="140"/>
      <c r="E18" s="386" t="e">
        <f>'Financial statement analysis'!C25</f>
        <v>#DIV/0!</v>
      </c>
      <c r="F18" s="130"/>
      <c r="G18" s="130"/>
      <c r="H18" s="130"/>
      <c r="I18" s="130"/>
    </row>
    <row r="19" spans="1:9" s="385" customFormat="1" ht="18" x14ac:dyDescent="0.35">
      <c r="A19" s="379" t="s">
        <v>249</v>
      </c>
      <c r="B19" s="382"/>
      <c r="C19" s="382"/>
      <c r="D19" s="383"/>
      <c r="E19" s="387" t="e">
        <f>'Financial statement analysis'!N27</f>
        <v>#DIV/0!</v>
      </c>
      <c r="F19" s="384"/>
      <c r="G19" s="384"/>
      <c r="H19" s="384"/>
      <c r="I19" s="384"/>
    </row>
    <row r="20" spans="1:9" ht="18" x14ac:dyDescent="0.35">
      <c r="A20" s="433" t="s">
        <v>494</v>
      </c>
      <c r="B20" s="433"/>
      <c r="C20" s="433"/>
      <c r="D20" s="142"/>
      <c r="E20" s="387">
        <f>'Financial statement analysis'!N28</f>
        <v>0</v>
      </c>
      <c r="F20" s="133"/>
      <c r="G20" s="133"/>
      <c r="H20" s="133"/>
      <c r="I20" s="133"/>
    </row>
    <row r="21" spans="1:9" ht="18" x14ac:dyDescent="0.35">
      <c r="A21" s="433" t="s">
        <v>501</v>
      </c>
      <c r="B21" s="433"/>
      <c r="C21" s="433"/>
      <c r="D21" s="142"/>
      <c r="E21" s="387" t="e">
        <f>'Financial statement analysis'!N29</f>
        <v>#DIV/0!</v>
      </c>
      <c r="F21" s="133"/>
      <c r="G21" s="133"/>
      <c r="H21" s="133"/>
      <c r="I21" s="133"/>
    </row>
    <row r="22" spans="1:9" ht="18" x14ac:dyDescent="0.3">
      <c r="A22" s="132" t="s">
        <v>502</v>
      </c>
      <c r="B22" s="132"/>
      <c r="C22" s="130"/>
      <c r="D22" s="141"/>
      <c r="E22" s="387" t="e">
        <f>'Financial statement analysis'!N30</f>
        <v>#DIV/0!</v>
      </c>
      <c r="F22" s="129"/>
      <c r="G22" s="129"/>
      <c r="H22" s="129"/>
      <c r="I22" s="129"/>
    </row>
    <row r="23" spans="1:9" ht="18" x14ac:dyDescent="0.3">
      <c r="A23" s="432" t="s">
        <v>250</v>
      </c>
      <c r="B23" s="432"/>
      <c r="C23" s="432"/>
      <c r="D23" s="141"/>
      <c r="E23" s="387">
        <f>'Financial statement analysis'!N31</f>
        <v>0</v>
      </c>
      <c r="F23" s="133"/>
      <c r="G23" s="133"/>
      <c r="H23" s="133"/>
      <c r="I23" s="133"/>
    </row>
    <row r="24" spans="1:9" ht="18" x14ac:dyDescent="0.3">
      <c r="A24" s="434" t="e">
        <f>'Financial statement analysis'!M32</f>
        <v>#DIV/0!</v>
      </c>
      <c r="B24" s="434"/>
      <c r="C24" s="143"/>
      <c r="D24" s="144"/>
      <c r="E24" s="388" t="e">
        <f>'Financial statement analysis'!N32</f>
        <v>#DIV/0!</v>
      </c>
      <c r="F24" s="133"/>
      <c r="G24" s="133"/>
      <c r="H24" s="133"/>
      <c r="I24" s="133"/>
    </row>
    <row r="25" spans="1:9" x14ac:dyDescent="0.3">
      <c r="A25" s="134"/>
      <c r="B25" s="134"/>
      <c r="C25" s="133"/>
      <c r="D25" s="133"/>
      <c r="E25" s="133"/>
      <c r="F25" s="133"/>
      <c r="G25" s="133"/>
      <c r="H25" s="133"/>
      <c r="I25" s="133"/>
    </row>
  </sheetData>
  <mergeCells count="9">
    <mergeCell ref="A23:C23"/>
    <mergeCell ref="A20:C20"/>
    <mergeCell ref="A24:B24"/>
    <mergeCell ref="A17:C17"/>
    <mergeCell ref="A1:I1"/>
    <mergeCell ref="A2:I2"/>
    <mergeCell ref="A4:B5"/>
    <mergeCell ref="C4:I4"/>
    <mergeCell ref="A21:C21"/>
  </mergeCells>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theme="8" tint="0.59999389629810485"/>
  </sheetPr>
  <dimension ref="A1:AR1213"/>
  <sheetViews>
    <sheetView tabSelected="1" view="pageBreakPreview" topLeftCell="M2" zoomScaleNormal="100" zoomScaleSheetLayoutView="100" workbookViewId="0">
      <pane ySplit="12" topLeftCell="A14" activePane="bottomLeft" state="frozenSplit"/>
      <selection activeCell="A2" sqref="A2"/>
      <selection pane="bottomLeft" activeCell="Z2" sqref="Z1:AR1048576"/>
    </sheetView>
  </sheetViews>
  <sheetFormatPr defaultColWidth="9.109375" defaultRowHeight="14.4" x14ac:dyDescent="0.3"/>
  <cols>
    <col min="1" max="1" width="13.6640625" style="193" customWidth="1"/>
    <col min="2" max="2" width="24.33203125" style="186" customWidth="1"/>
    <col min="3" max="3" width="14.5546875" style="262" customWidth="1"/>
    <col min="4" max="4" width="13.109375" style="263" customWidth="1"/>
    <col min="5" max="5" width="13.109375" style="330" customWidth="1"/>
    <col min="6" max="6" width="23.109375" style="263" customWidth="1"/>
    <col min="7" max="7" width="24.5546875" style="263" customWidth="1"/>
    <col min="8" max="8" width="24.33203125" style="186" customWidth="1"/>
    <col min="9" max="9" width="8.44140625" style="186" customWidth="1"/>
    <col min="10" max="10" width="21.88671875" style="186" customWidth="1"/>
    <col min="11" max="11" width="14.6640625" style="186" customWidth="1"/>
    <col min="12" max="12" width="8.6640625" style="186" bestFit="1" customWidth="1"/>
    <col min="13" max="13" width="14.6640625" style="186" customWidth="1"/>
    <col min="14" max="14" width="8.6640625" style="186" bestFit="1" customWidth="1"/>
    <col min="15" max="15" width="9.109375" style="300" customWidth="1"/>
    <col min="16" max="16" width="8.44140625" style="300" customWidth="1"/>
    <col min="17" max="17" width="11.5546875" style="300" customWidth="1"/>
    <col min="18" max="18" width="13.5546875" style="300" customWidth="1"/>
    <col min="19" max="19" width="11.5546875" style="300" customWidth="1"/>
    <col min="20" max="20" width="14.6640625" style="238" customWidth="1"/>
    <col min="21" max="21" width="15.109375" style="262" bestFit="1" customWidth="1"/>
    <col min="22" max="22" width="9.33203125" style="193" customWidth="1"/>
    <col min="23" max="23" width="12.44140625" style="173" bestFit="1" customWidth="1"/>
    <col min="24" max="24" width="14.6640625" style="238" customWidth="1"/>
    <col min="25" max="25" width="14.6640625" style="193" customWidth="1"/>
    <col min="26" max="26" width="14.109375" style="238" hidden="1" customWidth="1"/>
    <col min="27" max="27" width="11.5546875" style="173" hidden="1" customWidth="1"/>
    <col min="28" max="28" width="28" style="193" hidden="1" customWidth="1"/>
    <col min="29" max="29" width="13.33203125" style="173" hidden="1" customWidth="1"/>
    <col min="30" max="30" width="12.88671875" style="173" hidden="1" customWidth="1"/>
    <col min="31" max="31" width="13.44140625" style="173" hidden="1" customWidth="1"/>
    <col min="32" max="40" width="14.33203125" style="173" hidden="1" customWidth="1"/>
    <col min="41" max="41" width="15.6640625" style="173" hidden="1" customWidth="1"/>
    <col min="42" max="42" width="17.33203125" style="290" hidden="1" customWidth="1"/>
    <col min="43" max="43" width="17.33203125" style="173" hidden="1" customWidth="1"/>
    <col min="44" max="44" width="15" style="173" hidden="1" customWidth="1"/>
    <col min="45" max="16384" width="9.109375" style="173"/>
  </cols>
  <sheetData>
    <row r="1" spans="1:44" x14ac:dyDescent="0.3">
      <c r="A1" s="261" t="s">
        <v>172</v>
      </c>
    </row>
    <row r="2" spans="1:44" s="221" customFormat="1" x14ac:dyDescent="0.3">
      <c r="A2" s="261" t="s">
        <v>439</v>
      </c>
      <c r="C2" s="501">
        <f>'Overview - Financial Statement'!C12</f>
        <v>0</v>
      </c>
      <c r="D2" s="501"/>
      <c r="E2" s="501"/>
      <c r="F2" s="501"/>
      <c r="G2" s="501"/>
      <c r="H2" s="501"/>
      <c r="I2" s="501"/>
      <c r="J2" s="501"/>
      <c r="K2" s="265"/>
      <c r="L2" s="265"/>
      <c r="M2" s="265"/>
      <c r="N2" s="265"/>
      <c r="O2" s="222"/>
      <c r="P2" s="222"/>
      <c r="Q2" s="222"/>
      <c r="R2" s="222"/>
      <c r="S2" s="222"/>
      <c r="T2" s="265"/>
      <c r="U2" s="265"/>
      <c r="V2" s="265"/>
      <c r="W2" s="265"/>
      <c r="X2" s="265"/>
      <c r="Y2" s="265"/>
      <c r="Z2" s="267"/>
      <c r="AB2" s="223"/>
      <c r="AP2" s="289"/>
    </row>
    <row r="3" spans="1:44" s="221" customFormat="1" ht="15" thickBot="1" x14ac:dyDescent="0.35">
      <c r="A3" s="261" t="s">
        <v>1</v>
      </c>
      <c r="C3" s="501">
        <f>'Overview - Financial Statement'!B13</f>
        <v>0</v>
      </c>
      <c r="D3" s="501"/>
      <c r="E3" s="501"/>
      <c r="F3" s="501"/>
      <c r="G3" s="501"/>
      <c r="H3" s="501"/>
      <c r="I3" s="501"/>
      <c r="J3" s="501"/>
      <c r="K3" s="265"/>
      <c r="L3" s="265"/>
      <c r="M3" s="265"/>
      <c r="N3" s="265"/>
      <c r="O3" s="222"/>
      <c r="P3" s="222"/>
      <c r="Q3" s="222"/>
      <c r="R3" s="222"/>
      <c r="S3" s="222"/>
      <c r="T3" s="265"/>
      <c r="U3" s="265"/>
      <c r="V3" s="265"/>
      <c r="W3" s="265"/>
      <c r="X3" s="265"/>
      <c r="Y3" s="265"/>
      <c r="Z3" s="222"/>
      <c r="AA3" s="223" t="s">
        <v>224</v>
      </c>
      <c r="AB3" s="223"/>
      <c r="AC3" s="224"/>
      <c r="AD3" s="223"/>
      <c r="AE3" s="223"/>
      <c r="AI3" s="223"/>
      <c r="AP3" s="289"/>
    </row>
    <row r="4" spans="1:44" s="226" customFormat="1" ht="15" thickBot="1" x14ac:dyDescent="0.35">
      <c r="A4" s="261" t="s">
        <v>0</v>
      </c>
      <c r="B4" s="273"/>
      <c r="C4" s="265" t="str">
        <f>'Overview - Financial Statement'!B14</f>
        <v>20xx-xxxx</v>
      </c>
      <c r="D4" s="275"/>
      <c r="E4" s="331"/>
      <c r="F4" s="275"/>
      <c r="G4" s="291" t="s">
        <v>34</v>
      </c>
      <c r="H4" s="292">
        <f>'Overview - Financial Statement'!H14</f>
        <v>0</v>
      </c>
      <c r="I4" s="301" t="s">
        <v>4</v>
      </c>
      <c r="J4" s="302">
        <f>'Overview - Financial Statement'!J14</f>
        <v>0</v>
      </c>
      <c r="O4" s="225"/>
      <c r="P4" s="225"/>
      <c r="Q4" s="225"/>
      <c r="R4" s="225"/>
      <c r="S4" s="225"/>
      <c r="T4" s="271"/>
      <c r="W4" s="271"/>
      <c r="X4" s="271"/>
      <c r="Y4" s="272"/>
      <c r="Z4" s="225"/>
      <c r="AA4" s="227" t="s">
        <v>225</v>
      </c>
      <c r="AB4" s="348" t="str">
        <f>'Overview - Financial Statement'!$A$46</f>
        <v>EUR</v>
      </c>
      <c r="AC4" s="349">
        <f>'Overview - Financial Statement'!$A$47</f>
        <v>0</v>
      </c>
      <c r="AD4" s="349">
        <f>'Overview - Financial Statement'!$A$48</f>
        <v>0</v>
      </c>
      <c r="AE4" s="349">
        <f>'Overview - Financial Statement'!$A$49</f>
        <v>0</v>
      </c>
      <c r="AF4" s="349">
        <f>'Overview - Financial Statement'!$A$50</f>
        <v>0</v>
      </c>
      <c r="AG4" s="349">
        <f>'Overview - Financial Statement'!$A$51</f>
        <v>0</v>
      </c>
      <c r="AH4" s="349">
        <f>'Overview - Financial Statement'!$A$52</f>
        <v>0</v>
      </c>
      <c r="AI4" s="349">
        <f>'Overview - Financial Statement'!$A$53</f>
        <v>0</v>
      </c>
      <c r="AJ4" s="349">
        <f>'Overview - Financial Statement'!$A$54</f>
        <v>0</v>
      </c>
      <c r="AK4" s="349">
        <f>'Overview - Financial Statement'!$A$55</f>
        <v>0</v>
      </c>
      <c r="AL4" s="349">
        <f>'Overview - Financial Statement'!$A$56</f>
        <v>0</v>
      </c>
      <c r="AM4" s="349">
        <f>'Overview - Financial Statement'!$A$57</f>
        <v>0</v>
      </c>
      <c r="AN4" s="349">
        <f>'Overview - Financial Statement'!$A$58</f>
        <v>0</v>
      </c>
      <c r="AO4" s="349">
        <f>'Overview - Financial Statement'!$A$59</f>
        <v>0</v>
      </c>
      <c r="AP4" s="349">
        <f>'Overview - Financial Statement'!$A$60</f>
        <v>0</v>
      </c>
    </row>
    <row r="5" spans="1:44" s="226" customFormat="1" x14ac:dyDescent="0.3">
      <c r="A5" s="261"/>
      <c r="B5" s="273"/>
      <c r="C5" s="265"/>
      <c r="D5" s="266"/>
      <c r="E5" s="331"/>
      <c r="F5" s="266"/>
      <c r="G5" s="275"/>
      <c r="H5" s="275"/>
      <c r="I5" s="295"/>
      <c r="J5" s="303"/>
      <c r="K5" s="276"/>
      <c r="L5" s="276"/>
      <c r="O5" s="271"/>
      <c r="P5" s="271"/>
      <c r="Q5" s="271"/>
      <c r="R5" s="271"/>
      <c r="S5" s="272"/>
      <c r="T5" s="225"/>
      <c r="Z5" s="225"/>
      <c r="AA5" s="227" t="s">
        <v>226</v>
      </c>
      <c r="AB5" s="396">
        <v>1</v>
      </c>
      <c r="AC5" s="391">
        <f>'List of incomes'!W4</f>
        <v>0</v>
      </c>
      <c r="AD5" s="391">
        <f>'List of incomes'!X4</f>
        <v>0</v>
      </c>
      <c r="AE5" s="391">
        <f>'List of incomes'!Y4</f>
        <v>0</v>
      </c>
      <c r="AF5" s="391">
        <f>'List of incomes'!Z4</f>
        <v>0</v>
      </c>
      <c r="AG5" s="391">
        <f>'List of incomes'!AA4</f>
        <v>0</v>
      </c>
      <c r="AH5" s="391">
        <f>'List of incomes'!AB4</f>
        <v>0</v>
      </c>
      <c r="AI5" s="391">
        <f>'List of incomes'!AC4</f>
        <v>0</v>
      </c>
      <c r="AJ5" s="391">
        <f>'List of incomes'!AD4</f>
        <v>0</v>
      </c>
      <c r="AK5" s="391">
        <f>'List of incomes'!AE4</f>
        <v>0</v>
      </c>
      <c r="AL5" s="391">
        <f>'List of incomes'!AF4</f>
        <v>0</v>
      </c>
      <c r="AM5" s="391">
        <f>'List of incomes'!AG4</f>
        <v>0</v>
      </c>
      <c r="AN5" s="391">
        <f>'List of incomes'!AH4</f>
        <v>0</v>
      </c>
      <c r="AO5" s="391">
        <f>'List of incomes'!AI4</f>
        <v>0</v>
      </c>
      <c r="AP5" s="391">
        <f>'List of incomes'!AJ4</f>
        <v>0</v>
      </c>
    </row>
    <row r="6" spans="1:44" x14ac:dyDescent="0.3">
      <c r="A6" s="180" t="s">
        <v>5</v>
      </c>
      <c r="B6" s="173"/>
      <c r="C6" s="173"/>
      <c r="D6" s="173"/>
      <c r="E6" s="333"/>
      <c r="F6" s="173"/>
      <c r="G6" s="173"/>
      <c r="H6" s="173"/>
      <c r="I6" s="173"/>
      <c r="K6" s="173"/>
      <c r="L6" s="173"/>
      <c r="M6" s="173"/>
      <c r="N6" s="173"/>
      <c r="O6" s="173"/>
      <c r="P6" s="173"/>
      <c r="Q6" s="173"/>
      <c r="R6" s="173"/>
      <c r="S6" s="173"/>
      <c r="T6" s="173"/>
      <c r="U6" s="173"/>
      <c r="V6" s="173"/>
      <c r="X6" s="173"/>
      <c r="Y6" s="173"/>
      <c r="Z6" s="173"/>
      <c r="AA6" s="227" t="s">
        <v>496</v>
      </c>
      <c r="AB6" s="392">
        <f>'Overview - Financial Statement'!$B$46</f>
        <v>1</v>
      </c>
      <c r="AC6" s="392">
        <f>'Overview - Financial Statement'!$B$47</f>
        <v>0</v>
      </c>
      <c r="AD6" s="392">
        <f>'Overview - Financial Statement'!$B$48</f>
        <v>0</v>
      </c>
      <c r="AE6" s="392">
        <f>'Overview - Financial Statement'!$B$49</f>
        <v>0</v>
      </c>
      <c r="AF6" s="392">
        <f>'Overview - Financial Statement'!$B$50</f>
        <v>0</v>
      </c>
      <c r="AG6" s="392">
        <f>'Overview - Financial Statement'!$B$51</f>
        <v>0</v>
      </c>
      <c r="AH6" s="392">
        <f>'Overview - Financial Statement'!$B$52</f>
        <v>0</v>
      </c>
      <c r="AI6" s="392">
        <f>'Overview - Financial Statement'!$B$53</f>
        <v>0</v>
      </c>
      <c r="AJ6" s="392">
        <f>'Overview - Financial Statement'!$B$54</f>
        <v>0</v>
      </c>
      <c r="AK6" s="392">
        <f>'Overview - Financial Statement'!$B$55</f>
        <v>0</v>
      </c>
      <c r="AL6" s="392">
        <f>'Overview - Financial Statement'!$B$56</f>
        <v>0</v>
      </c>
      <c r="AM6" s="392">
        <f>'Overview - Financial Statement'!$B$57</f>
        <v>0</v>
      </c>
      <c r="AN6" s="392">
        <f>'Overview - Financial Statement'!$B$58</f>
        <v>0</v>
      </c>
      <c r="AO6" s="392">
        <f>'Overview - Financial Statement'!$B$59</f>
        <v>0</v>
      </c>
      <c r="AP6" s="392">
        <f>'Overview - Financial Statement'!$B$60</f>
        <v>0</v>
      </c>
    </row>
    <row r="7" spans="1:44" ht="30" customHeight="1" x14ac:dyDescent="0.3">
      <c r="A7" s="476" t="s">
        <v>423</v>
      </c>
      <c r="B7" s="476"/>
      <c r="C7" s="476"/>
      <c r="D7" s="476"/>
      <c r="E7" s="476"/>
      <c r="F7" s="476"/>
      <c r="G7" s="476"/>
      <c r="H7" s="476"/>
      <c r="I7" s="476"/>
      <c r="J7" s="476"/>
      <c r="K7" s="476"/>
      <c r="L7" s="237"/>
      <c r="M7" s="237"/>
      <c r="N7" s="173"/>
      <c r="O7" s="173"/>
      <c r="P7" s="173"/>
      <c r="Q7" s="173"/>
      <c r="R7" s="173"/>
      <c r="S7" s="173"/>
      <c r="T7" s="173"/>
      <c r="U7" s="173"/>
      <c r="V7" s="173"/>
      <c r="X7" s="173"/>
      <c r="Y7" s="173"/>
      <c r="Z7" s="173"/>
    </row>
    <row r="8" spans="1:44" ht="15" thickBot="1" x14ac:dyDescent="0.35">
      <c r="A8" s="304"/>
      <c r="B8" s="304"/>
      <c r="C8" s="304"/>
      <c r="D8" s="304"/>
      <c r="E8" s="334"/>
      <c r="F8" s="323"/>
      <c r="G8" s="304"/>
      <c r="H8" s="304"/>
      <c r="I8" s="304"/>
      <c r="J8" s="304"/>
      <c r="K8" s="304"/>
      <c r="L8" s="237"/>
      <c r="M8" s="237"/>
      <c r="N8" s="173"/>
      <c r="O8" s="173"/>
      <c r="P8" s="173"/>
      <c r="Q8" s="173"/>
      <c r="R8" s="173"/>
      <c r="S8" s="173"/>
      <c r="T8" s="173"/>
      <c r="U8" s="173"/>
      <c r="V8" s="173"/>
      <c r="X8" s="173"/>
      <c r="Y8" s="173"/>
      <c r="Z8" s="173"/>
    </row>
    <row r="9" spans="1:44" ht="24" thickBot="1" x14ac:dyDescent="0.35">
      <c r="A9" s="240" t="s">
        <v>468</v>
      </c>
      <c r="X9" s="537" t="s">
        <v>46</v>
      </c>
      <c r="Y9" s="539"/>
      <c r="AA9" s="193"/>
      <c r="AC9" s="264"/>
      <c r="AD9" s="193"/>
      <c r="AE9" s="193"/>
      <c r="AF9" s="193"/>
      <c r="AG9" s="193"/>
      <c r="AJ9" s="277" t="s">
        <v>228</v>
      </c>
      <c r="AK9" s="277" t="s">
        <v>228</v>
      </c>
      <c r="AM9" s="278" t="s">
        <v>228</v>
      </c>
      <c r="AN9" s="278" t="s">
        <v>228</v>
      </c>
      <c r="AO9" s="278" t="s">
        <v>228</v>
      </c>
      <c r="AP9" s="277" t="s">
        <v>228</v>
      </c>
      <c r="AQ9" s="277" t="s">
        <v>228</v>
      </c>
      <c r="AR9" s="277" t="s">
        <v>228</v>
      </c>
    </row>
    <row r="10" spans="1:44" ht="15" thickBot="1" x14ac:dyDescent="0.35">
      <c r="A10" s="347" t="s">
        <v>470</v>
      </c>
      <c r="X10" s="306">
        <f>SUM(X14:X1213)</f>
        <v>0</v>
      </c>
      <c r="Y10" s="298">
        <f>SUM(Z14:Z1213)</f>
        <v>0</v>
      </c>
      <c r="AA10" s="193"/>
      <c r="AC10" s="264"/>
      <c r="AD10" s="193"/>
      <c r="AE10" s="193"/>
      <c r="AF10" s="193"/>
      <c r="AG10" s="193"/>
      <c r="AJ10" s="398">
        <f>SUM(AJ14:AJ1213)</f>
        <v>0</v>
      </c>
      <c r="AK10" s="398">
        <f>SUM(AK14:AK1213)</f>
        <v>0</v>
      </c>
      <c r="AM10" s="399">
        <f t="shared" ref="AM10:AR10" si="0">SUM(AM14:AM1213)</f>
        <v>0</v>
      </c>
      <c r="AN10" s="399">
        <f t="shared" si="0"/>
        <v>0</v>
      </c>
      <c r="AO10" s="399">
        <f t="shared" si="0"/>
        <v>0</v>
      </c>
      <c r="AP10" s="398">
        <f t="shared" si="0"/>
        <v>0</v>
      </c>
      <c r="AQ10" s="398">
        <f t="shared" si="0"/>
        <v>0</v>
      </c>
      <c r="AR10" s="398">
        <f t="shared" si="0"/>
        <v>0</v>
      </c>
    </row>
    <row r="11" spans="1:44" ht="44.25" customHeight="1" thickBot="1" x14ac:dyDescent="0.35">
      <c r="A11" s="525" t="s">
        <v>52</v>
      </c>
      <c r="B11" s="525" t="s">
        <v>39</v>
      </c>
      <c r="C11" s="563" t="s">
        <v>159</v>
      </c>
      <c r="D11" s="564"/>
      <c r="E11" s="565"/>
      <c r="F11" s="565"/>
      <c r="G11" s="566"/>
      <c r="H11" s="550" t="s">
        <v>449</v>
      </c>
      <c r="I11" s="551"/>
      <c r="J11" s="552"/>
      <c r="K11" s="532" t="s">
        <v>163</v>
      </c>
      <c r="L11" s="534"/>
      <c r="M11" s="532" t="s">
        <v>165</v>
      </c>
      <c r="N11" s="534"/>
      <c r="O11" s="528" t="s">
        <v>161</v>
      </c>
      <c r="P11" s="528" t="s">
        <v>511</v>
      </c>
      <c r="Q11" s="554" t="s">
        <v>157</v>
      </c>
      <c r="R11" s="555"/>
      <c r="S11" s="555"/>
      <c r="T11" s="556"/>
      <c r="U11" s="567" t="s">
        <v>43</v>
      </c>
      <c r="V11" s="525" t="s">
        <v>49</v>
      </c>
      <c r="W11" s="525" t="s">
        <v>38</v>
      </c>
      <c r="X11" s="522" t="s">
        <v>35</v>
      </c>
      <c r="Y11" s="525" t="s">
        <v>426</v>
      </c>
      <c r="AA11" s="513" t="s">
        <v>217</v>
      </c>
      <c r="AB11" s="513" t="s">
        <v>240</v>
      </c>
      <c r="AC11" s="513" t="s">
        <v>233</v>
      </c>
      <c r="AD11" s="513" t="s">
        <v>237</v>
      </c>
      <c r="AE11" s="513" t="s">
        <v>234</v>
      </c>
      <c r="AF11" s="513" t="s">
        <v>236</v>
      </c>
      <c r="AG11" s="513" t="s">
        <v>235</v>
      </c>
      <c r="AH11" s="513" t="s">
        <v>220</v>
      </c>
      <c r="AI11" s="513" t="s">
        <v>221</v>
      </c>
      <c r="AJ11" s="513" t="s">
        <v>35</v>
      </c>
      <c r="AK11" s="513" t="s">
        <v>227</v>
      </c>
      <c r="AL11" s="513" t="s">
        <v>222</v>
      </c>
      <c r="AM11" s="513" t="s">
        <v>230</v>
      </c>
      <c r="AN11" s="513" t="s">
        <v>239</v>
      </c>
      <c r="AO11" s="513" t="s">
        <v>238</v>
      </c>
      <c r="AP11" s="513" t="s">
        <v>241</v>
      </c>
      <c r="AQ11" s="513" t="s">
        <v>223</v>
      </c>
      <c r="AR11" s="513" t="s">
        <v>231</v>
      </c>
    </row>
    <row r="12" spans="1:44" ht="45" customHeight="1" thickBot="1" x14ac:dyDescent="0.35">
      <c r="A12" s="526"/>
      <c r="B12" s="526"/>
      <c r="C12" s="570" t="s">
        <v>51</v>
      </c>
      <c r="D12" s="571"/>
      <c r="E12" s="544" t="s">
        <v>485</v>
      </c>
      <c r="F12" s="525" t="s">
        <v>427</v>
      </c>
      <c r="G12" s="525" t="s">
        <v>486</v>
      </c>
      <c r="H12" s="550" t="s">
        <v>53</v>
      </c>
      <c r="I12" s="525" t="s">
        <v>36</v>
      </c>
      <c r="J12" s="552" t="s">
        <v>158</v>
      </c>
      <c r="K12" s="546" t="s">
        <v>164</v>
      </c>
      <c r="L12" s="546" t="s">
        <v>36</v>
      </c>
      <c r="M12" s="546" t="s">
        <v>164</v>
      </c>
      <c r="N12" s="546" t="s">
        <v>36</v>
      </c>
      <c r="O12" s="573"/>
      <c r="P12" s="573"/>
      <c r="Q12" s="557" t="s">
        <v>162</v>
      </c>
      <c r="R12" s="559" t="s">
        <v>428</v>
      </c>
      <c r="S12" s="559" t="s">
        <v>429</v>
      </c>
      <c r="T12" s="561" t="s">
        <v>179</v>
      </c>
      <c r="U12" s="568"/>
      <c r="V12" s="526"/>
      <c r="W12" s="526"/>
      <c r="X12" s="523"/>
      <c r="Y12" s="526"/>
      <c r="AA12" s="513"/>
      <c r="AB12" s="513"/>
      <c r="AC12" s="513"/>
      <c r="AD12" s="513"/>
      <c r="AE12" s="513"/>
      <c r="AF12" s="513"/>
      <c r="AG12" s="513"/>
      <c r="AH12" s="513"/>
      <c r="AI12" s="513"/>
      <c r="AJ12" s="513"/>
      <c r="AK12" s="513"/>
      <c r="AL12" s="513"/>
      <c r="AM12" s="513"/>
      <c r="AN12" s="513"/>
      <c r="AO12" s="513"/>
      <c r="AP12" s="513"/>
      <c r="AQ12" s="513"/>
      <c r="AR12" s="513"/>
    </row>
    <row r="13" spans="1:44" s="285" customFormat="1" ht="30.75" customHeight="1" thickBot="1" x14ac:dyDescent="0.35">
      <c r="A13" s="527"/>
      <c r="B13" s="527"/>
      <c r="C13" s="307" t="s">
        <v>424</v>
      </c>
      <c r="D13" s="308" t="s">
        <v>425</v>
      </c>
      <c r="E13" s="545"/>
      <c r="F13" s="527"/>
      <c r="G13" s="527"/>
      <c r="H13" s="572"/>
      <c r="I13" s="527"/>
      <c r="J13" s="553"/>
      <c r="K13" s="547"/>
      <c r="L13" s="547"/>
      <c r="M13" s="547"/>
      <c r="N13" s="547"/>
      <c r="O13" s="529"/>
      <c r="P13" s="529"/>
      <c r="Q13" s="558"/>
      <c r="R13" s="560"/>
      <c r="S13" s="560"/>
      <c r="T13" s="562"/>
      <c r="U13" s="569"/>
      <c r="V13" s="527"/>
      <c r="W13" s="527"/>
      <c r="X13" s="524"/>
      <c r="Y13" s="527"/>
      <c r="Z13" s="284" t="s">
        <v>177</v>
      </c>
      <c r="AA13" s="513"/>
      <c r="AB13" s="513"/>
      <c r="AC13" s="513"/>
      <c r="AD13" s="513"/>
      <c r="AE13" s="513"/>
      <c r="AF13" s="513"/>
      <c r="AG13" s="513"/>
      <c r="AH13" s="513"/>
      <c r="AI13" s="513"/>
      <c r="AJ13" s="513"/>
      <c r="AK13" s="513"/>
      <c r="AL13" s="513"/>
      <c r="AM13" s="513"/>
      <c r="AN13" s="513"/>
      <c r="AO13" s="513"/>
      <c r="AP13" s="513"/>
      <c r="AQ13" s="513"/>
      <c r="AR13" s="513"/>
    </row>
    <row r="14" spans="1:44" x14ac:dyDescent="0.3">
      <c r="A14" s="252">
        <v>1</v>
      </c>
      <c r="B14" s="146"/>
      <c r="C14" s="148"/>
      <c r="D14" s="157"/>
      <c r="E14" s="336"/>
      <c r="F14" s="343" t="str">
        <f>IF(E14="","",LOOKUP(E14,'Work Programme'!$A$8:$A$207,'Work Programme'!$B$8:$B$207))</f>
        <v/>
      </c>
      <c r="G14" s="157"/>
      <c r="H14" s="146"/>
      <c r="I14" s="146"/>
      <c r="J14" s="146"/>
      <c r="K14" s="146"/>
      <c r="L14" s="146"/>
      <c r="M14" s="146"/>
      <c r="N14" s="428"/>
      <c r="O14" s="429"/>
      <c r="P14" s="429"/>
      <c r="Q14" s="158"/>
      <c r="R14" s="158"/>
      <c r="S14" s="158"/>
      <c r="T14" s="255" t="str">
        <f>IF((Q14="")*AND(R14="")*AND(S14=""),"",SUM(Q14:S14))</f>
        <v/>
      </c>
      <c r="U14" s="148"/>
      <c r="V14" s="153"/>
      <c r="W14" s="254" t="str">
        <f>IF(V14="","",VLOOKUP(V14,'Overview - Financial Statement'!$A$46:$B$60,2,FALSE))</f>
        <v/>
      </c>
      <c r="X14" s="255" t="str">
        <f>IF(W14="","",T14/W14)</f>
        <v/>
      </c>
      <c r="Y14" s="153"/>
      <c r="Z14" s="238">
        <f>IF(Y14="YES",X14,0)</f>
        <v>0</v>
      </c>
      <c r="AA14" s="193" t="s">
        <v>44</v>
      </c>
      <c r="AB14" s="173"/>
      <c r="AC14" s="193" t="str">
        <f>IF(V14="","",(IF(OR(C14&lt;=($H$4-1),C14&gt;=($J$4+1),D14&lt;=($H$4-1),D14&gt;=($J$4+1)),"CHECK DATES","OK")))</f>
        <v/>
      </c>
      <c r="AD14" s="187" t="str">
        <f>IF(S14&gt;0,S14/(O14+0.5)/P14/AI14,"")</f>
        <v/>
      </c>
      <c r="AE14" s="187" t="str">
        <f>IF(S14&gt;0,(VLOOKUP(N14,ISO!$B$4:$D$43,3,FALSE)),"")</f>
        <v/>
      </c>
      <c r="AF14" s="187" t="str">
        <f>IF(R14&gt;0,R14/O14/P14/AI14,"")</f>
        <v/>
      </c>
      <c r="AG14" s="187" t="str">
        <f>IF(R14&gt;0,(VLOOKUP(N14,ISO!$B$4:$D$43,2,FALSE)),"")</f>
        <v/>
      </c>
      <c r="AH14" s="193" t="str">
        <f>IF(V14="","",V14)</f>
        <v/>
      </c>
      <c r="AI14" s="397" t="str">
        <f>IF(V14="","",IF(HLOOKUP(V14,$AB$4:$AP$5,2,FALSE)="",W14,IF(W14&lt;&gt;HLOOKUP(V14,$AB$4:$AP$5,2,FALSE),HLOOKUP(V14,$AB$4:$AP$5,2,FALSE),W14)))</f>
        <v/>
      </c>
      <c r="AJ14" s="257" t="str">
        <f>IF(W14="","",IF(AI14=1,X14,T14/AI14))</f>
        <v/>
      </c>
      <c r="AK14" s="257" t="str">
        <f>IF(AJ14="","",IF(AI14=1,0,AJ14-X14))</f>
        <v/>
      </c>
      <c r="AL14" s="193" t="str">
        <f>IF(X14=0,"",(IF(U14="","CHECK DATES","OK")))</f>
        <v>CHECK DATES</v>
      </c>
      <c r="AM14" s="257" t="str">
        <f>IF(OR(AA14="NO",AC14="CHECK DATES",AL14="CHECK DATES"),AJ14,"")</f>
        <v/>
      </c>
      <c r="AN14" s="288">
        <f>IF(AA14="NO","",IF(AD14&gt;AE14,(AD14-AE14)*O14,0)+IF(AF14&gt;AG14,(AF14-AG14)*O14,0))</f>
        <v>0</v>
      </c>
      <c r="AO14" s="286">
        <v>0</v>
      </c>
      <c r="AP14" s="257">
        <f>IF(OR(AA14="NO",AM14&gt;0,AN14&gt;0,AO14&gt;0)*(AND(OR(Y14="NO",Y14=""))),SUM(AM14:AO14),"")</f>
        <v>0</v>
      </c>
      <c r="AQ14" s="257" t="str">
        <f>IF(OR(AA14="NO",AM14&gt;0,AN14&gt;0)*(AND(OR(Y14="YES"))),SUM(AM14:AN14),"")</f>
        <v/>
      </c>
      <c r="AR14" s="257">
        <f>IF(Y14="YES",AJ14,0)</f>
        <v>0</v>
      </c>
    </row>
    <row r="15" spans="1:44" x14ac:dyDescent="0.3">
      <c r="A15" s="287">
        <v>2</v>
      </c>
      <c r="B15" s="150"/>
      <c r="C15" s="148"/>
      <c r="D15" s="157"/>
      <c r="E15" s="336"/>
      <c r="F15" s="343" t="str">
        <f>IF(E15="","",LOOKUP(E15,'Work Programme'!$A$8:$A$207,'Work Programme'!$B$8:$B$207))</f>
        <v/>
      </c>
      <c r="G15" s="159"/>
      <c r="H15" s="150"/>
      <c r="I15" s="150"/>
      <c r="J15" s="150"/>
      <c r="K15" s="146"/>
      <c r="L15" s="146"/>
      <c r="M15" s="146"/>
      <c r="N15" s="428"/>
      <c r="O15" s="429"/>
      <c r="P15" s="429"/>
      <c r="Q15" s="160"/>
      <c r="R15" s="160"/>
      <c r="S15" s="160"/>
      <c r="T15" s="255" t="str">
        <f t="shared" ref="T15:T78" si="1">IF((Q15="")*AND(R15="")*AND(S15=""),"",SUM(Q15:S15))</f>
        <v/>
      </c>
      <c r="U15" s="152"/>
      <c r="V15" s="154"/>
      <c r="W15" s="254" t="str">
        <f>IF(V15="","",VLOOKUP(V15,'Overview - Financial Statement'!$A$46:$B$60,2,FALSE))</f>
        <v/>
      </c>
      <c r="X15" s="255" t="str">
        <f t="shared" ref="X15:X78" si="2">IF(W15="","",T15/W15)</f>
        <v/>
      </c>
      <c r="Y15" s="153"/>
      <c r="Z15" s="238">
        <f>IF(Y15="YES",X15,0)</f>
        <v>0</v>
      </c>
      <c r="AA15" s="193" t="s">
        <v>44</v>
      </c>
      <c r="AB15" s="173"/>
      <c r="AC15" s="193" t="str">
        <f>IF(V15="","",(IF(OR(C15&lt;=($H$4-1),C15&gt;=($J$4+1),D15&lt;=($H$4-1),D15&gt;=($J$4+1)),"CHECK DATES","OK")))</f>
        <v/>
      </c>
      <c r="AD15" s="187" t="str">
        <f t="shared" ref="AD15:AD17" si="3">IF(S15&gt;0,S15/(O15+0.5)/P15/AI15,"")</f>
        <v/>
      </c>
      <c r="AE15" s="187" t="str">
        <f>IF(S15&gt;0,(VLOOKUP(N15,ISO!$B$4:$D$43,3,FALSE)),"")</f>
        <v/>
      </c>
      <c r="AF15" s="187" t="str">
        <f t="shared" ref="AF15:AF17" si="4">IF(R15&gt;0,R15/O15/P15/AI15,"")</f>
        <v/>
      </c>
      <c r="AG15" s="187" t="str">
        <f>IF(R15&gt;0,(VLOOKUP(N15,ISO!$B$4:$D$43,2,FALSE)),"")</f>
        <v/>
      </c>
      <c r="AH15" s="193" t="str">
        <f>IF(V15="","",V15)</f>
        <v/>
      </c>
      <c r="AI15" s="397" t="str">
        <f>IF(V15="","",IF(HLOOKUP(V15,$AB$4:$AP$5,2,FALSE)="",W15,IF(W15&lt;&gt;HLOOKUP(V15,$AB$4:$AP$5,2,FALSE),HLOOKUP(V15,$AB$4:$AP$5,2,FALSE),W15)))</f>
        <v/>
      </c>
      <c r="AJ15" s="257" t="str">
        <f>IF(W15="","",IF(AI15=1,X15,T15/AI15))</f>
        <v/>
      </c>
      <c r="AK15" s="257" t="str">
        <f>IF(AJ15="","",IF(AI15=1,0,AJ15-X15))</f>
        <v/>
      </c>
      <c r="AL15" s="193" t="str">
        <f>IF(X15=0,"",(IF(U15="","CHECK DATES","OK")))</f>
        <v>CHECK DATES</v>
      </c>
      <c r="AM15" s="257" t="str">
        <f>IF(OR(AA15="NO",AC15="CHECK DATES",AL15="CHECK DATES"),AJ15,"")</f>
        <v/>
      </c>
      <c r="AN15" s="288">
        <f>IF(AA15="NO","",IF(AD15&gt;AE15,(AD15-AE15)*O15,0)+IF(AF15&gt;AG15,(AF15-AG15)*O15,0))</f>
        <v>0</v>
      </c>
      <c r="AO15" s="286">
        <v>0</v>
      </c>
      <c r="AP15" s="257">
        <f>IF(OR(AA15="NO",AM15&gt;0,AN15&gt;0,AO15&gt;0)*(AND(OR(Y15="NO",Y15=""))),SUM(AM15:AO15),"")</f>
        <v>0</v>
      </c>
      <c r="AQ15" s="257" t="str">
        <f>IF(OR(AA15="NO",AM15&gt;0,AN15&gt;0)*(AND(OR(Y15="YES"))),SUM(AM15:AN15),"")</f>
        <v/>
      </c>
      <c r="AR15" s="257">
        <f>IF(Y15="YES",AJ15,0)</f>
        <v>0</v>
      </c>
    </row>
    <row r="16" spans="1:44" x14ac:dyDescent="0.3">
      <c r="A16" s="287">
        <v>3</v>
      </c>
      <c r="B16" s="150"/>
      <c r="C16" s="152"/>
      <c r="D16" s="159"/>
      <c r="E16" s="337"/>
      <c r="F16" s="343" t="str">
        <f>IF(E16="","",LOOKUP(E16,'Work Programme'!$A$8:$A$207,'Work Programme'!$B$8:$B$207))</f>
        <v/>
      </c>
      <c r="G16" s="159"/>
      <c r="H16" s="150"/>
      <c r="I16" s="150"/>
      <c r="J16" s="150"/>
      <c r="K16" s="150"/>
      <c r="L16" s="150"/>
      <c r="M16" s="150"/>
      <c r="N16" s="430"/>
      <c r="O16" s="431"/>
      <c r="P16" s="431"/>
      <c r="Q16" s="160"/>
      <c r="R16" s="160"/>
      <c r="S16" s="160"/>
      <c r="T16" s="255" t="str">
        <f t="shared" si="1"/>
        <v/>
      </c>
      <c r="U16" s="152"/>
      <c r="V16" s="154"/>
      <c r="W16" s="254" t="str">
        <f>IF(V16="","",VLOOKUP(V16,'Overview - Financial Statement'!$A$46:$B$60,2,FALSE))</f>
        <v/>
      </c>
      <c r="X16" s="255" t="str">
        <f t="shared" si="2"/>
        <v/>
      </c>
      <c r="Y16" s="153"/>
      <c r="Z16" s="238">
        <f t="shared" ref="Z16:Z79" si="5">IF(Y16="YES",X16,0)</f>
        <v>0</v>
      </c>
      <c r="AA16" s="193" t="s">
        <v>44</v>
      </c>
      <c r="AB16" s="173"/>
      <c r="AC16" s="193" t="str">
        <f t="shared" ref="AC16:AC17" si="6">IF(V16="","",(IF(OR(C16&lt;=($H$4-1),C16&gt;=($J$4+1),D16&lt;=($H$4-1),D16&gt;=($J$4+1)),"CHECK DATES","OK")))</f>
        <v/>
      </c>
      <c r="AD16" s="187" t="str">
        <f t="shared" si="3"/>
        <v/>
      </c>
      <c r="AE16" s="187" t="str">
        <f>IF(S16&gt;0,(VLOOKUP(N16,ISO!$B$4:$D$43,3,FALSE)),"")</f>
        <v/>
      </c>
      <c r="AF16" s="187" t="str">
        <f t="shared" si="4"/>
        <v/>
      </c>
      <c r="AG16" s="187" t="str">
        <f>IF(R16&gt;0,(VLOOKUP(N16,ISO!$B$4:$D$43,2,FALSE)),"")</f>
        <v/>
      </c>
      <c r="AH16" s="193" t="str">
        <f t="shared" ref="AH16:AH17" si="7">IF(V16="","",V16)</f>
        <v/>
      </c>
      <c r="AI16" s="397" t="str">
        <f t="shared" ref="AI16:AI17" si="8">IF(V16="","",IF(HLOOKUP(V16,$AB$4:$AP$5,2,FALSE)="",W16,IF(W16&lt;&gt;HLOOKUP(V16,$AB$4:$AP$5,2,FALSE),HLOOKUP(V16,$AB$4:$AP$5,2,FALSE),W16)))</f>
        <v/>
      </c>
      <c r="AJ16" s="257" t="str">
        <f t="shared" ref="AJ16:AJ17" si="9">IF(W16="","",IF(AI16=1,X16,T16/AI16))</f>
        <v/>
      </c>
      <c r="AK16" s="257" t="str">
        <f t="shared" ref="AK16:AK17" si="10">IF(AJ16="","",IF(AI16=1,0,AJ16-X16))</f>
        <v/>
      </c>
      <c r="AL16" s="193" t="str">
        <f t="shared" ref="AL16:AL17" si="11">IF(X16=0,"",(IF(U16="","CHECK DATES","OK")))</f>
        <v>CHECK DATES</v>
      </c>
      <c r="AM16" s="257" t="str">
        <f t="shared" ref="AM16:AM17" si="12">IF(OR(AA16="NO",AC16="CHECK DATES",AL16="CHECK DATES"),AJ16,"")</f>
        <v/>
      </c>
      <c r="AN16" s="288">
        <f t="shared" ref="AN16:AN17" si="13">IF(AA16="NO","",IF(AD16&gt;AE16,(AD16-AE16)*O16,0)+IF(AF16&gt;AG16,(AF16-AG16)*O16,0))</f>
        <v>0</v>
      </c>
      <c r="AO16" s="286">
        <v>0</v>
      </c>
      <c r="AP16" s="257">
        <f t="shared" ref="AP16:AP17" si="14">IF(OR(AA16="NO",AM16&gt;0,AN16&gt;0,AO16&gt;0)*(AND(OR(Y16="NO",Y16=""))),SUM(AM16:AO16),"")</f>
        <v>0</v>
      </c>
      <c r="AQ16" s="257" t="str">
        <f t="shared" ref="AQ16:AQ17" si="15">IF(OR(AA16="NO",AM16&gt;0,AN16&gt;0)*(AND(OR(Y16="YES"))),SUM(AM16:AN16),"")</f>
        <v/>
      </c>
      <c r="AR16" s="257">
        <f t="shared" ref="AR16:AR17" si="16">IF(Y16="YES",AJ16,0)</f>
        <v>0</v>
      </c>
    </row>
    <row r="17" spans="1:44" x14ac:dyDescent="0.3">
      <c r="A17" s="287">
        <v>4</v>
      </c>
      <c r="B17" s="150"/>
      <c r="C17" s="152"/>
      <c r="D17" s="159"/>
      <c r="E17" s="337"/>
      <c r="F17" s="343" t="str">
        <f>IF(E17="","",LOOKUP(E17,'Work Programme'!$A$8:$A$207,'Work Programme'!$B$8:$B$207))</f>
        <v/>
      </c>
      <c r="G17" s="159"/>
      <c r="H17" s="150"/>
      <c r="I17" s="150"/>
      <c r="J17" s="150"/>
      <c r="K17" s="150"/>
      <c r="L17" s="150"/>
      <c r="M17" s="150"/>
      <c r="N17" s="430"/>
      <c r="O17" s="431"/>
      <c r="P17" s="431"/>
      <c r="Q17" s="160"/>
      <c r="R17" s="160"/>
      <c r="S17" s="160"/>
      <c r="T17" s="255" t="str">
        <f t="shared" si="1"/>
        <v/>
      </c>
      <c r="U17" s="152"/>
      <c r="V17" s="154"/>
      <c r="W17" s="254" t="str">
        <f>IF(V17="","",VLOOKUP(V17,'Overview - Financial Statement'!$A$46:$B$60,2,FALSE))</f>
        <v/>
      </c>
      <c r="X17" s="255" t="str">
        <f t="shared" si="2"/>
        <v/>
      </c>
      <c r="Y17" s="153"/>
      <c r="Z17" s="238">
        <f t="shared" si="5"/>
        <v>0</v>
      </c>
      <c r="AA17" s="193" t="s">
        <v>44</v>
      </c>
      <c r="AB17" s="173"/>
      <c r="AC17" s="193" t="str">
        <f t="shared" si="6"/>
        <v/>
      </c>
      <c r="AD17" s="187" t="str">
        <f t="shared" si="3"/>
        <v/>
      </c>
      <c r="AE17" s="187" t="str">
        <f>IF(S17&gt;0,(VLOOKUP(N17,ISO!$B$4:$D$43,3,FALSE)),"")</f>
        <v/>
      </c>
      <c r="AF17" s="187" t="str">
        <f t="shared" si="4"/>
        <v/>
      </c>
      <c r="AG17" s="187" t="str">
        <f>IF(R17&gt;0,(VLOOKUP(N17,ISO!$B$4:$D$43,2,FALSE)),"")</f>
        <v/>
      </c>
      <c r="AH17" s="193" t="str">
        <f t="shared" si="7"/>
        <v/>
      </c>
      <c r="AI17" s="397" t="str">
        <f t="shared" si="8"/>
        <v/>
      </c>
      <c r="AJ17" s="257" t="str">
        <f t="shared" si="9"/>
        <v/>
      </c>
      <c r="AK17" s="257" t="str">
        <f t="shared" si="10"/>
        <v/>
      </c>
      <c r="AL17" s="193" t="str">
        <f t="shared" si="11"/>
        <v>CHECK DATES</v>
      </c>
      <c r="AM17" s="257" t="str">
        <f t="shared" si="12"/>
        <v/>
      </c>
      <c r="AN17" s="288">
        <f t="shared" si="13"/>
        <v>0</v>
      </c>
      <c r="AO17" s="286">
        <v>0</v>
      </c>
      <c r="AP17" s="257">
        <f t="shared" si="14"/>
        <v>0</v>
      </c>
      <c r="AQ17" s="257" t="str">
        <f t="shared" si="15"/>
        <v/>
      </c>
      <c r="AR17" s="257">
        <f t="shared" si="16"/>
        <v>0</v>
      </c>
    </row>
    <row r="18" spans="1:44" x14ac:dyDescent="0.3">
      <c r="A18" s="287">
        <v>5</v>
      </c>
      <c r="B18" s="150"/>
      <c r="C18" s="152"/>
      <c r="D18" s="159"/>
      <c r="E18" s="337"/>
      <c r="F18" s="343" t="str">
        <f>IF(E18="","",LOOKUP(E18,'Work Programme'!$A$8:$A$207,'Work Programme'!$B$8:$B$207))</f>
        <v/>
      </c>
      <c r="G18" s="159"/>
      <c r="H18" s="150"/>
      <c r="I18" s="150"/>
      <c r="J18" s="150"/>
      <c r="K18" s="150"/>
      <c r="L18" s="150"/>
      <c r="M18" s="150"/>
      <c r="N18" s="430"/>
      <c r="O18" s="431"/>
      <c r="P18" s="431"/>
      <c r="Q18" s="160"/>
      <c r="R18" s="160"/>
      <c r="S18" s="160"/>
      <c r="T18" s="255" t="str">
        <f t="shared" si="1"/>
        <v/>
      </c>
      <c r="U18" s="152"/>
      <c r="V18" s="154"/>
      <c r="W18" s="254" t="str">
        <f>IF(V18="","",VLOOKUP(V18,'Overview - Financial Statement'!$A$46:$B$60,2,FALSE))</f>
        <v/>
      </c>
      <c r="X18" s="255" t="str">
        <f t="shared" si="2"/>
        <v/>
      </c>
      <c r="Y18" s="153"/>
      <c r="Z18" s="238">
        <f t="shared" si="5"/>
        <v>0</v>
      </c>
      <c r="AA18" s="193" t="s">
        <v>44</v>
      </c>
      <c r="AB18" s="173"/>
      <c r="AC18" s="193" t="str">
        <f t="shared" ref="AC18:AC81" si="17">IF(V18="","",(IF(OR(C18&lt;=($H$4-1),C18&gt;=($J$4+1),D18&lt;=($H$4-1),D18&gt;=($J$4+1)),"CHECK DATES","OK")))</f>
        <v/>
      </c>
      <c r="AD18" s="187" t="str">
        <f t="shared" ref="AD18:AD81" si="18">IF(S18&gt;0,S18/(O18+0.5)/P18/AI18,"")</f>
        <v/>
      </c>
      <c r="AE18" s="187" t="str">
        <f>IF(S18&gt;0,(VLOOKUP(N18,ISO!$B$4:$D$43,3,FALSE)),"")</f>
        <v/>
      </c>
      <c r="AF18" s="187" t="str">
        <f t="shared" ref="AF18:AF81" si="19">IF(R18&gt;0,R18/O18/P18/AI18,"")</f>
        <v/>
      </c>
      <c r="AG18" s="187" t="str">
        <f>IF(R18&gt;0,(VLOOKUP(N18,ISO!$B$4:$D$43,2,FALSE)),"")</f>
        <v/>
      </c>
      <c r="AH18" s="193" t="str">
        <f t="shared" ref="AH18:AH81" si="20">IF(V18="","",V18)</f>
        <v/>
      </c>
      <c r="AI18" s="397" t="str">
        <f t="shared" ref="AI18:AI81" si="21">IF(V18="","",IF(HLOOKUP(V18,$AB$4:$AP$5,2,FALSE)="",W18,IF(W18&lt;&gt;HLOOKUP(V18,$AB$4:$AP$5,2,FALSE),HLOOKUP(V18,$AB$4:$AP$5,2,FALSE),W18)))</f>
        <v/>
      </c>
      <c r="AJ18" s="257" t="str">
        <f t="shared" ref="AJ18:AJ81" si="22">IF(W18="","",IF(AI18=1,X18,T18/AI18))</f>
        <v/>
      </c>
      <c r="AK18" s="257" t="str">
        <f t="shared" ref="AK18:AK81" si="23">IF(AJ18="","",IF(AI18=1,0,AJ18-X18))</f>
        <v/>
      </c>
      <c r="AL18" s="193" t="str">
        <f t="shared" ref="AL18:AL81" si="24">IF(X18=0,"",(IF(U18="","CHECK DATES","OK")))</f>
        <v>CHECK DATES</v>
      </c>
      <c r="AM18" s="257" t="str">
        <f t="shared" ref="AM18:AM81" si="25">IF(OR(AA18="NO",AC18="CHECK DATES",AL18="CHECK DATES"),AJ18,"")</f>
        <v/>
      </c>
      <c r="AN18" s="288">
        <f t="shared" ref="AN18:AN81" si="26">IF(AA18="NO","",IF(AD18&gt;AE18,(AD18-AE18)*O18,0)+IF(AF18&gt;AG18,(AF18-AG18)*O18,0))</f>
        <v>0</v>
      </c>
      <c r="AO18" s="286">
        <v>0</v>
      </c>
      <c r="AP18" s="257">
        <f t="shared" ref="AP18:AP81" si="27">IF(OR(AA18="NO",AM18&gt;0,AN18&gt;0,AO18&gt;0)*(AND(OR(Y18="NO",Y18=""))),SUM(AM18:AO18),"")</f>
        <v>0</v>
      </c>
      <c r="AQ18" s="257" t="str">
        <f t="shared" ref="AQ18:AQ81" si="28">IF(OR(AA18="NO",AM18&gt;0,AN18&gt;0)*(AND(OR(Y18="YES"))),SUM(AM18:AN18),"")</f>
        <v/>
      </c>
      <c r="AR18" s="257">
        <f t="shared" ref="AR18:AR81" si="29">IF(Y18="YES",AJ18,0)</f>
        <v>0</v>
      </c>
    </row>
    <row r="19" spans="1:44" x14ac:dyDescent="0.3">
      <c r="A19" s="287">
        <v>6</v>
      </c>
      <c r="B19" s="150"/>
      <c r="C19" s="152"/>
      <c r="D19" s="159"/>
      <c r="E19" s="337"/>
      <c r="F19" s="343" t="str">
        <f>IF(E19="","",LOOKUP(E19,'Work Programme'!$A$8:$A$207,'Work Programme'!$B$8:$B$207))</f>
        <v/>
      </c>
      <c r="G19" s="159"/>
      <c r="H19" s="150"/>
      <c r="I19" s="150"/>
      <c r="J19" s="150"/>
      <c r="K19" s="150"/>
      <c r="L19" s="150"/>
      <c r="M19" s="150"/>
      <c r="N19" s="430"/>
      <c r="O19" s="431"/>
      <c r="P19" s="431"/>
      <c r="Q19" s="160"/>
      <c r="R19" s="160"/>
      <c r="S19" s="160"/>
      <c r="T19" s="255" t="str">
        <f t="shared" si="1"/>
        <v/>
      </c>
      <c r="U19" s="152"/>
      <c r="V19" s="154"/>
      <c r="W19" s="254" t="str">
        <f>IF(V19="","",VLOOKUP(V19,'Overview - Financial Statement'!$A$46:$B$60,2,FALSE))</f>
        <v/>
      </c>
      <c r="X19" s="255" t="str">
        <f t="shared" si="2"/>
        <v/>
      </c>
      <c r="Y19" s="153"/>
      <c r="Z19" s="238">
        <f t="shared" si="5"/>
        <v>0</v>
      </c>
      <c r="AA19" s="193" t="s">
        <v>44</v>
      </c>
      <c r="AB19" s="173"/>
      <c r="AC19" s="193" t="str">
        <f t="shared" si="17"/>
        <v/>
      </c>
      <c r="AD19" s="187" t="str">
        <f t="shared" si="18"/>
        <v/>
      </c>
      <c r="AE19" s="187" t="str">
        <f>IF(S19&gt;0,(VLOOKUP(N19,ISO!$B$4:$D$43,3,FALSE)),"")</f>
        <v/>
      </c>
      <c r="AF19" s="187" t="str">
        <f t="shared" si="19"/>
        <v/>
      </c>
      <c r="AG19" s="187" t="str">
        <f>IF(R19&gt;0,(VLOOKUP(N19,ISO!$B$4:$D$43,2,FALSE)),"")</f>
        <v/>
      </c>
      <c r="AH19" s="193" t="str">
        <f t="shared" si="20"/>
        <v/>
      </c>
      <c r="AI19" s="397" t="str">
        <f t="shared" si="21"/>
        <v/>
      </c>
      <c r="AJ19" s="257" t="str">
        <f t="shared" si="22"/>
        <v/>
      </c>
      <c r="AK19" s="257" t="str">
        <f t="shared" si="23"/>
        <v/>
      </c>
      <c r="AL19" s="193" t="str">
        <f t="shared" si="24"/>
        <v>CHECK DATES</v>
      </c>
      <c r="AM19" s="257" t="str">
        <f t="shared" si="25"/>
        <v/>
      </c>
      <c r="AN19" s="288">
        <f t="shared" si="26"/>
        <v>0</v>
      </c>
      <c r="AO19" s="286">
        <v>0</v>
      </c>
      <c r="AP19" s="257">
        <f t="shared" si="27"/>
        <v>0</v>
      </c>
      <c r="AQ19" s="257" t="str">
        <f t="shared" si="28"/>
        <v/>
      </c>
      <c r="AR19" s="257">
        <f t="shared" si="29"/>
        <v>0</v>
      </c>
    </row>
    <row r="20" spans="1:44" x14ac:dyDescent="0.3">
      <c r="A20" s="287">
        <v>7</v>
      </c>
      <c r="B20" s="150"/>
      <c r="C20" s="152"/>
      <c r="D20" s="159"/>
      <c r="E20" s="337"/>
      <c r="F20" s="343" t="str">
        <f>IF(E20="","",LOOKUP(E20,'Work Programme'!$A$8:$A$207,'Work Programme'!$B$8:$B$207))</f>
        <v/>
      </c>
      <c r="G20" s="159"/>
      <c r="H20" s="150"/>
      <c r="I20" s="150"/>
      <c r="J20" s="150"/>
      <c r="K20" s="150"/>
      <c r="L20" s="150"/>
      <c r="M20" s="150"/>
      <c r="N20" s="430"/>
      <c r="O20" s="431"/>
      <c r="P20" s="431"/>
      <c r="Q20" s="160"/>
      <c r="R20" s="160"/>
      <c r="S20" s="160"/>
      <c r="T20" s="255" t="str">
        <f t="shared" si="1"/>
        <v/>
      </c>
      <c r="U20" s="152"/>
      <c r="V20" s="154"/>
      <c r="W20" s="254" t="str">
        <f>IF(V20="","",VLOOKUP(V20,'Overview - Financial Statement'!$A$46:$B$60,2,FALSE))</f>
        <v/>
      </c>
      <c r="X20" s="255" t="str">
        <f t="shared" si="2"/>
        <v/>
      </c>
      <c r="Y20" s="153"/>
      <c r="Z20" s="238">
        <f t="shared" si="5"/>
        <v>0</v>
      </c>
      <c r="AA20" s="193" t="s">
        <v>44</v>
      </c>
      <c r="AB20" s="173"/>
      <c r="AC20" s="193" t="str">
        <f t="shared" si="17"/>
        <v/>
      </c>
      <c r="AD20" s="187" t="str">
        <f t="shared" si="18"/>
        <v/>
      </c>
      <c r="AE20" s="187" t="str">
        <f>IF(S20&gt;0,(VLOOKUP(N20,ISO!$B$4:$D$43,3,FALSE)),"")</f>
        <v/>
      </c>
      <c r="AF20" s="187" t="str">
        <f t="shared" si="19"/>
        <v/>
      </c>
      <c r="AG20" s="187" t="str">
        <f>IF(R20&gt;0,(VLOOKUP(N20,ISO!$B$4:$D$43,2,FALSE)),"")</f>
        <v/>
      </c>
      <c r="AH20" s="193" t="str">
        <f t="shared" si="20"/>
        <v/>
      </c>
      <c r="AI20" s="397" t="str">
        <f t="shared" si="21"/>
        <v/>
      </c>
      <c r="AJ20" s="257" t="str">
        <f t="shared" si="22"/>
        <v/>
      </c>
      <c r="AK20" s="257" t="str">
        <f t="shared" si="23"/>
        <v/>
      </c>
      <c r="AL20" s="193" t="str">
        <f t="shared" si="24"/>
        <v>CHECK DATES</v>
      </c>
      <c r="AM20" s="257" t="str">
        <f t="shared" si="25"/>
        <v/>
      </c>
      <c r="AN20" s="288">
        <f t="shared" si="26"/>
        <v>0</v>
      </c>
      <c r="AO20" s="286">
        <v>0</v>
      </c>
      <c r="AP20" s="257">
        <f t="shared" si="27"/>
        <v>0</v>
      </c>
      <c r="AQ20" s="257" t="str">
        <f t="shared" si="28"/>
        <v/>
      </c>
      <c r="AR20" s="257">
        <f t="shared" si="29"/>
        <v>0</v>
      </c>
    </row>
    <row r="21" spans="1:44" x14ac:dyDescent="0.3">
      <c r="A21" s="287">
        <v>8</v>
      </c>
      <c r="B21" s="150"/>
      <c r="C21" s="152"/>
      <c r="D21" s="159"/>
      <c r="E21" s="337"/>
      <c r="F21" s="343" t="str">
        <f>IF(E21="","",LOOKUP(E21,'Work Programme'!$A$8:$A$207,'Work Programme'!$B$8:$B$207))</f>
        <v/>
      </c>
      <c r="G21" s="159"/>
      <c r="H21" s="150"/>
      <c r="I21" s="150"/>
      <c r="J21" s="150"/>
      <c r="K21" s="150"/>
      <c r="L21" s="150"/>
      <c r="M21" s="150"/>
      <c r="N21" s="430"/>
      <c r="O21" s="431"/>
      <c r="P21" s="431"/>
      <c r="Q21" s="160"/>
      <c r="R21" s="160"/>
      <c r="S21" s="160"/>
      <c r="T21" s="255" t="str">
        <f t="shared" si="1"/>
        <v/>
      </c>
      <c r="U21" s="152"/>
      <c r="V21" s="154"/>
      <c r="W21" s="254" t="str">
        <f>IF(V21="","",VLOOKUP(V21,'Overview - Financial Statement'!$A$46:$B$60,2,FALSE))</f>
        <v/>
      </c>
      <c r="X21" s="255" t="str">
        <f t="shared" si="2"/>
        <v/>
      </c>
      <c r="Y21" s="153"/>
      <c r="Z21" s="238">
        <f t="shared" si="5"/>
        <v>0</v>
      </c>
      <c r="AA21" s="193" t="s">
        <v>44</v>
      </c>
      <c r="AB21" s="173"/>
      <c r="AC21" s="193" t="str">
        <f t="shared" si="17"/>
        <v/>
      </c>
      <c r="AD21" s="187" t="str">
        <f t="shared" si="18"/>
        <v/>
      </c>
      <c r="AE21" s="187" t="str">
        <f>IF(S21&gt;0,(VLOOKUP(N21,ISO!$B$4:$D$43,3,FALSE)),"")</f>
        <v/>
      </c>
      <c r="AF21" s="187" t="str">
        <f t="shared" si="19"/>
        <v/>
      </c>
      <c r="AG21" s="187" t="str">
        <f>IF(R21&gt;0,(VLOOKUP(N21,ISO!$B$4:$D$43,2,FALSE)),"")</f>
        <v/>
      </c>
      <c r="AH21" s="193" t="str">
        <f t="shared" si="20"/>
        <v/>
      </c>
      <c r="AI21" s="397" t="str">
        <f t="shared" si="21"/>
        <v/>
      </c>
      <c r="AJ21" s="257" t="str">
        <f t="shared" si="22"/>
        <v/>
      </c>
      <c r="AK21" s="257" t="str">
        <f t="shared" si="23"/>
        <v/>
      </c>
      <c r="AL21" s="193" t="str">
        <f t="shared" si="24"/>
        <v>CHECK DATES</v>
      </c>
      <c r="AM21" s="257" t="str">
        <f t="shared" si="25"/>
        <v/>
      </c>
      <c r="AN21" s="288">
        <f t="shared" si="26"/>
        <v>0</v>
      </c>
      <c r="AO21" s="286">
        <v>0</v>
      </c>
      <c r="AP21" s="257">
        <f t="shared" si="27"/>
        <v>0</v>
      </c>
      <c r="AQ21" s="257" t="str">
        <f t="shared" si="28"/>
        <v/>
      </c>
      <c r="AR21" s="257">
        <f t="shared" si="29"/>
        <v>0</v>
      </c>
    </row>
    <row r="22" spans="1:44" x14ac:dyDescent="0.3">
      <c r="A22" s="287">
        <v>9</v>
      </c>
      <c r="B22" s="150"/>
      <c r="C22" s="152"/>
      <c r="D22" s="159"/>
      <c r="E22" s="337"/>
      <c r="F22" s="343" t="str">
        <f>IF(E22="","",LOOKUP(E22,'Work Programme'!$A$8:$A$207,'Work Programme'!$B$8:$B$207))</f>
        <v/>
      </c>
      <c r="G22" s="159"/>
      <c r="H22" s="150"/>
      <c r="I22" s="150"/>
      <c r="J22" s="150"/>
      <c r="K22" s="150"/>
      <c r="L22" s="150"/>
      <c r="M22" s="150"/>
      <c r="N22" s="430"/>
      <c r="O22" s="431"/>
      <c r="P22" s="431"/>
      <c r="Q22" s="160"/>
      <c r="R22" s="160"/>
      <c r="S22" s="160"/>
      <c r="T22" s="255" t="str">
        <f t="shared" si="1"/>
        <v/>
      </c>
      <c r="U22" s="152"/>
      <c r="V22" s="154"/>
      <c r="W22" s="254" t="str">
        <f>IF(V22="","",VLOOKUP(V22,'Overview - Financial Statement'!$A$46:$B$60,2,FALSE))</f>
        <v/>
      </c>
      <c r="X22" s="255" t="str">
        <f t="shared" si="2"/>
        <v/>
      </c>
      <c r="Y22" s="153"/>
      <c r="Z22" s="238">
        <f t="shared" si="5"/>
        <v>0</v>
      </c>
      <c r="AA22" s="193" t="s">
        <v>44</v>
      </c>
      <c r="AB22" s="173"/>
      <c r="AC22" s="193" t="str">
        <f t="shared" si="17"/>
        <v/>
      </c>
      <c r="AD22" s="187" t="str">
        <f t="shared" si="18"/>
        <v/>
      </c>
      <c r="AE22" s="187" t="str">
        <f>IF(S22&gt;0,(VLOOKUP(N22,ISO!$B$4:$D$43,3,FALSE)),"")</f>
        <v/>
      </c>
      <c r="AF22" s="187" t="str">
        <f t="shared" si="19"/>
        <v/>
      </c>
      <c r="AG22" s="187" t="str">
        <f>IF(R22&gt;0,(VLOOKUP(N22,ISO!$B$4:$D$43,2,FALSE)),"")</f>
        <v/>
      </c>
      <c r="AH22" s="193" t="str">
        <f t="shared" si="20"/>
        <v/>
      </c>
      <c r="AI22" s="397" t="str">
        <f t="shared" si="21"/>
        <v/>
      </c>
      <c r="AJ22" s="257" t="str">
        <f t="shared" si="22"/>
        <v/>
      </c>
      <c r="AK22" s="257" t="str">
        <f t="shared" si="23"/>
        <v/>
      </c>
      <c r="AL22" s="193" t="str">
        <f t="shared" si="24"/>
        <v>CHECK DATES</v>
      </c>
      <c r="AM22" s="257" t="str">
        <f t="shared" si="25"/>
        <v/>
      </c>
      <c r="AN22" s="288">
        <f t="shared" si="26"/>
        <v>0</v>
      </c>
      <c r="AO22" s="286">
        <v>0</v>
      </c>
      <c r="AP22" s="257">
        <f t="shared" si="27"/>
        <v>0</v>
      </c>
      <c r="AQ22" s="257" t="str">
        <f t="shared" si="28"/>
        <v/>
      </c>
      <c r="AR22" s="257">
        <f t="shared" si="29"/>
        <v>0</v>
      </c>
    </row>
    <row r="23" spans="1:44" x14ac:dyDescent="0.3">
      <c r="A23" s="287">
        <v>10</v>
      </c>
      <c r="B23" s="150"/>
      <c r="C23" s="152"/>
      <c r="D23" s="159"/>
      <c r="E23" s="337"/>
      <c r="F23" s="343" t="str">
        <f>IF(E23="","",LOOKUP(E23,'Work Programme'!$A$8:$A$207,'Work Programme'!$B$8:$B$207))</f>
        <v/>
      </c>
      <c r="G23" s="159"/>
      <c r="H23" s="150"/>
      <c r="I23" s="150"/>
      <c r="J23" s="150"/>
      <c r="K23" s="150"/>
      <c r="L23" s="150"/>
      <c r="M23" s="150"/>
      <c r="N23" s="430"/>
      <c r="O23" s="431"/>
      <c r="P23" s="431"/>
      <c r="Q23" s="160"/>
      <c r="R23" s="160"/>
      <c r="S23" s="160"/>
      <c r="T23" s="255" t="str">
        <f t="shared" si="1"/>
        <v/>
      </c>
      <c r="U23" s="152"/>
      <c r="V23" s="154"/>
      <c r="W23" s="254" t="str">
        <f>IF(V23="","",VLOOKUP(V23,'Overview - Financial Statement'!$A$46:$B$60,2,FALSE))</f>
        <v/>
      </c>
      <c r="X23" s="255" t="str">
        <f t="shared" si="2"/>
        <v/>
      </c>
      <c r="Y23" s="153"/>
      <c r="Z23" s="238">
        <f t="shared" si="5"/>
        <v>0</v>
      </c>
      <c r="AA23" s="193" t="s">
        <v>44</v>
      </c>
      <c r="AB23" s="173"/>
      <c r="AC23" s="193" t="str">
        <f t="shared" si="17"/>
        <v/>
      </c>
      <c r="AD23" s="187" t="str">
        <f t="shared" si="18"/>
        <v/>
      </c>
      <c r="AE23" s="187" t="str">
        <f>IF(S23&gt;0,(VLOOKUP(N23,ISO!$B$4:$D$43,3,FALSE)),"")</f>
        <v/>
      </c>
      <c r="AF23" s="187" t="str">
        <f t="shared" si="19"/>
        <v/>
      </c>
      <c r="AG23" s="187" t="str">
        <f>IF(R23&gt;0,(VLOOKUP(N23,ISO!$B$4:$D$43,2,FALSE)),"")</f>
        <v/>
      </c>
      <c r="AH23" s="193" t="str">
        <f t="shared" si="20"/>
        <v/>
      </c>
      <c r="AI23" s="397" t="str">
        <f t="shared" si="21"/>
        <v/>
      </c>
      <c r="AJ23" s="257" t="str">
        <f t="shared" si="22"/>
        <v/>
      </c>
      <c r="AK23" s="257" t="str">
        <f t="shared" si="23"/>
        <v/>
      </c>
      <c r="AL23" s="193" t="str">
        <f t="shared" si="24"/>
        <v>CHECK DATES</v>
      </c>
      <c r="AM23" s="257" t="str">
        <f t="shared" si="25"/>
        <v/>
      </c>
      <c r="AN23" s="288">
        <f t="shared" si="26"/>
        <v>0</v>
      </c>
      <c r="AO23" s="286">
        <v>0</v>
      </c>
      <c r="AP23" s="257">
        <f t="shared" si="27"/>
        <v>0</v>
      </c>
      <c r="AQ23" s="257" t="str">
        <f t="shared" si="28"/>
        <v/>
      </c>
      <c r="AR23" s="257">
        <f t="shared" si="29"/>
        <v>0</v>
      </c>
    </row>
    <row r="24" spans="1:44" x14ac:dyDescent="0.3">
      <c r="A24" s="287">
        <v>11</v>
      </c>
      <c r="B24" s="150"/>
      <c r="C24" s="152"/>
      <c r="D24" s="159"/>
      <c r="E24" s="337"/>
      <c r="F24" s="343" t="str">
        <f>IF(E24="","",LOOKUP(E24,'Work Programme'!$A$8:$A$207,'Work Programme'!$B$8:$B$207))</f>
        <v/>
      </c>
      <c r="G24" s="159"/>
      <c r="H24" s="150"/>
      <c r="I24" s="150"/>
      <c r="J24" s="150"/>
      <c r="K24" s="150"/>
      <c r="L24" s="150"/>
      <c r="M24" s="150"/>
      <c r="N24" s="430"/>
      <c r="O24" s="431"/>
      <c r="P24" s="431"/>
      <c r="Q24" s="160"/>
      <c r="R24" s="160"/>
      <c r="S24" s="160"/>
      <c r="T24" s="255" t="str">
        <f t="shared" si="1"/>
        <v/>
      </c>
      <c r="U24" s="152"/>
      <c r="V24" s="154"/>
      <c r="W24" s="254" t="str">
        <f>IF(V24="","",VLOOKUP(V24,'Overview - Financial Statement'!$A$46:$B$60,2,FALSE))</f>
        <v/>
      </c>
      <c r="X24" s="255" t="str">
        <f t="shared" si="2"/>
        <v/>
      </c>
      <c r="Y24" s="153"/>
      <c r="Z24" s="238">
        <f t="shared" si="5"/>
        <v>0</v>
      </c>
      <c r="AA24" s="193" t="s">
        <v>44</v>
      </c>
      <c r="AB24" s="173"/>
      <c r="AC24" s="193" t="str">
        <f t="shared" si="17"/>
        <v/>
      </c>
      <c r="AD24" s="187" t="str">
        <f t="shared" si="18"/>
        <v/>
      </c>
      <c r="AE24" s="187" t="str">
        <f>IF(S24&gt;0,(VLOOKUP(N24,ISO!$B$4:$D$43,3,FALSE)),"")</f>
        <v/>
      </c>
      <c r="AF24" s="187" t="str">
        <f t="shared" si="19"/>
        <v/>
      </c>
      <c r="AG24" s="187" t="str">
        <f>IF(R24&gt;0,(VLOOKUP(N24,ISO!$B$4:$D$43,2,FALSE)),"")</f>
        <v/>
      </c>
      <c r="AH24" s="193" t="str">
        <f t="shared" si="20"/>
        <v/>
      </c>
      <c r="AI24" s="397" t="str">
        <f t="shared" si="21"/>
        <v/>
      </c>
      <c r="AJ24" s="257" t="str">
        <f t="shared" si="22"/>
        <v/>
      </c>
      <c r="AK24" s="257" t="str">
        <f t="shared" si="23"/>
        <v/>
      </c>
      <c r="AL24" s="193" t="str">
        <f t="shared" si="24"/>
        <v>CHECK DATES</v>
      </c>
      <c r="AM24" s="257" t="str">
        <f t="shared" si="25"/>
        <v/>
      </c>
      <c r="AN24" s="288">
        <f t="shared" si="26"/>
        <v>0</v>
      </c>
      <c r="AO24" s="286">
        <v>0</v>
      </c>
      <c r="AP24" s="257">
        <f t="shared" si="27"/>
        <v>0</v>
      </c>
      <c r="AQ24" s="257" t="str">
        <f t="shared" si="28"/>
        <v/>
      </c>
      <c r="AR24" s="257">
        <f t="shared" si="29"/>
        <v>0</v>
      </c>
    </row>
    <row r="25" spans="1:44" x14ac:dyDescent="0.3">
      <c r="A25" s="287">
        <v>12</v>
      </c>
      <c r="B25" s="150"/>
      <c r="C25" s="152"/>
      <c r="D25" s="159"/>
      <c r="E25" s="337"/>
      <c r="F25" s="343" t="str">
        <f>IF(E25="","",LOOKUP(E25,'Work Programme'!$A$8:$A$207,'Work Programme'!$B$8:$B$207))</f>
        <v/>
      </c>
      <c r="G25" s="159"/>
      <c r="H25" s="150"/>
      <c r="I25" s="150"/>
      <c r="J25" s="150"/>
      <c r="K25" s="150"/>
      <c r="L25" s="150"/>
      <c r="M25" s="150"/>
      <c r="N25" s="430"/>
      <c r="O25" s="431"/>
      <c r="P25" s="431"/>
      <c r="Q25" s="160"/>
      <c r="R25" s="160"/>
      <c r="S25" s="160"/>
      <c r="T25" s="255" t="str">
        <f t="shared" si="1"/>
        <v/>
      </c>
      <c r="U25" s="152"/>
      <c r="V25" s="154"/>
      <c r="W25" s="254" t="str">
        <f>IF(V25="","",VLOOKUP(V25,'Overview - Financial Statement'!$A$46:$B$60,2,FALSE))</f>
        <v/>
      </c>
      <c r="X25" s="255" t="str">
        <f t="shared" si="2"/>
        <v/>
      </c>
      <c r="Y25" s="153"/>
      <c r="Z25" s="238">
        <f t="shared" si="5"/>
        <v>0</v>
      </c>
      <c r="AA25" s="193" t="s">
        <v>44</v>
      </c>
      <c r="AB25" s="173"/>
      <c r="AC25" s="193" t="str">
        <f t="shared" si="17"/>
        <v/>
      </c>
      <c r="AD25" s="187" t="str">
        <f t="shared" si="18"/>
        <v/>
      </c>
      <c r="AE25" s="187" t="str">
        <f>IF(S25&gt;0,(VLOOKUP(N25,ISO!$B$4:$D$43,3,FALSE)),"")</f>
        <v/>
      </c>
      <c r="AF25" s="187" t="str">
        <f t="shared" si="19"/>
        <v/>
      </c>
      <c r="AG25" s="187" t="str">
        <f>IF(R25&gt;0,(VLOOKUP(N25,ISO!$B$4:$D$43,2,FALSE)),"")</f>
        <v/>
      </c>
      <c r="AH25" s="193" t="str">
        <f t="shared" si="20"/>
        <v/>
      </c>
      <c r="AI25" s="397" t="str">
        <f t="shared" si="21"/>
        <v/>
      </c>
      <c r="AJ25" s="257" t="str">
        <f t="shared" si="22"/>
        <v/>
      </c>
      <c r="AK25" s="257" t="str">
        <f t="shared" si="23"/>
        <v/>
      </c>
      <c r="AL25" s="193" t="str">
        <f t="shared" si="24"/>
        <v>CHECK DATES</v>
      </c>
      <c r="AM25" s="257" t="str">
        <f t="shared" si="25"/>
        <v/>
      </c>
      <c r="AN25" s="288">
        <f t="shared" si="26"/>
        <v>0</v>
      </c>
      <c r="AO25" s="286">
        <v>0</v>
      </c>
      <c r="AP25" s="257">
        <f t="shared" si="27"/>
        <v>0</v>
      </c>
      <c r="AQ25" s="257" t="str">
        <f t="shared" si="28"/>
        <v/>
      </c>
      <c r="AR25" s="257">
        <f t="shared" si="29"/>
        <v>0</v>
      </c>
    </row>
    <row r="26" spans="1:44" x14ac:dyDescent="0.3">
      <c r="A26" s="287">
        <v>13</v>
      </c>
      <c r="B26" s="150"/>
      <c r="C26" s="152"/>
      <c r="D26" s="159"/>
      <c r="E26" s="337"/>
      <c r="F26" s="343" t="str">
        <f>IF(E26="","",LOOKUP(E26,'Work Programme'!$A$8:$A$207,'Work Programme'!$B$8:$B$207))</f>
        <v/>
      </c>
      <c r="G26" s="159"/>
      <c r="H26" s="150"/>
      <c r="I26" s="150"/>
      <c r="J26" s="150"/>
      <c r="K26" s="150"/>
      <c r="L26" s="150"/>
      <c r="M26" s="150"/>
      <c r="N26" s="430"/>
      <c r="O26" s="431"/>
      <c r="P26" s="431"/>
      <c r="Q26" s="160"/>
      <c r="R26" s="160"/>
      <c r="S26" s="160"/>
      <c r="T26" s="255" t="str">
        <f t="shared" si="1"/>
        <v/>
      </c>
      <c r="U26" s="152"/>
      <c r="V26" s="154"/>
      <c r="W26" s="254" t="str">
        <f>IF(V26="","",VLOOKUP(V26,'Overview - Financial Statement'!$A$46:$B$60,2,FALSE))</f>
        <v/>
      </c>
      <c r="X26" s="255" t="str">
        <f t="shared" si="2"/>
        <v/>
      </c>
      <c r="Y26" s="153"/>
      <c r="Z26" s="238">
        <f t="shared" si="5"/>
        <v>0</v>
      </c>
      <c r="AA26" s="193" t="s">
        <v>44</v>
      </c>
      <c r="AB26" s="173"/>
      <c r="AC26" s="193" t="str">
        <f t="shared" si="17"/>
        <v/>
      </c>
      <c r="AD26" s="187" t="str">
        <f t="shared" si="18"/>
        <v/>
      </c>
      <c r="AE26" s="187" t="str">
        <f>IF(S26&gt;0,(VLOOKUP(N26,ISO!$B$4:$D$43,3,FALSE)),"")</f>
        <v/>
      </c>
      <c r="AF26" s="187" t="str">
        <f t="shared" si="19"/>
        <v/>
      </c>
      <c r="AG26" s="187" t="str">
        <f>IF(R26&gt;0,(VLOOKUP(N26,ISO!$B$4:$D$43,2,FALSE)),"")</f>
        <v/>
      </c>
      <c r="AH26" s="193" t="str">
        <f t="shared" si="20"/>
        <v/>
      </c>
      <c r="AI26" s="397" t="str">
        <f t="shared" si="21"/>
        <v/>
      </c>
      <c r="AJ26" s="257" t="str">
        <f t="shared" si="22"/>
        <v/>
      </c>
      <c r="AK26" s="257" t="str">
        <f t="shared" si="23"/>
        <v/>
      </c>
      <c r="AL26" s="193" t="str">
        <f t="shared" si="24"/>
        <v>CHECK DATES</v>
      </c>
      <c r="AM26" s="257" t="str">
        <f t="shared" si="25"/>
        <v/>
      </c>
      <c r="AN26" s="288">
        <f t="shared" si="26"/>
        <v>0</v>
      </c>
      <c r="AO26" s="286">
        <v>0</v>
      </c>
      <c r="AP26" s="257">
        <f t="shared" si="27"/>
        <v>0</v>
      </c>
      <c r="AQ26" s="257" t="str">
        <f t="shared" si="28"/>
        <v/>
      </c>
      <c r="AR26" s="257">
        <f t="shared" si="29"/>
        <v>0</v>
      </c>
    </row>
    <row r="27" spans="1:44" x14ac:dyDescent="0.3">
      <c r="A27" s="287">
        <v>14</v>
      </c>
      <c r="B27" s="150"/>
      <c r="C27" s="152"/>
      <c r="D27" s="159"/>
      <c r="E27" s="337"/>
      <c r="F27" s="343" t="str">
        <f>IF(E27="","",LOOKUP(E27,'Work Programme'!$A$8:$A$207,'Work Programme'!$B$8:$B$207))</f>
        <v/>
      </c>
      <c r="G27" s="159"/>
      <c r="H27" s="150"/>
      <c r="I27" s="150"/>
      <c r="J27" s="150"/>
      <c r="K27" s="150"/>
      <c r="L27" s="150"/>
      <c r="M27" s="150"/>
      <c r="N27" s="430"/>
      <c r="O27" s="431"/>
      <c r="P27" s="431"/>
      <c r="Q27" s="160"/>
      <c r="R27" s="160"/>
      <c r="S27" s="160"/>
      <c r="T27" s="255" t="str">
        <f t="shared" si="1"/>
        <v/>
      </c>
      <c r="U27" s="152"/>
      <c r="V27" s="154"/>
      <c r="W27" s="254" t="str">
        <f>IF(V27="","",VLOOKUP(V27,'Overview - Financial Statement'!$A$46:$B$60,2,FALSE))</f>
        <v/>
      </c>
      <c r="X27" s="255" t="str">
        <f t="shared" si="2"/>
        <v/>
      </c>
      <c r="Y27" s="153"/>
      <c r="Z27" s="238">
        <f t="shared" si="5"/>
        <v>0</v>
      </c>
      <c r="AA27" s="193" t="s">
        <v>44</v>
      </c>
      <c r="AB27" s="173"/>
      <c r="AC27" s="193" t="str">
        <f t="shared" si="17"/>
        <v/>
      </c>
      <c r="AD27" s="187" t="str">
        <f t="shared" si="18"/>
        <v/>
      </c>
      <c r="AE27" s="187" t="str">
        <f>IF(S27&gt;0,(VLOOKUP(N27,ISO!$B$4:$D$43,3,FALSE)),"")</f>
        <v/>
      </c>
      <c r="AF27" s="187" t="str">
        <f t="shared" si="19"/>
        <v/>
      </c>
      <c r="AG27" s="187" t="str">
        <f>IF(R27&gt;0,(VLOOKUP(N27,ISO!$B$4:$D$43,2,FALSE)),"")</f>
        <v/>
      </c>
      <c r="AH27" s="193" t="str">
        <f t="shared" si="20"/>
        <v/>
      </c>
      <c r="AI27" s="397" t="str">
        <f t="shared" si="21"/>
        <v/>
      </c>
      <c r="AJ27" s="257" t="str">
        <f t="shared" si="22"/>
        <v/>
      </c>
      <c r="AK27" s="257" t="str">
        <f t="shared" si="23"/>
        <v/>
      </c>
      <c r="AL27" s="193" t="str">
        <f t="shared" si="24"/>
        <v>CHECK DATES</v>
      </c>
      <c r="AM27" s="257" t="str">
        <f t="shared" si="25"/>
        <v/>
      </c>
      <c r="AN27" s="288">
        <f t="shared" si="26"/>
        <v>0</v>
      </c>
      <c r="AO27" s="286">
        <v>0</v>
      </c>
      <c r="AP27" s="257">
        <f t="shared" si="27"/>
        <v>0</v>
      </c>
      <c r="AQ27" s="257" t="str">
        <f t="shared" si="28"/>
        <v/>
      </c>
      <c r="AR27" s="257">
        <f t="shared" si="29"/>
        <v>0</v>
      </c>
    </row>
    <row r="28" spans="1:44" x14ac:dyDescent="0.3">
      <c r="A28" s="287">
        <v>15</v>
      </c>
      <c r="B28" s="150"/>
      <c r="C28" s="152"/>
      <c r="D28" s="159"/>
      <c r="E28" s="337"/>
      <c r="F28" s="343" t="str">
        <f>IF(E28="","",LOOKUP(E28,'Work Programme'!$A$8:$A$207,'Work Programme'!$B$8:$B$207))</f>
        <v/>
      </c>
      <c r="G28" s="159"/>
      <c r="H28" s="150"/>
      <c r="I28" s="150"/>
      <c r="J28" s="150"/>
      <c r="K28" s="150"/>
      <c r="L28" s="150"/>
      <c r="M28" s="150"/>
      <c r="N28" s="430"/>
      <c r="O28" s="431"/>
      <c r="P28" s="431"/>
      <c r="Q28" s="160"/>
      <c r="R28" s="160"/>
      <c r="S28" s="160"/>
      <c r="T28" s="255" t="str">
        <f t="shared" si="1"/>
        <v/>
      </c>
      <c r="U28" s="152"/>
      <c r="V28" s="154"/>
      <c r="W28" s="254" t="str">
        <f>IF(V28="","",VLOOKUP(V28,'Overview - Financial Statement'!$A$46:$B$60,2,FALSE))</f>
        <v/>
      </c>
      <c r="X28" s="255" t="str">
        <f t="shared" si="2"/>
        <v/>
      </c>
      <c r="Y28" s="153"/>
      <c r="Z28" s="238">
        <f t="shared" si="5"/>
        <v>0</v>
      </c>
      <c r="AA28" s="193" t="s">
        <v>44</v>
      </c>
      <c r="AB28" s="173"/>
      <c r="AC28" s="193" t="str">
        <f t="shared" si="17"/>
        <v/>
      </c>
      <c r="AD28" s="187" t="str">
        <f t="shared" si="18"/>
        <v/>
      </c>
      <c r="AE28" s="187" t="str">
        <f>IF(S28&gt;0,(VLOOKUP(N28,ISO!$B$4:$D$43,3,FALSE)),"")</f>
        <v/>
      </c>
      <c r="AF28" s="187" t="str">
        <f t="shared" si="19"/>
        <v/>
      </c>
      <c r="AG28" s="187" t="str">
        <f>IF(R28&gt;0,(VLOOKUP(N28,ISO!$B$4:$D$43,2,FALSE)),"")</f>
        <v/>
      </c>
      <c r="AH28" s="193" t="str">
        <f t="shared" si="20"/>
        <v/>
      </c>
      <c r="AI28" s="397" t="str">
        <f t="shared" si="21"/>
        <v/>
      </c>
      <c r="AJ28" s="257" t="str">
        <f t="shared" si="22"/>
        <v/>
      </c>
      <c r="AK28" s="257" t="str">
        <f t="shared" si="23"/>
        <v/>
      </c>
      <c r="AL28" s="193" t="str">
        <f t="shared" si="24"/>
        <v>CHECK DATES</v>
      </c>
      <c r="AM28" s="257" t="str">
        <f t="shared" si="25"/>
        <v/>
      </c>
      <c r="AN28" s="288">
        <f t="shared" si="26"/>
        <v>0</v>
      </c>
      <c r="AO28" s="286">
        <v>0</v>
      </c>
      <c r="AP28" s="257">
        <f t="shared" si="27"/>
        <v>0</v>
      </c>
      <c r="AQ28" s="257" t="str">
        <f t="shared" si="28"/>
        <v/>
      </c>
      <c r="AR28" s="257">
        <f t="shared" si="29"/>
        <v>0</v>
      </c>
    </row>
    <row r="29" spans="1:44" x14ac:dyDescent="0.3">
      <c r="A29" s="287">
        <v>16</v>
      </c>
      <c r="B29" s="150"/>
      <c r="C29" s="152"/>
      <c r="D29" s="159"/>
      <c r="E29" s="337"/>
      <c r="F29" s="343" t="str">
        <f>IF(E29="","",LOOKUP(E29,'Work Programme'!$A$8:$A$207,'Work Programme'!$B$8:$B$207))</f>
        <v/>
      </c>
      <c r="G29" s="159"/>
      <c r="H29" s="150"/>
      <c r="I29" s="150"/>
      <c r="J29" s="150"/>
      <c r="K29" s="150"/>
      <c r="L29" s="150"/>
      <c r="M29" s="150"/>
      <c r="N29" s="430"/>
      <c r="O29" s="431"/>
      <c r="P29" s="431"/>
      <c r="Q29" s="160"/>
      <c r="R29" s="160"/>
      <c r="S29" s="160"/>
      <c r="T29" s="255" t="str">
        <f t="shared" si="1"/>
        <v/>
      </c>
      <c r="U29" s="152"/>
      <c r="V29" s="154"/>
      <c r="W29" s="254" t="str">
        <f>IF(V29="","",VLOOKUP(V29,'Overview - Financial Statement'!$A$46:$B$60,2,FALSE))</f>
        <v/>
      </c>
      <c r="X29" s="255" t="str">
        <f t="shared" si="2"/>
        <v/>
      </c>
      <c r="Y29" s="153"/>
      <c r="Z29" s="238">
        <f t="shared" si="5"/>
        <v>0</v>
      </c>
      <c r="AA29" s="193" t="s">
        <v>44</v>
      </c>
      <c r="AB29" s="173"/>
      <c r="AC29" s="193" t="str">
        <f t="shared" si="17"/>
        <v/>
      </c>
      <c r="AD29" s="187" t="str">
        <f t="shared" si="18"/>
        <v/>
      </c>
      <c r="AE29" s="187" t="str">
        <f>IF(S29&gt;0,(VLOOKUP(N29,ISO!$B$4:$D$43,3,FALSE)),"")</f>
        <v/>
      </c>
      <c r="AF29" s="187" t="str">
        <f t="shared" si="19"/>
        <v/>
      </c>
      <c r="AG29" s="187" t="str">
        <f>IF(R29&gt;0,(VLOOKUP(N29,ISO!$B$4:$D$43,2,FALSE)),"")</f>
        <v/>
      </c>
      <c r="AH29" s="193" t="str">
        <f t="shared" si="20"/>
        <v/>
      </c>
      <c r="AI29" s="397" t="str">
        <f t="shared" si="21"/>
        <v/>
      </c>
      <c r="AJ29" s="257" t="str">
        <f t="shared" si="22"/>
        <v/>
      </c>
      <c r="AK29" s="257" t="str">
        <f t="shared" si="23"/>
        <v/>
      </c>
      <c r="AL29" s="193" t="str">
        <f t="shared" si="24"/>
        <v>CHECK DATES</v>
      </c>
      <c r="AM29" s="257" t="str">
        <f t="shared" si="25"/>
        <v/>
      </c>
      <c r="AN29" s="288">
        <f t="shared" si="26"/>
        <v>0</v>
      </c>
      <c r="AO29" s="286">
        <v>0</v>
      </c>
      <c r="AP29" s="257">
        <f t="shared" si="27"/>
        <v>0</v>
      </c>
      <c r="AQ29" s="257" t="str">
        <f t="shared" si="28"/>
        <v/>
      </c>
      <c r="AR29" s="257">
        <f t="shared" si="29"/>
        <v>0</v>
      </c>
    </row>
    <row r="30" spans="1:44" x14ac:dyDescent="0.3">
      <c r="A30" s="287">
        <v>17</v>
      </c>
      <c r="B30" s="150"/>
      <c r="C30" s="152"/>
      <c r="D30" s="159"/>
      <c r="E30" s="337"/>
      <c r="F30" s="343" t="str">
        <f>IF(E30="","",LOOKUP(E30,'Work Programme'!$A$8:$A$207,'Work Programme'!$B$8:$B$207))</f>
        <v/>
      </c>
      <c r="G30" s="159"/>
      <c r="H30" s="150"/>
      <c r="I30" s="150"/>
      <c r="J30" s="150"/>
      <c r="K30" s="150"/>
      <c r="L30" s="150"/>
      <c r="M30" s="150"/>
      <c r="N30" s="430"/>
      <c r="O30" s="431"/>
      <c r="P30" s="431"/>
      <c r="Q30" s="160"/>
      <c r="R30" s="160"/>
      <c r="S30" s="160"/>
      <c r="T30" s="255" t="str">
        <f t="shared" si="1"/>
        <v/>
      </c>
      <c r="U30" s="152"/>
      <c r="V30" s="154"/>
      <c r="W30" s="254" t="str">
        <f>IF(V30="","",VLOOKUP(V30,'Overview - Financial Statement'!$A$46:$B$60,2,FALSE))</f>
        <v/>
      </c>
      <c r="X30" s="255" t="str">
        <f t="shared" si="2"/>
        <v/>
      </c>
      <c r="Y30" s="153"/>
      <c r="Z30" s="238">
        <f t="shared" si="5"/>
        <v>0</v>
      </c>
      <c r="AA30" s="193" t="s">
        <v>44</v>
      </c>
      <c r="AB30" s="173"/>
      <c r="AC30" s="193" t="str">
        <f t="shared" si="17"/>
        <v/>
      </c>
      <c r="AD30" s="187" t="str">
        <f t="shared" si="18"/>
        <v/>
      </c>
      <c r="AE30" s="187" t="str">
        <f>IF(S30&gt;0,(VLOOKUP(N30,ISO!$B$4:$D$43,3,FALSE)),"")</f>
        <v/>
      </c>
      <c r="AF30" s="187" t="str">
        <f t="shared" si="19"/>
        <v/>
      </c>
      <c r="AG30" s="187" t="str">
        <f>IF(R30&gt;0,(VLOOKUP(N30,ISO!$B$4:$D$43,2,FALSE)),"")</f>
        <v/>
      </c>
      <c r="AH30" s="193" t="str">
        <f t="shared" si="20"/>
        <v/>
      </c>
      <c r="AI30" s="397" t="str">
        <f t="shared" si="21"/>
        <v/>
      </c>
      <c r="AJ30" s="257" t="str">
        <f t="shared" si="22"/>
        <v/>
      </c>
      <c r="AK30" s="257" t="str">
        <f t="shared" si="23"/>
        <v/>
      </c>
      <c r="AL30" s="193" t="str">
        <f t="shared" si="24"/>
        <v>CHECK DATES</v>
      </c>
      <c r="AM30" s="257" t="str">
        <f t="shared" si="25"/>
        <v/>
      </c>
      <c r="AN30" s="288">
        <f t="shared" si="26"/>
        <v>0</v>
      </c>
      <c r="AO30" s="286">
        <v>0</v>
      </c>
      <c r="AP30" s="257">
        <f t="shared" si="27"/>
        <v>0</v>
      </c>
      <c r="AQ30" s="257" t="str">
        <f t="shared" si="28"/>
        <v/>
      </c>
      <c r="AR30" s="257">
        <f t="shared" si="29"/>
        <v>0</v>
      </c>
    </row>
    <row r="31" spans="1:44" x14ac:dyDescent="0.3">
      <c r="A31" s="287">
        <v>18</v>
      </c>
      <c r="B31" s="150"/>
      <c r="C31" s="152"/>
      <c r="D31" s="159"/>
      <c r="E31" s="337"/>
      <c r="F31" s="343" t="str">
        <f>IF(E31="","",LOOKUP(E31,'Work Programme'!$A$8:$A$207,'Work Programme'!$B$8:$B$207))</f>
        <v/>
      </c>
      <c r="G31" s="159"/>
      <c r="H31" s="150"/>
      <c r="I31" s="150"/>
      <c r="J31" s="150"/>
      <c r="K31" s="150"/>
      <c r="L31" s="150"/>
      <c r="M31" s="150"/>
      <c r="N31" s="430"/>
      <c r="O31" s="431"/>
      <c r="P31" s="431"/>
      <c r="Q31" s="160"/>
      <c r="R31" s="160"/>
      <c r="S31" s="160"/>
      <c r="T31" s="255" t="str">
        <f t="shared" si="1"/>
        <v/>
      </c>
      <c r="U31" s="152"/>
      <c r="V31" s="154"/>
      <c r="W31" s="254" t="str">
        <f>IF(V31="","",VLOOKUP(V31,'Overview - Financial Statement'!$A$46:$B$60,2,FALSE))</f>
        <v/>
      </c>
      <c r="X31" s="255" t="str">
        <f t="shared" si="2"/>
        <v/>
      </c>
      <c r="Y31" s="153"/>
      <c r="Z31" s="238">
        <f t="shared" si="5"/>
        <v>0</v>
      </c>
      <c r="AA31" s="193" t="s">
        <v>44</v>
      </c>
      <c r="AB31" s="173"/>
      <c r="AC31" s="193" t="str">
        <f t="shared" si="17"/>
        <v/>
      </c>
      <c r="AD31" s="187" t="str">
        <f t="shared" si="18"/>
        <v/>
      </c>
      <c r="AE31" s="187" t="str">
        <f>IF(S31&gt;0,(VLOOKUP(N31,ISO!$B$4:$D$43,3,FALSE)),"")</f>
        <v/>
      </c>
      <c r="AF31" s="187" t="str">
        <f t="shared" si="19"/>
        <v/>
      </c>
      <c r="AG31" s="187" t="str">
        <f>IF(R31&gt;0,(VLOOKUP(N31,ISO!$B$4:$D$43,2,FALSE)),"")</f>
        <v/>
      </c>
      <c r="AH31" s="193" t="str">
        <f t="shared" si="20"/>
        <v/>
      </c>
      <c r="AI31" s="397" t="str">
        <f t="shared" si="21"/>
        <v/>
      </c>
      <c r="AJ31" s="257" t="str">
        <f t="shared" si="22"/>
        <v/>
      </c>
      <c r="AK31" s="257" t="str">
        <f t="shared" si="23"/>
        <v/>
      </c>
      <c r="AL31" s="193" t="str">
        <f t="shared" si="24"/>
        <v>CHECK DATES</v>
      </c>
      <c r="AM31" s="257" t="str">
        <f t="shared" si="25"/>
        <v/>
      </c>
      <c r="AN31" s="288">
        <f t="shared" si="26"/>
        <v>0</v>
      </c>
      <c r="AO31" s="286">
        <v>0</v>
      </c>
      <c r="AP31" s="257">
        <f t="shared" si="27"/>
        <v>0</v>
      </c>
      <c r="AQ31" s="257" t="str">
        <f t="shared" si="28"/>
        <v/>
      </c>
      <c r="AR31" s="257">
        <f t="shared" si="29"/>
        <v>0</v>
      </c>
    </row>
    <row r="32" spans="1:44" x14ac:dyDescent="0.3">
      <c r="A32" s="287">
        <v>19</v>
      </c>
      <c r="B32" s="150"/>
      <c r="C32" s="152"/>
      <c r="D32" s="159"/>
      <c r="E32" s="337"/>
      <c r="F32" s="343" t="str">
        <f>IF(E32="","",LOOKUP(E32,'Work Programme'!$A$8:$A$207,'Work Programme'!$B$8:$B$207))</f>
        <v/>
      </c>
      <c r="G32" s="159"/>
      <c r="H32" s="150"/>
      <c r="I32" s="150"/>
      <c r="J32" s="150"/>
      <c r="K32" s="150"/>
      <c r="L32" s="150"/>
      <c r="M32" s="150"/>
      <c r="N32" s="430"/>
      <c r="O32" s="431"/>
      <c r="P32" s="431"/>
      <c r="Q32" s="160"/>
      <c r="R32" s="160"/>
      <c r="S32" s="160"/>
      <c r="T32" s="255" t="str">
        <f t="shared" si="1"/>
        <v/>
      </c>
      <c r="U32" s="152"/>
      <c r="V32" s="154"/>
      <c r="W32" s="254" t="str">
        <f>IF(V32="","",VLOOKUP(V32,'Overview - Financial Statement'!$A$46:$B$60,2,FALSE))</f>
        <v/>
      </c>
      <c r="X32" s="255" t="str">
        <f t="shared" si="2"/>
        <v/>
      </c>
      <c r="Y32" s="153"/>
      <c r="Z32" s="238">
        <f t="shared" si="5"/>
        <v>0</v>
      </c>
      <c r="AA32" s="193" t="s">
        <v>44</v>
      </c>
      <c r="AB32" s="173"/>
      <c r="AC32" s="193" t="str">
        <f t="shared" si="17"/>
        <v/>
      </c>
      <c r="AD32" s="187" t="str">
        <f t="shared" si="18"/>
        <v/>
      </c>
      <c r="AE32" s="187" t="str">
        <f>IF(S32&gt;0,(VLOOKUP(N32,ISO!$B$4:$D$43,3,FALSE)),"")</f>
        <v/>
      </c>
      <c r="AF32" s="187" t="str">
        <f t="shared" si="19"/>
        <v/>
      </c>
      <c r="AG32" s="187" t="str">
        <f>IF(R32&gt;0,(VLOOKUP(N32,ISO!$B$4:$D$43,2,FALSE)),"")</f>
        <v/>
      </c>
      <c r="AH32" s="193" t="str">
        <f t="shared" si="20"/>
        <v/>
      </c>
      <c r="AI32" s="397" t="str">
        <f t="shared" si="21"/>
        <v/>
      </c>
      <c r="AJ32" s="257" t="str">
        <f t="shared" si="22"/>
        <v/>
      </c>
      <c r="AK32" s="257" t="str">
        <f t="shared" si="23"/>
        <v/>
      </c>
      <c r="AL32" s="193" t="str">
        <f t="shared" si="24"/>
        <v>CHECK DATES</v>
      </c>
      <c r="AM32" s="257" t="str">
        <f t="shared" si="25"/>
        <v/>
      </c>
      <c r="AN32" s="288">
        <f t="shared" si="26"/>
        <v>0</v>
      </c>
      <c r="AO32" s="286">
        <v>0</v>
      </c>
      <c r="AP32" s="257">
        <f t="shared" si="27"/>
        <v>0</v>
      </c>
      <c r="AQ32" s="257" t="str">
        <f t="shared" si="28"/>
        <v/>
      </c>
      <c r="AR32" s="257">
        <f t="shared" si="29"/>
        <v>0</v>
      </c>
    </row>
    <row r="33" spans="1:44" x14ac:dyDescent="0.3">
      <c r="A33" s="287">
        <v>20</v>
      </c>
      <c r="B33" s="150"/>
      <c r="C33" s="152"/>
      <c r="D33" s="159"/>
      <c r="E33" s="337"/>
      <c r="F33" s="343" t="str">
        <f>IF(E33="","",LOOKUP(E33,'Work Programme'!$A$8:$A$207,'Work Programme'!$B$8:$B$207))</f>
        <v/>
      </c>
      <c r="G33" s="159"/>
      <c r="H33" s="150"/>
      <c r="I33" s="150"/>
      <c r="J33" s="150"/>
      <c r="K33" s="150"/>
      <c r="L33" s="150"/>
      <c r="M33" s="150"/>
      <c r="N33" s="430"/>
      <c r="O33" s="431"/>
      <c r="P33" s="431"/>
      <c r="Q33" s="160"/>
      <c r="R33" s="160"/>
      <c r="S33" s="160"/>
      <c r="T33" s="255" t="str">
        <f t="shared" si="1"/>
        <v/>
      </c>
      <c r="U33" s="152"/>
      <c r="V33" s="154"/>
      <c r="W33" s="254" t="str">
        <f>IF(V33="","",VLOOKUP(V33,'Overview - Financial Statement'!$A$46:$B$60,2,FALSE))</f>
        <v/>
      </c>
      <c r="X33" s="255" t="str">
        <f t="shared" si="2"/>
        <v/>
      </c>
      <c r="Y33" s="153"/>
      <c r="Z33" s="238">
        <f t="shared" si="5"/>
        <v>0</v>
      </c>
      <c r="AA33" s="193" t="s">
        <v>44</v>
      </c>
      <c r="AB33" s="173"/>
      <c r="AC33" s="193" t="str">
        <f t="shared" si="17"/>
        <v/>
      </c>
      <c r="AD33" s="187" t="str">
        <f t="shared" si="18"/>
        <v/>
      </c>
      <c r="AE33" s="187" t="str">
        <f>IF(S33&gt;0,(VLOOKUP(N33,ISO!$B$4:$D$43,3,FALSE)),"")</f>
        <v/>
      </c>
      <c r="AF33" s="187" t="str">
        <f t="shared" si="19"/>
        <v/>
      </c>
      <c r="AG33" s="187" t="str">
        <f>IF(R33&gt;0,(VLOOKUP(N33,ISO!$B$4:$D$43,2,FALSE)),"")</f>
        <v/>
      </c>
      <c r="AH33" s="193" t="str">
        <f t="shared" si="20"/>
        <v/>
      </c>
      <c r="AI33" s="397" t="str">
        <f t="shared" si="21"/>
        <v/>
      </c>
      <c r="AJ33" s="257" t="str">
        <f t="shared" si="22"/>
        <v/>
      </c>
      <c r="AK33" s="257" t="str">
        <f t="shared" si="23"/>
        <v/>
      </c>
      <c r="AL33" s="193" t="str">
        <f t="shared" si="24"/>
        <v>CHECK DATES</v>
      </c>
      <c r="AM33" s="257" t="str">
        <f t="shared" si="25"/>
        <v/>
      </c>
      <c r="AN33" s="288">
        <f t="shared" si="26"/>
        <v>0</v>
      </c>
      <c r="AO33" s="286">
        <v>0</v>
      </c>
      <c r="AP33" s="257">
        <f t="shared" si="27"/>
        <v>0</v>
      </c>
      <c r="AQ33" s="257" t="str">
        <f t="shared" si="28"/>
        <v/>
      </c>
      <c r="AR33" s="257">
        <f t="shared" si="29"/>
        <v>0</v>
      </c>
    </row>
    <row r="34" spans="1:44" x14ac:dyDescent="0.3">
      <c r="A34" s="287">
        <v>21</v>
      </c>
      <c r="B34" s="150"/>
      <c r="C34" s="152"/>
      <c r="D34" s="159"/>
      <c r="E34" s="337"/>
      <c r="F34" s="343" t="str">
        <f>IF(E34="","",LOOKUP(E34,'Work Programme'!$A$8:$A$207,'Work Programme'!$B$8:$B$207))</f>
        <v/>
      </c>
      <c r="G34" s="159"/>
      <c r="H34" s="150"/>
      <c r="I34" s="150"/>
      <c r="J34" s="150"/>
      <c r="K34" s="150"/>
      <c r="L34" s="150"/>
      <c r="M34" s="150"/>
      <c r="N34" s="430"/>
      <c r="O34" s="431"/>
      <c r="P34" s="431"/>
      <c r="Q34" s="160"/>
      <c r="R34" s="160"/>
      <c r="S34" s="160"/>
      <c r="T34" s="255" t="str">
        <f t="shared" si="1"/>
        <v/>
      </c>
      <c r="U34" s="152"/>
      <c r="V34" s="154"/>
      <c r="W34" s="254" t="str">
        <f>IF(V34="","",VLOOKUP(V34,'Overview - Financial Statement'!$A$46:$B$60,2,FALSE))</f>
        <v/>
      </c>
      <c r="X34" s="255" t="str">
        <f t="shared" si="2"/>
        <v/>
      </c>
      <c r="Y34" s="153"/>
      <c r="Z34" s="238">
        <f t="shared" si="5"/>
        <v>0</v>
      </c>
      <c r="AA34" s="193" t="s">
        <v>44</v>
      </c>
      <c r="AB34" s="173"/>
      <c r="AC34" s="193" t="str">
        <f t="shared" si="17"/>
        <v/>
      </c>
      <c r="AD34" s="187" t="str">
        <f t="shared" si="18"/>
        <v/>
      </c>
      <c r="AE34" s="187" t="str">
        <f>IF(S34&gt;0,(VLOOKUP(N34,ISO!$B$4:$D$43,3,FALSE)),"")</f>
        <v/>
      </c>
      <c r="AF34" s="187" t="str">
        <f t="shared" si="19"/>
        <v/>
      </c>
      <c r="AG34" s="187" t="str">
        <f>IF(R34&gt;0,(VLOOKUP(N34,ISO!$B$4:$D$43,2,FALSE)),"")</f>
        <v/>
      </c>
      <c r="AH34" s="193" t="str">
        <f t="shared" si="20"/>
        <v/>
      </c>
      <c r="AI34" s="397" t="str">
        <f t="shared" si="21"/>
        <v/>
      </c>
      <c r="AJ34" s="257" t="str">
        <f t="shared" si="22"/>
        <v/>
      </c>
      <c r="AK34" s="257" t="str">
        <f t="shared" si="23"/>
        <v/>
      </c>
      <c r="AL34" s="193" t="str">
        <f t="shared" si="24"/>
        <v>CHECK DATES</v>
      </c>
      <c r="AM34" s="257" t="str">
        <f t="shared" si="25"/>
        <v/>
      </c>
      <c r="AN34" s="288">
        <f t="shared" si="26"/>
        <v>0</v>
      </c>
      <c r="AO34" s="286">
        <v>0</v>
      </c>
      <c r="AP34" s="257">
        <f t="shared" si="27"/>
        <v>0</v>
      </c>
      <c r="AQ34" s="257" t="str">
        <f t="shared" si="28"/>
        <v/>
      </c>
      <c r="AR34" s="257">
        <f t="shared" si="29"/>
        <v>0</v>
      </c>
    </row>
    <row r="35" spans="1:44" x14ac:dyDescent="0.3">
      <c r="A35" s="287">
        <v>22</v>
      </c>
      <c r="B35" s="150"/>
      <c r="C35" s="152"/>
      <c r="D35" s="159"/>
      <c r="E35" s="337"/>
      <c r="F35" s="343" t="str">
        <f>IF(E35="","",LOOKUP(E35,'Work Programme'!$A$8:$A$207,'Work Programme'!$B$8:$B$207))</f>
        <v/>
      </c>
      <c r="G35" s="159"/>
      <c r="H35" s="150"/>
      <c r="I35" s="150"/>
      <c r="J35" s="150"/>
      <c r="K35" s="150"/>
      <c r="L35" s="150"/>
      <c r="M35" s="150"/>
      <c r="N35" s="430"/>
      <c r="O35" s="431"/>
      <c r="P35" s="431"/>
      <c r="Q35" s="160"/>
      <c r="R35" s="160"/>
      <c r="S35" s="160"/>
      <c r="T35" s="255" t="str">
        <f t="shared" si="1"/>
        <v/>
      </c>
      <c r="U35" s="152"/>
      <c r="V35" s="154"/>
      <c r="W35" s="254" t="str">
        <f>IF(V35="","",VLOOKUP(V35,'Overview - Financial Statement'!$A$46:$B$60,2,FALSE))</f>
        <v/>
      </c>
      <c r="X35" s="255" t="str">
        <f t="shared" si="2"/>
        <v/>
      </c>
      <c r="Y35" s="153"/>
      <c r="Z35" s="238">
        <f t="shared" si="5"/>
        <v>0</v>
      </c>
      <c r="AA35" s="193" t="s">
        <v>44</v>
      </c>
      <c r="AB35" s="173"/>
      <c r="AC35" s="193" t="str">
        <f t="shared" si="17"/>
        <v/>
      </c>
      <c r="AD35" s="187" t="str">
        <f t="shared" si="18"/>
        <v/>
      </c>
      <c r="AE35" s="187" t="str">
        <f>IF(S35&gt;0,(VLOOKUP(N35,ISO!$B$4:$D$43,3,FALSE)),"")</f>
        <v/>
      </c>
      <c r="AF35" s="187" t="str">
        <f t="shared" si="19"/>
        <v/>
      </c>
      <c r="AG35" s="187" t="str">
        <f>IF(R35&gt;0,(VLOOKUP(N35,ISO!$B$4:$D$43,2,FALSE)),"")</f>
        <v/>
      </c>
      <c r="AH35" s="193" t="str">
        <f t="shared" si="20"/>
        <v/>
      </c>
      <c r="AI35" s="397" t="str">
        <f t="shared" si="21"/>
        <v/>
      </c>
      <c r="AJ35" s="257" t="str">
        <f t="shared" si="22"/>
        <v/>
      </c>
      <c r="AK35" s="257" t="str">
        <f t="shared" si="23"/>
        <v/>
      </c>
      <c r="AL35" s="193" t="str">
        <f t="shared" si="24"/>
        <v>CHECK DATES</v>
      </c>
      <c r="AM35" s="257" t="str">
        <f t="shared" si="25"/>
        <v/>
      </c>
      <c r="AN35" s="288">
        <f t="shared" si="26"/>
        <v>0</v>
      </c>
      <c r="AO35" s="286">
        <v>0</v>
      </c>
      <c r="AP35" s="257">
        <f t="shared" si="27"/>
        <v>0</v>
      </c>
      <c r="AQ35" s="257" t="str">
        <f t="shared" si="28"/>
        <v/>
      </c>
      <c r="AR35" s="257">
        <f t="shared" si="29"/>
        <v>0</v>
      </c>
    </row>
    <row r="36" spans="1:44" x14ac:dyDescent="0.3">
      <c r="A36" s="287">
        <v>23</v>
      </c>
      <c r="B36" s="150"/>
      <c r="C36" s="152"/>
      <c r="D36" s="159"/>
      <c r="E36" s="337"/>
      <c r="F36" s="343" t="str">
        <f>IF(E36="","",LOOKUP(E36,'Work Programme'!$A$8:$A$207,'Work Programme'!$B$8:$B$207))</f>
        <v/>
      </c>
      <c r="G36" s="159"/>
      <c r="H36" s="150"/>
      <c r="I36" s="150"/>
      <c r="J36" s="150"/>
      <c r="K36" s="150"/>
      <c r="L36" s="150"/>
      <c r="M36" s="150"/>
      <c r="N36" s="430"/>
      <c r="O36" s="431"/>
      <c r="P36" s="431"/>
      <c r="Q36" s="160"/>
      <c r="R36" s="160"/>
      <c r="S36" s="160"/>
      <c r="T36" s="255" t="str">
        <f t="shared" si="1"/>
        <v/>
      </c>
      <c r="U36" s="152"/>
      <c r="V36" s="154"/>
      <c r="W36" s="254" t="str">
        <f>IF(V36="","",VLOOKUP(V36,'Overview - Financial Statement'!$A$46:$B$60,2,FALSE))</f>
        <v/>
      </c>
      <c r="X36" s="255" t="str">
        <f t="shared" si="2"/>
        <v/>
      </c>
      <c r="Y36" s="153"/>
      <c r="Z36" s="238">
        <f t="shared" si="5"/>
        <v>0</v>
      </c>
      <c r="AA36" s="193" t="s">
        <v>44</v>
      </c>
      <c r="AB36" s="173"/>
      <c r="AC36" s="193" t="str">
        <f t="shared" si="17"/>
        <v/>
      </c>
      <c r="AD36" s="187" t="str">
        <f t="shared" si="18"/>
        <v/>
      </c>
      <c r="AE36" s="187" t="str">
        <f>IF(S36&gt;0,(VLOOKUP(N36,ISO!$B$4:$D$43,3,FALSE)),"")</f>
        <v/>
      </c>
      <c r="AF36" s="187" t="str">
        <f t="shared" si="19"/>
        <v/>
      </c>
      <c r="AG36" s="187" t="str">
        <f>IF(R36&gt;0,(VLOOKUP(N36,ISO!$B$4:$D$43,2,FALSE)),"")</f>
        <v/>
      </c>
      <c r="AH36" s="193" t="str">
        <f t="shared" si="20"/>
        <v/>
      </c>
      <c r="AI36" s="397" t="str">
        <f t="shared" si="21"/>
        <v/>
      </c>
      <c r="AJ36" s="257" t="str">
        <f t="shared" si="22"/>
        <v/>
      </c>
      <c r="AK36" s="257" t="str">
        <f t="shared" si="23"/>
        <v/>
      </c>
      <c r="AL36" s="193" t="str">
        <f t="shared" si="24"/>
        <v>CHECK DATES</v>
      </c>
      <c r="AM36" s="257" t="str">
        <f t="shared" si="25"/>
        <v/>
      </c>
      <c r="AN36" s="288">
        <f t="shared" si="26"/>
        <v>0</v>
      </c>
      <c r="AO36" s="286">
        <v>0</v>
      </c>
      <c r="AP36" s="257">
        <f t="shared" si="27"/>
        <v>0</v>
      </c>
      <c r="AQ36" s="257" t="str">
        <f t="shared" si="28"/>
        <v/>
      </c>
      <c r="AR36" s="257">
        <f t="shared" si="29"/>
        <v>0</v>
      </c>
    </row>
    <row r="37" spans="1:44" x14ac:dyDescent="0.3">
      <c r="A37" s="287">
        <v>24</v>
      </c>
      <c r="B37" s="150"/>
      <c r="C37" s="152"/>
      <c r="D37" s="159"/>
      <c r="E37" s="337"/>
      <c r="F37" s="343" t="str">
        <f>IF(E37="","",LOOKUP(E37,'Work Programme'!$A$8:$A$207,'Work Programme'!$B$8:$B$207))</f>
        <v/>
      </c>
      <c r="G37" s="159"/>
      <c r="H37" s="150"/>
      <c r="I37" s="150"/>
      <c r="J37" s="150"/>
      <c r="K37" s="150"/>
      <c r="L37" s="150"/>
      <c r="M37" s="150"/>
      <c r="N37" s="430"/>
      <c r="O37" s="431"/>
      <c r="P37" s="431"/>
      <c r="Q37" s="160"/>
      <c r="R37" s="160"/>
      <c r="S37" s="160"/>
      <c r="T37" s="255" t="str">
        <f t="shared" si="1"/>
        <v/>
      </c>
      <c r="U37" s="152"/>
      <c r="V37" s="154"/>
      <c r="W37" s="254" t="str">
        <f>IF(V37="","",VLOOKUP(V37,'Overview - Financial Statement'!$A$46:$B$60,2,FALSE))</f>
        <v/>
      </c>
      <c r="X37" s="255" t="str">
        <f t="shared" si="2"/>
        <v/>
      </c>
      <c r="Y37" s="153"/>
      <c r="Z37" s="238">
        <f t="shared" si="5"/>
        <v>0</v>
      </c>
      <c r="AA37" s="193" t="s">
        <v>44</v>
      </c>
      <c r="AB37" s="173"/>
      <c r="AC37" s="193" t="str">
        <f t="shared" si="17"/>
        <v/>
      </c>
      <c r="AD37" s="187" t="str">
        <f t="shared" si="18"/>
        <v/>
      </c>
      <c r="AE37" s="187" t="str">
        <f>IF(S37&gt;0,(VLOOKUP(N37,ISO!$B$4:$D$43,3,FALSE)),"")</f>
        <v/>
      </c>
      <c r="AF37" s="187" t="str">
        <f t="shared" si="19"/>
        <v/>
      </c>
      <c r="AG37" s="187" t="str">
        <f>IF(R37&gt;0,(VLOOKUP(N37,ISO!$B$4:$D$43,2,FALSE)),"")</f>
        <v/>
      </c>
      <c r="AH37" s="193" t="str">
        <f t="shared" si="20"/>
        <v/>
      </c>
      <c r="AI37" s="397" t="str">
        <f t="shared" si="21"/>
        <v/>
      </c>
      <c r="AJ37" s="257" t="str">
        <f t="shared" si="22"/>
        <v/>
      </c>
      <c r="AK37" s="257" t="str">
        <f t="shared" si="23"/>
        <v/>
      </c>
      <c r="AL37" s="193" t="str">
        <f t="shared" si="24"/>
        <v>CHECK DATES</v>
      </c>
      <c r="AM37" s="257" t="str">
        <f t="shared" si="25"/>
        <v/>
      </c>
      <c r="AN37" s="288">
        <f t="shared" si="26"/>
        <v>0</v>
      </c>
      <c r="AO37" s="286">
        <v>0</v>
      </c>
      <c r="AP37" s="257">
        <f t="shared" si="27"/>
        <v>0</v>
      </c>
      <c r="AQ37" s="257" t="str">
        <f t="shared" si="28"/>
        <v/>
      </c>
      <c r="AR37" s="257">
        <f t="shared" si="29"/>
        <v>0</v>
      </c>
    </row>
    <row r="38" spans="1:44" x14ac:dyDescent="0.3">
      <c r="A38" s="287">
        <v>25</v>
      </c>
      <c r="B38" s="150"/>
      <c r="C38" s="152"/>
      <c r="D38" s="159"/>
      <c r="E38" s="337"/>
      <c r="F38" s="343" t="str">
        <f>IF(E38="","",LOOKUP(E38,'Work Programme'!$A$8:$A$207,'Work Programme'!$B$8:$B$207))</f>
        <v/>
      </c>
      <c r="G38" s="159"/>
      <c r="H38" s="150"/>
      <c r="I38" s="150"/>
      <c r="J38" s="150"/>
      <c r="K38" s="150"/>
      <c r="L38" s="150"/>
      <c r="M38" s="150"/>
      <c r="N38" s="430"/>
      <c r="O38" s="431"/>
      <c r="P38" s="431"/>
      <c r="Q38" s="160"/>
      <c r="R38" s="160"/>
      <c r="S38" s="160"/>
      <c r="T38" s="255" t="str">
        <f t="shared" si="1"/>
        <v/>
      </c>
      <c r="U38" s="152"/>
      <c r="V38" s="154"/>
      <c r="W38" s="254" t="str">
        <f>IF(V38="","",VLOOKUP(V38,'Overview - Financial Statement'!$A$46:$B$60,2,FALSE))</f>
        <v/>
      </c>
      <c r="X38" s="255" t="str">
        <f t="shared" si="2"/>
        <v/>
      </c>
      <c r="Y38" s="153"/>
      <c r="Z38" s="238">
        <f t="shared" si="5"/>
        <v>0</v>
      </c>
      <c r="AA38" s="193" t="s">
        <v>44</v>
      </c>
      <c r="AB38" s="173"/>
      <c r="AC38" s="193" t="str">
        <f t="shared" si="17"/>
        <v/>
      </c>
      <c r="AD38" s="187" t="str">
        <f t="shared" si="18"/>
        <v/>
      </c>
      <c r="AE38" s="187" t="str">
        <f>IF(S38&gt;0,(VLOOKUP(N38,ISO!$B$4:$D$43,3,FALSE)),"")</f>
        <v/>
      </c>
      <c r="AF38" s="187" t="str">
        <f t="shared" si="19"/>
        <v/>
      </c>
      <c r="AG38" s="187" t="str">
        <f>IF(R38&gt;0,(VLOOKUP(N38,ISO!$B$4:$D$43,2,FALSE)),"")</f>
        <v/>
      </c>
      <c r="AH38" s="193" t="str">
        <f t="shared" si="20"/>
        <v/>
      </c>
      <c r="AI38" s="397" t="str">
        <f t="shared" si="21"/>
        <v/>
      </c>
      <c r="AJ38" s="257" t="str">
        <f t="shared" si="22"/>
        <v/>
      </c>
      <c r="AK38" s="257" t="str">
        <f t="shared" si="23"/>
        <v/>
      </c>
      <c r="AL38" s="193" t="str">
        <f t="shared" si="24"/>
        <v>CHECK DATES</v>
      </c>
      <c r="AM38" s="257" t="str">
        <f t="shared" si="25"/>
        <v/>
      </c>
      <c r="AN38" s="288">
        <f t="shared" si="26"/>
        <v>0</v>
      </c>
      <c r="AO38" s="286">
        <v>0</v>
      </c>
      <c r="AP38" s="257">
        <f t="shared" si="27"/>
        <v>0</v>
      </c>
      <c r="AQ38" s="257" t="str">
        <f t="shared" si="28"/>
        <v/>
      </c>
      <c r="AR38" s="257">
        <f t="shared" si="29"/>
        <v>0</v>
      </c>
    </row>
    <row r="39" spans="1:44" x14ac:dyDescent="0.3">
      <c r="A39" s="287">
        <v>26</v>
      </c>
      <c r="B39" s="150"/>
      <c r="C39" s="152"/>
      <c r="D39" s="159"/>
      <c r="E39" s="337"/>
      <c r="F39" s="343" t="str">
        <f>IF(E39="","",LOOKUP(E39,'Work Programme'!$A$8:$A$207,'Work Programme'!$B$8:$B$207))</f>
        <v/>
      </c>
      <c r="G39" s="159"/>
      <c r="H39" s="150"/>
      <c r="I39" s="150"/>
      <c r="J39" s="150"/>
      <c r="K39" s="150"/>
      <c r="L39" s="150"/>
      <c r="M39" s="150"/>
      <c r="N39" s="430"/>
      <c r="O39" s="431"/>
      <c r="P39" s="431"/>
      <c r="Q39" s="160"/>
      <c r="R39" s="160"/>
      <c r="S39" s="160"/>
      <c r="T39" s="255" t="str">
        <f t="shared" si="1"/>
        <v/>
      </c>
      <c r="U39" s="152"/>
      <c r="V39" s="154"/>
      <c r="W39" s="254" t="str">
        <f>IF(V39="","",VLOOKUP(V39,'Overview - Financial Statement'!$A$46:$B$60,2,FALSE))</f>
        <v/>
      </c>
      <c r="X39" s="255" t="str">
        <f t="shared" si="2"/>
        <v/>
      </c>
      <c r="Y39" s="153"/>
      <c r="Z39" s="238">
        <f t="shared" si="5"/>
        <v>0</v>
      </c>
      <c r="AA39" s="193" t="s">
        <v>44</v>
      </c>
      <c r="AB39" s="173"/>
      <c r="AC39" s="193" t="str">
        <f t="shared" si="17"/>
        <v/>
      </c>
      <c r="AD39" s="187" t="str">
        <f t="shared" si="18"/>
        <v/>
      </c>
      <c r="AE39" s="187" t="str">
        <f>IF(S39&gt;0,(VLOOKUP(N39,ISO!$B$4:$D$43,3,FALSE)),"")</f>
        <v/>
      </c>
      <c r="AF39" s="187" t="str">
        <f t="shared" si="19"/>
        <v/>
      </c>
      <c r="AG39" s="187" t="str">
        <f>IF(R39&gt;0,(VLOOKUP(N39,ISO!$B$4:$D$43,2,FALSE)),"")</f>
        <v/>
      </c>
      <c r="AH39" s="193" t="str">
        <f t="shared" si="20"/>
        <v/>
      </c>
      <c r="AI39" s="397" t="str">
        <f t="shared" si="21"/>
        <v/>
      </c>
      <c r="AJ39" s="257" t="str">
        <f t="shared" si="22"/>
        <v/>
      </c>
      <c r="AK39" s="257" t="str">
        <f t="shared" si="23"/>
        <v/>
      </c>
      <c r="AL39" s="193" t="str">
        <f t="shared" si="24"/>
        <v>CHECK DATES</v>
      </c>
      <c r="AM39" s="257" t="str">
        <f t="shared" si="25"/>
        <v/>
      </c>
      <c r="AN39" s="288">
        <f t="shared" si="26"/>
        <v>0</v>
      </c>
      <c r="AO39" s="286">
        <v>0</v>
      </c>
      <c r="AP39" s="257">
        <f t="shared" si="27"/>
        <v>0</v>
      </c>
      <c r="AQ39" s="257" t="str">
        <f t="shared" si="28"/>
        <v/>
      </c>
      <c r="AR39" s="257">
        <f t="shared" si="29"/>
        <v>0</v>
      </c>
    </row>
    <row r="40" spans="1:44" x14ac:dyDescent="0.3">
      <c r="A40" s="287">
        <v>27</v>
      </c>
      <c r="B40" s="150"/>
      <c r="C40" s="152"/>
      <c r="D40" s="159"/>
      <c r="E40" s="337"/>
      <c r="F40" s="343" t="str">
        <f>IF(E40="","",LOOKUP(E40,'Work Programme'!$A$8:$A$207,'Work Programme'!$B$8:$B$207))</f>
        <v/>
      </c>
      <c r="G40" s="159"/>
      <c r="H40" s="150"/>
      <c r="I40" s="150"/>
      <c r="J40" s="150"/>
      <c r="K40" s="150"/>
      <c r="L40" s="150"/>
      <c r="M40" s="150"/>
      <c r="N40" s="430"/>
      <c r="O40" s="431"/>
      <c r="P40" s="431"/>
      <c r="Q40" s="160"/>
      <c r="R40" s="160"/>
      <c r="S40" s="160"/>
      <c r="T40" s="255" t="str">
        <f t="shared" si="1"/>
        <v/>
      </c>
      <c r="U40" s="152"/>
      <c r="V40" s="154"/>
      <c r="W40" s="254" t="str">
        <f>IF(V40="","",VLOOKUP(V40,'Overview - Financial Statement'!$A$46:$B$60,2,FALSE))</f>
        <v/>
      </c>
      <c r="X40" s="255" t="str">
        <f t="shared" si="2"/>
        <v/>
      </c>
      <c r="Y40" s="153"/>
      <c r="Z40" s="238">
        <f t="shared" si="5"/>
        <v>0</v>
      </c>
      <c r="AA40" s="193" t="s">
        <v>44</v>
      </c>
      <c r="AB40" s="173"/>
      <c r="AC40" s="193" t="str">
        <f t="shared" si="17"/>
        <v/>
      </c>
      <c r="AD40" s="187" t="str">
        <f t="shared" si="18"/>
        <v/>
      </c>
      <c r="AE40" s="187" t="str">
        <f>IF(S40&gt;0,(VLOOKUP(N40,ISO!$B$4:$D$43,3,FALSE)),"")</f>
        <v/>
      </c>
      <c r="AF40" s="187" t="str">
        <f t="shared" si="19"/>
        <v/>
      </c>
      <c r="AG40" s="187" t="str">
        <f>IF(R40&gt;0,(VLOOKUP(N40,ISO!$B$4:$D$43,2,FALSE)),"")</f>
        <v/>
      </c>
      <c r="AH40" s="193" t="str">
        <f t="shared" si="20"/>
        <v/>
      </c>
      <c r="AI40" s="397" t="str">
        <f t="shared" si="21"/>
        <v/>
      </c>
      <c r="AJ40" s="257" t="str">
        <f t="shared" si="22"/>
        <v/>
      </c>
      <c r="AK40" s="257" t="str">
        <f t="shared" si="23"/>
        <v/>
      </c>
      <c r="AL40" s="193" t="str">
        <f t="shared" si="24"/>
        <v>CHECK DATES</v>
      </c>
      <c r="AM40" s="257" t="str">
        <f t="shared" si="25"/>
        <v/>
      </c>
      <c r="AN40" s="288">
        <f t="shared" si="26"/>
        <v>0</v>
      </c>
      <c r="AO40" s="286">
        <v>0</v>
      </c>
      <c r="AP40" s="257">
        <f t="shared" si="27"/>
        <v>0</v>
      </c>
      <c r="AQ40" s="257" t="str">
        <f t="shared" si="28"/>
        <v/>
      </c>
      <c r="AR40" s="257">
        <f t="shared" si="29"/>
        <v>0</v>
      </c>
    </row>
    <row r="41" spans="1:44" x14ac:dyDescent="0.3">
      <c r="A41" s="287">
        <v>28</v>
      </c>
      <c r="B41" s="150"/>
      <c r="C41" s="152"/>
      <c r="D41" s="159"/>
      <c r="E41" s="337"/>
      <c r="F41" s="343" t="str">
        <f>IF(E41="","",LOOKUP(E41,'Work Programme'!$A$8:$A$207,'Work Programme'!$B$8:$B$207))</f>
        <v/>
      </c>
      <c r="G41" s="159"/>
      <c r="H41" s="150"/>
      <c r="I41" s="150"/>
      <c r="J41" s="150"/>
      <c r="K41" s="150"/>
      <c r="L41" s="150"/>
      <c r="M41" s="150"/>
      <c r="N41" s="430"/>
      <c r="O41" s="431"/>
      <c r="P41" s="431"/>
      <c r="Q41" s="160"/>
      <c r="R41" s="160"/>
      <c r="S41" s="160"/>
      <c r="T41" s="255" t="str">
        <f t="shared" si="1"/>
        <v/>
      </c>
      <c r="U41" s="152"/>
      <c r="V41" s="154"/>
      <c r="W41" s="254" t="str">
        <f>IF(V41="","",VLOOKUP(V41,'Overview - Financial Statement'!$A$46:$B$60,2,FALSE))</f>
        <v/>
      </c>
      <c r="X41" s="255" t="str">
        <f t="shared" si="2"/>
        <v/>
      </c>
      <c r="Y41" s="153"/>
      <c r="Z41" s="238">
        <f t="shared" si="5"/>
        <v>0</v>
      </c>
      <c r="AA41" s="193" t="s">
        <v>44</v>
      </c>
      <c r="AB41" s="173"/>
      <c r="AC41" s="193" t="str">
        <f t="shared" si="17"/>
        <v/>
      </c>
      <c r="AD41" s="187" t="str">
        <f t="shared" si="18"/>
        <v/>
      </c>
      <c r="AE41" s="187" t="str">
        <f>IF(S41&gt;0,(VLOOKUP(N41,ISO!$B$4:$D$43,3,FALSE)),"")</f>
        <v/>
      </c>
      <c r="AF41" s="187" t="str">
        <f t="shared" si="19"/>
        <v/>
      </c>
      <c r="AG41" s="187" t="str">
        <f>IF(R41&gt;0,(VLOOKUP(N41,ISO!$B$4:$D$43,2,FALSE)),"")</f>
        <v/>
      </c>
      <c r="AH41" s="193" t="str">
        <f t="shared" si="20"/>
        <v/>
      </c>
      <c r="AI41" s="397" t="str">
        <f t="shared" si="21"/>
        <v/>
      </c>
      <c r="AJ41" s="257" t="str">
        <f t="shared" si="22"/>
        <v/>
      </c>
      <c r="AK41" s="257" t="str">
        <f t="shared" si="23"/>
        <v/>
      </c>
      <c r="AL41" s="193" t="str">
        <f t="shared" si="24"/>
        <v>CHECK DATES</v>
      </c>
      <c r="AM41" s="257" t="str">
        <f t="shared" si="25"/>
        <v/>
      </c>
      <c r="AN41" s="288">
        <f t="shared" si="26"/>
        <v>0</v>
      </c>
      <c r="AO41" s="286">
        <v>0</v>
      </c>
      <c r="AP41" s="257">
        <f t="shared" si="27"/>
        <v>0</v>
      </c>
      <c r="AQ41" s="257" t="str">
        <f t="shared" si="28"/>
        <v/>
      </c>
      <c r="AR41" s="257">
        <f t="shared" si="29"/>
        <v>0</v>
      </c>
    </row>
    <row r="42" spans="1:44" x14ac:dyDescent="0.3">
      <c r="A42" s="287">
        <v>29</v>
      </c>
      <c r="B42" s="150"/>
      <c r="C42" s="152"/>
      <c r="D42" s="159"/>
      <c r="E42" s="337"/>
      <c r="F42" s="343" t="str">
        <f>IF(E42="","",LOOKUP(E42,'Work Programme'!$A$8:$A$207,'Work Programme'!$B$8:$B$207))</f>
        <v/>
      </c>
      <c r="G42" s="159"/>
      <c r="H42" s="150"/>
      <c r="I42" s="150"/>
      <c r="J42" s="150"/>
      <c r="K42" s="150"/>
      <c r="L42" s="150"/>
      <c r="M42" s="150"/>
      <c r="N42" s="430"/>
      <c r="O42" s="431"/>
      <c r="P42" s="431"/>
      <c r="Q42" s="160"/>
      <c r="R42" s="160"/>
      <c r="S42" s="160"/>
      <c r="T42" s="255" t="str">
        <f t="shared" si="1"/>
        <v/>
      </c>
      <c r="U42" s="152"/>
      <c r="V42" s="154"/>
      <c r="W42" s="254" t="str">
        <f>IF(V42="","",VLOOKUP(V42,'Overview - Financial Statement'!$A$46:$B$60,2,FALSE))</f>
        <v/>
      </c>
      <c r="X42" s="255" t="str">
        <f t="shared" si="2"/>
        <v/>
      </c>
      <c r="Y42" s="153"/>
      <c r="Z42" s="238">
        <f t="shared" si="5"/>
        <v>0</v>
      </c>
      <c r="AA42" s="193" t="s">
        <v>44</v>
      </c>
      <c r="AB42" s="173"/>
      <c r="AC42" s="193" t="str">
        <f t="shared" si="17"/>
        <v/>
      </c>
      <c r="AD42" s="187" t="str">
        <f t="shared" si="18"/>
        <v/>
      </c>
      <c r="AE42" s="187" t="str">
        <f>IF(S42&gt;0,(VLOOKUP(N42,ISO!$B$4:$D$43,3,FALSE)),"")</f>
        <v/>
      </c>
      <c r="AF42" s="187" t="str">
        <f t="shared" si="19"/>
        <v/>
      </c>
      <c r="AG42" s="187" t="str">
        <f>IF(R42&gt;0,(VLOOKUP(N42,ISO!$B$4:$D$43,2,FALSE)),"")</f>
        <v/>
      </c>
      <c r="AH42" s="193" t="str">
        <f t="shared" si="20"/>
        <v/>
      </c>
      <c r="AI42" s="397" t="str">
        <f t="shared" si="21"/>
        <v/>
      </c>
      <c r="AJ42" s="257" t="str">
        <f t="shared" si="22"/>
        <v/>
      </c>
      <c r="AK42" s="257" t="str">
        <f t="shared" si="23"/>
        <v/>
      </c>
      <c r="AL42" s="193" t="str">
        <f t="shared" si="24"/>
        <v>CHECK DATES</v>
      </c>
      <c r="AM42" s="257" t="str">
        <f t="shared" si="25"/>
        <v/>
      </c>
      <c r="AN42" s="288">
        <f t="shared" si="26"/>
        <v>0</v>
      </c>
      <c r="AO42" s="286">
        <v>0</v>
      </c>
      <c r="AP42" s="257">
        <f t="shared" si="27"/>
        <v>0</v>
      </c>
      <c r="AQ42" s="257" t="str">
        <f t="shared" si="28"/>
        <v/>
      </c>
      <c r="AR42" s="257">
        <f t="shared" si="29"/>
        <v>0</v>
      </c>
    </row>
    <row r="43" spans="1:44" x14ac:dyDescent="0.3">
      <c r="A43" s="287">
        <v>30</v>
      </c>
      <c r="B43" s="150"/>
      <c r="C43" s="152"/>
      <c r="D43" s="159"/>
      <c r="E43" s="337"/>
      <c r="F43" s="343" t="str">
        <f>IF(E43="","",LOOKUP(E43,'Work Programme'!$A$8:$A$207,'Work Programme'!$B$8:$B$207))</f>
        <v/>
      </c>
      <c r="G43" s="159"/>
      <c r="H43" s="150"/>
      <c r="I43" s="150"/>
      <c r="J43" s="150"/>
      <c r="K43" s="150"/>
      <c r="L43" s="150"/>
      <c r="M43" s="150"/>
      <c r="N43" s="430"/>
      <c r="O43" s="431"/>
      <c r="P43" s="431"/>
      <c r="Q43" s="160"/>
      <c r="R43" s="160"/>
      <c r="S43" s="160"/>
      <c r="T43" s="255" t="str">
        <f t="shared" si="1"/>
        <v/>
      </c>
      <c r="U43" s="152"/>
      <c r="V43" s="154"/>
      <c r="W43" s="254" t="str">
        <f>IF(V43="","",VLOOKUP(V43,'Overview - Financial Statement'!$A$46:$B$60,2,FALSE))</f>
        <v/>
      </c>
      <c r="X43" s="255" t="str">
        <f t="shared" si="2"/>
        <v/>
      </c>
      <c r="Y43" s="153"/>
      <c r="Z43" s="238">
        <f t="shared" si="5"/>
        <v>0</v>
      </c>
      <c r="AA43" s="193" t="s">
        <v>44</v>
      </c>
      <c r="AB43" s="173"/>
      <c r="AC43" s="193" t="str">
        <f t="shared" si="17"/>
        <v/>
      </c>
      <c r="AD43" s="187" t="str">
        <f t="shared" si="18"/>
        <v/>
      </c>
      <c r="AE43" s="187" t="str">
        <f>IF(S43&gt;0,(VLOOKUP(N43,ISO!$B$4:$D$43,3,FALSE)),"")</f>
        <v/>
      </c>
      <c r="AF43" s="187" t="str">
        <f t="shared" si="19"/>
        <v/>
      </c>
      <c r="AG43" s="187" t="str">
        <f>IF(R43&gt;0,(VLOOKUP(N43,ISO!$B$4:$D$43,2,FALSE)),"")</f>
        <v/>
      </c>
      <c r="AH43" s="193" t="str">
        <f t="shared" si="20"/>
        <v/>
      </c>
      <c r="AI43" s="397" t="str">
        <f t="shared" si="21"/>
        <v/>
      </c>
      <c r="AJ43" s="257" t="str">
        <f t="shared" si="22"/>
        <v/>
      </c>
      <c r="AK43" s="257" t="str">
        <f t="shared" si="23"/>
        <v/>
      </c>
      <c r="AL43" s="193" t="str">
        <f t="shared" si="24"/>
        <v>CHECK DATES</v>
      </c>
      <c r="AM43" s="257" t="str">
        <f t="shared" si="25"/>
        <v/>
      </c>
      <c r="AN43" s="288">
        <f t="shared" si="26"/>
        <v>0</v>
      </c>
      <c r="AO43" s="286">
        <v>0</v>
      </c>
      <c r="AP43" s="257">
        <f t="shared" si="27"/>
        <v>0</v>
      </c>
      <c r="AQ43" s="257" t="str">
        <f t="shared" si="28"/>
        <v/>
      </c>
      <c r="AR43" s="257">
        <f t="shared" si="29"/>
        <v>0</v>
      </c>
    </row>
    <row r="44" spans="1:44" x14ac:dyDescent="0.3">
      <c r="A44" s="287">
        <v>31</v>
      </c>
      <c r="B44" s="150"/>
      <c r="C44" s="152"/>
      <c r="D44" s="159"/>
      <c r="E44" s="337"/>
      <c r="F44" s="343" t="str">
        <f>IF(E44="","",LOOKUP(E44,'Work Programme'!$A$8:$A$207,'Work Programme'!$B$8:$B$207))</f>
        <v/>
      </c>
      <c r="G44" s="159"/>
      <c r="H44" s="150"/>
      <c r="I44" s="150"/>
      <c r="J44" s="150"/>
      <c r="K44" s="150"/>
      <c r="L44" s="150"/>
      <c r="M44" s="150"/>
      <c r="N44" s="430"/>
      <c r="O44" s="431"/>
      <c r="P44" s="431"/>
      <c r="Q44" s="160"/>
      <c r="R44" s="160"/>
      <c r="S44" s="160"/>
      <c r="T44" s="255" t="str">
        <f t="shared" si="1"/>
        <v/>
      </c>
      <c r="U44" s="152"/>
      <c r="V44" s="154"/>
      <c r="W44" s="254" t="str">
        <f>IF(V44="","",VLOOKUP(V44,'Overview - Financial Statement'!$A$46:$B$60,2,FALSE))</f>
        <v/>
      </c>
      <c r="X44" s="255" t="str">
        <f t="shared" si="2"/>
        <v/>
      </c>
      <c r="Y44" s="153"/>
      <c r="Z44" s="238">
        <f t="shared" si="5"/>
        <v>0</v>
      </c>
      <c r="AA44" s="193" t="s">
        <v>44</v>
      </c>
      <c r="AB44" s="173"/>
      <c r="AC44" s="193" t="str">
        <f t="shared" si="17"/>
        <v/>
      </c>
      <c r="AD44" s="187" t="str">
        <f t="shared" si="18"/>
        <v/>
      </c>
      <c r="AE44" s="187" t="str">
        <f>IF(S44&gt;0,(VLOOKUP(N44,ISO!$B$4:$D$43,3,FALSE)),"")</f>
        <v/>
      </c>
      <c r="AF44" s="187" t="str">
        <f t="shared" si="19"/>
        <v/>
      </c>
      <c r="AG44" s="187" t="str">
        <f>IF(R44&gt;0,(VLOOKUP(N44,ISO!$B$4:$D$43,2,FALSE)),"")</f>
        <v/>
      </c>
      <c r="AH44" s="193" t="str">
        <f t="shared" si="20"/>
        <v/>
      </c>
      <c r="AI44" s="397" t="str">
        <f t="shared" si="21"/>
        <v/>
      </c>
      <c r="AJ44" s="257" t="str">
        <f t="shared" si="22"/>
        <v/>
      </c>
      <c r="AK44" s="257" t="str">
        <f t="shared" si="23"/>
        <v/>
      </c>
      <c r="AL44" s="193" t="str">
        <f t="shared" si="24"/>
        <v>CHECK DATES</v>
      </c>
      <c r="AM44" s="257" t="str">
        <f t="shared" si="25"/>
        <v/>
      </c>
      <c r="AN44" s="288">
        <f t="shared" si="26"/>
        <v>0</v>
      </c>
      <c r="AO44" s="286">
        <v>0</v>
      </c>
      <c r="AP44" s="257">
        <f t="shared" si="27"/>
        <v>0</v>
      </c>
      <c r="AQ44" s="257" t="str">
        <f t="shared" si="28"/>
        <v/>
      </c>
      <c r="AR44" s="257">
        <f t="shared" si="29"/>
        <v>0</v>
      </c>
    </row>
    <row r="45" spans="1:44" x14ac:dyDescent="0.3">
      <c r="A45" s="287">
        <v>32</v>
      </c>
      <c r="B45" s="150"/>
      <c r="C45" s="152"/>
      <c r="D45" s="159"/>
      <c r="E45" s="337"/>
      <c r="F45" s="343" t="str">
        <f>IF(E45="","",LOOKUP(E45,'Work Programme'!$A$8:$A$207,'Work Programme'!$B$8:$B$207))</f>
        <v/>
      </c>
      <c r="G45" s="159"/>
      <c r="H45" s="150"/>
      <c r="I45" s="150"/>
      <c r="J45" s="150"/>
      <c r="K45" s="150"/>
      <c r="L45" s="150"/>
      <c r="M45" s="150"/>
      <c r="N45" s="430"/>
      <c r="O45" s="431"/>
      <c r="P45" s="431"/>
      <c r="Q45" s="160"/>
      <c r="R45" s="160"/>
      <c r="S45" s="160"/>
      <c r="T45" s="255" t="str">
        <f t="shared" si="1"/>
        <v/>
      </c>
      <c r="U45" s="152"/>
      <c r="V45" s="154"/>
      <c r="W45" s="254" t="str">
        <f>IF(V45="","",VLOOKUP(V45,'Overview - Financial Statement'!$A$46:$B$60,2,FALSE))</f>
        <v/>
      </c>
      <c r="X45" s="255" t="str">
        <f t="shared" si="2"/>
        <v/>
      </c>
      <c r="Y45" s="153"/>
      <c r="Z45" s="238">
        <f t="shared" si="5"/>
        <v>0</v>
      </c>
      <c r="AA45" s="193" t="s">
        <v>44</v>
      </c>
      <c r="AB45" s="173"/>
      <c r="AC45" s="193" t="str">
        <f t="shared" si="17"/>
        <v/>
      </c>
      <c r="AD45" s="187" t="str">
        <f t="shared" si="18"/>
        <v/>
      </c>
      <c r="AE45" s="187" t="str">
        <f>IF(S45&gt;0,(VLOOKUP(N45,ISO!$B$4:$D$43,3,FALSE)),"")</f>
        <v/>
      </c>
      <c r="AF45" s="187" t="str">
        <f t="shared" si="19"/>
        <v/>
      </c>
      <c r="AG45" s="187" t="str">
        <f>IF(R45&gt;0,(VLOOKUP(N45,ISO!$B$4:$D$43,2,FALSE)),"")</f>
        <v/>
      </c>
      <c r="AH45" s="193" t="str">
        <f t="shared" si="20"/>
        <v/>
      </c>
      <c r="AI45" s="397" t="str">
        <f t="shared" si="21"/>
        <v/>
      </c>
      <c r="AJ45" s="257" t="str">
        <f t="shared" si="22"/>
        <v/>
      </c>
      <c r="AK45" s="257" t="str">
        <f t="shared" si="23"/>
        <v/>
      </c>
      <c r="AL45" s="193" t="str">
        <f t="shared" si="24"/>
        <v>CHECK DATES</v>
      </c>
      <c r="AM45" s="257" t="str">
        <f t="shared" si="25"/>
        <v/>
      </c>
      <c r="AN45" s="288">
        <f t="shared" si="26"/>
        <v>0</v>
      </c>
      <c r="AO45" s="286">
        <v>0</v>
      </c>
      <c r="AP45" s="257">
        <f t="shared" si="27"/>
        <v>0</v>
      </c>
      <c r="AQ45" s="257" t="str">
        <f t="shared" si="28"/>
        <v/>
      </c>
      <c r="AR45" s="257">
        <f t="shared" si="29"/>
        <v>0</v>
      </c>
    </row>
    <row r="46" spans="1:44" x14ac:dyDescent="0.3">
      <c r="A46" s="287">
        <v>33</v>
      </c>
      <c r="B46" s="150"/>
      <c r="C46" s="152"/>
      <c r="D46" s="159"/>
      <c r="E46" s="337"/>
      <c r="F46" s="343" t="str">
        <f>IF(E46="","",LOOKUP(E46,'Work Programme'!$A$8:$A$207,'Work Programme'!$B$8:$B$207))</f>
        <v/>
      </c>
      <c r="G46" s="159"/>
      <c r="H46" s="150"/>
      <c r="I46" s="150"/>
      <c r="J46" s="150"/>
      <c r="K46" s="150"/>
      <c r="L46" s="150"/>
      <c r="M46" s="150"/>
      <c r="N46" s="430"/>
      <c r="O46" s="431"/>
      <c r="P46" s="431"/>
      <c r="Q46" s="160"/>
      <c r="R46" s="160"/>
      <c r="S46" s="160"/>
      <c r="T46" s="255" t="str">
        <f t="shared" si="1"/>
        <v/>
      </c>
      <c r="U46" s="152"/>
      <c r="V46" s="154"/>
      <c r="W46" s="254" t="str">
        <f>IF(V46="","",VLOOKUP(V46,'Overview - Financial Statement'!$A$46:$B$60,2,FALSE))</f>
        <v/>
      </c>
      <c r="X46" s="255" t="str">
        <f t="shared" si="2"/>
        <v/>
      </c>
      <c r="Y46" s="153"/>
      <c r="Z46" s="238">
        <f t="shared" si="5"/>
        <v>0</v>
      </c>
      <c r="AA46" s="193" t="s">
        <v>44</v>
      </c>
      <c r="AB46" s="173"/>
      <c r="AC46" s="193" t="str">
        <f t="shared" si="17"/>
        <v/>
      </c>
      <c r="AD46" s="187" t="str">
        <f t="shared" si="18"/>
        <v/>
      </c>
      <c r="AE46" s="187" t="str">
        <f>IF(S46&gt;0,(VLOOKUP(N46,ISO!$B$4:$D$43,3,FALSE)),"")</f>
        <v/>
      </c>
      <c r="AF46" s="187" t="str">
        <f t="shared" si="19"/>
        <v/>
      </c>
      <c r="AG46" s="187" t="str">
        <f>IF(R46&gt;0,(VLOOKUP(N46,ISO!$B$4:$D$43,2,FALSE)),"")</f>
        <v/>
      </c>
      <c r="AH46" s="193" t="str">
        <f t="shared" si="20"/>
        <v/>
      </c>
      <c r="AI46" s="397" t="str">
        <f t="shared" si="21"/>
        <v/>
      </c>
      <c r="AJ46" s="257" t="str">
        <f t="shared" si="22"/>
        <v/>
      </c>
      <c r="AK46" s="257" t="str">
        <f t="shared" si="23"/>
        <v/>
      </c>
      <c r="AL46" s="193" t="str">
        <f t="shared" si="24"/>
        <v>CHECK DATES</v>
      </c>
      <c r="AM46" s="257" t="str">
        <f t="shared" si="25"/>
        <v/>
      </c>
      <c r="AN46" s="288">
        <f t="shared" si="26"/>
        <v>0</v>
      </c>
      <c r="AO46" s="286">
        <v>0</v>
      </c>
      <c r="AP46" s="257">
        <f t="shared" si="27"/>
        <v>0</v>
      </c>
      <c r="AQ46" s="257" t="str">
        <f t="shared" si="28"/>
        <v/>
      </c>
      <c r="AR46" s="257">
        <f t="shared" si="29"/>
        <v>0</v>
      </c>
    </row>
    <row r="47" spans="1:44" x14ac:dyDescent="0.3">
      <c r="A47" s="287">
        <v>34</v>
      </c>
      <c r="B47" s="150"/>
      <c r="C47" s="152"/>
      <c r="D47" s="159"/>
      <c r="E47" s="337"/>
      <c r="F47" s="343" t="str">
        <f>IF(E47="","",LOOKUP(E47,'Work Programme'!$A$8:$A$207,'Work Programme'!$B$8:$B$207))</f>
        <v/>
      </c>
      <c r="G47" s="159"/>
      <c r="H47" s="150"/>
      <c r="I47" s="150"/>
      <c r="J47" s="150"/>
      <c r="K47" s="150"/>
      <c r="L47" s="150"/>
      <c r="M47" s="150"/>
      <c r="N47" s="430"/>
      <c r="O47" s="431"/>
      <c r="P47" s="431"/>
      <c r="Q47" s="160"/>
      <c r="R47" s="160"/>
      <c r="S47" s="160"/>
      <c r="T47" s="255" t="str">
        <f t="shared" si="1"/>
        <v/>
      </c>
      <c r="U47" s="152"/>
      <c r="V47" s="154"/>
      <c r="W47" s="254" t="str">
        <f>IF(V47="","",VLOOKUP(V47,'Overview - Financial Statement'!$A$46:$B$60,2,FALSE))</f>
        <v/>
      </c>
      <c r="X47" s="255" t="str">
        <f t="shared" si="2"/>
        <v/>
      </c>
      <c r="Y47" s="153"/>
      <c r="Z47" s="238">
        <f t="shared" si="5"/>
        <v>0</v>
      </c>
      <c r="AA47" s="193" t="s">
        <v>44</v>
      </c>
      <c r="AB47" s="173"/>
      <c r="AC47" s="193" t="str">
        <f t="shared" si="17"/>
        <v/>
      </c>
      <c r="AD47" s="187" t="str">
        <f t="shared" si="18"/>
        <v/>
      </c>
      <c r="AE47" s="187" t="str">
        <f>IF(S47&gt;0,(VLOOKUP(N47,ISO!$B$4:$D$43,3,FALSE)),"")</f>
        <v/>
      </c>
      <c r="AF47" s="187" t="str">
        <f t="shared" si="19"/>
        <v/>
      </c>
      <c r="AG47" s="187" t="str">
        <f>IF(R47&gt;0,(VLOOKUP(N47,ISO!$B$4:$D$43,2,FALSE)),"")</f>
        <v/>
      </c>
      <c r="AH47" s="193" t="str">
        <f t="shared" si="20"/>
        <v/>
      </c>
      <c r="AI47" s="397" t="str">
        <f t="shared" si="21"/>
        <v/>
      </c>
      <c r="AJ47" s="257" t="str">
        <f t="shared" si="22"/>
        <v/>
      </c>
      <c r="AK47" s="257" t="str">
        <f t="shared" si="23"/>
        <v/>
      </c>
      <c r="AL47" s="193" t="str">
        <f t="shared" si="24"/>
        <v>CHECK DATES</v>
      </c>
      <c r="AM47" s="257" t="str">
        <f t="shared" si="25"/>
        <v/>
      </c>
      <c r="AN47" s="288">
        <f t="shared" si="26"/>
        <v>0</v>
      </c>
      <c r="AO47" s="286">
        <v>0</v>
      </c>
      <c r="AP47" s="257">
        <f t="shared" si="27"/>
        <v>0</v>
      </c>
      <c r="AQ47" s="257" t="str">
        <f t="shared" si="28"/>
        <v/>
      </c>
      <c r="AR47" s="257">
        <f t="shared" si="29"/>
        <v>0</v>
      </c>
    </row>
    <row r="48" spans="1:44" x14ac:dyDescent="0.3">
      <c r="A48" s="287">
        <v>35</v>
      </c>
      <c r="B48" s="150"/>
      <c r="C48" s="152"/>
      <c r="D48" s="159"/>
      <c r="E48" s="337"/>
      <c r="F48" s="343" t="str">
        <f>IF(E48="","",LOOKUP(E48,'Work Programme'!$A$8:$A$207,'Work Programme'!$B$8:$B$207))</f>
        <v/>
      </c>
      <c r="G48" s="159"/>
      <c r="H48" s="150"/>
      <c r="I48" s="150"/>
      <c r="J48" s="150"/>
      <c r="K48" s="150"/>
      <c r="L48" s="150"/>
      <c r="M48" s="150"/>
      <c r="N48" s="430"/>
      <c r="O48" s="431"/>
      <c r="P48" s="431"/>
      <c r="Q48" s="160"/>
      <c r="R48" s="160"/>
      <c r="S48" s="160"/>
      <c r="T48" s="255" t="str">
        <f t="shared" si="1"/>
        <v/>
      </c>
      <c r="U48" s="152"/>
      <c r="V48" s="154"/>
      <c r="W48" s="254" t="str">
        <f>IF(V48="","",VLOOKUP(V48,'Overview - Financial Statement'!$A$46:$B$60,2,FALSE))</f>
        <v/>
      </c>
      <c r="X48" s="255" t="str">
        <f t="shared" si="2"/>
        <v/>
      </c>
      <c r="Y48" s="153"/>
      <c r="Z48" s="238">
        <f t="shared" si="5"/>
        <v>0</v>
      </c>
      <c r="AA48" s="193" t="s">
        <v>44</v>
      </c>
      <c r="AB48" s="173"/>
      <c r="AC48" s="193" t="str">
        <f t="shared" si="17"/>
        <v/>
      </c>
      <c r="AD48" s="187" t="str">
        <f t="shared" si="18"/>
        <v/>
      </c>
      <c r="AE48" s="187" t="str">
        <f>IF(S48&gt;0,(VLOOKUP(N48,ISO!$B$4:$D$43,3,FALSE)),"")</f>
        <v/>
      </c>
      <c r="AF48" s="187" t="str">
        <f t="shared" si="19"/>
        <v/>
      </c>
      <c r="AG48" s="187" t="str">
        <f>IF(R48&gt;0,(VLOOKUP(N48,ISO!$B$4:$D$43,2,FALSE)),"")</f>
        <v/>
      </c>
      <c r="AH48" s="193" t="str">
        <f t="shared" si="20"/>
        <v/>
      </c>
      <c r="AI48" s="397" t="str">
        <f t="shared" si="21"/>
        <v/>
      </c>
      <c r="AJ48" s="257" t="str">
        <f t="shared" si="22"/>
        <v/>
      </c>
      <c r="AK48" s="257" t="str">
        <f t="shared" si="23"/>
        <v/>
      </c>
      <c r="AL48" s="193" t="str">
        <f t="shared" si="24"/>
        <v>CHECK DATES</v>
      </c>
      <c r="AM48" s="257" t="str">
        <f t="shared" si="25"/>
        <v/>
      </c>
      <c r="AN48" s="288">
        <f t="shared" si="26"/>
        <v>0</v>
      </c>
      <c r="AO48" s="286">
        <v>0</v>
      </c>
      <c r="AP48" s="257">
        <f t="shared" si="27"/>
        <v>0</v>
      </c>
      <c r="AQ48" s="257" t="str">
        <f t="shared" si="28"/>
        <v/>
      </c>
      <c r="AR48" s="257">
        <f t="shared" si="29"/>
        <v>0</v>
      </c>
    </row>
    <row r="49" spans="1:44" x14ac:dyDescent="0.3">
      <c r="A49" s="287">
        <v>36</v>
      </c>
      <c r="B49" s="150"/>
      <c r="C49" s="152"/>
      <c r="D49" s="159"/>
      <c r="E49" s="337"/>
      <c r="F49" s="343" t="str">
        <f>IF(E49="","",LOOKUP(E49,'Work Programme'!$A$8:$A$207,'Work Programme'!$B$8:$B$207))</f>
        <v/>
      </c>
      <c r="G49" s="159"/>
      <c r="H49" s="150"/>
      <c r="I49" s="150"/>
      <c r="J49" s="150"/>
      <c r="K49" s="150"/>
      <c r="L49" s="150"/>
      <c r="M49" s="150"/>
      <c r="N49" s="430"/>
      <c r="O49" s="431"/>
      <c r="P49" s="431"/>
      <c r="Q49" s="160"/>
      <c r="R49" s="160"/>
      <c r="S49" s="160"/>
      <c r="T49" s="255" t="str">
        <f t="shared" si="1"/>
        <v/>
      </c>
      <c r="U49" s="152"/>
      <c r="V49" s="154"/>
      <c r="W49" s="254" t="str">
        <f>IF(V49="","",VLOOKUP(V49,'Overview - Financial Statement'!$A$46:$B$60,2,FALSE))</f>
        <v/>
      </c>
      <c r="X49" s="255" t="str">
        <f t="shared" si="2"/>
        <v/>
      </c>
      <c r="Y49" s="153"/>
      <c r="Z49" s="238">
        <f t="shared" si="5"/>
        <v>0</v>
      </c>
      <c r="AA49" s="193" t="s">
        <v>44</v>
      </c>
      <c r="AB49" s="173"/>
      <c r="AC49" s="193" t="str">
        <f t="shared" si="17"/>
        <v/>
      </c>
      <c r="AD49" s="187" t="str">
        <f t="shared" si="18"/>
        <v/>
      </c>
      <c r="AE49" s="187" t="str">
        <f>IF(S49&gt;0,(VLOOKUP(N49,ISO!$B$4:$D$43,3,FALSE)),"")</f>
        <v/>
      </c>
      <c r="AF49" s="187" t="str">
        <f t="shared" si="19"/>
        <v/>
      </c>
      <c r="AG49" s="187" t="str">
        <f>IF(R49&gt;0,(VLOOKUP(N49,ISO!$B$4:$D$43,2,FALSE)),"")</f>
        <v/>
      </c>
      <c r="AH49" s="193" t="str">
        <f t="shared" si="20"/>
        <v/>
      </c>
      <c r="AI49" s="397" t="str">
        <f t="shared" si="21"/>
        <v/>
      </c>
      <c r="AJ49" s="257" t="str">
        <f t="shared" si="22"/>
        <v/>
      </c>
      <c r="AK49" s="257" t="str">
        <f t="shared" si="23"/>
        <v/>
      </c>
      <c r="AL49" s="193" t="str">
        <f t="shared" si="24"/>
        <v>CHECK DATES</v>
      </c>
      <c r="AM49" s="257" t="str">
        <f t="shared" si="25"/>
        <v/>
      </c>
      <c r="AN49" s="288">
        <f t="shared" si="26"/>
        <v>0</v>
      </c>
      <c r="AO49" s="286">
        <v>0</v>
      </c>
      <c r="AP49" s="257">
        <f t="shared" si="27"/>
        <v>0</v>
      </c>
      <c r="AQ49" s="257" t="str">
        <f t="shared" si="28"/>
        <v/>
      </c>
      <c r="AR49" s="257">
        <f t="shared" si="29"/>
        <v>0</v>
      </c>
    </row>
    <row r="50" spans="1:44" x14ac:dyDescent="0.3">
      <c r="A50" s="287">
        <v>37</v>
      </c>
      <c r="B50" s="150"/>
      <c r="C50" s="152"/>
      <c r="D50" s="159"/>
      <c r="E50" s="337"/>
      <c r="F50" s="343" t="str">
        <f>IF(E50="","",LOOKUP(E50,'Work Programme'!$A$8:$A$207,'Work Programme'!$B$8:$B$207))</f>
        <v/>
      </c>
      <c r="G50" s="159"/>
      <c r="H50" s="150"/>
      <c r="I50" s="150"/>
      <c r="J50" s="150"/>
      <c r="K50" s="150"/>
      <c r="L50" s="150"/>
      <c r="M50" s="150"/>
      <c r="N50" s="430"/>
      <c r="O50" s="431"/>
      <c r="P50" s="431"/>
      <c r="Q50" s="160"/>
      <c r="R50" s="160"/>
      <c r="S50" s="160"/>
      <c r="T50" s="255" t="str">
        <f t="shared" si="1"/>
        <v/>
      </c>
      <c r="U50" s="152"/>
      <c r="V50" s="154"/>
      <c r="W50" s="254" t="str">
        <f>IF(V50="","",VLOOKUP(V50,'Overview - Financial Statement'!$A$46:$B$60,2,FALSE))</f>
        <v/>
      </c>
      <c r="X50" s="255" t="str">
        <f t="shared" si="2"/>
        <v/>
      </c>
      <c r="Y50" s="153"/>
      <c r="Z50" s="238">
        <f t="shared" si="5"/>
        <v>0</v>
      </c>
      <c r="AA50" s="193" t="s">
        <v>44</v>
      </c>
      <c r="AB50" s="173"/>
      <c r="AC50" s="193" t="str">
        <f t="shared" si="17"/>
        <v/>
      </c>
      <c r="AD50" s="187" t="str">
        <f t="shared" si="18"/>
        <v/>
      </c>
      <c r="AE50" s="187" t="str">
        <f>IF(S50&gt;0,(VLOOKUP(N50,ISO!$B$4:$D$43,3,FALSE)),"")</f>
        <v/>
      </c>
      <c r="AF50" s="187" t="str">
        <f t="shared" si="19"/>
        <v/>
      </c>
      <c r="AG50" s="187" t="str">
        <f>IF(R50&gt;0,(VLOOKUP(N50,ISO!$B$4:$D$43,2,FALSE)),"")</f>
        <v/>
      </c>
      <c r="AH50" s="193" t="str">
        <f t="shared" si="20"/>
        <v/>
      </c>
      <c r="AI50" s="397" t="str">
        <f t="shared" si="21"/>
        <v/>
      </c>
      <c r="AJ50" s="257" t="str">
        <f t="shared" si="22"/>
        <v/>
      </c>
      <c r="AK50" s="257" t="str">
        <f t="shared" si="23"/>
        <v/>
      </c>
      <c r="AL50" s="193" t="str">
        <f t="shared" si="24"/>
        <v>CHECK DATES</v>
      </c>
      <c r="AM50" s="257" t="str">
        <f t="shared" si="25"/>
        <v/>
      </c>
      <c r="AN50" s="288">
        <f t="shared" si="26"/>
        <v>0</v>
      </c>
      <c r="AO50" s="286">
        <v>0</v>
      </c>
      <c r="AP50" s="257">
        <f t="shared" si="27"/>
        <v>0</v>
      </c>
      <c r="AQ50" s="257" t="str">
        <f t="shared" si="28"/>
        <v/>
      </c>
      <c r="AR50" s="257">
        <f t="shared" si="29"/>
        <v>0</v>
      </c>
    </row>
    <row r="51" spans="1:44" x14ac:dyDescent="0.3">
      <c r="A51" s="287">
        <v>38</v>
      </c>
      <c r="B51" s="150"/>
      <c r="C51" s="152"/>
      <c r="D51" s="159"/>
      <c r="E51" s="337"/>
      <c r="F51" s="343" t="str">
        <f>IF(E51="","",LOOKUP(E51,'Work Programme'!$A$8:$A$207,'Work Programme'!$B$8:$B$207))</f>
        <v/>
      </c>
      <c r="G51" s="159"/>
      <c r="H51" s="150"/>
      <c r="I51" s="150"/>
      <c r="J51" s="150"/>
      <c r="K51" s="150"/>
      <c r="L51" s="150"/>
      <c r="M51" s="150"/>
      <c r="N51" s="430"/>
      <c r="O51" s="431"/>
      <c r="P51" s="431"/>
      <c r="Q51" s="160"/>
      <c r="R51" s="160"/>
      <c r="S51" s="160"/>
      <c r="T51" s="255" t="str">
        <f t="shared" si="1"/>
        <v/>
      </c>
      <c r="U51" s="152"/>
      <c r="V51" s="154"/>
      <c r="W51" s="254" t="str">
        <f>IF(V51="","",VLOOKUP(V51,'Overview - Financial Statement'!$A$46:$B$60,2,FALSE))</f>
        <v/>
      </c>
      <c r="X51" s="255" t="str">
        <f t="shared" si="2"/>
        <v/>
      </c>
      <c r="Y51" s="153"/>
      <c r="Z51" s="238">
        <f t="shared" si="5"/>
        <v>0</v>
      </c>
      <c r="AA51" s="193" t="s">
        <v>44</v>
      </c>
      <c r="AB51" s="173"/>
      <c r="AC51" s="193" t="str">
        <f t="shared" si="17"/>
        <v/>
      </c>
      <c r="AD51" s="187" t="str">
        <f t="shared" si="18"/>
        <v/>
      </c>
      <c r="AE51" s="187" t="str">
        <f>IF(S51&gt;0,(VLOOKUP(N51,ISO!$B$4:$D$43,3,FALSE)),"")</f>
        <v/>
      </c>
      <c r="AF51" s="187" t="str">
        <f t="shared" si="19"/>
        <v/>
      </c>
      <c r="AG51" s="187" t="str">
        <f>IF(R51&gt;0,(VLOOKUP(N51,ISO!$B$4:$D$43,2,FALSE)),"")</f>
        <v/>
      </c>
      <c r="AH51" s="193" t="str">
        <f t="shared" si="20"/>
        <v/>
      </c>
      <c r="AI51" s="397" t="str">
        <f t="shared" si="21"/>
        <v/>
      </c>
      <c r="AJ51" s="257" t="str">
        <f t="shared" si="22"/>
        <v/>
      </c>
      <c r="AK51" s="257" t="str">
        <f t="shared" si="23"/>
        <v/>
      </c>
      <c r="AL51" s="193" t="str">
        <f t="shared" si="24"/>
        <v>CHECK DATES</v>
      </c>
      <c r="AM51" s="257" t="str">
        <f t="shared" si="25"/>
        <v/>
      </c>
      <c r="AN51" s="288">
        <f t="shared" si="26"/>
        <v>0</v>
      </c>
      <c r="AO51" s="286">
        <v>0</v>
      </c>
      <c r="AP51" s="257">
        <f t="shared" si="27"/>
        <v>0</v>
      </c>
      <c r="AQ51" s="257" t="str">
        <f t="shared" si="28"/>
        <v/>
      </c>
      <c r="AR51" s="257">
        <f t="shared" si="29"/>
        <v>0</v>
      </c>
    </row>
    <row r="52" spans="1:44" x14ac:dyDescent="0.3">
      <c r="A52" s="287">
        <v>39</v>
      </c>
      <c r="B52" s="150"/>
      <c r="C52" s="152"/>
      <c r="D52" s="159"/>
      <c r="E52" s="337"/>
      <c r="F52" s="343" t="str">
        <f>IF(E52="","",LOOKUP(E52,'Work Programme'!$A$8:$A$207,'Work Programme'!$B$8:$B$207))</f>
        <v/>
      </c>
      <c r="G52" s="159"/>
      <c r="H52" s="150"/>
      <c r="I52" s="150"/>
      <c r="J52" s="150"/>
      <c r="K52" s="150"/>
      <c r="L52" s="150"/>
      <c r="M52" s="150"/>
      <c r="N52" s="430"/>
      <c r="O52" s="431"/>
      <c r="P52" s="431"/>
      <c r="Q52" s="160"/>
      <c r="R52" s="160"/>
      <c r="S52" s="160"/>
      <c r="T52" s="255" t="str">
        <f t="shared" si="1"/>
        <v/>
      </c>
      <c r="U52" s="152"/>
      <c r="V52" s="154"/>
      <c r="W52" s="254" t="str">
        <f>IF(V52="","",VLOOKUP(V52,'Overview - Financial Statement'!$A$46:$B$60,2,FALSE))</f>
        <v/>
      </c>
      <c r="X52" s="255" t="str">
        <f t="shared" si="2"/>
        <v/>
      </c>
      <c r="Y52" s="153"/>
      <c r="Z52" s="238">
        <f t="shared" si="5"/>
        <v>0</v>
      </c>
      <c r="AA52" s="193" t="s">
        <v>44</v>
      </c>
      <c r="AB52" s="173"/>
      <c r="AC52" s="193" t="str">
        <f t="shared" si="17"/>
        <v/>
      </c>
      <c r="AD52" s="187" t="str">
        <f t="shared" si="18"/>
        <v/>
      </c>
      <c r="AE52" s="187" t="str">
        <f>IF(S52&gt;0,(VLOOKUP(N52,ISO!$B$4:$D$43,3,FALSE)),"")</f>
        <v/>
      </c>
      <c r="AF52" s="187" t="str">
        <f t="shared" si="19"/>
        <v/>
      </c>
      <c r="AG52" s="187" t="str">
        <f>IF(R52&gt;0,(VLOOKUP(N52,ISO!$B$4:$D$43,2,FALSE)),"")</f>
        <v/>
      </c>
      <c r="AH52" s="193" t="str">
        <f t="shared" si="20"/>
        <v/>
      </c>
      <c r="AI52" s="397" t="str">
        <f t="shared" si="21"/>
        <v/>
      </c>
      <c r="AJ52" s="257" t="str">
        <f t="shared" si="22"/>
        <v/>
      </c>
      <c r="AK52" s="257" t="str">
        <f t="shared" si="23"/>
        <v/>
      </c>
      <c r="AL52" s="193" t="str">
        <f t="shared" si="24"/>
        <v>CHECK DATES</v>
      </c>
      <c r="AM52" s="257" t="str">
        <f t="shared" si="25"/>
        <v/>
      </c>
      <c r="AN52" s="288">
        <f t="shared" si="26"/>
        <v>0</v>
      </c>
      <c r="AO52" s="286">
        <v>0</v>
      </c>
      <c r="AP52" s="257">
        <f t="shared" si="27"/>
        <v>0</v>
      </c>
      <c r="AQ52" s="257" t="str">
        <f t="shared" si="28"/>
        <v/>
      </c>
      <c r="AR52" s="257">
        <f t="shared" si="29"/>
        <v>0</v>
      </c>
    </row>
    <row r="53" spans="1:44" x14ac:dyDescent="0.3">
      <c r="A53" s="287">
        <v>40</v>
      </c>
      <c r="B53" s="150"/>
      <c r="C53" s="152"/>
      <c r="D53" s="159"/>
      <c r="E53" s="337"/>
      <c r="F53" s="343" t="str">
        <f>IF(E53="","",LOOKUP(E53,'Work Programme'!$A$8:$A$207,'Work Programme'!$B$8:$B$207))</f>
        <v/>
      </c>
      <c r="G53" s="159"/>
      <c r="H53" s="150"/>
      <c r="I53" s="150"/>
      <c r="J53" s="150"/>
      <c r="K53" s="150"/>
      <c r="L53" s="150"/>
      <c r="M53" s="150"/>
      <c r="N53" s="430"/>
      <c r="O53" s="431"/>
      <c r="P53" s="431"/>
      <c r="Q53" s="160"/>
      <c r="R53" s="160"/>
      <c r="S53" s="160"/>
      <c r="T53" s="255" t="str">
        <f t="shared" si="1"/>
        <v/>
      </c>
      <c r="U53" s="152"/>
      <c r="V53" s="154"/>
      <c r="W53" s="254" t="str">
        <f>IF(V53="","",VLOOKUP(V53,'Overview - Financial Statement'!$A$46:$B$60,2,FALSE))</f>
        <v/>
      </c>
      <c r="X53" s="255" t="str">
        <f t="shared" si="2"/>
        <v/>
      </c>
      <c r="Y53" s="153"/>
      <c r="Z53" s="238">
        <f t="shared" si="5"/>
        <v>0</v>
      </c>
      <c r="AA53" s="193" t="s">
        <v>44</v>
      </c>
      <c r="AB53" s="173"/>
      <c r="AC53" s="193" t="str">
        <f t="shared" si="17"/>
        <v/>
      </c>
      <c r="AD53" s="187" t="str">
        <f t="shared" si="18"/>
        <v/>
      </c>
      <c r="AE53" s="187" t="str">
        <f>IF(S53&gt;0,(VLOOKUP(N53,ISO!$B$4:$D$43,3,FALSE)),"")</f>
        <v/>
      </c>
      <c r="AF53" s="187" t="str">
        <f t="shared" si="19"/>
        <v/>
      </c>
      <c r="AG53" s="187" t="str">
        <f>IF(R53&gt;0,(VLOOKUP(N53,ISO!$B$4:$D$43,2,FALSE)),"")</f>
        <v/>
      </c>
      <c r="AH53" s="193" t="str">
        <f t="shared" si="20"/>
        <v/>
      </c>
      <c r="AI53" s="397" t="str">
        <f t="shared" si="21"/>
        <v/>
      </c>
      <c r="AJ53" s="257" t="str">
        <f t="shared" si="22"/>
        <v/>
      </c>
      <c r="AK53" s="257" t="str">
        <f t="shared" si="23"/>
        <v/>
      </c>
      <c r="AL53" s="193" t="str">
        <f t="shared" si="24"/>
        <v>CHECK DATES</v>
      </c>
      <c r="AM53" s="257" t="str">
        <f t="shared" si="25"/>
        <v/>
      </c>
      <c r="AN53" s="288">
        <f t="shared" si="26"/>
        <v>0</v>
      </c>
      <c r="AO53" s="286">
        <v>0</v>
      </c>
      <c r="AP53" s="257">
        <f t="shared" si="27"/>
        <v>0</v>
      </c>
      <c r="AQ53" s="257" t="str">
        <f t="shared" si="28"/>
        <v/>
      </c>
      <c r="AR53" s="257">
        <f t="shared" si="29"/>
        <v>0</v>
      </c>
    </row>
    <row r="54" spans="1:44" x14ac:dyDescent="0.3">
      <c r="A54" s="287">
        <v>41</v>
      </c>
      <c r="B54" s="150"/>
      <c r="C54" s="152"/>
      <c r="D54" s="159"/>
      <c r="E54" s="337"/>
      <c r="F54" s="343" t="str">
        <f>IF(E54="","",LOOKUP(E54,'Work Programme'!$A$8:$A$207,'Work Programme'!$B$8:$B$207))</f>
        <v/>
      </c>
      <c r="G54" s="159"/>
      <c r="H54" s="150"/>
      <c r="I54" s="150"/>
      <c r="J54" s="150"/>
      <c r="K54" s="150"/>
      <c r="L54" s="150"/>
      <c r="M54" s="150"/>
      <c r="N54" s="430"/>
      <c r="O54" s="431"/>
      <c r="P54" s="431"/>
      <c r="Q54" s="160"/>
      <c r="R54" s="160"/>
      <c r="S54" s="160"/>
      <c r="T54" s="255" t="str">
        <f t="shared" si="1"/>
        <v/>
      </c>
      <c r="U54" s="152"/>
      <c r="V54" s="154"/>
      <c r="W54" s="254" t="str">
        <f>IF(V54="","",VLOOKUP(V54,'Overview - Financial Statement'!$A$46:$B$60,2,FALSE))</f>
        <v/>
      </c>
      <c r="X54" s="255" t="str">
        <f t="shared" si="2"/>
        <v/>
      </c>
      <c r="Y54" s="153"/>
      <c r="Z54" s="238">
        <f t="shared" si="5"/>
        <v>0</v>
      </c>
      <c r="AA54" s="193" t="s">
        <v>44</v>
      </c>
      <c r="AB54" s="173"/>
      <c r="AC54" s="193" t="str">
        <f t="shared" si="17"/>
        <v/>
      </c>
      <c r="AD54" s="187" t="str">
        <f t="shared" si="18"/>
        <v/>
      </c>
      <c r="AE54" s="187" t="str">
        <f>IF(S54&gt;0,(VLOOKUP(N54,ISO!$B$4:$D$43,3,FALSE)),"")</f>
        <v/>
      </c>
      <c r="AF54" s="187" t="str">
        <f t="shared" si="19"/>
        <v/>
      </c>
      <c r="AG54" s="187" t="str">
        <f>IF(R54&gt;0,(VLOOKUP(N54,ISO!$B$4:$D$43,2,FALSE)),"")</f>
        <v/>
      </c>
      <c r="AH54" s="193" t="str">
        <f t="shared" si="20"/>
        <v/>
      </c>
      <c r="AI54" s="397" t="str">
        <f t="shared" si="21"/>
        <v/>
      </c>
      <c r="AJ54" s="257" t="str">
        <f t="shared" si="22"/>
        <v/>
      </c>
      <c r="AK54" s="257" t="str">
        <f t="shared" si="23"/>
        <v/>
      </c>
      <c r="AL54" s="193" t="str">
        <f t="shared" si="24"/>
        <v>CHECK DATES</v>
      </c>
      <c r="AM54" s="257" t="str">
        <f t="shared" si="25"/>
        <v/>
      </c>
      <c r="AN54" s="288">
        <f t="shared" si="26"/>
        <v>0</v>
      </c>
      <c r="AO54" s="286">
        <v>0</v>
      </c>
      <c r="AP54" s="257">
        <f t="shared" si="27"/>
        <v>0</v>
      </c>
      <c r="AQ54" s="257" t="str">
        <f t="shared" si="28"/>
        <v/>
      </c>
      <c r="AR54" s="257">
        <f t="shared" si="29"/>
        <v>0</v>
      </c>
    </row>
    <row r="55" spans="1:44" x14ac:dyDescent="0.3">
      <c r="A55" s="287">
        <v>42</v>
      </c>
      <c r="B55" s="150"/>
      <c r="C55" s="152"/>
      <c r="D55" s="159"/>
      <c r="E55" s="337"/>
      <c r="F55" s="343" t="str">
        <f>IF(E55="","",LOOKUP(E55,'Work Programme'!$A$8:$A$207,'Work Programme'!$B$8:$B$207))</f>
        <v/>
      </c>
      <c r="G55" s="159"/>
      <c r="H55" s="150"/>
      <c r="I55" s="150"/>
      <c r="J55" s="150"/>
      <c r="K55" s="150"/>
      <c r="L55" s="150"/>
      <c r="M55" s="150"/>
      <c r="N55" s="430"/>
      <c r="O55" s="431"/>
      <c r="P55" s="431"/>
      <c r="Q55" s="160"/>
      <c r="R55" s="160"/>
      <c r="S55" s="160"/>
      <c r="T55" s="255" t="str">
        <f t="shared" si="1"/>
        <v/>
      </c>
      <c r="U55" s="152"/>
      <c r="V55" s="154"/>
      <c r="W55" s="254" t="str">
        <f>IF(V55="","",VLOOKUP(V55,'Overview - Financial Statement'!$A$46:$B$60,2,FALSE))</f>
        <v/>
      </c>
      <c r="X55" s="255" t="str">
        <f t="shared" si="2"/>
        <v/>
      </c>
      <c r="Y55" s="153"/>
      <c r="Z55" s="238">
        <f t="shared" si="5"/>
        <v>0</v>
      </c>
      <c r="AA55" s="193" t="s">
        <v>44</v>
      </c>
      <c r="AB55" s="173"/>
      <c r="AC55" s="193" t="str">
        <f t="shared" si="17"/>
        <v/>
      </c>
      <c r="AD55" s="187" t="str">
        <f t="shared" si="18"/>
        <v/>
      </c>
      <c r="AE55" s="187" t="str">
        <f>IF(S55&gt;0,(VLOOKUP(N55,ISO!$B$4:$D$43,3,FALSE)),"")</f>
        <v/>
      </c>
      <c r="AF55" s="187" t="str">
        <f t="shared" si="19"/>
        <v/>
      </c>
      <c r="AG55" s="187" t="str">
        <f>IF(R55&gt;0,(VLOOKUP(N55,ISO!$B$4:$D$43,2,FALSE)),"")</f>
        <v/>
      </c>
      <c r="AH55" s="193" t="str">
        <f t="shared" si="20"/>
        <v/>
      </c>
      <c r="AI55" s="397" t="str">
        <f t="shared" si="21"/>
        <v/>
      </c>
      <c r="AJ55" s="257" t="str">
        <f t="shared" si="22"/>
        <v/>
      </c>
      <c r="AK55" s="257" t="str">
        <f t="shared" si="23"/>
        <v/>
      </c>
      <c r="AL55" s="193" t="str">
        <f t="shared" si="24"/>
        <v>CHECK DATES</v>
      </c>
      <c r="AM55" s="257" t="str">
        <f t="shared" si="25"/>
        <v/>
      </c>
      <c r="AN55" s="288">
        <f t="shared" si="26"/>
        <v>0</v>
      </c>
      <c r="AO55" s="286">
        <v>0</v>
      </c>
      <c r="AP55" s="257">
        <f t="shared" si="27"/>
        <v>0</v>
      </c>
      <c r="AQ55" s="257" t="str">
        <f t="shared" si="28"/>
        <v/>
      </c>
      <c r="AR55" s="257">
        <f t="shared" si="29"/>
        <v>0</v>
      </c>
    </row>
    <row r="56" spans="1:44" x14ac:dyDescent="0.3">
      <c r="A56" s="287">
        <v>43</v>
      </c>
      <c r="B56" s="150"/>
      <c r="C56" s="152"/>
      <c r="D56" s="159"/>
      <c r="E56" s="337"/>
      <c r="F56" s="343" t="str">
        <f>IF(E56="","",LOOKUP(E56,'Work Programme'!$A$8:$A$207,'Work Programme'!$B$8:$B$207))</f>
        <v/>
      </c>
      <c r="G56" s="159"/>
      <c r="H56" s="150"/>
      <c r="I56" s="150"/>
      <c r="J56" s="150"/>
      <c r="K56" s="150"/>
      <c r="L56" s="150"/>
      <c r="M56" s="150"/>
      <c r="N56" s="430"/>
      <c r="O56" s="431"/>
      <c r="P56" s="431"/>
      <c r="Q56" s="160"/>
      <c r="R56" s="160"/>
      <c r="S56" s="160"/>
      <c r="T56" s="255" t="str">
        <f t="shared" si="1"/>
        <v/>
      </c>
      <c r="U56" s="152"/>
      <c r="V56" s="154"/>
      <c r="W56" s="254" t="str">
        <f>IF(V56="","",VLOOKUP(V56,'Overview - Financial Statement'!$A$46:$B$60,2,FALSE))</f>
        <v/>
      </c>
      <c r="X56" s="255" t="str">
        <f t="shared" si="2"/>
        <v/>
      </c>
      <c r="Y56" s="153"/>
      <c r="Z56" s="238">
        <f t="shared" si="5"/>
        <v>0</v>
      </c>
      <c r="AA56" s="193" t="s">
        <v>44</v>
      </c>
      <c r="AB56" s="173"/>
      <c r="AC56" s="193" t="str">
        <f t="shared" si="17"/>
        <v/>
      </c>
      <c r="AD56" s="187" t="str">
        <f t="shared" si="18"/>
        <v/>
      </c>
      <c r="AE56" s="187" t="str">
        <f>IF(S56&gt;0,(VLOOKUP(N56,ISO!$B$4:$D$43,3,FALSE)),"")</f>
        <v/>
      </c>
      <c r="AF56" s="187" t="str">
        <f t="shared" si="19"/>
        <v/>
      </c>
      <c r="AG56" s="187" t="str">
        <f>IF(R56&gt;0,(VLOOKUP(N56,ISO!$B$4:$D$43,2,FALSE)),"")</f>
        <v/>
      </c>
      <c r="AH56" s="193" t="str">
        <f t="shared" si="20"/>
        <v/>
      </c>
      <c r="AI56" s="397" t="str">
        <f t="shared" si="21"/>
        <v/>
      </c>
      <c r="AJ56" s="257" t="str">
        <f t="shared" si="22"/>
        <v/>
      </c>
      <c r="AK56" s="257" t="str">
        <f t="shared" si="23"/>
        <v/>
      </c>
      <c r="AL56" s="193" t="str">
        <f t="shared" si="24"/>
        <v>CHECK DATES</v>
      </c>
      <c r="AM56" s="257" t="str">
        <f t="shared" si="25"/>
        <v/>
      </c>
      <c r="AN56" s="288">
        <f t="shared" si="26"/>
        <v>0</v>
      </c>
      <c r="AO56" s="286">
        <v>0</v>
      </c>
      <c r="AP56" s="257">
        <f t="shared" si="27"/>
        <v>0</v>
      </c>
      <c r="AQ56" s="257" t="str">
        <f t="shared" si="28"/>
        <v/>
      </c>
      <c r="AR56" s="257">
        <f t="shared" si="29"/>
        <v>0</v>
      </c>
    </row>
    <row r="57" spans="1:44" x14ac:dyDescent="0.3">
      <c r="A57" s="287">
        <v>44</v>
      </c>
      <c r="B57" s="150"/>
      <c r="C57" s="152"/>
      <c r="D57" s="159"/>
      <c r="E57" s="337"/>
      <c r="F57" s="343" t="str">
        <f>IF(E57="","",LOOKUP(E57,'Work Programme'!$A$8:$A$207,'Work Programme'!$B$8:$B$207))</f>
        <v/>
      </c>
      <c r="G57" s="159"/>
      <c r="H57" s="150"/>
      <c r="I57" s="150"/>
      <c r="J57" s="150"/>
      <c r="K57" s="150"/>
      <c r="L57" s="150"/>
      <c r="M57" s="150"/>
      <c r="N57" s="430"/>
      <c r="O57" s="431"/>
      <c r="P57" s="431"/>
      <c r="Q57" s="160"/>
      <c r="R57" s="160"/>
      <c r="S57" s="160"/>
      <c r="T57" s="255" t="str">
        <f t="shared" si="1"/>
        <v/>
      </c>
      <c r="U57" s="152"/>
      <c r="V57" s="154"/>
      <c r="W57" s="254" t="str">
        <f>IF(V57="","",VLOOKUP(V57,'Overview - Financial Statement'!$A$46:$B$60,2,FALSE))</f>
        <v/>
      </c>
      <c r="X57" s="255" t="str">
        <f t="shared" si="2"/>
        <v/>
      </c>
      <c r="Y57" s="153"/>
      <c r="Z57" s="238">
        <f t="shared" si="5"/>
        <v>0</v>
      </c>
      <c r="AA57" s="193" t="s">
        <v>44</v>
      </c>
      <c r="AB57" s="173"/>
      <c r="AC57" s="193" t="str">
        <f t="shared" si="17"/>
        <v/>
      </c>
      <c r="AD57" s="187" t="str">
        <f t="shared" si="18"/>
        <v/>
      </c>
      <c r="AE57" s="187" t="str">
        <f>IF(S57&gt;0,(VLOOKUP(N57,ISO!$B$4:$D$43,3,FALSE)),"")</f>
        <v/>
      </c>
      <c r="AF57" s="187" t="str">
        <f t="shared" si="19"/>
        <v/>
      </c>
      <c r="AG57" s="187" t="str">
        <f>IF(R57&gt;0,(VLOOKUP(N57,ISO!$B$4:$D$43,2,FALSE)),"")</f>
        <v/>
      </c>
      <c r="AH57" s="193" t="str">
        <f t="shared" si="20"/>
        <v/>
      </c>
      <c r="AI57" s="397" t="str">
        <f t="shared" si="21"/>
        <v/>
      </c>
      <c r="AJ57" s="257" t="str">
        <f t="shared" si="22"/>
        <v/>
      </c>
      <c r="AK57" s="257" t="str">
        <f t="shared" si="23"/>
        <v/>
      </c>
      <c r="AL57" s="193" t="str">
        <f t="shared" si="24"/>
        <v>CHECK DATES</v>
      </c>
      <c r="AM57" s="257" t="str">
        <f t="shared" si="25"/>
        <v/>
      </c>
      <c r="AN57" s="288">
        <f t="shared" si="26"/>
        <v>0</v>
      </c>
      <c r="AO57" s="286">
        <v>0</v>
      </c>
      <c r="AP57" s="257">
        <f t="shared" si="27"/>
        <v>0</v>
      </c>
      <c r="AQ57" s="257" t="str">
        <f t="shared" si="28"/>
        <v/>
      </c>
      <c r="AR57" s="257">
        <f t="shared" si="29"/>
        <v>0</v>
      </c>
    </row>
    <row r="58" spans="1:44" x14ac:dyDescent="0.3">
      <c r="A58" s="287">
        <v>45</v>
      </c>
      <c r="B58" s="150"/>
      <c r="C58" s="152"/>
      <c r="D58" s="159"/>
      <c r="E58" s="337"/>
      <c r="F58" s="343" t="str">
        <f>IF(E58="","",LOOKUP(E58,'Work Programme'!$A$8:$A$207,'Work Programme'!$B$8:$B$207))</f>
        <v/>
      </c>
      <c r="G58" s="159"/>
      <c r="H58" s="150"/>
      <c r="I58" s="150"/>
      <c r="J58" s="150"/>
      <c r="K58" s="150"/>
      <c r="L58" s="150"/>
      <c r="M58" s="150"/>
      <c r="N58" s="430"/>
      <c r="O58" s="431"/>
      <c r="P58" s="431"/>
      <c r="Q58" s="160"/>
      <c r="R58" s="160"/>
      <c r="S58" s="160"/>
      <c r="T58" s="255" t="str">
        <f t="shared" si="1"/>
        <v/>
      </c>
      <c r="U58" s="152"/>
      <c r="V58" s="154"/>
      <c r="W58" s="254" t="str">
        <f>IF(V58="","",VLOOKUP(V58,'Overview - Financial Statement'!$A$46:$B$60,2,FALSE))</f>
        <v/>
      </c>
      <c r="X58" s="255" t="str">
        <f t="shared" si="2"/>
        <v/>
      </c>
      <c r="Y58" s="153"/>
      <c r="Z58" s="238">
        <f t="shared" si="5"/>
        <v>0</v>
      </c>
      <c r="AA58" s="193" t="s">
        <v>44</v>
      </c>
      <c r="AB58" s="173"/>
      <c r="AC58" s="193" t="str">
        <f t="shared" si="17"/>
        <v/>
      </c>
      <c r="AD58" s="187" t="str">
        <f t="shared" si="18"/>
        <v/>
      </c>
      <c r="AE58" s="187" t="str">
        <f>IF(S58&gt;0,(VLOOKUP(N58,ISO!$B$4:$D$43,3,FALSE)),"")</f>
        <v/>
      </c>
      <c r="AF58" s="187" t="str">
        <f t="shared" si="19"/>
        <v/>
      </c>
      <c r="AG58" s="187" t="str">
        <f>IF(R58&gt;0,(VLOOKUP(N58,ISO!$B$4:$D$43,2,FALSE)),"")</f>
        <v/>
      </c>
      <c r="AH58" s="193" t="str">
        <f t="shared" si="20"/>
        <v/>
      </c>
      <c r="AI58" s="397" t="str">
        <f t="shared" si="21"/>
        <v/>
      </c>
      <c r="AJ58" s="257" t="str">
        <f t="shared" si="22"/>
        <v/>
      </c>
      <c r="AK58" s="257" t="str">
        <f t="shared" si="23"/>
        <v/>
      </c>
      <c r="AL58" s="193" t="str">
        <f t="shared" si="24"/>
        <v>CHECK DATES</v>
      </c>
      <c r="AM58" s="257" t="str">
        <f t="shared" si="25"/>
        <v/>
      </c>
      <c r="AN58" s="288">
        <f t="shared" si="26"/>
        <v>0</v>
      </c>
      <c r="AO58" s="286">
        <v>0</v>
      </c>
      <c r="AP58" s="257">
        <f t="shared" si="27"/>
        <v>0</v>
      </c>
      <c r="AQ58" s="257" t="str">
        <f t="shared" si="28"/>
        <v/>
      </c>
      <c r="AR58" s="257">
        <f t="shared" si="29"/>
        <v>0</v>
      </c>
    </row>
    <row r="59" spans="1:44" x14ac:dyDescent="0.3">
      <c r="A59" s="287">
        <v>46</v>
      </c>
      <c r="B59" s="150"/>
      <c r="C59" s="152"/>
      <c r="D59" s="159"/>
      <c r="E59" s="337"/>
      <c r="F59" s="343" t="str">
        <f>IF(E59="","",LOOKUP(E59,'Work Programme'!$A$8:$A$207,'Work Programme'!$B$8:$B$207))</f>
        <v/>
      </c>
      <c r="G59" s="159"/>
      <c r="H59" s="150"/>
      <c r="I59" s="150"/>
      <c r="J59" s="150"/>
      <c r="K59" s="150"/>
      <c r="L59" s="150"/>
      <c r="M59" s="150"/>
      <c r="N59" s="430"/>
      <c r="O59" s="431"/>
      <c r="P59" s="431"/>
      <c r="Q59" s="160"/>
      <c r="R59" s="160"/>
      <c r="S59" s="160"/>
      <c r="T59" s="255" t="str">
        <f t="shared" si="1"/>
        <v/>
      </c>
      <c r="U59" s="152"/>
      <c r="V59" s="154"/>
      <c r="W59" s="254" t="str">
        <f>IF(V59="","",VLOOKUP(V59,'Overview - Financial Statement'!$A$46:$B$60,2,FALSE))</f>
        <v/>
      </c>
      <c r="X59" s="255" t="str">
        <f t="shared" si="2"/>
        <v/>
      </c>
      <c r="Y59" s="153"/>
      <c r="Z59" s="238">
        <f t="shared" si="5"/>
        <v>0</v>
      </c>
      <c r="AA59" s="193" t="s">
        <v>44</v>
      </c>
      <c r="AB59" s="173"/>
      <c r="AC59" s="193" t="str">
        <f t="shared" si="17"/>
        <v/>
      </c>
      <c r="AD59" s="187" t="str">
        <f t="shared" si="18"/>
        <v/>
      </c>
      <c r="AE59" s="187" t="str">
        <f>IF(S59&gt;0,(VLOOKUP(N59,ISO!$B$4:$D$43,3,FALSE)),"")</f>
        <v/>
      </c>
      <c r="AF59" s="187" t="str">
        <f t="shared" si="19"/>
        <v/>
      </c>
      <c r="AG59" s="187" t="str">
        <f>IF(R59&gt;0,(VLOOKUP(N59,ISO!$B$4:$D$43,2,FALSE)),"")</f>
        <v/>
      </c>
      <c r="AH59" s="193" t="str">
        <f t="shared" si="20"/>
        <v/>
      </c>
      <c r="AI59" s="397" t="str">
        <f t="shared" si="21"/>
        <v/>
      </c>
      <c r="AJ59" s="257" t="str">
        <f t="shared" si="22"/>
        <v/>
      </c>
      <c r="AK59" s="257" t="str">
        <f t="shared" si="23"/>
        <v/>
      </c>
      <c r="AL59" s="193" t="str">
        <f t="shared" si="24"/>
        <v>CHECK DATES</v>
      </c>
      <c r="AM59" s="257" t="str">
        <f t="shared" si="25"/>
        <v/>
      </c>
      <c r="AN59" s="288">
        <f t="shared" si="26"/>
        <v>0</v>
      </c>
      <c r="AO59" s="286">
        <v>0</v>
      </c>
      <c r="AP59" s="257">
        <f t="shared" si="27"/>
        <v>0</v>
      </c>
      <c r="AQ59" s="257" t="str">
        <f t="shared" si="28"/>
        <v/>
      </c>
      <c r="AR59" s="257">
        <f t="shared" si="29"/>
        <v>0</v>
      </c>
    </row>
    <row r="60" spans="1:44" x14ac:dyDescent="0.3">
      <c r="A60" s="287">
        <v>47</v>
      </c>
      <c r="B60" s="150"/>
      <c r="C60" s="152"/>
      <c r="D60" s="159"/>
      <c r="E60" s="337"/>
      <c r="F60" s="343" t="str">
        <f>IF(E60="","",LOOKUP(E60,'Work Programme'!$A$8:$A$207,'Work Programme'!$B$8:$B$207))</f>
        <v/>
      </c>
      <c r="G60" s="159"/>
      <c r="H60" s="150"/>
      <c r="I60" s="150"/>
      <c r="J60" s="150"/>
      <c r="K60" s="150"/>
      <c r="L60" s="150"/>
      <c r="M60" s="150"/>
      <c r="N60" s="430"/>
      <c r="O60" s="431"/>
      <c r="P60" s="431"/>
      <c r="Q60" s="160"/>
      <c r="R60" s="160"/>
      <c r="S60" s="160"/>
      <c r="T60" s="255" t="str">
        <f t="shared" si="1"/>
        <v/>
      </c>
      <c r="U60" s="152"/>
      <c r="V60" s="154"/>
      <c r="W60" s="254" t="str">
        <f>IF(V60="","",VLOOKUP(V60,'Overview - Financial Statement'!$A$46:$B$60,2,FALSE))</f>
        <v/>
      </c>
      <c r="X60" s="255" t="str">
        <f t="shared" si="2"/>
        <v/>
      </c>
      <c r="Y60" s="153"/>
      <c r="Z60" s="238">
        <f t="shared" si="5"/>
        <v>0</v>
      </c>
      <c r="AA60" s="193" t="s">
        <v>44</v>
      </c>
      <c r="AB60" s="173"/>
      <c r="AC60" s="193" t="str">
        <f t="shared" si="17"/>
        <v/>
      </c>
      <c r="AD60" s="187" t="str">
        <f t="shared" si="18"/>
        <v/>
      </c>
      <c r="AE60" s="187" t="str">
        <f>IF(S60&gt;0,(VLOOKUP(N60,ISO!$B$4:$D$43,3,FALSE)),"")</f>
        <v/>
      </c>
      <c r="AF60" s="187" t="str">
        <f t="shared" si="19"/>
        <v/>
      </c>
      <c r="AG60" s="187" t="str">
        <f>IF(R60&gt;0,(VLOOKUP(N60,ISO!$B$4:$D$43,2,FALSE)),"")</f>
        <v/>
      </c>
      <c r="AH60" s="193" t="str">
        <f t="shared" si="20"/>
        <v/>
      </c>
      <c r="AI60" s="397" t="str">
        <f t="shared" si="21"/>
        <v/>
      </c>
      <c r="AJ60" s="257" t="str">
        <f t="shared" si="22"/>
        <v/>
      </c>
      <c r="AK60" s="257" t="str">
        <f t="shared" si="23"/>
        <v/>
      </c>
      <c r="AL60" s="193" t="str">
        <f t="shared" si="24"/>
        <v>CHECK DATES</v>
      </c>
      <c r="AM60" s="257" t="str">
        <f t="shared" si="25"/>
        <v/>
      </c>
      <c r="AN60" s="288">
        <f t="shared" si="26"/>
        <v>0</v>
      </c>
      <c r="AO60" s="286">
        <v>0</v>
      </c>
      <c r="AP60" s="257">
        <f t="shared" si="27"/>
        <v>0</v>
      </c>
      <c r="AQ60" s="257" t="str">
        <f t="shared" si="28"/>
        <v/>
      </c>
      <c r="AR60" s="257">
        <f t="shared" si="29"/>
        <v>0</v>
      </c>
    </row>
    <row r="61" spans="1:44" x14ac:dyDescent="0.3">
      <c r="A61" s="287">
        <v>48</v>
      </c>
      <c r="B61" s="150"/>
      <c r="C61" s="152"/>
      <c r="D61" s="159"/>
      <c r="E61" s="337"/>
      <c r="F61" s="343" t="str">
        <f>IF(E61="","",LOOKUP(E61,'Work Programme'!$A$8:$A$207,'Work Programme'!$B$8:$B$207))</f>
        <v/>
      </c>
      <c r="G61" s="159"/>
      <c r="H61" s="150"/>
      <c r="I61" s="150"/>
      <c r="J61" s="150"/>
      <c r="K61" s="150"/>
      <c r="L61" s="150"/>
      <c r="M61" s="150"/>
      <c r="N61" s="430"/>
      <c r="O61" s="431"/>
      <c r="P61" s="431"/>
      <c r="Q61" s="160"/>
      <c r="R61" s="160"/>
      <c r="S61" s="160"/>
      <c r="T61" s="255" t="str">
        <f t="shared" si="1"/>
        <v/>
      </c>
      <c r="U61" s="152"/>
      <c r="V61" s="154"/>
      <c r="W61" s="254" t="str">
        <f>IF(V61="","",VLOOKUP(V61,'Overview - Financial Statement'!$A$46:$B$60,2,FALSE))</f>
        <v/>
      </c>
      <c r="X61" s="255" t="str">
        <f t="shared" si="2"/>
        <v/>
      </c>
      <c r="Y61" s="153"/>
      <c r="Z61" s="238">
        <f t="shared" si="5"/>
        <v>0</v>
      </c>
      <c r="AA61" s="193" t="s">
        <v>44</v>
      </c>
      <c r="AB61" s="173"/>
      <c r="AC61" s="193" t="str">
        <f t="shared" si="17"/>
        <v/>
      </c>
      <c r="AD61" s="187" t="str">
        <f t="shared" si="18"/>
        <v/>
      </c>
      <c r="AE61" s="187" t="str">
        <f>IF(S61&gt;0,(VLOOKUP(N61,ISO!$B$4:$D$43,3,FALSE)),"")</f>
        <v/>
      </c>
      <c r="AF61" s="187" t="str">
        <f t="shared" si="19"/>
        <v/>
      </c>
      <c r="AG61" s="187" t="str">
        <f>IF(R61&gt;0,(VLOOKUP(N61,ISO!$B$4:$D$43,2,FALSE)),"")</f>
        <v/>
      </c>
      <c r="AH61" s="193" t="str">
        <f t="shared" si="20"/>
        <v/>
      </c>
      <c r="AI61" s="397" t="str">
        <f t="shared" si="21"/>
        <v/>
      </c>
      <c r="AJ61" s="257" t="str">
        <f t="shared" si="22"/>
        <v/>
      </c>
      <c r="AK61" s="257" t="str">
        <f t="shared" si="23"/>
        <v/>
      </c>
      <c r="AL61" s="193" t="str">
        <f t="shared" si="24"/>
        <v>CHECK DATES</v>
      </c>
      <c r="AM61" s="257" t="str">
        <f t="shared" si="25"/>
        <v/>
      </c>
      <c r="AN61" s="288">
        <f t="shared" si="26"/>
        <v>0</v>
      </c>
      <c r="AO61" s="286">
        <v>0</v>
      </c>
      <c r="AP61" s="257">
        <f t="shared" si="27"/>
        <v>0</v>
      </c>
      <c r="AQ61" s="257" t="str">
        <f t="shared" si="28"/>
        <v/>
      </c>
      <c r="AR61" s="257">
        <f t="shared" si="29"/>
        <v>0</v>
      </c>
    </row>
    <row r="62" spans="1:44" x14ac:dyDescent="0.3">
      <c r="A62" s="287">
        <v>49</v>
      </c>
      <c r="B62" s="150"/>
      <c r="C62" s="152"/>
      <c r="D62" s="159"/>
      <c r="E62" s="337"/>
      <c r="F62" s="343" t="str">
        <f>IF(E62="","",LOOKUP(E62,'Work Programme'!$A$8:$A$207,'Work Programme'!$B$8:$B$207))</f>
        <v/>
      </c>
      <c r="G62" s="159"/>
      <c r="H62" s="150"/>
      <c r="I62" s="150"/>
      <c r="J62" s="150"/>
      <c r="K62" s="150"/>
      <c r="L62" s="150"/>
      <c r="M62" s="150"/>
      <c r="N62" s="430"/>
      <c r="O62" s="431"/>
      <c r="P62" s="431"/>
      <c r="Q62" s="160"/>
      <c r="R62" s="160"/>
      <c r="S62" s="160"/>
      <c r="T62" s="255" t="str">
        <f t="shared" si="1"/>
        <v/>
      </c>
      <c r="U62" s="152"/>
      <c r="V62" s="154"/>
      <c r="W62" s="254" t="str">
        <f>IF(V62="","",VLOOKUP(V62,'Overview - Financial Statement'!$A$46:$B$60,2,FALSE))</f>
        <v/>
      </c>
      <c r="X62" s="255" t="str">
        <f t="shared" si="2"/>
        <v/>
      </c>
      <c r="Y62" s="153"/>
      <c r="Z62" s="238">
        <f t="shared" si="5"/>
        <v>0</v>
      </c>
      <c r="AA62" s="193" t="s">
        <v>44</v>
      </c>
      <c r="AB62" s="173"/>
      <c r="AC62" s="193" t="str">
        <f t="shared" si="17"/>
        <v/>
      </c>
      <c r="AD62" s="187" t="str">
        <f t="shared" si="18"/>
        <v/>
      </c>
      <c r="AE62" s="187" t="str">
        <f>IF(S62&gt;0,(VLOOKUP(N62,ISO!$B$4:$D$43,3,FALSE)),"")</f>
        <v/>
      </c>
      <c r="AF62" s="187" t="str">
        <f t="shared" si="19"/>
        <v/>
      </c>
      <c r="AG62" s="187" t="str">
        <f>IF(R62&gt;0,(VLOOKUP(N62,ISO!$B$4:$D$43,2,FALSE)),"")</f>
        <v/>
      </c>
      <c r="AH62" s="193" t="str">
        <f t="shared" si="20"/>
        <v/>
      </c>
      <c r="AI62" s="397" t="str">
        <f t="shared" si="21"/>
        <v/>
      </c>
      <c r="AJ62" s="257" t="str">
        <f t="shared" si="22"/>
        <v/>
      </c>
      <c r="AK62" s="257" t="str">
        <f t="shared" si="23"/>
        <v/>
      </c>
      <c r="AL62" s="193" t="str">
        <f t="shared" si="24"/>
        <v>CHECK DATES</v>
      </c>
      <c r="AM62" s="257" t="str">
        <f t="shared" si="25"/>
        <v/>
      </c>
      <c r="AN62" s="288">
        <f t="shared" si="26"/>
        <v>0</v>
      </c>
      <c r="AO62" s="286">
        <v>0</v>
      </c>
      <c r="AP62" s="257">
        <f t="shared" si="27"/>
        <v>0</v>
      </c>
      <c r="AQ62" s="257" t="str">
        <f t="shared" si="28"/>
        <v/>
      </c>
      <c r="AR62" s="257">
        <f t="shared" si="29"/>
        <v>0</v>
      </c>
    </row>
    <row r="63" spans="1:44" x14ac:dyDescent="0.3">
      <c r="A63" s="287">
        <v>50</v>
      </c>
      <c r="B63" s="150"/>
      <c r="C63" s="152"/>
      <c r="D63" s="159"/>
      <c r="E63" s="337"/>
      <c r="F63" s="343" t="str">
        <f>IF(E63="","",LOOKUP(E63,'Work Programme'!$A$8:$A$207,'Work Programme'!$B$8:$B$207))</f>
        <v/>
      </c>
      <c r="G63" s="159"/>
      <c r="H63" s="150"/>
      <c r="I63" s="150"/>
      <c r="J63" s="150"/>
      <c r="K63" s="150"/>
      <c r="L63" s="150"/>
      <c r="M63" s="150"/>
      <c r="N63" s="430"/>
      <c r="O63" s="431"/>
      <c r="P63" s="431"/>
      <c r="Q63" s="160"/>
      <c r="R63" s="160"/>
      <c r="S63" s="160"/>
      <c r="T63" s="255" t="str">
        <f t="shared" si="1"/>
        <v/>
      </c>
      <c r="U63" s="152"/>
      <c r="V63" s="154"/>
      <c r="W63" s="254" t="str">
        <f>IF(V63="","",VLOOKUP(V63,'Overview - Financial Statement'!$A$46:$B$60,2,FALSE))</f>
        <v/>
      </c>
      <c r="X63" s="255" t="str">
        <f t="shared" si="2"/>
        <v/>
      </c>
      <c r="Y63" s="153"/>
      <c r="Z63" s="238">
        <f t="shared" si="5"/>
        <v>0</v>
      </c>
      <c r="AA63" s="193" t="s">
        <v>44</v>
      </c>
      <c r="AB63" s="173"/>
      <c r="AC63" s="193" t="str">
        <f t="shared" si="17"/>
        <v/>
      </c>
      <c r="AD63" s="187" t="str">
        <f t="shared" si="18"/>
        <v/>
      </c>
      <c r="AE63" s="187" t="str">
        <f>IF(S63&gt;0,(VLOOKUP(N63,ISO!$B$4:$D$43,3,FALSE)),"")</f>
        <v/>
      </c>
      <c r="AF63" s="187" t="str">
        <f t="shared" si="19"/>
        <v/>
      </c>
      <c r="AG63" s="187" t="str">
        <f>IF(R63&gt;0,(VLOOKUP(N63,ISO!$B$4:$D$43,2,FALSE)),"")</f>
        <v/>
      </c>
      <c r="AH63" s="193" t="str">
        <f t="shared" si="20"/>
        <v/>
      </c>
      <c r="AI63" s="397" t="str">
        <f t="shared" si="21"/>
        <v/>
      </c>
      <c r="AJ63" s="257" t="str">
        <f t="shared" si="22"/>
        <v/>
      </c>
      <c r="AK63" s="257" t="str">
        <f t="shared" si="23"/>
        <v/>
      </c>
      <c r="AL63" s="193" t="str">
        <f t="shared" si="24"/>
        <v>CHECK DATES</v>
      </c>
      <c r="AM63" s="257" t="str">
        <f t="shared" si="25"/>
        <v/>
      </c>
      <c r="AN63" s="288">
        <f t="shared" si="26"/>
        <v>0</v>
      </c>
      <c r="AO63" s="286">
        <v>0</v>
      </c>
      <c r="AP63" s="257">
        <f t="shared" si="27"/>
        <v>0</v>
      </c>
      <c r="AQ63" s="257" t="str">
        <f t="shared" si="28"/>
        <v/>
      </c>
      <c r="AR63" s="257">
        <f t="shared" si="29"/>
        <v>0</v>
      </c>
    </row>
    <row r="64" spans="1:44" x14ac:dyDescent="0.3">
      <c r="A64" s="287">
        <v>51</v>
      </c>
      <c r="B64" s="150"/>
      <c r="C64" s="152"/>
      <c r="D64" s="159"/>
      <c r="E64" s="337"/>
      <c r="F64" s="343" t="str">
        <f>IF(E64="","",LOOKUP(E64,'Work Programme'!$A$8:$A$207,'Work Programme'!$B$8:$B$207))</f>
        <v/>
      </c>
      <c r="G64" s="159"/>
      <c r="H64" s="150"/>
      <c r="I64" s="150"/>
      <c r="J64" s="150"/>
      <c r="K64" s="150"/>
      <c r="L64" s="150"/>
      <c r="M64" s="150"/>
      <c r="N64" s="430"/>
      <c r="O64" s="431"/>
      <c r="P64" s="431"/>
      <c r="Q64" s="160"/>
      <c r="R64" s="160"/>
      <c r="S64" s="160"/>
      <c r="T64" s="255" t="str">
        <f t="shared" si="1"/>
        <v/>
      </c>
      <c r="U64" s="152"/>
      <c r="V64" s="154"/>
      <c r="W64" s="254" t="str">
        <f>IF(V64="","",VLOOKUP(V64,'Overview - Financial Statement'!$A$46:$B$60,2,FALSE))</f>
        <v/>
      </c>
      <c r="X64" s="255" t="str">
        <f t="shared" si="2"/>
        <v/>
      </c>
      <c r="Y64" s="153"/>
      <c r="Z64" s="238">
        <f t="shared" si="5"/>
        <v>0</v>
      </c>
      <c r="AA64" s="193" t="s">
        <v>44</v>
      </c>
      <c r="AB64" s="173"/>
      <c r="AC64" s="193" t="str">
        <f t="shared" si="17"/>
        <v/>
      </c>
      <c r="AD64" s="187" t="str">
        <f t="shared" si="18"/>
        <v/>
      </c>
      <c r="AE64" s="187" t="str">
        <f>IF(S64&gt;0,(VLOOKUP(N64,ISO!$B$4:$D$43,3,FALSE)),"")</f>
        <v/>
      </c>
      <c r="AF64" s="187" t="str">
        <f t="shared" si="19"/>
        <v/>
      </c>
      <c r="AG64" s="187" t="str">
        <f>IF(R64&gt;0,(VLOOKUP(N64,ISO!$B$4:$D$43,2,FALSE)),"")</f>
        <v/>
      </c>
      <c r="AH64" s="193" t="str">
        <f t="shared" si="20"/>
        <v/>
      </c>
      <c r="AI64" s="397" t="str">
        <f t="shared" si="21"/>
        <v/>
      </c>
      <c r="AJ64" s="257" t="str">
        <f t="shared" si="22"/>
        <v/>
      </c>
      <c r="AK64" s="257" t="str">
        <f t="shared" si="23"/>
        <v/>
      </c>
      <c r="AL64" s="193" t="str">
        <f t="shared" si="24"/>
        <v>CHECK DATES</v>
      </c>
      <c r="AM64" s="257" t="str">
        <f t="shared" si="25"/>
        <v/>
      </c>
      <c r="AN64" s="288">
        <f t="shared" si="26"/>
        <v>0</v>
      </c>
      <c r="AO64" s="286">
        <v>0</v>
      </c>
      <c r="AP64" s="257">
        <f t="shared" si="27"/>
        <v>0</v>
      </c>
      <c r="AQ64" s="257" t="str">
        <f t="shared" si="28"/>
        <v/>
      </c>
      <c r="AR64" s="257">
        <f t="shared" si="29"/>
        <v>0</v>
      </c>
    </row>
    <row r="65" spans="1:44" x14ac:dyDescent="0.3">
      <c r="A65" s="287">
        <v>52</v>
      </c>
      <c r="B65" s="150"/>
      <c r="C65" s="152"/>
      <c r="D65" s="159"/>
      <c r="E65" s="337"/>
      <c r="F65" s="343" t="str">
        <f>IF(E65="","",LOOKUP(E65,'Work Programme'!$A$8:$A$207,'Work Programme'!$B$8:$B$207))</f>
        <v/>
      </c>
      <c r="G65" s="159"/>
      <c r="H65" s="150"/>
      <c r="I65" s="150"/>
      <c r="J65" s="150"/>
      <c r="K65" s="150"/>
      <c r="L65" s="150"/>
      <c r="M65" s="150"/>
      <c r="N65" s="430"/>
      <c r="O65" s="431"/>
      <c r="P65" s="431"/>
      <c r="Q65" s="160"/>
      <c r="R65" s="160"/>
      <c r="S65" s="160"/>
      <c r="T65" s="255" t="str">
        <f t="shared" si="1"/>
        <v/>
      </c>
      <c r="U65" s="152"/>
      <c r="V65" s="154"/>
      <c r="W65" s="254" t="str">
        <f>IF(V65="","",VLOOKUP(V65,'Overview - Financial Statement'!$A$46:$B$60,2,FALSE))</f>
        <v/>
      </c>
      <c r="X65" s="255" t="str">
        <f t="shared" si="2"/>
        <v/>
      </c>
      <c r="Y65" s="153"/>
      <c r="Z65" s="238">
        <f t="shared" si="5"/>
        <v>0</v>
      </c>
      <c r="AA65" s="193" t="s">
        <v>44</v>
      </c>
      <c r="AB65" s="173"/>
      <c r="AC65" s="193" t="str">
        <f t="shared" si="17"/>
        <v/>
      </c>
      <c r="AD65" s="187" t="str">
        <f t="shared" si="18"/>
        <v/>
      </c>
      <c r="AE65" s="187" t="str">
        <f>IF(S65&gt;0,(VLOOKUP(N65,ISO!$B$4:$D$43,3,FALSE)),"")</f>
        <v/>
      </c>
      <c r="AF65" s="187" t="str">
        <f t="shared" si="19"/>
        <v/>
      </c>
      <c r="AG65" s="187" t="str">
        <f>IF(R65&gt;0,(VLOOKUP(N65,ISO!$B$4:$D$43,2,FALSE)),"")</f>
        <v/>
      </c>
      <c r="AH65" s="193" t="str">
        <f t="shared" si="20"/>
        <v/>
      </c>
      <c r="AI65" s="397" t="str">
        <f t="shared" si="21"/>
        <v/>
      </c>
      <c r="AJ65" s="257" t="str">
        <f t="shared" si="22"/>
        <v/>
      </c>
      <c r="AK65" s="257" t="str">
        <f t="shared" si="23"/>
        <v/>
      </c>
      <c r="AL65" s="193" t="str">
        <f t="shared" si="24"/>
        <v>CHECK DATES</v>
      </c>
      <c r="AM65" s="257" t="str">
        <f t="shared" si="25"/>
        <v/>
      </c>
      <c r="AN65" s="288">
        <f t="shared" si="26"/>
        <v>0</v>
      </c>
      <c r="AO65" s="286">
        <v>0</v>
      </c>
      <c r="AP65" s="257">
        <f t="shared" si="27"/>
        <v>0</v>
      </c>
      <c r="AQ65" s="257" t="str">
        <f t="shared" si="28"/>
        <v/>
      </c>
      <c r="AR65" s="257">
        <f t="shared" si="29"/>
        <v>0</v>
      </c>
    </row>
    <row r="66" spans="1:44" x14ac:dyDescent="0.3">
      <c r="A66" s="287">
        <v>53</v>
      </c>
      <c r="B66" s="150"/>
      <c r="C66" s="152"/>
      <c r="D66" s="159"/>
      <c r="E66" s="337"/>
      <c r="F66" s="343" t="str">
        <f>IF(E66="","",LOOKUP(E66,'Work Programme'!$A$8:$A$207,'Work Programme'!$B$8:$B$207))</f>
        <v/>
      </c>
      <c r="G66" s="159"/>
      <c r="H66" s="150"/>
      <c r="I66" s="150"/>
      <c r="J66" s="150"/>
      <c r="K66" s="150"/>
      <c r="L66" s="150"/>
      <c r="M66" s="150"/>
      <c r="N66" s="430"/>
      <c r="O66" s="431"/>
      <c r="P66" s="431"/>
      <c r="Q66" s="160"/>
      <c r="R66" s="160"/>
      <c r="S66" s="160"/>
      <c r="T66" s="255" t="str">
        <f t="shared" si="1"/>
        <v/>
      </c>
      <c r="U66" s="152"/>
      <c r="V66" s="154"/>
      <c r="W66" s="254" t="str">
        <f>IF(V66="","",VLOOKUP(V66,'Overview - Financial Statement'!$A$46:$B$60,2,FALSE))</f>
        <v/>
      </c>
      <c r="X66" s="255" t="str">
        <f t="shared" si="2"/>
        <v/>
      </c>
      <c r="Y66" s="153"/>
      <c r="Z66" s="238">
        <f t="shared" si="5"/>
        <v>0</v>
      </c>
      <c r="AA66" s="193" t="s">
        <v>44</v>
      </c>
      <c r="AB66" s="173"/>
      <c r="AC66" s="193" t="str">
        <f t="shared" si="17"/>
        <v/>
      </c>
      <c r="AD66" s="187" t="str">
        <f t="shared" si="18"/>
        <v/>
      </c>
      <c r="AE66" s="187" t="str">
        <f>IF(S66&gt;0,(VLOOKUP(N66,ISO!$B$4:$D$43,3,FALSE)),"")</f>
        <v/>
      </c>
      <c r="AF66" s="187" t="str">
        <f t="shared" si="19"/>
        <v/>
      </c>
      <c r="AG66" s="187" t="str">
        <f>IF(R66&gt;0,(VLOOKUP(N66,ISO!$B$4:$D$43,2,FALSE)),"")</f>
        <v/>
      </c>
      <c r="AH66" s="193" t="str">
        <f t="shared" si="20"/>
        <v/>
      </c>
      <c r="AI66" s="397" t="str">
        <f t="shared" si="21"/>
        <v/>
      </c>
      <c r="AJ66" s="257" t="str">
        <f t="shared" si="22"/>
        <v/>
      </c>
      <c r="AK66" s="257" t="str">
        <f t="shared" si="23"/>
        <v/>
      </c>
      <c r="AL66" s="193" t="str">
        <f t="shared" si="24"/>
        <v>CHECK DATES</v>
      </c>
      <c r="AM66" s="257" t="str">
        <f t="shared" si="25"/>
        <v/>
      </c>
      <c r="AN66" s="288">
        <f t="shared" si="26"/>
        <v>0</v>
      </c>
      <c r="AO66" s="286">
        <v>0</v>
      </c>
      <c r="AP66" s="257">
        <f t="shared" si="27"/>
        <v>0</v>
      </c>
      <c r="AQ66" s="257" t="str">
        <f t="shared" si="28"/>
        <v/>
      </c>
      <c r="AR66" s="257">
        <f t="shared" si="29"/>
        <v>0</v>
      </c>
    </row>
    <row r="67" spans="1:44" x14ac:dyDescent="0.3">
      <c r="A67" s="287">
        <v>54</v>
      </c>
      <c r="B67" s="150"/>
      <c r="C67" s="152"/>
      <c r="D67" s="159"/>
      <c r="E67" s="337"/>
      <c r="F67" s="343" t="str">
        <f>IF(E67="","",LOOKUP(E67,'Work Programme'!$A$8:$A$207,'Work Programme'!$B$8:$B$207))</f>
        <v/>
      </c>
      <c r="G67" s="159"/>
      <c r="H67" s="150"/>
      <c r="I67" s="150"/>
      <c r="J67" s="150"/>
      <c r="K67" s="150"/>
      <c r="L67" s="150"/>
      <c r="M67" s="150"/>
      <c r="N67" s="430"/>
      <c r="O67" s="431"/>
      <c r="P67" s="431"/>
      <c r="Q67" s="160"/>
      <c r="R67" s="160"/>
      <c r="S67" s="160"/>
      <c r="T67" s="255" t="str">
        <f t="shared" si="1"/>
        <v/>
      </c>
      <c r="U67" s="152"/>
      <c r="V67" s="154"/>
      <c r="W67" s="254" t="str">
        <f>IF(V67="","",VLOOKUP(V67,'Overview - Financial Statement'!$A$46:$B$60,2,FALSE))</f>
        <v/>
      </c>
      <c r="X67" s="255" t="str">
        <f t="shared" si="2"/>
        <v/>
      </c>
      <c r="Y67" s="153"/>
      <c r="Z67" s="238">
        <f t="shared" si="5"/>
        <v>0</v>
      </c>
      <c r="AA67" s="193" t="s">
        <v>44</v>
      </c>
      <c r="AB67" s="173"/>
      <c r="AC67" s="193" t="str">
        <f t="shared" si="17"/>
        <v/>
      </c>
      <c r="AD67" s="187" t="str">
        <f t="shared" si="18"/>
        <v/>
      </c>
      <c r="AE67" s="187" t="str">
        <f>IF(S67&gt;0,(VLOOKUP(N67,ISO!$B$4:$D$43,3,FALSE)),"")</f>
        <v/>
      </c>
      <c r="AF67" s="187" t="str">
        <f t="shared" si="19"/>
        <v/>
      </c>
      <c r="AG67" s="187" t="str">
        <f>IF(R67&gt;0,(VLOOKUP(N67,ISO!$B$4:$D$43,2,FALSE)),"")</f>
        <v/>
      </c>
      <c r="AH67" s="193" t="str">
        <f t="shared" si="20"/>
        <v/>
      </c>
      <c r="AI67" s="397" t="str">
        <f t="shared" si="21"/>
        <v/>
      </c>
      <c r="AJ67" s="257" t="str">
        <f t="shared" si="22"/>
        <v/>
      </c>
      <c r="AK67" s="257" t="str">
        <f t="shared" si="23"/>
        <v/>
      </c>
      <c r="AL67" s="193" t="str">
        <f t="shared" si="24"/>
        <v>CHECK DATES</v>
      </c>
      <c r="AM67" s="257" t="str">
        <f t="shared" si="25"/>
        <v/>
      </c>
      <c r="AN67" s="288">
        <f t="shared" si="26"/>
        <v>0</v>
      </c>
      <c r="AO67" s="286">
        <v>0</v>
      </c>
      <c r="AP67" s="257">
        <f t="shared" si="27"/>
        <v>0</v>
      </c>
      <c r="AQ67" s="257" t="str">
        <f t="shared" si="28"/>
        <v/>
      </c>
      <c r="AR67" s="257">
        <f t="shared" si="29"/>
        <v>0</v>
      </c>
    </row>
    <row r="68" spans="1:44" x14ac:dyDescent="0.3">
      <c r="A68" s="287">
        <v>55</v>
      </c>
      <c r="B68" s="150"/>
      <c r="C68" s="152"/>
      <c r="D68" s="159"/>
      <c r="E68" s="337"/>
      <c r="F68" s="343" t="str">
        <f>IF(E68="","",LOOKUP(E68,'Work Programme'!$A$8:$A$207,'Work Programme'!$B$8:$B$207))</f>
        <v/>
      </c>
      <c r="G68" s="159"/>
      <c r="H68" s="150"/>
      <c r="I68" s="150"/>
      <c r="J68" s="150"/>
      <c r="K68" s="150"/>
      <c r="L68" s="150"/>
      <c r="M68" s="150"/>
      <c r="N68" s="430"/>
      <c r="O68" s="431"/>
      <c r="P68" s="431"/>
      <c r="Q68" s="160"/>
      <c r="R68" s="160"/>
      <c r="S68" s="160"/>
      <c r="T68" s="255" t="str">
        <f t="shared" si="1"/>
        <v/>
      </c>
      <c r="U68" s="152"/>
      <c r="V68" s="154"/>
      <c r="W68" s="254" t="str">
        <f>IF(V68="","",VLOOKUP(V68,'Overview - Financial Statement'!$A$46:$B$60,2,FALSE))</f>
        <v/>
      </c>
      <c r="X68" s="255" t="str">
        <f t="shared" si="2"/>
        <v/>
      </c>
      <c r="Y68" s="153"/>
      <c r="Z68" s="238">
        <f t="shared" si="5"/>
        <v>0</v>
      </c>
      <c r="AA68" s="193" t="s">
        <v>44</v>
      </c>
      <c r="AB68" s="173"/>
      <c r="AC68" s="193" t="str">
        <f t="shared" si="17"/>
        <v/>
      </c>
      <c r="AD68" s="187" t="str">
        <f t="shared" si="18"/>
        <v/>
      </c>
      <c r="AE68" s="187" t="str">
        <f>IF(S68&gt;0,(VLOOKUP(N68,ISO!$B$4:$D$43,3,FALSE)),"")</f>
        <v/>
      </c>
      <c r="AF68" s="187" t="str">
        <f t="shared" si="19"/>
        <v/>
      </c>
      <c r="AG68" s="187" t="str">
        <f>IF(R68&gt;0,(VLOOKUP(N68,ISO!$B$4:$D$43,2,FALSE)),"")</f>
        <v/>
      </c>
      <c r="AH68" s="193" t="str">
        <f t="shared" si="20"/>
        <v/>
      </c>
      <c r="AI68" s="397" t="str">
        <f t="shared" si="21"/>
        <v/>
      </c>
      <c r="AJ68" s="257" t="str">
        <f t="shared" si="22"/>
        <v/>
      </c>
      <c r="AK68" s="257" t="str">
        <f t="shared" si="23"/>
        <v/>
      </c>
      <c r="AL68" s="193" t="str">
        <f t="shared" si="24"/>
        <v>CHECK DATES</v>
      </c>
      <c r="AM68" s="257" t="str">
        <f t="shared" si="25"/>
        <v/>
      </c>
      <c r="AN68" s="288">
        <f t="shared" si="26"/>
        <v>0</v>
      </c>
      <c r="AO68" s="286">
        <v>0</v>
      </c>
      <c r="AP68" s="257">
        <f t="shared" si="27"/>
        <v>0</v>
      </c>
      <c r="AQ68" s="257" t="str">
        <f t="shared" si="28"/>
        <v/>
      </c>
      <c r="AR68" s="257">
        <f t="shared" si="29"/>
        <v>0</v>
      </c>
    </row>
    <row r="69" spans="1:44" x14ac:dyDescent="0.3">
      <c r="A69" s="287">
        <v>56</v>
      </c>
      <c r="B69" s="150"/>
      <c r="C69" s="152"/>
      <c r="D69" s="159"/>
      <c r="E69" s="337"/>
      <c r="F69" s="343" t="str">
        <f>IF(E69="","",LOOKUP(E69,'Work Programme'!$A$8:$A$207,'Work Programme'!$B$8:$B$207))</f>
        <v/>
      </c>
      <c r="G69" s="159"/>
      <c r="H69" s="150"/>
      <c r="I69" s="150"/>
      <c r="J69" s="150"/>
      <c r="K69" s="150"/>
      <c r="L69" s="150"/>
      <c r="M69" s="150"/>
      <c r="N69" s="430"/>
      <c r="O69" s="431"/>
      <c r="P69" s="431"/>
      <c r="Q69" s="160"/>
      <c r="R69" s="160"/>
      <c r="S69" s="160"/>
      <c r="T69" s="255" t="str">
        <f t="shared" si="1"/>
        <v/>
      </c>
      <c r="U69" s="152"/>
      <c r="V69" s="154"/>
      <c r="W69" s="254" t="str">
        <f>IF(V69="","",VLOOKUP(V69,'Overview - Financial Statement'!$A$46:$B$60,2,FALSE))</f>
        <v/>
      </c>
      <c r="X69" s="255" t="str">
        <f t="shared" si="2"/>
        <v/>
      </c>
      <c r="Y69" s="153"/>
      <c r="Z69" s="238">
        <f t="shared" si="5"/>
        <v>0</v>
      </c>
      <c r="AA69" s="193" t="s">
        <v>44</v>
      </c>
      <c r="AB69" s="173"/>
      <c r="AC69" s="193" t="str">
        <f t="shared" si="17"/>
        <v/>
      </c>
      <c r="AD69" s="187" t="str">
        <f t="shared" si="18"/>
        <v/>
      </c>
      <c r="AE69" s="187" t="str">
        <f>IF(S69&gt;0,(VLOOKUP(N69,ISO!$B$4:$D$43,3,FALSE)),"")</f>
        <v/>
      </c>
      <c r="AF69" s="187" t="str">
        <f t="shared" si="19"/>
        <v/>
      </c>
      <c r="AG69" s="187" t="str">
        <f>IF(R69&gt;0,(VLOOKUP(N69,ISO!$B$4:$D$43,2,FALSE)),"")</f>
        <v/>
      </c>
      <c r="AH69" s="193" t="str">
        <f t="shared" si="20"/>
        <v/>
      </c>
      <c r="AI69" s="397" t="str">
        <f t="shared" si="21"/>
        <v/>
      </c>
      <c r="AJ69" s="257" t="str">
        <f t="shared" si="22"/>
        <v/>
      </c>
      <c r="AK69" s="257" t="str">
        <f t="shared" si="23"/>
        <v/>
      </c>
      <c r="AL69" s="193" t="str">
        <f t="shared" si="24"/>
        <v>CHECK DATES</v>
      </c>
      <c r="AM69" s="257" t="str">
        <f t="shared" si="25"/>
        <v/>
      </c>
      <c r="AN69" s="288">
        <f t="shared" si="26"/>
        <v>0</v>
      </c>
      <c r="AO69" s="286">
        <v>0</v>
      </c>
      <c r="AP69" s="257">
        <f t="shared" si="27"/>
        <v>0</v>
      </c>
      <c r="AQ69" s="257" t="str">
        <f t="shared" si="28"/>
        <v/>
      </c>
      <c r="AR69" s="257">
        <f t="shared" si="29"/>
        <v>0</v>
      </c>
    </row>
    <row r="70" spans="1:44" x14ac:dyDescent="0.3">
      <c r="A70" s="287">
        <v>57</v>
      </c>
      <c r="B70" s="150"/>
      <c r="C70" s="152"/>
      <c r="D70" s="159"/>
      <c r="E70" s="337"/>
      <c r="F70" s="343" t="str">
        <f>IF(E70="","",LOOKUP(E70,'Work Programme'!$A$8:$A$207,'Work Programme'!$B$8:$B$207))</f>
        <v/>
      </c>
      <c r="G70" s="159"/>
      <c r="H70" s="150"/>
      <c r="I70" s="150"/>
      <c r="J70" s="150"/>
      <c r="K70" s="150"/>
      <c r="L70" s="150"/>
      <c r="M70" s="150"/>
      <c r="N70" s="430"/>
      <c r="O70" s="431"/>
      <c r="P70" s="431"/>
      <c r="Q70" s="160"/>
      <c r="R70" s="160"/>
      <c r="S70" s="160"/>
      <c r="T70" s="255" t="str">
        <f t="shared" si="1"/>
        <v/>
      </c>
      <c r="U70" s="152"/>
      <c r="V70" s="154"/>
      <c r="W70" s="254" t="str">
        <f>IF(V70="","",VLOOKUP(V70,'Overview - Financial Statement'!$A$46:$B$60,2,FALSE))</f>
        <v/>
      </c>
      <c r="X70" s="255" t="str">
        <f t="shared" si="2"/>
        <v/>
      </c>
      <c r="Y70" s="153"/>
      <c r="Z70" s="238">
        <f t="shared" si="5"/>
        <v>0</v>
      </c>
      <c r="AA70" s="193" t="s">
        <v>44</v>
      </c>
      <c r="AB70" s="173"/>
      <c r="AC70" s="193" t="str">
        <f t="shared" si="17"/>
        <v/>
      </c>
      <c r="AD70" s="187" t="str">
        <f t="shared" si="18"/>
        <v/>
      </c>
      <c r="AE70" s="187" t="str">
        <f>IF(S70&gt;0,(VLOOKUP(N70,ISO!$B$4:$D$43,3,FALSE)),"")</f>
        <v/>
      </c>
      <c r="AF70" s="187" t="str">
        <f t="shared" si="19"/>
        <v/>
      </c>
      <c r="AG70" s="187" t="str">
        <f>IF(R70&gt;0,(VLOOKUP(N70,ISO!$B$4:$D$43,2,FALSE)),"")</f>
        <v/>
      </c>
      <c r="AH70" s="193" t="str">
        <f t="shared" si="20"/>
        <v/>
      </c>
      <c r="AI70" s="397" t="str">
        <f t="shared" si="21"/>
        <v/>
      </c>
      <c r="AJ70" s="257" t="str">
        <f t="shared" si="22"/>
        <v/>
      </c>
      <c r="AK70" s="257" t="str">
        <f t="shared" si="23"/>
        <v/>
      </c>
      <c r="AL70" s="193" t="str">
        <f t="shared" si="24"/>
        <v>CHECK DATES</v>
      </c>
      <c r="AM70" s="257" t="str">
        <f t="shared" si="25"/>
        <v/>
      </c>
      <c r="AN70" s="288">
        <f t="shared" si="26"/>
        <v>0</v>
      </c>
      <c r="AO70" s="286">
        <v>0</v>
      </c>
      <c r="AP70" s="257">
        <f t="shared" si="27"/>
        <v>0</v>
      </c>
      <c r="AQ70" s="257" t="str">
        <f t="shared" si="28"/>
        <v/>
      </c>
      <c r="AR70" s="257">
        <f t="shared" si="29"/>
        <v>0</v>
      </c>
    </row>
    <row r="71" spans="1:44" x14ac:dyDescent="0.3">
      <c r="A71" s="287">
        <v>58</v>
      </c>
      <c r="B71" s="150"/>
      <c r="C71" s="152"/>
      <c r="D71" s="159"/>
      <c r="E71" s="337"/>
      <c r="F71" s="343" t="str">
        <f>IF(E71="","",LOOKUP(E71,'Work Programme'!$A$8:$A$207,'Work Programme'!$B$8:$B$207))</f>
        <v/>
      </c>
      <c r="G71" s="159"/>
      <c r="H71" s="150"/>
      <c r="I71" s="150"/>
      <c r="J71" s="150"/>
      <c r="K71" s="150"/>
      <c r="L71" s="150"/>
      <c r="M71" s="150"/>
      <c r="N71" s="430"/>
      <c r="O71" s="431"/>
      <c r="P71" s="431"/>
      <c r="Q71" s="160"/>
      <c r="R71" s="160"/>
      <c r="S71" s="160"/>
      <c r="T71" s="255" t="str">
        <f t="shared" si="1"/>
        <v/>
      </c>
      <c r="U71" s="152"/>
      <c r="V71" s="154"/>
      <c r="W71" s="254" t="str">
        <f>IF(V71="","",VLOOKUP(V71,'Overview - Financial Statement'!$A$46:$B$60,2,FALSE))</f>
        <v/>
      </c>
      <c r="X71" s="255" t="str">
        <f t="shared" si="2"/>
        <v/>
      </c>
      <c r="Y71" s="153"/>
      <c r="Z71" s="238">
        <f t="shared" si="5"/>
        <v>0</v>
      </c>
      <c r="AA71" s="193" t="s">
        <v>44</v>
      </c>
      <c r="AB71" s="173"/>
      <c r="AC71" s="193" t="str">
        <f t="shared" si="17"/>
        <v/>
      </c>
      <c r="AD71" s="187" t="str">
        <f t="shared" si="18"/>
        <v/>
      </c>
      <c r="AE71" s="187" t="str">
        <f>IF(S71&gt;0,(VLOOKUP(N71,ISO!$B$4:$D$43,3,FALSE)),"")</f>
        <v/>
      </c>
      <c r="AF71" s="187" t="str">
        <f t="shared" si="19"/>
        <v/>
      </c>
      <c r="AG71" s="187" t="str">
        <f>IF(R71&gt;0,(VLOOKUP(N71,ISO!$B$4:$D$43,2,FALSE)),"")</f>
        <v/>
      </c>
      <c r="AH71" s="193" t="str">
        <f t="shared" si="20"/>
        <v/>
      </c>
      <c r="AI71" s="397" t="str">
        <f t="shared" si="21"/>
        <v/>
      </c>
      <c r="AJ71" s="257" t="str">
        <f t="shared" si="22"/>
        <v/>
      </c>
      <c r="AK71" s="257" t="str">
        <f t="shared" si="23"/>
        <v/>
      </c>
      <c r="AL71" s="193" t="str">
        <f t="shared" si="24"/>
        <v>CHECK DATES</v>
      </c>
      <c r="AM71" s="257" t="str">
        <f t="shared" si="25"/>
        <v/>
      </c>
      <c r="AN71" s="288">
        <f t="shared" si="26"/>
        <v>0</v>
      </c>
      <c r="AO71" s="286">
        <v>0</v>
      </c>
      <c r="AP71" s="257">
        <f t="shared" si="27"/>
        <v>0</v>
      </c>
      <c r="AQ71" s="257" t="str">
        <f t="shared" si="28"/>
        <v/>
      </c>
      <c r="AR71" s="257">
        <f t="shared" si="29"/>
        <v>0</v>
      </c>
    </row>
    <row r="72" spans="1:44" x14ac:dyDescent="0.3">
      <c r="A72" s="287">
        <v>59</v>
      </c>
      <c r="B72" s="150"/>
      <c r="C72" s="152"/>
      <c r="D72" s="159"/>
      <c r="E72" s="337"/>
      <c r="F72" s="343" t="str">
        <f>IF(E72="","",LOOKUP(E72,'Work Programme'!$A$8:$A$207,'Work Programme'!$B$8:$B$207))</f>
        <v/>
      </c>
      <c r="G72" s="159"/>
      <c r="H72" s="150"/>
      <c r="I72" s="150"/>
      <c r="J72" s="150"/>
      <c r="K72" s="150"/>
      <c r="L72" s="150"/>
      <c r="M72" s="150"/>
      <c r="N72" s="430"/>
      <c r="O72" s="431"/>
      <c r="P72" s="431"/>
      <c r="Q72" s="160"/>
      <c r="R72" s="160"/>
      <c r="S72" s="160"/>
      <c r="T72" s="255" t="str">
        <f t="shared" si="1"/>
        <v/>
      </c>
      <c r="U72" s="152"/>
      <c r="V72" s="154"/>
      <c r="W72" s="254" t="str">
        <f>IF(V72="","",VLOOKUP(V72,'Overview - Financial Statement'!$A$46:$B$60,2,FALSE))</f>
        <v/>
      </c>
      <c r="X72" s="255" t="str">
        <f t="shared" si="2"/>
        <v/>
      </c>
      <c r="Y72" s="153"/>
      <c r="Z72" s="238">
        <f t="shared" si="5"/>
        <v>0</v>
      </c>
      <c r="AA72" s="193" t="s">
        <v>44</v>
      </c>
      <c r="AB72" s="173"/>
      <c r="AC72" s="193" t="str">
        <f t="shared" si="17"/>
        <v/>
      </c>
      <c r="AD72" s="187" t="str">
        <f t="shared" si="18"/>
        <v/>
      </c>
      <c r="AE72" s="187" t="str">
        <f>IF(S72&gt;0,(VLOOKUP(N72,ISO!$B$4:$D$43,3,FALSE)),"")</f>
        <v/>
      </c>
      <c r="AF72" s="187" t="str">
        <f t="shared" si="19"/>
        <v/>
      </c>
      <c r="AG72" s="187" t="str">
        <f>IF(R72&gt;0,(VLOOKUP(N72,ISO!$B$4:$D$43,2,FALSE)),"")</f>
        <v/>
      </c>
      <c r="AH72" s="193" t="str">
        <f t="shared" si="20"/>
        <v/>
      </c>
      <c r="AI72" s="397" t="str">
        <f t="shared" si="21"/>
        <v/>
      </c>
      <c r="AJ72" s="257" t="str">
        <f t="shared" si="22"/>
        <v/>
      </c>
      <c r="AK72" s="257" t="str">
        <f t="shared" si="23"/>
        <v/>
      </c>
      <c r="AL72" s="193" t="str">
        <f t="shared" si="24"/>
        <v>CHECK DATES</v>
      </c>
      <c r="AM72" s="257" t="str">
        <f t="shared" si="25"/>
        <v/>
      </c>
      <c r="AN72" s="288">
        <f t="shared" si="26"/>
        <v>0</v>
      </c>
      <c r="AO72" s="286">
        <v>0</v>
      </c>
      <c r="AP72" s="257">
        <f t="shared" si="27"/>
        <v>0</v>
      </c>
      <c r="AQ72" s="257" t="str">
        <f t="shared" si="28"/>
        <v/>
      </c>
      <c r="AR72" s="257">
        <f t="shared" si="29"/>
        <v>0</v>
      </c>
    </row>
    <row r="73" spans="1:44" x14ac:dyDescent="0.3">
      <c r="A73" s="287">
        <v>60</v>
      </c>
      <c r="B73" s="150"/>
      <c r="C73" s="152"/>
      <c r="D73" s="159"/>
      <c r="E73" s="337"/>
      <c r="F73" s="343" t="str">
        <f>IF(E73="","",LOOKUP(E73,'Work Programme'!$A$8:$A$207,'Work Programme'!$B$8:$B$207))</f>
        <v/>
      </c>
      <c r="G73" s="159"/>
      <c r="H73" s="150"/>
      <c r="I73" s="150"/>
      <c r="J73" s="150"/>
      <c r="K73" s="150"/>
      <c r="L73" s="150"/>
      <c r="M73" s="150"/>
      <c r="N73" s="430"/>
      <c r="O73" s="431"/>
      <c r="P73" s="431"/>
      <c r="Q73" s="160"/>
      <c r="R73" s="160"/>
      <c r="S73" s="160"/>
      <c r="T73" s="255" t="str">
        <f t="shared" si="1"/>
        <v/>
      </c>
      <c r="U73" s="152"/>
      <c r="V73" s="154"/>
      <c r="W73" s="254" t="str">
        <f>IF(V73="","",VLOOKUP(V73,'Overview - Financial Statement'!$A$46:$B$60,2,FALSE))</f>
        <v/>
      </c>
      <c r="X73" s="255" t="str">
        <f t="shared" si="2"/>
        <v/>
      </c>
      <c r="Y73" s="153"/>
      <c r="Z73" s="238">
        <f t="shared" si="5"/>
        <v>0</v>
      </c>
      <c r="AA73" s="193" t="s">
        <v>44</v>
      </c>
      <c r="AB73" s="173"/>
      <c r="AC73" s="193" t="str">
        <f t="shared" si="17"/>
        <v/>
      </c>
      <c r="AD73" s="187" t="str">
        <f t="shared" si="18"/>
        <v/>
      </c>
      <c r="AE73" s="187" t="str">
        <f>IF(S73&gt;0,(VLOOKUP(N73,ISO!$B$4:$D$43,3,FALSE)),"")</f>
        <v/>
      </c>
      <c r="AF73" s="187" t="str">
        <f t="shared" si="19"/>
        <v/>
      </c>
      <c r="AG73" s="187" t="str">
        <f>IF(R73&gt;0,(VLOOKUP(N73,ISO!$B$4:$D$43,2,FALSE)),"")</f>
        <v/>
      </c>
      <c r="AH73" s="193" t="str">
        <f t="shared" si="20"/>
        <v/>
      </c>
      <c r="AI73" s="397" t="str">
        <f t="shared" si="21"/>
        <v/>
      </c>
      <c r="AJ73" s="257" t="str">
        <f t="shared" si="22"/>
        <v/>
      </c>
      <c r="AK73" s="257" t="str">
        <f t="shared" si="23"/>
        <v/>
      </c>
      <c r="AL73" s="193" t="str">
        <f t="shared" si="24"/>
        <v>CHECK DATES</v>
      </c>
      <c r="AM73" s="257" t="str">
        <f t="shared" si="25"/>
        <v/>
      </c>
      <c r="AN73" s="288">
        <f t="shared" si="26"/>
        <v>0</v>
      </c>
      <c r="AO73" s="286">
        <v>0</v>
      </c>
      <c r="AP73" s="257">
        <f t="shared" si="27"/>
        <v>0</v>
      </c>
      <c r="AQ73" s="257" t="str">
        <f t="shared" si="28"/>
        <v/>
      </c>
      <c r="AR73" s="257">
        <f t="shared" si="29"/>
        <v>0</v>
      </c>
    </row>
    <row r="74" spans="1:44" x14ac:dyDescent="0.3">
      <c r="A74" s="287">
        <v>61</v>
      </c>
      <c r="B74" s="150"/>
      <c r="C74" s="152"/>
      <c r="D74" s="159"/>
      <c r="E74" s="337"/>
      <c r="F74" s="343" t="str">
        <f>IF(E74="","",LOOKUP(E74,'Work Programme'!$A$8:$A$207,'Work Programme'!$B$8:$B$207))</f>
        <v/>
      </c>
      <c r="G74" s="159"/>
      <c r="H74" s="150"/>
      <c r="I74" s="150"/>
      <c r="J74" s="150"/>
      <c r="K74" s="150"/>
      <c r="L74" s="150"/>
      <c r="M74" s="150"/>
      <c r="N74" s="430"/>
      <c r="O74" s="431"/>
      <c r="P74" s="431"/>
      <c r="Q74" s="160"/>
      <c r="R74" s="160"/>
      <c r="S74" s="160"/>
      <c r="T74" s="255" t="str">
        <f t="shared" si="1"/>
        <v/>
      </c>
      <c r="U74" s="152"/>
      <c r="V74" s="154"/>
      <c r="W74" s="254" t="str">
        <f>IF(V74="","",VLOOKUP(V74,'Overview - Financial Statement'!$A$46:$B$60,2,FALSE))</f>
        <v/>
      </c>
      <c r="X74" s="255" t="str">
        <f t="shared" si="2"/>
        <v/>
      </c>
      <c r="Y74" s="153"/>
      <c r="Z74" s="238">
        <f t="shared" si="5"/>
        <v>0</v>
      </c>
      <c r="AA74" s="193" t="s">
        <v>44</v>
      </c>
      <c r="AB74" s="173"/>
      <c r="AC74" s="193" t="str">
        <f t="shared" si="17"/>
        <v/>
      </c>
      <c r="AD74" s="187" t="str">
        <f t="shared" si="18"/>
        <v/>
      </c>
      <c r="AE74" s="187" t="str">
        <f>IF(S74&gt;0,(VLOOKUP(N74,ISO!$B$4:$D$43,3,FALSE)),"")</f>
        <v/>
      </c>
      <c r="AF74" s="187" t="str">
        <f t="shared" si="19"/>
        <v/>
      </c>
      <c r="AG74" s="187" t="str">
        <f>IF(R74&gt;0,(VLOOKUP(N74,ISO!$B$4:$D$43,2,FALSE)),"")</f>
        <v/>
      </c>
      <c r="AH74" s="193" t="str">
        <f t="shared" si="20"/>
        <v/>
      </c>
      <c r="AI74" s="397" t="str">
        <f t="shared" si="21"/>
        <v/>
      </c>
      <c r="AJ74" s="257" t="str">
        <f t="shared" si="22"/>
        <v/>
      </c>
      <c r="AK74" s="257" t="str">
        <f t="shared" si="23"/>
        <v/>
      </c>
      <c r="AL74" s="193" t="str">
        <f t="shared" si="24"/>
        <v>CHECK DATES</v>
      </c>
      <c r="AM74" s="257" t="str">
        <f t="shared" si="25"/>
        <v/>
      </c>
      <c r="AN74" s="288">
        <f t="shared" si="26"/>
        <v>0</v>
      </c>
      <c r="AO74" s="286">
        <v>0</v>
      </c>
      <c r="AP74" s="257">
        <f t="shared" si="27"/>
        <v>0</v>
      </c>
      <c r="AQ74" s="257" t="str">
        <f t="shared" si="28"/>
        <v/>
      </c>
      <c r="AR74" s="257">
        <f t="shared" si="29"/>
        <v>0</v>
      </c>
    </row>
    <row r="75" spans="1:44" x14ac:dyDescent="0.3">
      <c r="A75" s="287">
        <v>62</v>
      </c>
      <c r="B75" s="150"/>
      <c r="C75" s="152"/>
      <c r="D75" s="159"/>
      <c r="E75" s="337"/>
      <c r="F75" s="343" t="str">
        <f>IF(E75="","",LOOKUP(E75,'Work Programme'!$A$8:$A$207,'Work Programme'!$B$8:$B$207))</f>
        <v/>
      </c>
      <c r="G75" s="159"/>
      <c r="H75" s="150"/>
      <c r="I75" s="150"/>
      <c r="J75" s="150"/>
      <c r="K75" s="150"/>
      <c r="L75" s="150"/>
      <c r="M75" s="150"/>
      <c r="N75" s="430"/>
      <c r="O75" s="431"/>
      <c r="P75" s="431"/>
      <c r="Q75" s="160"/>
      <c r="R75" s="160"/>
      <c r="S75" s="160"/>
      <c r="T75" s="255" t="str">
        <f t="shared" si="1"/>
        <v/>
      </c>
      <c r="U75" s="152"/>
      <c r="V75" s="154"/>
      <c r="W75" s="254" t="str">
        <f>IF(V75="","",VLOOKUP(V75,'Overview - Financial Statement'!$A$46:$B$60,2,FALSE))</f>
        <v/>
      </c>
      <c r="X75" s="255" t="str">
        <f t="shared" si="2"/>
        <v/>
      </c>
      <c r="Y75" s="153"/>
      <c r="Z75" s="238">
        <f t="shared" si="5"/>
        <v>0</v>
      </c>
      <c r="AA75" s="193" t="s">
        <v>44</v>
      </c>
      <c r="AB75" s="173"/>
      <c r="AC75" s="193" t="str">
        <f t="shared" si="17"/>
        <v/>
      </c>
      <c r="AD75" s="187" t="str">
        <f t="shared" si="18"/>
        <v/>
      </c>
      <c r="AE75" s="187" t="str">
        <f>IF(S75&gt;0,(VLOOKUP(N75,ISO!$B$4:$D$43,3,FALSE)),"")</f>
        <v/>
      </c>
      <c r="AF75" s="187" t="str">
        <f t="shared" si="19"/>
        <v/>
      </c>
      <c r="AG75" s="187" t="str">
        <f>IF(R75&gt;0,(VLOOKUP(N75,ISO!$B$4:$D$43,2,FALSE)),"")</f>
        <v/>
      </c>
      <c r="AH75" s="193" t="str">
        <f t="shared" si="20"/>
        <v/>
      </c>
      <c r="AI75" s="397" t="str">
        <f t="shared" si="21"/>
        <v/>
      </c>
      <c r="AJ75" s="257" t="str">
        <f t="shared" si="22"/>
        <v/>
      </c>
      <c r="AK75" s="257" t="str">
        <f t="shared" si="23"/>
        <v/>
      </c>
      <c r="AL75" s="193" t="str">
        <f t="shared" si="24"/>
        <v>CHECK DATES</v>
      </c>
      <c r="AM75" s="257" t="str">
        <f t="shared" si="25"/>
        <v/>
      </c>
      <c r="AN75" s="288">
        <f t="shared" si="26"/>
        <v>0</v>
      </c>
      <c r="AO75" s="286">
        <v>0</v>
      </c>
      <c r="AP75" s="257">
        <f t="shared" si="27"/>
        <v>0</v>
      </c>
      <c r="AQ75" s="257" t="str">
        <f t="shared" si="28"/>
        <v/>
      </c>
      <c r="AR75" s="257">
        <f t="shared" si="29"/>
        <v>0</v>
      </c>
    </row>
    <row r="76" spans="1:44" x14ac:dyDescent="0.3">
      <c r="A76" s="287">
        <v>63</v>
      </c>
      <c r="B76" s="150"/>
      <c r="C76" s="152"/>
      <c r="D76" s="159"/>
      <c r="E76" s="337"/>
      <c r="F76" s="343" t="str">
        <f>IF(E76="","",LOOKUP(E76,'Work Programme'!$A$8:$A$207,'Work Programme'!$B$8:$B$207))</f>
        <v/>
      </c>
      <c r="G76" s="159"/>
      <c r="H76" s="150"/>
      <c r="I76" s="150"/>
      <c r="J76" s="150"/>
      <c r="K76" s="150"/>
      <c r="L76" s="150"/>
      <c r="M76" s="150"/>
      <c r="N76" s="430"/>
      <c r="O76" s="431"/>
      <c r="P76" s="431"/>
      <c r="Q76" s="160"/>
      <c r="R76" s="160"/>
      <c r="S76" s="160"/>
      <c r="T76" s="255" t="str">
        <f t="shared" si="1"/>
        <v/>
      </c>
      <c r="U76" s="152"/>
      <c r="V76" s="154"/>
      <c r="W76" s="254" t="str">
        <f>IF(V76="","",VLOOKUP(V76,'Overview - Financial Statement'!$A$46:$B$60,2,FALSE))</f>
        <v/>
      </c>
      <c r="X76" s="255" t="str">
        <f t="shared" si="2"/>
        <v/>
      </c>
      <c r="Y76" s="153"/>
      <c r="Z76" s="238">
        <f t="shared" si="5"/>
        <v>0</v>
      </c>
      <c r="AA76" s="193" t="s">
        <v>44</v>
      </c>
      <c r="AB76" s="173"/>
      <c r="AC76" s="193" t="str">
        <f t="shared" si="17"/>
        <v/>
      </c>
      <c r="AD76" s="187" t="str">
        <f t="shared" si="18"/>
        <v/>
      </c>
      <c r="AE76" s="187" t="str">
        <f>IF(S76&gt;0,(VLOOKUP(N76,ISO!$B$4:$D$43,3,FALSE)),"")</f>
        <v/>
      </c>
      <c r="AF76" s="187" t="str">
        <f t="shared" si="19"/>
        <v/>
      </c>
      <c r="AG76" s="187" t="str">
        <f>IF(R76&gt;0,(VLOOKUP(N76,ISO!$B$4:$D$43,2,FALSE)),"")</f>
        <v/>
      </c>
      <c r="AH76" s="193" t="str">
        <f t="shared" si="20"/>
        <v/>
      </c>
      <c r="AI76" s="397" t="str">
        <f t="shared" si="21"/>
        <v/>
      </c>
      <c r="AJ76" s="257" t="str">
        <f t="shared" si="22"/>
        <v/>
      </c>
      <c r="AK76" s="257" t="str">
        <f t="shared" si="23"/>
        <v/>
      </c>
      <c r="AL76" s="193" t="str">
        <f t="shared" si="24"/>
        <v>CHECK DATES</v>
      </c>
      <c r="AM76" s="257" t="str">
        <f t="shared" si="25"/>
        <v/>
      </c>
      <c r="AN76" s="288">
        <f t="shared" si="26"/>
        <v>0</v>
      </c>
      <c r="AO76" s="286">
        <v>0</v>
      </c>
      <c r="AP76" s="257">
        <f t="shared" si="27"/>
        <v>0</v>
      </c>
      <c r="AQ76" s="257" t="str">
        <f t="shared" si="28"/>
        <v/>
      </c>
      <c r="AR76" s="257">
        <f t="shared" si="29"/>
        <v>0</v>
      </c>
    </row>
    <row r="77" spans="1:44" x14ac:dyDescent="0.3">
      <c r="A77" s="287">
        <v>64</v>
      </c>
      <c r="B77" s="150"/>
      <c r="C77" s="152"/>
      <c r="D77" s="159"/>
      <c r="E77" s="337"/>
      <c r="F77" s="343" t="str">
        <f>IF(E77="","",LOOKUP(E77,'Work Programme'!$A$8:$A$207,'Work Programme'!$B$8:$B$207))</f>
        <v/>
      </c>
      <c r="G77" s="159"/>
      <c r="H77" s="150"/>
      <c r="I77" s="150"/>
      <c r="J77" s="150"/>
      <c r="K77" s="150"/>
      <c r="L77" s="150"/>
      <c r="M77" s="150"/>
      <c r="N77" s="430"/>
      <c r="O77" s="431"/>
      <c r="P77" s="431"/>
      <c r="Q77" s="160"/>
      <c r="R77" s="160"/>
      <c r="S77" s="160"/>
      <c r="T77" s="255" t="str">
        <f t="shared" si="1"/>
        <v/>
      </c>
      <c r="U77" s="152"/>
      <c r="V77" s="154"/>
      <c r="W77" s="254" t="str">
        <f>IF(V77="","",VLOOKUP(V77,'Overview - Financial Statement'!$A$46:$B$60,2,FALSE))</f>
        <v/>
      </c>
      <c r="X77" s="255" t="str">
        <f t="shared" si="2"/>
        <v/>
      </c>
      <c r="Y77" s="153"/>
      <c r="Z77" s="238">
        <f t="shared" si="5"/>
        <v>0</v>
      </c>
      <c r="AA77" s="193" t="s">
        <v>44</v>
      </c>
      <c r="AB77" s="173"/>
      <c r="AC77" s="193" t="str">
        <f t="shared" si="17"/>
        <v/>
      </c>
      <c r="AD77" s="187" t="str">
        <f t="shared" si="18"/>
        <v/>
      </c>
      <c r="AE77" s="187" t="str">
        <f>IF(S77&gt;0,(VLOOKUP(N77,ISO!$B$4:$D$43,3,FALSE)),"")</f>
        <v/>
      </c>
      <c r="AF77" s="187" t="str">
        <f t="shared" si="19"/>
        <v/>
      </c>
      <c r="AG77" s="187" t="str">
        <f>IF(R77&gt;0,(VLOOKUP(N77,ISO!$B$4:$D$43,2,FALSE)),"")</f>
        <v/>
      </c>
      <c r="AH77" s="193" t="str">
        <f t="shared" si="20"/>
        <v/>
      </c>
      <c r="AI77" s="397" t="str">
        <f t="shared" si="21"/>
        <v/>
      </c>
      <c r="AJ77" s="257" t="str">
        <f t="shared" si="22"/>
        <v/>
      </c>
      <c r="AK77" s="257" t="str">
        <f t="shared" si="23"/>
        <v/>
      </c>
      <c r="AL77" s="193" t="str">
        <f t="shared" si="24"/>
        <v>CHECK DATES</v>
      </c>
      <c r="AM77" s="257" t="str">
        <f t="shared" si="25"/>
        <v/>
      </c>
      <c r="AN77" s="288">
        <f t="shared" si="26"/>
        <v>0</v>
      </c>
      <c r="AO77" s="286">
        <v>0</v>
      </c>
      <c r="AP77" s="257">
        <f t="shared" si="27"/>
        <v>0</v>
      </c>
      <c r="AQ77" s="257" t="str">
        <f t="shared" si="28"/>
        <v/>
      </c>
      <c r="AR77" s="257">
        <f t="shared" si="29"/>
        <v>0</v>
      </c>
    </row>
    <row r="78" spans="1:44" x14ac:dyDescent="0.3">
      <c r="A78" s="287">
        <v>65</v>
      </c>
      <c r="B78" s="150"/>
      <c r="C78" s="152"/>
      <c r="D78" s="159"/>
      <c r="E78" s="337"/>
      <c r="F78" s="343" t="str">
        <f>IF(E78="","",LOOKUP(E78,'Work Programme'!$A$8:$A$207,'Work Programme'!$B$8:$B$207))</f>
        <v/>
      </c>
      <c r="G78" s="159"/>
      <c r="H78" s="150"/>
      <c r="I78" s="150"/>
      <c r="J78" s="150"/>
      <c r="K78" s="150"/>
      <c r="L78" s="150"/>
      <c r="M78" s="150"/>
      <c r="N78" s="430"/>
      <c r="O78" s="431"/>
      <c r="P78" s="431"/>
      <c r="Q78" s="160"/>
      <c r="R78" s="160"/>
      <c r="S78" s="160"/>
      <c r="T78" s="255" t="str">
        <f t="shared" si="1"/>
        <v/>
      </c>
      <c r="U78" s="152"/>
      <c r="V78" s="154"/>
      <c r="W78" s="254" t="str">
        <f>IF(V78="","",VLOOKUP(V78,'Overview - Financial Statement'!$A$46:$B$60,2,FALSE))</f>
        <v/>
      </c>
      <c r="X78" s="255" t="str">
        <f t="shared" si="2"/>
        <v/>
      </c>
      <c r="Y78" s="153"/>
      <c r="Z78" s="238">
        <f t="shared" si="5"/>
        <v>0</v>
      </c>
      <c r="AA78" s="193" t="s">
        <v>44</v>
      </c>
      <c r="AB78" s="173"/>
      <c r="AC78" s="193" t="str">
        <f t="shared" si="17"/>
        <v/>
      </c>
      <c r="AD78" s="187" t="str">
        <f t="shared" si="18"/>
        <v/>
      </c>
      <c r="AE78" s="187" t="str">
        <f>IF(S78&gt;0,(VLOOKUP(N78,ISO!$B$4:$D$43,3,FALSE)),"")</f>
        <v/>
      </c>
      <c r="AF78" s="187" t="str">
        <f t="shared" si="19"/>
        <v/>
      </c>
      <c r="AG78" s="187" t="str">
        <f>IF(R78&gt;0,(VLOOKUP(N78,ISO!$B$4:$D$43,2,FALSE)),"")</f>
        <v/>
      </c>
      <c r="AH78" s="193" t="str">
        <f t="shared" si="20"/>
        <v/>
      </c>
      <c r="AI78" s="397" t="str">
        <f t="shared" si="21"/>
        <v/>
      </c>
      <c r="AJ78" s="257" t="str">
        <f t="shared" si="22"/>
        <v/>
      </c>
      <c r="AK78" s="257" t="str">
        <f t="shared" si="23"/>
        <v/>
      </c>
      <c r="AL78" s="193" t="str">
        <f t="shared" si="24"/>
        <v>CHECK DATES</v>
      </c>
      <c r="AM78" s="257" t="str">
        <f t="shared" si="25"/>
        <v/>
      </c>
      <c r="AN78" s="288">
        <f t="shared" si="26"/>
        <v>0</v>
      </c>
      <c r="AO78" s="286">
        <v>0</v>
      </c>
      <c r="AP78" s="257">
        <f t="shared" si="27"/>
        <v>0</v>
      </c>
      <c r="AQ78" s="257" t="str">
        <f t="shared" si="28"/>
        <v/>
      </c>
      <c r="AR78" s="257">
        <f t="shared" si="29"/>
        <v>0</v>
      </c>
    </row>
    <row r="79" spans="1:44" x14ac:dyDescent="0.3">
      <c r="A79" s="287">
        <v>66</v>
      </c>
      <c r="B79" s="150"/>
      <c r="C79" s="152"/>
      <c r="D79" s="159"/>
      <c r="E79" s="337"/>
      <c r="F79" s="343" t="str">
        <f>IF(E79="","",LOOKUP(E79,'Work Programme'!$A$8:$A$207,'Work Programme'!$B$8:$B$207))</f>
        <v/>
      </c>
      <c r="G79" s="159"/>
      <c r="H79" s="150"/>
      <c r="I79" s="150"/>
      <c r="J79" s="150"/>
      <c r="K79" s="150"/>
      <c r="L79" s="150"/>
      <c r="M79" s="150"/>
      <c r="N79" s="430"/>
      <c r="O79" s="431"/>
      <c r="P79" s="431"/>
      <c r="Q79" s="160"/>
      <c r="R79" s="160"/>
      <c r="S79" s="160"/>
      <c r="T79" s="255" t="str">
        <f t="shared" ref="T79:T142" si="30">IF((Q79="")*AND(R79="")*AND(S79=""),"",SUM(Q79:S79))</f>
        <v/>
      </c>
      <c r="U79" s="152"/>
      <c r="V79" s="154"/>
      <c r="W79" s="254" t="str">
        <f>IF(V79="","",VLOOKUP(V79,'Overview - Financial Statement'!$A$46:$B$60,2,FALSE))</f>
        <v/>
      </c>
      <c r="X79" s="255" t="str">
        <f t="shared" ref="X79:X142" si="31">IF(W79="","",T79/W79)</f>
        <v/>
      </c>
      <c r="Y79" s="153"/>
      <c r="Z79" s="238">
        <f t="shared" si="5"/>
        <v>0</v>
      </c>
      <c r="AA79" s="193" t="s">
        <v>44</v>
      </c>
      <c r="AB79" s="173"/>
      <c r="AC79" s="193" t="str">
        <f t="shared" si="17"/>
        <v/>
      </c>
      <c r="AD79" s="187" t="str">
        <f t="shared" si="18"/>
        <v/>
      </c>
      <c r="AE79" s="187" t="str">
        <f>IF(S79&gt;0,(VLOOKUP(N79,ISO!$B$4:$D$43,3,FALSE)),"")</f>
        <v/>
      </c>
      <c r="AF79" s="187" t="str">
        <f t="shared" si="19"/>
        <v/>
      </c>
      <c r="AG79" s="187" t="str">
        <f>IF(R79&gt;0,(VLOOKUP(N79,ISO!$B$4:$D$43,2,FALSE)),"")</f>
        <v/>
      </c>
      <c r="AH79" s="193" t="str">
        <f t="shared" si="20"/>
        <v/>
      </c>
      <c r="AI79" s="397" t="str">
        <f t="shared" si="21"/>
        <v/>
      </c>
      <c r="AJ79" s="257" t="str">
        <f t="shared" si="22"/>
        <v/>
      </c>
      <c r="AK79" s="257" t="str">
        <f t="shared" si="23"/>
        <v/>
      </c>
      <c r="AL79" s="193" t="str">
        <f t="shared" si="24"/>
        <v>CHECK DATES</v>
      </c>
      <c r="AM79" s="257" t="str">
        <f t="shared" si="25"/>
        <v/>
      </c>
      <c r="AN79" s="288">
        <f t="shared" si="26"/>
        <v>0</v>
      </c>
      <c r="AO79" s="286">
        <v>0</v>
      </c>
      <c r="AP79" s="257">
        <f t="shared" si="27"/>
        <v>0</v>
      </c>
      <c r="AQ79" s="257" t="str">
        <f t="shared" si="28"/>
        <v/>
      </c>
      <c r="AR79" s="257">
        <f t="shared" si="29"/>
        <v>0</v>
      </c>
    </row>
    <row r="80" spans="1:44" x14ac:dyDescent="0.3">
      <c r="A80" s="287">
        <v>67</v>
      </c>
      <c r="B80" s="150"/>
      <c r="C80" s="152"/>
      <c r="D80" s="159"/>
      <c r="E80" s="337"/>
      <c r="F80" s="343" t="str">
        <f>IF(E80="","",LOOKUP(E80,'Work Programme'!$A$8:$A$207,'Work Programme'!$B$8:$B$207))</f>
        <v/>
      </c>
      <c r="G80" s="159"/>
      <c r="H80" s="150"/>
      <c r="I80" s="150"/>
      <c r="J80" s="150"/>
      <c r="K80" s="150"/>
      <c r="L80" s="150"/>
      <c r="M80" s="150"/>
      <c r="N80" s="430"/>
      <c r="O80" s="431"/>
      <c r="P80" s="431"/>
      <c r="Q80" s="160"/>
      <c r="R80" s="160"/>
      <c r="S80" s="160"/>
      <c r="T80" s="255" t="str">
        <f t="shared" si="30"/>
        <v/>
      </c>
      <c r="U80" s="152"/>
      <c r="V80" s="154"/>
      <c r="W80" s="254" t="str">
        <f>IF(V80="","",VLOOKUP(V80,'Overview - Financial Statement'!$A$46:$B$60,2,FALSE))</f>
        <v/>
      </c>
      <c r="X80" s="255" t="str">
        <f t="shared" si="31"/>
        <v/>
      </c>
      <c r="Y80" s="153"/>
      <c r="Z80" s="238">
        <f t="shared" ref="Z80:Z143" si="32">IF(Y80="YES",X80,0)</f>
        <v>0</v>
      </c>
      <c r="AA80" s="193" t="s">
        <v>44</v>
      </c>
      <c r="AB80" s="173"/>
      <c r="AC80" s="193" t="str">
        <f t="shared" si="17"/>
        <v/>
      </c>
      <c r="AD80" s="187" t="str">
        <f t="shared" si="18"/>
        <v/>
      </c>
      <c r="AE80" s="187" t="str">
        <f>IF(S80&gt;0,(VLOOKUP(N80,ISO!$B$4:$D$43,3,FALSE)),"")</f>
        <v/>
      </c>
      <c r="AF80" s="187" t="str">
        <f t="shared" si="19"/>
        <v/>
      </c>
      <c r="AG80" s="187" t="str">
        <f>IF(R80&gt;0,(VLOOKUP(N80,ISO!$B$4:$D$43,2,FALSE)),"")</f>
        <v/>
      </c>
      <c r="AH80" s="193" t="str">
        <f t="shared" si="20"/>
        <v/>
      </c>
      <c r="AI80" s="397" t="str">
        <f t="shared" si="21"/>
        <v/>
      </c>
      <c r="AJ80" s="257" t="str">
        <f t="shared" si="22"/>
        <v/>
      </c>
      <c r="AK80" s="257" t="str">
        <f t="shared" si="23"/>
        <v/>
      </c>
      <c r="AL80" s="193" t="str">
        <f t="shared" si="24"/>
        <v>CHECK DATES</v>
      </c>
      <c r="AM80" s="257" t="str">
        <f t="shared" si="25"/>
        <v/>
      </c>
      <c r="AN80" s="288">
        <f t="shared" si="26"/>
        <v>0</v>
      </c>
      <c r="AO80" s="286">
        <v>0</v>
      </c>
      <c r="AP80" s="257">
        <f t="shared" si="27"/>
        <v>0</v>
      </c>
      <c r="AQ80" s="257" t="str">
        <f t="shared" si="28"/>
        <v/>
      </c>
      <c r="AR80" s="257">
        <f t="shared" si="29"/>
        <v>0</v>
      </c>
    </row>
    <row r="81" spans="1:44" x14ac:dyDescent="0.3">
      <c r="A81" s="287">
        <v>68</v>
      </c>
      <c r="B81" s="150"/>
      <c r="C81" s="152"/>
      <c r="D81" s="159"/>
      <c r="E81" s="337"/>
      <c r="F81" s="343" t="str">
        <f>IF(E81="","",LOOKUP(E81,'Work Programme'!$A$8:$A$207,'Work Programme'!$B$8:$B$207))</f>
        <v/>
      </c>
      <c r="G81" s="159"/>
      <c r="H81" s="150"/>
      <c r="I81" s="150"/>
      <c r="J81" s="150"/>
      <c r="K81" s="150"/>
      <c r="L81" s="150"/>
      <c r="M81" s="150"/>
      <c r="N81" s="430"/>
      <c r="O81" s="431"/>
      <c r="P81" s="431"/>
      <c r="Q81" s="160"/>
      <c r="R81" s="160"/>
      <c r="S81" s="160"/>
      <c r="T81" s="255" t="str">
        <f t="shared" si="30"/>
        <v/>
      </c>
      <c r="U81" s="152"/>
      <c r="V81" s="154"/>
      <c r="W81" s="254" t="str">
        <f>IF(V81="","",VLOOKUP(V81,'Overview - Financial Statement'!$A$46:$B$60,2,FALSE))</f>
        <v/>
      </c>
      <c r="X81" s="255" t="str">
        <f t="shared" si="31"/>
        <v/>
      </c>
      <c r="Y81" s="153"/>
      <c r="Z81" s="238">
        <f t="shared" si="32"/>
        <v>0</v>
      </c>
      <c r="AA81" s="193" t="s">
        <v>44</v>
      </c>
      <c r="AB81" s="173"/>
      <c r="AC81" s="193" t="str">
        <f t="shared" si="17"/>
        <v/>
      </c>
      <c r="AD81" s="187" t="str">
        <f t="shared" si="18"/>
        <v/>
      </c>
      <c r="AE81" s="187" t="str">
        <f>IF(S81&gt;0,(VLOOKUP(N81,ISO!$B$4:$D$43,3,FALSE)),"")</f>
        <v/>
      </c>
      <c r="AF81" s="187" t="str">
        <f t="shared" si="19"/>
        <v/>
      </c>
      <c r="AG81" s="187" t="str">
        <f>IF(R81&gt;0,(VLOOKUP(N81,ISO!$B$4:$D$43,2,FALSE)),"")</f>
        <v/>
      </c>
      <c r="AH81" s="193" t="str">
        <f t="shared" si="20"/>
        <v/>
      </c>
      <c r="AI81" s="397" t="str">
        <f t="shared" si="21"/>
        <v/>
      </c>
      <c r="AJ81" s="257" t="str">
        <f t="shared" si="22"/>
        <v/>
      </c>
      <c r="AK81" s="257" t="str">
        <f t="shared" si="23"/>
        <v/>
      </c>
      <c r="AL81" s="193" t="str">
        <f t="shared" si="24"/>
        <v>CHECK DATES</v>
      </c>
      <c r="AM81" s="257" t="str">
        <f t="shared" si="25"/>
        <v/>
      </c>
      <c r="AN81" s="288">
        <f t="shared" si="26"/>
        <v>0</v>
      </c>
      <c r="AO81" s="286">
        <v>0</v>
      </c>
      <c r="AP81" s="257">
        <f t="shared" si="27"/>
        <v>0</v>
      </c>
      <c r="AQ81" s="257" t="str">
        <f t="shared" si="28"/>
        <v/>
      </c>
      <c r="AR81" s="257">
        <f t="shared" si="29"/>
        <v>0</v>
      </c>
    </row>
    <row r="82" spans="1:44" x14ac:dyDescent="0.3">
      <c r="A82" s="287">
        <v>69</v>
      </c>
      <c r="B82" s="150"/>
      <c r="C82" s="152"/>
      <c r="D82" s="159"/>
      <c r="E82" s="337"/>
      <c r="F82" s="343" t="str">
        <f>IF(E82="","",LOOKUP(E82,'Work Programme'!$A$8:$A$207,'Work Programme'!$B$8:$B$207))</f>
        <v/>
      </c>
      <c r="G82" s="159"/>
      <c r="H82" s="150"/>
      <c r="I82" s="150"/>
      <c r="J82" s="150"/>
      <c r="K82" s="150"/>
      <c r="L82" s="150"/>
      <c r="M82" s="150"/>
      <c r="N82" s="430"/>
      <c r="O82" s="431"/>
      <c r="P82" s="431"/>
      <c r="Q82" s="160"/>
      <c r="R82" s="160"/>
      <c r="S82" s="160"/>
      <c r="T82" s="255" t="str">
        <f t="shared" si="30"/>
        <v/>
      </c>
      <c r="U82" s="152"/>
      <c r="V82" s="154"/>
      <c r="W82" s="254" t="str">
        <f>IF(V82="","",VLOOKUP(V82,'Overview - Financial Statement'!$A$46:$B$60,2,FALSE))</f>
        <v/>
      </c>
      <c r="X82" s="255" t="str">
        <f t="shared" si="31"/>
        <v/>
      </c>
      <c r="Y82" s="153"/>
      <c r="Z82" s="238">
        <f t="shared" si="32"/>
        <v>0</v>
      </c>
      <c r="AA82" s="193" t="s">
        <v>44</v>
      </c>
      <c r="AB82" s="173"/>
      <c r="AC82" s="193" t="str">
        <f t="shared" ref="AC82:AC145" si="33">IF(V82="","",(IF(OR(C82&lt;=($H$4-1),C82&gt;=($J$4+1),D82&lt;=($H$4-1),D82&gt;=($J$4+1)),"CHECK DATES","OK")))</f>
        <v/>
      </c>
      <c r="AD82" s="187" t="str">
        <f t="shared" ref="AD82:AD145" si="34">IF(S82&gt;0,S82/(O82+0.5)/P82/AI82,"")</f>
        <v/>
      </c>
      <c r="AE82" s="187" t="str">
        <f>IF(S82&gt;0,(VLOOKUP(N82,ISO!$B$4:$D$43,3,FALSE)),"")</f>
        <v/>
      </c>
      <c r="AF82" s="187" t="str">
        <f t="shared" ref="AF82:AF145" si="35">IF(R82&gt;0,R82/O82/P82/AI82,"")</f>
        <v/>
      </c>
      <c r="AG82" s="187" t="str">
        <f>IF(R82&gt;0,(VLOOKUP(N82,ISO!$B$4:$D$43,2,FALSE)),"")</f>
        <v/>
      </c>
      <c r="AH82" s="193" t="str">
        <f t="shared" ref="AH82:AH145" si="36">IF(V82="","",V82)</f>
        <v/>
      </c>
      <c r="AI82" s="397" t="str">
        <f t="shared" ref="AI82:AI145" si="37">IF(V82="","",IF(HLOOKUP(V82,$AB$4:$AP$5,2,FALSE)="",W82,IF(W82&lt;&gt;HLOOKUP(V82,$AB$4:$AP$5,2,FALSE),HLOOKUP(V82,$AB$4:$AP$5,2,FALSE),W82)))</f>
        <v/>
      </c>
      <c r="AJ82" s="257" t="str">
        <f t="shared" ref="AJ82:AJ145" si="38">IF(W82="","",IF(AI82=1,X82,T82/AI82))</f>
        <v/>
      </c>
      <c r="AK82" s="257" t="str">
        <f t="shared" ref="AK82:AK145" si="39">IF(AJ82="","",IF(AI82=1,0,AJ82-X82))</f>
        <v/>
      </c>
      <c r="AL82" s="193" t="str">
        <f t="shared" ref="AL82:AL145" si="40">IF(X82=0,"",(IF(U82="","CHECK DATES","OK")))</f>
        <v>CHECK DATES</v>
      </c>
      <c r="AM82" s="257" t="str">
        <f t="shared" ref="AM82:AM145" si="41">IF(OR(AA82="NO",AC82="CHECK DATES",AL82="CHECK DATES"),AJ82,"")</f>
        <v/>
      </c>
      <c r="AN82" s="288">
        <f t="shared" ref="AN82:AN145" si="42">IF(AA82="NO","",IF(AD82&gt;AE82,(AD82-AE82)*O82,0)+IF(AF82&gt;AG82,(AF82-AG82)*O82,0))</f>
        <v>0</v>
      </c>
      <c r="AO82" s="286">
        <v>0</v>
      </c>
      <c r="AP82" s="257">
        <f t="shared" ref="AP82:AP145" si="43">IF(OR(AA82="NO",AM82&gt;0,AN82&gt;0,AO82&gt;0)*(AND(OR(Y82="NO",Y82=""))),SUM(AM82:AO82),"")</f>
        <v>0</v>
      </c>
      <c r="AQ82" s="257" t="str">
        <f t="shared" ref="AQ82:AQ145" si="44">IF(OR(AA82="NO",AM82&gt;0,AN82&gt;0)*(AND(OR(Y82="YES"))),SUM(AM82:AN82),"")</f>
        <v/>
      </c>
      <c r="AR82" s="257">
        <f t="shared" ref="AR82:AR145" si="45">IF(Y82="YES",AJ82,0)</f>
        <v>0</v>
      </c>
    </row>
    <row r="83" spans="1:44" x14ac:dyDescent="0.3">
      <c r="A83" s="287">
        <v>70</v>
      </c>
      <c r="B83" s="150"/>
      <c r="C83" s="152"/>
      <c r="D83" s="159"/>
      <c r="E83" s="337"/>
      <c r="F83" s="343" t="str">
        <f>IF(E83="","",LOOKUP(E83,'Work Programme'!$A$8:$A$207,'Work Programme'!$B$8:$B$207))</f>
        <v/>
      </c>
      <c r="G83" s="159"/>
      <c r="H83" s="150"/>
      <c r="I83" s="150"/>
      <c r="J83" s="150"/>
      <c r="K83" s="150"/>
      <c r="L83" s="150"/>
      <c r="M83" s="150"/>
      <c r="N83" s="430"/>
      <c r="O83" s="431"/>
      <c r="P83" s="431"/>
      <c r="Q83" s="160"/>
      <c r="R83" s="160"/>
      <c r="S83" s="160"/>
      <c r="T83" s="255" t="str">
        <f t="shared" si="30"/>
        <v/>
      </c>
      <c r="U83" s="152"/>
      <c r="V83" s="154"/>
      <c r="W83" s="254" t="str">
        <f>IF(V83="","",VLOOKUP(V83,'Overview - Financial Statement'!$A$46:$B$60,2,FALSE))</f>
        <v/>
      </c>
      <c r="X83" s="255" t="str">
        <f t="shared" si="31"/>
        <v/>
      </c>
      <c r="Y83" s="153"/>
      <c r="Z83" s="238">
        <f t="shared" si="32"/>
        <v>0</v>
      </c>
      <c r="AA83" s="193" t="s">
        <v>44</v>
      </c>
      <c r="AB83" s="173"/>
      <c r="AC83" s="193" t="str">
        <f t="shared" si="33"/>
        <v/>
      </c>
      <c r="AD83" s="187" t="str">
        <f t="shared" si="34"/>
        <v/>
      </c>
      <c r="AE83" s="187" t="str">
        <f>IF(S83&gt;0,(VLOOKUP(N83,ISO!$B$4:$D$43,3,FALSE)),"")</f>
        <v/>
      </c>
      <c r="AF83" s="187" t="str">
        <f t="shared" si="35"/>
        <v/>
      </c>
      <c r="AG83" s="187" t="str">
        <f>IF(R83&gt;0,(VLOOKUP(N83,ISO!$B$4:$D$43,2,FALSE)),"")</f>
        <v/>
      </c>
      <c r="AH83" s="193" t="str">
        <f t="shared" si="36"/>
        <v/>
      </c>
      <c r="AI83" s="397" t="str">
        <f t="shared" si="37"/>
        <v/>
      </c>
      <c r="AJ83" s="257" t="str">
        <f t="shared" si="38"/>
        <v/>
      </c>
      <c r="AK83" s="257" t="str">
        <f t="shared" si="39"/>
        <v/>
      </c>
      <c r="AL83" s="193" t="str">
        <f t="shared" si="40"/>
        <v>CHECK DATES</v>
      </c>
      <c r="AM83" s="257" t="str">
        <f t="shared" si="41"/>
        <v/>
      </c>
      <c r="AN83" s="288">
        <f t="shared" si="42"/>
        <v>0</v>
      </c>
      <c r="AO83" s="286">
        <v>0</v>
      </c>
      <c r="AP83" s="257">
        <f t="shared" si="43"/>
        <v>0</v>
      </c>
      <c r="AQ83" s="257" t="str">
        <f t="shared" si="44"/>
        <v/>
      </c>
      <c r="AR83" s="257">
        <f t="shared" si="45"/>
        <v>0</v>
      </c>
    </row>
    <row r="84" spans="1:44" x14ac:dyDescent="0.3">
      <c r="A84" s="287">
        <v>71</v>
      </c>
      <c r="B84" s="150"/>
      <c r="C84" s="152"/>
      <c r="D84" s="159"/>
      <c r="E84" s="337"/>
      <c r="F84" s="343" t="str">
        <f>IF(E84="","",LOOKUP(E84,'Work Programme'!$A$8:$A$207,'Work Programme'!$B$8:$B$207))</f>
        <v/>
      </c>
      <c r="G84" s="159"/>
      <c r="H84" s="150"/>
      <c r="I84" s="150"/>
      <c r="J84" s="150"/>
      <c r="K84" s="150"/>
      <c r="L84" s="150"/>
      <c r="M84" s="150"/>
      <c r="N84" s="430"/>
      <c r="O84" s="431"/>
      <c r="P84" s="431"/>
      <c r="Q84" s="160"/>
      <c r="R84" s="160"/>
      <c r="S84" s="160"/>
      <c r="T84" s="255" t="str">
        <f t="shared" si="30"/>
        <v/>
      </c>
      <c r="U84" s="152"/>
      <c r="V84" s="154"/>
      <c r="W84" s="254" t="str">
        <f>IF(V84="","",VLOOKUP(V84,'Overview - Financial Statement'!$A$46:$B$60,2,FALSE))</f>
        <v/>
      </c>
      <c r="X84" s="255" t="str">
        <f t="shared" si="31"/>
        <v/>
      </c>
      <c r="Y84" s="153"/>
      <c r="Z84" s="238">
        <f t="shared" si="32"/>
        <v>0</v>
      </c>
      <c r="AA84" s="193" t="s">
        <v>44</v>
      </c>
      <c r="AB84" s="173"/>
      <c r="AC84" s="193" t="str">
        <f t="shared" si="33"/>
        <v/>
      </c>
      <c r="AD84" s="187" t="str">
        <f t="shared" si="34"/>
        <v/>
      </c>
      <c r="AE84" s="187" t="str">
        <f>IF(S84&gt;0,(VLOOKUP(N84,ISO!$B$4:$D$43,3,FALSE)),"")</f>
        <v/>
      </c>
      <c r="AF84" s="187" t="str">
        <f t="shared" si="35"/>
        <v/>
      </c>
      <c r="AG84" s="187" t="str">
        <f>IF(R84&gt;0,(VLOOKUP(N84,ISO!$B$4:$D$43,2,FALSE)),"")</f>
        <v/>
      </c>
      <c r="AH84" s="193" t="str">
        <f t="shared" si="36"/>
        <v/>
      </c>
      <c r="AI84" s="397" t="str">
        <f t="shared" si="37"/>
        <v/>
      </c>
      <c r="AJ84" s="257" t="str">
        <f t="shared" si="38"/>
        <v/>
      </c>
      <c r="AK84" s="257" t="str">
        <f t="shared" si="39"/>
        <v/>
      </c>
      <c r="AL84" s="193" t="str">
        <f t="shared" si="40"/>
        <v>CHECK DATES</v>
      </c>
      <c r="AM84" s="257" t="str">
        <f t="shared" si="41"/>
        <v/>
      </c>
      <c r="AN84" s="288">
        <f t="shared" si="42"/>
        <v>0</v>
      </c>
      <c r="AO84" s="286">
        <v>0</v>
      </c>
      <c r="AP84" s="257">
        <f t="shared" si="43"/>
        <v>0</v>
      </c>
      <c r="AQ84" s="257" t="str">
        <f t="shared" si="44"/>
        <v/>
      </c>
      <c r="AR84" s="257">
        <f t="shared" si="45"/>
        <v>0</v>
      </c>
    </row>
    <row r="85" spans="1:44" x14ac:dyDescent="0.3">
      <c r="A85" s="287">
        <v>72</v>
      </c>
      <c r="B85" s="150"/>
      <c r="C85" s="152"/>
      <c r="D85" s="159"/>
      <c r="E85" s="337"/>
      <c r="F85" s="343" t="str">
        <f>IF(E85="","",LOOKUP(E85,'Work Programme'!$A$8:$A$207,'Work Programme'!$B$8:$B$207))</f>
        <v/>
      </c>
      <c r="G85" s="159"/>
      <c r="H85" s="150"/>
      <c r="I85" s="150"/>
      <c r="J85" s="150"/>
      <c r="K85" s="150"/>
      <c r="L85" s="150"/>
      <c r="M85" s="150"/>
      <c r="N85" s="430"/>
      <c r="O85" s="431"/>
      <c r="P85" s="431"/>
      <c r="Q85" s="160"/>
      <c r="R85" s="160"/>
      <c r="S85" s="160"/>
      <c r="T85" s="255" t="str">
        <f t="shared" si="30"/>
        <v/>
      </c>
      <c r="U85" s="152"/>
      <c r="V85" s="154"/>
      <c r="W85" s="254" t="str">
        <f>IF(V85="","",VLOOKUP(V85,'Overview - Financial Statement'!$A$46:$B$60,2,FALSE))</f>
        <v/>
      </c>
      <c r="X85" s="255" t="str">
        <f t="shared" si="31"/>
        <v/>
      </c>
      <c r="Y85" s="153"/>
      <c r="Z85" s="238">
        <f t="shared" si="32"/>
        <v>0</v>
      </c>
      <c r="AA85" s="193" t="s">
        <v>44</v>
      </c>
      <c r="AB85" s="173"/>
      <c r="AC85" s="193" t="str">
        <f t="shared" si="33"/>
        <v/>
      </c>
      <c r="AD85" s="187" t="str">
        <f t="shared" si="34"/>
        <v/>
      </c>
      <c r="AE85" s="187" t="str">
        <f>IF(S85&gt;0,(VLOOKUP(N85,ISO!$B$4:$D$43,3,FALSE)),"")</f>
        <v/>
      </c>
      <c r="AF85" s="187" t="str">
        <f t="shared" si="35"/>
        <v/>
      </c>
      <c r="AG85" s="187" t="str">
        <f>IF(R85&gt;0,(VLOOKUP(N85,ISO!$B$4:$D$43,2,FALSE)),"")</f>
        <v/>
      </c>
      <c r="AH85" s="193" t="str">
        <f t="shared" si="36"/>
        <v/>
      </c>
      <c r="AI85" s="397" t="str">
        <f t="shared" si="37"/>
        <v/>
      </c>
      <c r="AJ85" s="257" t="str">
        <f t="shared" si="38"/>
        <v/>
      </c>
      <c r="AK85" s="257" t="str">
        <f t="shared" si="39"/>
        <v/>
      </c>
      <c r="AL85" s="193" t="str">
        <f t="shared" si="40"/>
        <v>CHECK DATES</v>
      </c>
      <c r="AM85" s="257" t="str">
        <f t="shared" si="41"/>
        <v/>
      </c>
      <c r="AN85" s="288">
        <f t="shared" si="42"/>
        <v>0</v>
      </c>
      <c r="AO85" s="286">
        <v>0</v>
      </c>
      <c r="AP85" s="257">
        <f t="shared" si="43"/>
        <v>0</v>
      </c>
      <c r="AQ85" s="257" t="str">
        <f t="shared" si="44"/>
        <v/>
      </c>
      <c r="AR85" s="257">
        <f t="shared" si="45"/>
        <v>0</v>
      </c>
    </row>
    <row r="86" spans="1:44" x14ac:dyDescent="0.3">
      <c r="A86" s="287">
        <v>73</v>
      </c>
      <c r="B86" s="150"/>
      <c r="C86" s="152"/>
      <c r="D86" s="159"/>
      <c r="E86" s="337"/>
      <c r="F86" s="343" t="str">
        <f>IF(E86="","",LOOKUP(E86,'Work Programme'!$A$8:$A$207,'Work Programme'!$B$8:$B$207))</f>
        <v/>
      </c>
      <c r="G86" s="159"/>
      <c r="H86" s="150"/>
      <c r="I86" s="150"/>
      <c r="J86" s="150"/>
      <c r="K86" s="150"/>
      <c r="L86" s="150"/>
      <c r="M86" s="150"/>
      <c r="N86" s="430"/>
      <c r="O86" s="431"/>
      <c r="P86" s="431"/>
      <c r="Q86" s="160"/>
      <c r="R86" s="160"/>
      <c r="S86" s="160"/>
      <c r="T86" s="255" t="str">
        <f t="shared" si="30"/>
        <v/>
      </c>
      <c r="U86" s="152"/>
      <c r="V86" s="154"/>
      <c r="W86" s="254" t="str">
        <f>IF(V86="","",VLOOKUP(V86,'Overview - Financial Statement'!$A$46:$B$60,2,FALSE))</f>
        <v/>
      </c>
      <c r="X86" s="255" t="str">
        <f t="shared" si="31"/>
        <v/>
      </c>
      <c r="Y86" s="153"/>
      <c r="Z86" s="238">
        <f t="shared" si="32"/>
        <v>0</v>
      </c>
      <c r="AA86" s="193" t="s">
        <v>44</v>
      </c>
      <c r="AB86" s="173"/>
      <c r="AC86" s="193" t="str">
        <f t="shared" si="33"/>
        <v/>
      </c>
      <c r="AD86" s="187" t="str">
        <f t="shared" si="34"/>
        <v/>
      </c>
      <c r="AE86" s="187" t="str">
        <f>IF(S86&gt;0,(VLOOKUP(N86,ISO!$B$4:$D$43,3,FALSE)),"")</f>
        <v/>
      </c>
      <c r="AF86" s="187" t="str">
        <f t="shared" si="35"/>
        <v/>
      </c>
      <c r="AG86" s="187" t="str">
        <f>IF(R86&gt;0,(VLOOKUP(N86,ISO!$B$4:$D$43,2,FALSE)),"")</f>
        <v/>
      </c>
      <c r="AH86" s="193" t="str">
        <f t="shared" si="36"/>
        <v/>
      </c>
      <c r="AI86" s="397" t="str">
        <f t="shared" si="37"/>
        <v/>
      </c>
      <c r="AJ86" s="257" t="str">
        <f t="shared" si="38"/>
        <v/>
      </c>
      <c r="AK86" s="257" t="str">
        <f t="shared" si="39"/>
        <v/>
      </c>
      <c r="AL86" s="193" t="str">
        <f t="shared" si="40"/>
        <v>CHECK DATES</v>
      </c>
      <c r="AM86" s="257" t="str">
        <f t="shared" si="41"/>
        <v/>
      </c>
      <c r="AN86" s="288">
        <f t="shared" si="42"/>
        <v>0</v>
      </c>
      <c r="AO86" s="286">
        <v>0</v>
      </c>
      <c r="AP86" s="257">
        <f t="shared" si="43"/>
        <v>0</v>
      </c>
      <c r="AQ86" s="257" t="str">
        <f t="shared" si="44"/>
        <v/>
      </c>
      <c r="AR86" s="257">
        <f t="shared" si="45"/>
        <v>0</v>
      </c>
    </row>
    <row r="87" spans="1:44" x14ac:dyDescent="0.3">
      <c r="A87" s="287">
        <v>74</v>
      </c>
      <c r="B87" s="150"/>
      <c r="C87" s="152"/>
      <c r="D87" s="159"/>
      <c r="E87" s="337"/>
      <c r="F87" s="343" t="str">
        <f>IF(E87="","",LOOKUP(E87,'Work Programme'!$A$8:$A$207,'Work Programme'!$B$8:$B$207))</f>
        <v/>
      </c>
      <c r="G87" s="159"/>
      <c r="H87" s="150"/>
      <c r="I87" s="150"/>
      <c r="J87" s="150"/>
      <c r="K87" s="150"/>
      <c r="L87" s="150"/>
      <c r="M87" s="150"/>
      <c r="N87" s="430"/>
      <c r="O87" s="431"/>
      <c r="P87" s="431"/>
      <c r="Q87" s="160"/>
      <c r="R87" s="160"/>
      <c r="S87" s="160"/>
      <c r="T87" s="255" t="str">
        <f t="shared" si="30"/>
        <v/>
      </c>
      <c r="U87" s="152"/>
      <c r="V87" s="154"/>
      <c r="W87" s="254" t="str">
        <f>IF(V87="","",VLOOKUP(V87,'Overview - Financial Statement'!$A$46:$B$60,2,FALSE))</f>
        <v/>
      </c>
      <c r="X87" s="255" t="str">
        <f t="shared" si="31"/>
        <v/>
      </c>
      <c r="Y87" s="153"/>
      <c r="Z87" s="238">
        <f t="shared" si="32"/>
        <v>0</v>
      </c>
      <c r="AA87" s="193" t="s">
        <v>44</v>
      </c>
      <c r="AB87" s="173"/>
      <c r="AC87" s="193" t="str">
        <f t="shared" si="33"/>
        <v/>
      </c>
      <c r="AD87" s="187" t="str">
        <f t="shared" si="34"/>
        <v/>
      </c>
      <c r="AE87" s="187" t="str">
        <f>IF(S87&gt;0,(VLOOKUP(N87,ISO!$B$4:$D$43,3,FALSE)),"")</f>
        <v/>
      </c>
      <c r="AF87" s="187" t="str">
        <f t="shared" si="35"/>
        <v/>
      </c>
      <c r="AG87" s="187" t="str">
        <f>IF(R87&gt;0,(VLOOKUP(N87,ISO!$B$4:$D$43,2,FALSE)),"")</f>
        <v/>
      </c>
      <c r="AH87" s="193" t="str">
        <f t="shared" si="36"/>
        <v/>
      </c>
      <c r="AI87" s="397" t="str">
        <f t="shared" si="37"/>
        <v/>
      </c>
      <c r="AJ87" s="257" t="str">
        <f t="shared" si="38"/>
        <v/>
      </c>
      <c r="AK87" s="257" t="str">
        <f t="shared" si="39"/>
        <v/>
      </c>
      <c r="AL87" s="193" t="str">
        <f t="shared" si="40"/>
        <v>CHECK DATES</v>
      </c>
      <c r="AM87" s="257" t="str">
        <f t="shared" si="41"/>
        <v/>
      </c>
      <c r="AN87" s="288">
        <f t="shared" si="42"/>
        <v>0</v>
      </c>
      <c r="AO87" s="286">
        <v>0</v>
      </c>
      <c r="AP87" s="257">
        <f t="shared" si="43"/>
        <v>0</v>
      </c>
      <c r="AQ87" s="257" t="str">
        <f t="shared" si="44"/>
        <v/>
      </c>
      <c r="AR87" s="257">
        <f t="shared" si="45"/>
        <v>0</v>
      </c>
    </row>
    <row r="88" spans="1:44" x14ac:dyDescent="0.3">
      <c r="A88" s="287">
        <v>75</v>
      </c>
      <c r="B88" s="150"/>
      <c r="C88" s="152"/>
      <c r="D88" s="159"/>
      <c r="E88" s="337"/>
      <c r="F88" s="343" t="str">
        <f>IF(E88="","",LOOKUP(E88,'Work Programme'!$A$8:$A$207,'Work Programme'!$B$8:$B$207))</f>
        <v/>
      </c>
      <c r="G88" s="159"/>
      <c r="H88" s="150"/>
      <c r="I88" s="150"/>
      <c r="J88" s="150"/>
      <c r="K88" s="150"/>
      <c r="L88" s="150"/>
      <c r="M88" s="150"/>
      <c r="N88" s="430"/>
      <c r="O88" s="431"/>
      <c r="P88" s="431"/>
      <c r="Q88" s="160"/>
      <c r="R88" s="160"/>
      <c r="S88" s="160"/>
      <c r="T88" s="255" t="str">
        <f t="shared" si="30"/>
        <v/>
      </c>
      <c r="U88" s="152"/>
      <c r="V88" s="154"/>
      <c r="W88" s="254" t="str">
        <f>IF(V88="","",VLOOKUP(V88,'Overview - Financial Statement'!$A$46:$B$60,2,FALSE))</f>
        <v/>
      </c>
      <c r="X88" s="255" t="str">
        <f t="shared" si="31"/>
        <v/>
      </c>
      <c r="Y88" s="153"/>
      <c r="Z88" s="238">
        <f t="shared" si="32"/>
        <v>0</v>
      </c>
      <c r="AA88" s="193" t="s">
        <v>44</v>
      </c>
      <c r="AB88" s="173"/>
      <c r="AC88" s="193" t="str">
        <f t="shared" si="33"/>
        <v/>
      </c>
      <c r="AD88" s="187" t="str">
        <f t="shared" si="34"/>
        <v/>
      </c>
      <c r="AE88" s="187" t="str">
        <f>IF(S88&gt;0,(VLOOKUP(N88,ISO!$B$4:$D$43,3,FALSE)),"")</f>
        <v/>
      </c>
      <c r="AF88" s="187" t="str">
        <f t="shared" si="35"/>
        <v/>
      </c>
      <c r="AG88" s="187" t="str">
        <f>IF(R88&gt;0,(VLOOKUP(N88,ISO!$B$4:$D$43,2,FALSE)),"")</f>
        <v/>
      </c>
      <c r="AH88" s="193" t="str">
        <f t="shared" si="36"/>
        <v/>
      </c>
      <c r="AI88" s="397" t="str">
        <f t="shared" si="37"/>
        <v/>
      </c>
      <c r="AJ88" s="257" t="str">
        <f t="shared" si="38"/>
        <v/>
      </c>
      <c r="AK88" s="257" t="str">
        <f t="shared" si="39"/>
        <v/>
      </c>
      <c r="AL88" s="193" t="str">
        <f t="shared" si="40"/>
        <v>CHECK DATES</v>
      </c>
      <c r="AM88" s="257" t="str">
        <f t="shared" si="41"/>
        <v/>
      </c>
      <c r="AN88" s="288">
        <f t="shared" si="42"/>
        <v>0</v>
      </c>
      <c r="AO88" s="286">
        <v>0</v>
      </c>
      <c r="AP88" s="257">
        <f t="shared" si="43"/>
        <v>0</v>
      </c>
      <c r="AQ88" s="257" t="str">
        <f t="shared" si="44"/>
        <v/>
      </c>
      <c r="AR88" s="257">
        <f t="shared" si="45"/>
        <v>0</v>
      </c>
    </row>
    <row r="89" spans="1:44" x14ac:dyDescent="0.3">
      <c r="A89" s="287">
        <v>76</v>
      </c>
      <c r="B89" s="150"/>
      <c r="C89" s="152"/>
      <c r="D89" s="159"/>
      <c r="E89" s="337"/>
      <c r="F89" s="343" t="str">
        <f>IF(E89="","",LOOKUP(E89,'Work Programme'!$A$8:$A$207,'Work Programme'!$B$8:$B$207))</f>
        <v/>
      </c>
      <c r="G89" s="159"/>
      <c r="H89" s="150"/>
      <c r="I89" s="150"/>
      <c r="J89" s="150"/>
      <c r="K89" s="150"/>
      <c r="L89" s="150"/>
      <c r="M89" s="150"/>
      <c r="N89" s="430"/>
      <c r="O89" s="431"/>
      <c r="P89" s="431"/>
      <c r="Q89" s="160"/>
      <c r="R89" s="160"/>
      <c r="S89" s="160"/>
      <c r="T89" s="255" t="str">
        <f t="shared" si="30"/>
        <v/>
      </c>
      <c r="U89" s="152"/>
      <c r="V89" s="154"/>
      <c r="W89" s="254" t="str">
        <f>IF(V89="","",VLOOKUP(V89,'Overview - Financial Statement'!$A$46:$B$60,2,FALSE))</f>
        <v/>
      </c>
      <c r="X89" s="255" t="str">
        <f t="shared" si="31"/>
        <v/>
      </c>
      <c r="Y89" s="153"/>
      <c r="Z89" s="238">
        <f t="shared" si="32"/>
        <v>0</v>
      </c>
      <c r="AA89" s="193" t="s">
        <v>44</v>
      </c>
      <c r="AB89" s="173"/>
      <c r="AC89" s="193" t="str">
        <f t="shared" si="33"/>
        <v/>
      </c>
      <c r="AD89" s="187" t="str">
        <f t="shared" si="34"/>
        <v/>
      </c>
      <c r="AE89" s="187" t="str">
        <f>IF(S89&gt;0,(VLOOKUP(N89,ISO!$B$4:$D$43,3,FALSE)),"")</f>
        <v/>
      </c>
      <c r="AF89" s="187" t="str">
        <f t="shared" si="35"/>
        <v/>
      </c>
      <c r="AG89" s="187" t="str">
        <f>IF(R89&gt;0,(VLOOKUP(N89,ISO!$B$4:$D$43,2,FALSE)),"")</f>
        <v/>
      </c>
      <c r="AH89" s="193" t="str">
        <f t="shared" si="36"/>
        <v/>
      </c>
      <c r="AI89" s="397" t="str">
        <f t="shared" si="37"/>
        <v/>
      </c>
      <c r="AJ89" s="257" t="str">
        <f t="shared" si="38"/>
        <v/>
      </c>
      <c r="AK89" s="257" t="str">
        <f t="shared" si="39"/>
        <v/>
      </c>
      <c r="AL89" s="193" t="str">
        <f t="shared" si="40"/>
        <v>CHECK DATES</v>
      </c>
      <c r="AM89" s="257" t="str">
        <f t="shared" si="41"/>
        <v/>
      </c>
      <c r="AN89" s="288">
        <f t="shared" si="42"/>
        <v>0</v>
      </c>
      <c r="AO89" s="286">
        <v>0</v>
      </c>
      <c r="AP89" s="257">
        <f t="shared" si="43"/>
        <v>0</v>
      </c>
      <c r="AQ89" s="257" t="str">
        <f t="shared" si="44"/>
        <v/>
      </c>
      <c r="AR89" s="257">
        <f t="shared" si="45"/>
        <v>0</v>
      </c>
    </row>
    <row r="90" spans="1:44" x14ac:dyDescent="0.3">
      <c r="A90" s="287">
        <v>77</v>
      </c>
      <c r="B90" s="150"/>
      <c r="C90" s="152"/>
      <c r="D90" s="159"/>
      <c r="E90" s="337"/>
      <c r="F90" s="343" t="str">
        <f>IF(E90="","",LOOKUP(E90,'Work Programme'!$A$8:$A$207,'Work Programme'!$B$8:$B$207))</f>
        <v/>
      </c>
      <c r="G90" s="159"/>
      <c r="H90" s="150"/>
      <c r="I90" s="150"/>
      <c r="J90" s="150"/>
      <c r="K90" s="150"/>
      <c r="L90" s="150"/>
      <c r="M90" s="150"/>
      <c r="N90" s="430"/>
      <c r="O90" s="431"/>
      <c r="P90" s="431"/>
      <c r="Q90" s="160"/>
      <c r="R90" s="160"/>
      <c r="S90" s="160"/>
      <c r="T90" s="255" t="str">
        <f t="shared" si="30"/>
        <v/>
      </c>
      <c r="U90" s="152"/>
      <c r="V90" s="154"/>
      <c r="W90" s="254" t="str">
        <f>IF(V90="","",VLOOKUP(V90,'Overview - Financial Statement'!$A$46:$B$60,2,FALSE))</f>
        <v/>
      </c>
      <c r="X90" s="255" t="str">
        <f t="shared" si="31"/>
        <v/>
      </c>
      <c r="Y90" s="153"/>
      <c r="Z90" s="238">
        <f t="shared" si="32"/>
        <v>0</v>
      </c>
      <c r="AA90" s="193" t="s">
        <v>44</v>
      </c>
      <c r="AB90" s="173"/>
      <c r="AC90" s="193" t="str">
        <f t="shared" si="33"/>
        <v/>
      </c>
      <c r="AD90" s="187" t="str">
        <f t="shared" si="34"/>
        <v/>
      </c>
      <c r="AE90" s="187" t="str">
        <f>IF(S90&gt;0,(VLOOKUP(N90,ISO!$B$4:$D$43,3,FALSE)),"")</f>
        <v/>
      </c>
      <c r="AF90" s="187" t="str">
        <f t="shared" si="35"/>
        <v/>
      </c>
      <c r="AG90" s="187" t="str">
        <f>IF(R90&gt;0,(VLOOKUP(N90,ISO!$B$4:$D$43,2,FALSE)),"")</f>
        <v/>
      </c>
      <c r="AH90" s="193" t="str">
        <f t="shared" si="36"/>
        <v/>
      </c>
      <c r="AI90" s="397" t="str">
        <f t="shared" si="37"/>
        <v/>
      </c>
      <c r="AJ90" s="257" t="str">
        <f t="shared" si="38"/>
        <v/>
      </c>
      <c r="AK90" s="257" t="str">
        <f t="shared" si="39"/>
        <v/>
      </c>
      <c r="AL90" s="193" t="str">
        <f t="shared" si="40"/>
        <v>CHECK DATES</v>
      </c>
      <c r="AM90" s="257" t="str">
        <f t="shared" si="41"/>
        <v/>
      </c>
      <c r="AN90" s="288">
        <f t="shared" si="42"/>
        <v>0</v>
      </c>
      <c r="AO90" s="286">
        <v>0</v>
      </c>
      <c r="AP90" s="257">
        <f t="shared" si="43"/>
        <v>0</v>
      </c>
      <c r="AQ90" s="257" t="str">
        <f t="shared" si="44"/>
        <v/>
      </c>
      <c r="AR90" s="257">
        <f t="shared" si="45"/>
        <v>0</v>
      </c>
    </row>
    <row r="91" spans="1:44" x14ac:dyDescent="0.3">
      <c r="A91" s="287">
        <v>78</v>
      </c>
      <c r="B91" s="150"/>
      <c r="C91" s="152"/>
      <c r="D91" s="159"/>
      <c r="E91" s="337"/>
      <c r="F91" s="343" t="str">
        <f>IF(E91="","",LOOKUP(E91,'Work Programme'!$A$8:$A$207,'Work Programme'!$B$8:$B$207))</f>
        <v/>
      </c>
      <c r="G91" s="159"/>
      <c r="H91" s="150"/>
      <c r="I91" s="150"/>
      <c r="J91" s="150"/>
      <c r="K91" s="150"/>
      <c r="L91" s="150"/>
      <c r="M91" s="150"/>
      <c r="N91" s="430"/>
      <c r="O91" s="431"/>
      <c r="P91" s="431"/>
      <c r="Q91" s="160"/>
      <c r="R91" s="160"/>
      <c r="S91" s="160"/>
      <c r="T91" s="255" t="str">
        <f t="shared" si="30"/>
        <v/>
      </c>
      <c r="U91" s="152"/>
      <c r="V91" s="154"/>
      <c r="W91" s="254" t="str">
        <f>IF(V91="","",VLOOKUP(V91,'Overview - Financial Statement'!$A$46:$B$60,2,FALSE))</f>
        <v/>
      </c>
      <c r="X91" s="255" t="str">
        <f t="shared" si="31"/>
        <v/>
      </c>
      <c r="Y91" s="153"/>
      <c r="Z91" s="238">
        <f t="shared" si="32"/>
        <v>0</v>
      </c>
      <c r="AA91" s="193" t="s">
        <v>44</v>
      </c>
      <c r="AB91" s="173"/>
      <c r="AC91" s="193" t="str">
        <f t="shared" si="33"/>
        <v/>
      </c>
      <c r="AD91" s="187" t="str">
        <f t="shared" si="34"/>
        <v/>
      </c>
      <c r="AE91" s="187" t="str">
        <f>IF(S91&gt;0,(VLOOKUP(N91,ISO!$B$4:$D$43,3,FALSE)),"")</f>
        <v/>
      </c>
      <c r="AF91" s="187" t="str">
        <f t="shared" si="35"/>
        <v/>
      </c>
      <c r="AG91" s="187" t="str">
        <f>IF(R91&gt;0,(VLOOKUP(N91,ISO!$B$4:$D$43,2,FALSE)),"")</f>
        <v/>
      </c>
      <c r="AH91" s="193" t="str">
        <f t="shared" si="36"/>
        <v/>
      </c>
      <c r="AI91" s="397" t="str">
        <f t="shared" si="37"/>
        <v/>
      </c>
      <c r="AJ91" s="257" t="str">
        <f t="shared" si="38"/>
        <v/>
      </c>
      <c r="AK91" s="257" t="str">
        <f t="shared" si="39"/>
        <v/>
      </c>
      <c r="AL91" s="193" t="str">
        <f t="shared" si="40"/>
        <v>CHECK DATES</v>
      </c>
      <c r="AM91" s="257" t="str">
        <f t="shared" si="41"/>
        <v/>
      </c>
      <c r="AN91" s="288">
        <f t="shared" si="42"/>
        <v>0</v>
      </c>
      <c r="AO91" s="286">
        <v>0</v>
      </c>
      <c r="AP91" s="257">
        <f t="shared" si="43"/>
        <v>0</v>
      </c>
      <c r="AQ91" s="257" t="str">
        <f t="shared" si="44"/>
        <v/>
      </c>
      <c r="AR91" s="257">
        <f t="shared" si="45"/>
        <v>0</v>
      </c>
    </row>
    <row r="92" spans="1:44" x14ac:dyDescent="0.3">
      <c r="A92" s="287">
        <v>79</v>
      </c>
      <c r="B92" s="150"/>
      <c r="C92" s="152"/>
      <c r="D92" s="159"/>
      <c r="E92" s="337"/>
      <c r="F92" s="343" t="str">
        <f>IF(E92="","",LOOKUP(E92,'Work Programme'!$A$8:$A$207,'Work Programme'!$B$8:$B$207))</f>
        <v/>
      </c>
      <c r="G92" s="159"/>
      <c r="H92" s="150"/>
      <c r="I92" s="150"/>
      <c r="J92" s="150"/>
      <c r="K92" s="150"/>
      <c r="L92" s="150"/>
      <c r="M92" s="150"/>
      <c r="N92" s="430"/>
      <c r="O92" s="431"/>
      <c r="P92" s="431"/>
      <c r="Q92" s="160"/>
      <c r="R92" s="160"/>
      <c r="S92" s="160"/>
      <c r="T92" s="255" t="str">
        <f t="shared" si="30"/>
        <v/>
      </c>
      <c r="U92" s="152"/>
      <c r="V92" s="154"/>
      <c r="W92" s="254" t="str">
        <f>IF(V92="","",VLOOKUP(V92,'Overview - Financial Statement'!$A$46:$B$60,2,FALSE))</f>
        <v/>
      </c>
      <c r="X92" s="255" t="str">
        <f t="shared" si="31"/>
        <v/>
      </c>
      <c r="Y92" s="153"/>
      <c r="Z92" s="238">
        <f t="shared" si="32"/>
        <v>0</v>
      </c>
      <c r="AA92" s="193" t="s">
        <v>44</v>
      </c>
      <c r="AB92" s="173"/>
      <c r="AC92" s="193" t="str">
        <f t="shared" si="33"/>
        <v/>
      </c>
      <c r="AD92" s="187" t="str">
        <f t="shared" si="34"/>
        <v/>
      </c>
      <c r="AE92" s="187" t="str">
        <f>IF(S92&gt;0,(VLOOKUP(N92,ISO!$B$4:$D$43,3,FALSE)),"")</f>
        <v/>
      </c>
      <c r="AF92" s="187" t="str">
        <f t="shared" si="35"/>
        <v/>
      </c>
      <c r="AG92" s="187" t="str">
        <f>IF(R92&gt;0,(VLOOKUP(N92,ISO!$B$4:$D$43,2,FALSE)),"")</f>
        <v/>
      </c>
      <c r="AH92" s="193" t="str">
        <f t="shared" si="36"/>
        <v/>
      </c>
      <c r="AI92" s="397" t="str">
        <f t="shared" si="37"/>
        <v/>
      </c>
      <c r="AJ92" s="257" t="str">
        <f t="shared" si="38"/>
        <v/>
      </c>
      <c r="AK92" s="257" t="str">
        <f t="shared" si="39"/>
        <v/>
      </c>
      <c r="AL92" s="193" t="str">
        <f t="shared" si="40"/>
        <v>CHECK DATES</v>
      </c>
      <c r="AM92" s="257" t="str">
        <f t="shared" si="41"/>
        <v/>
      </c>
      <c r="AN92" s="288">
        <f t="shared" si="42"/>
        <v>0</v>
      </c>
      <c r="AO92" s="286">
        <v>0</v>
      </c>
      <c r="AP92" s="257">
        <f t="shared" si="43"/>
        <v>0</v>
      </c>
      <c r="AQ92" s="257" t="str">
        <f t="shared" si="44"/>
        <v/>
      </c>
      <c r="AR92" s="257">
        <f t="shared" si="45"/>
        <v>0</v>
      </c>
    </row>
    <row r="93" spans="1:44" x14ac:dyDescent="0.3">
      <c r="A93" s="287">
        <v>80</v>
      </c>
      <c r="B93" s="150"/>
      <c r="C93" s="152"/>
      <c r="D93" s="159"/>
      <c r="E93" s="337"/>
      <c r="F93" s="343" t="str">
        <f>IF(E93="","",LOOKUP(E93,'Work Programme'!$A$8:$A$207,'Work Programme'!$B$8:$B$207))</f>
        <v/>
      </c>
      <c r="G93" s="159"/>
      <c r="H93" s="150"/>
      <c r="I93" s="150"/>
      <c r="J93" s="150"/>
      <c r="K93" s="150"/>
      <c r="L93" s="150"/>
      <c r="M93" s="150"/>
      <c r="N93" s="430"/>
      <c r="O93" s="431"/>
      <c r="P93" s="431"/>
      <c r="Q93" s="160"/>
      <c r="R93" s="160"/>
      <c r="S93" s="160"/>
      <c r="T93" s="255" t="str">
        <f t="shared" si="30"/>
        <v/>
      </c>
      <c r="U93" s="152"/>
      <c r="V93" s="154"/>
      <c r="W93" s="254" t="str">
        <f>IF(V93="","",VLOOKUP(V93,'Overview - Financial Statement'!$A$46:$B$60,2,FALSE))</f>
        <v/>
      </c>
      <c r="X93" s="255" t="str">
        <f t="shared" si="31"/>
        <v/>
      </c>
      <c r="Y93" s="153"/>
      <c r="Z93" s="238">
        <f t="shared" si="32"/>
        <v>0</v>
      </c>
      <c r="AA93" s="193" t="s">
        <v>44</v>
      </c>
      <c r="AB93" s="173"/>
      <c r="AC93" s="193" t="str">
        <f t="shared" si="33"/>
        <v/>
      </c>
      <c r="AD93" s="187" t="str">
        <f t="shared" si="34"/>
        <v/>
      </c>
      <c r="AE93" s="187" t="str">
        <f>IF(S93&gt;0,(VLOOKUP(N93,ISO!$B$4:$D$43,3,FALSE)),"")</f>
        <v/>
      </c>
      <c r="AF93" s="187" t="str">
        <f t="shared" si="35"/>
        <v/>
      </c>
      <c r="AG93" s="187" t="str">
        <f>IF(R93&gt;0,(VLOOKUP(N93,ISO!$B$4:$D$43,2,FALSE)),"")</f>
        <v/>
      </c>
      <c r="AH93" s="193" t="str">
        <f t="shared" si="36"/>
        <v/>
      </c>
      <c r="AI93" s="397" t="str">
        <f t="shared" si="37"/>
        <v/>
      </c>
      <c r="AJ93" s="257" t="str">
        <f t="shared" si="38"/>
        <v/>
      </c>
      <c r="AK93" s="257" t="str">
        <f t="shared" si="39"/>
        <v/>
      </c>
      <c r="AL93" s="193" t="str">
        <f t="shared" si="40"/>
        <v>CHECK DATES</v>
      </c>
      <c r="AM93" s="257" t="str">
        <f t="shared" si="41"/>
        <v/>
      </c>
      <c r="AN93" s="288">
        <f t="shared" si="42"/>
        <v>0</v>
      </c>
      <c r="AO93" s="286">
        <v>0</v>
      </c>
      <c r="AP93" s="257">
        <f t="shared" si="43"/>
        <v>0</v>
      </c>
      <c r="AQ93" s="257" t="str">
        <f t="shared" si="44"/>
        <v/>
      </c>
      <c r="AR93" s="257">
        <f t="shared" si="45"/>
        <v>0</v>
      </c>
    </row>
    <row r="94" spans="1:44" x14ac:dyDescent="0.3">
      <c r="A94" s="287">
        <v>81</v>
      </c>
      <c r="B94" s="150"/>
      <c r="C94" s="152"/>
      <c r="D94" s="159"/>
      <c r="E94" s="337"/>
      <c r="F94" s="343" t="str">
        <f>IF(E94="","",LOOKUP(E94,'Work Programme'!$A$8:$A$207,'Work Programme'!$B$8:$B$207))</f>
        <v/>
      </c>
      <c r="G94" s="159"/>
      <c r="H94" s="150"/>
      <c r="I94" s="150"/>
      <c r="J94" s="150"/>
      <c r="K94" s="150"/>
      <c r="L94" s="150"/>
      <c r="M94" s="150"/>
      <c r="N94" s="430"/>
      <c r="O94" s="431"/>
      <c r="P94" s="431"/>
      <c r="Q94" s="160"/>
      <c r="R94" s="160"/>
      <c r="S94" s="160"/>
      <c r="T94" s="255" t="str">
        <f t="shared" si="30"/>
        <v/>
      </c>
      <c r="U94" s="152"/>
      <c r="V94" s="154"/>
      <c r="W94" s="254" t="str">
        <f>IF(V94="","",VLOOKUP(V94,'Overview - Financial Statement'!$A$46:$B$60,2,FALSE))</f>
        <v/>
      </c>
      <c r="X94" s="255" t="str">
        <f t="shared" si="31"/>
        <v/>
      </c>
      <c r="Y94" s="153"/>
      <c r="Z94" s="238">
        <f t="shared" si="32"/>
        <v>0</v>
      </c>
      <c r="AA94" s="193" t="s">
        <v>44</v>
      </c>
      <c r="AB94" s="173"/>
      <c r="AC94" s="193" t="str">
        <f t="shared" si="33"/>
        <v/>
      </c>
      <c r="AD94" s="187" t="str">
        <f t="shared" si="34"/>
        <v/>
      </c>
      <c r="AE94" s="187" t="str">
        <f>IF(S94&gt;0,(VLOOKUP(N94,ISO!$B$4:$D$43,3,FALSE)),"")</f>
        <v/>
      </c>
      <c r="AF94" s="187" t="str">
        <f t="shared" si="35"/>
        <v/>
      </c>
      <c r="AG94" s="187" t="str">
        <f>IF(R94&gt;0,(VLOOKUP(N94,ISO!$B$4:$D$43,2,FALSE)),"")</f>
        <v/>
      </c>
      <c r="AH94" s="193" t="str">
        <f t="shared" si="36"/>
        <v/>
      </c>
      <c r="AI94" s="397" t="str">
        <f t="shared" si="37"/>
        <v/>
      </c>
      <c r="AJ94" s="257" t="str">
        <f t="shared" si="38"/>
        <v/>
      </c>
      <c r="AK94" s="257" t="str">
        <f t="shared" si="39"/>
        <v/>
      </c>
      <c r="AL94" s="193" t="str">
        <f t="shared" si="40"/>
        <v>CHECK DATES</v>
      </c>
      <c r="AM94" s="257" t="str">
        <f t="shared" si="41"/>
        <v/>
      </c>
      <c r="AN94" s="288">
        <f t="shared" si="42"/>
        <v>0</v>
      </c>
      <c r="AO94" s="286">
        <v>0</v>
      </c>
      <c r="AP94" s="257">
        <f t="shared" si="43"/>
        <v>0</v>
      </c>
      <c r="AQ94" s="257" t="str">
        <f t="shared" si="44"/>
        <v/>
      </c>
      <c r="AR94" s="257">
        <f t="shared" si="45"/>
        <v>0</v>
      </c>
    </row>
    <row r="95" spans="1:44" x14ac:dyDescent="0.3">
      <c r="A95" s="287">
        <v>82</v>
      </c>
      <c r="B95" s="150"/>
      <c r="C95" s="152"/>
      <c r="D95" s="159"/>
      <c r="E95" s="337"/>
      <c r="F95" s="343" t="str">
        <f>IF(E95="","",LOOKUP(E95,'Work Programme'!$A$8:$A$207,'Work Programme'!$B$8:$B$207))</f>
        <v/>
      </c>
      <c r="G95" s="159"/>
      <c r="H95" s="150"/>
      <c r="I95" s="150"/>
      <c r="J95" s="150"/>
      <c r="K95" s="150"/>
      <c r="L95" s="150"/>
      <c r="M95" s="150"/>
      <c r="N95" s="430"/>
      <c r="O95" s="431"/>
      <c r="P95" s="431"/>
      <c r="Q95" s="160"/>
      <c r="R95" s="160"/>
      <c r="S95" s="160"/>
      <c r="T95" s="255" t="str">
        <f t="shared" si="30"/>
        <v/>
      </c>
      <c r="U95" s="152"/>
      <c r="V95" s="154"/>
      <c r="W95" s="254" t="str">
        <f>IF(V95="","",VLOOKUP(V95,'Overview - Financial Statement'!$A$46:$B$60,2,FALSE))</f>
        <v/>
      </c>
      <c r="X95" s="255" t="str">
        <f t="shared" si="31"/>
        <v/>
      </c>
      <c r="Y95" s="153"/>
      <c r="Z95" s="238">
        <f t="shared" si="32"/>
        <v>0</v>
      </c>
      <c r="AA95" s="193" t="s">
        <v>44</v>
      </c>
      <c r="AB95" s="173"/>
      <c r="AC95" s="193" t="str">
        <f t="shared" si="33"/>
        <v/>
      </c>
      <c r="AD95" s="187" t="str">
        <f t="shared" si="34"/>
        <v/>
      </c>
      <c r="AE95" s="187" t="str">
        <f>IF(S95&gt;0,(VLOOKUP(N95,ISO!$B$4:$D$43,3,FALSE)),"")</f>
        <v/>
      </c>
      <c r="AF95" s="187" t="str">
        <f t="shared" si="35"/>
        <v/>
      </c>
      <c r="AG95" s="187" t="str">
        <f>IF(R95&gt;0,(VLOOKUP(N95,ISO!$B$4:$D$43,2,FALSE)),"")</f>
        <v/>
      </c>
      <c r="AH95" s="193" t="str">
        <f t="shared" si="36"/>
        <v/>
      </c>
      <c r="AI95" s="397" t="str">
        <f t="shared" si="37"/>
        <v/>
      </c>
      <c r="AJ95" s="257" t="str">
        <f t="shared" si="38"/>
        <v/>
      </c>
      <c r="AK95" s="257" t="str">
        <f t="shared" si="39"/>
        <v/>
      </c>
      <c r="AL95" s="193" t="str">
        <f t="shared" si="40"/>
        <v>CHECK DATES</v>
      </c>
      <c r="AM95" s="257" t="str">
        <f t="shared" si="41"/>
        <v/>
      </c>
      <c r="AN95" s="288">
        <f t="shared" si="42"/>
        <v>0</v>
      </c>
      <c r="AO95" s="286">
        <v>0</v>
      </c>
      <c r="AP95" s="257">
        <f t="shared" si="43"/>
        <v>0</v>
      </c>
      <c r="AQ95" s="257" t="str">
        <f t="shared" si="44"/>
        <v/>
      </c>
      <c r="AR95" s="257">
        <f t="shared" si="45"/>
        <v>0</v>
      </c>
    </row>
    <row r="96" spans="1:44" x14ac:dyDescent="0.3">
      <c r="A96" s="287">
        <v>83</v>
      </c>
      <c r="B96" s="150"/>
      <c r="C96" s="152"/>
      <c r="D96" s="159"/>
      <c r="E96" s="337"/>
      <c r="F96" s="343" t="str">
        <f>IF(E96="","",LOOKUP(E96,'Work Programme'!$A$8:$A$207,'Work Programme'!$B$8:$B$207))</f>
        <v/>
      </c>
      <c r="G96" s="159"/>
      <c r="H96" s="150"/>
      <c r="I96" s="150"/>
      <c r="J96" s="150"/>
      <c r="K96" s="150"/>
      <c r="L96" s="150"/>
      <c r="M96" s="150"/>
      <c r="N96" s="430"/>
      <c r="O96" s="431"/>
      <c r="P96" s="431"/>
      <c r="Q96" s="160"/>
      <c r="R96" s="160"/>
      <c r="S96" s="160"/>
      <c r="T96" s="255" t="str">
        <f t="shared" si="30"/>
        <v/>
      </c>
      <c r="U96" s="152"/>
      <c r="V96" s="154"/>
      <c r="W96" s="254" t="str">
        <f>IF(V96="","",VLOOKUP(V96,'Overview - Financial Statement'!$A$46:$B$60,2,FALSE))</f>
        <v/>
      </c>
      <c r="X96" s="255" t="str">
        <f t="shared" si="31"/>
        <v/>
      </c>
      <c r="Y96" s="153"/>
      <c r="Z96" s="238">
        <f t="shared" si="32"/>
        <v>0</v>
      </c>
      <c r="AA96" s="193" t="s">
        <v>44</v>
      </c>
      <c r="AB96" s="173"/>
      <c r="AC96" s="193" t="str">
        <f t="shared" si="33"/>
        <v/>
      </c>
      <c r="AD96" s="187" t="str">
        <f t="shared" si="34"/>
        <v/>
      </c>
      <c r="AE96" s="187" t="str">
        <f>IF(S96&gt;0,(VLOOKUP(N96,ISO!$B$4:$D$43,3,FALSE)),"")</f>
        <v/>
      </c>
      <c r="AF96" s="187" t="str">
        <f t="shared" si="35"/>
        <v/>
      </c>
      <c r="AG96" s="187" t="str">
        <f>IF(R96&gt;0,(VLOOKUP(N96,ISO!$B$4:$D$43,2,FALSE)),"")</f>
        <v/>
      </c>
      <c r="AH96" s="193" t="str">
        <f t="shared" si="36"/>
        <v/>
      </c>
      <c r="AI96" s="397" t="str">
        <f t="shared" si="37"/>
        <v/>
      </c>
      <c r="AJ96" s="257" t="str">
        <f t="shared" si="38"/>
        <v/>
      </c>
      <c r="AK96" s="257" t="str">
        <f t="shared" si="39"/>
        <v/>
      </c>
      <c r="AL96" s="193" t="str">
        <f t="shared" si="40"/>
        <v>CHECK DATES</v>
      </c>
      <c r="AM96" s="257" t="str">
        <f t="shared" si="41"/>
        <v/>
      </c>
      <c r="AN96" s="288">
        <f t="shared" si="42"/>
        <v>0</v>
      </c>
      <c r="AO96" s="286">
        <v>0</v>
      </c>
      <c r="AP96" s="257">
        <f t="shared" si="43"/>
        <v>0</v>
      </c>
      <c r="AQ96" s="257" t="str">
        <f t="shared" si="44"/>
        <v/>
      </c>
      <c r="AR96" s="257">
        <f t="shared" si="45"/>
        <v>0</v>
      </c>
    </row>
    <row r="97" spans="1:44" x14ac:dyDescent="0.3">
      <c r="A97" s="287">
        <v>84</v>
      </c>
      <c r="B97" s="150"/>
      <c r="C97" s="152"/>
      <c r="D97" s="159"/>
      <c r="E97" s="337"/>
      <c r="F97" s="343" t="str">
        <f>IF(E97="","",LOOKUP(E97,'Work Programme'!$A$8:$A$207,'Work Programme'!$B$8:$B$207))</f>
        <v/>
      </c>
      <c r="G97" s="159"/>
      <c r="H97" s="150"/>
      <c r="I97" s="150"/>
      <c r="J97" s="150"/>
      <c r="K97" s="150"/>
      <c r="L97" s="150"/>
      <c r="M97" s="150"/>
      <c r="N97" s="430"/>
      <c r="O97" s="431"/>
      <c r="P97" s="431"/>
      <c r="Q97" s="160"/>
      <c r="R97" s="160"/>
      <c r="S97" s="160"/>
      <c r="T97" s="255" t="str">
        <f t="shared" si="30"/>
        <v/>
      </c>
      <c r="U97" s="152"/>
      <c r="V97" s="154"/>
      <c r="W97" s="254" t="str">
        <f>IF(V97="","",VLOOKUP(V97,'Overview - Financial Statement'!$A$46:$B$60,2,FALSE))</f>
        <v/>
      </c>
      <c r="X97" s="255" t="str">
        <f t="shared" si="31"/>
        <v/>
      </c>
      <c r="Y97" s="153"/>
      <c r="Z97" s="238">
        <f t="shared" si="32"/>
        <v>0</v>
      </c>
      <c r="AA97" s="193" t="s">
        <v>44</v>
      </c>
      <c r="AB97" s="173"/>
      <c r="AC97" s="193" t="str">
        <f t="shared" si="33"/>
        <v/>
      </c>
      <c r="AD97" s="187" t="str">
        <f t="shared" si="34"/>
        <v/>
      </c>
      <c r="AE97" s="187" t="str">
        <f>IF(S97&gt;0,(VLOOKUP(N97,ISO!$B$4:$D$43,3,FALSE)),"")</f>
        <v/>
      </c>
      <c r="AF97" s="187" t="str">
        <f t="shared" si="35"/>
        <v/>
      </c>
      <c r="AG97" s="187" t="str">
        <f>IF(R97&gt;0,(VLOOKUP(N97,ISO!$B$4:$D$43,2,FALSE)),"")</f>
        <v/>
      </c>
      <c r="AH97" s="193" t="str">
        <f t="shared" si="36"/>
        <v/>
      </c>
      <c r="AI97" s="397" t="str">
        <f t="shared" si="37"/>
        <v/>
      </c>
      <c r="AJ97" s="257" t="str">
        <f t="shared" si="38"/>
        <v/>
      </c>
      <c r="AK97" s="257" t="str">
        <f t="shared" si="39"/>
        <v/>
      </c>
      <c r="AL97" s="193" t="str">
        <f t="shared" si="40"/>
        <v>CHECK DATES</v>
      </c>
      <c r="AM97" s="257" t="str">
        <f t="shared" si="41"/>
        <v/>
      </c>
      <c r="AN97" s="288">
        <f t="shared" si="42"/>
        <v>0</v>
      </c>
      <c r="AO97" s="286">
        <v>0</v>
      </c>
      <c r="AP97" s="257">
        <f t="shared" si="43"/>
        <v>0</v>
      </c>
      <c r="AQ97" s="257" t="str">
        <f t="shared" si="44"/>
        <v/>
      </c>
      <c r="AR97" s="257">
        <f t="shared" si="45"/>
        <v>0</v>
      </c>
    </row>
    <row r="98" spans="1:44" x14ac:dyDescent="0.3">
      <c r="A98" s="287">
        <v>85</v>
      </c>
      <c r="B98" s="150"/>
      <c r="C98" s="152"/>
      <c r="D98" s="159"/>
      <c r="E98" s="337"/>
      <c r="F98" s="343" t="str">
        <f>IF(E98="","",LOOKUP(E98,'Work Programme'!$A$8:$A$207,'Work Programme'!$B$8:$B$207))</f>
        <v/>
      </c>
      <c r="G98" s="159"/>
      <c r="H98" s="150"/>
      <c r="I98" s="150"/>
      <c r="J98" s="150"/>
      <c r="K98" s="150"/>
      <c r="L98" s="150"/>
      <c r="M98" s="150"/>
      <c r="N98" s="430"/>
      <c r="O98" s="431"/>
      <c r="P98" s="431"/>
      <c r="Q98" s="160"/>
      <c r="R98" s="160"/>
      <c r="S98" s="160"/>
      <c r="T98" s="255" t="str">
        <f t="shared" si="30"/>
        <v/>
      </c>
      <c r="U98" s="152"/>
      <c r="V98" s="154"/>
      <c r="W98" s="254" t="str">
        <f>IF(V98="","",VLOOKUP(V98,'Overview - Financial Statement'!$A$46:$B$60,2,FALSE))</f>
        <v/>
      </c>
      <c r="X98" s="255" t="str">
        <f t="shared" si="31"/>
        <v/>
      </c>
      <c r="Y98" s="153"/>
      <c r="Z98" s="238">
        <f t="shared" si="32"/>
        <v>0</v>
      </c>
      <c r="AA98" s="193" t="s">
        <v>44</v>
      </c>
      <c r="AB98" s="173"/>
      <c r="AC98" s="193" t="str">
        <f t="shared" si="33"/>
        <v/>
      </c>
      <c r="AD98" s="187" t="str">
        <f t="shared" si="34"/>
        <v/>
      </c>
      <c r="AE98" s="187" t="str">
        <f>IF(S98&gt;0,(VLOOKUP(N98,ISO!$B$4:$D$43,3,FALSE)),"")</f>
        <v/>
      </c>
      <c r="AF98" s="187" t="str">
        <f t="shared" si="35"/>
        <v/>
      </c>
      <c r="AG98" s="187" t="str">
        <f>IF(R98&gt;0,(VLOOKUP(N98,ISO!$B$4:$D$43,2,FALSE)),"")</f>
        <v/>
      </c>
      <c r="AH98" s="193" t="str">
        <f t="shared" si="36"/>
        <v/>
      </c>
      <c r="AI98" s="397" t="str">
        <f t="shared" si="37"/>
        <v/>
      </c>
      <c r="AJ98" s="257" t="str">
        <f t="shared" si="38"/>
        <v/>
      </c>
      <c r="AK98" s="257" t="str">
        <f t="shared" si="39"/>
        <v/>
      </c>
      <c r="AL98" s="193" t="str">
        <f t="shared" si="40"/>
        <v>CHECK DATES</v>
      </c>
      <c r="AM98" s="257" t="str">
        <f t="shared" si="41"/>
        <v/>
      </c>
      <c r="AN98" s="288">
        <f t="shared" si="42"/>
        <v>0</v>
      </c>
      <c r="AO98" s="286">
        <v>0</v>
      </c>
      <c r="AP98" s="257">
        <f t="shared" si="43"/>
        <v>0</v>
      </c>
      <c r="AQ98" s="257" t="str">
        <f t="shared" si="44"/>
        <v/>
      </c>
      <c r="AR98" s="257">
        <f t="shared" si="45"/>
        <v>0</v>
      </c>
    </row>
    <row r="99" spans="1:44" x14ac:dyDescent="0.3">
      <c r="A99" s="287">
        <v>86</v>
      </c>
      <c r="B99" s="150"/>
      <c r="C99" s="152"/>
      <c r="D99" s="159"/>
      <c r="E99" s="337"/>
      <c r="F99" s="343" t="str">
        <f>IF(E99="","",LOOKUP(E99,'Work Programme'!$A$8:$A$207,'Work Programme'!$B$8:$B$207))</f>
        <v/>
      </c>
      <c r="G99" s="159"/>
      <c r="H99" s="150"/>
      <c r="I99" s="150"/>
      <c r="J99" s="150"/>
      <c r="K99" s="150"/>
      <c r="L99" s="150"/>
      <c r="M99" s="150"/>
      <c r="N99" s="430"/>
      <c r="O99" s="431"/>
      <c r="P99" s="431"/>
      <c r="Q99" s="160"/>
      <c r="R99" s="160"/>
      <c r="S99" s="160"/>
      <c r="T99" s="255" t="str">
        <f t="shared" si="30"/>
        <v/>
      </c>
      <c r="U99" s="152"/>
      <c r="V99" s="154"/>
      <c r="W99" s="254" t="str">
        <f>IF(V99="","",VLOOKUP(V99,'Overview - Financial Statement'!$A$46:$B$60,2,FALSE))</f>
        <v/>
      </c>
      <c r="X99" s="255" t="str">
        <f t="shared" si="31"/>
        <v/>
      </c>
      <c r="Y99" s="153"/>
      <c r="Z99" s="238">
        <f t="shared" si="32"/>
        <v>0</v>
      </c>
      <c r="AA99" s="193" t="s">
        <v>44</v>
      </c>
      <c r="AB99" s="173"/>
      <c r="AC99" s="193" t="str">
        <f t="shared" si="33"/>
        <v/>
      </c>
      <c r="AD99" s="187" t="str">
        <f t="shared" si="34"/>
        <v/>
      </c>
      <c r="AE99" s="187" t="str">
        <f>IF(S99&gt;0,(VLOOKUP(N99,ISO!$B$4:$D$43,3,FALSE)),"")</f>
        <v/>
      </c>
      <c r="AF99" s="187" t="str">
        <f t="shared" si="35"/>
        <v/>
      </c>
      <c r="AG99" s="187" t="str">
        <f>IF(R99&gt;0,(VLOOKUP(N99,ISO!$B$4:$D$43,2,FALSE)),"")</f>
        <v/>
      </c>
      <c r="AH99" s="193" t="str">
        <f t="shared" si="36"/>
        <v/>
      </c>
      <c r="AI99" s="397" t="str">
        <f t="shared" si="37"/>
        <v/>
      </c>
      <c r="AJ99" s="257" t="str">
        <f t="shared" si="38"/>
        <v/>
      </c>
      <c r="AK99" s="257" t="str">
        <f t="shared" si="39"/>
        <v/>
      </c>
      <c r="AL99" s="193" t="str">
        <f t="shared" si="40"/>
        <v>CHECK DATES</v>
      </c>
      <c r="AM99" s="257" t="str">
        <f t="shared" si="41"/>
        <v/>
      </c>
      <c r="AN99" s="288">
        <f t="shared" si="42"/>
        <v>0</v>
      </c>
      <c r="AO99" s="286">
        <v>0</v>
      </c>
      <c r="AP99" s="257">
        <f t="shared" si="43"/>
        <v>0</v>
      </c>
      <c r="AQ99" s="257" t="str">
        <f t="shared" si="44"/>
        <v/>
      </c>
      <c r="AR99" s="257">
        <f t="shared" si="45"/>
        <v>0</v>
      </c>
    </row>
    <row r="100" spans="1:44" x14ac:dyDescent="0.3">
      <c r="A100" s="287">
        <v>87</v>
      </c>
      <c r="B100" s="150"/>
      <c r="C100" s="152"/>
      <c r="D100" s="159"/>
      <c r="E100" s="337"/>
      <c r="F100" s="343" t="str">
        <f>IF(E100="","",LOOKUP(E100,'Work Programme'!$A$8:$A$207,'Work Programme'!$B$8:$B$207))</f>
        <v/>
      </c>
      <c r="G100" s="159"/>
      <c r="H100" s="150"/>
      <c r="I100" s="150"/>
      <c r="J100" s="150"/>
      <c r="K100" s="150"/>
      <c r="L100" s="150"/>
      <c r="M100" s="150"/>
      <c r="N100" s="430"/>
      <c r="O100" s="431"/>
      <c r="P100" s="431"/>
      <c r="Q100" s="160"/>
      <c r="R100" s="160"/>
      <c r="S100" s="160"/>
      <c r="T100" s="255" t="str">
        <f t="shared" si="30"/>
        <v/>
      </c>
      <c r="U100" s="152"/>
      <c r="V100" s="154"/>
      <c r="W100" s="254" t="str">
        <f>IF(V100="","",VLOOKUP(V100,'Overview - Financial Statement'!$A$46:$B$60,2,FALSE))</f>
        <v/>
      </c>
      <c r="X100" s="255" t="str">
        <f t="shared" si="31"/>
        <v/>
      </c>
      <c r="Y100" s="153"/>
      <c r="Z100" s="238">
        <f t="shared" si="32"/>
        <v>0</v>
      </c>
      <c r="AA100" s="193" t="s">
        <v>44</v>
      </c>
      <c r="AB100" s="173"/>
      <c r="AC100" s="193" t="str">
        <f t="shared" si="33"/>
        <v/>
      </c>
      <c r="AD100" s="187" t="str">
        <f t="shared" si="34"/>
        <v/>
      </c>
      <c r="AE100" s="187" t="str">
        <f>IF(S100&gt;0,(VLOOKUP(N100,ISO!$B$4:$D$43,3,FALSE)),"")</f>
        <v/>
      </c>
      <c r="AF100" s="187" t="str">
        <f t="shared" si="35"/>
        <v/>
      </c>
      <c r="AG100" s="187" t="str">
        <f>IF(R100&gt;0,(VLOOKUP(N100,ISO!$B$4:$D$43,2,FALSE)),"")</f>
        <v/>
      </c>
      <c r="AH100" s="193" t="str">
        <f t="shared" si="36"/>
        <v/>
      </c>
      <c r="AI100" s="397" t="str">
        <f t="shared" si="37"/>
        <v/>
      </c>
      <c r="AJ100" s="257" t="str">
        <f t="shared" si="38"/>
        <v/>
      </c>
      <c r="AK100" s="257" t="str">
        <f t="shared" si="39"/>
        <v/>
      </c>
      <c r="AL100" s="193" t="str">
        <f t="shared" si="40"/>
        <v>CHECK DATES</v>
      </c>
      <c r="AM100" s="257" t="str">
        <f t="shared" si="41"/>
        <v/>
      </c>
      <c r="AN100" s="288">
        <f t="shared" si="42"/>
        <v>0</v>
      </c>
      <c r="AO100" s="286">
        <v>0</v>
      </c>
      <c r="AP100" s="257">
        <f t="shared" si="43"/>
        <v>0</v>
      </c>
      <c r="AQ100" s="257" t="str">
        <f t="shared" si="44"/>
        <v/>
      </c>
      <c r="AR100" s="257">
        <f t="shared" si="45"/>
        <v>0</v>
      </c>
    </row>
    <row r="101" spans="1:44" x14ac:dyDescent="0.3">
      <c r="A101" s="287">
        <v>88</v>
      </c>
      <c r="B101" s="150"/>
      <c r="C101" s="152"/>
      <c r="D101" s="159"/>
      <c r="E101" s="337"/>
      <c r="F101" s="343" t="str">
        <f>IF(E101="","",LOOKUP(E101,'Work Programme'!$A$8:$A$207,'Work Programme'!$B$8:$B$207))</f>
        <v/>
      </c>
      <c r="G101" s="159"/>
      <c r="H101" s="150"/>
      <c r="I101" s="150"/>
      <c r="J101" s="150"/>
      <c r="K101" s="150"/>
      <c r="L101" s="150"/>
      <c r="M101" s="150"/>
      <c r="N101" s="430"/>
      <c r="O101" s="431"/>
      <c r="P101" s="431"/>
      <c r="Q101" s="160"/>
      <c r="R101" s="160"/>
      <c r="S101" s="160"/>
      <c r="T101" s="255" t="str">
        <f t="shared" si="30"/>
        <v/>
      </c>
      <c r="U101" s="152"/>
      <c r="V101" s="154"/>
      <c r="W101" s="254" t="str">
        <f>IF(V101="","",VLOOKUP(V101,'Overview - Financial Statement'!$A$46:$B$60,2,FALSE))</f>
        <v/>
      </c>
      <c r="X101" s="255" t="str">
        <f t="shared" si="31"/>
        <v/>
      </c>
      <c r="Y101" s="153"/>
      <c r="Z101" s="238">
        <f t="shared" si="32"/>
        <v>0</v>
      </c>
      <c r="AA101" s="193" t="s">
        <v>44</v>
      </c>
      <c r="AB101" s="173"/>
      <c r="AC101" s="193" t="str">
        <f t="shared" si="33"/>
        <v/>
      </c>
      <c r="AD101" s="187" t="str">
        <f t="shared" si="34"/>
        <v/>
      </c>
      <c r="AE101" s="187" t="str">
        <f>IF(S101&gt;0,(VLOOKUP(N101,ISO!$B$4:$D$43,3,FALSE)),"")</f>
        <v/>
      </c>
      <c r="AF101" s="187" t="str">
        <f t="shared" si="35"/>
        <v/>
      </c>
      <c r="AG101" s="187" t="str">
        <f>IF(R101&gt;0,(VLOOKUP(N101,ISO!$B$4:$D$43,2,FALSE)),"")</f>
        <v/>
      </c>
      <c r="AH101" s="193" t="str">
        <f t="shared" si="36"/>
        <v/>
      </c>
      <c r="AI101" s="397" t="str">
        <f t="shared" si="37"/>
        <v/>
      </c>
      <c r="AJ101" s="257" t="str">
        <f t="shared" si="38"/>
        <v/>
      </c>
      <c r="AK101" s="257" t="str">
        <f t="shared" si="39"/>
        <v/>
      </c>
      <c r="AL101" s="193" t="str">
        <f t="shared" si="40"/>
        <v>CHECK DATES</v>
      </c>
      <c r="AM101" s="257" t="str">
        <f t="shared" si="41"/>
        <v/>
      </c>
      <c r="AN101" s="288">
        <f t="shared" si="42"/>
        <v>0</v>
      </c>
      <c r="AO101" s="286">
        <v>0</v>
      </c>
      <c r="AP101" s="257">
        <f t="shared" si="43"/>
        <v>0</v>
      </c>
      <c r="AQ101" s="257" t="str">
        <f t="shared" si="44"/>
        <v/>
      </c>
      <c r="AR101" s="257">
        <f t="shared" si="45"/>
        <v>0</v>
      </c>
    </row>
    <row r="102" spans="1:44" x14ac:dyDescent="0.3">
      <c r="A102" s="287">
        <v>89</v>
      </c>
      <c r="B102" s="150"/>
      <c r="C102" s="152"/>
      <c r="D102" s="159"/>
      <c r="E102" s="337"/>
      <c r="F102" s="343" t="str">
        <f>IF(E102="","",LOOKUP(E102,'Work Programme'!$A$8:$A$207,'Work Programme'!$B$8:$B$207))</f>
        <v/>
      </c>
      <c r="G102" s="159"/>
      <c r="H102" s="150"/>
      <c r="I102" s="150"/>
      <c r="J102" s="150"/>
      <c r="K102" s="150"/>
      <c r="L102" s="150"/>
      <c r="M102" s="150"/>
      <c r="N102" s="430"/>
      <c r="O102" s="431"/>
      <c r="P102" s="431"/>
      <c r="Q102" s="160"/>
      <c r="R102" s="160"/>
      <c r="S102" s="160"/>
      <c r="T102" s="255" t="str">
        <f t="shared" si="30"/>
        <v/>
      </c>
      <c r="U102" s="152"/>
      <c r="V102" s="154"/>
      <c r="W102" s="254" t="str">
        <f>IF(V102="","",VLOOKUP(V102,'Overview - Financial Statement'!$A$46:$B$60,2,FALSE))</f>
        <v/>
      </c>
      <c r="X102" s="255" t="str">
        <f t="shared" si="31"/>
        <v/>
      </c>
      <c r="Y102" s="153"/>
      <c r="Z102" s="238">
        <f t="shared" si="32"/>
        <v>0</v>
      </c>
      <c r="AA102" s="193" t="s">
        <v>44</v>
      </c>
      <c r="AB102" s="173"/>
      <c r="AC102" s="193" t="str">
        <f t="shared" si="33"/>
        <v/>
      </c>
      <c r="AD102" s="187" t="str">
        <f t="shared" si="34"/>
        <v/>
      </c>
      <c r="AE102" s="187" t="str">
        <f>IF(S102&gt;0,(VLOOKUP(N102,ISO!$B$4:$D$43,3,FALSE)),"")</f>
        <v/>
      </c>
      <c r="AF102" s="187" t="str">
        <f t="shared" si="35"/>
        <v/>
      </c>
      <c r="AG102" s="187" t="str">
        <f>IF(R102&gt;0,(VLOOKUP(N102,ISO!$B$4:$D$43,2,FALSE)),"")</f>
        <v/>
      </c>
      <c r="AH102" s="193" t="str">
        <f t="shared" si="36"/>
        <v/>
      </c>
      <c r="AI102" s="397" t="str">
        <f t="shared" si="37"/>
        <v/>
      </c>
      <c r="AJ102" s="257" t="str">
        <f t="shared" si="38"/>
        <v/>
      </c>
      <c r="AK102" s="257" t="str">
        <f t="shared" si="39"/>
        <v/>
      </c>
      <c r="AL102" s="193" t="str">
        <f t="shared" si="40"/>
        <v>CHECK DATES</v>
      </c>
      <c r="AM102" s="257" t="str">
        <f t="shared" si="41"/>
        <v/>
      </c>
      <c r="AN102" s="288">
        <f t="shared" si="42"/>
        <v>0</v>
      </c>
      <c r="AO102" s="286">
        <v>0</v>
      </c>
      <c r="AP102" s="257">
        <f t="shared" si="43"/>
        <v>0</v>
      </c>
      <c r="AQ102" s="257" t="str">
        <f t="shared" si="44"/>
        <v/>
      </c>
      <c r="AR102" s="257">
        <f t="shared" si="45"/>
        <v>0</v>
      </c>
    </row>
    <row r="103" spans="1:44" x14ac:dyDescent="0.3">
      <c r="A103" s="287">
        <v>90</v>
      </c>
      <c r="B103" s="150"/>
      <c r="C103" s="152"/>
      <c r="D103" s="159"/>
      <c r="E103" s="337"/>
      <c r="F103" s="343" t="str">
        <f>IF(E103="","",LOOKUP(E103,'Work Programme'!$A$8:$A$207,'Work Programme'!$B$8:$B$207))</f>
        <v/>
      </c>
      <c r="G103" s="159"/>
      <c r="H103" s="150"/>
      <c r="I103" s="150"/>
      <c r="J103" s="150"/>
      <c r="K103" s="150"/>
      <c r="L103" s="150"/>
      <c r="M103" s="150"/>
      <c r="N103" s="430"/>
      <c r="O103" s="431"/>
      <c r="P103" s="431"/>
      <c r="Q103" s="160"/>
      <c r="R103" s="160"/>
      <c r="S103" s="160"/>
      <c r="T103" s="255" t="str">
        <f t="shared" si="30"/>
        <v/>
      </c>
      <c r="U103" s="152"/>
      <c r="V103" s="154"/>
      <c r="W103" s="254" t="str">
        <f>IF(V103="","",VLOOKUP(V103,'Overview - Financial Statement'!$A$46:$B$60,2,FALSE))</f>
        <v/>
      </c>
      <c r="X103" s="255" t="str">
        <f t="shared" si="31"/>
        <v/>
      </c>
      <c r="Y103" s="153"/>
      <c r="Z103" s="238">
        <f t="shared" si="32"/>
        <v>0</v>
      </c>
      <c r="AA103" s="193" t="s">
        <v>44</v>
      </c>
      <c r="AB103" s="173"/>
      <c r="AC103" s="193" t="str">
        <f t="shared" si="33"/>
        <v/>
      </c>
      <c r="AD103" s="187" t="str">
        <f t="shared" si="34"/>
        <v/>
      </c>
      <c r="AE103" s="187" t="str">
        <f>IF(S103&gt;0,(VLOOKUP(N103,ISO!$B$4:$D$43,3,FALSE)),"")</f>
        <v/>
      </c>
      <c r="AF103" s="187" t="str">
        <f t="shared" si="35"/>
        <v/>
      </c>
      <c r="AG103" s="187" t="str">
        <f>IF(R103&gt;0,(VLOOKUP(N103,ISO!$B$4:$D$43,2,FALSE)),"")</f>
        <v/>
      </c>
      <c r="AH103" s="193" t="str">
        <f t="shared" si="36"/>
        <v/>
      </c>
      <c r="AI103" s="397" t="str">
        <f t="shared" si="37"/>
        <v/>
      </c>
      <c r="AJ103" s="257" t="str">
        <f t="shared" si="38"/>
        <v/>
      </c>
      <c r="AK103" s="257" t="str">
        <f t="shared" si="39"/>
        <v/>
      </c>
      <c r="AL103" s="193" t="str">
        <f t="shared" si="40"/>
        <v>CHECK DATES</v>
      </c>
      <c r="AM103" s="257" t="str">
        <f t="shared" si="41"/>
        <v/>
      </c>
      <c r="AN103" s="288">
        <f t="shared" si="42"/>
        <v>0</v>
      </c>
      <c r="AO103" s="286">
        <v>0</v>
      </c>
      <c r="AP103" s="257">
        <f t="shared" si="43"/>
        <v>0</v>
      </c>
      <c r="AQ103" s="257" t="str">
        <f t="shared" si="44"/>
        <v/>
      </c>
      <c r="AR103" s="257">
        <f t="shared" si="45"/>
        <v>0</v>
      </c>
    </row>
    <row r="104" spans="1:44" x14ac:dyDescent="0.3">
      <c r="A104" s="287">
        <v>91</v>
      </c>
      <c r="B104" s="150"/>
      <c r="C104" s="152"/>
      <c r="D104" s="159"/>
      <c r="E104" s="337"/>
      <c r="F104" s="343" t="str">
        <f>IF(E104="","",LOOKUP(E104,'Work Programme'!$A$8:$A$207,'Work Programme'!$B$8:$B$207))</f>
        <v/>
      </c>
      <c r="G104" s="159"/>
      <c r="H104" s="150"/>
      <c r="I104" s="150"/>
      <c r="J104" s="150"/>
      <c r="K104" s="150"/>
      <c r="L104" s="150"/>
      <c r="M104" s="150"/>
      <c r="N104" s="430"/>
      <c r="O104" s="431"/>
      <c r="P104" s="431"/>
      <c r="Q104" s="160"/>
      <c r="R104" s="160"/>
      <c r="S104" s="160"/>
      <c r="T104" s="255" t="str">
        <f t="shared" si="30"/>
        <v/>
      </c>
      <c r="U104" s="152"/>
      <c r="V104" s="154"/>
      <c r="W104" s="254" t="str">
        <f>IF(V104="","",VLOOKUP(V104,'Overview - Financial Statement'!$A$46:$B$60,2,FALSE))</f>
        <v/>
      </c>
      <c r="X104" s="255" t="str">
        <f t="shared" si="31"/>
        <v/>
      </c>
      <c r="Y104" s="153"/>
      <c r="Z104" s="238">
        <f t="shared" si="32"/>
        <v>0</v>
      </c>
      <c r="AA104" s="193" t="s">
        <v>44</v>
      </c>
      <c r="AB104" s="173"/>
      <c r="AC104" s="193" t="str">
        <f t="shared" si="33"/>
        <v/>
      </c>
      <c r="AD104" s="187" t="str">
        <f t="shared" si="34"/>
        <v/>
      </c>
      <c r="AE104" s="187" t="str">
        <f>IF(S104&gt;0,(VLOOKUP(N104,ISO!$B$4:$D$43,3,FALSE)),"")</f>
        <v/>
      </c>
      <c r="AF104" s="187" t="str">
        <f t="shared" si="35"/>
        <v/>
      </c>
      <c r="AG104" s="187" t="str">
        <f>IF(R104&gt;0,(VLOOKUP(N104,ISO!$B$4:$D$43,2,FALSE)),"")</f>
        <v/>
      </c>
      <c r="AH104" s="193" t="str">
        <f t="shared" si="36"/>
        <v/>
      </c>
      <c r="AI104" s="397" t="str">
        <f t="shared" si="37"/>
        <v/>
      </c>
      <c r="AJ104" s="257" t="str">
        <f t="shared" si="38"/>
        <v/>
      </c>
      <c r="AK104" s="257" t="str">
        <f t="shared" si="39"/>
        <v/>
      </c>
      <c r="AL104" s="193" t="str">
        <f t="shared" si="40"/>
        <v>CHECK DATES</v>
      </c>
      <c r="AM104" s="257" t="str">
        <f t="shared" si="41"/>
        <v/>
      </c>
      <c r="AN104" s="288">
        <f t="shared" si="42"/>
        <v>0</v>
      </c>
      <c r="AO104" s="286">
        <v>0</v>
      </c>
      <c r="AP104" s="257">
        <f t="shared" si="43"/>
        <v>0</v>
      </c>
      <c r="AQ104" s="257" t="str">
        <f t="shared" si="44"/>
        <v/>
      </c>
      <c r="AR104" s="257">
        <f t="shared" si="45"/>
        <v>0</v>
      </c>
    </row>
    <row r="105" spans="1:44" x14ac:dyDescent="0.3">
      <c r="A105" s="287">
        <v>92</v>
      </c>
      <c r="B105" s="150"/>
      <c r="C105" s="152"/>
      <c r="D105" s="159"/>
      <c r="E105" s="337"/>
      <c r="F105" s="343" t="str">
        <f>IF(E105="","",LOOKUP(E105,'Work Programme'!$A$8:$A$207,'Work Programme'!$B$8:$B$207))</f>
        <v/>
      </c>
      <c r="G105" s="159"/>
      <c r="H105" s="150"/>
      <c r="I105" s="150"/>
      <c r="J105" s="150"/>
      <c r="K105" s="150"/>
      <c r="L105" s="150"/>
      <c r="M105" s="150"/>
      <c r="N105" s="430"/>
      <c r="O105" s="431"/>
      <c r="P105" s="431"/>
      <c r="Q105" s="160"/>
      <c r="R105" s="160"/>
      <c r="S105" s="160"/>
      <c r="T105" s="255" t="str">
        <f t="shared" si="30"/>
        <v/>
      </c>
      <c r="U105" s="152"/>
      <c r="V105" s="154"/>
      <c r="W105" s="254" t="str">
        <f>IF(V105="","",VLOOKUP(V105,'Overview - Financial Statement'!$A$46:$B$60,2,FALSE))</f>
        <v/>
      </c>
      <c r="X105" s="255" t="str">
        <f t="shared" si="31"/>
        <v/>
      </c>
      <c r="Y105" s="153"/>
      <c r="Z105" s="238">
        <f t="shared" si="32"/>
        <v>0</v>
      </c>
      <c r="AA105" s="193" t="s">
        <v>44</v>
      </c>
      <c r="AB105" s="173"/>
      <c r="AC105" s="193" t="str">
        <f t="shared" si="33"/>
        <v/>
      </c>
      <c r="AD105" s="187" t="str">
        <f t="shared" si="34"/>
        <v/>
      </c>
      <c r="AE105" s="187" t="str">
        <f>IF(S105&gt;0,(VLOOKUP(N105,ISO!$B$4:$D$43,3,FALSE)),"")</f>
        <v/>
      </c>
      <c r="AF105" s="187" t="str">
        <f t="shared" si="35"/>
        <v/>
      </c>
      <c r="AG105" s="187" t="str">
        <f>IF(R105&gt;0,(VLOOKUP(N105,ISO!$B$4:$D$43,2,FALSE)),"")</f>
        <v/>
      </c>
      <c r="AH105" s="193" t="str">
        <f t="shared" si="36"/>
        <v/>
      </c>
      <c r="AI105" s="397" t="str">
        <f t="shared" si="37"/>
        <v/>
      </c>
      <c r="AJ105" s="257" t="str">
        <f t="shared" si="38"/>
        <v/>
      </c>
      <c r="AK105" s="257" t="str">
        <f t="shared" si="39"/>
        <v/>
      </c>
      <c r="AL105" s="193" t="str">
        <f t="shared" si="40"/>
        <v>CHECK DATES</v>
      </c>
      <c r="AM105" s="257" t="str">
        <f t="shared" si="41"/>
        <v/>
      </c>
      <c r="AN105" s="288">
        <f t="shared" si="42"/>
        <v>0</v>
      </c>
      <c r="AO105" s="286">
        <v>0</v>
      </c>
      <c r="AP105" s="257">
        <f t="shared" si="43"/>
        <v>0</v>
      </c>
      <c r="AQ105" s="257" t="str">
        <f t="shared" si="44"/>
        <v/>
      </c>
      <c r="AR105" s="257">
        <f t="shared" si="45"/>
        <v>0</v>
      </c>
    </row>
    <row r="106" spans="1:44" x14ac:dyDescent="0.3">
      <c r="A106" s="287">
        <v>93</v>
      </c>
      <c r="B106" s="150"/>
      <c r="C106" s="152"/>
      <c r="D106" s="159"/>
      <c r="E106" s="337"/>
      <c r="F106" s="343" t="str">
        <f>IF(E106="","",LOOKUP(E106,'Work Programme'!$A$8:$A$207,'Work Programme'!$B$8:$B$207))</f>
        <v/>
      </c>
      <c r="G106" s="159"/>
      <c r="H106" s="150"/>
      <c r="I106" s="150"/>
      <c r="J106" s="150"/>
      <c r="K106" s="150"/>
      <c r="L106" s="150"/>
      <c r="M106" s="150"/>
      <c r="N106" s="430"/>
      <c r="O106" s="431"/>
      <c r="P106" s="431"/>
      <c r="Q106" s="160"/>
      <c r="R106" s="160"/>
      <c r="S106" s="160"/>
      <c r="T106" s="255" t="str">
        <f t="shared" si="30"/>
        <v/>
      </c>
      <c r="U106" s="152"/>
      <c r="V106" s="154"/>
      <c r="W106" s="254" t="str">
        <f>IF(V106="","",VLOOKUP(V106,'Overview - Financial Statement'!$A$46:$B$60,2,FALSE))</f>
        <v/>
      </c>
      <c r="X106" s="255" t="str">
        <f t="shared" si="31"/>
        <v/>
      </c>
      <c r="Y106" s="153"/>
      <c r="Z106" s="238">
        <f t="shared" si="32"/>
        <v>0</v>
      </c>
      <c r="AA106" s="193" t="s">
        <v>44</v>
      </c>
      <c r="AB106" s="173"/>
      <c r="AC106" s="193" t="str">
        <f t="shared" si="33"/>
        <v/>
      </c>
      <c r="AD106" s="187" t="str">
        <f t="shared" si="34"/>
        <v/>
      </c>
      <c r="AE106" s="187" t="str">
        <f>IF(S106&gt;0,(VLOOKUP(N106,ISO!$B$4:$D$43,3,FALSE)),"")</f>
        <v/>
      </c>
      <c r="AF106" s="187" t="str">
        <f t="shared" si="35"/>
        <v/>
      </c>
      <c r="AG106" s="187" t="str">
        <f>IF(R106&gt;0,(VLOOKUP(N106,ISO!$B$4:$D$43,2,FALSE)),"")</f>
        <v/>
      </c>
      <c r="AH106" s="193" t="str">
        <f t="shared" si="36"/>
        <v/>
      </c>
      <c r="AI106" s="397" t="str">
        <f t="shared" si="37"/>
        <v/>
      </c>
      <c r="AJ106" s="257" t="str">
        <f t="shared" si="38"/>
        <v/>
      </c>
      <c r="AK106" s="257" t="str">
        <f t="shared" si="39"/>
        <v/>
      </c>
      <c r="AL106" s="193" t="str">
        <f t="shared" si="40"/>
        <v>CHECK DATES</v>
      </c>
      <c r="AM106" s="257" t="str">
        <f t="shared" si="41"/>
        <v/>
      </c>
      <c r="AN106" s="288">
        <f t="shared" si="42"/>
        <v>0</v>
      </c>
      <c r="AO106" s="286">
        <v>0</v>
      </c>
      <c r="AP106" s="257">
        <f t="shared" si="43"/>
        <v>0</v>
      </c>
      <c r="AQ106" s="257" t="str">
        <f t="shared" si="44"/>
        <v/>
      </c>
      <c r="AR106" s="257">
        <f t="shared" si="45"/>
        <v>0</v>
      </c>
    </row>
    <row r="107" spans="1:44" x14ac:dyDescent="0.3">
      <c r="A107" s="287">
        <v>94</v>
      </c>
      <c r="B107" s="150"/>
      <c r="C107" s="152"/>
      <c r="D107" s="159"/>
      <c r="E107" s="337"/>
      <c r="F107" s="343" t="str">
        <f>IF(E107="","",LOOKUP(E107,'Work Programme'!$A$8:$A$207,'Work Programme'!$B$8:$B$207))</f>
        <v/>
      </c>
      <c r="G107" s="159"/>
      <c r="H107" s="150"/>
      <c r="I107" s="150"/>
      <c r="J107" s="150"/>
      <c r="K107" s="150"/>
      <c r="L107" s="150"/>
      <c r="M107" s="150"/>
      <c r="N107" s="430"/>
      <c r="O107" s="431"/>
      <c r="P107" s="431"/>
      <c r="Q107" s="160"/>
      <c r="R107" s="160"/>
      <c r="S107" s="160"/>
      <c r="T107" s="255" t="str">
        <f t="shared" si="30"/>
        <v/>
      </c>
      <c r="U107" s="152"/>
      <c r="V107" s="154"/>
      <c r="W107" s="254" t="str">
        <f>IF(V107="","",VLOOKUP(V107,'Overview - Financial Statement'!$A$46:$B$60,2,FALSE))</f>
        <v/>
      </c>
      <c r="X107" s="255" t="str">
        <f t="shared" si="31"/>
        <v/>
      </c>
      <c r="Y107" s="153"/>
      <c r="Z107" s="238">
        <f t="shared" si="32"/>
        <v>0</v>
      </c>
      <c r="AA107" s="193" t="s">
        <v>44</v>
      </c>
      <c r="AB107" s="173"/>
      <c r="AC107" s="193" t="str">
        <f t="shared" si="33"/>
        <v/>
      </c>
      <c r="AD107" s="187" t="str">
        <f t="shared" si="34"/>
        <v/>
      </c>
      <c r="AE107" s="187" t="str">
        <f>IF(S107&gt;0,(VLOOKUP(N107,ISO!$B$4:$D$43,3,FALSE)),"")</f>
        <v/>
      </c>
      <c r="AF107" s="187" t="str">
        <f t="shared" si="35"/>
        <v/>
      </c>
      <c r="AG107" s="187" t="str">
        <f>IF(R107&gt;0,(VLOOKUP(N107,ISO!$B$4:$D$43,2,FALSE)),"")</f>
        <v/>
      </c>
      <c r="AH107" s="193" t="str">
        <f t="shared" si="36"/>
        <v/>
      </c>
      <c r="AI107" s="397" t="str">
        <f t="shared" si="37"/>
        <v/>
      </c>
      <c r="AJ107" s="257" t="str">
        <f t="shared" si="38"/>
        <v/>
      </c>
      <c r="AK107" s="257" t="str">
        <f t="shared" si="39"/>
        <v/>
      </c>
      <c r="AL107" s="193" t="str">
        <f t="shared" si="40"/>
        <v>CHECK DATES</v>
      </c>
      <c r="AM107" s="257" t="str">
        <f t="shared" si="41"/>
        <v/>
      </c>
      <c r="AN107" s="288">
        <f t="shared" si="42"/>
        <v>0</v>
      </c>
      <c r="AO107" s="286">
        <v>0</v>
      </c>
      <c r="AP107" s="257">
        <f t="shared" si="43"/>
        <v>0</v>
      </c>
      <c r="AQ107" s="257" t="str">
        <f t="shared" si="44"/>
        <v/>
      </c>
      <c r="AR107" s="257">
        <f t="shared" si="45"/>
        <v>0</v>
      </c>
    </row>
    <row r="108" spans="1:44" x14ac:dyDescent="0.3">
      <c r="A108" s="287">
        <v>95</v>
      </c>
      <c r="B108" s="150"/>
      <c r="C108" s="152"/>
      <c r="D108" s="159"/>
      <c r="E108" s="337"/>
      <c r="F108" s="343" t="str">
        <f>IF(E108="","",LOOKUP(E108,'Work Programme'!$A$8:$A$207,'Work Programme'!$B$8:$B$207))</f>
        <v/>
      </c>
      <c r="G108" s="159"/>
      <c r="H108" s="150"/>
      <c r="I108" s="150"/>
      <c r="J108" s="150"/>
      <c r="K108" s="150"/>
      <c r="L108" s="150"/>
      <c r="M108" s="150"/>
      <c r="N108" s="430"/>
      <c r="O108" s="431"/>
      <c r="P108" s="431"/>
      <c r="Q108" s="160"/>
      <c r="R108" s="160"/>
      <c r="S108" s="160"/>
      <c r="T108" s="255" t="str">
        <f t="shared" si="30"/>
        <v/>
      </c>
      <c r="U108" s="152"/>
      <c r="V108" s="154"/>
      <c r="W108" s="254" t="str">
        <f>IF(V108="","",VLOOKUP(V108,'Overview - Financial Statement'!$A$46:$B$60,2,FALSE))</f>
        <v/>
      </c>
      <c r="X108" s="255" t="str">
        <f t="shared" si="31"/>
        <v/>
      </c>
      <c r="Y108" s="153"/>
      <c r="Z108" s="238">
        <f t="shared" si="32"/>
        <v>0</v>
      </c>
      <c r="AA108" s="193" t="s">
        <v>44</v>
      </c>
      <c r="AB108" s="173"/>
      <c r="AC108" s="193" t="str">
        <f t="shared" si="33"/>
        <v/>
      </c>
      <c r="AD108" s="187" t="str">
        <f t="shared" si="34"/>
        <v/>
      </c>
      <c r="AE108" s="187" t="str">
        <f>IF(S108&gt;0,(VLOOKUP(N108,ISO!$B$4:$D$43,3,FALSE)),"")</f>
        <v/>
      </c>
      <c r="AF108" s="187" t="str">
        <f t="shared" si="35"/>
        <v/>
      </c>
      <c r="AG108" s="187" t="str">
        <f>IF(R108&gt;0,(VLOOKUP(N108,ISO!$B$4:$D$43,2,FALSE)),"")</f>
        <v/>
      </c>
      <c r="AH108" s="193" t="str">
        <f t="shared" si="36"/>
        <v/>
      </c>
      <c r="AI108" s="397" t="str">
        <f t="shared" si="37"/>
        <v/>
      </c>
      <c r="AJ108" s="257" t="str">
        <f t="shared" si="38"/>
        <v/>
      </c>
      <c r="AK108" s="257" t="str">
        <f t="shared" si="39"/>
        <v/>
      </c>
      <c r="AL108" s="193" t="str">
        <f t="shared" si="40"/>
        <v>CHECK DATES</v>
      </c>
      <c r="AM108" s="257" t="str">
        <f t="shared" si="41"/>
        <v/>
      </c>
      <c r="AN108" s="288">
        <f t="shared" si="42"/>
        <v>0</v>
      </c>
      <c r="AO108" s="286">
        <v>0</v>
      </c>
      <c r="AP108" s="257">
        <f t="shared" si="43"/>
        <v>0</v>
      </c>
      <c r="AQ108" s="257" t="str">
        <f t="shared" si="44"/>
        <v/>
      </c>
      <c r="AR108" s="257">
        <f t="shared" si="45"/>
        <v>0</v>
      </c>
    </row>
    <row r="109" spans="1:44" x14ac:dyDescent="0.3">
      <c r="A109" s="287">
        <v>96</v>
      </c>
      <c r="B109" s="150"/>
      <c r="C109" s="152"/>
      <c r="D109" s="159"/>
      <c r="E109" s="337"/>
      <c r="F109" s="343" t="str">
        <f>IF(E109="","",LOOKUP(E109,'Work Programme'!$A$8:$A$207,'Work Programme'!$B$8:$B$207))</f>
        <v/>
      </c>
      <c r="G109" s="159"/>
      <c r="H109" s="150"/>
      <c r="I109" s="150"/>
      <c r="J109" s="150"/>
      <c r="K109" s="150"/>
      <c r="L109" s="150"/>
      <c r="M109" s="150"/>
      <c r="N109" s="430"/>
      <c r="O109" s="431"/>
      <c r="P109" s="431"/>
      <c r="Q109" s="160"/>
      <c r="R109" s="160"/>
      <c r="S109" s="160"/>
      <c r="T109" s="255" t="str">
        <f t="shared" si="30"/>
        <v/>
      </c>
      <c r="U109" s="152"/>
      <c r="V109" s="154"/>
      <c r="W109" s="254" t="str">
        <f>IF(V109="","",VLOOKUP(V109,'Overview - Financial Statement'!$A$46:$B$60,2,FALSE))</f>
        <v/>
      </c>
      <c r="X109" s="255" t="str">
        <f t="shared" si="31"/>
        <v/>
      </c>
      <c r="Y109" s="153"/>
      <c r="Z109" s="238">
        <f t="shared" si="32"/>
        <v>0</v>
      </c>
      <c r="AA109" s="193" t="s">
        <v>44</v>
      </c>
      <c r="AB109" s="173"/>
      <c r="AC109" s="193" t="str">
        <f t="shared" si="33"/>
        <v/>
      </c>
      <c r="AD109" s="187" t="str">
        <f t="shared" si="34"/>
        <v/>
      </c>
      <c r="AE109" s="187" t="str">
        <f>IF(S109&gt;0,(VLOOKUP(N109,ISO!$B$4:$D$43,3,FALSE)),"")</f>
        <v/>
      </c>
      <c r="AF109" s="187" t="str">
        <f t="shared" si="35"/>
        <v/>
      </c>
      <c r="AG109" s="187" t="str">
        <f>IF(R109&gt;0,(VLOOKUP(N109,ISO!$B$4:$D$43,2,FALSE)),"")</f>
        <v/>
      </c>
      <c r="AH109" s="193" t="str">
        <f t="shared" si="36"/>
        <v/>
      </c>
      <c r="AI109" s="397" t="str">
        <f t="shared" si="37"/>
        <v/>
      </c>
      <c r="AJ109" s="257" t="str">
        <f t="shared" si="38"/>
        <v/>
      </c>
      <c r="AK109" s="257" t="str">
        <f t="shared" si="39"/>
        <v/>
      </c>
      <c r="AL109" s="193" t="str">
        <f t="shared" si="40"/>
        <v>CHECK DATES</v>
      </c>
      <c r="AM109" s="257" t="str">
        <f t="shared" si="41"/>
        <v/>
      </c>
      <c r="AN109" s="288">
        <f t="shared" si="42"/>
        <v>0</v>
      </c>
      <c r="AO109" s="286">
        <v>0</v>
      </c>
      <c r="AP109" s="257">
        <f t="shared" si="43"/>
        <v>0</v>
      </c>
      <c r="AQ109" s="257" t="str">
        <f t="shared" si="44"/>
        <v/>
      </c>
      <c r="AR109" s="257">
        <f t="shared" si="45"/>
        <v>0</v>
      </c>
    </row>
    <row r="110" spans="1:44" x14ac:dyDescent="0.3">
      <c r="A110" s="287">
        <v>97</v>
      </c>
      <c r="B110" s="150"/>
      <c r="C110" s="152"/>
      <c r="D110" s="159"/>
      <c r="E110" s="337"/>
      <c r="F110" s="343" t="str">
        <f>IF(E110="","",LOOKUP(E110,'Work Programme'!$A$8:$A$207,'Work Programme'!$B$8:$B$207))</f>
        <v/>
      </c>
      <c r="G110" s="159"/>
      <c r="H110" s="150"/>
      <c r="I110" s="150"/>
      <c r="J110" s="150"/>
      <c r="K110" s="150"/>
      <c r="L110" s="150"/>
      <c r="M110" s="150"/>
      <c r="N110" s="430"/>
      <c r="O110" s="431"/>
      <c r="P110" s="431"/>
      <c r="Q110" s="160"/>
      <c r="R110" s="160"/>
      <c r="S110" s="160"/>
      <c r="T110" s="255" t="str">
        <f t="shared" si="30"/>
        <v/>
      </c>
      <c r="U110" s="152"/>
      <c r="V110" s="154"/>
      <c r="W110" s="254" t="str">
        <f>IF(V110="","",VLOOKUP(V110,'Overview - Financial Statement'!$A$46:$B$60,2,FALSE))</f>
        <v/>
      </c>
      <c r="X110" s="255" t="str">
        <f t="shared" si="31"/>
        <v/>
      </c>
      <c r="Y110" s="153"/>
      <c r="Z110" s="238">
        <f t="shared" si="32"/>
        <v>0</v>
      </c>
      <c r="AA110" s="193" t="s">
        <v>44</v>
      </c>
      <c r="AB110" s="173"/>
      <c r="AC110" s="193" t="str">
        <f t="shared" si="33"/>
        <v/>
      </c>
      <c r="AD110" s="187" t="str">
        <f t="shared" si="34"/>
        <v/>
      </c>
      <c r="AE110" s="187" t="str">
        <f>IF(S110&gt;0,(VLOOKUP(N110,ISO!$B$4:$D$43,3,FALSE)),"")</f>
        <v/>
      </c>
      <c r="AF110" s="187" t="str">
        <f t="shared" si="35"/>
        <v/>
      </c>
      <c r="AG110" s="187" t="str">
        <f>IF(R110&gt;0,(VLOOKUP(N110,ISO!$B$4:$D$43,2,FALSE)),"")</f>
        <v/>
      </c>
      <c r="AH110" s="193" t="str">
        <f t="shared" si="36"/>
        <v/>
      </c>
      <c r="AI110" s="397" t="str">
        <f t="shared" si="37"/>
        <v/>
      </c>
      <c r="AJ110" s="257" t="str">
        <f t="shared" si="38"/>
        <v/>
      </c>
      <c r="AK110" s="257" t="str">
        <f t="shared" si="39"/>
        <v/>
      </c>
      <c r="AL110" s="193" t="str">
        <f t="shared" si="40"/>
        <v>CHECK DATES</v>
      </c>
      <c r="AM110" s="257" t="str">
        <f t="shared" si="41"/>
        <v/>
      </c>
      <c r="AN110" s="288">
        <f t="shared" si="42"/>
        <v>0</v>
      </c>
      <c r="AO110" s="286">
        <v>0</v>
      </c>
      <c r="AP110" s="257">
        <f t="shared" si="43"/>
        <v>0</v>
      </c>
      <c r="AQ110" s="257" t="str">
        <f t="shared" si="44"/>
        <v/>
      </c>
      <c r="AR110" s="257">
        <f t="shared" si="45"/>
        <v>0</v>
      </c>
    </row>
    <row r="111" spans="1:44" x14ac:dyDescent="0.3">
      <c r="A111" s="287">
        <v>98</v>
      </c>
      <c r="B111" s="150"/>
      <c r="C111" s="152"/>
      <c r="D111" s="159"/>
      <c r="E111" s="337"/>
      <c r="F111" s="343" t="str">
        <f>IF(E111="","",LOOKUP(E111,'Work Programme'!$A$8:$A$207,'Work Programme'!$B$8:$B$207))</f>
        <v/>
      </c>
      <c r="G111" s="159"/>
      <c r="H111" s="150"/>
      <c r="I111" s="150"/>
      <c r="J111" s="150"/>
      <c r="K111" s="150"/>
      <c r="L111" s="150"/>
      <c r="M111" s="150"/>
      <c r="N111" s="430"/>
      <c r="O111" s="431"/>
      <c r="P111" s="431"/>
      <c r="Q111" s="160"/>
      <c r="R111" s="160"/>
      <c r="S111" s="160"/>
      <c r="T111" s="255" t="str">
        <f t="shared" si="30"/>
        <v/>
      </c>
      <c r="U111" s="152"/>
      <c r="V111" s="154"/>
      <c r="W111" s="254" t="str">
        <f>IF(V111="","",VLOOKUP(V111,'Overview - Financial Statement'!$A$46:$B$60,2,FALSE))</f>
        <v/>
      </c>
      <c r="X111" s="255" t="str">
        <f t="shared" si="31"/>
        <v/>
      </c>
      <c r="Y111" s="153"/>
      <c r="Z111" s="238">
        <f t="shared" si="32"/>
        <v>0</v>
      </c>
      <c r="AA111" s="193" t="s">
        <v>44</v>
      </c>
      <c r="AB111" s="173"/>
      <c r="AC111" s="193" t="str">
        <f t="shared" si="33"/>
        <v/>
      </c>
      <c r="AD111" s="187" t="str">
        <f t="shared" si="34"/>
        <v/>
      </c>
      <c r="AE111" s="187" t="str">
        <f>IF(S111&gt;0,(VLOOKUP(N111,ISO!$B$4:$D$43,3,FALSE)),"")</f>
        <v/>
      </c>
      <c r="AF111" s="187" t="str">
        <f t="shared" si="35"/>
        <v/>
      </c>
      <c r="AG111" s="187" t="str">
        <f>IF(R111&gt;0,(VLOOKUP(N111,ISO!$B$4:$D$43,2,FALSE)),"")</f>
        <v/>
      </c>
      <c r="AH111" s="193" t="str">
        <f t="shared" si="36"/>
        <v/>
      </c>
      <c r="AI111" s="397" t="str">
        <f t="shared" si="37"/>
        <v/>
      </c>
      <c r="AJ111" s="257" t="str">
        <f t="shared" si="38"/>
        <v/>
      </c>
      <c r="AK111" s="257" t="str">
        <f t="shared" si="39"/>
        <v/>
      </c>
      <c r="AL111" s="193" t="str">
        <f t="shared" si="40"/>
        <v>CHECK DATES</v>
      </c>
      <c r="AM111" s="257" t="str">
        <f t="shared" si="41"/>
        <v/>
      </c>
      <c r="AN111" s="288">
        <f t="shared" si="42"/>
        <v>0</v>
      </c>
      <c r="AO111" s="286">
        <v>0</v>
      </c>
      <c r="AP111" s="257">
        <f t="shared" si="43"/>
        <v>0</v>
      </c>
      <c r="AQ111" s="257" t="str">
        <f t="shared" si="44"/>
        <v/>
      </c>
      <c r="AR111" s="257">
        <f t="shared" si="45"/>
        <v>0</v>
      </c>
    </row>
    <row r="112" spans="1:44" x14ac:dyDescent="0.3">
      <c r="A112" s="287">
        <v>99</v>
      </c>
      <c r="B112" s="150"/>
      <c r="C112" s="152"/>
      <c r="D112" s="159"/>
      <c r="E112" s="337"/>
      <c r="F112" s="343" t="str">
        <f>IF(E112="","",LOOKUP(E112,'Work Programme'!$A$8:$A$207,'Work Programme'!$B$8:$B$207))</f>
        <v/>
      </c>
      <c r="G112" s="159"/>
      <c r="H112" s="150"/>
      <c r="I112" s="150"/>
      <c r="J112" s="150"/>
      <c r="K112" s="150"/>
      <c r="L112" s="150"/>
      <c r="M112" s="150"/>
      <c r="N112" s="430"/>
      <c r="O112" s="431"/>
      <c r="P112" s="431"/>
      <c r="Q112" s="160"/>
      <c r="R112" s="160"/>
      <c r="S112" s="160"/>
      <c r="T112" s="255" t="str">
        <f t="shared" si="30"/>
        <v/>
      </c>
      <c r="U112" s="152"/>
      <c r="V112" s="154"/>
      <c r="W112" s="254" t="str">
        <f>IF(V112="","",VLOOKUP(V112,'Overview - Financial Statement'!$A$46:$B$60,2,FALSE))</f>
        <v/>
      </c>
      <c r="X112" s="255" t="str">
        <f t="shared" si="31"/>
        <v/>
      </c>
      <c r="Y112" s="153"/>
      <c r="Z112" s="238">
        <f t="shared" si="32"/>
        <v>0</v>
      </c>
      <c r="AA112" s="193" t="s">
        <v>44</v>
      </c>
      <c r="AB112" s="173"/>
      <c r="AC112" s="193" t="str">
        <f t="shared" si="33"/>
        <v/>
      </c>
      <c r="AD112" s="187" t="str">
        <f t="shared" si="34"/>
        <v/>
      </c>
      <c r="AE112" s="187" t="str">
        <f>IF(S112&gt;0,(VLOOKUP(N112,ISO!$B$4:$D$43,3,FALSE)),"")</f>
        <v/>
      </c>
      <c r="AF112" s="187" t="str">
        <f t="shared" si="35"/>
        <v/>
      </c>
      <c r="AG112" s="187" t="str">
        <f>IF(R112&gt;0,(VLOOKUP(N112,ISO!$B$4:$D$43,2,FALSE)),"")</f>
        <v/>
      </c>
      <c r="AH112" s="193" t="str">
        <f t="shared" si="36"/>
        <v/>
      </c>
      <c r="AI112" s="397" t="str">
        <f t="shared" si="37"/>
        <v/>
      </c>
      <c r="AJ112" s="257" t="str">
        <f t="shared" si="38"/>
        <v/>
      </c>
      <c r="AK112" s="257" t="str">
        <f t="shared" si="39"/>
        <v/>
      </c>
      <c r="AL112" s="193" t="str">
        <f t="shared" si="40"/>
        <v>CHECK DATES</v>
      </c>
      <c r="AM112" s="257" t="str">
        <f t="shared" si="41"/>
        <v/>
      </c>
      <c r="AN112" s="288">
        <f t="shared" si="42"/>
        <v>0</v>
      </c>
      <c r="AO112" s="286">
        <v>0</v>
      </c>
      <c r="AP112" s="257">
        <f t="shared" si="43"/>
        <v>0</v>
      </c>
      <c r="AQ112" s="257" t="str">
        <f t="shared" si="44"/>
        <v/>
      </c>
      <c r="AR112" s="257">
        <f t="shared" si="45"/>
        <v>0</v>
      </c>
    </row>
    <row r="113" spans="1:44" x14ac:dyDescent="0.3">
      <c r="A113" s="287">
        <v>100</v>
      </c>
      <c r="B113" s="150"/>
      <c r="C113" s="152"/>
      <c r="D113" s="159"/>
      <c r="E113" s="337"/>
      <c r="F113" s="343" t="str">
        <f>IF(E113="","",LOOKUP(E113,'Work Programme'!$A$8:$A$207,'Work Programme'!$B$8:$B$207))</f>
        <v/>
      </c>
      <c r="G113" s="159"/>
      <c r="H113" s="150"/>
      <c r="I113" s="150"/>
      <c r="J113" s="150"/>
      <c r="K113" s="150"/>
      <c r="L113" s="150"/>
      <c r="M113" s="150"/>
      <c r="N113" s="430"/>
      <c r="O113" s="431"/>
      <c r="P113" s="431"/>
      <c r="Q113" s="160"/>
      <c r="R113" s="160"/>
      <c r="S113" s="160"/>
      <c r="T113" s="255" t="str">
        <f t="shared" si="30"/>
        <v/>
      </c>
      <c r="U113" s="152"/>
      <c r="V113" s="154"/>
      <c r="W113" s="254" t="str">
        <f>IF(V113="","",VLOOKUP(V113,'Overview - Financial Statement'!$A$46:$B$60,2,FALSE))</f>
        <v/>
      </c>
      <c r="X113" s="255" t="str">
        <f t="shared" si="31"/>
        <v/>
      </c>
      <c r="Y113" s="153"/>
      <c r="Z113" s="238">
        <f t="shared" si="32"/>
        <v>0</v>
      </c>
      <c r="AA113" s="193" t="s">
        <v>44</v>
      </c>
      <c r="AB113" s="173"/>
      <c r="AC113" s="193" t="str">
        <f t="shared" si="33"/>
        <v/>
      </c>
      <c r="AD113" s="187" t="str">
        <f t="shared" si="34"/>
        <v/>
      </c>
      <c r="AE113" s="187" t="str">
        <f>IF(S113&gt;0,(VLOOKUP(N113,ISO!$B$4:$D$43,3,FALSE)),"")</f>
        <v/>
      </c>
      <c r="AF113" s="187" t="str">
        <f t="shared" si="35"/>
        <v/>
      </c>
      <c r="AG113" s="187" t="str">
        <f>IF(R113&gt;0,(VLOOKUP(N113,ISO!$B$4:$D$43,2,FALSE)),"")</f>
        <v/>
      </c>
      <c r="AH113" s="193" t="str">
        <f t="shared" si="36"/>
        <v/>
      </c>
      <c r="AI113" s="397" t="str">
        <f t="shared" si="37"/>
        <v/>
      </c>
      <c r="AJ113" s="257" t="str">
        <f t="shared" si="38"/>
        <v/>
      </c>
      <c r="AK113" s="257" t="str">
        <f t="shared" si="39"/>
        <v/>
      </c>
      <c r="AL113" s="193" t="str">
        <f t="shared" si="40"/>
        <v>CHECK DATES</v>
      </c>
      <c r="AM113" s="257" t="str">
        <f t="shared" si="41"/>
        <v/>
      </c>
      <c r="AN113" s="288">
        <f t="shared" si="42"/>
        <v>0</v>
      </c>
      <c r="AO113" s="286">
        <v>0</v>
      </c>
      <c r="AP113" s="257">
        <f t="shared" si="43"/>
        <v>0</v>
      </c>
      <c r="AQ113" s="257" t="str">
        <f t="shared" si="44"/>
        <v/>
      </c>
      <c r="AR113" s="257">
        <f t="shared" si="45"/>
        <v>0</v>
      </c>
    </row>
    <row r="114" spans="1:44" x14ac:dyDescent="0.3">
      <c r="A114" s="287">
        <v>101</v>
      </c>
      <c r="B114" s="150"/>
      <c r="C114" s="152"/>
      <c r="D114" s="159"/>
      <c r="E114" s="337"/>
      <c r="F114" s="343" t="str">
        <f>IF(E114="","",LOOKUP(E114,'Work Programme'!$A$8:$A$207,'Work Programme'!$B$8:$B$207))</f>
        <v/>
      </c>
      <c r="G114" s="159"/>
      <c r="H114" s="150"/>
      <c r="I114" s="150"/>
      <c r="J114" s="150"/>
      <c r="K114" s="150"/>
      <c r="L114" s="150"/>
      <c r="M114" s="150"/>
      <c r="N114" s="430"/>
      <c r="O114" s="431"/>
      <c r="P114" s="431"/>
      <c r="Q114" s="160"/>
      <c r="R114" s="160"/>
      <c r="S114" s="160"/>
      <c r="T114" s="255" t="str">
        <f t="shared" si="30"/>
        <v/>
      </c>
      <c r="U114" s="152"/>
      <c r="V114" s="154"/>
      <c r="W114" s="254" t="str">
        <f>IF(V114="","",VLOOKUP(V114,'Overview - Financial Statement'!$A$46:$B$60,2,FALSE))</f>
        <v/>
      </c>
      <c r="X114" s="255" t="str">
        <f t="shared" si="31"/>
        <v/>
      </c>
      <c r="Y114" s="153"/>
      <c r="Z114" s="238">
        <f t="shared" si="32"/>
        <v>0</v>
      </c>
      <c r="AA114" s="193" t="s">
        <v>44</v>
      </c>
      <c r="AB114" s="173"/>
      <c r="AC114" s="193" t="str">
        <f t="shared" si="33"/>
        <v/>
      </c>
      <c r="AD114" s="187" t="str">
        <f t="shared" si="34"/>
        <v/>
      </c>
      <c r="AE114" s="187" t="str">
        <f>IF(S114&gt;0,(VLOOKUP(N114,ISO!$B$4:$D$43,3,FALSE)),"")</f>
        <v/>
      </c>
      <c r="AF114" s="187" t="str">
        <f t="shared" si="35"/>
        <v/>
      </c>
      <c r="AG114" s="187" t="str">
        <f>IF(R114&gt;0,(VLOOKUP(N114,ISO!$B$4:$D$43,2,FALSE)),"")</f>
        <v/>
      </c>
      <c r="AH114" s="193" t="str">
        <f t="shared" si="36"/>
        <v/>
      </c>
      <c r="AI114" s="397" t="str">
        <f t="shared" si="37"/>
        <v/>
      </c>
      <c r="AJ114" s="257" t="str">
        <f t="shared" si="38"/>
        <v/>
      </c>
      <c r="AK114" s="257" t="str">
        <f t="shared" si="39"/>
        <v/>
      </c>
      <c r="AL114" s="193" t="str">
        <f t="shared" si="40"/>
        <v>CHECK DATES</v>
      </c>
      <c r="AM114" s="257" t="str">
        <f t="shared" si="41"/>
        <v/>
      </c>
      <c r="AN114" s="288">
        <f t="shared" si="42"/>
        <v>0</v>
      </c>
      <c r="AO114" s="286">
        <v>0</v>
      </c>
      <c r="AP114" s="257">
        <f t="shared" si="43"/>
        <v>0</v>
      </c>
      <c r="AQ114" s="257" t="str">
        <f t="shared" si="44"/>
        <v/>
      </c>
      <c r="AR114" s="257">
        <f t="shared" si="45"/>
        <v>0</v>
      </c>
    </row>
    <row r="115" spans="1:44" x14ac:dyDescent="0.3">
      <c r="A115" s="287">
        <v>102</v>
      </c>
      <c r="B115" s="150"/>
      <c r="C115" s="152"/>
      <c r="D115" s="159"/>
      <c r="E115" s="337"/>
      <c r="F115" s="343" t="str">
        <f>IF(E115="","",LOOKUP(E115,'Work Programme'!$A$8:$A$207,'Work Programme'!$B$8:$B$207))</f>
        <v/>
      </c>
      <c r="G115" s="159"/>
      <c r="H115" s="150"/>
      <c r="I115" s="150"/>
      <c r="J115" s="150"/>
      <c r="K115" s="150"/>
      <c r="L115" s="150"/>
      <c r="M115" s="150"/>
      <c r="N115" s="430"/>
      <c r="O115" s="431"/>
      <c r="P115" s="431"/>
      <c r="Q115" s="160"/>
      <c r="R115" s="160"/>
      <c r="S115" s="160"/>
      <c r="T115" s="255" t="str">
        <f t="shared" si="30"/>
        <v/>
      </c>
      <c r="U115" s="152"/>
      <c r="V115" s="154"/>
      <c r="W115" s="254" t="str">
        <f>IF(V115="","",VLOOKUP(V115,'Overview - Financial Statement'!$A$46:$B$60,2,FALSE))</f>
        <v/>
      </c>
      <c r="X115" s="255" t="str">
        <f t="shared" si="31"/>
        <v/>
      </c>
      <c r="Y115" s="153"/>
      <c r="Z115" s="238">
        <f t="shared" si="32"/>
        <v>0</v>
      </c>
      <c r="AA115" s="193" t="s">
        <v>44</v>
      </c>
      <c r="AB115" s="173"/>
      <c r="AC115" s="193" t="str">
        <f t="shared" si="33"/>
        <v/>
      </c>
      <c r="AD115" s="187" t="str">
        <f t="shared" si="34"/>
        <v/>
      </c>
      <c r="AE115" s="187" t="str">
        <f>IF(S115&gt;0,(VLOOKUP(N115,ISO!$B$4:$D$43,3,FALSE)),"")</f>
        <v/>
      </c>
      <c r="AF115" s="187" t="str">
        <f t="shared" si="35"/>
        <v/>
      </c>
      <c r="AG115" s="187" t="str">
        <f>IF(R115&gt;0,(VLOOKUP(N115,ISO!$B$4:$D$43,2,FALSE)),"")</f>
        <v/>
      </c>
      <c r="AH115" s="193" t="str">
        <f t="shared" si="36"/>
        <v/>
      </c>
      <c r="AI115" s="397" t="str">
        <f t="shared" si="37"/>
        <v/>
      </c>
      <c r="AJ115" s="257" t="str">
        <f t="shared" si="38"/>
        <v/>
      </c>
      <c r="AK115" s="257" t="str">
        <f t="shared" si="39"/>
        <v/>
      </c>
      <c r="AL115" s="193" t="str">
        <f t="shared" si="40"/>
        <v>CHECK DATES</v>
      </c>
      <c r="AM115" s="257" t="str">
        <f t="shared" si="41"/>
        <v/>
      </c>
      <c r="AN115" s="288">
        <f t="shared" si="42"/>
        <v>0</v>
      </c>
      <c r="AO115" s="286">
        <v>0</v>
      </c>
      <c r="AP115" s="257">
        <f t="shared" si="43"/>
        <v>0</v>
      </c>
      <c r="AQ115" s="257" t="str">
        <f t="shared" si="44"/>
        <v/>
      </c>
      <c r="AR115" s="257">
        <f t="shared" si="45"/>
        <v>0</v>
      </c>
    </row>
    <row r="116" spans="1:44" x14ac:dyDescent="0.3">
      <c r="A116" s="287">
        <v>103</v>
      </c>
      <c r="B116" s="150"/>
      <c r="C116" s="152"/>
      <c r="D116" s="159"/>
      <c r="E116" s="337"/>
      <c r="F116" s="343" t="str">
        <f>IF(E116="","",LOOKUP(E116,'Work Programme'!$A$8:$A$207,'Work Programme'!$B$8:$B$207))</f>
        <v/>
      </c>
      <c r="G116" s="159"/>
      <c r="H116" s="150"/>
      <c r="I116" s="150"/>
      <c r="J116" s="150"/>
      <c r="K116" s="150"/>
      <c r="L116" s="150"/>
      <c r="M116" s="150"/>
      <c r="N116" s="430"/>
      <c r="O116" s="431"/>
      <c r="P116" s="431"/>
      <c r="Q116" s="160"/>
      <c r="R116" s="160"/>
      <c r="S116" s="160"/>
      <c r="T116" s="255" t="str">
        <f t="shared" si="30"/>
        <v/>
      </c>
      <c r="U116" s="152"/>
      <c r="V116" s="154"/>
      <c r="W116" s="254" t="str">
        <f>IF(V116="","",VLOOKUP(V116,'Overview - Financial Statement'!$A$46:$B$60,2,FALSE))</f>
        <v/>
      </c>
      <c r="X116" s="255" t="str">
        <f t="shared" si="31"/>
        <v/>
      </c>
      <c r="Y116" s="153"/>
      <c r="Z116" s="238">
        <f t="shared" si="32"/>
        <v>0</v>
      </c>
      <c r="AA116" s="193" t="s">
        <v>44</v>
      </c>
      <c r="AB116" s="173"/>
      <c r="AC116" s="193" t="str">
        <f t="shared" si="33"/>
        <v/>
      </c>
      <c r="AD116" s="187" t="str">
        <f t="shared" si="34"/>
        <v/>
      </c>
      <c r="AE116" s="187" t="str">
        <f>IF(S116&gt;0,(VLOOKUP(N116,ISO!$B$4:$D$43,3,FALSE)),"")</f>
        <v/>
      </c>
      <c r="AF116" s="187" t="str">
        <f t="shared" si="35"/>
        <v/>
      </c>
      <c r="AG116" s="187" t="str">
        <f>IF(R116&gt;0,(VLOOKUP(N116,ISO!$B$4:$D$43,2,FALSE)),"")</f>
        <v/>
      </c>
      <c r="AH116" s="193" t="str">
        <f t="shared" si="36"/>
        <v/>
      </c>
      <c r="AI116" s="397" t="str">
        <f t="shared" si="37"/>
        <v/>
      </c>
      <c r="AJ116" s="257" t="str">
        <f t="shared" si="38"/>
        <v/>
      </c>
      <c r="AK116" s="257" t="str">
        <f t="shared" si="39"/>
        <v/>
      </c>
      <c r="AL116" s="193" t="str">
        <f t="shared" si="40"/>
        <v>CHECK DATES</v>
      </c>
      <c r="AM116" s="257" t="str">
        <f t="shared" si="41"/>
        <v/>
      </c>
      <c r="AN116" s="288">
        <f t="shared" si="42"/>
        <v>0</v>
      </c>
      <c r="AO116" s="286">
        <v>0</v>
      </c>
      <c r="AP116" s="257">
        <f t="shared" si="43"/>
        <v>0</v>
      </c>
      <c r="AQ116" s="257" t="str">
        <f t="shared" si="44"/>
        <v/>
      </c>
      <c r="AR116" s="257">
        <f t="shared" si="45"/>
        <v>0</v>
      </c>
    </row>
    <row r="117" spans="1:44" x14ac:dyDescent="0.3">
      <c r="A117" s="287">
        <v>104</v>
      </c>
      <c r="B117" s="150"/>
      <c r="C117" s="152"/>
      <c r="D117" s="159"/>
      <c r="E117" s="337"/>
      <c r="F117" s="343" t="str">
        <f>IF(E117="","",LOOKUP(E117,'Work Programme'!$A$8:$A$207,'Work Programme'!$B$8:$B$207))</f>
        <v/>
      </c>
      <c r="G117" s="159"/>
      <c r="H117" s="150"/>
      <c r="I117" s="150"/>
      <c r="J117" s="150"/>
      <c r="K117" s="150"/>
      <c r="L117" s="150"/>
      <c r="M117" s="150"/>
      <c r="N117" s="430"/>
      <c r="O117" s="431"/>
      <c r="P117" s="431"/>
      <c r="Q117" s="160"/>
      <c r="R117" s="160"/>
      <c r="S117" s="160"/>
      <c r="T117" s="255" t="str">
        <f t="shared" si="30"/>
        <v/>
      </c>
      <c r="U117" s="152"/>
      <c r="V117" s="154"/>
      <c r="W117" s="254" t="str">
        <f>IF(V117="","",VLOOKUP(V117,'Overview - Financial Statement'!$A$46:$B$60,2,FALSE))</f>
        <v/>
      </c>
      <c r="X117" s="255" t="str">
        <f t="shared" si="31"/>
        <v/>
      </c>
      <c r="Y117" s="153"/>
      <c r="Z117" s="238">
        <f t="shared" si="32"/>
        <v>0</v>
      </c>
      <c r="AA117" s="193" t="s">
        <v>44</v>
      </c>
      <c r="AB117" s="173"/>
      <c r="AC117" s="193" t="str">
        <f t="shared" si="33"/>
        <v/>
      </c>
      <c r="AD117" s="187" t="str">
        <f t="shared" si="34"/>
        <v/>
      </c>
      <c r="AE117" s="187" t="str">
        <f>IF(S117&gt;0,(VLOOKUP(N117,ISO!$B$4:$D$43,3,FALSE)),"")</f>
        <v/>
      </c>
      <c r="AF117" s="187" t="str">
        <f t="shared" si="35"/>
        <v/>
      </c>
      <c r="AG117" s="187" t="str">
        <f>IF(R117&gt;0,(VLOOKUP(N117,ISO!$B$4:$D$43,2,FALSE)),"")</f>
        <v/>
      </c>
      <c r="AH117" s="193" t="str">
        <f t="shared" si="36"/>
        <v/>
      </c>
      <c r="AI117" s="397" t="str">
        <f t="shared" si="37"/>
        <v/>
      </c>
      <c r="AJ117" s="257" t="str">
        <f t="shared" si="38"/>
        <v/>
      </c>
      <c r="AK117" s="257" t="str">
        <f t="shared" si="39"/>
        <v/>
      </c>
      <c r="AL117" s="193" t="str">
        <f t="shared" si="40"/>
        <v>CHECK DATES</v>
      </c>
      <c r="AM117" s="257" t="str">
        <f t="shared" si="41"/>
        <v/>
      </c>
      <c r="AN117" s="288">
        <f t="shared" si="42"/>
        <v>0</v>
      </c>
      <c r="AO117" s="286">
        <v>0</v>
      </c>
      <c r="AP117" s="257">
        <f t="shared" si="43"/>
        <v>0</v>
      </c>
      <c r="AQ117" s="257" t="str">
        <f t="shared" si="44"/>
        <v/>
      </c>
      <c r="AR117" s="257">
        <f t="shared" si="45"/>
        <v>0</v>
      </c>
    </row>
    <row r="118" spans="1:44" x14ac:dyDescent="0.3">
      <c r="A118" s="287">
        <v>105</v>
      </c>
      <c r="B118" s="150"/>
      <c r="C118" s="152"/>
      <c r="D118" s="159"/>
      <c r="E118" s="337"/>
      <c r="F118" s="343" t="str">
        <f>IF(E118="","",LOOKUP(E118,'Work Programme'!$A$8:$A$207,'Work Programme'!$B$8:$B$207))</f>
        <v/>
      </c>
      <c r="G118" s="159"/>
      <c r="H118" s="150"/>
      <c r="I118" s="150"/>
      <c r="J118" s="150"/>
      <c r="K118" s="150"/>
      <c r="L118" s="150"/>
      <c r="M118" s="150"/>
      <c r="N118" s="430"/>
      <c r="O118" s="431"/>
      <c r="P118" s="431"/>
      <c r="Q118" s="160"/>
      <c r="R118" s="160"/>
      <c r="S118" s="160"/>
      <c r="T118" s="255" t="str">
        <f t="shared" si="30"/>
        <v/>
      </c>
      <c r="U118" s="152"/>
      <c r="V118" s="154"/>
      <c r="W118" s="254" t="str">
        <f>IF(V118="","",VLOOKUP(V118,'Overview - Financial Statement'!$A$46:$B$60,2,FALSE))</f>
        <v/>
      </c>
      <c r="X118" s="255" t="str">
        <f t="shared" si="31"/>
        <v/>
      </c>
      <c r="Y118" s="153"/>
      <c r="Z118" s="238">
        <f t="shared" si="32"/>
        <v>0</v>
      </c>
      <c r="AA118" s="193" t="s">
        <v>44</v>
      </c>
      <c r="AB118" s="173"/>
      <c r="AC118" s="193" t="str">
        <f t="shared" si="33"/>
        <v/>
      </c>
      <c r="AD118" s="187" t="str">
        <f t="shared" si="34"/>
        <v/>
      </c>
      <c r="AE118" s="187" t="str">
        <f>IF(S118&gt;0,(VLOOKUP(N118,ISO!$B$4:$D$43,3,FALSE)),"")</f>
        <v/>
      </c>
      <c r="AF118" s="187" t="str">
        <f t="shared" si="35"/>
        <v/>
      </c>
      <c r="AG118" s="187" t="str">
        <f>IF(R118&gt;0,(VLOOKUP(N118,ISO!$B$4:$D$43,2,FALSE)),"")</f>
        <v/>
      </c>
      <c r="AH118" s="193" t="str">
        <f t="shared" si="36"/>
        <v/>
      </c>
      <c r="AI118" s="397" t="str">
        <f t="shared" si="37"/>
        <v/>
      </c>
      <c r="AJ118" s="257" t="str">
        <f t="shared" si="38"/>
        <v/>
      </c>
      <c r="AK118" s="257" t="str">
        <f t="shared" si="39"/>
        <v/>
      </c>
      <c r="AL118" s="193" t="str">
        <f t="shared" si="40"/>
        <v>CHECK DATES</v>
      </c>
      <c r="AM118" s="257" t="str">
        <f t="shared" si="41"/>
        <v/>
      </c>
      <c r="AN118" s="288">
        <f t="shared" si="42"/>
        <v>0</v>
      </c>
      <c r="AO118" s="286">
        <v>0</v>
      </c>
      <c r="AP118" s="257">
        <f t="shared" si="43"/>
        <v>0</v>
      </c>
      <c r="AQ118" s="257" t="str">
        <f t="shared" si="44"/>
        <v/>
      </c>
      <c r="AR118" s="257">
        <f t="shared" si="45"/>
        <v>0</v>
      </c>
    </row>
    <row r="119" spans="1:44" x14ac:dyDescent="0.3">
      <c r="A119" s="287">
        <v>106</v>
      </c>
      <c r="B119" s="150"/>
      <c r="C119" s="152"/>
      <c r="D119" s="159"/>
      <c r="E119" s="337"/>
      <c r="F119" s="343" t="str">
        <f>IF(E119="","",LOOKUP(E119,'Work Programme'!$A$8:$A$207,'Work Programme'!$B$8:$B$207))</f>
        <v/>
      </c>
      <c r="G119" s="159"/>
      <c r="H119" s="150"/>
      <c r="I119" s="150"/>
      <c r="J119" s="150"/>
      <c r="K119" s="150"/>
      <c r="L119" s="150"/>
      <c r="M119" s="150"/>
      <c r="N119" s="430"/>
      <c r="O119" s="431"/>
      <c r="P119" s="431"/>
      <c r="Q119" s="160"/>
      <c r="R119" s="160"/>
      <c r="S119" s="160"/>
      <c r="T119" s="255" t="str">
        <f t="shared" si="30"/>
        <v/>
      </c>
      <c r="U119" s="152"/>
      <c r="V119" s="154"/>
      <c r="W119" s="254" t="str">
        <f>IF(V119="","",VLOOKUP(V119,'Overview - Financial Statement'!$A$46:$B$60,2,FALSE))</f>
        <v/>
      </c>
      <c r="X119" s="255" t="str">
        <f t="shared" si="31"/>
        <v/>
      </c>
      <c r="Y119" s="153"/>
      <c r="Z119" s="238">
        <f t="shared" si="32"/>
        <v>0</v>
      </c>
      <c r="AA119" s="193" t="s">
        <v>44</v>
      </c>
      <c r="AB119" s="173"/>
      <c r="AC119" s="193" t="str">
        <f t="shared" si="33"/>
        <v/>
      </c>
      <c r="AD119" s="187" t="str">
        <f t="shared" si="34"/>
        <v/>
      </c>
      <c r="AE119" s="187" t="str">
        <f>IF(S119&gt;0,(VLOOKUP(N119,ISO!$B$4:$D$43,3,FALSE)),"")</f>
        <v/>
      </c>
      <c r="AF119" s="187" t="str">
        <f t="shared" si="35"/>
        <v/>
      </c>
      <c r="AG119" s="187" t="str">
        <f>IF(R119&gt;0,(VLOOKUP(N119,ISO!$B$4:$D$43,2,FALSE)),"")</f>
        <v/>
      </c>
      <c r="AH119" s="193" t="str">
        <f t="shared" si="36"/>
        <v/>
      </c>
      <c r="AI119" s="397" t="str">
        <f t="shared" si="37"/>
        <v/>
      </c>
      <c r="AJ119" s="257" t="str">
        <f t="shared" si="38"/>
        <v/>
      </c>
      <c r="AK119" s="257" t="str">
        <f t="shared" si="39"/>
        <v/>
      </c>
      <c r="AL119" s="193" t="str">
        <f t="shared" si="40"/>
        <v>CHECK DATES</v>
      </c>
      <c r="AM119" s="257" t="str">
        <f t="shared" si="41"/>
        <v/>
      </c>
      <c r="AN119" s="288">
        <f t="shared" si="42"/>
        <v>0</v>
      </c>
      <c r="AO119" s="286">
        <v>0</v>
      </c>
      <c r="AP119" s="257">
        <f t="shared" si="43"/>
        <v>0</v>
      </c>
      <c r="AQ119" s="257" t="str">
        <f t="shared" si="44"/>
        <v/>
      </c>
      <c r="AR119" s="257">
        <f t="shared" si="45"/>
        <v>0</v>
      </c>
    </row>
    <row r="120" spans="1:44" x14ac:dyDescent="0.3">
      <c r="A120" s="287">
        <v>107</v>
      </c>
      <c r="B120" s="150"/>
      <c r="C120" s="152"/>
      <c r="D120" s="159"/>
      <c r="E120" s="337"/>
      <c r="F120" s="343" t="str">
        <f>IF(E120="","",LOOKUP(E120,'Work Programme'!$A$8:$A$207,'Work Programme'!$B$8:$B$207))</f>
        <v/>
      </c>
      <c r="G120" s="159"/>
      <c r="H120" s="150"/>
      <c r="I120" s="150"/>
      <c r="J120" s="150"/>
      <c r="K120" s="150"/>
      <c r="L120" s="150"/>
      <c r="M120" s="150"/>
      <c r="N120" s="430"/>
      <c r="O120" s="431"/>
      <c r="P120" s="431"/>
      <c r="Q120" s="160"/>
      <c r="R120" s="160"/>
      <c r="S120" s="160"/>
      <c r="T120" s="255" t="str">
        <f t="shared" si="30"/>
        <v/>
      </c>
      <c r="U120" s="152"/>
      <c r="V120" s="154"/>
      <c r="W120" s="254" t="str">
        <f>IF(V120="","",VLOOKUP(V120,'Overview - Financial Statement'!$A$46:$B$60,2,FALSE))</f>
        <v/>
      </c>
      <c r="X120" s="255" t="str">
        <f t="shared" si="31"/>
        <v/>
      </c>
      <c r="Y120" s="153"/>
      <c r="Z120" s="238">
        <f t="shared" si="32"/>
        <v>0</v>
      </c>
      <c r="AA120" s="193" t="s">
        <v>44</v>
      </c>
      <c r="AB120" s="173"/>
      <c r="AC120" s="193" t="str">
        <f t="shared" si="33"/>
        <v/>
      </c>
      <c r="AD120" s="187" t="str">
        <f t="shared" si="34"/>
        <v/>
      </c>
      <c r="AE120" s="187" t="str">
        <f>IF(S120&gt;0,(VLOOKUP(N120,ISO!$B$4:$D$43,3,FALSE)),"")</f>
        <v/>
      </c>
      <c r="AF120" s="187" t="str">
        <f t="shared" si="35"/>
        <v/>
      </c>
      <c r="AG120" s="187" t="str">
        <f>IF(R120&gt;0,(VLOOKUP(N120,ISO!$B$4:$D$43,2,FALSE)),"")</f>
        <v/>
      </c>
      <c r="AH120" s="193" t="str">
        <f t="shared" si="36"/>
        <v/>
      </c>
      <c r="AI120" s="397" t="str">
        <f t="shared" si="37"/>
        <v/>
      </c>
      <c r="AJ120" s="257" t="str">
        <f t="shared" si="38"/>
        <v/>
      </c>
      <c r="AK120" s="257" t="str">
        <f t="shared" si="39"/>
        <v/>
      </c>
      <c r="AL120" s="193" t="str">
        <f t="shared" si="40"/>
        <v>CHECK DATES</v>
      </c>
      <c r="AM120" s="257" t="str">
        <f t="shared" si="41"/>
        <v/>
      </c>
      <c r="AN120" s="288">
        <f t="shared" si="42"/>
        <v>0</v>
      </c>
      <c r="AO120" s="286">
        <v>0</v>
      </c>
      <c r="AP120" s="257">
        <f t="shared" si="43"/>
        <v>0</v>
      </c>
      <c r="AQ120" s="257" t="str">
        <f t="shared" si="44"/>
        <v/>
      </c>
      <c r="AR120" s="257">
        <f t="shared" si="45"/>
        <v>0</v>
      </c>
    </row>
    <row r="121" spans="1:44" x14ac:dyDescent="0.3">
      <c r="A121" s="287">
        <v>108</v>
      </c>
      <c r="B121" s="150"/>
      <c r="C121" s="152"/>
      <c r="D121" s="159"/>
      <c r="E121" s="337"/>
      <c r="F121" s="343" t="str">
        <f>IF(E121="","",LOOKUP(E121,'Work Programme'!$A$8:$A$207,'Work Programme'!$B$8:$B$207))</f>
        <v/>
      </c>
      <c r="G121" s="159"/>
      <c r="H121" s="150"/>
      <c r="I121" s="150"/>
      <c r="J121" s="150"/>
      <c r="K121" s="150"/>
      <c r="L121" s="150"/>
      <c r="M121" s="150"/>
      <c r="N121" s="430"/>
      <c r="O121" s="431"/>
      <c r="P121" s="431"/>
      <c r="Q121" s="160"/>
      <c r="R121" s="160"/>
      <c r="S121" s="160"/>
      <c r="T121" s="255" t="str">
        <f t="shared" si="30"/>
        <v/>
      </c>
      <c r="U121" s="152"/>
      <c r="V121" s="154"/>
      <c r="W121" s="254" t="str">
        <f>IF(V121="","",VLOOKUP(V121,'Overview - Financial Statement'!$A$46:$B$60,2,FALSE))</f>
        <v/>
      </c>
      <c r="X121" s="255" t="str">
        <f t="shared" si="31"/>
        <v/>
      </c>
      <c r="Y121" s="153"/>
      <c r="Z121" s="238">
        <f t="shared" si="32"/>
        <v>0</v>
      </c>
      <c r="AA121" s="193" t="s">
        <v>44</v>
      </c>
      <c r="AB121" s="173"/>
      <c r="AC121" s="193" t="str">
        <f t="shared" si="33"/>
        <v/>
      </c>
      <c r="AD121" s="187" t="str">
        <f t="shared" si="34"/>
        <v/>
      </c>
      <c r="AE121" s="187" t="str">
        <f>IF(S121&gt;0,(VLOOKUP(N121,ISO!$B$4:$D$43,3,FALSE)),"")</f>
        <v/>
      </c>
      <c r="AF121" s="187" t="str">
        <f t="shared" si="35"/>
        <v/>
      </c>
      <c r="AG121" s="187" t="str">
        <f>IF(R121&gt;0,(VLOOKUP(N121,ISO!$B$4:$D$43,2,FALSE)),"")</f>
        <v/>
      </c>
      <c r="AH121" s="193" t="str">
        <f t="shared" si="36"/>
        <v/>
      </c>
      <c r="AI121" s="397" t="str">
        <f t="shared" si="37"/>
        <v/>
      </c>
      <c r="AJ121" s="257" t="str">
        <f t="shared" si="38"/>
        <v/>
      </c>
      <c r="AK121" s="257" t="str">
        <f t="shared" si="39"/>
        <v/>
      </c>
      <c r="AL121" s="193" t="str">
        <f t="shared" si="40"/>
        <v>CHECK DATES</v>
      </c>
      <c r="AM121" s="257" t="str">
        <f t="shared" si="41"/>
        <v/>
      </c>
      <c r="AN121" s="288">
        <f t="shared" si="42"/>
        <v>0</v>
      </c>
      <c r="AO121" s="286">
        <v>0</v>
      </c>
      <c r="AP121" s="257">
        <f t="shared" si="43"/>
        <v>0</v>
      </c>
      <c r="AQ121" s="257" t="str">
        <f t="shared" si="44"/>
        <v/>
      </c>
      <c r="AR121" s="257">
        <f t="shared" si="45"/>
        <v>0</v>
      </c>
    </row>
    <row r="122" spans="1:44" x14ac:dyDescent="0.3">
      <c r="A122" s="287">
        <v>109</v>
      </c>
      <c r="B122" s="150"/>
      <c r="C122" s="152"/>
      <c r="D122" s="159"/>
      <c r="E122" s="337"/>
      <c r="F122" s="343" t="str">
        <f>IF(E122="","",LOOKUP(E122,'Work Programme'!$A$8:$A$207,'Work Programme'!$B$8:$B$207))</f>
        <v/>
      </c>
      <c r="G122" s="159"/>
      <c r="H122" s="150"/>
      <c r="I122" s="150"/>
      <c r="J122" s="150"/>
      <c r="K122" s="150"/>
      <c r="L122" s="150"/>
      <c r="M122" s="150"/>
      <c r="N122" s="430"/>
      <c r="O122" s="431"/>
      <c r="P122" s="431"/>
      <c r="Q122" s="160"/>
      <c r="R122" s="160"/>
      <c r="S122" s="160"/>
      <c r="T122" s="255" t="str">
        <f t="shared" si="30"/>
        <v/>
      </c>
      <c r="U122" s="152"/>
      <c r="V122" s="154"/>
      <c r="W122" s="254" t="str">
        <f>IF(V122="","",VLOOKUP(V122,'Overview - Financial Statement'!$A$46:$B$60,2,FALSE))</f>
        <v/>
      </c>
      <c r="X122" s="255" t="str">
        <f t="shared" si="31"/>
        <v/>
      </c>
      <c r="Y122" s="153"/>
      <c r="Z122" s="238">
        <f t="shared" si="32"/>
        <v>0</v>
      </c>
      <c r="AA122" s="193" t="s">
        <v>44</v>
      </c>
      <c r="AB122" s="173"/>
      <c r="AC122" s="193" t="str">
        <f t="shared" si="33"/>
        <v/>
      </c>
      <c r="AD122" s="187" t="str">
        <f t="shared" si="34"/>
        <v/>
      </c>
      <c r="AE122" s="187" t="str">
        <f>IF(S122&gt;0,(VLOOKUP(N122,ISO!$B$4:$D$43,3,FALSE)),"")</f>
        <v/>
      </c>
      <c r="AF122" s="187" t="str">
        <f t="shared" si="35"/>
        <v/>
      </c>
      <c r="AG122" s="187" t="str">
        <f>IF(R122&gt;0,(VLOOKUP(N122,ISO!$B$4:$D$43,2,FALSE)),"")</f>
        <v/>
      </c>
      <c r="AH122" s="193" t="str">
        <f t="shared" si="36"/>
        <v/>
      </c>
      <c r="AI122" s="397" t="str">
        <f t="shared" si="37"/>
        <v/>
      </c>
      <c r="AJ122" s="257" t="str">
        <f t="shared" si="38"/>
        <v/>
      </c>
      <c r="AK122" s="257" t="str">
        <f t="shared" si="39"/>
        <v/>
      </c>
      <c r="AL122" s="193" t="str">
        <f t="shared" si="40"/>
        <v>CHECK DATES</v>
      </c>
      <c r="AM122" s="257" t="str">
        <f t="shared" si="41"/>
        <v/>
      </c>
      <c r="AN122" s="288">
        <f t="shared" si="42"/>
        <v>0</v>
      </c>
      <c r="AO122" s="286">
        <v>0</v>
      </c>
      <c r="AP122" s="257">
        <f t="shared" si="43"/>
        <v>0</v>
      </c>
      <c r="AQ122" s="257" t="str">
        <f t="shared" si="44"/>
        <v/>
      </c>
      <c r="AR122" s="257">
        <f t="shared" si="45"/>
        <v>0</v>
      </c>
    </row>
    <row r="123" spans="1:44" x14ac:dyDescent="0.3">
      <c r="A123" s="287">
        <v>110</v>
      </c>
      <c r="B123" s="150"/>
      <c r="C123" s="152"/>
      <c r="D123" s="159"/>
      <c r="E123" s="337"/>
      <c r="F123" s="343" t="str">
        <f>IF(E123="","",LOOKUP(E123,'Work Programme'!$A$8:$A$207,'Work Programme'!$B$8:$B$207))</f>
        <v/>
      </c>
      <c r="G123" s="159"/>
      <c r="H123" s="150"/>
      <c r="I123" s="150"/>
      <c r="J123" s="150"/>
      <c r="K123" s="150"/>
      <c r="L123" s="150"/>
      <c r="M123" s="150"/>
      <c r="N123" s="430"/>
      <c r="O123" s="431"/>
      <c r="P123" s="431"/>
      <c r="Q123" s="160"/>
      <c r="R123" s="160"/>
      <c r="S123" s="160"/>
      <c r="T123" s="255" t="str">
        <f t="shared" si="30"/>
        <v/>
      </c>
      <c r="U123" s="152"/>
      <c r="V123" s="154"/>
      <c r="W123" s="254" t="str">
        <f>IF(V123="","",VLOOKUP(V123,'Overview - Financial Statement'!$A$46:$B$60,2,FALSE))</f>
        <v/>
      </c>
      <c r="X123" s="255" t="str">
        <f t="shared" si="31"/>
        <v/>
      </c>
      <c r="Y123" s="153"/>
      <c r="Z123" s="238">
        <f t="shared" si="32"/>
        <v>0</v>
      </c>
      <c r="AA123" s="193" t="s">
        <v>44</v>
      </c>
      <c r="AB123" s="173"/>
      <c r="AC123" s="193" t="str">
        <f t="shared" si="33"/>
        <v/>
      </c>
      <c r="AD123" s="187" t="str">
        <f t="shared" si="34"/>
        <v/>
      </c>
      <c r="AE123" s="187" t="str">
        <f>IF(S123&gt;0,(VLOOKUP(N123,ISO!$B$4:$D$43,3,FALSE)),"")</f>
        <v/>
      </c>
      <c r="AF123" s="187" t="str">
        <f t="shared" si="35"/>
        <v/>
      </c>
      <c r="AG123" s="187" t="str">
        <f>IF(R123&gt;0,(VLOOKUP(N123,ISO!$B$4:$D$43,2,FALSE)),"")</f>
        <v/>
      </c>
      <c r="AH123" s="193" t="str">
        <f t="shared" si="36"/>
        <v/>
      </c>
      <c r="AI123" s="397" t="str">
        <f t="shared" si="37"/>
        <v/>
      </c>
      <c r="AJ123" s="257" t="str">
        <f t="shared" si="38"/>
        <v/>
      </c>
      <c r="AK123" s="257" t="str">
        <f t="shared" si="39"/>
        <v/>
      </c>
      <c r="AL123" s="193" t="str">
        <f t="shared" si="40"/>
        <v>CHECK DATES</v>
      </c>
      <c r="AM123" s="257" t="str">
        <f t="shared" si="41"/>
        <v/>
      </c>
      <c r="AN123" s="288">
        <f t="shared" si="42"/>
        <v>0</v>
      </c>
      <c r="AO123" s="286">
        <v>0</v>
      </c>
      <c r="AP123" s="257">
        <f t="shared" si="43"/>
        <v>0</v>
      </c>
      <c r="AQ123" s="257" t="str">
        <f t="shared" si="44"/>
        <v/>
      </c>
      <c r="AR123" s="257">
        <f t="shared" si="45"/>
        <v>0</v>
      </c>
    </row>
    <row r="124" spans="1:44" x14ac:dyDescent="0.3">
      <c r="A124" s="287">
        <v>111</v>
      </c>
      <c r="B124" s="150"/>
      <c r="C124" s="152"/>
      <c r="D124" s="159"/>
      <c r="E124" s="337"/>
      <c r="F124" s="343" t="str">
        <f>IF(E124="","",LOOKUP(E124,'Work Programme'!$A$8:$A$207,'Work Programme'!$B$8:$B$207))</f>
        <v/>
      </c>
      <c r="G124" s="159"/>
      <c r="H124" s="150"/>
      <c r="I124" s="150"/>
      <c r="J124" s="150"/>
      <c r="K124" s="150"/>
      <c r="L124" s="150"/>
      <c r="M124" s="150"/>
      <c r="N124" s="430"/>
      <c r="O124" s="431"/>
      <c r="P124" s="431"/>
      <c r="Q124" s="160"/>
      <c r="R124" s="160"/>
      <c r="S124" s="160"/>
      <c r="T124" s="255" t="str">
        <f t="shared" si="30"/>
        <v/>
      </c>
      <c r="U124" s="152"/>
      <c r="V124" s="154"/>
      <c r="W124" s="254" t="str">
        <f>IF(V124="","",VLOOKUP(V124,'Overview - Financial Statement'!$A$46:$B$60,2,FALSE))</f>
        <v/>
      </c>
      <c r="X124" s="255" t="str">
        <f t="shared" si="31"/>
        <v/>
      </c>
      <c r="Y124" s="153"/>
      <c r="Z124" s="238">
        <f t="shared" si="32"/>
        <v>0</v>
      </c>
      <c r="AA124" s="193" t="s">
        <v>44</v>
      </c>
      <c r="AB124" s="173"/>
      <c r="AC124" s="193" t="str">
        <f t="shared" si="33"/>
        <v/>
      </c>
      <c r="AD124" s="187" t="str">
        <f t="shared" si="34"/>
        <v/>
      </c>
      <c r="AE124" s="187" t="str">
        <f>IF(S124&gt;0,(VLOOKUP(N124,ISO!$B$4:$D$43,3,FALSE)),"")</f>
        <v/>
      </c>
      <c r="AF124" s="187" t="str">
        <f t="shared" si="35"/>
        <v/>
      </c>
      <c r="AG124" s="187" t="str">
        <f>IF(R124&gt;0,(VLOOKUP(N124,ISO!$B$4:$D$43,2,FALSE)),"")</f>
        <v/>
      </c>
      <c r="AH124" s="193" t="str">
        <f t="shared" si="36"/>
        <v/>
      </c>
      <c r="AI124" s="397" t="str">
        <f t="shared" si="37"/>
        <v/>
      </c>
      <c r="AJ124" s="257" t="str">
        <f t="shared" si="38"/>
        <v/>
      </c>
      <c r="AK124" s="257" t="str">
        <f t="shared" si="39"/>
        <v/>
      </c>
      <c r="AL124" s="193" t="str">
        <f t="shared" si="40"/>
        <v>CHECK DATES</v>
      </c>
      <c r="AM124" s="257" t="str">
        <f t="shared" si="41"/>
        <v/>
      </c>
      <c r="AN124" s="288">
        <f t="shared" si="42"/>
        <v>0</v>
      </c>
      <c r="AO124" s="286">
        <v>0</v>
      </c>
      <c r="AP124" s="257">
        <f t="shared" si="43"/>
        <v>0</v>
      </c>
      <c r="AQ124" s="257" t="str">
        <f t="shared" si="44"/>
        <v/>
      </c>
      <c r="AR124" s="257">
        <f t="shared" si="45"/>
        <v>0</v>
      </c>
    </row>
    <row r="125" spans="1:44" x14ac:dyDescent="0.3">
      <c r="A125" s="287">
        <v>112</v>
      </c>
      <c r="B125" s="150"/>
      <c r="C125" s="152"/>
      <c r="D125" s="159"/>
      <c r="E125" s="337"/>
      <c r="F125" s="343" t="str">
        <f>IF(E125="","",LOOKUP(E125,'Work Programme'!$A$8:$A$207,'Work Programme'!$B$8:$B$207))</f>
        <v/>
      </c>
      <c r="G125" s="159"/>
      <c r="H125" s="150"/>
      <c r="I125" s="150"/>
      <c r="J125" s="150"/>
      <c r="K125" s="150"/>
      <c r="L125" s="150"/>
      <c r="M125" s="150"/>
      <c r="N125" s="430"/>
      <c r="O125" s="431"/>
      <c r="P125" s="431"/>
      <c r="Q125" s="160"/>
      <c r="R125" s="160"/>
      <c r="S125" s="160"/>
      <c r="T125" s="255" t="str">
        <f t="shared" si="30"/>
        <v/>
      </c>
      <c r="U125" s="152"/>
      <c r="V125" s="154"/>
      <c r="W125" s="254" t="str">
        <f>IF(V125="","",VLOOKUP(V125,'Overview - Financial Statement'!$A$46:$B$60,2,FALSE))</f>
        <v/>
      </c>
      <c r="X125" s="255" t="str">
        <f t="shared" si="31"/>
        <v/>
      </c>
      <c r="Y125" s="153"/>
      <c r="Z125" s="238">
        <f t="shared" si="32"/>
        <v>0</v>
      </c>
      <c r="AA125" s="193" t="s">
        <v>44</v>
      </c>
      <c r="AB125" s="173"/>
      <c r="AC125" s="193" t="str">
        <f t="shared" si="33"/>
        <v/>
      </c>
      <c r="AD125" s="187" t="str">
        <f t="shared" si="34"/>
        <v/>
      </c>
      <c r="AE125" s="187" t="str">
        <f>IF(S125&gt;0,(VLOOKUP(N125,ISO!$B$4:$D$43,3,FALSE)),"")</f>
        <v/>
      </c>
      <c r="AF125" s="187" t="str">
        <f t="shared" si="35"/>
        <v/>
      </c>
      <c r="AG125" s="187" t="str">
        <f>IF(R125&gt;0,(VLOOKUP(N125,ISO!$B$4:$D$43,2,FALSE)),"")</f>
        <v/>
      </c>
      <c r="AH125" s="193" t="str">
        <f t="shared" si="36"/>
        <v/>
      </c>
      <c r="AI125" s="397" t="str">
        <f t="shared" si="37"/>
        <v/>
      </c>
      <c r="AJ125" s="257" t="str">
        <f t="shared" si="38"/>
        <v/>
      </c>
      <c r="AK125" s="257" t="str">
        <f t="shared" si="39"/>
        <v/>
      </c>
      <c r="AL125" s="193" t="str">
        <f t="shared" si="40"/>
        <v>CHECK DATES</v>
      </c>
      <c r="AM125" s="257" t="str">
        <f t="shared" si="41"/>
        <v/>
      </c>
      <c r="AN125" s="288">
        <f t="shared" si="42"/>
        <v>0</v>
      </c>
      <c r="AO125" s="286">
        <v>0</v>
      </c>
      <c r="AP125" s="257">
        <f t="shared" si="43"/>
        <v>0</v>
      </c>
      <c r="AQ125" s="257" t="str">
        <f t="shared" si="44"/>
        <v/>
      </c>
      <c r="AR125" s="257">
        <f t="shared" si="45"/>
        <v>0</v>
      </c>
    </row>
    <row r="126" spans="1:44" x14ac:dyDescent="0.3">
      <c r="A126" s="287">
        <v>113</v>
      </c>
      <c r="B126" s="150"/>
      <c r="C126" s="152"/>
      <c r="D126" s="159"/>
      <c r="E126" s="337"/>
      <c r="F126" s="343" t="str">
        <f>IF(E126="","",LOOKUP(E126,'Work Programme'!$A$8:$A$207,'Work Programme'!$B$8:$B$207))</f>
        <v/>
      </c>
      <c r="G126" s="159"/>
      <c r="H126" s="150"/>
      <c r="I126" s="150"/>
      <c r="J126" s="150"/>
      <c r="K126" s="150"/>
      <c r="L126" s="150"/>
      <c r="M126" s="150"/>
      <c r="N126" s="430"/>
      <c r="O126" s="431"/>
      <c r="P126" s="431"/>
      <c r="Q126" s="160"/>
      <c r="R126" s="160"/>
      <c r="S126" s="160"/>
      <c r="T126" s="255" t="str">
        <f t="shared" si="30"/>
        <v/>
      </c>
      <c r="U126" s="152"/>
      <c r="V126" s="154"/>
      <c r="W126" s="254" t="str">
        <f>IF(V126="","",VLOOKUP(V126,'Overview - Financial Statement'!$A$46:$B$60,2,FALSE))</f>
        <v/>
      </c>
      <c r="X126" s="255" t="str">
        <f t="shared" si="31"/>
        <v/>
      </c>
      <c r="Y126" s="153"/>
      <c r="Z126" s="238">
        <f t="shared" si="32"/>
        <v>0</v>
      </c>
      <c r="AA126" s="193" t="s">
        <v>44</v>
      </c>
      <c r="AB126" s="173"/>
      <c r="AC126" s="193" t="str">
        <f t="shared" si="33"/>
        <v/>
      </c>
      <c r="AD126" s="187" t="str">
        <f t="shared" si="34"/>
        <v/>
      </c>
      <c r="AE126" s="187" t="str">
        <f>IF(S126&gt;0,(VLOOKUP(N126,ISO!$B$4:$D$43,3,FALSE)),"")</f>
        <v/>
      </c>
      <c r="AF126" s="187" t="str">
        <f t="shared" si="35"/>
        <v/>
      </c>
      <c r="AG126" s="187" t="str">
        <f>IF(R126&gt;0,(VLOOKUP(N126,ISO!$B$4:$D$43,2,FALSE)),"")</f>
        <v/>
      </c>
      <c r="AH126" s="193" t="str">
        <f t="shared" si="36"/>
        <v/>
      </c>
      <c r="AI126" s="397" t="str">
        <f t="shared" si="37"/>
        <v/>
      </c>
      <c r="AJ126" s="257" t="str">
        <f t="shared" si="38"/>
        <v/>
      </c>
      <c r="AK126" s="257" t="str">
        <f t="shared" si="39"/>
        <v/>
      </c>
      <c r="AL126" s="193" t="str">
        <f t="shared" si="40"/>
        <v>CHECK DATES</v>
      </c>
      <c r="AM126" s="257" t="str">
        <f t="shared" si="41"/>
        <v/>
      </c>
      <c r="AN126" s="288">
        <f t="shared" si="42"/>
        <v>0</v>
      </c>
      <c r="AO126" s="286">
        <v>0</v>
      </c>
      <c r="AP126" s="257">
        <f t="shared" si="43"/>
        <v>0</v>
      </c>
      <c r="AQ126" s="257" t="str">
        <f t="shared" si="44"/>
        <v/>
      </c>
      <c r="AR126" s="257">
        <f t="shared" si="45"/>
        <v>0</v>
      </c>
    </row>
    <row r="127" spans="1:44" x14ac:dyDescent="0.3">
      <c r="A127" s="287">
        <v>114</v>
      </c>
      <c r="B127" s="150"/>
      <c r="C127" s="152"/>
      <c r="D127" s="159"/>
      <c r="E127" s="337"/>
      <c r="F127" s="343" t="str">
        <f>IF(E127="","",LOOKUP(E127,'Work Programme'!$A$8:$A$207,'Work Programme'!$B$8:$B$207))</f>
        <v/>
      </c>
      <c r="G127" s="159"/>
      <c r="H127" s="150"/>
      <c r="I127" s="150"/>
      <c r="J127" s="150"/>
      <c r="K127" s="150"/>
      <c r="L127" s="150"/>
      <c r="M127" s="150"/>
      <c r="N127" s="430"/>
      <c r="O127" s="431"/>
      <c r="P127" s="431"/>
      <c r="Q127" s="160"/>
      <c r="R127" s="160"/>
      <c r="S127" s="160"/>
      <c r="T127" s="255" t="str">
        <f t="shared" si="30"/>
        <v/>
      </c>
      <c r="U127" s="152"/>
      <c r="V127" s="154"/>
      <c r="W127" s="254" t="str">
        <f>IF(V127="","",VLOOKUP(V127,'Overview - Financial Statement'!$A$46:$B$60,2,FALSE))</f>
        <v/>
      </c>
      <c r="X127" s="255" t="str">
        <f t="shared" si="31"/>
        <v/>
      </c>
      <c r="Y127" s="153"/>
      <c r="Z127" s="238">
        <f t="shared" si="32"/>
        <v>0</v>
      </c>
      <c r="AA127" s="193" t="s">
        <v>44</v>
      </c>
      <c r="AB127" s="173"/>
      <c r="AC127" s="193" t="str">
        <f t="shared" si="33"/>
        <v/>
      </c>
      <c r="AD127" s="187" t="str">
        <f t="shared" si="34"/>
        <v/>
      </c>
      <c r="AE127" s="187" t="str">
        <f>IF(S127&gt;0,(VLOOKUP(N127,ISO!$B$4:$D$43,3,FALSE)),"")</f>
        <v/>
      </c>
      <c r="AF127" s="187" t="str">
        <f t="shared" si="35"/>
        <v/>
      </c>
      <c r="AG127" s="187" t="str">
        <f>IF(R127&gt;0,(VLOOKUP(N127,ISO!$B$4:$D$43,2,FALSE)),"")</f>
        <v/>
      </c>
      <c r="AH127" s="193" t="str">
        <f t="shared" si="36"/>
        <v/>
      </c>
      <c r="AI127" s="397" t="str">
        <f t="shared" si="37"/>
        <v/>
      </c>
      <c r="AJ127" s="257" t="str">
        <f t="shared" si="38"/>
        <v/>
      </c>
      <c r="AK127" s="257" t="str">
        <f t="shared" si="39"/>
        <v/>
      </c>
      <c r="AL127" s="193" t="str">
        <f t="shared" si="40"/>
        <v>CHECK DATES</v>
      </c>
      <c r="AM127" s="257" t="str">
        <f t="shared" si="41"/>
        <v/>
      </c>
      <c r="AN127" s="288">
        <f t="shared" si="42"/>
        <v>0</v>
      </c>
      <c r="AO127" s="286">
        <v>0</v>
      </c>
      <c r="AP127" s="257">
        <f t="shared" si="43"/>
        <v>0</v>
      </c>
      <c r="AQ127" s="257" t="str">
        <f t="shared" si="44"/>
        <v/>
      </c>
      <c r="AR127" s="257">
        <f t="shared" si="45"/>
        <v>0</v>
      </c>
    </row>
    <row r="128" spans="1:44" x14ac:dyDescent="0.3">
      <c r="A128" s="287">
        <v>115</v>
      </c>
      <c r="B128" s="150"/>
      <c r="C128" s="152"/>
      <c r="D128" s="159"/>
      <c r="E128" s="337"/>
      <c r="F128" s="343" t="str">
        <f>IF(E128="","",LOOKUP(E128,'Work Programme'!$A$8:$A$207,'Work Programme'!$B$8:$B$207))</f>
        <v/>
      </c>
      <c r="G128" s="159"/>
      <c r="H128" s="150"/>
      <c r="I128" s="150"/>
      <c r="J128" s="150"/>
      <c r="K128" s="150"/>
      <c r="L128" s="150"/>
      <c r="M128" s="150"/>
      <c r="N128" s="430"/>
      <c r="O128" s="431"/>
      <c r="P128" s="431"/>
      <c r="Q128" s="160"/>
      <c r="R128" s="160"/>
      <c r="S128" s="160"/>
      <c r="T128" s="255" t="str">
        <f t="shared" si="30"/>
        <v/>
      </c>
      <c r="U128" s="152"/>
      <c r="V128" s="154"/>
      <c r="W128" s="254" t="str">
        <f>IF(V128="","",VLOOKUP(V128,'Overview - Financial Statement'!$A$46:$B$60,2,FALSE))</f>
        <v/>
      </c>
      <c r="X128" s="255" t="str">
        <f t="shared" si="31"/>
        <v/>
      </c>
      <c r="Y128" s="153"/>
      <c r="Z128" s="238">
        <f t="shared" si="32"/>
        <v>0</v>
      </c>
      <c r="AA128" s="193" t="s">
        <v>44</v>
      </c>
      <c r="AB128" s="173"/>
      <c r="AC128" s="193" t="str">
        <f t="shared" si="33"/>
        <v/>
      </c>
      <c r="AD128" s="187" t="str">
        <f t="shared" si="34"/>
        <v/>
      </c>
      <c r="AE128" s="187" t="str">
        <f>IF(S128&gt;0,(VLOOKUP(N128,ISO!$B$4:$D$43,3,FALSE)),"")</f>
        <v/>
      </c>
      <c r="AF128" s="187" t="str">
        <f t="shared" si="35"/>
        <v/>
      </c>
      <c r="AG128" s="187" t="str">
        <f>IF(R128&gt;0,(VLOOKUP(N128,ISO!$B$4:$D$43,2,FALSE)),"")</f>
        <v/>
      </c>
      <c r="AH128" s="193" t="str">
        <f t="shared" si="36"/>
        <v/>
      </c>
      <c r="AI128" s="397" t="str">
        <f t="shared" si="37"/>
        <v/>
      </c>
      <c r="AJ128" s="257" t="str">
        <f t="shared" si="38"/>
        <v/>
      </c>
      <c r="AK128" s="257" t="str">
        <f t="shared" si="39"/>
        <v/>
      </c>
      <c r="AL128" s="193" t="str">
        <f t="shared" si="40"/>
        <v>CHECK DATES</v>
      </c>
      <c r="AM128" s="257" t="str">
        <f t="shared" si="41"/>
        <v/>
      </c>
      <c r="AN128" s="288">
        <f t="shared" si="42"/>
        <v>0</v>
      </c>
      <c r="AO128" s="286">
        <v>0</v>
      </c>
      <c r="AP128" s="257">
        <f t="shared" si="43"/>
        <v>0</v>
      </c>
      <c r="AQ128" s="257" t="str">
        <f t="shared" si="44"/>
        <v/>
      </c>
      <c r="AR128" s="257">
        <f t="shared" si="45"/>
        <v>0</v>
      </c>
    </row>
    <row r="129" spans="1:44" x14ac:dyDescent="0.3">
      <c r="A129" s="287">
        <v>116</v>
      </c>
      <c r="B129" s="150"/>
      <c r="C129" s="152"/>
      <c r="D129" s="159"/>
      <c r="E129" s="337"/>
      <c r="F129" s="343" t="str">
        <f>IF(E129="","",LOOKUP(E129,'Work Programme'!$A$8:$A$207,'Work Programme'!$B$8:$B$207))</f>
        <v/>
      </c>
      <c r="G129" s="159"/>
      <c r="H129" s="150"/>
      <c r="I129" s="150"/>
      <c r="J129" s="150"/>
      <c r="K129" s="150"/>
      <c r="L129" s="150"/>
      <c r="M129" s="150"/>
      <c r="N129" s="430"/>
      <c r="O129" s="431"/>
      <c r="P129" s="431"/>
      <c r="Q129" s="160"/>
      <c r="R129" s="160"/>
      <c r="S129" s="160"/>
      <c r="T129" s="255" t="str">
        <f t="shared" si="30"/>
        <v/>
      </c>
      <c r="U129" s="152"/>
      <c r="V129" s="154"/>
      <c r="W129" s="254" t="str">
        <f>IF(V129="","",VLOOKUP(V129,'Overview - Financial Statement'!$A$46:$B$60,2,FALSE))</f>
        <v/>
      </c>
      <c r="X129" s="255" t="str">
        <f t="shared" si="31"/>
        <v/>
      </c>
      <c r="Y129" s="153"/>
      <c r="Z129" s="238">
        <f t="shared" si="32"/>
        <v>0</v>
      </c>
      <c r="AA129" s="193" t="s">
        <v>44</v>
      </c>
      <c r="AB129" s="173"/>
      <c r="AC129" s="193" t="str">
        <f t="shared" si="33"/>
        <v/>
      </c>
      <c r="AD129" s="187" t="str">
        <f t="shared" si="34"/>
        <v/>
      </c>
      <c r="AE129" s="187" t="str">
        <f>IF(S129&gt;0,(VLOOKUP(N129,ISO!$B$4:$D$43,3,FALSE)),"")</f>
        <v/>
      </c>
      <c r="AF129" s="187" t="str">
        <f t="shared" si="35"/>
        <v/>
      </c>
      <c r="AG129" s="187" t="str">
        <f>IF(R129&gt;0,(VLOOKUP(N129,ISO!$B$4:$D$43,2,FALSE)),"")</f>
        <v/>
      </c>
      <c r="AH129" s="193" t="str">
        <f t="shared" si="36"/>
        <v/>
      </c>
      <c r="AI129" s="397" t="str">
        <f t="shared" si="37"/>
        <v/>
      </c>
      <c r="AJ129" s="257" t="str">
        <f t="shared" si="38"/>
        <v/>
      </c>
      <c r="AK129" s="257" t="str">
        <f t="shared" si="39"/>
        <v/>
      </c>
      <c r="AL129" s="193" t="str">
        <f t="shared" si="40"/>
        <v>CHECK DATES</v>
      </c>
      <c r="AM129" s="257" t="str">
        <f t="shared" si="41"/>
        <v/>
      </c>
      <c r="AN129" s="288">
        <f t="shared" si="42"/>
        <v>0</v>
      </c>
      <c r="AO129" s="286">
        <v>0</v>
      </c>
      <c r="AP129" s="257">
        <f t="shared" si="43"/>
        <v>0</v>
      </c>
      <c r="AQ129" s="257" t="str">
        <f t="shared" si="44"/>
        <v/>
      </c>
      <c r="AR129" s="257">
        <f t="shared" si="45"/>
        <v>0</v>
      </c>
    </row>
    <row r="130" spans="1:44" x14ac:dyDescent="0.3">
      <c r="A130" s="287">
        <v>117</v>
      </c>
      <c r="B130" s="150"/>
      <c r="C130" s="152"/>
      <c r="D130" s="159"/>
      <c r="E130" s="337"/>
      <c r="F130" s="343" t="str">
        <f>IF(E130="","",LOOKUP(E130,'Work Programme'!$A$8:$A$207,'Work Programme'!$B$8:$B$207))</f>
        <v/>
      </c>
      <c r="G130" s="159"/>
      <c r="H130" s="150"/>
      <c r="I130" s="150"/>
      <c r="J130" s="150"/>
      <c r="K130" s="150"/>
      <c r="L130" s="150"/>
      <c r="M130" s="150"/>
      <c r="N130" s="430"/>
      <c r="O130" s="431"/>
      <c r="P130" s="431"/>
      <c r="Q130" s="160"/>
      <c r="R130" s="160"/>
      <c r="S130" s="160"/>
      <c r="T130" s="255" t="str">
        <f t="shared" si="30"/>
        <v/>
      </c>
      <c r="U130" s="152"/>
      <c r="V130" s="154"/>
      <c r="W130" s="254" t="str">
        <f>IF(V130="","",VLOOKUP(V130,'Overview - Financial Statement'!$A$46:$B$60,2,FALSE))</f>
        <v/>
      </c>
      <c r="X130" s="255" t="str">
        <f t="shared" si="31"/>
        <v/>
      </c>
      <c r="Y130" s="153"/>
      <c r="Z130" s="238">
        <f t="shared" si="32"/>
        <v>0</v>
      </c>
      <c r="AA130" s="193" t="s">
        <v>44</v>
      </c>
      <c r="AB130" s="173"/>
      <c r="AC130" s="193" t="str">
        <f t="shared" si="33"/>
        <v/>
      </c>
      <c r="AD130" s="187" t="str">
        <f t="shared" si="34"/>
        <v/>
      </c>
      <c r="AE130" s="187" t="str">
        <f>IF(S130&gt;0,(VLOOKUP(N130,ISO!$B$4:$D$43,3,FALSE)),"")</f>
        <v/>
      </c>
      <c r="AF130" s="187" t="str">
        <f t="shared" si="35"/>
        <v/>
      </c>
      <c r="AG130" s="187" t="str">
        <f>IF(R130&gt;0,(VLOOKUP(N130,ISO!$B$4:$D$43,2,FALSE)),"")</f>
        <v/>
      </c>
      <c r="AH130" s="193" t="str">
        <f t="shared" si="36"/>
        <v/>
      </c>
      <c r="AI130" s="397" t="str">
        <f t="shared" si="37"/>
        <v/>
      </c>
      <c r="AJ130" s="257" t="str">
        <f t="shared" si="38"/>
        <v/>
      </c>
      <c r="AK130" s="257" t="str">
        <f t="shared" si="39"/>
        <v/>
      </c>
      <c r="AL130" s="193" t="str">
        <f t="shared" si="40"/>
        <v>CHECK DATES</v>
      </c>
      <c r="AM130" s="257" t="str">
        <f t="shared" si="41"/>
        <v/>
      </c>
      <c r="AN130" s="288">
        <f t="shared" si="42"/>
        <v>0</v>
      </c>
      <c r="AO130" s="286">
        <v>0</v>
      </c>
      <c r="AP130" s="257">
        <f t="shared" si="43"/>
        <v>0</v>
      </c>
      <c r="AQ130" s="257" t="str">
        <f t="shared" si="44"/>
        <v/>
      </c>
      <c r="AR130" s="257">
        <f t="shared" si="45"/>
        <v>0</v>
      </c>
    </row>
    <row r="131" spans="1:44" x14ac:dyDescent="0.3">
      <c r="A131" s="287">
        <v>118</v>
      </c>
      <c r="B131" s="150"/>
      <c r="C131" s="152"/>
      <c r="D131" s="159"/>
      <c r="E131" s="337"/>
      <c r="F131" s="343" t="str">
        <f>IF(E131="","",LOOKUP(E131,'Work Programme'!$A$8:$A$207,'Work Programme'!$B$8:$B$207))</f>
        <v/>
      </c>
      <c r="G131" s="159"/>
      <c r="H131" s="150"/>
      <c r="I131" s="150"/>
      <c r="J131" s="150"/>
      <c r="K131" s="150"/>
      <c r="L131" s="150"/>
      <c r="M131" s="150"/>
      <c r="N131" s="430"/>
      <c r="O131" s="431"/>
      <c r="P131" s="431"/>
      <c r="Q131" s="160"/>
      <c r="R131" s="160"/>
      <c r="S131" s="160"/>
      <c r="T131" s="255" t="str">
        <f t="shared" si="30"/>
        <v/>
      </c>
      <c r="U131" s="152"/>
      <c r="V131" s="154"/>
      <c r="W131" s="254" t="str">
        <f>IF(V131="","",VLOOKUP(V131,'Overview - Financial Statement'!$A$46:$B$60,2,FALSE))</f>
        <v/>
      </c>
      <c r="X131" s="255" t="str">
        <f t="shared" si="31"/>
        <v/>
      </c>
      <c r="Y131" s="153"/>
      <c r="Z131" s="238">
        <f t="shared" si="32"/>
        <v>0</v>
      </c>
      <c r="AA131" s="193" t="s">
        <v>44</v>
      </c>
      <c r="AB131" s="173"/>
      <c r="AC131" s="193" t="str">
        <f t="shared" si="33"/>
        <v/>
      </c>
      <c r="AD131" s="187" t="str">
        <f t="shared" si="34"/>
        <v/>
      </c>
      <c r="AE131" s="187" t="str">
        <f>IF(S131&gt;0,(VLOOKUP(N131,ISO!$B$4:$D$43,3,FALSE)),"")</f>
        <v/>
      </c>
      <c r="AF131" s="187" t="str">
        <f t="shared" si="35"/>
        <v/>
      </c>
      <c r="AG131" s="187" t="str">
        <f>IF(R131&gt;0,(VLOOKUP(N131,ISO!$B$4:$D$43,2,FALSE)),"")</f>
        <v/>
      </c>
      <c r="AH131" s="193" t="str">
        <f t="shared" si="36"/>
        <v/>
      </c>
      <c r="AI131" s="397" t="str">
        <f t="shared" si="37"/>
        <v/>
      </c>
      <c r="AJ131" s="257" t="str">
        <f t="shared" si="38"/>
        <v/>
      </c>
      <c r="AK131" s="257" t="str">
        <f t="shared" si="39"/>
        <v/>
      </c>
      <c r="AL131" s="193" t="str">
        <f t="shared" si="40"/>
        <v>CHECK DATES</v>
      </c>
      <c r="AM131" s="257" t="str">
        <f t="shared" si="41"/>
        <v/>
      </c>
      <c r="AN131" s="288">
        <f t="shared" si="42"/>
        <v>0</v>
      </c>
      <c r="AO131" s="286">
        <v>0</v>
      </c>
      <c r="AP131" s="257">
        <f t="shared" si="43"/>
        <v>0</v>
      </c>
      <c r="AQ131" s="257" t="str">
        <f t="shared" si="44"/>
        <v/>
      </c>
      <c r="AR131" s="257">
        <f t="shared" si="45"/>
        <v>0</v>
      </c>
    </row>
    <row r="132" spans="1:44" x14ac:dyDescent="0.3">
      <c r="A132" s="287">
        <v>119</v>
      </c>
      <c r="B132" s="150"/>
      <c r="C132" s="152"/>
      <c r="D132" s="159"/>
      <c r="E132" s="337"/>
      <c r="F132" s="343" t="str">
        <f>IF(E132="","",LOOKUP(E132,'Work Programme'!$A$8:$A$207,'Work Programme'!$B$8:$B$207))</f>
        <v/>
      </c>
      <c r="G132" s="159"/>
      <c r="H132" s="150"/>
      <c r="I132" s="150"/>
      <c r="J132" s="150"/>
      <c r="K132" s="150"/>
      <c r="L132" s="150"/>
      <c r="M132" s="150"/>
      <c r="N132" s="430"/>
      <c r="O132" s="431"/>
      <c r="P132" s="431"/>
      <c r="Q132" s="160"/>
      <c r="R132" s="160"/>
      <c r="S132" s="160"/>
      <c r="T132" s="255" t="str">
        <f t="shared" si="30"/>
        <v/>
      </c>
      <c r="U132" s="152"/>
      <c r="V132" s="154"/>
      <c r="W132" s="254" t="str">
        <f>IF(V132="","",VLOOKUP(V132,'Overview - Financial Statement'!$A$46:$B$60,2,FALSE))</f>
        <v/>
      </c>
      <c r="X132" s="255" t="str">
        <f t="shared" si="31"/>
        <v/>
      </c>
      <c r="Y132" s="153"/>
      <c r="Z132" s="238">
        <f t="shared" si="32"/>
        <v>0</v>
      </c>
      <c r="AA132" s="193" t="s">
        <v>44</v>
      </c>
      <c r="AB132" s="173"/>
      <c r="AC132" s="193" t="str">
        <f t="shared" si="33"/>
        <v/>
      </c>
      <c r="AD132" s="187" t="str">
        <f t="shared" si="34"/>
        <v/>
      </c>
      <c r="AE132" s="187" t="str">
        <f>IF(S132&gt;0,(VLOOKUP(N132,ISO!$B$4:$D$43,3,FALSE)),"")</f>
        <v/>
      </c>
      <c r="AF132" s="187" t="str">
        <f t="shared" si="35"/>
        <v/>
      </c>
      <c r="AG132" s="187" t="str">
        <f>IF(R132&gt;0,(VLOOKUP(N132,ISO!$B$4:$D$43,2,FALSE)),"")</f>
        <v/>
      </c>
      <c r="AH132" s="193" t="str">
        <f t="shared" si="36"/>
        <v/>
      </c>
      <c r="AI132" s="397" t="str">
        <f t="shared" si="37"/>
        <v/>
      </c>
      <c r="AJ132" s="257" t="str">
        <f t="shared" si="38"/>
        <v/>
      </c>
      <c r="AK132" s="257" t="str">
        <f t="shared" si="39"/>
        <v/>
      </c>
      <c r="AL132" s="193" t="str">
        <f t="shared" si="40"/>
        <v>CHECK DATES</v>
      </c>
      <c r="AM132" s="257" t="str">
        <f t="shared" si="41"/>
        <v/>
      </c>
      <c r="AN132" s="288">
        <f t="shared" si="42"/>
        <v>0</v>
      </c>
      <c r="AO132" s="286">
        <v>0</v>
      </c>
      <c r="AP132" s="257">
        <f t="shared" si="43"/>
        <v>0</v>
      </c>
      <c r="AQ132" s="257" t="str">
        <f t="shared" si="44"/>
        <v/>
      </c>
      <c r="AR132" s="257">
        <f t="shared" si="45"/>
        <v>0</v>
      </c>
    </row>
    <row r="133" spans="1:44" x14ac:dyDescent="0.3">
      <c r="A133" s="287">
        <v>120</v>
      </c>
      <c r="B133" s="150"/>
      <c r="C133" s="152"/>
      <c r="D133" s="159"/>
      <c r="E133" s="337"/>
      <c r="F133" s="343" t="str">
        <f>IF(E133="","",LOOKUP(E133,'Work Programme'!$A$8:$A$207,'Work Programme'!$B$8:$B$207))</f>
        <v/>
      </c>
      <c r="G133" s="159"/>
      <c r="H133" s="150"/>
      <c r="I133" s="150"/>
      <c r="J133" s="150"/>
      <c r="K133" s="150"/>
      <c r="L133" s="150"/>
      <c r="M133" s="150"/>
      <c r="N133" s="430"/>
      <c r="O133" s="431"/>
      <c r="P133" s="431"/>
      <c r="Q133" s="160"/>
      <c r="R133" s="160"/>
      <c r="S133" s="160"/>
      <c r="T133" s="255" t="str">
        <f t="shared" si="30"/>
        <v/>
      </c>
      <c r="U133" s="152"/>
      <c r="V133" s="154"/>
      <c r="W133" s="254" t="str">
        <f>IF(V133="","",VLOOKUP(V133,'Overview - Financial Statement'!$A$46:$B$60,2,FALSE))</f>
        <v/>
      </c>
      <c r="X133" s="255" t="str">
        <f t="shared" si="31"/>
        <v/>
      </c>
      <c r="Y133" s="153"/>
      <c r="Z133" s="238">
        <f t="shared" si="32"/>
        <v>0</v>
      </c>
      <c r="AA133" s="193" t="s">
        <v>44</v>
      </c>
      <c r="AB133" s="173"/>
      <c r="AC133" s="193" t="str">
        <f t="shared" si="33"/>
        <v/>
      </c>
      <c r="AD133" s="187" t="str">
        <f t="shared" si="34"/>
        <v/>
      </c>
      <c r="AE133" s="187" t="str">
        <f>IF(S133&gt;0,(VLOOKUP(N133,ISO!$B$4:$D$43,3,FALSE)),"")</f>
        <v/>
      </c>
      <c r="AF133" s="187" t="str">
        <f t="shared" si="35"/>
        <v/>
      </c>
      <c r="AG133" s="187" t="str">
        <f>IF(R133&gt;0,(VLOOKUP(N133,ISO!$B$4:$D$43,2,FALSE)),"")</f>
        <v/>
      </c>
      <c r="AH133" s="193" t="str">
        <f t="shared" si="36"/>
        <v/>
      </c>
      <c r="AI133" s="397" t="str">
        <f t="shared" si="37"/>
        <v/>
      </c>
      <c r="AJ133" s="257" t="str">
        <f t="shared" si="38"/>
        <v/>
      </c>
      <c r="AK133" s="257" t="str">
        <f t="shared" si="39"/>
        <v/>
      </c>
      <c r="AL133" s="193" t="str">
        <f t="shared" si="40"/>
        <v>CHECK DATES</v>
      </c>
      <c r="AM133" s="257" t="str">
        <f t="shared" si="41"/>
        <v/>
      </c>
      <c r="AN133" s="288">
        <f t="shared" si="42"/>
        <v>0</v>
      </c>
      <c r="AO133" s="286">
        <v>0</v>
      </c>
      <c r="AP133" s="257">
        <f t="shared" si="43"/>
        <v>0</v>
      </c>
      <c r="AQ133" s="257" t="str">
        <f t="shared" si="44"/>
        <v/>
      </c>
      <c r="AR133" s="257">
        <f t="shared" si="45"/>
        <v>0</v>
      </c>
    </row>
    <row r="134" spans="1:44" x14ac:dyDescent="0.3">
      <c r="A134" s="287">
        <v>121</v>
      </c>
      <c r="B134" s="150"/>
      <c r="C134" s="152"/>
      <c r="D134" s="159"/>
      <c r="E134" s="337"/>
      <c r="F134" s="343" t="str">
        <f>IF(E134="","",LOOKUP(E134,'Work Programme'!$A$8:$A$207,'Work Programme'!$B$8:$B$207))</f>
        <v/>
      </c>
      <c r="G134" s="159"/>
      <c r="H134" s="150"/>
      <c r="I134" s="150"/>
      <c r="J134" s="150"/>
      <c r="K134" s="150"/>
      <c r="L134" s="150"/>
      <c r="M134" s="150"/>
      <c r="N134" s="430"/>
      <c r="O134" s="431"/>
      <c r="P134" s="431"/>
      <c r="Q134" s="160"/>
      <c r="R134" s="160"/>
      <c r="S134" s="160"/>
      <c r="T134" s="255" t="str">
        <f t="shared" si="30"/>
        <v/>
      </c>
      <c r="U134" s="152"/>
      <c r="V134" s="154"/>
      <c r="W134" s="254" t="str">
        <f>IF(V134="","",VLOOKUP(V134,'Overview - Financial Statement'!$A$46:$B$60,2,FALSE))</f>
        <v/>
      </c>
      <c r="X134" s="255" t="str">
        <f t="shared" si="31"/>
        <v/>
      </c>
      <c r="Y134" s="153"/>
      <c r="Z134" s="238">
        <f t="shared" si="32"/>
        <v>0</v>
      </c>
      <c r="AA134" s="193" t="s">
        <v>44</v>
      </c>
      <c r="AB134" s="173"/>
      <c r="AC134" s="193" t="str">
        <f t="shared" si="33"/>
        <v/>
      </c>
      <c r="AD134" s="187" t="str">
        <f t="shared" si="34"/>
        <v/>
      </c>
      <c r="AE134" s="187" t="str">
        <f>IF(S134&gt;0,(VLOOKUP(N134,ISO!$B$4:$D$43,3,FALSE)),"")</f>
        <v/>
      </c>
      <c r="AF134" s="187" t="str">
        <f t="shared" si="35"/>
        <v/>
      </c>
      <c r="AG134" s="187" t="str">
        <f>IF(R134&gt;0,(VLOOKUP(N134,ISO!$B$4:$D$43,2,FALSE)),"")</f>
        <v/>
      </c>
      <c r="AH134" s="193" t="str">
        <f t="shared" si="36"/>
        <v/>
      </c>
      <c r="AI134" s="397" t="str">
        <f t="shared" si="37"/>
        <v/>
      </c>
      <c r="AJ134" s="257" t="str">
        <f t="shared" si="38"/>
        <v/>
      </c>
      <c r="AK134" s="257" t="str">
        <f t="shared" si="39"/>
        <v/>
      </c>
      <c r="AL134" s="193" t="str">
        <f t="shared" si="40"/>
        <v>CHECK DATES</v>
      </c>
      <c r="AM134" s="257" t="str">
        <f t="shared" si="41"/>
        <v/>
      </c>
      <c r="AN134" s="288">
        <f t="shared" si="42"/>
        <v>0</v>
      </c>
      <c r="AO134" s="286">
        <v>0</v>
      </c>
      <c r="AP134" s="257">
        <f t="shared" si="43"/>
        <v>0</v>
      </c>
      <c r="AQ134" s="257" t="str">
        <f t="shared" si="44"/>
        <v/>
      </c>
      <c r="AR134" s="257">
        <f t="shared" si="45"/>
        <v>0</v>
      </c>
    </row>
    <row r="135" spans="1:44" x14ac:dyDescent="0.3">
      <c r="A135" s="287">
        <v>122</v>
      </c>
      <c r="B135" s="150"/>
      <c r="C135" s="152"/>
      <c r="D135" s="159"/>
      <c r="E135" s="337"/>
      <c r="F135" s="343" t="str">
        <f>IF(E135="","",LOOKUP(E135,'Work Programme'!$A$8:$A$207,'Work Programme'!$B$8:$B$207))</f>
        <v/>
      </c>
      <c r="G135" s="159"/>
      <c r="H135" s="150"/>
      <c r="I135" s="150"/>
      <c r="J135" s="150"/>
      <c r="K135" s="150"/>
      <c r="L135" s="150"/>
      <c r="M135" s="150"/>
      <c r="N135" s="430"/>
      <c r="O135" s="431"/>
      <c r="P135" s="431"/>
      <c r="Q135" s="160"/>
      <c r="R135" s="160"/>
      <c r="S135" s="160"/>
      <c r="T135" s="255" t="str">
        <f t="shared" si="30"/>
        <v/>
      </c>
      <c r="U135" s="152"/>
      <c r="V135" s="154"/>
      <c r="W135" s="254" t="str">
        <f>IF(V135="","",VLOOKUP(V135,'Overview - Financial Statement'!$A$46:$B$60,2,FALSE))</f>
        <v/>
      </c>
      <c r="X135" s="255" t="str">
        <f t="shared" si="31"/>
        <v/>
      </c>
      <c r="Y135" s="153"/>
      <c r="Z135" s="238">
        <f t="shared" si="32"/>
        <v>0</v>
      </c>
      <c r="AA135" s="193" t="s">
        <v>44</v>
      </c>
      <c r="AB135" s="173"/>
      <c r="AC135" s="193" t="str">
        <f t="shared" si="33"/>
        <v/>
      </c>
      <c r="AD135" s="187" t="str">
        <f t="shared" si="34"/>
        <v/>
      </c>
      <c r="AE135" s="187" t="str">
        <f>IF(S135&gt;0,(VLOOKUP(N135,ISO!$B$4:$D$43,3,FALSE)),"")</f>
        <v/>
      </c>
      <c r="AF135" s="187" t="str">
        <f t="shared" si="35"/>
        <v/>
      </c>
      <c r="AG135" s="187" t="str">
        <f>IF(R135&gt;0,(VLOOKUP(N135,ISO!$B$4:$D$43,2,FALSE)),"")</f>
        <v/>
      </c>
      <c r="AH135" s="193" t="str">
        <f t="shared" si="36"/>
        <v/>
      </c>
      <c r="AI135" s="397" t="str">
        <f t="shared" si="37"/>
        <v/>
      </c>
      <c r="AJ135" s="257" t="str">
        <f t="shared" si="38"/>
        <v/>
      </c>
      <c r="AK135" s="257" t="str">
        <f t="shared" si="39"/>
        <v/>
      </c>
      <c r="AL135" s="193" t="str">
        <f t="shared" si="40"/>
        <v>CHECK DATES</v>
      </c>
      <c r="AM135" s="257" t="str">
        <f t="shared" si="41"/>
        <v/>
      </c>
      <c r="AN135" s="288">
        <f t="shared" si="42"/>
        <v>0</v>
      </c>
      <c r="AO135" s="286">
        <v>0</v>
      </c>
      <c r="AP135" s="257">
        <f t="shared" si="43"/>
        <v>0</v>
      </c>
      <c r="AQ135" s="257" t="str">
        <f t="shared" si="44"/>
        <v/>
      </c>
      <c r="AR135" s="257">
        <f t="shared" si="45"/>
        <v>0</v>
      </c>
    </row>
    <row r="136" spans="1:44" x14ac:dyDescent="0.3">
      <c r="A136" s="287">
        <v>123</v>
      </c>
      <c r="B136" s="150"/>
      <c r="C136" s="152"/>
      <c r="D136" s="159"/>
      <c r="E136" s="337"/>
      <c r="F136" s="343" t="str">
        <f>IF(E136="","",LOOKUP(E136,'Work Programme'!$A$8:$A$207,'Work Programme'!$B$8:$B$207))</f>
        <v/>
      </c>
      <c r="G136" s="159"/>
      <c r="H136" s="150"/>
      <c r="I136" s="150"/>
      <c r="J136" s="150"/>
      <c r="K136" s="150"/>
      <c r="L136" s="150"/>
      <c r="M136" s="150"/>
      <c r="N136" s="430"/>
      <c r="O136" s="431"/>
      <c r="P136" s="431"/>
      <c r="Q136" s="160"/>
      <c r="R136" s="160"/>
      <c r="S136" s="160"/>
      <c r="T136" s="255" t="str">
        <f t="shared" si="30"/>
        <v/>
      </c>
      <c r="U136" s="152"/>
      <c r="V136" s="154"/>
      <c r="W136" s="254" t="str">
        <f>IF(V136="","",VLOOKUP(V136,'Overview - Financial Statement'!$A$46:$B$60,2,FALSE))</f>
        <v/>
      </c>
      <c r="X136" s="255" t="str">
        <f t="shared" si="31"/>
        <v/>
      </c>
      <c r="Y136" s="153"/>
      <c r="Z136" s="238">
        <f t="shared" si="32"/>
        <v>0</v>
      </c>
      <c r="AA136" s="193" t="s">
        <v>44</v>
      </c>
      <c r="AB136" s="173"/>
      <c r="AC136" s="193" t="str">
        <f t="shared" si="33"/>
        <v/>
      </c>
      <c r="AD136" s="187" t="str">
        <f t="shared" si="34"/>
        <v/>
      </c>
      <c r="AE136" s="187" t="str">
        <f>IF(S136&gt;0,(VLOOKUP(N136,ISO!$B$4:$D$43,3,FALSE)),"")</f>
        <v/>
      </c>
      <c r="AF136" s="187" t="str">
        <f t="shared" si="35"/>
        <v/>
      </c>
      <c r="AG136" s="187" t="str">
        <f>IF(R136&gt;0,(VLOOKUP(N136,ISO!$B$4:$D$43,2,FALSE)),"")</f>
        <v/>
      </c>
      <c r="AH136" s="193" t="str">
        <f t="shared" si="36"/>
        <v/>
      </c>
      <c r="AI136" s="397" t="str">
        <f t="shared" si="37"/>
        <v/>
      </c>
      <c r="AJ136" s="257" t="str">
        <f t="shared" si="38"/>
        <v/>
      </c>
      <c r="AK136" s="257" t="str">
        <f t="shared" si="39"/>
        <v/>
      </c>
      <c r="AL136" s="193" t="str">
        <f t="shared" si="40"/>
        <v>CHECK DATES</v>
      </c>
      <c r="AM136" s="257" t="str">
        <f t="shared" si="41"/>
        <v/>
      </c>
      <c r="AN136" s="288">
        <f t="shared" si="42"/>
        <v>0</v>
      </c>
      <c r="AO136" s="286">
        <v>0</v>
      </c>
      <c r="AP136" s="257">
        <f t="shared" si="43"/>
        <v>0</v>
      </c>
      <c r="AQ136" s="257" t="str">
        <f t="shared" si="44"/>
        <v/>
      </c>
      <c r="AR136" s="257">
        <f t="shared" si="45"/>
        <v>0</v>
      </c>
    </row>
    <row r="137" spans="1:44" x14ac:dyDescent="0.3">
      <c r="A137" s="287">
        <v>124</v>
      </c>
      <c r="B137" s="150"/>
      <c r="C137" s="152"/>
      <c r="D137" s="159"/>
      <c r="E137" s="337"/>
      <c r="F137" s="343" t="str">
        <f>IF(E137="","",LOOKUP(E137,'Work Programme'!$A$8:$A$207,'Work Programme'!$B$8:$B$207))</f>
        <v/>
      </c>
      <c r="G137" s="159"/>
      <c r="H137" s="150"/>
      <c r="I137" s="150"/>
      <c r="J137" s="150"/>
      <c r="K137" s="150"/>
      <c r="L137" s="150"/>
      <c r="M137" s="150"/>
      <c r="N137" s="430"/>
      <c r="O137" s="431"/>
      <c r="P137" s="431"/>
      <c r="Q137" s="160"/>
      <c r="R137" s="160"/>
      <c r="S137" s="160"/>
      <c r="T137" s="255" t="str">
        <f t="shared" si="30"/>
        <v/>
      </c>
      <c r="U137" s="152"/>
      <c r="V137" s="154"/>
      <c r="W137" s="254" t="str">
        <f>IF(V137="","",VLOOKUP(V137,'Overview - Financial Statement'!$A$46:$B$60,2,FALSE))</f>
        <v/>
      </c>
      <c r="X137" s="255" t="str">
        <f t="shared" si="31"/>
        <v/>
      </c>
      <c r="Y137" s="153"/>
      <c r="Z137" s="238">
        <f t="shared" si="32"/>
        <v>0</v>
      </c>
      <c r="AA137" s="193" t="s">
        <v>44</v>
      </c>
      <c r="AB137" s="173"/>
      <c r="AC137" s="193" t="str">
        <f t="shared" si="33"/>
        <v/>
      </c>
      <c r="AD137" s="187" t="str">
        <f t="shared" si="34"/>
        <v/>
      </c>
      <c r="AE137" s="187" t="str">
        <f>IF(S137&gt;0,(VLOOKUP(N137,ISO!$B$4:$D$43,3,FALSE)),"")</f>
        <v/>
      </c>
      <c r="AF137" s="187" t="str">
        <f t="shared" si="35"/>
        <v/>
      </c>
      <c r="AG137" s="187" t="str">
        <f>IF(R137&gt;0,(VLOOKUP(N137,ISO!$B$4:$D$43,2,FALSE)),"")</f>
        <v/>
      </c>
      <c r="AH137" s="193" t="str">
        <f t="shared" si="36"/>
        <v/>
      </c>
      <c r="AI137" s="397" t="str">
        <f t="shared" si="37"/>
        <v/>
      </c>
      <c r="AJ137" s="257" t="str">
        <f t="shared" si="38"/>
        <v/>
      </c>
      <c r="AK137" s="257" t="str">
        <f t="shared" si="39"/>
        <v/>
      </c>
      <c r="AL137" s="193" t="str">
        <f t="shared" si="40"/>
        <v>CHECK DATES</v>
      </c>
      <c r="AM137" s="257" t="str">
        <f t="shared" si="41"/>
        <v/>
      </c>
      <c r="AN137" s="288">
        <f t="shared" si="42"/>
        <v>0</v>
      </c>
      <c r="AO137" s="286">
        <v>0</v>
      </c>
      <c r="AP137" s="257">
        <f t="shared" si="43"/>
        <v>0</v>
      </c>
      <c r="AQ137" s="257" t="str">
        <f t="shared" si="44"/>
        <v/>
      </c>
      <c r="AR137" s="257">
        <f t="shared" si="45"/>
        <v>0</v>
      </c>
    </row>
    <row r="138" spans="1:44" x14ac:dyDescent="0.3">
      <c r="A138" s="287">
        <v>125</v>
      </c>
      <c r="B138" s="150"/>
      <c r="C138" s="152"/>
      <c r="D138" s="159"/>
      <c r="E138" s="337"/>
      <c r="F138" s="343" t="str">
        <f>IF(E138="","",LOOKUP(E138,'Work Programme'!$A$8:$A$207,'Work Programme'!$B$8:$B$207))</f>
        <v/>
      </c>
      <c r="G138" s="159"/>
      <c r="H138" s="150"/>
      <c r="I138" s="150"/>
      <c r="J138" s="150"/>
      <c r="K138" s="150"/>
      <c r="L138" s="150"/>
      <c r="M138" s="150"/>
      <c r="N138" s="430"/>
      <c r="O138" s="431"/>
      <c r="P138" s="431"/>
      <c r="Q138" s="160"/>
      <c r="R138" s="160"/>
      <c r="S138" s="160"/>
      <c r="T138" s="255" t="str">
        <f t="shared" si="30"/>
        <v/>
      </c>
      <c r="U138" s="152"/>
      <c r="V138" s="154"/>
      <c r="W138" s="254" t="str">
        <f>IF(V138="","",VLOOKUP(V138,'Overview - Financial Statement'!$A$46:$B$60,2,FALSE))</f>
        <v/>
      </c>
      <c r="X138" s="255" t="str">
        <f t="shared" si="31"/>
        <v/>
      </c>
      <c r="Y138" s="153"/>
      <c r="Z138" s="238">
        <f t="shared" si="32"/>
        <v>0</v>
      </c>
      <c r="AA138" s="193" t="s">
        <v>44</v>
      </c>
      <c r="AB138" s="173"/>
      <c r="AC138" s="193" t="str">
        <f t="shared" si="33"/>
        <v/>
      </c>
      <c r="AD138" s="187" t="str">
        <f t="shared" si="34"/>
        <v/>
      </c>
      <c r="AE138" s="187" t="str">
        <f>IF(S138&gt;0,(VLOOKUP(N138,ISO!$B$4:$D$43,3,FALSE)),"")</f>
        <v/>
      </c>
      <c r="AF138" s="187" t="str">
        <f t="shared" si="35"/>
        <v/>
      </c>
      <c r="AG138" s="187" t="str">
        <f>IF(R138&gt;0,(VLOOKUP(N138,ISO!$B$4:$D$43,2,FALSE)),"")</f>
        <v/>
      </c>
      <c r="AH138" s="193" t="str">
        <f t="shared" si="36"/>
        <v/>
      </c>
      <c r="AI138" s="397" t="str">
        <f t="shared" si="37"/>
        <v/>
      </c>
      <c r="AJ138" s="257" t="str">
        <f t="shared" si="38"/>
        <v/>
      </c>
      <c r="AK138" s="257" t="str">
        <f t="shared" si="39"/>
        <v/>
      </c>
      <c r="AL138" s="193" t="str">
        <f t="shared" si="40"/>
        <v>CHECK DATES</v>
      </c>
      <c r="AM138" s="257" t="str">
        <f t="shared" si="41"/>
        <v/>
      </c>
      <c r="AN138" s="288">
        <f t="shared" si="42"/>
        <v>0</v>
      </c>
      <c r="AO138" s="286">
        <v>0</v>
      </c>
      <c r="AP138" s="257">
        <f t="shared" si="43"/>
        <v>0</v>
      </c>
      <c r="AQ138" s="257" t="str">
        <f t="shared" si="44"/>
        <v/>
      </c>
      <c r="AR138" s="257">
        <f t="shared" si="45"/>
        <v>0</v>
      </c>
    </row>
    <row r="139" spans="1:44" x14ac:dyDescent="0.3">
      <c r="A139" s="287">
        <v>126</v>
      </c>
      <c r="B139" s="150"/>
      <c r="C139" s="152"/>
      <c r="D139" s="159"/>
      <c r="E139" s="337"/>
      <c r="F139" s="343" t="str">
        <f>IF(E139="","",LOOKUP(E139,'Work Programme'!$A$8:$A$207,'Work Programme'!$B$8:$B$207))</f>
        <v/>
      </c>
      <c r="G139" s="159"/>
      <c r="H139" s="150"/>
      <c r="I139" s="150"/>
      <c r="J139" s="150"/>
      <c r="K139" s="150"/>
      <c r="L139" s="150"/>
      <c r="M139" s="150"/>
      <c r="N139" s="430"/>
      <c r="O139" s="431"/>
      <c r="P139" s="431"/>
      <c r="Q139" s="160"/>
      <c r="R139" s="160"/>
      <c r="S139" s="160"/>
      <c r="T139" s="255" t="str">
        <f t="shared" si="30"/>
        <v/>
      </c>
      <c r="U139" s="152"/>
      <c r="V139" s="154"/>
      <c r="W139" s="254" t="str">
        <f>IF(V139="","",VLOOKUP(V139,'Overview - Financial Statement'!$A$46:$B$60,2,FALSE))</f>
        <v/>
      </c>
      <c r="X139" s="255" t="str">
        <f t="shared" si="31"/>
        <v/>
      </c>
      <c r="Y139" s="153"/>
      <c r="Z139" s="238">
        <f t="shared" si="32"/>
        <v>0</v>
      </c>
      <c r="AA139" s="193" t="s">
        <v>44</v>
      </c>
      <c r="AB139" s="173"/>
      <c r="AC139" s="193" t="str">
        <f t="shared" si="33"/>
        <v/>
      </c>
      <c r="AD139" s="187" t="str">
        <f t="shared" si="34"/>
        <v/>
      </c>
      <c r="AE139" s="187" t="str">
        <f>IF(S139&gt;0,(VLOOKUP(N139,ISO!$B$4:$D$43,3,FALSE)),"")</f>
        <v/>
      </c>
      <c r="AF139" s="187" t="str">
        <f t="shared" si="35"/>
        <v/>
      </c>
      <c r="AG139" s="187" t="str">
        <f>IF(R139&gt;0,(VLOOKUP(N139,ISO!$B$4:$D$43,2,FALSE)),"")</f>
        <v/>
      </c>
      <c r="AH139" s="193" t="str">
        <f t="shared" si="36"/>
        <v/>
      </c>
      <c r="AI139" s="397" t="str">
        <f t="shared" si="37"/>
        <v/>
      </c>
      <c r="AJ139" s="257" t="str">
        <f t="shared" si="38"/>
        <v/>
      </c>
      <c r="AK139" s="257" t="str">
        <f t="shared" si="39"/>
        <v/>
      </c>
      <c r="AL139" s="193" t="str">
        <f t="shared" si="40"/>
        <v>CHECK DATES</v>
      </c>
      <c r="AM139" s="257" t="str">
        <f t="shared" si="41"/>
        <v/>
      </c>
      <c r="AN139" s="288">
        <f t="shared" si="42"/>
        <v>0</v>
      </c>
      <c r="AO139" s="286">
        <v>0</v>
      </c>
      <c r="AP139" s="257">
        <f t="shared" si="43"/>
        <v>0</v>
      </c>
      <c r="AQ139" s="257" t="str">
        <f t="shared" si="44"/>
        <v/>
      </c>
      <c r="AR139" s="257">
        <f t="shared" si="45"/>
        <v>0</v>
      </c>
    </row>
    <row r="140" spans="1:44" x14ac:dyDescent="0.3">
      <c r="A140" s="287">
        <v>127</v>
      </c>
      <c r="B140" s="150"/>
      <c r="C140" s="152"/>
      <c r="D140" s="159"/>
      <c r="E140" s="337"/>
      <c r="F140" s="343" t="str">
        <f>IF(E140="","",LOOKUP(E140,'Work Programme'!$A$8:$A$207,'Work Programme'!$B$8:$B$207))</f>
        <v/>
      </c>
      <c r="G140" s="159"/>
      <c r="H140" s="150"/>
      <c r="I140" s="150"/>
      <c r="J140" s="150"/>
      <c r="K140" s="150"/>
      <c r="L140" s="150"/>
      <c r="M140" s="150"/>
      <c r="N140" s="430"/>
      <c r="O140" s="431"/>
      <c r="P140" s="431"/>
      <c r="Q140" s="160"/>
      <c r="R140" s="160"/>
      <c r="S140" s="160"/>
      <c r="T140" s="255" t="str">
        <f t="shared" si="30"/>
        <v/>
      </c>
      <c r="U140" s="152"/>
      <c r="V140" s="154"/>
      <c r="W140" s="254" t="str">
        <f>IF(V140="","",VLOOKUP(V140,'Overview - Financial Statement'!$A$46:$B$60,2,FALSE))</f>
        <v/>
      </c>
      <c r="X140" s="255" t="str">
        <f t="shared" si="31"/>
        <v/>
      </c>
      <c r="Y140" s="153"/>
      <c r="Z140" s="238">
        <f t="shared" si="32"/>
        <v>0</v>
      </c>
      <c r="AA140" s="193" t="s">
        <v>44</v>
      </c>
      <c r="AB140" s="173"/>
      <c r="AC140" s="193" t="str">
        <f t="shared" si="33"/>
        <v/>
      </c>
      <c r="AD140" s="187" t="str">
        <f t="shared" si="34"/>
        <v/>
      </c>
      <c r="AE140" s="187" t="str">
        <f>IF(S140&gt;0,(VLOOKUP(N140,ISO!$B$4:$D$43,3,FALSE)),"")</f>
        <v/>
      </c>
      <c r="AF140" s="187" t="str">
        <f t="shared" si="35"/>
        <v/>
      </c>
      <c r="AG140" s="187" t="str">
        <f>IF(R140&gt;0,(VLOOKUP(N140,ISO!$B$4:$D$43,2,FALSE)),"")</f>
        <v/>
      </c>
      <c r="AH140" s="193" t="str">
        <f t="shared" si="36"/>
        <v/>
      </c>
      <c r="AI140" s="397" t="str">
        <f t="shared" si="37"/>
        <v/>
      </c>
      <c r="AJ140" s="257" t="str">
        <f t="shared" si="38"/>
        <v/>
      </c>
      <c r="AK140" s="257" t="str">
        <f t="shared" si="39"/>
        <v/>
      </c>
      <c r="AL140" s="193" t="str">
        <f t="shared" si="40"/>
        <v>CHECK DATES</v>
      </c>
      <c r="AM140" s="257" t="str">
        <f t="shared" si="41"/>
        <v/>
      </c>
      <c r="AN140" s="288">
        <f t="shared" si="42"/>
        <v>0</v>
      </c>
      <c r="AO140" s="286">
        <v>0</v>
      </c>
      <c r="AP140" s="257">
        <f t="shared" si="43"/>
        <v>0</v>
      </c>
      <c r="AQ140" s="257" t="str">
        <f t="shared" si="44"/>
        <v/>
      </c>
      <c r="AR140" s="257">
        <f t="shared" si="45"/>
        <v>0</v>
      </c>
    </row>
    <row r="141" spans="1:44" x14ac:dyDescent="0.3">
      <c r="A141" s="287">
        <v>128</v>
      </c>
      <c r="B141" s="150"/>
      <c r="C141" s="152"/>
      <c r="D141" s="159"/>
      <c r="E141" s="337"/>
      <c r="F141" s="343" t="str">
        <f>IF(E141="","",LOOKUP(E141,'Work Programme'!$A$8:$A$207,'Work Programme'!$B$8:$B$207))</f>
        <v/>
      </c>
      <c r="G141" s="159"/>
      <c r="H141" s="150"/>
      <c r="I141" s="150"/>
      <c r="J141" s="150"/>
      <c r="K141" s="150"/>
      <c r="L141" s="150"/>
      <c r="M141" s="150"/>
      <c r="N141" s="430"/>
      <c r="O141" s="431"/>
      <c r="P141" s="431"/>
      <c r="Q141" s="160"/>
      <c r="R141" s="160"/>
      <c r="S141" s="160"/>
      <c r="T141" s="255" t="str">
        <f t="shared" si="30"/>
        <v/>
      </c>
      <c r="U141" s="152"/>
      <c r="V141" s="154"/>
      <c r="W141" s="254" t="str">
        <f>IF(V141="","",VLOOKUP(V141,'Overview - Financial Statement'!$A$46:$B$60,2,FALSE))</f>
        <v/>
      </c>
      <c r="X141" s="255" t="str">
        <f t="shared" si="31"/>
        <v/>
      </c>
      <c r="Y141" s="153"/>
      <c r="Z141" s="238">
        <f t="shared" si="32"/>
        <v>0</v>
      </c>
      <c r="AA141" s="193" t="s">
        <v>44</v>
      </c>
      <c r="AB141" s="173"/>
      <c r="AC141" s="193" t="str">
        <f t="shared" si="33"/>
        <v/>
      </c>
      <c r="AD141" s="187" t="str">
        <f t="shared" si="34"/>
        <v/>
      </c>
      <c r="AE141" s="187" t="str">
        <f>IF(S141&gt;0,(VLOOKUP(N141,ISO!$B$4:$D$43,3,FALSE)),"")</f>
        <v/>
      </c>
      <c r="AF141" s="187" t="str">
        <f t="shared" si="35"/>
        <v/>
      </c>
      <c r="AG141" s="187" t="str">
        <f>IF(R141&gt;0,(VLOOKUP(N141,ISO!$B$4:$D$43,2,FALSE)),"")</f>
        <v/>
      </c>
      <c r="AH141" s="193" t="str">
        <f t="shared" si="36"/>
        <v/>
      </c>
      <c r="AI141" s="397" t="str">
        <f t="shared" si="37"/>
        <v/>
      </c>
      <c r="AJ141" s="257" t="str">
        <f t="shared" si="38"/>
        <v/>
      </c>
      <c r="AK141" s="257" t="str">
        <f t="shared" si="39"/>
        <v/>
      </c>
      <c r="AL141" s="193" t="str">
        <f t="shared" si="40"/>
        <v>CHECK DATES</v>
      </c>
      <c r="AM141" s="257" t="str">
        <f t="shared" si="41"/>
        <v/>
      </c>
      <c r="AN141" s="288">
        <f t="shared" si="42"/>
        <v>0</v>
      </c>
      <c r="AO141" s="286">
        <v>0</v>
      </c>
      <c r="AP141" s="257">
        <f t="shared" si="43"/>
        <v>0</v>
      </c>
      <c r="AQ141" s="257" t="str">
        <f t="shared" si="44"/>
        <v/>
      </c>
      <c r="AR141" s="257">
        <f t="shared" si="45"/>
        <v>0</v>
      </c>
    </row>
    <row r="142" spans="1:44" x14ac:dyDescent="0.3">
      <c r="A142" s="287">
        <v>129</v>
      </c>
      <c r="B142" s="150"/>
      <c r="C142" s="152"/>
      <c r="D142" s="159"/>
      <c r="E142" s="337"/>
      <c r="F142" s="343" t="str">
        <f>IF(E142="","",LOOKUP(E142,'Work Programme'!$A$8:$A$207,'Work Programme'!$B$8:$B$207))</f>
        <v/>
      </c>
      <c r="G142" s="159"/>
      <c r="H142" s="150"/>
      <c r="I142" s="150"/>
      <c r="J142" s="150"/>
      <c r="K142" s="150"/>
      <c r="L142" s="150"/>
      <c r="M142" s="150"/>
      <c r="N142" s="430"/>
      <c r="O142" s="431"/>
      <c r="P142" s="431"/>
      <c r="Q142" s="160"/>
      <c r="R142" s="160"/>
      <c r="S142" s="160"/>
      <c r="T142" s="255" t="str">
        <f t="shared" si="30"/>
        <v/>
      </c>
      <c r="U142" s="152"/>
      <c r="V142" s="154"/>
      <c r="W142" s="254" t="str">
        <f>IF(V142="","",VLOOKUP(V142,'Overview - Financial Statement'!$A$46:$B$60,2,FALSE))</f>
        <v/>
      </c>
      <c r="X142" s="255" t="str">
        <f t="shared" si="31"/>
        <v/>
      </c>
      <c r="Y142" s="153"/>
      <c r="Z142" s="238">
        <f t="shared" si="32"/>
        <v>0</v>
      </c>
      <c r="AA142" s="193" t="s">
        <v>44</v>
      </c>
      <c r="AB142" s="173"/>
      <c r="AC142" s="193" t="str">
        <f t="shared" si="33"/>
        <v/>
      </c>
      <c r="AD142" s="187" t="str">
        <f t="shared" si="34"/>
        <v/>
      </c>
      <c r="AE142" s="187" t="str">
        <f>IF(S142&gt;0,(VLOOKUP(N142,ISO!$B$4:$D$43,3,FALSE)),"")</f>
        <v/>
      </c>
      <c r="AF142" s="187" t="str">
        <f t="shared" si="35"/>
        <v/>
      </c>
      <c r="AG142" s="187" t="str">
        <f>IF(R142&gt;0,(VLOOKUP(N142,ISO!$B$4:$D$43,2,FALSE)),"")</f>
        <v/>
      </c>
      <c r="AH142" s="193" t="str">
        <f t="shared" si="36"/>
        <v/>
      </c>
      <c r="AI142" s="397" t="str">
        <f t="shared" si="37"/>
        <v/>
      </c>
      <c r="AJ142" s="257" t="str">
        <f t="shared" si="38"/>
        <v/>
      </c>
      <c r="AK142" s="257" t="str">
        <f t="shared" si="39"/>
        <v/>
      </c>
      <c r="AL142" s="193" t="str">
        <f t="shared" si="40"/>
        <v>CHECK DATES</v>
      </c>
      <c r="AM142" s="257" t="str">
        <f t="shared" si="41"/>
        <v/>
      </c>
      <c r="AN142" s="288">
        <f t="shared" si="42"/>
        <v>0</v>
      </c>
      <c r="AO142" s="286">
        <v>0</v>
      </c>
      <c r="AP142" s="257">
        <f t="shared" si="43"/>
        <v>0</v>
      </c>
      <c r="AQ142" s="257" t="str">
        <f t="shared" si="44"/>
        <v/>
      </c>
      <c r="AR142" s="257">
        <f t="shared" si="45"/>
        <v>0</v>
      </c>
    </row>
    <row r="143" spans="1:44" x14ac:dyDescent="0.3">
      <c r="A143" s="287">
        <v>130</v>
      </c>
      <c r="B143" s="150"/>
      <c r="C143" s="152"/>
      <c r="D143" s="159"/>
      <c r="E143" s="337"/>
      <c r="F143" s="343" t="str">
        <f>IF(E143="","",LOOKUP(E143,'Work Programme'!$A$8:$A$207,'Work Programme'!$B$8:$B$207))</f>
        <v/>
      </c>
      <c r="G143" s="159"/>
      <c r="H143" s="150"/>
      <c r="I143" s="150"/>
      <c r="J143" s="150"/>
      <c r="K143" s="150"/>
      <c r="L143" s="150"/>
      <c r="M143" s="150"/>
      <c r="N143" s="430"/>
      <c r="O143" s="431"/>
      <c r="P143" s="431"/>
      <c r="Q143" s="160"/>
      <c r="R143" s="160"/>
      <c r="S143" s="160"/>
      <c r="T143" s="255" t="str">
        <f t="shared" ref="T143:T206" si="46">IF((Q143="")*AND(R143="")*AND(S143=""),"",SUM(Q143:S143))</f>
        <v/>
      </c>
      <c r="U143" s="152"/>
      <c r="V143" s="154"/>
      <c r="W143" s="254" t="str">
        <f>IF(V143="","",VLOOKUP(V143,'Overview - Financial Statement'!$A$46:$B$60,2,FALSE))</f>
        <v/>
      </c>
      <c r="X143" s="255" t="str">
        <f t="shared" ref="X143:X206" si="47">IF(W143="","",T143/W143)</f>
        <v/>
      </c>
      <c r="Y143" s="153"/>
      <c r="Z143" s="238">
        <f t="shared" si="32"/>
        <v>0</v>
      </c>
      <c r="AA143" s="193" t="s">
        <v>44</v>
      </c>
      <c r="AB143" s="173"/>
      <c r="AC143" s="193" t="str">
        <f t="shared" si="33"/>
        <v/>
      </c>
      <c r="AD143" s="187" t="str">
        <f t="shared" si="34"/>
        <v/>
      </c>
      <c r="AE143" s="187" t="str">
        <f>IF(S143&gt;0,(VLOOKUP(N143,ISO!$B$4:$D$43,3,FALSE)),"")</f>
        <v/>
      </c>
      <c r="AF143" s="187" t="str">
        <f t="shared" si="35"/>
        <v/>
      </c>
      <c r="AG143" s="187" t="str">
        <f>IF(R143&gt;0,(VLOOKUP(N143,ISO!$B$4:$D$43,2,FALSE)),"")</f>
        <v/>
      </c>
      <c r="AH143" s="193" t="str">
        <f t="shared" si="36"/>
        <v/>
      </c>
      <c r="AI143" s="397" t="str">
        <f t="shared" si="37"/>
        <v/>
      </c>
      <c r="AJ143" s="257" t="str">
        <f t="shared" si="38"/>
        <v/>
      </c>
      <c r="AK143" s="257" t="str">
        <f t="shared" si="39"/>
        <v/>
      </c>
      <c r="AL143" s="193" t="str">
        <f t="shared" si="40"/>
        <v>CHECK DATES</v>
      </c>
      <c r="AM143" s="257" t="str">
        <f t="shared" si="41"/>
        <v/>
      </c>
      <c r="AN143" s="288">
        <f t="shared" si="42"/>
        <v>0</v>
      </c>
      <c r="AO143" s="286">
        <v>0</v>
      </c>
      <c r="AP143" s="257">
        <f t="shared" si="43"/>
        <v>0</v>
      </c>
      <c r="AQ143" s="257" t="str">
        <f t="shared" si="44"/>
        <v/>
      </c>
      <c r="AR143" s="257">
        <f t="shared" si="45"/>
        <v>0</v>
      </c>
    </row>
    <row r="144" spans="1:44" x14ac:dyDescent="0.3">
      <c r="A144" s="287">
        <v>131</v>
      </c>
      <c r="B144" s="150"/>
      <c r="C144" s="152"/>
      <c r="D144" s="159"/>
      <c r="E144" s="337"/>
      <c r="F144" s="343" t="str">
        <f>IF(E144="","",LOOKUP(E144,'Work Programme'!$A$8:$A$207,'Work Programme'!$B$8:$B$207))</f>
        <v/>
      </c>
      <c r="G144" s="159"/>
      <c r="H144" s="150"/>
      <c r="I144" s="150"/>
      <c r="J144" s="150"/>
      <c r="K144" s="150"/>
      <c r="L144" s="150"/>
      <c r="M144" s="150"/>
      <c r="N144" s="430"/>
      <c r="O144" s="431"/>
      <c r="P144" s="431"/>
      <c r="Q144" s="160"/>
      <c r="R144" s="160"/>
      <c r="S144" s="160"/>
      <c r="T144" s="255" t="str">
        <f t="shared" si="46"/>
        <v/>
      </c>
      <c r="U144" s="152"/>
      <c r="V144" s="154"/>
      <c r="W144" s="254" t="str">
        <f>IF(V144="","",VLOOKUP(V144,'Overview - Financial Statement'!$A$46:$B$60,2,FALSE))</f>
        <v/>
      </c>
      <c r="X144" s="255" t="str">
        <f t="shared" si="47"/>
        <v/>
      </c>
      <c r="Y144" s="153"/>
      <c r="Z144" s="238">
        <f t="shared" ref="Z144:Z207" si="48">IF(Y144="YES",X144,0)</f>
        <v>0</v>
      </c>
      <c r="AA144" s="193" t="s">
        <v>44</v>
      </c>
      <c r="AB144" s="173"/>
      <c r="AC144" s="193" t="str">
        <f t="shared" si="33"/>
        <v/>
      </c>
      <c r="AD144" s="187" t="str">
        <f t="shared" si="34"/>
        <v/>
      </c>
      <c r="AE144" s="187" t="str">
        <f>IF(S144&gt;0,(VLOOKUP(N144,ISO!$B$4:$D$43,3,FALSE)),"")</f>
        <v/>
      </c>
      <c r="AF144" s="187" t="str">
        <f t="shared" si="35"/>
        <v/>
      </c>
      <c r="AG144" s="187" t="str">
        <f>IF(R144&gt;0,(VLOOKUP(N144,ISO!$B$4:$D$43,2,FALSE)),"")</f>
        <v/>
      </c>
      <c r="AH144" s="193" t="str">
        <f t="shared" si="36"/>
        <v/>
      </c>
      <c r="AI144" s="397" t="str">
        <f t="shared" si="37"/>
        <v/>
      </c>
      <c r="AJ144" s="257" t="str">
        <f t="shared" si="38"/>
        <v/>
      </c>
      <c r="AK144" s="257" t="str">
        <f t="shared" si="39"/>
        <v/>
      </c>
      <c r="AL144" s="193" t="str">
        <f t="shared" si="40"/>
        <v>CHECK DATES</v>
      </c>
      <c r="AM144" s="257" t="str">
        <f t="shared" si="41"/>
        <v/>
      </c>
      <c r="AN144" s="288">
        <f t="shared" si="42"/>
        <v>0</v>
      </c>
      <c r="AO144" s="286">
        <v>0</v>
      </c>
      <c r="AP144" s="257">
        <f t="shared" si="43"/>
        <v>0</v>
      </c>
      <c r="AQ144" s="257" t="str">
        <f t="shared" si="44"/>
        <v/>
      </c>
      <c r="AR144" s="257">
        <f t="shared" si="45"/>
        <v>0</v>
      </c>
    </row>
    <row r="145" spans="1:44" x14ac:dyDescent="0.3">
      <c r="A145" s="287">
        <v>132</v>
      </c>
      <c r="B145" s="150"/>
      <c r="C145" s="152"/>
      <c r="D145" s="159"/>
      <c r="E145" s="337"/>
      <c r="F145" s="343" t="str">
        <f>IF(E145="","",LOOKUP(E145,'Work Programme'!$A$8:$A$207,'Work Programme'!$B$8:$B$207))</f>
        <v/>
      </c>
      <c r="G145" s="159"/>
      <c r="H145" s="150"/>
      <c r="I145" s="150"/>
      <c r="J145" s="150"/>
      <c r="K145" s="150"/>
      <c r="L145" s="150"/>
      <c r="M145" s="150"/>
      <c r="N145" s="430"/>
      <c r="O145" s="431"/>
      <c r="P145" s="431"/>
      <c r="Q145" s="160"/>
      <c r="R145" s="160"/>
      <c r="S145" s="160"/>
      <c r="T145" s="255" t="str">
        <f t="shared" si="46"/>
        <v/>
      </c>
      <c r="U145" s="152"/>
      <c r="V145" s="154"/>
      <c r="W145" s="254" t="str">
        <f>IF(V145="","",VLOOKUP(V145,'Overview - Financial Statement'!$A$46:$B$60,2,FALSE))</f>
        <v/>
      </c>
      <c r="X145" s="255" t="str">
        <f t="shared" si="47"/>
        <v/>
      </c>
      <c r="Y145" s="153"/>
      <c r="Z145" s="238">
        <f t="shared" si="48"/>
        <v>0</v>
      </c>
      <c r="AA145" s="193" t="s">
        <v>44</v>
      </c>
      <c r="AB145" s="173"/>
      <c r="AC145" s="193" t="str">
        <f t="shared" si="33"/>
        <v/>
      </c>
      <c r="AD145" s="187" t="str">
        <f t="shared" si="34"/>
        <v/>
      </c>
      <c r="AE145" s="187" t="str">
        <f>IF(S145&gt;0,(VLOOKUP(N145,ISO!$B$4:$D$43,3,FALSE)),"")</f>
        <v/>
      </c>
      <c r="AF145" s="187" t="str">
        <f t="shared" si="35"/>
        <v/>
      </c>
      <c r="AG145" s="187" t="str">
        <f>IF(R145&gt;0,(VLOOKUP(N145,ISO!$B$4:$D$43,2,FALSE)),"")</f>
        <v/>
      </c>
      <c r="AH145" s="193" t="str">
        <f t="shared" si="36"/>
        <v/>
      </c>
      <c r="AI145" s="397" t="str">
        <f t="shared" si="37"/>
        <v/>
      </c>
      <c r="AJ145" s="257" t="str">
        <f t="shared" si="38"/>
        <v/>
      </c>
      <c r="AK145" s="257" t="str">
        <f t="shared" si="39"/>
        <v/>
      </c>
      <c r="AL145" s="193" t="str">
        <f t="shared" si="40"/>
        <v>CHECK DATES</v>
      </c>
      <c r="AM145" s="257" t="str">
        <f t="shared" si="41"/>
        <v/>
      </c>
      <c r="AN145" s="288">
        <f t="shared" si="42"/>
        <v>0</v>
      </c>
      <c r="AO145" s="286">
        <v>0</v>
      </c>
      <c r="AP145" s="257">
        <f t="shared" si="43"/>
        <v>0</v>
      </c>
      <c r="AQ145" s="257" t="str">
        <f t="shared" si="44"/>
        <v/>
      </c>
      <c r="AR145" s="257">
        <f t="shared" si="45"/>
        <v>0</v>
      </c>
    </row>
    <row r="146" spans="1:44" x14ac:dyDescent="0.3">
      <c r="A146" s="287">
        <v>133</v>
      </c>
      <c r="B146" s="150"/>
      <c r="C146" s="152"/>
      <c r="D146" s="159"/>
      <c r="E146" s="337"/>
      <c r="F146" s="343" t="str">
        <f>IF(E146="","",LOOKUP(E146,'Work Programme'!$A$8:$A$207,'Work Programme'!$B$8:$B$207))</f>
        <v/>
      </c>
      <c r="G146" s="159"/>
      <c r="H146" s="150"/>
      <c r="I146" s="150"/>
      <c r="J146" s="150"/>
      <c r="K146" s="150"/>
      <c r="L146" s="150"/>
      <c r="M146" s="150"/>
      <c r="N146" s="430"/>
      <c r="O146" s="431"/>
      <c r="P146" s="431"/>
      <c r="Q146" s="160"/>
      <c r="R146" s="160"/>
      <c r="S146" s="160"/>
      <c r="T146" s="255" t="str">
        <f t="shared" si="46"/>
        <v/>
      </c>
      <c r="U146" s="152"/>
      <c r="V146" s="154"/>
      <c r="W146" s="254" t="str">
        <f>IF(V146="","",VLOOKUP(V146,'Overview - Financial Statement'!$A$46:$B$60,2,FALSE))</f>
        <v/>
      </c>
      <c r="X146" s="255" t="str">
        <f t="shared" si="47"/>
        <v/>
      </c>
      <c r="Y146" s="153"/>
      <c r="Z146" s="238">
        <f t="shared" si="48"/>
        <v>0</v>
      </c>
      <c r="AA146" s="193" t="s">
        <v>44</v>
      </c>
      <c r="AB146" s="173"/>
      <c r="AC146" s="193" t="str">
        <f t="shared" ref="AC146:AC209" si="49">IF(V146="","",(IF(OR(C146&lt;=($H$4-1),C146&gt;=($J$4+1),D146&lt;=($H$4-1),D146&gt;=($J$4+1)),"CHECK DATES","OK")))</f>
        <v/>
      </c>
      <c r="AD146" s="187" t="str">
        <f t="shared" ref="AD146:AD209" si="50">IF(S146&gt;0,S146/(O146+0.5)/P146/AI146,"")</f>
        <v/>
      </c>
      <c r="AE146" s="187" t="str">
        <f>IF(S146&gt;0,(VLOOKUP(N146,ISO!$B$4:$D$43,3,FALSE)),"")</f>
        <v/>
      </c>
      <c r="AF146" s="187" t="str">
        <f t="shared" ref="AF146:AF209" si="51">IF(R146&gt;0,R146/O146/P146/AI146,"")</f>
        <v/>
      </c>
      <c r="AG146" s="187" t="str">
        <f>IF(R146&gt;0,(VLOOKUP(N146,ISO!$B$4:$D$43,2,FALSE)),"")</f>
        <v/>
      </c>
      <c r="AH146" s="193" t="str">
        <f t="shared" ref="AH146:AH209" si="52">IF(V146="","",V146)</f>
        <v/>
      </c>
      <c r="AI146" s="397" t="str">
        <f t="shared" ref="AI146:AI209" si="53">IF(V146="","",IF(HLOOKUP(V146,$AB$4:$AP$5,2,FALSE)="",W146,IF(W146&lt;&gt;HLOOKUP(V146,$AB$4:$AP$5,2,FALSE),HLOOKUP(V146,$AB$4:$AP$5,2,FALSE),W146)))</f>
        <v/>
      </c>
      <c r="AJ146" s="257" t="str">
        <f t="shared" ref="AJ146:AJ209" si="54">IF(W146="","",IF(AI146=1,X146,T146/AI146))</f>
        <v/>
      </c>
      <c r="AK146" s="257" t="str">
        <f t="shared" ref="AK146:AK209" si="55">IF(AJ146="","",IF(AI146=1,0,AJ146-X146))</f>
        <v/>
      </c>
      <c r="AL146" s="193" t="str">
        <f t="shared" ref="AL146:AL209" si="56">IF(X146=0,"",(IF(U146="","CHECK DATES","OK")))</f>
        <v>CHECK DATES</v>
      </c>
      <c r="AM146" s="257" t="str">
        <f t="shared" ref="AM146:AM209" si="57">IF(OR(AA146="NO",AC146="CHECK DATES",AL146="CHECK DATES"),AJ146,"")</f>
        <v/>
      </c>
      <c r="AN146" s="288">
        <f t="shared" ref="AN146:AN209" si="58">IF(AA146="NO","",IF(AD146&gt;AE146,(AD146-AE146)*O146,0)+IF(AF146&gt;AG146,(AF146-AG146)*O146,0))</f>
        <v>0</v>
      </c>
      <c r="AO146" s="286">
        <v>0</v>
      </c>
      <c r="AP146" s="257">
        <f t="shared" ref="AP146:AP209" si="59">IF(OR(AA146="NO",AM146&gt;0,AN146&gt;0,AO146&gt;0)*(AND(OR(Y146="NO",Y146=""))),SUM(AM146:AO146),"")</f>
        <v>0</v>
      </c>
      <c r="AQ146" s="257" t="str">
        <f t="shared" ref="AQ146:AQ209" si="60">IF(OR(AA146="NO",AM146&gt;0,AN146&gt;0)*(AND(OR(Y146="YES"))),SUM(AM146:AN146),"")</f>
        <v/>
      </c>
      <c r="AR146" s="257">
        <f t="shared" ref="AR146:AR209" si="61">IF(Y146="YES",AJ146,0)</f>
        <v>0</v>
      </c>
    </row>
    <row r="147" spans="1:44" x14ac:dyDescent="0.3">
      <c r="A147" s="287">
        <v>134</v>
      </c>
      <c r="B147" s="150"/>
      <c r="C147" s="152"/>
      <c r="D147" s="159"/>
      <c r="E147" s="337"/>
      <c r="F147" s="343" t="str">
        <f>IF(E147="","",LOOKUP(E147,'Work Programme'!$A$8:$A$207,'Work Programme'!$B$8:$B$207))</f>
        <v/>
      </c>
      <c r="G147" s="159"/>
      <c r="H147" s="150"/>
      <c r="I147" s="150"/>
      <c r="J147" s="150"/>
      <c r="K147" s="150"/>
      <c r="L147" s="150"/>
      <c r="M147" s="150"/>
      <c r="N147" s="430"/>
      <c r="O147" s="431"/>
      <c r="P147" s="431"/>
      <c r="Q147" s="160"/>
      <c r="R147" s="160"/>
      <c r="S147" s="160"/>
      <c r="T147" s="255" t="str">
        <f t="shared" si="46"/>
        <v/>
      </c>
      <c r="U147" s="152"/>
      <c r="V147" s="154"/>
      <c r="W147" s="254" t="str">
        <f>IF(V147="","",VLOOKUP(V147,'Overview - Financial Statement'!$A$46:$B$60,2,FALSE))</f>
        <v/>
      </c>
      <c r="X147" s="255" t="str">
        <f t="shared" si="47"/>
        <v/>
      </c>
      <c r="Y147" s="153"/>
      <c r="Z147" s="238">
        <f t="shared" si="48"/>
        <v>0</v>
      </c>
      <c r="AA147" s="193" t="s">
        <v>44</v>
      </c>
      <c r="AB147" s="173"/>
      <c r="AC147" s="193" t="str">
        <f t="shared" si="49"/>
        <v/>
      </c>
      <c r="AD147" s="187" t="str">
        <f t="shared" si="50"/>
        <v/>
      </c>
      <c r="AE147" s="187" t="str">
        <f>IF(S147&gt;0,(VLOOKUP(N147,ISO!$B$4:$D$43,3,FALSE)),"")</f>
        <v/>
      </c>
      <c r="AF147" s="187" t="str">
        <f t="shared" si="51"/>
        <v/>
      </c>
      <c r="AG147" s="187" t="str">
        <f>IF(R147&gt;0,(VLOOKUP(N147,ISO!$B$4:$D$43,2,FALSE)),"")</f>
        <v/>
      </c>
      <c r="AH147" s="193" t="str">
        <f t="shared" si="52"/>
        <v/>
      </c>
      <c r="AI147" s="397" t="str">
        <f t="shared" si="53"/>
        <v/>
      </c>
      <c r="AJ147" s="257" t="str">
        <f t="shared" si="54"/>
        <v/>
      </c>
      <c r="AK147" s="257" t="str">
        <f t="shared" si="55"/>
        <v/>
      </c>
      <c r="AL147" s="193" t="str">
        <f t="shared" si="56"/>
        <v>CHECK DATES</v>
      </c>
      <c r="AM147" s="257" t="str">
        <f t="shared" si="57"/>
        <v/>
      </c>
      <c r="AN147" s="288">
        <f t="shared" si="58"/>
        <v>0</v>
      </c>
      <c r="AO147" s="286">
        <v>0</v>
      </c>
      <c r="AP147" s="257">
        <f t="shared" si="59"/>
        <v>0</v>
      </c>
      <c r="AQ147" s="257" t="str">
        <f t="shared" si="60"/>
        <v/>
      </c>
      <c r="AR147" s="257">
        <f t="shared" si="61"/>
        <v>0</v>
      </c>
    </row>
    <row r="148" spans="1:44" x14ac:dyDescent="0.3">
      <c r="A148" s="287">
        <v>135</v>
      </c>
      <c r="B148" s="150"/>
      <c r="C148" s="152"/>
      <c r="D148" s="159"/>
      <c r="E148" s="337"/>
      <c r="F148" s="343" t="str">
        <f>IF(E148="","",LOOKUP(E148,'Work Programme'!$A$8:$A$207,'Work Programme'!$B$8:$B$207))</f>
        <v/>
      </c>
      <c r="G148" s="159"/>
      <c r="H148" s="150"/>
      <c r="I148" s="150"/>
      <c r="J148" s="150"/>
      <c r="K148" s="150"/>
      <c r="L148" s="150"/>
      <c r="M148" s="150"/>
      <c r="N148" s="430"/>
      <c r="O148" s="431"/>
      <c r="P148" s="431"/>
      <c r="Q148" s="160"/>
      <c r="R148" s="160"/>
      <c r="S148" s="160"/>
      <c r="T148" s="255" t="str">
        <f t="shared" si="46"/>
        <v/>
      </c>
      <c r="U148" s="152"/>
      <c r="V148" s="154"/>
      <c r="W148" s="254" t="str">
        <f>IF(V148="","",VLOOKUP(V148,'Overview - Financial Statement'!$A$46:$B$60,2,FALSE))</f>
        <v/>
      </c>
      <c r="X148" s="255" t="str">
        <f t="shared" si="47"/>
        <v/>
      </c>
      <c r="Y148" s="153"/>
      <c r="Z148" s="238">
        <f t="shared" si="48"/>
        <v>0</v>
      </c>
      <c r="AA148" s="193" t="s">
        <v>44</v>
      </c>
      <c r="AB148" s="173"/>
      <c r="AC148" s="193" t="str">
        <f t="shared" si="49"/>
        <v/>
      </c>
      <c r="AD148" s="187" t="str">
        <f t="shared" si="50"/>
        <v/>
      </c>
      <c r="AE148" s="187" t="str">
        <f>IF(S148&gt;0,(VLOOKUP(N148,ISO!$B$4:$D$43,3,FALSE)),"")</f>
        <v/>
      </c>
      <c r="AF148" s="187" t="str">
        <f t="shared" si="51"/>
        <v/>
      </c>
      <c r="AG148" s="187" t="str">
        <f>IF(R148&gt;0,(VLOOKUP(N148,ISO!$B$4:$D$43,2,FALSE)),"")</f>
        <v/>
      </c>
      <c r="AH148" s="193" t="str">
        <f t="shared" si="52"/>
        <v/>
      </c>
      <c r="AI148" s="397" t="str">
        <f t="shared" si="53"/>
        <v/>
      </c>
      <c r="AJ148" s="257" t="str">
        <f t="shared" si="54"/>
        <v/>
      </c>
      <c r="AK148" s="257" t="str">
        <f t="shared" si="55"/>
        <v/>
      </c>
      <c r="AL148" s="193" t="str">
        <f t="shared" si="56"/>
        <v>CHECK DATES</v>
      </c>
      <c r="AM148" s="257" t="str">
        <f t="shared" si="57"/>
        <v/>
      </c>
      <c r="AN148" s="288">
        <f t="shared" si="58"/>
        <v>0</v>
      </c>
      <c r="AO148" s="286">
        <v>0</v>
      </c>
      <c r="AP148" s="257">
        <f t="shared" si="59"/>
        <v>0</v>
      </c>
      <c r="AQ148" s="257" t="str">
        <f t="shared" si="60"/>
        <v/>
      </c>
      <c r="AR148" s="257">
        <f t="shared" si="61"/>
        <v>0</v>
      </c>
    </row>
    <row r="149" spans="1:44" x14ac:dyDescent="0.3">
      <c r="A149" s="287">
        <v>136</v>
      </c>
      <c r="B149" s="150"/>
      <c r="C149" s="152"/>
      <c r="D149" s="159"/>
      <c r="E149" s="337"/>
      <c r="F149" s="343" t="str">
        <f>IF(E149="","",LOOKUP(E149,'Work Programme'!$A$8:$A$207,'Work Programme'!$B$8:$B$207))</f>
        <v/>
      </c>
      <c r="G149" s="159"/>
      <c r="H149" s="150"/>
      <c r="I149" s="150"/>
      <c r="J149" s="150"/>
      <c r="K149" s="150"/>
      <c r="L149" s="150"/>
      <c r="M149" s="150"/>
      <c r="N149" s="430"/>
      <c r="O149" s="431"/>
      <c r="P149" s="431"/>
      <c r="Q149" s="160"/>
      <c r="R149" s="160"/>
      <c r="S149" s="160"/>
      <c r="T149" s="255" t="str">
        <f t="shared" si="46"/>
        <v/>
      </c>
      <c r="U149" s="152"/>
      <c r="V149" s="154"/>
      <c r="W149" s="254" t="str">
        <f>IF(V149="","",VLOOKUP(V149,'Overview - Financial Statement'!$A$46:$B$60,2,FALSE))</f>
        <v/>
      </c>
      <c r="X149" s="255" t="str">
        <f t="shared" si="47"/>
        <v/>
      </c>
      <c r="Y149" s="153"/>
      <c r="Z149" s="238">
        <f t="shared" si="48"/>
        <v>0</v>
      </c>
      <c r="AA149" s="193" t="s">
        <v>44</v>
      </c>
      <c r="AB149" s="173"/>
      <c r="AC149" s="193" t="str">
        <f t="shared" si="49"/>
        <v/>
      </c>
      <c r="AD149" s="187" t="str">
        <f t="shared" si="50"/>
        <v/>
      </c>
      <c r="AE149" s="187" t="str">
        <f>IF(S149&gt;0,(VLOOKUP(N149,ISO!$B$4:$D$43,3,FALSE)),"")</f>
        <v/>
      </c>
      <c r="AF149" s="187" t="str">
        <f t="shared" si="51"/>
        <v/>
      </c>
      <c r="AG149" s="187" t="str">
        <f>IF(R149&gt;0,(VLOOKUP(N149,ISO!$B$4:$D$43,2,FALSE)),"")</f>
        <v/>
      </c>
      <c r="AH149" s="193" t="str">
        <f t="shared" si="52"/>
        <v/>
      </c>
      <c r="AI149" s="397" t="str">
        <f t="shared" si="53"/>
        <v/>
      </c>
      <c r="AJ149" s="257" t="str">
        <f t="shared" si="54"/>
        <v/>
      </c>
      <c r="AK149" s="257" t="str">
        <f t="shared" si="55"/>
        <v/>
      </c>
      <c r="AL149" s="193" t="str">
        <f t="shared" si="56"/>
        <v>CHECK DATES</v>
      </c>
      <c r="AM149" s="257" t="str">
        <f t="shared" si="57"/>
        <v/>
      </c>
      <c r="AN149" s="288">
        <f t="shared" si="58"/>
        <v>0</v>
      </c>
      <c r="AO149" s="286">
        <v>0</v>
      </c>
      <c r="AP149" s="257">
        <f t="shared" si="59"/>
        <v>0</v>
      </c>
      <c r="AQ149" s="257" t="str">
        <f t="shared" si="60"/>
        <v/>
      </c>
      <c r="AR149" s="257">
        <f t="shared" si="61"/>
        <v>0</v>
      </c>
    </row>
    <row r="150" spans="1:44" x14ac:dyDescent="0.3">
      <c r="A150" s="287">
        <v>137</v>
      </c>
      <c r="B150" s="150"/>
      <c r="C150" s="152"/>
      <c r="D150" s="159"/>
      <c r="E150" s="337"/>
      <c r="F150" s="343" t="str">
        <f>IF(E150="","",LOOKUP(E150,'Work Programme'!$A$8:$A$207,'Work Programme'!$B$8:$B$207))</f>
        <v/>
      </c>
      <c r="G150" s="159"/>
      <c r="H150" s="150"/>
      <c r="I150" s="150"/>
      <c r="J150" s="150"/>
      <c r="K150" s="150"/>
      <c r="L150" s="150"/>
      <c r="M150" s="150"/>
      <c r="N150" s="430"/>
      <c r="O150" s="431"/>
      <c r="P150" s="431"/>
      <c r="Q150" s="160"/>
      <c r="R150" s="160"/>
      <c r="S150" s="160"/>
      <c r="T150" s="255" t="str">
        <f t="shared" si="46"/>
        <v/>
      </c>
      <c r="U150" s="152"/>
      <c r="V150" s="154"/>
      <c r="W150" s="254" t="str">
        <f>IF(V150="","",VLOOKUP(V150,'Overview - Financial Statement'!$A$46:$B$60,2,FALSE))</f>
        <v/>
      </c>
      <c r="X150" s="255" t="str">
        <f t="shared" si="47"/>
        <v/>
      </c>
      <c r="Y150" s="153"/>
      <c r="Z150" s="238">
        <f t="shared" si="48"/>
        <v>0</v>
      </c>
      <c r="AA150" s="193" t="s">
        <v>44</v>
      </c>
      <c r="AB150" s="173"/>
      <c r="AC150" s="193" t="str">
        <f t="shared" si="49"/>
        <v/>
      </c>
      <c r="AD150" s="187" t="str">
        <f t="shared" si="50"/>
        <v/>
      </c>
      <c r="AE150" s="187" t="str">
        <f>IF(S150&gt;0,(VLOOKUP(N150,ISO!$B$4:$D$43,3,FALSE)),"")</f>
        <v/>
      </c>
      <c r="AF150" s="187" t="str">
        <f t="shared" si="51"/>
        <v/>
      </c>
      <c r="AG150" s="187" t="str">
        <f>IF(R150&gt;0,(VLOOKUP(N150,ISO!$B$4:$D$43,2,FALSE)),"")</f>
        <v/>
      </c>
      <c r="AH150" s="193" t="str">
        <f t="shared" si="52"/>
        <v/>
      </c>
      <c r="AI150" s="397" t="str">
        <f t="shared" si="53"/>
        <v/>
      </c>
      <c r="AJ150" s="257" t="str">
        <f t="shared" si="54"/>
        <v/>
      </c>
      <c r="AK150" s="257" t="str">
        <f t="shared" si="55"/>
        <v/>
      </c>
      <c r="AL150" s="193" t="str">
        <f t="shared" si="56"/>
        <v>CHECK DATES</v>
      </c>
      <c r="AM150" s="257" t="str">
        <f t="shared" si="57"/>
        <v/>
      </c>
      <c r="AN150" s="288">
        <f t="shared" si="58"/>
        <v>0</v>
      </c>
      <c r="AO150" s="286">
        <v>0</v>
      </c>
      <c r="AP150" s="257">
        <f t="shared" si="59"/>
        <v>0</v>
      </c>
      <c r="AQ150" s="257" t="str">
        <f t="shared" si="60"/>
        <v/>
      </c>
      <c r="AR150" s="257">
        <f t="shared" si="61"/>
        <v>0</v>
      </c>
    </row>
    <row r="151" spans="1:44" x14ac:dyDescent="0.3">
      <c r="A151" s="287">
        <v>138</v>
      </c>
      <c r="B151" s="150"/>
      <c r="C151" s="152"/>
      <c r="D151" s="159"/>
      <c r="E151" s="337"/>
      <c r="F151" s="343" t="str">
        <f>IF(E151="","",LOOKUP(E151,'Work Programme'!$A$8:$A$207,'Work Programme'!$B$8:$B$207))</f>
        <v/>
      </c>
      <c r="G151" s="159"/>
      <c r="H151" s="150"/>
      <c r="I151" s="150"/>
      <c r="J151" s="150"/>
      <c r="K151" s="150"/>
      <c r="L151" s="150"/>
      <c r="M151" s="150"/>
      <c r="N151" s="430"/>
      <c r="O151" s="431"/>
      <c r="P151" s="431"/>
      <c r="Q151" s="160"/>
      <c r="R151" s="160"/>
      <c r="S151" s="160"/>
      <c r="T151" s="255" t="str">
        <f t="shared" si="46"/>
        <v/>
      </c>
      <c r="U151" s="152"/>
      <c r="V151" s="154"/>
      <c r="W151" s="254" t="str">
        <f>IF(V151="","",VLOOKUP(V151,'Overview - Financial Statement'!$A$46:$B$60,2,FALSE))</f>
        <v/>
      </c>
      <c r="X151" s="255" t="str">
        <f t="shared" si="47"/>
        <v/>
      </c>
      <c r="Y151" s="153"/>
      <c r="Z151" s="238">
        <f t="shared" si="48"/>
        <v>0</v>
      </c>
      <c r="AA151" s="193" t="s">
        <v>44</v>
      </c>
      <c r="AB151" s="173"/>
      <c r="AC151" s="193" t="str">
        <f t="shared" si="49"/>
        <v/>
      </c>
      <c r="AD151" s="187" t="str">
        <f t="shared" si="50"/>
        <v/>
      </c>
      <c r="AE151" s="187" t="str">
        <f>IF(S151&gt;0,(VLOOKUP(N151,ISO!$B$4:$D$43,3,FALSE)),"")</f>
        <v/>
      </c>
      <c r="AF151" s="187" t="str">
        <f t="shared" si="51"/>
        <v/>
      </c>
      <c r="AG151" s="187" t="str">
        <f>IF(R151&gt;0,(VLOOKUP(N151,ISO!$B$4:$D$43,2,FALSE)),"")</f>
        <v/>
      </c>
      <c r="AH151" s="193" t="str">
        <f t="shared" si="52"/>
        <v/>
      </c>
      <c r="AI151" s="397" t="str">
        <f t="shared" si="53"/>
        <v/>
      </c>
      <c r="AJ151" s="257" t="str">
        <f t="shared" si="54"/>
        <v/>
      </c>
      <c r="AK151" s="257" t="str">
        <f t="shared" si="55"/>
        <v/>
      </c>
      <c r="AL151" s="193" t="str">
        <f t="shared" si="56"/>
        <v>CHECK DATES</v>
      </c>
      <c r="AM151" s="257" t="str">
        <f t="shared" si="57"/>
        <v/>
      </c>
      <c r="AN151" s="288">
        <f t="shared" si="58"/>
        <v>0</v>
      </c>
      <c r="AO151" s="286">
        <v>0</v>
      </c>
      <c r="AP151" s="257">
        <f t="shared" si="59"/>
        <v>0</v>
      </c>
      <c r="AQ151" s="257" t="str">
        <f t="shared" si="60"/>
        <v/>
      </c>
      <c r="AR151" s="257">
        <f t="shared" si="61"/>
        <v>0</v>
      </c>
    </row>
    <row r="152" spans="1:44" x14ac:dyDescent="0.3">
      <c r="A152" s="287">
        <v>139</v>
      </c>
      <c r="B152" s="150"/>
      <c r="C152" s="152"/>
      <c r="D152" s="159"/>
      <c r="E152" s="337"/>
      <c r="F152" s="343" t="str">
        <f>IF(E152="","",LOOKUP(E152,'Work Programme'!$A$8:$A$207,'Work Programme'!$B$8:$B$207))</f>
        <v/>
      </c>
      <c r="G152" s="159"/>
      <c r="H152" s="150"/>
      <c r="I152" s="150"/>
      <c r="J152" s="150"/>
      <c r="K152" s="150"/>
      <c r="L152" s="150"/>
      <c r="M152" s="150"/>
      <c r="N152" s="430"/>
      <c r="O152" s="431"/>
      <c r="P152" s="431"/>
      <c r="Q152" s="160"/>
      <c r="R152" s="160"/>
      <c r="S152" s="160"/>
      <c r="T152" s="255" t="str">
        <f t="shared" si="46"/>
        <v/>
      </c>
      <c r="U152" s="152"/>
      <c r="V152" s="154"/>
      <c r="W152" s="254" t="str">
        <f>IF(V152="","",VLOOKUP(V152,'Overview - Financial Statement'!$A$46:$B$60,2,FALSE))</f>
        <v/>
      </c>
      <c r="X152" s="255" t="str">
        <f t="shared" si="47"/>
        <v/>
      </c>
      <c r="Y152" s="153"/>
      <c r="Z152" s="238">
        <f t="shared" si="48"/>
        <v>0</v>
      </c>
      <c r="AA152" s="193" t="s">
        <v>44</v>
      </c>
      <c r="AB152" s="173"/>
      <c r="AC152" s="193" t="str">
        <f t="shared" si="49"/>
        <v/>
      </c>
      <c r="AD152" s="187" t="str">
        <f t="shared" si="50"/>
        <v/>
      </c>
      <c r="AE152" s="187" t="str">
        <f>IF(S152&gt;0,(VLOOKUP(N152,ISO!$B$4:$D$43,3,FALSE)),"")</f>
        <v/>
      </c>
      <c r="AF152" s="187" t="str">
        <f t="shared" si="51"/>
        <v/>
      </c>
      <c r="AG152" s="187" t="str">
        <f>IF(R152&gt;0,(VLOOKUP(N152,ISO!$B$4:$D$43,2,FALSE)),"")</f>
        <v/>
      </c>
      <c r="AH152" s="193" t="str">
        <f t="shared" si="52"/>
        <v/>
      </c>
      <c r="AI152" s="397" t="str">
        <f t="shared" si="53"/>
        <v/>
      </c>
      <c r="AJ152" s="257" t="str">
        <f t="shared" si="54"/>
        <v/>
      </c>
      <c r="AK152" s="257" t="str">
        <f t="shared" si="55"/>
        <v/>
      </c>
      <c r="AL152" s="193" t="str">
        <f t="shared" si="56"/>
        <v>CHECK DATES</v>
      </c>
      <c r="AM152" s="257" t="str">
        <f t="shared" si="57"/>
        <v/>
      </c>
      <c r="AN152" s="288">
        <f t="shared" si="58"/>
        <v>0</v>
      </c>
      <c r="AO152" s="286">
        <v>0</v>
      </c>
      <c r="AP152" s="257">
        <f t="shared" si="59"/>
        <v>0</v>
      </c>
      <c r="AQ152" s="257" t="str">
        <f t="shared" si="60"/>
        <v/>
      </c>
      <c r="AR152" s="257">
        <f t="shared" si="61"/>
        <v>0</v>
      </c>
    </row>
    <row r="153" spans="1:44" x14ac:dyDescent="0.3">
      <c r="A153" s="287">
        <v>140</v>
      </c>
      <c r="B153" s="150"/>
      <c r="C153" s="152"/>
      <c r="D153" s="159"/>
      <c r="E153" s="337"/>
      <c r="F153" s="343" t="str">
        <f>IF(E153="","",LOOKUP(E153,'Work Programme'!$A$8:$A$207,'Work Programme'!$B$8:$B$207))</f>
        <v/>
      </c>
      <c r="G153" s="159"/>
      <c r="H153" s="150"/>
      <c r="I153" s="150"/>
      <c r="J153" s="150"/>
      <c r="K153" s="150"/>
      <c r="L153" s="150"/>
      <c r="M153" s="150"/>
      <c r="N153" s="430"/>
      <c r="O153" s="431"/>
      <c r="P153" s="431"/>
      <c r="Q153" s="160"/>
      <c r="R153" s="160"/>
      <c r="S153" s="160"/>
      <c r="T153" s="255" t="str">
        <f t="shared" si="46"/>
        <v/>
      </c>
      <c r="U153" s="152"/>
      <c r="V153" s="154"/>
      <c r="W153" s="254" t="str">
        <f>IF(V153="","",VLOOKUP(V153,'Overview - Financial Statement'!$A$46:$B$60,2,FALSE))</f>
        <v/>
      </c>
      <c r="X153" s="255" t="str">
        <f t="shared" si="47"/>
        <v/>
      </c>
      <c r="Y153" s="153"/>
      <c r="Z153" s="238">
        <f t="shared" si="48"/>
        <v>0</v>
      </c>
      <c r="AA153" s="193" t="s">
        <v>44</v>
      </c>
      <c r="AB153" s="173"/>
      <c r="AC153" s="193" t="str">
        <f t="shared" si="49"/>
        <v/>
      </c>
      <c r="AD153" s="187" t="str">
        <f t="shared" si="50"/>
        <v/>
      </c>
      <c r="AE153" s="187" t="str">
        <f>IF(S153&gt;0,(VLOOKUP(N153,ISO!$B$4:$D$43,3,FALSE)),"")</f>
        <v/>
      </c>
      <c r="AF153" s="187" t="str">
        <f t="shared" si="51"/>
        <v/>
      </c>
      <c r="AG153" s="187" t="str">
        <f>IF(R153&gt;0,(VLOOKUP(N153,ISO!$B$4:$D$43,2,FALSE)),"")</f>
        <v/>
      </c>
      <c r="AH153" s="193" t="str">
        <f t="shared" si="52"/>
        <v/>
      </c>
      <c r="AI153" s="397" t="str">
        <f t="shared" si="53"/>
        <v/>
      </c>
      <c r="AJ153" s="257" t="str">
        <f t="shared" si="54"/>
        <v/>
      </c>
      <c r="AK153" s="257" t="str">
        <f t="shared" si="55"/>
        <v/>
      </c>
      <c r="AL153" s="193" t="str">
        <f t="shared" si="56"/>
        <v>CHECK DATES</v>
      </c>
      <c r="AM153" s="257" t="str">
        <f t="shared" si="57"/>
        <v/>
      </c>
      <c r="AN153" s="288">
        <f t="shared" si="58"/>
        <v>0</v>
      </c>
      <c r="AO153" s="286">
        <v>0</v>
      </c>
      <c r="AP153" s="257">
        <f t="shared" si="59"/>
        <v>0</v>
      </c>
      <c r="AQ153" s="257" t="str">
        <f t="shared" si="60"/>
        <v/>
      </c>
      <c r="AR153" s="257">
        <f t="shared" si="61"/>
        <v>0</v>
      </c>
    </row>
    <row r="154" spans="1:44" x14ac:dyDescent="0.3">
      <c r="A154" s="287">
        <v>141</v>
      </c>
      <c r="B154" s="150"/>
      <c r="C154" s="152"/>
      <c r="D154" s="159"/>
      <c r="E154" s="337"/>
      <c r="F154" s="343" t="str">
        <f>IF(E154="","",LOOKUP(E154,'Work Programme'!$A$8:$A$207,'Work Programme'!$B$8:$B$207))</f>
        <v/>
      </c>
      <c r="G154" s="159"/>
      <c r="H154" s="150"/>
      <c r="I154" s="150"/>
      <c r="J154" s="150"/>
      <c r="K154" s="150"/>
      <c r="L154" s="150"/>
      <c r="M154" s="150"/>
      <c r="N154" s="430"/>
      <c r="O154" s="431"/>
      <c r="P154" s="431"/>
      <c r="Q154" s="160"/>
      <c r="R154" s="160"/>
      <c r="S154" s="160"/>
      <c r="T154" s="255" t="str">
        <f t="shared" si="46"/>
        <v/>
      </c>
      <c r="U154" s="152"/>
      <c r="V154" s="154"/>
      <c r="W154" s="254" t="str">
        <f>IF(V154="","",VLOOKUP(V154,'Overview - Financial Statement'!$A$46:$B$60,2,FALSE))</f>
        <v/>
      </c>
      <c r="X154" s="255" t="str">
        <f t="shared" si="47"/>
        <v/>
      </c>
      <c r="Y154" s="153"/>
      <c r="Z154" s="238">
        <f t="shared" si="48"/>
        <v>0</v>
      </c>
      <c r="AA154" s="193" t="s">
        <v>44</v>
      </c>
      <c r="AB154" s="173"/>
      <c r="AC154" s="193" t="str">
        <f t="shared" si="49"/>
        <v/>
      </c>
      <c r="AD154" s="187" t="str">
        <f t="shared" si="50"/>
        <v/>
      </c>
      <c r="AE154" s="187" t="str">
        <f>IF(S154&gt;0,(VLOOKUP(N154,ISO!$B$4:$D$43,3,FALSE)),"")</f>
        <v/>
      </c>
      <c r="AF154" s="187" t="str">
        <f t="shared" si="51"/>
        <v/>
      </c>
      <c r="AG154" s="187" t="str">
        <f>IF(R154&gt;0,(VLOOKUP(N154,ISO!$B$4:$D$43,2,FALSE)),"")</f>
        <v/>
      </c>
      <c r="AH154" s="193" t="str">
        <f t="shared" si="52"/>
        <v/>
      </c>
      <c r="AI154" s="397" t="str">
        <f t="shared" si="53"/>
        <v/>
      </c>
      <c r="AJ154" s="257" t="str">
        <f t="shared" si="54"/>
        <v/>
      </c>
      <c r="AK154" s="257" t="str">
        <f t="shared" si="55"/>
        <v/>
      </c>
      <c r="AL154" s="193" t="str">
        <f t="shared" si="56"/>
        <v>CHECK DATES</v>
      </c>
      <c r="AM154" s="257" t="str">
        <f t="shared" si="57"/>
        <v/>
      </c>
      <c r="AN154" s="288">
        <f t="shared" si="58"/>
        <v>0</v>
      </c>
      <c r="AO154" s="286">
        <v>0</v>
      </c>
      <c r="AP154" s="257">
        <f t="shared" si="59"/>
        <v>0</v>
      </c>
      <c r="AQ154" s="257" t="str">
        <f t="shared" si="60"/>
        <v/>
      </c>
      <c r="AR154" s="257">
        <f t="shared" si="61"/>
        <v>0</v>
      </c>
    </row>
    <row r="155" spans="1:44" x14ac:dyDescent="0.3">
      <c r="A155" s="287">
        <v>142</v>
      </c>
      <c r="B155" s="150"/>
      <c r="C155" s="152"/>
      <c r="D155" s="159"/>
      <c r="E155" s="337"/>
      <c r="F155" s="343" t="str">
        <f>IF(E155="","",LOOKUP(E155,'Work Programme'!$A$8:$A$207,'Work Programme'!$B$8:$B$207))</f>
        <v/>
      </c>
      <c r="G155" s="159"/>
      <c r="H155" s="150"/>
      <c r="I155" s="150"/>
      <c r="J155" s="150"/>
      <c r="K155" s="150"/>
      <c r="L155" s="150"/>
      <c r="M155" s="150"/>
      <c r="N155" s="430"/>
      <c r="O155" s="431"/>
      <c r="P155" s="431"/>
      <c r="Q155" s="160"/>
      <c r="R155" s="160"/>
      <c r="S155" s="160"/>
      <c r="T155" s="255" t="str">
        <f t="shared" si="46"/>
        <v/>
      </c>
      <c r="U155" s="152"/>
      <c r="V155" s="154"/>
      <c r="W155" s="254" t="str">
        <f>IF(V155="","",VLOOKUP(V155,'Overview - Financial Statement'!$A$46:$B$60,2,FALSE))</f>
        <v/>
      </c>
      <c r="X155" s="255" t="str">
        <f t="shared" si="47"/>
        <v/>
      </c>
      <c r="Y155" s="153"/>
      <c r="Z155" s="238">
        <f t="shared" si="48"/>
        <v>0</v>
      </c>
      <c r="AA155" s="193" t="s">
        <v>44</v>
      </c>
      <c r="AB155" s="173"/>
      <c r="AC155" s="193" t="str">
        <f t="shared" si="49"/>
        <v/>
      </c>
      <c r="AD155" s="187" t="str">
        <f t="shared" si="50"/>
        <v/>
      </c>
      <c r="AE155" s="187" t="str">
        <f>IF(S155&gt;0,(VLOOKUP(N155,ISO!$B$4:$D$43,3,FALSE)),"")</f>
        <v/>
      </c>
      <c r="AF155" s="187" t="str">
        <f t="shared" si="51"/>
        <v/>
      </c>
      <c r="AG155" s="187" t="str">
        <f>IF(R155&gt;0,(VLOOKUP(N155,ISO!$B$4:$D$43,2,FALSE)),"")</f>
        <v/>
      </c>
      <c r="AH155" s="193" t="str">
        <f t="shared" si="52"/>
        <v/>
      </c>
      <c r="AI155" s="397" t="str">
        <f t="shared" si="53"/>
        <v/>
      </c>
      <c r="AJ155" s="257" t="str">
        <f t="shared" si="54"/>
        <v/>
      </c>
      <c r="AK155" s="257" t="str">
        <f t="shared" si="55"/>
        <v/>
      </c>
      <c r="AL155" s="193" t="str">
        <f t="shared" si="56"/>
        <v>CHECK DATES</v>
      </c>
      <c r="AM155" s="257" t="str">
        <f t="shared" si="57"/>
        <v/>
      </c>
      <c r="AN155" s="288">
        <f t="shared" si="58"/>
        <v>0</v>
      </c>
      <c r="AO155" s="286">
        <v>0</v>
      </c>
      <c r="AP155" s="257">
        <f t="shared" si="59"/>
        <v>0</v>
      </c>
      <c r="AQ155" s="257" t="str">
        <f t="shared" si="60"/>
        <v/>
      </c>
      <c r="AR155" s="257">
        <f t="shared" si="61"/>
        <v>0</v>
      </c>
    </row>
    <row r="156" spans="1:44" x14ac:dyDescent="0.3">
      <c r="A156" s="287">
        <v>143</v>
      </c>
      <c r="B156" s="150"/>
      <c r="C156" s="152"/>
      <c r="D156" s="159"/>
      <c r="E156" s="337"/>
      <c r="F156" s="343" t="str">
        <f>IF(E156="","",LOOKUP(E156,'Work Programme'!$A$8:$A$207,'Work Programme'!$B$8:$B$207))</f>
        <v/>
      </c>
      <c r="G156" s="159"/>
      <c r="H156" s="150"/>
      <c r="I156" s="150"/>
      <c r="J156" s="150"/>
      <c r="K156" s="150"/>
      <c r="L156" s="150"/>
      <c r="M156" s="150"/>
      <c r="N156" s="430"/>
      <c r="O156" s="431"/>
      <c r="P156" s="431"/>
      <c r="Q156" s="160"/>
      <c r="R156" s="160"/>
      <c r="S156" s="160"/>
      <c r="T156" s="255" t="str">
        <f t="shared" si="46"/>
        <v/>
      </c>
      <c r="U156" s="152"/>
      <c r="V156" s="154"/>
      <c r="W156" s="254" t="str">
        <f>IF(V156="","",VLOOKUP(V156,'Overview - Financial Statement'!$A$46:$B$60,2,FALSE))</f>
        <v/>
      </c>
      <c r="X156" s="255" t="str">
        <f t="shared" si="47"/>
        <v/>
      </c>
      <c r="Y156" s="153"/>
      <c r="Z156" s="238">
        <f t="shared" si="48"/>
        <v>0</v>
      </c>
      <c r="AA156" s="193" t="s">
        <v>44</v>
      </c>
      <c r="AB156" s="173"/>
      <c r="AC156" s="193" t="str">
        <f t="shared" si="49"/>
        <v/>
      </c>
      <c r="AD156" s="187" t="str">
        <f t="shared" si="50"/>
        <v/>
      </c>
      <c r="AE156" s="187" t="str">
        <f>IF(S156&gt;0,(VLOOKUP(N156,ISO!$B$4:$D$43,3,FALSE)),"")</f>
        <v/>
      </c>
      <c r="AF156" s="187" t="str">
        <f t="shared" si="51"/>
        <v/>
      </c>
      <c r="AG156" s="187" t="str">
        <f>IF(R156&gt;0,(VLOOKUP(N156,ISO!$B$4:$D$43,2,FALSE)),"")</f>
        <v/>
      </c>
      <c r="AH156" s="193" t="str">
        <f t="shared" si="52"/>
        <v/>
      </c>
      <c r="AI156" s="397" t="str">
        <f t="shared" si="53"/>
        <v/>
      </c>
      <c r="AJ156" s="257" t="str">
        <f t="shared" si="54"/>
        <v/>
      </c>
      <c r="AK156" s="257" t="str">
        <f t="shared" si="55"/>
        <v/>
      </c>
      <c r="AL156" s="193" t="str">
        <f t="shared" si="56"/>
        <v>CHECK DATES</v>
      </c>
      <c r="AM156" s="257" t="str">
        <f t="shared" si="57"/>
        <v/>
      </c>
      <c r="AN156" s="288">
        <f t="shared" si="58"/>
        <v>0</v>
      </c>
      <c r="AO156" s="286">
        <v>0</v>
      </c>
      <c r="AP156" s="257">
        <f t="shared" si="59"/>
        <v>0</v>
      </c>
      <c r="AQ156" s="257" t="str">
        <f t="shared" si="60"/>
        <v/>
      </c>
      <c r="AR156" s="257">
        <f t="shared" si="61"/>
        <v>0</v>
      </c>
    </row>
    <row r="157" spans="1:44" x14ac:dyDescent="0.3">
      <c r="A157" s="287">
        <v>144</v>
      </c>
      <c r="B157" s="150"/>
      <c r="C157" s="152"/>
      <c r="D157" s="159"/>
      <c r="E157" s="337"/>
      <c r="F157" s="343" t="str">
        <f>IF(E157="","",LOOKUP(E157,'Work Programme'!$A$8:$A$207,'Work Programme'!$B$8:$B$207))</f>
        <v/>
      </c>
      <c r="G157" s="159"/>
      <c r="H157" s="150"/>
      <c r="I157" s="150"/>
      <c r="J157" s="150"/>
      <c r="K157" s="150"/>
      <c r="L157" s="150"/>
      <c r="M157" s="150"/>
      <c r="N157" s="430"/>
      <c r="O157" s="431"/>
      <c r="P157" s="431"/>
      <c r="Q157" s="160"/>
      <c r="R157" s="160"/>
      <c r="S157" s="160"/>
      <c r="T157" s="255" t="str">
        <f t="shared" si="46"/>
        <v/>
      </c>
      <c r="U157" s="152"/>
      <c r="V157" s="154"/>
      <c r="W157" s="254" t="str">
        <f>IF(V157="","",VLOOKUP(V157,'Overview - Financial Statement'!$A$46:$B$60,2,FALSE))</f>
        <v/>
      </c>
      <c r="X157" s="255" t="str">
        <f t="shared" si="47"/>
        <v/>
      </c>
      <c r="Y157" s="153"/>
      <c r="Z157" s="238">
        <f t="shared" si="48"/>
        <v>0</v>
      </c>
      <c r="AA157" s="193" t="s">
        <v>44</v>
      </c>
      <c r="AB157" s="173"/>
      <c r="AC157" s="193" t="str">
        <f t="shared" si="49"/>
        <v/>
      </c>
      <c r="AD157" s="187" t="str">
        <f t="shared" si="50"/>
        <v/>
      </c>
      <c r="AE157" s="187" t="str">
        <f>IF(S157&gt;0,(VLOOKUP(N157,ISO!$B$4:$D$43,3,FALSE)),"")</f>
        <v/>
      </c>
      <c r="AF157" s="187" t="str">
        <f t="shared" si="51"/>
        <v/>
      </c>
      <c r="AG157" s="187" t="str">
        <f>IF(R157&gt;0,(VLOOKUP(N157,ISO!$B$4:$D$43,2,FALSE)),"")</f>
        <v/>
      </c>
      <c r="AH157" s="193" t="str">
        <f t="shared" si="52"/>
        <v/>
      </c>
      <c r="AI157" s="397" t="str">
        <f t="shared" si="53"/>
        <v/>
      </c>
      <c r="AJ157" s="257" t="str">
        <f t="shared" si="54"/>
        <v/>
      </c>
      <c r="AK157" s="257" t="str">
        <f t="shared" si="55"/>
        <v/>
      </c>
      <c r="AL157" s="193" t="str">
        <f t="shared" si="56"/>
        <v>CHECK DATES</v>
      </c>
      <c r="AM157" s="257" t="str">
        <f t="shared" si="57"/>
        <v/>
      </c>
      <c r="AN157" s="288">
        <f t="shared" si="58"/>
        <v>0</v>
      </c>
      <c r="AO157" s="286">
        <v>0</v>
      </c>
      <c r="AP157" s="257">
        <f t="shared" si="59"/>
        <v>0</v>
      </c>
      <c r="AQ157" s="257" t="str">
        <f t="shared" si="60"/>
        <v/>
      </c>
      <c r="AR157" s="257">
        <f t="shared" si="61"/>
        <v>0</v>
      </c>
    </row>
    <row r="158" spans="1:44" x14ac:dyDescent="0.3">
      <c r="A158" s="287">
        <v>145</v>
      </c>
      <c r="B158" s="150"/>
      <c r="C158" s="152"/>
      <c r="D158" s="159"/>
      <c r="E158" s="337"/>
      <c r="F158" s="343" t="str">
        <f>IF(E158="","",LOOKUP(E158,'Work Programme'!$A$8:$A$207,'Work Programme'!$B$8:$B$207))</f>
        <v/>
      </c>
      <c r="G158" s="159"/>
      <c r="H158" s="150"/>
      <c r="I158" s="150"/>
      <c r="J158" s="150"/>
      <c r="K158" s="150"/>
      <c r="L158" s="150"/>
      <c r="M158" s="150"/>
      <c r="N158" s="430"/>
      <c r="O158" s="431"/>
      <c r="P158" s="431"/>
      <c r="Q158" s="160"/>
      <c r="R158" s="160"/>
      <c r="S158" s="160"/>
      <c r="T158" s="255" t="str">
        <f t="shared" si="46"/>
        <v/>
      </c>
      <c r="U158" s="152"/>
      <c r="V158" s="154"/>
      <c r="W158" s="254" t="str">
        <f>IF(V158="","",VLOOKUP(V158,'Overview - Financial Statement'!$A$46:$B$60,2,FALSE))</f>
        <v/>
      </c>
      <c r="X158" s="255" t="str">
        <f t="shared" si="47"/>
        <v/>
      </c>
      <c r="Y158" s="153"/>
      <c r="Z158" s="238">
        <f t="shared" si="48"/>
        <v>0</v>
      </c>
      <c r="AA158" s="193" t="s">
        <v>44</v>
      </c>
      <c r="AB158" s="173"/>
      <c r="AC158" s="193" t="str">
        <f t="shared" si="49"/>
        <v/>
      </c>
      <c r="AD158" s="187" t="str">
        <f t="shared" si="50"/>
        <v/>
      </c>
      <c r="AE158" s="187" t="str">
        <f>IF(S158&gt;0,(VLOOKUP(N158,ISO!$B$4:$D$43,3,FALSE)),"")</f>
        <v/>
      </c>
      <c r="AF158" s="187" t="str">
        <f t="shared" si="51"/>
        <v/>
      </c>
      <c r="AG158" s="187" t="str">
        <f>IF(R158&gt;0,(VLOOKUP(N158,ISO!$B$4:$D$43,2,FALSE)),"")</f>
        <v/>
      </c>
      <c r="AH158" s="193" t="str">
        <f t="shared" si="52"/>
        <v/>
      </c>
      <c r="AI158" s="397" t="str">
        <f t="shared" si="53"/>
        <v/>
      </c>
      <c r="AJ158" s="257" t="str">
        <f t="shared" si="54"/>
        <v/>
      </c>
      <c r="AK158" s="257" t="str">
        <f t="shared" si="55"/>
        <v/>
      </c>
      <c r="AL158" s="193" t="str">
        <f t="shared" si="56"/>
        <v>CHECK DATES</v>
      </c>
      <c r="AM158" s="257" t="str">
        <f t="shared" si="57"/>
        <v/>
      </c>
      <c r="AN158" s="288">
        <f t="shared" si="58"/>
        <v>0</v>
      </c>
      <c r="AO158" s="286">
        <v>0</v>
      </c>
      <c r="AP158" s="257">
        <f t="shared" si="59"/>
        <v>0</v>
      </c>
      <c r="AQ158" s="257" t="str">
        <f t="shared" si="60"/>
        <v/>
      </c>
      <c r="AR158" s="257">
        <f t="shared" si="61"/>
        <v>0</v>
      </c>
    </row>
    <row r="159" spans="1:44" x14ac:dyDescent="0.3">
      <c r="A159" s="287">
        <v>146</v>
      </c>
      <c r="B159" s="150"/>
      <c r="C159" s="152"/>
      <c r="D159" s="159"/>
      <c r="E159" s="337"/>
      <c r="F159" s="343" t="str">
        <f>IF(E159="","",LOOKUP(E159,'Work Programme'!$A$8:$A$207,'Work Programme'!$B$8:$B$207))</f>
        <v/>
      </c>
      <c r="G159" s="159"/>
      <c r="H159" s="150"/>
      <c r="I159" s="150"/>
      <c r="J159" s="150"/>
      <c r="K159" s="150"/>
      <c r="L159" s="150"/>
      <c r="M159" s="150"/>
      <c r="N159" s="430"/>
      <c r="O159" s="431"/>
      <c r="P159" s="431"/>
      <c r="Q159" s="160"/>
      <c r="R159" s="160"/>
      <c r="S159" s="160"/>
      <c r="T159" s="255" t="str">
        <f t="shared" si="46"/>
        <v/>
      </c>
      <c r="U159" s="152"/>
      <c r="V159" s="154"/>
      <c r="W159" s="254" t="str">
        <f>IF(V159="","",VLOOKUP(V159,'Overview - Financial Statement'!$A$46:$B$60,2,FALSE))</f>
        <v/>
      </c>
      <c r="X159" s="255" t="str">
        <f t="shared" si="47"/>
        <v/>
      </c>
      <c r="Y159" s="153"/>
      <c r="Z159" s="238">
        <f t="shared" si="48"/>
        <v>0</v>
      </c>
      <c r="AA159" s="193" t="s">
        <v>44</v>
      </c>
      <c r="AB159" s="173"/>
      <c r="AC159" s="193" t="str">
        <f t="shared" si="49"/>
        <v/>
      </c>
      <c r="AD159" s="187" t="str">
        <f t="shared" si="50"/>
        <v/>
      </c>
      <c r="AE159" s="187" t="str">
        <f>IF(S159&gt;0,(VLOOKUP(N159,ISO!$B$4:$D$43,3,FALSE)),"")</f>
        <v/>
      </c>
      <c r="AF159" s="187" t="str">
        <f t="shared" si="51"/>
        <v/>
      </c>
      <c r="AG159" s="187" t="str">
        <f>IF(R159&gt;0,(VLOOKUP(N159,ISO!$B$4:$D$43,2,FALSE)),"")</f>
        <v/>
      </c>
      <c r="AH159" s="193" t="str">
        <f t="shared" si="52"/>
        <v/>
      </c>
      <c r="AI159" s="397" t="str">
        <f t="shared" si="53"/>
        <v/>
      </c>
      <c r="AJ159" s="257" t="str">
        <f t="shared" si="54"/>
        <v/>
      </c>
      <c r="AK159" s="257" t="str">
        <f t="shared" si="55"/>
        <v/>
      </c>
      <c r="AL159" s="193" t="str">
        <f t="shared" si="56"/>
        <v>CHECK DATES</v>
      </c>
      <c r="AM159" s="257" t="str">
        <f t="shared" si="57"/>
        <v/>
      </c>
      <c r="AN159" s="288">
        <f t="shared" si="58"/>
        <v>0</v>
      </c>
      <c r="AO159" s="286">
        <v>0</v>
      </c>
      <c r="AP159" s="257">
        <f t="shared" si="59"/>
        <v>0</v>
      </c>
      <c r="AQ159" s="257" t="str">
        <f t="shared" si="60"/>
        <v/>
      </c>
      <c r="AR159" s="257">
        <f t="shared" si="61"/>
        <v>0</v>
      </c>
    </row>
    <row r="160" spans="1:44" x14ac:dyDescent="0.3">
      <c r="A160" s="287">
        <v>147</v>
      </c>
      <c r="B160" s="150"/>
      <c r="C160" s="152"/>
      <c r="D160" s="159"/>
      <c r="E160" s="337"/>
      <c r="F160" s="343" t="str">
        <f>IF(E160="","",LOOKUP(E160,'Work Programme'!$A$8:$A$207,'Work Programme'!$B$8:$B$207))</f>
        <v/>
      </c>
      <c r="G160" s="159"/>
      <c r="H160" s="150"/>
      <c r="I160" s="150"/>
      <c r="J160" s="150"/>
      <c r="K160" s="150"/>
      <c r="L160" s="150"/>
      <c r="M160" s="150"/>
      <c r="N160" s="430"/>
      <c r="O160" s="431"/>
      <c r="P160" s="431"/>
      <c r="Q160" s="160"/>
      <c r="R160" s="160"/>
      <c r="S160" s="160"/>
      <c r="T160" s="255" t="str">
        <f t="shared" si="46"/>
        <v/>
      </c>
      <c r="U160" s="152"/>
      <c r="V160" s="154"/>
      <c r="W160" s="254" t="str">
        <f>IF(V160="","",VLOOKUP(V160,'Overview - Financial Statement'!$A$46:$B$60,2,FALSE))</f>
        <v/>
      </c>
      <c r="X160" s="255" t="str">
        <f t="shared" si="47"/>
        <v/>
      </c>
      <c r="Y160" s="153"/>
      <c r="Z160" s="238">
        <f t="shared" si="48"/>
        <v>0</v>
      </c>
      <c r="AA160" s="193" t="s">
        <v>44</v>
      </c>
      <c r="AB160" s="173"/>
      <c r="AC160" s="193" t="str">
        <f t="shared" si="49"/>
        <v/>
      </c>
      <c r="AD160" s="187" t="str">
        <f t="shared" si="50"/>
        <v/>
      </c>
      <c r="AE160" s="187" t="str">
        <f>IF(S160&gt;0,(VLOOKUP(N160,ISO!$B$4:$D$43,3,FALSE)),"")</f>
        <v/>
      </c>
      <c r="AF160" s="187" t="str">
        <f t="shared" si="51"/>
        <v/>
      </c>
      <c r="AG160" s="187" t="str">
        <f>IF(R160&gt;0,(VLOOKUP(N160,ISO!$B$4:$D$43,2,FALSE)),"")</f>
        <v/>
      </c>
      <c r="AH160" s="193" t="str">
        <f t="shared" si="52"/>
        <v/>
      </c>
      <c r="AI160" s="397" t="str">
        <f t="shared" si="53"/>
        <v/>
      </c>
      <c r="AJ160" s="257" t="str">
        <f t="shared" si="54"/>
        <v/>
      </c>
      <c r="AK160" s="257" t="str">
        <f t="shared" si="55"/>
        <v/>
      </c>
      <c r="AL160" s="193" t="str">
        <f t="shared" si="56"/>
        <v>CHECK DATES</v>
      </c>
      <c r="AM160" s="257" t="str">
        <f t="shared" si="57"/>
        <v/>
      </c>
      <c r="AN160" s="288">
        <f t="shared" si="58"/>
        <v>0</v>
      </c>
      <c r="AO160" s="286">
        <v>0</v>
      </c>
      <c r="AP160" s="257">
        <f t="shared" si="59"/>
        <v>0</v>
      </c>
      <c r="AQ160" s="257" t="str">
        <f t="shared" si="60"/>
        <v/>
      </c>
      <c r="AR160" s="257">
        <f t="shared" si="61"/>
        <v>0</v>
      </c>
    </row>
    <row r="161" spans="1:44" x14ac:dyDescent="0.3">
      <c r="A161" s="287">
        <v>148</v>
      </c>
      <c r="B161" s="150"/>
      <c r="C161" s="152"/>
      <c r="D161" s="159"/>
      <c r="E161" s="337"/>
      <c r="F161" s="343" t="str">
        <f>IF(E161="","",LOOKUP(E161,'Work Programme'!$A$8:$A$207,'Work Programme'!$B$8:$B$207))</f>
        <v/>
      </c>
      <c r="G161" s="159"/>
      <c r="H161" s="150"/>
      <c r="I161" s="150"/>
      <c r="J161" s="150"/>
      <c r="K161" s="150"/>
      <c r="L161" s="150"/>
      <c r="M161" s="150"/>
      <c r="N161" s="430"/>
      <c r="O161" s="431"/>
      <c r="P161" s="431"/>
      <c r="Q161" s="160"/>
      <c r="R161" s="160"/>
      <c r="S161" s="160"/>
      <c r="T161" s="255" t="str">
        <f t="shared" si="46"/>
        <v/>
      </c>
      <c r="U161" s="152"/>
      <c r="V161" s="154"/>
      <c r="W161" s="254" t="str">
        <f>IF(V161="","",VLOOKUP(V161,'Overview - Financial Statement'!$A$46:$B$60,2,FALSE))</f>
        <v/>
      </c>
      <c r="X161" s="255" t="str">
        <f t="shared" si="47"/>
        <v/>
      </c>
      <c r="Y161" s="153"/>
      <c r="Z161" s="238">
        <f t="shared" si="48"/>
        <v>0</v>
      </c>
      <c r="AA161" s="193" t="s">
        <v>44</v>
      </c>
      <c r="AB161" s="173"/>
      <c r="AC161" s="193" t="str">
        <f t="shared" si="49"/>
        <v/>
      </c>
      <c r="AD161" s="187" t="str">
        <f t="shared" si="50"/>
        <v/>
      </c>
      <c r="AE161" s="187" t="str">
        <f>IF(S161&gt;0,(VLOOKUP(N161,ISO!$B$4:$D$43,3,FALSE)),"")</f>
        <v/>
      </c>
      <c r="AF161" s="187" t="str">
        <f t="shared" si="51"/>
        <v/>
      </c>
      <c r="AG161" s="187" t="str">
        <f>IF(R161&gt;0,(VLOOKUP(N161,ISO!$B$4:$D$43,2,FALSE)),"")</f>
        <v/>
      </c>
      <c r="AH161" s="193" t="str">
        <f t="shared" si="52"/>
        <v/>
      </c>
      <c r="AI161" s="397" t="str">
        <f t="shared" si="53"/>
        <v/>
      </c>
      <c r="AJ161" s="257" t="str">
        <f t="shared" si="54"/>
        <v/>
      </c>
      <c r="AK161" s="257" t="str">
        <f t="shared" si="55"/>
        <v/>
      </c>
      <c r="AL161" s="193" t="str">
        <f t="shared" si="56"/>
        <v>CHECK DATES</v>
      </c>
      <c r="AM161" s="257" t="str">
        <f t="shared" si="57"/>
        <v/>
      </c>
      <c r="AN161" s="288">
        <f t="shared" si="58"/>
        <v>0</v>
      </c>
      <c r="AO161" s="286">
        <v>0</v>
      </c>
      <c r="AP161" s="257">
        <f t="shared" si="59"/>
        <v>0</v>
      </c>
      <c r="AQ161" s="257" t="str">
        <f t="shared" si="60"/>
        <v/>
      </c>
      <c r="AR161" s="257">
        <f t="shared" si="61"/>
        <v>0</v>
      </c>
    </row>
    <row r="162" spans="1:44" x14ac:dyDescent="0.3">
      <c r="A162" s="287">
        <v>149</v>
      </c>
      <c r="B162" s="150"/>
      <c r="C162" s="152"/>
      <c r="D162" s="159"/>
      <c r="E162" s="337"/>
      <c r="F162" s="343" t="str">
        <f>IF(E162="","",LOOKUP(E162,'Work Programme'!$A$8:$A$207,'Work Programme'!$B$8:$B$207))</f>
        <v/>
      </c>
      <c r="G162" s="159"/>
      <c r="H162" s="150"/>
      <c r="I162" s="150"/>
      <c r="J162" s="150"/>
      <c r="K162" s="150"/>
      <c r="L162" s="150"/>
      <c r="M162" s="150"/>
      <c r="N162" s="430"/>
      <c r="O162" s="431"/>
      <c r="P162" s="431"/>
      <c r="Q162" s="160"/>
      <c r="R162" s="160"/>
      <c r="S162" s="160"/>
      <c r="T162" s="255" t="str">
        <f t="shared" si="46"/>
        <v/>
      </c>
      <c r="U162" s="152"/>
      <c r="V162" s="154"/>
      <c r="W162" s="254" t="str">
        <f>IF(V162="","",VLOOKUP(V162,'Overview - Financial Statement'!$A$46:$B$60,2,FALSE))</f>
        <v/>
      </c>
      <c r="X162" s="255" t="str">
        <f t="shared" si="47"/>
        <v/>
      </c>
      <c r="Y162" s="153"/>
      <c r="Z162" s="238">
        <f t="shared" si="48"/>
        <v>0</v>
      </c>
      <c r="AA162" s="193" t="s">
        <v>44</v>
      </c>
      <c r="AB162" s="173"/>
      <c r="AC162" s="193" t="str">
        <f t="shared" si="49"/>
        <v/>
      </c>
      <c r="AD162" s="187" t="str">
        <f t="shared" si="50"/>
        <v/>
      </c>
      <c r="AE162" s="187" t="str">
        <f>IF(S162&gt;0,(VLOOKUP(N162,ISO!$B$4:$D$43,3,FALSE)),"")</f>
        <v/>
      </c>
      <c r="AF162" s="187" t="str">
        <f t="shared" si="51"/>
        <v/>
      </c>
      <c r="AG162" s="187" t="str">
        <f>IF(R162&gt;0,(VLOOKUP(N162,ISO!$B$4:$D$43,2,FALSE)),"")</f>
        <v/>
      </c>
      <c r="AH162" s="193" t="str">
        <f t="shared" si="52"/>
        <v/>
      </c>
      <c r="AI162" s="397" t="str">
        <f t="shared" si="53"/>
        <v/>
      </c>
      <c r="AJ162" s="257" t="str">
        <f t="shared" si="54"/>
        <v/>
      </c>
      <c r="AK162" s="257" t="str">
        <f t="shared" si="55"/>
        <v/>
      </c>
      <c r="AL162" s="193" t="str">
        <f t="shared" si="56"/>
        <v>CHECK DATES</v>
      </c>
      <c r="AM162" s="257" t="str">
        <f t="shared" si="57"/>
        <v/>
      </c>
      <c r="AN162" s="288">
        <f t="shared" si="58"/>
        <v>0</v>
      </c>
      <c r="AO162" s="286">
        <v>0</v>
      </c>
      <c r="AP162" s="257">
        <f t="shared" si="59"/>
        <v>0</v>
      </c>
      <c r="AQ162" s="257" t="str">
        <f t="shared" si="60"/>
        <v/>
      </c>
      <c r="AR162" s="257">
        <f t="shared" si="61"/>
        <v>0</v>
      </c>
    </row>
    <row r="163" spans="1:44" x14ac:dyDescent="0.3">
      <c r="A163" s="287">
        <v>150</v>
      </c>
      <c r="B163" s="150"/>
      <c r="C163" s="152"/>
      <c r="D163" s="159"/>
      <c r="E163" s="337"/>
      <c r="F163" s="343" t="str">
        <f>IF(E163="","",LOOKUP(E163,'Work Programme'!$A$8:$A$207,'Work Programme'!$B$8:$B$207))</f>
        <v/>
      </c>
      <c r="G163" s="159"/>
      <c r="H163" s="150"/>
      <c r="I163" s="150"/>
      <c r="J163" s="150"/>
      <c r="K163" s="150"/>
      <c r="L163" s="150"/>
      <c r="M163" s="150"/>
      <c r="N163" s="430"/>
      <c r="O163" s="431"/>
      <c r="P163" s="431"/>
      <c r="Q163" s="160"/>
      <c r="R163" s="160"/>
      <c r="S163" s="160"/>
      <c r="T163" s="255" t="str">
        <f t="shared" si="46"/>
        <v/>
      </c>
      <c r="U163" s="152"/>
      <c r="V163" s="154"/>
      <c r="W163" s="254" t="str">
        <f>IF(V163="","",VLOOKUP(V163,'Overview - Financial Statement'!$A$46:$B$60,2,FALSE))</f>
        <v/>
      </c>
      <c r="X163" s="255" t="str">
        <f t="shared" si="47"/>
        <v/>
      </c>
      <c r="Y163" s="153"/>
      <c r="Z163" s="238">
        <f t="shared" si="48"/>
        <v>0</v>
      </c>
      <c r="AA163" s="193" t="s">
        <v>44</v>
      </c>
      <c r="AB163" s="173"/>
      <c r="AC163" s="193" t="str">
        <f t="shared" si="49"/>
        <v/>
      </c>
      <c r="AD163" s="187" t="str">
        <f t="shared" si="50"/>
        <v/>
      </c>
      <c r="AE163" s="187" t="str">
        <f>IF(S163&gt;0,(VLOOKUP(N163,ISO!$B$4:$D$43,3,FALSE)),"")</f>
        <v/>
      </c>
      <c r="AF163" s="187" t="str">
        <f t="shared" si="51"/>
        <v/>
      </c>
      <c r="AG163" s="187" t="str">
        <f>IF(R163&gt;0,(VLOOKUP(N163,ISO!$B$4:$D$43,2,FALSE)),"")</f>
        <v/>
      </c>
      <c r="AH163" s="193" t="str">
        <f t="shared" si="52"/>
        <v/>
      </c>
      <c r="AI163" s="397" t="str">
        <f t="shared" si="53"/>
        <v/>
      </c>
      <c r="AJ163" s="257" t="str">
        <f t="shared" si="54"/>
        <v/>
      </c>
      <c r="AK163" s="257" t="str">
        <f t="shared" si="55"/>
        <v/>
      </c>
      <c r="AL163" s="193" t="str">
        <f t="shared" si="56"/>
        <v>CHECK DATES</v>
      </c>
      <c r="AM163" s="257" t="str">
        <f t="shared" si="57"/>
        <v/>
      </c>
      <c r="AN163" s="288">
        <f t="shared" si="58"/>
        <v>0</v>
      </c>
      <c r="AO163" s="286">
        <v>0</v>
      </c>
      <c r="AP163" s="257">
        <f t="shared" si="59"/>
        <v>0</v>
      </c>
      <c r="AQ163" s="257" t="str">
        <f t="shared" si="60"/>
        <v/>
      </c>
      <c r="AR163" s="257">
        <f t="shared" si="61"/>
        <v>0</v>
      </c>
    </row>
    <row r="164" spans="1:44" x14ac:dyDescent="0.3">
      <c r="A164" s="287">
        <v>151</v>
      </c>
      <c r="B164" s="150"/>
      <c r="C164" s="152"/>
      <c r="D164" s="159"/>
      <c r="E164" s="337"/>
      <c r="F164" s="343" t="str">
        <f>IF(E164="","",LOOKUP(E164,'Work Programme'!$A$8:$A$207,'Work Programme'!$B$8:$B$207))</f>
        <v/>
      </c>
      <c r="G164" s="159"/>
      <c r="H164" s="150"/>
      <c r="I164" s="150"/>
      <c r="J164" s="150"/>
      <c r="K164" s="150"/>
      <c r="L164" s="150"/>
      <c r="M164" s="150"/>
      <c r="N164" s="430"/>
      <c r="O164" s="431"/>
      <c r="P164" s="431"/>
      <c r="Q164" s="160"/>
      <c r="R164" s="160"/>
      <c r="S164" s="160"/>
      <c r="T164" s="255" t="str">
        <f t="shared" si="46"/>
        <v/>
      </c>
      <c r="U164" s="152"/>
      <c r="V164" s="154"/>
      <c r="W164" s="254" t="str">
        <f>IF(V164="","",VLOOKUP(V164,'Overview - Financial Statement'!$A$46:$B$60,2,FALSE))</f>
        <v/>
      </c>
      <c r="X164" s="255" t="str">
        <f t="shared" si="47"/>
        <v/>
      </c>
      <c r="Y164" s="153"/>
      <c r="Z164" s="238">
        <f t="shared" si="48"/>
        <v>0</v>
      </c>
      <c r="AA164" s="193" t="s">
        <v>44</v>
      </c>
      <c r="AB164" s="173"/>
      <c r="AC164" s="193" t="str">
        <f t="shared" si="49"/>
        <v/>
      </c>
      <c r="AD164" s="187" t="str">
        <f t="shared" si="50"/>
        <v/>
      </c>
      <c r="AE164" s="187" t="str">
        <f>IF(S164&gt;0,(VLOOKUP(N164,ISO!$B$4:$D$43,3,FALSE)),"")</f>
        <v/>
      </c>
      <c r="AF164" s="187" t="str">
        <f t="shared" si="51"/>
        <v/>
      </c>
      <c r="AG164" s="187" t="str">
        <f>IF(R164&gt;0,(VLOOKUP(N164,ISO!$B$4:$D$43,2,FALSE)),"")</f>
        <v/>
      </c>
      <c r="AH164" s="193" t="str">
        <f t="shared" si="52"/>
        <v/>
      </c>
      <c r="AI164" s="397" t="str">
        <f t="shared" si="53"/>
        <v/>
      </c>
      <c r="AJ164" s="257" t="str">
        <f t="shared" si="54"/>
        <v/>
      </c>
      <c r="AK164" s="257" t="str">
        <f t="shared" si="55"/>
        <v/>
      </c>
      <c r="AL164" s="193" t="str">
        <f t="shared" si="56"/>
        <v>CHECK DATES</v>
      </c>
      <c r="AM164" s="257" t="str">
        <f t="shared" si="57"/>
        <v/>
      </c>
      <c r="AN164" s="288">
        <f t="shared" si="58"/>
        <v>0</v>
      </c>
      <c r="AO164" s="286">
        <v>0</v>
      </c>
      <c r="AP164" s="257">
        <f t="shared" si="59"/>
        <v>0</v>
      </c>
      <c r="AQ164" s="257" t="str">
        <f t="shared" si="60"/>
        <v/>
      </c>
      <c r="AR164" s="257">
        <f t="shared" si="61"/>
        <v>0</v>
      </c>
    </row>
    <row r="165" spans="1:44" x14ac:dyDescent="0.3">
      <c r="A165" s="287">
        <v>152</v>
      </c>
      <c r="B165" s="150"/>
      <c r="C165" s="152"/>
      <c r="D165" s="159"/>
      <c r="E165" s="337"/>
      <c r="F165" s="343" t="str">
        <f>IF(E165="","",LOOKUP(E165,'Work Programme'!$A$8:$A$207,'Work Programme'!$B$8:$B$207))</f>
        <v/>
      </c>
      <c r="G165" s="159"/>
      <c r="H165" s="150"/>
      <c r="I165" s="150"/>
      <c r="J165" s="150"/>
      <c r="K165" s="150"/>
      <c r="L165" s="150"/>
      <c r="M165" s="150"/>
      <c r="N165" s="430"/>
      <c r="O165" s="431"/>
      <c r="P165" s="431"/>
      <c r="Q165" s="160"/>
      <c r="R165" s="160"/>
      <c r="S165" s="160"/>
      <c r="T165" s="255" t="str">
        <f t="shared" si="46"/>
        <v/>
      </c>
      <c r="U165" s="152"/>
      <c r="V165" s="154"/>
      <c r="W165" s="254" t="str">
        <f>IF(V165="","",VLOOKUP(V165,'Overview - Financial Statement'!$A$46:$B$60,2,FALSE))</f>
        <v/>
      </c>
      <c r="X165" s="255" t="str">
        <f t="shared" si="47"/>
        <v/>
      </c>
      <c r="Y165" s="153"/>
      <c r="Z165" s="238">
        <f t="shared" si="48"/>
        <v>0</v>
      </c>
      <c r="AA165" s="193" t="s">
        <v>44</v>
      </c>
      <c r="AB165" s="173"/>
      <c r="AC165" s="193" t="str">
        <f t="shared" si="49"/>
        <v/>
      </c>
      <c r="AD165" s="187" t="str">
        <f t="shared" si="50"/>
        <v/>
      </c>
      <c r="AE165" s="187" t="str">
        <f>IF(S165&gt;0,(VLOOKUP(N165,ISO!$B$4:$D$43,3,FALSE)),"")</f>
        <v/>
      </c>
      <c r="AF165" s="187" t="str">
        <f t="shared" si="51"/>
        <v/>
      </c>
      <c r="AG165" s="187" t="str">
        <f>IF(R165&gt;0,(VLOOKUP(N165,ISO!$B$4:$D$43,2,FALSE)),"")</f>
        <v/>
      </c>
      <c r="AH165" s="193" t="str">
        <f t="shared" si="52"/>
        <v/>
      </c>
      <c r="AI165" s="397" t="str">
        <f t="shared" si="53"/>
        <v/>
      </c>
      <c r="AJ165" s="257" t="str">
        <f t="shared" si="54"/>
        <v/>
      </c>
      <c r="AK165" s="257" t="str">
        <f t="shared" si="55"/>
        <v/>
      </c>
      <c r="AL165" s="193" t="str">
        <f t="shared" si="56"/>
        <v>CHECK DATES</v>
      </c>
      <c r="AM165" s="257" t="str">
        <f t="shared" si="57"/>
        <v/>
      </c>
      <c r="AN165" s="288">
        <f t="shared" si="58"/>
        <v>0</v>
      </c>
      <c r="AO165" s="286">
        <v>0</v>
      </c>
      <c r="AP165" s="257">
        <f t="shared" si="59"/>
        <v>0</v>
      </c>
      <c r="AQ165" s="257" t="str">
        <f t="shared" si="60"/>
        <v/>
      </c>
      <c r="AR165" s="257">
        <f t="shared" si="61"/>
        <v>0</v>
      </c>
    </row>
    <row r="166" spans="1:44" x14ac:dyDescent="0.3">
      <c r="A166" s="287">
        <v>153</v>
      </c>
      <c r="B166" s="150"/>
      <c r="C166" s="152"/>
      <c r="D166" s="159"/>
      <c r="E166" s="337"/>
      <c r="F166" s="343" t="str">
        <f>IF(E166="","",LOOKUP(E166,'Work Programme'!$A$8:$A$207,'Work Programme'!$B$8:$B$207))</f>
        <v/>
      </c>
      <c r="G166" s="159"/>
      <c r="H166" s="150"/>
      <c r="I166" s="150"/>
      <c r="J166" s="150"/>
      <c r="K166" s="150"/>
      <c r="L166" s="150"/>
      <c r="M166" s="150"/>
      <c r="N166" s="430"/>
      <c r="O166" s="431"/>
      <c r="P166" s="431"/>
      <c r="Q166" s="160"/>
      <c r="R166" s="160"/>
      <c r="S166" s="160"/>
      <c r="T166" s="255" t="str">
        <f t="shared" si="46"/>
        <v/>
      </c>
      <c r="U166" s="152"/>
      <c r="V166" s="154"/>
      <c r="W166" s="254" t="str">
        <f>IF(V166="","",VLOOKUP(V166,'Overview - Financial Statement'!$A$46:$B$60,2,FALSE))</f>
        <v/>
      </c>
      <c r="X166" s="255" t="str">
        <f t="shared" si="47"/>
        <v/>
      </c>
      <c r="Y166" s="153"/>
      <c r="Z166" s="238">
        <f t="shared" si="48"/>
        <v>0</v>
      </c>
      <c r="AA166" s="193" t="s">
        <v>44</v>
      </c>
      <c r="AB166" s="173"/>
      <c r="AC166" s="193" t="str">
        <f t="shared" si="49"/>
        <v/>
      </c>
      <c r="AD166" s="187" t="str">
        <f t="shared" si="50"/>
        <v/>
      </c>
      <c r="AE166" s="187" t="str">
        <f>IF(S166&gt;0,(VLOOKUP(N166,ISO!$B$4:$D$43,3,FALSE)),"")</f>
        <v/>
      </c>
      <c r="AF166" s="187" t="str">
        <f t="shared" si="51"/>
        <v/>
      </c>
      <c r="AG166" s="187" t="str">
        <f>IF(R166&gt;0,(VLOOKUP(N166,ISO!$B$4:$D$43,2,FALSE)),"")</f>
        <v/>
      </c>
      <c r="AH166" s="193" t="str">
        <f t="shared" si="52"/>
        <v/>
      </c>
      <c r="AI166" s="397" t="str">
        <f t="shared" si="53"/>
        <v/>
      </c>
      <c r="AJ166" s="257" t="str">
        <f t="shared" si="54"/>
        <v/>
      </c>
      <c r="AK166" s="257" t="str">
        <f t="shared" si="55"/>
        <v/>
      </c>
      <c r="AL166" s="193" t="str">
        <f t="shared" si="56"/>
        <v>CHECK DATES</v>
      </c>
      <c r="AM166" s="257" t="str">
        <f t="shared" si="57"/>
        <v/>
      </c>
      <c r="AN166" s="288">
        <f t="shared" si="58"/>
        <v>0</v>
      </c>
      <c r="AO166" s="286">
        <v>0</v>
      </c>
      <c r="AP166" s="257">
        <f t="shared" si="59"/>
        <v>0</v>
      </c>
      <c r="AQ166" s="257" t="str">
        <f t="shared" si="60"/>
        <v/>
      </c>
      <c r="AR166" s="257">
        <f t="shared" si="61"/>
        <v>0</v>
      </c>
    </row>
    <row r="167" spans="1:44" x14ac:dyDescent="0.3">
      <c r="A167" s="287">
        <v>154</v>
      </c>
      <c r="B167" s="150"/>
      <c r="C167" s="152"/>
      <c r="D167" s="159"/>
      <c r="E167" s="337"/>
      <c r="F167" s="343" t="str">
        <f>IF(E167="","",LOOKUP(E167,'Work Programme'!$A$8:$A$207,'Work Programme'!$B$8:$B$207))</f>
        <v/>
      </c>
      <c r="G167" s="159"/>
      <c r="H167" s="150"/>
      <c r="I167" s="150"/>
      <c r="J167" s="150"/>
      <c r="K167" s="150"/>
      <c r="L167" s="150"/>
      <c r="M167" s="150"/>
      <c r="N167" s="430"/>
      <c r="O167" s="431"/>
      <c r="P167" s="431"/>
      <c r="Q167" s="160"/>
      <c r="R167" s="160"/>
      <c r="S167" s="160"/>
      <c r="T167" s="255" t="str">
        <f t="shared" si="46"/>
        <v/>
      </c>
      <c r="U167" s="152"/>
      <c r="V167" s="154"/>
      <c r="W167" s="254" t="str">
        <f>IF(V167="","",VLOOKUP(V167,'Overview - Financial Statement'!$A$46:$B$60,2,FALSE))</f>
        <v/>
      </c>
      <c r="X167" s="255" t="str">
        <f t="shared" si="47"/>
        <v/>
      </c>
      <c r="Y167" s="153"/>
      <c r="Z167" s="238">
        <f t="shared" si="48"/>
        <v>0</v>
      </c>
      <c r="AA167" s="193" t="s">
        <v>44</v>
      </c>
      <c r="AB167" s="173"/>
      <c r="AC167" s="193" t="str">
        <f t="shared" si="49"/>
        <v/>
      </c>
      <c r="AD167" s="187" t="str">
        <f t="shared" si="50"/>
        <v/>
      </c>
      <c r="AE167" s="187" t="str">
        <f>IF(S167&gt;0,(VLOOKUP(N167,ISO!$B$4:$D$43,3,FALSE)),"")</f>
        <v/>
      </c>
      <c r="AF167" s="187" t="str">
        <f t="shared" si="51"/>
        <v/>
      </c>
      <c r="AG167" s="187" t="str">
        <f>IF(R167&gt;0,(VLOOKUP(N167,ISO!$B$4:$D$43,2,FALSE)),"")</f>
        <v/>
      </c>
      <c r="AH167" s="193" t="str">
        <f t="shared" si="52"/>
        <v/>
      </c>
      <c r="AI167" s="397" t="str">
        <f t="shared" si="53"/>
        <v/>
      </c>
      <c r="AJ167" s="257" t="str">
        <f t="shared" si="54"/>
        <v/>
      </c>
      <c r="AK167" s="257" t="str">
        <f t="shared" si="55"/>
        <v/>
      </c>
      <c r="AL167" s="193" t="str">
        <f t="shared" si="56"/>
        <v>CHECK DATES</v>
      </c>
      <c r="AM167" s="257" t="str">
        <f t="shared" si="57"/>
        <v/>
      </c>
      <c r="AN167" s="288">
        <f t="shared" si="58"/>
        <v>0</v>
      </c>
      <c r="AO167" s="286">
        <v>0</v>
      </c>
      <c r="AP167" s="257">
        <f t="shared" si="59"/>
        <v>0</v>
      </c>
      <c r="AQ167" s="257" t="str">
        <f t="shared" si="60"/>
        <v/>
      </c>
      <c r="AR167" s="257">
        <f t="shared" si="61"/>
        <v>0</v>
      </c>
    </row>
    <row r="168" spans="1:44" x14ac:dyDescent="0.3">
      <c r="A168" s="287">
        <v>155</v>
      </c>
      <c r="B168" s="150"/>
      <c r="C168" s="152"/>
      <c r="D168" s="159"/>
      <c r="E168" s="337"/>
      <c r="F168" s="343" t="str">
        <f>IF(E168="","",LOOKUP(E168,'Work Programme'!$A$8:$A$207,'Work Programme'!$B$8:$B$207))</f>
        <v/>
      </c>
      <c r="G168" s="159"/>
      <c r="H168" s="150"/>
      <c r="I168" s="150"/>
      <c r="J168" s="150"/>
      <c r="K168" s="150"/>
      <c r="L168" s="150"/>
      <c r="M168" s="150"/>
      <c r="N168" s="430"/>
      <c r="O168" s="431"/>
      <c r="P168" s="431"/>
      <c r="Q168" s="160"/>
      <c r="R168" s="160"/>
      <c r="S168" s="160"/>
      <c r="T168" s="255" t="str">
        <f t="shared" si="46"/>
        <v/>
      </c>
      <c r="U168" s="152"/>
      <c r="V168" s="154"/>
      <c r="W168" s="254" t="str">
        <f>IF(V168="","",VLOOKUP(V168,'Overview - Financial Statement'!$A$46:$B$60,2,FALSE))</f>
        <v/>
      </c>
      <c r="X168" s="255" t="str">
        <f t="shared" si="47"/>
        <v/>
      </c>
      <c r="Y168" s="153"/>
      <c r="Z168" s="238">
        <f t="shared" si="48"/>
        <v>0</v>
      </c>
      <c r="AA168" s="193" t="s">
        <v>44</v>
      </c>
      <c r="AB168" s="173"/>
      <c r="AC168" s="193" t="str">
        <f t="shared" si="49"/>
        <v/>
      </c>
      <c r="AD168" s="187" t="str">
        <f t="shared" si="50"/>
        <v/>
      </c>
      <c r="AE168" s="187" t="str">
        <f>IF(S168&gt;0,(VLOOKUP(N168,ISO!$B$4:$D$43,3,FALSE)),"")</f>
        <v/>
      </c>
      <c r="AF168" s="187" t="str">
        <f t="shared" si="51"/>
        <v/>
      </c>
      <c r="AG168" s="187" t="str">
        <f>IF(R168&gt;0,(VLOOKUP(N168,ISO!$B$4:$D$43,2,FALSE)),"")</f>
        <v/>
      </c>
      <c r="AH168" s="193" t="str">
        <f t="shared" si="52"/>
        <v/>
      </c>
      <c r="AI168" s="397" t="str">
        <f t="shared" si="53"/>
        <v/>
      </c>
      <c r="AJ168" s="257" t="str">
        <f t="shared" si="54"/>
        <v/>
      </c>
      <c r="AK168" s="257" t="str">
        <f t="shared" si="55"/>
        <v/>
      </c>
      <c r="AL168" s="193" t="str">
        <f t="shared" si="56"/>
        <v>CHECK DATES</v>
      </c>
      <c r="AM168" s="257" t="str">
        <f t="shared" si="57"/>
        <v/>
      </c>
      <c r="AN168" s="288">
        <f t="shared" si="58"/>
        <v>0</v>
      </c>
      <c r="AO168" s="286">
        <v>0</v>
      </c>
      <c r="AP168" s="257">
        <f t="shared" si="59"/>
        <v>0</v>
      </c>
      <c r="AQ168" s="257" t="str">
        <f t="shared" si="60"/>
        <v/>
      </c>
      <c r="AR168" s="257">
        <f t="shared" si="61"/>
        <v>0</v>
      </c>
    </row>
    <row r="169" spans="1:44" x14ac:dyDescent="0.3">
      <c r="A169" s="287">
        <v>156</v>
      </c>
      <c r="B169" s="150"/>
      <c r="C169" s="152"/>
      <c r="D169" s="159"/>
      <c r="E169" s="337"/>
      <c r="F169" s="343" t="str">
        <f>IF(E169="","",LOOKUP(E169,'Work Programme'!$A$8:$A$207,'Work Programme'!$B$8:$B$207))</f>
        <v/>
      </c>
      <c r="G169" s="159"/>
      <c r="H169" s="150"/>
      <c r="I169" s="150"/>
      <c r="J169" s="150"/>
      <c r="K169" s="150"/>
      <c r="L169" s="150"/>
      <c r="M169" s="150"/>
      <c r="N169" s="430"/>
      <c r="O169" s="431"/>
      <c r="P169" s="431"/>
      <c r="Q169" s="160"/>
      <c r="R169" s="160"/>
      <c r="S169" s="160"/>
      <c r="T169" s="255" t="str">
        <f t="shared" si="46"/>
        <v/>
      </c>
      <c r="U169" s="152"/>
      <c r="V169" s="154"/>
      <c r="W169" s="254" t="str">
        <f>IF(V169="","",VLOOKUP(V169,'Overview - Financial Statement'!$A$46:$B$60,2,FALSE))</f>
        <v/>
      </c>
      <c r="X169" s="255" t="str">
        <f t="shared" si="47"/>
        <v/>
      </c>
      <c r="Y169" s="153"/>
      <c r="Z169" s="238">
        <f t="shared" si="48"/>
        <v>0</v>
      </c>
      <c r="AA169" s="193" t="s">
        <v>44</v>
      </c>
      <c r="AB169" s="173"/>
      <c r="AC169" s="193" t="str">
        <f t="shared" si="49"/>
        <v/>
      </c>
      <c r="AD169" s="187" t="str">
        <f t="shared" si="50"/>
        <v/>
      </c>
      <c r="AE169" s="187" t="str">
        <f>IF(S169&gt;0,(VLOOKUP(N169,ISO!$B$4:$D$43,3,FALSE)),"")</f>
        <v/>
      </c>
      <c r="AF169" s="187" t="str">
        <f t="shared" si="51"/>
        <v/>
      </c>
      <c r="AG169" s="187" t="str">
        <f>IF(R169&gt;0,(VLOOKUP(N169,ISO!$B$4:$D$43,2,FALSE)),"")</f>
        <v/>
      </c>
      <c r="AH169" s="193" t="str">
        <f t="shared" si="52"/>
        <v/>
      </c>
      <c r="AI169" s="397" t="str">
        <f t="shared" si="53"/>
        <v/>
      </c>
      <c r="AJ169" s="257" t="str">
        <f t="shared" si="54"/>
        <v/>
      </c>
      <c r="AK169" s="257" t="str">
        <f t="shared" si="55"/>
        <v/>
      </c>
      <c r="AL169" s="193" t="str">
        <f t="shared" si="56"/>
        <v>CHECK DATES</v>
      </c>
      <c r="AM169" s="257" t="str">
        <f t="shared" si="57"/>
        <v/>
      </c>
      <c r="AN169" s="288">
        <f t="shared" si="58"/>
        <v>0</v>
      </c>
      <c r="AO169" s="286">
        <v>0</v>
      </c>
      <c r="AP169" s="257">
        <f t="shared" si="59"/>
        <v>0</v>
      </c>
      <c r="AQ169" s="257" t="str">
        <f t="shared" si="60"/>
        <v/>
      </c>
      <c r="AR169" s="257">
        <f t="shared" si="61"/>
        <v>0</v>
      </c>
    </row>
    <row r="170" spans="1:44" x14ac:dyDescent="0.3">
      <c r="A170" s="287">
        <v>157</v>
      </c>
      <c r="B170" s="150"/>
      <c r="C170" s="152"/>
      <c r="D170" s="159"/>
      <c r="E170" s="337"/>
      <c r="F170" s="343" t="str">
        <f>IF(E170="","",LOOKUP(E170,'Work Programme'!$A$8:$A$207,'Work Programme'!$B$8:$B$207))</f>
        <v/>
      </c>
      <c r="G170" s="159"/>
      <c r="H170" s="150"/>
      <c r="I170" s="150"/>
      <c r="J170" s="150"/>
      <c r="K170" s="150"/>
      <c r="L170" s="150"/>
      <c r="M170" s="150"/>
      <c r="N170" s="430"/>
      <c r="O170" s="431"/>
      <c r="P170" s="431"/>
      <c r="Q170" s="160"/>
      <c r="R170" s="160"/>
      <c r="S170" s="160"/>
      <c r="T170" s="255" t="str">
        <f t="shared" si="46"/>
        <v/>
      </c>
      <c r="U170" s="152"/>
      <c r="V170" s="154"/>
      <c r="W170" s="254" t="str">
        <f>IF(V170="","",VLOOKUP(V170,'Overview - Financial Statement'!$A$46:$B$60,2,FALSE))</f>
        <v/>
      </c>
      <c r="X170" s="255" t="str">
        <f t="shared" si="47"/>
        <v/>
      </c>
      <c r="Y170" s="153"/>
      <c r="Z170" s="238">
        <f t="shared" si="48"/>
        <v>0</v>
      </c>
      <c r="AA170" s="193" t="s">
        <v>44</v>
      </c>
      <c r="AB170" s="173"/>
      <c r="AC170" s="193" t="str">
        <f t="shared" si="49"/>
        <v/>
      </c>
      <c r="AD170" s="187" t="str">
        <f t="shared" si="50"/>
        <v/>
      </c>
      <c r="AE170" s="187" t="str">
        <f>IF(S170&gt;0,(VLOOKUP(N170,ISO!$B$4:$D$43,3,FALSE)),"")</f>
        <v/>
      </c>
      <c r="AF170" s="187" t="str">
        <f t="shared" si="51"/>
        <v/>
      </c>
      <c r="AG170" s="187" t="str">
        <f>IF(R170&gt;0,(VLOOKUP(N170,ISO!$B$4:$D$43,2,FALSE)),"")</f>
        <v/>
      </c>
      <c r="AH170" s="193" t="str">
        <f t="shared" si="52"/>
        <v/>
      </c>
      <c r="AI170" s="397" t="str">
        <f t="shared" si="53"/>
        <v/>
      </c>
      <c r="AJ170" s="257" t="str">
        <f t="shared" si="54"/>
        <v/>
      </c>
      <c r="AK170" s="257" t="str">
        <f t="shared" si="55"/>
        <v/>
      </c>
      <c r="AL170" s="193" t="str">
        <f t="shared" si="56"/>
        <v>CHECK DATES</v>
      </c>
      <c r="AM170" s="257" t="str">
        <f t="shared" si="57"/>
        <v/>
      </c>
      <c r="AN170" s="288">
        <f t="shared" si="58"/>
        <v>0</v>
      </c>
      <c r="AO170" s="286">
        <v>0</v>
      </c>
      <c r="AP170" s="257">
        <f t="shared" si="59"/>
        <v>0</v>
      </c>
      <c r="AQ170" s="257" t="str">
        <f t="shared" si="60"/>
        <v/>
      </c>
      <c r="AR170" s="257">
        <f t="shared" si="61"/>
        <v>0</v>
      </c>
    </row>
    <row r="171" spans="1:44" x14ac:dyDescent="0.3">
      <c r="A171" s="287">
        <v>158</v>
      </c>
      <c r="B171" s="150"/>
      <c r="C171" s="152"/>
      <c r="D171" s="159"/>
      <c r="E171" s="337"/>
      <c r="F171" s="343" t="str">
        <f>IF(E171="","",LOOKUP(E171,'Work Programme'!$A$8:$A$207,'Work Programme'!$B$8:$B$207))</f>
        <v/>
      </c>
      <c r="G171" s="159"/>
      <c r="H171" s="150"/>
      <c r="I171" s="150"/>
      <c r="J171" s="150"/>
      <c r="K171" s="150"/>
      <c r="L171" s="150"/>
      <c r="M171" s="150"/>
      <c r="N171" s="430"/>
      <c r="O171" s="431"/>
      <c r="P171" s="431"/>
      <c r="Q171" s="160"/>
      <c r="R171" s="160"/>
      <c r="S171" s="160"/>
      <c r="T171" s="255" t="str">
        <f t="shared" si="46"/>
        <v/>
      </c>
      <c r="U171" s="152"/>
      <c r="V171" s="154"/>
      <c r="W171" s="254" t="str">
        <f>IF(V171="","",VLOOKUP(V171,'Overview - Financial Statement'!$A$46:$B$60,2,FALSE))</f>
        <v/>
      </c>
      <c r="X171" s="255" t="str">
        <f t="shared" si="47"/>
        <v/>
      </c>
      <c r="Y171" s="153"/>
      <c r="Z171" s="238">
        <f t="shared" si="48"/>
        <v>0</v>
      </c>
      <c r="AA171" s="193" t="s">
        <v>44</v>
      </c>
      <c r="AB171" s="173"/>
      <c r="AC171" s="193" t="str">
        <f t="shared" si="49"/>
        <v/>
      </c>
      <c r="AD171" s="187" t="str">
        <f t="shared" si="50"/>
        <v/>
      </c>
      <c r="AE171" s="187" t="str">
        <f>IF(S171&gt;0,(VLOOKUP(N171,ISO!$B$4:$D$43,3,FALSE)),"")</f>
        <v/>
      </c>
      <c r="AF171" s="187" t="str">
        <f t="shared" si="51"/>
        <v/>
      </c>
      <c r="AG171" s="187" t="str">
        <f>IF(R171&gt;0,(VLOOKUP(N171,ISO!$B$4:$D$43,2,FALSE)),"")</f>
        <v/>
      </c>
      <c r="AH171" s="193" t="str">
        <f t="shared" si="52"/>
        <v/>
      </c>
      <c r="AI171" s="397" t="str">
        <f t="shared" si="53"/>
        <v/>
      </c>
      <c r="AJ171" s="257" t="str">
        <f t="shared" si="54"/>
        <v/>
      </c>
      <c r="AK171" s="257" t="str">
        <f t="shared" si="55"/>
        <v/>
      </c>
      <c r="AL171" s="193" t="str">
        <f t="shared" si="56"/>
        <v>CHECK DATES</v>
      </c>
      <c r="AM171" s="257" t="str">
        <f t="shared" si="57"/>
        <v/>
      </c>
      <c r="AN171" s="288">
        <f t="shared" si="58"/>
        <v>0</v>
      </c>
      <c r="AO171" s="286">
        <v>0</v>
      </c>
      <c r="AP171" s="257">
        <f t="shared" si="59"/>
        <v>0</v>
      </c>
      <c r="AQ171" s="257" t="str">
        <f t="shared" si="60"/>
        <v/>
      </c>
      <c r="AR171" s="257">
        <f t="shared" si="61"/>
        <v>0</v>
      </c>
    </row>
    <row r="172" spans="1:44" x14ac:dyDescent="0.3">
      <c r="A172" s="287">
        <v>159</v>
      </c>
      <c r="B172" s="150"/>
      <c r="C172" s="152"/>
      <c r="D172" s="159"/>
      <c r="E172" s="337"/>
      <c r="F172" s="343" t="str">
        <f>IF(E172="","",LOOKUP(E172,'Work Programme'!$A$8:$A$207,'Work Programme'!$B$8:$B$207))</f>
        <v/>
      </c>
      <c r="G172" s="159"/>
      <c r="H172" s="150"/>
      <c r="I172" s="150"/>
      <c r="J172" s="150"/>
      <c r="K172" s="150"/>
      <c r="L172" s="150"/>
      <c r="M172" s="150"/>
      <c r="N172" s="430"/>
      <c r="O172" s="431"/>
      <c r="P172" s="431"/>
      <c r="Q172" s="160"/>
      <c r="R172" s="160"/>
      <c r="S172" s="160"/>
      <c r="T172" s="255" t="str">
        <f t="shared" si="46"/>
        <v/>
      </c>
      <c r="U172" s="152"/>
      <c r="V172" s="154"/>
      <c r="W172" s="254" t="str">
        <f>IF(V172="","",VLOOKUP(V172,'Overview - Financial Statement'!$A$46:$B$60,2,FALSE))</f>
        <v/>
      </c>
      <c r="X172" s="255" t="str">
        <f t="shared" si="47"/>
        <v/>
      </c>
      <c r="Y172" s="153"/>
      <c r="Z172" s="238">
        <f t="shared" si="48"/>
        <v>0</v>
      </c>
      <c r="AA172" s="193" t="s">
        <v>44</v>
      </c>
      <c r="AB172" s="173"/>
      <c r="AC172" s="193" t="str">
        <f t="shared" si="49"/>
        <v/>
      </c>
      <c r="AD172" s="187" t="str">
        <f t="shared" si="50"/>
        <v/>
      </c>
      <c r="AE172" s="187" t="str">
        <f>IF(S172&gt;0,(VLOOKUP(N172,ISO!$B$4:$D$43,3,FALSE)),"")</f>
        <v/>
      </c>
      <c r="AF172" s="187" t="str">
        <f t="shared" si="51"/>
        <v/>
      </c>
      <c r="AG172" s="187" t="str">
        <f>IF(R172&gt;0,(VLOOKUP(N172,ISO!$B$4:$D$43,2,FALSE)),"")</f>
        <v/>
      </c>
      <c r="AH172" s="193" t="str">
        <f t="shared" si="52"/>
        <v/>
      </c>
      <c r="AI172" s="397" t="str">
        <f t="shared" si="53"/>
        <v/>
      </c>
      <c r="AJ172" s="257" t="str">
        <f t="shared" si="54"/>
        <v/>
      </c>
      <c r="AK172" s="257" t="str">
        <f t="shared" si="55"/>
        <v/>
      </c>
      <c r="AL172" s="193" t="str">
        <f t="shared" si="56"/>
        <v>CHECK DATES</v>
      </c>
      <c r="AM172" s="257" t="str">
        <f t="shared" si="57"/>
        <v/>
      </c>
      <c r="AN172" s="288">
        <f t="shared" si="58"/>
        <v>0</v>
      </c>
      <c r="AO172" s="286">
        <v>0</v>
      </c>
      <c r="AP172" s="257">
        <f t="shared" si="59"/>
        <v>0</v>
      </c>
      <c r="AQ172" s="257" t="str">
        <f t="shared" si="60"/>
        <v/>
      </c>
      <c r="AR172" s="257">
        <f t="shared" si="61"/>
        <v>0</v>
      </c>
    </row>
    <row r="173" spans="1:44" x14ac:dyDescent="0.3">
      <c r="A173" s="287">
        <v>160</v>
      </c>
      <c r="B173" s="150"/>
      <c r="C173" s="152"/>
      <c r="D173" s="159"/>
      <c r="E173" s="337"/>
      <c r="F173" s="343" t="str">
        <f>IF(E173="","",LOOKUP(E173,'Work Programme'!$A$8:$A$207,'Work Programme'!$B$8:$B$207))</f>
        <v/>
      </c>
      <c r="G173" s="159"/>
      <c r="H173" s="150"/>
      <c r="I173" s="150"/>
      <c r="J173" s="150"/>
      <c r="K173" s="150"/>
      <c r="L173" s="150"/>
      <c r="M173" s="150"/>
      <c r="N173" s="430"/>
      <c r="O173" s="431"/>
      <c r="P173" s="431"/>
      <c r="Q173" s="160"/>
      <c r="R173" s="160"/>
      <c r="S173" s="160"/>
      <c r="T173" s="255" t="str">
        <f t="shared" si="46"/>
        <v/>
      </c>
      <c r="U173" s="152"/>
      <c r="V173" s="154"/>
      <c r="W173" s="254" t="str">
        <f>IF(V173="","",VLOOKUP(V173,'Overview - Financial Statement'!$A$46:$B$60,2,FALSE))</f>
        <v/>
      </c>
      <c r="X173" s="255" t="str">
        <f t="shared" si="47"/>
        <v/>
      </c>
      <c r="Y173" s="153"/>
      <c r="Z173" s="238">
        <f t="shared" si="48"/>
        <v>0</v>
      </c>
      <c r="AA173" s="193" t="s">
        <v>44</v>
      </c>
      <c r="AB173" s="173"/>
      <c r="AC173" s="193" t="str">
        <f t="shared" si="49"/>
        <v/>
      </c>
      <c r="AD173" s="187" t="str">
        <f t="shared" si="50"/>
        <v/>
      </c>
      <c r="AE173" s="187" t="str">
        <f>IF(S173&gt;0,(VLOOKUP(N173,ISO!$B$4:$D$43,3,FALSE)),"")</f>
        <v/>
      </c>
      <c r="AF173" s="187" t="str">
        <f t="shared" si="51"/>
        <v/>
      </c>
      <c r="AG173" s="187" t="str">
        <f>IF(R173&gt;0,(VLOOKUP(N173,ISO!$B$4:$D$43,2,FALSE)),"")</f>
        <v/>
      </c>
      <c r="AH173" s="193" t="str">
        <f t="shared" si="52"/>
        <v/>
      </c>
      <c r="AI173" s="397" t="str">
        <f t="shared" si="53"/>
        <v/>
      </c>
      <c r="AJ173" s="257" t="str">
        <f t="shared" si="54"/>
        <v/>
      </c>
      <c r="AK173" s="257" t="str">
        <f t="shared" si="55"/>
        <v/>
      </c>
      <c r="AL173" s="193" t="str">
        <f t="shared" si="56"/>
        <v>CHECK DATES</v>
      </c>
      <c r="AM173" s="257" t="str">
        <f t="shared" si="57"/>
        <v/>
      </c>
      <c r="AN173" s="288">
        <f t="shared" si="58"/>
        <v>0</v>
      </c>
      <c r="AO173" s="286">
        <v>0</v>
      </c>
      <c r="AP173" s="257">
        <f t="shared" si="59"/>
        <v>0</v>
      </c>
      <c r="AQ173" s="257" t="str">
        <f t="shared" si="60"/>
        <v/>
      </c>
      <c r="AR173" s="257">
        <f t="shared" si="61"/>
        <v>0</v>
      </c>
    </row>
    <row r="174" spans="1:44" x14ac:dyDescent="0.3">
      <c r="A174" s="287">
        <v>161</v>
      </c>
      <c r="B174" s="150"/>
      <c r="C174" s="152"/>
      <c r="D174" s="159"/>
      <c r="E174" s="337"/>
      <c r="F174" s="343" t="str">
        <f>IF(E174="","",LOOKUP(E174,'Work Programme'!$A$8:$A$207,'Work Programme'!$B$8:$B$207))</f>
        <v/>
      </c>
      <c r="G174" s="159"/>
      <c r="H174" s="150"/>
      <c r="I174" s="150"/>
      <c r="J174" s="150"/>
      <c r="K174" s="150"/>
      <c r="L174" s="150"/>
      <c r="M174" s="150"/>
      <c r="N174" s="430"/>
      <c r="O174" s="431"/>
      <c r="P174" s="431"/>
      <c r="Q174" s="160"/>
      <c r="R174" s="160"/>
      <c r="S174" s="160"/>
      <c r="T174" s="255" t="str">
        <f t="shared" si="46"/>
        <v/>
      </c>
      <c r="U174" s="152"/>
      <c r="V174" s="154"/>
      <c r="W174" s="254" t="str">
        <f>IF(V174="","",VLOOKUP(V174,'Overview - Financial Statement'!$A$46:$B$60,2,FALSE))</f>
        <v/>
      </c>
      <c r="X174" s="255" t="str">
        <f t="shared" si="47"/>
        <v/>
      </c>
      <c r="Y174" s="153"/>
      <c r="Z174" s="238">
        <f t="shared" si="48"/>
        <v>0</v>
      </c>
      <c r="AA174" s="193" t="s">
        <v>44</v>
      </c>
      <c r="AB174" s="173"/>
      <c r="AC174" s="193" t="str">
        <f t="shared" si="49"/>
        <v/>
      </c>
      <c r="AD174" s="187" t="str">
        <f t="shared" si="50"/>
        <v/>
      </c>
      <c r="AE174" s="187" t="str">
        <f>IF(S174&gt;0,(VLOOKUP(N174,ISO!$B$4:$D$43,3,FALSE)),"")</f>
        <v/>
      </c>
      <c r="AF174" s="187" t="str">
        <f t="shared" si="51"/>
        <v/>
      </c>
      <c r="AG174" s="187" t="str">
        <f>IF(R174&gt;0,(VLOOKUP(N174,ISO!$B$4:$D$43,2,FALSE)),"")</f>
        <v/>
      </c>
      <c r="AH174" s="193" t="str">
        <f t="shared" si="52"/>
        <v/>
      </c>
      <c r="AI174" s="397" t="str">
        <f t="shared" si="53"/>
        <v/>
      </c>
      <c r="AJ174" s="257" t="str">
        <f t="shared" si="54"/>
        <v/>
      </c>
      <c r="AK174" s="257" t="str">
        <f t="shared" si="55"/>
        <v/>
      </c>
      <c r="AL174" s="193" t="str">
        <f t="shared" si="56"/>
        <v>CHECK DATES</v>
      </c>
      <c r="AM174" s="257" t="str">
        <f t="shared" si="57"/>
        <v/>
      </c>
      <c r="AN174" s="288">
        <f t="shared" si="58"/>
        <v>0</v>
      </c>
      <c r="AO174" s="286">
        <v>0</v>
      </c>
      <c r="AP174" s="257">
        <f t="shared" si="59"/>
        <v>0</v>
      </c>
      <c r="AQ174" s="257" t="str">
        <f t="shared" si="60"/>
        <v/>
      </c>
      <c r="AR174" s="257">
        <f t="shared" si="61"/>
        <v>0</v>
      </c>
    </row>
    <row r="175" spans="1:44" x14ac:dyDescent="0.3">
      <c r="A175" s="287">
        <v>162</v>
      </c>
      <c r="B175" s="150"/>
      <c r="C175" s="152"/>
      <c r="D175" s="159"/>
      <c r="E175" s="337"/>
      <c r="F175" s="343" t="str">
        <f>IF(E175="","",LOOKUP(E175,'Work Programme'!$A$8:$A$207,'Work Programme'!$B$8:$B$207))</f>
        <v/>
      </c>
      <c r="G175" s="159"/>
      <c r="H175" s="150"/>
      <c r="I175" s="150"/>
      <c r="J175" s="150"/>
      <c r="K175" s="150"/>
      <c r="L175" s="150"/>
      <c r="M175" s="150"/>
      <c r="N175" s="430"/>
      <c r="O175" s="431"/>
      <c r="P175" s="431"/>
      <c r="Q175" s="160"/>
      <c r="R175" s="160"/>
      <c r="S175" s="160"/>
      <c r="T175" s="255" t="str">
        <f t="shared" si="46"/>
        <v/>
      </c>
      <c r="U175" s="152"/>
      <c r="V175" s="154"/>
      <c r="W175" s="254" t="str">
        <f>IF(V175="","",VLOOKUP(V175,'Overview - Financial Statement'!$A$46:$B$60,2,FALSE))</f>
        <v/>
      </c>
      <c r="X175" s="255" t="str">
        <f t="shared" si="47"/>
        <v/>
      </c>
      <c r="Y175" s="153"/>
      <c r="Z175" s="238">
        <f t="shared" si="48"/>
        <v>0</v>
      </c>
      <c r="AA175" s="193" t="s">
        <v>44</v>
      </c>
      <c r="AB175" s="173"/>
      <c r="AC175" s="193" t="str">
        <f t="shared" si="49"/>
        <v/>
      </c>
      <c r="AD175" s="187" t="str">
        <f t="shared" si="50"/>
        <v/>
      </c>
      <c r="AE175" s="187" t="str">
        <f>IF(S175&gt;0,(VLOOKUP(N175,ISO!$B$4:$D$43,3,FALSE)),"")</f>
        <v/>
      </c>
      <c r="AF175" s="187" t="str">
        <f t="shared" si="51"/>
        <v/>
      </c>
      <c r="AG175" s="187" t="str">
        <f>IF(R175&gt;0,(VLOOKUP(N175,ISO!$B$4:$D$43,2,FALSE)),"")</f>
        <v/>
      </c>
      <c r="AH175" s="193" t="str">
        <f t="shared" si="52"/>
        <v/>
      </c>
      <c r="AI175" s="397" t="str">
        <f t="shared" si="53"/>
        <v/>
      </c>
      <c r="AJ175" s="257" t="str">
        <f t="shared" si="54"/>
        <v/>
      </c>
      <c r="AK175" s="257" t="str">
        <f t="shared" si="55"/>
        <v/>
      </c>
      <c r="AL175" s="193" t="str">
        <f t="shared" si="56"/>
        <v>CHECK DATES</v>
      </c>
      <c r="AM175" s="257" t="str">
        <f t="shared" si="57"/>
        <v/>
      </c>
      <c r="AN175" s="288">
        <f t="shared" si="58"/>
        <v>0</v>
      </c>
      <c r="AO175" s="286">
        <v>0</v>
      </c>
      <c r="AP175" s="257">
        <f t="shared" si="59"/>
        <v>0</v>
      </c>
      <c r="AQ175" s="257" t="str">
        <f t="shared" si="60"/>
        <v/>
      </c>
      <c r="AR175" s="257">
        <f t="shared" si="61"/>
        <v>0</v>
      </c>
    </row>
    <row r="176" spans="1:44" x14ac:dyDescent="0.3">
      <c r="A176" s="287">
        <v>163</v>
      </c>
      <c r="B176" s="150"/>
      <c r="C176" s="152"/>
      <c r="D176" s="159"/>
      <c r="E176" s="337"/>
      <c r="F176" s="343" t="str">
        <f>IF(E176="","",LOOKUP(E176,'Work Programme'!$A$8:$A$207,'Work Programme'!$B$8:$B$207))</f>
        <v/>
      </c>
      <c r="G176" s="159"/>
      <c r="H176" s="150"/>
      <c r="I176" s="150"/>
      <c r="J176" s="150"/>
      <c r="K176" s="150"/>
      <c r="L176" s="150"/>
      <c r="M176" s="150"/>
      <c r="N176" s="430"/>
      <c r="O176" s="431"/>
      <c r="P176" s="431"/>
      <c r="Q176" s="160"/>
      <c r="R176" s="160"/>
      <c r="S176" s="160"/>
      <c r="T176" s="255" t="str">
        <f t="shared" si="46"/>
        <v/>
      </c>
      <c r="U176" s="152"/>
      <c r="V176" s="154"/>
      <c r="W176" s="254" t="str">
        <f>IF(V176="","",VLOOKUP(V176,'Overview - Financial Statement'!$A$46:$B$60,2,FALSE))</f>
        <v/>
      </c>
      <c r="X176" s="255" t="str">
        <f t="shared" si="47"/>
        <v/>
      </c>
      <c r="Y176" s="153"/>
      <c r="Z176" s="238">
        <f t="shared" si="48"/>
        <v>0</v>
      </c>
      <c r="AA176" s="193" t="s">
        <v>44</v>
      </c>
      <c r="AB176" s="173"/>
      <c r="AC176" s="193" t="str">
        <f t="shared" si="49"/>
        <v/>
      </c>
      <c r="AD176" s="187" t="str">
        <f t="shared" si="50"/>
        <v/>
      </c>
      <c r="AE176" s="187" t="str">
        <f>IF(S176&gt;0,(VLOOKUP(N176,ISO!$B$4:$D$43,3,FALSE)),"")</f>
        <v/>
      </c>
      <c r="AF176" s="187" t="str">
        <f t="shared" si="51"/>
        <v/>
      </c>
      <c r="AG176" s="187" t="str">
        <f>IF(R176&gt;0,(VLOOKUP(N176,ISO!$B$4:$D$43,2,FALSE)),"")</f>
        <v/>
      </c>
      <c r="AH176" s="193" t="str">
        <f t="shared" si="52"/>
        <v/>
      </c>
      <c r="AI176" s="397" t="str">
        <f t="shared" si="53"/>
        <v/>
      </c>
      <c r="AJ176" s="257" t="str">
        <f t="shared" si="54"/>
        <v/>
      </c>
      <c r="AK176" s="257" t="str">
        <f t="shared" si="55"/>
        <v/>
      </c>
      <c r="AL176" s="193" t="str">
        <f t="shared" si="56"/>
        <v>CHECK DATES</v>
      </c>
      <c r="AM176" s="257" t="str">
        <f t="shared" si="57"/>
        <v/>
      </c>
      <c r="AN176" s="288">
        <f t="shared" si="58"/>
        <v>0</v>
      </c>
      <c r="AO176" s="286">
        <v>0</v>
      </c>
      <c r="AP176" s="257">
        <f t="shared" si="59"/>
        <v>0</v>
      </c>
      <c r="AQ176" s="257" t="str">
        <f t="shared" si="60"/>
        <v/>
      </c>
      <c r="AR176" s="257">
        <f t="shared" si="61"/>
        <v>0</v>
      </c>
    </row>
    <row r="177" spans="1:44" x14ac:dyDescent="0.3">
      <c r="A177" s="287">
        <v>164</v>
      </c>
      <c r="B177" s="150"/>
      <c r="C177" s="152"/>
      <c r="D177" s="159"/>
      <c r="E177" s="337"/>
      <c r="F177" s="343" t="str">
        <f>IF(E177="","",LOOKUP(E177,'Work Programme'!$A$8:$A$207,'Work Programme'!$B$8:$B$207))</f>
        <v/>
      </c>
      <c r="G177" s="159"/>
      <c r="H177" s="150"/>
      <c r="I177" s="150"/>
      <c r="J177" s="150"/>
      <c r="K177" s="150"/>
      <c r="L177" s="150"/>
      <c r="M177" s="150"/>
      <c r="N177" s="430"/>
      <c r="O177" s="431"/>
      <c r="P177" s="431"/>
      <c r="Q177" s="160"/>
      <c r="R177" s="160"/>
      <c r="S177" s="160"/>
      <c r="T177" s="255" t="str">
        <f t="shared" si="46"/>
        <v/>
      </c>
      <c r="U177" s="152"/>
      <c r="V177" s="154"/>
      <c r="W177" s="254" t="str">
        <f>IF(V177="","",VLOOKUP(V177,'Overview - Financial Statement'!$A$46:$B$60,2,FALSE))</f>
        <v/>
      </c>
      <c r="X177" s="255" t="str">
        <f t="shared" si="47"/>
        <v/>
      </c>
      <c r="Y177" s="153"/>
      <c r="Z177" s="238">
        <f t="shared" si="48"/>
        <v>0</v>
      </c>
      <c r="AA177" s="193" t="s">
        <v>44</v>
      </c>
      <c r="AB177" s="173"/>
      <c r="AC177" s="193" t="str">
        <f t="shared" si="49"/>
        <v/>
      </c>
      <c r="AD177" s="187" t="str">
        <f t="shared" si="50"/>
        <v/>
      </c>
      <c r="AE177" s="187" t="str">
        <f>IF(S177&gt;0,(VLOOKUP(N177,ISO!$B$4:$D$43,3,FALSE)),"")</f>
        <v/>
      </c>
      <c r="AF177" s="187" t="str">
        <f t="shared" si="51"/>
        <v/>
      </c>
      <c r="AG177" s="187" t="str">
        <f>IF(R177&gt;0,(VLOOKUP(N177,ISO!$B$4:$D$43,2,FALSE)),"")</f>
        <v/>
      </c>
      <c r="AH177" s="193" t="str">
        <f t="shared" si="52"/>
        <v/>
      </c>
      <c r="AI177" s="397" t="str">
        <f t="shared" si="53"/>
        <v/>
      </c>
      <c r="AJ177" s="257" t="str">
        <f t="shared" si="54"/>
        <v/>
      </c>
      <c r="AK177" s="257" t="str">
        <f t="shared" si="55"/>
        <v/>
      </c>
      <c r="AL177" s="193" t="str">
        <f t="shared" si="56"/>
        <v>CHECK DATES</v>
      </c>
      <c r="AM177" s="257" t="str">
        <f t="shared" si="57"/>
        <v/>
      </c>
      <c r="AN177" s="288">
        <f t="shared" si="58"/>
        <v>0</v>
      </c>
      <c r="AO177" s="286">
        <v>0</v>
      </c>
      <c r="AP177" s="257">
        <f t="shared" si="59"/>
        <v>0</v>
      </c>
      <c r="AQ177" s="257" t="str">
        <f t="shared" si="60"/>
        <v/>
      </c>
      <c r="AR177" s="257">
        <f t="shared" si="61"/>
        <v>0</v>
      </c>
    </row>
    <row r="178" spans="1:44" x14ac:dyDescent="0.3">
      <c r="A178" s="287">
        <v>165</v>
      </c>
      <c r="B178" s="150"/>
      <c r="C178" s="152"/>
      <c r="D178" s="159"/>
      <c r="E178" s="337"/>
      <c r="F178" s="343" t="str">
        <f>IF(E178="","",LOOKUP(E178,'Work Programme'!$A$8:$A$207,'Work Programme'!$B$8:$B$207))</f>
        <v/>
      </c>
      <c r="G178" s="159"/>
      <c r="H178" s="150"/>
      <c r="I178" s="150"/>
      <c r="J178" s="150"/>
      <c r="K178" s="150"/>
      <c r="L178" s="150"/>
      <c r="M178" s="150"/>
      <c r="N178" s="430"/>
      <c r="O178" s="431"/>
      <c r="P178" s="431"/>
      <c r="Q178" s="160"/>
      <c r="R178" s="160"/>
      <c r="S178" s="160"/>
      <c r="T178" s="255" t="str">
        <f t="shared" si="46"/>
        <v/>
      </c>
      <c r="U178" s="152"/>
      <c r="V178" s="154"/>
      <c r="W178" s="254" t="str">
        <f>IF(V178="","",VLOOKUP(V178,'Overview - Financial Statement'!$A$46:$B$60,2,FALSE))</f>
        <v/>
      </c>
      <c r="X178" s="255" t="str">
        <f t="shared" si="47"/>
        <v/>
      </c>
      <c r="Y178" s="153"/>
      <c r="Z178" s="238">
        <f t="shared" si="48"/>
        <v>0</v>
      </c>
      <c r="AA178" s="193" t="s">
        <v>44</v>
      </c>
      <c r="AB178" s="173"/>
      <c r="AC178" s="193" t="str">
        <f t="shared" si="49"/>
        <v/>
      </c>
      <c r="AD178" s="187" t="str">
        <f t="shared" si="50"/>
        <v/>
      </c>
      <c r="AE178" s="187" t="str">
        <f>IF(S178&gt;0,(VLOOKUP(N178,ISO!$B$4:$D$43,3,FALSE)),"")</f>
        <v/>
      </c>
      <c r="AF178" s="187" t="str">
        <f t="shared" si="51"/>
        <v/>
      </c>
      <c r="AG178" s="187" t="str">
        <f>IF(R178&gt;0,(VLOOKUP(N178,ISO!$B$4:$D$43,2,FALSE)),"")</f>
        <v/>
      </c>
      <c r="AH178" s="193" t="str">
        <f t="shared" si="52"/>
        <v/>
      </c>
      <c r="AI178" s="397" t="str">
        <f t="shared" si="53"/>
        <v/>
      </c>
      <c r="AJ178" s="257" t="str">
        <f t="shared" si="54"/>
        <v/>
      </c>
      <c r="AK178" s="257" t="str">
        <f t="shared" si="55"/>
        <v/>
      </c>
      <c r="AL178" s="193" t="str">
        <f t="shared" si="56"/>
        <v>CHECK DATES</v>
      </c>
      <c r="AM178" s="257" t="str">
        <f t="shared" si="57"/>
        <v/>
      </c>
      <c r="AN178" s="288">
        <f t="shared" si="58"/>
        <v>0</v>
      </c>
      <c r="AO178" s="286">
        <v>0</v>
      </c>
      <c r="AP178" s="257">
        <f t="shared" si="59"/>
        <v>0</v>
      </c>
      <c r="AQ178" s="257" t="str">
        <f t="shared" si="60"/>
        <v/>
      </c>
      <c r="AR178" s="257">
        <f t="shared" si="61"/>
        <v>0</v>
      </c>
    </row>
    <row r="179" spans="1:44" x14ac:dyDescent="0.3">
      <c r="A179" s="287">
        <v>166</v>
      </c>
      <c r="B179" s="150"/>
      <c r="C179" s="152"/>
      <c r="D179" s="159"/>
      <c r="E179" s="337"/>
      <c r="F179" s="343" t="str">
        <f>IF(E179="","",LOOKUP(E179,'Work Programme'!$A$8:$A$207,'Work Programme'!$B$8:$B$207))</f>
        <v/>
      </c>
      <c r="G179" s="159"/>
      <c r="H179" s="150"/>
      <c r="I179" s="150"/>
      <c r="J179" s="150"/>
      <c r="K179" s="150"/>
      <c r="L179" s="150"/>
      <c r="M179" s="150"/>
      <c r="N179" s="430"/>
      <c r="O179" s="431"/>
      <c r="P179" s="431"/>
      <c r="Q179" s="160"/>
      <c r="R179" s="160"/>
      <c r="S179" s="160"/>
      <c r="T179" s="255" t="str">
        <f t="shared" si="46"/>
        <v/>
      </c>
      <c r="U179" s="152"/>
      <c r="V179" s="154"/>
      <c r="W179" s="254" t="str">
        <f>IF(V179="","",VLOOKUP(V179,'Overview - Financial Statement'!$A$46:$B$60,2,FALSE))</f>
        <v/>
      </c>
      <c r="X179" s="255" t="str">
        <f t="shared" si="47"/>
        <v/>
      </c>
      <c r="Y179" s="153"/>
      <c r="Z179" s="238">
        <f t="shared" si="48"/>
        <v>0</v>
      </c>
      <c r="AA179" s="193" t="s">
        <v>44</v>
      </c>
      <c r="AB179" s="173"/>
      <c r="AC179" s="193" t="str">
        <f t="shared" si="49"/>
        <v/>
      </c>
      <c r="AD179" s="187" t="str">
        <f t="shared" si="50"/>
        <v/>
      </c>
      <c r="AE179" s="187" t="str">
        <f>IF(S179&gt;0,(VLOOKUP(N179,ISO!$B$4:$D$43,3,FALSE)),"")</f>
        <v/>
      </c>
      <c r="AF179" s="187" t="str">
        <f t="shared" si="51"/>
        <v/>
      </c>
      <c r="AG179" s="187" t="str">
        <f>IF(R179&gt;0,(VLOOKUP(N179,ISO!$B$4:$D$43,2,FALSE)),"")</f>
        <v/>
      </c>
      <c r="AH179" s="193" t="str">
        <f t="shared" si="52"/>
        <v/>
      </c>
      <c r="AI179" s="397" t="str">
        <f t="shared" si="53"/>
        <v/>
      </c>
      <c r="AJ179" s="257" t="str">
        <f t="shared" si="54"/>
        <v/>
      </c>
      <c r="AK179" s="257" t="str">
        <f t="shared" si="55"/>
        <v/>
      </c>
      <c r="AL179" s="193" t="str">
        <f t="shared" si="56"/>
        <v>CHECK DATES</v>
      </c>
      <c r="AM179" s="257" t="str">
        <f t="shared" si="57"/>
        <v/>
      </c>
      <c r="AN179" s="288">
        <f t="shared" si="58"/>
        <v>0</v>
      </c>
      <c r="AO179" s="286">
        <v>0</v>
      </c>
      <c r="AP179" s="257">
        <f t="shared" si="59"/>
        <v>0</v>
      </c>
      <c r="AQ179" s="257" t="str">
        <f t="shared" si="60"/>
        <v/>
      </c>
      <c r="AR179" s="257">
        <f t="shared" si="61"/>
        <v>0</v>
      </c>
    </row>
    <row r="180" spans="1:44" x14ac:dyDescent="0.3">
      <c r="A180" s="287">
        <v>167</v>
      </c>
      <c r="B180" s="150"/>
      <c r="C180" s="152"/>
      <c r="D180" s="159"/>
      <c r="E180" s="337"/>
      <c r="F180" s="343" t="str">
        <f>IF(E180="","",LOOKUP(E180,'Work Programme'!$A$8:$A$207,'Work Programme'!$B$8:$B$207))</f>
        <v/>
      </c>
      <c r="G180" s="159"/>
      <c r="H180" s="150"/>
      <c r="I180" s="150"/>
      <c r="J180" s="150"/>
      <c r="K180" s="150"/>
      <c r="L180" s="150"/>
      <c r="M180" s="150"/>
      <c r="N180" s="430"/>
      <c r="O180" s="431"/>
      <c r="P180" s="431"/>
      <c r="Q180" s="160"/>
      <c r="R180" s="160"/>
      <c r="S180" s="160"/>
      <c r="T180" s="255" t="str">
        <f t="shared" si="46"/>
        <v/>
      </c>
      <c r="U180" s="152"/>
      <c r="V180" s="154"/>
      <c r="W180" s="254" t="str">
        <f>IF(V180="","",VLOOKUP(V180,'Overview - Financial Statement'!$A$46:$B$60,2,FALSE))</f>
        <v/>
      </c>
      <c r="X180" s="255" t="str">
        <f t="shared" si="47"/>
        <v/>
      </c>
      <c r="Y180" s="153"/>
      <c r="Z180" s="238">
        <f t="shared" si="48"/>
        <v>0</v>
      </c>
      <c r="AA180" s="193" t="s">
        <v>44</v>
      </c>
      <c r="AB180" s="173"/>
      <c r="AC180" s="193" t="str">
        <f t="shared" si="49"/>
        <v/>
      </c>
      <c r="AD180" s="187" t="str">
        <f t="shared" si="50"/>
        <v/>
      </c>
      <c r="AE180" s="187" t="str">
        <f>IF(S180&gt;0,(VLOOKUP(N180,ISO!$B$4:$D$43,3,FALSE)),"")</f>
        <v/>
      </c>
      <c r="AF180" s="187" t="str">
        <f t="shared" si="51"/>
        <v/>
      </c>
      <c r="AG180" s="187" t="str">
        <f>IF(R180&gt;0,(VLOOKUP(N180,ISO!$B$4:$D$43,2,FALSE)),"")</f>
        <v/>
      </c>
      <c r="AH180" s="193" t="str">
        <f t="shared" si="52"/>
        <v/>
      </c>
      <c r="AI180" s="397" t="str">
        <f t="shared" si="53"/>
        <v/>
      </c>
      <c r="AJ180" s="257" t="str">
        <f t="shared" si="54"/>
        <v/>
      </c>
      <c r="AK180" s="257" t="str">
        <f t="shared" si="55"/>
        <v/>
      </c>
      <c r="AL180" s="193" t="str">
        <f t="shared" si="56"/>
        <v>CHECK DATES</v>
      </c>
      <c r="AM180" s="257" t="str">
        <f t="shared" si="57"/>
        <v/>
      </c>
      <c r="AN180" s="288">
        <f t="shared" si="58"/>
        <v>0</v>
      </c>
      <c r="AO180" s="286">
        <v>0</v>
      </c>
      <c r="AP180" s="257">
        <f t="shared" si="59"/>
        <v>0</v>
      </c>
      <c r="AQ180" s="257" t="str">
        <f t="shared" si="60"/>
        <v/>
      </c>
      <c r="AR180" s="257">
        <f t="shared" si="61"/>
        <v>0</v>
      </c>
    </row>
    <row r="181" spans="1:44" x14ac:dyDescent="0.3">
      <c r="A181" s="287">
        <v>168</v>
      </c>
      <c r="B181" s="150"/>
      <c r="C181" s="152"/>
      <c r="D181" s="159"/>
      <c r="E181" s="337"/>
      <c r="F181" s="343" t="str">
        <f>IF(E181="","",LOOKUP(E181,'Work Programme'!$A$8:$A$207,'Work Programme'!$B$8:$B$207))</f>
        <v/>
      </c>
      <c r="G181" s="159"/>
      <c r="H181" s="150"/>
      <c r="I181" s="150"/>
      <c r="J181" s="150"/>
      <c r="K181" s="150"/>
      <c r="L181" s="150"/>
      <c r="M181" s="150"/>
      <c r="N181" s="430"/>
      <c r="O181" s="431"/>
      <c r="P181" s="431"/>
      <c r="Q181" s="160"/>
      <c r="R181" s="160"/>
      <c r="S181" s="160"/>
      <c r="T181" s="255" t="str">
        <f t="shared" si="46"/>
        <v/>
      </c>
      <c r="U181" s="152"/>
      <c r="V181" s="154"/>
      <c r="W181" s="254" t="str">
        <f>IF(V181="","",VLOOKUP(V181,'Overview - Financial Statement'!$A$46:$B$60,2,FALSE))</f>
        <v/>
      </c>
      <c r="X181" s="255" t="str">
        <f t="shared" si="47"/>
        <v/>
      </c>
      <c r="Y181" s="153"/>
      <c r="Z181" s="238">
        <f t="shared" si="48"/>
        <v>0</v>
      </c>
      <c r="AA181" s="193" t="s">
        <v>44</v>
      </c>
      <c r="AB181" s="173"/>
      <c r="AC181" s="193" t="str">
        <f t="shared" si="49"/>
        <v/>
      </c>
      <c r="AD181" s="187" t="str">
        <f t="shared" si="50"/>
        <v/>
      </c>
      <c r="AE181" s="187" t="str">
        <f>IF(S181&gt;0,(VLOOKUP(N181,ISO!$B$4:$D$43,3,FALSE)),"")</f>
        <v/>
      </c>
      <c r="AF181" s="187" t="str">
        <f t="shared" si="51"/>
        <v/>
      </c>
      <c r="AG181" s="187" t="str">
        <f>IF(R181&gt;0,(VLOOKUP(N181,ISO!$B$4:$D$43,2,FALSE)),"")</f>
        <v/>
      </c>
      <c r="AH181" s="193" t="str">
        <f t="shared" si="52"/>
        <v/>
      </c>
      <c r="AI181" s="397" t="str">
        <f t="shared" si="53"/>
        <v/>
      </c>
      <c r="AJ181" s="257" t="str">
        <f t="shared" si="54"/>
        <v/>
      </c>
      <c r="AK181" s="257" t="str">
        <f t="shared" si="55"/>
        <v/>
      </c>
      <c r="AL181" s="193" t="str">
        <f t="shared" si="56"/>
        <v>CHECK DATES</v>
      </c>
      <c r="AM181" s="257" t="str">
        <f t="shared" si="57"/>
        <v/>
      </c>
      <c r="AN181" s="288">
        <f t="shared" si="58"/>
        <v>0</v>
      </c>
      <c r="AO181" s="286">
        <v>0</v>
      </c>
      <c r="AP181" s="257">
        <f t="shared" si="59"/>
        <v>0</v>
      </c>
      <c r="AQ181" s="257" t="str">
        <f t="shared" si="60"/>
        <v/>
      </c>
      <c r="AR181" s="257">
        <f t="shared" si="61"/>
        <v>0</v>
      </c>
    </row>
    <row r="182" spans="1:44" x14ac:dyDescent="0.3">
      <c r="A182" s="287">
        <v>169</v>
      </c>
      <c r="B182" s="150"/>
      <c r="C182" s="152"/>
      <c r="D182" s="159"/>
      <c r="E182" s="337"/>
      <c r="F182" s="343" t="str">
        <f>IF(E182="","",LOOKUP(E182,'Work Programme'!$A$8:$A$207,'Work Programme'!$B$8:$B$207))</f>
        <v/>
      </c>
      <c r="G182" s="159"/>
      <c r="H182" s="150"/>
      <c r="I182" s="150"/>
      <c r="J182" s="150"/>
      <c r="K182" s="150"/>
      <c r="L182" s="150"/>
      <c r="M182" s="150"/>
      <c r="N182" s="430"/>
      <c r="O182" s="431"/>
      <c r="P182" s="431"/>
      <c r="Q182" s="160"/>
      <c r="R182" s="160"/>
      <c r="S182" s="160"/>
      <c r="T182" s="255" t="str">
        <f t="shared" si="46"/>
        <v/>
      </c>
      <c r="U182" s="152"/>
      <c r="V182" s="154"/>
      <c r="W182" s="254" t="str">
        <f>IF(V182="","",VLOOKUP(V182,'Overview - Financial Statement'!$A$46:$B$60,2,FALSE))</f>
        <v/>
      </c>
      <c r="X182" s="255" t="str">
        <f t="shared" si="47"/>
        <v/>
      </c>
      <c r="Y182" s="153"/>
      <c r="Z182" s="238">
        <f t="shared" si="48"/>
        <v>0</v>
      </c>
      <c r="AA182" s="193" t="s">
        <v>44</v>
      </c>
      <c r="AB182" s="173"/>
      <c r="AC182" s="193" t="str">
        <f t="shared" si="49"/>
        <v/>
      </c>
      <c r="AD182" s="187" t="str">
        <f t="shared" si="50"/>
        <v/>
      </c>
      <c r="AE182" s="187" t="str">
        <f>IF(S182&gt;0,(VLOOKUP(N182,ISO!$B$4:$D$43,3,FALSE)),"")</f>
        <v/>
      </c>
      <c r="AF182" s="187" t="str">
        <f t="shared" si="51"/>
        <v/>
      </c>
      <c r="AG182" s="187" t="str">
        <f>IF(R182&gt;0,(VLOOKUP(N182,ISO!$B$4:$D$43,2,FALSE)),"")</f>
        <v/>
      </c>
      <c r="AH182" s="193" t="str">
        <f t="shared" si="52"/>
        <v/>
      </c>
      <c r="AI182" s="397" t="str">
        <f t="shared" si="53"/>
        <v/>
      </c>
      <c r="AJ182" s="257" t="str">
        <f t="shared" si="54"/>
        <v/>
      </c>
      <c r="AK182" s="257" t="str">
        <f t="shared" si="55"/>
        <v/>
      </c>
      <c r="AL182" s="193" t="str">
        <f t="shared" si="56"/>
        <v>CHECK DATES</v>
      </c>
      <c r="AM182" s="257" t="str">
        <f t="shared" si="57"/>
        <v/>
      </c>
      <c r="AN182" s="288">
        <f t="shared" si="58"/>
        <v>0</v>
      </c>
      <c r="AO182" s="286">
        <v>0</v>
      </c>
      <c r="AP182" s="257">
        <f t="shared" si="59"/>
        <v>0</v>
      </c>
      <c r="AQ182" s="257" t="str">
        <f t="shared" si="60"/>
        <v/>
      </c>
      <c r="AR182" s="257">
        <f t="shared" si="61"/>
        <v>0</v>
      </c>
    </row>
    <row r="183" spans="1:44" x14ac:dyDescent="0.3">
      <c r="A183" s="287">
        <v>170</v>
      </c>
      <c r="B183" s="150"/>
      <c r="C183" s="152"/>
      <c r="D183" s="159"/>
      <c r="E183" s="337"/>
      <c r="F183" s="343" t="str">
        <f>IF(E183="","",LOOKUP(E183,'Work Programme'!$A$8:$A$207,'Work Programme'!$B$8:$B$207))</f>
        <v/>
      </c>
      <c r="G183" s="159"/>
      <c r="H183" s="150"/>
      <c r="I183" s="150"/>
      <c r="J183" s="150"/>
      <c r="K183" s="150"/>
      <c r="L183" s="150"/>
      <c r="M183" s="150"/>
      <c r="N183" s="430"/>
      <c r="O183" s="431"/>
      <c r="P183" s="431"/>
      <c r="Q183" s="160"/>
      <c r="R183" s="160"/>
      <c r="S183" s="160"/>
      <c r="T183" s="255" t="str">
        <f t="shared" si="46"/>
        <v/>
      </c>
      <c r="U183" s="152"/>
      <c r="V183" s="154"/>
      <c r="W183" s="254" t="str">
        <f>IF(V183="","",VLOOKUP(V183,'Overview - Financial Statement'!$A$46:$B$60,2,FALSE))</f>
        <v/>
      </c>
      <c r="X183" s="255" t="str">
        <f t="shared" si="47"/>
        <v/>
      </c>
      <c r="Y183" s="153"/>
      <c r="Z183" s="238">
        <f t="shared" si="48"/>
        <v>0</v>
      </c>
      <c r="AA183" s="193" t="s">
        <v>44</v>
      </c>
      <c r="AB183" s="173"/>
      <c r="AC183" s="193" t="str">
        <f t="shared" si="49"/>
        <v/>
      </c>
      <c r="AD183" s="187" t="str">
        <f t="shared" si="50"/>
        <v/>
      </c>
      <c r="AE183" s="187" t="str">
        <f>IF(S183&gt;0,(VLOOKUP(N183,ISO!$B$4:$D$43,3,FALSE)),"")</f>
        <v/>
      </c>
      <c r="AF183" s="187" t="str">
        <f t="shared" si="51"/>
        <v/>
      </c>
      <c r="AG183" s="187" t="str">
        <f>IF(R183&gt;0,(VLOOKUP(N183,ISO!$B$4:$D$43,2,FALSE)),"")</f>
        <v/>
      </c>
      <c r="AH183" s="193" t="str">
        <f t="shared" si="52"/>
        <v/>
      </c>
      <c r="AI183" s="397" t="str">
        <f t="shared" si="53"/>
        <v/>
      </c>
      <c r="AJ183" s="257" t="str">
        <f t="shared" si="54"/>
        <v/>
      </c>
      <c r="AK183" s="257" t="str">
        <f t="shared" si="55"/>
        <v/>
      </c>
      <c r="AL183" s="193" t="str">
        <f t="shared" si="56"/>
        <v>CHECK DATES</v>
      </c>
      <c r="AM183" s="257" t="str">
        <f t="shared" si="57"/>
        <v/>
      </c>
      <c r="AN183" s="288">
        <f t="shared" si="58"/>
        <v>0</v>
      </c>
      <c r="AO183" s="286">
        <v>0</v>
      </c>
      <c r="AP183" s="257">
        <f t="shared" si="59"/>
        <v>0</v>
      </c>
      <c r="AQ183" s="257" t="str">
        <f t="shared" si="60"/>
        <v/>
      </c>
      <c r="AR183" s="257">
        <f t="shared" si="61"/>
        <v>0</v>
      </c>
    </row>
    <row r="184" spans="1:44" x14ac:dyDescent="0.3">
      <c r="A184" s="287">
        <v>171</v>
      </c>
      <c r="B184" s="150"/>
      <c r="C184" s="152"/>
      <c r="D184" s="159"/>
      <c r="E184" s="337"/>
      <c r="F184" s="343" t="str">
        <f>IF(E184="","",LOOKUP(E184,'Work Programme'!$A$8:$A$207,'Work Programme'!$B$8:$B$207))</f>
        <v/>
      </c>
      <c r="G184" s="159"/>
      <c r="H184" s="150"/>
      <c r="I184" s="150"/>
      <c r="J184" s="150"/>
      <c r="K184" s="150"/>
      <c r="L184" s="150"/>
      <c r="M184" s="150"/>
      <c r="N184" s="430"/>
      <c r="O184" s="431"/>
      <c r="P184" s="431"/>
      <c r="Q184" s="160"/>
      <c r="R184" s="160"/>
      <c r="S184" s="160"/>
      <c r="T184" s="255" t="str">
        <f t="shared" si="46"/>
        <v/>
      </c>
      <c r="U184" s="152"/>
      <c r="V184" s="154"/>
      <c r="W184" s="254" t="str">
        <f>IF(V184="","",VLOOKUP(V184,'Overview - Financial Statement'!$A$46:$B$60,2,FALSE))</f>
        <v/>
      </c>
      <c r="X184" s="255" t="str">
        <f t="shared" si="47"/>
        <v/>
      </c>
      <c r="Y184" s="153"/>
      <c r="Z184" s="238">
        <f t="shared" si="48"/>
        <v>0</v>
      </c>
      <c r="AA184" s="193" t="s">
        <v>44</v>
      </c>
      <c r="AB184" s="173"/>
      <c r="AC184" s="193" t="str">
        <f t="shared" si="49"/>
        <v/>
      </c>
      <c r="AD184" s="187" t="str">
        <f t="shared" si="50"/>
        <v/>
      </c>
      <c r="AE184" s="187" t="str">
        <f>IF(S184&gt;0,(VLOOKUP(N184,ISO!$B$4:$D$43,3,FALSE)),"")</f>
        <v/>
      </c>
      <c r="AF184" s="187" t="str">
        <f t="shared" si="51"/>
        <v/>
      </c>
      <c r="AG184" s="187" t="str">
        <f>IF(R184&gt;0,(VLOOKUP(N184,ISO!$B$4:$D$43,2,FALSE)),"")</f>
        <v/>
      </c>
      <c r="AH184" s="193" t="str">
        <f t="shared" si="52"/>
        <v/>
      </c>
      <c r="AI184" s="397" t="str">
        <f t="shared" si="53"/>
        <v/>
      </c>
      <c r="AJ184" s="257" t="str">
        <f t="shared" si="54"/>
        <v/>
      </c>
      <c r="AK184" s="257" t="str">
        <f t="shared" si="55"/>
        <v/>
      </c>
      <c r="AL184" s="193" t="str">
        <f t="shared" si="56"/>
        <v>CHECK DATES</v>
      </c>
      <c r="AM184" s="257" t="str">
        <f t="shared" si="57"/>
        <v/>
      </c>
      <c r="AN184" s="288">
        <f t="shared" si="58"/>
        <v>0</v>
      </c>
      <c r="AO184" s="286">
        <v>0</v>
      </c>
      <c r="AP184" s="257">
        <f t="shared" si="59"/>
        <v>0</v>
      </c>
      <c r="AQ184" s="257" t="str">
        <f t="shared" si="60"/>
        <v/>
      </c>
      <c r="AR184" s="257">
        <f t="shared" si="61"/>
        <v>0</v>
      </c>
    </row>
    <row r="185" spans="1:44" x14ac:dyDescent="0.3">
      <c r="A185" s="287">
        <v>172</v>
      </c>
      <c r="B185" s="150"/>
      <c r="C185" s="152"/>
      <c r="D185" s="159"/>
      <c r="E185" s="337"/>
      <c r="F185" s="343" t="str">
        <f>IF(E185="","",LOOKUP(E185,'Work Programme'!$A$8:$A$207,'Work Programme'!$B$8:$B$207))</f>
        <v/>
      </c>
      <c r="G185" s="159"/>
      <c r="H185" s="150"/>
      <c r="I185" s="150"/>
      <c r="J185" s="150"/>
      <c r="K185" s="150"/>
      <c r="L185" s="150"/>
      <c r="M185" s="150"/>
      <c r="N185" s="430"/>
      <c r="O185" s="431"/>
      <c r="P185" s="431"/>
      <c r="Q185" s="160"/>
      <c r="R185" s="160"/>
      <c r="S185" s="160"/>
      <c r="T185" s="255" t="str">
        <f t="shared" si="46"/>
        <v/>
      </c>
      <c r="U185" s="152"/>
      <c r="V185" s="154"/>
      <c r="W185" s="254" t="str">
        <f>IF(V185="","",VLOOKUP(V185,'Overview - Financial Statement'!$A$46:$B$60,2,FALSE))</f>
        <v/>
      </c>
      <c r="X185" s="255" t="str">
        <f t="shared" si="47"/>
        <v/>
      </c>
      <c r="Y185" s="153"/>
      <c r="Z185" s="238">
        <f t="shared" si="48"/>
        <v>0</v>
      </c>
      <c r="AA185" s="193" t="s">
        <v>44</v>
      </c>
      <c r="AB185" s="173"/>
      <c r="AC185" s="193" t="str">
        <f t="shared" si="49"/>
        <v/>
      </c>
      <c r="AD185" s="187" t="str">
        <f t="shared" si="50"/>
        <v/>
      </c>
      <c r="AE185" s="187" t="str">
        <f>IF(S185&gt;0,(VLOOKUP(N185,ISO!$B$4:$D$43,3,FALSE)),"")</f>
        <v/>
      </c>
      <c r="AF185" s="187" t="str">
        <f t="shared" si="51"/>
        <v/>
      </c>
      <c r="AG185" s="187" t="str">
        <f>IF(R185&gt;0,(VLOOKUP(N185,ISO!$B$4:$D$43,2,FALSE)),"")</f>
        <v/>
      </c>
      <c r="AH185" s="193" t="str">
        <f t="shared" si="52"/>
        <v/>
      </c>
      <c r="AI185" s="397" t="str">
        <f t="shared" si="53"/>
        <v/>
      </c>
      <c r="AJ185" s="257" t="str">
        <f t="shared" si="54"/>
        <v/>
      </c>
      <c r="AK185" s="257" t="str">
        <f t="shared" si="55"/>
        <v/>
      </c>
      <c r="AL185" s="193" t="str">
        <f t="shared" si="56"/>
        <v>CHECK DATES</v>
      </c>
      <c r="AM185" s="257" t="str">
        <f t="shared" si="57"/>
        <v/>
      </c>
      <c r="AN185" s="288">
        <f t="shared" si="58"/>
        <v>0</v>
      </c>
      <c r="AO185" s="286">
        <v>0</v>
      </c>
      <c r="AP185" s="257">
        <f t="shared" si="59"/>
        <v>0</v>
      </c>
      <c r="AQ185" s="257" t="str">
        <f t="shared" si="60"/>
        <v/>
      </c>
      <c r="AR185" s="257">
        <f t="shared" si="61"/>
        <v>0</v>
      </c>
    </row>
    <row r="186" spans="1:44" x14ac:dyDescent="0.3">
      <c r="A186" s="287">
        <v>173</v>
      </c>
      <c r="B186" s="150"/>
      <c r="C186" s="152"/>
      <c r="D186" s="159"/>
      <c r="E186" s="337"/>
      <c r="F186" s="343" t="str">
        <f>IF(E186="","",LOOKUP(E186,'Work Programme'!$A$8:$A$207,'Work Programme'!$B$8:$B$207))</f>
        <v/>
      </c>
      <c r="G186" s="159"/>
      <c r="H186" s="150"/>
      <c r="I186" s="150"/>
      <c r="J186" s="150"/>
      <c r="K186" s="150"/>
      <c r="L186" s="150"/>
      <c r="M186" s="150"/>
      <c r="N186" s="430"/>
      <c r="O186" s="431"/>
      <c r="P186" s="431"/>
      <c r="Q186" s="160"/>
      <c r="R186" s="160"/>
      <c r="S186" s="160"/>
      <c r="T186" s="255" t="str">
        <f t="shared" si="46"/>
        <v/>
      </c>
      <c r="U186" s="152"/>
      <c r="V186" s="154"/>
      <c r="W186" s="254" t="str">
        <f>IF(V186="","",VLOOKUP(V186,'Overview - Financial Statement'!$A$46:$B$60,2,FALSE))</f>
        <v/>
      </c>
      <c r="X186" s="255" t="str">
        <f t="shared" si="47"/>
        <v/>
      </c>
      <c r="Y186" s="153"/>
      <c r="Z186" s="238">
        <f t="shared" si="48"/>
        <v>0</v>
      </c>
      <c r="AA186" s="193" t="s">
        <v>44</v>
      </c>
      <c r="AB186" s="173"/>
      <c r="AC186" s="193" t="str">
        <f t="shared" si="49"/>
        <v/>
      </c>
      <c r="AD186" s="187" t="str">
        <f t="shared" si="50"/>
        <v/>
      </c>
      <c r="AE186" s="187" t="str">
        <f>IF(S186&gt;0,(VLOOKUP(N186,ISO!$B$4:$D$43,3,FALSE)),"")</f>
        <v/>
      </c>
      <c r="AF186" s="187" t="str">
        <f t="shared" si="51"/>
        <v/>
      </c>
      <c r="AG186" s="187" t="str">
        <f>IF(R186&gt;0,(VLOOKUP(N186,ISO!$B$4:$D$43,2,FALSE)),"")</f>
        <v/>
      </c>
      <c r="AH186" s="193" t="str">
        <f t="shared" si="52"/>
        <v/>
      </c>
      <c r="AI186" s="397" t="str">
        <f t="shared" si="53"/>
        <v/>
      </c>
      <c r="AJ186" s="257" t="str">
        <f t="shared" si="54"/>
        <v/>
      </c>
      <c r="AK186" s="257" t="str">
        <f t="shared" si="55"/>
        <v/>
      </c>
      <c r="AL186" s="193" t="str">
        <f t="shared" si="56"/>
        <v>CHECK DATES</v>
      </c>
      <c r="AM186" s="257" t="str">
        <f t="shared" si="57"/>
        <v/>
      </c>
      <c r="AN186" s="288">
        <f t="shared" si="58"/>
        <v>0</v>
      </c>
      <c r="AO186" s="286">
        <v>0</v>
      </c>
      <c r="AP186" s="257">
        <f t="shared" si="59"/>
        <v>0</v>
      </c>
      <c r="AQ186" s="257" t="str">
        <f t="shared" si="60"/>
        <v/>
      </c>
      <c r="AR186" s="257">
        <f t="shared" si="61"/>
        <v>0</v>
      </c>
    </row>
    <row r="187" spans="1:44" x14ac:dyDescent="0.3">
      <c r="A187" s="287">
        <v>174</v>
      </c>
      <c r="B187" s="150"/>
      <c r="C187" s="152"/>
      <c r="D187" s="159"/>
      <c r="E187" s="337"/>
      <c r="F187" s="343" t="str">
        <f>IF(E187="","",LOOKUP(E187,'Work Programme'!$A$8:$A$207,'Work Programme'!$B$8:$B$207))</f>
        <v/>
      </c>
      <c r="G187" s="159"/>
      <c r="H187" s="150"/>
      <c r="I187" s="150"/>
      <c r="J187" s="150"/>
      <c r="K187" s="150"/>
      <c r="L187" s="150"/>
      <c r="M187" s="150"/>
      <c r="N187" s="430"/>
      <c r="O187" s="431"/>
      <c r="P187" s="431"/>
      <c r="Q187" s="160"/>
      <c r="R187" s="160"/>
      <c r="S187" s="160"/>
      <c r="T187" s="255" t="str">
        <f t="shared" si="46"/>
        <v/>
      </c>
      <c r="U187" s="152"/>
      <c r="V187" s="154"/>
      <c r="W187" s="254" t="str">
        <f>IF(V187="","",VLOOKUP(V187,'Overview - Financial Statement'!$A$46:$B$60,2,FALSE))</f>
        <v/>
      </c>
      <c r="X187" s="255" t="str">
        <f t="shared" si="47"/>
        <v/>
      </c>
      <c r="Y187" s="153"/>
      <c r="Z187" s="238">
        <f t="shared" si="48"/>
        <v>0</v>
      </c>
      <c r="AA187" s="193" t="s">
        <v>44</v>
      </c>
      <c r="AB187" s="173"/>
      <c r="AC187" s="193" t="str">
        <f t="shared" si="49"/>
        <v/>
      </c>
      <c r="AD187" s="187" t="str">
        <f t="shared" si="50"/>
        <v/>
      </c>
      <c r="AE187" s="187" t="str">
        <f>IF(S187&gt;0,(VLOOKUP(N187,ISO!$B$4:$D$43,3,FALSE)),"")</f>
        <v/>
      </c>
      <c r="AF187" s="187" t="str">
        <f t="shared" si="51"/>
        <v/>
      </c>
      <c r="AG187" s="187" t="str">
        <f>IF(R187&gt;0,(VLOOKUP(N187,ISO!$B$4:$D$43,2,FALSE)),"")</f>
        <v/>
      </c>
      <c r="AH187" s="193" t="str">
        <f t="shared" si="52"/>
        <v/>
      </c>
      <c r="AI187" s="397" t="str">
        <f t="shared" si="53"/>
        <v/>
      </c>
      <c r="AJ187" s="257" t="str">
        <f t="shared" si="54"/>
        <v/>
      </c>
      <c r="AK187" s="257" t="str">
        <f t="shared" si="55"/>
        <v/>
      </c>
      <c r="AL187" s="193" t="str">
        <f t="shared" si="56"/>
        <v>CHECK DATES</v>
      </c>
      <c r="AM187" s="257" t="str">
        <f t="shared" si="57"/>
        <v/>
      </c>
      <c r="AN187" s="288">
        <f t="shared" si="58"/>
        <v>0</v>
      </c>
      <c r="AO187" s="286">
        <v>0</v>
      </c>
      <c r="AP187" s="257">
        <f t="shared" si="59"/>
        <v>0</v>
      </c>
      <c r="AQ187" s="257" t="str">
        <f t="shared" si="60"/>
        <v/>
      </c>
      <c r="AR187" s="257">
        <f t="shared" si="61"/>
        <v>0</v>
      </c>
    </row>
    <row r="188" spans="1:44" x14ac:dyDescent="0.3">
      <c r="A188" s="287">
        <v>175</v>
      </c>
      <c r="B188" s="150"/>
      <c r="C188" s="152"/>
      <c r="D188" s="159"/>
      <c r="E188" s="337"/>
      <c r="F188" s="343" t="str">
        <f>IF(E188="","",LOOKUP(E188,'Work Programme'!$A$8:$A$207,'Work Programme'!$B$8:$B$207))</f>
        <v/>
      </c>
      <c r="G188" s="159"/>
      <c r="H188" s="150"/>
      <c r="I188" s="150"/>
      <c r="J188" s="150"/>
      <c r="K188" s="150"/>
      <c r="L188" s="150"/>
      <c r="M188" s="150"/>
      <c r="N188" s="430"/>
      <c r="O188" s="431"/>
      <c r="P188" s="431"/>
      <c r="Q188" s="160"/>
      <c r="R188" s="160"/>
      <c r="S188" s="160"/>
      <c r="T188" s="255" t="str">
        <f t="shared" si="46"/>
        <v/>
      </c>
      <c r="U188" s="152"/>
      <c r="V188" s="154"/>
      <c r="W188" s="254" t="str">
        <f>IF(V188="","",VLOOKUP(V188,'Overview - Financial Statement'!$A$46:$B$60,2,FALSE))</f>
        <v/>
      </c>
      <c r="X188" s="255" t="str">
        <f t="shared" si="47"/>
        <v/>
      </c>
      <c r="Y188" s="153"/>
      <c r="Z188" s="238">
        <f t="shared" si="48"/>
        <v>0</v>
      </c>
      <c r="AA188" s="193" t="s">
        <v>44</v>
      </c>
      <c r="AB188" s="173"/>
      <c r="AC188" s="193" t="str">
        <f t="shared" si="49"/>
        <v/>
      </c>
      <c r="AD188" s="187" t="str">
        <f t="shared" si="50"/>
        <v/>
      </c>
      <c r="AE188" s="187" t="str">
        <f>IF(S188&gt;0,(VLOOKUP(N188,ISO!$B$4:$D$43,3,FALSE)),"")</f>
        <v/>
      </c>
      <c r="AF188" s="187" t="str">
        <f t="shared" si="51"/>
        <v/>
      </c>
      <c r="AG188" s="187" t="str">
        <f>IF(R188&gt;0,(VLOOKUP(N188,ISO!$B$4:$D$43,2,FALSE)),"")</f>
        <v/>
      </c>
      <c r="AH188" s="193" t="str">
        <f t="shared" si="52"/>
        <v/>
      </c>
      <c r="AI188" s="397" t="str">
        <f t="shared" si="53"/>
        <v/>
      </c>
      <c r="AJ188" s="257" t="str">
        <f t="shared" si="54"/>
        <v/>
      </c>
      <c r="AK188" s="257" t="str">
        <f t="shared" si="55"/>
        <v/>
      </c>
      <c r="AL188" s="193" t="str">
        <f t="shared" si="56"/>
        <v>CHECK DATES</v>
      </c>
      <c r="AM188" s="257" t="str">
        <f t="shared" si="57"/>
        <v/>
      </c>
      <c r="AN188" s="288">
        <f t="shared" si="58"/>
        <v>0</v>
      </c>
      <c r="AO188" s="286">
        <v>0</v>
      </c>
      <c r="AP188" s="257">
        <f t="shared" si="59"/>
        <v>0</v>
      </c>
      <c r="AQ188" s="257" t="str">
        <f t="shared" si="60"/>
        <v/>
      </c>
      <c r="AR188" s="257">
        <f t="shared" si="61"/>
        <v>0</v>
      </c>
    </row>
    <row r="189" spans="1:44" x14ac:dyDescent="0.3">
      <c r="A189" s="287">
        <v>176</v>
      </c>
      <c r="B189" s="150"/>
      <c r="C189" s="152"/>
      <c r="D189" s="159"/>
      <c r="E189" s="337"/>
      <c r="F189" s="343" t="str">
        <f>IF(E189="","",LOOKUP(E189,'Work Programme'!$A$8:$A$207,'Work Programme'!$B$8:$B$207))</f>
        <v/>
      </c>
      <c r="G189" s="159"/>
      <c r="H189" s="150"/>
      <c r="I189" s="150"/>
      <c r="J189" s="150"/>
      <c r="K189" s="150"/>
      <c r="L189" s="150"/>
      <c r="M189" s="150"/>
      <c r="N189" s="430"/>
      <c r="O189" s="431"/>
      <c r="P189" s="431"/>
      <c r="Q189" s="160"/>
      <c r="R189" s="160"/>
      <c r="S189" s="160"/>
      <c r="T189" s="255" t="str">
        <f t="shared" si="46"/>
        <v/>
      </c>
      <c r="U189" s="152"/>
      <c r="V189" s="154"/>
      <c r="W189" s="254" t="str">
        <f>IF(V189="","",VLOOKUP(V189,'Overview - Financial Statement'!$A$46:$B$60,2,FALSE))</f>
        <v/>
      </c>
      <c r="X189" s="255" t="str">
        <f t="shared" si="47"/>
        <v/>
      </c>
      <c r="Y189" s="153"/>
      <c r="Z189" s="238">
        <f t="shared" si="48"/>
        <v>0</v>
      </c>
      <c r="AA189" s="193" t="s">
        <v>44</v>
      </c>
      <c r="AB189" s="173"/>
      <c r="AC189" s="193" t="str">
        <f t="shared" si="49"/>
        <v/>
      </c>
      <c r="AD189" s="187" t="str">
        <f t="shared" si="50"/>
        <v/>
      </c>
      <c r="AE189" s="187" t="str">
        <f>IF(S189&gt;0,(VLOOKUP(N189,ISO!$B$4:$D$43,3,FALSE)),"")</f>
        <v/>
      </c>
      <c r="AF189" s="187" t="str">
        <f t="shared" si="51"/>
        <v/>
      </c>
      <c r="AG189" s="187" t="str">
        <f>IF(R189&gt;0,(VLOOKUP(N189,ISO!$B$4:$D$43,2,FALSE)),"")</f>
        <v/>
      </c>
      <c r="AH189" s="193" t="str">
        <f t="shared" si="52"/>
        <v/>
      </c>
      <c r="AI189" s="397" t="str">
        <f t="shared" si="53"/>
        <v/>
      </c>
      <c r="AJ189" s="257" t="str">
        <f t="shared" si="54"/>
        <v/>
      </c>
      <c r="AK189" s="257" t="str">
        <f t="shared" si="55"/>
        <v/>
      </c>
      <c r="AL189" s="193" t="str">
        <f t="shared" si="56"/>
        <v>CHECK DATES</v>
      </c>
      <c r="AM189" s="257" t="str">
        <f t="shared" si="57"/>
        <v/>
      </c>
      <c r="AN189" s="288">
        <f t="shared" si="58"/>
        <v>0</v>
      </c>
      <c r="AO189" s="286">
        <v>0</v>
      </c>
      <c r="AP189" s="257">
        <f t="shared" si="59"/>
        <v>0</v>
      </c>
      <c r="AQ189" s="257" t="str">
        <f t="shared" si="60"/>
        <v/>
      </c>
      <c r="AR189" s="257">
        <f t="shared" si="61"/>
        <v>0</v>
      </c>
    </row>
    <row r="190" spans="1:44" x14ac:dyDescent="0.3">
      <c r="A190" s="287">
        <v>177</v>
      </c>
      <c r="B190" s="150"/>
      <c r="C190" s="152"/>
      <c r="D190" s="159"/>
      <c r="E190" s="337"/>
      <c r="F190" s="343" t="str">
        <f>IF(E190="","",LOOKUP(E190,'Work Programme'!$A$8:$A$207,'Work Programme'!$B$8:$B$207))</f>
        <v/>
      </c>
      <c r="G190" s="159"/>
      <c r="H190" s="150"/>
      <c r="I190" s="150"/>
      <c r="J190" s="150"/>
      <c r="K190" s="150"/>
      <c r="L190" s="150"/>
      <c r="M190" s="150"/>
      <c r="N190" s="430"/>
      <c r="O190" s="431"/>
      <c r="P190" s="431"/>
      <c r="Q190" s="160"/>
      <c r="R190" s="160"/>
      <c r="S190" s="160"/>
      <c r="T190" s="255" t="str">
        <f t="shared" si="46"/>
        <v/>
      </c>
      <c r="U190" s="152"/>
      <c r="V190" s="154"/>
      <c r="W190" s="254" t="str">
        <f>IF(V190="","",VLOOKUP(V190,'Overview - Financial Statement'!$A$46:$B$60,2,FALSE))</f>
        <v/>
      </c>
      <c r="X190" s="255" t="str">
        <f t="shared" si="47"/>
        <v/>
      </c>
      <c r="Y190" s="153"/>
      <c r="Z190" s="238">
        <f t="shared" si="48"/>
        <v>0</v>
      </c>
      <c r="AA190" s="193" t="s">
        <v>44</v>
      </c>
      <c r="AB190" s="173"/>
      <c r="AC190" s="193" t="str">
        <f t="shared" si="49"/>
        <v/>
      </c>
      <c r="AD190" s="187" t="str">
        <f t="shared" si="50"/>
        <v/>
      </c>
      <c r="AE190" s="187" t="str">
        <f>IF(S190&gt;0,(VLOOKUP(N190,ISO!$B$4:$D$43,3,FALSE)),"")</f>
        <v/>
      </c>
      <c r="AF190" s="187" t="str">
        <f t="shared" si="51"/>
        <v/>
      </c>
      <c r="AG190" s="187" t="str">
        <f>IF(R190&gt;0,(VLOOKUP(N190,ISO!$B$4:$D$43,2,FALSE)),"")</f>
        <v/>
      </c>
      <c r="AH190" s="193" t="str">
        <f t="shared" si="52"/>
        <v/>
      </c>
      <c r="AI190" s="397" t="str">
        <f t="shared" si="53"/>
        <v/>
      </c>
      <c r="AJ190" s="257" t="str">
        <f t="shared" si="54"/>
        <v/>
      </c>
      <c r="AK190" s="257" t="str">
        <f t="shared" si="55"/>
        <v/>
      </c>
      <c r="AL190" s="193" t="str">
        <f t="shared" si="56"/>
        <v>CHECK DATES</v>
      </c>
      <c r="AM190" s="257" t="str">
        <f t="shared" si="57"/>
        <v/>
      </c>
      <c r="AN190" s="288">
        <f t="shared" si="58"/>
        <v>0</v>
      </c>
      <c r="AO190" s="286">
        <v>0</v>
      </c>
      <c r="AP190" s="257">
        <f t="shared" si="59"/>
        <v>0</v>
      </c>
      <c r="AQ190" s="257" t="str">
        <f t="shared" si="60"/>
        <v/>
      </c>
      <c r="AR190" s="257">
        <f t="shared" si="61"/>
        <v>0</v>
      </c>
    </row>
    <row r="191" spans="1:44" x14ac:dyDescent="0.3">
      <c r="A191" s="287">
        <v>178</v>
      </c>
      <c r="B191" s="150"/>
      <c r="C191" s="152"/>
      <c r="D191" s="159"/>
      <c r="E191" s="337"/>
      <c r="F191" s="343" t="str">
        <f>IF(E191="","",LOOKUP(E191,'Work Programme'!$A$8:$A$207,'Work Programme'!$B$8:$B$207))</f>
        <v/>
      </c>
      <c r="G191" s="159"/>
      <c r="H191" s="150"/>
      <c r="I191" s="150"/>
      <c r="J191" s="150"/>
      <c r="K191" s="150"/>
      <c r="L191" s="150"/>
      <c r="M191" s="150"/>
      <c r="N191" s="430"/>
      <c r="O191" s="431"/>
      <c r="P191" s="431"/>
      <c r="Q191" s="160"/>
      <c r="R191" s="160"/>
      <c r="S191" s="160"/>
      <c r="T191" s="255" t="str">
        <f t="shared" si="46"/>
        <v/>
      </c>
      <c r="U191" s="152"/>
      <c r="V191" s="154"/>
      <c r="W191" s="254" t="str">
        <f>IF(V191="","",VLOOKUP(V191,'Overview - Financial Statement'!$A$46:$B$60,2,FALSE))</f>
        <v/>
      </c>
      <c r="X191" s="255" t="str">
        <f t="shared" si="47"/>
        <v/>
      </c>
      <c r="Y191" s="153"/>
      <c r="Z191" s="238">
        <f t="shared" si="48"/>
        <v>0</v>
      </c>
      <c r="AA191" s="193" t="s">
        <v>44</v>
      </c>
      <c r="AB191" s="173"/>
      <c r="AC191" s="193" t="str">
        <f t="shared" si="49"/>
        <v/>
      </c>
      <c r="AD191" s="187" t="str">
        <f t="shared" si="50"/>
        <v/>
      </c>
      <c r="AE191" s="187" t="str">
        <f>IF(S191&gt;0,(VLOOKUP(N191,ISO!$B$4:$D$43,3,FALSE)),"")</f>
        <v/>
      </c>
      <c r="AF191" s="187" t="str">
        <f t="shared" si="51"/>
        <v/>
      </c>
      <c r="AG191" s="187" t="str">
        <f>IF(R191&gt;0,(VLOOKUP(N191,ISO!$B$4:$D$43,2,FALSE)),"")</f>
        <v/>
      </c>
      <c r="AH191" s="193" t="str">
        <f t="shared" si="52"/>
        <v/>
      </c>
      <c r="AI191" s="397" t="str">
        <f t="shared" si="53"/>
        <v/>
      </c>
      <c r="AJ191" s="257" t="str">
        <f t="shared" si="54"/>
        <v/>
      </c>
      <c r="AK191" s="257" t="str">
        <f t="shared" si="55"/>
        <v/>
      </c>
      <c r="AL191" s="193" t="str">
        <f t="shared" si="56"/>
        <v>CHECK DATES</v>
      </c>
      <c r="AM191" s="257" t="str">
        <f t="shared" si="57"/>
        <v/>
      </c>
      <c r="AN191" s="288">
        <f t="shared" si="58"/>
        <v>0</v>
      </c>
      <c r="AO191" s="286">
        <v>0</v>
      </c>
      <c r="AP191" s="257">
        <f t="shared" si="59"/>
        <v>0</v>
      </c>
      <c r="AQ191" s="257" t="str">
        <f t="shared" si="60"/>
        <v/>
      </c>
      <c r="AR191" s="257">
        <f t="shared" si="61"/>
        <v>0</v>
      </c>
    </row>
    <row r="192" spans="1:44" x14ac:dyDescent="0.3">
      <c r="A192" s="287">
        <v>179</v>
      </c>
      <c r="B192" s="150"/>
      <c r="C192" s="152"/>
      <c r="D192" s="159"/>
      <c r="E192" s="337"/>
      <c r="F192" s="343" t="str">
        <f>IF(E192="","",LOOKUP(E192,'Work Programme'!$A$8:$A$207,'Work Programme'!$B$8:$B$207))</f>
        <v/>
      </c>
      <c r="G192" s="159"/>
      <c r="H192" s="150"/>
      <c r="I192" s="150"/>
      <c r="J192" s="150"/>
      <c r="K192" s="150"/>
      <c r="L192" s="150"/>
      <c r="M192" s="150"/>
      <c r="N192" s="430"/>
      <c r="O192" s="431"/>
      <c r="P192" s="431"/>
      <c r="Q192" s="160"/>
      <c r="R192" s="160"/>
      <c r="S192" s="160"/>
      <c r="T192" s="255" t="str">
        <f t="shared" si="46"/>
        <v/>
      </c>
      <c r="U192" s="152"/>
      <c r="V192" s="154"/>
      <c r="W192" s="254" t="str">
        <f>IF(V192="","",VLOOKUP(V192,'Overview - Financial Statement'!$A$46:$B$60,2,FALSE))</f>
        <v/>
      </c>
      <c r="X192" s="255" t="str">
        <f t="shared" si="47"/>
        <v/>
      </c>
      <c r="Y192" s="153"/>
      <c r="Z192" s="238">
        <f t="shared" si="48"/>
        <v>0</v>
      </c>
      <c r="AA192" s="193" t="s">
        <v>44</v>
      </c>
      <c r="AB192" s="173"/>
      <c r="AC192" s="193" t="str">
        <f t="shared" si="49"/>
        <v/>
      </c>
      <c r="AD192" s="187" t="str">
        <f t="shared" si="50"/>
        <v/>
      </c>
      <c r="AE192" s="187" t="str">
        <f>IF(S192&gt;0,(VLOOKUP(N192,ISO!$B$4:$D$43,3,FALSE)),"")</f>
        <v/>
      </c>
      <c r="AF192" s="187" t="str">
        <f t="shared" si="51"/>
        <v/>
      </c>
      <c r="AG192" s="187" t="str">
        <f>IF(R192&gt;0,(VLOOKUP(N192,ISO!$B$4:$D$43,2,FALSE)),"")</f>
        <v/>
      </c>
      <c r="AH192" s="193" t="str">
        <f t="shared" si="52"/>
        <v/>
      </c>
      <c r="AI192" s="397" t="str">
        <f t="shared" si="53"/>
        <v/>
      </c>
      <c r="AJ192" s="257" t="str">
        <f t="shared" si="54"/>
        <v/>
      </c>
      <c r="AK192" s="257" t="str">
        <f t="shared" si="55"/>
        <v/>
      </c>
      <c r="AL192" s="193" t="str">
        <f t="shared" si="56"/>
        <v>CHECK DATES</v>
      </c>
      <c r="AM192" s="257" t="str">
        <f t="shared" si="57"/>
        <v/>
      </c>
      <c r="AN192" s="288">
        <f t="shared" si="58"/>
        <v>0</v>
      </c>
      <c r="AO192" s="286">
        <v>0</v>
      </c>
      <c r="AP192" s="257">
        <f t="shared" si="59"/>
        <v>0</v>
      </c>
      <c r="AQ192" s="257" t="str">
        <f t="shared" si="60"/>
        <v/>
      </c>
      <c r="AR192" s="257">
        <f t="shared" si="61"/>
        <v>0</v>
      </c>
    </row>
    <row r="193" spans="1:44" x14ac:dyDescent="0.3">
      <c r="A193" s="287">
        <v>180</v>
      </c>
      <c r="B193" s="150"/>
      <c r="C193" s="152"/>
      <c r="D193" s="159"/>
      <c r="E193" s="337"/>
      <c r="F193" s="343" t="str">
        <f>IF(E193="","",LOOKUP(E193,'Work Programme'!$A$8:$A$207,'Work Programme'!$B$8:$B$207))</f>
        <v/>
      </c>
      <c r="G193" s="159"/>
      <c r="H193" s="150"/>
      <c r="I193" s="150"/>
      <c r="J193" s="150"/>
      <c r="K193" s="150"/>
      <c r="L193" s="150"/>
      <c r="M193" s="150"/>
      <c r="N193" s="430"/>
      <c r="O193" s="431"/>
      <c r="P193" s="431"/>
      <c r="Q193" s="160"/>
      <c r="R193" s="160"/>
      <c r="S193" s="160"/>
      <c r="T193" s="255" t="str">
        <f t="shared" si="46"/>
        <v/>
      </c>
      <c r="U193" s="152"/>
      <c r="V193" s="154"/>
      <c r="W193" s="254" t="str">
        <f>IF(V193="","",VLOOKUP(V193,'Overview - Financial Statement'!$A$46:$B$60,2,FALSE))</f>
        <v/>
      </c>
      <c r="X193" s="255" t="str">
        <f t="shared" si="47"/>
        <v/>
      </c>
      <c r="Y193" s="153"/>
      <c r="Z193" s="238">
        <f t="shared" si="48"/>
        <v>0</v>
      </c>
      <c r="AA193" s="193" t="s">
        <v>44</v>
      </c>
      <c r="AB193" s="173"/>
      <c r="AC193" s="193" t="str">
        <f t="shared" si="49"/>
        <v/>
      </c>
      <c r="AD193" s="187" t="str">
        <f t="shared" si="50"/>
        <v/>
      </c>
      <c r="AE193" s="187" t="str">
        <f>IF(S193&gt;0,(VLOOKUP(N193,ISO!$B$4:$D$43,3,FALSE)),"")</f>
        <v/>
      </c>
      <c r="AF193" s="187" t="str">
        <f t="shared" si="51"/>
        <v/>
      </c>
      <c r="AG193" s="187" t="str">
        <f>IF(R193&gt;0,(VLOOKUP(N193,ISO!$B$4:$D$43,2,FALSE)),"")</f>
        <v/>
      </c>
      <c r="AH193" s="193" t="str">
        <f t="shared" si="52"/>
        <v/>
      </c>
      <c r="AI193" s="397" t="str">
        <f t="shared" si="53"/>
        <v/>
      </c>
      <c r="AJ193" s="257" t="str">
        <f t="shared" si="54"/>
        <v/>
      </c>
      <c r="AK193" s="257" t="str">
        <f t="shared" si="55"/>
        <v/>
      </c>
      <c r="AL193" s="193" t="str">
        <f t="shared" si="56"/>
        <v>CHECK DATES</v>
      </c>
      <c r="AM193" s="257" t="str">
        <f t="shared" si="57"/>
        <v/>
      </c>
      <c r="AN193" s="288">
        <f t="shared" si="58"/>
        <v>0</v>
      </c>
      <c r="AO193" s="286">
        <v>0</v>
      </c>
      <c r="AP193" s="257">
        <f t="shared" si="59"/>
        <v>0</v>
      </c>
      <c r="AQ193" s="257" t="str">
        <f t="shared" si="60"/>
        <v/>
      </c>
      <c r="AR193" s="257">
        <f t="shared" si="61"/>
        <v>0</v>
      </c>
    </row>
    <row r="194" spans="1:44" x14ac:dyDescent="0.3">
      <c r="A194" s="287">
        <v>181</v>
      </c>
      <c r="B194" s="150"/>
      <c r="C194" s="152"/>
      <c r="D194" s="159"/>
      <c r="E194" s="337"/>
      <c r="F194" s="343" t="str">
        <f>IF(E194="","",LOOKUP(E194,'Work Programme'!$A$8:$A$207,'Work Programme'!$B$8:$B$207))</f>
        <v/>
      </c>
      <c r="G194" s="159"/>
      <c r="H194" s="150"/>
      <c r="I194" s="150"/>
      <c r="J194" s="150"/>
      <c r="K194" s="150"/>
      <c r="L194" s="150"/>
      <c r="M194" s="150"/>
      <c r="N194" s="430"/>
      <c r="O194" s="431"/>
      <c r="P194" s="431"/>
      <c r="Q194" s="160"/>
      <c r="R194" s="160"/>
      <c r="S194" s="160"/>
      <c r="T194" s="255" t="str">
        <f t="shared" si="46"/>
        <v/>
      </c>
      <c r="U194" s="152"/>
      <c r="V194" s="154"/>
      <c r="W194" s="254" t="str">
        <f>IF(V194="","",VLOOKUP(V194,'Overview - Financial Statement'!$A$46:$B$60,2,FALSE))</f>
        <v/>
      </c>
      <c r="X194" s="255" t="str">
        <f t="shared" si="47"/>
        <v/>
      </c>
      <c r="Y194" s="153"/>
      <c r="Z194" s="238">
        <f t="shared" si="48"/>
        <v>0</v>
      </c>
      <c r="AA194" s="193" t="s">
        <v>44</v>
      </c>
      <c r="AB194" s="173"/>
      <c r="AC194" s="193" t="str">
        <f t="shared" si="49"/>
        <v/>
      </c>
      <c r="AD194" s="187" t="str">
        <f t="shared" si="50"/>
        <v/>
      </c>
      <c r="AE194" s="187" t="str">
        <f>IF(S194&gt;0,(VLOOKUP(N194,ISO!$B$4:$D$43,3,FALSE)),"")</f>
        <v/>
      </c>
      <c r="AF194" s="187" t="str">
        <f t="shared" si="51"/>
        <v/>
      </c>
      <c r="AG194" s="187" t="str">
        <f>IF(R194&gt;0,(VLOOKUP(N194,ISO!$B$4:$D$43,2,FALSE)),"")</f>
        <v/>
      </c>
      <c r="AH194" s="193" t="str">
        <f t="shared" si="52"/>
        <v/>
      </c>
      <c r="AI194" s="397" t="str">
        <f t="shared" si="53"/>
        <v/>
      </c>
      <c r="AJ194" s="257" t="str">
        <f t="shared" si="54"/>
        <v/>
      </c>
      <c r="AK194" s="257" t="str">
        <f t="shared" si="55"/>
        <v/>
      </c>
      <c r="AL194" s="193" t="str">
        <f t="shared" si="56"/>
        <v>CHECK DATES</v>
      </c>
      <c r="AM194" s="257" t="str">
        <f t="shared" si="57"/>
        <v/>
      </c>
      <c r="AN194" s="288">
        <f t="shared" si="58"/>
        <v>0</v>
      </c>
      <c r="AO194" s="286">
        <v>0</v>
      </c>
      <c r="AP194" s="257">
        <f t="shared" si="59"/>
        <v>0</v>
      </c>
      <c r="AQ194" s="257" t="str">
        <f t="shared" si="60"/>
        <v/>
      </c>
      <c r="AR194" s="257">
        <f t="shared" si="61"/>
        <v>0</v>
      </c>
    </row>
    <row r="195" spans="1:44" x14ac:dyDescent="0.3">
      <c r="A195" s="287">
        <v>182</v>
      </c>
      <c r="B195" s="150"/>
      <c r="C195" s="152"/>
      <c r="D195" s="159"/>
      <c r="E195" s="337"/>
      <c r="F195" s="343" t="str">
        <f>IF(E195="","",LOOKUP(E195,'Work Programme'!$A$8:$A$207,'Work Programme'!$B$8:$B$207))</f>
        <v/>
      </c>
      <c r="G195" s="159"/>
      <c r="H195" s="150"/>
      <c r="I195" s="150"/>
      <c r="J195" s="150"/>
      <c r="K195" s="150"/>
      <c r="L195" s="150"/>
      <c r="M195" s="150"/>
      <c r="N195" s="430"/>
      <c r="O195" s="431"/>
      <c r="P195" s="431"/>
      <c r="Q195" s="160"/>
      <c r="R195" s="160"/>
      <c r="S195" s="160"/>
      <c r="T195" s="255" t="str">
        <f t="shared" si="46"/>
        <v/>
      </c>
      <c r="U195" s="152"/>
      <c r="V195" s="154"/>
      <c r="W195" s="254" t="str">
        <f>IF(V195="","",VLOOKUP(V195,'Overview - Financial Statement'!$A$46:$B$60,2,FALSE))</f>
        <v/>
      </c>
      <c r="X195" s="255" t="str">
        <f t="shared" si="47"/>
        <v/>
      </c>
      <c r="Y195" s="153"/>
      <c r="Z195" s="238">
        <f t="shared" si="48"/>
        <v>0</v>
      </c>
      <c r="AA195" s="193" t="s">
        <v>44</v>
      </c>
      <c r="AB195" s="173"/>
      <c r="AC195" s="193" t="str">
        <f t="shared" si="49"/>
        <v/>
      </c>
      <c r="AD195" s="187" t="str">
        <f t="shared" si="50"/>
        <v/>
      </c>
      <c r="AE195" s="187" t="str">
        <f>IF(S195&gt;0,(VLOOKUP(N195,ISO!$B$4:$D$43,3,FALSE)),"")</f>
        <v/>
      </c>
      <c r="AF195" s="187" t="str">
        <f t="shared" si="51"/>
        <v/>
      </c>
      <c r="AG195" s="187" t="str">
        <f>IF(R195&gt;0,(VLOOKUP(N195,ISO!$B$4:$D$43,2,FALSE)),"")</f>
        <v/>
      </c>
      <c r="AH195" s="193" t="str">
        <f t="shared" si="52"/>
        <v/>
      </c>
      <c r="AI195" s="397" t="str">
        <f t="shared" si="53"/>
        <v/>
      </c>
      <c r="AJ195" s="257" t="str">
        <f t="shared" si="54"/>
        <v/>
      </c>
      <c r="AK195" s="257" t="str">
        <f t="shared" si="55"/>
        <v/>
      </c>
      <c r="AL195" s="193" t="str">
        <f t="shared" si="56"/>
        <v>CHECK DATES</v>
      </c>
      <c r="AM195" s="257" t="str">
        <f t="shared" si="57"/>
        <v/>
      </c>
      <c r="AN195" s="288">
        <f t="shared" si="58"/>
        <v>0</v>
      </c>
      <c r="AO195" s="286">
        <v>0</v>
      </c>
      <c r="AP195" s="257">
        <f t="shared" si="59"/>
        <v>0</v>
      </c>
      <c r="AQ195" s="257" t="str">
        <f t="shared" si="60"/>
        <v/>
      </c>
      <c r="AR195" s="257">
        <f t="shared" si="61"/>
        <v>0</v>
      </c>
    </row>
    <row r="196" spans="1:44" x14ac:dyDescent="0.3">
      <c r="A196" s="287">
        <v>183</v>
      </c>
      <c r="B196" s="150"/>
      <c r="C196" s="152"/>
      <c r="D196" s="159"/>
      <c r="E196" s="337"/>
      <c r="F196" s="343" t="str">
        <f>IF(E196="","",LOOKUP(E196,'Work Programme'!$A$8:$A$207,'Work Programme'!$B$8:$B$207))</f>
        <v/>
      </c>
      <c r="G196" s="159"/>
      <c r="H196" s="150"/>
      <c r="I196" s="150"/>
      <c r="J196" s="150"/>
      <c r="K196" s="150"/>
      <c r="L196" s="150"/>
      <c r="M196" s="150"/>
      <c r="N196" s="430"/>
      <c r="O196" s="431"/>
      <c r="P196" s="431"/>
      <c r="Q196" s="160"/>
      <c r="R196" s="160"/>
      <c r="S196" s="160"/>
      <c r="T196" s="255" t="str">
        <f t="shared" si="46"/>
        <v/>
      </c>
      <c r="U196" s="152"/>
      <c r="V196" s="154"/>
      <c r="W196" s="254" t="str">
        <f>IF(V196="","",VLOOKUP(V196,'Overview - Financial Statement'!$A$46:$B$60,2,FALSE))</f>
        <v/>
      </c>
      <c r="X196" s="255" t="str">
        <f t="shared" si="47"/>
        <v/>
      </c>
      <c r="Y196" s="153"/>
      <c r="Z196" s="238">
        <f t="shared" si="48"/>
        <v>0</v>
      </c>
      <c r="AA196" s="193" t="s">
        <v>44</v>
      </c>
      <c r="AB196" s="173"/>
      <c r="AC196" s="193" t="str">
        <f t="shared" si="49"/>
        <v/>
      </c>
      <c r="AD196" s="187" t="str">
        <f t="shared" si="50"/>
        <v/>
      </c>
      <c r="AE196" s="187" t="str">
        <f>IF(S196&gt;0,(VLOOKUP(N196,ISO!$B$4:$D$43,3,FALSE)),"")</f>
        <v/>
      </c>
      <c r="AF196" s="187" t="str">
        <f t="shared" si="51"/>
        <v/>
      </c>
      <c r="AG196" s="187" t="str">
        <f>IF(R196&gt;0,(VLOOKUP(N196,ISO!$B$4:$D$43,2,FALSE)),"")</f>
        <v/>
      </c>
      <c r="AH196" s="193" t="str">
        <f t="shared" si="52"/>
        <v/>
      </c>
      <c r="AI196" s="397" t="str">
        <f t="shared" si="53"/>
        <v/>
      </c>
      <c r="AJ196" s="257" t="str">
        <f t="shared" si="54"/>
        <v/>
      </c>
      <c r="AK196" s="257" t="str">
        <f t="shared" si="55"/>
        <v/>
      </c>
      <c r="AL196" s="193" t="str">
        <f t="shared" si="56"/>
        <v>CHECK DATES</v>
      </c>
      <c r="AM196" s="257" t="str">
        <f t="shared" si="57"/>
        <v/>
      </c>
      <c r="AN196" s="288">
        <f t="shared" si="58"/>
        <v>0</v>
      </c>
      <c r="AO196" s="286">
        <v>0</v>
      </c>
      <c r="AP196" s="257">
        <f t="shared" si="59"/>
        <v>0</v>
      </c>
      <c r="AQ196" s="257" t="str">
        <f t="shared" si="60"/>
        <v/>
      </c>
      <c r="AR196" s="257">
        <f t="shared" si="61"/>
        <v>0</v>
      </c>
    </row>
    <row r="197" spans="1:44" x14ac:dyDescent="0.3">
      <c r="A197" s="287">
        <v>184</v>
      </c>
      <c r="B197" s="150"/>
      <c r="C197" s="152"/>
      <c r="D197" s="159"/>
      <c r="E197" s="337"/>
      <c r="F197" s="343" t="str">
        <f>IF(E197="","",LOOKUP(E197,'Work Programme'!$A$8:$A$207,'Work Programme'!$B$8:$B$207))</f>
        <v/>
      </c>
      <c r="G197" s="159"/>
      <c r="H197" s="150"/>
      <c r="I197" s="150"/>
      <c r="J197" s="150"/>
      <c r="K197" s="150"/>
      <c r="L197" s="150"/>
      <c r="M197" s="150"/>
      <c r="N197" s="430"/>
      <c r="O197" s="431"/>
      <c r="P197" s="431"/>
      <c r="Q197" s="160"/>
      <c r="R197" s="160"/>
      <c r="S197" s="160"/>
      <c r="T197" s="255" t="str">
        <f t="shared" si="46"/>
        <v/>
      </c>
      <c r="U197" s="152"/>
      <c r="V197" s="154"/>
      <c r="W197" s="254" t="str">
        <f>IF(V197="","",VLOOKUP(V197,'Overview - Financial Statement'!$A$46:$B$60,2,FALSE))</f>
        <v/>
      </c>
      <c r="X197" s="255" t="str">
        <f t="shared" si="47"/>
        <v/>
      </c>
      <c r="Y197" s="153"/>
      <c r="Z197" s="238">
        <f t="shared" si="48"/>
        <v>0</v>
      </c>
      <c r="AA197" s="193" t="s">
        <v>44</v>
      </c>
      <c r="AB197" s="173"/>
      <c r="AC197" s="193" t="str">
        <f t="shared" si="49"/>
        <v/>
      </c>
      <c r="AD197" s="187" t="str">
        <f t="shared" si="50"/>
        <v/>
      </c>
      <c r="AE197" s="187" t="str">
        <f>IF(S197&gt;0,(VLOOKUP(N197,ISO!$B$4:$D$43,3,FALSE)),"")</f>
        <v/>
      </c>
      <c r="AF197" s="187" t="str">
        <f t="shared" si="51"/>
        <v/>
      </c>
      <c r="AG197" s="187" t="str">
        <f>IF(R197&gt;0,(VLOOKUP(N197,ISO!$B$4:$D$43,2,FALSE)),"")</f>
        <v/>
      </c>
      <c r="AH197" s="193" t="str">
        <f t="shared" si="52"/>
        <v/>
      </c>
      <c r="AI197" s="397" t="str">
        <f t="shared" si="53"/>
        <v/>
      </c>
      <c r="AJ197" s="257" t="str">
        <f t="shared" si="54"/>
        <v/>
      </c>
      <c r="AK197" s="257" t="str">
        <f t="shared" si="55"/>
        <v/>
      </c>
      <c r="AL197" s="193" t="str">
        <f t="shared" si="56"/>
        <v>CHECK DATES</v>
      </c>
      <c r="AM197" s="257" t="str">
        <f t="shared" si="57"/>
        <v/>
      </c>
      <c r="AN197" s="288">
        <f t="shared" si="58"/>
        <v>0</v>
      </c>
      <c r="AO197" s="286">
        <v>0</v>
      </c>
      <c r="AP197" s="257">
        <f t="shared" si="59"/>
        <v>0</v>
      </c>
      <c r="AQ197" s="257" t="str">
        <f t="shared" si="60"/>
        <v/>
      </c>
      <c r="AR197" s="257">
        <f t="shared" si="61"/>
        <v>0</v>
      </c>
    </row>
    <row r="198" spans="1:44" x14ac:dyDescent="0.3">
      <c r="A198" s="287">
        <v>185</v>
      </c>
      <c r="B198" s="150"/>
      <c r="C198" s="152"/>
      <c r="D198" s="159"/>
      <c r="E198" s="337"/>
      <c r="F198" s="343" t="str">
        <f>IF(E198="","",LOOKUP(E198,'Work Programme'!$A$8:$A$207,'Work Programme'!$B$8:$B$207))</f>
        <v/>
      </c>
      <c r="G198" s="159"/>
      <c r="H198" s="150"/>
      <c r="I198" s="150"/>
      <c r="J198" s="150"/>
      <c r="K198" s="150"/>
      <c r="L198" s="150"/>
      <c r="M198" s="150"/>
      <c r="N198" s="430"/>
      <c r="O198" s="431"/>
      <c r="P198" s="431"/>
      <c r="Q198" s="160"/>
      <c r="R198" s="160"/>
      <c r="S198" s="160"/>
      <c r="T198" s="255" t="str">
        <f t="shared" si="46"/>
        <v/>
      </c>
      <c r="U198" s="152"/>
      <c r="V198" s="154"/>
      <c r="W198" s="254" t="str">
        <f>IF(V198="","",VLOOKUP(V198,'Overview - Financial Statement'!$A$46:$B$60,2,FALSE))</f>
        <v/>
      </c>
      <c r="X198" s="255" t="str">
        <f t="shared" si="47"/>
        <v/>
      </c>
      <c r="Y198" s="153"/>
      <c r="Z198" s="238">
        <f t="shared" si="48"/>
        <v>0</v>
      </c>
      <c r="AA198" s="193" t="s">
        <v>44</v>
      </c>
      <c r="AB198" s="173"/>
      <c r="AC198" s="193" t="str">
        <f t="shared" si="49"/>
        <v/>
      </c>
      <c r="AD198" s="187" t="str">
        <f t="shared" si="50"/>
        <v/>
      </c>
      <c r="AE198" s="187" t="str">
        <f>IF(S198&gt;0,(VLOOKUP(N198,ISO!$B$4:$D$43,3,FALSE)),"")</f>
        <v/>
      </c>
      <c r="AF198" s="187" t="str">
        <f t="shared" si="51"/>
        <v/>
      </c>
      <c r="AG198" s="187" t="str">
        <f>IF(R198&gt;0,(VLOOKUP(N198,ISO!$B$4:$D$43,2,FALSE)),"")</f>
        <v/>
      </c>
      <c r="AH198" s="193" t="str">
        <f t="shared" si="52"/>
        <v/>
      </c>
      <c r="AI198" s="397" t="str">
        <f t="shared" si="53"/>
        <v/>
      </c>
      <c r="AJ198" s="257" t="str">
        <f t="shared" si="54"/>
        <v/>
      </c>
      <c r="AK198" s="257" t="str">
        <f t="shared" si="55"/>
        <v/>
      </c>
      <c r="AL198" s="193" t="str">
        <f t="shared" si="56"/>
        <v>CHECK DATES</v>
      </c>
      <c r="AM198" s="257" t="str">
        <f t="shared" si="57"/>
        <v/>
      </c>
      <c r="AN198" s="288">
        <f t="shared" si="58"/>
        <v>0</v>
      </c>
      <c r="AO198" s="286">
        <v>0</v>
      </c>
      <c r="AP198" s="257">
        <f t="shared" si="59"/>
        <v>0</v>
      </c>
      <c r="AQ198" s="257" t="str">
        <f t="shared" si="60"/>
        <v/>
      </c>
      <c r="AR198" s="257">
        <f t="shared" si="61"/>
        <v>0</v>
      </c>
    </row>
    <row r="199" spans="1:44" x14ac:dyDescent="0.3">
      <c r="A199" s="287">
        <v>186</v>
      </c>
      <c r="B199" s="150"/>
      <c r="C199" s="152"/>
      <c r="D199" s="159"/>
      <c r="E199" s="337"/>
      <c r="F199" s="343" t="str">
        <f>IF(E199="","",LOOKUP(E199,'Work Programme'!$A$8:$A$207,'Work Programme'!$B$8:$B$207))</f>
        <v/>
      </c>
      <c r="G199" s="159"/>
      <c r="H199" s="150"/>
      <c r="I199" s="150"/>
      <c r="J199" s="150"/>
      <c r="K199" s="150"/>
      <c r="L199" s="150"/>
      <c r="M199" s="150"/>
      <c r="N199" s="430"/>
      <c r="O199" s="431"/>
      <c r="P199" s="431"/>
      <c r="Q199" s="160"/>
      <c r="R199" s="160"/>
      <c r="S199" s="160"/>
      <c r="T199" s="255" t="str">
        <f t="shared" si="46"/>
        <v/>
      </c>
      <c r="U199" s="152"/>
      <c r="V199" s="154"/>
      <c r="W199" s="254" t="str">
        <f>IF(V199="","",VLOOKUP(V199,'Overview - Financial Statement'!$A$46:$B$60,2,FALSE))</f>
        <v/>
      </c>
      <c r="X199" s="255" t="str">
        <f t="shared" si="47"/>
        <v/>
      </c>
      <c r="Y199" s="153"/>
      <c r="Z199" s="238">
        <f t="shared" si="48"/>
        <v>0</v>
      </c>
      <c r="AA199" s="193" t="s">
        <v>44</v>
      </c>
      <c r="AB199" s="173"/>
      <c r="AC199" s="193" t="str">
        <f t="shared" si="49"/>
        <v/>
      </c>
      <c r="AD199" s="187" t="str">
        <f t="shared" si="50"/>
        <v/>
      </c>
      <c r="AE199" s="187" t="str">
        <f>IF(S199&gt;0,(VLOOKUP(N199,ISO!$B$4:$D$43,3,FALSE)),"")</f>
        <v/>
      </c>
      <c r="AF199" s="187" t="str">
        <f t="shared" si="51"/>
        <v/>
      </c>
      <c r="AG199" s="187" t="str">
        <f>IF(R199&gt;0,(VLOOKUP(N199,ISO!$B$4:$D$43,2,FALSE)),"")</f>
        <v/>
      </c>
      <c r="AH199" s="193" t="str">
        <f t="shared" si="52"/>
        <v/>
      </c>
      <c r="AI199" s="397" t="str">
        <f t="shared" si="53"/>
        <v/>
      </c>
      <c r="AJ199" s="257" t="str">
        <f t="shared" si="54"/>
        <v/>
      </c>
      <c r="AK199" s="257" t="str">
        <f t="shared" si="55"/>
        <v/>
      </c>
      <c r="AL199" s="193" t="str">
        <f t="shared" si="56"/>
        <v>CHECK DATES</v>
      </c>
      <c r="AM199" s="257" t="str">
        <f t="shared" si="57"/>
        <v/>
      </c>
      <c r="AN199" s="288">
        <f t="shared" si="58"/>
        <v>0</v>
      </c>
      <c r="AO199" s="286">
        <v>0</v>
      </c>
      <c r="AP199" s="257">
        <f t="shared" si="59"/>
        <v>0</v>
      </c>
      <c r="AQ199" s="257" t="str">
        <f t="shared" si="60"/>
        <v/>
      </c>
      <c r="AR199" s="257">
        <f t="shared" si="61"/>
        <v>0</v>
      </c>
    </row>
    <row r="200" spans="1:44" x14ac:dyDescent="0.3">
      <c r="A200" s="287">
        <v>187</v>
      </c>
      <c r="B200" s="150"/>
      <c r="C200" s="152"/>
      <c r="D200" s="159"/>
      <c r="E200" s="337"/>
      <c r="F200" s="343" t="str">
        <f>IF(E200="","",LOOKUP(E200,'Work Programme'!$A$8:$A$207,'Work Programme'!$B$8:$B$207))</f>
        <v/>
      </c>
      <c r="G200" s="159"/>
      <c r="H200" s="150"/>
      <c r="I200" s="150"/>
      <c r="J200" s="150"/>
      <c r="K200" s="150"/>
      <c r="L200" s="150"/>
      <c r="M200" s="150"/>
      <c r="N200" s="430"/>
      <c r="O200" s="431"/>
      <c r="P200" s="431"/>
      <c r="Q200" s="160"/>
      <c r="R200" s="160"/>
      <c r="S200" s="160"/>
      <c r="T200" s="255" t="str">
        <f t="shared" si="46"/>
        <v/>
      </c>
      <c r="U200" s="152"/>
      <c r="V200" s="154"/>
      <c r="W200" s="254" t="str">
        <f>IF(V200="","",VLOOKUP(V200,'Overview - Financial Statement'!$A$46:$B$60,2,FALSE))</f>
        <v/>
      </c>
      <c r="X200" s="255" t="str">
        <f t="shared" si="47"/>
        <v/>
      </c>
      <c r="Y200" s="153"/>
      <c r="Z200" s="238">
        <f t="shared" si="48"/>
        <v>0</v>
      </c>
      <c r="AA200" s="193" t="s">
        <v>44</v>
      </c>
      <c r="AB200" s="173"/>
      <c r="AC200" s="193" t="str">
        <f t="shared" si="49"/>
        <v/>
      </c>
      <c r="AD200" s="187" t="str">
        <f t="shared" si="50"/>
        <v/>
      </c>
      <c r="AE200" s="187" t="str">
        <f>IF(S200&gt;0,(VLOOKUP(N200,ISO!$B$4:$D$43,3,FALSE)),"")</f>
        <v/>
      </c>
      <c r="AF200" s="187" t="str">
        <f t="shared" si="51"/>
        <v/>
      </c>
      <c r="AG200" s="187" t="str">
        <f>IF(R200&gt;0,(VLOOKUP(N200,ISO!$B$4:$D$43,2,FALSE)),"")</f>
        <v/>
      </c>
      <c r="AH200" s="193" t="str">
        <f t="shared" si="52"/>
        <v/>
      </c>
      <c r="AI200" s="397" t="str">
        <f t="shared" si="53"/>
        <v/>
      </c>
      <c r="AJ200" s="257" t="str">
        <f t="shared" si="54"/>
        <v/>
      </c>
      <c r="AK200" s="257" t="str">
        <f t="shared" si="55"/>
        <v/>
      </c>
      <c r="AL200" s="193" t="str">
        <f t="shared" si="56"/>
        <v>CHECK DATES</v>
      </c>
      <c r="AM200" s="257" t="str">
        <f t="shared" si="57"/>
        <v/>
      </c>
      <c r="AN200" s="288">
        <f t="shared" si="58"/>
        <v>0</v>
      </c>
      <c r="AO200" s="286">
        <v>0</v>
      </c>
      <c r="AP200" s="257">
        <f t="shared" si="59"/>
        <v>0</v>
      </c>
      <c r="AQ200" s="257" t="str">
        <f t="shared" si="60"/>
        <v/>
      </c>
      <c r="AR200" s="257">
        <f t="shared" si="61"/>
        <v>0</v>
      </c>
    </row>
    <row r="201" spans="1:44" x14ac:dyDescent="0.3">
      <c r="A201" s="287">
        <v>188</v>
      </c>
      <c r="B201" s="150"/>
      <c r="C201" s="152"/>
      <c r="D201" s="159"/>
      <c r="E201" s="337"/>
      <c r="F201" s="343" t="str">
        <f>IF(E201="","",LOOKUP(E201,'Work Programme'!$A$8:$A$207,'Work Programme'!$B$8:$B$207))</f>
        <v/>
      </c>
      <c r="G201" s="159"/>
      <c r="H201" s="150"/>
      <c r="I201" s="150"/>
      <c r="J201" s="150"/>
      <c r="K201" s="150"/>
      <c r="L201" s="150"/>
      <c r="M201" s="150"/>
      <c r="N201" s="430"/>
      <c r="O201" s="431"/>
      <c r="P201" s="431"/>
      <c r="Q201" s="160"/>
      <c r="R201" s="160"/>
      <c r="S201" s="160"/>
      <c r="T201" s="255" t="str">
        <f t="shared" si="46"/>
        <v/>
      </c>
      <c r="U201" s="152"/>
      <c r="V201" s="154"/>
      <c r="W201" s="254" t="str">
        <f>IF(V201="","",VLOOKUP(V201,'Overview - Financial Statement'!$A$46:$B$60,2,FALSE))</f>
        <v/>
      </c>
      <c r="X201" s="255" t="str">
        <f t="shared" si="47"/>
        <v/>
      </c>
      <c r="Y201" s="153"/>
      <c r="Z201" s="238">
        <f t="shared" si="48"/>
        <v>0</v>
      </c>
      <c r="AA201" s="193" t="s">
        <v>44</v>
      </c>
      <c r="AB201" s="173"/>
      <c r="AC201" s="193" t="str">
        <f t="shared" si="49"/>
        <v/>
      </c>
      <c r="AD201" s="187" t="str">
        <f t="shared" si="50"/>
        <v/>
      </c>
      <c r="AE201" s="187" t="str">
        <f>IF(S201&gt;0,(VLOOKUP(N201,ISO!$B$4:$D$43,3,FALSE)),"")</f>
        <v/>
      </c>
      <c r="AF201" s="187" t="str">
        <f t="shared" si="51"/>
        <v/>
      </c>
      <c r="AG201" s="187" t="str">
        <f>IF(R201&gt;0,(VLOOKUP(N201,ISO!$B$4:$D$43,2,FALSE)),"")</f>
        <v/>
      </c>
      <c r="AH201" s="193" t="str">
        <f t="shared" si="52"/>
        <v/>
      </c>
      <c r="AI201" s="397" t="str">
        <f t="shared" si="53"/>
        <v/>
      </c>
      <c r="AJ201" s="257" t="str">
        <f t="shared" si="54"/>
        <v/>
      </c>
      <c r="AK201" s="257" t="str">
        <f t="shared" si="55"/>
        <v/>
      </c>
      <c r="AL201" s="193" t="str">
        <f t="shared" si="56"/>
        <v>CHECK DATES</v>
      </c>
      <c r="AM201" s="257" t="str">
        <f t="shared" si="57"/>
        <v/>
      </c>
      <c r="AN201" s="288">
        <f t="shared" si="58"/>
        <v>0</v>
      </c>
      <c r="AO201" s="286">
        <v>0</v>
      </c>
      <c r="AP201" s="257">
        <f t="shared" si="59"/>
        <v>0</v>
      </c>
      <c r="AQ201" s="257" t="str">
        <f t="shared" si="60"/>
        <v/>
      </c>
      <c r="AR201" s="257">
        <f t="shared" si="61"/>
        <v>0</v>
      </c>
    </row>
    <row r="202" spans="1:44" x14ac:dyDescent="0.3">
      <c r="A202" s="287">
        <v>189</v>
      </c>
      <c r="B202" s="150"/>
      <c r="C202" s="152"/>
      <c r="D202" s="159"/>
      <c r="E202" s="337"/>
      <c r="F202" s="343" t="str">
        <f>IF(E202="","",LOOKUP(E202,'Work Programme'!$A$8:$A$207,'Work Programme'!$B$8:$B$207))</f>
        <v/>
      </c>
      <c r="G202" s="159"/>
      <c r="H202" s="150"/>
      <c r="I202" s="150"/>
      <c r="J202" s="150"/>
      <c r="K202" s="150"/>
      <c r="L202" s="150"/>
      <c r="M202" s="150"/>
      <c r="N202" s="430"/>
      <c r="O202" s="431"/>
      <c r="P202" s="431"/>
      <c r="Q202" s="160"/>
      <c r="R202" s="160"/>
      <c r="S202" s="160"/>
      <c r="T202" s="255" t="str">
        <f t="shared" si="46"/>
        <v/>
      </c>
      <c r="U202" s="152"/>
      <c r="V202" s="154"/>
      <c r="W202" s="254" t="str">
        <f>IF(V202="","",VLOOKUP(V202,'Overview - Financial Statement'!$A$46:$B$60,2,FALSE))</f>
        <v/>
      </c>
      <c r="X202" s="255" t="str">
        <f t="shared" si="47"/>
        <v/>
      </c>
      <c r="Y202" s="153"/>
      <c r="Z202" s="238">
        <f t="shared" si="48"/>
        <v>0</v>
      </c>
      <c r="AA202" s="193" t="s">
        <v>44</v>
      </c>
      <c r="AB202" s="173"/>
      <c r="AC202" s="193" t="str">
        <f t="shared" si="49"/>
        <v/>
      </c>
      <c r="AD202" s="187" t="str">
        <f t="shared" si="50"/>
        <v/>
      </c>
      <c r="AE202" s="187" t="str">
        <f>IF(S202&gt;0,(VLOOKUP(N202,ISO!$B$4:$D$43,3,FALSE)),"")</f>
        <v/>
      </c>
      <c r="AF202" s="187" t="str">
        <f t="shared" si="51"/>
        <v/>
      </c>
      <c r="AG202" s="187" t="str">
        <f>IF(R202&gt;0,(VLOOKUP(N202,ISO!$B$4:$D$43,2,FALSE)),"")</f>
        <v/>
      </c>
      <c r="AH202" s="193" t="str">
        <f t="shared" si="52"/>
        <v/>
      </c>
      <c r="AI202" s="397" t="str">
        <f t="shared" si="53"/>
        <v/>
      </c>
      <c r="AJ202" s="257" t="str">
        <f t="shared" si="54"/>
        <v/>
      </c>
      <c r="AK202" s="257" t="str">
        <f t="shared" si="55"/>
        <v/>
      </c>
      <c r="AL202" s="193" t="str">
        <f t="shared" si="56"/>
        <v>CHECK DATES</v>
      </c>
      <c r="AM202" s="257" t="str">
        <f t="shared" si="57"/>
        <v/>
      </c>
      <c r="AN202" s="288">
        <f t="shared" si="58"/>
        <v>0</v>
      </c>
      <c r="AO202" s="286">
        <v>0</v>
      </c>
      <c r="AP202" s="257">
        <f t="shared" si="59"/>
        <v>0</v>
      </c>
      <c r="AQ202" s="257" t="str">
        <f t="shared" si="60"/>
        <v/>
      </c>
      <c r="AR202" s="257">
        <f t="shared" si="61"/>
        <v>0</v>
      </c>
    </row>
    <row r="203" spans="1:44" x14ac:dyDescent="0.3">
      <c r="A203" s="287">
        <v>190</v>
      </c>
      <c r="B203" s="150"/>
      <c r="C203" s="152"/>
      <c r="D203" s="159"/>
      <c r="E203" s="337"/>
      <c r="F203" s="343" t="str">
        <f>IF(E203="","",LOOKUP(E203,'Work Programme'!$A$8:$A$207,'Work Programme'!$B$8:$B$207))</f>
        <v/>
      </c>
      <c r="G203" s="159"/>
      <c r="H203" s="150"/>
      <c r="I203" s="150"/>
      <c r="J203" s="150"/>
      <c r="K203" s="150"/>
      <c r="L203" s="150"/>
      <c r="M203" s="150"/>
      <c r="N203" s="430"/>
      <c r="O203" s="431"/>
      <c r="P203" s="431"/>
      <c r="Q203" s="160"/>
      <c r="R203" s="160"/>
      <c r="S203" s="160"/>
      <c r="T203" s="255" t="str">
        <f t="shared" si="46"/>
        <v/>
      </c>
      <c r="U203" s="152"/>
      <c r="V203" s="154"/>
      <c r="W203" s="254" t="str">
        <f>IF(V203="","",VLOOKUP(V203,'Overview - Financial Statement'!$A$46:$B$60,2,FALSE))</f>
        <v/>
      </c>
      <c r="X203" s="255" t="str">
        <f t="shared" si="47"/>
        <v/>
      </c>
      <c r="Y203" s="153"/>
      <c r="Z203" s="238">
        <f t="shared" si="48"/>
        <v>0</v>
      </c>
      <c r="AA203" s="193" t="s">
        <v>44</v>
      </c>
      <c r="AB203" s="173"/>
      <c r="AC203" s="193" t="str">
        <f t="shared" si="49"/>
        <v/>
      </c>
      <c r="AD203" s="187" t="str">
        <f t="shared" si="50"/>
        <v/>
      </c>
      <c r="AE203" s="187" t="str">
        <f>IF(S203&gt;0,(VLOOKUP(N203,ISO!$B$4:$D$43,3,FALSE)),"")</f>
        <v/>
      </c>
      <c r="AF203" s="187" t="str">
        <f t="shared" si="51"/>
        <v/>
      </c>
      <c r="AG203" s="187" t="str">
        <f>IF(R203&gt;0,(VLOOKUP(N203,ISO!$B$4:$D$43,2,FALSE)),"")</f>
        <v/>
      </c>
      <c r="AH203" s="193" t="str">
        <f t="shared" si="52"/>
        <v/>
      </c>
      <c r="AI203" s="397" t="str">
        <f t="shared" si="53"/>
        <v/>
      </c>
      <c r="AJ203" s="257" t="str">
        <f t="shared" si="54"/>
        <v/>
      </c>
      <c r="AK203" s="257" t="str">
        <f t="shared" si="55"/>
        <v/>
      </c>
      <c r="AL203" s="193" t="str">
        <f t="shared" si="56"/>
        <v>CHECK DATES</v>
      </c>
      <c r="AM203" s="257" t="str">
        <f t="shared" si="57"/>
        <v/>
      </c>
      <c r="AN203" s="288">
        <f t="shared" si="58"/>
        <v>0</v>
      </c>
      <c r="AO203" s="286">
        <v>0</v>
      </c>
      <c r="AP203" s="257">
        <f t="shared" si="59"/>
        <v>0</v>
      </c>
      <c r="AQ203" s="257" t="str">
        <f t="shared" si="60"/>
        <v/>
      </c>
      <c r="AR203" s="257">
        <f t="shared" si="61"/>
        <v>0</v>
      </c>
    </row>
    <row r="204" spans="1:44" x14ac:dyDescent="0.3">
      <c r="A204" s="287">
        <v>191</v>
      </c>
      <c r="B204" s="150"/>
      <c r="C204" s="152"/>
      <c r="D204" s="159"/>
      <c r="E204" s="337"/>
      <c r="F204" s="343" t="str">
        <f>IF(E204="","",LOOKUP(E204,'Work Programme'!$A$8:$A$207,'Work Programme'!$B$8:$B$207))</f>
        <v/>
      </c>
      <c r="G204" s="159"/>
      <c r="H204" s="150"/>
      <c r="I204" s="150"/>
      <c r="J204" s="150"/>
      <c r="K204" s="150"/>
      <c r="L204" s="150"/>
      <c r="M204" s="150"/>
      <c r="N204" s="430"/>
      <c r="O204" s="431"/>
      <c r="P204" s="431"/>
      <c r="Q204" s="160"/>
      <c r="R204" s="160"/>
      <c r="S204" s="160"/>
      <c r="T204" s="255" t="str">
        <f t="shared" si="46"/>
        <v/>
      </c>
      <c r="U204" s="152"/>
      <c r="V204" s="154"/>
      <c r="W204" s="254" t="str">
        <f>IF(V204="","",VLOOKUP(V204,'Overview - Financial Statement'!$A$46:$B$60,2,FALSE))</f>
        <v/>
      </c>
      <c r="X204" s="255" t="str">
        <f t="shared" si="47"/>
        <v/>
      </c>
      <c r="Y204" s="153"/>
      <c r="Z204" s="238">
        <f t="shared" si="48"/>
        <v>0</v>
      </c>
      <c r="AA204" s="193" t="s">
        <v>44</v>
      </c>
      <c r="AB204" s="173"/>
      <c r="AC204" s="193" t="str">
        <f t="shared" si="49"/>
        <v/>
      </c>
      <c r="AD204" s="187" t="str">
        <f t="shared" si="50"/>
        <v/>
      </c>
      <c r="AE204" s="187" t="str">
        <f>IF(S204&gt;0,(VLOOKUP(N204,ISO!$B$4:$D$43,3,FALSE)),"")</f>
        <v/>
      </c>
      <c r="AF204" s="187" t="str">
        <f t="shared" si="51"/>
        <v/>
      </c>
      <c r="AG204" s="187" t="str">
        <f>IF(R204&gt;0,(VLOOKUP(N204,ISO!$B$4:$D$43,2,FALSE)),"")</f>
        <v/>
      </c>
      <c r="AH204" s="193" t="str">
        <f t="shared" si="52"/>
        <v/>
      </c>
      <c r="AI204" s="397" t="str">
        <f t="shared" si="53"/>
        <v/>
      </c>
      <c r="AJ204" s="257" t="str">
        <f t="shared" si="54"/>
        <v/>
      </c>
      <c r="AK204" s="257" t="str">
        <f t="shared" si="55"/>
        <v/>
      </c>
      <c r="AL204" s="193" t="str">
        <f t="shared" si="56"/>
        <v>CHECK DATES</v>
      </c>
      <c r="AM204" s="257" t="str">
        <f t="shared" si="57"/>
        <v/>
      </c>
      <c r="AN204" s="288">
        <f t="shared" si="58"/>
        <v>0</v>
      </c>
      <c r="AO204" s="286">
        <v>0</v>
      </c>
      <c r="AP204" s="257">
        <f t="shared" si="59"/>
        <v>0</v>
      </c>
      <c r="AQ204" s="257" t="str">
        <f t="shared" si="60"/>
        <v/>
      </c>
      <c r="AR204" s="257">
        <f t="shared" si="61"/>
        <v>0</v>
      </c>
    </row>
    <row r="205" spans="1:44" x14ac:dyDescent="0.3">
      <c r="A205" s="287">
        <v>192</v>
      </c>
      <c r="B205" s="150"/>
      <c r="C205" s="152"/>
      <c r="D205" s="159"/>
      <c r="E205" s="337"/>
      <c r="F205" s="343" t="str">
        <f>IF(E205="","",LOOKUP(E205,'Work Programme'!$A$8:$A$207,'Work Programme'!$B$8:$B$207))</f>
        <v/>
      </c>
      <c r="G205" s="159"/>
      <c r="H205" s="150"/>
      <c r="I205" s="150"/>
      <c r="J205" s="150"/>
      <c r="K205" s="150"/>
      <c r="L205" s="150"/>
      <c r="M205" s="150"/>
      <c r="N205" s="430"/>
      <c r="O205" s="431"/>
      <c r="P205" s="431"/>
      <c r="Q205" s="160"/>
      <c r="R205" s="160"/>
      <c r="S205" s="160"/>
      <c r="T205" s="255" t="str">
        <f t="shared" si="46"/>
        <v/>
      </c>
      <c r="U205" s="152"/>
      <c r="V205" s="154"/>
      <c r="W205" s="254" t="str">
        <f>IF(V205="","",VLOOKUP(V205,'Overview - Financial Statement'!$A$46:$B$60,2,FALSE))</f>
        <v/>
      </c>
      <c r="X205" s="255" t="str">
        <f t="shared" si="47"/>
        <v/>
      </c>
      <c r="Y205" s="153"/>
      <c r="Z205" s="238">
        <f t="shared" si="48"/>
        <v>0</v>
      </c>
      <c r="AA205" s="193" t="s">
        <v>44</v>
      </c>
      <c r="AB205" s="173"/>
      <c r="AC205" s="193" t="str">
        <f t="shared" si="49"/>
        <v/>
      </c>
      <c r="AD205" s="187" t="str">
        <f t="shared" si="50"/>
        <v/>
      </c>
      <c r="AE205" s="187" t="str">
        <f>IF(S205&gt;0,(VLOOKUP(N205,ISO!$B$4:$D$43,3,FALSE)),"")</f>
        <v/>
      </c>
      <c r="AF205" s="187" t="str">
        <f t="shared" si="51"/>
        <v/>
      </c>
      <c r="AG205" s="187" t="str">
        <f>IF(R205&gt;0,(VLOOKUP(N205,ISO!$B$4:$D$43,2,FALSE)),"")</f>
        <v/>
      </c>
      <c r="AH205" s="193" t="str">
        <f t="shared" si="52"/>
        <v/>
      </c>
      <c r="AI205" s="397" t="str">
        <f t="shared" si="53"/>
        <v/>
      </c>
      <c r="AJ205" s="257" t="str">
        <f t="shared" si="54"/>
        <v/>
      </c>
      <c r="AK205" s="257" t="str">
        <f t="shared" si="55"/>
        <v/>
      </c>
      <c r="AL205" s="193" t="str">
        <f t="shared" si="56"/>
        <v>CHECK DATES</v>
      </c>
      <c r="AM205" s="257" t="str">
        <f t="shared" si="57"/>
        <v/>
      </c>
      <c r="AN205" s="288">
        <f t="shared" si="58"/>
        <v>0</v>
      </c>
      <c r="AO205" s="286">
        <v>0</v>
      </c>
      <c r="AP205" s="257">
        <f t="shared" si="59"/>
        <v>0</v>
      </c>
      <c r="AQ205" s="257" t="str">
        <f t="shared" si="60"/>
        <v/>
      </c>
      <c r="AR205" s="257">
        <f t="shared" si="61"/>
        <v>0</v>
      </c>
    </row>
    <row r="206" spans="1:44" x14ac:dyDescent="0.3">
      <c r="A206" s="287">
        <v>193</v>
      </c>
      <c r="B206" s="150"/>
      <c r="C206" s="152"/>
      <c r="D206" s="159"/>
      <c r="E206" s="337"/>
      <c r="F206" s="343" t="str">
        <f>IF(E206="","",LOOKUP(E206,'Work Programme'!$A$8:$A$207,'Work Programme'!$B$8:$B$207))</f>
        <v/>
      </c>
      <c r="G206" s="159"/>
      <c r="H206" s="150"/>
      <c r="I206" s="150"/>
      <c r="J206" s="150"/>
      <c r="K206" s="150"/>
      <c r="L206" s="150"/>
      <c r="M206" s="150"/>
      <c r="N206" s="430"/>
      <c r="O206" s="431"/>
      <c r="P206" s="431"/>
      <c r="Q206" s="160"/>
      <c r="R206" s="160"/>
      <c r="S206" s="160"/>
      <c r="T206" s="255" t="str">
        <f t="shared" si="46"/>
        <v/>
      </c>
      <c r="U206" s="152"/>
      <c r="V206" s="154"/>
      <c r="W206" s="254" t="str">
        <f>IF(V206="","",VLOOKUP(V206,'Overview - Financial Statement'!$A$46:$B$60,2,FALSE))</f>
        <v/>
      </c>
      <c r="X206" s="255" t="str">
        <f t="shared" si="47"/>
        <v/>
      </c>
      <c r="Y206" s="153"/>
      <c r="Z206" s="238">
        <f t="shared" si="48"/>
        <v>0</v>
      </c>
      <c r="AA206" s="193" t="s">
        <v>44</v>
      </c>
      <c r="AB206" s="173"/>
      <c r="AC206" s="193" t="str">
        <f t="shared" si="49"/>
        <v/>
      </c>
      <c r="AD206" s="187" t="str">
        <f t="shared" si="50"/>
        <v/>
      </c>
      <c r="AE206" s="187" t="str">
        <f>IF(S206&gt;0,(VLOOKUP(N206,ISO!$B$4:$D$43,3,FALSE)),"")</f>
        <v/>
      </c>
      <c r="AF206" s="187" t="str">
        <f t="shared" si="51"/>
        <v/>
      </c>
      <c r="AG206" s="187" t="str">
        <f>IF(R206&gt;0,(VLOOKUP(N206,ISO!$B$4:$D$43,2,FALSE)),"")</f>
        <v/>
      </c>
      <c r="AH206" s="193" t="str">
        <f t="shared" si="52"/>
        <v/>
      </c>
      <c r="AI206" s="397" t="str">
        <f t="shared" si="53"/>
        <v/>
      </c>
      <c r="AJ206" s="257" t="str">
        <f t="shared" si="54"/>
        <v/>
      </c>
      <c r="AK206" s="257" t="str">
        <f t="shared" si="55"/>
        <v/>
      </c>
      <c r="AL206" s="193" t="str">
        <f t="shared" si="56"/>
        <v>CHECK DATES</v>
      </c>
      <c r="AM206" s="257" t="str">
        <f t="shared" si="57"/>
        <v/>
      </c>
      <c r="AN206" s="288">
        <f t="shared" si="58"/>
        <v>0</v>
      </c>
      <c r="AO206" s="286">
        <v>0</v>
      </c>
      <c r="AP206" s="257">
        <f t="shared" si="59"/>
        <v>0</v>
      </c>
      <c r="AQ206" s="257" t="str">
        <f t="shared" si="60"/>
        <v/>
      </c>
      <c r="AR206" s="257">
        <f t="shared" si="61"/>
        <v>0</v>
      </c>
    </row>
    <row r="207" spans="1:44" x14ac:dyDescent="0.3">
      <c r="A207" s="287">
        <v>194</v>
      </c>
      <c r="B207" s="150"/>
      <c r="C207" s="152"/>
      <c r="D207" s="159"/>
      <c r="E207" s="337"/>
      <c r="F207" s="343" t="str">
        <f>IF(E207="","",LOOKUP(E207,'Work Programme'!$A$8:$A$207,'Work Programme'!$B$8:$B$207))</f>
        <v/>
      </c>
      <c r="G207" s="159"/>
      <c r="H207" s="150"/>
      <c r="I207" s="150"/>
      <c r="J207" s="150"/>
      <c r="K207" s="150"/>
      <c r="L207" s="150"/>
      <c r="M207" s="150"/>
      <c r="N207" s="430"/>
      <c r="O207" s="431"/>
      <c r="P207" s="431"/>
      <c r="Q207" s="160"/>
      <c r="R207" s="160"/>
      <c r="S207" s="160"/>
      <c r="T207" s="255" t="str">
        <f t="shared" ref="T207:T270" si="62">IF((Q207="")*AND(R207="")*AND(S207=""),"",SUM(Q207:S207))</f>
        <v/>
      </c>
      <c r="U207" s="152"/>
      <c r="V207" s="154"/>
      <c r="W207" s="254" t="str">
        <f>IF(V207="","",VLOOKUP(V207,'Overview - Financial Statement'!$A$46:$B$60,2,FALSE))</f>
        <v/>
      </c>
      <c r="X207" s="255" t="str">
        <f t="shared" ref="X207:X270" si="63">IF(W207="","",T207/W207)</f>
        <v/>
      </c>
      <c r="Y207" s="153"/>
      <c r="Z207" s="238">
        <f t="shared" si="48"/>
        <v>0</v>
      </c>
      <c r="AA207" s="193" t="s">
        <v>44</v>
      </c>
      <c r="AB207" s="173"/>
      <c r="AC207" s="193" t="str">
        <f t="shared" si="49"/>
        <v/>
      </c>
      <c r="AD207" s="187" t="str">
        <f t="shared" si="50"/>
        <v/>
      </c>
      <c r="AE207" s="187" t="str">
        <f>IF(S207&gt;0,(VLOOKUP(N207,ISO!$B$4:$D$43,3,FALSE)),"")</f>
        <v/>
      </c>
      <c r="AF207" s="187" t="str">
        <f t="shared" si="51"/>
        <v/>
      </c>
      <c r="AG207" s="187" t="str">
        <f>IF(R207&gt;0,(VLOOKUP(N207,ISO!$B$4:$D$43,2,FALSE)),"")</f>
        <v/>
      </c>
      <c r="AH207" s="193" t="str">
        <f t="shared" si="52"/>
        <v/>
      </c>
      <c r="AI207" s="397" t="str">
        <f t="shared" si="53"/>
        <v/>
      </c>
      <c r="AJ207" s="257" t="str">
        <f t="shared" si="54"/>
        <v/>
      </c>
      <c r="AK207" s="257" t="str">
        <f t="shared" si="55"/>
        <v/>
      </c>
      <c r="AL207" s="193" t="str">
        <f t="shared" si="56"/>
        <v>CHECK DATES</v>
      </c>
      <c r="AM207" s="257" t="str">
        <f t="shared" si="57"/>
        <v/>
      </c>
      <c r="AN207" s="288">
        <f t="shared" si="58"/>
        <v>0</v>
      </c>
      <c r="AO207" s="286">
        <v>0</v>
      </c>
      <c r="AP207" s="257">
        <f t="shared" si="59"/>
        <v>0</v>
      </c>
      <c r="AQ207" s="257" t="str">
        <f t="shared" si="60"/>
        <v/>
      </c>
      <c r="AR207" s="257">
        <f t="shared" si="61"/>
        <v>0</v>
      </c>
    </row>
    <row r="208" spans="1:44" x14ac:dyDescent="0.3">
      <c r="A208" s="287">
        <v>195</v>
      </c>
      <c r="B208" s="150"/>
      <c r="C208" s="152"/>
      <c r="D208" s="159"/>
      <c r="E208" s="337"/>
      <c r="F208" s="343" t="str">
        <f>IF(E208="","",LOOKUP(E208,'Work Programme'!$A$8:$A$207,'Work Programme'!$B$8:$B$207))</f>
        <v/>
      </c>
      <c r="G208" s="159"/>
      <c r="H208" s="150"/>
      <c r="I208" s="150"/>
      <c r="J208" s="150"/>
      <c r="K208" s="150"/>
      <c r="L208" s="150"/>
      <c r="M208" s="150"/>
      <c r="N208" s="430"/>
      <c r="O208" s="431"/>
      <c r="P208" s="431"/>
      <c r="Q208" s="160"/>
      <c r="R208" s="160"/>
      <c r="S208" s="160"/>
      <c r="T208" s="255" t="str">
        <f t="shared" si="62"/>
        <v/>
      </c>
      <c r="U208" s="152"/>
      <c r="V208" s="154"/>
      <c r="W208" s="254" t="str">
        <f>IF(V208="","",VLOOKUP(V208,'Overview - Financial Statement'!$A$46:$B$60,2,FALSE))</f>
        <v/>
      </c>
      <c r="X208" s="255" t="str">
        <f t="shared" si="63"/>
        <v/>
      </c>
      <c r="Y208" s="153"/>
      <c r="Z208" s="238">
        <f t="shared" ref="Z208:Z271" si="64">IF(Y208="YES",X208,0)</f>
        <v>0</v>
      </c>
      <c r="AA208" s="193" t="s">
        <v>44</v>
      </c>
      <c r="AB208" s="173"/>
      <c r="AC208" s="193" t="str">
        <f t="shared" si="49"/>
        <v/>
      </c>
      <c r="AD208" s="187" t="str">
        <f t="shared" si="50"/>
        <v/>
      </c>
      <c r="AE208" s="187" t="str">
        <f>IF(S208&gt;0,(VLOOKUP(N208,ISO!$B$4:$D$43,3,FALSE)),"")</f>
        <v/>
      </c>
      <c r="AF208" s="187" t="str">
        <f t="shared" si="51"/>
        <v/>
      </c>
      <c r="AG208" s="187" t="str">
        <f>IF(R208&gt;0,(VLOOKUP(N208,ISO!$B$4:$D$43,2,FALSE)),"")</f>
        <v/>
      </c>
      <c r="AH208" s="193" t="str">
        <f t="shared" si="52"/>
        <v/>
      </c>
      <c r="AI208" s="397" t="str">
        <f t="shared" si="53"/>
        <v/>
      </c>
      <c r="AJ208" s="257" t="str">
        <f t="shared" si="54"/>
        <v/>
      </c>
      <c r="AK208" s="257" t="str">
        <f t="shared" si="55"/>
        <v/>
      </c>
      <c r="AL208" s="193" t="str">
        <f t="shared" si="56"/>
        <v>CHECK DATES</v>
      </c>
      <c r="AM208" s="257" t="str">
        <f t="shared" si="57"/>
        <v/>
      </c>
      <c r="AN208" s="288">
        <f t="shared" si="58"/>
        <v>0</v>
      </c>
      <c r="AO208" s="286">
        <v>0</v>
      </c>
      <c r="AP208" s="257">
        <f t="shared" si="59"/>
        <v>0</v>
      </c>
      <c r="AQ208" s="257" t="str">
        <f t="shared" si="60"/>
        <v/>
      </c>
      <c r="AR208" s="257">
        <f t="shared" si="61"/>
        <v>0</v>
      </c>
    </row>
    <row r="209" spans="1:44" x14ac:dyDescent="0.3">
      <c r="A209" s="287">
        <v>196</v>
      </c>
      <c r="B209" s="150"/>
      <c r="C209" s="152"/>
      <c r="D209" s="159"/>
      <c r="E209" s="337"/>
      <c r="F209" s="343" t="str">
        <f>IF(E209="","",LOOKUP(E209,'Work Programme'!$A$8:$A$207,'Work Programme'!$B$8:$B$207))</f>
        <v/>
      </c>
      <c r="G209" s="159"/>
      <c r="H209" s="150"/>
      <c r="I209" s="150"/>
      <c r="J209" s="150"/>
      <c r="K209" s="150"/>
      <c r="L209" s="150"/>
      <c r="M209" s="150"/>
      <c r="N209" s="430"/>
      <c r="O209" s="431"/>
      <c r="P209" s="431"/>
      <c r="Q209" s="160"/>
      <c r="R209" s="160"/>
      <c r="S209" s="160"/>
      <c r="T209" s="255" t="str">
        <f t="shared" si="62"/>
        <v/>
      </c>
      <c r="U209" s="152"/>
      <c r="V209" s="154"/>
      <c r="W209" s="254" t="str">
        <f>IF(V209="","",VLOOKUP(V209,'Overview - Financial Statement'!$A$46:$B$60,2,FALSE))</f>
        <v/>
      </c>
      <c r="X209" s="255" t="str">
        <f t="shared" si="63"/>
        <v/>
      </c>
      <c r="Y209" s="153"/>
      <c r="Z209" s="238">
        <f t="shared" si="64"/>
        <v>0</v>
      </c>
      <c r="AA209" s="193" t="s">
        <v>44</v>
      </c>
      <c r="AB209" s="173"/>
      <c r="AC209" s="193" t="str">
        <f t="shared" si="49"/>
        <v/>
      </c>
      <c r="AD209" s="187" t="str">
        <f t="shared" si="50"/>
        <v/>
      </c>
      <c r="AE209" s="187" t="str">
        <f>IF(S209&gt;0,(VLOOKUP(N209,ISO!$B$4:$D$43,3,FALSE)),"")</f>
        <v/>
      </c>
      <c r="AF209" s="187" t="str">
        <f t="shared" si="51"/>
        <v/>
      </c>
      <c r="AG209" s="187" t="str">
        <f>IF(R209&gt;0,(VLOOKUP(N209,ISO!$B$4:$D$43,2,FALSE)),"")</f>
        <v/>
      </c>
      <c r="AH209" s="193" t="str">
        <f t="shared" si="52"/>
        <v/>
      </c>
      <c r="AI209" s="397" t="str">
        <f t="shared" si="53"/>
        <v/>
      </c>
      <c r="AJ209" s="257" t="str">
        <f t="shared" si="54"/>
        <v/>
      </c>
      <c r="AK209" s="257" t="str">
        <f t="shared" si="55"/>
        <v/>
      </c>
      <c r="AL209" s="193" t="str">
        <f t="shared" si="56"/>
        <v>CHECK DATES</v>
      </c>
      <c r="AM209" s="257" t="str">
        <f t="shared" si="57"/>
        <v/>
      </c>
      <c r="AN209" s="288">
        <f t="shared" si="58"/>
        <v>0</v>
      </c>
      <c r="AO209" s="286">
        <v>0</v>
      </c>
      <c r="AP209" s="257">
        <f t="shared" si="59"/>
        <v>0</v>
      </c>
      <c r="AQ209" s="257" t="str">
        <f t="shared" si="60"/>
        <v/>
      </c>
      <c r="AR209" s="257">
        <f t="shared" si="61"/>
        <v>0</v>
      </c>
    </row>
    <row r="210" spans="1:44" x14ac:dyDescent="0.3">
      <c r="A210" s="287">
        <v>197</v>
      </c>
      <c r="B210" s="150"/>
      <c r="C210" s="152"/>
      <c r="D210" s="159"/>
      <c r="E210" s="337"/>
      <c r="F210" s="343" t="str">
        <f>IF(E210="","",LOOKUP(E210,'Work Programme'!$A$8:$A$207,'Work Programme'!$B$8:$B$207))</f>
        <v/>
      </c>
      <c r="G210" s="159"/>
      <c r="H210" s="150"/>
      <c r="I210" s="150"/>
      <c r="J210" s="150"/>
      <c r="K210" s="150"/>
      <c r="L210" s="150"/>
      <c r="M210" s="150"/>
      <c r="N210" s="430"/>
      <c r="O210" s="431"/>
      <c r="P210" s="431"/>
      <c r="Q210" s="160"/>
      <c r="R210" s="160"/>
      <c r="S210" s="160"/>
      <c r="T210" s="255" t="str">
        <f t="shared" si="62"/>
        <v/>
      </c>
      <c r="U210" s="152"/>
      <c r="V210" s="154"/>
      <c r="W210" s="254" t="str">
        <f>IF(V210="","",VLOOKUP(V210,'Overview - Financial Statement'!$A$46:$B$60,2,FALSE))</f>
        <v/>
      </c>
      <c r="X210" s="255" t="str">
        <f t="shared" si="63"/>
        <v/>
      </c>
      <c r="Y210" s="153"/>
      <c r="Z210" s="238">
        <f t="shared" si="64"/>
        <v>0</v>
      </c>
      <c r="AA210" s="193" t="s">
        <v>44</v>
      </c>
      <c r="AB210" s="173"/>
      <c r="AC210" s="193" t="str">
        <f t="shared" ref="AC210:AC273" si="65">IF(V210="","",(IF(OR(C210&lt;=($H$4-1),C210&gt;=($J$4+1),D210&lt;=($H$4-1),D210&gt;=($J$4+1)),"CHECK DATES","OK")))</f>
        <v/>
      </c>
      <c r="AD210" s="187" t="str">
        <f t="shared" ref="AD210:AD273" si="66">IF(S210&gt;0,S210/(O210+0.5)/P210/AI210,"")</f>
        <v/>
      </c>
      <c r="AE210" s="187" t="str">
        <f>IF(S210&gt;0,(VLOOKUP(N210,ISO!$B$4:$D$43,3,FALSE)),"")</f>
        <v/>
      </c>
      <c r="AF210" s="187" t="str">
        <f t="shared" ref="AF210:AF273" si="67">IF(R210&gt;0,R210/O210/P210/AI210,"")</f>
        <v/>
      </c>
      <c r="AG210" s="187" t="str">
        <f>IF(R210&gt;0,(VLOOKUP(N210,ISO!$B$4:$D$43,2,FALSE)),"")</f>
        <v/>
      </c>
      <c r="AH210" s="193" t="str">
        <f t="shared" ref="AH210:AH273" si="68">IF(V210="","",V210)</f>
        <v/>
      </c>
      <c r="AI210" s="397" t="str">
        <f t="shared" ref="AI210:AI273" si="69">IF(V210="","",IF(HLOOKUP(V210,$AB$4:$AP$5,2,FALSE)="",W210,IF(W210&lt;&gt;HLOOKUP(V210,$AB$4:$AP$5,2,FALSE),HLOOKUP(V210,$AB$4:$AP$5,2,FALSE),W210)))</f>
        <v/>
      </c>
      <c r="AJ210" s="257" t="str">
        <f t="shared" ref="AJ210:AJ273" si="70">IF(W210="","",IF(AI210=1,X210,T210/AI210))</f>
        <v/>
      </c>
      <c r="AK210" s="257" t="str">
        <f t="shared" ref="AK210:AK273" si="71">IF(AJ210="","",IF(AI210=1,0,AJ210-X210))</f>
        <v/>
      </c>
      <c r="AL210" s="193" t="str">
        <f t="shared" ref="AL210:AL273" si="72">IF(X210=0,"",(IF(U210="","CHECK DATES","OK")))</f>
        <v>CHECK DATES</v>
      </c>
      <c r="AM210" s="257" t="str">
        <f t="shared" ref="AM210:AM273" si="73">IF(OR(AA210="NO",AC210="CHECK DATES",AL210="CHECK DATES"),AJ210,"")</f>
        <v/>
      </c>
      <c r="AN210" s="288">
        <f t="shared" ref="AN210:AN273" si="74">IF(AA210="NO","",IF(AD210&gt;AE210,(AD210-AE210)*O210,0)+IF(AF210&gt;AG210,(AF210-AG210)*O210,0))</f>
        <v>0</v>
      </c>
      <c r="AO210" s="286">
        <v>0</v>
      </c>
      <c r="AP210" s="257">
        <f t="shared" ref="AP210:AP273" si="75">IF(OR(AA210="NO",AM210&gt;0,AN210&gt;0,AO210&gt;0)*(AND(OR(Y210="NO",Y210=""))),SUM(AM210:AO210),"")</f>
        <v>0</v>
      </c>
      <c r="AQ210" s="257" t="str">
        <f t="shared" ref="AQ210:AQ273" si="76">IF(OR(AA210="NO",AM210&gt;0,AN210&gt;0)*(AND(OR(Y210="YES"))),SUM(AM210:AN210),"")</f>
        <v/>
      </c>
      <c r="AR210" s="257">
        <f t="shared" ref="AR210:AR273" si="77">IF(Y210="YES",AJ210,0)</f>
        <v>0</v>
      </c>
    </row>
    <row r="211" spans="1:44" x14ac:dyDescent="0.3">
      <c r="A211" s="287">
        <v>198</v>
      </c>
      <c r="B211" s="150"/>
      <c r="C211" s="152"/>
      <c r="D211" s="159"/>
      <c r="E211" s="337"/>
      <c r="F211" s="343" t="str">
        <f>IF(E211="","",LOOKUP(E211,'Work Programme'!$A$8:$A$207,'Work Programme'!$B$8:$B$207))</f>
        <v/>
      </c>
      <c r="G211" s="159"/>
      <c r="H211" s="150"/>
      <c r="I211" s="150"/>
      <c r="J211" s="150"/>
      <c r="K211" s="150"/>
      <c r="L211" s="150"/>
      <c r="M211" s="150"/>
      <c r="N211" s="430"/>
      <c r="O211" s="431"/>
      <c r="P211" s="431"/>
      <c r="Q211" s="160"/>
      <c r="R211" s="160"/>
      <c r="S211" s="160"/>
      <c r="T211" s="255" t="str">
        <f t="shared" si="62"/>
        <v/>
      </c>
      <c r="U211" s="152"/>
      <c r="V211" s="154"/>
      <c r="W211" s="254" t="str">
        <f>IF(V211="","",VLOOKUP(V211,'Overview - Financial Statement'!$A$46:$B$60,2,FALSE))</f>
        <v/>
      </c>
      <c r="X211" s="255" t="str">
        <f t="shared" si="63"/>
        <v/>
      </c>
      <c r="Y211" s="153"/>
      <c r="Z211" s="238">
        <f t="shared" si="64"/>
        <v>0</v>
      </c>
      <c r="AA211" s="193" t="s">
        <v>44</v>
      </c>
      <c r="AB211" s="173"/>
      <c r="AC211" s="193" t="str">
        <f t="shared" si="65"/>
        <v/>
      </c>
      <c r="AD211" s="187" t="str">
        <f t="shared" si="66"/>
        <v/>
      </c>
      <c r="AE211" s="187" t="str">
        <f>IF(S211&gt;0,(VLOOKUP(N211,ISO!$B$4:$D$43,3,FALSE)),"")</f>
        <v/>
      </c>
      <c r="AF211" s="187" t="str">
        <f t="shared" si="67"/>
        <v/>
      </c>
      <c r="AG211" s="187" t="str">
        <f>IF(R211&gt;0,(VLOOKUP(N211,ISO!$B$4:$D$43,2,FALSE)),"")</f>
        <v/>
      </c>
      <c r="AH211" s="193" t="str">
        <f t="shared" si="68"/>
        <v/>
      </c>
      <c r="AI211" s="397" t="str">
        <f t="shared" si="69"/>
        <v/>
      </c>
      <c r="AJ211" s="257" t="str">
        <f t="shared" si="70"/>
        <v/>
      </c>
      <c r="AK211" s="257" t="str">
        <f t="shared" si="71"/>
        <v/>
      </c>
      <c r="AL211" s="193" t="str">
        <f t="shared" si="72"/>
        <v>CHECK DATES</v>
      </c>
      <c r="AM211" s="257" t="str">
        <f t="shared" si="73"/>
        <v/>
      </c>
      <c r="AN211" s="288">
        <f t="shared" si="74"/>
        <v>0</v>
      </c>
      <c r="AO211" s="286">
        <v>0</v>
      </c>
      <c r="AP211" s="257">
        <f t="shared" si="75"/>
        <v>0</v>
      </c>
      <c r="AQ211" s="257" t="str">
        <f t="shared" si="76"/>
        <v/>
      </c>
      <c r="AR211" s="257">
        <f t="shared" si="77"/>
        <v>0</v>
      </c>
    </row>
    <row r="212" spans="1:44" x14ac:dyDescent="0.3">
      <c r="A212" s="287">
        <v>199</v>
      </c>
      <c r="B212" s="150"/>
      <c r="C212" s="152"/>
      <c r="D212" s="159"/>
      <c r="E212" s="337"/>
      <c r="F212" s="343" t="str">
        <f>IF(E212="","",LOOKUP(E212,'Work Programme'!$A$8:$A$207,'Work Programme'!$B$8:$B$207))</f>
        <v/>
      </c>
      <c r="G212" s="159"/>
      <c r="H212" s="150"/>
      <c r="I212" s="150"/>
      <c r="J212" s="150"/>
      <c r="K212" s="150"/>
      <c r="L212" s="150"/>
      <c r="M212" s="150"/>
      <c r="N212" s="430"/>
      <c r="O212" s="431"/>
      <c r="P212" s="431"/>
      <c r="Q212" s="160"/>
      <c r="R212" s="160"/>
      <c r="S212" s="160"/>
      <c r="T212" s="255" t="str">
        <f t="shared" si="62"/>
        <v/>
      </c>
      <c r="U212" s="152"/>
      <c r="V212" s="154"/>
      <c r="W212" s="254" t="str">
        <f>IF(V212="","",VLOOKUP(V212,'Overview - Financial Statement'!$A$46:$B$60,2,FALSE))</f>
        <v/>
      </c>
      <c r="X212" s="255" t="str">
        <f t="shared" si="63"/>
        <v/>
      </c>
      <c r="Y212" s="153"/>
      <c r="Z212" s="238">
        <f t="shared" si="64"/>
        <v>0</v>
      </c>
      <c r="AA212" s="193" t="s">
        <v>44</v>
      </c>
      <c r="AB212" s="173"/>
      <c r="AC212" s="193" t="str">
        <f t="shared" si="65"/>
        <v/>
      </c>
      <c r="AD212" s="187" t="str">
        <f t="shared" si="66"/>
        <v/>
      </c>
      <c r="AE212" s="187" t="str">
        <f>IF(S212&gt;0,(VLOOKUP(N212,ISO!$B$4:$D$43,3,FALSE)),"")</f>
        <v/>
      </c>
      <c r="AF212" s="187" t="str">
        <f t="shared" si="67"/>
        <v/>
      </c>
      <c r="AG212" s="187" t="str">
        <f>IF(R212&gt;0,(VLOOKUP(N212,ISO!$B$4:$D$43,2,FALSE)),"")</f>
        <v/>
      </c>
      <c r="AH212" s="193" t="str">
        <f t="shared" si="68"/>
        <v/>
      </c>
      <c r="AI212" s="397" t="str">
        <f t="shared" si="69"/>
        <v/>
      </c>
      <c r="AJ212" s="257" t="str">
        <f t="shared" si="70"/>
        <v/>
      </c>
      <c r="AK212" s="257" t="str">
        <f t="shared" si="71"/>
        <v/>
      </c>
      <c r="AL212" s="193" t="str">
        <f t="shared" si="72"/>
        <v>CHECK DATES</v>
      </c>
      <c r="AM212" s="257" t="str">
        <f t="shared" si="73"/>
        <v/>
      </c>
      <c r="AN212" s="288">
        <f t="shared" si="74"/>
        <v>0</v>
      </c>
      <c r="AO212" s="286">
        <v>0</v>
      </c>
      <c r="AP212" s="257">
        <f t="shared" si="75"/>
        <v>0</v>
      </c>
      <c r="AQ212" s="257" t="str">
        <f t="shared" si="76"/>
        <v/>
      </c>
      <c r="AR212" s="257">
        <f t="shared" si="77"/>
        <v>0</v>
      </c>
    </row>
    <row r="213" spans="1:44" x14ac:dyDescent="0.3">
      <c r="A213" s="287">
        <v>200</v>
      </c>
      <c r="B213" s="150"/>
      <c r="C213" s="152"/>
      <c r="D213" s="159"/>
      <c r="E213" s="337"/>
      <c r="F213" s="343" t="str">
        <f>IF(E213="","",LOOKUP(E213,'Work Programme'!$A$8:$A$207,'Work Programme'!$B$8:$B$207))</f>
        <v/>
      </c>
      <c r="G213" s="159"/>
      <c r="H213" s="150"/>
      <c r="I213" s="150"/>
      <c r="J213" s="150"/>
      <c r="K213" s="150"/>
      <c r="L213" s="150"/>
      <c r="M213" s="150"/>
      <c r="N213" s="430"/>
      <c r="O213" s="431"/>
      <c r="P213" s="431"/>
      <c r="Q213" s="160"/>
      <c r="R213" s="160"/>
      <c r="S213" s="160"/>
      <c r="T213" s="255" t="str">
        <f t="shared" si="62"/>
        <v/>
      </c>
      <c r="U213" s="152"/>
      <c r="V213" s="154"/>
      <c r="W213" s="254" t="str">
        <f>IF(V213="","",VLOOKUP(V213,'Overview - Financial Statement'!$A$46:$B$60,2,FALSE))</f>
        <v/>
      </c>
      <c r="X213" s="255" t="str">
        <f t="shared" si="63"/>
        <v/>
      </c>
      <c r="Y213" s="153"/>
      <c r="Z213" s="238">
        <f t="shared" si="64"/>
        <v>0</v>
      </c>
      <c r="AA213" s="193" t="s">
        <v>44</v>
      </c>
      <c r="AB213" s="173"/>
      <c r="AC213" s="193" t="str">
        <f t="shared" si="65"/>
        <v/>
      </c>
      <c r="AD213" s="187" t="str">
        <f t="shared" si="66"/>
        <v/>
      </c>
      <c r="AE213" s="187" t="str">
        <f>IF(S213&gt;0,(VLOOKUP(N213,ISO!$B$4:$D$43,3,FALSE)),"")</f>
        <v/>
      </c>
      <c r="AF213" s="187" t="str">
        <f t="shared" si="67"/>
        <v/>
      </c>
      <c r="AG213" s="187" t="str">
        <f>IF(R213&gt;0,(VLOOKUP(N213,ISO!$B$4:$D$43,2,FALSE)),"")</f>
        <v/>
      </c>
      <c r="AH213" s="193" t="str">
        <f t="shared" si="68"/>
        <v/>
      </c>
      <c r="AI213" s="397" t="str">
        <f t="shared" si="69"/>
        <v/>
      </c>
      <c r="AJ213" s="257" t="str">
        <f t="shared" si="70"/>
        <v/>
      </c>
      <c r="AK213" s="257" t="str">
        <f t="shared" si="71"/>
        <v/>
      </c>
      <c r="AL213" s="193" t="str">
        <f t="shared" si="72"/>
        <v>CHECK DATES</v>
      </c>
      <c r="AM213" s="257" t="str">
        <f t="shared" si="73"/>
        <v/>
      </c>
      <c r="AN213" s="288">
        <f t="shared" si="74"/>
        <v>0</v>
      </c>
      <c r="AO213" s="286">
        <v>0</v>
      </c>
      <c r="AP213" s="257">
        <f t="shared" si="75"/>
        <v>0</v>
      </c>
      <c r="AQ213" s="257" t="str">
        <f t="shared" si="76"/>
        <v/>
      </c>
      <c r="AR213" s="257">
        <f t="shared" si="77"/>
        <v>0</v>
      </c>
    </row>
    <row r="214" spans="1:44" x14ac:dyDescent="0.3">
      <c r="A214" s="287">
        <v>201</v>
      </c>
      <c r="B214" s="150"/>
      <c r="C214" s="152"/>
      <c r="D214" s="159"/>
      <c r="E214" s="337"/>
      <c r="F214" s="343" t="str">
        <f>IF(E214="","",LOOKUP(E214,'Work Programme'!$A$8:$A$207,'Work Programme'!$B$8:$B$207))</f>
        <v/>
      </c>
      <c r="G214" s="159"/>
      <c r="H214" s="150"/>
      <c r="I214" s="150"/>
      <c r="J214" s="150"/>
      <c r="K214" s="150"/>
      <c r="L214" s="150"/>
      <c r="M214" s="150"/>
      <c r="N214" s="430"/>
      <c r="O214" s="431"/>
      <c r="P214" s="431"/>
      <c r="Q214" s="160"/>
      <c r="R214" s="160"/>
      <c r="S214" s="160"/>
      <c r="T214" s="255" t="str">
        <f t="shared" si="62"/>
        <v/>
      </c>
      <c r="U214" s="152"/>
      <c r="V214" s="154"/>
      <c r="W214" s="254" t="str">
        <f>IF(V214="","",VLOOKUP(V214,'Overview - Financial Statement'!$A$46:$B$60,2,FALSE))</f>
        <v/>
      </c>
      <c r="X214" s="255" t="str">
        <f t="shared" si="63"/>
        <v/>
      </c>
      <c r="Y214" s="153"/>
      <c r="Z214" s="238">
        <f t="shared" si="64"/>
        <v>0</v>
      </c>
      <c r="AA214" s="193" t="s">
        <v>44</v>
      </c>
      <c r="AB214" s="173"/>
      <c r="AC214" s="193" t="str">
        <f t="shared" si="65"/>
        <v/>
      </c>
      <c r="AD214" s="187" t="str">
        <f t="shared" si="66"/>
        <v/>
      </c>
      <c r="AE214" s="187" t="str">
        <f>IF(S214&gt;0,(VLOOKUP(N214,ISO!$B$4:$D$43,3,FALSE)),"")</f>
        <v/>
      </c>
      <c r="AF214" s="187" t="str">
        <f t="shared" si="67"/>
        <v/>
      </c>
      <c r="AG214" s="187" t="str">
        <f>IF(R214&gt;0,(VLOOKUP(N214,ISO!$B$4:$D$43,2,FALSE)),"")</f>
        <v/>
      </c>
      <c r="AH214" s="193" t="str">
        <f t="shared" si="68"/>
        <v/>
      </c>
      <c r="AI214" s="397" t="str">
        <f t="shared" si="69"/>
        <v/>
      </c>
      <c r="AJ214" s="257" t="str">
        <f t="shared" si="70"/>
        <v/>
      </c>
      <c r="AK214" s="257" t="str">
        <f t="shared" si="71"/>
        <v/>
      </c>
      <c r="AL214" s="193" t="str">
        <f t="shared" si="72"/>
        <v>CHECK DATES</v>
      </c>
      <c r="AM214" s="257" t="str">
        <f t="shared" si="73"/>
        <v/>
      </c>
      <c r="AN214" s="288">
        <f t="shared" si="74"/>
        <v>0</v>
      </c>
      <c r="AO214" s="286">
        <v>0</v>
      </c>
      <c r="AP214" s="257">
        <f t="shared" si="75"/>
        <v>0</v>
      </c>
      <c r="AQ214" s="257" t="str">
        <f t="shared" si="76"/>
        <v/>
      </c>
      <c r="AR214" s="257">
        <f t="shared" si="77"/>
        <v>0</v>
      </c>
    </row>
    <row r="215" spans="1:44" x14ac:dyDescent="0.3">
      <c r="A215" s="287">
        <v>202</v>
      </c>
      <c r="B215" s="150"/>
      <c r="C215" s="152"/>
      <c r="D215" s="159"/>
      <c r="E215" s="337"/>
      <c r="F215" s="343" t="str">
        <f>IF(E215="","",LOOKUP(E215,'Work Programme'!$A$8:$A$207,'Work Programme'!$B$8:$B$207))</f>
        <v/>
      </c>
      <c r="G215" s="159"/>
      <c r="H215" s="150"/>
      <c r="I215" s="150"/>
      <c r="J215" s="150"/>
      <c r="K215" s="150"/>
      <c r="L215" s="150"/>
      <c r="M215" s="150"/>
      <c r="N215" s="430"/>
      <c r="O215" s="431"/>
      <c r="P215" s="431"/>
      <c r="Q215" s="160"/>
      <c r="R215" s="160"/>
      <c r="S215" s="160"/>
      <c r="T215" s="255" t="str">
        <f t="shared" si="62"/>
        <v/>
      </c>
      <c r="U215" s="152"/>
      <c r="V215" s="154"/>
      <c r="W215" s="254" t="str">
        <f>IF(V215="","",VLOOKUP(V215,'Overview - Financial Statement'!$A$46:$B$60,2,FALSE))</f>
        <v/>
      </c>
      <c r="X215" s="255" t="str">
        <f t="shared" si="63"/>
        <v/>
      </c>
      <c r="Y215" s="153"/>
      <c r="Z215" s="238">
        <f t="shared" si="64"/>
        <v>0</v>
      </c>
      <c r="AA215" s="193" t="s">
        <v>44</v>
      </c>
      <c r="AB215" s="173"/>
      <c r="AC215" s="193" t="str">
        <f t="shared" si="65"/>
        <v/>
      </c>
      <c r="AD215" s="187" t="str">
        <f t="shared" si="66"/>
        <v/>
      </c>
      <c r="AE215" s="187" t="str">
        <f>IF(S215&gt;0,(VLOOKUP(N215,ISO!$B$4:$D$43,3,FALSE)),"")</f>
        <v/>
      </c>
      <c r="AF215" s="187" t="str">
        <f t="shared" si="67"/>
        <v/>
      </c>
      <c r="AG215" s="187" t="str">
        <f>IF(R215&gt;0,(VLOOKUP(N215,ISO!$B$4:$D$43,2,FALSE)),"")</f>
        <v/>
      </c>
      <c r="AH215" s="193" t="str">
        <f t="shared" si="68"/>
        <v/>
      </c>
      <c r="AI215" s="397" t="str">
        <f t="shared" si="69"/>
        <v/>
      </c>
      <c r="AJ215" s="257" t="str">
        <f t="shared" si="70"/>
        <v/>
      </c>
      <c r="AK215" s="257" t="str">
        <f t="shared" si="71"/>
        <v/>
      </c>
      <c r="AL215" s="193" t="str">
        <f t="shared" si="72"/>
        <v>CHECK DATES</v>
      </c>
      <c r="AM215" s="257" t="str">
        <f t="shared" si="73"/>
        <v/>
      </c>
      <c r="AN215" s="288">
        <f t="shared" si="74"/>
        <v>0</v>
      </c>
      <c r="AO215" s="286">
        <v>0</v>
      </c>
      <c r="AP215" s="257">
        <f t="shared" si="75"/>
        <v>0</v>
      </c>
      <c r="AQ215" s="257" t="str">
        <f t="shared" si="76"/>
        <v/>
      </c>
      <c r="AR215" s="257">
        <f t="shared" si="77"/>
        <v>0</v>
      </c>
    </row>
    <row r="216" spans="1:44" x14ac:dyDescent="0.3">
      <c r="A216" s="287">
        <v>203</v>
      </c>
      <c r="B216" s="150"/>
      <c r="C216" s="152"/>
      <c r="D216" s="159"/>
      <c r="E216" s="337"/>
      <c r="F216" s="343" t="str">
        <f>IF(E216="","",LOOKUP(E216,'Work Programme'!$A$8:$A$207,'Work Programme'!$B$8:$B$207))</f>
        <v/>
      </c>
      <c r="G216" s="159"/>
      <c r="H216" s="150"/>
      <c r="I216" s="150"/>
      <c r="J216" s="150"/>
      <c r="K216" s="150"/>
      <c r="L216" s="150"/>
      <c r="M216" s="150"/>
      <c r="N216" s="430"/>
      <c r="O216" s="431"/>
      <c r="P216" s="431"/>
      <c r="Q216" s="160"/>
      <c r="R216" s="160"/>
      <c r="S216" s="160"/>
      <c r="T216" s="255" t="str">
        <f t="shared" si="62"/>
        <v/>
      </c>
      <c r="U216" s="152"/>
      <c r="V216" s="154"/>
      <c r="W216" s="254" t="str">
        <f>IF(V216="","",VLOOKUP(V216,'Overview - Financial Statement'!$A$46:$B$60,2,FALSE))</f>
        <v/>
      </c>
      <c r="X216" s="255" t="str">
        <f t="shared" si="63"/>
        <v/>
      </c>
      <c r="Y216" s="153"/>
      <c r="Z216" s="238">
        <f t="shared" si="64"/>
        <v>0</v>
      </c>
      <c r="AA216" s="193" t="s">
        <v>44</v>
      </c>
      <c r="AB216" s="173"/>
      <c r="AC216" s="193" t="str">
        <f t="shared" si="65"/>
        <v/>
      </c>
      <c r="AD216" s="187" t="str">
        <f t="shared" si="66"/>
        <v/>
      </c>
      <c r="AE216" s="187" t="str">
        <f>IF(S216&gt;0,(VLOOKUP(N216,ISO!$B$4:$D$43,3,FALSE)),"")</f>
        <v/>
      </c>
      <c r="AF216" s="187" t="str">
        <f t="shared" si="67"/>
        <v/>
      </c>
      <c r="AG216" s="187" t="str">
        <f>IF(R216&gt;0,(VLOOKUP(N216,ISO!$B$4:$D$43,2,FALSE)),"")</f>
        <v/>
      </c>
      <c r="AH216" s="193" t="str">
        <f t="shared" si="68"/>
        <v/>
      </c>
      <c r="AI216" s="397" t="str">
        <f t="shared" si="69"/>
        <v/>
      </c>
      <c r="AJ216" s="257" t="str">
        <f t="shared" si="70"/>
        <v/>
      </c>
      <c r="AK216" s="257" t="str">
        <f t="shared" si="71"/>
        <v/>
      </c>
      <c r="AL216" s="193" t="str">
        <f t="shared" si="72"/>
        <v>CHECK DATES</v>
      </c>
      <c r="AM216" s="257" t="str">
        <f t="shared" si="73"/>
        <v/>
      </c>
      <c r="AN216" s="288">
        <f t="shared" si="74"/>
        <v>0</v>
      </c>
      <c r="AO216" s="286">
        <v>0</v>
      </c>
      <c r="AP216" s="257">
        <f t="shared" si="75"/>
        <v>0</v>
      </c>
      <c r="AQ216" s="257" t="str">
        <f t="shared" si="76"/>
        <v/>
      </c>
      <c r="AR216" s="257">
        <f t="shared" si="77"/>
        <v>0</v>
      </c>
    </row>
    <row r="217" spans="1:44" x14ac:dyDescent="0.3">
      <c r="A217" s="287">
        <v>204</v>
      </c>
      <c r="B217" s="150"/>
      <c r="C217" s="152"/>
      <c r="D217" s="159"/>
      <c r="E217" s="337"/>
      <c r="F217" s="343" t="str">
        <f>IF(E217="","",LOOKUP(E217,'Work Programme'!$A$8:$A$207,'Work Programme'!$B$8:$B$207))</f>
        <v/>
      </c>
      <c r="G217" s="159"/>
      <c r="H217" s="150"/>
      <c r="I217" s="150"/>
      <c r="J217" s="150"/>
      <c r="K217" s="150"/>
      <c r="L217" s="150"/>
      <c r="M217" s="150"/>
      <c r="N217" s="430"/>
      <c r="O217" s="431"/>
      <c r="P217" s="431"/>
      <c r="Q217" s="160"/>
      <c r="R217" s="160"/>
      <c r="S217" s="160"/>
      <c r="T217" s="255" t="str">
        <f t="shared" si="62"/>
        <v/>
      </c>
      <c r="U217" s="152"/>
      <c r="V217" s="154"/>
      <c r="W217" s="254" t="str">
        <f>IF(V217="","",VLOOKUP(V217,'Overview - Financial Statement'!$A$46:$B$60,2,FALSE))</f>
        <v/>
      </c>
      <c r="X217" s="255" t="str">
        <f t="shared" si="63"/>
        <v/>
      </c>
      <c r="Y217" s="153"/>
      <c r="Z217" s="238">
        <f t="shared" si="64"/>
        <v>0</v>
      </c>
      <c r="AA217" s="193" t="s">
        <v>44</v>
      </c>
      <c r="AB217" s="173"/>
      <c r="AC217" s="193" t="str">
        <f t="shared" si="65"/>
        <v/>
      </c>
      <c r="AD217" s="187" t="str">
        <f t="shared" si="66"/>
        <v/>
      </c>
      <c r="AE217" s="187" t="str">
        <f>IF(S217&gt;0,(VLOOKUP(N217,ISO!$B$4:$D$43,3,FALSE)),"")</f>
        <v/>
      </c>
      <c r="AF217" s="187" t="str">
        <f t="shared" si="67"/>
        <v/>
      </c>
      <c r="AG217" s="187" t="str">
        <f>IF(R217&gt;0,(VLOOKUP(N217,ISO!$B$4:$D$43,2,FALSE)),"")</f>
        <v/>
      </c>
      <c r="AH217" s="193" t="str">
        <f t="shared" si="68"/>
        <v/>
      </c>
      <c r="AI217" s="397" t="str">
        <f t="shared" si="69"/>
        <v/>
      </c>
      <c r="AJ217" s="257" t="str">
        <f t="shared" si="70"/>
        <v/>
      </c>
      <c r="AK217" s="257" t="str">
        <f t="shared" si="71"/>
        <v/>
      </c>
      <c r="AL217" s="193" t="str">
        <f t="shared" si="72"/>
        <v>CHECK DATES</v>
      </c>
      <c r="AM217" s="257" t="str">
        <f t="shared" si="73"/>
        <v/>
      </c>
      <c r="AN217" s="288">
        <f t="shared" si="74"/>
        <v>0</v>
      </c>
      <c r="AO217" s="286">
        <v>0</v>
      </c>
      <c r="AP217" s="257">
        <f t="shared" si="75"/>
        <v>0</v>
      </c>
      <c r="AQ217" s="257" t="str">
        <f t="shared" si="76"/>
        <v/>
      </c>
      <c r="AR217" s="257">
        <f t="shared" si="77"/>
        <v>0</v>
      </c>
    </row>
    <row r="218" spans="1:44" x14ac:dyDescent="0.3">
      <c r="A218" s="287">
        <v>205</v>
      </c>
      <c r="B218" s="150"/>
      <c r="C218" s="152"/>
      <c r="D218" s="159"/>
      <c r="E218" s="337"/>
      <c r="F218" s="343" t="str">
        <f>IF(E218="","",LOOKUP(E218,'Work Programme'!$A$8:$A$207,'Work Programme'!$B$8:$B$207))</f>
        <v/>
      </c>
      <c r="G218" s="159"/>
      <c r="H218" s="150"/>
      <c r="I218" s="150"/>
      <c r="J218" s="150"/>
      <c r="K218" s="150"/>
      <c r="L218" s="150"/>
      <c r="M218" s="150"/>
      <c r="N218" s="430"/>
      <c r="O218" s="431"/>
      <c r="P218" s="431"/>
      <c r="Q218" s="160"/>
      <c r="R218" s="160"/>
      <c r="S218" s="160"/>
      <c r="T218" s="255" t="str">
        <f t="shared" si="62"/>
        <v/>
      </c>
      <c r="U218" s="152"/>
      <c r="V218" s="154"/>
      <c r="W218" s="254" t="str">
        <f>IF(V218="","",VLOOKUP(V218,'Overview - Financial Statement'!$A$46:$B$60,2,FALSE))</f>
        <v/>
      </c>
      <c r="X218" s="255" t="str">
        <f t="shared" si="63"/>
        <v/>
      </c>
      <c r="Y218" s="153"/>
      <c r="Z218" s="238">
        <f t="shared" si="64"/>
        <v>0</v>
      </c>
      <c r="AA218" s="193" t="s">
        <v>44</v>
      </c>
      <c r="AB218" s="173"/>
      <c r="AC218" s="193" t="str">
        <f t="shared" si="65"/>
        <v/>
      </c>
      <c r="AD218" s="187" t="str">
        <f t="shared" si="66"/>
        <v/>
      </c>
      <c r="AE218" s="187" t="str">
        <f>IF(S218&gt;0,(VLOOKUP(N218,ISO!$B$4:$D$43,3,FALSE)),"")</f>
        <v/>
      </c>
      <c r="AF218" s="187" t="str">
        <f t="shared" si="67"/>
        <v/>
      </c>
      <c r="AG218" s="187" t="str">
        <f>IF(R218&gt;0,(VLOOKUP(N218,ISO!$B$4:$D$43,2,FALSE)),"")</f>
        <v/>
      </c>
      <c r="AH218" s="193" t="str">
        <f t="shared" si="68"/>
        <v/>
      </c>
      <c r="AI218" s="397" t="str">
        <f t="shared" si="69"/>
        <v/>
      </c>
      <c r="AJ218" s="257" t="str">
        <f t="shared" si="70"/>
        <v/>
      </c>
      <c r="AK218" s="257" t="str">
        <f t="shared" si="71"/>
        <v/>
      </c>
      <c r="AL218" s="193" t="str">
        <f t="shared" si="72"/>
        <v>CHECK DATES</v>
      </c>
      <c r="AM218" s="257" t="str">
        <f t="shared" si="73"/>
        <v/>
      </c>
      <c r="AN218" s="288">
        <f t="shared" si="74"/>
        <v>0</v>
      </c>
      <c r="AO218" s="286">
        <v>0</v>
      </c>
      <c r="AP218" s="257">
        <f t="shared" si="75"/>
        <v>0</v>
      </c>
      <c r="AQ218" s="257" t="str">
        <f t="shared" si="76"/>
        <v/>
      </c>
      <c r="AR218" s="257">
        <f t="shared" si="77"/>
        <v>0</v>
      </c>
    </row>
    <row r="219" spans="1:44" x14ac:dyDescent="0.3">
      <c r="A219" s="287">
        <v>206</v>
      </c>
      <c r="B219" s="150"/>
      <c r="C219" s="152"/>
      <c r="D219" s="159"/>
      <c r="E219" s="337"/>
      <c r="F219" s="343" t="str">
        <f>IF(E219="","",LOOKUP(E219,'Work Programme'!$A$8:$A$207,'Work Programme'!$B$8:$B$207))</f>
        <v/>
      </c>
      <c r="G219" s="159"/>
      <c r="H219" s="150"/>
      <c r="I219" s="150"/>
      <c r="J219" s="150"/>
      <c r="K219" s="150"/>
      <c r="L219" s="150"/>
      <c r="M219" s="150"/>
      <c r="N219" s="430"/>
      <c r="O219" s="431"/>
      <c r="P219" s="431"/>
      <c r="Q219" s="160"/>
      <c r="R219" s="160"/>
      <c r="S219" s="160"/>
      <c r="T219" s="255" t="str">
        <f t="shared" si="62"/>
        <v/>
      </c>
      <c r="U219" s="152"/>
      <c r="V219" s="154"/>
      <c r="W219" s="254" t="str">
        <f>IF(V219="","",VLOOKUP(V219,'Overview - Financial Statement'!$A$46:$B$60,2,FALSE))</f>
        <v/>
      </c>
      <c r="X219" s="255" t="str">
        <f t="shared" si="63"/>
        <v/>
      </c>
      <c r="Y219" s="153"/>
      <c r="Z219" s="238">
        <f t="shared" si="64"/>
        <v>0</v>
      </c>
      <c r="AA219" s="193" t="s">
        <v>44</v>
      </c>
      <c r="AB219" s="173"/>
      <c r="AC219" s="193" t="str">
        <f t="shared" si="65"/>
        <v/>
      </c>
      <c r="AD219" s="187" t="str">
        <f t="shared" si="66"/>
        <v/>
      </c>
      <c r="AE219" s="187" t="str">
        <f>IF(S219&gt;0,(VLOOKUP(N219,ISO!$B$4:$D$43,3,FALSE)),"")</f>
        <v/>
      </c>
      <c r="AF219" s="187" t="str">
        <f t="shared" si="67"/>
        <v/>
      </c>
      <c r="AG219" s="187" t="str">
        <f>IF(R219&gt;0,(VLOOKUP(N219,ISO!$B$4:$D$43,2,FALSE)),"")</f>
        <v/>
      </c>
      <c r="AH219" s="193" t="str">
        <f t="shared" si="68"/>
        <v/>
      </c>
      <c r="AI219" s="397" t="str">
        <f t="shared" si="69"/>
        <v/>
      </c>
      <c r="AJ219" s="257" t="str">
        <f t="shared" si="70"/>
        <v/>
      </c>
      <c r="AK219" s="257" t="str">
        <f t="shared" si="71"/>
        <v/>
      </c>
      <c r="AL219" s="193" t="str">
        <f t="shared" si="72"/>
        <v>CHECK DATES</v>
      </c>
      <c r="AM219" s="257" t="str">
        <f t="shared" si="73"/>
        <v/>
      </c>
      <c r="AN219" s="288">
        <f t="shared" si="74"/>
        <v>0</v>
      </c>
      <c r="AO219" s="286">
        <v>0</v>
      </c>
      <c r="AP219" s="257">
        <f t="shared" si="75"/>
        <v>0</v>
      </c>
      <c r="AQ219" s="257" t="str">
        <f t="shared" si="76"/>
        <v/>
      </c>
      <c r="AR219" s="257">
        <f t="shared" si="77"/>
        <v>0</v>
      </c>
    </row>
    <row r="220" spans="1:44" x14ac:dyDescent="0.3">
      <c r="A220" s="287">
        <v>207</v>
      </c>
      <c r="B220" s="150"/>
      <c r="C220" s="152"/>
      <c r="D220" s="159"/>
      <c r="E220" s="337"/>
      <c r="F220" s="343" t="str">
        <f>IF(E220="","",LOOKUP(E220,'Work Programme'!$A$8:$A$207,'Work Programme'!$B$8:$B$207))</f>
        <v/>
      </c>
      <c r="G220" s="159"/>
      <c r="H220" s="150"/>
      <c r="I220" s="150"/>
      <c r="J220" s="150"/>
      <c r="K220" s="150"/>
      <c r="L220" s="150"/>
      <c r="M220" s="150"/>
      <c r="N220" s="430"/>
      <c r="O220" s="431"/>
      <c r="P220" s="431"/>
      <c r="Q220" s="160"/>
      <c r="R220" s="160"/>
      <c r="S220" s="160"/>
      <c r="T220" s="255" t="str">
        <f t="shared" si="62"/>
        <v/>
      </c>
      <c r="U220" s="152"/>
      <c r="V220" s="154"/>
      <c r="W220" s="254" t="str">
        <f>IF(V220="","",VLOOKUP(V220,'Overview - Financial Statement'!$A$46:$B$60,2,FALSE))</f>
        <v/>
      </c>
      <c r="X220" s="255" t="str">
        <f t="shared" si="63"/>
        <v/>
      </c>
      <c r="Y220" s="153"/>
      <c r="Z220" s="238">
        <f t="shared" si="64"/>
        <v>0</v>
      </c>
      <c r="AA220" s="193" t="s">
        <v>44</v>
      </c>
      <c r="AB220" s="173"/>
      <c r="AC220" s="193" t="str">
        <f t="shared" si="65"/>
        <v/>
      </c>
      <c r="AD220" s="187" t="str">
        <f t="shared" si="66"/>
        <v/>
      </c>
      <c r="AE220" s="187" t="str">
        <f>IF(S220&gt;0,(VLOOKUP(N220,ISO!$B$4:$D$43,3,FALSE)),"")</f>
        <v/>
      </c>
      <c r="AF220" s="187" t="str">
        <f t="shared" si="67"/>
        <v/>
      </c>
      <c r="AG220" s="187" t="str">
        <f>IF(R220&gt;0,(VLOOKUP(N220,ISO!$B$4:$D$43,2,FALSE)),"")</f>
        <v/>
      </c>
      <c r="AH220" s="193" t="str">
        <f t="shared" si="68"/>
        <v/>
      </c>
      <c r="AI220" s="397" t="str">
        <f t="shared" si="69"/>
        <v/>
      </c>
      <c r="AJ220" s="257" t="str">
        <f t="shared" si="70"/>
        <v/>
      </c>
      <c r="AK220" s="257" t="str">
        <f t="shared" si="71"/>
        <v/>
      </c>
      <c r="AL220" s="193" t="str">
        <f t="shared" si="72"/>
        <v>CHECK DATES</v>
      </c>
      <c r="AM220" s="257" t="str">
        <f t="shared" si="73"/>
        <v/>
      </c>
      <c r="AN220" s="288">
        <f t="shared" si="74"/>
        <v>0</v>
      </c>
      <c r="AO220" s="286">
        <v>0</v>
      </c>
      <c r="AP220" s="257">
        <f t="shared" si="75"/>
        <v>0</v>
      </c>
      <c r="AQ220" s="257" t="str">
        <f t="shared" si="76"/>
        <v/>
      </c>
      <c r="AR220" s="257">
        <f t="shared" si="77"/>
        <v>0</v>
      </c>
    </row>
    <row r="221" spans="1:44" x14ac:dyDescent="0.3">
      <c r="A221" s="287">
        <v>208</v>
      </c>
      <c r="B221" s="150"/>
      <c r="C221" s="152"/>
      <c r="D221" s="159"/>
      <c r="E221" s="337"/>
      <c r="F221" s="343" t="str">
        <f>IF(E221="","",LOOKUP(E221,'Work Programme'!$A$8:$A$207,'Work Programme'!$B$8:$B$207))</f>
        <v/>
      </c>
      <c r="G221" s="159"/>
      <c r="H221" s="150"/>
      <c r="I221" s="150"/>
      <c r="J221" s="150"/>
      <c r="K221" s="150"/>
      <c r="L221" s="150"/>
      <c r="M221" s="150"/>
      <c r="N221" s="430"/>
      <c r="O221" s="431"/>
      <c r="P221" s="431"/>
      <c r="Q221" s="160"/>
      <c r="R221" s="160"/>
      <c r="S221" s="160"/>
      <c r="T221" s="255" t="str">
        <f t="shared" si="62"/>
        <v/>
      </c>
      <c r="U221" s="152"/>
      <c r="V221" s="154"/>
      <c r="W221" s="254" t="str">
        <f>IF(V221="","",VLOOKUP(V221,'Overview - Financial Statement'!$A$46:$B$60,2,FALSE))</f>
        <v/>
      </c>
      <c r="X221" s="255" t="str">
        <f t="shared" si="63"/>
        <v/>
      </c>
      <c r="Y221" s="153"/>
      <c r="Z221" s="238">
        <f t="shared" si="64"/>
        <v>0</v>
      </c>
      <c r="AA221" s="193" t="s">
        <v>44</v>
      </c>
      <c r="AB221" s="173"/>
      <c r="AC221" s="193" t="str">
        <f t="shared" si="65"/>
        <v/>
      </c>
      <c r="AD221" s="187" t="str">
        <f t="shared" si="66"/>
        <v/>
      </c>
      <c r="AE221" s="187" t="str">
        <f>IF(S221&gt;0,(VLOOKUP(N221,ISO!$B$4:$D$43,3,FALSE)),"")</f>
        <v/>
      </c>
      <c r="AF221" s="187" t="str">
        <f t="shared" si="67"/>
        <v/>
      </c>
      <c r="AG221" s="187" t="str">
        <f>IF(R221&gt;0,(VLOOKUP(N221,ISO!$B$4:$D$43,2,FALSE)),"")</f>
        <v/>
      </c>
      <c r="AH221" s="193" t="str">
        <f t="shared" si="68"/>
        <v/>
      </c>
      <c r="AI221" s="397" t="str">
        <f t="shared" si="69"/>
        <v/>
      </c>
      <c r="AJ221" s="257" t="str">
        <f t="shared" si="70"/>
        <v/>
      </c>
      <c r="AK221" s="257" t="str">
        <f t="shared" si="71"/>
        <v/>
      </c>
      <c r="AL221" s="193" t="str">
        <f t="shared" si="72"/>
        <v>CHECK DATES</v>
      </c>
      <c r="AM221" s="257" t="str">
        <f t="shared" si="73"/>
        <v/>
      </c>
      <c r="AN221" s="288">
        <f t="shared" si="74"/>
        <v>0</v>
      </c>
      <c r="AO221" s="286">
        <v>0</v>
      </c>
      <c r="AP221" s="257">
        <f t="shared" si="75"/>
        <v>0</v>
      </c>
      <c r="AQ221" s="257" t="str">
        <f t="shared" si="76"/>
        <v/>
      </c>
      <c r="AR221" s="257">
        <f t="shared" si="77"/>
        <v>0</v>
      </c>
    </row>
    <row r="222" spans="1:44" x14ac:dyDescent="0.3">
      <c r="A222" s="287">
        <v>209</v>
      </c>
      <c r="B222" s="150"/>
      <c r="C222" s="152"/>
      <c r="D222" s="159"/>
      <c r="E222" s="337"/>
      <c r="F222" s="343" t="str">
        <f>IF(E222="","",LOOKUP(E222,'Work Programme'!$A$8:$A$207,'Work Programme'!$B$8:$B$207))</f>
        <v/>
      </c>
      <c r="G222" s="159"/>
      <c r="H222" s="150"/>
      <c r="I222" s="150"/>
      <c r="J222" s="150"/>
      <c r="K222" s="150"/>
      <c r="L222" s="150"/>
      <c r="M222" s="150"/>
      <c r="N222" s="430"/>
      <c r="O222" s="431"/>
      <c r="P222" s="431"/>
      <c r="Q222" s="160"/>
      <c r="R222" s="160"/>
      <c r="S222" s="160"/>
      <c r="T222" s="255" t="str">
        <f t="shared" si="62"/>
        <v/>
      </c>
      <c r="U222" s="152"/>
      <c r="V222" s="154"/>
      <c r="W222" s="254" t="str">
        <f>IF(V222="","",VLOOKUP(V222,'Overview - Financial Statement'!$A$46:$B$60,2,FALSE))</f>
        <v/>
      </c>
      <c r="X222" s="255" t="str">
        <f t="shared" si="63"/>
        <v/>
      </c>
      <c r="Y222" s="153"/>
      <c r="Z222" s="238">
        <f t="shared" si="64"/>
        <v>0</v>
      </c>
      <c r="AA222" s="193" t="s">
        <v>44</v>
      </c>
      <c r="AB222" s="173"/>
      <c r="AC222" s="193" t="str">
        <f t="shared" si="65"/>
        <v/>
      </c>
      <c r="AD222" s="187" t="str">
        <f t="shared" si="66"/>
        <v/>
      </c>
      <c r="AE222" s="187" t="str">
        <f>IF(S222&gt;0,(VLOOKUP(N222,ISO!$B$4:$D$43,3,FALSE)),"")</f>
        <v/>
      </c>
      <c r="AF222" s="187" t="str">
        <f t="shared" si="67"/>
        <v/>
      </c>
      <c r="AG222" s="187" t="str">
        <f>IF(R222&gt;0,(VLOOKUP(N222,ISO!$B$4:$D$43,2,FALSE)),"")</f>
        <v/>
      </c>
      <c r="AH222" s="193" t="str">
        <f t="shared" si="68"/>
        <v/>
      </c>
      <c r="AI222" s="397" t="str">
        <f t="shared" si="69"/>
        <v/>
      </c>
      <c r="AJ222" s="257" t="str">
        <f t="shared" si="70"/>
        <v/>
      </c>
      <c r="AK222" s="257" t="str">
        <f t="shared" si="71"/>
        <v/>
      </c>
      <c r="AL222" s="193" t="str">
        <f t="shared" si="72"/>
        <v>CHECK DATES</v>
      </c>
      <c r="AM222" s="257" t="str">
        <f t="shared" si="73"/>
        <v/>
      </c>
      <c r="AN222" s="288">
        <f t="shared" si="74"/>
        <v>0</v>
      </c>
      <c r="AO222" s="286">
        <v>0</v>
      </c>
      <c r="AP222" s="257">
        <f t="shared" si="75"/>
        <v>0</v>
      </c>
      <c r="AQ222" s="257" t="str">
        <f t="shared" si="76"/>
        <v/>
      </c>
      <c r="AR222" s="257">
        <f t="shared" si="77"/>
        <v>0</v>
      </c>
    </row>
    <row r="223" spans="1:44" x14ac:dyDescent="0.3">
      <c r="A223" s="287">
        <v>210</v>
      </c>
      <c r="B223" s="150"/>
      <c r="C223" s="152"/>
      <c r="D223" s="159"/>
      <c r="E223" s="337"/>
      <c r="F223" s="343" t="str">
        <f>IF(E223="","",LOOKUP(E223,'Work Programme'!$A$8:$A$207,'Work Programme'!$B$8:$B$207))</f>
        <v/>
      </c>
      <c r="G223" s="159"/>
      <c r="H223" s="150"/>
      <c r="I223" s="150"/>
      <c r="J223" s="150"/>
      <c r="K223" s="150"/>
      <c r="L223" s="150"/>
      <c r="M223" s="150"/>
      <c r="N223" s="430"/>
      <c r="O223" s="431"/>
      <c r="P223" s="431"/>
      <c r="Q223" s="160"/>
      <c r="R223" s="160"/>
      <c r="S223" s="160"/>
      <c r="T223" s="255" t="str">
        <f t="shared" si="62"/>
        <v/>
      </c>
      <c r="U223" s="152"/>
      <c r="V223" s="154"/>
      <c r="W223" s="254" t="str">
        <f>IF(V223="","",VLOOKUP(V223,'Overview - Financial Statement'!$A$46:$B$60,2,FALSE))</f>
        <v/>
      </c>
      <c r="X223" s="255" t="str">
        <f t="shared" si="63"/>
        <v/>
      </c>
      <c r="Y223" s="153"/>
      <c r="Z223" s="238">
        <f t="shared" si="64"/>
        <v>0</v>
      </c>
      <c r="AA223" s="193" t="s">
        <v>44</v>
      </c>
      <c r="AB223" s="173"/>
      <c r="AC223" s="193" t="str">
        <f t="shared" si="65"/>
        <v/>
      </c>
      <c r="AD223" s="187" t="str">
        <f t="shared" si="66"/>
        <v/>
      </c>
      <c r="AE223" s="187" t="str">
        <f>IF(S223&gt;0,(VLOOKUP(N223,ISO!$B$4:$D$43,3,FALSE)),"")</f>
        <v/>
      </c>
      <c r="AF223" s="187" t="str">
        <f t="shared" si="67"/>
        <v/>
      </c>
      <c r="AG223" s="187" t="str">
        <f>IF(R223&gt;0,(VLOOKUP(N223,ISO!$B$4:$D$43,2,FALSE)),"")</f>
        <v/>
      </c>
      <c r="AH223" s="193" t="str">
        <f t="shared" si="68"/>
        <v/>
      </c>
      <c r="AI223" s="397" t="str">
        <f t="shared" si="69"/>
        <v/>
      </c>
      <c r="AJ223" s="257" t="str">
        <f t="shared" si="70"/>
        <v/>
      </c>
      <c r="AK223" s="257" t="str">
        <f t="shared" si="71"/>
        <v/>
      </c>
      <c r="AL223" s="193" t="str">
        <f t="shared" si="72"/>
        <v>CHECK DATES</v>
      </c>
      <c r="AM223" s="257" t="str">
        <f t="shared" si="73"/>
        <v/>
      </c>
      <c r="AN223" s="288">
        <f t="shared" si="74"/>
        <v>0</v>
      </c>
      <c r="AO223" s="286">
        <v>0</v>
      </c>
      <c r="AP223" s="257">
        <f t="shared" si="75"/>
        <v>0</v>
      </c>
      <c r="AQ223" s="257" t="str">
        <f t="shared" si="76"/>
        <v/>
      </c>
      <c r="AR223" s="257">
        <f t="shared" si="77"/>
        <v>0</v>
      </c>
    </row>
    <row r="224" spans="1:44" x14ac:dyDescent="0.3">
      <c r="A224" s="287">
        <v>211</v>
      </c>
      <c r="B224" s="150"/>
      <c r="C224" s="152"/>
      <c r="D224" s="159"/>
      <c r="E224" s="337"/>
      <c r="F224" s="343" t="str">
        <f>IF(E224="","",LOOKUP(E224,'Work Programme'!$A$8:$A$207,'Work Programme'!$B$8:$B$207))</f>
        <v/>
      </c>
      <c r="G224" s="159"/>
      <c r="H224" s="150"/>
      <c r="I224" s="150"/>
      <c r="J224" s="150"/>
      <c r="K224" s="150"/>
      <c r="L224" s="150"/>
      <c r="M224" s="150"/>
      <c r="N224" s="430"/>
      <c r="O224" s="431"/>
      <c r="P224" s="431"/>
      <c r="Q224" s="160"/>
      <c r="R224" s="160"/>
      <c r="S224" s="160"/>
      <c r="T224" s="255" t="str">
        <f t="shared" si="62"/>
        <v/>
      </c>
      <c r="U224" s="152"/>
      <c r="V224" s="154"/>
      <c r="W224" s="254" t="str">
        <f>IF(V224="","",VLOOKUP(V224,'Overview - Financial Statement'!$A$46:$B$60,2,FALSE))</f>
        <v/>
      </c>
      <c r="X224" s="255" t="str">
        <f t="shared" si="63"/>
        <v/>
      </c>
      <c r="Y224" s="153"/>
      <c r="Z224" s="238">
        <f t="shared" si="64"/>
        <v>0</v>
      </c>
      <c r="AA224" s="193" t="s">
        <v>44</v>
      </c>
      <c r="AB224" s="173"/>
      <c r="AC224" s="193" t="str">
        <f t="shared" si="65"/>
        <v/>
      </c>
      <c r="AD224" s="187" t="str">
        <f t="shared" si="66"/>
        <v/>
      </c>
      <c r="AE224" s="187" t="str">
        <f>IF(S224&gt;0,(VLOOKUP(N224,ISO!$B$4:$D$43,3,FALSE)),"")</f>
        <v/>
      </c>
      <c r="AF224" s="187" t="str">
        <f t="shared" si="67"/>
        <v/>
      </c>
      <c r="AG224" s="187" t="str">
        <f>IF(R224&gt;0,(VLOOKUP(N224,ISO!$B$4:$D$43,2,FALSE)),"")</f>
        <v/>
      </c>
      <c r="AH224" s="193" t="str">
        <f t="shared" si="68"/>
        <v/>
      </c>
      <c r="AI224" s="397" t="str">
        <f t="shared" si="69"/>
        <v/>
      </c>
      <c r="AJ224" s="257" t="str">
        <f t="shared" si="70"/>
        <v/>
      </c>
      <c r="AK224" s="257" t="str">
        <f t="shared" si="71"/>
        <v/>
      </c>
      <c r="AL224" s="193" t="str">
        <f t="shared" si="72"/>
        <v>CHECK DATES</v>
      </c>
      <c r="AM224" s="257" t="str">
        <f t="shared" si="73"/>
        <v/>
      </c>
      <c r="AN224" s="288">
        <f t="shared" si="74"/>
        <v>0</v>
      </c>
      <c r="AO224" s="286">
        <v>0</v>
      </c>
      <c r="AP224" s="257">
        <f t="shared" si="75"/>
        <v>0</v>
      </c>
      <c r="AQ224" s="257" t="str">
        <f t="shared" si="76"/>
        <v/>
      </c>
      <c r="AR224" s="257">
        <f t="shared" si="77"/>
        <v>0</v>
      </c>
    </row>
    <row r="225" spans="1:44" x14ac:dyDescent="0.3">
      <c r="A225" s="287">
        <v>212</v>
      </c>
      <c r="B225" s="150"/>
      <c r="C225" s="152"/>
      <c r="D225" s="159"/>
      <c r="E225" s="337"/>
      <c r="F225" s="343" t="str">
        <f>IF(E225="","",LOOKUP(E225,'Work Programme'!$A$8:$A$207,'Work Programme'!$B$8:$B$207))</f>
        <v/>
      </c>
      <c r="G225" s="159"/>
      <c r="H225" s="150"/>
      <c r="I225" s="150"/>
      <c r="J225" s="150"/>
      <c r="K225" s="150"/>
      <c r="L225" s="150"/>
      <c r="M225" s="150"/>
      <c r="N225" s="430"/>
      <c r="O225" s="431"/>
      <c r="P225" s="431"/>
      <c r="Q225" s="160"/>
      <c r="R225" s="160"/>
      <c r="S225" s="160"/>
      <c r="T225" s="255" t="str">
        <f t="shared" si="62"/>
        <v/>
      </c>
      <c r="U225" s="152"/>
      <c r="V225" s="154"/>
      <c r="W225" s="254" t="str">
        <f>IF(V225="","",VLOOKUP(V225,'Overview - Financial Statement'!$A$46:$B$60,2,FALSE))</f>
        <v/>
      </c>
      <c r="X225" s="255" t="str">
        <f t="shared" si="63"/>
        <v/>
      </c>
      <c r="Y225" s="153"/>
      <c r="Z225" s="238">
        <f t="shared" si="64"/>
        <v>0</v>
      </c>
      <c r="AA225" s="193" t="s">
        <v>44</v>
      </c>
      <c r="AB225" s="173"/>
      <c r="AC225" s="193" t="str">
        <f t="shared" si="65"/>
        <v/>
      </c>
      <c r="AD225" s="187" t="str">
        <f t="shared" si="66"/>
        <v/>
      </c>
      <c r="AE225" s="187" t="str">
        <f>IF(S225&gt;0,(VLOOKUP(N225,ISO!$B$4:$D$43,3,FALSE)),"")</f>
        <v/>
      </c>
      <c r="AF225" s="187" t="str">
        <f t="shared" si="67"/>
        <v/>
      </c>
      <c r="AG225" s="187" t="str">
        <f>IF(R225&gt;0,(VLOOKUP(N225,ISO!$B$4:$D$43,2,FALSE)),"")</f>
        <v/>
      </c>
      <c r="AH225" s="193" t="str">
        <f t="shared" si="68"/>
        <v/>
      </c>
      <c r="AI225" s="397" t="str">
        <f t="shared" si="69"/>
        <v/>
      </c>
      <c r="AJ225" s="257" t="str">
        <f t="shared" si="70"/>
        <v/>
      </c>
      <c r="AK225" s="257" t="str">
        <f t="shared" si="71"/>
        <v/>
      </c>
      <c r="AL225" s="193" t="str">
        <f t="shared" si="72"/>
        <v>CHECK DATES</v>
      </c>
      <c r="AM225" s="257" t="str">
        <f t="shared" si="73"/>
        <v/>
      </c>
      <c r="AN225" s="288">
        <f t="shared" si="74"/>
        <v>0</v>
      </c>
      <c r="AO225" s="286">
        <v>0</v>
      </c>
      <c r="AP225" s="257">
        <f t="shared" si="75"/>
        <v>0</v>
      </c>
      <c r="AQ225" s="257" t="str">
        <f t="shared" si="76"/>
        <v/>
      </c>
      <c r="AR225" s="257">
        <f t="shared" si="77"/>
        <v>0</v>
      </c>
    </row>
    <row r="226" spans="1:44" x14ac:dyDescent="0.3">
      <c r="A226" s="287">
        <v>213</v>
      </c>
      <c r="B226" s="150"/>
      <c r="C226" s="152"/>
      <c r="D226" s="159"/>
      <c r="E226" s="337"/>
      <c r="F226" s="343" t="str">
        <f>IF(E226="","",LOOKUP(E226,'Work Programme'!$A$8:$A$207,'Work Programme'!$B$8:$B$207))</f>
        <v/>
      </c>
      <c r="G226" s="159"/>
      <c r="H226" s="150"/>
      <c r="I226" s="150"/>
      <c r="J226" s="150"/>
      <c r="K226" s="150"/>
      <c r="L226" s="150"/>
      <c r="M226" s="150"/>
      <c r="N226" s="430"/>
      <c r="O226" s="431"/>
      <c r="P226" s="431"/>
      <c r="Q226" s="160"/>
      <c r="R226" s="160"/>
      <c r="S226" s="160"/>
      <c r="T226" s="255" t="str">
        <f t="shared" si="62"/>
        <v/>
      </c>
      <c r="U226" s="152"/>
      <c r="V226" s="154"/>
      <c r="W226" s="254" t="str">
        <f>IF(V226="","",VLOOKUP(V226,'Overview - Financial Statement'!$A$46:$B$60,2,FALSE))</f>
        <v/>
      </c>
      <c r="X226" s="255" t="str">
        <f t="shared" si="63"/>
        <v/>
      </c>
      <c r="Y226" s="153"/>
      <c r="Z226" s="238">
        <f t="shared" si="64"/>
        <v>0</v>
      </c>
      <c r="AA226" s="193" t="s">
        <v>44</v>
      </c>
      <c r="AB226" s="173"/>
      <c r="AC226" s="193" t="str">
        <f t="shared" si="65"/>
        <v/>
      </c>
      <c r="AD226" s="187" t="str">
        <f t="shared" si="66"/>
        <v/>
      </c>
      <c r="AE226" s="187" t="str">
        <f>IF(S226&gt;0,(VLOOKUP(N226,ISO!$B$4:$D$43,3,FALSE)),"")</f>
        <v/>
      </c>
      <c r="AF226" s="187" t="str">
        <f t="shared" si="67"/>
        <v/>
      </c>
      <c r="AG226" s="187" t="str">
        <f>IF(R226&gt;0,(VLOOKUP(N226,ISO!$B$4:$D$43,2,FALSE)),"")</f>
        <v/>
      </c>
      <c r="AH226" s="193" t="str">
        <f t="shared" si="68"/>
        <v/>
      </c>
      <c r="AI226" s="397" t="str">
        <f t="shared" si="69"/>
        <v/>
      </c>
      <c r="AJ226" s="257" t="str">
        <f t="shared" si="70"/>
        <v/>
      </c>
      <c r="AK226" s="257" t="str">
        <f t="shared" si="71"/>
        <v/>
      </c>
      <c r="AL226" s="193" t="str">
        <f t="shared" si="72"/>
        <v>CHECK DATES</v>
      </c>
      <c r="AM226" s="257" t="str">
        <f t="shared" si="73"/>
        <v/>
      </c>
      <c r="AN226" s="288">
        <f t="shared" si="74"/>
        <v>0</v>
      </c>
      <c r="AO226" s="286">
        <v>0</v>
      </c>
      <c r="AP226" s="257">
        <f t="shared" si="75"/>
        <v>0</v>
      </c>
      <c r="AQ226" s="257" t="str">
        <f t="shared" si="76"/>
        <v/>
      </c>
      <c r="AR226" s="257">
        <f t="shared" si="77"/>
        <v>0</v>
      </c>
    </row>
    <row r="227" spans="1:44" x14ac:dyDescent="0.3">
      <c r="A227" s="287">
        <v>214</v>
      </c>
      <c r="B227" s="150"/>
      <c r="C227" s="152"/>
      <c r="D227" s="159"/>
      <c r="E227" s="337"/>
      <c r="F227" s="343" t="str">
        <f>IF(E227="","",LOOKUP(E227,'Work Programme'!$A$8:$A$207,'Work Programme'!$B$8:$B$207))</f>
        <v/>
      </c>
      <c r="G227" s="159"/>
      <c r="H227" s="150"/>
      <c r="I227" s="150"/>
      <c r="J227" s="150"/>
      <c r="K227" s="150"/>
      <c r="L227" s="150"/>
      <c r="M227" s="150"/>
      <c r="N227" s="430"/>
      <c r="O227" s="431"/>
      <c r="P227" s="431"/>
      <c r="Q227" s="160"/>
      <c r="R227" s="160"/>
      <c r="S227" s="160"/>
      <c r="T227" s="255" t="str">
        <f t="shared" si="62"/>
        <v/>
      </c>
      <c r="U227" s="152"/>
      <c r="V227" s="154"/>
      <c r="W227" s="254" t="str">
        <f>IF(V227="","",VLOOKUP(V227,'Overview - Financial Statement'!$A$46:$B$60,2,FALSE))</f>
        <v/>
      </c>
      <c r="X227" s="255" t="str">
        <f t="shared" si="63"/>
        <v/>
      </c>
      <c r="Y227" s="153"/>
      <c r="Z227" s="238">
        <f t="shared" si="64"/>
        <v>0</v>
      </c>
      <c r="AA227" s="193" t="s">
        <v>44</v>
      </c>
      <c r="AB227" s="173"/>
      <c r="AC227" s="193" t="str">
        <f t="shared" si="65"/>
        <v/>
      </c>
      <c r="AD227" s="187" t="str">
        <f t="shared" si="66"/>
        <v/>
      </c>
      <c r="AE227" s="187" t="str">
        <f>IF(S227&gt;0,(VLOOKUP(N227,ISO!$B$4:$D$43,3,FALSE)),"")</f>
        <v/>
      </c>
      <c r="AF227" s="187" t="str">
        <f t="shared" si="67"/>
        <v/>
      </c>
      <c r="AG227" s="187" t="str">
        <f>IF(R227&gt;0,(VLOOKUP(N227,ISO!$B$4:$D$43,2,FALSE)),"")</f>
        <v/>
      </c>
      <c r="AH227" s="193" t="str">
        <f t="shared" si="68"/>
        <v/>
      </c>
      <c r="AI227" s="397" t="str">
        <f t="shared" si="69"/>
        <v/>
      </c>
      <c r="AJ227" s="257" t="str">
        <f t="shared" si="70"/>
        <v/>
      </c>
      <c r="AK227" s="257" t="str">
        <f t="shared" si="71"/>
        <v/>
      </c>
      <c r="AL227" s="193" t="str">
        <f t="shared" si="72"/>
        <v>CHECK DATES</v>
      </c>
      <c r="AM227" s="257" t="str">
        <f t="shared" si="73"/>
        <v/>
      </c>
      <c r="AN227" s="288">
        <f t="shared" si="74"/>
        <v>0</v>
      </c>
      <c r="AO227" s="286">
        <v>0</v>
      </c>
      <c r="AP227" s="257">
        <f t="shared" si="75"/>
        <v>0</v>
      </c>
      <c r="AQ227" s="257" t="str">
        <f t="shared" si="76"/>
        <v/>
      </c>
      <c r="AR227" s="257">
        <f t="shared" si="77"/>
        <v>0</v>
      </c>
    </row>
    <row r="228" spans="1:44" x14ac:dyDescent="0.3">
      <c r="A228" s="287">
        <v>215</v>
      </c>
      <c r="B228" s="150"/>
      <c r="C228" s="152"/>
      <c r="D228" s="159"/>
      <c r="E228" s="337"/>
      <c r="F228" s="343" t="str">
        <f>IF(E228="","",LOOKUP(E228,'Work Programme'!$A$8:$A$207,'Work Programme'!$B$8:$B$207))</f>
        <v/>
      </c>
      <c r="G228" s="159"/>
      <c r="H228" s="150"/>
      <c r="I228" s="150"/>
      <c r="J228" s="150"/>
      <c r="K228" s="150"/>
      <c r="L228" s="150"/>
      <c r="M228" s="150"/>
      <c r="N228" s="430"/>
      <c r="O228" s="431"/>
      <c r="P228" s="431"/>
      <c r="Q228" s="160"/>
      <c r="R228" s="160"/>
      <c r="S228" s="160"/>
      <c r="T228" s="255" t="str">
        <f t="shared" si="62"/>
        <v/>
      </c>
      <c r="U228" s="152"/>
      <c r="V228" s="154"/>
      <c r="W228" s="254" t="str">
        <f>IF(V228="","",VLOOKUP(V228,'Overview - Financial Statement'!$A$46:$B$60,2,FALSE))</f>
        <v/>
      </c>
      <c r="X228" s="255" t="str">
        <f t="shared" si="63"/>
        <v/>
      </c>
      <c r="Y228" s="153"/>
      <c r="Z228" s="238">
        <f t="shared" si="64"/>
        <v>0</v>
      </c>
      <c r="AA228" s="193" t="s">
        <v>44</v>
      </c>
      <c r="AB228" s="173"/>
      <c r="AC228" s="193" t="str">
        <f t="shared" si="65"/>
        <v/>
      </c>
      <c r="AD228" s="187" t="str">
        <f t="shared" si="66"/>
        <v/>
      </c>
      <c r="AE228" s="187" t="str">
        <f>IF(S228&gt;0,(VLOOKUP(N228,ISO!$B$4:$D$43,3,FALSE)),"")</f>
        <v/>
      </c>
      <c r="AF228" s="187" t="str">
        <f t="shared" si="67"/>
        <v/>
      </c>
      <c r="AG228" s="187" t="str">
        <f>IF(R228&gt;0,(VLOOKUP(N228,ISO!$B$4:$D$43,2,FALSE)),"")</f>
        <v/>
      </c>
      <c r="AH228" s="193" t="str">
        <f t="shared" si="68"/>
        <v/>
      </c>
      <c r="AI228" s="397" t="str">
        <f t="shared" si="69"/>
        <v/>
      </c>
      <c r="AJ228" s="257" t="str">
        <f t="shared" si="70"/>
        <v/>
      </c>
      <c r="AK228" s="257" t="str">
        <f t="shared" si="71"/>
        <v/>
      </c>
      <c r="AL228" s="193" t="str">
        <f t="shared" si="72"/>
        <v>CHECK DATES</v>
      </c>
      <c r="AM228" s="257" t="str">
        <f t="shared" si="73"/>
        <v/>
      </c>
      <c r="AN228" s="288">
        <f t="shared" si="74"/>
        <v>0</v>
      </c>
      <c r="AO228" s="286">
        <v>0</v>
      </c>
      <c r="AP228" s="257">
        <f t="shared" si="75"/>
        <v>0</v>
      </c>
      <c r="AQ228" s="257" t="str">
        <f t="shared" si="76"/>
        <v/>
      </c>
      <c r="AR228" s="257">
        <f t="shared" si="77"/>
        <v>0</v>
      </c>
    </row>
    <row r="229" spans="1:44" x14ac:dyDescent="0.3">
      <c r="A229" s="287">
        <v>216</v>
      </c>
      <c r="B229" s="150"/>
      <c r="C229" s="152"/>
      <c r="D229" s="159"/>
      <c r="E229" s="337"/>
      <c r="F229" s="343" t="str">
        <f>IF(E229="","",LOOKUP(E229,'Work Programme'!$A$8:$A$207,'Work Programme'!$B$8:$B$207))</f>
        <v/>
      </c>
      <c r="G229" s="159"/>
      <c r="H229" s="150"/>
      <c r="I229" s="150"/>
      <c r="J229" s="150"/>
      <c r="K229" s="150"/>
      <c r="L229" s="150"/>
      <c r="M229" s="150"/>
      <c r="N229" s="430"/>
      <c r="O229" s="431"/>
      <c r="P229" s="431"/>
      <c r="Q229" s="160"/>
      <c r="R229" s="160"/>
      <c r="S229" s="160"/>
      <c r="T229" s="255" t="str">
        <f t="shared" si="62"/>
        <v/>
      </c>
      <c r="U229" s="152"/>
      <c r="V229" s="154"/>
      <c r="W229" s="254" t="str">
        <f>IF(V229="","",VLOOKUP(V229,'Overview - Financial Statement'!$A$46:$B$60,2,FALSE))</f>
        <v/>
      </c>
      <c r="X229" s="255" t="str">
        <f t="shared" si="63"/>
        <v/>
      </c>
      <c r="Y229" s="153"/>
      <c r="Z229" s="238">
        <f t="shared" si="64"/>
        <v>0</v>
      </c>
      <c r="AA229" s="193" t="s">
        <v>44</v>
      </c>
      <c r="AB229" s="173"/>
      <c r="AC229" s="193" t="str">
        <f t="shared" si="65"/>
        <v/>
      </c>
      <c r="AD229" s="187" t="str">
        <f t="shared" si="66"/>
        <v/>
      </c>
      <c r="AE229" s="187" t="str">
        <f>IF(S229&gt;0,(VLOOKUP(N229,ISO!$B$4:$D$43,3,FALSE)),"")</f>
        <v/>
      </c>
      <c r="AF229" s="187" t="str">
        <f t="shared" si="67"/>
        <v/>
      </c>
      <c r="AG229" s="187" t="str">
        <f>IF(R229&gt;0,(VLOOKUP(N229,ISO!$B$4:$D$43,2,FALSE)),"")</f>
        <v/>
      </c>
      <c r="AH229" s="193" t="str">
        <f t="shared" si="68"/>
        <v/>
      </c>
      <c r="AI229" s="397" t="str">
        <f t="shared" si="69"/>
        <v/>
      </c>
      <c r="AJ229" s="257" t="str">
        <f t="shared" si="70"/>
        <v/>
      </c>
      <c r="AK229" s="257" t="str">
        <f t="shared" si="71"/>
        <v/>
      </c>
      <c r="AL229" s="193" t="str">
        <f t="shared" si="72"/>
        <v>CHECK DATES</v>
      </c>
      <c r="AM229" s="257" t="str">
        <f t="shared" si="73"/>
        <v/>
      </c>
      <c r="AN229" s="288">
        <f t="shared" si="74"/>
        <v>0</v>
      </c>
      <c r="AO229" s="286">
        <v>0</v>
      </c>
      <c r="AP229" s="257">
        <f t="shared" si="75"/>
        <v>0</v>
      </c>
      <c r="AQ229" s="257" t="str">
        <f t="shared" si="76"/>
        <v/>
      </c>
      <c r="AR229" s="257">
        <f t="shared" si="77"/>
        <v>0</v>
      </c>
    </row>
    <row r="230" spans="1:44" x14ac:dyDescent="0.3">
      <c r="A230" s="287">
        <v>217</v>
      </c>
      <c r="B230" s="150"/>
      <c r="C230" s="152"/>
      <c r="D230" s="159"/>
      <c r="E230" s="337"/>
      <c r="F230" s="343" t="str">
        <f>IF(E230="","",LOOKUP(E230,'Work Programme'!$A$8:$A$207,'Work Programme'!$B$8:$B$207))</f>
        <v/>
      </c>
      <c r="G230" s="159"/>
      <c r="H230" s="150"/>
      <c r="I230" s="150"/>
      <c r="J230" s="150"/>
      <c r="K230" s="150"/>
      <c r="L230" s="150"/>
      <c r="M230" s="150"/>
      <c r="N230" s="430"/>
      <c r="O230" s="431"/>
      <c r="P230" s="431"/>
      <c r="Q230" s="160"/>
      <c r="R230" s="160"/>
      <c r="S230" s="160"/>
      <c r="T230" s="255" t="str">
        <f t="shared" si="62"/>
        <v/>
      </c>
      <c r="U230" s="152"/>
      <c r="V230" s="154"/>
      <c r="W230" s="254" t="str">
        <f>IF(V230="","",VLOOKUP(V230,'Overview - Financial Statement'!$A$46:$B$60,2,FALSE))</f>
        <v/>
      </c>
      <c r="X230" s="255" t="str">
        <f t="shared" si="63"/>
        <v/>
      </c>
      <c r="Y230" s="153"/>
      <c r="Z230" s="238">
        <f t="shared" si="64"/>
        <v>0</v>
      </c>
      <c r="AA230" s="193" t="s">
        <v>44</v>
      </c>
      <c r="AB230" s="173"/>
      <c r="AC230" s="193" t="str">
        <f t="shared" si="65"/>
        <v/>
      </c>
      <c r="AD230" s="187" t="str">
        <f t="shared" si="66"/>
        <v/>
      </c>
      <c r="AE230" s="187" t="str">
        <f>IF(S230&gt;0,(VLOOKUP(N230,ISO!$B$4:$D$43,3,FALSE)),"")</f>
        <v/>
      </c>
      <c r="AF230" s="187" t="str">
        <f t="shared" si="67"/>
        <v/>
      </c>
      <c r="AG230" s="187" t="str">
        <f>IF(R230&gt;0,(VLOOKUP(N230,ISO!$B$4:$D$43,2,FALSE)),"")</f>
        <v/>
      </c>
      <c r="AH230" s="193" t="str">
        <f t="shared" si="68"/>
        <v/>
      </c>
      <c r="AI230" s="397" t="str">
        <f t="shared" si="69"/>
        <v/>
      </c>
      <c r="AJ230" s="257" t="str">
        <f t="shared" si="70"/>
        <v/>
      </c>
      <c r="AK230" s="257" t="str">
        <f t="shared" si="71"/>
        <v/>
      </c>
      <c r="AL230" s="193" t="str">
        <f t="shared" si="72"/>
        <v>CHECK DATES</v>
      </c>
      <c r="AM230" s="257" t="str">
        <f t="shared" si="73"/>
        <v/>
      </c>
      <c r="AN230" s="288">
        <f t="shared" si="74"/>
        <v>0</v>
      </c>
      <c r="AO230" s="286">
        <v>0</v>
      </c>
      <c r="AP230" s="257">
        <f t="shared" si="75"/>
        <v>0</v>
      </c>
      <c r="AQ230" s="257" t="str">
        <f t="shared" si="76"/>
        <v/>
      </c>
      <c r="AR230" s="257">
        <f t="shared" si="77"/>
        <v>0</v>
      </c>
    </row>
    <row r="231" spans="1:44" x14ac:dyDescent="0.3">
      <c r="A231" s="287">
        <v>218</v>
      </c>
      <c r="B231" s="150"/>
      <c r="C231" s="152"/>
      <c r="D231" s="159"/>
      <c r="E231" s="337"/>
      <c r="F231" s="343" t="str">
        <f>IF(E231="","",LOOKUP(E231,'Work Programme'!$A$8:$A$207,'Work Programme'!$B$8:$B$207))</f>
        <v/>
      </c>
      <c r="G231" s="159"/>
      <c r="H231" s="150"/>
      <c r="I231" s="150"/>
      <c r="J231" s="150"/>
      <c r="K231" s="150"/>
      <c r="L231" s="150"/>
      <c r="M231" s="150"/>
      <c r="N231" s="430"/>
      <c r="O231" s="431"/>
      <c r="P231" s="431"/>
      <c r="Q231" s="160"/>
      <c r="R231" s="160"/>
      <c r="S231" s="160"/>
      <c r="T231" s="255" t="str">
        <f t="shared" si="62"/>
        <v/>
      </c>
      <c r="U231" s="152"/>
      <c r="V231" s="154"/>
      <c r="W231" s="254" t="str">
        <f>IF(V231="","",VLOOKUP(V231,'Overview - Financial Statement'!$A$46:$B$60,2,FALSE))</f>
        <v/>
      </c>
      <c r="X231" s="255" t="str">
        <f t="shared" si="63"/>
        <v/>
      </c>
      <c r="Y231" s="153"/>
      <c r="Z231" s="238">
        <f t="shared" si="64"/>
        <v>0</v>
      </c>
      <c r="AA231" s="193" t="s">
        <v>44</v>
      </c>
      <c r="AB231" s="173"/>
      <c r="AC231" s="193" t="str">
        <f t="shared" si="65"/>
        <v/>
      </c>
      <c r="AD231" s="187" t="str">
        <f t="shared" si="66"/>
        <v/>
      </c>
      <c r="AE231" s="187" t="str">
        <f>IF(S231&gt;0,(VLOOKUP(N231,ISO!$B$4:$D$43,3,FALSE)),"")</f>
        <v/>
      </c>
      <c r="AF231" s="187" t="str">
        <f t="shared" si="67"/>
        <v/>
      </c>
      <c r="AG231" s="187" t="str">
        <f>IF(R231&gt;0,(VLOOKUP(N231,ISO!$B$4:$D$43,2,FALSE)),"")</f>
        <v/>
      </c>
      <c r="AH231" s="193" t="str">
        <f t="shared" si="68"/>
        <v/>
      </c>
      <c r="AI231" s="397" t="str">
        <f t="shared" si="69"/>
        <v/>
      </c>
      <c r="AJ231" s="257" t="str">
        <f t="shared" si="70"/>
        <v/>
      </c>
      <c r="AK231" s="257" t="str">
        <f t="shared" si="71"/>
        <v/>
      </c>
      <c r="AL231" s="193" t="str">
        <f t="shared" si="72"/>
        <v>CHECK DATES</v>
      </c>
      <c r="AM231" s="257" t="str">
        <f t="shared" si="73"/>
        <v/>
      </c>
      <c r="AN231" s="288">
        <f t="shared" si="74"/>
        <v>0</v>
      </c>
      <c r="AO231" s="286">
        <v>0</v>
      </c>
      <c r="AP231" s="257">
        <f t="shared" si="75"/>
        <v>0</v>
      </c>
      <c r="AQ231" s="257" t="str">
        <f t="shared" si="76"/>
        <v/>
      </c>
      <c r="AR231" s="257">
        <f t="shared" si="77"/>
        <v>0</v>
      </c>
    </row>
    <row r="232" spans="1:44" x14ac:dyDescent="0.3">
      <c r="A232" s="287">
        <v>219</v>
      </c>
      <c r="B232" s="150"/>
      <c r="C232" s="152"/>
      <c r="D232" s="159"/>
      <c r="E232" s="337"/>
      <c r="F232" s="343" t="str">
        <f>IF(E232="","",LOOKUP(E232,'Work Programme'!$A$8:$A$207,'Work Programme'!$B$8:$B$207))</f>
        <v/>
      </c>
      <c r="G232" s="159"/>
      <c r="H232" s="150"/>
      <c r="I232" s="150"/>
      <c r="J232" s="150"/>
      <c r="K232" s="150"/>
      <c r="L232" s="150"/>
      <c r="M232" s="150"/>
      <c r="N232" s="430"/>
      <c r="O232" s="431"/>
      <c r="P232" s="431"/>
      <c r="Q232" s="160"/>
      <c r="R232" s="160"/>
      <c r="S232" s="160"/>
      <c r="T232" s="255" t="str">
        <f t="shared" si="62"/>
        <v/>
      </c>
      <c r="U232" s="152"/>
      <c r="V232" s="154"/>
      <c r="W232" s="254" t="str">
        <f>IF(V232="","",VLOOKUP(V232,'Overview - Financial Statement'!$A$46:$B$60,2,FALSE))</f>
        <v/>
      </c>
      <c r="X232" s="255" t="str">
        <f t="shared" si="63"/>
        <v/>
      </c>
      <c r="Y232" s="153"/>
      <c r="Z232" s="238">
        <f t="shared" si="64"/>
        <v>0</v>
      </c>
      <c r="AA232" s="193" t="s">
        <v>44</v>
      </c>
      <c r="AB232" s="173"/>
      <c r="AC232" s="193" t="str">
        <f t="shared" si="65"/>
        <v/>
      </c>
      <c r="AD232" s="187" t="str">
        <f t="shared" si="66"/>
        <v/>
      </c>
      <c r="AE232" s="187" t="str">
        <f>IF(S232&gt;0,(VLOOKUP(N232,ISO!$B$4:$D$43,3,FALSE)),"")</f>
        <v/>
      </c>
      <c r="AF232" s="187" t="str">
        <f t="shared" si="67"/>
        <v/>
      </c>
      <c r="AG232" s="187" t="str">
        <f>IF(R232&gt;0,(VLOOKUP(N232,ISO!$B$4:$D$43,2,FALSE)),"")</f>
        <v/>
      </c>
      <c r="AH232" s="193" t="str">
        <f t="shared" si="68"/>
        <v/>
      </c>
      <c r="AI232" s="397" t="str">
        <f t="shared" si="69"/>
        <v/>
      </c>
      <c r="AJ232" s="257" t="str">
        <f t="shared" si="70"/>
        <v/>
      </c>
      <c r="AK232" s="257" t="str">
        <f t="shared" si="71"/>
        <v/>
      </c>
      <c r="AL232" s="193" t="str">
        <f t="shared" si="72"/>
        <v>CHECK DATES</v>
      </c>
      <c r="AM232" s="257" t="str">
        <f t="shared" si="73"/>
        <v/>
      </c>
      <c r="AN232" s="288">
        <f t="shared" si="74"/>
        <v>0</v>
      </c>
      <c r="AO232" s="286">
        <v>0</v>
      </c>
      <c r="AP232" s="257">
        <f t="shared" si="75"/>
        <v>0</v>
      </c>
      <c r="AQ232" s="257" t="str">
        <f t="shared" si="76"/>
        <v/>
      </c>
      <c r="AR232" s="257">
        <f t="shared" si="77"/>
        <v>0</v>
      </c>
    </row>
    <row r="233" spans="1:44" x14ac:dyDescent="0.3">
      <c r="A233" s="287">
        <v>220</v>
      </c>
      <c r="B233" s="150"/>
      <c r="C233" s="152"/>
      <c r="D233" s="159"/>
      <c r="E233" s="337"/>
      <c r="F233" s="343" t="str">
        <f>IF(E233="","",LOOKUP(E233,'Work Programme'!$A$8:$A$207,'Work Programme'!$B$8:$B$207))</f>
        <v/>
      </c>
      <c r="G233" s="159"/>
      <c r="H233" s="150"/>
      <c r="I233" s="150"/>
      <c r="J233" s="150"/>
      <c r="K233" s="150"/>
      <c r="L233" s="150"/>
      <c r="M233" s="150"/>
      <c r="N233" s="430"/>
      <c r="O233" s="431"/>
      <c r="P233" s="431"/>
      <c r="Q233" s="160"/>
      <c r="R233" s="160"/>
      <c r="S233" s="160"/>
      <c r="T233" s="255" t="str">
        <f t="shared" si="62"/>
        <v/>
      </c>
      <c r="U233" s="152"/>
      <c r="V233" s="154"/>
      <c r="W233" s="254" t="str">
        <f>IF(V233="","",VLOOKUP(V233,'Overview - Financial Statement'!$A$46:$B$60,2,FALSE))</f>
        <v/>
      </c>
      <c r="X233" s="255" t="str">
        <f t="shared" si="63"/>
        <v/>
      </c>
      <c r="Y233" s="153"/>
      <c r="Z233" s="238">
        <f t="shared" si="64"/>
        <v>0</v>
      </c>
      <c r="AA233" s="193" t="s">
        <v>44</v>
      </c>
      <c r="AB233" s="173"/>
      <c r="AC233" s="193" t="str">
        <f t="shared" si="65"/>
        <v/>
      </c>
      <c r="AD233" s="187" t="str">
        <f t="shared" si="66"/>
        <v/>
      </c>
      <c r="AE233" s="187" t="str">
        <f>IF(S233&gt;0,(VLOOKUP(N233,ISO!$B$4:$D$43,3,FALSE)),"")</f>
        <v/>
      </c>
      <c r="AF233" s="187" t="str">
        <f t="shared" si="67"/>
        <v/>
      </c>
      <c r="AG233" s="187" t="str">
        <f>IF(R233&gt;0,(VLOOKUP(N233,ISO!$B$4:$D$43,2,FALSE)),"")</f>
        <v/>
      </c>
      <c r="AH233" s="193" t="str">
        <f t="shared" si="68"/>
        <v/>
      </c>
      <c r="AI233" s="397" t="str">
        <f t="shared" si="69"/>
        <v/>
      </c>
      <c r="AJ233" s="257" t="str">
        <f t="shared" si="70"/>
        <v/>
      </c>
      <c r="AK233" s="257" t="str">
        <f t="shared" si="71"/>
        <v/>
      </c>
      <c r="AL233" s="193" t="str">
        <f t="shared" si="72"/>
        <v>CHECK DATES</v>
      </c>
      <c r="AM233" s="257" t="str">
        <f t="shared" si="73"/>
        <v/>
      </c>
      <c r="AN233" s="288">
        <f t="shared" si="74"/>
        <v>0</v>
      </c>
      <c r="AO233" s="286">
        <v>0</v>
      </c>
      <c r="AP233" s="257">
        <f t="shared" si="75"/>
        <v>0</v>
      </c>
      <c r="AQ233" s="257" t="str">
        <f t="shared" si="76"/>
        <v/>
      </c>
      <c r="AR233" s="257">
        <f t="shared" si="77"/>
        <v>0</v>
      </c>
    </row>
    <row r="234" spans="1:44" x14ac:dyDescent="0.3">
      <c r="A234" s="287">
        <v>221</v>
      </c>
      <c r="B234" s="150"/>
      <c r="C234" s="152"/>
      <c r="D234" s="159"/>
      <c r="E234" s="337"/>
      <c r="F234" s="343" t="str">
        <f>IF(E234="","",LOOKUP(E234,'Work Programme'!$A$8:$A$207,'Work Programme'!$B$8:$B$207))</f>
        <v/>
      </c>
      <c r="G234" s="159"/>
      <c r="H234" s="150"/>
      <c r="I234" s="150"/>
      <c r="J234" s="150"/>
      <c r="K234" s="150"/>
      <c r="L234" s="150"/>
      <c r="M234" s="150"/>
      <c r="N234" s="430"/>
      <c r="O234" s="431"/>
      <c r="P234" s="431"/>
      <c r="Q234" s="160"/>
      <c r="R234" s="160"/>
      <c r="S234" s="160"/>
      <c r="T234" s="255" t="str">
        <f t="shared" si="62"/>
        <v/>
      </c>
      <c r="U234" s="152"/>
      <c r="V234" s="154"/>
      <c r="W234" s="254" t="str">
        <f>IF(V234="","",VLOOKUP(V234,'Overview - Financial Statement'!$A$46:$B$60,2,FALSE))</f>
        <v/>
      </c>
      <c r="X234" s="255" t="str">
        <f t="shared" si="63"/>
        <v/>
      </c>
      <c r="Y234" s="153"/>
      <c r="Z234" s="238">
        <f t="shared" si="64"/>
        <v>0</v>
      </c>
      <c r="AA234" s="193" t="s">
        <v>44</v>
      </c>
      <c r="AB234" s="173"/>
      <c r="AC234" s="193" t="str">
        <f t="shared" si="65"/>
        <v/>
      </c>
      <c r="AD234" s="187" t="str">
        <f t="shared" si="66"/>
        <v/>
      </c>
      <c r="AE234" s="187" t="str">
        <f>IF(S234&gt;0,(VLOOKUP(N234,ISO!$B$4:$D$43,3,FALSE)),"")</f>
        <v/>
      </c>
      <c r="AF234" s="187" t="str">
        <f t="shared" si="67"/>
        <v/>
      </c>
      <c r="AG234" s="187" t="str">
        <f>IF(R234&gt;0,(VLOOKUP(N234,ISO!$B$4:$D$43,2,FALSE)),"")</f>
        <v/>
      </c>
      <c r="AH234" s="193" t="str">
        <f t="shared" si="68"/>
        <v/>
      </c>
      <c r="AI234" s="397" t="str">
        <f t="shared" si="69"/>
        <v/>
      </c>
      <c r="AJ234" s="257" t="str">
        <f t="shared" si="70"/>
        <v/>
      </c>
      <c r="AK234" s="257" t="str">
        <f t="shared" si="71"/>
        <v/>
      </c>
      <c r="AL234" s="193" t="str">
        <f t="shared" si="72"/>
        <v>CHECK DATES</v>
      </c>
      <c r="AM234" s="257" t="str">
        <f t="shared" si="73"/>
        <v/>
      </c>
      <c r="AN234" s="288">
        <f t="shared" si="74"/>
        <v>0</v>
      </c>
      <c r="AO234" s="286">
        <v>0</v>
      </c>
      <c r="AP234" s="257">
        <f t="shared" si="75"/>
        <v>0</v>
      </c>
      <c r="AQ234" s="257" t="str">
        <f t="shared" si="76"/>
        <v/>
      </c>
      <c r="AR234" s="257">
        <f t="shared" si="77"/>
        <v>0</v>
      </c>
    </row>
    <row r="235" spans="1:44" x14ac:dyDescent="0.3">
      <c r="A235" s="287">
        <v>222</v>
      </c>
      <c r="B235" s="150"/>
      <c r="C235" s="152"/>
      <c r="D235" s="159"/>
      <c r="E235" s="337"/>
      <c r="F235" s="343" t="str">
        <f>IF(E235="","",LOOKUP(E235,'Work Programme'!$A$8:$A$207,'Work Programme'!$B$8:$B$207))</f>
        <v/>
      </c>
      <c r="G235" s="159"/>
      <c r="H235" s="150"/>
      <c r="I235" s="150"/>
      <c r="J235" s="150"/>
      <c r="K235" s="150"/>
      <c r="L235" s="150"/>
      <c r="M235" s="150"/>
      <c r="N235" s="430"/>
      <c r="O235" s="431"/>
      <c r="P235" s="431"/>
      <c r="Q235" s="160"/>
      <c r="R235" s="160"/>
      <c r="S235" s="160"/>
      <c r="T235" s="255" t="str">
        <f t="shared" si="62"/>
        <v/>
      </c>
      <c r="U235" s="152"/>
      <c r="V235" s="154"/>
      <c r="W235" s="254" t="str">
        <f>IF(V235="","",VLOOKUP(V235,'Overview - Financial Statement'!$A$46:$B$60,2,FALSE))</f>
        <v/>
      </c>
      <c r="X235" s="255" t="str">
        <f t="shared" si="63"/>
        <v/>
      </c>
      <c r="Y235" s="153"/>
      <c r="Z235" s="238">
        <f t="shared" si="64"/>
        <v>0</v>
      </c>
      <c r="AA235" s="193" t="s">
        <v>44</v>
      </c>
      <c r="AB235" s="173"/>
      <c r="AC235" s="193" t="str">
        <f t="shared" si="65"/>
        <v/>
      </c>
      <c r="AD235" s="187" t="str">
        <f t="shared" si="66"/>
        <v/>
      </c>
      <c r="AE235" s="187" t="str">
        <f>IF(S235&gt;0,(VLOOKUP(N235,ISO!$B$4:$D$43,3,FALSE)),"")</f>
        <v/>
      </c>
      <c r="AF235" s="187" t="str">
        <f t="shared" si="67"/>
        <v/>
      </c>
      <c r="AG235" s="187" t="str">
        <f>IF(R235&gt;0,(VLOOKUP(N235,ISO!$B$4:$D$43,2,FALSE)),"")</f>
        <v/>
      </c>
      <c r="AH235" s="193" t="str">
        <f t="shared" si="68"/>
        <v/>
      </c>
      <c r="AI235" s="397" t="str">
        <f t="shared" si="69"/>
        <v/>
      </c>
      <c r="AJ235" s="257" t="str">
        <f t="shared" si="70"/>
        <v/>
      </c>
      <c r="AK235" s="257" t="str">
        <f t="shared" si="71"/>
        <v/>
      </c>
      <c r="AL235" s="193" t="str">
        <f t="shared" si="72"/>
        <v>CHECK DATES</v>
      </c>
      <c r="AM235" s="257" t="str">
        <f t="shared" si="73"/>
        <v/>
      </c>
      <c r="AN235" s="288">
        <f t="shared" si="74"/>
        <v>0</v>
      </c>
      <c r="AO235" s="286">
        <v>0</v>
      </c>
      <c r="AP235" s="257">
        <f t="shared" si="75"/>
        <v>0</v>
      </c>
      <c r="AQ235" s="257" t="str">
        <f t="shared" si="76"/>
        <v/>
      </c>
      <c r="AR235" s="257">
        <f t="shared" si="77"/>
        <v>0</v>
      </c>
    </row>
    <row r="236" spans="1:44" x14ac:dyDescent="0.3">
      <c r="A236" s="287">
        <v>223</v>
      </c>
      <c r="B236" s="150"/>
      <c r="C236" s="152"/>
      <c r="D236" s="159"/>
      <c r="E236" s="337"/>
      <c r="F236" s="343" t="str">
        <f>IF(E236="","",LOOKUP(E236,'Work Programme'!$A$8:$A$207,'Work Programme'!$B$8:$B$207))</f>
        <v/>
      </c>
      <c r="G236" s="159"/>
      <c r="H236" s="150"/>
      <c r="I236" s="150"/>
      <c r="J236" s="150"/>
      <c r="K236" s="150"/>
      <c r="L236" s="150"/>
      <c r="M236" s="150"/>
      <c r="N236" s="430"/>
      <c r="O236" s="431"/>
      <c r="P236" s="431"/>
      <c r="Q236" s="160"/>
      <c r="R236" s="160"/>
      <c r="S236" s="160"/>
      <c r="T236" s="255" t="str">
        <f t="shared" si="62"/>
        <v/>
      </c>
      <c r="U236" s="152"/>
      <c r="V236" s="154"/>
      <c r="W236" s="254" t="str">
        <f>IF(V236="","",VLOOKUP(V236,'Overview - Financial Statement'!$A$46:$B$60,2,FALSE))</f>
        <v/>
      </c>
      <c r="X236" s="255" t="str">
        <f t="shared" si="63"/>
        <v/>
      </c>
      <c r="Y236" s="153"/>
      <c r="Z236" s="238">
        <f t="shared" si="64"/>
        <v>0</v>
      </c>
      <c r="AA236" s="193" t="s">
        <v>44</v>
      </c>
      <c r="AB236" s="173"/>
      <c r="AC236" s="193" t="str">
        <f t="shared" si="65"/>
        <v/>
      </c>
      <c r="AD236" s="187" t="str">
        <f t="shared" si="66"/>
        <v/>
      </c>
      <c r="AE236" s="187" t="str">
        <f>IF(S236&gt;0,(VLOOKUP(N236,ISO!$B$4:$D$43,3,FALSE)),"")</f>
        <v/>
      </c>
      <c r="AF236" s="187" t="str">
        <f t="shared" si="67"/>
        <v/>
      </c>
      <c r="AG236" s="187" t="str">
        <f>IF(R236&gt;0,(VLOOKUP(N236,ISO!$B$4:$D$43,2,FALSE)),"")</f>
        <v/>
      </c>
      <c r="AH236" s="193" t="str">
        <f t="shared" si="68"/>
        <v/>
      </c>
      <c r="AI236" s="397" t="str">
        <f t="shared" si="69"/>
        <v/>
      </c>
      <c r="AJ236" s="257" t="str">
        <f t="shared" si="70"/>
        <v/>
      </c>
      <c r="AK236" s="257" t="str">
        <f t="shared" si="71"/>
        <v/>
      </c>
      <c r="AL236" s="193" t="str">
        <f t="shared" si="72"/>
        <v>CHECK DATES</v>
      </c>
      <c r="AM236" s="257" t="str">
        <f t="shared" si="73"/>
        <v/>
      </c>
      <c r="AN236" s="288">
        <f t="shared" si="74"/>
        <v>0</v>
      </c>
      <c r="AO236" s="286">
        <v>0</v>
      </c>
      <c r="AP236" s="257">
        <f t="shared" si="75"/>
        <v>0</v>
      </c>
      <c r="AQ236" s="257" t="str">
        <f t="shared" si="76"/>
        <v/>
      </c>
      <c r="AR236" s="257">
        <f t="shared" si="77"/>
        <v>0</v>
      </c>
    </row>
    <row r="237" spans="1:44" x14ac:dyDescent="0.3">
      <c r="A237" s="287">
        <v>224</v>
      </c>
      <c r="B237" s="150"/>
      <c r="C237" s="152"/>
      <c r="D237" s="159"/>
      <c r="E237" s="337"/>
      <c r="F237" s="343" t="str">
        <f>IF(E237="","",LOOKUP(E237,'Work Programme'!$A$8:$A$207,'Work Programme'!$B$8:$B$207))</f>
        <v/>
      </c>
      <c r="G237" s="159"/>
      <c r="H237" s="150"/>
      <c r="I237" s="150"/>
      <c r="J237" s="150"/>
      <c r="K237" s="150"/>
      <c r="L237" s="150"/>
      <c r="M237" s="150"/>
      <c r="N237" s="430"/>
      <c r="O237" s="431"/>
      <c r="P237" s="431"/>
      <c r="Q237" s="160"/>
      <c r="R237" s="160"/>
      <c r="S237" s="160"/>
      <c r="T237" s="255" t="str">
        <f t="shared" si="62"/>
        <v/>
      </c>
      <c r="U237" s="152"/>
      <c r="V237" s="154"/>
      <c r="W237" s="254" t="str">
        <f>IF(V237="","",VLOOKUP(V237,'Overview - Financial Statement'!$A$46:$B$60,2,FALSE))</f>
        <v/>
      </c>
      <c r="X237" s="255" t="str">
        <f t="shared" si="63"/>
        <v/>
      </c>
      <c r="Y237" s="153"/>
      <c r="Z237" s="238">
        <f t="shared" si="64"/>
        <v>0</v>
      </c>
      <c r="AA237" s="193" t="s">
        <v>44</v>
      </c>
      <c r="AB237" s="173"/>
      <c r="AC237" s="193" t="str">
        <f t="shared" si="65"/>
        <v/>
      </c>
      <c r="AD237" s="187" t="str">
        <f t="shared" si="66"/>
        <v/>
      </c>
      <c r="AE237" s="187" t="str">
        <f>IF(S237&gt;0,(VLOOKUP(N237,ISO!$B$4:$D$43,3,FALSE)),"")</f>
        <v/>
      </c>
      <c r="AF237" s="187" t="str">
        <f t="shared" si="67"/>
        <v/>
      </c>
      <c r="AG237" s="187" t="str">
        <f>IF(R237&gt;0,(VLOOKUP(N237,ISO!$B$4:$D$43,2,FALSE)),"")</f>
        <v/>
      </c>
      <c r="AH237" s="193" t="str">
        <f t="shared" si="68"/>
        <v/>
      </c>
      <c r="AI237" s="397" t="str">
        <f t="shared" si="69"/>
        <v/>
      </c>
      <c r="AJ237" s="257" t="str">
        <f t="shared" si="70"/>
        <v/>
      </c>
      <c r="AK237" s="257" t="str">
        <f t="shared" si="71"/>
        <v/>
      </c>
      <c r="AL237" s="193" t="str">
        <f t="shared" si="72"/>
        <v>CHECK DATES</v>
      </c>
      <c r="AM237" s="257" t="str">
        <f t="shared" si="73"/>
        <v/>
      </c>
      <c r="AN237" s="288">
        <f t="shared" si="74"/>
        <v>0</v>
      </c>
      <c r="AO237" s="286">
        <v>0</v>
      </c>
      <c r="AP237" s="257">
        <f t="shared" si="75"/>
        <v>0</v>
      </c>
      <c r="AQ237" s="257" t="str">
        <f t="shared" si="76"/>
        <v/>
      </c>
      <c r="AR237" s="257">
        <f t="shared" si="77"/>
        <v>0</v>
      </c>
    </row>
    <row r="238" spans="1:44" x14ac:dyDescent="0.3">
      <c r="A238" s="287">
        <v>225</v>
      </c>
      <c r="B238" s="150"/>
      <c r="C238" s="152"/>
      <c r="D238" s="159"/>
      <c r="E238" s="337"/>
      <c r="F238" s="343" t="str">
        <f>IF(E238="","",LOOKUP(E238,'Work Programme'!$A$8:$A$207,'Work Programme'!$B$8:$B$207))</f>
        <v/>
      </c>
      <c r="G238" s="159"/>
      <c r="H238" s="150"/>
      <c r="I238" s="150"/>
      <c r="J238" s="150"/>
      <c r="K238" s="150"/>
      <c r="L238" s="150"/>
      <c r="M238" s="150"/>
      <c r="N238" s="430"/>
      <c r="O238" s="431"/>
      <c r="P238" s="431"/>
      <c r="Q238" s="160"/>
      <c r="R238" s="160"/>
      <c r="S238" s="160"/>
      <c r="T238" s="255" t="str">
        <f t="shared" si="62"/>
        <v/>
      </c>
      <c r="U238" s="152"/>
      <c r="V238" s="154"/>
      <c r="W238" s="254" t="str">
        <f>IF(V238="","",VLOOKUP(V238,'Overview - Financial Statement'!$A$46:$B$60,2,FALSE))</f>
        <v/>
      </c>
      <c r="X238" s="255" t="str">
        <f t="shared" si="63"/>
        <v/>
      </c>
      <c r="Y238" s="153"/>
      <c r="Z238" s="238">
        <f t="shared" si="64"/>
        <v>0</v>
      </c>
      <c r="AA238" s="193" t="s">
        <v>44</v>
      </c>
      <c r="AB238" s="173"/>
      <c r="AC238" s="193" t="str">
        <f t="shared" si="65"/>
        <v/>
      </c>
      <c r="AD238" s="187" t="str">
        <f t="shared" si="66"/>
        <v/>
      </c>
      <c r="AE238" s="187" t="str">
        <f>IF(S238&gt;0,(VLOOKUP(N238,ISO!$B$4:$D$43,3,FALSE)),"")</f>
        <v/>
      </c>
      <c r="AF238" s="187" t="str">
        <f t="shared" si="67"/>
        <v/>
      </c>
      <c r="AG238" s="187" t="str">
        <f>IF(R238&gt;0,(VLOOKUP(N238,ISO!$B$4:$D$43,2,FALSE)),"")</f>
        <v/>
      </c>
      <c r="AH238" s="193" t="str">
        <f t="shared" si="68"/>
        <v/>
      </c>
      <c r="AI238" s="397" t="str">
        <f t="shared" si="69"/>
        <v/>
      </c>
      <c r="AJ238" s="257" t="str">
        <f t="shared" si="70"/>
        <v/>
      </c>
      <c r="AK238" s="257" t="str">
        <f t="shared" si="71"/>
        <v/>
      </c>
      <c r="AL238" s="193" t="str">
        <f t="shared" si="72"/>
        <v>CHECK DATES</v>
      </c>
      <c r="AM238" s="257" t="str">
        <f t="shared" si="73"/>
        <v/>
      </c>
      <c r="AN238" s="288">
        <f t="shared" si="74"/>
        <v>0</v>
      </c>
      <c r="AO238" s="286">
        <v>0</v>
      </c>
      <c r="AP238" s="257">
        <f t="shared" si="75"/>
        <v>0</v>
      </c>
      <c r="AQ238" s="257" t="str">
        <f t="shared" si="76"/>
        <v/>
      </c>
      <c r="AR238" s="257">
        <f t="shared" si="77"/>
        <v>0</v>
      </c>
    </row>
    <row r="239" spans="1:44" x14ac:dyDescent="0.3">
      <c r="A239" s="287">
        <v>226</v>
      </c>
      <c r="B239" s="150"/>
      <c r="C239" s="152"/>
      <c r="D239" s="159"/>
      <c r="E239" s="337"/>
      <c r="F239" s="343" t="str">
        <f>IF(E239="","",LOOKUP(E239,'Work Programme'!$A$8:$A$207,'Work Programme'!$B$8:$B$207))</f>
        <v/>
      </c>
      <c r="G239" s="159"/>
      <c r="H239" s="150"/>
      <c r="I239" s="150"/>
      <c r="J239" s="150"/>
      <c r="K239" s="150"/>
      <c r="L239" s="150"/>
      <c r="M239" s="150"/>
      <c r="N239" s="430"/>
      <c r="O239" s="431"/>
      <c r="P239" s="431"/>
      <c r="Q239" s="160"/>
      <c r="R239" s="160"/>
      <c r="S239" s="160"/>
      <c r="T239" s="255" t="str">
        <f t="shared" si="62"/>
        <v/>
      </c>
      <c r="U239" s="152"/>
      <c r="V239" s="154"/>
      <c r="W239" s="254" t="str">
        <f>IF(V239="","",VLOOKUP(V239,'Overview - Financial Statement'!$A$46:$B$60,2,FALSE))</f>
        <v/>
      </c>
      <c r="X239" s="255" t="str">
        <f t="shared" si="63"/>
        <v/>
      </c>
      <c r="Y239" s="153"/>
      <c r="Z239" s="238">
        <f t="shared" si="64"/>
        <v>0</v>
      </c>
      <c r="AA239" s="193" t="s">
        <v>44</v>
      </c>
      <c r="AB239" s="173"/>
      <c r="AC239" s="193" t="str">
        <f t="shared" si="65"/>
        <v/>
      </c>
      <c r="AD239" s="187" t="str">
        <f t="shared" si="66"/>
        <v/>
      </c>
      <c r="AE239" s="187" t="str">
        <f>IF(S239&gt;0,(VLOOKUP(N239,ISO!$B$4:$D$43,3,FALSE)),"")</f>
        <v/>
      </c>
      <c r="AF239" s="187" t="str">
        <f t="shared" si="67"/>
        <v/>
      </c>
      <c r="AG239" s="187" t="str">
        <f>IF(R239&gt;0,(VLOOKUP(N239,ISO!$B$4:$D$43,2,FALSE)),"")</f>
        <v/>
      </c>
      <c r="AH239" s="193" t="str">
        <f t="shared" si="68"/>
        <v/>
      </c>
      <c r="AI239" s="397" t="str">
        <f t="shared" si="69"/>
        <v/>
      </c>
      <c r="AJ239" s="257" t="str">
        <f t="shared" si="70"/>
        <v/>
      </c>
      <c r="AK239" s="257" t="str">
        <f t="shared" si="71"/>
        <v/>
      </c>
      <c r="AL239" s="193" t="str">
        <f t="shared" si="72"/>
        <v>CHECK DATES</v>
      </c>
      <c r="AM239" s="257" t="str">
        <f t="shared" si="73"/>
        <v/>
      </c>
      <c r="AN239" s="288">
        <f t="shared" si="74"/>
        <v>0</v>
      </c>
      <c r="AO239" s="286">
        <v>0</v>
      </c>
      <c r="AP239" s="257">
        <f t="shared" si="75"/>
        <v>0</v>
      </c>
      <c r="AQ239" s="257" t="str">
        <f t="shared" si="76"/>
        <v/>
      </c>
      <c r="AR239" s="257">
        <f t="shared" si="77"/>
        <v>0</v>
      </c>
    </row>
    <row r="240" spans="1:44" x14ac:dyDescent="0.3">
      <c r="A240" s="287">
        <v>227</v>
      </c>
      <c r="B240" s="150"/>
      <c r="C240" s="152"/>
      <c r="D240" s="159"/>
      <c r="E240" s="337"/>
      <c r="F240" s="343" t="str">
        <f>IF(E240="","",LOOKUP(E240,'Work Programme'!$A$8:$A$207,'Work Programme'!$B$8:$B$207))</f>
        <v/>
      </c>
      <c r="G240" s="159"/>
      <c r="H240" s="150"/>
      <c r="I240" s="150"/>
      <c r="J240" s="150"/>
      <c r="K240" s="150"/>
      <c r="L240" s="150"/>
      <c r="M240" s="150"/>
      <c r="N240" s="430"/>
      <c r="O240" s="431"/>
      <c r="P240" s="431"/>
      <c r="Q240" s="160"/>
      <c r="R240" s="160"/>
      <c r="S240" s="160"/>
      <c r="T240" s="255" t="str">
        <f t="shared" si="62"/>
        <v/>
      </c>
      <c r="U240" s="152"/>
      <c r="V240" s="154"/>
      <c r="W240" s="254" t="str">
        <f>IF(V240="","",VLOOKUP(V240,'Overview - Financial Statement'!$A$46:$B$60,2,FALSE))</f>
        <v/>
      </c>
      <c r="X240" s="255" t="str">
        <f t="shared" si="63"/>
        <v/>
      </c>
      <c r="Y240" s="153"/>
      <c r="Z240" s="238">
        <f t="shared" si="64"/>
        <v>0</v>
      </c>
      <c r="AA240" s="193" t="s">
        <v>44</v>
      </c>
      <c r="AB240" s="173"/>
      <c r="AC240" s="193" t="str">
        <f t="shared" si="65"/>
        <v/>
      </c>
      <c r="AD240" s="187" t="str">
        <f t="shared" si="66"/>
        <v/>
      </c>
      <c r="AE240" s="187" t="str">
        <f>IF(S240&gt;0,(VLOOKUP(N240,ISO!$B$4:$D$43,3,FALSE)),"")</f>
        <v/>
      </c>
      <c r="AF240" s="187" t="str">
        <f t="shared" si="67"/>
        <v/>
      </c>
      <c r="AG240" s="187" t="str">
        <f>IF(R240&gt;0,(VLOOKUP(N240,ISO!$B$4:$D$43,2,FALSE)),"")</f>
        <v/>
      </c>
      <c r="AH240" s="193" t="str">
        <f t="shared" si="68"/>
        <v/>
      </c>
      <c r="AI240" s="397" t="str">
        <f t="shared" si="69"/>
        <v/>
      </c>
      <c r="AJ240" s="257" t="str">
        <f t="shared" si="70"/>
        <v/>
      </c>
      <c r="AK240" s="257" t="str">
        <f t="shared" si="71"/>
        <v/>
      </c>
      <c r="AL240" s="193" t="str">
        <f t="shared" si="72"/>
        <v>CHECK DATES</v>
      </c>
      <c r="AM240" s="257" t="str">
        <f t="shared" si="73"/>
        <v/>
      </c>
      <c r="AN240" s="288">
        <f t="shared" si="74"/>
        <v>0</v>
      </c>
      <c r="AO240" s="286">
        <v>0</v>
      </c>
      <c r="AP240" s="257">
        <f t="shared" si="75"/>
        <v>0</v>
      </c>
      <c r="AQ240" s="257" t="str">
        <f t="shared" si="76"/>
        <v/>
      </c>
      <c r="AR240" s="257">
        <f t="shared" si="77"/>
        <v>0</v>
      </c>
    </row>
    <row r="241" spans="1:44" x14ac:dyDescent="0.3">
      <c r="A241" s="287">
        <v>228</v>
      </c>
      <c r="B241" s="150"/>
      <c r="C241" s="152"/>
      <c r="D241" s="159"/>
      <c r="E241" s="337"/>
      <c r="F241" s="343" t="str">
        <f>IF(E241="","",LOOKUP(E241,'Work Programme'!$A$8:$A$207,'Work Programme'!$B$8:$B$207))</f>
        <v/>
      </c>
      <c r="G241" s="159"/>
      <c r="H241" s="150"/>
      <c r="I241" s="150"/>
      <c r="J241" s="150"/>
      <c r="K241" s="150"/>
      <c r="L241" s="150"/>
      <c r="M241" s="150"/>
      <c r="N241" s="430"/>
      <c r="O241" s="431"/>
      <c r="P241" s="431"/>
      <c r="Q241" s="160"/>
      <c r="R241" s="160"/>
      <c r="S241" s="160"/>
      <c r="T241" s="255" t="str">
        <f t="shared" si="62"/>
        <v/>
      </c>
      <c r="U241" s="152"/>
      <c r="V241" s="154"/>
      <c r="W241" s="254" t="str">
        <f>IF(V241="","",VLOOKUP(V241,'Overview - Financial Statement'!$A$46:$B$60,2,FALSE))</f>
        <v/>
      </c>
      <c r="X241" s="255" t="str">
        <f t="shared" si="63"/>
        <v/>
      </c>
      <c r="Y241" s="153"/>
      <c r="Z241" s="238">
        <f t="shared" si="64"/>
        <v>0</v>
      </c>
      <c r="AA241" s="193" t="s">
        <v>44</v>
      </c>
      <c r="AB241" s="173"/>
      <c r="AC241" s="193" t="str">
        <f t="shared" si="65"/>
        <v/>
      </c>
      <c r="AD241" s="187" t="str">
        <f t="shared" si="66"/>
        <v/>
      </c>
      <c r="AE241" s="187" t="str">
        <f>IF(S241&gt;0,(VLOOKUP(N241,ISO!$B$4:$D$43,3,FALSE)),"")</f>
        <v/>
      </c>
      <c r="AF241" s="187" t="str">
        <f t="shared" si="67"/>
        <v/>
      </c>
      <c r="AG241" s="187" t="str">
        <f>IF(R241&gt;0,(VLOOKUP(N241,ISO!$B$4:$D$43,2,FALSE)),"")</f>
        <v/>
      </c>
      <c r="AH241" s="193" t="str">
        <f t="shared" si="68"/>
        <v/>
      </c>
      <c r="AI241" s="397" t="str">
        <f t="shared" si="69"/>
        <v/>
      </c>
      <c r="AJ241" s="257" t="str">
        <f t="shared" si="70"/>
        <v/>
      </c>
      <c r="AK241" s="257" t="str">
        <f t="shared" si="71"/>
        <v/>
      </c>
      <c r="AL241" s="193" t="str">
        <f t="shared" si="72"/>
        <v>CHECK DATES</v>
      </c>
      <c r="AM241" s="257" t="str">
        <f t="shared" si="73"/>
        <v/>
      </c>
      <c r="AN241" s="288">
        <f t="shared" si="74"/>
        <v>0</v>
      </c>
      <c r="AO241" s="286">
        <v>0</v>
      </c>
      <c r="AP241" s="257">
        <f t="shared" si="75"/>
        <v>0</v>
      </c>
      <c r="AQ241" s="257" t="str">
        <f t="shared" si="76"/>
        <v/>
      </c>
      <c r="AR241" s="257">
        <f t="shared" si="77"/>
        <v>0</v>
      </c>
    </row>
    <row r="242" spans="1:44" x14ac:dyDescent="0.3">
      <c r="A242" s="287">
        <v>229</v>
      </c>
      <c r="B242" s="150"/>
      <c r="C242" s="152"/>
      <c r="D242" s="159"/>
      <c r="E242" s="337"/>
      <c r="F242" s="343" t="str">
        <f>IF(E242="","",LOOKUP(E242,'Work Programme'!$A$8:$A$207,'Work Programme'!$B$8:$B$207))</f>
        <v/>
      </c>
      <c r="G242" s="159"/>
      <c r="H242" s="150"/>
      <c r="I242" s="150"/>
      <c r="J242" s="150"/>
      <c r="K242" s="150"/>
      <c r="L242" s="150"/>
      <c r="M242" s="150"/>
      <c r="N242" s="430"/>
      <c r="O242" s="431"/>
      <c r="P242" s="431"/>
      <c r="Q242" s="160"/>
      <c r="R242" s="160"/>
      <c r="S242" s="160"/>
      <c r="T242" s="255" t="str">
        <f t="shared" si="62"/>
        <v/>
      </c>
      <c r="U242" s="152"/>
      <c r="V242" s="154"/>
      <c r="W242" s="254" t="str">
        <f>IF(V242="","",VLOOKUP(V242,'Overview - Financial Statement'!$A$46:$B$60,2,FALSE))</f>
        <v/>
      </c>
      <c r="X242" s="255" t="str">
        <f t="shared" si="63"/>
        <v/>
      </c>
      <c r="Y242" s="153"/>
      <c r="Z242" s="238">
        <f t="shared" si="64"/>
        <v>0</v>
      </c>
      <c r="AA242" s="193" t="s">
        <v>44</v>
      </c>
      <c r="AB242" s="173"/>
      <c r="AC242" s="193" t="str">
        <f t="shared" si="65"/>
        <v/>
      </c>
      <c r="AD242" s="187" t="str">
        <f t="shared" si="66"/>
        <v/>
      </c>
      <c r="AE242" s="187" t="str">
        <f>IF(S242&gt;0,(VLOOKUP(N242,ISO!$B$4:$D$43,3,FALSE)),"")</f>
        <v/>
      </c>
      <c r="AF242" s="187" t="str">
        <f t="shared" si="67"/>
        <v/>
      </c>
      <c r="AG242" s="187" t="str">
        <f>IF(R242&gt;0,(VLOOKUP(N242,ISO!$B$4:$D$43,2,FALSE)),"")</f>
        <v/>
      </c>
      <c r="AH242" s="193" t="str">
        <f t="shared" si="68"/>
        <v/>
      </c>
      <c r="AI242" s="397" t="str">
        <f t="shared" si="69"/>
        <v/>
      </c>
      <c r="AJ242" s="257" t="str">
        <f t="shared" si="70"/>
        <v/>
      </c>
      <c r="AK242" s="257" t="str">
        <f t="shared" si="71"/>
        <v/>
      </c>
      <c r="AL242" s="193" t="str">
        <f t="shared" si="72"/>
        <v>CHECK DATES</v>
      </c>
      <c r="AM242" s="257" t="str">
        <f t="shared" si="73"/>
        <v/>
      </c>
      <c r="AN242" s="288">
        <f t="shared" si="74"/>
        <v>0</v>
      </c>
      <c r="AO242" s="286">
        <v>0</v>
      </c>
      <c r="AP242" s="257">
        <f t="shared" si="75"/>
        <v>0</v>
      </c>
      <c r="AQ242" s="257" t="str">
        <f t="shared" si="76"/>
        <v/>
      </c>
      <c r="AR242" s="257">
        <f t="shared" si="77"/>
        <v>0</v>
      </c>
    </row>
    <row r="243" spans="1:44" x14ac:dyDescent="0.3">
      <c r="A243" s="287">
        <v>230</v>
      </c>
      <c r="B243" s="150"/>
      <c r="C243" s="152"/>
      <c r="D243" s="159"/>
      <c r="E243" s="337"/>
      <c r="F243" s="343" t="str">
        <f>IF(E243="","",LOOKUP(E243,'Work Programme'!$A$8:$A$207,'Work Programme'!$B$8:$B$207))</f>
        <v/>
      </c>
      <c r="G243" s="159"/>
      <c r="H243" s="150"/>
      <c r="I243" s="150"/>
      <c r="J243" s="150"/>
      <c r="K243" s="150"/>
      <c r="L243" s="150"/>
      <c r="M243" s="150"/>
      <c r="N243" s="430"/>
      <c r="O243" s="431"/>
      <c r="P243" s="431"/>
      <c r="Q243" s="160"/>
      <c r="R243" s="160"/>
      <c r="S243" s="160"/>
      <c r="T243" s="255" t="str">
        <f t="shared" si="62"/>
        <v/>
      </c>
      <c r="U243" s="152"/>
      <c r="V243" s="154"/>
      <c r="W243" s="254" t="str">
        <f>IF(V243="","",VLOOKUP(V243,'Overview - Financial Statement'!$A$46:$B$60,2,FALSE))</f>
        <v/>
      </c>
      <c r="X243" s="255" t="str">
        <f t="shared" si="63"/>
        <v/>
      </c>
      <c r="Y243" s="153"/>
      <c r="Z243" s="238">
        <f t="shared" si="64"/>
        <v>0</v>
      </c>
      <c r="AA243" s="193" t="s">
        <v>44</v>
      </c>
      <c r="AB243" s="173"/>
      <c r="AC243" s="193" t="str">
        <f t="shared" si="65"/>
        <v/>
      </c>
      <c r="AD243" s="187" t="str">
        <f t="shared" si="66"/>
        <v/>
      </c>
      <c r="AE243" s="187" t="str">
        <f>IF(S243&gt;0,(VLOOKUP(N243,ISO!$B$4:$D$43,3,FALSE)),"")</f>
        <v/>
      </c>
      <c r="AF243" s="187" t="str">
        <f t="shared" si="67"/>
        <v/>
      </c>
      <c r="AG243" s="187" t="str">
        <f>IF(R243&gt;0,(VLOOKUP(N243,ISO!$B$4:$D$43,2,FALSE)),"")</f>
        <v/>
      </c>
      <c r="AH243" s="193" t="str">
        <f t="shared" si="68"/>
        <v/>
      </c>
      <c r="AI243" s="397" t="str">
        <f t="shared" si="69"/>
        <v/>
      </c>
      <c r="AJ243" s="257" t="str">
        <f t="shared" si="70"/>
        <v/>
      </c>
      <c r="AK243" s="257" t="str">
        <f t="shared" si="71"/>
        <v/>
      </c>
      <c r="AL243" s="193" t="str">
        <f t="shared" si="72"/>
        <v>CHECK DATES</v>
      </c>
      <c r="AM243" s="257" t="str">
        <f t="shared" si="73"/>
        <v/>
      </c>
      <c r="AN243" s="288">
        <f t="shared" si="74"/>
        <v>0</v>
      </c>
      <c r="AO243" s="286">
        <v>0</v>
      </c>
      <c r="AP243" s="257">
        <f t="shared" si="75"/>
        <v>0</v>
      </c>
      <c r="AQ243" s="257" t="str">
        <f t="shared" si="76"/>
        <v/>
      </c>
      <c r="AR243" s="257">
        <f t="shared" si="77"/>
        <v>0</v>
      </c>
    </row>
    <row r="244" spans="1:44" x14ac:dyDescent="0.3">
      <c r="A244" s="287">
        <v>231</v>
      </c>
      <c r="B244" s="150"/>
      <c r="C244" s="152"/>
      <c r="D244" s="159"/>
      <c r="E244" s="337"/>
      <c r="F244" s="343" t="str">
        <f>IF(E244="","",LOOKUP(E244,'Work Programme'!$A$8:$A$207,'Work Programme'!$B$8:$B$207))</f>
        <v/>
      </c>
      <c r="G244" s="159"/>
      <c r="H244" s="150"/>
      <c r="I244" s="150"/>
      <c r="J244" s="150"/>
      <c r="K244" s="150"/>
      <c r="L244" s="150"/>
      <c r="M244" s="150"/>
      <c r="N244" s="430"/>
      <c r="O244" s="431"/>
      <c r="P244" s="431"/>
      <c r="Q244" s="160"/>
      <c r="R244" s="160"/>
      <c r="S244" s="160"/>
      <c r="T244" s="255" t="str">
        <f t="shared" si="62"/>
        <v/>
      </c>
      <c r="U244" s="152"/>
      <c r="V244" s="154"/>
      <c r="W244" s="254" t="str">
        <f>IF(V244="","",VLOOKUP(V244,'Overview - Financial Statement'!$A$46:$B$60,2,FALSE))</f>
        <v/>
      </c>
      <c r="X244" s="255" t="str">
        <f t="shared" si="63"/>
        <v/>
      </c>
      <c r="Y244" s="153"/>
      <c r="Z244" s="238">
        <f t="shared" si="64"/>
        <v>0</v>
      </c>
      <c r="AA244" s="193" t="s">
        <v>44</v>
      </c>
      <c r="AB244" s="173"/>
      <c r="AC244" s="193" t="str">
        <f t="shared" si="65"/>
        <v/>
      </c>
      <c r="AD244" s="187" t="str">
        <f t="shared" si="66"/>
        <v/>
      </c>
      <c r="AE244" s="187" t="str">
        <f>IF(S244&gt;0,(VLOOKUP(N244,ISO!$B$4:$D$43,3,FALSE)),"")</f>
        <v/>
      </c>
      <c r="AF244" s="187" t="str">
        <f t="shared" si="67"/>
        <v/>
      </c>
      <c r="AG244" s="187" t="str">
        <f>IF(R244&gt;0,(VLOOKUP(N244,ISO!$B$4:$D$43,2,FALSE)),"")</f>
        <v/>
      </c>
      <c r="AH244" s="193" t="str">
        <f t="shared" si="68"/>
        <v/>
      </c>
      <c r="AI244" s="397" t="str">
        <f t="shared" si="69"/>
        <v/>
      </c>
      <c r="AJ244" s="257" t="str">
        <f t="shared" si="70"/>
        <v/>
      </c>
      <c r="AK244" s="257" t="str">
        <f t="shared" si="71"/>
        <v/>
      </c>
      <c r="AL244" s="193" t="str">
        <f t="shared" si="72"/>
        <v>CHECK DATES</v>
      </c>
      <c r="AM244" s="257" t="str">
        <f t="shared" si="73"/>
        <v/>
      </c>
      <c r="AN244" s="288">
        <f t="shared" si="74"/>
        <v>0</v>
      </c>
      <c r="AO244" s="286">
        <v>0</v>
      </c>
      <c r="AP244" s="257">
        <f t="shared" si="75"/>
        <v>0</v>
      </c>
      <c r="AQ244" s="257" t="str">
        <f t="shared" si="76"/>
        <v/>
      </c>
      <c r="AR244" s="257">
        <f t="shared" si="77"/>
        <v>0</v>
      </c>
    </row>
    <row r="245" spans="1:44" x14ac:dyDescent="0.3">
      <c r="A245" s="287">
        <v>232</v>
      </c>
      <c r="B245" s="150"/>
      <c r="C245" s="152"/>
      <c r="D245" s="159"/>
      <c r="E245" s="337"/>
      <c r="F245" s="343" t="str">
        <f>IF(E245="","",LOOKUP(E245,'Work Programme'!$A$8:$A$207,'Work Programme'!$B$8:$B$207))</f>
        <v/>
      </c>
      <c r="G245" s="159"/>
      <c r="H245" s="150"/>
      <c r="I245" s="150"/>
      <c r="J245" s="150"/>
      <c r="K245" s="150"/>
      <c r="L245" s="150"/>
      <c r="M245" s="150"/>
      <c r="N245" s="430"/>
      <c r="O245" s="431"/>
      <c r="P245" s="431"/>
      <c r="Q245" s="160"/>
      <c r="R245" s="160"/>
      <c r="S245" s="160"/>
      <c r="T245" s="255" t="str">
        <f t="shared" si="62"/>
        <v/>
      </c>
      <c r="U245" s="152"/>
      <c r="V245" s="154"/>
      <c r="W245" s="254" t="str">
        <f>IF(V245="","",VLOOKUP(V245,'Overview - Financial Statement'!$A$46:$B$60,2,FALSE))</f>
        <v/>
      </c>
      <c r="X245" s="255" t="str">
        <f t="shared" si="63"/>
        <v/>
      </c>
      <c r="Y245" s="153"/>
      <c r="Z245" s="238">
        <f t="shared" si="64"/>
        <v>0</v>
      </c>
      <c r="AA245" s="193" t="s">
        <v>44</v>
      </c>
      <c r="AB245" s="173"/>
      <c r="AC245" s="193" t="str">
        <f t="shared" si="65"/>
        <v/>
      </c>
      <c r="AD245" s="187" t="str">
        <f t="shared" si="66"/>
        <v/>
      </c>
      <c r="AE245" s="187" t="str">
        <f>IF(S245&gt;0,(VLOOKUP(N245,ISO!$B$4:$D$43,3,FALSE)),"")</f>
        <v/>
      </c>
      <c r="AF245" s="187" t="str">
        <f t="shared" si="67"/>
        <v/>
      </c>
      <c r="AG245" s="187" t="str">
        <f>IF(R245&gt;0,(VLOOKUP(N245,ISO!$B$4:$D$43,2,FALSE)),"")</f>
        <v/>
      </c>
      <c r="AH245" s="193" t="str">
        <f t="shared" si="68"/>
        <v/>
      </c>
      <c r="AI245" s="397" t="str">
        <f t="shared" si="69"/>
        <v/>
      </c>
      <c r="AJ245" s="257" t="str">
        <f t="shared" si="70"/>
        <v/>
      </c>
      <c r="AK245" s="257" t="str">
        <f t="shared" si="71"/>
        <v/>
      </c>
      <c r="AL245" s="193" t="str">
        <f t="shared" si="72"/>
        <v>CHECK DATES</v>
      </c>
      <c r="AM245" s="257" t="str">
        <f t="shared" si="73"/>
        <v/>
      </c>
      <c r="AN245" s="288">
        <f t="shared" si="74"/>
        <v>0</v>
      </c>
      <c r="AO245" s="286">
        <v>0</v>
      </c>
      <c r="AP245" s="257">
        <f t="shared" si="75"/>
        <v>0</v>
      </c>
      <c r="AQ245" s="257" t="str">
        <f t="shared" si="76"/>
        <v/>
      </c>
      <c r="AR245" s="257">
        <f t="shared" si="77"/>
        <v>0</v>
      </c>
    </row>
    <row r="246" spans="1:44" x14ac:dyDescent="0.3">
      <c r="A246" s="287">
        <v>233</v>
      </c>
      <c r="B246" s="150"/>
      <c r="C246" s="152"/>
      <c r="D246" s="159"/>
      <c r="E246" s="337"/>
      <c r="F246" s="343" t="str">
        <f>IF(E246="","",LOOKUP(E246,'Work Programme'!$A$8:$A$207,'Work Programme'!$B$8:$B$207))</f>
        <v/>
      </c>
      <c r="G246" s="159"/>
      <c r="H246" s="150"/>
      <c r="I246" s="150"/>
      <c r="J246" s="150"/>
      <c r="K246" s="150"/>
      <c r="L246" s="150"/>
      <c r="M246" s="150"/>
      <c r="N246" s="430"/>
      <c r="O246" s="431"/>
      <c r="P246" s="431"/>
      <c r="Q246" s="160"/>
      <c r="R246" s="160"/>
      <c r="S246" s="160"/>
      <c r="T246" s="255" t="str">
        <f t="shared" si="62"/>
        <v/>
      </c>
      <c r="U246" s="152"/>
      <c r="V246" s="154"/>
      <c r="W246" s="254" t="str">
        <f>IF(V246="","",VLOOKUP(V246,'Overview - Financial Statement'!$A$46:$B$60,2,FALSE))</f>
        <v/>
      </c>
      <c r="X246" s="255" t="str">
        <f t="shared" si="63"/>
        <v/>
      </c>
      <c r="Y246" s="153"/>
      <c r="Z246" s="238">
        <f t="shared" si="64"/>
        <v>0</v>
      </c>
      <c r="AA246" s="193" t="s">
        <v>44</v>
      </c>
      <c r="AB246" s="173"/>
      <c r="AC246" s="193" t="str">
        <f t="shared" si="65"/>
        <v/>
      </c>
      <c r="AD246" s="187" t="str">
        <f t="shared" si="66"/>
        <v/>
      </c>
      <c r="AE246" s="187" t="str">
        <f>IF(S246&gt;0,(VLOOKUP(N246,ISO!$B$4:$D$43,3,FALSE)),"")</f>
        <v/>
      </c>
      <c r="AF246" s="187" t="str">
        <f t="shared" si="67"/>
        <v/>
      </c>
      <c r="AG246" s="187" t="str">
        <f>IF(R246&gt;0,(VLOOKUP(N246,ISO!$B$4:$D$43,2,FALSE)),"")</f>
        <v/>
      </c>
      <c r="AH246" s="193" t="str">
        <f t="shared" si="68"/>
        <v/>
      </c>
      <c r="AI246" s="397" t="str">
        <f t="shared" si="69"/>
        <v/>
      </c>
      <c r="AJ246" s="257" t="str">
        <f t="shared" si="70"/>
        <v/>
      </c>
      <c r="AK246" s="257" t="str">
        <f t="shared" si="71"/>
        <v/>
      </c>
      <c r="AL246" s="193" t="str">
        <f t="shared" si="72"/>
        <v>CHECK DATES</v>
      </c>
      <c r="AM246" s="257" t="str">
        <f t="shared" si="73"/>
        <v/>
      </c>
      <c r="AN246" s="288">
        <f t="shared" si="74"/>
        <v>0</v>
      </c>
      <c r="AO246" s="286">
        <v>0</v>
      </c>
      <c r="AP246" s="257">
        <f t="shared" si="75"/>
        <v>0</v>
      </c>
      <c r="AQ246" s="257" t="str">
        <f t="shared" si="76"/>
        <v/>
      </c>
      <c r="AR246" s="257">
        <f t="shared" si="77"/>
        <v>0</v>
      </c>
    </row>
    <row r="247" spans="1:44" x14ac:dyDescent="0.3">
      <c r="A247" s="287">
        <v>234</v>
      </c>
      <c r="B247" s="150"/>
      <c r="C247" s="152"/>
      <c r="D247" s="159"/>
      <c r="E247" s="337"/>
      <c r="F247" s="343" t="str">
        <f>IF(E247="","",LOOKUP(E247,'Work Programme'!$A$8:$A$207,'Work Programme'!$B$8:$B$207))</f>
        <v/>
      </c>
      <c r="G247" s="159"/>
      <c r="H247" s="150"/>
      <c r="I247" s="150"/>
      <c r="J247" s="150"/>
      <c r="K247" s="150"/>
      <c r="L247" s="150"/>
      <c r="M247" s="150"/>
      <c r="N247" s="430"/>
      <c r="O247" s="431"/>
      <c r="P247" s="431"/>
      <c r="Q247" s="160"/>
      <c r="R247" s="160"/>
      <c r="S247" s="160"/>
      <c r="T247" s="255" t="str">
        <f t="shared" si="62"/>
        <v/>
      </c>
      <c r="U247" s="152"/>
      <c r="V247" s="154"/>
      <c r="W247" s="254" t="str">
        <f>IF(V247="","",VLOOKUP(V247,'Overview - Financial Statement'!$A$46:$B$60,2,FALSE))</f>
        <v/>
      </c>
      <c r="X247" s="255" t="str">
        <f t="shared" si="63"/>
        <v/>
      </c>
      <c r="Y247" s="153"/>
      <c r="Z247" s="238">
        <f t="shared" si="64"/>
        <v>0</v>
      </c>
      <c r="AA247" s="193" t="s">
        <v>44</v>
      </c>
      <c r="AB247" s="173"/>
      <c r="AC247" s="193" t="str">
        <f t="shared" si="65"/>
        <v/>
      </c>
      <c r="AD247" s="187" t="str">
        <f t="shared" si="66"/>
        <v/>
      </c>
      <c r="AE247" s="187" t="str">
        <f>IF(S247&gt;0,(VLOOKUP(N247,ISO!$B$4:$D$43,3,FALSE)),"")</f>
        <v/>
      </c>
      <c r="AF247" s="187" t="str">
        <f t="shared" si="67"/>
        <v/>
      </c>
      <c r="AG247" s="187" t="str">
        <f>IF(R247&gt;0,(VLOOKUP(N247,ISO!$B$4:$D$43,2,FALSE)),"")</f>
        <v/>
      </c>
      <c r="AH247" s="193" t="str">
        <f t="shared" si="68"/>
        <v/>
      </c>
      <c r="AI247" s="397" t="str">
        <f t="shared" si="69"/>
        <v/>
      </c>
      <c r="AJ247" s="257" t="str">
        <f t="shared" si="70"/>
        <v/>
      </c>
      <c r="AK247" s="257" t="str">
        <f t="shared" si="71"/>
        <v/>
      </c>
      <c r="AL247" s="193" t="str">
        <f t="shared" si="72"/>
        <v>CHECK DATES</v>
      </c>
      <c r="AM247" s="257" t="str">
        <f t="shared" si="73"/>
        <v/>
      </c>
      <c r="AN247" s="288">
        <f t="shared" si="74"/>
        <v>0</v>
      </c>
      <c r="AO247" s="286">
        <v>0</v>
      </c>
      <c r="AP247" s="257">
        <f t="shared" si="75"/>
        <v>0</v>
      </c>
      <c r="AQ247" s="257" t="str">
        <f t="shared" si="76"/>
        <v/>
      </c>
      <c r="AR247" s="257">
        <f t="shared" si="77"/>
        <v>0</v>
      </c>
    </row>
    <row r="248" spans="1:44" x14ac:dyDescent="0.3">
      <c r="A248" s="287">
        <v>235</v>
      </c>
      <c r="B248" s="150"/>
      <c r="C248" s="152"/>
      <c r="D248" s="159"/>
      <c r="E248" s="337"/>
      <c r="F248" s="343" t="str">
        <f>IF(E248="","",LOOKUP(E248,'Work Programme'!$A$8:$A$207,'Work Programme'!$B$8:$B$207))</f>
        <v/>
      </c>
      <c r="G248" s="159"/>
      <c r="H248" s="150"/>
      <c r="I248" s="150"/>
      <c r="J248" s="150"/>
      <c r="K248" s="150"/>
      <c r="L248" s="150"/>
      <c r="M248" s="150"/>
      <c r="N248" s="430"/>
      <c r="O248" s="431"/>
      <c r="P248" s="431"/>
      <c r="Q248" s="160"/>
      <c r="R248" s="160"/>
      <c r="S248" s="160"/>
      <c r="T248" s="255" t="str">
        <f t="shared" si="62"/>
        <v/>
      </c>
      <c r="U248" s="152"/>
      <c r="V248" s="154"/>
      <c r="W248" s="254" t="str">
        <f>IF(V248="","",VLOOKUP(V248,'Overview - Financial Statement'!$A$46:$B$60,2,FALSE))</f>
        <v/>
      </c>
      <c r="X248" s="255" t="str">
        <f t="shared" si="63"/>
        <v/>
      </c>
      <c r="Y248" s="153"/>
      <c r="Z248" s="238">
        <f t="shared" si="64"/>
        <v>0</v>
      </c>
      <c r="AA248" s="193" t="s">
        <v>44</v>
      </c>
      <c r="AB248" s="173"/>
      <c r="AC248" s="193" t="str">
        <f t="shared" si="65"/>
        <v/>
      </c>
      <c r="AD248" s="187" t="str">
        <f t="shared" si="66"/>
        <v/>
      </c>
      <c r="AE248" s="187" t="str">
        <f>IF(S248&gt;0,(VLOOKUP(N248,ISO!$B$4:$D$43,3,FALSE)),"")</f>
        <v/>
      </c>
      <c r="AF248" s="187" t="str">
        <f t="shared" si="67"/>
        <v/>
      </c>
      <c r="AG248" s="187" t="str">
        <f>IF(R248&gt;0,(VLOOKUP(N248,ISO!$B$4:$D$43,2,FALSE)),"")</f>
        <v/>
      </c>
      <c r="AH248" s="193" t="str">
        <f t="shared" si="68"/>
        <v/>
      </c>
      <c r="AI248" s="397" t="str">
        <f t="shared" si="69"/>
        <v/>
      </c>
      <c r="AJ248" s="257" t="str">
        <f t="shared" si="70"/>
        <v/>
      </c>
      <c r="AK248" s="257" t="str">
        <f t="shared" si="71"/>
        <v/>
      </c>
      <c r="AL248" s="193" t="str">
        <f t="shared" si="72"/>
        <v>CHECK DATES</v>
      </c>
      <c r="AM248" s="257" t="str">
        <f t="shared" si="73"/>
        <v/>
      </c>
      <c r="AN248" s="288">
        <f t="shared" si="74"/>
        <v>0</v>
      </c>
      <c r="AO248" s="286">
        <v>0</v>
      </c>
      <c r="AP248" s="257">
        <f t="shared" si="75"/>
        <v>0</v>
      </c>
      <c r="AQ248" s="257" t="str">
        <f t="shared" si="76"/>
        <v/>
      </c>
      <c r="AR248" s="257">
        <f t="shared" si="77"/>
        <v>0</v>
      </c>
    </row>
    <row r="249" spans="1:44" x14ac:dyDescent="0.3">
      <c r="A249" s="287">
        <v>236</v>
      </c>
      <c r="B249" s="150"/>
      <c r="C249" s="152"/>
      <c r="D249" s="159"/>
      <c r="E249" s="337"/>
      <c r="F249" s="343" t="str">
        <f>IF(E249="","",LOOKUP(E249,'Work Programme'!$A$8:$A$207,'Work Programme'!$B$8:$B$207))</f>
        <v/>
      </c>
      <c r="G249" s="159"/>
      <c r="H249" s="150"/>
      <c r="I249" s="150"/>
      <c r="J249" s="150"/>
      <c r="K249" s="150"/>
      <c r="L249" s="150"/>
      <c r="M249" s="150"/>
      <c r="N249" s="430"/>
      <c r="O249" s="431"/>
      <c r="P249" s="431"/>
      <c r="Q249" s="160"/>
      <c r="R249" s="160"/>
      <c r="S249" s="160"/>
      <c r="T249" s="255" t="str">
        <f t="shared" si="62"/>
        <v/>
      </c>
      <c r="U249" s="152"/>
      <c r="V249" s="154"/>
      <c r="W249" s="254" t="str">
        <f>IF(V249="","",VLOOKUP(V249,'Overview - Financial Statement'!$A$46:$B$60,2,FALSE))</f>
        <v/>
      </c>
      <c r="X249" s="255" t="str">
        <f t="shared" si="63"/>
        <v/>
      </c>
      <c r="Y249" s="153"/>
      <c r="Z249" s="238">
        <f t="shared" si="64"/>
        <v>0</v>
      </c>
      <c r="AA249" s="193" t="s">
        <v>44</v>
      </c>
      <c r="AB249" s="173"/>
      <c r="AC249" s="193" t="str">
        <f t="shared" si="65"/>
        <v/>
      </c>
      <c r="AD249" s="187" t="str">
        <f t="shared" si="66"/>
        <v/>
      </c>
      <c r="AE249" s="187" t="str">
        <f>IF(S249&gt;0,(VLOOKUP(N249,ISO!$B$4:$D$43,3,FALSE)),"")</f>
        <v/>
      </c>
      <c r="AF249" s="187" t="str">
        <f t="shared" si="67"/>
        <v/>
      </c>
      <c r="AG249" s="187" t="str">
        <f>IF(R249&gt;0,(VLOOKUP(N249,ISO!$B$4:$D$43,2,FALSE)),"")</f>
        <v/>
      </c>
      <c r="AH249" s="193" t="str">
        <f t="shared" si="68"/>
        <v/>
      </c>
      <c r="AI249" s="397" t="str">
        <f t="shared" si="69"/>
        <v/>
      </c>
      <c r="AJ249" s="257" t="str">
        <f t="shared" si="70"/>
        <v/>
      </c>
      <c r="AK249" s="257" t="str">
        <f t="shared" si="71"/>
        <v/>
      </c>
      <c r="AL249" s="193" t="str">
        <f t="shared" si="72"/>
        <v>CHECK DATES</v>
      </c>
      <c r="AM249" s="257" t="str">
        <f t="shared" si="73"/>
        <v/>
      </c>
      <c r="AN249" s="288">
        <f t="shared" si="74"/>
        <v>0</v>
      </c>
      <c r="AO249" s="286">
        <v>0</v>
      </c>
      <c r="AP249" s="257">
        <f t="shared" si="75"/>
        <v>0</v>
      </c>
      <c r="AQ249" s="257" t="str">
        <f t="shared" si="76"/>
        <v/>
      </c>
      <c r="AR249" s="257">
        <f t="shared" si="77"/>
        <v>0</v>
      </c>
    </row>
    <row r="250" spans="1:44" x14ac:dyDescent="0.3">
      <c r="A250" s="287">
        <v>237</v>
      </c>
      <c r="B250" s="150"/>
      <c r="C250" s="152"/>
      <c r="D250" s="159"/>
      <c r="E250" s="337"/>
      <c r="F250" s="343" t="str">
        <f>IF(E250="","",LOOKUP(E250,'Work Programme'!$A$8:$A$207,'Work Programme'!$B$8:$B$207))</f>
        <v/>
      </c>
      <c r="G250" s="159"/>
      <c r="H250" s="150"/>
      <c r="I250" s="150"/>
      <c r="J250" s="150"/>
      <c r="K250" s="150"/>
      <c r="L250" s="150"/>
      <c r="M250" s="150"/>
      <c r="N250" s="430"/>
      <c r="O250" s="431"/>
      <c r="P250" s="431"/>
      <c r="Q250" s="160"/>
      <c r="R250" s="160"/>
      <c r="S250" s="160"/>
      <c r="T250" s="255" t="str">
        <f t="shared" si="62"/>
        <v/>
      </c>
      <c r="U250" s="152"/>
      <c r="V250" s="154"/>
      <c r="W250" s="254" t="str">
        <f>IF(V250="","",VLOOKUP(V250,'Overview - Financial Statement'!$A$46:$B$60,2,FALSE))</f>
        <v/>
      </c>
      <c r="X250" s="255" t="str">
        <f t="shared" si="63"/>
        <v/>
      </c>
      <c r="Y250" s="153"/>
      <c r="Z250" s="238">
        <f t="shared" si="64"/>
        <v>0</v>
      </c>
      <c r="AA250" s="193" t="s">
        <v>44</v>
      </c>
      <c r="AB250" s="173"/>
      <c r="AC250" s="193" t="str">
        <f t="shared" si="65"/>
        <v/>
      </c>
      <c r="AD250" s="187" t="str">
        <f t="shared" si="66"/>
        <v/>
      </c>
      <c r="AE250" s="187" t="str">
        <f>IF(S250&gt;0,(VLOOKUP(N250,ISO!$B$4:$D$43,3,FALSE)),"")</f>
        <v/>
      </c>
      <c r="AF250" s="187" t="str">
        <f t="shared" si="67"/>
        <v/>
      </c>
      <c r="AG250" s="187" t="str">
        <f>IF(R250&gt;0,(VLOOKUP(N250,ISO!$B$4:$D$43,2,FALSE)),"")</f>
        <v/>
      </c>
      <c r="AH250" s="193" t="str">
        <f t="shared" si="68"/>
        <v/>
      </c>
      <c r="AI250" s="397" t="str">
        <f t="shared" si="69"/>
        <v/>
      </c>
      <c r="AJ250" s="257" t="str">
        <f t="shared" si="70"/>
        <v/>
      </c>
      <c r="AK250" s="257" t="str">
        <f t="shared" si="71"/>
        <v/>
      </c>
      <c r="AL250" s="193" t="str">
        <f t="shared" si="72"/>
        <v>CHECK DATES</v>
      </c>
      <c r="AM250" s="257" t="str">
        <f t="shared" si="73"/>
        <v/>
      </c>
      <c r="AN250" s="288">
        <f t="shared" si="74"/>
        <v>0</v>
      </c>
      <c r="AO250" s="286">
        <v>0</v>
      </c>
      <c r="AP250" s="257">
        <f t="shared" si="75"/>
        <v>0</v>
      </c>
      <c r="AQ250" s="257" t="str">
        <f t="shared" si="76"/>
        <v/>
      </c>
      <c r="AR250" s="257">
        <f t="shared" si="77"/>
        <v>0</v>
      </c>
    </row>
    <row r="251" spans="1:44" x14ac:dyDescent="0.3">
      <c r="A251" s="287">
        <v>238</v>
      </c>
      <c r="B251" s="150"/>
      <c r="C251" s="152"/>
      <c r="D251" s="159"/>
      <c r="E251" s="337"/>
      <c r="F251" s="343" t="str">
        <f>IF(E251="","",LOOKUP(E251,'Work Programme'!$A$8:$A$207,'Work Programme'!$B$8:$B$207))</f>
        <v/>
      </c>
      <c r="G251" s="159"/>
      <c r="H251" s="150"/>
      <c r="I251" s="150"/>
      <c r="J251" s="150"/>
      <c r="K251" s="150"/>
      <c r="L251" s="150"/>
      <c r="M251" s="150"/>
      <c r="N251" s="430"/>
      <c r="O251" s="431"/>
      <c r="P251" s="431"/>
      <c r="Q251" s="160"/>
      <c r="R251" s="160"/>
      <c r="S251" s="160"/>
      <c r="T251" s="255" t="str">
        <f t="shared" si="62"/>
        <v/>
      </c>
      <c r="U251" s="152"/>
      <c r="V251" s="154"/>
      <c r="W251" s="254" t="str">
        <f>IF(V251="","",VLOOKUP(V251,'Overview - Financial Statement'!$A$46:$B$60,2,FALSE))</f>
        <v/>
      </c>
      <c r="X251" s="255" t="str">
        <f t="shared" si="63"/>
        <v/>
      </c>
      <c r="Y251" s="153"/>
      <c r="Z251" s="238">
        <f t="shared" si="64"/>
        <v>0</v>
      </c>
      <c r="AA251" s="193" t="s">
        <v>44</v>
      </c>
      <c r="AB251" s="173"/>
      <c r="AC251" s="193" t="str">
        <f t="shared" si="65"/>
        <v/>
      </c>
      <c r="AD251" s="187" t="str">
        <f t="shared" si="66"/>
        <v/>
      </c>
      <c r="AE251" s="187" t="str">
        <f>IF(S251&gt;0,(VLOOKUP(N251,ISO!$B$4:$D$43,3,FALSE)),"")</f>
        <v/>
      </c>
      <c r="AF251" s="187" t="str">
        <f t="shared" si="67"/>
        <v/>
      </c>
      <c r="AG251" s="187" t="str">
        <f>IF(R251&gt;0,(VLOOKUP(N251,ISO!$B$4:$D$43,2,FALSE)),"")</f>
        <v/>
      </c>
      <c r="AH251" s="193" t="str">
        <f t="shared" si="68"/>
        <v/>
      </c>
      <c r="AI251" s="397" t="str">
        <f t="shared" si="69"/>
        <v/>
      </c>
      <c r="AJ251" s="257" t="str">
        <f t="shared" si="70"/>
        <v/>
      </c>
      <c r="AK251" s="257" t="str">
        <f t="shared" si="71"/>
        <v/>
      </c>
      <c r="AL251" s="193" t="str">
        <f t="shared" si="72"/>
        <v>CHECK DATES</v>
      </c>
      <c r="AM251" s="257" t="str">
        <f t="shared" si="73"/>
        <v/>
      </c>
      <c r="AN251" s="288">
        <f t="shared" si="74"/>
        <v>0</v>
      </c>
      <c r="AO251" s="286">
        <v>0</v>
      </c>
      <c r="AP251" s="257">
        <f t="shared" si="75"/>
        <v>0</v>
      </c>
      <c r="AQ251" s="257" t="str">
        <f t="shared" si="76"/>
        <v/>
      </c>
      <c r="AR251" s="257">
        <f t="shared" si="77"/>
        <v>0</v>
      </c>
    </row>
    <row r="252" spans="1:44" x14ac:dyDescent="0.3">
      <c r="A252" s="287">
        <v>239</v>
      </c>
      <c r="B252" s="150"/>
      <c r="C252" s="152"/>
      <c r="D252" s="159"/>
      <c r="E252" s="337"/>
      <c r="F252" s="343" t="str">
        <f>IF(E252="","",LOOKUP(E252,'Work Programme'!$A$8:$A$207,'Work Programme'!$B$8:$B$207))</f>
        <v/>
      </c>
      <c r="G252" s="159"/>
      <c r="H252" s="150"/>
      <c r="I252" s="150"/>
      <c r="J252" s="150"/>
      <c r="K252" s="150"/>
      <c r="L252" s="150"/>
      <c r="M252" s="150"/>
      <c r="N252" s="430"/>
      <c r="O252" s="431"/>
      <c r="P252" s="431"/>
      <c r="Q252" s="160"/>
      <c r="R252" s="160"/>
      <c r="S252" s="160"/>
      <c r="T252" s="255" t="str">
        <f t="shared" si="62"/>
        <v/>
      </c>
      <c r="U252" s="152"/>
      <c r="V252" s="154"/>
      <c r="W252" s="254" t="str">
        <f>IF(V252="","",VLOOKUP(V252,'Overview - Financial Statement'!$A$46:$B$60,2,FALSE))</f>
        <v/>
      </c>
      <c r="X252" s="255" t="str">
        <f t="shared" si="63"/>
        <v/>
      </c>
      <c r="Y252" s="153"/>
      <c r="Z252" s="238">
        <f t="shared" si="64"/>
        <v>0</v>
      </c>
      <c r="AA252" s="193" t="s">
        <v>44</v>
      </c>
      <c r="AB252" s="173"/>
      <c r="AC252" s="193" t="str">
        <f t="shared" si="65"/>
        <v/>
      </c>
      <c r="AD252" s="187" t="str">
        <f t="shared" si="66"/>
        <v/>
      </c>
      <c r="AE252" s="187" t="str">
        <f>IF(S252&gt;0,(VLOOKUP(N252,ISO!$B$4:$D$43,3,FALSE)),"")</f>
        <v/>
      </c>
      <c r="AF252" s="187" t="str">
        <f t="shared" si="67"/>
        <v/>
      </c>
      <c r="AG252" s="187" t="str">
        <f>IF(R252&gt;0,(VLOOKUP(N252,ISO!$B$4:$D$43,2,FALSE)),"")</f>
        <v/>
      </c>
      <c r="AH252" s="193" t="str">
        <f t="shared" si="68"/>
        <v/>
      </c>
      <c r="AI252" s="397" t="str">
        <f t="shared" si="69"/>
        <v/>
      </c>
      <c r="AJ252" s="257" t="str">
        <f t="shared" si="70"/>
        <v/>
      </c>
      <c r="AK252" s="257" t="str">
        <f t="shared" si="71"/>
        <v/>
      </c>
      <c r="AL252" s="193" t="str">
        <f t="shared" si="72"/>
        <v>CHECK DATES</v>
      </c>
      <c r="AM252" s="257" t="str">
        <f t="shared" si="73"/>
        <v/>
      </c>
      <c r="AN252" s="288">
        <f t="shared" si="74"/>
        <v>0</v>
      </c>
      <c r="AO252" s="286">
        <v>0</v>
      </c>
      <c r="AP252" s="257">
        <f t="shared" si="75"/>
        <v>0</v>
      </c>
      <c r="AQ252" s="257" t="str">
        <f t="shared" si="76"/>
        <v/>
      </c>
      <c r="AR252" s="257">
        <f t="shared" si="77"/>
        <v>0</v>
      </c>
    </row>
    <row r="253" spans="1:44" x14ac:dyDescent="0.3">
      <c r="A253" s="287">
        <v>240</v>
      </c>
      <c r="B253" s="150"/>
      <c r="C253" s="152"/>
      <c r="D253" s="159"/>
      <c r="E253" s="337"/>
      <c r="F253" s="343" t="str">
        <f>IF(E253="","",LOOKUP(E253,'Work Programme'!$A$8:$A$207,'Work Programme'!$B$8:$B$207))</f>
        <v/>
      </c>
      <c r="G253" s="159"/>
      <c r="H253" s="150"/>
      <c r="I253" s="150"/>
      <c r="J253" s="150"/>
      <c r="K253" s="150"/>
      <c r="L253" s="150"/>
      <c r="M253" s="150"/>
      <c r="N253" s="430"/>
      <c r="O253" s="431"/>
      <c r="P253" s="431"/>
      <c r="Q253" s="160"/>
      <c r="R253" s="160"/>
      <c r="S253" s="160"/>
      <c r="T253" s="255" t="str">
        <f t="shared" si="62"/>
        <v/>
      </c>
      <c r="U253" s="152"/>
      <c r="V253" s="154"/>
      <c r="W253" s="254" t="str">
        <f>IF(V253="","",VLOOKUP(V253,'Overview - Financial Statement'!$A$46:$B$60,2,FALSE))</f>
        <v/>
      </c>
      <c r="X253" s="255" t="str">
        <f t="shared" si="63"/>
        <v/>
      </c>
      <c r="Y253" s="153"/>
      <c r="Z253" s="238">
        <f t="shared" si="64"/>
        <v>0</v>
      </c>
      <c r="AA253" s="193" t="s">
        <v>44</v>
      </c>
      <c r="AB253" s="173"/>
      <c r="AC253" s="193" t="str">
        <f t="shared" si="65"/>
        <v/>
      </c>
      <c r="AD253" s="187" t="str">
        <f t="shared" si="66"/>
        <v/>
      </c>
      <c r="AE253" s="187" t="str">
        <f>IF(S253&gt;0,(VLOOKUP(N253,ISO!$B$4:$D$43,3,FALSE)),"")</f>
        <v/>
      </c>
      <c r="AF253" s="187" t="str">
        <f t="shared" si="67"/>
        <v/>
      </c>
      <c r="AG253" s="187" t="str">
        <f>IF(R253&gt;0,(VLOOKUP(N253,ISO!$B$4:$D$43,2,FALSE)),"")</f>
        <v/>
      </c>
      <c r="AH253" s="193" t="str">
        <f t="shared" si="68"/>
        <v/>
      </c>
      <c r="AI253" s="397" t="str">
        <f t="shared" si="69"/>
        <v/>
      </c>
      <c r="AJ253" s="257" t="str">
        <f t="shared" si="70"/>
        <v/>
      </c>
      <c r="AK253" s="257" t="str">
        <f t="shared" si="71"/>
        <v/>
      </c>
      <c r="AL253" s="193" t="str">
        <f t="shared" si="72"/>
        <v>CHECK DATES</v>
      </c>
      <c r="AM253" s="257" t="str">
        <f t="shared" si="73"/>
        <v/>
      </c>
      <c r="AN253" s="288">
        <f t="shared" si="74"/>
        <v>0</v>
      </c>
      <c r="AO253" s="286">
        <v>0</v>
      </c>
      <c r="AP253" s="257">
        <f t="shared" si="75"/>
        <v>0</v>
      </c>
      <c r="AQ253" s="257" t="str">
        <f t="shared" si="76"/>
        <v/>
      </c>
      <c r="AR253" s="257">
        <f t="shared" si="77"/>
        <v>0</v>
      </c>
    </row>
    <row r="254" spans="1:44" x14ac:dyDescent="0.3">
      <c r="A254" s="287">
        <v>241</v>
      </c>
      <c r="B254" s="150"/>
      <c r="C254" s="152"/>
      <c r="D254" s="159"/>
      <c r="E254" s="337"/>
      <c r="F254" s="343" t="str">
        <f>IF(E254="","",LOOKUP(E254,'Work Programme'!$A$8:$A$207,'Work Programme'!$B$8:$B$207))</f>
        <v/>
      </c>
      <c r="G254" s="159"/>
      <c r="H254" s="150"/>
      <c r="I254" s="150"/>
      <c r="J254" s="150"/>
      <c r="K254" s="150"/>
      <c r="L254" s="150"/>
      <c r="M254" s="150"/>
      <c r="N254" s="430"/>
      <c r="O254" s="431"/>
      <c r="P254" s="431"/>
      <c r="Q254" s="160"/>
      <c r="R254" s="160"/>
      <c r="S254" s="160"/>
      <c r="T254" s="255" t="str">
        <f t="shared" si="62"/>
        <v/>
      </c>
      <c r="U254" s="152"/>
      <c r="V254" s="154"/>
      <c r="W254" s="254" t="str">
        <f>IF(V254="","",VLOOKUP(V254,'Overview - Financial Statement'!$A$46:$B$60,2,FALSE))</f>
        <v/>
      </c>
      <c r="X254" s="255" t="str">
        <f t="shared" si="63"/>
        <v/>
      </c>
      <c r="Y254" s="153"/>
      <c r="Z254" s="238">
        <f t="shared" si="64"/>
        <v>0</v>
      </c>
      <c r="AA254" s="193" t="s">
        <v>44</v>
      </c>
      <c r="AB254" s="173"/>
      <c r="AC254" s="193" t="str">
        <f t="shared" si="65"/>
        <v/>
      </c>
      <c r="AD254" s="187" t="str">
        <f t="shared" si="66"/>
        <v/>
      </c>
      <c r="AE254" s="187" t="str">
        <f>IF(S254&gt;0,(VLOOKUP(N254,ISO!$B$4:$D$43,3,FALSE)),"")</f>
        <v/>
      </c>
      <c r="AF254" s="187" t="str">
        <f t="shared" si="67"/>
        <v/>
      </c>
      <c r="AG254" s="187" t="str">
        <f>IF(R254&gt;0,(VLOOKUP(N254,ISO!$B$4:$D$43,2,FALSE)),"")</f>
        <v/>
      </c>
      <c r="AH254" s="193" t="str">
        <f t="shared" si="68"/>
        <v/>
      </c>
      <c r="AI254" s="397" t="str">
        <f t="shared" si="69"/>
        <v/>
      </c>
      <c r="AJ254" s="257" t="str">
        <f t="shared" si="70"/>
        <v/>
      </c>
      <c r="AK254" s="257" t="str">
        <f t="shared" si="71"/>
        <v/>
      </c>
      <c r="AL254" s="193" t="str">
        <f t="shared" si="72"/>
        <v>CHECK DATES</v>
      </c>
      <c r="AM254" s="257" t="str">
        <f t="shared" si="73"/>
        <v/>
      </c>
      <c r="AN254" s="288">
        <f t="shared" si="74"/>
        <v>0</v>
      </c>
      <c r="AO254" s="286">
        <v>0</v>
      </c>
      <c r="AP254" s="257">
        <f t="shared" si="75"/>
        <v>0</v>
      </c>
      <c r="AQ254" s="257" t="str">
        <f t="shared" si="76"/>
        <v/>
      </c>
      <c r="AR254" s="257">
        <f t="shared" si="77"/>
        <v>0</v>
      </c>
    </row>
    <row r="255" spans="1:44" x14ac:dyDescent="0.3">
      <c r="A255" s="287">
        <v>242</v>
      </c>
      <c r="B255" s="150"/>
      <c r="C255" s="152"/>
      <c r="D255" s="159"/>
      <c r="E255" s="337"/>
      <c r="F255" s="343" t="str">
        <f>IF(E255="","",LOOKUP(E255,'Work Programme'!$A$8:$A$207,'Work Programme'!$B$8:$B$207))</f>
        <v/>
      </c>
      <c r="G255" s="159"/>
      <c r="H255" s="150"/>
      <c r="I255" s="150"/>
      <c r="J255" s="150"/>
      <c r="K255" s="150"/>
      <c r="L255" s="150"/>
      <c r="M255" s="150"/>
      <c r="N255" s="430"/>
      <c r="O255" s="431"/>
      <c r="P255" s="431"/>
      <c r="Q255" s="160"/>
      <c r="R255" s="160"/>
      <c r="S255" s="160"/>
      <c r="T255" s="255" t="str">
        <f t="shared" si="62"/>
        <v/>
      </c>
      <c r="U255" s="152"/>
      <c r="V255" s="154"/>
      <c r="W255" s="254" t="str">
        <f>IF(V255="","",VLOOKUP(V255,'Overview - Financial Statement'!$A$46:$B$60,2,FALSE))</f>
        <v/>
      </c>
      <c r="X255" s="255" t="str">
        <f t="shared" si="63"/>
        <v/>
      </c>
      <c r="Y255" s="153"/>
      <c r="Z255" s="238">
        <f t="shared" si="64"/>
        <v>0</v>
      </c>
      <c r="AA255" s="193" t="s">
        <v>44</v>
      </c>
      <c r="AB255" s="173"/>
      <c r="AC255" s="193" t="str">
        <f t="shared" si="65"/>
        <v/>
      </c>
      <c r="AD255" s="187" t="str">
        <f t="shared" si="66"/>
        <v/>
      </c>
      <c r="AE255" s="187" t="str">
        <f>IF(S255&gt;0,(VLOOKUP(N255,ISO!$B$4:$D$43,3,FALSE)),"")</f>
        <v/>
      </c>
      <c r="AF255" s="187" t="str">
        <f t="shared" si="67"/>
        <v/>
      </c>
      <c r="AG255" s="187" t="str">
        <f>IF(R255&gt;0,(VLOOKUP(N255,ISO!$B$4:$D$43,2,FALSE)),"")</f>
        <v/>
      </c>
      <c r="AH255" s="193" t="str">
        <f t="shared" si="68"/>
        <v/>
      </c>
      <c r="AI255" s="397" t="str">
        <f t="shared" si="69"/>
        <v/>
      </c>
      <c r="AJ255" s="257" t="str">
        <f t="shared" si="70"/>
        <v/>
      </c>
      <c r="AK255" s="257" t="str">
        <f t="shared" si="71"/>
        <v/>
      </c>
      <c r="AL255" s="193" t="str">
        <f t="shared" si="72"/>
        <v>CHECK DATES</v>
      </c>
      <c r="AM255" s="257" t="str">
        <f t="shared" si="73"/>
        <v/>
      </c>
      <c r="AN255" s="288">
        <f t="shared" si="74"/>
        <v>0</v>
      </c>
      <c r="AO255" s="286">
        <v>0</v>
      </c>
      <c r="AP255" s="257">
        <f t="shared" si="75"/>
        <v>0</v>
      </c>
      <c r="AQ255" s="257" t="str">
        <f t="shared" si="76"/>
        <v/>
      </c>
      <c r="AR255" s="257">
        <f t="shared" si="77"/>
        <v>0</v>
      </c>
    </row>
    <row r="256" spans="1:44" x14ac:dyDescent="0.3">
      <c r="A256" s="287">
        <v>243</v>
      </c>
      <c r="B256" s="150"/>
      <c r="C256" s="152"/>
      <c r="D256" s="159"/>
      <c r="E256" s="337"/>
      <c r="F256" s="343" t="str">
        <f>IF(E256="","",LOOKUP(E256,'Work Programme'!$A$8:$A$207,'Work Programme'!$B$8:$B$207))</f>
        <v/>
      </c>
      <c r="G256" s="159"/>
      <c r="H256" s="150"/>
      <c r="I256" s="150"/>
      <c r="J256" s="150"/>
      <c r="K256" s="150"/>
      <c r="L256" s="150"/>
      <c r="M256" s="150"/>
      <c r="N256" s="430"/>
      <c r="O256" s="431"/>
      <c r="P256" s="431"/>
      <c r="Q256" s="160"/>
      <c r="R256" s="160"/>
      <c r="S256" s="160"/>
      <c r="T256" s="255" t="str">
        <f t="shared" si="62"/>
        <v/>
      </c>
      <c r="U256" s="152"/>
      <c r="V256" s="154"/>
      <c r="W256" s="254" t="str">
        <f>IF(V256="","",VLOOKUP(V256,'Overview - Financial Statement'!$A$46:$B$60,2,FALSE))</f>
        <v/>
      </c>
      <c r="X256" s="255" t="str">
        <f t="shared" si="63"/>
        <v/>
      </c>
      <c r="Y256" s="153"/>
      <c r="Z256" s="238">
        <f t="shared" si="64"/>
        <v>0</v>
      </c>
      <c r="AA256" s="193" t="s">
        <v>44</v>
      </c>
      <c r="AB256" s="173"/>
      <c r="AC256" s="193" t="str">
        <f t="shared" si="65"/>
        <v/>
      </c>
      <c r="AD256" s="187" t="str">
        <f t="shared" si="66"/>
        <v/>
      </c>
      <c r="AE256" s="187" t="str">
        <f>IF(S256&gt;0,(VLOOKUP(N256,ISO!$B$4:$D$43,3,FALSE)),"")</f>
        <v/>
      </c>
      <c r="AF256" s="187" t="str">
        <f t="shared" si="67"/>
        <v/>
      </c>
      <c r="AG256" s="187" t="str">
        <f>IF(R256&gt;0,(VLOOKUP(N256,ISO!$B$4:$D$43,2,FALSE)),"")</f>
        <v/>
      </c>
      <c r="AH256" s="193" t="str">
        <f t="shared" si="68"/>
        <v/>
      </c>
      <c r="AI256" s="397" t="str">
        <f t="shared" si="69"/>
        <v/>
      </c>
      <c r="AJ256" s="257" t="str">
        <f t="shared" si="70"/>
        <v/>
      </c>
      <c r="AK256" s="257" t="str">
        <f t="shared" si="71"/>
        <v/>
      </c>
      <c r="AL256" s="193" t="str">
        <f t="shared" si="72"/>
        <v>CHECK DATES</v>
      </c>
      <c r="AM256" s="257" t="str">
        <f t="shared" si="73"/>
        <v/>
      </c>
      <c r="AN256" s="288">
        <f t="shared" si="74"/>
        <v>0</v>
      </c>
      <c r="AO256" s="286">
        <v>0</v>
      </c>
      <c r="AP256" s="257">
        <f t="shared" si="75"/>
        <v>0</v>
      </c>
      <c r="AQ256" s="257" t="str">
        <f t="shared" si="76"/>
        <v/>
      </c>
      <c r="AR256" s="257">
        <f t="shared" si="77"/>
        <v>0</v>
      </c>
    </row>
    <row r="257" spans="1:44" x14ac:dyDescent="0.3">
      <c r="A257" s="287">
        <v>244</v>
      </c>
      <c r="B257" s="150"/>
      <c r="C257" s="152"/>
      <c r="D257" s="159"/>
      <c r="E257" s="337"/>
      <c r="F257" s="343" t="str">
        <f>IF(E257="","",LOOKUP(E257,'Work Programme'!$A$8:$A$207,'Work Programme'!$B$8:$B$207))</f>
        <v/>
      </c>
      <c r="G257" s="159"/>
      <c r="H257" s="150"/>
      <c r="I257" s="150"/>
      <c r="J257" s="150"/>
      <c r="K257" s="150"/>
      <c r="L257" s="150"/>
      <c r="M257" s="150"/>
      <c r="N257" s="430"/>
      <c r="O257" s="431"/>
      <c r="P257" s="431"/>
      <c r="Q257" s="160"/>
      <c r="R257" s="160"/>
      <c r="S257" s="160"/>
      <c r="T257" s="255" t="str">
        <f t="shared" si="62"/>
        <v/>
      </c>
      <c r="U257" s="152"/>
      <c r="V257" s="154"/>
      <c r="W257" s="254" t="str">
        <f>IF(V257="","",VLOOKUP(V257,'Overview - Financial Statement'!$A$46:$B$60,2,FALSE))</f>
        <v/>
      </c>
      <c r="X257" s="255" t="str">
        <f t="shared" si="63"/>
        <v/>
      </c>
      <c r="Y257" s="153"/>
      <c r="Z257" s="238">
        <f t="shared" si="64"/>
        <v>0</v>
      </c>
      <c r="AA257" s="193" t="s">
        <v>44</v>
      </c>
      <c r="AB257" s="173"/>
      <c r="AC257" s="193" t="str">
        <f t="shared" si="65"/>
        <v/>
      </c>
      <c r="AD257" s="187" t="str">
        <f t="shared" si="66"/>
        <v/>
      </c>
      <c r="AE257" s="187" t="str">
        <f>IF(S257&gt;0,(VLOOKUP(N257,ISO!$B$4:$D$43,3,FALSE)),"")</f>
        <v/>
      </c>
      <c r="AF257" s="187" t="str">
        <f t="shared" si="67"/>
        <v/>
      </c>
      <c r="AG257" s="187" t="str">
        <f>IF(R257&gt;0,(VLOOKUP(N257,ISO!$B$4:$D$43,2,FALSE)),"")</f>
        <v/>
      </c>
      <c r="AH257" s="193" t="str">
        <f t="shared" si="68"/>
        <v/>
      </c>
      <c r="AI257" s="397" t="str">
        <f t="shared" si="69"/>
        <v/>
      </c>
      <c r="AJ257" s="257" t="str">
        <f t="shared" si="70"/>
        <v/>
      </c>
      <c r="AK257" s="257" t="str">
        <f t="shared" si="71"/>
        <v/>
      </c>
      <c r="AL257" s="193" t="str">
        <f t="shared" si="72"/>
        <v>CHECK DATES</v>
      </c>
      <c r="AM257" s="257" t="str">
        <f t="shared" si="73"/>
        <v/>
      </c>
      <c r="AN257" s="288">
        <f t="shared" si="74"/>
        <v>0</v>
      </c>
      <c r="AO257" s="286">
        <v>0</v>
      </c>
      <c r="AP257" s="257">
        <f t="shared" si="75"/>
        <v>0</v>
      </c>
      <c r="AQ257" s="257" t="str">
        <f t="shared" si="76"/>
        <v/>
      </c>
      <c r="AR257" s="257">
        <f t="shared" si="77"/>
        <v>0</v>
      </c>
    </row>
    <row r="258" spans="1:44" x14ac:dyDescent="0.3">
      <c r="A258" s="287">
        <v>245</v>
      </c>
      <c r="B258" s="150"/>
      <c r="C258" s="152"/>
      <c r="D258" s="159"/>
      <c r="E258" s="337"/>
      <c r="F258" s="343" t="str">
        <f>IF(E258="","",LOOKUP(E258,'Work Programme'!$A$8:$A$207,'Work Programme'!$B$8:$B$207))</f>
        <v/>
      </c>
      <c r="G258" s="159"/>
      <c r="H258" s="150"/>
      <c r="I258" s="150"/>
      <c r="J258" s="150"/>
      <c r="K258" s="150"/>
      <c r="L258" s="150"/>
      <c r="M258" s="150"/>
      <c r="N258" s="430"/>
      <c r="O258" s="431"/>
      <c r="P258" s="431"/>
      <c r="Q258" s="160"/>
      <c r="R258" s="160"/>
      <c r="S258" s="160"/>
      <c r="T258" s="255" t="str">
        <f t="shared" si="62"/>
        <v/>
      </c>
      <c r="U258" s="152"/>
      <c r="V258" s="154"/>
      <c r="W258" s="254" t="str">
        <f>IF(V258="","",VLOOKUP(V258,'Overview - Financial Statement'!$A$46:$B$60,2,FALSE))</f>
        <v/>
      </c>
      <c r="X258" s="255" t="str">
        <f t="shared" si="63"/>
        <v/>
      </c>
      <c r="Y258" s="153"/>
      <c r="Z258" s="238">
        <f t="shared" si="64"/>
        <v>0</v>
      </c>
      <c r="AA258" s="193" t="s">
        <v>44</v>
      </c>
      <c r="AB258" s="173"/>
      <c r="AC258" s="193" t="str">
        <f t="shared" si="65"/>
        <v/>
      </c>
      <c r="AD258" s="187" t="str">
        <f t="shared" si="66"/>
        <v/>
      </c>
      <c r="AE258" s="187" t="str">
        <f>IF(S258&gt;0,(VLOOKUP(N258,ISO!$B$4:$D$43,3,FALSE)),"")</f>
        <v/>
      </c>
      <c r="AF258" s="187" t="str">
        <f t="shared" si="67"/>
        <v/>
      </c>
      <c r="AG258" s="187" t="str">
        <f>IF(R258&gt;0,(VLOOKUP(N258,ISO!$B$4:$D$43,2,FALSE)),"")</f>
        <v/>
      </c>
      <c r="AH258" s="193" t="str">
        <f t="shared" si="68"/>
        <v/>
      </c>
      <c r="AI258" s="397" t="str">
        <f t="shared" si="69"/>
        <v/>
      </c>
      <c r="AJ258" s="257" t="str">
        <f t="shared" si="70"/>
        <v/>
      </c>
      <c r="AK258" s="257" t="str">
        <f t="shared" si="71"/>
        <v/>
      </c>
      <c r="AL258" s="193" t="str">
        <f t="shared" si="72"/>
        <v>CHECK DATES</v>
      </c>
      <c r="AM258" s="257" t="str">
        <f t="shared" si="73"/>
        <v/>
      </c>
      <c r="AN258" s="288">
        <f t="shared" si="74"/>
        <v>0</v>
      </c>
      <c r="AO258" s="286">
        <v>0</v>
      </c>
      <c r="AP258" s="257">
        <f t="shared" si="75"/>
        <v>0</v>
      </c>
      <c r="AQ258" s="257" t="str">
        <f t="shared" si="76"/>
        <v/>
      </c>
      <c r="AR258" s="257">
        <f t="shared" si="77"/>
        <v>0</v>
      </c>
    </row>
    <row r="259" spans="1:44" x14ac:dyDescent="0.3">
      <c r="A259" s="287">
        <v>246</v>
      </c>
      <c r="B259" s="150"/>
      <c r="C259" s="152"/>
      <c r="D259" s="159"/>
      <c r="E259" s="337"/>
      <c r="F259" s="343" t="str">
        <f>IF(E259="","",LOOKUP(E259,'Work Programme'!$A$8:$A$207,'Work Programme'!$B$8:$B$207))</f>
        <v/>
      </c>
      <c r="G259" s="159"/>
      <c r="H259" s="150"/>
      <c r="I259" s="150"/>
      <c r="J259" s="150"/>
      <c r="K259" s="150"/>
      <c r="L259" s="150"/>
      <c r="M259" s="150"/>
      <c r="N259" s="430"/>
      <c r="O259" s="431"/>
      <c r="P259" s="431"/>
      <c r="Q259" s="160"/>
      <c r="R259" s="160"/>
      <c r="S259" s="160"/>
      <c r="T259" s="255" t="str">
        <f t="shared" si="62"/>
        <v/>
      </c>
      <c r="U259" s="152"/>
      <c r="V259" s="154"/>
      <c r="W259" s="254" t="str">
        <f>IF(V259="","",VLOOKUP(V259,'Overview - Financial Statement'!$A$46:$B$60,2,FALSE))</f>
        <v/>
      </c>
      <c r="X259" s="255" t="str">
        <f t="shared" si="63"/>
        <v/>
      </c>
      <c r="Y259" s="153"/>
      <c r="Z259" s="238">
        <f t="shared" si="64"/>
        <v>0</v>
      </c>
      <c r="AA259" s="193" t="s">
        <v>44</v>
      </c>
      <c r="AB259" s="173"/>
      <c r="AC259" s="193" t="str">
        <f t="shared" si="65"/>
        <v/>
      </c>
      <c r="AD259" s="187" t="str">
        <f t="shared" si="66"/>
        <v/>
      </c>
      <c r="AE259" s="187" t="str">
        <f>IF(S259&gt;0,(VLOOKUP(N259,ISO!$B$4:$D$43,3,FALSE)),"")</f>
        <v/>
      </c>
      <c r="AF259" s="187" t="str">
        <f t="shared" si="67"/>
        <v/>
      </c>
      <c r="AG259" s="187" t="str">
        <f>IF(R259&gt;0,(VLOOKUP(N259,ISO!$B$4:$D$43,2,FALSE)),"")</f>
        <v/>
      </c>
      <c r="AH259" s="193" t="str">
        <f t="shared" si="68"/>
        <v/>
      </c>
      <c r="AI259" s="397" t="str">
        <f t="shared" si="69"/>
        <v/>
      </c>
      <c r="AJ259" s="257" t="str">
        <f t="shared" si="70"/>
        <v/>
      </c>
      <c r="AK259" s="257" t="str">
        <f t="shared" si="71"/>
        <v/>
      </c>
      <c r="AL259" s="193" t="str">
        <f t="shared" si="72"/>
        <v>CHECK DATES</v>
      </c>
      <c r="AM259" s="257" t="str">
        <f t="shared" si="73"/>
        <v/>
      </c>
      <c r="AN259" s="288">
        <f t="shared" si="74"/>
        <v>0</v>
      </c>
      <c r="AO259" s="286">
        <v>0</v>
      </c>
      <c r="AP259" s="257">
        <f t="shared" si="75"/>
        <v>0</v>
      </c>
      <c r="AQ259" s="257" t="str">
        <f t="shared" si="76"/>
        <v/>
      </c>
      <c r="AR259" s="257">
        <f t="shared" si="77"/>
        <v>0</v>
      </c>
    </row>
    <row r="260" spans="1:44" x14ac:dyDescent="0.3">
      <c r="A260" s="287">
        <v>247</v>
      </c>
      <c r="B260" s="150"/>
      <c r="C260" s="152"/>
      <c r="D260" s="159"/>
      <c r="E260" s="337"/>
      <c r="F260" s="343" t="str">
        <f>IF(E260="","",LOOKUP(E260,'Work Programme'!$A$8:$A$207,'Work Programme'!$B$8:$B$207))</f>
        <v/>
      </c>
      <c r="G260" s="159"/>
      <c r="H260" s="150"/>
      <c r="I260" s="150"/>
      <c r="J260" s="150"/>
      <c r="K260" s="150"/>
      <c r="L260" s="150"/>
      <c r="M260" s="150"/>
      <c r="N260" s="430"/>
      <c r="O260" s="431"/>
      <c r="P260" s="431"/>
      <c r="Q260" s="160"/>
      <c r="R260" s="160"/>
      <c r="S260" s="160"/>
      <c r="T260" s="255" t="str">
        <f t="shared" si="62"/>
        <v/>
      </c>
      <c r="U260" s="152"/>
      <c r="V260" s="154"/>
      <c r="W260" s="254" t="str">
        <f>IF(V260="","",VLOOKUP(V260,'Overview - Financial Statement'!$A$46:$B$60,2,FALSE))</f>
        <v/>
      </c>
      <c r="X260" s="255" t="str">
        <f t="shared" si="63"/>
        <v/>
      </c>
      <c r="Y260" s="153"/>
      <c r="Z260" s="238">
        <f t="shared" si="64"/>
        <v>0</v>
      </c>
      <c r="AA260" s="193" t="s">
        <v>44</v>
      </c>
      <c r="AB260" s="173"/>
      <c r="AC260" s="193" t="str">
        <f t="shared" si="65"/>
        <v/>
      </c>
      <c r="AD260" s="187" t="str">
        <f t="shared" si="66"/>
        <v/>
      </c>
      <c r="AE260" s="187" t="str">
        <f>IF(S260&gt;0,(VLOOKUP(N260,ISO!$B$4:$D$43,3,FALSE)),"")</f>
        <v/>
      </c>
      <c r="AF260" s="187" t="str">
        <f t="shared" si="67"/>
        <v/>
      </c>
      <c r="AG260" s="187" t="str">
        <f>IF(R260&gt;0,(VLOOKUP(N260,ISO!$B$4:$D$43,2,FALSE)),"")</f>
        <v/>
      </c>
      <c r="AH260" s="193" t="str">
        <f t="shared" si="68"/>
        <v/>
      </c>
      <c r="AI260" s="397" t="str">
        <f t="shared" si="69"/>
        <v/>
      </c>
      <c r="AJ260" s="257" t="str">
        <f t="shared" si="70"/>
        <v/>
      </c>
      <c r="AK260" s="257" t="str">
        <f t="shared" si="71"/>
        <v/>
      </c>
      <c r="AL260" s="193" t="str">
        <f t="shared" si="72"/>
        <v>CHECK DATES</v>
      </c>
      <c r="AM260" s="257" t="str">
        <f t="shared" si="73"/>
        <v/>
      </c>
      <c r="AN260" s="288">
        <f t="shared" si="74"/>
        <v>0</v>
      </c>
      <c r="AO260" s="286">
        <v>0</v>
      </c>
      <c r="AP260" s="257">
        <f t="shared" si="75"/>
        <v>0</v>
      </c>
      <c r="AQ260" s="257" t="str">
        <f t="shared" si="76"/>
        <v/>
      </c>
      <c r="AR260" s="257">
        <f t="shared" si="77"/>
        <v>0</v>
      </c>
    </row>
    <row r="261" spans="1:44" x14ac:dyDescent="0.3">
      <c r="A261" s="287">
        <v>248</v>
      </c>
      <c r="B261" s="150"/>
      <c r="C261" s="152"/>
      <c r="D261" s="159"/>
      <c r="E261" s="337"/>
      <c r="F261" s="343" t="str">
        <f>IF(E261="","",LOOKUP(E261,'Work Programme'!$A$8:$A$207,'Work Programme'!$B$8:$B$207))</f>
        <v/>
      </c>
      <c r="G261" s="159"/>
      <c r="H261" s="150"/>
      <c r="I261" s="150"/>
      <c r="J261" s="150"/>
      <c r="K261" s="150"/>
      <c r="L261" s="150"/>
      <c r="M261" s="150"/>
      <c r="N261" s="430"/>
      <c r="O261" s="431"/>
      <c r="P261" s="431"/>
      <c r="Q261" s="160"/>
      <c r="R261" s="160"/>
      <c r="S261" s="160"/>
      <c r="T261" s="255" t="str">
        <f t="shared" si="62"/>
        <v/>
      </c>
      <c r="U261" s="152"/>
      <c r="V261" s="154"/>
      <c r="W261" s="254" t="str">
        <f>IF(V261="","",VLOOKUP(V261,'Overview - Financial Statement'!$A$46:$B$60,2,FALSE))</f>
        <v/>
      </c>
      <c r="X261" s="255" t="str">
        <f t="shared" si="63"/>
        <v/>
      </c>
      <c r="Y261" s="153"/>
      <c r="Z261" s="238">
        <f t="shared" si="64"/>
        <v>0</v>
      </c>
      <c r="AA261" s="193" t="s">
        <v>44</v>
      </c>
      <c r="AB261" s="173"/>
      <c r="AC261" s="193" t="str">
        <f t="shared" si="65"/>
        <v/>
      </c>
      <c r="AD261" s="187" t="str">
        <f t="shared" si="66"/>
        <v/>
      </c>
      <c r="AE261" s="187" t="str">
        <f>IF(S261&gt;0,(VLOOKUP(N261,ISO!$B$4:$D$43,3,FALSE)),"")</f>
        <v/>
      </c>
      <c r="AF261" s="187" t="str">
        <f t="shared" si="67"/>
        <v/>
      </c>
      <c r="AG261" s="187" t="str">
        <f>IF(R261&gt;0,(VLOOKUP(N261,ISO!$B$4:$D$43,2,FALSE)),"")</f>
        <v/>
      </c>
      <c r="AH261" s="193" t="str">
        <f t="shared" si="68"/>
        <v/>
      </c>
      <c r="AI261" s="397" t="str">
        <f t="shared" si="69"/>
        <v/>
      </c>
      <c r="AJ261" s="257" t="str">
        <f t="shared" si="70"/>
        <v/>
      </c>
      <c r="AK261" s="257" t="str">
        <f t="shared" si="71"/>
        <v/>
      </c>
      <c r="AL261" s="193" t="str">
        <f t="shared" si="72"/>
        <v>CHECK DATES</v>
      </c>
      <c r="AM261" s="257" t="str">
        <f t="shared" si="73"/>
        <v/>
      </c>
      <c r="AN261" s="288">
        <f t="shared" si="74"/>
        <v>0</v>
      </c>
      <c r="AO261" s="286">
        <v>0</v>
      </c>
      <c r="AP261" s="257">
        <f t="shared" si="75"/>
        <v>0</v>
      </c>
      <c r="AQ261" s="257" t="str">
        <f t="shared" si="76"/>
        <v/>
      </c>
      <c r="AR261" s="257">
        <f t="shared" si="77"/>
        <v>0</v>
      </c>
    </row>
    <row r="262" spans="1:44" x14ac:dyDescent="0.3">
      <c r="A262" s="287">
        <v>249</v>
      </c>
      <c r="B262" s="150"/>
      <c r="C262" s="152"/>
      <c r="D262" s="159"/>
      <c r="E262" s="337"/>
      <c r="F262" s="343" t="str">
        <f>IF(E262="","",LOOKUP(E262,'Work Programme'!$A$8:$A$207,'Work Programme'!$B$8:$B$207))</f>
        <v/>
      </c>
      <c r="G262" s="159"/>
      <c r="H262" s="150"/>
      <c r="I262" s="150"/>
      <c r="J262" s="150"/>
      <c r="K262" s="150"/>
      <c r="L262" s="150"/>
      <c r="M262" s="150"/>
      <c r="N262" s="430"/>
      <c r="O262" s="431"/>
      <c r="P262" s="431"/>
      <c r="Q262" s="160"/>
      <c r="R262" s="160"/>
      <c r="S262" s="160"/>
      <c r="T262" s="255" t="str">
        <f t="shared" si="62"/>
        <v/>
      </c>
      <c r="U262" s="152"/>
      <c r="V262" s="154"/>
      <c r="W262" s="254" t="str">
        <f>IF(V262="","",VLOOKUP(V262,'Overview - Financial Statement'!$A$46:$B$60,2,FALSE))</f>
        <v/>
      </c>
      <c r="X262" s="255" t="str">
        <f t="shared" si="63"/>
        <v/>
      </c>
      <c r="Y262" s="153"/>
      <c r="Z262" s="238">
        <f t="shared" si="64"/>
        <v>0</v>
      </c>
      <c r="AA262" s="193" t="s">
        <v>44</v>
      </c>
      <c r="AB262" s="173"/>
      <c r="AC262" s="193" t="str">
        <f t="shared" si="65"/>
        <v/>
      </c>
      <c r="AD262" s="187" t="str">
        <f t="shared" si="66"/>
        <v/>
      </c>
      <c r="AE262" s="187" t="str">
        <f>IF(S262&gt;0,(VLOOKUP(N262,ISO!$B$4:$D$43,3,FALSE)),"")</f>
        <v/>
      </c>
      <c r="AF262" s="187" t="str">
        <f t="shared" si="67"/>
        <v/>
      </c>
      <c r="AG262" s="187" t="str">
        <f>IF(R262&gt;0,(VLOOKUP(N262,ISO!$B$4:$D$43,2,FALSE)),"")</f>
        <v/>
      </c>
      <c r="AH262" s="193" t="str">
        <f t="shared" si="68"/>
        <v/>
      </c>
      <c r="AI262" s="397" t="str">
        <f t="shared" si="69"/>
        <v/>
      </c>
      <c r="AJ262" s="257" t="str">
        <f t="shared" si="70"/>
        <v/>
      </c>
      <c r="AK262" s="257" t="str">
        <f t="shared" si="71"/>
        <v/>
      </c>
      <c r="AL262" s="193" t="str">
        <f t="shared" si="72"/>
        <v>CHECK DATES</v>
      </c>
      <c r="AM262" s="257" t="str">
        <f t="shared" si="73"/>
        <v/>
      </c>
      <c r="AN262" s="288">
        <f t="shared" si="74"/>
        <v>0</v>
      </c>
      <c r="AO262" s="286">
        <v>0</v>
      </c>
      <c r="AP262" s="257">
        <f t="shared" si="75"/>
        <v>0</v>
      </c>
      <c r="AQ262" s="257" t="str">
        <f t="shared" si="76"/>
        <v/>
      </c>
      <c r="AR262" s="257">
        <f t="shared" si="77"/>
        <v>0</v>
      </c>
    </row>
    <row r="263" spans="1:44" x14ac:dyDescent="0.3">
      <c r="A263" s="287">
        <v>250</v>
      </c>
      <c r="B263" s="150"/>
      <c r="C263" s="152"/>
      <c r="D263" s="159"/>
      <c r="E263" s="337"/>
      <c r="F263" s="343" t="str">
        <f>IF(E263="","",LOOKUP(E263,'Work Programme'!$A$8:$A$207,'Work Programme'!$B$8:$B$207))</f>
        <v/>
      </c>
      <c r="G263" s="159"/>
      <c r="H263" s="150"/>
      <c r="I263" s="150"/>
      <c r="J263" s="150"/>
      <c r="K263" s="150"/>
      <c r="L263" s="150"/>
      <c r="M263" s="150"/>
      <c r="N263" s="430"/>
      <c r="O263" s="431"/>
      <c r="P263" s="431"/>
      <c r="Q263" s="160"/>
      <c r="R263" s="160"/>
      <c r="S263" s="160"/>
      <c r="T263" s="255" t="str">
        <f t="shared" si="62"/>
        <v/>
      </c>
      <c r="U263" s="152"/>
      <c r="V263" s="154"/>
      <c r="W263" s="254" t="str">
        <f>IF(V263="","",VLOOKUP(V263,'Overview - Financial Statement'!$A$46:$B$60,2,FALSE))</f>
        <v/>
      </c>
      <c r="X263" s="255" t="str">
        <f t="shared" si="63"/>
        <v/>
      </c>
      <c r="Y263" s="153"/>
      <c r="Z263" s="238">
        <f t="shared" si="64"/>
        <v>0</v>
      </c>
      <c r="AA263" s="193" t="s">
        <v>44</v>
      </c>
      <c r="AB263" s="173"/>
      <c r="AC263" s="193" t="str">
        <f t="shared" si="65"/>
        <v/>
      </c>
      <c r="AD263" s="187" t="str">
        <f t="shared" si="66"/>
        <v/>
      </c>
      <c r="AE263" s="187" t="str">
        <f>IF(S263&gt;0,(VLOOKUP(N263,ISO!$B$4:$D$43,3,FALSE)),"")</f>
        <v/>
      </c>
      <c r="AF263" s="187" t="str">
        <f t="shared" si="67"/>
        <v/>
      </c>
      <c r="AG263" s="187" t="str">
        <f>IF(R263&gt;0,(VLOOKUP(N263,ISO!$B$4:$D$43,2,FALSE)),"")</f>
        <v/>
      </c>
      <c r="AH263" s="193" t="str">
        <f t="shared" si="68"/>
        <v/>
      </c>
      <c r="AI263" s="397" t="str">
        <f t="shared" si="69"/>
        <v/>
      </c>
      <c r="AJ263" s="257" t="str">
        <f t="shared" si="70"/>
        <v/>
      </c>
      <c r="AK263" s="257" t="str">
        <f t="shared" si="71"/>
        <v/>
      </c>
      <c r="AL263" s="193" t="str">
        <f t="shared" si="72"/>
        <v>CHECK DATES</v>
      </c>
      <c r="AM263" s="257" t="str">
        <f t="shared" si="73"/>
        <v/>
      </c>
      <c r="AN263" s="288">
        <f t="shared" si="74"/>
        <v>0</v>
      </c>
      <c r="AO263" s="286">
        <v>0</v>
      </c>
      <c r="AP263" s="257">
        <f t="shared" si="75"/>
        <v>0</v>
      </c>
      <c r="AQ263" s="257" t="str">
        <f t="shared" si="76"/>
        <v/>
      </c>
      <c r="AR263" s="257">
        <f t="shared" si="77"/>
        <v>0</v>
      </c>
    </row>
    <row r="264" spans="1:44" x14ac:dyDescent="0.3">
      <c r="A264" s="287">
        <v>251</v>
      </c>
      <c r="B264" s="150"/>
      <c r="C264" s="152"/>
      <c r="D264" s="159"/>
      <c r="E264" s="337"/>
      <c r="F264" s="343" t="str">
        <f>IF(E264="","",LOOKUP(E264,'Work Programme'!$A$8:$A$207,'Work Programme'!$B$8:$B$207))</f>
        <v/>
      </c>
      <c r="G264" s="159"/>
      <c r="H264" s="150"/>
      <c r="I264" s="150"/>
      <c r="J264" s="150"/>
      <c r="K264" s="150"/>
      <c r="L264" s="150"/>
      <c r="M264" s="150"/>
      <c r="N264" s="430"/>
      <c r="O264" s="431"/>
      <c r="P264" s="431"/>
      <c r="Q264" s="160"/>
      <c r="R264" s="160"/>
      <c r="S264" s="160"/>
      <c r="T264" s="255" t="str">
        <f t="shared" si="62"/>
        <v/>
      </c>
      <c r="U264" s="152"/>
      <c r="V264" s="154"/>
      <c r="W264" s="254" t="str">
        <f>IF(V264="","",VLOOKUP(V264,'Overview - Financial Statement'!$A$46:$B$60,2,FALSE))</f>
        <v/>
      </c>
      <c r="X264" s="255" t="str">
        <f t="shared" si="63"/>
        <v/>
      </c>
      <c r="Y264" s="153"/>
      <c r="Z264" s="238">
        <f t="shared" si="64"/>
        <v>0</v>
      </c>
      <c r="AA264" s="193" t="s">
        <v>44</v>
      </c>
      <c r="AB264" s="173"/>
      <c r="AC264" s="193" t="str">
        <f t="shared" si="65"/>
        <v/>
      </c>
      <c r="AD264" s="187" t="str">
        <f t="shared" si="66"/>
        <v/>
      </c>
      <c r="AE264" s="187" t="str">
        <f>IF(S264&gt;0,(VLOOKUP(N264,ISO!$B$4:$D$43,3,FALSE)),"")</f>
        <v/>
      </c>
      <c r="AF264" s="187" t="str">
        <f t="shared" si="67"/>
        <v/>
      </c>
      <c r="AG264" s="187" t="str">
        <f>IF(R264&gt;0,(VLOOKUP(N264,ISO!$B$4:$D$43,2,FALSE)),"")</f>
        <v/>
      </c>
      <c r="AH264" s="193" t="str">
        <f t="shared" si="68"/>
        <v/>
      </c>
      <c r="AI264" s="397" t="str">
        <f t="shared" si="69"/>
        <v/>
      </c>
      <c r="AJ264" s="257" t="str">
        <f t="shared" si="70"/>
        <v/>
      </c>
      <c r="AK264" s="257" t="str">
        <f t="shared" si="71"/>
        <v/>
      </c>
      <c r="AL264" s="193" t="str">
        <f t="shared" si="72"/>
        <v>CHECK DATES</v>
      </c>
      <c r="AM264" s="257" t="str">
        <f t="shared" si="73"/>
        <v/>
      </c>
      <c r="AN264" s="288">
        <f t="shared" si="74"/>
        <v>0</v>
      </c>
      <c r="AO264" s="286">
        <v>0</v>
      </c>
      <c r="AP264" s="257">
        <f t="shared" si="75"/>
        <v>0</v>
      </c>
      <c r="AQ264" s="257" t="str">
        <f t="shared" si="76"/>
        <v/>
      </c>
      <c r="AR264" s="257">
        <f t="shared" si="77"/>
        <v>0</v>
      </c>
    </row>
    <row r="265" spans="1:44" x14ac:dyDescent="0.3">
      <c r="A265" s="287">
        <v>252</v>
      </c>
      <c r="B265" s="150"/>
      <c r="C265" s="152"/>
      <c r="D265" s="159"/>
      <c r="E265" s="337"/>
      <c r="F265" s="343" t="str">
        <f>IF(E265="","",LOOKUP(E265,'Work Programme'!$A$8:$A$207,'Work Programme'!$B$8:$B$207))</f>
        <v/>
      </c>
      <c r="G265" s="159"/>
      <c r="H265" s="150"/>
      <c r="I265" s="150"/>
      <c r="J265" s="150"/>
      <c r="K265" s="150"/>
      <c r="L265" s="150"/>
      <c r="M265" s="150"/>
      <c r="N265" s="430"/>
      <c r="O265" s="431"/>
      <c r="P265" s="431"/>
      <c r="Q265" s="160"/>
      <c r="R265" s="160"/>
      <c r="S265" s="160"/>
      <c r="T265" s="255" t="str">
        <f t="shared" si="62"/>
        <v/>
      </c>
      <c r="U265" s="152"/>
      <c r="V265" s="154"/>
      <c r="W265" s="254" t="str">
        <f>IF(V265="","",VLOOKUP(V265,'Overview - Financial Statement'!$A$46:$B$60,2,FALSE))</f>
        <v/>
      </c>
      <c r="X265" s="255" t="str">
        <f t="shared" si="63"/>
        <v/>
      </c>
      <c r="Y265" s="153"/>
      <c r="Z265" s="238">
        <f t="shared" si="64"/>
        <v>0</v>
      </c>
      <c r="AA265" s="193" t="s">
        <v>44</v>
      </c>
      <c r="AB265" s="173"/>
      <c r="AC265" s="193" t="str">
        <f t="shared" si="65"/>
        <v/>
      </c>
      <c r="AD265" s="187" t="str">
        <f t="shared" si="66"/>
        <v/>
      </c>
      <c r="AE265" s="187" t="str">
        <f>IF(S265&gt;0,(VLOOKUP(N265,ISO!$B$4:$D$43,3,FALSE)),"")</f>
        <v/>
      </c>
      <c r="AF265" s="187" t="str">
        <f t="shared" si="67"/>
        <v/>
      </c>
      <c r="AG265" s="187" t="str">
        <f>IF(R265&gt;0,(VLOOKUP(N265,ISO!$B$4:$D$43,2,FALSE)),"")</f>
        <v/>
      </c>
      <c r="AH265" s="193" t="str">
        <f t="shared" si="68"/>
        <v/>
      </c>
      <c r="AI265" s="397" t="str">
        <f t="shared" si="69"/>
        <v/>
      </c>
      <c r="AJ265" s="257" t="str">
        <f t="shared" si="70"/>
        <v/>
      </c>
      <c r="AK265" s="257" t="str">
        <f t="shared" si="71"/>
        <v/>
      </c>
      <c r="AL265" s="193" t="str">
        <f t="shared" si="72"/>
        <v>CHECK DATES</v>
      </c>
      <c r="AM265" s="257" t="str">
        <f t="shared" si="73"/>
        <v/>
      </c>
      <c r="AN265" s="288">
        <f t="shared" si="74"/>
        <v>0</v>
      </c>
      <c r="AO265" s="286">
        <v>0</v>
      </c>
      <c r="AP265" s="257">
        <f t="shared" si="75"/>
        <v>0</v>
      </c>
      <c r="AQ265" s="257" t="str">
        <f t="shared" si="76"/>
        <v/>
      </c>
      <c r="AR265" s="257">
        <f t="shared" si="77"/>
        <v>0</v>
      </c>
    </row>
    <row r="266" spans="1:44" x14ac:dyDescent="0.3">
      <c r="A266" s="287">
        <v>253</v>
      </c>
      <c r="B266" s="150"/>
      <c r="C266" s="152"/>
      <c r="D266" s="159"/>
      <c r="E266" s="337"/>
      <c r="F266" s="343" t="str">
        <f>IF(E266="","",LOOKUP(E266,'Work Programme'!$A$8:$A$207,'Work Programme'!$B$8:$B$207))</f>
        <v/>
      </c>
      <c r="G266" s="159"/>
      <c r="H266" s="150"/>
      <c r="I266" s="150"/>
      <c r="J266" s="150"/>
      <c r="K266" s="150"/>
      <c r="L266" s="150"/>
      <c r="M266" s="150"/>
      <c r="N266" s="430"/>
      <c r="O266" s="431"/>
      <c r="P266" s="431"/>
      <c r="Q266" s="160"/>
      <c r="R266" s="160"/>
      <c r="S266" s="160"/>
      <c r="T266" s="255" t="str">
        <f t="shared" si="62"/>
        <v/>
      </c>
      <c r="U266" s="152"/>
      <c r="V266" s="154"/>
      <c r="W266" s="254" t="str">
        <f>IF(V266="","",VLOOKUP(V266,'Overview - Financial Statement'!$A$46:$B$60,2,FALSE))</f>
        <v/>
      </c>
      <c r="X266" s="255" t="str">
        <f t="shared" si="63"/>
        <v/>
      </c>
      <c r="Y266" s="153"/>
      <c r="Z266" s="238">
        <f t="shared" si="64"/>
        <v>0</v>
      </c>
      <c r="AA266" s="193" t="s">
        <v>44</v>
      </c>
      <c r="AB266" s="173"/>
      <c r="AC266" s="193" t="str">
        <f t="shared" si="65"/>
        <v/>
      </c>
      <c r="AD266" s="187" t="str">
        <f t="shared" si="66"/>
        <v/>
      </c>
      <c r="AE266" s="187" t="str">
        <f>IF(S266&gt;0,(VLOOKUP(N266,ISO!$B$4:$D$43,3,FALSE)),"")</f>
        <v/>
      </c>
      <c r="AF266" s="187" t="str">
        <f t="shared" si="67"/>
        <v/>
      </c>
      <c r="AG266" s="187" t="str">
        <f>IF(R266&gt;0,(VLOOKUP(N266,ISO!$B$4:$D$43,2,FALSE)),"")</f>
        <v/>
      </c>
      <c r="AH266" s="193" t="str">
        <f t="shared" si="68"/>
        <v/>
      </c>
      <c r="AI266" s="397" t="str">
        <f t="shared" si="69"/>
        <v/>
      </c>
      <c r="AJ266" s="257" t="str">
        <f t="shared" si="70"/>
        <v/>
      </c>
      <c r="AK266" s="257" t="str">
        <f t="shared" si="71"/>
        <v/>
      </c>
      <c r="AL266" s="193" t="str">
        <f t="shared" si="72"/>
        <v>CHECK DATES</v>
      </c>
      <c r="AM266" s="257" t="str">
        <f t="shared" si="73"/>
        <v/>
      </c>
      <c r="AN266" s="288">
        <f t="shared" si="74"/>
        <v>0</v>
      </c>
      <c r="AO266" s="286">
        <v>0</v>
      </c>
      <c r="AP266" s="257">
        <f t="shared" si="75"/>
        <v>0</v>
      </c>
      <c r="AQ266" s="257" t="str">
        <f t="shared" si="76"/>
        <v/>
      </c>
      <c r="AR266" s="257">
        <f t="shared" si="77"/>
        <v>0</v>
      </c>
    </row>
    <row r="267" spans="1:44" x14ac:dyDescent="0.3">
      <c r="A267" s="287">
        <v>254</v>
      </c>
      <c r="B267" s="150"/>
      <c r="C267" s="152"/>
      <c r="D267" s="159"/>
      <c r="E267" s="337"/>
      <c r="F267" s="343" t="str">
        <f>IF(E267="","",LOOKUP(E267,'Work Programme'!$A$8:$A$207,'Work Programme'!$B$8:$B$207))</f>
        <v/>
      </c>
      <c r="G267" s="159"/>
      <c r="H267" s="150"/>
      <c r="I267" s="150"/>
      <c r="J267" s="150"/>
      <c r="K267" s="150"/>
      <c r="L267" s="150"/>
      <c r="M267" s="150"/>
      <c r="N267" s="430"/>
      <c r="O267" s="431"/>
      <c r="P267" s="431"/>
      <c r="Q267" s="160"/>
      <c r="R267" s="160"/>
      <c r="S267" s="160"/>
      <c r="T267" s="255" t="str">
        <f t="shared" si="62"/>
        <v/>
      </c>
      <c r="U267" s="152"/>
      <c r="V267" s="154"/>
      <c r="W267" s="254" t="str">
        <f>IF(V267="","",VLOOKUP(V267,'Overview - Financial Statement'!$A$46:$B$60,2,FALSE))</f>
        <v/>
      </c>
      <c r="X267" s="255" t="str">
        <f t="shared" si="63"/>
        <v/>
      </c>
      <c r="Y267" s="153"/>
      <c r="Z267" s="238">
        <f t="shared" si="64"/>
        <v>0</v>
      </c>
      <c r="AA267" s="193" t="s">
        <v>44</v>
      </c>
      <c r="AB267" s="173"/>
      <c r="AC267" s="193" t="str">
        <f t="shared" si="65"/>
        <v/>
      </c>
      <c r="AD267" s="187" t="str">
        <f t="shared" si="66"/>
        <v/>
      </c>
      <c r="AE267" s="187" t="str">
        <f>IF(S267&gt;0,(VLOOKUP(N267,ISO!$B$4:$D$43,3,FALSE)),"")</f>
        <v/>
      </c>
      <c r="AF267" s="187" t="str">
        <f t="shared" si="67"/>
        <v/>
      </c>
      <c r="AG267" s="187" t="str">
        <f>IF(R267&gt;0,(VLOOKUP(N267,ISO!$B$4:$D$43,2,FALSE)),"")</f>
        <v/>
      </c>
      <c r="AH267" s="193" t="str">
        <f t="shared" si="68"/>
        <v/>
      </c>
      <c r="AI267" s="397" t="str">
        <f t="shared" si="69"/>
        <v/>
      </c>
      <c r="AJ267" s="257" t="str">
        <f t="shared" si="70"/>
        <v/>
      </c>
      <c r="AK267" s="257" t="str">
        <f t="shared" si="71"/>
        <v/>
      </c>
      <c r="AL267" s="193" t="str">
        <f t="shared" si="72"/>
        <v>CHECK DATES</v>
      </c>
      <c r="AM267" s="257" t="str">
        <f t="shared" si="73"/>
        <v/>
      </c>
      <c r="AN267" s="288">
        <f t="shared" si="74"/>
        <v>0</v>
      </c>
      <c r="AO267" s="286">
        <v>0</v>
      </c>
      <c r="AP267" s="257">
        <f t="shared" si="75"/>
        <v>0</v>
      </c>
      <c r="AQ267" s="257" t="str">
        <f t="shared" si="76"/>
        <v/>
      </c>
      <c r="AR267" s="257">
        <f t="shared" si="77"/>
        <v>0</v>
      </c>
    </row>
    <row r="268" spans="1:44" x14ac:dyDescent="0.3">
      <c r="A268" s="287">
        <v>255</v>
      </c>
      <c r="B268" s="150"/>
      <c r="C268" s="152"/>
      <c r="D268" s="159"/>
      <c r="E268" s="337"/>
      <c r="F268" s="343" t="str">
        <f>IF(E268="","",LOOKUP(E268,'Work Programme'!$A$8:$A$207,'Work Programme'!$B$8:$B$207))</f>
        <v/>
      </c>
      <c r="G268" s="159"/>
      <c r="H268" s="150"/>
      <c r="I268" s="150"/>
      <c r="J268" s="150"/>
      <c r="K268" s="150"/>
      <c r="L268" s="150"/>
      <c r="M268" s="150"/>
      <c r="N268" s="430"/>
      <c r="O268" s="431"/>
      <c r="P268" s="431"/>
      <c r="Q268" s="160"/>
      <c r="R268" s="160"/>
      <c r="S268" s="160"/>
      <c r="T268" s="255" t="str">
        <f t="shared" si="62"/>
        <v/>
      </c>
      <c r="U268" s="152"/>
      <c r="V268" s="154"/>
      <c r="W268" s="254" t="str">
        <f>IF(V268="","",VLOOKUP(V268,'Overview - Financial Statement'!$A$46:$B$60,2,FALSE))</f>
        <v/>
      </c>
      <c r="X268" s="255" t="str">
        <f t="shared" si="63"/>
        <v/>
      </c>
      <c r="Y268" s="153"/>
      <c r="Z268" s="238">
        <f t="shared" si="64"/>
        <v>0</v>
      </c>
      <c r="AA268" s="193" t="s">
        <v>44</v>
      </c>
      <c r="AB268" s="173"/>
      <c r="AC268" s="193" t="str">
        <f t="shared" si="65"/>
        <v/>
      </c>
      <c r="AD268" s="187" t="str">
        <f t="shared" si="66"/>
        <v/>
      </c>
      <c r="AE268" s="187" t="str">
        <f>IF(S268&gt;0,(VLOOKUP(N268,ISO!$B$4:$D$43,3,FALSE)),"")</f>
        <v/>
      </c>
      <c r="AF268" s="187" t="str">
        <f t="shared" si="67"/>
        <v/>
      </c>
      <c r="AG268" s="187" t="str">
        <f>IF(R268&gt;0,(VLOOKUP(N268,ISO!$B$4:$D$43,2,FALSE)),"")</f>
        <v/>
      </c>
      <c r="AH268" s="193" t="str">
        <f t="shared" si="68"/>
        <v/>
      </c>
      <c r="AI268" s="397" t="str">
        <f t="shared" si="69"/>
        <v/>
      </c>
      <c r="AJ268" s="257" t="str">
        <f t="shared" si="70"/>
        <v/>
      </c>
      <c r="AK268" s="257" t="str">
        <f t="shared" si="71"/>
        <v/>
      </c>
      <c r="AL268" s="193" t="str">
        <f t="shared" si="72"/>
        <v>CHECK DATES</v>
      </c>
      <c r="AM268" s="257" t="str">
        <f t="shared" si="73"/>
        <v/>
      </c>
      <c r="AN268" s="288">
        <f t="shared" si="74"/>
        <v>0</v>
      </c>
      <c r="AO268" s="286">
        <v>0</v>
      </c>
      <c r="AP268" s="257">
        <f t="shared" si="75"/>
        <v>0</v>
      </c>
      <c r="AQ268" s="257" t="str">
        <f t="shared" si="76"/>
        <v/>
      </c>
      <c r="AR268" s="257">
        <f t="shared" si="77"/>
        <v>0</v>
      </c>
    </row>
    <row r="269" spans="1:44" x14ac:dyDescent="0.3">
      <c r="A269" s="287">
        <v>256</v>
      </c>
      <c r="B269" s="150"/>
      <c r="C269" s="152"/>
      <c r="D269" s="159"/>
      <c r="E269" s="337"/>
      <c r="F269" s="343" t="str">
        <f>IF(E269="","",LOOKUP(E269,'Work Programme'!$A$8:$A$207,'Work Programme'!$B$8:$B$207))</f>
        <v/>
      </c>
      <c r="G269" s="159"/>
      <c r="H269" s="150"/>
      <c r="I269" s="150"/>
      <c r="J269" s="150"/>
      <c r="K269" s="150"/>
      <c r="L269" s="150"/>
      <c r="M269" s="150"/>
      <c r="N269" s="430"/>
      <c r="O269" s="431"/>
      <c r="P269" s="431"/>
      <c r="Q269" s="160"/>
      <c r="R269" s="160"/>
      <c r="S269" s="160"/>
      <c r="T269" s="255" t="str">
        <f t="shared" si="62"/>
        <v/>
      </c>
      <c r="U269" s="152"/>
      <c r="V269" s="154"/>
      <c r="W269" s="254" t="str">
        <f>IF(V269="","",VLOOKUP(V269,'Overview - Financial Statement'!$A$46:$B$60,2,FALSE))</f>
        <v/>
      </c>
      <c r="X269" s="255" t="str">
        <f t="shared" si="63"/>
        <v/>
      </c>
      <c r="Y269" s="153"/>
      <c r="Z269" s="238">
        <f t="shared" si="64"/>
        <v>0</v>
      </c>
      <c r="AA269" s="193" t="s">
        <v>44</v>
      </c>
      <c r="AB269" s="173"/>
      <c r="AC269" s="193" t="str">
        <f t="shared" si="65"/>
        <v/>
      </c>
      <c r="AD269" s="187" t="str">
        <f t="shared" si="66"/>
        <v/>
      </c>
      <c r="AE269" s="187" t="str">
        <f>IF(S269&gt;0,(VLOOKUP(N269,ISO!$B$4:$D$43,3,FALSE)),"")</f>
        <v/>
      </c>
      <c r="AF269" s="187" t="str">
        <f t="shared" si="67"/>
        <v/>
      </c>
      <c r="AG269" s="187" t="str">
        <f>IF(R269&gt;0,(VLOOKUP(N269,ISO!$B$4:$D$43,2,FALSE)),"")</f>
        <v/>
      </c>
      <c r="AH269" s="193" t="str">
        <f t="shared" si="68"/>
        <v/>
      </c>
      <c r="AI269" s="397" t="str">
        <f t="shared" si="69"/>
        <v/>
      </c>
      <c r="AJ269" s="257" t="str">
        <f t="shared" si="70"/>
        <v/>
      </c>
      <c r="AK269" s="257" t="str">
        <f t="shared" si="71"/>
        <v/>
      </c>
      <c r="AL269" s="193" t="str">
        <f t="shared" si="72"/>
        <v>CHECK DATES</v>
      </c>
      <c r="AM269" s="257" t="str">
        <f t="shared" si="73"/>
        <v/>
      </c>
      <c r="AN269" s="288">
        <f t="shared" si="74"/>
        <v>0</v>
      </c>
      <c r="AO269" s="286">
        <v>0</v>
      </c>
      <c r="AP269" s="257">
        <f t="shared" si="75"/>
        <v>0</v>
      </c>
      <c r="AQ269" s="257" t="str">
        <f t="shared" si="76"/>
        <v/>
      </c>
      <c r="AR269" s="257">
        <f t="shared" si="77"/>
        <v>0</v>
      </c>
    </row>
    <row r="270" spans="1:44" x14ac:dyDescent="0.3">
      <c r="A270" s="287">
        <v>257</v>
      </c>
      <c r="B270" s="150"/>
      <c r="C270" s="152"/>
      <c r="D270" s="159"/>
      <c r="E270" s="337"/>
      <c r="F270" s="343" t="str">
        <f>IF(E270="","",LOOKUP(E270,'Work Programme'!$A$8:$A$207,'Work Programme'!$B$8:$B$207))</f>
        <v/>
      </c>
      <c r="G270" s="159"/>
      <c r="H270" s="150"/>
      <c r="I270" s="150"/>
      <c r="J270" s="150"/>
      <c r="K270" s="150"/>
      <c r="L270" s="150"/>
      <c r="M270" s="150"/>
      <c r="N270" s="430"/>
      <c r="O270" s="431"/>
      <c r="P270" s="431"/>
      <c r="Q270" s="160"/>
      <c r="R270" s="160"/>
      <c r="S270" s="160"/>
      <c r="T270" s="255" t="str">
        <f t="shared" si="62"/>
        <v/>
      </c>
      <c r="U270" s="152"/>
      <c r="V270" s="154"/>
      <c r="W270" s="254" t="str">
        <f>IF(V270="","",VLOOKUP(V270,'Overview - Financial Statement'!$A$46:$B$60,2,FALSE))</f>
        <v/>
      </c>
      <c r="X270" s="255" t="str">
        <f t="shared" si="63"/>
        <v/>
      </c>
      <c r="Y270" s="153"/>
      <c r="Z270" s="238">
        <f t="shared" si="64"/>
        <v>0</v>
      </c>
      <c r="AA270" s="193" t="s">
        <v>44</v>
      </c>
      <c r="AB270" s="173"/>
      <c r="AC270" s="193" t="str">
        <f t="shared" si="65"/>
        <v/>
      </c>
      <c r="AD270" s="187" t="str">
        <f t="shared" si="66"/>
        <v/>
      </c>
      <c r="AE270" s="187" t="str">
        <f>IF(S270&gt;0,(VLOOKUP(N270,ISO!$B$4:$D$43,3,FALSE)),"")</f>
        <v/>
      </c>
      <c r="AF270" s="187" t="str">
        <f t="shared" si="67"/>
        <v/>
      </c>
      <c r="AG270" s="187" t="str">
        <f>IF(R270&gt;0,(VLOOKUP(N270,ISO!$B$4:$D$43,2,FALSE)),"")</f>
        <v/>
      </c>
      <c r="AH270" s="193" t="str">
        <f t="shared" si="68"/>
        <v/>
      </c>
      <c r="AI270" s="397" t="str">
        <f t="shared" si="69"/>
        <v/>
      </c>
      <c r="AJ270" s="257" t="str">
        <f t="shared" si="70"/>
        <v/>
      </c>
      <c r="AK270" s="257" t="str">
        <f t="shared" si="71"/>
        <v/>
      </c>
      <c r="AL270" s="193" t="str">
        <f t="shared" si="72"/>
        <v>CHECK DATES</v>
      </c>
      <c r="AM270" s="257" t="str">
        <f t="shared" si="73"/>
        <v/>
      </c>
      <c r="AN270" s="288">
        <f t="shared" si="74"/>
        <v>0</v>
      </c>
      <c r="AO270" s="286">
        <v>0</v>
      </c>
      <c r="AP270" s="257">
        <f t="shared" si="75"/>
        <v>0</v>
      </c>
      <c r="AQ270" s="257" t="str">
        <f t="shared" si="76"/>
        <v/>
      </c>
      <c r="AR270" s="257">
        <f t="shared" si="77"/>
        <v>0</v>
      </c>
    </row>
    <row r="271" spans="1:44" x14ac:dyDescent="0.3">
      <c r="A271" s="287">
        <v>258</v>
      </c>
      <c r="B271" s="150"/>
      <c r="C271" s="152"/>
      <c r="D271" s="159"/>
      <c r="E271" s="337"/>
      <c r="F271" s="343" t="str">
        <f>IF(E271="","",LOOKUP(E271,'Work Programme'!$A$8:$A$207,'Work Programme'!$B$8:$B$207))</f>
        <v/>
      </c>
      <c r="G271" s="159"/>
      <c r="H271" s="150"/>
      <c r="I271" s="150"/>
      <c r="J271" s="150"/>
      <c r="K271" s="150"/>
      <c r="L271" s="150"/>
      <c r="M271" s="150"/>
      <c r="N271" s="430"/>
      <c r="O271" s="431"/>
      <c r="P271" s="431"/>
      <c r="Q271" s="160"/>
      <c r="R271" s="160"/>
      <c r="S271" s="160"/>
      <c r="T271" s="255" t="str">
        <f t="shared" ref="T271:T334" si="78">IF((Q271="")*AND(R271="")*AND(S271=""),"",SUM(Q271:S271))</f>
        <v/>
      </c>
      <c r="U271" s="152"/>
      <c r="V271" s="154"/>
      <c r="W271" s="254" t="str">
        <f>IF(V271="","",VLOOKUP(V271,'Overview - Financial Statement'!$A$46:$B$60,2,FALSE))</f>
        <v/>
      </c>
      <c r="X271" s="255" t="str">
        <f t="shared" ref="X271:X334" si="79">IF(W271="","",T271/W271)</f>
        <v/>
      </c>
      <c r="Y271" s="153"/>
      <c r="Z271" s="238">
        <f t="shared" si="64"/>
        <v>0</v>
      </c>
      <c r="AA271" s="193" t="s">
        <v>44</v>
      </c>
      <c r="AB271" s="173"/>
      <c r="AC271" s="193" t="str">
        <f t="shared" si="65"/>
        <v/>
      </c>
      <c r="AD271" s="187" t="str">
        <f t="shared" si="66"/>
        <v/>
      </c>
      <c r="AE271" s="187" t="str">
        <f>IF(S271&gt;0,(VLOOKUP(N271,ISO!$B$4:$D$43,3,FALSE)),"")</f>
        <v/>
      </c>
      <c r="AF271" s="187" t="str">
        <f t="shared" si="67"/>
        <v/>
      </c>
      <c r="AG271" s="187" t="str">
        <f>IF(R271&gt;0,(VLOOKUP(N271,ISO!$B$4:$D$43,2,FALSE)),"")</f>
        <v/>
      </c>
      <c r="AH271" s="193" t="str">
        <f t="shared" si="68"/>
        <v/>
      </c>
      <c r="AI271" s="397" t="str">
        <f t="shared" si="69"/>
        <v/>
      </c>
      <c r="AJ271" s="257" t="str">
        <f t="shared" si="70"/>
        <v/>
      </c>
      <c r="AK271" s="257" t="str">
        <f t="shared" si="71"/>
        <v/>
      </c>
      <c r="AL271" s="193" t="str">
        <f t="shared" si="72"/>
        <v>CHECK DATES</v>
      </c>
      <c r="AM271" s="257" t="str">
        <f t="shared" si="73"/>
        <v/>
      </c>
      <c r="AN271" s="288">
        <f t="shared" si="74"/>
        <v>0</v>
      </c>
      <c r="AO271" s="286">
        <v>0</v>
      </c>
      <c r="AP271" s="257">
        <f t="shared" si="75"/>
        <v>0</v>
      </c>
      <c r="AQ271" s="257" t="str">
        <f t="shared" si="76"/>
        <v/>
      </c>
      <c r="AR271" s="257">
        <f t="shared" si="77"/>
        <v>0</v>
      </c>
    </row>
    <row r="272" spans="1:44" x14ac:dyDescent="0.3">
      <c r="A272" s="287">
        <v>259</v>
      </c>
      <c r="B272" s="150"/>
      <c r="C272" s="152"/>
      <c r="D272" s="159"/>
      <c r="E272" s="337"/>
      <c r="F272" s="343" t="str">
        <f>IF(E272="","",LOOKUP(E272,'Work Programme'!$A$8:$A$207,'Work Programme'!$B$8:$B$207))</f>
        <v/>
      </c>
      <c r="G272" s="159"/>
      <c r="H272" s="150"/>
      <c r="I272" s="150"/>
      <c r="J272" s="150"/>
      <c r="K272" s="150"/>
      <c r="L272" s="150"/>
      <c r="M272" s="150"/>
      <c r="N272" s="430"/>
      <c r="O272" s="431"/>
      <c r="P272" s="431"/>
      <c r="Q272" s="160"/>
      <c r="R272" s="160"/>
      <c r="S272" s="160"/>
      <c r="T272" s="255" t="str">
        <f t="shared" si="78"/>
        <v/>
      </c>
      <c r="U272" s="152"/>
      <c r="V272" s="154"/>
      <c r="W272" s="254" t="str">
        <f>IF(V272="","",VLOOKUP(V272,'Overview - Financial Statement'!$A$46:$B$60,2,FALSE))</f>
        <v/>
      </c>
      <c r="X272" s="255" t="str">
        <f t="shared" si="79"/>
        <v/>
      </c>
      <c r="Y272" s="153"/>
      <c r="Z272" s="238">
        <f t="shared" ref="Z272:Z335" si="80">IF(Y272="YES",X272,0)</f>
        <v>0</v>
      </c>
      <c r="AA272" s="193" t="s">
        <v>44</v>
      </c>
      <c r="AB272" s="173"/>
      <c r="AC272" s="193" t="str">
        <f t="shared" si="65"/>
        <v/>
      </c>
      <c r="AD272" s="187" t="str">
        <f t="shared" si="66"/>
        <v/>
      </c>
      <c r="AE272" s="187" t="str">
        <f>IF(S272&gt;0,(VLOOKUP(N272,ISO!$B$4:$D$43,3,FALSE)),"")</f>
        <v/>
      </c>
      <c r="AF272" s="187" t="str">
        <f t="shared" si="67"/>
        <v/>
      </c>
      <c r="AG272" s="187" t="str">
        <f>IF(R272&gt;0,(VLOOKUP(N272,ISO!$B$4:$D$43,2,FALSE)),"")</f>
        <v/>
      </c>
      <c r="AH272" s="193" t="str">
        <f t="shared" si="68"/>
        <v/>
      </c>
      <c r="AI272" s="397" t="str">
        <f t="shared" si="69"/>
        <v/>
      </c>
      <c r="AJ272" s="257" t="str">
        <f t="shared" si="70"/>
        <v/>
      </c>
      <c r="AK272" s="257" t="str">
        <f t="shared" si="71"/>
        <v/>
      </c>
      <c r="AL272" s="193" t="str">
        <f t="shared" si="72"/>
        <v>CHECK DATES</v>
      </c>
      <c r="AM272" s="257" t="str">
        <f t="shared" si="73"/>
        <v/>
      </c>
      <c r="AN272" s="288">
        <f t="shared" si="74"/>
        <v>0</v>
      </c>
      <c r="AO272" s="286">
        <v>0</v>
      </c>
      <c r="AP272" s="257">
        <f t="shared" si="75"/>
        <v>0</v>
      </c>
      <c r="AQ272" s="257" t="str">
        <f t="shared" si="76"/>
        <v/>
      </c>
      <c r="AR272" s="257">
        <f t="shared" si="77"/>
        <v>0</v>
      </c>
    </row>
    <row r="273" spans="1:44" x14ac:dyDescent="0.3">
      <c r="A273" s="287">
        <v>260</v>
      </c>
      <c r="B273" s="150"/>
      <c r="C273" s="152"/>
      <c r="D273" s="159"/>
      <c r="E273" s="337"/>
      <c r="F273" s="343" t="str">
        <f>IF(E273="","",LOOKUP(E273,'Work Programme'!$A$8:$A$207,'Work Programme'!$B$8:$B$207))</f>
        <v/>
      </c>
      <c r="G273" s="159"/>
      <c r="H273" s="150"/>
      <c r="I273" s="150"/>
      <c r="J273" s="150"/>
      <c r="K273" s="150"/>
      <c r="L273" s="150"/>
      <c r="M273" s="150"/>
      <c r="N273" s="430"/>
      <c r="O273" s="431"/>
      <c r="P273" s="431"/>
      <c r="Q273" s="160"/>
      <c r="R273" s="160"/>
      <c r="S273" s="160"/>
      <c r="T273" s="255" t="str">
        <f t="shared" si="78"/>
        <v/>
      </c>
      <c r="U273" s="152"/>
      <c r="V273" s="154"/>
      <c r="W273" s="254" t="str">
        <f>IF(V273="","",VLOOKUP(V273,'Overview - Financial Statement'!$A$46:$B$60,2,FALSE))</f>
        <v/>
      </c>
      <c r="X273" s="255" t="str">
        <f t="shared" si="79"/>
        <v/>
      </c>
      <c r="Y273" s="153"/>
      <c r="Z273" s="238">
        <f t="shared" si="80"/>
        <v>0</v>
      </c>
      <c r="AA273" s="193" t="s">
        <v>44</v>
      </c>
      <c r="AB273" s="173"/>
      <c r="AC273" s="193" t="str">
        <f t="shared" si="65"/>
        <v/>
      </c>
      <c r="AD273" s="187" t="str">
        <f t="shared" si="66"/>
        <v/>
      </c>
      <c r="AE273" s="187" t="str">
        <f>IF(S273&gt;0,(VLOOKUP(N273,ISO!$B$4:$D$43,3,FALSE)),"")</f>
        <v/>
      </c>
      <c r="AF273" s="187" t="str">
        <f t="shared" si="67"/>
        <v/>
      </c>
      <c r="AG273" s="187" t="str">
        <f>IF(R273&gt;0,(VLOOKUP(N273,ISO!$B$4:$D$43,2,FALSE)),"")</f>
        <v/>
      </c>
      <c r="AH273" s="193" t="str">
        <f t="shared" si="68"/>
        <v/>
      </c>
      <c r="AI273" s="397" t="str">
        <f t="shared" si="69"/>
        <v/>
      </c>
      <c r="AJ273" s="257" t="str">
        <f t="shared" si="70"/>
        <v/>
      </c>
      <c r="AK273" s="257" t="str">
        <f t="shared" si="71"/>
        <v/>
      </c>
      <c r="AL273" s="193" t="str">
        <f t="shared" si="72"/>
        <v>CHECK DATES</v>
      </c>
      <c r="AM273" s="257" t="str">
        <f t="shared" si="73"/>
        <v/>
      </c>
      <c r="AN273" s="288">
        <f t="shared" si="74"/>
        <v>0</v>
      </c>
      <c r="AO273" s="286">
        <v>0</v>
      </c>
      <c r="AP273" s="257">
        <f t="shared" si="75"/>
        <v>0</v>
      </c>
      <c r="AQ273" s="257" t="str">
        <f t="shared" si="76"/>
        <v/>
      </c>
      <c r="AR273" s="257">
        <f t="shared" si="77"/>
        <v>0</v>
      </c>
    </row>
    <row r="274" spans="1:44" x14ac:dyDescent="0.3">
      <c r="A274" s="287">
        <v>261</v>
      </c>
      <c r="B274" s="150"/>
      <c r="C274" s="152"/>
      <c r="D274" s="159"/>
      <c r="E274" s="337"/>
      <c r="F274" s="343" t="str">
        <f>IF(E274="","",LOOKUP(E274,'Work Programme'!$A$8:$A$207,'Work Programme'!$B$8:$B$207))</f>
        <v/>
      </c>
      <c r="G274" s="159"/>
      <c r="H274" s="150"/>
      <c r="I274" s="150"/>
      <c r="J274" s="150"/>
      <c r="K274" s="150"/>
      <c r="L274" s="150"/>
      <c r="M274" s="150"/>
      <c r="N274" s="430"/>
      <c r="O274" s="431"/>
      <c r="P274" s="431"/>
      <c r="Q274" s="160"/>
      <c r="R274" s="160"/>
      <c r="S274" s="160"/>
      <c r="T274" s="255" t="str">
        <f t="shared" si="78"/>
        <v/>
      </c>
      <c r="U274" s="152"/>
      <c r="V274" s="154"/>
      <c r="W274" s="254" t="str">
        <f>IF(V274="","",VLOOKUP(V274,'Overview - Financial Statement'!$A$46:$B$60,2,FALSE))</f>
        <v/>
      </c>
      <c r="X274" s="255" t="str">
        <f t="shared" si="79"/>
        <v/>
      </c>
      <c r="Y274" s="153"/>
      <c r="Z274" s="238">
        <f t="shared" si="80"/>
        <v>0</v>
      </c>
      <c r="AA274" s="193" t="s">
        <v>44</v>
      </c>
      <c r="AB274" s="173"/>
      <c r="AC274" s="193" t="str">
        <f t="shared" ref="AC274:AC337" si="81">IF(V274="","",(IF(OR(C274&lt;=($H$4-1),C274&gt;=($J$4+1),D274&lt;=($H$4-1),D274&gt;=($J$4+1)),"CHECK DATES","OK")))</f>
        <v/>
      </c>
      <c r="AD274" s="187" t="str">
        <f t="shared" ref="AD274:AD337" si="82">IF(S274&gt;0,S274/(O274+0.5)/P274/AI274,"")</f>
        <v/>
      </c>
      <c r="AE274" s="187" t="str">
        <f>IF(S274&gt;0,(VLOOKUP(N274,ISO!$B$4:$D$43,3,FALSE)),"")</f>
        <v/>
      </c>
      <c r="AF274" s="187" t="str">
        <f t="shared" ref="AF274:AF337" si="83">IF(R274&gt;0,R274/O274/P274/AI274,"")</f>
        <v/>
      </c>
      <c r="AG274" s="187" t="str">
        <f>IF(R274&gt;0,(VLOOKUP(N274,ISO!$B$4:$D$43,2,FALSE)),"")</f>
        <v/>
      </c>
      <c r="AH274" s="193" t="str">
        <f t="shared" ref="AH274:AH337" si="84">IF(V274="","",V274)</f>
        <v/>
      </c>
      <c r="AI274" s="397" t="str">
        <f t="shared" ref="AI274:AI337" si="85">IF(V274="","",IF(HLOOKUP(V274,$AB$4:$AP$5,2,FALSE)="",W274,IF(W274&lt;&gt;HLOOKUP(V274,$AB$4:$AP$5,2,FALSE),HLOOKUP(V274,$AB$4:$AP$5,2,FALSE),W274)))</f>
        <v/>
      </c>
      <c r="AJ274" s="257" t="str">
        <f t="shared" ref="AJ274:AJ337" si="86">IF(W274="","",IF(AI274=1,X274,T274/AI274))</f>
        <v/>
      </c>
      <c r="AK274" s="257" t="str">
        <f t="shared" ref="AK274:AK337" si="87">IF(AJ274="","",IF(AI274=1,0,AJ274-X274))</f>
        <v/>
      </c>
      <c r="AL274" s="193" t="str">
        <f t="shared" ref="AL274:AL337" si="88">IF(X274=0,"",(IF(U274="","CHECK DATES","OK")))</f>
        <v>CHECK DATES</v>
      </c>
      <c r="AM274" s="257" t="str">
        <f t="shared" ref="AM274:AM337" si="89">IF(OR(AA274="NO",AC274="CHECK DATES",AL274="CHECK DATES"),AJ274,"")</f>
        <v/>
      </c>
      <c r="AN274" s="288">
        <f t="shared" ref="AN274:AN337" si="90">IF(AA274="NO","",IF(AD274&gt;AE274,(AD274-AE274)*O274,0)+IF(AF274&gt;AG274,(AF274-AG274)*O274,0))</f>
        <v>0</v>
      </c>
      <c r="AO274" s="286">
        <v>0</v>
      </c>
      <c r="AP274" s="257">
        <f t="shared" ref="AP274:AP337" si="91">IF(OR(AA274="NO",AM274&gt;0,AN274&gt;0,AO274&gt;0)*(AND(OR(Y274="NO",Y274=""))),SUM(AM274:AO274),"")</f>
        <v>0</v>
      </c>
      <c r="AQ274" s="257" t="str">
        <f t="shared" ref="AQ274:AQ337" si="92">IF(OR(AA274="NO",AM274&gt;0,AN274&gt;0)*(AND(OR(Y274="YES"))),SUM(AM274:AN274),"")</f>
        <v/>
      </c>
      <c r="AR274" s="257">
        <f t="shared" ref="AR274:AR337" si="93">IF(Y274="YES",AJ274,0)</f>
        <v>0</v>
      </c>
    </row>
    <row r="275" spans="1:44" x14ac:dyDescent="0.3">
      <c r="A275" s="287">
        <v>262</v>
      </c>
      <c r="B275" s="150"/>
      <c r="C275" s="152"/>
      <c r="D275" s="159"/>
      <c r="E275" s="337"/>
      <c r="F275" s="343" t="str">
        <f>IF(E275="","",LOOKUP(E275,'Work Programme'!$A$8:$A$207,'Work Programme'!$B$8:$B$207))</f>
        <v/>
      </c>
      <c r="G275" s="159"/>
      <c r="H275" s="150"/>
      <c r="I275" s="150"/>
      <c r="J275" s="150"/>
      <c r="K275" s="150"/>
      <c r="L275" s="150"/>
      <c r="M275" s="150"/>
      <c r="N275" s="430"/>
      <c r="O275" s="431"/>
      <c r="P275" s="431"/>
      <c r="Q275" s="160"/>
      <c r="R275" s="160"/>
      <c r="S275" s="160"/>
      <c r="T275" s="255" t="str">
        <f t="shared" si="78"/>
        <v/>
      </c>
      <c r="U275" s="152"/>
      <c r="V275" s="154"/>
      <c r="W275" s="254" t="str">
        <f>IF(V275="","",VLOOKUP(V275,'Overview - Financial Statement'!$A$46:$B$60,2,FALSE))</f>
        <v/>
      </c>
      <c r="X275" s="255" t="str">
        <f t="shared" si="79"/>
        <v/>
      </c>
      <c r="Y275" s="153"/>
      <c r="Z275" s="238">
        <f t="shared" si="80"/>
        <v>0</v>
      </c>
      <c r="AA275" s="193" t="s">
        <v>44</v>
      </c>
      <c r="AB275" s="173"/>
      <c r="AC275" s="193" t="str">
        <f t="shared" si="81"/>
        <v/>
      </c>
      <c r="AD275" s="187" t="str">
        <f t="shared" si="82"/>
        <v/>
      </c>
      <c r="AE275" s="187" t="str">
        <f>IF(S275&gt;0,(VLOOKUP(N275,ISO!$B$4:$D$43,3,FALSE)),"")</f>
        <v/>
      </c>
      <c r="AF275" s="187" t="str">
        <f t="shared" si="83"/>
        <v/>
      </c>
      <c r="AG275" s="187" t="str">
        <f>IF(R275&gt;0,(VLOOKUP(N275,ISO!$B$4:$D$43,2,FALSE)),"")</f>
        <v/>
      </c>
      <c r="AH275" s="193" t="str">
        <f t="shared" si="84"/>
        <v/>
      </c>
      <c r="AI275" s="397" t="str">
        <f t="shared" si="85"/>
        <v/>
      </c>
      <c r="AJ275" s="257" t="str">
        <f t="shared" si="86"/>
        <v/>
      </c>
      <c r="AK275" s="257" t="str">
        <f t="shared" si="87"/>
        <v/>
      </c>
      <c r="AL275" s="193" t="str">
        <f t="shared" si="88"/>
        <v>CHECK DATES</v>
      </c>
      <c r="AM275" s="257" t="str">
        <f t="shared" si="89"/>
        <v/>
      </c>
      <c r="AN275" s="288">
        <f t="shared" si="90"/>
        <v>0</v>
      </c>
      <c r="AO275" s="286">
        <v>0</v>
      </c>
      <c r="AP275" s="257">
        <f t="shared" si="91"/>
        <v>0</v>
      </c>
      <c r="AQ275" s="257" t="str">
        <f t="shared" si="92"/>
        <v/>
      </c>
      <c r="AR275" s="257">
        <f t="shared" si="93"/>
        <v>0</v>
      </c>
    </row>
    <row r="276" spans="1:44" x14ac:dyDescent="0.3">
      <c r="A276" s="287">
        <v>263</v>
      </c>
      <c r="B276" s="150"/>
      <c r="C276" s="152"/>
      <c r="D276" s="159"/>
      <c r="E276" s="337"/>
      <c r="F276" s="343" t="str">
        <f>IF(E276="","",LOOKUP(E276,'Work Programme'!$A$8:$A$207,'Work Programme'!$B$8:$B$207))</f>
        <v/>
      </c>
      <c r="G276" s="159"/>
      <c r="H276" s="150"/>
      <c r="I276" s="150"/>
      <c r="J276" s="150"/>
      <c r="K276" s="150"/>
      <c r="L276" s="150"/>
      <c r="M276" s="150"/>
      <c r="N276" s="430"/>
      <c r="O276" s="431"/>
      <c r="P276" s="431"/>
      <c r="Q276" s="160"/>
      <c r="R276" s="160"/>
      <c r="S276" s="160"/>
      <c r="T276" s="255" t="str">
        <f t="shared" si="78"/>
        <v/>
      </c>
      <c r="U276" s="152"/>
      <c r="V276" s="154"/>
      <c r="W276" s="254" t="str">
        <f>IF(V276="","",VLOOKUP(V276,'Overview - Financial Statement'!$A$46:$B$60,2,FALSE))</f>
        <v/>
      </c>
      <c r="X276" s="255" t="str">
        <f t="shared" si="79"/>
        <v/>
      </c>
      <c r="Y276" s="153"/>
      <c r="Z276" s="238">
        <f t="shared" si="80"/>
        <v>0</v>
      </c>
      <c r="AA276" s="193" t="s">
        <v>44</v>
      </c>
      <c r="AB276" s="173"/>
      <c r="AC276" s="193" t="str">
        <f t="shared" si="81"/>
        <v/>
      </c>
      <c r="AD276" s="187" t="str">
        <f t="shared" si="82"/>
        <v/>
      </c>
      <c r="AE276" s="187" t="str">
        <f>IF(S276&gt;0,(VLOOKUP(N276,ISO!$B$4:$D$43,3,FALSE)),"")</f>
        <v/>
      </c>
      <c r="AF276" s="187" t="str">
        <f t="shared" si="83"/>
        <v/>
      </c>
      <c r="AG276" s="187" t="str">
        <f>IF(R276&gt;0,(VLOOKUP(N276,ISO!$B$4:$D$43,2,FALSE)),"")</f>
        <v/>
      </c>
      <c r="AH276" s="193" t="str">
        <f t="shared" si="84"/>
        <v/>
      </c>
      <c r="AI276" s="397" t="str">
        <f t="shared" si="85"/>
        <v/>
      </c>
      <c r="AJ276" s="257" t="str">
        <f t="shared" si="86"/>
        <v/>
      </c>
      <c r="AK276" s="257" t="str">
        <f t="shared" si="87"/>
        <v/>
      </c>
      <c r="AL276" s="193" t="str">
        <f t="shared" si="88"/>
        <v>CHECK DATES</v>
      </c>
      <c r="AM276" s="257" t="str">
        <f t="shared" si="89"/>
        <v/>
      </c>
      <c r="AN276" s="288">
        <f t="shared" si="90"/>
        <v>0</v>
      </c>
      <c r="AO276" s="286">
        <v>0</v>
      </c>
      <c r="AP276" s="257">
        <f t="shared" si="91"/>
        <v>0</v>
      </c>
      <c r="AQ276" s="257" t="str">
        <f t="shared" si="92"/>
        <v/>
      </c>
      <c r="AR276" s="257">
        <f t="shared" si="93"/>
        <v>0</v>
      </c>
    </row>
    <row r="277" spans="1:44" x14ac:dyDescent="0.3">
      <c r="A277" s="287">
        <v>264</v>
      </c>
      <c r="B277" s="150"/>
      <c r="C277" s="152"/>
      <c r="D277" s="159"/>
      <c r="E277" s="337"/>
      <c r="F277" s="343" t="str">
        <f>IF(E277="","",LOOKUP(E277,'Work Programme'!$A$8:$A$207,'Work Programme'!$B$8:$B$207))</f>
        <v/>
      </c>
      <c r="G277" s="159"/>
      <c r="H277" s="150"/>
      <c r="I277" s="150"/>
      <c r="J277" s="150"/>
      <c r="K277" s="150"/>
      <c r="L277" s="150"/>
      <c r="M277" s="150"/>
      <c r="N277" s="430"/>
      <c r="O277" s="431"/>
      <c r="P277" s="431"/>
      <c r="Q277" s="160"/>
      <c r="R277" s="160"/>
      <c r="S277" s="160"/>
      <c r="T277" s="255" t="str">
        <f t="shared" si="78"/>
        <v/>
      </c>
      <c r="U277" s="152"/>
      <c r="V277" s="154"/>
      <c r="W277" s="254" t="str">
        <f>IF(V277="","",VLOOKUP(V277,'Overview - Financial Statement'!$A$46:$B$60,2,FALSE))</f>
        <v/>
      </c>
      <c r="X277" s="255" t="str">
        <f t="shared" si="79"/>
        <v/>
      </c>
      <c r="Y277" s="153"/>
      <c r="Z277" s="238">
        <f t="shared" si="80"/>
        <v>0</v>
      </c>
      <c r="AA277" s="193" t="s">
        <v>44</v>
      </c>
      <c r="AB277" s="173"/>
      <c r="AC277" s="193" t="str">
        <f t="shared" si="81"/>
        <v/>
      </c>
      <c r="AD277" s="187" t="str">
        <f t="shared" si="82"/>
        <v/>
      </c>
      <c r="AE277" s="187" t="str">
        <f>IF(S277&gt;0,(VLOOKUP(N277,ISO!$B$4:$D$43,3,FALSE)),"")</f>
        <v/>
      </c>
      <c r="AF277" s="187" t="str">
        <f t="shared" si="83"/>
        <v/>
      </c>
      <c r="AG277" s="187" t="str">
        <f>IF(R277&gt;0,(VLOOKUP(N277,ISO!$B$4:$D$43,2,FALSE)),"")</f>
        <v/>
      </c>
      <c r="AH277" s="193" t="str">
        <f t="shared" si="84"/>
        <v/>
      </c>
      <c r="AI277" s="397" t="str">
        <f t="shared" si="85"/>
        <v/>
      </c>
      <c r="AJ277" s="257" t="str">
        <f t="shared" si="86"/>
        <v/>
      </c>
      <c r="AK277" s="257" t="str">
        <f t="shared" si="87"/>
        <v/>
      </c>
      <c r="AL277" s="193" t="str">
        <f t="shared" si="88"/>
        <v>CHECK DATES</v>
      </c>
      <c r="AM277" s="257" t="str">
        <f t="shared" si="89"/>
        <v/>
      </c>
      <c r="AN277" s="288">
        <f t="shared" si="90"/>
        <v>0</v>
      </c>
      <c r="AO277" s="286">
        <v>0</v>
      </c>
      <c r="AP277" s="257">
        <f t="shared" si="91"/>
        <v>0</v>
      </c>
      <c r="AQ277" s="257" t="str">
        <f t="shared" si="92"/>
        <v/>
      </c>
      <c r="AR277" s="257">
        <f t="shared" si="93"/>
        <v>0</v>
      </c>
    </row>
    <row r="278" spans="1:44" x14ac:dyDescent="0.3">
      <c r="A278" s="287">
        <v>265</v>
      </c>
      <c r="B278" s="150"/>
      <c r="C278" s="152"/>
      <c r="D278" s="159"/>
      <c r="E278" s="337"/>
      <c r="F278" s="343" t="str">
        <f>IF(E278="","",LOOKUP(E278,'Work Programme'!$A$8:$A$207,'Work Programme'!$B$8:$B$207))</f>
        <v/>
      </c>
      <c r="G278" s="159"/>
      <c r="H278" s="150"/>
      <c r="I278" s="150"/>
      <c r="J278" s="150"/>
      <c r="K278" s="150"/>
      <c r="L278" s="150"/>
      <c r="M278" s="150"/>
      <c r="N278" s="430"/>
      <c r="O278" s="431"/>
      <c r="P278" s="431"/>
      <c r="Q278" s="160"/>
      <c r="R278" s="160"/>
      <c r="S278" s="160"/>
      <c r="T278" s="255" t="str">
        <f t="shared" si="78"/>
        <v/>
      </c>
      <c r="U278" s="152"/>
      <c r="V278" s="154"/>
      <c r="W278" s="254" t="str">
        <f>IF(V278="","",VLOOKUP(V278,'Overview - Financial Statement'!$A$46:$B$60,2,FALSE))</f>
        <v/>
      </c>
      <c r="X278" s="255" t="str">
        <f t="shared" si="79"/>
        <v/>
      </c>
      <c r="Y278" s="153"/>
      <c r="Z278" s="238">
        <f t="shared" si="80"/>
        <v>0</v>
      </c>
      <c r="AA278" s="193" t="s">
        <v>44</v>
      </c>
      <c r="AB278" s="173"/>
      <c r="AC278" s="193" t="str">
        <f t="shared" si="81"/>
        <v/>
      </c>
      <c r="AD278" s="187" t="str">
        <f t="shared" si="82"/>
        <v/>
      </c>
      <c r="AE278" s="187" t="str">
        <f>IF(S278&gt;0,(VLOOKUP(N278,ISO!$B$4:$D$43,3,FALSE)),"")</f>
        <v/>
      </c>
      <c r="AF278" s="187" t="str">
        <f t="shared" si="83"/>
        <v/>
      </c>
      <c r="AG278" s="187" t="str">
        <f>IF(R278&gt;0,(VLOOKUP(N278,ISO!$B$4:$D$43,2,FALSE)),"")</f>
        <v/>
      </c>
      <c r="AH278" s="193" t="str">
        <f t="shared" si="84"/>
        <v/>
      </c>
      <c r="AI278" s="397" t="str">
        <f t="shared" si="85"/>
        <v/>
      </c>
      <c r="AJ278" s="257" t="str">
        <f t="shared" si="86"/>
        <v/>
      </c>
      <c r="AK278" s="257" t="str">
        <f t="shared" si="87"/>
        <v/>
      </c>
      <c r="AL278" s="193" t="str">
        <f t="shared" si="88"/>
        <v>CHECK DATES</v>
      </c>
      <c r="AM278" s="257" t="str">
        <f t="shared" si="89"/>
        <v/>
      </c>
      <c r="AN278" s="288">
        <f t="shared" si="90"/>
        <v>0</v>
      </c>
      <c r="AO278" s="286">
        <v>0</v>
      </c>
      <c r="AP278" s="257">
        <f t="shared" si="91"/>
        <v>0</v>
      </c>
      <c r="AQ278" s="257" t="str">
        <f t="shared" si="92"/>
        <v/>
      </c>
      <c r="AR278" s="257">
        <f t="shared" si="93"/>
        <v>0</v>
      </c>
    </row>
    <row r="279" spans="1:44" x14ac:dyDescent="0.3">
      <c r="A279" s="287">
        <v>266</v>
      </c>
      <c r="B279" s="150"/>
      <c r="C279" s="152"/>
      <c r="D279" s="159"/>
      <c r="E279" s="337"/>
      <c r="F279" s="343" t="str">
        <f>IF(E279="","",LOOKUP(E279,'Work Programme'!$A$8:$A$207,'Work Programme'!$B$8:$B$207))</f>
        <v/>
      </c>
      <c r="G279" s="159"/>
      <c r="H279" s="150"/>
      <c r="I279" s="150"/>
      <c r="J279" s="150"/>
      <c r="K279" s="150"/>
      <c r="L279" s="150"/>
      <c r="M279" s="150"/>
      <c r="N279" s="430"/>
      <c r="O279" s="431"/>
      <c r="P279" s="431"/>
      <c r="Q279" s="160"/>
      <c r="R279" s="160"/>
      <c r="S279" s="160"/>
      <c r="T279" s="255" t="str">
        <f t="shared" si="78"/>
        <v/>
      </c>
      <c r="U279" s="152"/>
      <c r="V279" s="154"/>
      <c r="W279" s="254" t="str">
        <f>IF(V279="","",VLOOKUP(V279,'Overview - Financial Statement'!$A$46:$B$60,2,FALSE))</f>
        <v/>
      </c>
      <c r="X279" s="255" t="str">
        <f t="shared" si="79"/>
        <v/>
      </c>
      <c r="Y279" s="153"/>
      <c r="Z279" s="238">
        <f t="shared" si="80"/>
        <v>0</v>
      </c>
      <c r="AA279" s="193" t="s">
        <v>44</v>
      </c>
      <c r="AB279" s="173"/>
      <c r="AC279" s="193" t="str">
        <f t="shared" si="81"/>
        <v/>
      </c>
      <c r="AD279" s="187" t="str">
        <f t="shared" si="82"/>
        <v/>
      </c>
      <c r="AE279" s="187" t="str">
        <f>IF(S279&gt;0,(VLOOKUP(N279,ISO!$B$4:$D$43,3,FALSE)),"")</f>
        <v/>
      </c>
      <c r="AF279" s="187" t="str">
        <f t="shared" si="83"/>
        <v/>
      </c>
      <c r="AG279" s="187" t="str">
        <f>IF(R279&gt;0,(VLOOKUP(N279,ISO!$B$4:$D$43,2,FALSE)),"")</f>
        <v/>
      </c>
      <c r="AH279" s="193" t="str">
        <f t="shared" si="84"/>
        <v/>
      </c>
      <c r="AI279" s="397" t="str">
        <f t="shared" si="85"/>
        <v/>
      </c>
      <c r="AJ279" s="257" t="str">
        <f t="shared" si="86"/>
        <v/>
      </c>
      <c r="AK279" s="257" t="str">
        <f t="shared" si="87"/>
        <v/>
      </c>
      <c r="AL279" s="193" t="str">
        <f t="shared" si="88"/>
        <v>CHECK DATES</v>
      </c>
      <c r="AM279" s="257" t="str">
        <f t="shared" si="89"/>
        <v/>
      </c>
      <c r="AN279" s="288">
        <f t="shared" si="90"/>
        <v>0</v>
      </c>
      <c r="AO279" s="286">
        <v>0</v>
      </c>
      <c r="AP279" s="257">
        <f t="shared" si="91"/>
        <v>0</v>
      </c>
      <c r="AQ279" s="257" t="str">
        <f t="shared" si="92"/>
        <v/>
      </c>
      <c r="AR279" s="257">
        <f t="shared" si="93"/>
        <v>0</v>
      </c>
    </row>
    <row r="280" spans="1:44" x14ac:dyDescent="0.3">
      <c r="A280" s="287">
        <v>267</v>
      </c>
      <c r="B280" s="150"/>
      <c r="C280" s="152"/>
      <c r="D280" s="159"/>
      <c r="E280" s="337"/>
      <c r="F280" s="343" t="str">
        <f>IF(E280="","",LOOKUP(E280,'Work Programme'!$A$8:$A$207,'Work Programme'!$B$8:$B$207))</f>
        <v/>
      </c>
      <c r="G280" s="159"/>
      <c r="H280" s="150"/>
      <c r="I280" s="150"/>
      <c r="J280" s="150"/>
      <c r="K280" s="150"/>
      <c r="L280" s="150"/>
      <c r="M280" s="150"/>
      <c r="N280" s="430"/>
      <c r="O280" s="431"/>
      <c r="P280" s="431"/>
      <c r="Q280" s="160"/>
      <c r="R280" s="160"/>
      <c r="S280" s="160"/>
      <c r="T280" s="255" t="str">
        <f t="shared" si="78"/>
        <v/>
      </c>
      <c r="U280" s="152"/>
      <c r="V280" s="154"/>
      <c r="W280" s="254" t="str">
        <f>IF(V280="","",VLOOKUP(V280,'Overview - Financial Statement'!$A$46:$B$60,2,FALSE))</f>
        <v/>
      </c>
      <c r="X280" s="255" t="str">
        <f t="shared" si="79"/>
        <v/>
      </c>
      <c r="Y280" s="153"/>
      <c r="Z280" s="238">
        <f t="shared" si="80"/>
        <v>0</v>
      </c>
      <c r="AA280" s="193" t="s">
        <v>44</v>
      </c>
      <c r="AB280" s="173"/>
      <c r="AC280" s="193" t="str">
        <f t="shared" si="81"/>
        <v/>
      </c>
      <c r="AD280" s="187" t="str">
        <f t="shared" si="82"/>
        <v/>
      </c>
      <c r="AE280" s="187" t="str">
        <f>IF(S280&gt;0,(VLOOKUP(N280,ISO!$B$4:$D$43,3,FALSE)),"")</f>
        <v/>
      </c>
      <c r="AF280" s="187" t="str">
        <f t="shared" si="83"/>
        <v/>
      </c>
      <c r="AG280" s="187" t="str">
        <f>IF(R280&gt;0,(VLOOKUP(N280,ISO!$B$4:$D$43,2,FALSE)),"")</f>
        <v/>
      </c>
      <c r="AH280" s="193" t="str">
        <f t="shared" si="84"/>
        <v/>
      </c>
      <c r="AI280" s="397" t="str">
        <f t="shared" si="85"/>
        <v/>
      </c>
      <c r="AJ280" s="257" t="str">
        <f t="shared" si="86"/>
        <v/>
      </c>
      <c r="AK280" s="257" t="str">
        <f t="shared" si="87"/>
        <v/>
      </c>
      <c r="AL280" s="193" t="str">
        <f t="shared" si="88"/>
        <v>CHECK DATES</v>
      </c>
      <c r="AM280" s="257" t="str">
        <f t="shared" si="89"/>
        <v/>
      </c>
      <c r="AN280" s="288">
        <f t="shared" si="90"/>
        <v>0</v>
      </c>
      <c r="AO280" s="286">
        <v>0</v>
      </c>
      <c r="AP280" s="257">
        <f t="shared" si="91"/>
        <v>0</v>
      </c>
      <c r="AQ280" s="257" t="str">
        <f t="shared" si="92"/>
        <v/>
      </c>
      <c r="AR280" s="257">
        <f t="shared" si="93"/>
        <v>0</v>
      </c>
    </row>
    <row r="281" spans="1:44" x14ac:dyDescent="0.3">
      <c r="A281" s="287">
        <v>268</v>
      </c>
      <c r="B281" s="150"/>
      <c r="C281" s="152"/>
      <c r="D281" s="159"/>
      <c r="E281" s="337"/>
      <c r="F281" s="343" t="str">
        <f>IF(E281="","",LOOKUP(E281,'Work Programme'!$A$8:$A$207,'Work Programme'!$B$8:$B$207))</f>
        <v/>
      </c>
      <c r="G281" s="159"/>
      <c r="H281" s="150"/>
      <c r="I281" s="150"/>
      <c r="J281" s="150"/>
      <c r="K281" s="150"/>
      <c r="L281" s="150"/>
      <c r="M281" s="150"/>
      <c r="N281" s="430"/>
      <c r="O281" s="431"/>
      <c r="P281" s="431"/>
      <c r="Q281" s="160"/>
      <c r="R281" s="160"/>
      <c r="S281" s="160"/>
      <c r="T281" s="255" t="str">
        <f t="shared" si="78"/>
        <v/>
      </c>
      <c r="U281" s="152"/>
      <c r="V281" s="154"/>
      <c r="W281" s="254" t="str">
        <f>IF(V281="","",VLOOKUP(V281,'Overview - Financial Statement'!$A$46:$B$60,2,FALSE))</f>
        <v/>
      </c>
      <c r="X281" s="255" t="str">
        <f t="shared" si="79"/>
        <v/>
      </c>
      <c r="Y281" s="153"/>
      <c r="Z281" s="238">
        <f t="shared" si="80"/>
        <v>0</v>
      </c>
      <c r="AA281" s="193" t="s">
        <v>44</v>
      </c>
      <c r="AB281" s="173"/>
      <c r="AC281" s="193" t="str">
        <f t="shared" si="81"/>
        <v/>
      </c>
      <c r="AD281" s="187" t="str">
        <f t="shared" si="82"/>
        <v/>
      </c>
      <c r="AE281" s="187" t="str">
        <f>IF(S281&gt;0,(VLOOKUP(N281,ISO!$B$4:$D$43,3,FALSE)),"")</f>
        <v/>
      </c>
      <c r="AF281" s="187" t="str">
        <f t="shared" si="83"/>
        <v/>
      </c>
      <c r="AG281" s="187" t="str">
        <f>IF(R281&gt;0,(VLOOKUP(N281,ISO!$B$4:$D$43,2,FALSE)),"")</f>
        <v/>
      </c>
      <c r="AH281" s="193" t="str">
        <f t="shared" si="84"/>
        <v/>
      </c>
      <c r="AI281" s="397" t="str">
        <f t="shared" si="85"/>
        <v/>
      </c>
      <c r="AJ281" s="257" t="str">
        <f t="shared" si="86"/>
        <v/>
      </c>
      <c r="AK281" s="257" t="str">
        <f t="shared" si="87"/>
        <v/>
      </c>
      <c r="AL281" s="193" t="str">
        <f t="shared" si="88"/>
        <v>CHECK DATES</v>
      </c>
      <c r="AM281" s="257" t="str">
        <f t="shared" si="89"/>
        <v/>
      </c>
      <c r="AN281" s="288">
        <f t="shared" si="90"/>
        <v>0</v>
      </c>
      <c r="AO281" s="286">
        <v>0</v>
      </c>
      <c r="AP281" s="257">
        <f t="shared" si="91"/>
        <v>0</v>
      </c>
      <c r="AQ281" s="257" t="str">
        <f t="shared" si="92"/>
        <v/>
      </c>
      <c r="AR281" s="257">
        <f t="shared" si="93"/>
        <v>0</v>
      </c>
    </row>
    <row r="282" spans="1:44" x14ac:dyDescent="0.3">
      <c r="A282" s="287">
        <v>269</v>
      </c>
      <c r="B282" s="150"/>
      <c r="C282" s="152"/>
      <c r="D282" s="159"/>
      <c r="E282" s="337"/>
      <c r="F282" s="343" t="str">
        <f>IF(E282="","",LOOKUP(E282,'Work Programme'!$A$8:$A$207,'Work Programme'!$B$8:$B$207))</f>
        <v/>
      </c>
      <c r="G282" s="159"/>
      <c r="H282" s="150"/>
      <c r="I282" s="150"/>
      <c r="J282" s="150"/>
      <c r="K282" s="150"/>
      <c r="L282" s="150"/>
      <c r="M282" s="150"/>
      <c r="N282" s="430"/>
      <c r="O282" s="431"/>
      <c r="P282" s="431"/>
      <c r="Q282" s="160"/>
      <c r="R282" s="160"/>
      <c r="S282" s="160"/>
      <c r="T282" s="255" t="str">
        <f t="shared" si="78"/>
        <v/>
      </c>
      <c r="U282" s="152"/>
      <c r="V282" s="154"/>
      <c r="W282" s="254" t="str">
        <f>IF(V282="","",VLOOKUP(V282,'Overview - Financial Statement'!$A$46:$B$60,2,FALSE))</f>
        <v/>
      </c>
      <c r="X282" s="255" t="str">
        <f t="shared" si="79"/>
        <v/>
      </c>
      <c r="Y282" s="153"/>
      <c r="Z282" s="238">
        <f t="shared" si="80"/>
        <v>0</v>
      </c>
      <c r="AA282" s="193" t="s">
        <v>44</v>
      </c>
      <c r="AB282" s="173"/>
      <c r="AC282" s="193" t="str">
        <f t="shared" si="81"/>
        <v/>
      </c>
      <c r="AD282" s="187" t="str">
        <f t="shared" si="82"/>
        <v/>
      </c>
      <c r="AE282" s="187" t="str">
        <f>IF(S282&gt;0,(VLOOKUP(N282,ISO!$B$4:$D$43,3,FALSE)),"")</f>
        <v/>
      </c>
      <c r="AF282" s="187" t="str">
        <f t="shared" si="83"/>
        <v/>
      </c>
      <c r="AG282" s="187" t="str">
        <f>IF(R282&gt;0,(VLOOKUP(N282,ISO!$B$4:$D$43,2,FALSE)),"")</f>
        <v/>
      </c>
      <c r="AH282" s="193" t="str">
        <f t="shared" si="84"/>
        <v/>
      </c>
      <c r="AI282" s="397" t="str">
        <f t="shared" si="85"/>
        <v/>
      </c>
      <c r="AJ282" s="257" t="str">
        <f t="shared" si="86"/>
        <v/>
      </c>
      <c r="AK282" s="257" t="str">
        <f t="shared" si="87"/>
        <v/>
      </c>
      <c r="AL282" s="193" t="str">
        <f t="shared" si="88"/>
        <v>CHECK DATES</v>
      </c>
      <c r="AM282" s="257" t="str">
        <f t="shared" si="89"/>
        <v/>
      </c>
      <c r="AN282" s="288">
        <f t="shared" si="90"/>
        <v>0</v>
      </c>
      <c r="AO282" s="286">
        <v>0</v>
      </c>
      <c r="AP282" s="257">
        <f t="shared" si="91"/>
        <v>0</v>
      </c>
      <c r="AQ282" s="257" t="str">
        <f t="shared" si="92"/>
        <v/>
      </c>
      <c r="AR282" s="257">
        <f t="shared" si="93"/>
        <v>0</v>
      </c>
    </row>
    <row r="283" spans="1:44" x14ac:dyDescent="0.3">
      <c r="A283" s="287">
        <v>270</v>
      </c>
      <c r="B283" s="150"/>
      <c r="C283" s="152"/>
      <c r="D283" s="159"/>
      <c r="E283" s="337"/>
      <c r="F283" s="343" t="str">
        <f>IF(E283="","",LOOKUP(E283,'Work Programme'!$A$8:$A$207,'Work Programme'!$B$8:$B$207))</f>
        <v/>
      </c>
      <c r="G283" s="159"/>
      <c r="H283" s="150"/>
      <c r="I283" s="150"/>
      <c r="J283" s="150"/>
      <c r="K283" s="150"/>
      <c r="L283" s="150"/>
      <c r="M283" s="150"/>
      <c r="N283" s="430"/>
      <c r="O283" s="431"/>
      <c r="P283" s="431"/>
      <c r="Q283" s="160"/>
      <c r="R283" s="160"/>
      <c r="S283" s="160"/>
      <c r="T283" s="255" t="str">
        <f t="shared" si="78"/>
        <v/>
      </c>
      <c r="U283" s="152"/>
      <c r="V283" s="154"/>
      <c r="W283" s="254" t="str">
        <f>IF(V283="","",VLOOKUP(V283,'Overview - Financial Statement'!$A$46:$B$60,2,FALSE))</f>
        <v/>
      </c>
      <c r="X283" s="255" t="str">
        <f t="shared" si="79"/>
        <v/>
      </c>
      <c r="Y283" s="153"/>
      <c r="Z283" s="238">
        <f t="shared" si="80"/>
        <v>0</v>
      </c>
      <c r="AA283" s="193" t="s">
        <v>44</v>
      </c>
      <c r="AB283" s="173"/>
      <c r="AC283" s="193" t="str">
        <f t="shared" si="81"/>
        <v/>
      </c>
      <c r="AD283" s="187" t="str">
        <f t="shared" si="82"/>
        <v/>
      </c>
      <c r="AE283" s="187" t="str">
        <f>IF(S283&gt;0,(VLOOKUP(N283,ISO!$B$4:$D$43,3,FALSE)),"")</f>
        <v/>
      </c>
      <c r="AF283" s="187" t="str">
        <f t="shared" si="83"/>
        <v/>
      </c>
      <c r="AG283" s="187" t="str">
        <f>IF(R283&gt;0,(VLOOKUP(N283,ISO!$B$4:$D$43,2,FALSE)),"")</f>
        <v/>
      </c>
      <c r="AH283" s="193" t="str">
        <f t="shared" si="84"/>
        <v/>
      </c>
      <c r="AI283" s="397" t="str">
        <f t="shared" si="85"/>
        <v/>
      </c>
      <c r="AJ283" s="257" t="str">
        <f t="shared" si="86"/>
        <v/>
      </c>
      <c r="AK283" s="257" t="str">
        <f t="shared" si="87"/>
        <v/>
      </c>
      <c r="AL283" s="193" t="str">
        <f t="shared" si="88"/>
        <v>CHECK DATES</v>
      </c>
      <c r="AM283" s="257" t="str">
        <f t="shared" si="89"/>
        <v/>
      </c>
      <c r="AN283" s="288">
        <f t="shared" si="90"/>
        <v>0</v>
      </c>
      <c r="AO283" s="286">
        <v>0</v>
      </c>
      <c r="AP283" s="257">
        <f t="shared" si="91"/>
        <v>0</v>
      </c>
      <c r="AQ283" s="257" t="str">
        <f t="shared" si="92"/>
        <v/>
      </c>
      <c r="AR283" s="257">
        <f t="shared" si="93"/>
        <v>0</v>
      </c>
    </row>
    <row r="284" spans="1:44" x14ac:dyDescent="0.3">
      <c r="A284" s="287">
        <v>271</v>
      </c>
      <c r="B284" s="150"/>
      <c r="C284" s="152"/>
      <c r="D284" s="159"/>
      <c r="E284" s="337"/>
      <c r="F284" s="343" t="str">
        <f>IF(E284="","",LOOKUP(E284,'Work Programme'!$A$8:$A$207,'Work Programme'!$B$8:$B$207))</f>
        <v/>
      </c>
      <c r="G284" s="159"/>
      <c r="H284" s="150"/>
      <c r="I284" s="150"/>
      <c r="J284" s="150"/>
      <c r="K284" s="150"/>
      <c r="L284" s="150"/>
      <c r="M284" s="150"/>
      <c r="N284" s="430"/>
      <c r="O284" s="431"/>
      <c r="P284" s="431"/>
      <c r="Q284" s="160"/>
      <c r="R284" s="160"/>
      <c r="S284" s="160"/>
      <c r="T284" s="255" t="str">
        <f t="shared" si="78"/>
        <v/>
      </c>
      <c r="U284" s="152"/>
      <c r="V284" s="154"/>
      <c r="W284" s="254" t="str">
        <f>IF(V284="","",VLOOKUP(V284,'Overview - Financial Statement'!$A$46:$B$60,2,FALSE))</f>
        <v/>
      </c>
      <c r="X284" s="255" t="str">
        <f t="shared" si="79"/>
        <v/>
      </c>
      <c r="Y284" s="153"/>
      <c r="Z284" s="238">
        <f t="shared" si="80"/>
        <v>0</v>
      </c>
      <c r="AA284" s="193" t="s">
        <v>44</v>
      </c>
      <c r="AB284" s="173"/>
      <c r="AC284" s="193" t="str">
        <f t="shared" si="81"/>
        <v/>
      </c>
      <c r="AD284" s="187" t="str">
        <f t="shared" si="82"/>
        <v/>
      </c>
      <c r="AE284" s="187" t="str">
        <f>IF(S284&gt;0,(VLOOKUP(N284,ISO!$B$4:$D$43,3,FALSE)),"")</f>
        <v/>
      </c>
      <c r="AF284" s="187" t="str">
        <f t="shared" si="83"/>
        <v/>
      </c>
      <c r="AG284" s="187" t="str">
        <f>IF(R284&gt;0,(VLOOKUP(N284,ISO!$B$4:$D$43,2,FALSE)),"")</f>
        <v/>
      </c>
      <c r="AH284" s="193" t="str">
        <f t="shared" si="84"/>
        <v/>
      </c>
      <c r="AI284" s="397" t="str">
        <f t="shared" si="85"/>
        <v/>
      </c>
      <c r="AJ284" s="257" t="str">
        <f t="shared" si="86"/>
        <v/>
      </c>
      <c r="AK284" s="257" t="str">
        <f t="shared" si="87"/>
        <v/>
      </c>
      <c r="AL284" s="193" t="str">
        <f t="shared" si="88"/>
        <v>CHECK DATES</v>
      </c>
      <c r="AM284" s="257" t="str">
        <f t="shared" si="89"/>
        <v/>
      </c>
      <c r="AN284" s="288">
        <f t="shared" si="90"/>
        <v>0</v>
      </c>
      <c r="AO284" s="286">
        <v>0</v>
      </c>
      <c r="AP284" s="257">
        <f t="shared" si="91"/>
        <v>0</v>
      </c>
      <c r="AQ284" s="257" t="str">
        <f t="shared" si="92"/>
        <v/>
      </c>
      <c r="AR284" s="257">
        <f t="shared" si="93"/>
        <v>0</v>
      </c>
    </row>
    <row r="285" spans="1:44" x14ac:dyDescent="0.3">
      <c r="A285" s="287">
        <v>272</v>
      </c>
      <c r="B285" s="150"/>
      <c r="C285" s="152"/>
      <c r="D285" s="159"/>
      <c r="E285" s="337"/>
      <c r="F285" s="343" t="str">
        <f>IF(E285="","",LOOKUP(E285,'Work Programme'!$A$8:$A$207,'Work Programme'!$B$8:$B$207))</f>
        <v/>
      </c>
      <c r="G285" s="159"/>
      <c r="H285" s="150"/>
      <c r="I285" s="150"/>
      <c r="J285" s="150"/>
      <c r="K285" s="150"/>
      <c r="L285" s="150"/>
      <c r="M285" s="150"/>
      <c r="N285" s="430"/>
      <c r="O285" s="431"/>
      <c r="P285" s="431"/>
      <c r="Q285" s="160"/>
      <c r="R285" s="160"/>
      <c r="S285" s="160"/>
      <c r="T285" s="255" t="str">
        <f t="shared" si="78"/>
        <v/>
      </c>
      <c r="U285" s="152"/>
      <c r="V285" s="154"/>
      <c r="W285" s="254" t="str">
        <f>IF(V285="","",VLOOKUP(V285,'Overview - Financial Statement'!$A$46:$B$60,2,FALSE))</f>
        <v/>
      </c>
      <c r="X285" s="255" t="str">
        <f t="shared" si="79"/>
        <v/>
      </c>
      <c r="Y285" s="153"/>
      <c r="Z285" s="238">
        <f t="shared" si="80"/>
        <v>0</v>
      </c>
      <c r="AA285" s="193" t="s">
        <v>44</v>
      </c>
      <c r="AB285" s="173"/>
      <c r="AC285" s="193" t="str">
        <f t="shared" si="81"/>
        <v/>
      </c>
      <c r="AD285" s="187" t="str">
        <f t="shared" si="82"/>
        <v/>
      </c>
      <c r="AE285" s="187" t="str">
        <f>IF(S285&gt;0,(VLOOKUP(N285,ISO!$B$4:$D$43,3,FALSE)),"")</f>
        <v/>
      </c>
      <c r="AF285" s="187" t="str">
        <f t="shared" si="83"/>
        <v/>
      </c>
      <c r="AG285" s="187" t="str">
        <f>IF(R285&gt;0,(VLOOKUP(N285,ISO!$B$4:$D$43,2,FALSE)),"")</f>
        <v/>
      </c>
      <c r="AH285" s="193" t="str">
        <f t="shared" si="84"/>
        <v/>
      </c>
      <c r="AI285" s="397" t="str">
        <f t="shared" si="85"/>
        <v/>
      </c>
      <c r="AJ285" s="257" t="str">
        <f t="shared" si="86"/>
        <v/>
      </c>
      <c r="AK285" s="257" t="str">
        <f t="shared" si="87"/>
        <v/>
      </c>
      <c r="AL285" s="193" t="str">
        <f t="shared" si="88"/>
        <v>CHECK DATES</v>
      </c>
      <c r="AM285" s="257" t="str">
        <f t="shared" si="89"/>
        <v/>
      </c>
      <c r="AN285" s="288">
        <f t="shared" si="90"/>
        <v>0</v>
      </c>
      <c r="AO285" s="286">
        <v>0</v>
      </c>
      <c r="AP285" s="257">
        <f t="shared" si="91"/>
        <v>0</v>
      </c>
      <c r="AQ285" s="257" t="str">
        <f t="shared" si="92"/>
        <v/>
      </c>
      <c r="AR285" s="257">
        <f t="shared" si="93"/>
        <v>0</v>
      </c>
    </row>
    <row r="286" spans="1:44" x14ac:dyDescent="0.3">
      <c r="A286" s="287">
        <v>273</v>
      </c>
      <c r="B286" s="150"/>
      <c r="C286" s="152"/>
      <c r="D286" s="159"/>
      <c r="E286" s="337"/>
      <c r="F286" s="343" t="str">
        <f>IF(E286="","",LOOKUP(E286,'Work Programme'!$A$8:$A$207,'Work Programme'!$B$8:$B$207))</f>
        <v/>
      </c>
      <c r="G286" s="159"/>
      <c r="H286" s="150"/>
      <c r="I286" s="150"/>
      <c r="J286" s="150"/>
      <c r="K286" s="150"/>
      <c r="L286" s="150"/>
      <c r="M286" s="150"/>
      <c r="N286" s="430"/>
      <c r="O286" s="431"/>
      <c r="P286" s="431"/>
      <c r="Q286" s="160"/>
      <c r="R286" s="160"/>
      <c r="S286" s="160"/>
      <c r="T286" s="255" t="str">
        <f t="shared" si="78"/>
        <v/>
      </c>
      <c r="U286" s="152"/>
      <c r="V286" s="154"/>
      <c r="W286" s="254" t="str">
        <f>IF(V286="","",VLOOKUP(V286,'Overview - Financial Statement'!$A$46:$B$60,2,FALSE))</f>
        <v/>
      </c>
      <c r="X286" s="255" t="str">
        <f t="shared" si="79"/>
        <v/>
      </c>
      <c r="Y286" s="153"/>
      <c r="Z286" s="238">
        <f t="shared" si="80"/>
        <v>0</v>
      </c>
      <c r="AA286" s="193" t="s">
        <v>44</v>
      </c>
      <c r="AB286" s="173"/>
      <c r="AC286" s="193" t="str">
        <f t="shared" si="81"/>
        <v/>
      </c>
      <c r="AD286" s="187" t="str">
        <f t="shared" si="82"/>
        <v/>
      </c>
      <c r="AE286" s="187" t="str">
        <f>IF(S286&gt;0,(VLOOKUP(N286,ISO!$B$4:$D$43,3,FALSE)),"")</f>
        <v/>
      </c>
      <c r="AF286" s="187" t="str">
        <f t="shared" si="83"/>
        <v/>
      </c>
      <c r="AG286" s="187" t="str">
        <f>IF(R286&gt;0,(VLOOKUP(N286,ISO!$B$4:$D$43,2,FALSE)),"")</f>
        <v/>
      </c>
      <c r="AH286" s="193" t="str">
        <f t="shared" si="84"/>
        <v/>
      </c>
      <c r="AI286" s="397" t="str">
        <f t="shared" si="85"/>
        <v/>
      </c>
      <c r="AJ286" s="257" t="str">
        <f t="shared" si="86"/>
        <v/>
      </c>
      <c r="AK286" s="257" t="str">
        <f t="shared" si="87"/>
        <v/>
      </c>
      <c r="AL286" s="193" t="str">
        <f t="shared" si="88"/>
        <v>CHECK DATES</v>
      </c>
      <c r="AM286" s="257" t="str">
        <f t="shared" si="89"/>
        <v/>
      </c>
      <c r="AN286" s="288">
        <f t="shared" si="90"/>
        <v>0</v>
      </c>
      <c r="AO286" s="286">
        <v>0</v>
      </c>
      <c r="AP286" s="257">
        <f t="shared" si="91"/>
        <v>0</v>
      </c>
      <c r="AQ286" s="257" t="str">
        <f t="shared" si="92"/>
        <v/>
      </c>
      <c r="AR286" s="257">
        <f t="shared" si="93"/>
        <v>0</v>
      </c>
    </row>
    <row r="287" spans="1:44" x14ac:dyDescent="0.3">
      <c r="A287" s="287">
        <v>274</v>
      </c>
      <c r="B287" s="150"/>
      <c r="C287" s="152"/>
      <c r="D287" s="159"/>
      <c r="E287" s="337"/>
      <c r="F287" s="343" t="str">
        <f>IF(E287="","",LOOKUP(E287,'Work Programme'!$A$8:$A$207,'Work Programme'!$B$8:$B$207))</f>
        <v/>
      </c>
      <c r="G287" s="159"/>
      <c r="H287" s="150"/>
      <c r="I287" s="150"/>
      <c r="J287" s="150"/>
      <c r="K287" s="150"/>
      <c r="L287" s="150"/>
      <c r="M287" s="150"/>
      <c r="N287" s="430"/>
      <c r="O287" s="431"/>
      <c r="P287" s="431"/>
      <c r="Q287" s="160"/>
      <c r="R287" s="160"/>
      <c r="S287" s="160"/>
      <c r="T287" s="255" t="str">
        <f t="shared" si="78"/>
        <v/>
      </c>
      <c r="U287" s="152"/>
      <c r="V287" s="154"/>
      <c r="W287" s="254" t="str">
        <f>IF(V287="","",VLOOKUP(V287,'Overview - Financial Statement'!$A$46:$B$60,2,FALSE))</f>
        <v/>
      </c>
      <c r="X287" s="255" t="str">
        <f t="shared" si="79"/>
        <v/>
      </c>
      <c r="Y287" s="153"/>
      <c r="Z287" s="238">
        <f t="shared" si="80"/>
        <v>0</v>
      </c>
      <c r="AA287" s="193" t="s">
        <v>44</v>
      </c>
      <c r="AB287" s="173"/>
      <c r="AC287" s="193" t="str">
        <f t="shared" si="81"/>
        <v/>
      </c>
      <c r="AD287" s="187" t="str">
        <f t="shared" si="82"/>
        <v/>
      </c>
      <c r="AE287" s="187" t="str">
        <f>IF(S287&gt;0,(VLOOKUP(N287,ISO!$B$4:$D$43,3,FALSE)),"")</f>
        <v/>
      </c>
      <c r="AF287" s="187" t="str">
        <f t="shared" si="83"/>
        <v/>
      </c>
      <c r="AG287" s="187" t="str">
        <f>IF(R287&gt;0,(VLOOKUP(N287,ISO!$B$4:$D$43,2,FALSE)),"")</f>
        <v/>
      </c>
      <c r="AH287" s="193" t="str">
        <f t="shared" si="84"/>
        <v/>
      </c>
      <c r="AI287" s="397" t="str">
        <f t="shared" si="85"/>
        <v/>
      </c>
      <c r="AJ287" s="257" t="str">
        <f t="shared" si="86"/>
        <v/>
      </c>
      <c r="AK287" s="257" t="str">
        <f t="shared" si="87"/>
        <v/>
      </c>
      <c r="AL287" s="193" t="str">
        <f t="shared" si="88"/>
        <v>CHECK DATES</v>
      </c>
      <c r="AM287" s="257" t="str">
        <f t="shared" si="89"/>
        <v/>
      </c>
      <c r="AN287" s="288">
        <f t="shared" si="90"/>
        <v>0</v>
      </c>
      <c r="AO287" s="286">
        <v>0</v>
      </c>
      <c r="AP287" s="257">
        <f t="shared" si="91"/>
        <v>0</v>
      </c>
      <c r="AQ287" s="257" t="str">
        <f t="shared" si="92"/>
        <v/>
      </c>
      <c r="AR287" s="257">
        <f t="shared" si="93"/>
        <v>0</v>
      </c>
    </row>
    <row r="288" spans="1:44" x14ac:dyDescent="0.3">
      <c r="A288" s="287">
        <v>275</v>
      </c>
      <c r="B288" s="150"/>
      <c r="C288" s="152"/>
      <c r="D288" s="159"/>
      <c r="E288" s="337"/>
      <c r="F288" s="343" t="str">
        <f>IF(E288="","",LOOKUP(E288,'Work Programme'!$A$8:$A$207,'Work Programme'!$B$8:$B$207))</f>
        <v/>
      </c>
      <c r="G288" s="159"/>
      <c r="H288" s="150"/>
      <c r="I288" s="150"/>
      <c r="J288" s="150"/>
      <c r="K288" s="150"/>
      <c r="L288" s="150"/>
      <c r="M288" s="150"/>
      <c r="N288" s="430"/>
      <c r="O288" s="431"/>
      <c r="P288" s="431"/>
      <c r="Q288" s="160"/>
      <c r="R288" s="160"/>
      <c r="S288" s="160"/>
      <c r="T288" s="255" t="str">
        <f t="shared" si="78"/>
        <v/>
      </c>
      <c r="U288" s="152"/>
      <c r="V288" s="154"/>
      <c r="W288" s="254" t="str">
        <f>IF(V288="","",VLOOKUP(V288,'Overview - Financial Statement'!$A$46:$B$60,2,FALSE))</f>
        <v/>
      </c>
      <c r="X288" s="255" t="str">
        <f t="shared" si="79"/>
        <v/>
      </c>
      <c r="Y288" s="153"/>
      <c r="Z288" s="238">
        <f t="shared" si="80"/>
        <v>0</v>
      </c>
      <c r="AA288" s="193" t="s">
        <v>44</v>
      </c>
      <c r="AB288" s="173"/>
      <c r="AC288" s="193" t="str">
        <f t="shared" si="81"/>
        <v/>
      </c>
      <c r="AD288" s="187" t="str">
        <f t="shared" si="82"/>
        <v/>
      </c>
      <c r="AE288" s="187" t="str">
        <f>IF(S288&gt;0,(VLOOKUP(N288,ISO!$B$4:$D$43,3,FALSE)),"")</f>
        <v/>
      </c>
      <c r="AF288" s="187" t="str">
        <f t="shared" si="83"/>
        <v/>
      </c>
      <c r="AG288" s="187" t="str">
        <f>IF(R288&gt;0,(VLOOKUP(N288,ISO!$B$4:$D$43,2,FALSE)),"")</f>
        <v/>
      </c>
      <c r="AH288" s="193" t="str">
        <f t="shared" si="84"/>
        <v/>
      </c>
      <c r="AI288" s="397" t="str">
        <f t="shared" si="85"/>
        <v/>
      </c>
      <c r="AJ288" s="257" t="str">
        <f t="shared" si="86"/>
        <v/>
      </c>
      <c r="AK288" s="257" t="str">
        <f t="shared" si="87"/>
        <v/>
      </c>
      <c r="AL288" s="193" t="str">
        <f t="shared" si="88"/>
        <v>CHECK DATES</v>
      </c>
      <c r="AM288" s="257" t="str">
        <f t="shared" si="89"/>
        <v/>
      </c>
      <c r="AN288" s="288">
        <f t="shared" si="90"/>
        <v>0</v>
      </c>
      <c r="AO288" s="286">
        <v>0</v>
      </c>
      <c r="AP288" s="257">
        <f t="shared" si="91"/>
        <v>0</v>
      </c>
      <c r="AQ288" s="257" t="str">
        <f t="shared" si="92"/>
        <v/>
      </c>
      <c r="AR288" s="257">
        <f t="shared" si="93"/>
        <v>0</v>
      </c>
    </row>
    <row r="289" spans="1:44" x14ac:dyDescent="0.3">
      <c r="A289" s="287">
        <v>276</v>
      </c>
      <c r="B289" s="150"/>
      <c r="C289" s="152"/>
      <c r="D289" s="159"/>
      <c r="E289" s="337"/>
      <c r="F289" s="343" t="str">
        <f>IF(E289="","",LOOKUP(E289,'Work Programme'!$A$8:$A$207,'Work Programme'!$B$8:$B$207))</f>
        <v/>
      </c>
      <c r="G289" s="159"/>
      <c r="H289" s="150"/>
      <c r="I289" s="150"/>
      <c r="J289" s="150"/>
      <c r="K289" s="150"/>
      <c r="L289" s="150"/>
      <c r="M289" s="150"/>
      <c r="N289" s="430"/>
      <c r="O289" s="431"/>
      <c r="P289" s="431"/>
      <c r="Q289" s="160"/>
      <c r="R289" s="160"/>
      <c r="S289" s="160"/>
      <c r="T289" s="255" t="str">
        <f t="shared" si="78"/>
        <v/>
      </c>
      <c r="U289" s="152"/>
      <c r="V289" s="154"/>
      <c r="W289" s="254" t="str">
        <f>IF(V289="","",VLOOKUP(V289,'Overview - Financial Statement'!$A$46:$B$60,2,FALSE))</f>
        <v/>
      </c>
      <c r="X289" s="255" t="str">
        <f t="shared" si="79"/>
        <v/>
      </c>
      <c r="Y289" s="153"/>
      <c r="Z289" s="238">
        <f t="shared" si="80"/>
        <v>0</v>
      </c>
      <c r="AA289" s="193" t="s">
        <v>44</v>
      </c>
      <c r="AB289" s="173"/>
      <c r="AC289" s="193" t="str">
        <f t="shared" si="81"/>
        <v/>
      </c>
      <c r="AD289" s="187" t="str">
        <f t="shared" si="82"/>
        <v/>
      </c>
      <c r="AE289" s="187" t="str">
        <f>IF(S289&gt;0,(VLOOKUP(N289,ISO!$B$4:$D$43,3,FALSE)),"")</f>
        <v/>
      </c>
      <c r="AF289" s="187" t="str">
        <f t="shared" si="83"/>
        <v/>
      </c>
      <c r="AG289" s="187" t="str">
        <f>IF(R289&gt;0,(VLOOKUP(N289,ISO!$B$4:$D$43,2,FALSE)),"")</f>
        <v/>
      </c>
      <c r="AH289" s="193" t="str">
        <f t="shared" si="84"/>
        <v/>
      </c>
      <c r="AI289" s="397" t="str">
        <f t="shared" si="85"/>
        <v/>
      </c>
      <c r="AJ289" s="257" t="str">
        <f t="shared" si="86"/>
        <v/>
      </c>
      <c r="AK289" s="257" t="str">
        <f t="shared" si="87"/>
        <v/>
      </c>
      <c r="AL289" s="193" t="str">
        <f t="shared" si="88"/>
        <v>CHECK DATES</v>
      </c>
      <c r="AM289" s="257" t="str">
        <f t="shared" si="89"/>
        <v/>
      </c>
      <c r="AN289" s="288">
        <f t="shared" si="90"/>
        <v>0</v>
      </c>
      <c r="AO289" s="286">
        <v>0</v>
      </c>
      <c r="AP289" s="257">
        <f t="shared" si="91"/>
        <v>0</v>
      </c>
      <c r="AQ289" s="257" t="str">
        <f t="shared" si="92"/>
        <v/>
      </c>
      <c r="AR289" s="257">
        <f t="shared" si="93"/>
        <v>0</v>
      </c>
    </row>
    <row r="290" spans="1:44" x14ac:dyDescent="0.3">
      <c r="A290" s="287">
        <v>277</v>
      </c>
      <c r="B290" s="150"/>
      <c r="C290" s="152"/>
      <c r="D290" s="159"/>
      <c r="E290" s="337"/>
      <c r="F290" s="343" t="str">
        <f>IF(E290="","",LOOKUP(E290,'Work Programme'!$A$8:$A$207,'Work Programme'!$B$8:$B$207))</f>
        <v/>
      </c>
      <c r="G290" s="159"/>
      <c r="H290" s="150"/>
      <c r="I290" s="150"/>
      <c r="J290" s="150"/>
      <c r="K290" s="150"/>
      <c r="L290" s="150"/>
      <c r="M290" s="150"/>
      <c r="N290" s="430"/>
      <c r="O290" s="431"/>
      <c r="P290" s="431"/>
      <c r="Q290" s="160"/>
      <c r="R290" s="160"/>
      <c r="S290" s="160"/>
      <c r="T290" s="255" t="str">
        <f t="shared" si="78"/>
        <v/>
      </c>
      <c r="U290" s="152"/>
      <c r="V290" s="154"/>
      <c r="W290" s="254" t="str">
        <f>IF(V290="","",VLOOKUP(V290,'Overview - Financial Statement'!$A$46:$B$60,2,FALSE))</f>
        <v/>
      </c>
      <c r="X290" s="255" t="str">
        <f t="shared" si="79"/>
        <v/>
      </c>
      <c r="Y290" s="153"/>
      <c r="Z290" s="238">
        <f t="shared" si="80"/>
        <v>0</v>
      </c>
      <c r="AA290" s="193" t="s">
        <v>44</v>
      </c>
      <c r="AB290" s="173"/>
      <c r="AC290" s="193" t="str">
        <f t="shared" si="81"/>
        <v/>
      </c>
      <c r="AD290" s="187" t="str">
        <f t="shared" si="82"/>
        <v/>
      </c>
      <c r="AE290" s="187" t="str">
        <f>IF(S290&gt;0,(VLOOKUP(N290,ISO!$B$4:$D$43,3,FALSE)),"")</f>
        <v/>
      </c>
      <c r="AF290" s="187" t="str">
        <f t="shared" si="83"/>
        <v/>
      </c>
      <c r="AG290" s="187" t="str">
        <f>IF(R290&gt;0,(VLOOKUP(N290,ISO!$B$4:$D$43,2,FALSE)),"")</f>
        <v/>
      </c>
      <c r="AH290" s="193" t="str">
        <f t="shared" si="84"/>
        <v/>
      </c>
      <c r="AI290" s="397" t="str">
        <f t="shared" si="85"/>
        <v/>
      </c>
      <c r="AJ290" s="257" t="str">
        <f t="shared" si="86"/>
        <v/>
      </c>
      <c r="AK290" s="257" t="str">
        <f t="shared" si="87"/>
        <v/>
      </c>
      <c r="AL290" s="193" t="str">
        <f t="shared" si="88"/>
        <v>CHECK DATES</v>
      </c>
      <c r="AM290" s="257" t="str">
        <f t="shared" si="89"/>
        <v/>
      </c>
      <c r="AN290" s="288">
        <f t="shared" si="90"/>
        <v>0</v>
      </c>
      <c r="AO290" s="286">
        <v>0</v>
      </c>
      <c r="AP290" s="257">
        <f t="shared" si="91"/>
        <v>0</v>
      </c>
      <c r="AQ290" s="257" t="str">
        <f t="shared" si="92"/>
        <v/>
      </c>
      <c r="AR290" s="257">
        <f t="shared" si="93"/>
        <v>0</v>
      </c>
    </row>
    <row r="291" spans="1:44" x14ac:dyDescent="0.3">
      <c r="A291" s="287">
        <v>278</v>
      </c>
      <c r="B291" s="150"/>
      <c r="C291" s="152"/>
      <c r="D291" s="159"/>
      <c r="E291" s="337"/>
      <c r="F291" s="343" t="str">
        <f>IF(E291="","",LOOKUP(E291,'Work Programme'!$A$8:$A$207,'Work Programme'!$B$8:$B$207))</f>
        <v/>
      </c>
      <c r="G291" s="159"/>
      <c r="H291" s="150"/>
      <c r="I291" s="150"/>
      <c r="J291" s="150"/>
      <c r="K291" s="150"/>
      <c r="L291" s="150"/>
      <c r="M291" s="150"/>
      <c r="N291" s="430"/>
      <c r="O291" s="431"/>
      <c r="P291" s="431"/>
      <c r="Q291" s="160"/>
      <c r="R291" s="160"/>
      <c r="S291" s="160"/>
      <c r="T291" s="255" t="str">
        <f t="shared" si="78"/>
        <v/>
      </c>
      <c r="U291" s="152"/>
      <c r="V291" s="154"/>
      <c r="W291" s="254" t="str">
        <f>IF(V291="","",VLOOKUP(V291,'Overview - Financial Statement'!$A$46:$B$60,2,FALSE))</f>
        <v/>
      </c>
      <c r="X291" s="255" t="str">
        <f t="shared" si="79"/>
        <v/>
      </c>
      <c r="Y291" s="153"/>
      <c r="Z291" s="238">
        <f t="shared" si="80"/>
        <v>0</v>
      </c>
      <c r="AA291" s="193" t="s">
        <v>44</v>
      </c>
      <c r="AB291" s="173"/>
      <c r="AC291" s="193" t="str">
        <f t="shared" si="81"/>
        <v/>
      </c>
      <c r="AD291" s="187" t="str">
        <f t="shared" si="82"/>
        <v/>
      </c>
      <c r="AE291" s="187" t="str">
        <f>IF(S291&gt;0,(VLOOKUP(N291,ISO!$B$4:$D$43,3,FALSE)),"")</f>
        <v/>
      </c>
      <c r="AF291" s="187" t="str">
        <f t="shared" si="83"/>
        <v/>
      </c>
      <c r="AG291" s="187" t="str">
        <f>IF(R291&gt;0,(VLOOKUP(N291,ISO!$B$4:$D$43,2,FALSE)),"")</f>
        <v/>
      </c>
      <c r="AH291" s="193" t="str">
        <f t="shared" si="84"/>
        <v/>
      </c>
      <c r="AI291" s="397" t="str">
        <f t="shared" si="85"/>
        <v/>
      </c>
      <c r="AJ291" s="257" t="str">
        <f t="shared" si="86"/>
        <v/>
      </c>
      <c r="AK291" s="257" t="str">
        <f t="shared" si="87"/>
        <v/>
      </c>
      <c r="AL291" s="193" t="str">
        <f t="shared" si="88"/>
        <v>CHECK DATES</v>
      </c>
      <c r="AM291" s="257" t="str">
        <f t="shared" si="89"/>
        <v/>
      </c>
      <c r="AN291" s="288">
        <f t="shared" si="90"/>
        <v>0</v>
      </c>
      <c r="AO291" s="286">
        <v>0</v>
      </c>
      <c r="AP291" s="257">
        <f t="shared" si="91"/>
        <v>0</v>
      </c>
      <c r="AQ291" s="257" t="str">
        <f t="shared" si="92"/>
        <v/>
      </c>
      <c r="AR291" s="257">
        <f t="shared" si="93"/>
        <v>0</v>
      </c>
    </row>
    <row r="292" spans="1:44" x14ac:dyDescent="0.3">
      <c r="A292" s="287">
        <v>279</v>
      </c>
      <c r="B292" s="150"/>
      <c r="C292" s="152"/>
      <c r="D292" s="159"/>
      <c r="E292" s="337"/>
      <c r="F292" s="343" t="str">
        <f>IF(E292="","",LOOKUP(E292,'Work Programme'!$A$8:$A$207,'Work Programme'!$B$8:$B$207))</f>
        <v/>
      </c>
      <c r="G292" s="159"/>
      <c r="H292" s="150"/>
      <c r="I292" s="150"/>
      <c r="J292" s="150"/>
      <c r="K292" s="150"/>
      <c r="L292" s="150"/>
      <c r="M292" s="150"/>
      <c r="N292" s="430"/>
      <c r="O292" s="431"/>
      <c r="P292" s="431"/>
      <c r="Q292" s="160"/>
      <c r="R292" s="160"/>
      <c r="S292" s="160"/>
      <c r="T292" s="255" t="str">
        <f t="shared" si="78"/>
        <v/>
      </c>
      <c r="U292" s="152"/>
      <c r="V292" s="154"/>
      <c r="W292" s="254" t="str">
        <f>IF(V292="","",VLOOKUP(V292,'Overview - Financial Statement'!$A$46:$B$60,2,FALSE))</f>
        <v/>
      </c>
      <c r="X292" s="255" t="str">
        <f t="shared" si="79"/>
        <v/>
      </c>
      <c r="Y292" s="153"/>
      <c r="Z292" s="238">
        <f t="shared" si="80"/>
        <v>0</v>
      </c>
      <c r="AA292" s="193" t="s">
        <v>44</v>
      </c>
      <c r="AB292" s="173"/>
      <c r="AC292" s="193" t="str">
        <f t="shared" si="81"/>
        <v/>
      </c>
      <c r="AD292" s="187" t="str">
        <f t="shared" si="82"/>
        <v/>
      </c>
      <c r="AE292" s="187" t="str">
        <f>IF(S292&gt;0,(VLOOKUP(N292,ISO!$B$4:$D$43,3,FALSE)),"")</f>
        <v/>
      </c>
      <c r="AF292" s="187" t="str">
        <f t="shared" si="83"/>
        <v/>
      </c>
      <c r="AG292" s="187" t="str">
        <f>IF(R292&gt;0,(VLOOKUP(N292,ISO!$B$4:$D$43,2,FALSE)),"")</f>
        <v/>
      </c>
      <c r="AH292" s="193" t="str">
        <f t="shared" si="84"/>
        <v/>
      </c>
      <c r="AI292" s="397" t="str">
        <f t="shared" si="85"/>
        <v/>
      </c>
      <c r="AJ292" s="257" t="str">
        <f t="shared" si="86"/>
        <v/>
      </c>
      <c r="AK292" s="257" t="str">
        <f t="shared" si="87"/>
        <v/>
      </c>
      <c r="AL292" s="193" t="str">
        <f t="shared" si="88"/>
        <v>CHECK DATES</v>
      </c>
      <c r="AM292" s="257" t="str">
        <f t="shared" si="89"/>
        <v/>
      </c>
      <c r="AN292" s="288">
        <f t="shared" si="90"/>
        <v>0</v>
      </c>
      <c r="AO292" s="286">
        <v>0</v>
      </c>
      <c r="AP292" s="257">
        <f t="shared" si="91"/>
        <v>0</v>
      </c>
      <c r="AQ292" s="257" t="str">
        <f t="shared" si="92"/>
        <v/>
      </c>
      <c r="AR292" s="257">
        <f t="shared" si="93"/>
        <v>0</v>
      </c>
    </row>
    <row r="293" spans="1:44" x14ac:dyDescent="0.3">
      <c r="A293" s="287">
        <v>280</v>
      </c>
      <c r="B293" s="150"/>
      <c r="C293" s="152"/>
      <c r="D293" s="159"/>
      <c r="E293" s="337"/>
      <c r="F293" s="343" t="str">
        <f>IF(E293="","",LOOKUP(E293,'Work Programme'!$A$8:$A$207,'Work Programme'!$B$8:$B$207))</f>
        <v/>
      </c>
      <c r="G293" s="159"/>
      <c r="H293" s="150"/>
      <c r="I293" s="150"/>
      <c r="J293" s="150"/>
      <c r="K293" s="150"/>
      <c r="L293" s="150"/>
      <c r="M293" s="150"/>
      <c r="N293" s="430"/>
      <c r="O293" s="431"/>
      <c r="P293" s="431"/>
      <c r="Q293" s="160"/>
      <c r="R293" s="160"/>
      <c r="S293" s="160"/>
      <c r="T293" s="255" t="str">
        <f t="shared" si="78"/>
        <v/>
      </c>
      <c r="U293" s="152"/>
      <c r="V293" s="154"/>
      <c r="W293" s="254" t="str">
        <f>IF(V293="","",VLOOKUP(V293,'Overview - Financial Statement'!$A$46:$B$60,2,FALSE))</f>
        <v/>
      </c>
      <c r="X293" s="255" t="str">
        <f t="shared" si="79"/>
        <v/>
      </c>
      <c r="Y293" s="153"/>
      <c r="Z293" s="238">
        <f t="shared" si="80"/>
        <v>0</v>
      </c>
      <c r="AA293" s="193" t="s">
        <v>44</v>
      </c>
      <c r="AB293" s="173"/>
      <c r="AC293" s="193" t="str">
        <f t="shared" si="81"/>
        <v/>
      </c>
      <c r="AD293" s="187" t="str">
        <f t="shared" si="82"/>
        <v/>
      </c>
      <c r="AE293" s="187" t="str">
        <f>IF(S293&gt;0,(VLOOKUP(N293,ISO!$B$4:$D$43,3,FALSE)),"")</f>
        <v/>
      </c>
      <c r="AF293" s="187" t="str">
        <f t="shared" si="83"/>
        <v/>
      </c>
      <c r="AG293" s="187" t="str">
        <f>IF(R293&gt;0,(VLOOKUP(N293,ISO!$B$4:$D$43,2,FALSE)),"")</f>
        <v/>
      </c>
      <c r="AH293" s="193" t="str">
        <f t="shared" si="84"/>
        <v/>
      </c>
      <c r="AI293" s="397" t="str">
        <f t="shared" si="85"/>
        <v/>
      </c>
      <c r="AJ293" s="257" t="str">
        <f t="shared" si="86"/>
        <v/>
      </c>
      <c r="AK293" s="257" t="str">
        <f t="shared" si="87"/>
        <v/>
      </c>
      <c r="AL293" s="193" t="str">
        <f t="shared" si="88"/>
        <v>CHECK DATES</v>
      </c>
      <c r="AM293" s="257" t="str">
        <f t="shared" si="89"/>
        <v/>
      </c>
      <c r="AN293" s="288">
        <f t="shared" si="90"/>
        <v>0</v>
      </c>
      <c r="AO293" s="286">
        <v>0</v>
      </c>
      <c r="AP293" s="257">
        <f t="shared" si="91"/>
        <v>0</v>
      </c>
      <c r="AQ293" s="257" t="str">
        <f t="shared" si="92"/>
        <v/>
      </c>
      <c r="AR293" s="257">
        <f t="shared" si="93"/>
        <v>0</v>
      </c>
    </row>
    <row r="294" spans="1:44" x14ac:dyDescent="0.3">
      <c r="A294" s="287">
        <v>281</v>
      </c>
      <c r="B294" s="150"/>
      <c r="C294" s="152"/>
      <c r="D294" s="159"/>
      <c r="E294" s="337"/>
      <c r="F294" s="343" t="str">
        <f>IF(E294="","",LOOKUP(E294,'Work Programme'!$A$8:$A$207,'Work Programme'!$B$8:$B$207))</f>
        <v/>
      </c>
      <c r="G294" s="159"/>
      <c r="H294" s="150"/>
      <c r="I294" s="150"/>
      <c r="J294" s="150"/>
      <c r="K294" s="150"/>
      <c r="L294" s="150"/>
      <c r="M294" s="150"/>
      <c r="N294" s="430"/>
      <c r="O294" s="431"/>
      <c r="P294" s="431"/>
      <c r="Q294" s="160"/>
      <c r="R294" s="160"/>
      <c r="S294" s="160"/>
      <c r="T294" s="255" t="str">
        <f t="shared" si="78"/>
        <v/>
      </c>
      <c r="U294" s="152"/>
      <c r="V294" s="154"/>
      <c r="W294" s="254" t="str">
        <f>IF(V294="","",VLOOKUP(V294,'Overview - Financial Statement'!$A$46:$B$60,2,FALSE))</f>
        <v/>
      </c>
      <c r="X294" s="255" t="str">
        <f t="shared" si="79"/>
        <v/>
      </c>
      <c r="Y294" s="153"/>
      <c r="Z294" s="238">
        <f t="shared" si="80"/>
        <v>0</v>
      </c>
      <c r="AA294" s="193" t="s">
        <v>44</v>
      </c>
      <c r="AB294" s="173"/>
      <c r="AC294" s="193" t="str">
        <f t="shared" si="81"/>
        <v/>
      </c>
      <c r="AD294" s="187" t="str">
        <f t="shared" si="82"/>
        <v/>
      </c>
      <c r="AE294" s="187" t="str">
        <f>IF(S294&gt;0,(VLOOKUP(N294,ISO!$B$4:$D$43,3,FALSE)),"")</f>
        <v/>
      </c>
      <c r="AF294" s="187" t="str">
        <f t="shared" si="83"/>
        <v/>
      </c>
      <c r="AG294" s="187" t="str">
        <f>IF(R294&gt;0,(VLOOKUP(N294,ISO!$B$4:$D$43,2,FALSE)),"")</f>
        <v/>
      </c>
      <c r="AH294" s="193" t="str">
        <f t="shared" si="84"/>
        <v/>
      </c>
      <c r="AI294" s="397" t="str">
        <f t="shared" si="85"/>
        <v/>
      </c>
      <c r="AJ294" s="257" t="str">
        <f t="shared" si="86"/>
        <v/>
      </c>
      <c r="AK294" s="257" t="str">
        <f t="shared" si="87"/>
        <v/>
      </c>
      <c r="AL294" s="193" t="str">
        <f t="shared" si="88"/>
        <v>CHECK DATES</v>
      </c>
      <c r="AM294" s="257" t="str">
        <f t="shared" si="89"/>
        <v/>
      </c>
      <c r="AN294" s="288">
        <f t="shared" si="90"/>
        <v>0</v>
      </c>
      <c r="AO294" s="286">
        <v>0</v>
      </c>
      <c r="AP294" s="257">
        <f t="shared" si="91"/>
        <v>0</v>
      </c>
      <c r="AQ294" s="257" t="str">
        <f t="shared" si="92"/>
        <v/>
      </c>
      <c r="AR294" s="257">
        <f t="shared" si="93"/>
        <v>0</v>
      </c>
    </row>
    <row r="295" spans="1:44" x14ac:dyDescent="0.3">
      <c r="A295" s="287">
        <v>282</v>
      </c>
      <c r="B295" s="150"/>
      <c r="C295" s="152"/>
      <c r="D295" s="159"/>
      <c r="E295" s="337"/>
      <c r="F295" s="343" t="str">
        <f>IF(E295="","",LOOKUP(E295,'Work Programme'!$A$8:$A$207,'Work Programme'!$B$8:$B$207))</f>
        <v/>
      </c>
      <c r="G295" s="159"/>
      <c r="H295" s="150"/>
      <c r="I295" s="150"/>
      <c r="J295" s="150"/>
      <c r="K295" s="150"/>
      <c r="L295" s="150"/>
      <c r="M295" s="150"/>
      <c r="N295" s="430"/>
      <c r="O295" s="431"/>
      <c r="P295" s="431"/>
      <c r="Q295" s="160"/>
      <c r="R295" s="160"/>
      <c r="S295" s="160"/>
      <c r="T295" s="255" t="str">
        <f t="shared" si="78"/>
        <v/>
      </c>
      <c r="U295" s="152"/>
      <c r="V295" s="154"/>
      <c r="W295" s="254" t="str">
        <f>IF(V295="","",VLOOKUP(V295,'Overview - Financial Statement'!$A$46:$B$60,2,FALSE))</f>
        <v/>
      </c>
      <c r="X295" s="255" t="str">
        <f t="shared" si="79"/>
        <v/>
      </c>
      <c r="Y295" s="153"/>
      <c r="Z295" s="238">
        <f t="shared" si="80"/>
        <v>0</v>
      </c>
      <c r="AA295" s="193" t="s">
        <v>44</v>
      </c>
      <c r="AB295" s="173"/>
      <c r="AC295" s="193" t="str">
        <f t="shared" si="81"/>
        <v/>
      </c>
      <c r="AD295" s="187" t="str">
        <f t="shared" si="82"/>
        <v/>
      </c>
      <c r="AE295" s="187" t="str">
        <f>IF(S295&gt;0,(VLOOKUP(N295,ISO!$B$4:$D$43,3,FALSE)),"")</f>
        <v/>
      </c>
      <c r="AF295" s="187" t="str">
        <f t="shared" si="83"/>
        <v/>
      </c>
      <c r="AG295" s="187" t="str">
        <f>IF(R295&gt;0,(VLOOKUP(N295,ISO!$B$4:$D$43,2,FALSE)),"")</f>
        <v/>
      </c>
      <c r="AH295" s="193" t="str">
        <f t="shared" si="84"/>
        <v/>
      </c>
      <c r="AI295" s="397" t="str">
        <f t="shared" si="85"/>
        <v/>
      </c>
      <c r="AJ295" s="257" t="str">
        <f t="shared" si="86"/>
        <v/>
      </c>
      <c r="AK295" s="257" t="str">
        <f t="shared" si="87"/>
        <v/>
      </c>
      <c r="AL295" s="193" t="str">
        <f t="shared" si="88"/>
        <v>CHECK DATES</v>
      </c>
      <c r="AM295" s="257" t="str">
        <f t="shared" si="89"/>
        <v/>
      </c>
      <c r="AN295" s="288">
        <f t="shared" si="90"/>
        <v>0</v>
      </c>
      <c r="AO295" s="286">
        <v>0</v>
      </c>
      <c r="AP295" s="257">
        <f t="shared" si="91"/>
        <v>0</v>
      </c>
      <c r="AQ295" s="257" t="str">
        <f t="shared" si="92"/>
        <v/>
      </c>
      <c r="AR295" s="257">
        <f t="shared" si="93"/>
        <v>0</v>
      </c>
    </row>
    <row r="296" spans="1:44" x14ac:dyDescent="0.3">
      <c r="A296" s="287">
        <v>283</v>
      </c>
      <c r="B296" s="150"/>
      <c r="C296" s="152"/>
      <c r="D296" s="159"/>
      <c r="E296" s="337"/>
      <c r="F296" s="343" t="str">
        <f>IF(E296="","",LOOKUP(E296,'Work Programme'!$A$8:$A$207,'Work Programme'!$B$8:$B$207))</f>
        <v/>
      </c>
      <c r="G296" s="159"/>
      <c r="H296" s="150"/>
      <c r="I296" s="150"/>
      <c r="J296" s="150"/>
      <c r="K296" s="150"/>
      <c r="L296" s="150"/>
      <c r="M296" s="150"/>
      <c r="N296" s="430"/>
      <c r="O296" s="431"/>
      <c r="P296" s="431"/>
      <c r="Q296" s="160"/>
      <c r="R296" s="160"/>
      <c r="S296" s="160"/>
      <c r="T296" s="255" t="str">
        <f t="shared" si="78"/>
        <v/>
      </c>
      <c r="U296" s="152"/>
      <c r="V296" s="154"/>
      <c r="W296" s="254" t="str">
        <f>IF(V296="","",VLOOKUP(V296,'Overview - Financial Statement'!$A$46:$B$60,2,FALSE))</f>
        <v/>
      </c>
      <c r="X296" s="255" t="str">
        <f t="shared" si="79"/>
        <v/>
      </c>
      <c r="Y296" s="153"/>
      <c r="Z296" s="238">
        <f t="shared" si="80"/>
        <v>0</v>
      </c>
      <c r="AA296" s="193" t="s">
        <v>44</v>
      </c>
      <c r="AB296" s="173"/>
      <c r="AC296" s="193" t="str">
        <f t="shared" si="81"/>
        <v/>
      </c>
      <c r="AD296" s="187" t="str">
        <f t="shared" si="82"/>
        <v/>
      </c>
      <c r="AE296" s="187" t="str">
        <f>IF(S296&gt;0,(VLOOKUP(N296,ISO!$B$4:$D$43,3,FALSE)),"")</f>
        <v/>
      </c>
      <c r="AF296" s="187" t="str">
        <f t="shared" si="83"/>
        <v/>
      </c>
      <c r="AG296" s="187" t="str">
        <f>IF(R296&gt;0,(VLOOKUP(N296,ISO!$B$4:$D$43,2,FALSE)),"")</f>
        <v/>
      </c>
      <c r="AH296" s="193" t="str">
        <f t="shared" si="84"/>
        <v/>
      </c>
      <c r="AI296" s="397" t="str">
        <f t="shared" si="85"/>
        <v/>
      </c>
      <c r="AJ296" s="257" t="str">
        <f t="shared" si="86"/>
        <v/>
      </c>
      <c r="AK296" s="257" t="str">
        <f t="shared" si="87"/>
        <v/>
      </c>
      <c r="AL296" s="193" t="str">
        <f t="shared" si="88"/>
        <v>CHECK DATES</v>
      </c>
      <c r="AM296" s="257" t="str">
        <f t="shared" si="89"/>
        <v/>
      </c>
      <c r="AN296" s="288">
        <f t="shared" si="90"/>
        <v>0</v>
      </c>
      <c r="AO296" s="286">
        <v>0</v>
      </c>
      <c r="AP296" s="257">
        <f t="shared" si="91"/>
        <v>0</v>
      </c>
      <c r="AQ296" s="257" t="str">
        <f t="shared" si="92"/>
        <v/>
      </c>
      <c r="AR296" s="257">
        <f t="shared" si="93"/>
        <v>0</v>
      </c>
    </row>
    <row r="297" spans="1:44" x14ac:dyDescent="0.3">
      <c r="A297" s="287">
        <v>284</v>
      </c>
      <c r="B297" s="150"/>
      <c r="C297" s="152"/>
      <c r="D297" s="159"/>
      <c r="E297" s="337"/>
      <c r="F297" s="343" t="str">
        <f>IF(E297="","",LOOKUP(E297,'Work Programme'!$A$8:$A$207,'Work Programme'!$B$8:$B$207))</f>
        <v/>
      </c>
      <c r="G297" s="159"/>
      <c r="H297" s="150"/>
      <c r="I297" s="150"/>
      <c r="J297" s="150"/>
      <c r="K297" s="150"/>
      <c r="L297" s="150"/>
      <c r="M297" s="150"/>
      <c r="N297" s="430"/>
      <c r="O297" s="431"/>
      <c r="P297" s="431"/>
      <c r="Q297" s="160"/>
      <c r="R297" s="160"/>
      <c r="S297" s="160"/>
      <c r="T297" s="255" t="str">
        <f t="shared" si="78"/>
        <v/>
      </c>
      <c r="U297" s="152"/>
      <c r="V297" s="154"/>
      <c r="W297" s="254" t="str">
        <f>IF(V297="","",VLOOKUP(V297,'Overview - Financial Statement'!$A$46:$B$60,2,FALSE))</f>
        <v/>
      </c>
      <c r="X297" s="255" t="str">
        <f t="shared" si="79"/>
        <v/>
      </c>
      <c r="Y297" s="153"/>
      <c r="Z297" s="238">
        <f t="shared" si="80"/>
        <v>0</v>
      </c>
      <c r="AA297" s="193" t="s">
        <v>44</v>
      </c>
      <c r="AB297" s="173"/>
      <c r="AC297" s="193" t="str">
        <f t="shared" si="81"/>
        <v/>
      </c>
      <c r="AD297" s="187" t="str">
        <f t="shared" si="82"/>
        <v/>
      </c>
      <c r="AE297" s="187" t="str">
        <f>IF(S297&gt;0,(VLOOKUP(N297,ISO!$B$4:$D$43,3,FALSE)),"")</f>
        <v/>
      </c>
      <c r="AF297" s="187" t="str">
        <f t="shared" si="83"/>
        <v/>
      </c>
      <c r="AG297" s="187" t="str">
        <f>IF(R297&gt;0,(VLOOKUP(N297,ISO!$B$4:$D$43,2,FALSE)),"")</f>
        <v/>
      </c>
      <c r="AH297" s="193" t="str">
        <f t="shared" si="84"/>
        <v/>
      </c>
      <c r="AI297" s="397" t="str">
        <f t="shared" si="85"/>
        <v/>
      </c>
      <c r="AJ297" s="257" t="str">
        <f t="shared" si="86"/>
        <v/>
      </c>
      <c r="AK297" s="257" t="str">
        <f t="shared" si="87"/>
        <v/>
      </c>
      <c r="AL297" s="193" t="str">
        <f t="shared" si="88"/>
        <v>CHECK DATES</v>
      </c>
      <c r="AM297" s="257" t="str">
        <f t="shared" si="89"/>
        <v/>
      </c>
      <c r="AN297" s="288">
        <f t="shared" si="90"/>
        <v>0</v>
      </c>
      <c r="AO297" s="286">
        <v>0</v>
      </c>
      <c r="AP297" s="257">
        <f t="shared" si="91"/>
        <v>0</v>
      </c>
      <c r="AQ297" s="257" t="str">
        <f t="shared" si="92"/>
        <v/>
      </c>
      <c r="AR297" s="257">
        <f t="shared" si="93"/>
        <v>0</v>
      </c>
    </row>
    <row r="298" spans="1:44" x14ac:dyDescent="0.3">
      <c r="A298" s="287">
        <v>285</v>
      </c>
      <c r="B298" s="150"/>
      <c r="C298" s="152"/>
      <c r="D298" s="159"/>
      <c r="E298" s="337"/>
      <c r="F298" s="343" t="str">
        <f>IF(E298="","",LOOKUP(E298,'Work Programme'!$A$8:$A$207,'Work Programme'!$B$8:$B$207))</f>
        <v/>
      </c>
      <c r="G298" s="159"/>
      <c r="H298" s="150"/>
      <c r="I298" s="150"/>
      <c r="J298" s="150"/>
      <c r="K298" s="150"/>
      <c r="L298" s="150"/>
      <c r="M298" s="150"/>
      <c r="N298" s="430"/>
      <c r="O298" s="431"/>
      <c r="P298" s="431"/>
      <c r="Q298" s="160"/>
      <c r="R298" s="160"/>
      <c r="S298" s="160"/>
      <c r="T298" s="255" t="str">
        <f t="shared" si="78"/>
        <v/>
      </c>
      <c r="U298" s="152"/>
      <c r="V298" s="154"/>
      <c r="W298" s="254" t="str">
        <f>IF(V298="","",VLOOKUP(V298,'Overview - Financial Statement'!$A$46:$B$60,2,FALSE))</f>
        <v/>
      </c>
      <c r="X298" s="255" t="str">
        <f t="shared" si="79"/>
        <v/>
      </c>
      <c r="Y298" s="153"/>
      <c r="Z298" s="238">
        <f t="shared" si="80"/>
        <v>0</v>
      </c>
      <c r="AA298" s="193" t="s">
        <v>44</v>
      </c>
      <c r="AB298" s="173"/>
      <c r="AC298" s="193" t="str">
        <f t="shared" si="81"/>
        <v/>
      </c>
      <c r="AD298" s="187" t="str">
        <f t="shared" si="82"/>
        <v/>
      </c>
      <c r="AE298" s="187" t="str">
        <f>IF(S298&gt;0,(VLOOKUP(N298,ISO!$B$4:$D$43,3,FALSE)),"")</f>
        <v/>
      </c>
      <c r="AF298" s="187" t="str">
        <f t="shared" si="83"/>
        <v/>
      </c>
      <c r="AG298" s="187" t="str">
        <f>IF(R298&gt;0,(VLOOKUP(N298,ISO!$B$4:$D$43,2,FALSE)),"")</f>
        <v/>
      </c>
      <c r="AH298" s="193" t="str">
        <f t="shared" si="84"/>
        <v/>
      </c>
      <c r="AI298" s="397" t="str">
        <f t="shared" si="85"/>
        <v/>
      </c>
      <c r="AJ298" s="257" t="str">
        <f t="shared" si="86"/>
        <v/>
      </c>
      <c r="AK298" s="257" t="str">
        <f t="shared" si="87"/>
        <v/>
      </c>
      <c r="AL298" s="193" t="str">
        <f t="shared" si="88"/>
        <v>CHECK DATES</v>
      </c>
      <c r="AM298" s="257" t="str">
        <f t="shared" si="89"/>
        <v/>
      </c>
      <c r="AN298" s="288">
        <f t="shared" si="90"/>
        <v>0</v>
      </c>
      <c r="AO298" s="286">
        <v>0</v>
      </c>
      <c r="AP298" s="257">
        <f t="shared" si="91"/>
        <v>0</v>
      </c>
      <c r="AQ298" s="257" t="str">
        <f t="shared" si="92"/>
        <v/>
      </c>
      <c r="AR298" s="257">
        <f t="shared" si="93"/>
        <v>0</v>
      </c>
    </row>
    <row r="299" spans="1:44" x14ac:dyDescent="0.3">
      <c r="A299" s="287">
        <v>286</v>
      </c>
      <c r="B299" s="150"/>
      <c r="C299" s="152"/>
      <c r="D299" s="159"/>
      <c r="E299" s="337"/>
      <c r="F299" s="343" t="str">
        <f>IF(E299="","",LOOKUP(E299,'Work Programme'!$A$8:$A$207,'Work Programme'!$B$8:$B$207))</f>
        <v/>
      </c>
      <c r="G299" s="159"/>
      <c r="H299" s="150"/>
      <c r="I299" s="150"/>
      <c r="J299" s="150"/>
      <c r="K299" s="150"/>
      <c r="L299" s="150"/>
      <c r="M299" s="150"/>
      <c r="N299" s="430"/>
      <c r="O299" s="431"/>
      <c r="P299" s="431"/>
      <c r="Q299" s="160"/>
      <c r="R299" s="160"/>
      <c r="S299" s="160"/>
      <c r="T299" s="255" t="str">
        <f t="shared" si="78"/>
        <v/>
      </c>
      <c r="U299" s="152"/>
      <c r="V299" s="154"/>
      <c r="W299" s="254" t="str">
        <f>IF(V299="","",VLOOKUP(V299,'Overview - Financial Statement'!$A$46:$B$60,2,FALSE))</f>
        <v/>
      </c>
      <c r="X299" s="255" t="str">
        <f t="shared" si="79"/>
        <v/>
      </c>
      <c r="Y299" s="153"/>
      <c r="Z299" s="238">
        <f t="shared" si="80"/>
        <v>0</v>
      </c>
      <c r="AA299" s="193" t="s">
        <v>44</v>
      </c>
      <c r="AB299" s="173"/>
      <c r="AC299" s="193" t="str">
        <f t="shared" si="81"/>
        <v/>
      </c>
      <c r="AD299" s="187" t="str">
        <f t="shared" si="82"/>
        <v/>
      </c>
      <c r="AE299" s="187" t="str">
        <f>IF(S299&gt;0,(VLOOKUP(N299,ISO!$B$4:$D$43,3,FALSE)),"")</f>
        <v/>
      </c>
      <c r="AF299" s="187" t="str">
        <f t="shared" si="83"/>
        <v/>
      </c>
      <c r="AG299" s="187" t="str">
        <f>IF(R299&gt;0,(VLOOKUP(N299,ISO!$B$4:$D$43,2,FALSE)),"")</f>
        <v/>
      </c>
      <c r="AH299" s="193" t="str">
        <f t="shared" si="84"/>
        <v/>
      </c>
      <c r="AI299" s="397" t="str">
        <f t="shared" si="85"/>
        <v/>
      </c>
      <c r="AJ299" s="257" t="str">
        <f t="shared" si="86"/>
        <v/>
      </c>
      <c r="AK299" s="257" t="str">
        <f t="shared" si="87"/>
        <v/>
      </c>
      <c r="AL299" s="193" t="str">
        <f t="shared" si="88"/>
        <v>CHECK DATES</v>
      </c>
      <c r="AM299" s="257" t="str">
        <f t="shared" si="89"/>
        <v/>
      </c>
      <c r="AN299" s="288">
        <f t="shared" si="90"/>
        <v>0</v>
      </c>
      <c r="AO299" s="286">
        <v>0</v>
      </c>
      <c r="AP299" s="257">
        <f t="shared" si="91"/>
        <v>0</v>
      </c>
      <c r="AQ299" s="257" t="str">
        <f t="shared" si="92"/>
        <v/>
      </c>
      <c r="AR299" s="257">
        <f t="shared" si="93"/>
        <v>0</v>
      </c>
    </row>
    <row r="300" spans="1:44" x14ac:dyDescent="0.3">
      <c r="A300" s="287">
        <v>287</v>
      </c>
      <c r="B300" s="150"/>
      <c r="C300" s="152"/>
      <c r="D300" s="159"/>
      <c r="E300" s="337"/>
      <c r="F300" s="343" t="str">
        <f>IF(E300="","",LOOKUP(E300,'Work Programme'!$A$8:$A$207,'Work Programme'!$B$8:$B$207))</f>
        <v/>
      </c>
      <c r="G300" s="159"/>
      <c r="H300" s="150"/>
      <c r="I300" s="150"/>
      <c r="J300" s="150"/>
      <c r="K300" s="150"/>
      <c r="L300" s="150"/>
      <c r="M300" s="150"/>
      <c r="N300" s="430"/>
      <c r="O300" s="431"/>
      <c r="P300" s="431"/>
      <c r="Q300" s="160"/>
      <c r="R300" s="160"/>
      <c r="S300" s="160"/>
      <c r="T300" s="255" t="str">
        <f t="shared" si="78"/>
        <v/>
      </c>
      <c r="U300" s="152"/>
      <c r="V300" s="154"/>
      <c r="W300" s="254" t="str">
        <f>IF(V300="","",VLOOKUP(V300,'Overview - Financial Statement'!$A$46:$B$60,2,FALSE))</f>
        <v/>
      </c>
      <c r="X300" s="255" t="str">
        <f t="shared" si="79"/>
        <v/>
      </c>
      <c r="Y300" s="153"/>
      <c r="Z300" s="238">
        <f t="shared" si="80"/>
        <v>0</v>
      </c>
      <c r="AA300" s="193" t="s">
        <v>44</v>
      </c>
      <c r="AB300" s="173"/>
      <c r="AC300" s="193" t="str">
        <f t="shared" si="81"/>
        <v/>
      </c>
      <c r="AD300" s="187" t="str">
        <f t="shared" si="82"/>
        <v/>
      </c>
      <c r="AE300" s="187" t="str">
        <f>IF(S300&gt;0,(VLOOKUP(N300,ISO!$B$4:$D$43,3,FALSE)),"")</f>
        <v/>
      </c>
      <c r="AF300" s="187" t="str">
        <f t="shared" si="83"/>
        <v/>
      </c>
      <c r="AG300" s="187" t="str">
        <f>IF(R300&gt;0,(VLOOKUP(N300,ISO!$B$4:$D$43,2,FALSE)),"")</f>
        <v/>
      </c>
      <c r="AH300" s="193" t="str">
        <f t="shared" si="84"/>
        <v/>
      </c>
      <c r="AI300" s="397" t="str">
        <f t="shared" si="85"/>
        <v/>
      </c>
      <c r="AJ300" s="257" t="str">
        <f t="shared" si="86"/>
        <v/>
      </c>
      <c r="AK300" s="257" t="str">
        <f t="shared" si="87"/>
        <v/>
      </c>
      <c r="AL300" s="193" t="str">
        <f t="shared" si="88"/>
        <v>CHECK DATES</v>
      </c>
      <c r="AM300" s="257" t="str">
        <f t="shared" si="89"/>
        <v/>
      </c>
      <c r="AN300" s="288">
        <f t="shared" si="90"/>
        <v>0</v>
      </c>
      <c r="AO300" s="286">
        <v>0</v>
      </c>
      <c r="AP300" s="257">
        <f t="shared" si="91"/>
        <v>0</v>
      </c>
      <c r="AQ300" s="257" t="str">
        <f t="shared" si="92"/>
        <v/>
      </c>
      <c r="AR300" s="257">
        <f t="shared" si="93"/>
        <v>0</v>
      </c>
    </row>
    <row r="301" spans="1:44" x14ac:dyDescent="0.3">
      <c r="A301" s="287">
        <v>288</v>
      </c>
      <c r="B301" s="150"/>
      <c r="C301" s="152"/>
      <c r="D301" s="159"/>
      <c r="E301" s="337"/>
      <c r="F301" s="343" t="str">
        <f>IF(E301="","",LOOKUP(E301,'Work Programme'!$A$8:$A$207,'Work Programme'!$B$8:$B$207))</f>
        <v/>
      </c>
      <c r="G301" s="159"/>
      <c r="H301" s="150"/>
      <c r="I301" s="150"/>
      <c r="J301" s="150"/>
      <c r="K301" s="150"/>
      <c r="L301" s="150"/>
      <c r="M301" s="150"/>
      <c r="N301" s="430"/>
      <c r="O301" s="431"/>
      <c r="P301" s="431"/>
      <c r="Q301" s="160"/>
      <c r="R301" s="160"/>
      <c r="S301" s="160"/>
      <c r="T301" s="255" t="str">
        <f t="shared" si="78"/>
        <v/>
      </c>
      <c r="U301" s="152"/>
      <c r="V301" s="154"/>
      <c r="W301" s="254" t="str">
        <f>IF(V301="","",VLOOKUP(V301,'Overview - Financial Statement'!$A$46:$B$60,2,FALSE))</f>
        <v/>
      </c>
      <c r="X301" s="255" t="str">
        <f t="shared" si="79"/>
        <v/>
      </c>
      <c r="Y301" s="153"/>
      <c r="Z301" s="238">
        <f t="shared" si="80"/>
        <v>0</v>
      </c>
      <c r="AA301" s="193" t="s">
        <v>44</v>
      </c>
      <c r="AB301" s="173"/>
      <c r="AC301" s="193" t="str">
        <f t="shared" si="81"/>
        <v/>
      </c>
      <c r="AD301" s="187" t="str">
        <f t="shared" si="82"/>
        <v/>
      </c>
      <c r="AE301" s="187" t="str">
        <f>IF(S301&gt;0,(VLOOKUP(N301,ISO!$B$4:$D$43,3,FALSE)),"")</f>
        <v/>
      </c>
      <c r="AF301" s="187" t="str">
        <f t="shared" si="83"/>
        <v/>
      </c>
      <c r="AG301" s="187" t="str">
        <f>IF(R301&gt;0,(VLOOKUP(N301,ISO!$B$4:$D$43,2,FALSE)),"")</f>
        <v/>
      </c>
      <c r="AH301" s="193" t="str">
        <f t="shared" si="84"/>
        <v/>
      </c>
      <c r="AI301" s="397" t="str">
        <f t="shared" si="85"/>
        <v/>
      </c>
      <c r="AJ301" s="257" t="str">
        <f t="shared" si="86"/>
        <v/>
      </c>
      <c r="AK301" s="257" t="str">
        <f t="shared" si="87"/>
        <v/>
      </c>
      <c r="AL301" s="193" t="str">
        <f t="shared" si="88"/>
        <v>CHECK DATES</v>
      </c>
      <c r="AM301" s="257" t="str">
        <f t="shared" si="89"/>
        <v/>
      </c>
      <c r="AN301" s="288">
        <f t="shared" si="90"/>
        <v>0</v>
      </c>
      <c r="AO301" s="286">
        <v>0</v>
      </c>
      <c r="AP301" s="257">
        <f t="shared" si="91"/>
        <v>0</v>
      </c>
      <c r="AQ301" s="257" t="str">
        <f t="shared" si="92"/>
        <v/>
      </c>
      <c r="AR301" s="257">
        <f t="shared" si="93"/>
        <v>0</v>
      </c>
    </row>
    <row r="302" spans="1:44" x14ac:dyDescent="0.3">
      <c r="A302" s="287">
        <v>289</v>
      </c>
      <c r="B302" s="150"/>
      <c r="C302" s="152"/>
      <c r="D302" s="159"/>
      <c r="E302" s="337"/>
      <c r="F302" s="343" t="str">
        <f>IF(E302="","",LOOKUP(E302,'Work Programme'!$A$8:$A$207,'Work Programme'!$B$8:$B$207))</f>
        <v/>
      </c>
      <c r="G302" s="159"/>
      <c r="H302" s="150"/>
      <c r="I302" s="150"/>
      <c r="J302" s="150"/>
      <c r="K302" s="150"/>
      <c r="L302" s="150"/>
      <c r="M302" s="150"/>
      <c r="N302" s="430"/>
      <c r="O302" s="431"/>
      <c r="P302" s="431"/>
      <c r="Q302" s="160"/>
      <c r="R302" s="160"/>
      <c r="S302" s="160"/>
      <c r="T302" s="255" t="str">
        <f t="shared" si="78"/>
        <v/>
      </c>
      <c r="U302" s="152"/>
      <c r="V302" s="154"/>
      <c r="W302" s="254" t="str">
        <f>IF(V302="","",VLOOKUP(V302,'Overview - Financial Statement'!$A$46:$B$60,2,FALSE))</f>
        <v/>
      </c>
      <c r="X302" s="255" t="str">
        <f t="shared" si="79"/>
        <v/>
      </c>
      <c r="Y302" s="153"/>
      <c r="Z302" s="238">
        <f t="shared" si="80"/>
        <v>0</v>
      </c>
      <c r="AA302" s="193" t="s">
        <v>44</v>
      </c>
      <c r="AB302" s="173"/>
      <c r="AC302" s="193" t="str">
        <f t="shared" si="81"/>
        <v/>
      </c>
      <c r="AD302" s="187" t="str">
        <f t="shared" si="82"/>
        <v/>
      </c>
      <c r="AE302" s="187" t="str">
        <f>IF(S302&gt;0,(VLOOKUP(N302,ISO!$B$4:$D$43,3,FALSE)),"")</f>
        <v/>
      </c>
      <c r="AF302" s="187" t="str">
        <f t="shared" si="83"/>
        <v/>
      </c>
      <c r="AG302" s="187" t="str">
        <f>IF(R302&gt;0,(VLOOKUP(N302,ISO!$B$4:$D$43,2,FALSE)),"")</f>
        <v/>
      </c>
      <c r="AH302" s="193" t="str">
        <f t="shared" si="84"/>
        <v/>
      </c>
      <c r="AI302" s="397" t="str">
        <f t="shared" si="85"/>
        <v/>
      </c>
      <c r="AJ302" s="257" t="str">
        <f t="shared" si="86"/>
        <v/>
      </c>
      <c r="AK302" s="257" t="str">
        <f t="shared" si="87"/>
        <v/>
      </c>
      <c r="AL302" s="193" t="str">
        <f t="shared" si="88"/>
        <v>CHECK DATES</v>
      </c>
      <c r="AM302" s="257" t="str">
        <f t="shared" si="89"/>
        <v/>
      </c>
      <c r="AN302" s="288">
        <f t="shared" si="90"/>
        <v>0</v>
      </c>
      <c r="AO302" s="286">
        <v>0</v>
      </c>
      <c r="AP302" s="257">
        <f t="shared" si="91"/>
        <v>0</v>
      </c>
      <c r="AQ302" s="257" t="str">
        <f t="shared" si="92"/>
        <v/>
      </c>
      <c r="AR302" s="257">
        <f t="shared" si="93"/>
        <v>0</v>
      </c>
    </row>
    <row r="303" spans="1:44" x14ac:dyDescent="0.3">
      <c r="A303" s="287">
        <v>290</v>
      </c>
      <c r="B303" s="150"/>
      <c r="C303" s="152"/>
      <c r="D303" s="159"/>
      <c r="E303" s="337"/>
      <c r="F303" s="343" t="str">
        <f>IF(E303="","",LOOKUP(E303,'Work Programme'!$A$8:$A$207,'Work Programme'!$B$8:$B$207))</f>
        <v/>
      </c>
      <c r="G303" s="159"/>
      <c r="H303" s="150"/>
      <c r="I303" s="150"/>
      <c r="J303" s="150"/>
      <c r="K303" s="150"/>
      <c r="L303" s="150"/>
      <c r="M303" s="150"/>
      <c r="N303" s="430"/>
      <c r="O303" s="431"/>
      <c r="P303" s="431"/>
      <c r="Q303" s="160"/>
      <c r="R303" s="160"/>
      <c r="S303" s="160"/>
      <c r="T303" s="255" t="str">
        <f t="shared" si="78"/>
        <v/>
      </c>
      <c r="U303" s="152"/>
      <c r="V303" s="154"/>
      <c r="W303" s="254" t="str">
        <f>IF(V303="","",VLOOKUP(V303,'Overview - Financial Statement'!$A$46:$B$60,2,FALSE))</f>
        <v/>
      </c>
      <c r="X303" s="255" t="str">
        <f t="shared" si="79"/>
        <v/>
      </c>
      <c r="Y303" s="153"/>
      <c r="Z303" s="238">
        <f t="shared" si="80"/>
        <v>0</v>
      </c>
      <c r="AA303" s="193" t="s">
        <v>44</v>
      </c>
      <c r="AB303" s="173"/>
      <c r="AC303" s="193" t="str">
        <f t="shared" si="81"/>
        <v/>
      </c>
      <c r="AD303" s="187" t="str">
        <f t="shared" si="82"/>
        <v/>
      </c>
      <c r="AE303" s="187" t="str">
        <f>IF(S303&gt;0,(VLOOKUP(N303,ISO!$B$4:$D$43,3,FALSE)),"")</f>
        <v/>
      </c>
      <c r="AF303" s="187" t="str">
        <f t="shared" si="83"/>
        <v/>
      </c>
      <c r="AG303" s="187" t="str">
        <f>IF(R303&gt;0,(VLOOKUP(N303,ISO!$B$4:$D$43,2,FALSE)),"")</f>
        <v/>
      </c>
      <c r="AH303" s="193" t="str">
        <f t="shared" si="84"/>
        <v/>
      </c>
      <c r="AI303" s="397" t="str">
        <f t="shared" si="85"/>
        <v/>
      </c>
      <c r="AJ303" s="257" t="str">
        <f t="shared" si="86"/>
        <v/>
      </c>
      <c r="AK303" s="257" t="str">
        <f t="shared" si="87"/>
        <v/>
      </c>
      <c r="AL303" s="193" t="str">
        <f t="shared" si="88"/>
        <v>CHECK DATES</v>
      </c>
      <c r="AM303" s="257" t="str">
        <f t="shared" si="89"/>
        <v/>
      </c>
      <c r="AN303" s="288">
        <f t="shared" si="90"/>
        <v>0</v>
      </c>
      <c r="AO303" s="286">
        <v>0</v>
      </c>
      <c r="AP303" s="257">
        <f t="shared" si="91"/>
        <v>0</v>
      </c>
      <c r="AQ303" s="257" t="str">
        <f t="shared" si="92"/>
        <v/>
      </c>
      <c r="AR303" s="257">
        <f t="shared" si="93"/>
        <v>0</v>
      </c>
    </row>
    <row r="304" spans="1:44" x14ac:dyDescent="0.3">
      <c r="A304" s="287">
        <v>291</v>
      </c>
      <c r="B304" s="150"/>
      <c r="C304" s="152"/>
      <c r="D304" s="159"/>
      <c r="E304" s="337"/>
      <c r="F304" s="343" t="str">
        <f>IF(E304="","",LOOKUP(E304,'Work Programme'!$A$8:$A$207,'Work Programme'!$B$8:$B$207))</f>
        <v/>
      </c>
      <c r="G304" s="159"/>
      <c r="H304" s="150"/>
      <c r="I304" s="150"/>
      <c r="J304" s="150"/>
      <c r="K304" s="150"/>
      <c r="L304" s="150"/>
      <c r="M304" s="150"/>
      <c r="N304" s="430"/>
      <c r="O304" s="431"/>
      <c r="P304" s="431"/>
      <c r="Q304" s="160"/>
      <c r="R304" s="160"/>
      <c r="S304" s="160"/>
      <c r="T304" s="255" t="str">
        <f t="shared" si="78"/>
        <v/>
      </c>
      <c r="U304" s="152"/>
      <c r="V304" s="154"/>
      <c r="W304" s="254" t="str">
        <f>IF(V304="","",VLOOKUP(V304,'Overview - Financial Statement'!$A$46:$B$60,2,FALSE))</f>
        <v/>
      </c>
      <c r="X304" s="255" t="str">
        <f t="shared" si="79"/>
        <v/>
      </c>
      <c r="Y304" s="153"/>
      <c r="Z304" s="238">
        <f t="shared" si="80"/>
        <v>0</v>
      </c>
      <c r="AA304" s="193" t="s">
        <v>44</v>
      </c>
      <c r="AB304" s="173"/>
      <c r="AC304" s="193" t="str">
        <f t="shared" si="81"/>
        <v/>
      </c>
      <c r="AD304" s="187" t="str">
        <f t="shared" si="82"/>
        <v/>
      </c>
      <c r="AE304" s="187" t="str">
        <f>IF(S304&gt;0,(VLOOKUP(N304,ISO!$B$4:$D$43,3,FALSE)),"")</f>
        <v/>
      </c>
      <c r="AF304" s="187" t="str">
        <f t="shared" si="83"/>
        <v/>
      </c>
      <c r="AG304" s="187" t="str">
        <f>IF(R304&gt;0,(VLOOKUP(N304,ISO!$B$4:$D$43,2,FALSE)),"")</f>
        <v/>
      </c>
      <c r="AH304" s="193" t="str">
        <f t="shared" si="84"/>
        <v/>
      </c>
      <c r="AI304" s="397" t="str">
        <f t="shared" si="85"/>
        <v/>
      </c>
      <c r="AJ304" s="257" t="str">
        <f t="shared" si="86"/>
        <v/>
      </c>
      <c r="AK304" s="257" t="str">
        <f t="shared" si="87"/>
        <v/>
      </c>
      <c r="AL304" s="193" t="str">
        <f t="shared" si="88"/>
        <v>CHECK DATES</v>
      </c>
      <c r="AM304" s="257" t="str">
        <f t="shared" si="89"/>
        <v/>
      </c>
      <c r="AN304" s="288">
        <f t="shared" si="90"/>
        <v>0</v>
      </c>
      <c r="AO304" s="286">
        <v>0</v>
      </c>
      <c r="AP304" s="257">
        <f t="shared" si="91"/>
        <v>0</v>
      </c>
      <c r="AQ304" s="257" t="str">
        <f t="shared" si="92"/>
        <v/>
      </c>
      <c r="AR304" s="257">
        <f t="shared" si="93"/>
        <v>0</v>
      </c>
    </row>
    <row r="305" spans="1:44" x14ac:dyDescent="0.3">
      <c r="A305" s="287">
        <v>292</v>
      </c>
      <c r="B305" s="150"/>
      <c r="C305" s="152"/>
      <c r="D305" s="159"/>
      <c r="E305" s="337"/>
      <c r="F305" s="343" t="str">
        <f>IF(E305="","",LOOKUP(E305,'Work Programme'!$A$8:$A$207,'Work Programme'!$B$8:$B$207))</f>
        <v/>
      </c>
      <c r="G305" s="159"/>
      <c r="H305" s="150"/>
      <c r="I305" s="150"/>
      <c r="J305" s="150"/>
      <c r="K305" s="150"/>
      <c r="L305" s="150"/>
      <c r="M305" s="150"/>
      <c r="N305" s="430"/>
      <c r="O305" s="431"/>
      <c r="P305" s="431"/>
      <c r="Q305" s="160"/>
      <c r="R305" s="160"/>
      <c r="S305" s="160"/>
      <c r="T305" s="255" t="str">
        <f t="shared" si="78"/>
        <v/>
      </c>
      <c r="U305" s="152"/>
      <c r="V305" s="154"/>
      <c r="W305" s="254" t="str">
        <f>IF(V305="","",VLOOKUP(V305,'Overview - Financial Statement'!$A$46:$B$60,2,FALSE))</f>
        <v/>
      </c>
      <c r="X305" s="255" t="str">
        <f t="shared" si="79"/>
        <v/>
      </c>
      <c r="Y305" s="153"/>
      <c r="Z305" s="238">
        <f t="shared" si="80"/>
        <v>0</v>
      </c>
      <c r="AA305" s="193" t="s">
        <v>44</v>
      </c>
      <c r="AB305" s="173"/>
      <c r="AC305" s="193" t="str">
        <f t="shared" si="81"/>
        <v/>
      </c>
      <c r="AD305" s="187" t="str">
        <f t="shared" si="82"/>
        <v/>
      </c>
      <c r="AE305" s="187" t="str">
        <f>IF(S305&gt;0,(VLOOKUP(N305,ISO!$B$4:$D$43,3,FALSE)),"")</f>
        <v/>
      </c>
      <c r="AF305" s="187" t="str">
        <f t="shared" si="83"/>
        <v/>
      </c>
      <c r="AG305" s="187" t="str">
        <f>IF(R305&gt;0,(VLOOKUP(N305,ISO!$B$4:$D$43,2,FALSE)),"")</f>
        <v/>
      </c>
      <c r="AH305" s="193" t="str">
        <f t="shared" si="84"/>
        <v/>
      </c>
      <c r="AI305" s="397" t="str">
        <f t="shared" si="85"/>
        <v/>
      </c>
      <c r="AJ305" s="257" t="str">
        <f t="shared" si="86"/>
        <v/>
      </c>
      <c r="AK305" s="257" t="str">
        <f t="shared" si="87"/>
        <v/>
      </c>
      <c r="AL305" s="193" t="str">
        <f t="shared" si="88"/>
        <v>CHECK DATES</v>
      </c>
      <c r="AM305" s="257" t="str">
        <f t="shared" si="89"/>
        <v/>
      </c>
      <c r="AN305" s="288">
        <f t="shared" si="90"/>
        <v>0</v>
      </c>
      <c r="AO305" s="286">
        <v>0</v>
      </c>
      <c r="AP305" s="257">
        <f t="shared" si="91"/>
        <v>0</v>
      </c>
      <c r="AQ305" s="257" t="str">
        <f t="shared" si="92"/>
        <v/>
      </c>
      <c r="AR305" s="257">
        <f t="shared" si="93"/>
        <v>0</v>
      </c>
    </row>
    <row r="306" spans="1:44" x14ac:dyDescent="0.3">
      <c r="A306" s="287">
        <v>293</v>
      </c>
      <c r="B306" s="150"/>
      <c r="C306" s="152"/>
      <c r="D306" s="159"/>
      <c r="E306" s="337"/>
      <c r="F306" s="343" t="str">
        <f>IF(E306="","",LOOKUP(E306,'Work Programme'!$A$8:$A$207,'Work Programme'!$B$8:$B$207))</f>
        <v/>
      </c>
      <c r="G306" s="159"/>
      <c r="H306" s="150"/>
      <c r="I306" s="150"/>
      <c r="J306" s="150"/>
      <c r="K306" s="150"/>
      <c r="L306" s="150"/>
      <c r="M306" s="150"/>
      <c r="N306" s="430"/>
      <c r="O306" s="431"/>
      <c r="P306" s="431"/>
      <c r="Q306" s="160"/>
      <c r="R306" s="160"/>
      <c r="S306" s="160"/>
      <c r="T306" s="255" t="str">
        <f t="shared" si="78"/>
        <v/>
      </c>
      <c r="U306" s="152"/>
      <c r="V306" s="154"/>
      <c r="W306" s="254" t="str">
        <f>IF(V306="","",VLOOKUP(V306,'Overview - Financial Statement'!$A$46:$B$60,2,FALSE))</f>
        <v/>
      </c>
      <c r="X306" s="255" t="str">
        <f t="shared" si="79"/>
        <v/>
      </c>
      <c r="Y306" s="153"/>
      <c r="Z306" s="238">
        <f t="shared" si="80"/>
        <v>0</v>
      </c>
      <c r="AA306" s="193" t="s">
        <v>44</v>
      </c>
      <c r="AB306" s="173"/>
      <c r="AC306" s="193" t="str">
        <f t="shared" si="81"/>
        <v/>
      </c>
      <c r="AD306" s="187" t="str">
        <f t="shared" si="82"/>
        <v/>
      </c>
      <c r="AE306" s="187" t="str">
        <f>IF(S306&gt;0,(VLOOKUP(N306,ISO!$B$4:$D$43,3,FALSE)),"")</f>
        <v/>
      </c>
      <c r="AF306" s="187" t="str">
        <f t="shared" si="83"/>
        <v/>
      </c>
      <c r="AG306" s="187" t="str">
        <f>IF(R306&gt;0,(VLOOKUP(N306,ISO!$B$4:$D$43,2,FALSE)),"")</f>
        <v/>
      </c>
      <c r="AH306" s="193" t="str">
        <f t="shared" si="84"/>
        <v/>
      </c>
      <c r="AI306" s="397" t="str">
        <f t="shared" si="85"/>
        <v/>
      </c>
      <c r="AJ306" s="257" t="str">
        <f t="shared" si="86"/>
        <v/>
      </c>
      <c r="AK306" s="257" t="str">
        <f t="shared" si="87"/>
        <v/>
      </c>
      <c r="AL306" s="193" t="str">
        <f t="shared" si="88"/>
        <v>CHECK DATES</v>
      </c>
      <c r="AM306" s="257" t="str">
        <f t="shared" si="89"/>
        <v/>
      </c>
      <c r="AN306" s="288">
        <f t="shared" si="90"/>
        <v>0</v>
      </c>
      <c r="AO306" s="286">
        <v>0</v>
      </c>
      <c r="AP306" s="257">
        <f t="shared" si="91"/>
        <v>0</v>
      </c>
      <c r="AQ306" s="257" t="str">
        <f t="shared" si="92"/>
        <v/>
      </c>
      <c r="AR306" s="257">
        <f t="shared" si="93"/>
        <v>0</v>
      </c>
    </row>
    <row r="307" spans="1:44" x14ac:dyDescent="0.3">
      <c r="A307" s="287">
        <v>294</v>
      </c>
      <c r="B307" s="150"/>
      <c r="C307" s="152"/>
      <c r="D307" s="159"/>
      <c r="E307" s="337"/>
      <c r="F307" s="343" t="str">
        <f>IF(E307="","",LOOKUP(E307,'Work Programme'!$A$8:$A$207,'Work Programme'!$B$8:$B$207))</f>
        <v/>
      </c>
      <c r="G307" s="159"/>
      <c r="H307" s="150"/>
      <c r="I307" s="150"/>
      <c r="J307" s="150"/>
      <c r="K307" s="150"/>
      <c r="L307" s="150"/>
      <c r="M307" s="150"/>
      <c r="N307" s="430"/>
      <c r="O307" s="431"/>
      <c r="P307" s="431"/>
      <c r="Q307" s="160"/>
      <c r="R307" s="160"/>
      <c r="S307" s="160"/>
      <c r="T307" s="255" t="str">
        <f t="shared" si="78"/>
        <v/>
      </c>
      <c r="U307" s="152"/>
      <c r="V307" s="154"/>
      <c r="W307" s="254" t="str">
        <f>IF(V307="","",VLOOKUP(V307,'Overview - Financial Statement'!$A$46:$B$60,2,FALSE))</f>
        <v/>
      </c>
      <c r="X307" s="255" t="str">
        <f t="shared" si="79"/>
        <v/>
      </c>
      <c r="Y307" s="153"/>
      <c r="Z307" s="238">
        <f t="shared" si="80"/>
        <v>0</v>
      </c>
      <c r="AA307" s="193" t="s">
        <v>44</v>
      </c>
      <c r="AB307" s="173"/>
      <c r="AC307" s="193" t="str">
        <f t="shared" si="81"/>
        <v/>
      </c>
      <c r="AD307" s="187" t="str">
        <f t="shared" si="82"/>
        <v/>
      </c>
      <c r="AE307" s="187" t="str">
        <f>IF(S307&gt;0,(VLOOKUP(N307,ISO!$B$4:$D$43,3,FALSE)),"")</f>
        <v/>
      </c>
      <c r="AF307" s="187" t="str">
        <f t="shared" si="83"/>
        <v/>
      </c>
      <c r="AG307" s="187" t="str">
        <f>IF(R307&gt;0,(VLOOKUP(N307,ISO!$B$4:$D$43,2,FALSE)),"")</f>
        <v/>
      </c>
      <c r="AH307" s="193" t="str">
        <f t="shared" si="84"/>
        <v/>
      </c>
      <c r="AI307" s="397" t="str">
        <f t="shared" si="85"/>
        <v/>
      </c>
      <c r="AJ307" s="257" t="str">
        <f t="shared" si="86"/>
        <v/>
      </c>
      <c r="AK307" s="257" t="str">
        <f t="shared" si="87"/>
        <v/>
      </c>
      <c r="AL307" s="193" t="str">
        <f t="shared" si="88"/>
        <v>CHECK DATES</v>
      </c>
      <c r="AM307" s="257" t="str">
        <f t="shared" si="89"/>
        <v/>
      </c>
      <c r="AN307" s="288">
        <f t="shared" si="90"/>
        <v>0</v>
      </c>
      <c r="AO307" s="286">
        <v>0</v>
      </c>
      <c r="AP307" s="257">
        <f t="shared" si="91"/>
        <v>0</v>
      </c>
      <c r="AQ307" s="257" t="str">
        <f t="shared" si="92"/>
        <v/>
      </c>
      <c r="AR307" s="257">
        <f t="shared" si="93"/>
        <v>0</v>
      </c>
    </row>
    <row r="308" spans="1:44" x14ac:dyDescent="0.3">
      <c r="A308" s="287">
        <v>295</v>
      </c>
      <c r="B308" s="150"/>
      <c r="C308" s="152"/>
      <c r="D308" s="159"/>
      <c r="E308" s="337"/>
      <c r="F308" s="343" t="str">
        <f>IF(E308="","",LOOKUP(E308,'Work Programme'!$A$8:$A$207,'Work Programme'!$B$8:$B$207))</f>
        <v/>
      </c>
      <c r="G308" s="159"/>
      <c r="H308" s="150"/>
      <c r="I308" s="150"/>
      <c r="J308" s="150"/>
      <c r="K308" s="150"/>
      <c r="L308" s="150"/>
      <c r="M308" s="150"/>
      <c r="N308" s="430"/>
      <c r="O308" s="431"/>
      <c r="P308" s="431"/>
      <c r="Q308" s="160"/>
      <c r="R308" s="160"/>
      <c r="S308" s="160"/>
      <c r="T308" s="255" t="str">
        <f t="shared" si="78"/>
        <v/>
      </c>
      <c r="U308" s="152"/>
      <c r="V308" s="154"/>
      <c r="W308" s="254" t="str">
        <f>IF(V308="","",VLOOKUP(V308,'Overview - Financial Statement'!$A$46:$B$60,2,FALSE))</f>
        <v/>
      </c>
      <c r="X308" s="255" t="str">
        <f t="shared" si="79"/>
        <v/>
      </c>
      <c r="Y308" s="153"/>
      <c r="Z308" s="238">
        <f t="shared" si="80"/>
        <v>0</v>
      </c>
      <c r="AA308" s="193" t="s">
        <v>44</v>
      </c>
      <c r="AB308" s="173"/>
      <c r="AC308" s="193" t="str">
        <f t="shared" si="81"/>
        <v/>
      </c>
      <c r="AD308" s="187" t="str">
        <f t="shared" si="82"/>
        <v/>
      </c>
      <c r="AE308" s="187" t="str">
        <f>IF(S308&gt;0,(VLOOKUP(N308,ISO!$B$4:$D$43,3,FALSE)),"")</f>
        <v/>
      </c>
      <c r="AF308" s="187" t="str">
        <f t="shared" si="83"/>
        <v/>
      </c>
      <c r="AG308" s="187" t="str">
        <f>IF(R308&gt;0,(VLOOKUP(N308,ISO!$B$4:$D$43,2,FALSE)),"")</f>
        <v/>
      </c>
      <c r="AH308" s="193" t="str">
        <f t="shared" si="84"/>
        <v/>
      </c>
      <c r="AI308" s="397" t="str">
        <f t="shared" si="85"/>
        <v/>
      </c>
      <c r="AJ308" s="257" t="str">
        <f t="shared" si="86"/>
        <v/>
      </c>
      <c r="AK308" s="257" t="str">
        <f t="shared" si="87"/>
        <v/>
      </c>
      <c r="AL308" s="193" t="str">
        <f t="shared" si="88"/>
        <v>CHECK DATES</v>
      </c>
      <c r="AM308" s="257" t="str">
        <f t="shared" si="89"/>
        <v/>
      </c>
      <c r="AN308" s="288">
        <f t="shared" si="90"/>
        <v>0</v>
      </c>
      <c r="AO308" s="286">
        <v>0</v>
      </c>
      <c r="AP308" s="257">
        <f t="shared" si="91"/>
        <v>0</v>
      </c>
      <c r="AQ308" s="257" t="str">
        <f t="shared" si="92"/>
        <v/>
      </c>
      <c r="AR308" s="257">
        <f t="shared" si="93"/>
        <v>0</v>
      </c>
    </row>
    <row r="309" spans="1:44" x14ac:dyDescent="0.3">
      <c r="A309" s="287">
        <v>296</v>
      </c>
      <c r="B309" s="150"/>
      <c r="C309" s="152"/>
      <c r="D309" s="159"/>
      <c r="E309" s="337"/>
      <c r="F309" s="343" t="str">
        <f>IF(E309="","",LOOKUP(E309,'Work Programme'!$A$8:$A$207,'Work Programme'!$B$8:$B$207))</f>
        <v/>
      </c>
      <c r="G309" s="159"/>
      <c r="H309" s="150"/>
      <c r="I309" s="150"/>
      <c r="J309" s="150"/>
      <c r="K309" s="150"/>
      <c r="L309" s="150"/>
      <c r="M309" s="150"/>
      <c r="N309" s="430"/>
      <c r="O309" s="431"/>
      <c r="P309" s="431"/>
      <c r="Q309" s="160"/>
      <c r="R309" s="160"/>
      <c r="S309" s="160"/>
      <c r="T309" s="255" t="str">
        <f t="shared" si="78"/>
        <v/>
      </c>
      <c r="U309" s="152"/>
      <c r="V309" s="154"/>
      <c r="W309" s="254" t="str">
        <f>IF(V309="","",VLOOKUP(V309,'Overview - Financial Statement'!$A$46:$B$60,2,FALSE))</f>
        <v/>
      </c>
      <c r="X309" s="255" t="str">
        <f t="shared" si="79"/>
        <v/>
      </c>
      <c r="Y309" s="153"/>
      <c r="Z309" s="238">
        <f t="shared" si="80"/>
        <v>0</v>
      </c>
      <c r="AA309" s="193" t="s">
        <v>44</v>
      </c>
      <c r="AB309" s="173"/>
      <c r="AC309" s="193" t="str">
        <f t="shared" si="81"/>
        <v/>
      </c>
      <c r="AD309" s="187" t="str">
        <f t="shared" si="82"/>
        <v/>
      </c>
      <c r="AE309" s="187" t="str">
        <f>IF(S309&gt;0,(VLOOKUP(N309,ISO!$B$4:$D$43,3,FALSE)),"")</f>
        <v/>
      </c>
      <c r="AF309" s="187" t="str">
        <f t="shared" si="83"/>
        <v/>
      </c>
      <c r="AG309" s="187" t="str">
        <f>IF(R309&gt;0,(VLOOKUP(N309,ISO!$B$4:$D$43,2,FALSE)),"")</f>
        <v/>
      </c>
      <c r="AH309" s="193" t="str">
        <f t="shared" si="84"/>
        <v/>
      </c>
      <c r="AI309" s="397" t="str">
        <f t="shared" si="85"/>
        <v/>
      </c>
      <c r="AJ309" s="257" t="str">
        <f t="shared" si="86"/>
        <v/>
      </c>
      <c r="AK309" s="257" t="str">
        <f t="shared" si="87"/>
        <v/>
      </c>
      <c r="AL309" s="193" t="str">
        <f t="shared" si="88"/>
        <v>CHECK DATES</v>
      </c>
      <c r="AM309" s="257" t="str">
        <f t="shared" si="89"/>
        <v/>
      </c>
      <c r="AN309" s="288">
        <f t="shared" si="90"/>
        <v>0</v>
      </c>
      <c r="AO309" s="286">
        <v>0</v>
      </c>
      <c r="AP309" s="257">
        <f t="shared" si="91"/>
        <v>0</v>
      </c>
      <c r="AQ309" s="257" t="str">
        <f t="shared" si="92"/>
        <v/>
      </c>
      <c r="AR309" s="257">
        <f t="shared" si="93"/>
        <v>0</v>
      </c>
    </row>
    <row r="310" spans="1:44" x14ac:dyDescent="0.3">
      <c r="A310" s="287">
        <v>297</v>
      </c>
      <c r="B310" s="150"/>
      <c r="C310" s="152"/>
      <c r="D310" s="159"/>
      <c r="E310" s="337"/>
      <c r="F310" s="343" t="str">
        <f>IF(E310="","",LOOKUP(E310,'Work Programme'!$A$8:$A$207,'Work Programme'!$B$8:$B$207))</f>
        <v/>
      </c>
      <c r="G310" s="159"/>
      <c r="H310" s="150"/>
      <c r="I310" s="150"/>
      <c r="J310" s="150"/>
      <c r="K310" s="150"/>
      <c r="L310" s="150"/>
      <c r="M310" s="150"/>
      <c r="N310" s="430"/>
      <c r="O310" s="431"/>
      <c r="P310" s="431"/>
      <c r="Q310" s="160"/>
      <c r="R310" s="160"/>
      <c r="S310" s="160"/>
      <c r="T310" s="255" t="str">
        <f t="shared" si="78"/>
        <v/>
      </c>
      <c r="U310" s="152"/>
      <c r="V310" s="154"/>
      <c r="W310" s="254" t="str">
        <f>IF(V310="","",VLOOKUP(V310,'Overview - Financial Statement'!$A$46:$B$60,2,FALSE))</f>
        <v/>
      </c>
      <c r="X310" s="255" t="str">
        <f t="shared" si="79"/>
        <v/>
      </c>
      <c r="Y310" s="153"/>
      <c r="Z310" s="238">
        <f t="shared" si="80"/>
        <v>0</v>
      </c>
      <c r="AA310" s="193" t="s">
        <v>44</v>
      </c>
      <c r="AB310" s="173"/>
      <c r="AC310" s="193" t="str">
        <f t="shared" si="81"/>
        <v/>
      </c>
      <c r="AD310" s="187" t="str">
        <f t="shared" si="82"/>
        <v/>
      </c>
      <c r="AE310" s="187" t="str">
        <f>IF(S310&gt;0,(VLOOKUP(N310,ISO!$B$4:$D$43,3,FALSE)),"")</f>
        <v/>
      </c>
      <c r="AF310" s="187" t="str">
        <f t="shared" si="83"/>
        <v/>
      </c>
      <c r="AG310" s="187" t="str">
        <f>IF(R310&gt;0,(VLOOKUP(N310,ISO!$B$4:$D$43,2,FALSE)),"")</f>
        <v/>
      </c>
      <c r="AH310" s="193" t="str">
        <f t="shared" si="84"/>
        <v/>
      </c>
      <c r="AI310" s="397" t="str">
        <f t="shared" si="85"/>
        <v/>
      </c>
      <c r="AJ310" s="257" t="str">
        <f t="shared" si="86"/>
        <v/>
      </c>
      <c r="AK310" s="257" t="str">
        <f t="shared" si="87"/>
        <v/>
      </c>
      <c r="AL310" s="193" t="str">
        <f t="shared" si="88"/>
        <v>CHECK DATES</v>
      </c>
      <c r="AM310" s="257" t="str">
        <f t="shared" si="89"/>
        <v/>
      </c>
      <c r="AN310" s="288">
        <f t="shared" si="90"/>
        <v>0</v>
      </c>
      <c r="AO310" s="286">
        <v>0</v>
      </c>
      <c r="AP310" s="257">
        <f t="shared" si="91"/>
        <v>0</v>
      </c>
      <c r="AQ310" s="257" t="str">
        <f t="shared" si="92"/>
        <v/>
      </c>
      <c r="AR310" s="257">
        <f t="shared" si="93"/>
        <v>0</v>
      </c>
    </row>
    <row r="311" spans="1:44" x14ac:dyDescent="0.3">
      <c r="A311" s="287">
        <v>298</v>
      </c>
      <c r="B311" s="150"/>
      <c r="C311" s="152"/>
      <c r="D311" s="159"/>
      <c r="E311" s="337"/>
      <c r="F311" s="343" t="str">
        <f>IF(E311="","",LOOKUP(E311,'Work Programme'!$A$8:$A$207,'Work Programme'!$B$8:$B$207))</f>
        <v/>
      </c>
      <c r="G311" s="159"/>
      <c r="H311" s="150"/>
      <c r="I311" s="150"/>
      <c r="J311" s="150"/>
      <c r="K311" s="150"/>
      <c r="L311" s="150"/>
      <c r="M311" s="150"/>
      <c r="N311" s="430"/>
      <c r="O311" s="431"/>
      <c r="P311" s="431"/>
      <c r="Q311" s="160"/>
      <c r="R311" s="160"/>
      <c r="S311" s="160"/>
      <c r="T311" s="255" t="str">
        <f t="shared" si="78"/>
        <v/>
      </c>
      <c r="U311" s="152"/>
      <c r="V311" s="154"/>
      <c r="W311" s="254" t="str">
        <f>IF(V311="","",VLOOKUP(V311,'Overview - Financial Statement'!$A$46:$B$60,2,FALSE))</f>
        <v/>
      </c>
      <c r="X311" s="255" t="str">
        <f t="shared" si="79"/>
        <v/>
      </c>
      <c r="Y311" s="153"/>
      <c r="Z311" s="238">
        <f t="shared" si="80"/>
        <v>0</v>
      </c>
      <c r="AA311" s="193" t="s">
        <v>44</v>
      </c>
      <c r="AB311" s="173"/>
      <c r="AC311" s="193" t="str">
        <f t="shared" si="81"/>
        <v/>
      </c>
      <c r="AD311" s="187" t="str">
        <f t="shared" si="82"/>
        <v/>
      </c>
      <c r="AE311" s="187" t="str">
        <f>IF(S311&gt;0,(VLOOKUP(N311,ISO!$B$4:$D$43,3,FALSE)),"")</f>
        <v/>
      </c>
      <c r="AF311" s="187" t="str">
        <f t="shared" si="83"/>
        <v/>
      </c>
      <c r="AG311" s="187" t="str">
        <f>IF(R311&gt;0,(VLOOKUP(N311,ISO!$B$4:$D$43,2,FALSE)),"")</f>
        <v/>
      </c>
      <c r="AH311" s="193" t="str">
        <f t="shared" si="84"/>
        <v/>
      </c>
      <c r="AI311" s="397" t="str">
        <f t="shared" si="85"/>
        <v/>
      </c>
      <c r="AJ311" s="257" t="str">
        <f t="shared" si="86"/>
        <v/>
      </c>
      <c r="AK311" s="257" t="str">
        <f t="shared" si="87"/>
        <v/>
      </c>
      <c r="AL311" s="193" t="str">
        <f t="shared" si="88"/>
        <v>CHECK DATES</v>
      </c>
      <c r="AM311" s="257" t="str">
        <f t="shared" si="89"/>
        <v/>
      </c>
      <c r="AN311" s="288">
        <f t="shared" si="90"/>
        <v>0</v>
      </c>
      <c r="AO311" s="286">
        <v>0</v>
      </c>
      <c r="AP311" s="257">
        <f t="shared" si="91"/>
        <v>0</v>
      </c>
      <c r="AQ311" s="257" t="str">
        <f t="shared" si="92"/>
        <v/>
      </c>
      <c r="AR311" s="257">
        <f t="shared" si="93"/>
        <v>0</v>
      </c>
    </row>
    <row r="312" spans="1:44" x14ac:dyDescent="0.3">
      <c r="A312" s="287">
        <v>299</v>
      </c>
      <c r="B312" s="150"/>
      <c r="C312" s="152"/>
      <c r="D312" s="159"/>
      <c r="E312" s="337"/>
      <c r="F312" s="343" t="str">
        <f>IF(E312="","",LOOKUP(E312,'Work Programme'!$A$8:$A$207,'Work Programme'!$B$8:$B$207))</f>
        <v/>
      </c>
      <c r="G312" s="159"/>
      <c r="H312" s="150"/>
      <c r="I312" s="150"/>
      <c r="J312" s="150"/>
      <c r="K312" s="150"/>
      <c r="L312" s="150"/>
      <c r="M312" s="150"/>
      <c r="N312" s="430"/>
      <c r="O312" s="431"/>
      <c r="P312" s="431"/>
      <c r="Q312" s="160"/>
      <c r="R312" s="160"/>
      <c r="S312" s="160"/>
      <c r="T312" s="255" t="str">
        <f t="shared" si="78"/>
        <v/>
      </c>
      <c r="U312" s="152"/>
      <c r="V312" s="154"/>
      <c r="W312" s="254" t="str">
        <f>IF(V312="","",VLOOKUP(V312,'Overview - Financial Statement'!$A$46:$B$60,2,FALSE))</f>
        <v/>
      </c>
      <c r="X312" s="255" t="str">
        <f t="shared" si="79"/>
        <v/>
      </c>
      <c r="Y312" s="153"/>
      <c r="Z312" s="238">
        <f t="shared" si="80"/>
        <v>0</v>
      </c>
      <c r="AA312" s="193" t="s">
        <v>44</v>
      </c>
      <c r="AB312" s="173"/>
      <c r="AC312" s="193" t="str">
        <f t="shared" si="81"/>
        <v/>
      </c>
      <c r="AD312" s="187" t="str">
        <f t="shared" si="82"/>
        <v/>
      </c>
      <c r="AE312" s="187" t="str">
        <f>IF(S312&gt;0,(VLOOKUP(N312,ISO!$B$4:$D$43,3,FALSE)),"")</f>
        <v/>
      </c>
      <c r="AF312" s="187" t="str">
        <f t="shared" si="83"/>
        <v/>
      </c>
      <c r="AG312" s="187" t="str">
        <f>IF(R312&gt;0,(VLOOKUP(N312,ISO!$B$4:$D$43,2,FALSE)),"")</f>
        <v/>
      </c>
      <c r="AH312" s="193" t="str">
        <f t="shared" si="84"/>
        <v/>
      </c>
      <c r="AI312" s="397" t="str">
        <f t="shared" si="85"/>
        <v/>
      </c>
      <c r="AJ312" s="257" t="str">
        <f t="shared" si="86"/>
        <v/>
      </c>
      <c r="AK312" s="257" t="str">
        <f t="shared" si="87"/>
        <v/>
      </c>
      <c r="AL312" s="193" t="str">
        <f t="shared" si="88"/>
        <v>CHECK DATES</v>
      </c>
      <c r="AM312" s="257" t="str">
        <f t="shared" si="89"/>
        <v/>
      </c>
      <c r="AN312" s="288">
        <f t="shared" si="90"/>
        <v>0</v>
      </c>
      <c r="AO312" s="286">
        <v>0</v>
      </c>
      <c r="AP312" s="257">
        <f t="shared" si="91"/>
        <v>0</v>
      </c>
      <c r="AQ312" s="257" t="str">
        <f t="shared" si="92"/>
        <v/>
      </c>
      <c r="AR312" s="257">
        <f t="shared" si="93"/>
        <v>0</v>
      </c>
    </row>
    <row r="313" spans="1:44" x14ac:dyDescent="0.3">
      <c r="A313" s="287">
        <v>300</v>
      </c>
      <c r="B313" s="150"/>
      <c r="C313" s="152"/>
      <c r="D313" s="159"/>
      <c r="E313" s="337"/>
      <c r="F313" s="343" t="str">
        <f>IF(E313="","",LOOKUP(E313,'Work Programme'!$A$8:$A$207,'Work Programme'!$B$8:$B$207))</f>
        <v/>
      </c>
      <c r="G313" s="159"/>
      <c r="H313" s="150"/>
      <c r="I313" s="150"/>
      <c r="J313" s="150"/>
      <c r="K313" s="150"/>
      <c r="L313" s="150"/>
      <c r="M313" s="150"/>
      <c r="N313" s="430"/>
      <c r="O313" s="431"/>
      <c r="P313" s="431"/>
      <c r="Q313" s="160"/>
      <c r="R313" s="160"/>
      <c r="S313" s="160"/>
      <c r="T313" s="255" t="str">
        <f t="shared" si="78"/>
        <v/>
      </c>
      <c r="U313" s="152"/>
      <c r="V313" s="154"/>
      <c r="W313" s="254" t="str">
        <f>IF(V313="","",VLOOKUP(V313,'Overview - Financial Statement'!$A$46:$B$60,2,FALSE))</f>
        <v/>
      </c>
      <c r="X313" s="255" t="str">
        <f t="shared" si="79"/>
        <v/>
      </c>
      <c r="Y313" s="153"/>
      <c r="Z313" s="238">
        <f t="shared" si="80"/>
        <v>0</v>
      </c>
      <c r="AA313" s="193" t="s">
        <v>44</v>
      </c>
      <c r="AB313" s="173"/>
      <c r="AC313" s="193" t="str">
        <f t="shared" si="81"/>
        <v/>
      </c>
      <c r="AD313" s="187" t="str">
        <f t="shared" si="82"/>
        <v/>
      </c>
      <c r="AE313" s="187" t="str">
        <f>IF(S313&gt;0,(VLOOKUP(N313,ISO!$B$4:$D$43,3,FALSE)),"")</f>
        <v/>
      </c>
      <c r="AF313" s="187" t="str">
        <f t="shared" si="83"/>
        <v/>
      </c>
      <c r="AG313" s="187" t="str">
        <f>IF(R313&gt;0,(VLOOKUP(N313,ISO!$B$4:$D$43,2,FALSE)),"")</f>
        <v/>
      </c>
      <c r="AH313" s="193" t="str">
        <f t="shared" si="84"/>
        <v/>
      </c>
      <c r="AI313" s="397" t="str">
        <f t="shared" si="85"/>
        <v/>
      </c>
      <c r="AJ313" s="257" t="str">
        <f t="shared" si="86"/>
        <v/>
      </c>
      <c r="AK313" s="257" t="str">
        <f t="shared" si="87"/>
        <v/>
      </c>
      <c r="AL313" s="193" t="str">
        <f t="shared" si="88"/>
        <v>CHECK DATES</v>
      </c>
      <c r="AM313" s="257" t="str">
        <f t="shared" si="89"/>
        <v/>
      </c>
      <c r="AN313" s="288">
        <f t="shared" si="90"/>
        <v>0</v>
      </c>
      <c r="AO313" s="286">
        <v>0</v>
      </c>
      <c r="AP313" s="257">
        <f t="shared" si="91"/>
        <v>0</v>
      </c>
      <c r="AQ313" s="257" t="str">
        <f t="shared" si="92"/>
        <v/>
      </c>
      <c r="AR313" s="257">
        <f t="shared" si="93"/>
        <v>0</v>
      </c>
    </row>
    <row r="314" spans="1:44" x14ac:dyDescent="0.3">
      <c r="A314" s="287">
        <v>301</v>
      </c>
      <c r="B314" s="150"/>
      <c r="C314" s="152"/>
      <c r="D314" s="159"/>
      <c r="E314" s="337"/>
      <c r="F314" s="343" t="str">
        <f>IF(E314="","",LOOKUP(E314,'Work Programme'!$A$8:$A$207,'Work Programme'!$B$8:$B$207))</f>
        <v/>
      </c>
      <c r="G314" s="159"/>
      <c r="H314" s="150"/>
      <c r="I314" s="150"/>
      <c r="J314" s="150"/>
      <c r="K314" s="150"/>
      <c r="L314" s="150"/>
      <c r="M314" s="150"/>
      <c r="N314" s="430"/>
      <c r="O314" s="431"/>
      <c r="P314" s="431"/>
      <c r="Q314" s="160"/>
      <c r="R314" s="160"/>
      <c r="S314" s="160"/>
      <c r="T314" s="255" t="str">
        <f t="shared" si="78"/>
        <v/>
      </c>
      <c r="U314" s="152"/>
      <c r="V314" s="154"/>
      <c r="W314" s="254" t="str">
        <f>IF(V314="","",VLOOKUP(V314,'Overview - Financial Statement'!$A$46:$B$60,2,FALSE))</f>
        <v/>
      </c>
      <c r="X314" s="255" t="str">
        <f t="shared" si="79"/>
        <v/>
      </c>
      <c r="Y314" s="153"/>
      <c r="Z314" s="238">
        <f t="shared" si="80"/>
        <v>0</v>
      </c>
      <c r="AA314" s="193" t="s">
        <v>44</v>
      </c>
      <c r="AB314" s="173"/>
      <c r="AC314" s="193" t="str">
        <f t="shared" si="81"/>
        <v/>
      </c>
      <c r="AD314" s="187" t="str">
        <f t="shared" si="82"/>
        <v/>
      </c>
      <c r="AE314" s="187" t="str">
        <f>IF(S314&gt;0,(VLOOKUP(N314,ISO!$B$4:$D$43,3,FALSE)),"")</f>
        <v/>
      </c>
      <c r="AF314" s="187" t="str">
        <f t="shared" si="83"/>
        <v/>
      </c>
      <c r="AG314" s="187" t="str">
        <f>IF(R314&gt;0,(VLOOKUP(N314,ISO!$B$4:$D$43,2,FALSE)),"")</f>
        <v/>
      </c>
      <c r="AH314" s="193" t="str">
        <f t="shared" si="84"/>
        <v/>
      </c>
      <c r="AI314" s="397" t="str">
        <f t="shared" si="85"/>
        <v/>
      </c>
      <c r="AJ314" s="257" t="str">
        <f t="shared" si="86"/>
        <v/>
      </c>
      <c r="AK314" s="257" t="str">
        <f t="shared" si="87"/>
        <v/>
      </c>
      <c r="AL314" s="193" t="str">
        <f t="shared" si="88"/>
        <v>CHECK DATES</v>
      </c>
      <c r="AM314" s="257" t="str">
        <f t="shared" si="89"/>
        <v/>
      </c>
      <c r="AN314" s="288">
        <f t="shared" si="90"/>
        <v>0</v>
      </c>
      <c r="AO314" s="286">
        <v>0</v>
      </c>
      <c r="AP314" s="257">
        <f t="shared" si="91"/>
        <v>0</v>
      </c>
      <c r="AQ314" s="257" t="str">
        <f t="shared" si="92"/>
        <v/>
      </c>
      <c r="AR314" s="257">
        <f t="shared" si="93"/>
        <v>0</v>
      </c>
    </row>
    <row r="315" spans="1:44" x14ac:dyDescent="0.3">
      <c r="A315" s="287">
        <v>302</v>
      </c>
      <c r="B315" s="150"/>
      <c r="C315" s="152"/>
      <c r="D315" s="159"/>
      <c r="E315" s="337"/>
      <c r="F315" s="343" t="str">
        <f>IF(E315="","",LOOKUP(E315,'Work Programme'!$A$8:$A$207,'Work Programme'!$B$8:$B$207))</f>
        <v/>
      </c>
      <c r="G315" s="159"/>
      <c r="H315" s="150"/>
      <c r="I315" s="150"/>
      <c r="J315" s="150"/>
      <c r="K315" s="150"/>
      <c r="L315" s="150"/>
      <c r="M315" s="150"/>
      <c r="N315" s="430"/>
      <c r="O315" s="431"/>
      <c r="P315" s="431"/>
      <c r="Q315" s="160"/>
      <c r="R315" s="160"/>
      <c r="S315" s="160"/>
      <c r="T315" s="255" t="str">
        <f t="shared" si="78"/>
        <v/>
      </c>
      <c r="U315" s="152"/>
      <c r="V315" s="154"/>
      <c r="W315" s="254" t="str">
        <f>IF(V315="","",VLOOKUP(V315,'Overview - Financial Statement'!$A$46:$B$60,2,FALSE))</f>
        <v/>
      </c>
      <c r="X315" s="255" t="str">
        <f t="shared" si="79"/>
        <v/>
      </c>
      <c r="Y315" s="153"/>
      <c r="Z315" s="238">
        <f t="shared" si="80"/>
        <v>0</v>
      </c>
      <c r="AA315" s="193" t="s">
        <v>44</v>
      </c>
      <c r="AB315" s="173"/>
      <c r="AC315" s="193" t="str">
        <f t="shared" si="81"/>
        <v/>
      </c>
      <c r="AD315" s="187" t="str">
        <f t="shared" si="82"/>
        <v/>
      </c>
      <c r="AE315" s="187" t="str">
        <f>IF(S315&gt;0,(VLOOKUP(N315,ISO!$B$4:$D$43,3,FALSE)),"")</f>
        <v/>
      </c>
      <c r="AF315" s="187" t="str">
        <f t="shared" si="83"/>
        <v/>
      </c>
      <c r="AG315" s="187" t="str">
        <f>IF(R315&gt;0,(VLOOKUP(N315,ISO!$B$4:$D$43,2,FALSE)),"")</f>
        <v/>
      </c>
      <c r="AH315" s="193" t="str">
        <f t="shared" si="84"/>
        <v/>
      </c>
      <c r="AI315" s="397" t="str">
        <f t="shared" si="85"/>
        <v/>
      </c>
      <c r="AJ315" s="257" t="str">
        <f t="shared" si="86"/>
        <v/>
      </c>
      <c r="AK315" s="257" t="str">
        <f t="shared" si="87"/>
        <v/>
      </c>
      <c r="AL315" s="193" t="str">
        <f t="shared" si="88"/>
        <v>CHECK DATES</v>
      </c>
      <c r="AM315" s="257" t="str">
        <f t="shared" si="89"/>
        <v/>
      </c>
      <c r="AN315" s="288">
        <f t="shared" si="90"/>
        <v>0</v>
      </c>
      <c r="AO315" s="286">
        <v>0</v>
      </c>
      <c r="AP315" s="257">
        <f t="shared" si="91"/>
        <v>0</v>
      </c>
      <c r="AQ315" s="257" t="str">
        <f t="shared" si="92"/>
        <v/>
      </c>
      <c r="AR315" s="257">
        <f t="shared" si="93"/>
        <v>0</v>
      </c>
    </row>
    <row r="316" spans="1:44" x14ac:dyDescent="0.3">
      <c r="A316" s="287">
        <v>303</v>
      </c>
      <c r="B316" s="150"/>
      <c r="C316" s="152"/>
      <c r="D316" s="159"/>
      <c r="E316" s="337"/>
      <c r="F316" s="343" t="str">
        <f>IF(E316="","",LOOKUP(E316,'Work Programme'!$A$8:$A$207,'Work Programme'!$B$8:$B$207))</f>
        <v/>
      </c>
      <c r="G316" s="159"/>
      <c r="H316" s="150"/>
      <c r="I316" s="150"/>
      <c r="J316" s="150"/>
      <c r="K316" s="150"/>
      <c r="L316" s="150"/>
      <c r="M316" s="150"/>
      <c r="N316" s="430"/>
      <c r="O316" s="431"/>
      <c r="P316" s="431"/>
      <c r="Q316" s="160"/>
      <c r="R316" s="160"/>
      <c r="S316" s="160"/>
      <c r="T316" s="255" t="str">
        <f t="shared" si="78"/>
        <v/>
      </c>
      <c r="U316" s="152"/>
      <c r="V316" s="154"/>
      <c r="W316" s="254" t="str">
        <f>IF(V316="","",VLOOKUP(V316,'Overview - Financial Statement'!$A$46:$B$60,2,FALSE))</f>
        <v/>
      </c>
      <c r="X316" s="255" t="str">
        <f t="shared" si="79"/>
        <v/>
      </c>
      <c r="Y316" s="153"/>
      <c r="Z316" s="238">
        <f t="shared" si="80"/>
        <v>0</v>
      </c>
      <c r="AA316" s="193" t="s">
        <v>44</v>
      </c>
      <c r="AB316" s="173"/>
      <c r="AC316" s="193" t="str">
        <f t="shared" si="81"/>
        <v/>
      </c>
      <c r="AD316" s="187" t="str">
        <f t="shared" si="82"/>
        <v/>
      </c>
      <c r="AE316" s="187" t="str">
        <f>IF(S316&gt;0,(VLOOKUP(N316,ISO!$B$4:$D$43,3,FALSE)),"")</f>
        <v/>
      </c>
      <c r="AF316" s="187" t="str">
        <f t="shared" si="83"/>
        <v/>
      </c>
      <c r="AG316" s="187" t="str">
        <f>IF(R316&gt;0,(VLOOKUP(N316,ISO!$B$4:$D$43,2,FALSE)),"")</f>
        <v/>
      </c>
      <c r="AH316" s="193" t="str">
        <f t="shared" si="84"/>
        <v/>
      </c>
      <c r="AI316" s="397" t="str">
        <f t="shared" si="85"/>
        <v/>
      </c>
      <c r="AJ316" s="257" t="str">
        <f t="shared" si="86"/>
        <v/>
      </c>
      <c r="AK316" s="257" t="str">
        <f t="shared" si="87"/>
        <v/>
      </c>
      <c r="AL316" s="193" t="str">
        <f t="shared" si="88"/>
        <v>CHECK DATES</v>
      </c>
      <c r="AM316" s="257" t="str">
        <f t="shared" si="89"/>
        <v/>
      </c>
      <c r="AN316" s="288">
        <f t="shared" si="90"/>
        <v>0</v>
      </c>
      <c r="AO316" s="286">
        <v>0</v>
      </c>
      <c r="AP316" s="257">
        <f t="shared" si="91"/>
        <v>0</v>
      </c>
      <c r="AQ316" s="257" t="str">
        <f t="shared" si="92"/>
        <v/>
      </c>
      <c r="AR316" s="257">
        <f t="shared" si="93"/>
        <v>0</v>
      </c>
    </row>
    <row r="317" spans="1:44" x14ac:dyDescent="0.3">
      <c r="A317" s="287">
        <v>304</v>
      </c>
      <c r="B317" s="150"/>
      <c r="C317" s="152"/>
      <c r="D317" s="159"/>
      <c r="E317" s="337"/>
      <c r="F317" s="343" t="str">
        <f>IF(E317="","",LOOKUP(E317,'Work Programme'!$A$8:$A$207,'Work Programme'!$B$8:$B$207))</f>
        <v/>
      </c>
      <c r="G317" s="159"/>
      <c r="H317" s="150"/>
      <c r="I317" s="150"/>
      <c r="J317" s="150"/>
      <c r="K317" s="150"/>
      <c r="L317" s="150"/>
      <c r="M317" s="150"/>
      <c r="N317" s="430"/>
      <c r="O317" s="431"/>
      <c r="P317" s="431"/>
      <c r="Q317" s="160"/>
      <c r="R317" s="160"/>
      <c r="S317" s="160"/>
      <c r="T317" s="255" t="str">
        <f t="shared" si="78"/>
        <v/>
      </c>
      <c r="U317" s="152"/>
      <c r="V317" s="154"/>
      <c r="W317" s="254" t="str">
        <f>IF(V317="","",VLOOKUP(V317,'Overview - Financial Statement'!$A$46:$B$60,2,FALSE))</f>
        <v/>
      </c>
      <c r="X317" s="255" t="str">
        <f t="shared" si="79"/>
        <v/>
      </c>
      <c r="Y317" s="153"/>
      <c r="Z317" s="238">
        <f t="shared" si="80"/>
        <v>0</v>
      </c>
      <c r="AA317" s="193" t="s">
        <v>44</v>
      </c>
      <c r="AB317" s="173"/>
      <c r="AC317" s="193" t="str">
        <f t="shared" si="81"/>
        <v/>
      </c>
      <c r="AD317" s="187" t="str">
        <f t="shared" si="82"/>
        <v/>
      </c>
      <c r="AE317" s="187" t="str">
        <f>IF(S317&gt;0,(VLOOKUP(N317,ISO!$B$4:$D$43,3,FALSE)),"")</f>
        <v/>
      </c>
      <c r="AF317" s="187" t="str">
        <f t="shared" si="83"/>
        <v/>
      </c>
      <c r="AG317" s="187" t="str">
        <f>IF(R317&gt;0,(VLOOKUP(N317,ISO!$B$4:$D$43,2,FALSE)),"")</f>
        <v/>
      </c>
      <c r="AH317" s="193" t="str">
        <f t="shared" si="84"/>
        <v/>
      </c>
      <c r="AI317" s="397" t="str">
        <f t="shared" si="85"/>
        <v/>
      </c>
      <c r="AJ317" s="257" t="str">
        <f t="shared" si="86"/>
        <v/>
      </c>
      <c r="AK317" s="257" t="str">
        <f t="shared" si="87"/>
        <v/>
      </c>
      <c r="AL317" s="193" t="str">
        <f t="shared" si="88"/>
        <v>CHECK DATES</v>
      </c>
      <c r="AM317" s="257" t="str">
        <f t="shared" si="89"/>
        <v/>
      </c>
      <c r="AN317" s="288">
        <f t="shared" si="90"/>
        <v>0</v>
      </c>
      <c r="AO317" s="286">
        <v>0</v>
      </c>
      <c r="AP317" s="257">
        <f t="shared" si="91"/>
        <v>0</v>
      </c>
      <c r="AQ317" s="257" t="str">
        <f t="shared" si="92"/>
        <v/>
      </c>
      <c r="AR317" s="257">
        <f t="shared" si="93"/>
        <v>0</v>
      </c>
    </row>
    <row r="318" spans="1:44" x14ac:dyDescent="0.3">
      <c r="A318" s="287">
        <v>305</v>
      </c>
      <c r="B318" s="150"/>
      <c r="C318" s="152"/>
      <c r="D318" s="159"/>
      <c r="E318" s="337"/>
      <c r="F318" s="343" t="str">
        <f>IF(E318="","",LOOKUP(E318,'Work Programme'!$A$8:$A$207,'Work Programme'!$B$8:$B$207))</f>
        <v/>
      </c>
      <c r="G318" s="159"/>
      <c r="H318" s="150"/>
      <c r="I318" s="150"/>
      <c r="J318" s="150"/>
      <c r="K318" s="150"/>
      <c r="L318" s="150"/>
      <c r="M318" s="150"/>
      <c r="N318" s="430"/>
      <c r="O318" s="431"/>
      <c r="P318" s="431"/>
      <c r="Q318" s="160"/>
      <c r="R318" s="160"/>
      <c r="S318" s="160"/>
      <c r="T318" s="255" t="str">
        <f t="shared" si="78"/>
        <v/>
      </c>
      <c r="U318" s="152"/>
      <c r="V318" s="154"/>
      <c r="W318" s="254" t="str">
        <f>IF(V318="","",VLOOKUP(V318,'Overview - Financial Statement'!$A$46:$B$60,2,FALSE))</f>
        <v/>
      </c>
      <c r="X318" s="255" t="str">
        <f t="shared" si="79"/>
        <v/>
      </c>
      <c r="Y318" s="153"/>
      <c r="Z318" s="238">
        <f t="shared" si="80"/>
        <v>0</v>
      </c>
      <c r="AA318" s="193" t="s">
        <v>44</v>
      </c>
      <c r="AB318" s="173"/>
      <c r="AC318" s="193" t="str">
        <f t="shared" si="81"/>
        <v/>
      </c>
      <c r="AD318" s="187" t="str">
        <f t="shared" si="82"/>
        <v/>
      </c>
      <c r="AE318" s="187" t="str">
        <f>IF(S318&gt;0,(VLOOKUP(N318,ISO!$B$4:$D$43,3,FALSE)),"")</f>
        <v/>
      </c>
      <c r="AF318" s="187" t="str">
        <f t="shared" si="83"/>
        <v/>
      </c>
      <c r="AG318" s="187" t="str">
        <f>IF(R318&gt;0,(VLOOKUP(N318,ISO!$B$4:$D$43,2,FALSE)),"")</f>
        <v/>
      </c>
      <c r="AH318" s="193" t="str">
        <f t="shared" si="84"/>
        <v/>
      </c>
      <c r="AI318" s="397" t="str">
        <f t="shared" si="85"/>
        <v/>
      </c>
      <c r="AJ318" s="257" t="str">
        <f t="shared" si="86"/>
        <v/>
      </c>
      <c r="AK318" s="257" t="str">
        <f t="shared" si="87"/>
        <v/>
      </c>
      <c r="AL318" s="193" t="str">
        <f t="shared" si="88"/>
        <v>CHECK DATES</v>
      </c>
      <c r="AM318" s="257" t="str">
        <f t="shared" si="89"/>
        <v/>
      </c>
      <c r="AN318" s="288">
        <f t="shared" si="90"/>
        <v>0</v>
      </c>
      <c r="AO318" s="286">
        <v>0</v>
      </c>
      <c r="AP318" s="257">
        <f t="shared" si="91"/>
        <v>0</v>
      </c>
      <c r="AQ318" s="257" t="str">
        <f t="shared" si="92"/>
        <v/>
      </c>
      <c r="AR318" s="257">
        <f t="shared" si="93"/>
        <v>0</v>
      </c>
    </row>
    <row r="319" spans="1:44" x14ac:dyDescent="0.3">
      <c r="A319" s="287">
        <v>306</v>
      </c>
      <c r="B319" s="150"/>
      <c r="C319" s="152"/>
      <c r="D319" s="159"/>
      <c r="E319" s="337"/>
      <c r="F319" s="343" t="str">
        <f>IF(E319="","",LOOKUP(E319,'Work Programme'!$A$8:$A$207,'Work Programme'!$B$8:$B$207))</f>
        <v/>
      </c>
      <c r="G319" s="159"/>
      <c r="H319" s="150"/>
      <c r="I319" s="150"/>
      <c r="J319" s="150"/>
      <c r="K319" s="150"/>
      <c r="L319" s="150"/>
      <c r="M319" s="150"/>
      <c r="N319" s="430"/>
      <c r="O319" s="431"/>
      <c r="P319" s="431"/>
      <c r="Q319" s="160"/>
      <c r="R319" s="160"/>
      <c r="S319" s="160"/>
      <c r="T319" s="255" t="str">
        <f t="shared" si="78"/>
        <v/>
      </c>
      <c r="U319" s="152"/>
      <c r="V319" s="154"/>
      <c r="W319" s="254" t="str">
        <f>IF(V319="","",VLOOKUP(V319,'Overview - Financial Statement'!$A$46:$B$60,2,FALSE))</f>
        <v/>
      </c>
      <c r="X319" s="255" t="str">
        <f t="shared" si="79"/>
        <v/>
      </c>
      <c r="Y319" s="153"/>
      <c r="Z319" s="238">
        <f t="shared" si="80"/>
        <v>0</v>
      </c>
      <c r="AA319" s="193" t="s">
        <v>44</v>
      </c>
      <c r="AB319" s="173"/>
      <c r="AC319" s="193" t="str">
        <f t="shared" si="81"/>
        <v/>
      </c>
      <c r="AD319" s="187" t="str">
        <f t="shared" si="82"/>
        <v/>
      </c>
      <c r="AE319" s="187" t="str">
        <f>IF(S319&gt;0,(VLOOKUP(N319,ISO!$B$4:$D$43,3,FALSE)),"")</f>
        <v/>
      </c>
      <c r="AF319" s="187" t="str">
        <f t="shared" si="83"/>
        <v/>
      </c>
      <c r="AG319" s="187" t="str">
        <f>IF(R319&gt;0,(VLOOKUP(N319,ISO!$B$4:$D$43,2,FALSE)),"")</f>
        <v/>
      </c>
      <c r="AH319" s="193" t="str">
        <f t="shared" si="84"/>
        <v/>
      </c>
      <c r="AI319" s="397" t="str">
        <f t="shared" si="85"/>
        <v/>
      </c>
      <c r="AJ319" s="257" t="str">
        <f t="shared" si="86"/>
        <v/>
      </c>
      <c r="AK319" s="257" t="str">
        <f t="shared" si="87"/>
        <v/>
      </c>
      <c r="AL319" s="193" t="str">
        <f t="shared" si="88"/>
        <v>CHECK DATES</v>
      </c>
      <c r="AM319" s="257" t="str">
        <f t="shared" si="89"/>
        <v/>
      </c>
      <c r="AN319" s="288">
        <f t="shared" si="90"/>
        <v>0</v>
      </c>
      <c r="AO319" s="286">
        <v>0</v>
      </c>
      <c r="AP319" s="257">
        <f t="shared" si="91"/>
        <v>0</v>
      </c>
      <c r="AQ319" s="257" t="str">
        <f t="shared" si="92"/>
        <v/>
      </c>
      <c r="AR319" s="257">
        <f t="shared" si="93"/>
        <v>0</v>
      </c>
    </row>
    <row r="320" spans="1:44" x14ac:dyDescent="0.3">
      <c r="A320" s="287">
        <v>307</v>
      </c>
      <c r="B320" s="150"/>
      <c r="C320" s="152"/>
      <c r="D320" s="159"/>
      <c r="E320" s="337"/>
      <c r="F320" s="343" t="str">
        <f>IF(E320="","",LOOKUP(E320,'Work Programme'!$A$8:$A$207,'Work Programme'!$B$8:$B$207))</f>
        <v/>
      </c>
      <c r="G320" s="159"/>
      <c r="H320" s="150"/>
      <c r="I320" s="150"/>
      <c r="J320" s="150"/>
      <c r="K320" s="150"/>
      <c r="L320" s="150"/>
      <c r="M320" s="150"/>
      <c r="N320" s="430"/>
      <c r="O320" s="431"/>
      <c r="P320" s="431"/>
      <c r="Q320" s="160"/>
      <c r="R320" s="160"/>
      <c r="S320" s="160"/>
      <c r="T320" s="255" t="str">
        <f t="shared" si="78"/>
        <v/>
      </c>
      <c r="U320" s="152"/>
      <c r="V320" s="154"/>
      <c r="W320" s="254" t="str">
        <f>IF(V320="","",VLOOKUP(V320,'Overview - Financial Statement'!$A$46:$B$60,2,FALSE))</f>
        <v/>
      </c>
      <c r="X320" s="255" t="str">
        <f t="shared" si="79"/>
        <v/>
      </c>
      <c r="Y320" s="153"/>
      <c r="Z320" s="238">
        <f t="shared" si="80"/>
        <v>0</v>
      </c>
      <c r="AA320" s="193" t="s">
        <v>44</v>
      </c>
      <c r="AB320" s="173"/>
      <c r="AC320" s="193" t="str">
        <f t="shared" si="81"/>
        <v/>
      </c>
      <c r="AD320" s="187" t="str">
        <f t="shared" si="82"/>
        <v/>
      </c>
      <c r="AE320" s="187" t="str">
        <f>IF(S320&gt;0,(VLOOKUP(N320,ISO!$B$4:$D$43,3,FALSE)),"")</f>
        <v/>
      </c>
      <c r="AF320" s="187" t="str">
        <f t="shared" si="83"/>
        <v/>
      </c>
      <c r="AG320" s="187" t="str">
        <f>IF(R320&gt;0,(VLOOKUP(N320,ISO!$B$4:$D$43,2,FALSE)),"")</f>
        <v/>
      </c>
      <c r="AH320" s="193" t="str">
        <f t="shared" si="84"/>
        <v/>
      </c>
      <c r="AI320" s="397" t="str">
        <f t="shared" si="85"/>
        <v/>
      </c>
      <c r="AJ320" s="257" t="str">
        <f t="shared" si="86"/>
        <v/>
      </c>
      <c r="AK320" s="257" t="str">
        <f t="shared" si="87"/>
        <v/>
      </c>
      <c r="AL320" s="193" t="str">
        <f t="shared" si="88"/>
        <v>CHECK DATES</v>
      </c>
      <c r="AM320" s="257" t="str">
        <f t="shared" si="89"/>
        <v/>
      </c>
      <c r="AN320" s="288">
        <f t="shared" si="90"/>
        <v>0</v>
      </c>
      <c r="AO320" s="286">
        <v>0</v>
      </c>
      <c r="AP320" s="257">
        <f t="shared" si="91"/>
        <v>0</v>
      </c>
      <c r="AQ320" s="257" t="str">
        <f t="shared" si="92"/>
        <v/>
      </c>
      <c r="AR320" s="257">
        <f t="shared" si="93"/>
        <v>0</v>
      </c>
    </row>
    <row r="321" spans="1:44" x14ac:dyDescent="0.3">
      <c r="A321" s="287">
        <v>308</v>
      </c>
      <c r="B321" s="150"/>
      <c r="C321" s="152"/>
      <c r="D321" s="159"/>
      <c r="E321" s="337"/>
      <c r="F321" s="343" t="str">
        <f>IF(E321="","",LOOKUP(E321,'Work Programme'!$A$8:$A$207,'Work Programme'!$B$8:$B$207))</f>
        <v/>
      </c>
      <c r="G321" s="159"/>
      <c r="H321" s="150"/>
      <c r="I321" s="150"/>
      <c r="J321" s="150"/>
      <c r="K321" s="150"/>
      <c r="L321" s="150"/>
      <c r="M321" s="150"/>
      <c r="N321" s="430"/>
      <c r="O321" s="431"/>
      <c r="P321" s="431"/>
      <c r="Q321" s="160"/>
      <c r="R321" s="160"/>
      <c r="S321" s="160"/>
      <c r="T321" s="255" t="str">
        <f t="shared" si="78"/>
        <v/>
      </c>
      <c r="U321" s="152"/>
      <c r="V321" s="154"/>
      <c r="W321" s="254" t="str">
        <f>IF(V321="","",VLOOKUP(V321,'Overview - Financial Statement'!$A$46:$B$60,2,FALSE))</f>
        <v/>
      </c>
      <c r="X321" s="255" t="str">
        <f t="shared" si="79"/>
        <v/>
      </c>
      <c r="Y321" s="153"/>
      <c r="Z321" s="238">
        <f t="shared" si="80"/>
        <v>0</v>
      </c>
      <c r="AA321" s="193" t="s">
        <v>44</v>
      </c>
      <c r="AB321" s="173"/>
      <c r="AC321" s="193" t="str">
        <f t="shared" si="81"/>
        <v/>
      </c>
      <c r="AD321" s="187" t="str">
        <f t="shared" si="82"/>
        <v/>
      </c>
      <c r="AE321" s="187" t="str">
        <f>IF(S321&gt;0,(VLOOKUP(N321,ISO!$B$4:$D$43,3,FALSE)),"")</f>
        <v/>
      </c>
      <c r="AF321" s="187" t="str">
        <f t="shared" si="83"/>
        <v/>
      </c>
      <c r="AG321" s="187" t="str">
        <f>IF(R321&gt;0,(VLOOKUP(N321,ISO!$B$4:$D$43,2,FALSE)),"")</f>
        <v/>
      </c>
      <c r="AH321" s="193" t="str">
        <f t="shared" si="84"/>
        <v/>
      </c>
      <c r="AI321" s="397" t="str">
        <f t="shared" si="85"/>
        <v/>
      </c>
      <c r="AJ321" s="257" t="str">
        <f t="shared" si="86"/>
        <v/>
      </c>
      <c r="AK321" s="257" t="str">
        <f t="shared" si="87"/>
        <v/>
      </c>
      <c r="AL321" s="193" t="str">
        <f t="shared" si="88"/>
        <v>CHECK DATES</v>
      </c>
      <c r="AM321" s="257" t="str">
        <f t="shared" si="89"/>
        <v/>
      </c>
      <c r="AN321" s="288">
        <f t="shared" si="90"/>
        <v>0</v>
      </c>
      <c r="AO321" s="286">
        <v>0</v>
      </c>
      <c r="AP321" s="257">
        <f t="shared" si="91"/>
        <v>0</v>
      </c>
      <c r="AQ321" s="257" t="str">
        <f t="shared" si="92"/>
        <v/>
      </c>
      <c r="AR321" s="257">
        <f t="shared" si="93"/>
        <v>0</v>
      </c>
    </row>
    <row r="322" spans="1:44" x14ac:dyDescent="0.3">
      <c r="A322" s="287">
        <v>309</v>
      </c>
      <c r="B322" s="150"/>
      <c r="C322" s="152"/>
      <c r="D322" s="159"/>
      <c r="E322" s="337"/>
      <c r="F322" s="343" t="str">
        <f>IF(E322="","",LOOKUP(E322,'Work Programme'!$A$8:$A$207,'Work Programme'!$B$8:$B$207))</f>
        <v/>
      </c>
      <c r="G322" s="159"/>
      <c r="H322" s="150"/>
      <c r="I322" s="150"/>
      <c r="J322" s="150"/>
      <c r="K322" s="150"/>
      <c r="L322" s="150"/>
      <c r="M322" s="150"/>
      <c r="N322" s="430"/>
      <c r="O322" s="431"/>
      <c r="P322" s="431"/>
      <c r="Q322" s="160"/>
      <c r="R322" s="160"/>
      <c r="S322" s="160"/>
      <c r="T322" s="255" t="str">
        <f t="shared" si="78"/>
        <v/>
      </c>
      <c r="U322" s="152"/>
      <c r="V322" s="154"/>
      <c r="W322" s="254" t="str">
        <f>IF(V322="","",VLOOKUP(V322,'Overview - Financial Statement'!$A$46:$B$60,2,FALSE))</f>
        <v/>
      </c>
      <c r="X322" s="255" t="str">
        <f t="shared" si="79"/>
        <v/>
      </c>
      <c r="Y322" s="153"/>
      <c r="Z322" s="238">
        <f t="shared" si="80"/>
        <v>0</v>
      </c>
      <c r="AA322" s="193" t="s">
        <v>44</v>
      </c>
      <c r="AB322" s="173"/>
      <c r="AC322" s="193" t="str">
        <f t="shared" si="81"/>
        <v/>
      </c>
      <c r="AD322" s="187" t="str">
        <f t="shared" si="82"/>
        <v/>
      </c>
      <c r="AE322" s="187" t="str">
        <f>IF(S322&gt;0,(VLOOKUP(N322,ISO!$B$4:$D$43,3,FALSE)),"")</f>
        <v/>
      </c>
      <c r="AF322" s="187" t="str">
        <f t="shared" si="83"/>
        <v/>
      </c>
      <c r="AG322" s="187" t="str">
        <f>IF(R322&gt;0,(VLOOKUP(N322,ISO!$B$4:$D$43,2,FALSE)),"")</f>
        <v/>
      </c>
      <c r="AH322" s="193" t="str">
        <f t="shared" si="84"/>
        <v/>
      </c>
      <c r="AI322" s="397" t="str">
        <f t="shared" si="85"/>
        <v/>
      </c>
      <c r="AJ322" s="257" t="str">
        <f t="shared" si="86"/>
        <v/>
      </c>
      <c r="AK322" s="257" t="str">
        <f t="shared" si="87"/>
        <v/>
      </c>
      <c r="AL322" s="193" t="str">
        <f t="shared" si="88"/>
        <v>CHECK DATES</v>
      </c>
      <c r="AM322" s="257" t="str">
        <f t="shared" si="89"/>
        <v/>
      </c>
      <c r="AN322" s="288">
        <f t="shared" si="90"/>
        <v>0</v>
      </c>
      <c r="AO322" s="286">
        <v>0</v>
      </c>
      <c r="AP322" s="257">
        <f t="shared" si="91"/>
        <v>0</v>
      </c>
      <c r="AQ322" s="257" t="str">
        <f t="shared" si="92"/>
        <v/>
      </c>
      <c r="AR322" s="257">
        <f t="shared" si="93"/>
        <v>0</v>
      </c>
    </row>
    <row r="323" spans="1:44" x14ac:dyDescent="0.3">
      <c r="A323" s="287">
        <v>310</v>
      </c>
      <c r="B323" s="150"/>
      <c r="C323" s="152"/>
      <c r="D323" s="159"/>
      <c r="E323" s="337"/>
      <c r="F323" s="343" t="str">
        <f>IF(E323="","",LOOKUP(E323,'Work Programme'!$A$8:$A$207,'Work Programme'!$B$8:$B$207))</f>
        <v/>
      </c>
      <c r="G323" s="159"/>
      <c r="H323" s="150"/>
      <c r="I323" s="150"/>
      <c r="J323" s="150"/>
      <c r="K323" s="150"/>
      <c r="L323" s="150"/>
      <c r="M323" s="150"/>
      <c r="N323" s="430"/>
      <c r="O323" s="431"/>
      <c r="P323" s="431"/>
      <c r="Q323" s="160"/>
      <c r="R323" s="160"/>
      <c r="S323" s="160"/>
      <c r="T323" s="255" t="str">
        <f t="shared" si="78"/>
        <v/>
      </c>
      <c r="U323" s="152"/>
      <c r="V323" s="154"/>
      <c r="W323" s="254" t="str">
        <f>IF(V323="","",VLOOKUP(V323,'Overview - Financial Statement'!$A$46:$B$60,2,FALSE))</f>
        <v/>
      </c>
      <c r="X323" s="255" t="str">
        <f t="shared" si="79"/>
        <v/>
      </c>
      <c r="Y323" s="153"/>
      <c r="Z323" s="238">
        <f t="shared" si="80"/>
        <v>0</v>
      </c>
      <c r="AA323" s="193" t="s">
        <v>44</v>
      </c>
      <c r="AB323" s="173"/>
      <c r="AC323" s="193" t="str">
        <f t="shared" si="81"/>
        <v/>
      </c>
      <c r="AD323" s="187" t="str">
        <f t="shared" si="82"/>
        <v/>
      </c>
      <c r="AE323" s="187" t="str">
        <f>IF(S323&gt;0,(VLOOKUP(N323,ISO!$B$4:$D$43,3,FALSE)),"")</f>
        <v/>
      </c>
      <c r="AF323" s="187" t="str">
        <f t="shared" si="83"/>
        <v/>
      </c>
      <c r="AG323" s="187" t="str">
        <f>IF(R323&gt;0,(VLOOKUP(N323,ISO!$B$4:$D$43,2,FALSE)),"")</f>
        <v/>
      </c>
      <c r="AH323" s="193" t="str">
        <f t="shared" si="84"/>
        <v/>
      </c>
      <c r="AI323" s="397" t="str">
        <f t="shared" si="85"/>
        <v/>
      </c>
      <c r="AJ323" s="257" t="str">
        <f t="shared" si="86"/>
        <v/>
      </c>
      <c r="AK323" s="257" t="str">
        <f t="shared" si="87"/>
        <v/>
      </c>
      <c r="AL323" s="193" t="str">
        <f t="shared" si="88"/>
        <v>CHECK DATES</v>
      </c>
      <c r="AM323" s="257" t="str">
        <f t="shared" si="89"/>
        <v/>
      </c>
      <c r="AN323" s="288">
        <f t="shared" si="90"/>
        <v>0</v>
      </c>
      <c r="AO323" s="286">
        <v>0</v>
      </c>
      <c r="AP323" s="257">
        <f t="shared" si="91"/>
        <v>0</v>
      </c>
      <c r="AQ323" s="257" t="str">
        <f t="shared" si="92"/>
        <v/>
      </c>
      <c r="AR323" s="257">
        <f t="shared" si="93"/>
        <v>0</v>
      </c>
    </row>
    <row r="324" spans="1:44" x14ac:dyDescent="0.3">
      <c r="A324" s="287">
        <v>311</v>
      </c>
      <c r="B324" s="150"/>
      <c r="C324" s="152"/>
      <c r="D324" s="159"/>
      <c r="E324" s="337"/>
      <c r="F324" s="343" t="str">
        <f>IF(E324="","",LOOKUP(E324,'Work Programme'!$A$8:$A$207,'Work Programme'!$B$8:$B$207))</f>
        <v/>
      </c>
      <c r="G324" s="159"/>
      <c r="H324" s="150"/>
      <c r="I324" s="150"/>
      <c r="J324" s="150"/>
      <c r="K324" s="150"/>
      <c r="L324" s="150"/>
      <c r="M324" s="150"/>
      <c r="N324" s="430"/>
      <c r="O324" s="431"/>
      <c r="P324" s="431"/>
      <c r="Q324" s="160"/>
      <c r="R324" s="160"/>
      <c r="S324" s="160"/>
      <c r="T324" s="255" t="str">
        <f t="shared" si="78"/>
        <v/>
      </c>
      <c r="U324" s="152"/>
      <c r="V324" s="154"/>
      <c r="W324" s="254" t="str">
        <f>IF(V324="","",VLOOKUP(V324,'Overview - Financial Statement'!$A$46:$B$60,2,FALSE))</f>
        <v/>
      </c>
      <c r="X324" s="255" t="str">
        <f t="shared" si="79"/>
        <v/>
      </c>
      <c r="Y324" s="153"/>
      <c r="Z324" s="238">
        <f t="shared" si="80"/>
        <v>0</v>
      </c>
      <c r="AA324" s="193" t="s">
        <v>44</v>
      </c>
      <c r="AB324" s="173"/>
      <c r="AC324" s="193" t="str">
        <f t="shared" si="81"/>
        <v/>
      </c>
      <c r="AD324" s="187" t="str">
        <f t="shared" si="82"/>
        <v/>
      </c>
      <c r="AE324" s="187" t="str">
        <f>IF(S324&gt;0,(VLOOKUP(N324,ISO!$B$4:$D$43,3,FALSE)),"")</f>
        <v/>
      </c>
      <c r="AF324" s="187" t="str">
        <f t="shared" si="83"/>
        <v/>
      </c>
      <c r="AG324" s="187" t="str">
        <f>IF(R324&gt;0,(VLOOKUP(N324,ISO!$B$4:$D$43,2,FALSE)),"")</f>
        <v/>
      </c>
      <c r="AH324" s="193" t="str">
        <f t="shared" si="84"/>
        <v/>
      </c>
      <c r="AI324" s="397" t="str">
        <f t="shared" si="85"/>
        <v/>
      </c>
      <c r="AJ324" s="257" t="str">
        <f t="shared" si="86"/>
        <v/>
      </c>
      <c r="AK324" s="257" t="str">
        <f t="shared" si="87"/>
        <v/>
      </c>
      <c r="AL324" s="193" t="str">
        <f t="shared" si="88"/>
        <v>CHECK DATES</v>
      </c>
      <c r="AM324" s="257" t="str">
        <f t="shared" si="89"/>
        <v/>
      </c>
      <c r="AN324" s="288">
        <f t="shared" si="90"/>
        <v>0</v>
      </c>
      <c r="AO324" s="286">
        <v>0</v>
      </c>
      <c r="AP324" s="257">
        <f t="shared" si="91"/>
        <v>0</v>
      </c>
      <c r="AQ324" s="257" t="str">
        <f t="shared" si="92"/>
        <v/>
      </c>
      <c r="AR324" s="257">
        <f t="shared" si="93"/>
        <v>0</v>
      </c>
    </row>
    <row r="325" spans="1:44" x14ac:dyDescent="0.3">
      <c r="A325" s="287">
        <v>312</v>
      </c>
      <c r="B325" s="150"/>
      <c r="C325" s="152"/>
      <c r="D325" s="159"/>
      <c r="E325" s="337"/>
      <c r="F325" s="343" t="str">
        <f>IF(E325="","",LOOKUP(E325,'Work Programme'!$A$8:$A$207,'Work Programme'!$B$8:$B$207))</f>
        <v/>
      </c>
      <c r="G325" s="159"/>
      <c r="H325" s="150"/>
      <c r="I325" s="150"/>
      <c r="J325" s="150"/>
      <c r="K325" s="150"/>
      <c r="L325" s="150"/>
      <c r="M325" s="150"/>
      <c r="N325" s="430"/>
      <c r="O325" s="431"/>
      <c r="P325" s="431"/>
      <c r="Q325" s="160"/>
      <c r="R325" s="160"/>
      <c r="S325" s="160"/>
      <c r="T325" s="255" t="str">
        <f t="shared" si="78"/>
        <v/>
      </c>
      <c r="U325" s="152"/>
      <c r="V325" s="154"/>
      <c r="W325" s="254" t="str">
        <f>IF(V325="","",VLOOKUP(V325,'Overview - Financial Statement'!$A$46:$B$60,2,FALSE))</f>
        <v/>
      </c>
      <c r="X325" s="255" t="str">
        <f t="shared" si="79"/>
        <v/>
      </c>
      <c r="Y325" s="153"/>
      <c r="Z325" s="238">
        <f t="shared" si="80"/>
        <v>0</v>
      </c>
      <c r="AA325" s="193" t="s">
        <v>44</v>
      </c>
      <c r="AB325" s="173"/>
      <c r="AC325" s="193" t="str">
        <f t="shared" si="81"/>
        <v/>
      </c>
      <c r="AD325" s="187" t="str">
        <f t="shared" si="82"/>
        <v/>
      </c>
      <c r="AE325" s="187" t="str">
        <f>IF(S325&gt;0,(VLOOKUP(N325,ISO!$B$4:$D$43,3,FALSE)),"")</f>
        <v/>
      </c>
      <c r="AF325" s="187" t="str">
        <f t="shared" si="83"/>
        <v/>
      </c>
      <c r="AG325" s="187" t="str">
        <f>IF(R325&gt;0,(VLOOKUP(N325,ISO!$B$4:$D$43,2,FALSE)),"")</f>
        <v/>
      </c>
      <c r="AH325" s="193" t="str">
        <f t="shared" si="84"/>
        <v/>
      </c>
      <c r="AI325" s="397" t="str">
        <f t="shared" si="85"/>
        <v/>
      </c>
      <c r="AJ325" s="257" t="str">
        <f t="shared" si="86"/>
        <v/>
      </c>
      <c r="AK325" s="257" t="str">
        <f t="shared" si="87"/>
        <v/>
      </c>
      <c r="AL325" s="193" t="str">
        <f t="shared" si="88"/>
        <v>CHECK DATES</v>
      </c>
      <c r="AM325" s="257" t="str">
        <f t="shared" si="89"/>
        <v/>
      </c>
      <c r="AN325" s="288">
        <f t="shared" si="90"/>
        <v>0</v>
      </c>
      <c r="AO325" s="286">
        <v>0</v>
      </c>
      <c r="AP325" s="257">
        <f t="shared" si="91"/>
        <v>0</v>
      </c>
      <c r="AQ325" s="257" t="str">
        <f t="shared" si="92"/>
        <v/>
      </c>
      <c r="AR325" s="257">
        <f t="shared" si="93"/>
        <v>0</v>
      </c>
    </row>
    <row r="326" spans="1:44" x14ac:dyDescent="0.3">
      <c r="A326" s="287">
        <v>313</v>
      </c>
      <c r="B326" s="150"/>
      <c r="C326" s="152"/>
      <c r="D326" s="159"/>
      <c r="E326" s="337"/>
      <c r="F326" s="343" t="str">
        <f>IF(E326="","",LOOKUP(E326,'Work Programme'!$A$8:$A$207,'Work Programme'!$B$8:$B$207))</f>
        <v/>
      </c>
      <c r="G326" s="159"/>
      <c r="H326" s="150"/>
      <c r="I326" s="150"/>
      <c r="J326" s="150"/>
      <c r="K326" s="150"/>
      <c r="L326" s="150"/>
      <c r="M326" s="150"/>
      <c r="N326" s="430"/>
      <c r="O326" s="431"/>
      <c r="P326" s="431"/>
      <c r="Q326" s="160"/>
      <c r="R326" s="160"/>
      <c r="S326" s="160"/>
      <c r="T326" s="255" t="str">
        <f t="shared" si="78"/>
        <v/>
      </c>
      <c r="U326" s="152"/>
      <c r="V326" s="154"/>
      <c r="W326" s="254" t="str">
        <f>IF(V326="","",VLOOKUP(V326,'Overview - Financial Statement'!$A$46:$B$60,2,FALSE))</f>
        <v/>
      </c>
      <c r="X326" s="255" t="str">
        <f t="shared" si="79"/>
        <v/>
      </c>
      <c r="Y326" s="153"/>
      <c r="Z326" s="238">
        <f t="shared" si="80"/>
        <v>0</v>
      </c>
      <c r="AA326" s="193" t="s">
        <v>44</v>
      </c>
      <c r="AB326" s="173"/>
      <c r="AC326" s="193" t="str">
        <f t="shared" si="81"/>
        <v/>
      </c>
      <c r="AD326" s="187" t="str">
        <f t="shared" si="82"/>
        <v/>
      </c>
      <c r="AE326" s="187" t="str">
        <f>IF(S326&gt;0,(VLOOKUP(N326,ISO!$B$4:$D$43,3,FALSE)),"")</f>
        <v/>
      </c>
      <c r="AF326" s="187" t="str">
        <f t="shared" si="83"/>
        <v/>
      </c>
      <c r="AG326" s="187" t="str">
        <f>IF(R326&gt;0,(VLOOKUP(N326,ISO!$B$4:$D$43,2,FALSE)),"")</f>
        <v/>
      </c>
      <c r="AH326" s="193" t="str">
        <f t="shared" si="84"/>
        <v/>
      </c>
      <c r="AI326" s="397" t="str">
        <f t="shared" si="85"/>
        <v/>
      </c>
      <c r="AJ326" s="257" t="str">
        <f t="shared" si="86"/>
        <v/>
      </c>
      <c r="AK326" s="257" t="str">
        <f t="shared" si="87"/>
        <v/>
      </c>
      <c r="AL326" s="193" t="str">
        <f t="shared" si="88"/>
        <v>CHECK DATES</v>
      </c>
      <c r="AM326" s="257" t="str">
        <f t="shared" si="89"/>
        <v/>
      </c>
      <c r="AN326" s="288">
        <f t="shared" si="90"/>
        <v>0</v>
      </c>
      <c r="AO326" s="286">
        <v>0</v>
      </c>
      <c r="AP326" s="257">
        <f t="shared" si="91"/>
        <v>0</v>
      </c>
      <c r="AQ326" s="257" t="str">
        <f t="shared" si="92"/>
        <v/>
      </c>
      <c r="AR326" s="257">
        <f t="shared" si="93"/>
        <v>0</v>
      </c>
    </row>
    <row r="327" spans="1:44" x14ac:dyDescent="0.3">
      <c r="A327" s="287">
        <v>314</v>
      </c>
      <c r="B327" s="150"/>
      <c r="C327" s="152"/>
      <c r="D327" s="159"/>
      <c r="E327" s="337"/>
      <c r="F327" s="343" t="str">
        <f>IF(E327="","",LOOKUP(E327,'Work Programme'!$A$8:$A$207,'Work Programme'!$B$8:$B$207))</f>
        <v/>
      </c>
      <c r="G327" s="159"/>
      <c r="H327" s="150"/>
      <c r="I327" s="150"/>
      <c r="J327" s="150"/>
      <c r="K327" s="150"/>
      <c r="L327" s="150"/>
      <c r="M327" s="150"/>
      <c r="N327" s="430"/>
      <c r="O327" s="431"/>
      <c r="P327" s="431"/>
      <c r="Q327" s="160"/>
      <c r="R327" s="160"/>
      <c r="S327" s="160"/>
      <c r="T327" s="255" t="str">
        <f t="shared" si="78"/>
        <v/>
      </c>
      <c r="U327" s="152"/>
      <c r="V327" s="154"/>
      <c r="W327" s="254" t="str">
        <f>IF(V327="","",VLOOKUP(V327,'Overview - Financial Statement'!$A$46:$B$60,2,FALSE))</f>
        <v/>
      </c>
      <c r="X327" s="255" t="str">
        <f t="shared" si="79"/>
        <v/>
      </c>
      <c r="Y327" s="153"/>
      <c r="Z327" s="238">
        <f t="shared" si="80"/>
        <v>0</v>
      </c>
      <c r="AA327" s="193" t="s">
        <v>44</v>
      </c>
      <c r="AB327" s="173"/>
      <c r="AC327" s="193" t="str">
        <f t="shared" si="81"/>
        <v/>
      </c>
      <c r="AD327" s="187" t="str">
        <f t="shared" si="82"/>
        <v/>
      </c>
      <c r="AE327" s="187" t="str">
        <f>IF(S327&gt;0,(VLOOKUP(N327,ISO!$B$4:$D$43,3,FALSE)),"")</f>
        <v/>
      </c>
      <c r="AF327" s="187" t="str">
        <f t="shared" si="83"/>
        <v/>
      </c>
      <c r="AG327" s="187" t="str">
        <f>IF(R327&gt;0,(VLOOKUP(N327,ISO!$B$4:$D$43,2,FALSE)),"")</f>
        <v/>
      </c>
      <c r="AH327" s="193" t="str">
        <f t="shared" si="84"/>
        <v/>
      </c>
      <c r="AI327" s="397" t="str">
        <f t="shared" si="85"/>
        <v/>
      </c>
      <c r="AJ327" s="257" t="str">
        <f t="shared" si="86"/>
        <v/>
      </c>
      <c r="AK327" s="257" t="str">
        <f t="shared" si="87"/>
        <v/>
      </c>
      <c r="AL327" s="193" t="str">
        <f t="shared" si="88"/>
        <v>CHECK DATES</v>
      </c>
      <c r="AM327" s="257" t="str">
        <f t="shared" si="89"/>
        <v/>
      </c>
      <c r="AN327" s="288">
        <f t="shared" si="90"/>
        <v>0</v>
      </c>
      <c r="AO327" s="286">
        <v>0</v>
      </c>
      <c r="AP327" s="257">
        <f t="shared" si="91"/>
        <v>0</v>
      </c>
      <c r="AQ327" s="257" t="str">
        <f t="shared" si="92"/>
        <v/>
      </c>
      <c r="AR327" s="257">
        <f t="shared" si="93"/>
        <v>0</v>
      </c>
    </row>
    <row r="328" spans="1:44" x14ac:dyDescent="0.3">
      <c r="A328" s="287">
        <v>315</v>
      </c>
      <c r="B328" s="150"/>
      <c r="C328" s="152"/>
      <c r="D328" s="159"/>
      <c r="E328" s="337"/>
      <c r="F328" s="343" t="str">
        <f>IF(E328="","",LOOKUP(E328,'Work Programme'!$A$8:$A$207,'Work Programme'!$B$8:$B$207))</f>
        <v/>
      </c>
      <c r="G328" s="159"/>
      <c r="H328" s="150"/>
      <c r="I328" s="150"/>
      <c r="J328" s="150"/>
      <c r="K328" s="150"/>
      <c r="L328" s="150"/>
      <c r="M328" s="150"/>
      <c r="N328" s="430"/>
      <c r="O328" s="431"/>
      <c r="P328" s="431"/>
      <c r="Q328" s="160"/>
      <c r="R328" s="160"/>
      <c r="S328" s="160"/>
      <c r="T328" s="255" t="str">
        <f t="shared" si="78"/>
        <v/>
      </c>
      <c r="U328" s="152"/>
      <c r="V328" s="154"/>
      <c r="W328" s="254" t="str">
        <f>IF(V328="","",VLOOKUP(V328,'Overview - Financial Statement'!$A$46:$B$60,2,FALSE))</f>
        <v/>
      </c>
      <c r="X328" s="255" t="str">
        <f t="shared" si="79"/>
        <v/>
      </c>
      <c r="Y328" s="153"/>
      <c r="Z328" s="238">
        <f t="shared" si="80"/>
        <v>0</v>
      </c>
      <c r="AA328" s="193" t="s">
        <v>44</v>
      </c>
      <c r="AB328" s="173"/>
      <c r="AC328" s="193" t="str">
        <f t="shared" si="81"/>
        <v/>
      </c>
      <c r="AD328" s="187" t="str">
        <f t="shared" si="82"/>
        <v/>
      </c>
      <c r="AE328" s="187" t="str">
        <f>IF(S328&gt;0,(VLOOKUP(N328,ISO!$B$4:$D$43,3,FALSE)),"")</f>
        <v/>
      </c>
      <c r="AF328" s="187" t="str">
        <f t="shared" si="83"/>
        <v/>
      </c>
      <c r="AG328" s="187" t="str">
        <f>IF(R328&gt;0,(VLOOKUP(N328,ISO!$B$4:$D$43,2,FALSE)),"")</f>
        <v/>
      </c>
      <c r="AH328" s="193" t="str">
        <f t="shared" si="84"/>
        <v/>
      </c>
      <c r="AI328" s="397" t="str">
        <f t="shared" si="85"/>
        <v/>
      </c>
      <c r="AJ328" s="257" t="str">
        <f t="shared" si="86"/>
        <v/>
      </c>
      <c r="AK328" s="257" t="str">
        <f t="shared" si="87"/>
        <v/>
      </c>
      <c r="AL328" s="193" t="str">
        <f t="shared" si="88"/>
        <v>CHECK DATES</v>
      </c>
      <c r="AM328" s="257" t="str">
        <f t="shared" si="89"/>
        <v/>
      </c>
      <c r="AN328" s="288">
        <f t="shared" si="90"/>
        <v>0</v>
      </c>
      <c r="AO328" s="286">
        <v>0</v>
      </c>
      <c r="AP328" s="257">
        <f t="shared" si="91"/>
        <v>0</v>
      </c>
      <c r="AQ328" s="257" t="str">
        <f t="shared" si="92"/>
        <v/>
      </c>
      <c r="AR328" s="257">
        <f t="shared" si="93"/>
        <v>0</v>
      </c>
    </row>
    <row r="329" spans="1:44" x14ac:dyDescent="0.3">
      <c r="A329" s="287">
        <v>316</v>
      </c>
      <c r="B329" s="150"/>
      <c r="C329" s="152"/>
      <c r="D329" s="159"/>
      <c r="E329" s="337"/>
      <c r="F329" s="343" t="str">
        <f>IF(E329="","",LOOKUP(E329,'Work Programme'!$A$8:$A$207,'Work Programme'!$B$8:$B$207))</f>
        <v/>
      </c>
      <c r="G329" s="159"/>
      <c r="H329" s="150"/>
      <c r="I329" s="150"/>
      <c r="J329" s="150"/>
      <c r="K329" s="150"/>
      <c r="L329" s="150"/>
      <c r="M329" s="150"/>
      <c r="N329" s="430"/>
      <c r="O329" s="431"/>
      <c r="P329" s="431"/>
      <c r="Q329" s="160"/>
      <c r="R329" s="160"/>
      <c r="S329" s="160"/>
      <c r="T329" s="255" t="str">
        <f t="shared" si="78"/>
        <v/>
      </c>
      <c r="U329" s="152"/>
      <c r="V329" s="154"/>
      <c r="W329" s="254" t="str">
        <f>IF(V329="","",VLOOKUP(V329,'Overview - Financial Statement'!$A$46:$B$60,2,FALSE))</f>
        <v/>
      </c>
      <c r="X329" s="255" t="str">
        <f t="shared" si="79"/>
        <v/>
      </c>
      <c r="Y329" s="153"/>
      <c r="Z329" s="238">
        <f t="shared" si="80"/>
        <v>0</v>
      </c>
      <c r="AA329" s="193" t="s">
        <v>44</v>
      </c>
      <c r="AB329" s="173"/>
      <c r="AC329" s="193" t="str">
        <f t="shared" si="81"/>
        <v/>
      </c>
      <c r="AD329" s="187" t="str">
        <f t="shared" si="82"/>
        <v/>
      </c>
      <c r="AE329" s="187" t="str">
        <f>IF(S329&gt;0,(VLOOKUP(N329,ISO!$B$4:$D$43,3,FALSE)),"")</f>
        <v/>
      </c>
      <c r="AF329" s="187" t="str">
        <f t="shared" si="83"/>
        <v/>
      </c>
      <c r="AG329" s="187" t="str">
        <f>IF(R329&gt;0,(VLOOKUP(N329,ISO!$B$4:$D$43,2,FALSE)),"")</f>
        <v/>
      </c>
      <c r="AH329" s="193" t="str">
        <f t="shared" si="84"/>
        <v/>
      </c>
      <c r="AI329" s="397" t="str">
        <f t="shared" si="85"/>
        <v/>
      </c>
      <c r="AJ329" s="257" t="str">
        <f t="shared" si="86"/>
        <v/>
      </c>
      <c r="AK329" s="257" t="str">
        <f t="shared" si="87"/>
        <v/>
      </c>
      <c r="AL329" s="193" t="str">
        <f t="shared" si="88"/>
        <v>CHECK DATES</v>
      </c>
      <c r="AM329" s="257" t="str">
        <f t="shared" si="89"/>
        <v/>
      </c>
      <c r="AN329" s="288">
        <f t="shared" si="90"/>
        <v>0</v>
      </c>
      <c r="AO329" s="286">
        <v>0</v>
      </c>
      <c r="AP329" s="257">
        <f t="shared" si="91"/>
        <v>0</v>
      </c>
      <c r="AQ329" s="257" t="str">
        <f t="shared" si="92"/>
        <v/>
      </c>
      <c r="AR329" s="257">
        <f t="shared" si="93"/>
        <v>0</v>
      </c>
    </row>
    <row r="330" spans="1:44" x14ac:dyDescent="0.3">
      <c r="A330" s="287">
        <v>317</v>
      </c>
      <c r="B330" s="150"/>
      <c r="C330" s="152"/>
      <c r="D330" s="159"/>
      <c r="E330" s="337"/>
      <c r="F330" s="343" t="str">
        <f>IF(E330="","",LOOKUP(E330,'Work Programme'!$A$8:$A$207,'Work Programme'!$B$8:$B$207))</f>
        <v/>
      </c>
      <c r="G330" s="159"/>
      <c r="H330" s="150"/>
      <c r="I330" s="150"/>
      <c r="J330" s="150"/>
      <c r="K330" s="150"/>
      <c r="L330" s="150"/>
      <c r="M330" s="150"/>
      <c r="N330" s="430"/>
      <c r="O330" s="431"/>
      <c r="P330" s="431"/>
      <c r="Q330" s="160"/>
      <c r="R330" s="160"/>
      <c r="S330" s="160"/>
      <c r="T330" s="255" t="str">
        <f t="shared" si="78"/>
        <v/>
      </c>
      <c r="U330" s="152"/>
      <c r="V330" s="154"/>
      <c r="W330" s="254" t="str">
        <f>IF(V330="","",VLOOKUP(V330,'Overview - Financial Statement'!$A$46:$B$60,2,FALSE))</f>
        <v/>
      </c>
      <c r="X330" s="255" t="str">
        <f t="shared" si="79"/>
        <v/>
      </c>
      <c r="Y330" s="153"/>
      <c r="Z330" s="238">
        <f t="shared" si="80"/>
        <v>0</v>
      </c>
      <c r="AA330" s="193" t="s">
        <v>44</v>
      </c>
      <c r="AB330" s="173"/>
      <c r="AC330" s="193" t="str">
        <f t="shared" si="81"/>
        <v/>
      </c>
      <c r="AD330" s="187" t="str">
        <f t="shared" si="82"/>
        <v/>
      </c>
      <c r="AE330" s="187" t="str">
        <f>IF(S330&gt;0,(VLOOKUP(N330,ISO!$B$4:$D$43,3,FALSE)),"")</f>
        <v/>
      </c>
      <c r="AF330" s="187" t="str">
        <f t="shared" si="83"/>
        <v/>
      </c>
      <c r="AG330" s="187" t="str">
        <f>IF(R330&gt;0,(VLOOKUP(N330,ISO!$B$4:$D$43,2,FALSE)),"")</f>
        <v/>
      </c>
      <c r="AH330" s="193" t="str">
        <f t="shared" si="84"/>
        <v/>
      </c>
      <c r="AI330" s="397" t="str">
        <f t="shared" si="85"/>
        <v/>
      </c>
      <c r="AJ330" s="257" t="str">
        <f t="shared" si="86"/>
        <v/>
      </c>
      <c r="AK330" s="257" t="str">
        <f t="shared" si="87"/>
        <v/>
      </c>
      <c r="AL330" s="193" t="str">
        <f t="shared" si="88"/>
        <v>CHECK DATES</v>
      </c>
      <c r="AM330" s="257" t="str">
        <f t="shared" si="89"/>
        <v/>
      </c>
      <c r="AN330" s="288">
        <f t="shared" si="90"/>
        <v>0</v>
      </c>
      <c r="AO330" s="286">
        <v>0</v>
      </c>
      <c r="AP330" s="257">
        <f t="shared" si="91"/>
        <v>0</v>
      </c>
      <c r="AQ330" s="257" t="str">
        <f t="shared" si="92"/>
        <v/>
      </c>
      <c r="AR330" s="257">
        <f t="shared" si="93"/>
        <v>0</v>
      </c>
    </row>
    <row r="331" spans="1:44" x14ac:dyDescent="0.3">
      <c r="A331" s="287">
        <v>318</v>
      </c>
      <c r="B331" s="150"/>
      <c r="C331" s="152"/>
      <c r="D331" s="159"/>
      <c r="E331" s="337"/>
      <c r="F331" s="343" t="str">
        <f>IF(E331="","",LOOKUP(E331,'Work Programme'!$A$8:$A$207,'Work Programme'!$B$8:$B$207))</f>
        <v/>
      </c>
      <c r="G331" s="159"/>
      <c r="H331" s="150"/>
      <c r="I331" s="150"/>
      <c r="J331" s="150"/>
      <c r="K331" s="150"/>
      <c r="L331" s="150"/>
      <c r="M331" s="150"/>
      <c r="N331" s="430"/>
      <c r="O331" s="431"/>
      <c r="P331" s="431"/>
      <c r="Q331" s="160"/>
      <c r="R331" s="160"/>
      <c r="S331" s="160"/>
      <c r="T331" s="255" t="str">
        <f t="shared" si="78"/>
        <v/>
      </c>
      <c r="U331" s="152"/>
      <c r="V331" s="154"/>
      <c r="W331" s="254" t="str">
        <f>IF(V331="","",VLOOKUP(V331,'Overview - Financial Statement'!$A$46:$B$60,2,FALSE))</f>
        <v/>
      </c>
      <c r="X331" s="255" t="str">
        <f t="shared" si="79"/>
        <v/>
      </c>
      <c r="Y331" s="153"/>
      <c r="Z331" s="238">
        <f t="shared" si="80"/>
        <v>0</v>
      </c>
      <c r="AA331" s="193" t="s">
        <v>44</v>
      </c>
      <c r="AB331" s="173"/>
      <c r="AC331" s="193" t="str">
        <f t="shared" si="81"/>
        <v/>
      </c>
      <c r="AD331" s="187" t="str">
        <f t="shared" si="82"/>
        <v/>
      </c>
      <c r="AE331" s="187" t="str">
        <f>IF(S331&gt;0,(VLOOKUP(N331,ISO!$B$4:$D$43,3,FALSE)),"")</f>
        <v/>
      </c>
      <c r="AF331" s="187" t="str">
        <f t="shared" si="83"/>
        <v/>
      </c>
      <c r="AG331" s="187" t="str">
        <f>IF(R331&gt;0,(VLOOKUP(N331,ISO!$B$4:$D$43,2,FALSE)),"")</f>
        <v/>
      </c>
      <c r="AH331" s="193" t="str">
        <f t="shared" si="84"/>
        <v/>
      </c>
      <c r="AI331" s="397" t="str">
        <f t="shared" si="85"/>
        <v/>
      </c>
      <c r="AJ331" s="257" t="str">
        <f t="shared" si="86"/>
        <v/>
      </c>
      <c r="AK331" s="257" t="str">
        <f t="shared" si="87"/>
        <v/>
      </c>
      <c r="AL331" s="193" t="str">
        <f t="shared" si="88"/>
        <v>CHECK DATES</v>
      </c>
      <c r="AM331" s="257" t="str">
        <f t="shared" si="89"/>
        <v/>
      </c>
      <c r="AN331" s="288">
        <f t="shared" si="90"/>
        <v>0</v>
      </c>
      <c r="AO331" s="286">
        <v>0</v>
      </c>
      <c r="AP331" s="257">
        <f t="shared" si="91"/>
        <v>0</v>
      </c>
      <c r="AQ331" s="257" t="str">
        <f t="shared" si="92"/>
        <v/>
      </c>
      <c r="AR331" s="257">
        <f t="shared" si="93"/>
        <v>0</v>
      </c>
    </row>
    <row r="332" spans="1:44" x14ac:dyDescent="0.3">
      <c r="A332" s="287">
        <v>319</v>
      </c>
      <c r="B332" s="150"/>
      <c r="C332" s="152"/>
      <c r="D332" s="159"/>
      <c r="E332" s="337"/>
      <c r="F332" s="343" t="str">
        <f>IF(E332="","",LOOKUP(E332,'Work Programme'!$A$8:$A$207,'Work Programme'!$B$8:$B$207))</f>
        <v/>
      </c>
      <c r="G332" s="159"/>
      <c r="H332" s="150"/>
      <c r="I332" s="150"/>
      <c r="J332" s="150"/>
      <c r="K332" s="150"/>
      <c r="L332" s="150"/>
      <c r="M332" s="150"/>
      <c r="N332" s="430"/>
      <c r="O332" s="431"/>
      <c r="P332" s="431"/>
      <c r="Q332" s="160"/>
      <c r="R332" s="160"/>
      <c r="S332" s="160"/>
      <c r="T332" s="255" t="str">
        <f t="shared" si="78"/>
        <v/>
      </c>
      <c r="U332" s="152"/>
      <c r="V332" s="154"/>
      <c r="W332" s="254" t="str">
        <f>IF(V332="","",VLOOKUP(V332,'Overview - Financial Statement'!$A$46:$B$60,2,FALSE))</f>
        <v/>
      </c>
      <c r="X332" s="255" t="str">
        <f t="shared" si="79"/>
        <v/>
      </c>
      <c r="Y332" s="153"/>
      <c r="Z332" s="238">
        <f t="shared" si="80"/>
        <v>0</v>
      </c>
      <c r="AA332" s="193" t="s">
        <v>44</v>
      </c>
      <c r="AB332" s="173"/>
      <c r="AC332" s="193" t="str">
        <f t="shared" si="81"/>
        <v/>
      </c>
      <c r="AD332" s="187" t="str">
        <f t="shared" si="82"/>
        <v/>
      </c>
      <c r="AE332" s="187" t="str">
        <f>IF(S332&gt;0,(VLOOKUP(N332,ISO!$B$4:$D$43,3,FALSE)),"")</f>
        <v/>
      </c>
      <c r="AF332" s="187" t="str">
        <f t="shared" si="83"/>
        <v/>
      </c>
      <c r="AG332" s="187" t="str">
        <f>IF(R332&gt;0,(VLOOKUP(N332,ISO!$B$4:$D$43,2,FALSE)),"")</f>
        <v/>
      </c>
      <c r="AH332" s="193" t="str">
        <f t="shared" si="84"/>
        <v/>
      </c>
      <c r="AI332" s="397" t="str">
        <f t="shared" si="85"/>
        <v/>
      </c>
      <c r="AJ332" s="257" t="str">
        <f t="shared" si="86"/>
        <v/>
      </c>
      <c r="AK332" s="257" t="str">
        <f t="shared" si="87"/>
        <v/>
      </c>
      <c r="AL332" s="193" t="str">
        <f t="shared" si="88"/>
        <v>CHECK DATES</v>
      </c>
      <c r="AM332" s="257" t="str">
        <f t="shared" si="89"/>
        <v/>
      </c>
      <c r="AN332" s="288">
        <f t="shared" si="90"/>
        <v>0</v>
      </c>
      <c r="AO332" s="286">
        <v>0</v>
      </c>
      <c r="AP332" s="257">
        <f t="shared" si="91"/>
        <v>0</v>
      </c>
      <c r="AQ332" s="257" t="str">
        <f t="shared" si="92"/>
        <v/>
      </c>
      <c r="AR332" s="257">
        <f t="shared" si="93"/>
        <v>0</v>
      </c>
    </row>
    <row r="333" spans="1:44" x14ac:dyDescent="0.3">
      <c r="A333" s="287">
        <v>320</v>
      </c>
      <c r="B333" s="150"/>
      <c r="C333" s="152"/>
      <c r="D333" s="159"/>
      <c r="E333" s="337"/>
      <c r="F333" s="343" t="str">
        <f>IF(E333="","",LOOKUP(E333,'Work Programme'!$A$8:$A$207,'Work Programme'!$B$8:$B$207))</f>
        <v/>
      </c>
      <c r="G333" s="159"/>
      <c r="H333" s="150"/>
      <c r="I333" s="150"/>
      <c r="J333" s="150"/>
      <c r="K333" s="150"/>
      <c r="L333" s="150"/>
      <c r="M333" s="150"/>
      <c r="N333" s="430"/>
      <c r="O333" s="431"/>
      <c r="P333" s="431"/>
      <c r="Q333" s="160"/>
      <c r="R333" s="160"/>
      <c r="S333" s="160"/>
      <c r="T333" s="255" t="str">
        <f t="shared" si="78"/>
        <v/>
      </c>
      <c r="U333" s="152"/>
      <c r="V333" s="154"/>
      <c r="W333" s="254" t="str">
        <f>IF(V333="","",VLOOKUP(V333,'Overview - Financial Statement'!$A$46:$B$60,2,FALSE))</f>
        <v/>
      </c>
      <c r="X333" s="255" t="str">
        <f t="shared" si="79"/>
        <v/>
      </c>
      <c r="Y333" s="153"/>
      <c r="Z333" s="238">
        <f t="shared" si="80"/>
        <v>0</v>
      </c>
      <c r="AA333" s="193" t="s">
        <v>44</v>
      </c>
      <c r="AB333" s="173"/>
      <c r="AC333" s="193" t="str">
        <f t="shared" si="81"/>
        <v/>
      </c>
      <c r="AD333" s="187" t="str">
        <f t="shared" si="82"/>
        <v/>
      </c>
      <c r="AE333" s="187" t="str">
        <f>IF(S333&gt;0,(VLOOKUP(N333,ISO!$B$4:$D$43,3,FALSE)),"")</f>
        <v/>
      </c>
      <c r="AF333" s="187" t="str">
        <f t="shared" si="83"/>
        <v/>
      </c>
      <c r="AG333" s="187" t="str">
        <f>IF(R333&gt;0,(VLOOKUP(N333,ISO!$B$4:$D$43,2,FALSE)),"")</f>
        <v/>
      </c>
      <c r="AH333" s="193" t="str">
        <f t="shared" si="84"/>
        <v/>
      </c>
      <c r="AI333" s="397" t="str">
        <f t="shared" si="85"/>
        <v/>
      </c>
      <c r="AJ333" s="257" t="str">
        <f t="shared" si="86"/>
        <v/>
      </c>
      <c r="AK333" s="257" t="str">
        <f t="shared" si="87"/>
        <v/>
      </c>
      <c r="AL333" s="193" t="str">
        <f t="shared" si="88"/>
        <v>CHECK DATES</v>
      </c>
      <c r="AM333" s="257" t="str">
        <f t="shared" si="89"/>
        <v/>
      </c>
      <c r="AN333" s="288">
        <f t="shared" si="90"/>
        <v>0</v>
      </c>
      <c r="AO333" s="286">
        <v>0</v>
      </c>
      <c r="AP333" s="257">
        <f t="shared" si="91"/>
        <v>0</v>
      </c>
      <c r="AQ333" s="257" t="str">
        <f t="shared" si="92"/>
        <v/>
      </c>
      <c r="AR333" s="257">
        <f t="shared" si="93"/>
        <v>0</v>
      </c>
    </row>
    <row r="334" spans="1:44" x14ac:dyDescent="0.3">
      <c r="A334" s="287">
        <v>321</v>
      </c>
      <c r="B334" s="150"/>
      <c r="C334" s="152"/>
      <c r="D334" s="159"/>
      <c r="E334" s="337"/>
      <c r="F334" s="343" t="str">
        <f>IF(E334="","",LOOKUP(E334,'Work Programme'!$A$8:$A$207,'Work Programme'!$B$8:$B$207))</f>
        <v/>
      </c>
      <c r="G334" s="159"/>
      <c r="H334" s="150"/>
      <c r="I334" s="150"/>
      <c r="J334" s="150"/>
      <c r="K334" s="150"/>
      <c r="L334" s="150"/>
      <c r="M334" s="150"/>
      <c r="N334" s="430"/>
      <c r="O334" s="431"/>
      <c r="P334" s="431"/>
      <c r="Q334" s="160"/>
      <c r="R334" s="160"/>
      <c r="S334" s="160"/>
      <c r="T334" s="255" t="str">
        <f t="shared" si="78"/>
        <v/>
      </c>
      <c r="U334" s="152"/>
      <c r="V334" s="154"/>
      <c r="W334" s="254" t="str">
        <f>IF(V334="","",VLOOKUP(V334,'Overview - Financial Statement'!$A$46:$B$60,2,FALSE))</f>
        <v/>
      </c>
      <c r="X334" s="255" t="str">
        <f t="shared" si="79"/>
        <v/>
      </c>
      <c r="Y334" s="153"/>
      <c r="Z334" s="238">
        <f t="shared" si="80"/>
        <v>0</v>
      </c>
      <c r="AA334" s="193" t="s">
        <v>44</v>
      </c>
      <c r="AB334" s="173"/>
      <c r="AC334" s="193" t="str">
        <f t="shared" si="81"/>
        <v/>
      </c>
      <c r="AD334" s="187" t="str">
        <f t="shared" si="82"/>
        <v/>
      </c>
      <c r="AE334" s="187" t="str">
        <f>IF(S334&gt;0,(VLOOKUP(N334,ISO!$B$4:$D$43,3,FALSE)),"")</f>
        <v/>
      </c>
      <c r="AF334" s="187" t="str">
        <f t="shared" si="83"/>
        <v/>
      </c>
      <c r="AG334" s="187" t="str">
        <f>IF(R334&gt;0,(VLOOKUP(N334,ISO!$B$4:$D$43,2,FALSE)),"")</f>
        <v/>
      </c>
      <c r="AH334" s="193" t="str">
        <f t="shared" si="84"/>
        <v/>
      </c>
      <c r="AI334" s="397" t="str">
        <f t="shared" si="85"/>
        <v/>
      </c>
      <c r="AJ334" s="257" t="str">
        <f t="shared" si="86"/>
        <v/>
      </c>
      <c r="AK334" s="257" t="str">
        <f t="shared" si="87"/>
        <v/>
      </c>
      <c r="AL334" s="193" t="str">
        <f t="shared" si="88"/>
        <v>CHECK DATES</v>
      </c>
      <c r="AM334" s="257" t="str">
        <f t="shared" si="89"/>
        <v/>
      </c>
      <c r="AN334" s="288">
        <f t="shared" si="90"/>
        <v>0</v>
      </c>
      <c r="AO334" s="286">
        <v>0</v>
      </c>
      <c r="AP334" s="257">
        <f t="shared" si="91"/>
        <v>0</v>
      </c>
      <c r="AQ334" s="257" t="str">
        <f t="shared" si="92"/>
        <v/>
      </c>
      <c r="AR334" s="257">
        <f t="shared" si="93"/>
        <v>0</v>
      </c>
    </row>
    <row r="335" spans="1:44" x14ac:dyDescent="0.3">
      <c r="A335" s="287">
        <v>322</v>
      </c>
      <c r="B335" s="150"/>
      <c r="C335" s="152"/>
      <c r="D335" s="159"/>
      <c r="E335" s="337"/>
      <c r="F335" s="343" t="str">
        <f>IF(E335="","",LOOKUP(E335,'Work Programme'!$A$8:$A$207,'Work Programme'!$B$8:$B$207))</f>
        <v/>
      </c>
      <c r="G335" s="159"/>
      <c r="H335" s="150"/>
      <c r="I335" s="150"/>
      <c r="J335" s="150"/>
      <c r="K335" s="150"/>
      <c r="L335" s="150"/>
      <c r="M335" s="150"/>
      <c r="N335" s="430"/>
      <c r="O335" s="431"/>
      <c r="P335" s="431"/>
      <c r="Q335" s="160"/>
      <c r="R335" s="160"/>
      <c r="S335" s="160"/>
      <c r="T335" s="255" t="str">
        <f t="shared" ref="T335:T398" si="94">IF((Q335="")*AND(R335="")*AND(S335=""),"",SUM(Q335:S335))</f>
        <v/>
      </c>
      <c r="U335" s="152"/>
      <c r="V335" s="154"/>
      <c r="W335" s="254" t="str">
        <f>IF(V335="","",VLOOKUP(V335,'Overview - Financial Statement'!$A$46:$B$60,2,FALSE))</f>
        <v/>
      </c>
      <c r="X335" s="255" t="str">
        <f t="shared" ref="X335:X398" si="95">IF(W335="","",T335/W335)</f>
        <v/>
      </c>
      <c r="Y335" s="153"/>
      <c r="Z335" s="238">
        <f t="shared" si="80"/>
        <v>0</v>
      </c>
      <c r="AA335" s="193" t="s">
        <v>44</v>
      </c>
      <c r="AB335" s="173"/>
      <c r="AC335" s="193" t="str">
        <f t="shared" si="81"/>
        <v/>
      </c>
      <c r="AD335" s="187" t="str">
        <f t="shared" si="82"/>
        <v/>
      </c>
      <c r="AE335" s="187" t="str">
        <f>IF(S335&gt;0,(VLOOKUP(N335,ISO!$B$4:$D$43,3,FALSE)),"")</f>
        <v/>
      </c>
      <c r="AF335" s="187" t="str">
        <f t="shared" si="83"/>
        <v/>
      </c>
      <c r="AG335" s="187" t="str">
        <f>IF(R335&gt;0,(VLOOKUP(N335,ISO!$B$4:$D$43,2,FALSE)),"")</f>
        <v/>
      </c>
      <c r="AH335" s="193" t="str">
        <f t="shared" si="84"/>
        <v/>
      </c>
      <c r="AI335" s="397" t="str">
        <f t="shared" si="85"/>
        <v/>
      </c>
      <c r="AJ335" s="257" t="str">
        <f t="shared" si="86"/>
        <v/>
      </c>
      <c r="AK335" s="257" t="str">
        <f t="shared" si="87"/>
        <v/>
      </c>
      <c r="AL335" s="193" t="str">
        <f t="shared" si="88"/>
        <v>CHECK DATES</v>
      </c>
      <c r="AM335" s="257" t="str">
        <f t="shared" si="89"/>
        <v/>
      </c>
      <c r="AN335" s="288">
        <f t="shared" si="90"/>
        <v>0</v>
      </c>
      <c r="AO335" s="286">
        <v>0</v>
      </c>
      <c r="AP335" s="257">
        <f t="shared" si="91"/>
        <v>0</v>
      </c>
      <c r="AQ335" s="257" t="str">
        <f t="shared" si="92"/>
        <v/>
      </c>
      <c r="AR335" s="257">
        <f t="shared" si="93"/>
        <v>0</v>
      </c>
    </row>
    <row r="336" spans="1:44" x14ac:dyDescent="0.3">
      <c r="A336" s="287">
        <v>323</v>
      </c>
      <c r="B336" s="150"/>
      <c r="C336" s="152"/>
      <c r="D336" s="159"/>
      <c r="E336" s="337"/>
      <c r="F336" s="343" t="str">
        <f>IF(E336="","",LOOKUP(E336,'Work Programme'!$A$8:$A$207,'Work Programme'!$B$8:$B$207))</f>
        <v/>
      </c>
      <c r="G336" s="159"/>
      <c r="H336" s="150"/>
      <c r="I336" s="150"/>
      <c r="J336" s="150"/>
      <c r="K336" s="150"/>
      <c r="L336" s="150"/>
      <c r="M336" s="150"/>
      <c r="N336" s="430"/>
      <c r="O336" s="431"/>
      <c r="P336" s="431"/>
      <c r="Q336" s="160"/>
      <c r="R336" s="160"/>
      <c r="S336" s="160"/>
      <c r="T336" s="255" t="str">
        <f t="shared" si="94"/>
        <v/>
      </c>
      <c r="U336" s="152"/>
      <c r="V336" s="154"/>
      <c r="W336" s="254" t="str">
        <f>IF(V336="","",VLOOKUP(V336,'Overview - Financial Statement'!$A$46:$B$60,2,FALSE))</f>
        <v/>
      </c>
      <c r="X336" s="255" t="str">
        <f t="shared" si="95"/>
        <v/>
      </c>
      <c r="Y336" s="153"/>
      <c r="Z336" s="238">
        <f t="shared" ref="Z336:Z399" si="96">IF(Y336="YES",X336,0)</f>
        <v>0</v>
      </c>
      <c r="AA336" s="193" t="s">
        <v>44</v>
      </c>
      <c r="AB336" s="173"/>
      <c r="AC336" s="193" t="str">
        <f t="shared" si="81"/>
        <v/>
      </c>
      <c r="AD336" s="187" t="str">
        <f t="shared" si="82"/>
        <v/>
      </c>
      <c r="AE336" s="187" t="str">
        <f>IF(S336&gt;0,(VLOOKUP(N336,ISO!$B$4:$D$43,3,FALSE)),"")</f>
        <v/>
      </c>
      <c r="AF336" s="187" t="str">
        <f t="shared" si="83"/>
        <v/>
      </c>
      <c r="AG336" s="187" t="str">
        <f>IF(R336&gt;0,(VLOOKUP(N336,ISO!$B$4:$D$43,2,FALSE)),"")</f>
        <v/>
      </c>
      <c r="AH336" s="193" t="str">
        <f t="shared" si="84"/>
        <v/>
      </c>
      <c r="AI336" s="397" t="str">
        <f t="shared" si="85"/>
        <v/>
      </c>
      <c r="AJ336" s="257" t="str">
        <f t="shared" si="86"/>
        <v/>
      </c>
      <c r="AK336" s="257" t="str">
        <f t="shared" si="87"/>
        <v/>
      </c>
      <c r="AL336" s="193" t="str">
        <f t="shared" si="88"/>
        <v>CHECK DATES</v>
      </c>
      <c r="AM336" s="257" t="str">
        <f t="shared" si="89"/>
        <v/>
      </c>
      <c r="AN336" s="288">
        <f t="shared" si="90"/>
        <v>0</v>
      </c>
      <c r="AO336" s="286">
        <v>0</v>
      </c>
      <c r="AP336" s="257">
        <f t="shared" si="91"/>
        <v>0</v>
      </c>
      <c r="AQ336" s="257" t="str">
        <f t="shared" si="92"/>
        <v/>
      </c>
      <c r="AR336" s="257">
        <f t="shared" si="93"/>
        <v>0</v>
      </c>
    </row>
    <row r="337" spans="1:44" x14ac:dyDescent="0.3">
      <c r="A337" s="287">
        <v>324</v>
      </c>
      <c r="B337" s="150"/>
      <c r="C337" s="152"/>
      <c r="D337" s="159"/>
      <c r="E337" s="337"/>
      <c r="F337" s="343" t="str">
        <f>IF(E337="","",LOOKUP(E337,'Work Programme'!$A$8:$A$207,'Work Programme'!$B$8:$B$207))</f>
        <v/>
      </c>
      <c r="G337" s="159"/>
      <c r="H337" s="150"/>
      <c r="I337" s="150"/>
      <c r="J337" s="150"/>
      <c r="K337" s="150"/>
      <c r="L337" s="150"/>
      <c r="M337" s="150"/>
      <c r="N337" s="430"/>
      <c r="O337" s="431"/>
      <c r="P337" s="431"/>
      <c r="Q337" s="160"/>
      <c r="R337" s="160"/>
      <c r="S337" s="160"/>
      <c r="T337" s="255" t="str">
        <f t="shared" si="94"/>
        <v/>
      </c>
      <c r="U337" s="152"/>
      <c r="V337" s="154"/>
      <c r="W337" s="254" t="str">
        <f>IF(V337="","",VLOOKUP(V337,'Overview - Financial Statement'!$A$46:$B$60,2,FALSE))</f>
        <v/>
      </c>
      <c r="X337" s="255" t="str">
        <f t="shared" si="95"/>
        <v/>
      </c>
      <c r="Y337" s="153"/>
      <c r="Z337" s="238">
        <f t="shared" si="96"/>
        <v>0</v>
      </c>
      <c r="AA337" s="193" t="s">
        <v>44</v>
      </c>
      <c r="AB337" s="173"/>
      <c r="AC337" s="193" t="str">
        <f t="shared" si="81"/>
        <v/>
      </c>
      <c r="AD337" s="187" t="str">
        <f t="shared" si="82"/>
        <v/>
      </c>
      <c r="AE337" s="187" t="str">
        <f>IF(S337&gt;0,(VLOOKUP(N337,ISO!$B$4:$D$43,3,FALSE)),"")</f>
        <v/>
      </c>
      <c r="AF337" s="187" t="str">
        <f t="shared" si="83"/>
        <v/>
      </c>
      <c r="AG337" s="187" t="str">
        <f>IF(R337&gt;0,(VLOOKUP(N337,ISO!$B$4:$D$43,2,FALSE)),"")</f>
        <v/>
      </c>
      <c r="AH337" s="193" t="str">
        <f t="shared" si="84"/>
        <v/>
      </c>
      <c r="AI337" s="397" t="str">
        <f t="shared" si="85"/>
        <v/>
      </c>
      <c r="AJ337" s="257" t="str">
        <f t="shared" si="86"/>
        <v/>
      </c>
      <c r="AK337" s="257" t="str">
        <f t="shared" si="87"/>
        <v/>
      </c>
      <c r="AL337" s="193" t="str">
        <f t="shared" si="88"/>
        <v>CHECK DATES</v>
      </c>
      <c r="AM337" s="257" t="str">
        <f t="shared" si="89"/>
        <v/>
      </c>
      <c r="AN337" s="288">
        <f t="shared" si="90"/>
        <v>0</v>
      </c>
      <c r="AO337" s="286">
        <v>0</v>
      </c>
      <c r="AP337" s="257">
        <f t="shared" si="91"/>
        <v>0</v>
      </c>
      <c r="AQ337" s="257" t="str">
        <f t="shared" si="92"/>
        <v/>
      </c>
      <c r="AR337" s="257">
        <f t="shared" si="93"/>
        <v>0</v>
      </c>
    </row>
    <row r="338" spans="1:44" x14ac:dyDescent="0.3">
      <c r="A338" s="287">
        <v>325</v>
      </c>
      <c r="B338" s="150"/>
      <c r="C338" s="152"/>
      <c r="D338" s="159"/>
      <c r="E338" s="337"/>
      <c r="F338" s="343" t="str">
        <f>IF(E338="","",LOOKUP(E338,'Work Programme'!$A$8:$A$207,'Work Programme'!$B$8:$B$207))</f>
        <v/>
      </c>
      <c r="G338" s="159"/>
      <c r="H338" s="150"/>
      <c r="I338" s="150"/>
      <c r="J338" s="150"/>
      <c r="K338" s="150"/>
      <c r="L338" s="150"/>
      <c r="M338" s="150"/>
      <c r="N338" s="430"/>
      <c r="O338" s="431"/>
      <c r="P338" s="431"/>
      <c r="Q338" s="160"/>
      <c r="R338" s="160"/>
      <c r="S338" s="160"/>
      <c r="T338" s="255" t="str">
        <f t="shared" si="94"/>
        <v/>
      </c>
      <c r="U338" s="152"/>
      <c r="V338" s="154"/>
      <c r="W338" s="254" t="str">
        <f>IF(V338="","",VLOOKUP(V338,'Overview - Financial Statement'!$A$46:$B$60,2,FALSE))</f>
        <v/>
      </c>
      <c r="X338" s="255" t="str">
        <f t="shared" si="95"/>
        <v/>
      </c>
      <c r="Y338" s="153"/>
      <c r="Z338" s="238">
        <f t="shared" si="96"/>
        <v>0</v>
      </c>
      <c r="AA338" s="193" t="s">
        <v>44</v>
      </c>
      <c r="AB338" s="173"/>
      <c r="AC338" s="193" t="str">
        <f t="shared" ref="AC338:AC401" si="97">IF(V338="","",(IF(OR(C338&lt;=($H$4-1),C338&gt;=($J$4+1),D338&lt;=($H$4-1),D338&gt;=($J$4+1)),"CHECK DATES","OK")))</f>
        <v/>
      </c>
      <c r="AD338" s="187" t="str">
        <f t="shared" ref="AD338:AD401" si="98">IF(S338&gt;0,S338/(O338+0.5)/P338/AI338,"")</f>
        <v/>
      </c>
      <c r="AE338" s="187" t="str">
        <f>IF(S338&gt;0,(VLOOKUP(N338,ISO!$B$4:$D$43,3,FALSE)),"")</f>
        <v/>
      </c>
      <c r="AF338" s="187" t="str">
        <f t="shared" ref="AF338:AF401" si="99">IF(R338&gt;0,R338/O338/P338/AI338,"")</f>
        <v/>
      </c>
      <c r="AG338" s="187" t="str">
        <f>IF(R338&gt;0,(VLOOKUP(N338,ISO!$B$4:$D$43,2,FALSE)),"")</f>
        <v/>
      </c>
      <c r="AH338" s="193" t="str">
        <f t="shared" ref="AH338:AH401" si="100">IF(V338="","",V338)</f>
        <v/>
      </c>
      <c r="AI338" s="397" t="str">
        <f t="shared" ref="AI338:AI401" si="101">IF(V338="","",IF(HLOOKUP(V338,$AB$4:$AP$5,2,FALSE)="",W338,IF(W338&lt;&gt;HLOOKUP(V338,$AB$4:$AP$5,2,FALSE),HLOOKUP(V338,$AB$4:$AP$5,2,FALSE),W338)))</f>
        <v/>
      </c>
      <c r="AJ338" s="257" t="str">
        <f t="shared" ref="AJ338:AJ401" si="102">IF(W338="","",IF(AI338=1,X338,T338/AI338))</f>
        <v/>
      </c>
      <c r="AK338" s="257" t="str">
        <f t="shared" ref="AK338:AK401" si="103">IF(AJ338="","",IF(AI338=1,0,AJ338-X338))</f>
        <v/>
      </c>
      <c r="AL338" s="193" t="str">
        <f t="shared" ref="AL338:AL401" si="104">IF(X338=0,"",(IF(U338="","CHECK DATES","OK")))</f>
        <v>CHECK DATES</v>
      </c>
      <c r="AM338" s="257" t="str">
        <f t="shared" ref="AM338:AM401" si="105">IF(OR(AA338="NO",AC338="CHECK DATES",AL338="CHECK DATES"),AJ338,"")</f>
        <v/>
      </c>
      <c r="AN338" s="288">
        <f t="shared" ref="AN338:AN401" si="106">IF(AA338="NO","",IF(AD338&gt;AE338,(AD338-AE338)*O338,0)+IF(AF338&gt;AG338,(AF338-AG338)*O338,0))</f>
        <v>0</v>
      </c>
      <c r="AO338" s="286">
        <v>0</v>
      </c>
      <c r="AP338" s="257">
        <f t="shared" ref="AP338:AP401" si="107">IF(OR(AA338="NO",AM338&gt;0,AN338&gt;0,AO338&gt;0)*(AND(OR(Y338="NO",Y338=""))),SUM(AM338:AO338),"")</f>
        <v>0</v>
      </c>
      <c r="AQ338" s="257" t="str">
        <f t="shared" ref="AQ338:AQ401" si="108">IF(OR(AA338="NO",AM338&gt;0,AN338&gt;0)*(AND(OR(Y338="YES"))),SUM(AM338:AN338),"")</f>
        <v/>
      </c>
      <c r="AR338" s="257">
        <f t="shared" ref="AR338:AR401" si="109">IF(Y338="YES",AJ338,0)</f>
        <v>0</v>
      </c>
    </row>
    <row r="339" spans="1:44" x14ac:dyDescent="0.3">
      <c r="A339" s="287">
        <v>326</v>
      </c>
      <c r="B339" s="150"/>
      <c r="C339" s="152"/>
      <c r="D339" s="159"/>
      <c r="E339" s="337"/>
      <c r="F339" s="343" t="str">
        <f>IF(E339="","",LOOKUP(E339,'Work Programme'!$A$8:$A$207,'Work Programme'!$B$8:$B$207))</f>
        <v/>
      </c>
      <c r="G339" s="159"/>
      <c r="H339" s="150"/>
      <c r="I339" s="150"/>
      <c r="J339" s="150"/>
      <c r="K339" s="150"/>
      <c r="L339" s="150"/>
      <c r="M339" s="150"/>
      <c r="N339" s="430"/>
      <c r="O339" s="431"/>
      <c r="P339" s="431"/>
      <c r="Q339" s="160"/>
      <c r="R339" s="160"/>
      <c r="S339" s="160"/>
      <c r="T339" s="255" t="str">
        <f t="shared" si="94"/>
        <v/>
      </c>
      <c r="U339" s="152"/>
      <c r="V339" s="154"/>
      <c r="W339" s="254" t="str">
        <f>IF(V339="","",VLOOKUP(V339,'Overview - Financial Statement'!$A$46:$B$60,2,FALSE))</f>
        <v/>
      </c>
      <c r="X339" s="255" t="str">
        <f t="shared" si="95"/>
        <v/>
      </c>
      <c r="Y339" s="153"/>
      <c r="Z339" s="238">
        <f t="shared" si="96"/>
        <v>0</v>
      </c>
      <c r="AA339" s="193" t="s">
        <v>44</v>
      </c>
      <c r="AB339" s="173"/>
      <c r="AC339" s="193" t="str">
        <f t="shared" si="97"/>
        <v/>
      </c>
      <c r="AD339" s="187" t="str">
        <f t="shared" si="98"/>
        <v/>
      </c>
      <c r="AE339" s="187" t="str">
        <f>IF(S339&gt;0,(VLOOKUP(N339,ISO!$B$4:$D$43,3,FALSE)),"")</f>
        <v/>
      </c>
      <c r="AF339" s="187" t="str">
        <f t="shared" si="99"/>
        <v/>
      </c>
      <c r="AG339" s="187" t="str">
        <f>IF(R339&gt;0,(VLOOKUP(N339,ISO!$B$4:$D$43,2,FALSE)),"")</f>
        <v/>
      </c>
      <c r="AH339" s="193" t="str">
        <f t="shared" si="100"/>
        <v/>
      </c>
      <c r="AI339" s="397" t="str">
        <f t="shared" si="101"/>
        <v/>
      </c>
      <c r="AJ339" s="257" t="str">
        <f t="shared" si="102"/>
        <v/>
      </c>
      <c r="AK339" s="257" t="str">
        <f t="shared" si="103"/>
        <v/>
      </c>
      <c r="AL339" s="193" t="str">
        <f t="shared" si="104"/>
        <v>CHECK DATES</v>
      </c>
      <c r="AM339" s="257" t="str">
        <f t="shared" si="105"/>
        <v/>
      </c>
      <c r="AN339" s="288">
        <f t="shared" si="106"/>
        <v>0</v>
      </c>
      <c r="AO339" s="286">
        <v>0</v>
      </c>
      <c r="AP339" s="257">
        <f t="shared" si="107"/>
        <v>0</v>
      </c>
      <c r="AQ339" s="257" t="str">
        <f t="shared" si="108"/>
        <v/>
      </c>
      <c r="AR339" s="257">
        <f t="shared" si="109"/>
        <v>0</v>
      </c>
    </row>
    <row r="340" spans="1:44" x14ac:dyDescent="0.3">
      <c r="A340" s="287">
        <v>327</v>
      </c>
      <c r="B340" s="150"/>
      <c r="C340" s="152"/>
      <c r="D340" s="159"/>
      <c r="E340" s="337"/>
      <c r="F340" s="343" t="str">
        <f>IF(E340="","",LOOKUP(E340,'Work Programme'!$A$8:$A$207,'Work Programme'!$B$8:$B$207))</f>
        <v/>
      </c>
      <c r="G340" s="159"/>
      <c r="H340" s="150"/>
      <c r="I340" s="150"/>
      <c r="J340" s="150"/>
      <c r="K340" s="150"/>
      <c r="L340" s="150"/>
      <c r="M340" s="150"/>
      <c r="N340" s="430"/>
      <c r="O340" s="431"/>
      <c r="P340" s="431"/>
      <c r="Q340" s="160"/>
      <c r="R340" s="160"/>
      <c r="S340" s="160"/>
      <c r="T340" s="255" t="str">
        <f t="shared" si="94"/>
        <v/>
      </c>
      <c r="U340" s="152"/>
      <c r="V340" s="154"/>
      <c r="W340" s="254" t="str">
        <f>IF(V340="","",VLOOKUP(V340,'Overview - Financial Statement'!$A$46:$B$60,2,FALSE))</f>
        <v/>
      </c>
      <c r="X340" s="255" t="str">
        <f t="shared" si="95"/>
        <v/>
      </c>
      <c r="Y340" s="153"/>
      <c r="Z340" s="238">
        <f t="shared" si="96"/>
        <v>0</v>
      </c>
      <c r="AA340" s="193" t="s">
        <v>44</v>
      </c>
      <c r="AB340" s="173"/>
      <c r="AC340" s="193" t="str">
        <f t="shared" si="97"/>
        <v/>
      </c>
      <c r="AD340" s="187" t="str">
        <f t="shared" si="98"/>
        <v/>
      </c>
      <c r="AE340" s="187" t="str">
        <f>IF(S340&gt;0,(VLOOKUP(N340,ISO!$B$4:$D$43,3,FALSE)),"")</f>
        <v/>
      </c>
      <c r="AF340" s="187" t="str">
        <f t="shared" si="99"/>
        <v/>
      </c>
      <c r="AG340" s="187" t="str">
        <f>IF(R340&gt;0,(VLOOKUP(N340,ISO!$B$4:$D$43,2,FALSE)),"")</f>
        <v/>
      </c>
      <c r="AH340" s="193" t="str">
        <f t="shared" si="100"/>
        <v/>
      </c>
      <c r="AI340" s="397" t="str">
        <f t="shared" si="101"/>
        <v/>
      </c>
      <c r="AJ340" s="257" t="str">
        <f t="shared" si="102"/>
        <v/>
      </c>
      <c r="AK340" s="257" t="str">
        <f t="shared" si="103"/>
        <v/>
      </c>
      <c r="AL340" s="193" t="str">
        <f t="shared" si="104"/>
        <v>CHECK DATES</v>
      </c>
      <c r="AM340" s="257" t="str">
        <f t="shared" si="105"/>
        <v/>
      </c>
      <c r="AN340" s="288">
        <f t="shared" si="106"/>
        <v>0</v>
      </c>
      <c r="AO340" s="286">
        <v>0</v>
      </c>
      <c r="AP340" s="257">
        <f t="shared" si="107"/>
        <v>0</v>
      </c>
      <c r="AQ340" s="257" t="str">
        <f t="shared" si="108"/>
        <v/>
      </c>
      <c r="AR340" s="257">
        <f t="shared" si="109"/>
        <v>0</v>
      </c>
    </row>
    <row r="341" spans="1:44" x14ac:dyDescent="0.3">
      <c r="A341" s="287">
        <v>328</v>
      </c>
      <c r="B341" s="150"/>
      <c r="C341" s="152"/>
      <c r="D341" s="159"/>
      <c r="E341" s="337"/>
      <c r="F341" s="343" t="str">
        <f>IF(E341="","",LOOKUP(E341,'Work Programme'!$A$8:$A$207,'Work Programme'!$B$8:$B$207))</f>
        <v/>
      </c>
      <c r="G341" s="159"/>
      <c r="H341" s="150"/>
      <c r="I341" s="150"/>
      <c r="J341" s="150"/>
      <c r="K341" s="150"/>
      <c r="L341" s="150"/>
      <c r="M341" s="150"/>
      <c r="N341" s="430"/>
      <c r="O341" s="431"/>
      <c r="P341" s="431"/>
      <c r="Q341" s="160"/>
      <c r="R341" s="160"/>
      <c r="S341" s="160"/>
      <c r="T341" s="255" t="str">
        <f t="shared" si="94"/>
        <v/>
      </c>
      <c r="U341" s="152"/>
      <c r="V341" s="154"/>
      <c r="W341" s="254" t="str">
        <f>IF(V341="","",VLOOKUP(V341,'Overview - Financial Statement'!$A$46:$B$60,2,FALSE))</f>
        <v/>
      </c>
      <c r="X341" s="255" t="str">
        <f t="shared" si="95"/>
        <v/>
      </c>
      <c r="Y341" s="153"/>
      <c r="Z341" s="238">
        <f t="shared" si="96"/>
        <v>0</v>
      </c>
      <c r="AA341" s="193" t="s">
        <v>44</v>
      </c>
      <c r="AB341" s="173"/>
      <c r="AC341" s="193" t="str">
        <f t="shared" si="97"/>
        <v/>
      </c>
      <c r="AD341" s="187" t="str">
        <f t="shared" si="98"/>
        <v/>
      </c>
      <c r="AE341" s="187" t="str">
        <f>IF(S341&gt;0,(VLOOKUP(N341,ISO!$B$4:$D$43,3,FALSE)),"")</f>
        <v/>
      </c>
      <c r="AF341" s="187" t="str">
        <f t="shared" si="99"/>
        <v/>
      </c>
      <c r="AG341" s="187" t="str">
        <f>IF(R341&gt;0,(VLOOKUP(N341,ISO!$B$4:$D$43,2,FALSE)),"")</f>
        <v/>
      </c>
      <c r="AH341" s="193" t="str">
        <f t="shared" si="100"/>
        <v/>
      </c>
      <c r="AI341" s="397" t="str">
        <f t="shared" si="101"/>
        <v/>
      </c>
      <c r="AJ341" s="257" t="str">
        <f t="shared" si="102"/>
        <v/>
      </c>
      <c r="AK341" s="257" t="str">
        <f t="shared" si="103"/>
        <v/>
      </c>
      <c r="AL341" s="193" t="str">
        <f t="shared" si="104"/>
        <v>CHECK DATES</v>
      </c>
      <c r="AM341" s="257" t="str">
        <f t="shared" si="105"/>
        <v/>
      </c>
      <c r="AN341" s="288">
        <f t="shared" si="106"/>
        <v>0</v>
      </c>
      <c r="AO341" s="286">
        <v>0</v>
      </c>
      <c r="AP341" s="257">
        <f t="shared" si="107"/>
        <v>0</v>
      </c>
      <c r="AQ341" s="257" t="str">
        <f t="shared" si="108"/>
        <v/>
      </c>
      <c r="AR341" s="257">
        <f t="shared" si="109"/>
        <v>0</v>
      </c>
    </row>
    <row r="342" spans="1:44" x14ac:dyDescent="0.3">
      <c r="A342" s="287">
        <v>329</v>
      </c>
      <c r="B342" s="150"/>
      <c r="C342" s="152"/>
      <c r="D342" s="159"/>
      <c r="E342" s="337"/>
      <c r="F342" s="343" t="str">
        <f>IF(E342="","",LOOKUP(E342,'Work Programme'!$A$8:$A$207,'Work Programme'!$B$8:$B$207))</f>
        <v/>
      </c>
      <c r="G342" s="159"/>
      <c r="H342" s="150"/>
      <c r="I342" s="150"/>
      <c r="J342" s="150"/>
      <c r="K342" s="150"/>
      <c r="L342" s="150"/>
      <c r="M342" s="150"/>
      <c r="N342" s="430"/>
      <c r="O342" s="431"/>
      <c r="P342" s="431"/>
      <c r="Q342" s="160"/>
      <c r="R342" s="160"/>
      <c r="S342" s="160"/>
      <c r="T342" s="255" t="str">
        <f t="shared" si="94"/>
        <v/>
      </c>
      <c r="U342" s="152"/>
      <c r="V342" s="154"/>
      <c r="W342" s="254" t="str">
        <f>IF(V342="","",VLOOKUP(V342,'Overview - Financial Statement'!$A$46:$B$60,2,FALSE))</f>
        <v/>
      </c>
      <c r="X342" s="255" t="str">
        <f t="shared" si="95"/>
        <v/>
      </c>
      <c r="Y342" s="153"/>
      <c r="Z342" s="238">
        <f t="shared" si="96"/>
        <v>0</v>
      </c>
      <c r="AA342" s="193" t="s">
        <v>44</v>
      </c>
      <c r="AB342" s="173"/>
      <c r="AC342" s="193" t="str">
        <f t="shared" si="97"/>
        <v/>
      </c>
      <c r="AD342" s="187" t="str">
        <f t="shared" si="98"/>
        <v/>
      </c>
      <c r="AE342" s="187" t="str">
        <f>IF(S342&gt;0,(VLOOKUP(N342,ISO!$B$4:$D$43,3,FALSE)),"")</f>
        <v/>
      </c>
      <c r="AF342" s="187" t="str">
        <f t="shared" si="99"/>
        <v/>
      </c>
      <c r="AG342" s="187" t="str">
        <f>IF(R342&gt;0,(VLOOKUP(N342,ISO!$B$4:$D$43,2,FALSE)),"")</f>
        <v/>
      </c>
      <c r="AH342" s="193" t="str">
        <f t="shared" si="100"/>
        <v/>
      </c>
      <c r="AI342" s="397" t="str">
        <f t="shared" si="101"/>
        <v/>
      </c>
      <c r="AJ342" s="257" t="str">
        <f t="shared" si="102"/>
        <v/>
      </c>
      <c r="AK342" s="257" t="str">
        <f t="shared" si="103"/>
        <v/>
      </c>
      <c r="AL342" s="193" t="str">
        <f t="shared" si="104"/>
        <v>CHECK DATES</v>
      </c>
      <c r="AM342" s="257" t="str">
        <f t="shared" si="105"/>
        <v/>
      </c>
      <c r="AN342" s="288">
        <f t="shared" si="106"/>
        <v>0</v>
      </c>
      <c r="AO342" s="286">
        <v>0</v>
      </c>
      <c r="AP342" s="257">
        <f t="shared" si="107"/>
        <v>0</v>
      </c>
      <c r="AQ342" s="257" t="str">
        <f t="shared" si="108"/>
        <v/>
      </c>
      <c r="AR342" s="257">
        <f t="shared" si="109"/>
        <v>0</v>
      </c>
    </row>
    <row r="343" spans="1:44" x14ac:dyDescent="0.3">
      <c r="A343" s="287">
        <v>330</v>
      </c>
      <c r="B343" s="150"/>
      <c r="C343" s="152"/>
      <c r="D343" s="159"/>
      <c r="E343" s="337"/>
      <c r="F343" s="343" t="str">
        <f>IF(E343="","",LOOKUP(E343,'Work Programme'!$A$8:$A$207,'Work Programme'!$B$8:$B$207))</f>
        <v/>
      </c>
      <c r="G343" s="159"/>
      <c r="H343" s="150"/>
      <c r="I343" s="150"/>
      <c r="J343" s="150"/>
      <c r="K343" s="150"/>
      <c r="L343" s="150"/>
      <c r="M343" s="150"/>
      <c r="N343" s="430"/>
      <c r="O343" s="431"/>
      <c r="P343" s="431"/>
      <c r="Q343" s="160"/>
      <c r="R343" s="160"/>
      <c r="S343" s="160"/>
      <c r="T343" s="255" t="str">
        <f t="shared" si="94"/>
        <v/>
      </c>
      <c r="U343" s="152"/>
      <c r="V343" s="154"/>
      <c r="W343" s="254" t="str">
        <f>IF(V343="","",VLOOKUP(V343,'Overview - Financial Statement'!$A$46:$B$60,2,FALSE))</f>
        <v/>
      </c>
      <c r="X343" s="255" t="str">
        <f t="shared" si="95"/>
        <v/>
      </c>
      <c r="Y343" s="153"/>
      <c r="Z343" s="238">
        <f t="shared" si="96"/>
        <v>0</v>
      </c>
      <c r="AA343" s="193" t="s">
        <v>44</v>
      </c>
      <c r="AB343" s="173"/>
      <c r="AC343" s="193" t="str">
        <f t="shared" si="97"/>
        <v/>
      </c>
      <c r="AD343" s="187" t="str">
        <f t="shared" si="98"/>
        <v/>
      </c>
      <c r="AE343" s="187" t="str">
        <f>IF(S343&gt;0,(VLOOKUP(N343,ISO!$B$4:$D$43,3,FALSE)),"")</f>
        <v/>
      </c>
      <c r="AF343" s="187" t="str">
        <f t="shared" si="99"/>
        <v/>
      </c>
      <c r="AG343" s="187" t="str">
        <f>IF(R343&gt;0,(VLOOKUP(N343,ISO!$B$4:$D$43,2,FALSE)),"")</f>
        <v/>
      </c>
      <c r="AH343" s="193" t="str">
        <f t="shared" si="100"/>
        <v/>
      </c>
      <c r="AI343" s="397" t="str">
        <f t="shared" si="101"/>
        <v/>
      </c>
      <c r="AJ343" s="257" t="str">
        <f t="shared" si="102"/>
        <v/>
      </c>
      <c r="AK343" s="257" t="str">
        <f t="shared" si="103"/>
        <v/>
      </c>
      <c r="AL343" s="193" t="str">
        <f t="shared" si="104"/>
        <v>CHECK DATES</v>
      </c>
      <c r="AM343" s="257" t="str">
        <f t="shared" si="105"/>
        <v/>
      </c>
      <c r="AN343" s="288">
        <f t="shared" si="106"/>
        <v>0</v>
      </c>
      <c r="AO343" s="286">
        <v>0</v>
      </c>
      <c r="AP343" s="257">
        <f t="shared" si="107"/>
        <v>0</v>
      </c>
      <c r="AQ343" s="257" t="str">
        <f t="shared" si="108"/>
        <v/>
      </c>
      <c r="AR343" s="257">
        <f t="shared" si="109"/>
        <v>0</v>
      </c>
    </row>
    <row r="344" spans="1:44" x14ac:dyDescent="0.3">
      <c r="A344" s="287">
        <v>331</v>
      </c>
      <c r="B344" s="150"/>
      <c r="C344" s="152"/>
      <c r="D344" s="159"/>
      <c r="E344" s="337"/>
      <c r="F344" s="343" t="str">
        <f>IF(E344="","",LOOKUP(E344,'Work Programme'!$A$8:$A$207,'Work Programme'!$B$8:$B$207))</f>
        <v/>
      </c>
      <c r="G344" s="159"/>
      <c r="H344" s="150"/>
      <c r="I344" s="150"/>
      <c r="J344" s="150"/>
      <c r="K344" s="150"/>
      <c r="L344" s="150"/>
      <c r="M344" s="150"/>
      <c r="N344" s="430"/>
      <c r="O344" s="431"/>
      <c r="P344" s="431"/>
      <c r="Q344" s="160"/>
      <c r="R344" s="160"/>
      <c r="S344" s="160"/>
      <c r="T344" s="255" t="str">
        <f t="shared" si="94"/>
        <v/>
      </c>
      <c r="U344" s="152"/>
      <c r="V344" s="154"/>
      <c r="W344" s="254" t="str">
        <f>IF(V344="","",VLOOKUP(V344,'Overview - Financial Statement'!$A$46:$B$60,2,FALSE))</f>
        <v/>
      </c>
      <c r="X344" s="255" t="str">
        <f t="shared" si="95"/>
        <v/>
      </c>
      <c r="Y344" s="153"/>
      <c r="Z344" s="238">
        <f t="shared" si="96"/>
        <v>0</v>
      </c>
      <c r="AA344" s="193" t="s">
        <v>44</v>
      </c>
      <c r="AB344" s="173"/>
      <c r="AC344" s="193" t="str">
        <f t="shared" si="97"/>
        <v/>
      </c>
      <c r="AD344" s="187" t="str">
        <f t="shared" si="98"/>
        <v/>
      </c>
      <c r="AE344" s="187" t="str">
        <f>IF(S344&gt;0,(VLOOKUP(N344,ISO!$B$4:$D$43,3,FALSE)),"")</f>
        <v/>
      </c>
      <c r="AF344" s="187" t="str">
        <f t="shared" si="99"/>
        <v/>
      </c>
      <c r="AG344" s="187" t="str">
        <f>IF(R344&gt;0,(VLOOKUP(N344,ISO!$B$4:$D$43,2,FALSE)),"")</f>
        <v/>
      </c>
      <c r="AH344" s="193" t="str">
        <f t="shared" si="100"/>
        <v/>
      </c>
      <c r="AI344" s="397" t="str">
        <f t="shared" si="101"/>
        <v/>
      </c>
      <c r="AJ344" s="257" t="str">
        <f t="shared" si="102"/>
        <v/>
      </c>
      <c r="AK344" s="257" t="str">
        <f t="shared" si="103"/>
        <v/>
      </c>
      <c r="AL344" s="193" t="str">
        <f t="shared" si="104"/>
        <v>CHECK DATES</v>
      </c>
      <c r="AM344" s="257" t="str">
        <f t="shared" si="105"/>
        <v/>
      </c>
      <c r="AN344" s="288">
        <f t="shared" si="106"/>
        <v>0</v>
      </c>
      <c r="AO344" s="286">
        <v>0</v>
      </c>
      <c r="AP344" s="257">
        <f t="shared" si="107"/>
        <v>0</v>
      </c>
      <c r="AQ344" s="257" t="str">
        <f t="shared" si="108"/>
        <v/>
      </c>
      <c r="AR344" s="257">
        <f t="shared" si="109"/>
        <v>0</v>
      </c>
    </row>
    <row r="345" spans="1:44" x14ac:dyDescent="0.3">
      <c r="A345" s="287">
        <v>332</v>
      </c>
      <c r="B345" s="150"/>
      <c r="C345" s="152"/>
      <c r="D345" s="159"/>
      <c r="E345" s="337"/>
      <c r="F345" s="343" t="str">
        <f>IF(E345="","",LOOKUP(E345,'Work Programme'!$A$8:$A$207,'Work Programme'!$B$8:$B$207))</f>
        <v/>
      </c>
      <c r="G345" s="159"/>
      <c r="H345" s="150"/>
      <c r="I345" s="150"/>
      <c r="J345" s="150"/>
      <c r="K345" s="150"/>
      <c r="L345" s="150"/>
      <c r="M345" s="150"/>
      <c r="N345" s="430"/>
      <c r="O345" s="431"/>
      <c r="P345" s="431"/>
      <c r="Q345" s="160"/>
      <c r="R345" s="160"/>
      <c r="S345" s="160"/>
      <c r="T345" s="255" t="str">
        <f t="shared" si="94"/>
        <v/>
      </c>
      <c r="U345" s="152"/>
      <c r="V345" s="154"/>
      <c r="W345" s="254" t="str">
        <f>IF(V345="","",VLOOKUP(V345,'Overview - Financial Statement'!$A$46:$B$60,2,FALSE))</f>
        <v/>
      </c>
      <c r="X345" s="255" t="str">
        <f t="shared" si="95"/>
        <v/>
      </c>
      <c r="Y345" s="153"/>
      <c r="Z345" s="238">
        <f t="shared" si="96"/>
        <v>0</v>
      </c>
      <c r="AA345" s="193" t="s">
        <v>44</v>
      </c>
      <c r="AB345" s="173"/>
      <c r="AC345" s="193" t="str">
        <f t="shared" si="97"/>
        <v/>
      </c>
      <c r="AD345" s="187" t="str">
        <f t="shared" si="98"/>
        <v/>
      </c>
      <c r="AE345" s="187" t="str">
        <f>IF(S345&gt;0,(VLOOKUP(N345,ISO!$B$4:$D$43,3,FALSE)),"")</f>
        <v/>
      </c>
      <c r="AF345" s="187" t="str">
        <f t="shared" si="99"/>
        <v/>
      </c>
      <c r="AG345" s="187" t="str">
        <f>IF(R345&gt;0,(VLOOKUP(N345,ISO!$B$4:$D$43,2,FALSE)),"")</f>
        <v/>
      </c>
      <c r="AH345" s="193" t="str">
        <f t="shared" si="100"/>
        <v/>
      </c>
      <c r="AI345" s="397" t="str">
        <f t="shared" si="101"/>
        <v/>
      </c>
      <c r="AJ345" s="257" t="str">
        <f t="shared" si="102"/>
        <v/>
      </c>
      <c r="AK345" s="257" t="str">
        <f t="shared" si="103"/>
        <v/>
      </c>
      <c r="AL345" s="193" t="str">
        <f t="shared" si="104"/>
        <v>CHECK DATES</v>
      </c>
      <c r="AM345" s="257" t="str">
        <f t="shared" si="105"/>
        <v/>
      </c>
      <c r="AN345" s="288">
        <f t="shared" si="106"/>
        <v>0</v>
      </c>
      <c r="AO345" s="286">
        <v>0</v>
      </c>
      <c r="AP345" s="257">
        <f t="shared" si="107"/>
        <v>0</v>
      </c>
      <c r="AQ345" s="257" t="str">
        <f t="shared" si="108"/>
        <v/>
      </c>
      <c r="AR345" s="257">
        <f t="shared" si="109"/>
        <v>0</v>
      </c>
    </row>
    <row r="346" spans="1:44" x14ac:dyDescent="0.3">
      <c r="A346" s="287">
        <v>333</v>
      </c>
      <c r="B346" s="150"/>
      <c r="C346" s="152"/>
      <c r="D346" s="159"/>
      <c r="E346" s="337"/>
      <c r="F346" s="343" t="str">
        <f>IF(E346="","",LOOKUP(E346,'Work Programme'!$A$8:$A$207,'Work Programme'!$B$8:$B$207))</f>
        <v/>
      </c>
      <c r="G346" s="159"/>
      <c r="H346" s="150"/>
      <c r="I346" s="150"/>
      <c r="J346" s="150"/>
      <c r="K346" s="150"/>
      <c r="L346" s="150"/>
      <c r="M346" s="150"/>
      <c r="N346" s="430"/>
      <c r="O346" s="431"/>
      <c r="P346" s="431"/>
      <c r="Q346" s="160"/>
      <c r="R346" s="160"/>
      <c r="S346" s="160"/>
      <c r="T346" s="255" t="str">
        <f t="shared" si="94"/>
        <v/>
      </c>
      <c r="U346" s="152"/>
      <c r="V346" s="154"/>
      <c r="W346" s="254" t="str">
        <f>IF(V346="","",VLOOKUP(V346,'Overview - Financial Statement'!$A$46:$B$60,2,FALSE))</f>
        <v/>
      </c>
      <c r="X346" s="255" t="str">
        <f t="shared" si="95"/>
        <v/>
      </c>
      <c r="Y346" s="153"/>
      <c r="Z346" s="238">
        <f t="shared" si="96"/>
        <v>0</v>
      </c>
      <c r="AA346" s="193" t="s">
        <v>44</v>
      </c>
      <c r="AB346" s="173"/>
      <c r="AC346" s="193" t="str">
        <f t="shared" si="97"/>
        <v/>
      </c>
      <c r="AD346" s="187" t="str">
        <f t="shared" si="98"/>
        <v/>
      </c>
      <c r="AE346" s="187" t="str">
        <f>IF(S346&gt;0,(VLOOKUP(N346,ISO!$B$4:$D$43,3,FALSE)),"")</f>
        <v/>
      </c>
      <c r="AF346" s="187" t="str">
        <f t="shared" si="99"/>
        <v/>
      </c>
      <c r="AG346" s="187" t="str">
        <f>IF(R346&gt;0,(VLOOKUP(N346,ISO!$B$4:$D$43,2,FALSE)),"")</f>
        <v/>
      </c>
      <c r="AH346" s="193" t="str">
        <f t="shared" si="100"/>
        <v/>
      </c>
      <c r="AI346" s="397" t="str">
        <f t="shared" si="101"/>
        <v/>
      </c>
      <c r="AJ346" s="257" t="str">
        <f t="shared" si="102"/>
        <v/>
      </c>
      <c r="AK346" s="257" t="str">
        <f t="shared" si="103"/>
        <v/>
      </c>
      <c r="AL346" s="193" t="str">
        <f t="shared" si="104"/>
        <v>CHECK DATES</v>
      </c>
      <c r="AM346" s="257" t="str">
        <f t="shared" si="105"/>
        <v/>
      </c>
      <c r="AN346" s="288">
        <f t="shared" si="106"/>
        <v>0</v>
      </c>
      <c r="AO346" s="286">
        <v>0</v>
      </c>
      <c r="AP346" s="257">
        <f t="shared" si="107"/>
        <v>0</v>
      </c>
      <c r="AQ346" s="257" t="str">
        <f t="shared" si="108"/>
        <v/>
      </c>
      <c r="AR346" s="257">
        <f t="shared" si="109"/>
        <v>0</v>
      </c>
    </row>
    <row r="347" spans="1:44" x14ac:dyDescent="0.3">
      <c r="A347" s="287">
        <v>334</v>
      </c>
      <c r="B347" s="150"/>
      <c r="C347" s="152"/>
      <c r="D347" s="159"/>
      <c r="E347" s="337"/>
      <c r="F347" s="343" t="str">
        <f>IF(E347="","",LOOKUP(E347,'Work Programme'!$A$8:$A$207,'Work Programme'!$B$8:$B$207))</f>
        <v/>
      </c>
      <c r="G347" s="159"/>
      <c r="H347" s="150"/>
      <c r="I347" s="150"/>
      <c r="J347" s="150"/>
      <c r="K347" s="150"/>
      <c r="L347" s="150"/>
      <c r="M347" s="150"/>
      <c r="N347" s="430"/>
      <c r="O347" s="431"/>
      <c r="P347" s="431"/>
      <c r="Q347" s="160"/>
      <c r="R347" s="160"/>
      <c r="S347" s="160"/>
      <c r="T347" s="255" t="str">
        <f t="shared" si="94"/>
        <v/>
      </c>
      <c r="U347" s="152"/>
      <c r="V347" s="154"/>
      <c r="W347" s="254" t="str">
        <f>IF(V347="","",VLOOKUP(V347,'Overview - Financial Statement'!$A$46:$B$60,2,FALSE))</f>
        <v/>
      </c>
      <c r="X347" s="255" t="str">
        <f t="shared" si="95"/>
        <v/>
      </c>
      <c r="Y347" s="153"/>
      <c r="Z347" s="238">
        <f t="shared" si="96"/>
        <v>0</v>
      </c>
      <c r="AA347" s="193" t="s">
        <v>44</v>
      </c>
      <c r="AB347" s="173"/>
      <c r="AC347" s="193" t="str">
        <f t="shared" si="97"/>
        <v/>
      </c>
      <c r="AD347" s="187" t="str">
        <f t="shared" si="98"/>
        <v/>
      </c>
      <c r="AE347" s="187" t="str">
        <f>IF(S347&gt;0,(VLOOKUP(N347,ISO!$B$4:$D$43,3,FALSE)),"")</f>
        <v/>
      </c>
      <c r="AF347" s="187" t="str">
        <f t="shared" si="99"/>
        <v/>
      </c>
      <c r="AG347" s="187" t="str">
        <f>IF(R347&gt;0,(VLOOKUP(N347,ISO!$B$4:$D$43,2,FALSE)),"")</f>
        <v/>
      </c>
      <c r="AH347" s="193" t="str">
        <f t="shared" si="100"/>
        <v/>
      </c>
      <c r="AI347" s="397" t="str">
        <f t="shared" si="101"/>
        <v/>
      </c>
      <c r="AJ347" s="257" t="str">
        <f t="shared" si="102"/>
        <v/>
      </c>
      <c r="AK347" s="257" t="str">
        <f t="shared" si="103"/>
        <v/>
      </c>
      <c r="AL347" s="193" t="str">
        <f t="shared" si="104"/>
        <v>CHECK DATES</v>
      </c>
      <c r="AM347" s="257" t="str">
        <f t="shared" si="105"/>
        <v/>
      </c>
      <c r="AN347" s="288">
        <f t="shared" si="106"/>
        <v>0</v>
      </c>
      <c r="AO347" s="286">
        <v>0</v>
      </c>
      <c r="AP347" s="257">
        <f t="shared" si="107"/>
        <v>0</v>
      </c>
      <c r="AQ347" s="257" t="str">
        <f t="shared" si="108"/>
        <v/>
      </c>
      <c r="AR347" s="257">
        <f t="shared" si="109"/>
        <v>0</v>
      </c>
    </row>
    <row r="348" spans="1:44" x14ac:dyDescent="0.3">
      <c r="A348" s="287">
        <v>335</v>
      </c>
      <c r="B348" s="150"/>
      <c r="C348" s="152"/>
      <c r="D348" s="159"/>
      <c r="E348" s="337"/>
      <c r="F348" s="343" t="str">
        <f>IF(E348="","",LOOKUP(E348,'Work Programme'!$A$8:$A$207,'Work Programme'!$B$8:$B$207))</f>
        <v/>
      </c>
      <c r="G348" s="159"/>
      <c r="H348" s="150"/>
      <c r="I348" s="150"/>
      <c r="J348" s="150"/>
      <c r="K348" s="150"/>
      <c r="L348" s="150"/>
      <c r="M348" s="150"/>
      <c r="N348" s="430"/>
      <c r="O348" s="431"/>
      <c r="P348" s="431"/>
      <c r="Q348" s="160"/>
      <c r="R348" s="160"/>
      <c r="S348" s="160"/>
      <c r="T348" s="255" t="str">
        <f t="shared" si="94"/>
        <v/>
      </c>
      <c r="U348" s="152"/>
      <c r="V348" s="154"/>
      <c r="W348" s="254" t="str">
        <f>IF(V348="","",VLOOKUP(V348,'Overview - Financial Statement'!$A$46:$B$60,2,FALSE))</f>
        <v/>
      </c>
      <c r="X348" s="255" t="str">
        <f t="shared" si="95"/>
        <v/>
      </c>
      <c r="Y348" s="153"/>
      <c r="Z348" s="238">
        <f t="shared" si="96"/>
        <v>0</v>
      </c>
      <c r="AA348" s="193" t="s">
        <v>44</v>
      </c>
      <c r="AB348" s="173"/>
      <c r="AC348" s="193" t="str">
        <f t="shared" si="97"/>
        <v/>
      </c>
      <c r="AD348" s="187" t="str">
        <f t="shared" si="98"/>
        <v/>
      </c>
      <c r="AE348" s="187" t="str">
        <f>IF(S348&gt;0,(VLOOKUP(N348,ISO!$B$4:$D$43,3,FALSE)),"")</f>
        <v/>
      </c>
      <c r="AF348" s="187" t="str">
        <f t="shared" si="99"/>
        <v/>
      </c>
      <c r="AG348" s="187" t="str">
        <f>IF(R348&gt;0,(VLOOKUP(N348,ISO!$B$4:$D$43,2,FALSE)),"")</f>
        <v/>
      </c>
      <c r="AH348" s="193" t="str">
        <f t="shared" si="100"/>
        <v/>
      </c>
      <c r="AI348" s="397" t="str">
        <f t="shared" si="101"/>
        <v/>
      </c>
      <c r="AJ348" s="257" t="str">
        <f t="shared" si="102"/>
        <v/>
      </c>
      <c r="AK348" s="257" t="str">
        <f t="shared" si="103"/>
        <v/>
      </c>
      <c r="AL348" s="193" t="str">
        <f t="shared" si="104"/>
        <v>CHECK DATES</v>
      </c>
      <c r="AM348" s="257" t="str">
        <f t="shared" si="105"/>
        <v/>
      </c>
      <c r="AN348" s="288">
        <f t="shared" si="106"/>
        <v>0</v>
      </c>
      <c r="AO348" s="286">
        <v>0</v>
      </c>
      <c r="AP348" s="257">
        <f t="shared" si="107"/>
        <v>0</v>
      </c>
      <c r="AQ348" s="257" t="str">
        <f t="shared" si="108"/>
        <v/>
      </c>
      <c r="AR348" s="257">
        <f t="shared" si="109"/>
        <v>0</v>
      </c>
    </row>
    <row r="349" spans="1:44" x14ac:dyDescent="0.3">
      <c r="A349" s="287">
        <v>336</v>
      </c>
      <c r="B349" s="150"/>
      <c r="C349" s="152"/>
      <c r="D349" s="159"/>
      <c r="E349" s="337"/>
      <c r="F349" s="343" t="str">
        <f>IF(E349="","",LOOKUP(E349,'Work Programme'!$A$8:$A$207,'Work Programme'!$B$8:$B$207))</f>
        <v/>
      </c>
      <c r="G349" s="159"/>
      <c r="H349" s="150"/>
      <c r="I349" s="150"/>
      <c r="J349" s="150"/>
      <c r="K349" s="150"/>
      <c r="L349" s="150"/>
      <c r="M349" s="150"/>
      <c r="N349" s="430"/>
      <c r="O349" s="431"/>
      <c r="P349" s="431"/>
      <c r="Q349" s="160"/>
      <c r="R349" s="160"/>
      <c r="S349" s="160"/>
      <c r="T349" s="255" t="str">
        <f t="shared" si="94"/>
        <v/>
      </c>
      <c r="U349" s="152"/>
      <c r="V349" s="154"/>
      <c r="W349" s="254" t="str">
        <f>IF(V349="","",VLOOKUP(V349,'Overview - Financial Statement'!$A$46:$B$60,2,FALSE))</f>
        <v/>
      </c>
      <c r="X349" s="255" t="str">
        <f t="shared" si="95"/>
        <v/>
      </c>
      <c r="Y349" s="153"/>
      <c r="Z349" s="238">
        <f t="shared" si="96"/>
        <v>0</v>
      </c>
      <c r="AA349" s="193" t="s">
        <v>44</v>
      </c>
      <c r="AB349" s="173"/>
      <c r="AC349" s="193" t="str">
        <f t="shared" si="97"/>
        <v/>
      </c>
      <c r="AD349" s="187" t="str">
        <f t="shared" si="98"/>
        <v/>
      </c>
      <c r="AE349" s="187" t="str">
        <f>IF(S349&gt;0,(VLOOKUP(N349,ISO!$B$4:$D$43,3,FALSE)),"")</f>
        <v/>
      </c>
      <c r="AF349" s="187" t="str">
        <f t="shared" si="99"/>
        <v/>
      </c>
      <c r="AG349" s="187" t="str">
        <f>IF(R349&gt;0,(VLOOKUP(N349,ISO!$B$4:$D$43,2,FALSE)),"")</f>
        <v/>
      </c>
      <c r="AH349" s="193" t="str">
        <f t="shared" si="100"/>
        <v/>
      </c>
      <c r="AI349" s="397" t="str">
        <f t="shared" si="101"/>
        <v/>
      </c>
      <c r="AJ349" s="257" t="str">
        <f t="shared" si="102"/>
        <v/>
      </c>
      <c r="AK349" s="257" t="str">
        <f t="shared" si="103"/>
        <v/>
      </c>
      <c r="AL349" s="193" t="str">
        <f t="shared" si="104"/>
        <v>CHECK DATES</v>
      </c>
      <c r="AM349" s="257" t="str">
        <f t="shared" si="105"/>
        <v/>
      </c>
      <c r="AN349" s="288">
        <f t="shared" si="106"/>
        <v>0</v>
      </c>
      <c r="AO349" s="286">
        <v>0</v>
      </c>
      <c r="AP349" s="257">
        <f t="shared" si="107"/>
        <v>0</v>
      </c>
      <c r="AQ349" s="257" t="str">
        <f t="shared" si="108"/>
        <v/>
      </c>
      <c r="AR349" s="257">
        <f t="shared" si="109"/>
        <v>0</v>
      </c>
    </row>
    <row r="350" spans="1:44" x14ac:dyDescent="0.3">
      <c r="A350" s="287">
        <v>337</v>
      </c>
      <c r="B350" s="150"/>
      <c r="C350" s="152"/>
      <c r="D350" s="159"/>
      <c r="E350" s="337"/>
      <c r="F350" s="343" t="str">
        <f>IF(E350="","",LOOKUP(E350,'Work Programme'!$A$8:$A$207,'Work Programme'!$B$8:$B$207))</f>
        <v/>
      </c>
      <c r="G350" s="159"/>
      <c r="H350" s="150"/>
      <c r="I350" s="150"/>
      <c r="J350" s="150"/>
      <c r="K350" s="150"/>
      <c r="L350" s="150"/>
      <c r="M350" s="150"/>
      <c r="N350" s="430"/>
      <c r="O350" s="431"/>
      <c r="P350" s="431"/>
      <c r="Q350" s="160"/>
      <c r="R350" s="160"/>
      <c r="S350" s="160"/>
      <c r="T350" s="255" t="str">
        <f t="shared" si="94"/>
        <v/>
      </c>
      <c r="U350" s="152"/>
      <c r="V350" s="154"/>
      <c r="W350" s="254" t="str">
        <f>IF(V350="","",VLOOKUP(V350,'Overview - Financial Statement'!$A$46:$B$60,2,FALSE))</f>
        <v/>
      </c>
      <c r="X350" s="255" t="str">
        <f t="shared" si="95"/>
        <v/>
      </c>
      <c r="Y350" s="153"/>
      <c r="Z350" s="238">
        <f t="shared" si="96"/>
        <v>0</v>
      </c>
      <c r="AA350" s="193" t="s">
        <v>44</v>
      </c>
      <c r="AB350" s="173"/>
      <c r="AC350" s="193" t="str">
        <f t="shared" si="97"/>
        <v/>
      </c>
      <c r="AD350" s="187" t="str">
        <f t="shared" si="98"/>
        <v/>
      </c>
      <c r="AE350" s="187" t="str">
        <f>IF(S350&gt;0,(VLOOKUP(N350,ISO!$B$4:$D$43,3,FALSE)),"")</f>
        <v/>
      </c>
      <c r="AF350" s="187" t="str">
        <f t="shared" si="99"/>
        <v/>
      </c>
      <c r="AG350" s="187" t="str">
        <f>IF(R350&gt;0,(VLOOKUP(N350,ISO!$B$4:$D$43,2,FALSE)),"")</f>
        <v/>
      </c>
      <c r="AH350" s="193" t="str">
        <f t="shared" si="100"/>
        <v/>
      </c>
      <c r="AI350" s="397" t="str">
        <f t="shared" si="101"/>
        <v/>
      </c>
      <c r="AJ350" s="257" t="str">
        <f t="shared" si="102"/>
        <v/>
      </c>
      <c r="AK350" s="257" t="str">
        <f t="shared" si="103"/>
        <v/>
      </c>
      <c r="AL350" s="193" t="str">
        <f t="shared" si="104"/>
        <v>CHECK DATES</v>
      </c>
      <c r="AM350" s="257" t="str">
        <f t="shared" si="105"/>
        <v/>
      </c>
      <c r="AN350" s="288">
        <f t="shared" si="106"/>
        <v>0</v>
      </c>
      <c r="AO350" s="286">
        <v>0</v>
      </c>
      <c r="AP350" s="257">
        <f t="shared" si="107"/>
        <v>0</v>
      </c>
      <c r="AQ350" s="257" t="str">
        <f t="shared" si="108"/>
        <v/>
      </c>
      <c r="AR350" s="257">
        <f t="shared" si="109"/>
        <v>0</v>
      </c>
    </row>
    <row r="351" spans="1:44" x14ac:dyDescent="0.3">
      <c r="A351" s="287">
        <v>338</v>
      </c>
      <c r="B351" s="150"/>
      <c r="C351" s="152"/>
      <c r="D351" s="159"/>
      <c r="E351" s="337"/>
      <c r="F351" s="343" t="str">
        <f>IF(E351="","",LOOKUP(E351,'Work Programme'!$A$8:$A$207,'Work Programme'!$B$8:$B$207))</f>
        <v/>
      </c>
      <c r="G351" s="159"/>
      <c r="H351" s="150"/>
      <c r="I351" s="150"/>
      <c r="J351" s="150"/>
      <c r="K351" s="150"/>
      <c r="L351" s="150"/>
      <c r="M351" s="150"/>
      <c r="N351" s="430"/>
      <c r="O351" s="431"/>
      <c r="P351" s="431"/>
      <c r="Q351" s="160"/>
      <c r="R351" s="160"/>
      <c r="S351" s="160"/>
      <c r="T351" s="255" t="str">
        <f t="shared" si="94"/>
        <v/>
      </c>
      <c r="U351" s="152"/>
      <c r="V351" s="154"/>
      <c r="W351" s="254" t="str">
        <f>IF(V351="","",VLOOKUP(V351,'Overview - Financial Statement'!$A$46:$B$60,2,FALSE))</f>
        <v/>
      </c>
      <c r="X351" s="255" t="str">
        <f t="shared" si="95"/>
        <v/>
      </c>
      <c r="Y351" s="153"/>
      <c r="Z351" s="238">
        <f t="shared" si="96"/>
        <v>0</v>
      </c>
      <c r="AA351" s="193" t="s">
        <v>44</v>
      </c>
      <c r="AB351" s="173"/>
      <c r="AC351" s="193" t="str">
        <f t="shared" si="97"/>
        <v/>
      </c>
      <c r="AD351" s="187" t="str">
        <f t="shared" si="98"/>
        <v/>
      </c>
      <c r="AE351" s="187" t="str">
        <f>IF(S351&gt;0,(VLOOKUP(N351,ISO!$B$4:$D$43,3,FALSE)),"")</f>
        <v/>
      </c>
      <c r="AF351" s="187" t="str">
        <f t="shared" si="99"/>
        <v/>
      </c>
      <c r="AG351" s="187" t="str">
        <f>IF(R351&gt;0,(VLOOKUP(N351,ISO!$B$4:$D$43,2,FALSE)),"")</f>
        <v/>
      </c>
      <c r="AH351" s="193" t="str">
        <f t="shared" si="100"/>
        <v/>
      </c>
      <c r="AI351" s="397" t="str">
        <f t="shared" si="101"/>
        <v/>
      </c>
      <c r="AJ351" s="257" t="str">
        <f t="shared" si="102"/>
        <v/>
      </c>
      <c r="AK351" s="257" t="str">
        <f t="shared" si="103"/>
        <v/>
      </c>
      <c r="AL351" s="193" t="str">
        <f t="shared" si="104"/>
        <v>CHECK DATES</v>
      </c>
      <c r="AM351" s="257" t="str">
        <f t="shared" si="105"/>
        <v/>
      </c>
      <c r="AN351" s="288">
        <f t="shared" si="106"/>
        <v>0</v>
      </c>
      <c r="AO351" s="286">
        <v>0</v>
      </c>
      <c r="AP351" s="257">
        <f t="shared" si="107"/>
        <v>0</v>
      </c>
      <c r="AQ351" s="257" t="str">
        <f t="shared" si="108"/>
        <v/>
      </c>
      <c r="AR351" s="257">
        <f t="shared" si="109"/>
        <v>0</v>
      </c>
    </row>
    <row r="352" spans="1:44" x14ac:dyDescent="0.3">
      <c r="A352" s="287">
        <v>339</v>
      </c>
      <c r="B352" s="150"/>
      <c r="C352" s="152"/>
      <c r="D352" s="159"/>
      <c r="E352" s="337"/>
      <c r="F352" s="343" t="str">
        <f>IF(E352="","",LOOKUP(E352,'Work Programme'!$A$8:$A$207,'Work Programme'!$B$8:$B$207))</f>
        <v/>
      </c>
      <c r="G352" s="159"/>
      <c r="H352" s="150"/>
      <c r="I352" s="150"/>
      <c r="J352" s="150"/>
      <c r="K352" s="150"/>
      <c r="L352" s="150"/>
      <c r="M352" s="150"/>
      <c r="N352" s="430"/>
      <c r="O352" s="431"/>
      <c r="P352" s="431"/>
      <c r="Q352" s="160"/>
      <c r="R352" s="160"/>
      <c r="S352" s="160"/>
      <c r="T352" s="255" t="str">
        <f t="shared" si="94"/>
        <v/>
      </c>
      <c r="U352" s="152"/>
      <c r="V352" s="154"/>
      <c r="W352" s="254" t="str">
        <f>IF(V352="","",VLOOKUP(V352,'Overview - Financial Statement'!$A$46:$B$60,2,FALSE))</f>
        <v/>
      </c>
      <c r="X352" s="255" t="str">
        <f t="shared" si="95"/>
        <v/>
      </c>
      <c r="Y352" s="153"/>
      <c r="Z352" s="238">
        <f t="shared" si="96"/>
        <v>0</v>
      </c>
      <c r="AA352" s="193" t="s">
        <v>44</v>
      </c>
      <c r="AB352" s="173"/>
      <c r="AC352" s="193" t="str">
        <f t="shared" si="97"/>
        <v/>
      </c>
      <c r="AD352" s="187" t="str">
        <f t="shared" si="98"/>
        <v/>
      </c>
      <c r="AE352" s="187" t="str">
        <f>IF(S352&gt;0,(VLOOKUP(N352,ISO!$B$4:$D$43,3,FALSE)),"")</f>
        <v/>
      </c>
      <c r="AF352" s="187" t="str">
        <f t="shared" si="99"/>
        <v/>
      </c>
      <c r="AG352" s="187" t="str">
        <f>IF(R352&gt;0,(VLOOKUP(N352,ISO!$B$4:$D$43,2,FALSE)),"")</f>
        <v/>
      </c>
      <c r="AH352" s="193" t="str">
        <f t="shared" si="100"/>
        <v/>
      </c>
      <c r="AI352" s="397" t="str">
        <f t="shared" si="101"/>
        <v/>
      </c>
      <c r="AJ352" s="257" t="str">
        <f t="shared" si="102"/>
        <v/>
      </c>
      <c r="AK352" s="257" t="str">
        <f t="shared" si="103"/>
        <v/>
      </c>
      <c r="AL352" s="193" t="str">
        <f t="shared" si="104"/>
        <v>CHECK DATES</v>
      </c>
      <c r="AM352" s="257" t="str">
        <f t="shared" si="105"/>
        <v/>
      </c>
      <c r="AN352" s="288">
        <f t="shared" si="106"/>
        <v>0</v>
      </c>
      <c r="AO352" s="286">
        <v>0</v>
      </c>
      <c r="AP352" s="257">
        <f t="shared" si="107"/>
        <v>0</v>
      </c>
      <c r="AQ352" s="257" t="str">
        <f t="shared" si="108"/>
        <v/>
      </c>
      <c r="AR352" s="257">
        <f t="shared" si="109"/>
        <v>0</v>
      </c>
    </row>
    <row r="353" spans="1:44" x14ac:dyDescent="0.3">
      <c r="A353" s="287">
        <v>340</v>
      </c>
      <c r="B353" s="150"/>
      <c r="C353" s="152"/>
      <c r="D353" s="159"/>
      <c r="E353" s="337"/>
      <c r="F353" s="343" t="str">
        <f>IF(E353="","",LOOKUP(E353,'Work Programme'!$A$8:$A$207,'Work Programme'!$B$8:$B$207))</f>
        <v/>
      </c>
      <c r="G353" s="159"/>
      <c r="H353" s="150"/>
      <c r="I353" s="150"/>
      <c r="J353" s="150"/>
      <c r="K353" s="150"/>
      <c r="L353" s="150"/>
      <c r="M353" s="150"/>
      <c r="N353" s="430"/>
      <c r="O353" s="431"/>
      <c r="P353" s="431"/>
      <c r="Q353" s="160"/>
      <c r="R353" s="160"/>
      <c r="S353" s="160"/>
      <c r="T353" s="255" t="str">
        <f t="shared" si="94"/>
        <v/>
      </c>
      <c r="U353" s="152"/>
      <c r="V353" s="154"/>
      <c r="W353" s="254" t="str">
        <f>IF(V353="","",VLOOKUP(V353,'Overview - Financial Statement'!$A$46:$B$60,2,FALSE))</f>
        <v/>
      </c>
      <c r="X353" s="255" t="str">
        <f t="shared" si="95"/>
        <v/>
      </c>
      <c r="Y353" s="153"/>
      <c r="Z353" s="238">
        <f t="shared" si="96"/>
        <v>0</v>
      </c>
      <c r="AA353" s="193" t="s">
        <v>44</v>
      </c>
      <c r="AB353" s="173"/>
      <c r="AC353" s="193" t="str">
        <f t="shared" si="97"/>
        <v/>
      </c>
      <c r="AD353" s="187" t="str">
        <f t="shared" si="98"/>
        <v/>
      </c>
      <c r="AE353" s="187" t="str">
        <f>IF(S353&gt;0,(VLOOKUP(N353,ISO!$B$4:$D$43,3,FALSE)),"")</f>
        <v/>
      </c>
      <c r="AF353" s="187" t="str">
        <f t="shared" si="99"/>
        <v/>
      </c>
      <c r="AG353" s="187" t="str">
        <f>IF(R353&gt;0,(VLOOKUP(N353,ISO!$B$4:$D$43,2,FALSE)),"")</f>
        <v/>
      </c>
      <c r="AH353" s="193" t="str">
        <f t="shared" si="100"/>
        <v/>
      </c>
      <c r="AI353" s="397" t="str">
        <f t="shared" si="101"/>
        <v/>
      </c>
      <c r="AJ353" s="257" t="str">
        <f t="shared" si="102"/>
        <v/>
      </c>
      <c r="AK353" s="257" t="str">
        <f t="shared" si="103"/>
        <v/>
      </c>
      <c r="AL353" s="193" t="str">
        <f t="shared" si="104"/>
        <v>CHECK DATES</v>
      </c>
      <c r="AM353" s="257" t="str">
        <f t="shared" si="105"/>
        <v/>
      </c>
      <c r="AN353" s="288">
        <f t="shared" si="106"/>
        <v>0</v>
      </c>
      <c r="AO353" s="286">
        <v>0</v>
      </c>
      <c r="AP353" s="257">
        <f t="shared" si="107"/>
        <v>0</v>
      </c>
      <c r="AQ353" s="257" t="str">
        <f t="shared" si="108"/>
        <v/>
      </c>
      <c r="AR353" s="257">
        <f t="shared" si="109"/>
        <v>0</v>
      </c>
    </row>
    <row r="354" spans="1:44" x14ac:dyDescent="0.3">
      <c r="A354" s="287">
        <v>341</v>
      </c>
      <c r="B354" s="150"/>
      <c r="C354" s="152"/>
      <c r="D354" s="159"/>
      <c r="E354" s="337"/>
      <c r="F354" s="343" t="str">
        <f>IF(E354="","",LOOKUP(E354,'Work Programme'!$A$8:$A$207,'Work Programme'!$B$8:$B$207))</f>
        <v/>
      </c>
      <c r="G354" s="159"/>
      <c r="H354" s="150"/>
      <c r="I354" s="150"/>
      <c r="J354" s="150"/>
      <c r="K354" s="150"/>
      <c r="L354" s="150"/>
      <c r="M354" s="150"/>
      <c r="N354" s="430"/>
      <c r="O354" s="431"/>
      <c r="P354" s="431"/>
      <c r="Q354" s="160"/>
      <c r="R354" s="160"/>
      <c r="S354" s="160"/>
      <c r="T354" s="255" t="str">
        <f t="shared" si="94"/>
        <v/>
      </c>
      <c r="U354" s="152"/>
      <c r="V354" s="154"/>
      <c r="W354" s="254" t="str">
        <f>IF(V354="","",VLOOKUP(V354,'Overview - Financial Statement'!$A$46:$B$60,2,FALSE))</f>
        <v/>
      </c>
      <c r="X354" s="255" t="str">
        <f t="shared" si="95"/>
        <v/>
      </c>
      <c r="Y354" s="153"/>
      <c r="Z354" s="238">
        <f t="shared" si="96"/>
        <v>0</v>
      </c>
      <c r="AA354" s="193" t="s">
        <v>44</v>
      </c>
      <c r="AB354" s="173"/>
      <c r="AC354" s="193" t="str">
        <f t="shared" si="97"/>
        <v/>
      </c>
      <c r="AD354" s="187" t="str">
        <f t="shared" si="98"/>
        <v/>
      </c>
      <c r="AE354" s="187" t="str">
        <f>IF(S354&gt;0,(VLOOKUP(N354,ISO!$B$4:$D$43,3,FALSE)),"")</f>
        <v/>
      </c>
      <c r="AF354" s="187" t="str">
        <f t="shared" si="99"/>
        <v/>
      </c>
      <c r="AG354" s="187" t="str">
        <f>IF(R354&gt;0,(VLOOKUP(N354,ISO!$B$4:$D$43,2,FALSE)),"")</f>
        <v/>
      </c>
      <c r="AH354" s="193" t="str">
        <f t="shared" si="100"/>
        <v/>
      </c>
      <c r="AI354" s="397" t="str">
        <f t="shared" si="101"/>
        <v/>
      </c>
      <c r="AJ354" s="257" t="str">
        <f t="shared" si="102"/>
        <v/>
      </c>
      <c r="AK354" s="257" t="str">
        <f t="shared" si="103"/>
        <v/>
      </c>
      <c r="AL354" s="193" t="str">
        <f t="shared" si="104"/>
        <v>CHECK DATES</v>
      </c>
      <c r="AM354" s="257" t="str">
        <f t="shared" si="105"/>
        <v/>
      </c>
      <c r="AN354" s="288">
        <f t="shared" si="106"/>
        <v>0</v>
      </c>
      <c r="AO354" s="286">
        <v>0</v>
      </c>
      <c r="AP354" s="257">
        <f t="shared" si="107"/>
        <v>0</v>
      </c>
      <c r="AQ354" s="257" t="str">
        <f t="shared" si="108"/>
        <v/>
      </c>
      <c r="AR354" s="257">
        <f t="shared" si="109"/>
        <v>0</v>
      </c>
    </row>
    <row r="355" spans="1:44" x14ac:dyDescent="0.3">
      <c r="A355" s="287">
        <v>342</v>
      </c>
      <c r="B355" s="150"/>
      <c r="C355" s="152"/>
      <c r="D355" s="159"/>
      <c r="E355" s="337"/>
      <c r="F355" s="343" t="str">
        <f>IF(E355="","",LOOKUP(E355,'Work Programme'!$A$8:$A$207,'Work Programme'!$B$8:$B$207))</f>
        <v/>
      </c>
      <c r="G355" s="159"/>
      <c r="H355" s="150"/>
      <c r="I355" s="150"/>
      <c r="J355" s="150"/>
      <c r="K355" s="150"/>
      <c r="L355" s="150"/>
      <c r="M355" s="150"/>
      <c r="N355" s="430"/>
      <c r="O355" s="431"/>
      <c r="P355" s="431"/>
      <c r="Q355" s="160"/>
      <c r="R355" s="160"/>
      <c r="S355" s="160"/>
      <c r="T355" s="255" t="str">
        <f t="shared" si="94"/>
        <v/>
      </c>
      <c r="U355" s="152"/>
      <c r="V355" s="154"/>
      <c r="W355" s="254" t="str">
        <f>IF(V355="","",VLOOKUP(V355,'Overview - Financial Statement'!$A$46:$B$60,2,FALSE))</f>
        <v/>
      </c>
      <c r="X355" s="255" t="str">
        <f t="shared" si="95"/>
        <v/>
      </c>
      <c r="Y355" s="153"/>
      <c r="Z355" s="238">
        <f t="shared" si="96"/>
        <v>0</v>
      </c>
      <c r="AA355" s="193" t="s">
        <v>44</v>
      </c>
      <c r="AB355" s="173"/>
      <c r="AC355" s="193" t="str">
        <f t="shared" si="97"/>
        <v/>
      </c>
      <c r="AD355" s="187" t="str">
        <f t="shared" si="98"/>
        <v/>
      </c>
      <c r="AE355" s="187" t="str">
        <f>IF(S355&gt;0,(VLOOKUP(N355,ISO!$B$4:$D$43,3,FALSE)),"")</f>
        <v/>
      </c>
      <c r="AF355" s="187" t="str">
        <f t="shared" si="99"/>
        <v/>
      </c>
      <c r="AG355" s="187" t="str">
        <f>IF(R355&gt;0,(VLOOKUP(N355,ISO!$B$4:$D$43,2,FALSE)),"")</f>
        <v/>
      </c>
      <c r="AH355" s="193" t="str">
        <f t="shared" si="100"/>
        <v/>
      </c>
      <c r="AI355" s="397" t="str">
        <f t="shared" si="101"/>
        <v/>
      </c>
      <c r="AJ355" s="257" t="str">
        <f t="shared" si="102"/>
        <v/>
      </c>
      <c r="AK355" s="257" t="str">
        <f t="shared" si="103"/>
        <v/>
      </c>
      <c r="AL355" s="193" t="str">
        <f t="shared" si="104"/>
        <v>CHECK DATES</v>
      </c>
      <c r="AM355" s="257" t="str">
        <f t="shared" si="105"/>
        <v/>
      </c>
      <c r="AN355" s="288">
        <f t="shared" si="106"/>
        <v>0</v>
      </c>
      <c r="AO355" s="286">
        <v>0</v>
      </c>
      <c r="AP355" s="257">
        <f t="shared" si="107"/>
        <v>0</v>
      </c>
      <c r="AQ355" s="257" t="str">
        <f t="shared" si="108"/>
        <v/>
      </c>
      <c r="AR355" s="257">
        <f t="shared" si="109"/>
        <v>0</v>
      </c>
    </row>
    <row r="356" spans="1:44" x14ac:dyDescent="0.3">
      <c r="A356" s="287">
        <v>343</v>
      </c>
      <c r="B356" s="150"/>
      <c r="C356" s="152"/>
      <c r="D356" s="159"/>
      <c r="E356" s="337"/>
      <c r="F356" s="343" t="str">
        <f>IF(E356="","",LOOKUP(E356,'Work Programme'!$A$8:$A$207,'Work Programme'!$B$8:$B$207))</f>
        <v/>
      </c>
      <c r="G356" s="159"/>
      <c r="H356" s="150"/>
      <c r="I356" s="150"/>
      <c r="J356" s="150"/>
      <c r="K356" s="150"/>
      <c r="L356" s="150"/>
      <c r="M356" s="150"/>
      <c r="N356" s="430"/>
      <c r="O356" s="431"/>
      <c r="P356" s="431"/>
      <c r="Q356" s="160"/>
      <c r="R356" s="160"/>
      <c r="S356" s="160"/>
      <c r="T356" s="255" t="str">
        <f t="shared" si="94"/>
        <v/>
      </c>
      <c r="U356" s="152"/>
      <c r="V356" s="154"/>
      <c r="W356" s="254" t="str">
        <f>IF(V356="","",VLOOKUP(V356,'Overview - Financial Statement'!$A$46:$B$60,2,FALSE))</f>
        <v/>
      </c>
      <c r="X356" s="255" t="str">
        <f t="shared" si="95"/>
        <v/>
      </c>
      <c r="Y356" s="153"/>
      <c r="Z356" s="238">
        <f t="shared" si="96"/>
        <v>0</v>
      </c>
      <c r="AA356" s="193" t="s">
        <v>44</v>
      </c>
      <c r="AB356" s="173"/>
      <c r="AC356" s="193" t="str">
        <f t="shared" si="97"/>
        <v/>
      </c>
      <c r="AD356" s="187" t="str">
        <f t="shared" si="98"/>
        <v/>
      </c>
      <c r="AE356" s="187" t="str">
        <f>IF(S356&gt;0,(VLOOKUP(N356,ISO!$B$4:$D$43,3,FALSE)),"")</f>
        <v/>
      </c>
      <c r="AF356" s="187" t="str">
        <f t="shared" si="99"/>
        <v/>
      </c>
      <c r="AG356" s="187" t="str">
        <f>IF(R356&gt;0,(VLOOKUP(N356,ISO!$B$4:$D$43,2,FALSE)),"")</f>
        <v/>
      </c>
      <c r="AH356" s="193" t="str">
        <f t="shared" si="100"/>
        <v/>
      </c>
      <c r="AI356" s="397" t="str">
        <f t="shared" si="101"/>
        <v/>
      </c>
      <c r="AJ356" s="257" t="str">
        <f t="shared" si="102"/>
        <v/>
      </c>
      <c r="AK356" s="257" t="str">
        <f t="shared" si="103"/>
        <v/>
      </c>
      <c r="AL356" s="193" t="str">
        <f t="shared" si="104"/>
        <v>CHECK DATES</v>
      </c>
      <c r="AM356" s="257" t="str">
        <f t="shared" si="105"/>
        <v/>
      </c>
      <c r="AN356" s="288">
        <f t="shared" si="106"/>
        <v>0</v>
      </c>
      <c r="AO356" s="286">
        <v>0</v>
      </c>
      <c r="AP356" s="257">
        <f t="shared" si="107"/>
        <v>0</v>
      </c>
      <c r="AQ356" s="257" t="str">
        <f t="shared" si="108"/>
        <v/>
      </c>
      <c r="AR356" s="257">
        <f t="shared" si="109"/>
        <v>0</v>
      </c>
    </row>
    <row r="357" spans="1:44" x14ac:dyDescent="0.3">
      <c r="A357" s="287">
        <v>344</v>
      </c>
      <c r="B357" s="150"/>
      <c r="C357" s="152"/>
      <c r="D357" s="159"/>
      <c r="E357" s="337"/>
      <c r="F357" s="343" t="str">
        <f>IF(E357="","",LOOKUP(E357,'Work Programme'!$A$8:$A$207,'Work Programme'!$B$8:$B$207))</f>
        <v/>
      </c>
      <c r="G357" s="159"/>
      <c r="H357" s="150"/>
      <c r="I357" s="150"/>
      <c r="J357" s="150"/>
      <c r="K357" s="150"/>
      <c r="L357" s="150"/>
      <c r="M357" s="150"/>
      <c r="N357" s="430"/>
      <c r="O357" s="431"/>
      <c r="P357" s="431"/>
      <c r="Q357" s="160"/>
      <c r="R357" s="160"/>
      <c r="S357" s="160"/>
      <c r="T357" s="255" t="str">
        <f t="shared" si="94"/>
        <v/>
      </c>
      <c r="U357" s="152"/>
      <c r="V357" s="154"/>
      <c r="W357" s="254" t="str">
        <f>IF(V357="","",VLOOKUP(V357,'Overview - Financial Statement'!$A$46:$B$60,2,FALSE))</f>
        <v/>
      </c>
      <c r="X357" s="255" t="str">
        <f t="shared" si="95"/>
        <v/>
      </c>
      <c r="Y357" s="153"/>
      <c r="Z357" s="238">
        <f t="shared" si="96"/>
        <v>0</v>
      </c>
      <c r="AA357" s="193" t="s">
        <v>44</v>
      </c>
      <c r="AB357" s="173"/>
      <c r="AC357" s="193" t="str">
        <f t="shared" si="97"/>
        <v/>
      </c>
      <c r="AD357" s="187" t="str">
        <f t="shared" si="98"/>
        <v/>
      </c>
      <c r="AE357" s="187" t="str">
        <f>IF(S357&gt;0,(VLOOKUP(N357,ISO!$B$4:$D$43,3,FALSE)),"")</f>
        <v/>
      </c>
      <c r="AF357" s="187" t="str">
        <f t="shared" si="99"/>
        <v/>
      </c>
      <c r="AG357" s="187" t="str">
        <f>IF(R357&gt;0,(VLOOKUP(N357,ISO!$B$4:$D$43,2,FALSE)),"")</f>
        <v/>
      </c>
      <c r="AH357" s="193" t="str">
        <f t="shared" si="100"/>
        <v/>
      </c>
      <c r="AI357" s="397" t="str">
        <f t="shared" si="101"/>
        <v/>
      </c>
      <c r="AJ357" s="257" t="str">
        <f t="shared" si="102"/>
        <v/>
      </c>
      <c r="AK357" s="257" t="str">
        <f t="shared" si="103"/>
        <v/>
      </c>
      <c r="AL357" s="193" t="str">
        <f t="shared" si="104"/>
        <v>CHECK DATES</v>
      </c>
      <c r="AM357" s="257" t="str">
        <f t="shared" si="105"/>
        <v/>
      </c>
      <c r="AN357" s="288">
        <f t="shared" si="106"/>
        <v>0</v>
      </c>
      <c r="AO357" s="286">
        <v>0</v>
      </c>
      <c r="AP357" s="257">
        <f t="shared" si="107"/>
        <v>0</v>
      </c>
      <c r="AQ357" s="257" t="str">
        <f t="shared" si="108"/>
        <v/>
      </c>
      <c r="AR357" s="257">
        <f t="shared" si="109"/>
        <v>0</v>
      </c>
    </row>
    <row r="358" spans="1:44" x14ac:dyDescent="0.3">
      <c r="A358" s="287">
        <v>345</v>
      </c>
      <c r="B358" s="150"/>
      <c r="C358" s="152"/>
      <c r="D358" s="159"/>
      <c r="E358" s="337"/>
      <c r="F358" s="343" t="str">
        <f>IF(E358="","",LOOKUP(E358,'Work Programme'!$A$8:$A$207,'Work Programme'!$B$8:$B$207))</f>
        <v/>
      </c>
      <c r="G358" s="159"/>
      <c r="H358" s="150"/>
      <c r="I358" s="150"/>
      <c r="J358" s="150"/>
      <c r="K358" s="150"/>
      <c r="L358" s="150"/>
      <c r="M358" s="150"/>
      <c r="N358" s="430"/>
      <c r="O358" s="431"/>
      <c r="P358" s="431"/>
      <c r="Q358" s="160"/>
      <c r="R358" s="160"/>
      <c r="S358" s="160"/>
      <c r="T358" s="255" t="str">
        <f t="shared" si="94"/>
        <v/>
      </c>
      <c r="U358" s="152"/>
      <c r="V358" s="154"/>
      <c r="W358" s="254" t="str">
        <f>IF(V358="","",VLOOKUP(V358,'Overview - Financial Statement'!$A$46:$B$60,2,FALSE))</f>
        <v/>
      </c>
      <c r="X358" s="255" t="str">
        <f t="shared" si="95"/>
        <v/>
      </c>
      <c r="Y358" s="153"/>
      <c r="Z358" s="238">
        <f t="shared" si="96"/>
        <v>0</v>
      </c>
      <c r="AA358" s="193" t="s">
        <v>44</v>
      </c>
      <c r="AB358" s="173"/>
      <c r="AC358" s="193" t="str">
        <f t="shared" si="97"/>
        <v/>
      </c>
      <c r="AD358" s="187" t="str">
        <f t="shared" si="98"/>
        <v/>
      </c>
      <c r="AE358" s="187" t="str">
        <f>IF(S358&gt;0,(VLOOKUP(N358,ISO!$B$4:$D$43,3,FALSE)),"")</f>
        <v/>
      </c>
      <c r="AF358" s="187" t="str">
        <f t="shared" si="99"/>
        <v/>
      </c>
      <c r="AG358" s="187" t="str">
        <f>IF(R358&gt;0,(VLOOKUP(N358,ISO!$B$4:$D$43,2,FALSE)),"")</f>
        <v/>
      </c>
      <c r="AH358" s="193" t="str">
        <f t="shared" si="100"/>
        <v/>
      </c>
      <c r="AI358" s="397" t="str">
        <f t="shared" si="101"/>
        <v/>
      </c>
      <c r="AJ358" s="257" t="str">
        <f t="shared" si="102"/>
        <v/>
      </c>
      <c r="AK358" s="257" t="str">
        <f t="shared" si="103"/>
        <v/>
      </c>
      <c r="AL358" s="193" t="str">
        <f t="shared" si="104"/>
        <v>CHECK DATES</v>
      </c>
      <c r="AM358" s="257" t="str">
        <f t="shared" si="105"/>
        <v/>
      </c>
      <c r="AN358" s="288">
        <f t="shared" si="106"/>
        <v>0</v>
      </c>
      <c r="AO358" s="286">
        <v>0</v>
      </c>
      <c r="AP358" s="257">
        <f t="shared" si="107"/>
        <v>0</v>
      </c>
      <c r="AQ358" s="257" t="str">
        <f t="shared" si="108"/>
        <v/>
      </c>
      <c r="AR358" s="257">
        <f t="shared" si="109"/>
        <v>0</v>
      </c>
    </row>
    <row r="359" spans="1:44" x14ac:dyDescent="0.3">
      <c r="A359" s="287">
        <v>346</v>
      </c>
      <c r="B359" s="150"/>
      <c r="C359" s="152"/>
      <c r="D359" s="159"/>
      <c r="E359" s="337"/>
      <c r="F359" s="343" t="str">
        <f>IF(E359="","",LOOKUP(E359,'Work Programme'!$A$8:$A$207,'Work Programme'!$B$8:$B$207))</f>
        <v/>
      </c>
      <c r="G359" s="159"/>
      <c r="H359" s="150"/>
      <c r="I359" s="150"/>
      <c r="J359" s="150"/>
      <c r="K359" s="150"/>
      <c r="L359" s="150"/>
      <c r="M359" s="150"/>
      <c r="N359" s="430"/>
      <c r="O359" s="431"/>
      <c r="P359" s="431"/>
      <c r="Q359" s="160"/>
      <c r="R359" s="160"/>
      <c r="S359" s="160"/>
      <c r="T359" s="255" t="str">
        <f t="shared" si="94"/>
        <v/>
      </c>
      <c r="U359" s="152"/>
      <c r="V359" s="154"/>
      <c r="W359" s="254" t="str">
        <f>IF(V359="","",VLOOKUP(V359,'Overview - Financial Statement'!$A$46:$B$60,2,FALSE))</f>
        <v/>
      </c>
      <c r="X359" s="255" t="str">
        <f t="shared" si="95"/>
        <v/>
      </c>
      <c r="Y359" s="153"/>
      <c r="Z359" s="238">
        <f t="shared" si="96"/>
        <v>0</v>
      </c>
      <c r="AA359" s="193" t="s">
        <v>44</v>
      </c>
      <c r="AB359" s="173"/>
      <c r="AC359" s="193" t="str">
        <f t="shared" si="97"/>
        <v/>
      </c>
      <c r="AD359" s="187" t="str">
        <f t="shared" si="98"/>
        <v/>
      </c>
      <c r="AE359" s="187" t="str">
        <f>IF(S359&gt;0,(VLOOKUP(N359,ISO!$B$4:$D$43,3,FALSE)),"")</f>
        <v/>
      </c>
      <c r="AF359" s="187" t="str">
        <f t="shared" si="99"/>
        <v/>
      </c>
      <c r="AG359" s="187" t="str">
        <f>IF(R359&gt;0,(VLOOKUP(N359,ISO!$B$4:$D$43,2,FALSE)),"")</f>
        <v/>
      </c>
      <c r="AH359" s="193" t="str">
        <f t="shared" si="100"/>
        <v/>
      </c>
      <c r="AI359" s="397" t="str">
        <f t="shared" si="101"/>
        <v/>
      </c>
      <c r="AJ359" s="257" t="str">
        <f t="shared" si="102"/>
        <v/>
      </c>
      <c r="AK359" s="257" t="str">
        <f t="shared" si="103"/>
        <v/>
      </c>
      <c r="AL359" s="193" t="str">
        <f t="shared" si="104"/>
        <v>CHECK DATES</v>
      </c>
      <c r="AM359" s="257" t="str">
        <f t="shared" si="105"/>
        <v/>
      </c>
      <c r="AN359" s="288">
        <f t="shared" si="106"/>
        <v>0</v>
      </c>
      <c r="AO359" s="286">
        <v>0</v>
      </c>
      <c r="AP359" s="257">
        <f t="shared" si="107"/>
        <v>0</v>
      </c>
      <c r="AQ359" s="257" t="str">
        <f t="shared" si="108"/>
        <v/>
      </c>
      <c r="AR359" s="257">
        <f t="shared" si="109"/>
        <v>0</v>
      </c>
    </row>
    <row r="360" spans="1:44" x14ac:dyDescent="0.3">
      <c r="A360" s="287">
        <v>347</v>
      </c>
      <c r="B360" s="150"/>
      <c r="C360" s="152"/>
      <c r="D360" s="159"/>
      <c r="E360" s="337"/>
      <c r="F360" s="343" t="str">
        <f>IF(E360="","",LOOKUP(E360,'Work Programme'!$A$8:$A$207,'Work Programme'!$B$8:$B$207))</f>
        <v/>
      </c>
      <c r="G360" s="159"/>
      <c r="H360" s="150"/>
      <c r="I360" s="150"/>
      <c r="J360" s="150"/>
      <c r="K360" s="150"/>
      <c r="L360" s="150"/>
      <c r="M360" s="150"/>
      <c r="N360" s="430"/>
      <c r="O360" s="431"/>
      <c r="P360" s="431"/>
      <c r="Q360" s="160"/>
      <c r="R360" s="160"/>
      <c r="S360" s="160"/>
      <c r="T360" s="255" t="str">
        <f t="shared" si="94"/>
        <v/>
      </c>
      <c r="U360" s="152"/>
      <c r="V360" s="154"/>
      <c r="W360" s="254" t="str">
        <f>IF(V360="","",VLOOKUP(V360,'Overview - Financial Statement'!$A$46:$B$60,2,FALSE))</f>
        <v/>
      </c>
      <c r="X360" s="255" t="str">
        <f t="shared" si="95"/>
        <v/>
      </c>
      <c r="Y360" s="153"/>
      <c r="Z360" s="238">
        <f t="shared" si="96"/>
        <v>0</v>
      </c>
      <c r="AA360" s="193" t="s">
        <v>44</v>
      </c>
      <c r="AB360" s="173"/>
      <c r="AC360" s="193" t="str">
        <f t="shared" si="97"/>
        <v/>
      </c>
      <c r="AD360" s="187" t="str">
        <f t="shared" si="98"/>
        <v/>
      </c>
      <c r="AE360" s="187" t="str">
        <f>IF(S360&gt;0,(VLOOKUP(N360,ISO!$B$4:$D$43,3,FALSE)),"")</f>
        <v/>
      </c>
      <c r="AF360" s="187" t="str">
        <f t="shared" si="99"/>
        <v/>
      </c>
      <c r="AG360" s="187" t="str">
        <f>IF(R360&gt;0,(VLOOKUP(N360,ISO!$B$4:$D$43,2,FALSE)),"")</f>
        <v/>
      </c>
      <c r="AH360" s="193" t="str">
        <f t="shared" si="100"/>
        <v/>
      </c>
      <c r="AI360" s="397" t="str">
        <f t="shared" si="101"/>
        <v/>
      </c>
      <c r="AJ360" s="257" t="str">
        <f t="shared" si="102"/>
        <v/>
      </c>
      <c r="AK360" s="257" t="str">
        <f t="shared" si="103"/>
        <v/>
      </c>
      <c r="AL360" s="193" t="str">
        <f t="shared" si="104"/>
        <v>CHECK DATES</v>
      </c>
      <c r="AM360" s="257" t="str">
        <f t="shared" si="105"/>
        <v/>
      </c>
      <c r="AN360" s="288">
        <f t="shared" si="106"/>
        <v>0</v>
      </c>
      <c r="AO360" s="286">
        <v>0</v>
      </c>
      <c r="AP360" s="257">
        <f t="shared" si="107"/>
        <v>0</v>
      </c>
      <c r="AQ360" s="257" t="str">
        <f t="shared" si="108"/>
        <v/>
      </c>
      <c r="AR360" s="257">
        <f t="shared" si="109"/>
        <v>0</v>
      </c>
    </row>
    <row r="361" spans="1:44" x14ac:dyDescent="0.3">
      <c r="A361" s="287">
        <v>348</v>
      </c>
      <c r="B361" s="150"/>
      <c r="C361" s="152"/>
      <c r="D361" s="159"/>
      <c r="E361" s="337"/>
      <c r="F361" s="343" t="str">
        <f>IF(E361="","",LOOKUP(E361,'Work Programme'!$A$8:$A$207,'Work Programme'!$B$8:$B$207))</f>
        <v/>
      </c>
      <c r="G361" s="159"/>
      <c r="H361" s="150"/>
      <c r="I361" s="150"/>
      <c r="J361" s="150"/>
      <c r="K361" s="150"/>
      <c r="L361" s="150"/>
      <c r="M361" s="150"/>
      <c r="N361" s="430"/>
      <c r="O361" s="431"/>
      <c r="P361" s="431"/>
      <c r="Q361" s="160"/>
      <c r="R361" s="160"/>
      <c r="S361" s="160"/>
      <c r="T361" s="255" t="str">
        <f t="shared" si="94"/>
        <v/>
      </c>
      <c r="U361" s="152"/>
      <c r="V361" s="154"/>
      <c r="W361" s="254" t="str">
        <f>IF(V361="","",VLOOKUP(V361,'Overview - Financial Statement'!$A$46:$B$60,2,FALSE))</f>
        <v/>
      </c>
      <c r="X361" s="255" t="str">
        <f t="shared" si="95"/>
        <v/>
      </c>
      <c r="Y361" s="153"/>
      <c r="Z361" s="238">
        <f t="shared" si="96"/>
        <v>0</v>
      </c>
      <c r="AA361" s="193" t="s">
        <v>44</v>
      </c>
      <c r="AB361" s="173"/>
      <c r="AC361" s="193" t="str">
        <f t="shared" si="97"/>
        <v/>
      </c>
      <c r="AD361" s="187" t="str">
        <f t="shared" si="98"/>
        <v/>
      </c>
      <c r="AE361" s="187" t="str">
        <f>IF(S361&gt;0,(VLOOKUP(N361,ISO!$B$4:$D$43,3,FALSE)),"")</f>
        <v/>
      </c>
      <c r="AF361" s="187" t="str">
        <f t="shared" si="99"/>
        <v/>
      </c>
      <c r="AG361" s="187" t="str">
        <f>IF(R361&gt;0,(VLOOKUP(N361,ISO!$B$4:$D$43,2,FALSE)),"")</f>
        <v/>
      </c>
      <c r="AH361" s="193" t="str">
        <f t="shared" si="100"/>
        <v/>
      </c>
      <c r="AI361" s="397" t="str">
        <f t="shared" si="101"/>
        <v/>
      </c>
      <c r="AJ361" s="257" t="str">
        <f t="shared" si="102"/>
        <v/>
      </c>
      <c r="AK361" s="257" t="str">
        <f t="shared" si="103"/>
        <v/>
      </c>
      <c r="AL361" s="193" t="str">
        <f t="shared" si="104"/>
        <v>CHECK DATES</v>
      </c>
      <c r="AM361" s="257" t="str">
        <f t="shared" si="105"/>
        <v/>
      </c>
      <c r="AN361" s="288">
        <f t="shared" si="106"/>
        <v>0</v>
      </c>
      <c r="AO361" s="286">
        <v>0</v>
      </c>
      <c r="AP361" s="257">
        <f t="shared" si="107"/>
        <v>0</v>
      </c>
      <c r="AQ361" s="257" t="str">
        <f t="shared" si="108"/>
        <v/>
      </c>
      <c r="AR361" s="257">
        <f t="shared" si="109"/>
        <v>0</v>
      </c>
    </row>
    <row r="362" spans="1:44" x14ac:dyDescent="0.3">
      <c r="A362" s="287">
        <v>349</v>
      </c>
      <c r="B362" s="150"/>
      <c r="C362" s="152"/>
      <c r="D362" s="159"/>
      <c r="E362" s="337"/>
      <c r="F362" s="343" t="str">
        <f>IF(E362="","",LOOKUP(E362,'Work Programme'!$A$8:$A$207,'Work Programme'!$B$8:$B$207))</f>
        <v/>
      </c>
      <c r="G362" s="159"/>
      <c r="H362" s="150"/>
      <c r="I362" s="150"/>
      <c r="J362" s="150"/>
      <c r="K362" s="150"/>
      <c r="L362" s="150"/>
      <c r="M362" s="150"/>
      <c r="N362" s="430"/>
      <c r="O362" s="431"/>
      <c r="P362" s="431"/>
      <c r="Q362" s="160"/>
      <c r="R362" s="160"/>
      <c r="S362" s="160"/>
      <c r="T362" s="255" t="str">
        <f t="shared" si="94"/>
        <v/>
      </c>
      <c r="U362" s="152"/>
      <c r="V362" s="154"/>
      <c r="W362" s="254" t="str">
        <f>IF(V362="","",VLOOKUP(V362,'Overview - Financial Statement'!$A$46:$B$60,2,FALSE))</f>
        <v/>
      </c>
      <c r="X362" s="255" t="str">
        <f t="shared" si="95"/>
        <v/>
      </c>
      <c r="Y362" s="153"/>
      <c r="Z362" s="238">
        <f t="shared" si="96"/>
        <v>0</v>
      </c>
      <c r="AA362" s="193" t="s">
        <v>44</v>
      </c>
      <c r="AB362" s="173"/>
      <c r="AC362" s="193" t="str">
        <f t="shared" si="97"/>
        <v/>
      </c>
      <c r="AD362" s="187" t="str">
        <f t="shared" si="98"/>
        <v/>
      </c>
      <c r="AE362" s="187" t="str">
        <f>IF(S362&gt;0,(VLOOKUP(N362,ISO!$B$4:$D$43,3,FALSE)),"")</f>
        <v/>
      </c>
      <c r="AF362" s="187" t="str">
        <f t="shared" si="99"/>
        <v/>
      </c>
      <c r="AG362" s="187" t="str">
        <f>IF(R362&gt;0,(VLOOKUP(N362,ISO!$B$4:$D$43,2,FALSE)),"")</f>
        <v/>
      </c>
      <c r="AH362" s="193" t="str">
        <f t="shared" si="100"/>
        <v/>
      </c>
      <c r="AI362" s="397" t="str">
        <f t="shared" si="101"/>
        <v/>
      </c>
      <c r="AJ362" s="257" t="str">
        <f t="shared" si="102"/>
        <v/>
      </c>
      <c r="AK362" s="257" t="str">
        <f t="shared" si="103"/>
        <v/>
      </c>
      <c r="AL362" s="193" t="str">
        <f t="shared" si="104"/>
        <v>CHECK DATES</v>
      </c>
      <c r="AM362" s="257" t="str">
        <f t="shared" si="105"/>
        <v/>
      </c>
      <c r="AN362" s="288">
        <f t="shared" si="106"/>
        <v>0</v>
      </c>
      <c r="AO362" s="286">
        <v>0</v>
      </c>
      <c r="AP362" s="257">
        <f t="shared" si="107"/>
        <v>0</v>
      </c>
      <c r="AQ362" s="257" t="str">
        <f t="shared" si="108"/>
        <v/>
      </c>
      <c r="AR362" s="257">
        <f t="shared" si="109"/>
        <v>0</v>
      </c>
    </row>
    <row r="363" spans="1:44" x14ac:dyDescent="0.3">
      <c r="A363" s="287">
        <v>350</v>
      </c>
      <c r="B363" s="150"/>
      <c r="C363" s="152"/>
      <c r="D363" s="159"/>
      <c r="E363" s="337"/>
      <c r="F363" s="343" t="str">
        <f>IF(E363="","",LOOKUP(E363,'Work Programme'!$A$8:$A$207,'Work Programme'!$B$8:$B$207))</f>
        <v/>
      </c>
      <c r="G363" s="159"/>
      <c r="H363" s="150"/>
      <c r="I363" s="150"/>
      <c r="J363" s="150"/>
      <c r="K363" s="150"/>
      <c r="L363" s="150"/>
      <c r="M363" s="150"/>
      <c r="N363" s="430"/>
      <c r="O363" s="431"/>
      <c r="P363" s="431"/>
      <c r="Q363" s="160"/>
      <c r="R363" s="160"/>
      <c r="S363" s="160"/>
      <c r="T363" s="255" t="str">
        <f t="shared" si="94"/>
        <v/>
      </c>
      <c r="U363" s="152"/>
      <c r="V363" s="154"/>
      <c r="W363" s="254" t="str">
        <f>IF(V363="","",VLOOKUP(V363,'Overview - Financial Statement'!$A$46:$B$60,2,FALSE))</f>
        <v/>
      </c>
      <c r="X363" s="255" t="str">
        <f t="shared" si="95"/>
        <v/>
      </c>
      <c r="Y363" s="153"/>
      <c r="Z363" s="238">
        <f t="shared" si="96"/>
        <v>0</v>
      </c>
      <c r="AA363" s="193" t="s">
        <v>44</v>
      </c>
      <c r="AB363" s="173"/>
      <c r="AC363" s="193" t="str">
        <f t="shared" si="97"/>
        <v/>
      </c>
      <c r="AD363" s="187" t="str">
        <f t="shared" si="98"/>
        <v/>
      </c>
      <c r="AE363" s="187" t="str">
        <f>IF(S363&gt;0,(VLOOKUP(N363,ISO!$B$4:$D$43,3,FALSE)),"")</f>
        <v/>
      </c>
      <c r="AF363" s="187" t="str">
        <f t="shared" si="99"/>
        <v/>
      </c>
      <c r="AG363" s="187" t="str">
        <f>IF(R363&gt;0,(VLOOKUP(N363,ISO!$B$4:$D$43,2,FALSE)),"")</f>
        <v/>
      </c>
      <c r="AH363" s="193" t="str">
        <f t="shared" si="100"/>
        <v/>
      </c>
      <c r="AI363" s="397" t="str">
        <f t="shared" si="101"/>
        <v/>
      </c>
      <c r="AJ363" s="257" t="str">
        <f t="shared" si="102"/>
        <v/>
      </c>
      <c r="AK363" s="257" t="str">
        <f t="shared" si="103"/>
        <v/>
      </c>
      <c r="AL363" s="193" t="str">
        <f t="shared" si="104"/>
        <v>CHECK DATES</v>
      </c>
      <c r="AM363" s="257" t="str">
        <f t="shared" si="105"/>
        <v/>
      </c>
      <c r="AN363" s="288">
        <f t="shared" si="106"/>
        <v>0</v>
      </c>
      <c r="AO363" s="286">
        <v>0</v>
      </c>
      <c r="AP363" s="257">
        <f t="shared" si="107"/>
        <v>0</v>
      </c>
      <c r="AQ363" s="257" t="str">
        <f t="shared" si="108"/>
        <v/>
      </c>
      <c r="AR363" s="257">
        <f t="shared" si="109"/>
        <v>0</v>
      </c>
    </row>
    <row r="364" spans="1:44" x14ac:dyDescent="0.3">
      <c r="A364" s="287">
        <v>351</v>
      </c>
      <c r="B364" s="150"/>
      <c r="C364" s="152"/>
      <c r="D364" s="159"/>
      <c r="E364" s="337"/>
      <c r="F364" s="343" t="str">
        <f>IF(E364="","",LOOKUP(E364,'Work Programme'!$A$8:$A$207,'Work Programme'!$B$8:$B$207))</f>
        <v/>
      </c>
      <c r="G364" s="159"/>
      <c r="H364" s="150"/>
      <c r="I364" s="150"/>
      <c r="J364" s="150"/>
      <c r="K364" s="150"/>
      <c r="L364" s="150"/>
      <c r="M364" s="150"/>
      <c r="N364" s="430"/>
      <c r="O364" s="431"/>
      <c r="P364" s="431"/>
      <c r="Q364" s="160"/>
      <c r="R364" s="160"/>
      <c r="S364" s="160"/>
      <c r="T364" s="255" t="str">
        <f t="shared" si="94"/>
        <v/>
      </c>
      <c r="U364" s="152"/>
      <c r="V364" s="154"/>
      <c r="W364" s="254" t="str">
        <f>IF(V364="","",VLOOKUP(V364,'Overview - Financial Statement'!$A$46:$B$60,2,FALSE))</f>
        <v/>
      </c>
      <c r="X364" s="255" t="str">
        <f t="shared" si="95"/>
        <v/>
      </c>
      <c r="Y364" s="153"/>
      <c r="Z364" s="238">
        <f t="shared" si="96"/>
        <v>0</v>
      </c>
      <c r="AA364" s="193" t="s">
        <v>44</v>
      </c>
      <c r="AB364" s="173"/>
      <c r="AC364" s="193" t="str">
        <f t="shared" si="97"/>
        <v/>
      </c>
      <c r="AD364" s="187" t="str">
        <f t="shared" si="98"/>
        <v/>
      </c>
      <c r="AE364" s="187" t="str">
        <f>IF(S364&gt;0,(VLOOKUP(N364,ISO!$B$4:$D$43,3,FALSE)),"")</f>
        <v/>
      </c>
      <c r="AF364" s="187" t="str">
        <f t="shared" si="99"/>
        <v/>
      </c>
      <c r="AG364" s="187" t="str">
        <f>IF(R364&gt;0,(VLOOKUP(N364,ISO!$B$4:$D$43,2,FALSE)),"")</f>
        <v/>
      </c>
      <c r="AH364" s="193" t="str">
        <f t="shared" si="100"/>
        <v/>
      </c>
      <c r="AI364" s="397" t="str">
        <f t="shared" si="101"/>
        <v/>
      </c>
      <c r="AJ364" s="257" t="str">
        <f t="shared" si="102"/>
        <v/>
      </c>
      <c r="AK364" s="257" t="str">
        <f t="shared" si="103"/>
        <v/>
      </c>
      <c r="AL364" s="193" t="str">
        <f t="shared" si="104"/>
        <v>CHECK DATES</v>
      </c>
      <c r="AM364" s="257" t="str">
        <f t="shared" si="105"/>
        <v/>
      </c>
      <c r="AN364" s="288">
        <f t="shared" si="106"/>
        <v>0</v>
      </c>
      <c r="AO364" s="286">
        <v>0</v>
      </c>
      <c r="AP364" s="257">
        <f t="shared" si="107"/>
        <v>0</v>
      </c>
      <c r="AQ364" s="257" t="str">
        <f t="shared" si="108"/>
        <v/>
      </c>
      <c r="AR364" s="257">
        <f t="shared" si="109"/>
        <v>0</v>
      </c>
    </row>
    <row r="365" spans="1:44" x14ac:dyDescent="0.3">
      <c r="A365" s="287">
        <v>352</v>
      </c>
      <c r="B365" s="150"/>
      <c r="C365" s="152"/>
      <c r="D365" s="159"/>
      <c r="E365" s="337"/>
      <c r="F365" s="343" t="str">
        <f>IF(E365="","",LOOKUP(E365,'Work Programme'!$A$8:$A$207,'Work Programme'!$B$8:$B$207))</f>
        <v/>
      </c>
      <c r="G365" s="159"/>
      <c r="H365" s="150"/>
      <c r="I365" s="150"/>
      <c r="J365" s="150"/>
      <c r="K365" s="150"/>
      <c r="L365" s="150"/>
      <c r="M365" s="150"/>
      <c r="N365" s="430"/>
      <c r="O365" s="431"/>
      <c r="P365" s="431"/>
      <c r="Q365" s="160"/>
      <c r="R365" s="160"/>
      <c r="S365" s="160"/>
      <c r="T365" s="255" t="str">
        <f t="shared" si="94"/>
        <v/>
      </c>
      <c r="U365" s="152"/>
      <c r="V365" s="154"/>
      <c r="W365" s="254" t="str">
        <f>IF(V365="","",VLOOKUP(V365,'Overview - Financial Statement'!$A$46:$B$60,2,FALSE))</f>
        <v/>
      </c>
      <c r="X365" s="255" t="str">
        <f t="shared" si="95"/>
        <v/>
      </c>
      <c r="Y365" s="153"/>
      <c r="Z365" s="238">
        <f t="shared" si="96"/>
        <v>0</v>
      </c>
      <c r="AA365" s="193" t="s">
        <v>44</v>
      </c>
      <c r="AB365" s="173"/>
      <c r="AC365" s="193" t="str">
        <f t="shared" si="97"/>
        <v/>
      </c>
      <c r="AD365" s="187" t="str">
        <f t="shared" si="98"/>
        <v/>
      </c>
      <c r="AE365" s="187" t="str">
        <f>IF(S365&gt;0,(VLOOKUP(N365,ISO!$B$4:$D$43,3,FALSE)),"")</f>
        <v/>
      </c>
      <c r="AF365" s="187" t="str">
        <f t="shared" si="99"/>
        <v/>
      </c>
      <c r="AG365" s="187" t="str">
        <f>IF(R365&gt;0,(VLOOKUP(N365,ISO!$B$4:$D$43,2,FALSE)),"")</f>
        <v/>
      </c>
      <c r="AH365" s="193" t="str">
        <f t="shared" si="100"/>
        <v/>
      </c>
      <c r="AI365" s="397" t="str">
        <f t="shared" si="101"/>
        <v/>
      </c>
      <c r="AJ365" s="257" t="str">
        <f t="shared" si="102"/>
        <v/>
      </c>
      <c r="AK365" s="257" t="str">
        <f t="shared" si="103"/>
        <v/>
      </c>
      <c r="AL365" s="193" t="str">
        <f t="shared" si="104"/>
        <v>CHECK DATES</v>
      </c>
      <c r="AM365" s="257" t="str">
        <f t="shared" si="105"/>
        <v/>
      </c>
      <c r="AN365" s="288">
        <f t="shared" si="106"/>
        <v>0</v>
      </c>
      <c r="AO365" s="286">
        <v>0</v>
      </c>
      <c r="AP365" s="257">
        <f t="shared" si="107"/>
        <v>0</v>
      </c>
      <c r="AQ365" s="257" t="str">
        <f t="shared" si="108"/>
        <v/>
      </c>
      <c r="AR365" s="257">
        <f t="shared" si="109"/>
        <v>0</v>
      </c>
    </row>
    <row r="366" spans="1:44" x14ac:dyDescent="0.3">
      <c r="A366" s="287">
        <v>353</v>
      </c>
      <c r="B366" s="150"/>
      <c r="C366" s="152"/>
      <c r="D366" s="159"/>
      <c r="E366" s="337"/>
      <c r="F366" s="343" t="str">
        <f>IF(E366="","",LOOKUP(E366,'Work Programme'!$A$8:$A$207,'Work Programme'!$B$8:$B$207))</f>
        <v/>
      </c>
      <c r="G366" s="159"/>
      <c r="H366" s="150"/>
      <c r="I366" s="150"/>
      <c r="J366" s="150"/>
      <c r="K366" s="150"/>
      <c r="L366" s="150"/>
      <c r="M366" s="150"/>
      <c r="N366" s="430"/>
      <c r="O366" s="431"/>
      <c r="P366" s="431"/>
      <c r="Q366" s="160"/>
      <c r="R366" s="160"/>
      <c r="S366" s="160"/>
      <c r="T366" s="255" t="str">
        <f t="shared" si="94"/>
        <v/>
      </c>
      <c r="U366" s="152"/>
      <c r="V366" s="154"/>
      <c r="W366" s="254" t="str">
        <f>IF(V366="","",VLOOKUP(V366,'Overview - Financial Statement'!$A$46:$B$60,2,FALSE))</f>
        <v/>
      </c>
      <c r="X366" s="255" t="str">
        <f t="shared" si="95"/>
        <v/>
      </c>
      <c r="Y366" s="153"/>
      <c r="Z366" s="238">
        <f t="shared" si="96"/>
        <v>0</v>
      </c>
      <c r="AA366" s="193" t="s">
        <v>44</v>
      </c>
      <c r="AB366" s="173"/>
      <c r="AC366" s="193" t="str">
        <f t="shared" si="97"/>
        <v/>
      </c>
      <c r="AD366" s="187" t="str">
        <f t="shared" si="98"/>
        <v/>
      </c>
      <c r="AE366" s="187" t="str">
        <f>IF(S366&gt;0,(VLOOKUP(N366,ISO!$B$4:$D$43,3,FALSE)),"")</f>
        <v/>
      </c>
      <c r="AF366" s="187" t="str">
        <f t="shared" si="99"/>
        <v/>
      </c>
      <c r="AG366" s="187" t="str">
        <f>IF(R366&gt;0,(VLOOKUP(N366,ISO!$B$4:$D$43,2,FALSE)),"")</f>
        <v/>
      </c>
      <c r="AH366" s="193" t="str">
        <f t="shared" si="100"/>
        <v/>
      </c>
      <c r="AI366" s="397" t="str">
        <f t="shared" si="101"/>
        <v/>
      </c>
      <c r="AJ366" s="257" t="str">
        <f t="shared" si="102"/>
        <v/>
      </c>
      <c r="AK366" s="257" t="str">
        <f t="shared" si="103"/>
        <v/>
      </c>
      <c r="AL366" s="193" t="str">
        <f t="shared" si="104"/>
        <v>CHECK DATES</v>
      </c>
      <c r="AM366" s="257" t="str">
        <f t="shared" si="105"/>
        <v/>
      </c>
      <c r="AN366" s="288">
        <f t="shared" si="106"/>
        <v>0</v>
      </c>
      <c r="AO366" s="286">
        <v>0</v>
      </c>
      <c r="AP366" s="257">
        <f t="shared" si="107"/>
        <v>0</v>
      </c>
      <c r="AQ366" s="257" t="str">
        <f t="shared" si="108"/>
        <v/>
      </c>
      <c r="AR366" s="257">
        <f t="shared" si="109"/>
        <v>0</v>
      </c>
    </row>
    <row r="367" spans="1:44" x14ac:dyDescent="0.3">
      <c r="A367" s="287">
        <v>354</v>
      </c>
      <c r="B367" s="150"/>
      <c r="C367" s="152"/>
      <c r="D367" s="159"/>
      <c r="E367" s="337"/>
      <c r="F367" s="343" t="str">
        <f>IF(E367="","",LOOKUP(E367,'Work Programme'!$A$8:$A$207,'Work Programme'!$B$8:$B$207))</f>
        <v/>
      </c>
      <c r="G367" s="159"/>
      <c r="H367" s="150"/>
      <c r="I367" s="150"/>
      <c r="J367" s="150"/>
      <c r="K367" s="150"/>
      <c r="L367" s="150"/>
      <c r="M367" s="150"/>
      <c r="N367" s="430"/>
      <c r="O367" s="431"/>
      <c r="P367" s="431"/>
      <c r="Q367" s="160"/>
      <c r="R367" s="160"/>
      <c r="S367" s="160"/>
      <c r="T367" s="255" t="str">
        <f t="shared" si="94"/>
        <v/>
      </c>
      <c r="U367" s="152"/>
      <c r="V367" s="154"/>
      <c r="W367" s="254" t="str">
        <f>IF(V367="","",VLOOKUP(V367,'Overview - Financial Statement'!$A$46:$B$60,2,FALSE))</f>
        <v/>
      </c>
      <c r="X367" s="255" t="str">
        <f t="shared" si="95"/>
        <v/>
      </c>
      <c r="Y367" s="153"/>
      <c r="Z367" s="238">
        <f t="shared" si="96"/>
        <v>0</v>
      </c>
      <c r="AA367" s="193" t="s">
        <v>44</v>
      </c>
      <c r="AB367" s="173"/>
      <c r="AC367" s="193" t="str">
        <f t="shared" si="97"/>
        <v/>
      </c>
      <c r="AD367" s="187" t="str">
        <f t="shared" si="98"/>
        <v/>
      </c>
      <c r="AE367" s="187" t="str">
        <f>IF(S367&gt;0,(VLOOKUP(N367,ISO!$B$4:$D$43,3,FALSE)),"")</f>
        <v/>
      </c>
      <c r="AF367" s="187" t="str">
        <f t="shared" si="99"/>
        <v/>
      </c>
      <c r="AG367" s="187" t="str">
        <f>IF(R367&gt;0,(VLOOKUP(N367,ISO!$B$4:$D$43,2,FALSE)),"")</f>
        <v/>
      </c>
      <c r="AH367" s="193" t="str">
        <f t="shared" si="100"/>
        <v/>
      </c>
      <c r="AI367" s="397" t="str">
        <f t="shared" si="101"/>
        <v/>
      </c>
      <c r="AJ367" s="257" t="str">
        <f t="shared" si="102"/>
        <v/>
      </c>
      <c r="AK367" s="257" t="str">
        <f t="shared" si="103"/>
        <v/>
      </c>
      <c r="AL367" s="193" t="str">
        <f t="shared" si="104"/>
        <v>CHECK DATES</v>
      </c>
      <c r="AM367" s="257" t="str">
        <f t="shared" si="105"/>
        <v/>
      </c>
      <c r="AN367" s="288">
        <f t="shared" si="106"/>
        <v>0</v>
      </c>
      <c r="AO367" s="286">
        <v>0</v>
      </c>
      <c r="AP367" s="257">
        <f t="shared" si="107"/>
        <v>0</v>
      </c>
      <c r="AQ367" s="257" t="str">
        <f t="shared" si="108"/>
        <v/>
      </c>
      <c r="AR367" s="257">
        <f t="shared" si="109"/>
        <v>0</v>
      </c>
    </row>
    <row r="368" spans="1:44" x14ac:dyDescent="0.3">
      <c r="A368" s="287">
        <v>355</v>
      </c>
      <c r="B368" s="150"/>
      <c r="C368" s="152"/>
      <c r="D368" s="159"/>
      <c r="E368" s="337"/>
      <c r="F368" s="343" t="str">
        <f>IF(E368="","",LOOKUP(E368,'Work Programme'!$A$8:$A$207,'Work Programme'!$B$8:$B$207))</f>
        <v/>
      </c>
      <c r="G368" s="159"/>
      <c r="H368" s="150"/>
      <c r="I368" s="150"/>
      <c r="J368" s="150"/>
      <c r="K368" s="150"/>
      <c r="L368" s="150"/>
      <c r="M368" s="150"/>
      <c r="N368" s="430"/>
      <c r="O368" s="431"/>
      <c r="P368" s="431"/>
      <c r="Q368" s="160"/>
      <c r="R368" s="160"/>
      <c r="S368" s="160"/>
      <c r="T368" s="255" t="str">
        <f t="shared" si="94"/>
        <v/>
      </c>
      <c r="U368" s="152"/>
      <c r="V368" s="154"/>
      <c r="W368" s="254" t="str">
        <f>IF(V368="","",VLOOKUP(V368,'Overview - Financial Statement'!$A$46:$B$60,2,FALSE))</f>
        <v/>
      </c>
      <c r="X368" s="255" t="str">
        <f t="shared" si="95"/>
        <v/>
      </c>
      <c r="Y368" s="153"/>
      <c r="Z368" s="238">
        <f t="shared" si="96"/>
        <v>0</v>
      </c>
      <c r="AA368" s="193" t="s">
        <v>44</v>
      </c>
      <c r="AB368" s="173"/>
      <c r="AC368" s="193" t="str">
        <f t="shared" si="97"/>
        <v/>
      </c>
      <c r="AD368" s="187" t="str">
        <f t="shared" si="98"/>
        <v/>
      </c>
      <c r="AE368" s="187" t="str">
        <f>IF(S368&gt;0,(VLOOKUP(N368,ISO!$B$4:$D$43,3,FALSE)),"")</f>
        <v/>
      </c>
      <c r="AF368" s="187" t="str">
        <f t="shared" si="99"/>
        <v/>
      </c>
      <c r="AG368" s="187" t="str">
        <f>IF(R368&gt;0,(VLOOKUP(N368,ISO!$B$4:$D$43,2,FALSE)),"")</f>
        <v/>
      </c>
      <c r="AH368" s="193" t="str">
        <f t="shared" si="100"/>
        <v/>
      </c>
      <c r="AI368" s="397" t="str">
        <f t="shared" si="101"/>
        <v/>
      </c>
      <c r="AJ368" s="257" t="str">
        <f t="shared" si="102"/>
        <v/>
      </c>
      <c r="AK368" s="257" t="str">
        <f t="shared" si="103"/>
        <v/>
      </c>
      <c r="AL368" s="193" t="str">
        <f t="shared" si="104"/>
        <v>CHECK DATES</v>
      </c>
      <c r="AM368" s="257" t="str">
        <f t="shared" si="105"/>
        <v/>
      </c>
      <c r="AN368" s="288">
        <f t="shared" si="106"/>
        <v>0</v>
      </c>
      <c r="AO368" s="286">
        <v>0</v>
      </c>
      <c r="AP368" s="257">
        <f t="shared" si="107"/>
        <v>0</v>
      </c>
      <c r="AQ368" s="257" t="str">
        <f t="shared" si="108"/>
        <v/>
      </c>
      <c r="AR368" s="257">
        <f t="shared" si="109"/>
        <v>0</v>
      </c>
    </row>
    <row r="369" spans="1:44" x14ac:dyDescent="0.3">
      <c r="A369" s="287">
        <v>356</v>
      </c>
      <c r="B369" s="150"/>
      <c r="C369" s="152"/>
      <c r="D369" s="159"/>
      <c r="E369" s="337"/>
      <c r="F369" s="343" t="str">
        <f>IF(E369="","",LOOKUP(E369,'Work Programme'!$A$8:$A$207,'Work Programme'!$B$8:$B$207))</f>
        <v/>
      </c>
      <c r="G369" s="159"/>
      <c r="H369" s="150"/>
      <c r="I369" s="150"/>
      <c r="J369" s="150"/>
      <c r="K369" s="150"/>
      <c r="L369" s="150"/>
      <c r="M369" s="150"/>
      <c r="N369" s="430"/>
      <c r="O369" s="431"/>
      <c r="P369" s="431"/>
      <c r="Q369" s="160"/>
      <c r="R369" s="160"/>
      <c r="S369" s="160"/>
      <c r="T369" s="255" t="str">
        <f t="shared" si="94"/>
        <v/>
      </c>
      <c r="U369" s="152"/>
      <c r="V369" s="154"/>
      <c r="W369" s="254" t="str">
        <f>IF(V369="","",VLOOKUP(V369,'Overview - Financial Statement'!$A$46:$B$60,2,FALSE))</f>
        <v/>
      </c>
      <c r="X369" s="255" t="str">
        <f t="shared" si="95"/>
        <v/>
      </c>
      <c r="Y369" s="153"/>
      <c r="Z369" s="238">
        <f t="shared" si="96"/>
        <v>0</v>
      </c>
      <c r="AA369" s="193" t="s">
        <v>44</v>
      </c>
      <c r="AB369" s="173"/>
      <c r="AC369" s="193" t="str">
        <f t="shared" si="97"/>
        <v/>
      </c>
      <c r="AD369" s="187" t="str">
        <f t="shared" si="98"/>
        <v/>
      </c>
      <c r="AE369" s="187" t="str">
        <f>IF(S369&gt;0,(VLOOKUP(N369,ISO!$B$4:$D$43,3,FALSE)),"")</f>
        <v/>
      </c>
      <c r="AF369" s="187" t="str">
        <f t="shared" si="99"/>
        <v/>
      </c>
      <c r="AG369" s="187" t="str">
        <f>IF(R369&gt;0,(VLOOKUP(N369,ISO!$B$4:$D$43,2,FALSE)),"")</f>
        <v/>
      </c>
      <c r="AH369" s="193" t="str">
        <f t="shared" si="100"/>
        <v/>
      </c>
      <c r="AI369" s="397" t="str">
        <f t="shared" si="101"/>
        <v/>
      </c>
      <c r="AJ369" s="257" t="str">
        <f t="shared" si="102"/>
        <v/>
      </c>
      <c r="AK369" s="257" t="str">
        <f t="shared" si="103"/>
        <v/>
      </c>
      <c r="AL369" s="193" t="str">
        <f t="shared" si="104"/>
        <v>CHECK DATES</v>
      </c>
      <c r="AM369" s="257" t="str">
        <f t="shared" si="105"/>
        <v/>
      </c>
      <c r="AN369" s="288">
        <f t="shared" si="106"/>
        <v>0</v>
      </c>
      <c r="AO369" s="286">
        <v>0</v>
      </c>
      <c r="AP369" s="257">
        <f t="shared" si="107"/>
        <v>0</v>
      </c>
      <c r="AQ369" s="257" t="str">
        <f t="shared" si="108"/>
        <v/>
      </c>
      <c r="AR369" s="257">
        <f t="shared" si="109"/>
        <v>0</v>
      </c>
    </row>
    <row r="370" spans="1:44" x14ac:dyDescent="0.3">
      <c r="A370" s="287">
        <v>357</v>
      </c>
      <c r="B370" s="150"/>
      <c r="C370" s="152"/>
      <c r="D370" s="159"/>
      <c r="E370" s="337"/>
      <c r="F370" s="343" t="str">
        <f>IF(E370="","",LOOKUP(E370,'Work Programme'!$A$8:$A$207,'Work Programme'!$B$8:$B$207))</f>
        <v/>
      </c>
      <c r="G370" s="159"/>
      <c r="H370" s="150"/>
      <c r="I370" s="150"/>
      <c r="J370" s="150"/>
      <c r="K370" s="150"/>
      <c r="L370" s="150"/>
      <c r="M370" s="150"/>
      <c r="N370" s="430"/>
      <c r="O370" s="431"/>
      <c r="P370" s="431"/>
      <c r="Q370" s="160"/>
      <c r="R370" s="160"/>
      <c r="S370" s="160"/>
      <c r="T370" s="255" t="str">
        <f t="shared" si="94"/>
        <v/>
      </c>
      <c r="U370" s="152"/>
      <c r="V370" s="154"/>
      <c r="W370" s="254" t="str">
        <f>IF(V370="","",VLOOKUP(V370,'Overview - Financial Statement'!$A$46:$B$60,2,FALSE))</f>
        <v/>
      </c>
      <c r="X370" s="255" t="str">
        <f t="shared" si="95"/>
        <v/>
      </c>
      <c r="Y370" s="153"/>
      <c r="Z370" s="238">
        <f t="shared" si="96"/>
        <v>0</v>
      </c>
      <c r="AA370" s="193" t="s">
        <v>44</v>
      </c>
      <c r="AB370" s="173"/>
      <c r="AC370" s="193" t="str">
        <f t="shared" si="97"/>
        <v/>
      </c>
      <c r="AD370" s="187" t="str">
        <f t="shared" si="98"/>
        <v/>
      </c>
      <c r="AE370" s="187" t="str">
        <f>IF(S370&gt;0,(VLOOKUP(N370,ISO!$B$4:$D$43,3,FALSE)),"")</f>
        <v/>
      </c>
      <c r="AF370" s="187" t="str">
        <f t="shared" si="99"/>
        <v/>
      </c>
      <c r="AG370" s="187" t="str">
        <f>IF(R370&gt;0,(VLOOKUP(N370,ISO!$B$4:$D$43,2,FALSE)),"")</f>
        <v/>
      </c>
      <c r="AH370" s="193" t="str">
        <f t="shared" si="100"/>
        <v/>
      </c>
      <c r="AI370" s="397" t="str">
        <f t="shared" si="101"/>
        <v/>
      </c>
      <c r="AJ370" s="257" t="str">
        <f t="shared" si="102"/>
        <v/>
      </c>
      <c r="AK370" s="257" t="str">
        <f t="shared" si="103"/>
        <v/>
      </c>
      <c r="AL370" s="193" t="str">
        <f t="shared" si="104"/>
        <v>CHECK DATES</v>
      </c>
      <c r="AM370" s="257" t="str">
        <f t="shared" si="105"/>
        <v/>
      </c>
      <c r="AN370" s="288">
        <f t="shared" si="106"/>
        <v>0</v>
      </c>
      <c r="AO370" s="286">
        <v>0</v>
      </c>
      <c r="AP370" s="257">
        <f t="shared" si="107"/>
        <v>0</v>
      </c>
      <c r="AQ370" s="257" t="str">
        <f t="shared" si="108"/>
        <v/>
      </c>
      <c r="AR370" s="257">
        <f t="shared" si="109"/>
        <v>0</v>
      </c>
    </row>
    <row r="371" spans="1:44" x14ac:dyDescent="0.3">
      <c r="A371" s="287">
        <v>358</v>
      </c>
      <c r="B371" s="150"/>
      <c r="C371" s="152"/>
      <c r="D371" s="159"/>
      <c r="E371" s="337"/>
      <c r="F371" s="343" t="str">
        <f>IF(E371="","",LOOKUP(E371,'Work Programme'!$A$8:$A$207,'Work Programme'!$B$8:$B$207))</f>
        <v/>
      </c>
      <c r="G371" s="159"/>
      <c r="H371" s="150"/>
      <c r="I371" s="150"/>
      <c r="J371" s="150"/>
      <c r="K371" s="150"/>
      <c r="L371" s="150"/>
      <c r="M371" s="150"/>
      <c r="N371" s="430"/>
      <c r="O371" s="431"/>
      <c r="P371" s="431"/>
      <c r="Q371" s="160"/>
      <c r="R371" s="160"/>
      <c r="S371" s="160"/>
      <c r="T371" s="255" t="str">
        <f t="shared" si="94"/>
        <v/>
      </c>
      <c r="U371" s="152"/>
      <c r="V371" s="154"/>
      <c r="W371" s="254" t="str">
        <f>IF(V371="","",VLOOKUP(V371,'Overview - Financial Statement'!$A$46:$B$60,2,FALSE))</f>
        <v/>
      </c>
      <c r="X371" s="255" t="str">
        <f t="shared" si="95"/>
        <v/>
      </c>
      <c r="Y371" s="153"/>
      <c r="Z371" s="238">
        <f t="shared" si="96"/>
        <v>0</v>
      </c>
      <c r="AA371" s="193" t="s">
        <v>44</v>
      </c>
      <c r="AB371" s="173"/>
      <c r="AC371" s="193" t="str">
        <f t="shared" si="97"/>
        <v/>
      </c>
      <c r="AD371" s="187" t="str">
        <f t="shared" si="98"/>
        <v/>
      </c>
      <c r="AE371" s="187" t="str">
        <f>IF(S371&gt;0,(VLOOKUP(N371,ISO!$B$4:$D$43,3,FALSE)),"")</f>
        <v/>
      </c>
      <c r="AF371" s="187" t="str">
        <f t="shared" si="99"/>
        <v/>
      </c>
      <c r="AG371" s="187" t="str">
        <f>IF(R371&gt;0,(VLOOKUP(N371,ISO!$B$4:$D$43,2,FALSE)),"")</f>
        <v/>
      </c>
      <c r="AH371" s="193" t="str">
        <f t="shared" si="100"/>
        <v/>
      </c>
      <c r="AI371" s="397" t="str">
        <f t="shared" si="101"/>
        <v/>
      </c>
      <c r="AJ371" s="257" t="str">
        <f t="shared" si="102"/>
        <v/>
      </c>
      <c r="AK371" s="257" t="str">
        <f t="shared" si="103"/>
        <v/>
      </c>
      <c r="AL371" s="193" t="str">
        <f t="shared" si="104"/>
        <v>CHECK DATES</v>
      </c>
      <c r="AM371" s="257" t="str">
        <f t="shared" si="105"/>
        <v/>
      </c>
      <c r="AN371" s="288">
        <f t="shared" si="106"/>
        <v>0</v>
      </c>
      <c r="AO371" s="286">
        <v>0</v>
      </c>
      <c r="AP371" s="257">
        <f t="shared" si="107"/>
        <v>0</v>
      </c>
      <c r="AQ371" s="257" t="str">
        <f t="shared" si="108"/>
        <v/>
      </c>
      <c r="AR371" s="257">
        <f t="shared" si="109"/>
        <v>0</v>
      </c>
    </row>
    <row r="372" spans="1:44" x14ac:dyDescent="0.3">
      <c r="A372" s="287">
        <v>359</v>
      </c>
      <c r="B372" s="150"/>
      <c r="C372" s="152"/>
      <c r="D372" s="159"/>
      <c r="E372" s="337"/>
      <c r="F372" s="343" t="str">
        <f>IF(E372="","",LOOKUP(E372,'Work Programme'!$A$8:$A$207,'Work Programme'!$B$8:$B$207))</f>
        <v/>
      </c>
      <c r="G372" s="159"/>
      <c r="H372" s="150"/>
      <c r="I372" s="150"/>
      <c r="J372" s="150"/>
      <c r="K372" s="150"/>
      <c r="L372" s="150"/>
      <c r="M372" s="150"/>
      <c r="N372" s="430"/>
      <c r="O372" s="431"/>
      <c r="P372" s="431"/>
      <c r="Q372" s="160"/>
      <c r="R372" s="160"/>
      <c r="S372" s="160"/>
      <c r="T372" s="255" t="str">
        <f t="shared" si="94"/>
        <v/>
      </c>
      <c r="U372" s="152"/>
      <c r="V372" s="154"/>
      <c r="W372" s="254" t="str">
        <f>IF(V372="","",VLOOKUP(V372,'Overview - Financial Statement'!$A$46:$B$60,2,FALSE))</f>
        <v/>
      </c>
      <c r="X372" s="255" t="str">
        <f t="shared" si="95"/>
        <v/>
      </c>
      <c r="Y372" s="153"/>
      <c r="Z372" s="238">
        <f t="shared" si="96"/>
        <v>0</v>
      </c>
      <c r="AA372" s="193" t="s">
        <v>44</v>
      </c>
      <c r="AB372" s="173"/>
      <c r="AC372" s="193" t="str">
        <f t="shared" si="97"/>
        <v/>
      </c>
      <c r="AD372" s="187" t="str">
        <f t="shared" si="98"/>
        <v/>
      </c>
      <c r="AE372" s="187" t="str">
        <f>IF(S372&gt;0,(VLOOKUP(N372,ISO!$B$4:$D$43,3,FALSE)),"")</f>
        <v/>
      </c>
      <c r="AF372" s="187" t="str">
        <f t="shared" si="99"/>
        <v/>
      </c>
      <c r="AG372" s="187" t="str">
        <f>IF(R372&gt;0,(VLOOKUP(N372,ISO!$B$4:$D$43,2,FALSE)),"")</f>
        <v/>
      </c>
      <c r="AH372" s="193" t="str">
        <f t="shared" si="100"/>
        <v/>
      </c>
      <c r="AI372" s="397" t="str">
        <f t="shared" si="101"/>
        <v/>
      </c>
      <c r="AJ372" s="257" t="str">
        <f t="shared" si="102"/>
        <v/>
      </c>
      <c r="AK372" s="257" t="str">
        <f t="shared" si="103"/>
        <v/>
      </c>
      <c r="AL372" s="193" t="str">
        <f t="shared" si="104"/>
        <v>CHECK DATES</v>
      </c>
      <c r="AM372" s="257" t="str">
        <f t="shared" si="105"/>
        <v/>
      </c>
      <c r="AN372" s="288">
        <f t="shared" si="106"/>
        <v>0</v>
      </c>
      <c r="AO372" s="286">
        <v>0</v>
      </c>
      <c r="AP372" s="257">
        <f t="shared" si="107"/>
        <v>0</v>
      </c>
      <c r="AQ372" s="257" t="str">
        <f t="shared" si="108"/>
        <v/>
      </c>
      <c r="AR372" s="257">
        <f t="shared" si="109"/>
        <v>0</v>
      </c>
    </row>
    <row r="373" spans="1:44" x14ac:dyDescent="0.3">
      <c r="A373" s="287">
        <v>360</v>
      </c>
      <c r="B373" s="150"/>
      <c r="C373" s="152"/>
      <c r="D373" s="159"/>
      <c r="E373" s="337"/>
      <c r="F373" s="343" t="str">
        <f>IF(E373="","",LOOKUP(E373,'Work Programme'!$A$8:$A$207,'Work Programme'!$B$8:$B$207))</f>
        <v/>
      </c>
      <c r="G373" s="159"/>
      <c r="H373" s="150"/>
      <c r="I373" s="150"/>
      <c r="J373" s="150"/>
      <c r="K373" s="150"/>
      <c r="L373" s="150"/>
      <c r="M373" s="150"/>
      <c r="N373" s="430"/>
      <c r="O373" s="431"/>
      <c r="P373" s="431"/>
      <c r="Q373" s="160"/>
      <c r="R373" s="160"/>
      <c r="S373" s="160"/>
      <c r="T373" s="255" t="str">
        <f t="shared" si="94"/>
        <v/>
      </c>
      <c r="U373" s="152"/>
      <c r="V373" s="154"/>
      <c r="W373" s="254" t="str">
        <f>IF(V373="","",VLOOKUP(V373,'Overview - Financial Statement'!$A$46:$B$60,2,FALSE))</f>
        <v/>
      </c>
      <c r="X373" s="255" t="str">
        <f t="shared" si="95"/>
        <v/>
      </c>
      <c r="Y373" s="153"/>
      <c r="Z373" s="238">
        <f t="shared" si="96"/>
        <v>0</v>
      </c>
      <c r="AA373" s="193" t="s">
        <v>44</v>
      </c>
      <c r="AB373" s="173"/>
      <c r="AC373" s="193" t="str">
        <f t="shared" si="97"/>
        <v/>
      </c>
      <c r="AD373" s="187" t="str">
        <f t="shared" si="98"/>
        <v/>
      </c>
      <c r="AE373" s="187" t="str">
        <f>IF(S373&gt;0,(VLOOKUP(N373,ISO!$B$4:$D$43,3,FALSE)),"")</f>
        <v/>
      </c>
      <c r="AF373" s="187" t="str">
        <f t="shared" si="99"/>
        <v/>
      </c>
      <c r="AG373" s="187" t="str">
        <f>IF(R373&gt;0,(VLOOKUP(N373,ISO!$B$4:$D$43,2,FALSE)),"")</f>
        <v/>
      </c>
      <c r="AH373" s="193" t="str">
        <f t="shared" si="100"/>
        <v/>
      </c>
      <c r="AI373" s="397" t="str">
        <f t="shared" si="101"/>
        <v/>
      </c>
      <c r="AJ373" s="257" t="str">
        <f t="shared" si="102"/>
        <v/>
      </c>
      <c r="AK373" s="257" t="str">
        <f t="shared" si="103"/>
        <v/>
      </c>
      <c r="AL373" s="193" t="str">
        <f t="shared" si="104"/>
        <v>CHECK DATES</v>
      </c>
      <c r="AM373" s="257" t="str">
        <f t="shared" si="105"/>
        <v/>
      </c>
      <c r="AN373" s="288">
        <f t="shared" si="106"/>
        <v>0</v>
      </c>
      <c r="AO373" s="286">
        <v>0</v>
      </c>
      <c r="AP373" s="257">
        <f t="shared" si="107"/>
        <v>0</v>
      </c>
      <c r="AQ373" s="257" t="str">
        <f t="shared" si="108"/>
        <v/>
      </c>
      <c r="AR373" s="257">
        <f t="shared" si="109"/>
        <v>0</v>
      </c>
    </row>
    <row r="374" spans="1:44" x14ac:dyDescent="0.3">
      <c r="A374" s="287">
        <v>361</v>
      </c>
      <c r="B374" s="150"/>
      <c r="C374" s="152"/>
      <c r="D374" s="159"/>
      <c r="E374" s="337"/>
      <c r="F374" s="343" t="str">
        <f>IF(E374="","",LOOKUP(E374,'Work Programme'!$A$8:$A$207,'Work Programme'!$B$8:$B$207))</f>
        <v/>
      </c>
      <c r="G374" s="159"/>
      <c r="H374" s="150"/>
      <c r="I374" s="150"/>
      <c r="J374" s="150"/>
      <c r="K374" s="150"/>
      <c r="L374" s="150"/>
      <c r="M374" s="150"/>
      <c r="N374" s="430"/>
      <c r="O374" s="431"/>
      <c r="P374" s="431"/>
      <c r="Q374" s="160"/>
      <c r="R374" s="160"/>
      <c r="S374" s="160"/>
      <c r="T374" s="255" t="str">
        <f t="shared" si="94"/>
        <v/>
      </c>
      <c r="U374" s="152"/>
      <c r="V374" s="154"/>
      <c r="W374" s="254" t="str">
        <f>IF(V374="","",VLOOKUP(V374,'Overview - Financial Statement'!$A$46:$B$60,2,FALSE))</f>
        <v/>
      </c>
      <c r="X374" s="255" t="str">
        <f t="shared" si="95"/>
        <v/>
      </c>
      <c r="Y374" s="153"/>
      <c r="Z374" s="238">
        <f t="shared" si="96"/>
        <v>0</v>
      </c>
      <c r="AA374" s="193" t="s">
        <v>44</v>
      </c>
      <c r="AB374" s="173"/>
      <c r="AC374" s="193" t="str">
        <f t="shared" si="97"/>
        <v/>
      </c>
      <c r="AD374" s="187" t="str">
        <f t="shared" si="98"/>
        <v/>
      </c>
      <c r="AE374" s="187" t="str">
        <f>IF(S374&gt;0,(VLOOKUP(N374,ISO!$B$4:$D$43,3,FALSE)),"")</f>
        <v/>
      </c>
      <c r="AF374" s="187" t="str">
        <f t="shared" si="99"/>
        <v/>
      </c>
      <c r="AG374" s="187" t="str">
        <f>IF(R374&gt;0,(VLOOKUP(N374,ISO!$B$4:$D$43,2,FALSE)),"")</f>
        <v/>
      </c>
      <c r="AH374" s="193" t="str">
        <f t="shared" si="100"/>
        <v/>
      </c>
      <c r="AI374" s="397" t="str">
        <f t="shared" si="101"/>
        <v/>
      </c>
      <c r="AJ374" s="257" t="str">
        <f t="shared" si="102"/>
        <v/>
      </c>
      <c r="AK374" s="257" t="str">
        <f t="shared" si="103"/>
        <v/>
      </c>
      <c r="AL374" s="193" t="str">
        <f t="shared" si="104"/>
        <v>CHECK DATES</v>
      </c>
      <c r="AM374" s="257" t="str">
        <f t="shared" si="105"/>
        <v/>
      </c>
      <c r="AN374" s="288">
        <f t="shared" si="106"/>
        <v>0</v>
      </c>
      <c r="AO374" s="286">
        <v>0</v>
      </c>
      <c r="AP374" s="257">
        <f t="shared" si="107"/>
        <v>0</v>
      </c>
      <c r="AQ374" s="257" t="str">
        <f t="shared" si="108"/>
        <v/>
      </c>
      <c r="AR374" s="257">
        <f t="shared" si="109"/>
        <v>0</v>
      </c>
    </row>
    <row r="375" spans="1:44" x14ac:dyDescent="0.3">
      <c r="A375" s="287">
        <v>362</v>
      </c>
      <c r="B375" s="150"/>
      <c r="C375" s="152"/>
      <c r="D375" s="159"/>
      <c r="E375" s="337"/>
      <c r="F375" s="343" t="str">
        <f>IF(E375="","",LOOKUP(E375,'Work Programme'!$A$8:$A$207,'Work Programme'!$B$8:$B$207))</f>
        <v/>
      </c>
      <c r="G375" s="159"/>
      <c r="H375" s="150"/>
      <c r="I375" s="150"/>
      <c r="J375" s="150"/>
      <c r="K375" s="150"/>
      <c r="L375" s="150"/>
      <c r="M375" s="150"/>
      <c r="N375" s="430"/>
      <c r="O375" s="431"/>
      <c r="P375" s="431"/>
      <c r="Q375" s="160"/>
      <c r="R375" s="160"/>
      <c r="S375" s="160"/>
      <c r="T375" s="255" t="str">
        <f t="shared" si="94"/>
        <v/>
      </c>
      <c r="U375" s="152"/>
      <c r="V375" s="154"/>
      <c r="W375" s="254" t="str">
        <f>IF(V375="","",VLOOKUP(V375,'Overview - Financial Statement'!$A$46:$B$60,2,FALSE))</f>
        <v/>
      </c>
      <c r="X375" s="255" t="str">
        <f t="shared" si="95"/>
        <v/>
      </c>
      <c r="Y375" s="153"/>
      <c r="Z375" s="238">
        <f t="shared" si="96"/>
        <v>0</v>
      </c>
      <c r="AA375" s="193" t="s">
        <v>44</v>
      </c>
      <c r="AB375" s="173"/>
      <c r="AC375" s="193" t="str">
        <f t="shared" si="97"/>
        <v/>
      </c>
      <c r="AD375" s="187" t="str">
        <f t="shared" si="98"/>
        <v/>
      </c>
      <c r="AE375" s="187" t="str">
        <f>IF(S375&gt;0,(VLOOKUP(N375,ISO!$B$4:$D$43,3,FALSE)),"")</f>
        <v/>
      </c>
      <c r="AF375" s="187" t="str">
        <f t="shared" si="99"/>
        <v/>
      </c>
      <c r="AG375" s="187" t="str">
        <f>IF(R375&gt;0,(VLOOKUP(N375,ISO!$B$4:$D$43,2,FALSE)),"")</f>
        <v/>
      </c>
      <c r="AH375" s="193" t="str">
        <f t="shared" si="100"/>
        <v/>
      </c>
      <c r="AI375" s="397" t="str">
        <f t="shared" si="101"/>
        <v/>
      </c>
      <c r="AJ375" s="257" t="str">
        <f t="shared" si="102"/>
        <v/>
      </c>
      <c r="AK375" s="257" t="str">
        <f t="shared" si="103"/>
        <v/>
      </c>
      <c r="AL375" s="193" t="str">
        <f t="shared" si="104"/>
        <v>CHECK DATES</v>
      </c>
      <c r="AM375" s="257" t="str">
        <f t="shared" si="105"/>
        <v/>
      </c>
      <c r="AN375" s="288">
        <f t="shared" si="106"/>
        <v>0</v>
      </c>
      <c r="AO375" s="286">
        <v>0</v>
      </c>
      <c r="AP375" s="257">
        <f t="shared" si="107"/>
        <v>0</v>
      </c>
      <c r="AQ375" s="257" t="str">
        <f t="shared" si="108"/>
        <v/>
      </c>
      <c r="AR375" s="257">
        <f t="shared" si="109"/>
        <v>0</v>
      </c>
    </row>
    <row r="376" spans="1:44" x14ac:dyDescent="0.3">
      <c r="A376" s="287">
        <v>363</v>
      </c>
      <c r="B376" s="150"/>
      <c r="C376" s="152"/>
      <c r="D376" s="159"/>
      <c r="E376" s="337"/>
      <c r="F376" s="343" t="str">
        <f>IF(E376="","",LOOKUP(E376,'Work Programme'!$A$8:$A$207,'Work Programme'!$B$8:$B$207))</f>
        <v/>
      </c>
      <c r="G376" s="159"/>
      <c r="H376" s="150"/>
      <c r="I376" s="150"/>
      <c r="J376" s="150"/>
      <c r="K376" s="150"/>
      <c r="L376" s="150"/>
      <c r="M376" s="150"/>
      <c r="N376" s="430"/>
      <c r="O376" s="431"/>
      <c r="P376" s="431"/>
      <c r="Q376" s="160"/>
      <c r="R376" s="160"/>
      <c r="S376" s="160"/>
      <c r="T376" s="255" t="str">
        <f t="shared" si="94"/>
        <v/>
      </c>
      <c r="U376" s="152"/>
      <c r="V376" s="154"/>
      <c r="W376" s="254" t="str">
        <f>IF(V376="","",VLOOKUP(V376,'Overview - Financial Statement'!$A$46:$B$60,2,FALSE))</f>
        <v/>
      </c>
      <c r="X376" s="255" t="str">
        <f t="shared" si="95"/>
        <v/>
      </c>
      <c r="Y376" s="153"/>
      <c r="Z376" s="238">
        <f t="shared" si="96"/>
        <v>0</v>
      </c>
      <c r="AA376" s="193" t="s">
        <v>44</v>
      </c>
      <c r="AB376" s="173"/>
      <c r="AC376" s="193" t="str">
        <f t="shared" si="97"/>
        <v/>
      </c>
      <c r="AD376" s="187" t="str">
        <f t="shared" si="98"/>
        <v/>
      </c>
      <c r="AE376" s="187" t="str">
        <f>IF(S376&gt;0,(VLOOKUP(N376,ISO!$B$4:$D$43,3,FALSE)),"")</f>
        <v/>
      </c>
      <c r="AF376" s="187" t="str">
        <f t="shared" si="99"/>
        <v/>
      </c>
      <c r="AG376" s="187" t="str">
        <f>IF(R376&gt;0,(VLOOKUP(N376,ISO!$B$4:$D$43,2,FALSE)),"")</f>
        <v/>
      </c>
      <c r="AH376" s="193" t="str">
        <f t="shared" si="100"/>
        <v/>
      </c>
      <c r="AI376" s="397" t="str">
        <f t="shared" si="101"/>
        <v/>
      </c>
      <c r="AJ376" s="257" t="str">
        <f t="shared" si="102"/>
        <v/>
      </c>
      <c r="AK376" s="257" t="str">
        <f t="shared" si="103"/>
        <v/>
      </c>
      <c r="AL376" s="193" t="str">
        <f t="shared" si="104"/>
        <v>CHECK DATES</v>
      </c>
      <c r="AM376" s="257" t="str">
        <f t="shared" si="105"/>
        <v/>
      </c>
      <c r="AN376" s="288">
        <f t="shared" si="106"/>
        <v>0</v>
      </c>
      <c r="AO376" s="286">
        <v>0</v>
      </c>
      <c r="AP376" s="257">
        <f t="shared" si="107"/>
        <v>0</v>
      </c>
      <c r="AQ376" s="257" t="str">
        <f t="shared" si="108"/>
        <v/>
      </c>
      <c r="AR376" s="257">
        <f t="shared" si="109"/>
        <v>0</v>
      </c>
    </row>
    <row r="377" spans="1:44" x14ac:dyDescent="0.3">
      <c r="A377" s="287">
        <v>364</v>
      </c>
      <c r="B377" s="150"/>
      <c r="C377" s="152"/>
      <c r="D377" s="159"/>
      <c r="E377" s="337"/>
      <c r="F377" s="343" t="str">
        <f>IF(E377="","",LOOKUP(E377,'Work Programme'!$A$8:$A$207,'Work Programme'!$B$8:$B$207))</f>
        <v/>
      </c>
      <c r="G377" s="159"/>
      <c r="H377" s="150"/>
      <c r="I377" s="150"/>
      <c r="J377" s="150"/>
      <c r="K377" s="150"/>
      <c r="L377" s="150"/>
      <c r="M377" s="150"/>
      <c r="N377" s="430"/>
      <c r="O377" s="431"/>
      <c r="P377" s="431"/>
      <c r="Q377" s="160"/>
      <c r="R377" s="160"/>
      <c r="S377" s="160"/>
      <c r="T377" s="255" t="str">
        <f t="shared" si="94"/>
        <v/>
      </c>
      <c r="U377" s="152"/>
      <c r="V377" s="154"/>
      <c r="W377" s="254" t="str">
        <f>IF(V377="","",VLOOKUP(V377,'Overview - Financial Statement'!$A$46:$B$60,2,FALSE))</f>
        <v/>
      </c>
      <c r="X377" s="255" t="str">
        <f t="shared" si="95"/>
        <v/>
      </c>
      <c r="Y377" s="153"/>
      <c r="Z377" s="238">
        <f t="shared" si="96"/>
        <v>0</v>
      </c>
      <c r="AA377" s="193" t="s">
        <v>44</v>
      </c>
      <c r="AB377" s="173"/>
      <c r="AC377" s="193" t="str">
        <f t="shared" si="97"/>
        <v/>
      </c>
      <c r="AD377" s="187" t="str">
        <f t="shared" si="98"/>
        <v/>
      </c>
      <c r="AE377" s="187" t="str">
        <f>IF(S377&gt;0,(VLOOKUP(N377,ISO!$B$4:$D$43,3,FALSE)),"")</f>
        <v/>
      </c>
      <c r="AF377" s="187" t="str">
        <f t="shared" si="99"/>
        <v/>
      </c>
      <c r="AG377" s="187" t="str">
        <f>IF(R377&gt;0,(VLOOKUP(N377,ISO!$B$4:$D$43,2,FALSE)),"")</f>
        <v/>
      </c>
      <c r="AH377" s="193" t="str">
        <f t="shared" si="100"/>
        <v/>
      </c>
      <c r="AI377" s="397" t="str">
        <f t="shared" si="101"/>
        <v/>
      </c>
      <c r="AJ377" s="257" t="str">
        <f t="shared" si="102"/>
        <v/>
      </c>
      <c r="AK377" s="257" t="str">
        <f t="shared" si="103"/>
        <v/>
      </c>
      <c r="AL377" s="193" t="str">
        <f t="shared" si="104"/>
        <v>CHECK DATES</v>
      </c>
      <c r="AM377" s="257" t="str">
        <f t="shared" si="105"/>
        <v/>
      </c>
      <c r="AN377" s="288">
        <f t="shared" si="106"/>
        <v>0</v>
      </c>
      <c r="AO377" s="286">
        <v>0</v>
      </c>
      <c r="AP377" s="257">
        <f t="shared" si="107"/>
        <v>0</v>
      </c>
      <c r="AQ377" s="257" t="str">
        <f t="shared" si="108"/>
        <v/>
      </c>
      <c r="AR377" s="257">
        <f t="shared" si="109"/>
        <v>0</v>
      </c>
    </row>
    <row r="378" spans="1:44" x14ac:dyDescent="0.3">
      <c r="A378" s="287">
        <v>365</v>
      </c>
      <c r="B378" s="150"/>
      <c r="C378" s="152"/>
      <c r="D378" s="159"/>
      <c r="E378" s="337"/>
      <c r="F378" s="343" t="str">
        <f>IF(E378="","",LOOKUP(E378,'Work Programme'!$A$8:$A$207,'Work Programme'!$B$8:$B$207))</f>
        <v/>
      </c>
      <c r="G378" s="159"/>
      <c r="H378" s="150"/>
      <c r="I378" s="150"/>
      <c r="J378" s="150"/>
      <c r="K378" s="150"/>
      <c r="L378" s="150"/>
      <c r="M378" s="150"/>
      <c r="N378" s="430"/>
      <c r="O378" s="431"/>
      <c r="P378" s="431"/>
      <c r="Q378" s="160"/>
      <c r="R378" s="160"/>
      <c r="S378" s="160"/>
      <c r="T378" s="255" t="str">
        <f t="shared" si="94"/>
        <v/>
      </c>
      <c r="U378" s="152"/>
      <c r="V378" s="154"/>
      <c r="W378" s="254" t="str">
        <f>IF(V378="","",VLOOKUP(V378,'Overview - Financial Statement'!$A$46:$B$60,2,FALSE))</f>
        <v/>
      </c>
      <c r="X378" s="255" t="str">
        <f t="shared" si="95"/>
        <v/>
      </c>
      <c r="Y378" s="153"/>
      <c r="Z378" s="238">
        <f t="shared" si="96"/>
        <v>0</v>
      </c>
      <c r="AA378" s="193" t="s">
        <v>44</v>
      </c>
      <c r="AB378" s="173"/>
      <c r="AC378" s="193" t="str">
        <f t="shared" si="97"/>
        <v/>
      </c>
      <c r="AD378" s="187" t="str">
        <f t="shared" si="98"/>
        <v/>
      </c>
      <c r="AE378" s="187" t="str">
        <f>IF(S378&gt;0,(VLOOKUP(N378,ISO!$B$4:$D$43,3,FALSE)),"")</f>
        <v/>
      </c>
      <c r="AF378" s="187" t="str">
        <f t="shared" si="99"/>
        <v/>
      </c>
      <c r="AG378" s="187" t="str">
        <f>IF(R378&gt;0,(VLOOKUP(N378,ISO!$B$4:$D$43,2,FALSE)),"")</f>
        <v/>
      </c>
      <c r="AH378" s="193" t="str">
        <f t="shared" si="100"/>
        <v/>
      </c>
      <c r="AI378" s="397" t="str">
        <f t="shared" si="101"/>
        <v/>
      </c>
      <c r="AJ378" s="257" t="str">
        <f t="shared" si="102"/>
        <v/>
      </c>
      <c r="AK378" s="257" t="str">
        <f t="shared" si="103"/>
        <v/>
      </c>
      <c r="AL378" s="193" t="str">
        <f t="shared" si="104"/>
        <v>CHECK DATES</v>
      </c>
      <c r="AM378" s="257" t="str">
        <f t="shared" si="105"/>
        <v/>
      </c>
      <c r="AN378" s="288">
        <f t="shared" si="106"/>
        <v>0</v>
      </c>
      <c r="AO378" s="286">
        <v>0</v>
      </c>
      <c r="AP378" s="257">
        <f t="shared" si="107"/>
        <v>0</v>
      </c>
      <c r="AQ378" s="257" t="str">
        <f t="shared" si="108"/>
        <v/>
      </c>
      <c r="AR378" s="257">
        <f t="shared" si="109"/>
        <v>0</v>
      </c>
    </row>
    <row r="379" spans="1:44" x14ac:dyDescent="0.3">
      <c r="A379" s="287">
        <v>366</v>
      </c>
      <c r="B379" s="150"/>
      <c r="C379" s="152"/>
      <c r="D379" s="159"/>
      <c r="E379" s="337"/>
      <c r="F379" s="343" t="str">
        <f>IF(E379="","",LOOKUP(E379,'Work Programme'!$A$8:$A$207,'Work Programme'!$B$8:$B$207))</f>
        <v/>
      </c>
      <c r="G379" s="159"/>
      <c r="H379" s="150"/>
      <c r="I379" s="150"/>
      <c r="J379" s="150"/>
      <c r="K379" s="150"/>
      <c r="L379" s="150"/>
      <c r="M379" s="150"/>
      <c r="N379" s="430"/>
      <c r="O379" s="431"/>
      <c r="P379" s="431"/>
      <c r="Q379" s="160"/>
      <c r="R379" s="160"/>
      <c r="S379" s="160"/>
      <c r="T379" s="255" t="str">
        <f t="shared" si="94"/>
        <v/>
      </c>
      <c r="U379" s="152"/>
      <c r="V379" s="154"/>
      <c r="W379" s="254" t="str">
        <f>IF(V379="","",VLOOKUP(V379,'Overview - Financial Statement'!$A$46:$B$60,2,FALSE))</f>
        <v/>
      </c>
      <c r="X379" s="255" t="str">
        <f t="shared" si="95"/>
        <v/>
      </c>
      <c r="Y379" s="153"/>
      <c r="Z379" s="238">
        <f t="shared" si="96"/>
        <v>0</v>
      </c>
      <c r="AA379" s="193" t="s">
        <v>44</v>
      </c>
      <c r="AB379" s="173"/>
      <c r="AC379" s="193" t="str">
        <f t="shared" si="97"/>
        <v/>
      </c>
      <c r="AD379" s="187" t="str">
        <f t="shared" si="98"/>
        <v/>
      </c>
      <c r="AE379" s="187" t="str">
        <f>IF(S379&gt;0,(VLOOKUP(N379,ISO!$B$4:$D$43,3,FALSE)),"")</f>
        <v/>
      </c>
      <c r="AF379" s="187" t="str">
        <f t="shared" si="99"/>
        <v/>
      </c>
      <c r="AG379" s="187" t="str">
        <f>IF(R379&gt;0,(VLOOKUP(N379,ISO!$B$4:$D$43,2,FALSE)),"")</f>
        <v/>
      </c>
      <c r="AH379" s="193" t="str">
        <f t="shared" si="100"/>
        <v/>
      </c>
      <c r="AI379" s="397" t="str">
        <f t="shared" si="101"/>
        <v/>
      </c>
      <c r="AJ379" s="257" t="str">
        <f t="shared" si="102"/>
        <v/>
      </c>
      <c r="AK379" s="257" t="str">
        <f t="shared" si="103"/>
        <v/>
      </c>
      <c r="AL379" s="193" t="str">
        <f t="shared" si="104"/>
        <v>CHECK DATES</v>
      </c>
      <c r="AM379" s="257" t="str">
        <f t="shared" si="105"/>
        <v/>
      </c>
      <c r="AN379" s="288">
        <f t="shared" si="106"/>
        <v>0</v>
      </c>
      <c r="AO379" s="286">
        <v>0</v>
      </c>
      <c r="AP379" s="257">
        <f t="shared" si="107"/>
        <v>0</v>
      </c>
      <c r="AQ379" s="257" t="str">
        <f t="shared" si="108"/>
        <v/>
      </c>
      <c r="AR379" s="257">
        <f t="shared" si="109"/>
        <v>0</v>
      </c>
    </row>
    <row r="380" spans="1:44" x14ac:dyDescent="0.3">
      <c r="A380" s="287">
        <v>367</v>
      </c>
      <c r="B380" s="150"/>
      <c r="C380" s="152"/>
      <c r="D380" s="159"/>
      <c r="E380" s="337"/>
      <c r="F380" s="343" t="str">
        <f>IF(E380="","",LOOKUP(E380,'Work Programme'!$A$8:$A$207,'Work Programme'!$B$8:$B$207))</f>
        <v/>
      </c>
      <c r="G380" s="159"/>
      <c r="H380" s="150"/>
      <c r="I380" s="150"/>
      <c r="J380" s="150"/>
      <c r="K380" s="150"/>
      <c r="L380" s="150"/>
      <c r="M380" s="150"/>
      <c r="N380" s="430"/>
      <c r="O380" s="431"/>
      <c r="P380" s="431"/>
      <c r="Q380" s="160"/>
      <c r="R380" s="160"/>
      <c r="S380" s="160"/>
      <c r="T380" s="255" t="str">
        <f t="shared" si="94"/>
        <v/>
      </c>
      <c r="U380" s="152"/>
      <c r="V380" s="154"/>
      <c r="W380" s="254" t="str">
        <f>IF(V380="","",VLOOKUP(V380,'Overview - Financial Statement'!$A$46:$B$60,2,FALSE))</f>
        <v/>
      </c>
      <c r="X380" s="255" t="str">
        <f t="shared" si="95"/>
        <v/>
      </c>
      <c r="Y380" s="153"/>
      <c r="Z380" s="238">
        <f t="shared" si="96"/>
        <v>0</v>
      </c>
      <c r="AA380" s="193" t="s">
        <v>44</v>
      </c>
      <c r="AB380" s="173"/>
      <c r="AC380" s="193" t="str">
        <f t="shared" si="97"/>
        <v/>
      </c>
      <c r="AD380" s="187" t="str">
        <f t="shared" si="98"/>
        <v/>
      </c>
      <c r="AE380" s="187" t="str">
        <f>IF(S380&gt;0,(VLOOKUP(N380,ISO!$B$4:$D$43,3,FALSE)),"")</f>
        <v/>
      </c>
      <c r="AF380" s="187" t="str">
        <f t="shared" si="99"/>
        <v/>
      </c>
      <c r="AG380" s="187" t="str">
        <f>IF(R380&gt;0,(VLOOKUP(N380,ISO!$B$4:$D$43,2,FALSE)),"")</f>
        <v/>
      </c>
      <c r="AH380" s="193" t="str">
        <f t="shared" si="100"/>
        <v/>
      </c>
      <c r="AI380" s="397" t="str">
        <f t="shared" si="101"/>
        <v/>
      </c>
      <c r="AJ380" s="257" t="str">
        <f t="shared" si="102"/>
        <v/>
      </c>
      <c r="AK380" s="257" t="str">
        <f t="shared" si="103"/>
        <v/>
      </c>
      <c r="AL380" s="193" t="str">
        <f t="shared" si="104"/>
        <v>CHECK DATES</v>
      </c>
      <c r="AM380" s="257" t="str">
        <f t="shared" si="105"/>
        <v/>
      </c>
      <c r="AN380" s="288">
        <f t="shared" si="106"/>
        <v>0</v>
      </c>
      <c r="AO380" s="286">
        <v>0</v>
      </c>
      <c r="AP380" s="257">
        <f t="shared" si="107"/>
        <v>0</v>
      </c>
      <c r="AQ380" s="257" t="str">
        <f t="shared" si="108"/>
        <v/>
      </c>
      <c r="AR380" s="257">
        <f t="shared" si="109"/>
        <v>0</v>
      </c>
    </row>
    <row r="381" spans="1:44" x14ac:dyDescent="0.3">
      <c r="A381" s="287">
        <v>368</v>
      </c>
      <c r="B381" s="150"/>
      <c r="C381" s="152"/>
      <c r="D381" s="159"/>
      <c r="E381" s="337"/>
      <c r="F381" s="343" t="str">
        <f>IF(E381="","",LOOKUP(E381,'Work Programme'!$A$8:$A$207,'Work Programme'!$B$8:$B$207))</f>
        <v/>
      </c>
      <c r="G381" s="159"/>
      <c r="H381" s="150"/>
      <c r="I381" s="150"/>
      <c r="J381" s="150"/>
      <c r="K381" s="150"/>
      <c r="L381" s="150"/>
      <c r="M381" s="150"/>
      <c r="N381" s="430"/>
      <c r="O381" s="431"/>
      <c r="P381" s="431"/>
      <c r="Q381" s="160"/>
      <c r="R381" s="160"/>
      <c r="S381" s="160"/>
      <c r="T381" s="255" t="str">
        <f t="shared" si="94"/>
        <v/>
      </c>
      <c r="U381" s="152"/>
      <c r="V381" s="154"/>
      <c r="W381" s="254" t="str">
        <f>IF(V381="","",VLOOKUP(V381,'Overview - Financial Statement'!$A$46:$B$60,2,FALSE))</f>
        <v/>
      </c>
      <c r="X381" s="255" t="str">
        <f t="shared" si="95"/>
        <v/>
      </c>
      <c r="Y381" s="153"/>
      <c r="Z381" s="238">
        <f t="shared" si="96"/>
        <v>0</v>
      </c>
      <c r="AA381" s="193" t="s">
        <v>44</v>
      </c>
      <c r="AB381" s="173"/>
      <c r="AC381" s="193" t="str">
        <f t="shared" si="97"/>
        <v/>
      </c>
      <c r="AD381" s="187" t="str">
        <f t="shared" si="98"/>
        <v/>
      </c>
      <c r="AE381" s="187" t="str">
        <f>IF(S381&gt;0,(VLOOKUP(N381,ISO!$B$4:$D$43,3,FALSE)),"")</f>
        <v/>
      </c>
      <c r="AF381" s="187" t="str">
        <f t="shared" si="99"/>
        <v/>
      </c>
      <c r="AG381" s="187" t="str">
        <f>IF(R381&gt;0,(VLOOKUP(N381,ISO!$B$4:$D$43,2,FALSE)),"")</f>
        <v/>
      </c>
      <c r="AH381" s="193" t="str">
        <f t="shared" si="100"/>
        <v/>
      </c>
      <c r="AI381" s="397" t="str">
        <f t="shared" si="101"/>
        <v/>
      </c>
      <c r="AJ381" s="257" t="str">
        <f t="shared" si="102"/>
        <v/>
      </c>
      <c r="AK381" s="257" t="str">
        <f t="shared" si="103"/>
        <v/>
      </c>
      <c r="AL381" s="193" t="str">
        <f t="shared" si="104"/>
        <v>CHECK DATES</v>
      </c>
      <c r="AM381" s="257" t="str">
        <f t="shared" si="105"/>
        <v/>
      </c>
      <c r="AN381" s="288">
        <f t="shared" si="106"/>
        <v>0</v>
      </c>
      <c r="AO381" s="286">
        <v>0</v>
      </c>
      <c r="AP381" s="257">
        <f t="shared" si="107"/>
        <v>0</v>
      </c>
      <c r="AQ381" s="257" t="str">
        <f t="shared" si="108"/>
        <v/>
      </c>
      <c r="AR381" s="257">
        <f t="shared" si="109"/>
        <v>0</v>
      </c>
    </row>
    <row r="382" spans="1:44" x14ac:dyDescent="0.3">
      <c r="A382" s="287">
        <v>369</v>
      </c>
      <c r="B382" s="150"/>
      <c r="C382" s="152"/>
      <c r="D382" s="159"/>
      <c r="E382" s="337"/>
      <c r="F382" s="343" t="str">
        <f>IF(E382="","",LOOKUP(E382,'Work Programme'!$A$8:$A$207,'Work Programme'!$B$8:$B$207))</f>
        <v/>
      </c>
      <c r="G382" s="159"/>
      <c r="H382" s="150"/>
      <c r="I382" s="150"/>
      <c r="J382" s="150"/>
      <c r="K382" s="150"/>
      <c r="L382" s="150"/>
      <c r="M382" s="150"/>
      <c r="N382" s="430"/>
      <c r="O382" s="431"/>
      <c r="P382" s="431"/>
      <c r="Q382" s="160"/>
      <c r="R382" s="160"/>
      <c r="S382" s="160"/>
      <c r="T382" s="255" t="str">
        <f t="shared" si="94"/>
        <v/>
      </c>
      <c r="U382" s="152"/>
      <c r="V382" s="154"/>
      <c r="W382" s="254" t="str">
        <f>IF(V382="","",VLOOKUP(V382,'Overview - Financial Statement'!$A$46:$B$60,2,FALSE))</f>
        <v/>
      </c>
      <c r="X382" s="255" t="str">
        <f t="shared" si="95"/>
        <v/>
      </c>
      <c r="Y382" s="153"/>
      <c r="Z382" s="238">
        <f t="shared" si="96"/>
        <v>0</v>
      </c>
      <c r="AA382" s="193" t="s">
        <v>44</v>
      </c>
      <c r="AB382" s="173"/>
      <c r="AC382" s="193" t="str">
        <f t="shared" si="97"/>
        <v/>
      </c>
      <c r="AD382" s="187" t="str">
        <f t="shared" si="98"/>
        <v/>
      </c>
      <c r="AE382" s="187" t="str">
        <f>IF(S382&gt;0,(VLOOKUP(N382,ISO!$B$4:$D$43,3,FALSE)),"")</f>
        <v/>
      </c>
      <c r="AF382" s="187" t="str">
        <f t="shared" si="99"/>
        <v/>
      </c>
      <c r="AG382" s="187" t="str">
        <f>IF(R382&gt;0,(VLOOKUP(N382,ISO!$B$4:$D$43,2,FALSE)),"")</f>
        <v/>
      </c>
      <c r="AH382" s="193" t="str">
        <f t="shared" si="100"/>
        <v/>
      </c>
      <c r="AI382" s="397" t="str">
        <f t="shared" si="101"/>
        <v/>
      </c>
      <c r="AJ382" s="257" t="str">
        <f t="shared" si="102"/>
        <v/>
      </c>
      <c r="AK382" s="257" t="str">
        <f t="shared" si="103"/>
        <v/>
      </c>
      <c r="AL382" s="193" t="str">
        <f t="shared" si="104"/>
        <v>CHECK DATES</v>
      </c>
      <c r="AM382" s="257" t="str">
        <f t="shared" si="105"/>
        <v/>
      </c>
      <c r="AN382" s="288">
        <f t="shared" si="106"/>
        <v>0</v>
      </c>
      <c r="AO382" s="286">
        <v>0</v>
      </c>
      <c r="AP382" s="257">
        <f t="shared" si="107"/>
        <v>0</v>
      </c>
      <c r="AQ382" s="257" t="str">
        <f t="shared" si="108"/>
        <v/>
      </c>
      <c r="AR382" s="257">
        <f t="shared" si="109"/>
        <v>0</v>
      </c>
    </row>
    <row r="383" spans="1:44" x14ac:dyDescent="0.3">
      <c r="A383" s="287">
        <v>370</v>
      </c>
      <c r="B383" s="150"/>
      <c r="C383" s="152"/>
      <c r="D383" s="159"/>
      <c r="E383" s="337"/>
      <c r="F383" s="343" t="str">
        <f>IF(E383="","",LOOKUP(E383,'Work Programme'!$A$8:$A$207,'Work Programme'!$B$8:$B$207))</f>
        <v/>
      </c>
      <c r="G383" s="159"/>
      <c r="H383" s="150"/>
      <c r="I383" s="150"/>
      <c r="J383" s="150"/>
      <c r="K383" s="150"/>
      <c r="L383" s="150"/>
      <c r="M383" s="150"/>
      <c r="N383" s="430"/>
      <c r="O383" s="431"/>
      <c r="P383" s="431"/>
      <c r="Q383" s="160"/>
      <c r="R383" s="160"/>
      <c r="S383" s="160"/>
      <c r="T383" s="255" t="str">
        <f t="shared" si="94"/>
        <v/>
      </c>
      <c r="U383" s="152"/>
      <c r="V383" s="154"/>
      <c r="W383" s="254" t="str">
        <f>IF(V383="","",VLOOKUP(V383,'Overview - Financial Statement'!$A$46:$B$60,2,FALSE))</f>
        <v/>
      </c>
      <c r="X383" s="255" t="str">
        <f t="shared" si="95"/>
        <v/>
      </c>
      <c r="Y383" s="153"/>
      <c r="Z383" s="238">
        <f t="shared" si="96"/>
        <v>0</v>
      </c>
      <c r="AA383" s="193" t="s">
        <v>44</v>
      </c>
      <c r="AB383" s="173"/>
      <c r="AC383" s="193" t="str">
        <f t="shared" si="97"/>
        <v/>
      </c>
      <c r="AD383" s="187" t="str">
        <f t="shared" si="98"/>
        <v/>
      </c>
      <c r="AE383" s="187" t="str">
        <f>IF(S383&gt;0,(VLOOKUP(N383,ISO!$B$4:$D$43,3,FALSE)),"")</f>
        <v/>
      </c>
      <c r="AF383" s="187" t="str">
        <f t="shared" si="99"/>
        <v/>
      </c>
      <c r="AG383" s="187" t="str">
        <f>IF(R383&gt;0,(VLOOKUP(N383,ISO!$B$4:$D$43,2,FALSE)),"")</f>
        <v/>
      </c>
      <c r="AH383" s="193" t="str">
        <f t="shared" si="100"/>
        <v/>
      </c>
      <c r="AI383" s="397" t="str">
        <f t="shared" si="101"/>
        <v/>
      </c>
      <c r="AJ383" s="257" t="str">
        <f t="shared" si="102"/>
        <v/>
      </c>
      <c r="AK383" s="257" t="str">
        <f t="shared" si="103"/>
        <v/>
      </c>
      <c r="AL383" s="193" t="str">
        <f t="shared" si="104"/>
        <v>CHECK DATES</v>
      </c>
      <c r="AM383" s="257" t="str">
        <f t="shared" si="105"/>
        <v/>
      </c>
      <c r="AN383" s="288">
        <f t="shared" si="106"/>
        <v>0</v>
      </c>
      <c r="AO383" s="286">
        <v>0</v>
      </c>
      <c r="AP383" s="257">
        <f t="shared" si="107"/>
        <v>0</v>
      </c>
      <c r="AQ383" s="257" t="str">
        <f t="shared" si="108"/>
        <v/>
      </c>
      <c r="AR383" s="257">
        <f t="shared" si="109"/>
        <v>0</v>
      </c>
    </row>
    <row r="384" spans="1:44" x14ac:dyDescent="0.3">
      <c r="A384" s="287">
        <v>371</v>
      </c>
      <c r="B384" s="150"/>
      <c r="C384" s="152"/>
      <c r="D384" s="159"/>
      <c r="E384" s="337"/>
      <c r="F384" s="343" t="str">
        <f>IF(E384="","",LOOKUP(E384,'Work Programme'!$A$8:$A$207,'Work Programme'!$B$8:$B$207))</f>
        <v/>
      </c>
      <c r="G384" s="159"/>
      <c r="H384" s="150"/>
      <c r="I384" s="150"/>
      <c r="J384" s="150"/>
      <c r="K384" s="150"/>
      <c r="L384" s="150"/>
      <c r="M384" s="150"/>
      <c r="N384" s="430"/>
      <c r="O384" s="431"/>
      <c r="P384" s="431"/>
      <c r="Q384" s="160"/>
      <c r="R384" s="160"/>
      <c r="S384" s="160"/>
      <c r="T384" s="255" t="str">
        <f t="shared" si="94"/>
        <v/>
      </c>
      <c r="U384" s="152"/>
      <c r="V384" s="154"/>
      <c r="W384" s="254" t="str">
        <f>IF(V384="","",VLOOKUP(V384,'Overview - Financial Statement'!$A$46:$B$60,2,FALSE))</f>
        <v/>
      </c>
      <c r="X384" s="255" t="str">
        <f t="shared" si="95"/>
        <v/>
      </c>
      <c r="Y384" s="153"/>
      <c r="Z384" s="238">
        <f t="shared" si="96"/>
        <v>0</v>
      </c>
      <c r="AA384" s="193" t="s">
        <v>44</v>
      </c>
      <c r="AB384" s="173"/>
      <c r="AC384" s="193" t="str">
        <f t="shared" si="97"/>
        <v/>
      </c>
      <c r="AD384" s="187" t="str">
        <f t="shared" si="98"/>
        <v/>
      </c>
      <c r="AE384" s="187" t="str">
        <f>IF(S384&gt;0,(VLOOKUP(N384,ISO!$B$4:$D$43,3,FALSE)),"")</f>
        <v/>
      </c>
      <c r="AF384" s="187" t="str">
        <f t="shared" si="99"/>
        <v/>
      </c>
      <c r="AG384" s="187" t="str">
        <f>IF(R384&gt;0,(VLOOKUP(N384,ISO!$B$4:$D$43,2,FALSE)),"")</f>
        <v/>
      </c>
      <c r="AH384" s="193" t="str">
        <f t="shared" si="100"/>
        <v/>
      </c>
      <c r="AI384" s="397" t="str">
        <f t="shared" si="101"/>
        <v/>
      </c>
      <c r="AJ384" s="257" t="str">
        <f t="shared" si="102"/>
        <v/>
      </c>
      <c r="AK384" s="257" t="str">
        <f t="shared" si="103"/>
        <v/>
      </c>
      <c r="AL384" s="193" t="str">
        <f t="shared" si="104"/>
        <v>CHECK DATES</v>
      </c>
      <c r="AM384" s="257" t="str">
        <f t="shared" si="105"/>
        <v/>
      </c>
      <c r="AN384" s="288">
        <f t="shared" si="106"/>
        <v>0</v>
      </c>
      <c r="AO384" s="286">
        <v>0</v>
      </c>
      <c r="AP384" s="257">
        <f t="shared" si="107"/>
        <v>0</v>
      </c>
      <c r="AQ384" s="257" t="str">
        <f t="shared" si="108"/>
        <v/>
      </c>
      <c r="AR384" s="257">
        <f t="shared" si="109"/>
        <v>0</v>
      </c>
    </row>
    <row r="385" spans="1:44" x14ac:dyDescent="0.3">
      <c r="A385" s="287">
        <v>372</v>
      </c>
      <c r="B385" s="150"/>
      <c r="C385" s="152"/>
      <c r="D385" s="159"/>
      <c r="E385" s="337"/>
      <c r="F385" s="343" t="str">
        <f>IF(E385="","",LOOKUP(E385,'Work Programme'!$A$8:$A$207,'Work Programme'!$B$8:$B$207))</f>
        <v/>
      </c>
      <c r="G385" s="159"/>
      <c r="H385" s="150"/>
      <c r="I385" s="150"/>
      <c r="J385" s="150"/>
      <c r="K385" s="150"/>
      <c r="L385" s="150"/>
      <c r="M385" s="150"/>
      <c r="N385" s="430"/>
      <c r="O385" s="431"/>
      <c r="P385" s="431"/>
      <c r="Q385" s="160"/>
      <c r="R385" s="160"/>
      <c r="S385" s="160"/>
      <c r="T385" s="255" t="str">
        <f t="shared" si="94"/>
        <v/>
      </c>
      <c r="U385" s="152"/>
      <c r="V385" s="154"/>
      <c r="W385" s="254" t="str">
        <f>IF(V385="","",VLOOKUP(V385,'Overview - Financial Statement'!$A$46:$B$60,2,FALSE))</f>
        <v/>
      </c>
      <c r="X385" s="255" t="str">
        <f t="shared" si="95"/>
        <v/>
      </c>
      <c r="Y385" s="153"/>
      <c r="Z385" s="238">
        <f t="shared" si="96"/>
        <v>0</v>
      </c>
      <c r="AA385" s="193" t="s">
        <v>44</v>
      </c>
      <c r="AB385" s="173"/>
      <c r="AC385" s="193" t="str">
        <f t="shared" si="97"/>
        <v/>
      </c>
      <c r="AD385" s="187" t="str">
        <f t="shared" si="98"/>
        <v/>
      </c>
      <c r="AE385" s="187" t="str">
        <f>IF(S385&gt;0,(VLOOKUP(N385,ISO!$B$4:$D$43,3,FALSE)),"")</f>
        <v/>
      </c>
      <c r="AF385" s="187" t="str">
        <f t="shared" si="99"/>
        <v/>
      </c>
      <c r="AG385" s="187" t="str">
        <f>IF(R385&gt;0,(VLOOKUP(N385,ISO!$B$4:$D$43,2,FALSE)),"")</f>
        <v/>
      </c>
      <c r="AH385" s="193" t="str">
        <f t="shared" si="100"/>
        <v/>
      </c>
      <c r="AI385" s="397" t="str">
        <f t="shared" si="101"/>
        <v/>
      </c>
      <c r="AJ385" s="257" t="str">
        <f t="shared" si="102"/>
        <v/>
      </c>
      <c r="AK385" s="257" t="str">
        <f t="shared" si="103"/>
        <v/>
      </c>
      <c r="AL385" s="193" t="str">
        <f t="shared" si="104"/>
        <v>CHECK DATES</v>
      </c>
      <c r="AM385" s="257" t="str">
        <f t="shared" si="105"/>
        <v/>
      </c>
      <c r="AN385" s="288">
        <f t="shared" si="106"/>
        <v>0</v>
      </c>
      <c r="AO385" s="286">
        <v>0</v>
      </c>
      <c r="AP385" s="257">
        <f t="shared" si="107"/>
        <v>0</v>
      </c>
      <c r="AQ385" s="257" t="str">
        <f t="shared" si="108"/>
        <v/>
      </c>
      <c r="AR385" s="257">
        <f t="shared" si="109"/>
        <v>0</v>
      </c>
    </row>
    <row r="386" spans="1:44" x14ac:dyDescent="0.3">
      <c r="A386" s="287">
        <v>373</v>
      </c>
      <c r="B386" s="150"/>
      <c r="C386" s="152"/>
      <c r="D386" s="159"/>
      <c r="E386" s="337"/>
      <c r="F386" s="343" t="str">
        <f>IF(E386="","",LOOKUP(E386,'Work Programme'!$A$8:$A$207,'Work Programme'!$B$8:$B$207))</f>
        <v/>
      </c>
      <c r="G386" s="159"/>
      <c r="H386" s="150"/>
      <c r="I386" s="150"/>
      <c r="J386" s="150"/>
      <c r="K386" s="150"/>
      <c r="L386" s="150"/>
      <c r="M386" s="150"/>
      <c r="N386" s="430"/>
      <c r="O386" s="431"/>
      <c r="P386" s="431"/>
      <c r="Q386" s="160"/>
      <c r="R386" s="160"/>
      <c r="S386" s="160"/>
      <c r="T386" s="255" t="str">
        <f t="shared" si="94"/>
        <v/>
      </c>
      <c r="U386" s="152"/>
      <c r="V386" s="154"/>
      <c r="W386" s="254" t="str">
        <f>IF(V386="","",VLOOKUP(V386,'Overview - Financial Statement'!$A$46:$B$60,2,FALSE))</f>
        <v/>
      </c>
      <c r="X386" s="255" t="str">
        <f t="shared" si="95"/>
        <v/>
      </c>
      <c r="Y386" s="153"/>
      <c r="Z386" s="238">
        <f t="shared" si="96"/>
        <v>0</v>
      </c>
      <c r="AA386" s="193" t="s">
        <v>44</v>
      </c>
      <c r="AB386" s="173"/>
      <c r="AC386" s="193" t="str">
        <f t="shared" si="97"/>
        <v/>
      </c>
      <c r="AD386" s="187" t="str">
        <f t="shared" si="98"/>
        <v/>
      </c>
      <c r="AE386" s="187" t="str">
        <f>IF(S386&gt;0,(VLOOKUP(N386,ISO!$B$4:$D$43,3,FALSE)),"")</f>
        <v/>
      </c>
      <c r="AF386" s="187" t="str">
        <f t="shared" si="99"/>
        <v/>
      </c>
      <c r="AG386" s="187" t="str">
        <f>IF(R386&gt;0,(VLOOKUP(N386,ISO!$B$4:$D$43,2,FALSE)),"")</f>
        <v/>
      </c>
      <c r="AH386" s="193" t="str">
        <f t="shared" si="100"/>
        <v/>
      </c>
      <c r="AI386" s="397" t="str">
        <f t="shared" si="101"/>
        <v/>
      </c>
      <c r="AJ386" s="257" t="str">
        <f t="shared" si="102"/>
        <v/>
      </c>
      <c r="AK386" s="257" t="str">
        <f t="shared" si="103"/>
        <v/>
      </c>
      <c r="AL386" s="193" t="str">
        <f t="shared" si="104"/>
        <v>CHECK DATES</v>
      </c>
      <c r="AM386" s="257" t="str">
        <f t="shared" si="105"/>
        <v/>
      </c>
      <c r="AN386" s="288">
        <f t="shared" si="106"/>
        <v>0</v>
      </c>
      <c r="AO386" s="286">
        <v>0</v>
      </c>
      <c r="AP386" s="257">
        <f t="shared" si="107"/>
        <v>0</v>
      </c>
      <c r="AQ386" s="257" t="str">
        <f t="shared" si="108"/>
        <v/>
      </c>
      <c r="AR386" s="257">
        <f t="shared" si="109"/>
        <v>0</v>
      </c>
    </row>
    <row r="387" spans="1:44" x14ac:dyDescent="0.3">
      <c r="A387" s="287">
        <v>374</v>
      </c>
      <c r="B387" s="150"/>
      <c r="C387" s="152"/>
      <c r="D387" s="159"/>
      <c r="E387" s="337"/>
      <c r="F387" s="343" t="str">
        <f>IF(E387="","",LOOKUP(E387,'Work Programme'!$A$8:$A$207,'Work Programme'!$B$8:$B$207))</f>
        <v/>
      </c>
      <c r="G387" s="159"/>
      <c r="H387" s="150"/>
      <c r="I387" s="150"/>
      <c r="J387" s="150"/>
      <c r="K387" s="150"/>
      <c r="L387" s="150"/>
      <c r="M387" s="150"/>
      <c r="N387" s="430"/>
      <c r="O387" s="431"/>
      <c r="P387" s="431"/>
      <c r="Q387" s="160"/>
      <c r="R387" s="160"/>
      <c r="S387" s="160"/>
      <c r="T387" s="255" t="str">
        <f t="shared" si="94"/>
        <v/>
      </c>
      <c r="U387" s="152"/>
      <c r="V387" s="154"/>
      <c r="W387" s="254" t="str">
        <f>IF(V387="","",VLOOKUP(V387,'Overview - Financial Statement'!$A$46:$B$60,2,FALSE))</f>
        <v/>
      </c>
      <c r="X387" s="255" t="str">
        <f t="shared" si="95"/>
        <v/>
      </c>
      <c r="Y387" s="153"/>
      <c r="Z387" s="238">
        <f t="shared" si="96"/>
        <v>0</v>
      </c>
      <c r="AA387" s="193" t="s">
        <v>44</v>
      </c>
      <c r="AB387" s="173"/>
      <c r="AC387" s="193" t="str">
        <f t="shared" si="97"/>
        <v/>
      </c>
      <c r="AD387" s="187" t="str">
        <f t="shared" si="98"/>
        <v/>
      </c>
      <c r="AE387" s="187" t="str">
        <f>IF(S387&gt;0,(VLOOKUP(N387,ISO!$B$4:$D$43,3,FALSE)),"")</f>
        <v/>
      </c>
      <c r="AF387" s="187" t="str">
        <f t="shared" si="99"/>
        <v/>
      </c>
      <c r="AG387" s="187" t="str">
        <f>IF(R387&gt;0,(VLOOKUP(N387,ISO!$B$4:$D$43,2,FALSE)),"")</f>
        <v/>
      </c>
      <c r="AH387" s="193" t="str">
        <f t="shared" si="100"/>
        <v/>
      </c>
      <c r="AI387" s="397" t="str">
        <f t="shared" si="101"/>
        <v/>
      </c>
      <c r="AJ387" s="257" t="str">
        <f t="shared" si="102"/>
        <v/>
      </c>
      <c r="AK387" s="257" t="str">
        <f t="shared" si="103"/>
        <v/>
      </c>
      <c r="AL387" s="193" t="str">
        <f t="shared" si="104"/>
        <v>CHECK DATES</v>
      </c>
      <c r="AM387" s="257" t="str">
        <f t="shared" si="105"/>
        <v/>
      </c>
      <c r="AN387" s="288">
        <f t="shared" si="106"/>
        <v>0</v>
      </c>
      <c r="AO387" s="286">
        <v>0</v>
      </c>
      <c r="AP387" s="257">
        <f t="shared" si="107"/>
        <v>0</v>
      </c>
      <c r="AQ387" s="257" t="str">
        <f t="shared" si="108"/>
        <v/>
      </c>
      <c r="AR387" s="257">
        <f t="shared" si="109"/>
        <v>0</v>
      </c>
    </row>
    <row r="388" spans="1:44" x14ac:dyDescent="0.3">
      <c r="A388" s="287">
        <v>375</v>
      </c>
      <c r="B388" s="150"/>
      <c r="C388" s="152"/>
      <c r="D388" s="159"/>
      <c r="E388" s="337"/>
      <c r="F388" s="343" t="str">
        <f>IF(E388="","",LOOKUP(E388,'Work Programme'!$A$8:$A$207,'Work Programme'!$B$8:$B$207))</f>
        <v/>
      </c>
      <c r="G388" s="159"/>
      <c r="H388" s="150"/>
      <c r="I388" s="150"/>
      <c r="J388" s="150"/>
      <c r="K388" s="150"/>
      <c r="L388" s="150"/>
      <c r="M388" s="150"/>
      <c r="N388" s="430"/>
      <c r="O388" s="431"/>
      <c r="P388" s="431"/>
      <c r="Q388" s="160"/>
      <c r="R388" s="160"/>
      <c r="S388" s="160"/>
      <c r="T388" s="255" t="str">
        <f t="shared" si="94"/>
        <v/>
      </c>
      <c r="U388" s="152"/>
      <c r="V388" s="154"/>
      <c r="W388" s="254" t="str">
        <f>IF(V388="","",VLOOKUP(V388,'Overview - Financial Statement'!$A$46:$B$60,2,FALSE))</f>
        <v/>
      </c>
      <c r="X388" s="255" t="str">
        <f t="shared" si="95"/>
        <v/>
      </c>
      <c r="Y388" s="153"/>
      <c r="Z388" s="238">
        <f t="shared" si="96"/>
        <v>0</v>
      </c>
      <c r="AA388" s="193" t="s">
        <v>44</v>
      </c>
      <c r="AB388" s="173"/>
      <c r="AC388" s="193" t="str">
        <f t="shared" si="97"/>
        <v/>
      </c>
      <c r="AD388" s="187" t="str">
        <f t="shared" si="98"/>
        <v/>
      </c>
      <c r="AE388" s="187" t="str">
        <f>IF(S388&gt;0,(VLOOKUP(N388,ISO!$B$4:$D$43,3,FALSE)),"")</f>
        <v/>
      </c>
      <c r="AF388" s="187" t="str">
        <f t="shared" si="99"/>
        <v/>
      </c>
      <c r="AG388" s="187" t="str">
        <f>IF(R388&gt;0,(VLOOKUP(N388,ISO!$B$4:$D$43,2,FALSE)),"")</f>
        <v/>
      </c>
      <c r="AH388" s="193" t="str">
        <f t="shared" si="100"/>
        <v/>
      </c>
      <c r="AI388" s="397" t="str">
        <f t="shared" si="101"/>
        <v/>
      </c>
      <c r="AJ388" s="257" t="str">
        <f t="shared" si="102"/>
        <v/>
      </c>
      <c r="AK388" s="257" t="str">
        <f t="shared" si="103"/>
        <v/>
      </c>
      <c r="AL388" s="193" t="str">
        <f t="shared" si="104"/>
        <v>CHECK DATES</v>
      </c>
      <c r="AM388" s="257" t="str">
        <f t="shared" si="105"/>
        <v/>
      </c>
      <c r="AN388" s="288">
        <f t="shared" si="106"/>
        <v>0</v>
      </c>
      <c r="AO388" s="286">
        <v>0</v>
      </c>
      <c r="AP388" s="257">
        <f t="shared" si="107"/>
        <v>0</v>
      </c>
      <c r="AQ388" s="257" t="str">
        <f t="shared" si="108"/>
        <v/>
      </c>
      <c r="AR388" s="257">
        <f t="shared" si="109"/>
        <v>0</v>
      </c>
    </row>
    <row r="389" spans="1:44" x14ac:dyDescent="0.3">
      <c r="A389" s="287">
        <v>376</v>
      </c>
      <c r="B389" s="150"/>
      <c r="C389" s="152"/>
      <c r="D389" s="159"/>
      <c r="E389" s="337"/>
      <c r="F389" s="343" t="str">
        <f>IF(E389="","",LOOKUP(E389,'Work Programme'!$A$8:$A$207,'Work Programme'!$B$8:$B$207))</f>
        <v/>
      </c>
      <c r="G389" s="159"/>
      <c r="H389" s="150"/>
      <c r="I389" s="150"/>
      <c r="J389" s="150"/>
      <c r="K389" s="150"/>
      <c r="L389" s="150"/>
      <c r="M389" s="150"/>
      <c r="N389" s="430"/>
      <c r="O389" s="431"/>
      <c r="P389" s="431"/>
      <c r="Q389" s="160"/>
      <c r="R389" s="160"/>
      <c r="S389" s="160"/>
      <c r="T389" s="255" t="str">
        <f t="shared" si="94"/>
        <v/>
      </c>
      <c r="U389" s="152"/>
      <c r="V389" s="154"/>
      <c r="W389" s="254" t="str">
        <f>IF(V389="","",VLOOKUP(V389,'Overview - Financial Statement'!$A$46:$B$60,2,FALSE))</f>
        <v/>
      </c>
      <c r="X389" s="255" t="str">
        <f t="shared" si="95"/>
        <v/>
      </c>
      <c r="Y389" s="153"/>
      <c r="Z389" s="238">
        <f t="shared" si="96"/>
        <v>0</v>
      </c>
      <c r="AA389" s="193" t="s">
        <v>44</v>
      </c>
      <c r="AB389" s="173"/>
      <c r="AC389" s="193" t="str">
        <f t="shared" si="97"/>
        <v/>
      </c>
      <c r="AD389" s="187" t="str">
        <f t="shared" si="98"/>
        <v/>
      </c>
      <c r="AE389" s="187" t="str">
        <f>IF(S389&gt;0,(VLOOKUP(N389,ISO!$B$4:$D$43,3,FALSE)),"")</f>
        <v/>
      </c>
      <c r="AF389" s="187" t="str">
        <f t="shared" si="99"/>
        <v/>
      </c>
      <c r="AG389" s="187" t="str">
        <f>IF(R389&gt;0,(VLOOKUP(N389,ISO!$B$4:$D$43,2,FALSE)),"")</f>
        <v/>
      </c>
      <c r="AH389" s="193" t="str">
        <f t="shared" si="100"/>
        <v/>
      </c>
      <c r="AI389" s="397" t="str">
        <f t="shared" si="101"/>
        <v/>
      </c>
      <c r="AJ389" s="257" t="str">
        <f t="shared" si="102"/>
        <v/>
      </c>
      <c r="AK389" s="257" t="str">
        <f t="shared" si="103"/>
        <v/>
      </c>
      <c r="AL389" s="193" t="str">
        <f t="shared" si="104"/>
        <v>CHECK DATES</v>
      </c>
      <c r="AM389" s="257" t="str">
        <f t="shared" si="105"/>
        <v/>
      </c>
      <c r="AN389" s="288">
        <f t="shared" si="106"/>
        <v>0</v>
      </c>
      <c r="AO389" s="286">
        <v>0</v>
      </c>
      <c r="AP389" s="257">
        <f t="shared" si="107"/>
        <v>0</v>
      </c>
      <c r="AQ389" s="257" t="str">
        <f t="shared" si="108"/>
        <v/>
      </c>
      <c r="AR389" s="257">
        <f t="shared" si="109"/>
        <v>0</v>
      </c>
    </row>
    <row r="390" spans="1:44" x14ac:dyDescent="0.3">
      <c r="A390" s="287">
        <v>377</v>
      </c>
      <c r="B390" s="150"/>
      <c r="C390" s="152"/>
      <c r="D390" s="159"/>
      <c r="E390" s="337"/>
      <c r="F390" s="343" t="str">
        <f>IF(E390="","",LOOKUP(E390,'Work Programme'!$A$8:$A$207,'Work Programme'!$B$8:$B$207))</f>
        <v/>
      </c>
      <c r="G390" s="159"/>
      <c r="H390" s="150"/>
      <c r="I390" s="150"/>
      <c r="J390" s="150"/>
      <c r="K390" s="150"/>
      <c r="L390" s="150"/>
      <c r="M390" s="150"/>
      <c r="N390" s="430"/>
      <c r="O390" s="431"/>
      <c r="P390" s="431"/>
      <c r="Q390" s="160"/>
      <c r="R390" s="160"/>
      <c r="S390" s="160"/>
      <c r="T390" s="255" t="str">
        <f t="shared" si="94"/>
        <v/>
      </c>
      <c r="U390" s="152"/>
      <c r="V390" s="154"/>
      <c r="W390" s="254" t="str">
        <f>IF(V390="","",VLOOKUP(V390,'Overview - Financial Statement'!$A$46:$B$60,2,FALSE))</f>
        <v/>
      </c>
      <c r="X390" s="255" t="str">
        <f t="shared" si="95"/>
        <v/>
      </c>
      <c r="Y390" s="153"/>
      <c r="Z390" s="238">
        <f t="shared" si="96"/>
        <v>0</v>
      </c>
      <c r="AA390" s="193" t="s">
        <v>44</v>
      </c>
      <c r="AB390" s="173"/>
      <c r="AC390" s="193" t="str">
        <f t="shared" si="97"/>
        <v/>
      </c>
      <c r="AD390" s="187" t="str">
        <f t="shared" si="98"/>
        <v/>
      </c>
      <c r="AE390" s="187" t="str">
        <f>IF(S390&gt;0,(VLOOKUP(N390,ISO!$B$4:$D$43,3,FALSE)),"")</f>
        <v/>
      </c>
      <c r="AF390" s="187" t="str">
        <f t="shared" si="99"/>
        <v/>
      </c>
      <c r="AG390" s="187" t="str">
        <f>IF(R390&gt;0,(VLOOKUP(N390,ISO!$B$4:$D$43,2,FALSE)),"")</f>
        <v/>
      </c>
      <c r="AH390" s="193" t="str">
        <f t="shared" si="100"/>
        <v/>
      </c>
      <c r="AI390" s="397" t="str">
        <f t="shared" si="101"/>
        <v/>
      </c>
      <c r="AJ390" s="257" t="str">
        <f t="shared" si="102"/>
        <v/>
      </c>
      <c r="AK390" s="257" t="str">
        <f t="shared" si="103"/>
        <v/>
      </c>
      <c r="AL390" s="193" t="str">
        <f t="shared" si="104"/>
        <v>CHECK DATES</v>
      </c>
      <c r="AM390" s="257" t="str">
        <f t="shared" si="105"/>
        <v/>
      </c>
      <c r="AN390" s="288">
        <f t="shared" si="106"/>
        <v>0</v>
      </c>
      <c r="AO390" s="286">
        <v>0</v>
      </c>
      <c r="AP390" s="257">
        <f t="shared" si="107"/>
        <v>0</v>
      </c>
      <c r="AQ390" s="257" t="str">
        <f t="shared" si="108"/>
        <v/>
      </c>
      <c r="AR390" s="257">
        <f t="shared" si="109"/>
        <v>0</v>
      </c>
    </row>
    <row r="391" spans="1:44" x14ac:dyDescent="0.3">
      <c r="A391" s="287">
        <v>378</v>
      </c>
      <c r="B391" s="150"/>
      <c r="C391" s="152"/>
      <c r="D391" s="159"/>
      <c r="E391" s="337"/>
      <c r="F391" s="343" t="str">
        <f>IF(E391="","",LOOKUP(E391,'Work Programme'!$A$8:$A$207,'Work Programme'!$B$8:$B$207))</f>
        <v/>
      </c>
      <c r="G391" s="159"/>
      <c r="H391" s="150"/>
      <c r="I391" s="150"/>
      <c r="J391" s="150"/>
      <c r="K391" s="150"/>
      <c r="L391" s="150"/>
      <c r="M391" s="150"/>
      <c r="N391" s="430"/>
      <c r="O391" s="431"/>
      <c r="P391" s="431"/>
      <c r="Q391" s="160"/>
      <c r="R391" s="160"/>
      <c r="S391" s="160"/>
      <c r="T391" s="255" t="str">
        <f t="shared" si="94"/>
        <v/>
      </c>
      <c r="U391" s="152"/>
      <c r="V391" s="154"/>
      <c r="W391" s="254" t="str">
        <f>IF(V391="","",VLOOKUP(V391,'Overview - Financial Statement'!$A$46:$B$60,2,FALSE))</f>
        <v/>
      </c>
      <c r="X391" s="255" t="str">
        <f t="shared" si="95"/>
        <v/>
      </c>
      <c r="Y391" s="153"/>
      <c r="Z391" s="238">
        <f t="shared" si="96"/>
        <v>0</v>
      </c>
      <c r="AA391" s="193" t="s">
        <v>44</v>
      </c>
      <c r="AB391" s="173"/>
      <c r="AC391" s="193" t="str">
        <f t="shared" si="97"/>
        <v/>
      </c>
      <c r="AD391" s="187" t="str">
        <f t="shared" si="98"/>
        <v/>
      </c>
      <c r="AE391" s="187" t="str">
        <f>IF(S391&gt;0,(VLOOKUP(N391,ISO!$B$4:$D$43,3,FALSE)),"")</f>
        <v/>
      </c>
      <c r="AF391" s="187" t="str">
        <f t="shared" si="99"/>
        <v/>
      </c>
      <c r="AG391" s="187" t="str">
        <f>IF(R391&gt;0,(VLOOKUP(N391,ISO!$B$4:$D$43,2,FALSE)),"")</f>
        <v/>
      </c>
      <c r="AH391" s="193" t="str">
        <f t="shared" si="100"/>
        <v/>
      </c>
      <c r="AI391" s="397" t="str">
        <f t="shared" si="101"/>
        <v/>
      </c>
      <c r="AJ391" s="257" t="str">
        <f t="shared" si="102"/>
        <v/>
      </c>
      <c r="AK391" s="257" t="str">
        <f t="shared" si="103"/>
        <v/>
      </c>
      <c r="AL391" s="193" t="str">
        <f t="shared" si="104"/>
        <v>CHECK DATES</v>
      </c>
      <c r="AM391" s="257" t="str">
        <f t="shared" si="105"/>
        <v/>
      </c>
      <c r="AN391" s="288">
        <f t="shared" si="106"/>
        <v>0</v>
      </c>
      <c r="AO391" s="286">
        <v>0</v>
      </c>
      <c r="AP391" s="257">
        <f t="shared" si="107"/>
        <v>0</v>
      </c>
      <c r="AQ391" s="257" t="str">
        <f t="shared" si="108"/>
        <v/>
      </c>
      <c r="AR391" s="257">
        <f t="shared" si="109"/>
        <v>0</v>
      </c>
    </row>
    <row r="392" spans="1:44" x14ac:dyDescent="0.3">
      <c r="A392" s="287">
        <v>379</v>
      </c>
      <c r="B392" s="150"/>
      <c r="C392" s="152"/>
      <c r="D392" s="159"/>
      <c r="E392" s="337"/>
      <c r="F392" s="343" t="str">
        <f>IF(E392="","",LOOKUP(E392,'Work Programme'!$A$8:$A$207,'Work Programme'!$B$8:$B$207))</f>
        <v/>
      </c>
      <c r="G392" s="159"/>
      <c r="H392" s="150"/>
      <c r="I392" s="150"/>
      <c r="J392" s="150"/>
      <c r="K392" s="150"/>
      <c r="L392" s="150"/>
      <c r="M392" s="150"/>
      <c r="N392" s="430"/>
      <c r="O392" s="431"/>
      <c r="P392" s="431"/>
      <c r="Q392" s="160"/>
      <c r="R392" s="160"/>
      <c r="S392" s="160"/>
      <c r="T392" s="255" t="str">
        <f t="shared" si="94"/>
        <v/>
      </c>
      <c r="U392" s="152"/>
      <c r="V392" s="154"/>
      <c r="W392" s="254" t="str">
        <f>IF(V392="","",VLOOKUP(V392,'Overview - Financial Statement'!$A$46:$B$60,2,FALSE))</f>
        <v/>
      </c>
      <c r="X392" s="255" t="str">
        <f t="shared" si="95"/>
        <v/>
      </c>
      <c r="Y392" s="153"/>
      <c r="Z392" s="238">
        <f t="shared" si="96"/>
        <v>0</v>
      </c>
      <c r="AA392" s="193" t="s">
        <v>44</v>
      </c>
      <c r="AB392" s="173"/>
      <c r="AC392" s="193" t="str">
        <f t="shared" si="97"/>
        <v/>
      </c>
      <c r="AD392" s="187" t="str">
        <f t="shared" si="98"/>
        <v/>
      </c>
      <c r="AE392" s="187" t="str">
        <f>IF(S392&gt;0,(VLOOKUP(N392,ISO!$B$4:$D$43,3,FALSE)),"")</f>
        <v/>
      </c>
      <c r="AF392" s="187" t="str">
        <f t="shared" si="99"/>
        <v/>
      </c>
      <c r="AG392" s="187" t="str">
        <f>IF(R392&gt;0,(VLOOKUP(N392,ISO!$B$4:$D$43,2,FALSE)),"")</f>
        <v/>
      </c>
      <c r="AH392" s="193" t="str">
        <f t="shared" si="100"/>
        <v/>
      </c>
      <c r="AI392" s="397" t="str">
        <f t="shared" si="101"/>
        <v/>
      </c>
      <c r="AJ392" s="257" t="str">
        <f t="shared" si="102"/>
        <v/>
      </c>
      <c r="AK392" s="257" t="str">
        <f t="shared" si="103"/>
        <v/>
      </c>
      <c r="AL392" s="193" t="str">
        <f t="shared" si="104"/>
        <v>CHECK DATES</v>
      </c>
      <c r="AM392" s="257" t="str">
        <f t="shared" si="105"/>
        <v/>
      </c>
      <c r="AN392" s="288">
        <f t="shared" si="106"/>
        <v>0</v>
      </c>
      <c r="AO392" s="286">
        <v>0</v>
      </c>
      <c r="AP392" s="257">
        <f t="shared" si="107"/>
        <v>0</v>
      </c>
      <c r="AQ392" s="257" t="str">
        <f t="shared" si="108"/>
        <v/>
      </c>
      <c r="AR392" s="257">
        <f t="shared" si="109"/>
        <v>0</v>
      </c>
    </row>
    <row r="393" spans="1:44" x14ac:dyDescent="0.3">
      <c r="A393" s="287">
        <v>380</v>
      </c>
      <c r="B393" s="150"/>
      <c r="C393" s="152"/>
      <c r="D393" s="159"/>
      <c r="E393" s="337"/>
      <c r="F393" s="343" t="str">
        <f>IF(E393="","",LOOKUP(E393,'Work Programme'!$A$8:$A$207,'Work Programme'!$B$8:$B$207))</f>
        <v/>
      </c>
      <c r="G393" s="159"/>
      <c r="H393" s="150"/>
      <c r="I393" s="150"/>
      <c r="J393" s="150"/>
      <c r="K393" s="150"/>
      <c r="L393" s="150"/>
      <c r="M393" s="150"/>
      <c r="N393" s="430"/>
      <c r="O393" s="431"/>
      <c r="P393" s="431"/>
      <c r="Q393" s="160"/>
      <c r="R393" s="160"/>
      <c r="S393" s="160"/>
      <c r="T393" s="255" t="str">
        <f t="shared" si="94"/>
        <v/>
      </c>
      <c r="U393" s="152"/>
      <c r="V393" s="154"/>
      <c r="W393" s="254" t="str">
        <f>IF(V393="","",VLOOKUP(V393,'Overview - Financial Statement'!$A$46:$B$60,2,FALSE))</f>
        <v/>
      </c>
      <c r="X393" s="255" t="str">
        <f t="shared" si="95"/>
        <v/>
      </c>
      <c r="Y393" s="153"/>
      <c r="Z393" s="238">
        <f t="shared" si="96"/>
        <v>0</v>
      </c>
      <c r="AA393" s="193" t="s">
        <v>44</v>
      </c>
      <c r="AB393" s="173"/>
      <c r="AC393" s="193" t="str">
        <f t="shared" si="97"/>
        <v/>
      </c>
      <c r="AD393" s="187" t="str">
        <f t="shared" si="98"/>
        <v/>
      </c>
      <c r="AE393" s="187" t="str">
        <f>IF(S393&gt;0,(VLOOKUP(N393,ISO!$B$4:$D$43,3,FALSE)),"")</f>
        <v/>
      </c>
      <c r="AF393" s="187" t="str">
        <f t="shared" si="99"/>
        <v/>
      </c>
      <c r="AG393" s="187" t="str">
        <f>IF(R393&gt;0,(VLOOKUP(N393,ISO!$B$4:$D$43,2,FALSE)),"")</f>
        <v/>
      </c>
      <c r="AH393" s="193" t="str">
        <f t="shared" si="100"/>
        <v/>
      </c>
      <c r="AI393" s="397" t="str">
        <f t="shared" si="101"/>
        <v/>
      </c>
      <c r="AJ393" s="257" t="str">
        <f t="shared" si="102"/>
        <v/>
      </c>
      <c r="AK393" s="257" t="str">
        <f t="shared" si="103"/>
        <v/>
      </c>
      <c r="AL393" s="193" t="str">
        <f t="shared" si="104"/>
        <v>CHECK DATES</v>
      </c>
      <c r="AM393" s="257" t="str">
        <f t="shared" si="105"/>
        <v/>
      </c>
      <c r="AN393" s="288">
        <f t="shared" si="106"/>
        <v>0</v>
      </c>
      <c r="AO393" s="286">
        <v>0</v>
      </c>
      <c r="AP393" s="257">
        <f t="shared" si="107"/>
        <v>0</v>
      </c>
      <c r="AQ393" s="257" t="str">
        <f t="shared" si="108"/>
        <v/>
      </c>
      <c r="AR393" s="257">
        <f t="shared" si="109"/>
        <v>0</v>
      </c>
    </row>
    <row r="394" spans="1:44" x14ac:dyDescent="0.3">
      <c r="A394" s="287">
        <v>381</v>
      </c>
      <c r="B394" s="150"/>
      <c r="C394" s="152"/>
      <c r="D394" s="159"/>
      <c r="E394" s="337"/>
      <c r="F394" s="343" t="str">
        <f>IF(E394="","",LOOKUP(E394,'Work Programme'!$A$8:$A$207,'Work Programme'!$B$8:$B$207))</f>
        <v/>
      </c>
      <c r="G394" s="159"/>
      <c r="H394" s="150"/>
      <c r="I394" s="150"/>
      <c r="J394" s="150"/>
      <c r="K394" s="150"/>
      <c r="L394" s="150"/>
      <c r="M394" s="150"/>
      <c r="N394" s="430"/>
      <c r="O394" s="431"/>
      <c r="P394" s="431"/>
      <c r="Q394" s="160"/>
      <c r="R394" s="160"/>
      <c r="S394" s="160"/>
      <c r="T394" s="255" t="str">
        <f t="shared" si="94"/>
        <v/>
      </c>
      <c r="U394" s="152"/>
      <c r="V394" s="154"/>
      <c r="W394" s="254" t="str">
        <f>IF(V394="","",VLOOKUP(V394,'Overview - Financial Statement'!$A$46:$B$60,2,FALSE))</f>
        <v/>
      </c>
      <c r="X394" s="255" t="str">
        <f t="shared" si="95"/>
        <v/>
      </c>
      <c r="Y394" s="153"/>
      <c r="Z394" s="238">
        <f t="shared" si="96"/>
        <v>0</v>
      </c>
      <c r="AA394" s="193" t="s">
        <v>44</v>
      </c>
      <c r="AB394" s="173"/>
      <c r="AC394" s="193" t="str">
        <f t="shared" si="97"/>
        <v/>
      </c>
      <c r="AD394" s="187" t="str">
        <f t="shared" si="98"/>
        <v/>
      </c>
      <c r="AE394" s="187" t="str">
        <f>IF(S394&gt;0,(VLOOKUP(N394,ISO!$B$4:$D$43,3,FALSE)),"")</f>
        <v/>
      </c>
      <c r="AF394" s="187" t="str">
        <f t="shared" si="99"/>
        <v/>
      </c>
      <c r="AG394" s="187" t="str">
        <f>IF(R394&gt;0,(VLOOKUP(N394,ISO!$B$4:$D$43,2,FALSE)),"")</f>
        <v/>
      </c>
      <c r="AH394" s="193" t="str">
        <f t="shared" si="100"/>
        <v/>
      </c>
      <c r="AI394" s="397" t="str">
        <f t="shared" si="101"/>
        <v/>
      </c>
      <c r="AJ394" s="257" t="str">
        <f t="shared" si="102"/>
        <v/>
      </c>
      <c r="AK394" s="257" t="str">
        <f t="shared" si="103"/>
        <v/>
      </c>
      <c r="AL394" s="193" t="str">
        <f t="shared" si="104"/>
        <v>CHECK DATES</v>
      </c>
      <c r="AM394" s="257" t="str">
        <f t="shared" si="105"/>
        <v/>
      </c>
      <c r="AN394" s="288">
        <f t="shared" si="106"/>
        <v>0</v>
      </c>
      <c r="AO394" s="286">
        <v>0</v>
      </c>
      <c r="AP394" s="257">
        <f t="shared" si="107"/>
        <v>0</v>
      </c>
      <c r="AQ394" s="257" t="str">
        <f t="shared" si="108"/>
        <v/>
      </c>
      <c r="AR394" s="257">
        <f t="shared" si="109"/>
        <v>0</v>
      </c>
    </row>
    <row r="395" spans="1:44" x14ac:dyDescent="0.3">
      <c r="A395" s="287">
        <v>382</v>
      </c>
      <c r="B395" s="150"/>
      <c r="C395" s="152"/>
      <c r="D395" s="159"/>
      <c r="E395" s="337"/>
      <c r="F395" s="343" t="str">
        <f>IF(E395="","",LOOKUP(E395,'Work Programme'!$A$8:$A$207,'Work Programme'!$B$8:$B$207))</f>
        <v/>
      </c>
      <c r="G395" s="159"/>
      <c r="H395" s="150"/>
      <c r="I395" s="150"/>
      <c r="J395" s="150"/>
      <c r="K395" s="150"/>
      <c r="L395" s="150"/>
      <c r="M395" s="150"/>
      <c r="N395" s="430"/>
      <c r="O395" s="431"/>
      <c r="P395" s="431"/>
      <c r="Q395" s="160"/>
      <c r="R395" s="160"/>
      <c r="S395" s="160"/>
      <c r="T395" s="255" t="str">
        <f t="shared" si="94"/>
        <v/>
      </c>
      <c r="U395" s="152"/>
      <c r="V395" s="154"/>
      <c r="W395" s="254" t="str">
        <f>IF(V395="","",VLOOKUP(V395,'Overview - Financial Statement'!$A$46:$B$60,2,FALSE))</f>
        <v/>
      </c>
      <c r="X395" s="255" t="str">
        <f t="shared" si="95"/>
        <v/>
      </c>
      <c r="Y395" s="153"/>
      <c r="Z395" s="238">
        <f t="shared" si="96"/>
        <v>0</v>
      </c>
      <c r="AA395" s="193" t="s">
        <v>44</v>
      </c>
      <c r="AB395" s="173"/>
      <c r="AC395" s="193" t="str">
        <f t="shared" si="97"/>
        <v/>
      </c>
      <c r="AD395" s="187" t="str">
        <f t="shared" si="98"/>
        <v/>
      </c>
      <c r="AE395" s="187" t="str">
        <f>IF(S395&gt;0,(VLOOKUP(N395,ISO!$B$4:$D$43,3,FALSE)),"")</f>
        <v/>
      </c>
      <c r="AF395" s="187" t="str">
        <f t="shared" si="99"/>
        <v/>
      </c>
      <c r="AG395" s="187" t="str">
        <f>IF(R395&gt;0,(VLOOKUP(N395,ISO!$B$4:$D$43,2,FALSE)),"")</f>
        <v/>
      </c>
      <c r="AH395" s="193" t="str">
        <f t="shared" si="100"/>
        <v/>
      </c>
      <c r="AI395" s="397" t="str">
        <f t="shared" si="101"/>
        <v/>
      </c>
      <c r="AJ395" s="257" t="str">
        <f t="shared" si="102"/>
        <v/>
      </c>
      <c r="AK395" s="257" t="str">
        <f t="shared" si="103"/>
        <v/>
      </c>
      <c r="AL395" s="193" t="str">
        <f t="shared" si="104"/>
        <v>CHECK DATES</v>
      </c>
      <c r="AM395" s="257" t="str">
        <f t="shared" si="105"/>
        <v/>
      </c>
      <c r="AN395" s="288">
        <f t="shared" si="106"/>
        <v>0</v>
      </c>
      <c r="AO395" s="286">
        <v>0</v>
      </c>
      <c r="AP395" s="257">
        <f t="shared" si="107"/>
        <v>0</v>
      </c>
      <c r="AQ395" s="257" t="str">
        <f t="shared" si="108"/>
        <v/>
      </c>
      <c r="AR395" s="257">
        <f t="shared" si="109"/>
        <v>0</v>
      </c>
    </row>
    <row r="396" spans="1:44" x14ac:dyDescent="0.3">
      <c r="A396" s="287">
        <v>383</v>
      </c>
      <c r="B396" s="150"/>
      <c r="C396" s="152"/>
      <c r="D396" s="159"/>
      <c r="E396" s="337"/>
      <c r="F396" s="343" t="str">
        <f>IF(E396="","",LOOKUP(E396,'Work Programme'!$A$8:$A$207,'Work Programme'!$B$8:$B$207))</f>
        <v/>
      </c>
      <c r="G396" s="159"/>
      <c r="H396" s="150"/>
      <c r="I396" s="150"/>
      <c r="J396" s="150"/>
      <c r="K396" s="150"/>
      <c r="L396" s="150"/>
      <c r="M396" s="150"/>
      <c r="N396" s="430"/>
      <c r="O396" s="431"/>
      <c r="P396" s="431"/>
      <c r="Q396" s="160"/>
      <c r="R396" s="160"/>
      <c r="S396" s="160"/>
      <c r="T396" s="255" t="str">
        <f t="shared" si="94"/>
        <v/>
      </c>
      <c r="U396" s="152"/>
      <c r="V396" s="154"/>
      <c r="W396" s="254" t="str">
        <f>IF(V396="","",VLOOKUP(V396,'Overview - Financial Statement'!$A$46:$B$60,2,FALSE))</f>
        <v/>
      </c>
      <c r="X396" s="255" t="str">
        <f t="shared" si="95"/>
        <v/>
      </c>
      <c r="Y396" s="153"/>
      <c r="Z396" s="238">
        <f t="shared" si="96"/>
        <v>0</v>
      </c>
      <c r="AA396" s="193" t="s">
        <v>44</v>
      </c>
      <c r="AB396" s="173"/>
      <c r="AC396" s="193" t="str">
        <f t="shared" si="97"/>
        <v/>
      </c>
      <c r="AD396" s="187" t="str">
        <f t="shared" si="98"/>
        <v/>
      </c>
      <c r="AE396" s="187" t="str">
        <f>IF(S396&gt;0,(VLOOKUP(N396,ISO!$B$4:$D$43,3,FALSE)),"")</f>
        <v/>
      </c>
      <c r="AF396" s="187" t="str">
        <f t="shared" si="99"/>
        <v/>
      </c>
      <c r="AG396" s="187" t="str">
        <f>IF(R396&gt;0,(VLOOKUP(N396,ISO!$B$4:$D$43,2,FALSE)),"")</f>
        <v/>
      </c>
      <c r="AH396" s="193" t="str">
        <f t="shared" si="100"/>
        <v/>
      </c>
      <c r="AI396" s="397" t="str">
        <f t="shared" si="101"/>
        <v/>
      </c>
      <c r="AJ396" s="257" t="str">
        <f t="shared" si="102"/>
        <v/>
      </c>
      <c r="AK396" s="257" t="str">
        <f t="shared" si="103"/>
        <v/>
      </c>
      <c r="AL396" s="193" t="str">
        <f t="shared" si="104"/>
        <v>CHECK DATES</v>
      </c>
      <c r="AM396" s="257" t="str">
        <f t="shared" si="105"/>
        <v/>
      </c>
      <c r="AN396" s="288">
        <f t="shared" si="106"/>
        <v>0</v>
      </c>
      <c r="AO396" s="286">
        <v>0</v>
      </c>
      <c r="AP396" s="257">
        <f t="shared" si="107"/>
        <v>0</v>
      </c>
      <c r="AQ396" s="257" t="str">
        <f t="shared" si="108"/>
        <v/>
      </c>
      <c r="AR396" s="257">
        <f t="shared" si="109"/>
        <v>0</v>
      </c>
    </row>
    <row r="397" spans="1:44" x14ac:dyDescent="0.3">
      <c r="A397" s="287">
        <v>384</v>
      </c>
      <c r="B397" s="150"/>
      <c r="C397" s="152"/>
      <c r="D397" s="159"/>
      <c r="E397" s="337"/>
      <c r="F397" s="343" t="str">
        <f>IF(E397="","",LOOKUP(E397,'Work Programme'!$A$8:$A$207,'Work Programme'!$B$8:$B$207))</f>
        <v/>
      </c>
      <c r="G397" s="159"/>
      <c r="H397" s="150"/>
      <c r="I397" s="150"/>
      <c r="J397" s="150"/>
      <c r="K397" s="150"/>
      <c r="L397" s="150"/>
      <c r="M397" s="150"/>
      <c r="N397" s="430"/>
      <c r="O397" s="431"/>
      <c r="P397" s="431"/>
      <c r="Q397" s="160"/>
      <c r="R397" s="160"/>
      <c r="S397" s="160"/>
      <c r="T397" s="255" t="str">
        <f t="shared" si="94"/>
        <v/>
      </c>
      <c r="U397" s="152"/>
      <c r="V397" s="154"/>
      <c r="W397" s="254" t="str">
        <f>IF(V397="","",VLOOKUP(V397,'Overview - Financial Statement'!$A$46:$B$60,2,FALSE))</f>
        <v/>
      </c>
      <c r="X397" s="255" t="str">
        <f t="shared" si="95"/>
        <v/>
      </c>
      <c r="Y397" s="153"/>
      <c r="Z397" s="238">
        <f t="shared" si="96"/>
        <v>0</v>
      </c>
      <c r="AA397" s="193" t="s">
        <v>44</v>
      </c>
      <c r="AB397" s="173"/>
      <c r="AC397" s="193" t="str">
        <f t="shared" si="97"/>
        <v/>
      </c>
      <c r="AD397" s="187" t="str">
        <f t="shared" si="98"/>
        <v/>
      </c>
      <c r="AE397" s="187" t="str">
        <f>IF(S397&gt;0,(VLOOKUP(N397,ISO!$B$4:$D$43,3,FALSE)),"")</f>
        <v/>
      </c>
      <c r="AF397" s="187" t="str">
        <f t="shared" si="99"/>
        <v/>
      </c>
      <c r="AG397" s="187" t="str">
        <f>IF(R397&gt;0,(VLOOKUP(N397,ISO!$B$4:$D$43,2,FALSE)),"")</f>
        <v/>
      </c>
      <c r="AH397" s="193" t="str">
        <f t="shared" si="100"/>
        <v/>
      </c>
      <c r="AI397" s="397" t="str">
        <f t="shared" si="101"/>
        <v/>
      </c>
      <c r="AJ397" s="257" t="str">
        <f t="shared" si="102"/>
        <v/>
      </c>
      <c r="AK397" s="257" t="str">
        <f t="shared" si="103"/>
        <v/>
      </c>
      <c r="AL397" s="193" t="str">
        <f t="shared" si="104"/>
        <v>CHECK DATES</v>
      </c>
      <c r="AM397" s="257" t="str">
        <f t="shared" si="105"/>
        <v/>
      </c>
      <c r="AN397" s="288">
        <f t="shared" si="106"/>
        <v>0</v>
      </c>
      <c r="AO397" s="286">
        <v>0</v>
      </c>
      <c r="AP397" s="257">
        <f t="shared" si="107"/>
        <v>0</v>
      </c>
      <c r="AQ397" s="257" t="str">
        <f t="shared" si="108"/>
        <v/>
      </c>
      <c r="AR397" s="257">
        <f t="shared" si="109"/>
        <v>0</v>
      </c>
    </row>
    <row r="398" spans="1:44" x14ac:dyDescent="0.3">
      <c r="A398" s="287">
        <v>385</v>
      </c>
      <c r="B398" s="150"/>
      <c r="C398" s="152"/>
      <c r="D398" s="159"/>
      <c r="E398" s="337"/>
      <c r="F398" s="343" t="str">
        <f>IF(E398="","",LOOKUP(E398,'Work Programme'!$A$8:$A$207,'Work Programme'!$B$8:$B$207))</f>
        <v/>
      </c>
      <c r="G398" s="159"/>
      <c r="H398" s="150"/>
      <c r="I398" s="150"/>
      <c r="J398" s="150"/>
      <c r="K398" s="150"/>
      <c r="L398" s="150"/>
      <c r="M398" s="150"/>
      <c r="N398" s="430"/>
      <c r="O398" s="431"/>
      <c r="P398" s="431"/>
      <c r="Q398" s="160"/>
      <c r="R398" s="160"/>
      <c r="S398" s="160"/>
      <c r="T398" s="255" t="str">
        <f t="shared" si="94"/>
        <v/>
      </c>
      <c r="U398" s="152"/>
      <c r="V398" s="154"/>
      <c r="W398" s="254" t="str">
        <f>IF(V398="","",VLOOKUP(V398,'Overview - Financial Statement'!$A$46:$B$60,2,FALSE))</f>
        <v/>
      </c>
      <c r="X398" s="255" t="str">
        <f t="shared" si="95"/>
        <v/>
      </c>
      <c r="Y398" s="153"/>
      <c r="Z398" s="238">
        <f t="shared" si="96"/>
        <v>0</v>
      </c>
      <c r="AA398" s="193" t="s">
        <v>44</v>
      </c>
      <c r="AB398" s="173"/>
      <c r="AC398" s="193" t="str">
        <f t="shared" si="97"/>
        <v/>
      </c>
      <c r="AD398" s="187" t="str">
        <f t="shared" si="98"/>
        <v/>
      </c>
      <c r="AE398" s="187" t="str">
        <f>IF(S398&gt;0,(VLOOKUP(N398,ISO!$B$4:$D$43,3,FALSE)),"")</f>
        <v/>
      </c>
      <c r="AF398" s="187" t="str">
        <f t="shared" si="99"/>
        <v/>
      </c>
      <c r="AG398" s="187" t="str">
        <f>IF(R398&gt;0,(VLOOKUP(N398,ISO!$B$4:$D$43,2,FALSE)),"")</f>
        <v/>
      </c>
      <c r="AH398" s="193" t="str">
        <f t="shared" si="100"/>
        <v/>
      </c>
      <c r="AI398" s="397" t="str">
        <f t="shared" si="101"/>
        <v/>
      </c>
      <c r="AJ398" s="257" t="str">
        <f t="shared" si="102"/>
        <v/>
      </c>
      <c r="AK398" s="257" t="str">
        <f t="shared" si="103"/>
        <v/>
      </c>
      <c r="AL398" s="193" t="str">
        <f t="shared" si="104"/>
        <v>CHECK DATES</v>
      </c>
      <c r="AM398" s="257" t="str">
        <f t="shared" si="105"/>
        <v/>
      </c>
      <c r="AN398" s="288">
        <f t="shared" si="106"/>
        <v>0</v>
      </c>
      <c r="AO398" s="286">
        <v>0</v>
      </c>
      <c r="AP398" s="257">
        <f t="shared" si="107"/>
        <v>0</v>
      </c>
      <c r="AQ398" s="257" t="str">
        <f t="shared" si="108"/>
        <v/>
      </c>
      <c r="AR398" s="257">
        <f t="shared" si="109"/>
        <v>0</v>
      </c>
    </row>
    <row r="399" spans="1:44" x14ac:dyDescent="0.3">
      <c r="A399" s="287">
        <v>386</v>
      </c>
      <c r="B399" s="150"/>
      <c r="C399" s="152"/>
      <c r="D399" s="159"/>
      <c r="E399" s="337"/>
      <c r="F399" s="343" t="str">
        <f>IF(E399="","",LOOKUP(E399,'Work Programme'!$A$8:$A$207,'Work Programme'!$B$8:$B$207))</f>
        <v/>
      </c>
      <c r="G399" s="159"/>
      <c r="H399" s="150"/>
      <c r="I399" s="150"/>
      <c r="J399" s="150"/>
      <c r="K399" s="150"/>
      <c r="L399" s="150"/>
      <c r="M399" s="150"/>
      <c r="N399" s="430"/>
      <c r="O399" s="431"/>
      <c r="P399" s="431"/>
      <c r="Q399" s="160"/>
      <c r="R399" s="160"/>
      <c r="S399" s="160"/>
      <c r="T399" s="255" t="str">
        <f t="shared" ref="T399:T462" si="110">IF((Q399="")*AND(R399="")*AND(S399=""),"",SUM(Q399:S399))</f>
        <v/>
      </c>
      <c r="U399" s="152"/>
      <c r="V399" s="154"/>
      <c r="W399" s="254" t="str">
        <f>IF(V399="","",VLOOKUP(V399,'Overview - Financial Statement'!$A$46:$B$60,2,FALSE))</f>
        <v/>
      </c>
      <c r="X399" s="255" t="str">
        <f t="shared" ref="X399:X462" si="111">IF(W399="","",T399/W399)</f>
        <v/>
      </c>
      <c r="Y399" s="153"/>
      <c r="Z399" s="238">
        <f t="shared" si="96"/>
        <v>0</v>
      </c>
      <c r="AA399" s="193" t="s">
        <v>44</v>
      </c>
      <c r="AB399" s="173"/>
      <c r="AC399" s="193" t="str">
        <f t="shared" si="97"/>
        <v/>
      </c>
      <c r="AD399" s="187" t="str">
        <f t="shared" si="98"/>
        <v/>
      </c>
      <c r="AE399" s="187" t="str">
        <f>IF(S399&gt;0,(VLOOKUP(N399,ISO!$B$4:$D$43,3,FALSE)),"")</f>
        <v/>
      </c>
      <c r="AF399" s="187" t="str">
        <f t="shared" si="99"/>
        <v/>
      </c>
      <c r="AG399" s="187" t="str">
        <f>IF(R399&gt;0,(VLOOKUP(N399,ISO!$B$4:$D$43,2,FALSE)),"")</f>
        <v/>
      </c>
      <c r="AH399" s="193" t="str">
        <f t="shared" si="100"/>
        <v/>
      </c>
      <c r="AI399" s="397" t="str">
        <f t="shared" si="101"/>
        <v/>
      </c>
      <c r="AJ399" s="257" t="str">
        <f t="shared" si="102"/>
        <v/>
      </c>
      <c r="AK399" s="257" t="str">
        <f t="shared" si="103"/>
        <v/>
      </c>
      <c r="AL399" s="193" t="str">
        <f t="shared" si="104"/>
        <v>CHECK DATES</v>
      </c>
      <c r="AM399" s="257" t="str">
        <f t="shared" si="105"/>
        <v/>
      </c>
      <c r="AN399" s="288">
        <f t="shared" si="106"/>
        <v>0</v>
      </c>
      <c r="AO399" s="286">
        <v>0</v>
      </c>
      <c r="AP399" s="257">
        <f t="shared" si="107"/>
        <v>0</v>
      </c>
      <c r="AQ399" s="257" t="str">
        <f t="shared" si="108"/>
        <v/>
      </c>
      <c r="AR399" s="257">
        <f t="shared" si="109"/>
        <v>0</v>
      </c>
    </row>
    <row r="400" spans="1:44" x14ac:dyDescent="0.3">
      <c r="A400" s="287">
        <v>387</v>
      </c>
      <c r="B400" s="150"/>
      <c r="C400" s="152"/>
      <c r="D400" s="159"/>
      <c r="E400" s="337"/>
      <c r="F400" s="343" t="str">
        <f>IF(E400="","",LOOKUP(E400,'Work Programme'!$A$8:$A$207,'Work Programme'!$B$8:$B$207))</f>
        <v/>
      </c>
      <c r="G400" s="159"/>
      <c r="H400" s="150"/>
      <c r="I400" s="150"/>
      <c r="J400" s="150"/>
      <c r="K400" s="150"/>
      <c r="L400" s="150"/>
      <c r="M400" s="150"/>
      <c r="N400" s="430"/>
      <c r="O400" s="431"/>
      <c r="P400" s="431"/>
      <c r="Q400" s="160"/>
      <c r="R400" s="160"/>
      <c r="S400" s="160"/>
      <c r="T400" s="255" t="str">
        <f t="shared" si="110"/>
        <v/>
      </c>
      <c r="U400" s="152"/>
      <c r="V400" s="154"/>
      <c r="W400" s="254" t="str">
        <f>IF(V400="","",VLOOKUP(V400,'Overview - Financial Statement'!$A$46:$B$60,2,FALSE))</f>
        <v/>
      </c>
      <c r="X400" s="255" t="str">
        <f t="shared" si="111"/>
        <v/>
      </c>
      <c r="Y400" s="153"/>
      <c r="Z400" s="238">
        <f t="shared" ref="Z400:Z463" si="112">IF(Y400="YES",X400,0)</f>
        <v>0</v>
      </c>
      <c r="AA400" s="193" t="s">
        <v>44</v>
      </c>
      <c r="AB400" s="173"/>
      <c r="AC400" s="193" t="str">
        <f t="shared" si="97"/>
        <v/>
      </c>
      <c r="AD400" s="187" t="str">
        <f t="shared" si="98"/>
        <v/>
      </c>
      <c r="AE400" s="187" t="str">
        <f>IF(S400&gt;0,(VLOOKUP(N400,ISO!$B$4:$D$43,3,FALSE)),"")</f>
        <v/>
      </c>
      <c r="AF400" s="187" t="str">
        <f t="shared" si="99"/>
        <v/>
      </c>
      <c r="AG400" s="187" t="str">
        <f>IF(R400&gt;0,(VLOOKUP(N400,ISO!$B$4:$D$43,2,FALSE)),"")</f>
        <v/>
      </c>
      <c r="AH400" s="193" t="str">
        <f t="shared" si="100"/>
        <v/>
      </c>
      <c r="AI400" s="397" t="str">
        <f t="shared" si="101"/>
        <v/>
      </c>
      <c r="AJ400" s="257" t="str">
        <f t="shared" si="102"/>
        <v/>
      </c>
      <c r="AK400" s="257" t="str">
        <f t="shared" si="103"/>
        <v/>
      </c>
      <c r="AL400" s="193" t="str">
        <f t="shared" si="104"/>
        <v>CHECK DATES</v>
      </c>
      <c r="AM400" s="257" t="str">
        <f t="shared" si="105"/>
        <v/>
      </c>
      <c r="AN400" s="288">
        <f t="shared" si="106"/>
        <v>0</v>
      </c>
      <c r="AO400" s="286">
        <v>0</v>
      </c>
      <c r="AP400" s="257">
        <f t="shared" si="107"/>
        <v>0</v>
      </c>
      <c r="AQ400" s="257" t="str">
        <f t="shared" si="108"/>
        <v/>
      </c>
      <c r="AR400" s="257">
        <f t="shared" si="109"/>
        <v>0</v>
      </c>
    </row>
    <row r="401" spans="1:44" x14ac:dyDescent="0.3">
      <c r="A401" s="287">
        <v>388</v>
      </c>
      <c r="B401" s="150"/>
      <c r="C401" s="152"/>
      <c r="D401" s="159"/>
      <c r="E401" s="337"/>
      <c r="F401" s="343" t="str">
        <f>IF(E401="","",LOOKUP(E401,'Work Programme'!$A$8:$A$207,'Work Programme'!$B$8:$B$207))</f>
        <v/>
      </c>
      <c r="G401" s="159"/>
      <c r="H401" s="150"/>
      <c r="I401" s="150"/>
      <c r="J401" s="150"/>
      <c r="K401" s="150"/>
      <c r="L401" s="150"/>
      <c r="M401" s="150"/>
      <c r="N401" s="430"/>
      <c r="O401" s="431"/>
      <c r="P401" s="431"/>
      <c r="Q401" s="160"/>
      <c r="R401" s="160"/>
      <c r="S401" s="160"/>
      <c r="T401" s="255" t="str">
        <f t="shared" si="110"/>
        <v/>
      </c>
      <c r="U401" s="152"/>
      <c r="V401" s="154"/>
      <c r="W401" s="254" t="str">
        <f>IF(V401="","",VLOOKUP(V401,'Overview - Financial Statement'!$A$46:$B$60,2,FALSE))</f>
        <v/>
      </c>
      <c r="X401" s="255" t="str">
        <f t="shared" si="111"/>
        <v/>
      </c>
      <c r="Y401" s="153"/>
      <c r="Z401" s="238">
        <f t="shared" si="112"/>
        <v>0</v>
      </c>
      <c r="AA401" s="193" t="s">
        <v>44</v>
      </c>
      <c r="AB401" s="173"/>
      <c r="AC401" s="193" t="str">
        <f t="shared" si="97"/>
        <v/>
      </c>
      <c r="AD401" s="187" t="str">
        <f t="shared" si="98"/>
        <v/>
      </c>
      <c r="AE401" s="187" t="str">
        <f>IF(S401&gt;0,(VLOOKUP(N401,ISO!$B$4:$D$43,3,FALSE)),"")</f>
        <v/>
      </c>
      <c r="AF401" s="187" t="str">
        <f t="shared" si="99"/>
        <v/>
      </c>
      <c r="AG401" s="187" t="str">
        <f>IF(R401&gt;0,(VLOOKUP(N401,ISO!$B$4:$D$43,2,FALSE)),"")</f>
        <v/>
      </c>
      <c r="AH401" s="193" t="str">
        <f t="shared" si="100"/>
        <v/>
      </c>
      <c r="AI401" s="397" t="str">
        <f t="shared" si="101"/>
        <v/>
      </c>
      <c r="AJ401" s="257" t="str">
        <f t="shared" si="102"/>
        <v/>
      </c>
      <c r="AK401" s="257" t="str">
        <f t="shared" si="103"/>
        <v/>
      </c>
      <c r="AL401" s="193" t="str">
        <f t="shared" si="104"/>
        <v>CHECK DATES</v>
      </c>
      <c r="AM401" s="257" t="str">
        <f t="shared" si="105"/>
        <v/>
      </c>
      <c r="AN401" s="288">
        <f t="shared" si="106"/>
        <v>0</v>
      </c>
      <c r="AO401" s="286">
        <v>0</v>
      </c>
      <c r="AP401" s="257">
        <f t="shared" si="107"/>
        <v>0</v>
      </c>
      <c r="AQ401" s="257" t="str">
        <f t="shared" si="108"/>
        <v/>
      </c>
      <c r="AR401" s="257">
        <f t="shared" si="109"/>
        <v>0</v>
      </c>
    </row>
    <row r="402" spans="1:44" x14ac:dyDescent="0.3">
      <c r="A402" s="287">
        <v>389</v>
      </c>
      <c r="B402" s="150"/>
      <c r="C402" s="152"/>
      <c r="D402" s="159"/>
      <c r="E402" s="337"/>
      <c r="F402" s="343" t="str">
        <f>IF(E402="","",LOOKUP(E402,'Work Programme'!$A$8:$A$207,'Work Programme'!$B$8:$B$207))</f>
        <v/>
      </c>
      <c r="G402" s="159"/>
      <c r="H402" s="150"/>
      <c r="I402" s="150"/>
      <c r="J402" s="150"/>
      <c r="K402" s="150"/>
      <c r="L402" s="150"/>
      <c r="M402" s="150"/>
      <c r="N402" s="430"/>
      <c r="O402" s="431"/>
      <c r="P402" s="431"/>
      <c r="Q402" s="160"/>
      <c r="R402" s="160"/>
      <c r="S402" s="160"/>
      <c r="T402" s="255" t="str">
        <f t="shared" si="110"/>
        <v/>
      </c>
      <c r="U402" s="152"/>
      <c r="V402" s="154"/>
      <c r="W402" s="254" t="str">
        <f>IF(V402="","",VLOOKUP(V402,'Overview - Financial Statement'!$A$46:$B$60,2,FALSE))</f>
        <v/>
      </c>
      <c r="X402" s="255" t="str">
        <f t="shared" si="111"/>
        <v/>
      </c>
      <c r="Y402" s="153"/>
      <c r="Z402" s="238">
        <f t="shared" si="112"/>
        <v>0</v>
      </c>
      <c r="AA402" s="193" t="s">
        <v>44</v>
      </c>
      <c r="AB402" s="173"/>
      <c r="AC402" s="193" t="str">
        <f t="shared" ref="AC402:AC465" si="113">IF(V402="","",(IF(OR(C402&lt;=($H$4-1),C402&gt;=($J$4+1),D402&lt;=($H$4-1),D402&gt;=($J$4+1)),"CHECK DATES","OK")))</f>
        <v/>
      </c>
      <c r="AD402" s="187" t="str">
        <f t="shared" ref="AD402:AD465" si="114">IF(S402&gt;0,S402/(O402+0.5)/P402/AI402,"")</f>
        <v/>
      </c>
      <c r="AE402" s="187" t="str">
        <f>IF(S402&gt;0,(VLOOKUP(N402,ISO!$B$4:$D$43,3,FALSE)),"")</f>
        <v/>
      </c>
      <c r="AF402" s="187" t="str">
        <f t="shared" ref="AF402:AF465" si="115">IF(R402&gt;0,R402/O402/P402/AI402,"")</f>
        <v/>
      </c>
      <c r="AG402" s="187" t="str">
        <f>IF(R402&gt;0,(VLOOKUP(N402,ISO!$B$4:$D$43,2,FALSE)),"")</f>
        <v/>
      </c>
      <c r="AH402" s="193" t="str">
        <f t="shared" ref="AH402:AH465" si="116">IF(V402="","",V402)</f>
        <v/>
      </c>
      <c r="AI402" s="397" t="str">
        <f t="shared" ref="AI402:AI465" si="117">IF(V402="","",IF(HLOOKUP(V402,$AB$4:$AP$5,2,FALSE)="",W402,IF(W402&lt;&gt;HLOOKUP(V402,$AB$4:$AP$5,2,FALSE),HLOOKUP(V402,$AB$4:$AP$5,2,FALSE),W402)))</f>
        <v/>
      </c>
      <c r="AJ402" s="257" t="str">
        <f t="shared" ref="AJ402:AJ465" si="118">IF(W402="","",IF(AI402=1,X402,T402/AI402))</f>
        <v/>
      </c>
      <c r="AK402" s="257" t="str">
        <f t="shared" ref="AK402:AK465" si="119">IF(AJ402="","",IF(AI402=1,0,AJ402-X402))</f>
        <v/>
      </c>
      <c r="AL402" s="193" t="str">
        <f t="shared" ref="AL402:AL465" si="120">IF(X402=0,"",(IF(U402="","CHECK DATES","OK")))</f>
        <v>CHECK DATES</v>
      </c>
      <c r="AM402" s="257" t="str">
        <f t="shared" ref="AM402:AM465" si="121">IF(OR(AA402="NO",AC402="CHECK DATES",AL402="CHECK DATES"),AJ402,"")</f>
        <v/>
      </c>
      <c r="AN402" s="288">
        <f t="shared" ref="AN402:AN465" si="122">IF(AA402="NO","",IF(AD402&gt;AE402,(AD402-AE402)*O402,0)+IF(AF402&gt;AG402,(AF402-AG402)*O402,0))</f>
        <v>0</v>
      </c>
      <c r="AO402" s="286">
        <v>0</v>
      </c>
      <c r="AP402" s="257">
        <f t="shared" ref="AP402:AP465" si="123">IF(OR(AA402="NO",AM402&gt;0,AN402&gt;0,AO402&gt;0)*(AND(OR(Y402="NO",Y402=""))),SUM(AM402:AO402),"")</f>
        <v>0</v>
      </c>
      <c r="AQ402" s="257" t="str">
        <f t="shared" ref="AQ402:AQ465" si="124">IF(OR(AA402="NO",AM402&gt;0,AN402&gt;0)*(AND(OR(Y402="YES"))),SUM(AM402:AN402),"")</f>
        <v/>
      </c>
      <c r="AR402" s="257">
        <f t="shared" ref="AR402:AR465" si="125">IF(Y402="YES",AJ402,0)</f>
        <v>0</v>
      </c>
    </row>
    <row r="403" spans="1:44" x14ac:dyDescent="0.3">
      <c r="A403" s="287">
        <v>390</v>
      </c>
      <c r="B403" s="150"/>
      <c r="C403" s="152"/>
      <c r="D403" s="159"/>
      <c r="E403" s="337"/>
      <c r="F403" s="343" t="str">
        <f>IF(E403="","",LOOKUP(E403,'Work Programme'!$A$8:$A$207,'Work Programme'!$B$8:$B$207))</f>
        <v/>
      </c>
      <c r="G403" s="159"/>
      <c r="H403" s="150"/>
      <c r="I403" s="150"/>
      <c r="J403" s="150"/>
      <c r="K403" s="150"/>
      <c r="L403" s="150"/>
      <c r="M403" s="150"/>
      <c r="N403" s="430"/>
      <c r="O403" s="431"/>
      <c r="P403" s="431"/>
      <c r="Q403" s="160"/>
      <c r="R403" s="160"/>
      <c r="S403" s="160"/>
      <c r="T403" s="255" t="str">
        <f t="shared" si="110"/>
        <v/>
      </c>
      <c r="U403" s="152"/>
      <c r="V403" s="154"/>
      <c r="W403" s="254" t="str">
        <f>IF(V403="","",VLOOKUP(V403,'Overview - Financial Statement'!$A$46:$B$60,2,FALSE))</f>
        <v/>
      </c>
      <c r="X403" s="255" t="str">
        <f t="shared" si="111"/>
        <v/>
      </c>
      <c r="Y403" s="153"/>
      <c r="Z403" s="238">
        <f t="shared" si="112"/>
        <v>0</v>
      </c>
      <c r="AA403" s="193" t="s">
        <v>44</v>
      </c>
      <c r="AB403" s="173"/>
      <c r="AC403" s="193" t="str">
        <f t="shared" si="113"/>
        <v/>
      </c>
      <c r="AD403" s="187" t="str">
        <f t="shared" si="114"/>
        <v/>
      </c>
      <c r="AE403" s="187" t="str">
        <f>IF(S403&gt;0,(VLOOKUP(N403,ISO!$B$4:$D$43,3,FALSE)),"")</f>
        <v/>
      </c>
      <c r="AF403" s="187" t="str">
        <f t="shared" si="115"/>
        <v/>
      </c>
      <c r="AG403" s="187" t="str">
        <f>IF(R403&gt;0,(VLOOKUP(N403,ISO!$B$4:$D$43,2,FALSE)),"")</f>
        <v/>
      </c>
      <c r="AH403" s="193" t="str">
        <f t="shared" si="116"/>
        <v/>
      </c>
      <c r="AI403" s="397" t="str">
        <f t="shared" si="117"/>
        <v/>
      </c>
      <c r="AJ403" s="257" t="str">
        <f t="shared" si="118"/>
        <v/>
      </c>
      <c r="AK403" s="257" t="str">
        <f t="shared" si="119"/>
        <v/>
      </c>
      <c r="AL403" s="193" t="str">
        <f t="shared" si="120"/>
        <v>CHECK DATES</v>
      </c>
      <c r="AM403" s="257" t="str">
        <f t="shared" si="121"/>
        <v/>
      </c>
      <c r="AN403" s="288">
        <f t="shared" si="122"/>
        <v>0</v>
      </c>
      <c r="AO403" s="286">
        <v>0</v>
      </c>
      <c r="AP403" s="257">
        <f t="shared" si="123"/>
        <v>0</v>
      </c>
      <c r="AQ403" s="257" t="str">
        <f t="shared" si="124"/>
        <v/>
      </c>
      <c r="AR403" s="257">
        <f t="shared" si="125"/>
        <v>0</v>
      </c>
    </row>
    <row r="404" spans="1:44" x14ac:dyDescent="0.3">
      <c r="A404" s="287">
        <v>391</v>
      </c>
      <c r="B404" s="150"/>
      <c r="C404" s="152"/>
      <c r="D404" s="159"/>
      <c r="E404" s="337"/>
      <c r="F404" s="343" t="str">
        <f>IF(E404="","",LOOKUP(E404,'Work Programme'!$A$8:$A$207,'Work Programme'!$B$8:$B$207))</f>
        <v/>
      </c>
      <c r="G404" s="159"/>
      <c r="H404" s="150"/>
      <c r="I404" s="150"/>
      <c r="J404" s="150"/>
      <c r="K404" s="150"/>
      <c r="L404" s="150"/>
      <c r="M404" s="150"/>
      <c r="N404" s="430"/>
      <c r="O404" s="431"/>
      <c r="P404" s="431"/>
      <c r="Q404" s="160"/>
      <c r="R404" s="160"/>
      <c r="S404" s="160"/>
      <c r="T404" s="255" t="str">
        <f t="shared" si="110"/>
        <v/>
      </c>
      <c r="U404" s="152"/>
      <c r="V404" s="154"/>
      <c r="W404" s="254" t="str">
        <f>IF(V404="","",VLOOKUP(V404,'Overview - Financial Statement'!$A$46:$B$60,2,FALSE))</f>
        <v/>
      </c>
      <c r="X404" s="255" t="str">
        <f t="shared" si="111"/>
        <v/>
      </c>
      <c r="Y404" s="153"/>
      <c r="Z404" s="238">
        <f t="shared" si="112"/>
        <v>0</v>
      </c>
      <c r="AA404" s="193" t="s">
        <v>44</v>
      </c>
      <c r="AB404" s="173"/>
      <c r="AC404" s="193" t="str">
        <f t="shared" si="113"/>
        <v/>
      </c>
      <c r="AD404" s="187" t="str">
        <f t="shared" si="114"/>
        <v/>
      </c>
      <c r="AE404" s="187" t="str">
        <f>IF(S404&gt;0,(VLOOKUP(N404,ISO!$B$4:$D$43,3,FALSE)),"")</f>
        <v/>
      </c>
      <c r="AF404" s="187" t="str">
        <f t="shared" si="115"/>
        <v/>
      </c>
      <c r="AG404" s="187" t="str">
        <f>IF(R404&gt;0,(VLOOKUP(N404,ISO!$B$4:$D$43,2,FALSE)),"")</f>
        <v/>
      </c>
      <c r="AH404" s="193" t="str">
        <f t="shared" si="116"/>
        <v/>
      </c>
      <c r="AI404" s="397" t="str">
        <f t="shared" si="117"/>
        <v/>
      </c>
      <c r="AJ404" s="257" t="str">
        <f t="shared" si="118"/>
        <v/>
      </c>
      <c r="AK404" s="257" t="str">
        <f t="shared" si="119"/>
        <v/>
      </c>
      <c r="AL404" s="193" t="str">
        <f t="shared" si="120"/>
        <v>CHECK DATES</v>
      </c>
      <c r="AM404" s="257" t="str">
        <f t="shared" si="121"/>
        <v/>
      </c>
      <c r="AN404" s="288">
        <f t="shared" si="122"/>
        <v>0</v>
      </c>
      <c r="AO404" s="286">
        <v>0</v>
      </c>
      <c r="AP404" s="257">
        <f t="shared" si="123"/>
        <v>0</v>
      </c>
      <c r="AQ404" s="257" t="str">
        <f t="shared" si="124"/>
        <v/>
      </c>
      <c r="AR404" s="257">
        <f t="shared" si="125"/>
        <v>0</v>
      </c>
    </row>
    <row r="405" spans="1:44" x14ac:dyDescent="0.3">
      <c r="A405" s="287">
        <v>392</v>
      </c>
      <c r="B405" s="150"/>
      <c r="C405" s="152"/>
      <c r="D405" s="159"/>
      <c r="E405" s="337"/>
      <c r="F405" s="343" t="str">
        <f>IF(E405="","",LOOKUP(E405,'Work Programme'!$A$8:$A$207,'Work Programme'!$B$8:$B$207))</f>
        <v/>
      </c>
      <c r="G405" s="159"/>
      <c r="H405" s="150"/>
      <c r="I405" s="150"/>
      <c r="J405" s="150"/>
      <c r="K405" s="150"/>
      <c r="L405" s="150"/>
      <c r="M405" s="150"/>
      <c r="N405" s="430"/>
      <c r="O405" s="431"/>
      <c r="P405" s="431"/>
      <c r="Q405" s="160"/>
      <c r="R405" s="160"/>
      <c r="S405" s="160"/>
      <c r="T405" s="255" t="str">
        <f t="shared" si="110"/>
        <v/>
      </c>
      <c r="U405" s="152"/>
      <c r="V405" s="154"/>
      <c r="W405" s="254" t="str">
        <f>IF(V405="","",VLOOKUP(V405,'Overview - Financial Statement'!$A$46:$B$60,2,FALSE))</f>
        <v/>
      </c>
      <c r="X405" s="255" t="str">
        <f t="shared" si="111"/>
        <v/>
      </c>
      <c r="Y405" s="153"/>
      <c r="Z405" s="238">
        <f t="shared" si="112"/>
        <v>0</v>
      </c>
      <c r="AA405" s="193" t="s">
        <v>44</v>
      </c>
      <c r="AB405" s="173"/>
      <c r="AC405" s="193" t="str">
        <f t="shared" si="113"/>
        <v/>
      </c>
      <c r="AD405" s="187" t="str">
        <f t="shared" si="114"/>
        <v/>
      </c>
      <c r="AE405" s="187" t="str">
        <f>IF(S405&gt;0,(VLOOKUP(N405,ISO!$B$4:$D$43,3,FALSE)),"")</f>
        <v/>
      </c>
      <c r="AF405" s="187" t="str">
        <f t="shared" si="115"/>
        <v/>
      </c>
      <c r="AG405" s="187" t="str">
        <f>IF(R405&gt;0,(VLOOKUP(N405,ISO!$B$4:$D$43,2,FALSE)),"")</f>
        <v/>
      </c>
      <c r="AH405" s="193" t="str">
        <f t="shared" si="116"/>
        <v/>
      </c>
      <c r="AI405" s="397" t="str">
        <f t="shared" si="117"/>
        <v/>
      </c>
      <c r="AJ405" s="257" t="str">
        <f t="shared" si="118"/>
        <v/>
      </c>
      <c r="AK405" s="257" t="str">
        <f t="shared" si="119"/>
        <v/>
      </c>
      <c r="AL405" s="193" t="str">
        <f t="shared" si="120"/>
        <v>CHECK DATES</v>
      </c>
      <c r="AM405" s="257" t="str">
        <f t="shared" si="121"/>
        <v/>
      </c>
      <c r="AN405" s="288">
        <f t="shared" si="122"/>
        <v>0</v>
      </c>
      <c r="AO405" s="286">
        <v>0</v>
      </c>
      <c r="AP405" s="257">
        <f t="shared" si="123"/>
        <v>0</v>
      </c>
      <c r="AQ405" s="257" t="str">
        <f t="shared" si="124"/>
        <v/>
      </c>
      <c r="AR405" s="257">
        <f t="shared" si="125"/>
        <v>0</v>
      </c>
    </row>
    <row r="406" spans="1:44" x14ac:dyDescent="0.3">
      <c r="A406" s="287">
        <v>393</v>
      </c>
      <c r="B406" s="150"/>
      <c r="C406" s="152"/>
      <c r="D406" s="159"/>
      <c r="E406" s="337"/>
      <c r="F406" s="343" t="str">
        <f>IF(E406="","",LOOKUP(E406,'Work Programme'!$A$8:$A$207,'Work Programme'!$B$8:$B$207))</f>
        <v/>
      </c>
      <c r="G406" s="159"/>
      <c r="H406" s="150"/>
      <c r="I406" s="150"/>
      <c r="J406" s="150"/>
      <c r="K406" s="150"/>
      <c r="L406" s="150"/>
      <c r="M406" s="150"/>
      <c r="N406" s="430"/>
      <c r="O406" s="431"/>
      <c r="P406" s="431"/>
      <c r="Q406" s="160"/>
      <c r="R406" s="160"/>
      <c r="S406" s="160"/>
      <c r="T406" s="255" t="str">
        <f t="shared" si="110"/>
        <v/>
      </c>
      <c r="U406" s="152"/>
      <c r="V406" s="154"/>
      <c r="W406" s="254" t="str">
        <f>IF(V406="","",VLOOKUP(V406,'Overview - Financial Statement'!$A$46:$B$60,2,FALSE))</f>
        <v/>
      </c>
      <c r="X406" s="255" t="str">
        <f t="shared" si="111"/>
        <v/>
      </c>
      <c r="Y406" s="153"/>
      <c r="Z406" s="238">
        <f t="shared" si="112"/>
        <v>0</v>
      </c>
      <c r="AA406" s="193" t="s">
        <v>44</v>
      </c>
      <c r="AB406" s="173"/>
      <c r="AC406" s="193" t="str">
        <f t="shared" si="113"/>
        <v/>
      </c>
      <c r="AD406" s="187" t="str">
        <f t="shared" si="114"/>
        <v/>
      </c>
      <c r="AE406" s="187" t="str">
        <f>IF(S406&gt;0,(VLOOKUP(N406,ISO!$B$4:$D$43,3,FALSE)),"")</f>
        <v/>
      </c>
      <c r="AF406" s="187" t="str">
        <f t="shared" si="115"/>
        <v/>
      </c>
      <c r="AG406" s="187" t="str">
        <f>IF(R406&gt;0,(VLOOKUP(N406,ISO!$B$4:$D$43,2,FALSE)),"")</f>
        <v/>
      </c>
      <c r="AH406" s="193" t="str">
        <f t="shared" si="116"/>
        <v/>
      </c>
      <c r="AI406" s="397" t="str">
        <f t="shared" si="117"/>
        <v/>
      </c>
      <c r="AJ406" s="257" t="str">
        <f t="shared" si="118"/>
        <v/>
      </c>
      <c r="AK406" s="257" t="str">
        <f t="shared" si="119"/>
        <v/>
      </c>
      <c r="AL406" s="193" t="str">
        <f t="shared" si="120"/>
        <v>CHECK DATES</v>
      </c>
      <c r="AM406" s="257" t="str">
        <f t="shared" si="121"/>
        <v/>
      </c>
      <c r="AN406" s="288">
        <f t="shared" si="122"/>
        <v>0</v>
      </c>
      <c r="AO406" s="286">
        <v>0</v>
      </c>
      <c r="AP406" s="257">
        <f t="shared" si="123"/>
        <v>0</v>
      </c>
      <c r="AQ406" s="257" t="str">
        <f t="shared" si="124"/>
        <v/>
      </c>
      <c r="AR406" s="257">
        <f t="shared" si="125"/>
        <v>0</v>
      </c>
    </row>
    <row r="407" spans="1:44" x14ac:dyDescent="0.3">
      <c r="A407" s="287">
        <v>394</v>
      </c>
      <c r="B407" s="150"/>
      <c r="C407" s="152"/>
      <c r="D407" s="159"/>
      <c r="E407" s="337"/>
      <c r="F407" s="343" t="str">
        <f>IF(E407="","",LOOKUP(E407,'Work Programme'!$A$8:$A$207,'Work Programme'!$B$8:$B$207))</f>
        <v/>
      </c>
      <c r="G407" s="159"/>
      <c r="H407" s="150"/>
      <c r="I407" s="150"/>
      <c r="J407" s="150"/>
      <c r="K407" s="150"/>
      <c r="L407" s="150"/>
      <c r="M407" s="150"/>
      <c r="N407" s="430"/>
      <c r="O407" s="431"/>
      <c r="P407" s="431"/>
      <c r="Q407" s="160"/>
      <c r="R407" s="160"/>
      <c r="S407" s="160"/>
      <c r="T407" s="255" t="str">
        <f t="shared" si="110"/>
        <v/>
      </c>
      <c r="U407" s="152"/>
      <c r="V407" s="154"/>
      <c r="W407" s="254" t="str">
        <f>IF(V407="","",VLOOKUP(V407,'Overview - Financial Statement'!$A$46:$B$60,2,FALSE))</f>
        <v/>
      </c>
      <c r="X407" s="255" t="str">
        <f t="shared" si="111"/>
        <v/>
      </c>
      <c r="Y407" s="153"/>
      <c r="Z407" s="238">
        <f t="shared" si="112"/>
        <v>0</v>
      </c>
      <c r="AA407" s="193" t="s">
        <v>44</v>
      </c>
      <c r="AB407" s="173"/>
      <c r="AC407" s="193" t="str">
        <f t="shared" si="113"/>
        <v/>
      </c>
      <c r="AD407" s="187" t="str">
        <f t="shared" si="114"/>
        <v/>
      </c>
      <c r="AE407" s="187" t="str">
        <f>IF(S407&gt;0,(VLOOKUP(N407,ISO!$B$4:$D$43,3,FALSE)),"")</f>
        <v/>
      </c>
      <c r="AF407" s="187" t="str">
        <f t="shared" si="115"/>
        <v/>
      </c>
      <c r="AG407" s="187" t="str">
        <f>IF(R407&gt;0,(VLOOKUP(N407,ISO!$B$4:$D$43,2,FALSE)),"")</f>
        <v/>
      </c>
      <c r="AH407" s="193" t="str">
        <f t="shared" si="116"/>
        <v/>
      </c>
      <c r="AI407" s="397" t="str">
        <f t="shared" si="117"/>
        <v/>
      </c>
      <c r="AJ407" s="257" t="str">
        <f t="shared" si="118"/>
        <v/>
      </c>
      <c r="AK407" s="257" t="str">
        <f t="shared" si="119"/>
        <v/>
      </c>
      <c r="AL407" s="193" t="str">
        <f t="shared" si="120"/>
        <v>CHECK DATES</v>
      </c>
      <c r="AM407" s="257" t="str">
        <f t="shared" si="121"/>
        <v/>
      </c>
      <c r="AN407" s="288">
        <f t="shared" si="122"/>
        <v>0</v>
      </c>
      <c r="AO407" s="286">
        <v>0</v>
      </c>
      <c r="AP407" s="257">
        <f t="shared" si="123"/>
        <v>0</v>
      </c>
      <c r="AQ407" s="257" t="str">
        <f t="shared" si="124"/>
        <v/>
      </c>
      <c r="AR407" s="257">
        <f t="shared" si="125"/>
        <v>0</v>
      </c>
    </row>
    <row r="408" spans="1:44" x14ac:dyDescent="0.3">
      <c r="A408" s="287">
        <v>395</v>
      </c>
      <c r="B408" s="150"/>
      <c r="C408" s="152"/>
      <c r="D408" s="159"/>
      <c r="E408" s="337"/>
      <c r="F408" s="343" t="str">
        <f>IF(E408="","",LOOKUP(E408,'Work Programme'!$A$8:$A$207,'Work Programme'!$B$8:$B$207))</f>
        <v/>
      </c>
      <c r="G408" s="159"/>
      <c r="H408" s="150"/>
      <c r="I408" s="150"/>
      <c r="J408" s="150"/>
      <c r="K408" s="150"/>
      <c r="L408" s="150"/>
      <c r="M408" s="150"/>
      <c r="N408" s="430"/>
      <c r="O408" s="431"/>
      <c r="P408" s="431"/>
      <c r="Q408" s="160"/>
      <c r="R408" s="160"/>
      <c r="S408" s="160"/>
      <c r="T408" s="255" t="str">
        <f t="shared" si="110"/>
        <v/>
      </c>
      <c r="U408" s="152"/>
      <c r="V408" s="154"/>
      <c r="W408" s="254" t="str">
        <f>IF(V408="","",VLOOKUP(V408,'Overview - Financial Statement'!$A$46:$B$60,2,FALSE))</f>
        <v/>
      </c>
      <c r="X408" s="255" t="str">
        <f t="shared" si="111"/>
        <v/>
      </c>
      <c r="Y408" s="153"/>
      <c r="Z408" s="238">
        <f t="shared" si="112"/>
        <v>0</v>
      </c>
      <c r="AA408" s="193" t="s">
        <v>44</v>
      </c>
      <c r="AB408" s="173"/>
      <c r="AC408" s="193" t="str">
        <f t="shared" si="113"/>
        <v/>
      </c>
      <c r="AD408" s="187" t="str">
        <f t="shared" si="114"/>
        <v/>
      </c>
      <c r="AE408" s="187" t="str">
        <f>IF(S408&gt;0,(VLOOKUP(N408,ISO!$B$4:$D$43,3,FALSE)),"")</f>
        <v/>
      </c>
      <c r="AF408" s="187" t="str">
        <f t="shared" si="115"/>
        <v/>
      </c>
      <c r="AG408" s="187" t="str">
        <f>IF(R408&gt;0,(VLOOKUP(N408,ISO!$B$4:$D$43,2,FALSE)),"")</f>
        <v/>
      </c>
      <c r="AH408" s="193" t="str">
        <f t="shared" si="116"/>
        <v/>
      </c>
      <c r="AI408" s="397" t="str">
        <f t="shared" si="117"/>
        <v/>
      </c>
      <c r="AJ408" s="257" t="str">
        <f t="shared" si="118"/>
        <v/>
      </c>
      <c r="AK408" s="257" t="str">
        <f t="shared" si="119"/>
        <v/>
      </c>
      <c r="AL408" s="193" t="str">
        <f t="shared" si="120"/>
        <v>CHECK DATES</v>
      </c>
      <c r="AM408" s="257" t="str">
        <f t="shared" si="121"/>
        <v/>
      </c>
      <c r="AN408" s="288">
        <f t="shared" si="122"/>
        <v>0</v>
      </c>
      <c r="AO408" s="286">
        <v>0</v>
      </c>
      <c r="AP408" s="257">
        <f t="shared" si="123"/>
        <v>0</v>
      </c>
      <c r="AQ408" s="257" t="str">
        <f t="shared" si="124"/>
        <v/>
      </c>
      <c r="AR408" s="257">
        <f t="shared" si="125"/>
        <v>0</v>
      </c>
    </row>
    <row r="409" spans="1:44" x14ac:dyDescent="0.3">
      <c r="A409" s="287">
        <v>396</v>
      </c>
      <c r="B409" s="150"/>
      <c r="C409" s="152"/>
      <c r="D409" s="159"/>
      <c r="E409" s="337"/>
      <c r="F409" s="343" t="str">
        <f>IF(E409="","",LOOKUP(E409,'Work Programme'!$A$8:$A$207,'Work Programme'!$B$8:$B$207))</f>
        <v/>
      </c>
      <c r="G409" s="159"/>
      <c r="H409" s="150"/>
      <c r="I409" s="150"/>
      <c r="J409" s="150"/>
      <c r="K409" s="150"/>
      <c r="L409" s="150"/>
      <c r="M409" s="150"/>
      <c r="N409" s="430"/>
      <c r="O409" s="431"/>
      <c r="P409" s="431"/>
      <c r="Q409" s="160"/>
      <c r="R409" s="160"/>
      <c r="S409" s="160"/>
      <c r="T409" s="255" t="str">
        <f t="shared" si="110"/>
        <v/>
      </c>
      <c r="U409" s="152"/>
      <c r="V409" s="154"/>
      <c r="W409" s="254" t="str">
        <f>IF(V409="","",VLOOKUP(V409,'Overview - Financial Statement'!$A$46:$B$60,2,FALSE))</f>
        <v/>
      </c>
      <c r="X409" s="255" t="str">
        <f t="shared" si="111"/>
        <v/>
      </c>
      <c r="Y409" s="153"/>
      <c r="Z409" s="238">
        <f t="shared" si="112"/>
        <v>0</v>
      </c>
      <c r="AA409" s="193" t="s">
        <v>44</v>
      </c>
      <c r="AB409" s="173"/>
      <c r="AC409" s="193" t="str">
        <f t="shared" si="113"/>
        <v/>
      </c>
      <c r="AD409" s="187" t="str">
        <f t="shared" si="114"/>
        <v/>
      </c>
      <c r="AE409" s="187" t="str">
        <f>IF(S409&gt;0,(VLOOKUP(N409,ISO!$B$4:$D$43,3,FALSE)),"")</f>
        <v/>
      </c>
      <c r="AF409" s="187" t="str">
        <f t="shared" si="115"/>
        <v/>
      </c>
      <c r="AG409" s="187" t="str">
        <f>IF(R409&gt;0,(VLOOKUP(N409,ISO!$B$4:$D$43,2,FALSE)),"")</f>
        <v/>
      </c>
      <c r="AH409" s="193" t="str">
        <f t="shared" si="116"/>
        <v/>
      </c>
      <c r="AI409" s="397" t="str">
        <f t="shared" si="117"/>
        <v/>
      </c>
      <c r="AJ409" s="257" t="str">
        <f t="shared" si="118"/>
        <v/>
      </c>
      <c r="AK409" s="257" t="str">
        <f t="shared" si="119"/>
        <v/>
      </c>
      <c r="AL409" s="193" t="str">
        <f t="shared" si="120"/>
        <v>CHECK DATES</v>
      </c>
      <c r="AM409" s="257" t="str">
        <f t="shared" si="121"/>
        <v/>
      </c>
      <c r="AN409" s="288">
        <f t="shared" si="122"/>
        <v>0</v>
      </c>
      <c r="AO409" s="286">
        <v>0</v>
      </c>
      <c r="AP409" s="257">
        <f t="shared" si="123"/>
        <v>0</v>
      </c>
      <c r="AQ409" s="257" t="str">
        <f t="shared" si="124"/>
        <v/>
      </c>
      <c r="AR409" s="257">
        <f t="shared" si="125"/>
        <v>0</v>
      </c>
    </row>
    <row r="410" spans="1:44" x14ac:dyDescent="0.3">
      <c r="A410" s="287">
        <v>397</v>
      </c>
      <c r="B410" s="150"/>
      <c r="C410" s="152"/>
      <c r="D410" s="159"/>
      <c r="E410" s="337"/>
      <c r="F410" s="343" t="str">
        <f>IF(E410="","",LOOKUP(E410,'Work Programme'!$A$8:$A$207,'Work Programme'!$B$8:$B$207))</f>
        <v/>
      </c>
      <c r="G410" s="159"/>
      <c r="H410" s="150"/>
      <c r="I410" s="150"/>
      <c r="J410" s="150"/>
      <c r="K410" s="150"/>
      <c r="L410" s="150"/>
      <c r="M410" s="150"/>
      <c r="N410" s="430"/>
      <c r="O410" s="431"/>
      <c r="P410" s="431"/>
      <c r="Q410" s="160"/>
      <c r="R410" s="160"/>
      <c r="S410" s="160"/>
      <c r="T410" s="255" t="str">
        <f t="shared" si="110"/>
        <v/>
      </c>
      <c r="U410" s="152"/>
      <c r="V410" s="154"/>
      <c r="W410" s="254" t="str">
        <f>IF(V410="","",VLOOKUP(V410,'Overview - Financial Statement'!$A$46:$B$60,2,FALSE))</f>
        <v/>
      </c>
      <c r="X410" s="255" t="str">
        <f t="shared" si="111"/>
        <v/>
      </c>
      <c r="Y410" s="153"/>
      <c r="Z410" s="238">
        <f t="shared" si="112"/>
        <v>0</v>
      </c>
      <c r="AA410" s="193" t="s">
        <v>44</v>
      </c>
      <c r="AB410" s="173"/>
      <c r="AC410" s="193" t="str">
        <f t="shared" si="113"/>
        <v/>
      </c>
      <c r="AD410" s="187" t="str">
        <f t="shared" si="114"/>
        <v/>
      </c>
      <c r="AE410" s="187" t="str">
        <f>IF(S410&gt;0,(VLOOKUP(N410,ISO!$B$4:$D$43,3,FALSE)),"")</f>
        <v/>
      </c>
      <c r="AF410" s="187" t="str">
        <f t="shared" si="115"/>
        <v/>
      </c>
      <c r="AG410" s="187" t="str">
        <f>IF(R410&gt;0,(VLOOKUP(N410,ISO!$B$4:$D$43,2,FALSE)),"")</f>
        <v/>
      </c>
      <c r="AH410" s="193" t="str">
        <f t="shared" si="116"/>
        <v/>
      </c>
      <c r="AI410" s="397" t="str">
        <f t="shared" si="117"/>
        <v/>
      </c>
      <c r="AJ410" s="257" t="str">
        <f t="shared" si="118"/>
        <v/>
      </c>
      <c r="AK410" s="257" t="str">
        <f t="shared" si="119"/>
        <v/>
      </c>
      <c r="AL410" s="193" t="str">
        <f t="shared" si="120"/>
        <v>CHECK DATES</v>
      </c>
      <c r="AM410" s="257" t="str">
        <f t="shared" si="121"/>
        <v/>
      </c>
      <c r="AN410" s="288">
        <f t="shared" si="122"/>
        <v>0</v>
      </c>
      <c r="AO410" s="286">
        <v>0</v>
      </c>
      <c r="AP410" s="257">
        <f t="shared" si="123"/>
        <v>0</v>
      </c>
      <c r="AQ410" s="257" t="str">
        <f t="shared" si="124"/>
        <v/>
      </c>
      <c r="AR410" s="257">
        <f t="shared" si="125"/>
        <v>0</v>
      </c>
    </row>
    <row r="411" spans="1:44" x14ac:dyDescent="0.3">
      <c r="A411" s="287">
        <v>398</v>
      </c>
      <c r="B411" s="150"/>
      <c r="C411" s="152"/>
      <c r="D411" s="159"/>
      <c r="E411" s="337"/>
      <c r="F411" s="343" t="str">
        <f>IF(E411="","",LOOKUP(E411,'Work Programme'!$A$8:$A$207,'Work Programme'!$B$8:$B$207))</f>
        <v/>
      </c>
      <c r="G411" s="159"/>
      <c r="H411" s="150"/>
      <c r="I411" s="150"/>
      <c r="J411" s="150"/>
      <c r="K411" s="150"/>
      <c r="L411" s="150"/>
      <c r="M411" s="150"/>
      <c r="N411" s="430"/>
      <c r="O411" s="431"/>
      <c r="P411" s="431"/>
      <c r="Q411" s="160"/>
      <c r="R411" s="160"/>
      <c r="S411" s="160"/>
      <c r="T411" s="255" t="str">
        <f t="shared" si="110"/>
        <v/>
      </c>
      <c r="U411" s="152"/>
      <c r="V411" s="154"/>
      <c r="W411" s="254" t="str">
        <f>IF(V411="","",VLOOKUP(V411,'Overview - Financial Statement'!$A$46:$B$60,2,FALSE))</f>
        <v/>
      </c>
      <c r="X411" s="255" t="str">
        <f t="shared" si="111"/>
        <v/>
      </c>
      <c r="Y411" s="153"/>
      <c r="Z411" s="238">
        <f t="shared" si="112"/>
        <v>0</v>
      </c>
      <c r="AA411" s="193" t="s">
        <v>44</v>
      </c>
      <c r="AB411" s="173"/>
      <c r="AC411" s="193" t="str">
        <f t="shared" si="113"/>
        <v/>
      </c>
      <c r="AD411" s="187" t="str">
        <f t="shared" si="114"/>
        <v/>
      </c>
      <c r="AE411" s="187" t="str">
        <f>IF(S411&gt;0,(VLOOKUP(N411,ISO!$B$4:$D$43,3,FALSE)),"")</f>
        <v/>
      </c>
      <c r="AF411" s="187" t="str">
        <f t="shared" si="115"/>
        <v/>
      </c>
      <c r="AG411" s="187" t="str">
        <f>IF(R411&gt;0,(VLOOKUP(N411,ISO!$B$4:$D$43,2,FALSE)),"")</f>
        <v/>
      </c>
      <c r="AH411" s="193" t="str">
        <f t="shared" si="116"/>
        <v/>
      </c>
      <c r="AI411" s="397" t="str">
        <f t="shared" si="117"/>
        <v/>
      </c>
      <c r="AJ411" s="257" t="str">
        <f t="shared" si="118"/>
        <v/>
      </c>
      <c r="AK411" s="257" t="str">
        <f t="shared" si="119"/>
        <v/>
      </c>
      <c r="AL411" s="193" t="str">
        <f t="shared" si="120"/>
        <v>CHECK DATES</v>
      </c>
      <c r="AM411" s="257" t="str">
        <f t="shared" si="121"/>
        <v/>
      </c>
      <c r="AN411" s="288">
        <f t="shared" si="122"/>
        <v>0</v>
      </c>
      <c r="AO411" s="286">
        <v>0</v>
      </c>
      <c r="AP411" s="257">
        <f t="shared" si="123"/>
        <v>0</v>
      </c>
      <c r="AQ411" s="257" t="str">
        <f t="shared" si="124"/>
        <v/>
      </c>
      <c r="AR411" s="257">
        <f t="shared" si="125"/>
        <v>0</v>
      </c>
    </row>
    <row r="412" spans="1:44" x14ac:dyDescent="0.3">
      <c r="A412" s="287">
        <v>399</v>
      </c>
      <c r="B412" s="150"/>
      <c r="C412" s="152"/>
      <c r="D412" s="159"/>
      <c r="E412" s="337"/>
      <c r="F412" s="343" t="str">
        <f>IF(E412="","",LOOKUP(E412,'Work Programme'!$A$8:$A$207,'Work Programme'!$B$8:$B$207))</f>
        <v/>
      </c>
      <c r="G412" s="159"/>
      <c r="H412" s="150"/>
      <c r="I412" s="150"/>
      <c r="J412" s="150"/>
      <c r="K412" s="150"/>
      <c r="L412" s="150"/>
      <c r="M412" s="150"/>
      <c r="N412" s="430"/>
      <c r="O412" s="431"/>
      <c r="P412" s="431"/>
      <c r="Q412" s="160"/>
      <c r="R412" s="160"/>
      <c r="S412" s="160"/>
      <c r="T412" s="255" t="str">
        <f t="shared" si="110"/>
        <v/>
      </c>
      <c r="U412" s="152"/>
      <c r="V412" s="154"/>
      <c r="W412" s="254" t="str">
        <f>IF(V412="","",VLOOKUP(V412,'Overview - Financial Statement'!$A$46:$B$60,2,FALSE))</f>
        <v/>
      </c>
      <c r="X412" s="255" t="str">
        <f t="shared" si="111"/>
        <v/>
      </c>
      <c r="Y412" s="153"/>
      <c r="Z412" s="238">
        <f t="shared" si="112"/>
        <v>0</v>
      </c>
      <c r="AA412" s="193" t="s">
        <v>44</v>
      </c>
      <c r="AB412" s="173"/>
      <c r="AC412" s="193" t="str">
        <f t="shared" si="113"/>
        <v/>
      </c>
      <c r="AD412" s="187" t="str">
        <f t="shared" si="114"/>
        <v/>
      </c>
      <c r="AE412" s="187" t="str">
        <f>IF(S412&gt;0,(VLOOKUP(N412,ISO!$B$4:$D$43,3,FALSE)),"")</f>
        <v/>
      </c>
      <c r="AF412" s="187" t="str">
        <f t="shared" si="115"/>
        <v/>
      </c>
      <c r="AG412" s="187" t="str">
        <f>IF(R412&gt;0,(VLOOKUP(N412,ISO!$B$4:$D$43,2,FALSE)),"")</f>
        <v/>
      </c>
      <c r="AH412" s="193" t="str">
        <f t="shared" si="116"/>
        <v/>
      </c>
      <c r="AI412" s="397" t="str">
        <f t="shared" si="117"/>
        <v/>
      </c>
      <c r="AJ412" s="257" t="str">
        <f t="shared" si="118"/>
        <v/>
      </c>
      <c r="AK412" s="257" t="str">
        <f t="shared" si="119"/>
        <v/>
      </c>
      <c r="AL412" s="193" t="str">
        <f t="shared" si="120"/>
        <v>CHECK DATES</v>
      </c>
      <c r="AM412" s="257" t="str">
        <f t="shared" si="121"/>
        <v/>
      </c>
      <c r="AN412" s="288">
        <f t="shared" si="122"/>
        <v>0</v>
      </c>
      <c r="AO412" s="286">
        <v>0</v>
      </c>
      <c r="AP412" s="257">
        <f t="shared" si="123"/>
        <v>0</v>
      </c>
      <c r="AQ412" s="257" t="str">
        <f t="shared" si="124"/>
        <v/>
      </c>
      <c r="AR412" s="257">
        <f t="shared" si="125"/>
        <v>0</v>
      </c>
    </row>
    <row r="413" spans="1:44" x14ac:dyDescent="0.3">
      <c r="A413" s="287">
        <v>400</v>
      </c>
      <c r="B413" s="150"/>
      <c r="C413" s="152"/>
      <c r="D413" s="159"/>
      <c r="E413" s="337"/>
      <c r="F413" s="343" t="str">
        <f>IF(E413="","",LOOKUP(E413,'Work Programme'!$A$8:$A$207,'Work Programme'!$B$8:$B$207))</f>
        <v/>
      </c>
      <c r="G413" s="159"/>
      <c r="H413" s="150"/>
      <c r="I413" s="150"/>
      <c r="J413" s="150"/>
      <c r="K413" s="150"/>
      <c r="L413" s="150"/>
      <c r="M413" s="150"/>
      <c r="N413" s="430"/>
      <c r="O413" s="431"/>
      <c r="P413" s="431"/>
      <c r="Q413" s="160"/>
      <c r="R413" s="160"/>
      <c r="S413" s="160"/>
      <c r="T413" s="255" t="str">
        <f t="shared" si="110"/>
        <v/>
      </c>
      <c r="U413" s="152"/>
      <c r="V413" s="154"/>
      <c r="W413" s="254" t="str">
        <f>IF(V413="","",VLOOKUP(V413,'Overview - Financial Statement'!$A$46:$B$60,2,FALSE))</f>
        <v/>
      </c>
      <c r="X413" s="255" t="str">
        <f t="shared" si="111"/>
        <v/>
      </c>
      <c r="Y413" s="153"/>
      <c r="Z413" s="238">
        <f t="shared" si="112"/>
        <v>0</v>
      </c>
      <c r="AA413" s="193" t="s">
        <v>44</v>
      </c>
      <c r="AB413" s="173"/>
      <c r="AC413" s="193" t="str">
        <f t="shared" si="113"/>
        <v/>
      </c>
      <c r="AD413" s="187" t="str">
        <f t="shared" si="114"/>
        <v/>
      </c>
      <c r="AE413" s="187" t="str">
        <f>IF(S413&gt;0,(VLOOKUP(N413,ISO!$B$4:$D$43,3,FALSE)),"")</f>
        <v/>
      </c>
      <c r="AF413" s="187" t="str">
        <f t="shared" si="115"/>
        <v/>
      </c>
      <c r="AG413" s="187" t="str">
        <f>IF(R413&gt;0,(VLOOKUP(N413,ISO!$B$4:$D$43,2,FALSE)),"")</f>
        <v/>
      </c>
      <c r="AH413" s="193" t="str">
        <f t="shared" si="116"/>
        <v/>
      </c>
      <c r="AI413" s="397" t="str">
        <f t="shared" si="117"/>
        <v/>
      </c>
      <c r="AJ413" s="257" t="str">
        <f t="shared" si="118"/>
        <v/>
      </c>
      <c r="AK413" s="257" t="str">
        <f t="shared" si="119"/>
        <v/>
      </c>
      <c r="AL413" s="193" t="str">
        <f t="shared" si="120"/>
        <v>CHECK DATES</v>
      </c>
      <c r="AM413" s="257" t="str">
        <f t="shared" si="121"/>
        <v/>
      </c>
      <c r="AN413" s="288">
        <f t="shared" si="122"/>
        <v>0</v>
      </c>
      <c r="AO413" s="286">
        <v>0</v>
      </c>
      <c r="AP413" s="257">
        <f t="shared" si="123"/>
        <v>0</v>
      </c>
      <c r="AQ413" s="257" t="str">
        <f t="shared" si="124"/>
        <v/>
      </c>
      <c r="AR413" s="257">
        <f t="shared" si="125"/>
        <v>0</v>
      </c>
    </row>
    <row r="414" spans="1:44" x14ac:dyDescent="0.3">
      <c r="A414" s="287">
        <v>401</v>
      </c>
      <c r="B414" s="150"/>
      <c r="C414" s="152"/>
      <c r="D414" s="159"/>
      <c r="E414" s="337"/>
      <c r="F414" s="343" t="str">
        <f>IF(E414="","",LOOKUP(E414,'Work Programme'!$A$8:$A$207,'Work Programme'!$B$8:$B$207))</f>
        <v/>
      </c>
      <c r="G414" s="159"/>
      <c r="H414" s="150"/>
      <c r="I414" s="150"/>
      <c r="J414" s="150"/>
      <c r="K414" s="150"/>
      <c r="L414" s="150"/>
      <c r="M414" s="150"/>
      <c r="N414" s="430"/>
      <c r="O414" s="431"/>
      <c r="P414" s="431"/>
      <c r="Q414" s="160"/>
      <c r="R414" s="160"/>
      <c r="S414" s="160"/>
      <c r="T414" s="255" t="str">
        <f t="shared" si="110"/>
        <v/>
      </c>
      <c r="U414" s="152"/>
      <c r="V414" s="154"/>
      <c r="W414" s="254" t="str">
        <f>IF(V414="","",VLOOKUP(V414,'Overview - Financial Statement'!$A$46:$B$60,2,FALSE))</f>
        <v/>
      </c>
      <c r="X414" s="255" t="str">
        <f t="shared" si="111"/>
        <v/>
      </c>
      <c r="Y414" s="153"/>
      <c r="Z414" s="238">
        <f t="shared" si="112"/>
        <v>0</v>
      </c>
      <c r="AA414" s="193" t="s">
        <v>44</v>
      </c>
      <c r="AB414" s="173"/>
      <c r="AC414" s="193" t="str">
        <f t="shared" si="113"/>
        <v/>
      </c>
      <c r="AD414" s="187" t="str">
        <f t="shared" si="114"/>
        <v/>
      </c>
      <c r="AE414" s="187" t="str">
        <f>IF(S414&gt;0,(VLOOKUP(N414,ISO!$B$4:$D$43,3,FALSE)),"")</f>
        <v/>
      </c>
      <c r="AF414" s="187" t="str">
        <f t="shared" si="115"/>
        <v/>
      </c>
      <c r="AG414" s="187" t="str">
        <f>IF(R414&gt;0,(VLOOKUP(N414,ISO!$B$4:$D$43,2,FALSE)),"")</f>
        <v/>
      </c>
      <c r="AH414" s="193" t="str">
        <f t="shared" si="116"/>
        <v/>
      </c>
      <c r="AI414" s="397" t="str">
        <f t="shared" si="117"/>
        <v/>
      </c>
      <c r="AJ414" s="257" t="str">
        <f t="shared" si="118"/>
        <v/>
      </c>
      <c r="AK414" s="257" t="str">
        <f t="shared" si="119"/>
        <v/>
      </c>
      <c r="AL414" s="193" t="str">
        <f t="shared" si="120"/>
        <v>CHECK DATES</v>
      </c>
      <c r="AM414" s="257" t="str">
        <f t="shared" si="121"/>
        <v/>
      </c>
      <c r="AN414" s="288">
        <f t="shared" si="122"/>
        <v>0</v>
      </c>
      <c r="AO414" s="286">
        <v>0</v>
      </c>
      <c r="AP414" s="257">
        <f t="shared" si="123"/>
        <v>0</v>
      </c>
      <c r="AQ414" s="257" t="str">
        <f t="shared" si="124"/>
        <v/>
      </c>
      <c r="AR414" s="257">
        <f t="shared" si="125"/>
        <v>0</v>
      </c>
    </row>
    <row r="415" spans="1:44" x14ac:dyDescent="0.3">
      <c r="A415" s="287">
        <v>402</v>
      </c>
      <c r="B415" s="150"/>
      <c r="C415" s="152"/>
      <c r="D415" s="159"/>
      <c r="E415" s="337"/>
      <c r="F415" s="343" t="str">
        <f>IF(E415="","",LOOKUP(E415,'Work Programme'!$A$8:$A$207,'Work Programme'!$B$8:$B$207))</f>
        <v/>
      </c>
      <c r="G415" s="159"/>
      <c r="H415" s="150"/>
      <c r="I415" s="150"/>
      <c r="J415" s="150"/>
      <c r="K415" s="150"/>
      <c r="L415" s="150"/>
      <c r="M415" s="150"/>
      <c r="N415" s="430"/>
      <c r="O415" s="431"/>
      <c r="P415" s="431"/>
      <c r="Q415" s="160"/>
      <c r="R415" s="160"/>
      <c r="S415" s="160"/>
      <c r="T415" s="255" t="str">
        <f t="shared" si="110"/>
        <v/>
      </c>
      <c r="U415" s="152"/>
      <c r="V415" s="154"/>
      <c r="W415" s="254" t="str">
        <f>IF(V415="","",VLOOKUP(V415,'Overview - Financial Statement'!$A$46:$B$60,2,FALSE))</f>
        <v/>
      </c>
      <c r="X415" s="255" t="str">
        <f t="shared" si="111"/>
        <v/>
      </c>
      <c r="Y415" s="153"/>
      <c r="Z415" s="238">
        <f t="shared" si="112"/>
        <v>0</v>
      </c>
      <c r="AA415" s="193" t="s">
        <v>44</v>
      </c>
      <c r="AB415" s="173"/>
      <c r="AC415" s="193" t="str">
        <f t="shared" si="113"/>
        <v/>
      </c>
      <c r="AD415" s="187" t="str">
        <f t="shared" si="114"/>
        <v/>
      </c>
      <c r="AE415" s="187" t="str">
        <f>IF(S415&gt;0,(VLOOKUP(N415,ISO!$B$4:$D$43,3,FALSE)),"")</f>
        <v/>
      </c>
      <c r="AF415" s="187" t="str">
        <f t="shared" si="115"/>
        <v/>
      </c>
      <c r="AG415" s="187" t="str">
        <f>IF(R415&gt;0,(VLOOKUP(N415,ISO!$B$4:$D$43,2,FALSE)),"")</f>
        <v/>
      </c>
      <c r="AH415" s="193" t="str">
        <f t="shared" si="116"/>
        <v/>
      </c>
      <c r="AI415" s="397" t="str">
        <f t="shared" si="117"/>
        <v/>
      </c>
      <c r="AJ415" s="257" t="str">
        <f t="shared" si="118"/>
        <v/>
      </c>
      <c r="AK415" s="257" t="str">
        <f t="shared" si="119"/>
        <v/>
      </c>
      <c r="AL415" s="193" t="str">
        <f t="shared" si="120"/>
        <v>CHECK DATES</v>
      </c>
      <c r="AM415" s="257" t="str">
        <f t="shared" si="121"/>
        <v/>
      </c>
      <c r="AN415" s="288">
        <f t="shared" si="122"/>
        <v>0</v>
      </c>
      <c r="AO415" s="286">
        <v>0</v>
      </c>
      <c r="AP415" s="257">
        <f t="shared" si="123"/>
        <v>0</v>
      </c>
      <c r="AQ415" s="257" t="str">
        <f t="shared" si="124"/>
        <v/>
      </c>
      <c r="AR415" s="257">
        <f t="shared" si="125"/>
        <v>0</v>
      </c>
    </row>
    <row r="416" spans="1:44" x14ac:dyDescent="0.3">
      <c r="A416" s="287">
        <v>403</v>
      </c>
      <c r="B416" s="150"/>
      <c r="C416" s="152"/>
      <c r="D416" s="159"/>
      <c r="E416" s="337"/>
      <c r="F416" s="343" t="str">
        <f>IF(E416="","",LOOKUP(E416,'Work Programme'!$A$8:$A$207,'Work Programme'!$B$8:$B$207))</f>
        <v/>
      </c>
      <c r="G416" s="159"/>
      <c r="H416" s="150"/>
      <c r="I416" s="150"/>
      <c r="J416" s="150"/>
      <c r="K416" s="150"/>
      <c r="L416" s="150"/>
      <c r="M416" s="150"/>
      <c r="N416" s="430"/>
      <c r="O416" s="431"/>
      <c r="P416" s="431"/>
      <c r="Q416" s="160"/>
      <c r="R416" s="160"/>
      <c r="S416" s="160"/>
      <c r="T416" s="255" t="str">
        <f t="shared" si="110"/>
        <v/>
      </c>
      <c r="U416" s="152"/>
      <c r="V416" s="154"/>
      <c r="W416" s="254" t="str">
        <f>IF(V416="","",VLOOKUP(V416,'Overview - Financial Statement'!$A$46:$B$60,2,FALSE))</f>
        <v/>
      </c>
      <c r="X416" s="255" t="str">
        <f t="shared" si="111"/>
        <v/>
      </c>
      <c r="Y416" s="153"/>
      <c r="Z416" s="238">
        <f t="shared" si="112"/>
        <v>0</v>
      </c>
      <c r="AA416" s="193" t="s">
        <v>44</v>
      </c>
      <c r="AB416" s="173"/>
      <c r="AC416" s="193" t="str">
        <f t="shared" si="113"/>
        <v/>
      </c>
      <c r="AD416" s="187" t="str">
        <f t="shared" si="114"/>
        <v/>
      </c>
      <c r="AE416" s="187" t="str">
        <f>IF(S416&gt;0,(VLOOKUP(N416,ISO!$B$4:$D$43,3,FALSE)),"")</f>
        <v/>
      </c>
      <c r="AF416" s="187" t="str">
        <f t="shared" si="115"/>
        <v/>
      </c>
      <c r="AG416" s="187" t="str">
        <f>IF(R416&gt;0,(VLOOKUP(N416,ISO!$B$4:$D$43,2,FALSE)),"")</f>
        <v/>
      </c>
      <c r="AH416" s="193" t="str">
        <f t="shared" si="116"/>
        <v/>
      </c>
      <c r="AI416" s="397" t="str">
        <f t="shared" si="117"/>
        <v/>
      </c>
      <c r="AJ416" s="257" t="str">
        <f t="shared" si="118"/>
        <v/>
      </c>
      <c r="AK416" s="257" t="str">
        <f t="shared" si="119"/>
        <v/>
      </c>
      <c r="AL416" s="193" t="str">
        <f t="shared" si="120"/>
        <v>CHECK DATES</v>
      </c>
      <c r="AM416" s="257" t="str">
        <f t="shared" si="121"/>
        <v/>
      </c>
      <c r="AN416" s="288">
        <f t="shared" si="122"/>
        <v>0</v>
      </c>
      <c r="AO416" s="286">
        <v>0</v>
      </c>
      <c r="AP416" s="257">
        <f t="shared" si="123"/>
        <v>0</v>
      </c>
      <c r="AQ416" s="257" t="str">
        <f t="shared" si="124"/>
        <v/>
      </c>
      <c r="AR416" s="257">
        <f t="shared" si="125"/>
        <v>0</v>
      </c>
    </row>
    <row r="417" spans="1:44" x14ac:dyDescent="0.3">
      <c r="A417" s="287">
        <v>404</v>
      </c>
      <c r="B417" s="150"/>
      <c r="C417" s="152"/>
      <c r="D417" s="159"/>
      <c r="E417" s="337"/>
      <c r="F417" s="343" t="str">
        <f>IF(E417="","",LOOKUP(E417,'Work Programme'!$A$8:$A$207,'Work Programme'!$B$8:$B$207))</f>
        <v/>
      </c>
      <c r="G417" s="159"/>
      <c r="H417" s="150"/>
      <c r="I417" s="150"/>
      <c r="J417" s="150"/>
      <c r="K417" s="150"/>
      <c r="L417" s="150"/>
      <c r="M417" s="150"/>
      <c r="N417" s="430"/>
      <c r="O417" s="431"/>
      <c r="P417" s="431"/>
      <c r="Q417" s="160"/>
      <c r="R417" s="160"/>
      <c r="S417" s="160"/>
      <c r="T417" s="255" t="str">
        <f t="shared" si="110"/>
        <v/>
      </c>
      <c r="U417" s="152"/>
      <c r="V417" s="154"/>
      <c r="W417" s="254" t="str">
        <f>IF(V417="","",VLOOKUP(V417,'Overview - Financial Statement'!$A$46:$B$60,2,FALSE))</f>
        <v/>
      </c>
      <c r="X417" s="255" t="str">
        <f t="shared" si="111"/>
        <v/>
      </c>
      <c r="Y417" s="153"/>
      <c r="Z417" s="238">
        <f t="shared" si="112"/>
        <v>0</v>
      </c>
      <c r="AA417" s="193" t="s">
        <v>44</v>
      </c>
      <c r="AB417" s="173"/>
      <c r="AC417" s="193" t="str">
        <f t="shared" si="113"/>
        <v/>
      </c>
      <c r="AD417" s="187" t="str">
        <f t="shared" si="114"/>
        <v/>
      </c>
      <c r="AE417" s="187" t="str">
        <f>IF(S417&gt;0,(VLOOKUP(N417,ISO!$B$4:$D$43,3,FALSE)),"")</f>
        <v/>
      </c>
      <c r="AF417" s="187" t="str">
        <f t="shared" si="115"/>
        <v/>
      </c>
      <c r="AG417" s="187" t="str">
        <f>IF(R417&gt;0,(VLOOKUP(N417,ISO!$B$4:$D$43,2,FALSE)),"")</f>
        <v/>
      </c>
      <c r="AH417" s="193" t="str">
        <f t="shared" si="116"/>
        <v/>
      </c>
      <c r="AI417" s="397" t="str">
        <f t="shared" si="117"/>
        <v/>
      </c>
      <c r="AJ417" s="257" t="str">
        <f t="shared" si="118"/>
        <v/>
      </c>
      <c r="AK417" s="257" t="str">
        <f t="shared" si="119"/>
        <v/>
      </c>
      <c r="AL417" s="193" t="str">
        <f t="shared" si="120"/>
        <v>CHECK DATES</v>
      </c>
      <c r="AM417" s="257" t="str">
        <f t="shared" si="121"/>
        <v/>
      </c>
      <c r="AN417" s="288">
        <f t="shared" si="122"/>
        <v>0</v>
      </c>
      <c r="AO417" s="286">
        <v>0</v>
      </c>
      <c r="AP417" s="257">
        <f t="shared" si="123"/>
        <v>0</v>
      </c>
      <c r="AQ417" s="257" t="str">
        <f t="shared" si="124"/>
        <v/>
      </c>
      <c r="AR417" s="257">
        <f t="shared" si="125"/>
        <v>0</v>
      </c>
    </row>
    <row r="418" spans="1:44" x14ac:dyDescent="0.3">
      <c r="A418" s="287">
        <v>405</v>
      </c>
      <c r="B418" s="150"/>
      <c r="C418" s="152"/>
      <c r="D418" s="159"/>
      <c r="E418" s="337"/>
      <c r="F418" s="343" t="str">
        <f>IF(E418="","",LOOKUP(E418,'Work Programme'!$A$8:$A$207,'Work Programme'!$B$8:$B$207))</f>
        <v/>
      </c>
      <c r="G418" s="159"/>
      <c r="H418" s="150"/>
      <c r="I418" s="150"/>
      <c r="J418" s="150"/>
      <c r="K418" s="150"/>
      <c r="L418" s="150"/>
      <c r="M418" s="150"/>
      <c r="N418" s="430"/>
      <c r="O418" s="431"/>
      <c r="P418" s="431"/>
      <c r="Q418" s="160"/>
      <c r="R418" s="160"/>
      <c r="S418" s="160"/>
      <c r="T418" s="255" t="str">
        <f t="shared" si="110"/>
        <v/>
      </c>
      <c r="U418" s="152"/>
      <c r="V418" s="154"/>
      <c r="W418" s="254" t="str">
        <f>IF(V418="","",VLOOKUP(V418,'Overview - Financial Statement'!$A$46:$B$60,2,FALSE))</f>
        <v/>
      </c>
      <c r="X418" s="255" t="str">
        <f t="shared" si="111"/>
        <v/>
      </c>
      <c r="Y418" s="153"/>
      <c r="Z418" s="238">
        <f t="shared" si="112"/>
        <v>0</v>
      </c>
      <c r="AA418" s="193" t="s">
        <v>44</v>
      </c>
      <c r="AB418" s="173"/>
      <c r="AC418" s="193" t="str">
        <f t="shared" si="113"/>
        <v/>
      </c>
      <c r="AD418" s="187" t="str">
        <f t="shared" si="114"/>
        <v/>
      </c>
      <c r="AE418" s="187" t="str">
        <f>IF(S418&gt;0,(VLOOKUP(N418,ISO!$B$4:$D$43,3,FALSE)),"")</f>
        <v/>
      </c>
      <c r="AF418" s="187" t="str">
        <f t="shared" si="115"/>
        <v/>
      </c>
      <c r="AG418" s="187" t="str">
        <f>IF(R418&gt;0,(VLOOKUP(N418,ISO!$B$4:$D$43,2,FALSE)),"")</f>
        <v/>
      </c>
      <c r="AH418" s="193" t="str">
        <f t="shared" si="116"/>
        <v/>
      </c>
      <c r="AI418" s="397" t="str">
        <f t="shared" si="117"/>
        <v/>
      </c>
      <c r="AJ418" s="257" t="str">
        <f t="shared" si="118"/>
        <v/>
      </c>
      <c r="AK418" s="257" t="str">
        <f t="shared" si="119"/>
        <v/>
      </c>
      <c r="AL418" s="193" t="str">
        <f t="shared" si="120"/>
        <v>CHECK DATES</v>
      </c>
      <c r="AM418" s="257" t="str">
        <f t="shared" si="121"/>
        <v/>
      </c>
      <c r="AN418" s="288">
        <f t="shared" si="122"/>
        <v>0</v>
      </c>
      <c r="AO418" s="286">
        <v>0</v>
      </c>
      <c r="AP418" s="257">
        <f t="shared" si="123"/>
        <v>0</v>
      </c>
      <c r="AQ418" s="257" t="str">
        <f t="shared" si="124"/>
        <v/>
      </c>
      <c r="AR418" s="257">
        <f t="shared" si="125"/>
        <v>0</v>
      </c>
    </row>
    <row r="419" spans="1:44" x14ac:dyDescent="0.3">
      <c r="A419" s="287">
        <v>406</v>
      </c>
      <c r="B419" s="150"/>
      <c r="C419" s="152"/>
      <c r="D419" s="159"/>
      <c r="E419" s="337"/>
      <c r="F419" s="343" t="str">
        <f>IF(E419="","",LOOKUP(E419,'Work Programme'!$A$8:$A$207,'Work Programme'!$B$8:$B$207))</f>
        <v/>
      </c>
      <c r="G419" s="159"/>
      <c r="H419" s="150"/>
      <c r="I419" s="150"/>
      <c r="J419" s="150"/>
      <c r="K419" s="150"/>
      <c r="L419" s="150"/>
      <c r="M419" s="150"/>
      <c r="N419" s="430"/>
      <c r="O419" s="431"/>
      <c r="P419" s="431"/>
      <c r="Q419" s="160"/>
      <c r="R419" s="160"/>
      <c r="S419" s="160"/>
      <c r="T419" s="255" t="str">
        <f t="shared" si="110"/>
        <v/>
      </c>
      <c r="U419" s="152"/>
      <c r="V419" s="154"/>
      <c r="W419" s="254" t="str">
        <f>IF(V419="","",VLOOKUP(V419,'Overview - Financial Statement'!$A$46:$B$60,2,FALSE))</f>
        <v/>
      </c>
      <c r="X419" s="255" t="str">
        <f t="shared" si="111"/>
        <v/>
      </c>
      <c r="Y419" s="153"/>
      <c r="Z419" s="238">
        <f t="shared" si="112"/>
        <v>0</v>
      </c>
      <c r="AA419" s="193" t="s">
        <v>44</v>
      </c>
      <c r="AB419" s="173"/>
      <c r="AC419" s="193" t="str">
        <f t="shared" si="113"/>
        <v/>
      </c>
      <c r="AD419" s="187" t="str">
        <f t="shared" si="114"/>
        <v/>
      </c>
      <c r="AE419" s="187" t="str">
        <f>IF(S419&gt;0,(VLOOKUP(N419,ISO!$B$4:$D$43,3,FALSE)),"")</f>
        <v/>
      </c>
      <c r="AF419" s="187" t="str">
        <f t="shared" si="115"/>
        <v/>
      </c>
      <c r="AG419" s="187" t="str">
        <f>IF(R419&gt;0,(VLOOKUP(N419,ISO!$B$4:$D$43,2,FALSE)),"")</f>
        <v/>
      </c>
      <c r="AH419" s="193" t="str">
        <f t="shared" si="116"/>
        <v/>
      </c>
      <c r="AI419" s="397" t="str">
        <f t="shared" si="117"/>
        <v/>
      </c>
      <c r="AJ419" s="257" t="str">
        <f t="shared" si="118"/>
        <v/>
      </c>
      <c r="AK419" s="257" t="str">
        <f t="shared" si="119"/>
        <v/>
      </c>
      <c r="AL419" s="193" t="str">
        <f t="shared" si="120"/>
        <v>CHECK DATES</v>
      </c>
      <c r="AM419" s="257" t="str">
        <f t="shared" si="121"/>
        <v/>
      </c>
      <c r="AN419" s="288">
        <f t="shared" si="122"/>
        <v>0</v>
      </c>
      <c r="AO419" s="286">
        <v>0</v>
      </c>
      <c r="AP419" s="257">
        <f t="shared" si="123"/>
        <v>0</v>
      </c>
      <c r="AQ419" s="257" t="str">
        <f t="shared" si="124"/>
        <v/>
      </c>
      <c r="AR419" s="257">
        <f t="shared" si="125"/>
        <v>0</v>
      </c>
    </row>
    <row r="420" spans="1:44" x14ac:dyDescent="0.3">
      <c r="A420" s="287">
        <v>407</v>
      </c>
      <c r="B420" s="150"/>
      <c r="C420" s="152"/>
      <c r="D420" s="159"/>
      <c r="E420" s="337"/>
      <c r="F420" s="343" t="str">
        <f>IF(E420="","",LOOKUP(E420,'Work Programme'!$A$8:$A$207,'Work Programme'!$B$8:$B$207))</f>
        <v/>
      </c>
      <c r="G420" s="159"/>
      <c r="H420" s="150"/>
      <c r="I420" s="150"/>
      <c r="J420" s="150"/>
      <c r="K420" s="150"/>
      <c r="L420" s="150"/>
      <c r="M420" s="150"/>
      <c r="N420" s="430"/>
      <c r="O420" s="431"/>
      <c r="P420" s="431"/>
      <c r="Q420" s="160"/>
      <c r="R420" s="160"/>
      <c r="S420" s="160"/>
      <c r="T420" s="255" t="str">
        <f t="shared" si="110"/>
        <v/>
      </c>
      <c r="U420" s="152"/>
      <c r="V420" s="154"/>
      <c r="W420" s="254" t="str">
        <f>IF(V420="","",VLOOKUP(V420,'Overview - Financial Statement'!$A$46:$B$60,2,FALSE))</f>
        <v/>
      </c>
      <c r="X420" s="255" t="str">
        <f t="shared" si="111"/>
        <v/>
      </c>
      <c r="Y420" s="153"/>
      <c r="Z420" s="238">
        <f t="shared" si="112"/>
        <v>0</v>
      </c>
      <c r="AA420" s="193" t="s">
        <v>44</v>
      </c>
      <c r="AB420" s="173"/>
      <c r="AC420" s="193" t="str">
        <f t="shared" si="113"/>
        <v/>
      </c>
      <c r="AD420" s="187" t="str">
        <f t="shared" si="114"/>
        <v/>
      </c>
      <c r="AE420" s="187" t="str">
        <f>IF(S420&gt;0,(VLOOKUP(N420,ISO!$B$4:$D$43,3,FALSE)),"")</f>
        <v/>
      </c>
      <c r="AF420" s="187" t="str">
        <f t="shared" si="115"/>
        <v/>
      </c>
      <c r="AG420" s="187" t="str">
        <f>IF(R420&gt;0,(VLOOKUP(N420,ISO!$B$4:$D$43,2,FALSE)),"")</f>
        <v/>
      </c>
      <c r="AH420" s="193" t="str">
        <f t="shared" si="116"/>
        <v/>
      </c>
      <c r="AI420" s="397" t="str">
        <f t="shared" si="117"/>
        <v/>
      </c>
      <c r="AJ420" s="257" t="str">
        <f t="shared" si="118"/>
        <v/>
      </c>
      <c r="AK420" s="257" t="str">
        <f t="shared" si="119"/>
        <v/>
      </c>
      <c r="AL420" s="193" t="str">
        <f t="shared" si="120"/>
        <v>CHECK DATES</v>
      </c>
      <c r="AM420" s="257" t="str">
        <f t="shared" si="121"/>
        <v/>
      </c>
      <c r="AN420" s="288">
        <f t="shared" si="122"/>
        <v>0</v>
      </c>
      <c r="AO420" s="286">
        <v>0</v>
      </c>
      <c r="AP420" s="257">
        <f t="shared" si="123"/>
        <v>0</v>
      </c>
      <c r="AQ420" s="257" t="str">
        <f t="shared" si="124"/>
        <v/>
      </c>
      <c r="AR420" s="257">
        <f t="shared" si="125"/>
        <v>0</v>
      </c>
    </row>
    <row r="421" spans="1:44" x14ac:dyDescent="0.3">
      <c r="A421" s="287">
        <v>408</v>
      </c>
      <c r="B421" s="150"/>
      <c r="C421" s="152"/>
      <c r="D421" s="159"/>
      <c r="E421" s="337"/>
      <c r="F421" s="343" t="str">
        <f>IF(E421="","",LOOKUP(E421,'Work Programme'!$A$8:$A$207,'Work Programme'!$B$8:$B$207))</f>
        <v/>
      </c>
      <c r="G421" s="159"/>
      <c r="H421" s="150"/>
      <c r="I421" s="150"/>
      <c r="J421" s="150"/>
      <c r="K421" s="150"/>
      <c r="L421" s="150"/>
      <c r="M421" s="150"/>
      <c r="N421" s="430"/>
      <c r="O421" s="431"/>
      <c r="P421" s="431"/>
      <c r="Q421" s="160"/>
      <c r="R421" s="160"/>
      <c r="S421" s="160"/>
      <c r="T421" s="255" t="str">
        <f t="shared" si="110"/>
        <v/>
      </c>
      <c r="U421" s="152"/>
      <c r="V421" s="154"/>
      <c r="W421" s="254" t="str">
        <f>IF(V421="","",VLOOKUP(V421,'Overview - Financial Statement'!$A$46:$B$60,2,FALSE))</f>
        <v/>
      </c>
      <c r="X421" s="255" t="str">
        <f t="shared" si="111"/>
        <v/>
      </c>
      <c r="Y421" s="153"/>
      <c r="Z421" s="238">
        <f t="shared" si="112"/>
        <v>0</v>
      </c>
      <c r="AA421" s="193" t="s">
        <v>44</v>
      </c>
      <c r="AB421" s="173"/>
      <c r="AC421" s="193" t="str">
        <f t="shared" si="113"/>
        <v/>
      </c>
      <c r="AD421" s="187" t="str">
        <f t="shared" si="114"/>
        <v/>
      </c>
      <c r="AE421" s="187" t="str">
        <f>IF(S421&gt;0,(VLOOKUP(N421,ISO!$B$4:$D$43,3,FALSE)),"")</f>
        <v/>
      </c>
      <c r="AF421" s="187" t="str">
        <f t="shared" si="115"/>
        <v/>
      </c>
      <c r="AG421" s="187" t="str">
        <f>IF(R421&gt;0,(VLOOKUP(N421,ISO!$B$4:$D$43,2,FALSE)),"")</f>
        <v/>
      </c>
      <c r="AH421" s="193" t="str">
        <f t="shared" si="116"/>
        <v/>
      </c>
      <c r="AI421" s="397" t="str">
        <f t="shared" si="117"/>
        <v/>
      </c>
      <c r="AJ421" s="257" t="str">
        <f t="shared" si="118"/>
        <v/>
      </c>
      <c r="AK421" s="257" t="str">
        <f t="shared" si="119"/>
        <v/>
      </c>
      <c r="AL421" s="193" t="str">
        <f t="shared" si="120"/>
        <v>CHECK DATES</v>
      </c>
      <c r="AM421" s="257" t="str">
        <f t="shared" si="121"/>
        <v/>
      </c>
      <c r="AN421" s="288">
        <f t="shared" si="122"/>
        <v>0</v>
      </c>
      <c r="AO421" s="286">
        <v>0</v>
      </c>
      <c r="AP421" s="257">
        <f t="shared" si="123"/>
        <v>0</v>
      </c>
      <c r="AQ421" s="257" t="str">
        <f t="shared" si="124"/>
        <v/>
      </c>
      <c r="AR421" s="257">
        <f t="shared" si="125"/>
        <v>0</v>
      </c>
    </row>
    <row r="422" spans="1:44" x14ac:dyDescent="0.3">
      <c r="A422" s="287">
        <v>409</v>
      </c>
      <c r="B422" s="150"/>
      <c r="C422" s="152"/>
      <c r="D422" s="159"/>
      <c r="E422" s="337"/>
      <c r="F422" s="343" t="str">
        <f>IF(E422="","",LOOKUP(E422,'Work Programme'!$A$8:$A$207,'Work Programme'!$B$8:$B$207))</f>
        <v/>
      </c>
      <c r="G422" s="159"/>
      <c r="H422" s="150"/>
      <c r="I422" s="150"/>
      <c r="J422" s="150"/>
      <c r="K422" s="150"/>
      <c r="L422" s="150"/>
      <c r="M422" s="150"/>
      <c r="N422" s="430"/>
      <c r="O422" s="431"/>
      <c r="P422" s="431"/>
      <c r="Q422" s="160"/>
      <c r="R422" s="160"/>
      <c r="S422" s="160"/>
      <c r="T422" s="255" t="str">
        <f t="shared" si="110"/>
        <v/>
      </c>
      <c r="U422" s="152"/>
      <c r="V422" s="154"/>
      <c r="W422" s="254" t="str">
        <f>IF(V422="","",VLOOKUP(V422,'Overview - Financial Statement'!$A$46:$B$60,2,FALSE))</f>
        <v/>
      </c>
      <c r="X422" s="255" t="str">
        <f t="shared" si="111"/>
        <v/>
      </c>
      <c r="Y422" s="153"/>
      <c r="Z422" s="238">
        <f t="shared" si="112"/>
        <v>0</v>
      </c>
      <c r="AA422" s="193" t="s">
        <v>44</v>
      </c>
      <c r="AB422" s="173"/>
      <c r="AC422" s="193" t="str">
        <f t="shared" si="113"/>
        <v/>
      </c>
      <c r="AD422" s="187" t="str">
        <f t="shared" si="114"/>
        <v/>
      </c>
      <c r="AE422" s="187" t="str">
        <f>IF(S422&gt;0,(VLOOKUP(N422,ISO!$B$4:$D$43,3,FALSE)),"")</f>
        <v/>
      </c>
      <c r="AF422" s="187" t="str">
        <f t="shared" si="115"/>
        <v/>
      </c>
      <c r="AG422" s="187" t="str">
        <f>IF(R422&gt;0,(VLOOKUP(N422,ISO!$B$4:$D$43,2,FALSE)),"")</f>
        <v/>
      </c>
      <c r="AH422" s="193" t="str">
        <f t="shared" si="116"/>
        <v/>
      </c>
      <c r="AI422" s="397" t="str">
        <f t="shared" si="117"/>
        <v/>
      </c>
      <c r="AJ422" s="257" t="str">
        <f t="shared" si="118"/>
        <v/>
      </c>
      <c r="AK422" s="257" t="str">
        <f t="shared" si="119"/>
        <v/>
      </c>
      <c r="AL422" s="193" t="str">
        <f t="shared" si="120"/>
        <v>CHECK DATES</v>
      </c>
      <c r="AM422" s="257" t="str">
        <f t="shared" si="121"/>
        <v/>
      </c>
      <c r="AN422" s="288">
        <f t="shared" si="122"/>
        <v>0</v>
      </c>
      <c r="AO422" s="286">
        <v>0</v>
      </c>
      <c r="AP422" s="257">
        <f t="shared" si="123"/>
        <v>0</v>
      </c>
      <c r="AQ422" s="257" t="str">
        <f t="shared" si="124"/>
        <v/>
      </c>
      <c r="AR422" s="257">
        <f t="shared" si="125"/>
        <v>0</v>
      </c>
    </row>
    <row r="423" spans="1:44" x14ac:dyDescent="0.3">
      <c r="A423" s="287">
        <v>410</v>
      </c>
      <c r="B423" s="150"/>
      <c r="C423" s="152"/>
      <c r="D423" s="159"/>
      <c r="E423" s="337"/>
      <c r="F423" s="343" t="str">
        <f>IF(E423="","",LOOKUP(E423,'Work Programme'!$A$8:$A$207,'Work Programme'!$B$8:$B$207))</f>
        <v/>
      </c>
      <c r="G423" s="159"/>
      <c r="H423" s="150"/>
      <c r="I423" s="150"/>
      <c r="J423" s="150"/>
      <c r="K423" s="150"/>
      <c r="L423" s="150"/>
      <c r="M423" s="150"/>
      <c r="N423" s="430"/>
      <c r="O423" s="431"/>
      <c r="P423" s="431"/>
      <c r="Q423" s="160"/>
      <c r="R423" s="160"/>
      <c r="S423" s="160"/>
      <c r="T423" s="255" t="str">
        <f t="shared" si="110"/>
        <v/>
      </c>
      <c r="U423" s="152"/>
      <c r="V423" s="154"/>
      <c r="W423" s="254" t="str">
        <f>IF(V423="","",VLOOKUP(V423,'Overview - Financial Statement'!$A$46:$B$60,2,FALSE))</f>
        <v/>
      </c>
      <c r="X423" s="255" t="str">
        <f t="shared" si="111"/>
        <v/>
      </c>
      <c r="Y423" s="153"/>
      <c r="Z423" s="238">
        <f t="shared" si="112"/>
        <v>0</v>
      </c>
      <c r="AA423" s="193" t="s">
        <v>44</v>
      </c>
      <c r="AB423" s="173"/>
      <c r="AC423" s="193" t="str">
        <f t="shared" si="113"/>
        <v/>
      </c>
      <c r="AD423" s="187" t="str">
        <f t="shared" si="114"/>
        <v/>
      </c>
      <c r="AE423" s="187" t="str">
        <f>IF(S423&gt;0,(VLOOKUP(N423,ISO!$B$4:$D$43,3,FALSE)),"")</f>
        <v/>
      </c>
      <c r="AF423" s="187" t="str">
        <f t="shared" si="115"/>
        <v/>
      </c>
      <c r="AG423" s="187" t="str">
        <f>IF(R423&gt;0,(VLOOKUP(N423,ISO!$B$4:$D$43,2,FALSE)),"")</f>
        <v/>
      </c>
      <c r="AH423" s="193" t="str">
        <f t="shared" si="116"/>
        <v/>
      </c>
      <c r="AI423" s="397" t="str">
        <f t="shared" si="117"/>
        <v/>
      </c>
      <c r="AJ423" s="257" t="str">
        <f t="shared" si="118"/>
        <v/>
      </c>
      <c r="AK423" s="257" t="str">
        <f t="shared" si="119"/>
        <v/>
      </c>
      <c r="AL423" s="193" t="str">
        <f t="shared" si="120"/>
        <v>CHECK DATES</v>
      </c>
      <c r="AM423" s="257" t="str">
        <f t="shared" si="121"/>
        <v/>
      </c>
      <c r="AN423" s="288">
        <f t="shared" si="122"/>
        <v>0</v>
      </c>
      <c r="AO423" s="286">
        <v>0</v>
      </c>
      <c r="AP423" s="257">
        <f t="shared" si="123"/>
        <v>0</v>
      </c>
      <c r="AQ423" s="257" t="str">
        <f t="shared" si="124"/>
        <v/>
      </c>
      <c r="AR423" s="257">
        <f t="shared" si="125"/>
        <v>0</v>
      </c>
    </row>
    <row r="424" spans="1:44" x14ac:dyDescent="0.3">
      <c r="A424" s="287">
        <v>411</v>
      </c>
      <c r="B424" s="150"/>
      <c r="C424" s="152"/>
      <c r="D424" s="159"/>
      <c r="E424" s="337"/>
      <c r="F424" s="343" t="str">
        <f>IF(E424="","",LOOKUP(E424,'Work Programme'!$A$8:$A$207,'Work Programme'!$B$8:$B$207))</f>
        <v/>
      </c>
      <c r="G424" s="159"/>
      <c r="H424" s="150"/>
      <c r="I424" s="150"/>
      <c r="J424" s="150"/>
      <c r="K424" s="150"/>
      <c r="L424" s="150"/>
      <c r="M424" s="150"/>
      <c r="N424" s="430"/>
      <c r="O424" s="431"/>
      <c r="P424" s="431"/>
      <c r="Q424" s="160"/>
      <c r="R424" s="160"/>
      <c r="S424" s="160"/>
      <c r="T424" s="255" t="str">
        <f t="shared" si="110"/>
        <v/>
      </c>
      <c r="U424" s="152"/>
      <c r="V424" s="154"/>
      <c r="W424" s="254" t="str">
        <f>IF(V424="","",VLOOKUP(V424,'Overview - Financial Statement'!$A$46:$B$60,2,FALSE))</f>
        <v/>
      </c>
      <c r="X424" s="255" t="str">
        <f t="shared" si="111"/>
        <v/>
      </c>
      <c r="Y424" s="153"/>
      <c r="Z424" s="238">
        <f t="shared" si="112"/>
        <v>0</v>
      </c>
      <c r="AA424" s="193" t="s">
        <v>44</v>
      </c>
      <c r="AB424" s="173"/>
      <c r="AC424" s="193" t="str">
        <f t="shared" si="113"/>
        <v/>
      </c>
      <c r="AD424" s="187" t="str">
        <f t="shared" si="114"/>
        <v/>
      </c>
      <c r="AE424" s="187" t="str">
        <f>IF(S424&gt;0,(VLOOKUP(N424,ISO!$B$4:$D$43,3,FALSE)),"")</f>
        <v/>
      </c>
      <c r="AF424" s="187" t="str">
        <f t="shared" si="115"/>
        <v/>
      </c>
      <c r="AG424" s="187" t="str">
        <f>IF(R424&gt;0,(VLOOKUP(N424,ISO!$B$4:$D$43,2,FALSE)),"")</f>
        <v/>
      </c>
      <c r="AH424" s="193" t="str">
        <f t="shared" si="116"/>
        <v/>
      </c>
      <c r="AI424" s="397" t="str">
        <f t="shared" si="117"/>
        <v/>
      </c>
      <c r="AJ424" s="257" t="str">
        <f t="shared" si="118"/>
        <v/>
      </c>
      <c r="AK424" s="257" t="str">
        <f t="shared" si="119"/>
        <v/>
      </c>
      <c r="AL424" s="193" t="str">
        <f t="shared" si="120"/>
        <v>CHECK DATES</v>
      </c>
      <c r="AM424" s="257" t="str">
        <f t="shared" si="121"/>
        <v/>
      </c>
      <c r="AN424" s="288">
        <f t="shared" si="122"/>
        <v>0</v>
      </c>
      <c r="AO424" s="286">
        <v>0</v>
      </c>
      <c r="AP424" s="257">
        <f t="shared" si="123"/>
        <v>0</v>
      </c>
      <c r="AQ424" s="257" t="str">
        <f t="shared" si="124"/>
        <v/>
      </c>
      <c r="AR424" s="257">
        <f t="shared" si="125"/>
        <v>0</v>
      </c>
    </row>
    <row r="425" spans="1:44" x14ac:dyDescent="0.3">
      <c r="A425" s="287">
        <v>412</v>
      </c>
      <c r="B425" s="150"/>
      <c r="C425" s="152"/>
      <c r="D425" s="159"/>
      <c r="E425" s="337"/>
      <c r="F425" s="343" t="str">
        <f>IF(E425="","",LOOKUP(E425,'Work Programme'!$A$8:$A$207,'Work Programme'!$B$8:$B$207))</f>
        <v/>
      </c>
      <c r="G425" s="159"/>
      <c r="H425" s="150"/>
      <c r="I425" s="150"/>
      <c r="J425" s="150"/>
      <c r="K425" s="150"/>
      <c r="L425" s="150"/>
      <c r="M425" s="150"/>
      <c r="N425" s="430"/>
      <c r="O425" s="431"/>
      <c r="P425" s="431"/>
      <c r="Q425" s="160"/>
      <c r="R425" s="160"/>
      <c r="S425" s="160"/>
      <c r="T425" s="255" t="str">
        <f t="shared" si="110"/>
        <v/>
      </c>
      <c r="U425" s="152"/>
      <c r="V425" s="154"/>
      <c r="W425" s="254" t="str">
        <f>IF(V425="","",VLOOKUP(V425,'Overview - Financial Statement'!$A$46:$B$60,2,FALSE))</f>
        <v/>
      </c>
      <c r="X425" s="255" t="str">
        <f t="shared" si="111"/>
        <v/>
      </c>
      <c r="Y425" s="153"/>
      <c r="Z425" s="238">
        <f t="shared" si="112"/>
        <v>0</v>
      </c>
      <c r="AA425" s="193" t="s">
        <v>44</v>
      </c>
      <c r="AB425" s="173"/>
      <c r="AC425" s="193" t="str">
        <f t="shared" si="113"/>
        <v/>
      </c>
      <c r="AD425" s="187" t="str">
        <f t="shared" si="114"/>
        <v/>
      </c>
      <c r="AE425" s="187" t="str">
        <f>IF(S425&gt;0,(VLOOKUP(N425,ISO!$B$4:$D$43,3,FALSE)),"")</f>
        <v/>
      </c>
      <c r="AF425" s="187" t="str">
        <f t="shared" si="115"/>
        <v/>
      </c>
      <c r="AG425" s="187" t="str">
        <f>IF(R425&gt;0,(VLOOKUP(N425,ISO!$B$4:$D$43,2,FALSE)),"")</f>
        <v/>
      </c>
      <c r="AH425" s="193" t="str">
        <f t="shared" si="116"/>
        <v/>
      </c>
      <c r="AI425" s="397" t="str">
        <f t="shared" si="117"/>
        <v/>
      </c>
      <c r="AJ425" s="257" t="str">
        <f t="shared" si="118"/>
        <v/>
      </c>
      <c r="AK425" s="257" t="str">
        <f t="shared" si="119"/>
        <v/>
      </c>
      <c r="AL425" s="193" t="str">
        <f t="shared" si="120"/>
        <v>CHECK DATES</v>
      </c>
      <c r="AM425" s="257" t="str">
        <f t="shared" si="121"/>
        <v/>
      </c>
      <c r="AN425" s="288">
        <f t="shared" si="122"/>
        <v>0</v>
      </c>
      <c r="AO425" s="286">
        <v>0</v>
      </c>
      <c r="AP425" s="257">
        <f t="shared" si="123"/>
        <v>0</v>
      </c>
      <c r="AQ425" s="257" t="str">
        <f t="shared" si="124"/>
        <v/>
      </c>
      <c r="AR425" s="257">
        <f t="shared" si="125"/>
        <v>0</v>
      </c>
    </row>
    <row r="426" spans="1:44" x14ac:dyDescent="0.3">
      <c r="A426" s="287">
        <v>413</v>
      </c>
      <c r="B426" s="150"/>
      <c r="C426" s="152"/>
      <c r="D426" s="159"/>
      <c r="E426" s="337"/>
      <c r="F426" s="343" t="str">
        <f>IF(E426="","",LOOKUP(E426,'Work Programme'!$A$8:$A$207,'Work Programme'!$B$8:$B$207))</f>
        <v/>
      </c>
      <c r="G426" s="159"/>
      <c r="H426" s="150"/>
      <c r="I426" s="150"/>
      <c r="J426" s="150"/>
      <c r="K426" s="150"/>
      <c r="L426" s="150"/>
      <c r="M426" s="150"/>
      <c r="N426" s="430"/>
      <c r="O426" s="431"/>
      <c r="P426" s="431"/>
      <c r="Q426" s="160"/>
      <c r="R426" s="160"/>
      <c r="S426" s="160"/>
      <c r="T426" s="255" t="str">
        <f t="shared" si="110"/>
        <v/>
      </c>
      <c r="U426" s="152"/>
      <c r="V426" s="154"/>
      <c r="W426" s="254" t="str">
        <f>IF(V426="","",VLOOKUP(V426,'Overview - Financial Statement'!$A$46:$B$60,2,FALSE))</f>
        <v/>
      </c>
      <c r="X426" s="255" t="str">
        <f t="shared" si="111"/>
        <v/>
      </c>
      <c r="Y426" s="153"/>
      <c r="Z426" s="238">
        <f t="shared" si="112"/>
        <v>0</v>
      </c>
      <c r="AA426" s="193" t="s">
        <v>44</v>
      </c>
      <c r="AB426" s="173"/>
      <c r="AC426" s="193" t="str">
        <f t="shared" si="113"/>
        <v/>
      </c>
      <c r="AD426" s="187" t="str">
        <f t="shared" si="114"/>
        <v/>
      </c>
      <c r="AE426" s="187" t="str">
        <f>IF(S426&gt;0,(VLOOKUP(N426,ISO!$B$4:$D$43,3,FALSE)),"")</f>
        <v/>
      </c>
      <c r="AF426" s="187" t="str">
        <f t="shared" si="115"/>
        <v/>
      </c>
      <c r="AG426" s="187" t="str">
        <f>IF(R426&gt;0,(VLOOKUP(N426,ISO!$B$4:$D$43,2,FALSE)),"")</f>
        <v/>
      </c>
      <c r="AH426" s="193" t="str">
        <f t="shared" si="116"/>
        <v/>
      </c>
      <c r="AI426" s="397" t="str">
        <f t="shared" si="117"/>
        <v/>
      </c>
      <c r="AJ426" s="257" t="str">
        <f t="shared" si="118"/>
        <v/>
      </c>
      <c r="AK426" s="257" t="str">
        <f t="shared" si="119"/>
        <v/>
      </c>
      <c r="AL426" s="193" t="str">
        <f t="shared" si="120"/>
        <v>CHECK DATES</v>
      </c>
      <c r="AM426" s="257" t="str">
        <f t="shared" si="121"/>
        <v/>
      </c>
      <c r="AN426" s="288">
        <f t="shared" si="122"/>
        <v>0</v>
      </c>
      <c r="AO426" s="286">
        <v>0</v>
      </c>
      <c r="AP426" s="257">
        <f t="shared" si="123"/>
        <v>0</v>
      </c>
      <c r="AQ426" s="257" t="str">
        <f t="shared" si="124"/>
        <v/>
      </c>
      <c r="AR426" s="257">
        <f t="shared" si="125"/>
        <v>0</v>
      </c>
    </row>
    <row r="427" spans="1:44" x14ac:dyDescent="0.3">
      <c r="A427" s="287">
        <v>414</v>
      </c>
      <c r="B427" s="150"/>
      <c r="C427" s="152"/>
      <c r="D427" s="159"/>
      <c r="E427" s="337"/>
      <c r="F427" s="343" t="str">
        <f>IF(E427="","",LOOKUP(E427,'Work Programme'!$A$8:$A$207,'Work Programme'!$B$8:$B$207))</f>
        <v/>
      </c>
      <c r="G427" s="159"/>
      <c r="H427" s="150"/>
      <c r="I427" s="150"/>
      <c r="J427" s="150"/>
      <c r="K427" s="150"/>
      <c r="L427" s="150"/>
      <c r="M427" s="150"/>
      <c r="N427" s="430"/>
      <c r="O427" s="431"/>
      <c r="P427" s="431"/>
      <c r="Q427" s="160"/>
      <c r="R427" s="160"/>
      <c r="S427" s="160"/>
      <c r="T427" s="255" t="str">
        <f t="shared" si="110"/>
        <v/>
      </c>
      <c r="U427" s="152"/>
      <c r="V427" s="154"/>
      <c r="W427" s="254" t="str">
        <f>IF(V427="","",VLOOKUP(V427,'Overview - Financial Statement'!$A$46:$B$60,2,FALSE))</f>
        <v/>
      </c>
      <c r="X427" s="255" t="str">
        <f t="shared" si="111"/>
        <v/>
      </c>
      <c r="Y427" s="153"/>
      <c r="Z427" s="238">
        <f t="shared" si="112"/>
        <v>0</v>
      </c>
      <c r="AA427" s="193" t="s">
        <v>44</v>
      </c>
      <c r="AB427" s="173"/>
      <c r="AC427" s="193" t="str">
        <f t="shared" si="113"/>
        <v/>
      </c>
      <c r="AD427" s="187" t="str">
        <f t="shared" si="114"/>
        <v/>
      </c>
      <c r="AE427" s="187" t="str">
        <f>IF(S427&gt;0,(VLOOKUP(N427,ISO!$B$4:$D$43,3,FALSE)),"")</f>
        <v/>
      </c>
      <c r="AF427" s="187" t="str">
        <f t="shared" si="115"/>
        <v/>
      </c>
      <c r="AG427" s="187" t="str">
        <f>IF(R427&gt;0,(VLOOKUP(N427,ISO!$B$4:$D$43,2,FALSE)),"")</f>
        <v/>
      </c>
      <c r="AH427" s="193" t="str">
        <f t="shared" si="116"/>
        <v/>
      </c>
      <c r="AI427" s="397" t="str">
        <f t="shared" si="117"/>
        <v/>
      </c>
      <c r="AJ427" s="257" t="str">
        <f t="shared" si="118"/>
        <v/>
      </c>
      <c r="AK427" s="257" t="str">
        <f t="shared" si="119"/>
        <v/>
      </c>
      <c r="AL427" s="193" t="str">
        <f t="shared" si="120"/>
        <v>CHECK DATES</v>
      </c>
      <c r="AM427" s="257" t="str">
        <f t="shared" si="121"/>
        <v/>
      </c>
      <c r="AN427" s="288">
        <f t="shared" si="122"/>
        <v>0</v>
      </c>
      <c r="AO427" s="286">
        <v>0</v>
      </c>
      <c r="AP427" s="257">
        <f t="shared" si="123"/>
        <v>0</v>
      </c>
      <c r="AQ427" s="257" t="str">
        <f t="shared" si="124"/>
        <v/>
      </c>
      <c r="AR427" s="257">
        <f t="shared" si="125"/>
        <v>0</v>
      </c>
    </row>
    <row r="428" spans="1:44" x14ac:dyDescent="0.3">
      <c r="A428" s="287">
        <v>415</v>
      </c>
      <c r="B428" s="150"/>
      <c r="C428" s="152"/>
      <c r="D428" s="159"/>
      <c r="E428" s="337"/>
      <c r="F428" s="343" t="str">
        <f>IF(E428="","",LOOKUP(E428,'Work Programme'!$A$8:$A$207,'Work Programme'!$B$8:$B$207))</f>
        <v/>
      </c>
      <c r="G428" s="159"/>
      <c r="H428" s="150"/>
      <c r="I428" s="150"/>
      <c r="J428" s="150"/>
      <c r="K428" s="150"/>
      <c r="L428" s="150"/>
      <c r="M428" s="150"/>
      <c r="N428" s="430"/>
      <c r="O428" s="431"/>
      <c r="P428" s="431"/>
      <c r="Q428" s="160"/>
      <c r="R428" s="160"/>
      <c r="S428" s="160"/>
      <c r="T428" s="255" t="str">
        <f t="shared" si="110"/>
        <v/>
      </c>
      <c r="U428" s="152"/>
      <c r="V428" s="154"/>
      <c r="W428" s="254" t="str">
        <f>IF(V428="","",VLOOKUP(V428,'Overview - Financial Statement'!$A$46:$B$60,2,FALSE))</f>
        <v/>
      </c>
      <c r="X428" s="255" t="str">
        <f t="shared" si="111"/>
        <v/>
      </c>
      <c r="Y428" s="153"/>
      <c r="Z428" s="238">
        <f t="shared" si="112"/>
        <v>0</v>
      </c>
      <c r="AA428" s="193" t="s">
        <v>44</v>
      </c>
      <c r="AB428" s="173"/>
      <c r="AC428" s="193" t="str">
        <f t="shared" si="113"/>
        <v/>
      </c>
      <c r="AD428" s="187" t="str">
        <f t="shared" si="114"/>
        <v/>
      </c>
      <c r="AE428" s="187" t="str">
        <f>IF(S428&gt;0,(VLOOKUP(N428,ISO!$B$4:$D$43,3,FALSE)),"")</f>
        <v/>
      </c>
      <c r="AF428" s="187" t="str">
        <f t="shared" si="115"/>
        <v/>
      </c>
      <c r="AG428" s="187" t="str">
        <f>IF(R428&gt;0,(VLOOKUP(N428,ISO!$B$4:$D$43,2,FALSE)),"")</f>
        <v/>
      </c>
      <c r="AH428" s="193" t="str">
        <f t="shared" si="116"/>
        <v/>
      </c>
      <c r="AI428" s="397" t="str">
        <f t="shared" si="117"/>
        <v/>
      </c>
      <c r="AJ428" s="257" t="str">
        <f t="shared" si="118"/>
        <v/>
      </c>
      <c r="AK428" s="257" t="str">
        <f t="shared" si="119"/>
        <v/>
      </c>
      <c r="AL428" s="193" t="str">
        <f t="shared" si="120"/>
        <v>CHECK DATES</v>
      </c>
      <c r="AM428" s="257" t="str">
        <f t="shared" si="121"/>
        <v/>
      </c>
      <c r="AN428" s="288">
        <f t="shared" si="122"/>
        <v>0</v>
      </c>
      <c r="AO428" s="286">
        <v>0</v>
      </c>
      <c r="AP428" s="257">
        <f t="shared" si="123"/>
        <v>0</v>
      </c>
      <c r="AQ428" s="257" t="str">
        <f t="shared" si="124"/>
        <v/>
      </c>
      <c r="AR428" s="257">
        <f t="shared" si="125"/>
        <v>0</v>
      </c>
    </row>
    <row r="429" spans="1:44" x14ac:dyDescent="0.3">
      <c r="A429" s="287">
        <v>416</v>
      </c>
      <c r="B429" s="150"/>
      <c r="C429" s="152"/>
      <c r="D429" s="159"/>
      <c r="E429" s="337"/>
      <c r="F429" s="343" t="str">
        <f>IF(E429="","",LOOKUP(E429,'Work Programme'!$A$8:$A$207,'Work Programme'!$B$8:$B$207))</f>
        <v/>
      </c>
      <c r="G429" s="159"/>
      <c r="H429" s="150"/>
      <c r="I429" s="150"/>
      <c r="J429" s="150"/>
      <c r="K429" s="150"/>
      <c r="L429" s="150"/>
      <c r="M429" s="150"/>
      <c r="N429" s="430"/>
      <c r="O429" s="431"/>
      <c r="P429" s="431"/>
      <c r="Q429" s="160"/>
      <c r="R429" s="160"/>
      <c r="S429" s="160"/>
      <c r="T429" s="255" t="str">
        <f t="shared" si="110"/>
        <v/>
      </c>
      <c r="U429" s="152"/>
      <c r="V429" s="154"/>
      <c r="W429" s="254" t="str">
        <f>IF(V429="","",VLOOKUP(V429,'Overview - Financial Statement'!$A$46:$B$60,2,FALSE))</f>
        <v/>
      </c>
      <c r="X429" s="255" t="str">
        <f t="shared" si="111"/>
        <v/>
      </c>
      <c r="Y429" s="153"/>
      <c r="Z429" s="238">
        <f t="shared" si="112"/>
        <v>0</v>
      </c>
      <c r="AA429" s="193" t="s">
        <v>44</v>
      </c>
      <c r="AB429" s="173"/>
      <c r="AC429" s="193" t="str">
        <f t="shared" si="113"/>
        <v/>
      </c>
      <c r="AD429" s="187" t="str">
        <f t="shared" si="114"/>
        <v/>
      </c>
      <c r="AE429" s="187" t="str">
        <f>IF(S429&gt;0,(VLOOKUP(N429,ISO!$B$4:$D$43,3,FALSE)),"")</f>
        <v/>
      </c>
      <c r="AF429" s="187" t="str">
        <f t="shared" si="115"/>
        <v/>
      </c>
      <c r="AG429" s="187" t="str">
        <f>IF(R429&gt;0,(VLOOKUP(N429,ISO!$B$4:$D$43,2,FALSE)),"")</f>
        <v/>
      </c>
      <c r="AH429" s="193" t="str">
        <f t="shared" si="116"/>
        <v/>
      </c>
      <c r="AI429" s="397" t="str">
        <f t="shared" si="117"/>
        <v/>
      </c>
      <c r="AJ429" s="257" t="str">
        <f t="shared" si="118"/>
        <v/>
      </c>
      <c r="AK429" s="257" t="str">
        <f t="shared" si="119"/>
        <v/>
      </c>
      <c r="AL429" s="193" t="str">
        <f t="shared" si="120"/>
        <v>CHECK DATES</v>
      </c>
      <c r="AM429" s="257" t="str">
        <f t="shared" si="121"/>
        <v/>
      </c>
      <c r="AN429" s="288">
        <f t="shared" si="122"/>
        <v>0</v>
      </c>
      <c r="AO429" s="286">
        <v>0</v>
      </c>
      <c r="AP429" s="257">
        <f t="shared" si="123"/>
        <v>0</v>
      </c>
      <c r="AQ429" s="257" t="str">
        <f t="shared" si="124"/>
        <v/>
      </c>
      <c r="AR429" s="257">
        <f t="shared" si="125"/>
        <v>0</v>
      </c>
    </row>
    <row r="430" spans="1:44" x14ac:dyDescent="0.3">
      <c r="A430" s="287">
        <v>417</v>
      </c>
      <c r="B430" s="150"/>
      <c r="C430" s="152"/>
      <c r="D430" s="159"/>
      <c r="E430" s="337"/>
      <c r="F430" s="343" t="str">
        <f>IF(E430="","",LOOKUP(E430,'Work Programme'!$A$8:$A$207,'Work Programme'!$B$8:$B$207))</f>
        <v/>
      </c>
      <c r="G430" s="159"/>
      <c r="H430" s="150"/>
      <c r="I430" s="150"/>
      <c r="J430" s="150"/>
      <c r="K430" s="150"/>
      <c r="L430" s="150"/>
      <c r="M430" s="150"/>
      <c r="N430" s="430"/>
      <c r="O430" s="431"/>
      <c r="P430" s="431"/>
      <c r="Q430" s="160"/>
      <c r="R430" s="160"/>
      <c r="S430" s="160"/>
      <c r="T430" s="255" t="str">
        <f t="shared" si="110"/>
        <v/>
      </c>
      <c r="U430" s="152"/>
      <c r="V430" s="154"/>
      <c r="W430" s="254" t="str">
        <f>IF(V430="","",VLOOKUP(V430,'Overview - Financial Statement'!$A$46:$B$60,2,FALSE))</f>
        <v/>
      </c>
      <c r="X430" s="255" t="str">
        <f t="shared" si="111"/>
        <v/>
      </c>
      <c r="Y430" s="153"/>
      <c r="Z430" s="238">
        <f t="shared" si="112"/>
        <v>0</v>
      </c>
      <c r="AA430" s="193" t="s">
        <v>44</v>
      </c>
      <c r="AB430" s="173"/>
      <c r="AC430" s="193" t="str">
        <f t="shared" si="113"/>
        <v/>
      </c>
      <c r="AD430" s="187" t="str">
        <f t="shared" si="114"/>
        <v/>
      </c>
      <c r="AE430" s="187" t="str">
        <f>IF(S430&gt;0,(VLOOKUP(N430,ISO!$B$4:$D$43,3,FALSE)),"")</f>
        <v/>
      </c>
      <c r="AF430" s="187" t="str">
        <f t="shared" si="115"/>
        <v/>
      </c>
      <c r="AG430" s="187" t="str">
        <f>IF(R430&gt;0,(VLOOKUP(N430,ISO!$B$4:$D$43,2,FALSE)),"")</f>
        <v/>
      </c>
      <c r="AH430" s="193" t="str">
        <f t="shared" si="116"/>
        <v/>
      </c>
      <c r="AI430" s="397" t="str">
        <f t="shared" si="117"/>
        <v/>
      </c>
      <c r="AJ430" s="257" t="str">
        <f t="shared" si="118"/>
        <v/>
      </c>
      <c r="AK430" s="257" t="str">
        <f t="shared" si="119"/>
        <v/>
      </c>
      <c r="AL430" s="193" t="str">
        <f t="shared" si="120"/>
        <v>CHECK DATES</v>
      </c>
      <c r="AM430" s="257" t="str">
        <f t="shared" si="121"/>
        <v/>
      </c>
      <c r="AN430" s="288">
        <f t="shared" si="122"/>
        <v>0</v>
      </c>
      <c r="AO430" s="286">
        <v>0</v>
      </c>
      <c r="AP430" s="257">
        <f t="shared" si="123"/>
        <v>0</v>
      </c>
      <c r="AQ430" s="257" t="str">
        <f t="shared" si="124"/>
        <v/>
      </c>
      <c r="AR430" s="257">
        <f t="shared" si="125"/>
        <v>0</v>
      </c>
    </row>
    <row r="431" spans="1:44" x14ac:dyDescent="0.3">
      <c r="A431" s="287">
        <v>418</v>
      </c>
      <c r="B431" s="150"/>
      <c r="C431" s="152"/>
      <c r="D431" s="159"/>
      <c r="E431" s="337"/>
      <c r="F431" s="343" t="str">
        <f>IF(E431="","",LOOKUP(E431,'Work Programme'!$A$8:$A$207,'Work Programme'!$B$8:$B$207))</f>
        <v/>
      </c>
      <c r="G431" s="159"/>
      <c r="H431" s="150"/>
      <c r="I431" s="150"/>
      <c r="J431" s="150"/>
      <c r="K431" s="150"/>
      <c r="L431" s="150"/>
      <c r="M431" s="150"/>
      <c r="N431" s="430"/>
      <c r="O431" s="431"/>
      <c r="P431" s="431"/>
      <c r="Q431" s="160"/>
      <c r="R431" s="160"/>
      <c r="S431" s="160"/>
      <c r="T431" s="255" t="str">
        <f t="shared" si="110"/>
        <v/>
      </c>
      <c r="U431" s="152"/>
      <c r="V431" s="154"/>
      <c r="W431" s="254" t="str">
        <f>IF(V431="","",VLOOKUP(V431,'Overview - Financial Statement'!$A$46:$B$60,2,FALSE))</f>
        <v/>
      </c>
      <c r="X431" s="255" t="str">
        <f t="shared" si="111"/>
        <v/>
      </c>
      <c r="Y431" s="153"/>
      <c r="Z431" s="238">
        <f t="shared" si="112"/>
        <v>0</v>
      </c>
      <c r="AA431" s="193" t="s">
        <v>44</v>
      </c>
      <c r="AB431" s="173"/>
      <c r="AC431" s="193" t="str">
        <f t="shared" si="113"/>
        <v/>
      </c>
      <c r="AD431" s="187" t="str">
        <f t="shared" si="114"/>
        <v/>
      </c>
      <c r="AE431" s="187" t="str">
        <f>IF(S431&gt;0,(VLOOKUP(N431,ISO!$B$4:$D$43,3,FALSE)),"")</f>
        <v/>
      </c>
      <c r="AF431" s="187" t="str">
        <f t="shared" si="115"/>
        <v/>
      </c>
      <c r="AG431" s="187" t="str">
        <f>IF(R431&gt;0,(VLOOKUP(N431,ISO!$B$4:$D$43,2,FALSE)),"")</f>
        <v/>
      </c>
      <c r="AH431" s="193" t="str">
        <f t="shared" si="116"/>
        <v/>
      </c>
      <c r="AI431" s="397" t="str">
        <f t="shared" si="117"/>
        <v/>
      </c>
      <c r="AJ431" s="257" t="str">
        <f t="shared" si="118"/>
        <v/>
      </c>
      <c r="AK431" s="257" t="str">
        <f t="shared" si="119"/>
        <v/>
      </c>
      <c r="AL431" s="193" t="str">
        <f t="shared" si="120"/>
        <v>CHECK DATES</v>
      </c>
      <c r="AM431" s="257" t="str">
        <f t="shared" si="121"/>
        <v/>
      </c>
      <c r="AN431" s="288">
        <f t="shared" si="122"/>
        <v>0</v>
      </c>
      <c r="AO431" s="286">
        <v>0</v>
      </c>
      <c r="AP431" s="257">
        <f t="shared" si="123"/>
        <v>0</v>
      </c>
      <c r="AQ431" s="257" t="str">
        <f t="shared" si="124"/>
        <v/>
      </c>
      <c r="AR431" s="257">
        <f t="shared" si="125"/>
        <v>0</v>
      </c>
    </row>
    <row r="432" spans="1:44" x14ac:dyDescent="0.3">
      <c r="A432" s="287">
        <v>419</v>
      </c>
      <c r="B432" s="150"/>
      <c r="C432" s="152"/>
      <c r="D432" s="159"/>
      <c r="E432" s="337"/>
      <c r="F432" s="343" t="str">
        <f>IF(E432="","",LOOKUP(E432,'Work Programme'!$A$8:$A$207,'Work Programme'!$B$8:$B$207))</f>
        <v/>
      </c>
      <c r="G432" s="159"/>
      <c r="H432" s="150"/>
      <c r="I432" s="150"/>
      <c r="J432" s="150"/>
      <c r="K432" s="150"/>
      <c r="L432" s="150"/>
      <c r="M432" s="150"/>
      <c r="N432" s="430"/>
      <c r="O432" s="431"/>
      <c r="P432" s="431"/>
      <c r="Q432" s="160"/>
      <c r="R432" s="160"/>
      <c r="S432" s="160"/>
      <c r="T432" s="255" t="str">
        <f t="shared" si="110"/>
        <v/>
      </c>
      <c r="U432" s="152"/>
      <c r="V432" s="154"/>
      <c r="W432" s="254" t="str">
        <f>IF(V432="","",VLOOKUP(V432,'Overview - Financial Statement'!$A$46:$B$60,2,FALSE))</f>
        <v/>
      </c>
      <c r="X432" s="255" t="str">
        <f t="shared" si="111"/>
        <v/>
      </c>
      <c r="Y432" s="153"/>
      <c r="Z432" s="238">
        <f t="shared" si="112"/>
        <v>0</v>
      </c>
      <c r="AA432" s="193" t="s">
        <v>44</v>
      </c>
      <c r="AB432" s="173"/>
      <c r="AC432" s="193" t="str">
        <f t="shared" si="113"/>
        <v/>
      </c>
      <c r="AD432" s="187" t="str">
        <f t="shared" si="114"/>
        <v/>
      </c>
      <c r="AE432" s="187" t="str">
        <f>IF(S432&gt;0,(VLOOKUP(N432,ISO!$B$4:$D$43,3,FALSE)),"")</f>
        <v/>
      </c>
      <c r="AF432" s="187" t="str">
        <f t="shared" si="115"/>
        <v/>
      </c>
      <c r="AG432" s="187" t="str">
        <f>IF(R432&gt;0,(VLOOKUP(N432,ISO!$B$4:$D$43,2,FALSE)),"")</f>
        <v/>
      </c>
      <c r="AH432" s="193" t="str">
        <f t="shared" si="116"/>
        <v/>
      </c>
      <c r="AI432" s="397" t="str">
        <f t="shared" si="117"/>
        <v/>
      </c>
      <c r="AJ432" s="257" t="str">
        <f t="shared" si="118"/>
        <v/>
      </c>
      <c r="AK432" s="257" t="str">
        <f t="shared" si="119"/>
        <v/>
      </c>
      <c r="AL432" s="193" t="str">
        <f t="shared" si="120"/>
        <v>CHECK DATES</v>
      </c>
      <c r="AM432" s="257" t="str">
        <f t="shared" si="121"/>
        <v/>
      </c>
      <c r="AN432" s="288">
        <f t="shared" si="122"/>
        <v>0</v>
      </c>
      <c r="AO432" s="286">
        <v>0</v>
      </c>
      <c r="AP432" s="257">
        <f t="shared" si="123"/>
        <v>0</v>
      </c>
      <c r="AQ432" s="257" t="str">
        <f t="shared" si="124"/>
        <v/>
      </c>
      <c r="AR432" s="257">
        <f t="shared" si="125"/>
        <v>0</v>
      </c>
    </row>
    <row r="433" spans="1:44" x14ac:dyDescent="0.3">
      <c r="A433" s="287">
        <v>420</v>
      </c>
      <c r="B433" s="150"/>
      <c r="C433" s="152"/>
      <c r="D433" s="159"/>
      <c r="E433" s="337"/>
      <c r="F433" s="343" t="str">
        <f>IF(E433="","",LOOKUP(E433,'Work Programme'!$A$8:$A$207,'Work Programme'!$B$8:$B$207))</f>
        <v/>
      </c>
      <c r="G433" s="159"/>
      <c r="H433" s="150"/>
      <c r="I433" s="150"/>
      <c r="J433" s="150"/>
      <c r="K433" s="150"/>
      <c r="L433" s="150"/>
      <c r="M433" s="150"/>
      <c r="N433" s="430"/>
      <c r="O433" s="431"/>
      <c r="P433" s="431"/>
      <c r="Q433" s="160"/>
      <c r="R433" s="160"/>
      <c r="S433" s="160"/>
      <c r="T433" s="255" t="str">
        <f t="shared" si="110"/>
        <v/>
      </c>
      <c r="U433" s="152"/>
      <c r="V433" s="154"/>
      <c r="W433" s="254" t="str">
        <f>IF(V433="","",VLOOKUP(V433,'Overview - Financial Statement'!$A$46:$B$60,2,FALSE))</f>
        <v/>
      </c>
      <c r="X433" s="255" t="str">
        <f t="shared" si="111"/>
        <v/>
      </c>
      <c r="Y433" s="153"/>
      <c r="Z433" s="238">
        <f t="shared" si="112"/>
        <v>0</v>
      </c>
      <c r="AA433" s="193" t="s">
        <v>44</v>
      </c>
      <c r="AB433" s="173"/>
      <c r="AC433" s="193" t="str">
        <f t="shared" si="113"/>
        <v/>
      </c>
      <c r="AD433" s="187" t="str">
        <f t="shared" si="114"/>
        <v/>
      </c>
      <c r="AE433" s="187" t="str">
        <f>IF(S433&gt;0,(VLOOKUP(N433,ISO!$B$4:$D$43,3,FALSE)),"")</f>
        <v/>
      </c>
      <c r="AF433" s="187" t="str">
        <f t="shared" si="115"/>
        <v/>
      </c>
      <c r="AG433" s="187" t="str">
        <f>IF(R433&gt;0,(VLOOKUP(N433,ISO!$B$4:$D$43,2,FALSE)),"")</f>
        <v/>
      </c>
      <c r="AH433" s="193" t="str">
        <f t="shared" si="116"/>
        <v/>
      </c>
      <c r="AI433" s="397" t="str">
        <f t="shared" si="117"/>
        <v/>
      </c>
      <c r="AJ433" s="257" t="str">
        <f t="shared" si="118"/>
        <v/>
      </c>
      <c r="AK433" s="257" t="str">
        <f t="shared" si="119"/>
        <v/>
      </c>
      <c r="AL433" s="193" t="str">
        <f t="shared" si="120"/>
        <v>CHECK DATES</v>
      </c>
      <c r="AM433" s="257" t="str">
        <f t="shared" si="121"/>
        <v/>
      </c>
      <c r="AN433" s="288">
        <f t="shared" si="122"/>
        <v>0</v>
      </c>
      <c r="AO433" s="286">
        <v>0</v>
      </c>
      <c r="AP433" s="257">
        <f t="shared" si="123"/>
        <v>0</v>
      </c>
      <c r="AQ433" s="257" t="str">
        <f t="shared" si="124"/>
        <v/>
      </c>
      <c r="AR433" s="257">
        <f t="shared" si="125"/>
        <v>0</v>
      </c>
    </row>
    <row r="434" spans="1:44" x14ac:dyDescent="0.3">
      <c r="A434" s="287">
        <v>421</v>
      </c>
      <c r="B434" s="150"/>
      <c r="C434" s="152"/>
      <c r="D434" s="159"/>
      <c r="E434" s="337"/>
      <c r="F434" s="343" t="str">
        <f>IF(E434="","",LOOKUP(E434,'Work Programme'!$A$8:$A$207,'Work Programme'!$B$8:$B$207))</f>
        <v/>
      </c>
      <c r="G434" s="159"/>
      <c r="H434" s="150"/>
      <c r="I434" s="150"/>
      <c r="J434" s="150"/>
      <c r="K434" s="150"/>
      <c r="L434" s="150"/>
      <c r="M434" s="150"/>
      <c r="N434" s="430"/>
      <c r="O434" s="431"/>
      <c r="P434" s="431"/>
      <c r="Q434" s="160"/>
      <c r="R434" s="160"/>
      <c r="S434" s="160"/>
      <c r="T434" s="255" t="str">
        <f t="shared" si="110"/>
        <v/>
      </c>
      <c r="U434" s="152"/>
      <c r="V434" s="154"/>
      <c r="W434" s="254" t="str">
        <f>IF(V434="","",VLOOKUP(V434,'Overview - Financial Statement'!$A$46:$B$60,2,FALSE))</f>
        <v/>
      </c>
      <c r="X434" s="255" t="str">
        <f t="shared" si="111"/>
        <v/>
      </c>
      <c r="Y434" s="153"/>
      <c r="Z434" s="238">
        <f t="shared" si="112"/>
        <v>0</v>
      </c>
      <c r="AA434" s="193" t="s">
        <v>44</v>
      </c>
      <c r="AB434" s="173"/>
      <c r="AC434" s="193" t="str">
        <f t="shared" si="113"/>
        <v/>
      </c>
      <c r="AD434" s="187" t="str">
        <f t="shared" si="114"/>
        <v/>
      </c>
      <c r="AE434" s="187" t="str">
        <f>IF(S434&gt;0,(VLOOKUP(N434,ISO!$B$4:$D$43,3,FALSE)),"")</f>
        <v/>
      </c>
      <c r="AF434" s="187" t="str">
        <f t="shared" si="115"/>
        <v/>
      </c>
      <c r="AG434" s="187" t="str">
        <f>IF(R434&gt;0,(VLOOKUP(N434,ISO!$B$4:$D$43,2,FALSE)),"")</f>
        <v/>
      </c>
      <c r="AH434" s="193" t="str">
        <f t="shared" si="116"/>
        <v/>
      </c>
      <c r="AI434" s="397" t="str">
        <f t="shared" si="117"/>
        <v/>
      </c>
      <c r="AJ434" s="257" t="str">
        <f t="shared" si="118"/>
        <v/>
      </c>
      <c r="AK434" s="257" t="str">
        <f t="shared" si="119"/>
        <v/>
      </c>
      <c r="AL434" s="193" t="str">
        <f t="shared" si="120"/>
        <v>CHECK DATES</v>
      </c>
      <c r="AM434" s="257" t="str">
        <f t="shared" si="121"/>
        <v/>
      </c>
      <c r="AN434" s="288">
        <f t="shared" si="122"/>
        <v>0</v>
      </c>
      <c r="AO434" s="286">
        <v>0</v>
      </c>
      <c r="AP434" s="257">
        <f t="shared" si="123"/>
        <v>0</v>
      </c>
      <c r="AQ434" s="257" t="str">
        <f t="shared" si="124"/>
        <v/>
      </c>
      <c r="AR434" s="257">
        <f t="shared" si="125"/>
        <v>0</v>
      </c>
    </row>
    <row r="435" spans="1:44" x14ac:dyDescent="0.3">
      <c r="A435" s="287">
        <v>422</v>
      </c>
      <c r="B435" s="150"/>
      <c r="C435" s="152"/>
      <c r="D435" s="159"/>
      <c r="E435" s="337"/>
      <c r="F435" s="343" t="str">
        <f>IF(E435="","",LOOKUP(E435,'Work Programme'!$A$8:$A$207,'Work Programme'!$B$8:$B$207))</f>
        <v/>
      </c>
      <c r="G435" s="159"/>
      <c r="H435" s="150"/>
      <c r="I435" s="150"/>
      <c r="J435" s="150"/>
      <c r="K435" s="150"/>
      <c r="L435" s="150"/>
      <c r="M435" s="150"/>
      <c r="N435" s="430"/>
      <c r="O435" s="431"/>
      <c r="P435" s="431"/>
      <c r="Q435" s="160"/>
      <c r="R435" s="160"/>
      <c r="S435" s="160"/>
      <c r="T435" s="255" t="str">
        <f t="shared" si="110"/>
        <v/>
      </c>
      <c r="U435" s="152"/>
      <c r="V435" s="154"/>
      <c r="W435" s="254" t="str">
        <f>IF(V435="","",VLOOKUP(V435,'Overview - Financial Statement'!$A$46:$B$60,2,FALSE))</f>
        <v/>
      </c>
      <c r="X435" s="255" t="str">
        <f t="shared" si="111"/>
        <v/>
      </c>
      <c r="Y435" s="153"/>
      <c r="Z435" s="238">
        <f t="shared" si="112"/>
        <v>0</v>
      </c>
      <c r="AA435" s="193" t="s">
        <v>44</v>
      </c>
      <c r="AB435" s="173"/>
      <c r="AC435" s="193" t="str">
        <f t="shared" si="113"/>
        <v/>
      </c>
      <c r="AD435" s="187" t="str">
        <f t="shared" si="114"/>
        <v/>
      </c>
      <c r="AE435" s="187" t="str">
        <f>IF(S435&gt;0,(VLOOKUP(N435,ISO!$B$4:$D$43,3,FALSE)),"")</f>
        <v/>
      </c>
      <c r="AF435" s="187" t="str">
        <f t="shared" si="115"/>
        <v/>
      </c>
      <c r="AG435" s="187" t="str">
        <f>IF(R435&gt;0,(VLOOKUP(N435,ISO!$B$4:$D$43,2,FALSE)),"")</f>
        <v/>
      </c>
      <c r="AH435" s="193" t="str">
        <f t="shared" si="116"/>
        <v/>
      </c>
      <c r="AI435" s="397" t="str">
        <f t="shared" si="117"/>
        <v/>
      </c>
      <c r="AJ435" s="257" t="str">
        <f t="shared" si="118"/>
        <v/>
      </c>
      <c r="AK435" s="257" t="str">
        <f t="shared" si="119"/>
        <v/>
      </c>
      <c r="AL435" s="193" t="str">
        <f t="shared" si="120"/>
        <v>CHECK DATES</v>
      </c>
      <c r="AM435" s="257" t="str">
        <f t="shared" si="121"/>
        <v/>
      </c>
      <c r="AN435" s="288">
        <f t="shared" si="122"/>
        <v>0</v>
      </c>
      <c r="AO435" s="286">
        <v>0</v>
      </c>
      <c r="AP435" s="257">
        <f t="shared" si="123"/>
        <v>0</v>
      </c>
      <c r="AQ435" s="257" t="str">
        <f t="shared" si="124"/>
        <v/>
      </c>
      <c r="AR435" s="257">
        <f t="shared" si="125"/>
        <v>0</v>
      </c>
    </row>
    <row r="436" spans="1:44" x14ac:dyDescent="0.3">
      <c r="A436" s="287">
        <v>423</v>
      </c>
      <c r="B436" s="150"/>
      <c r="C436" s="152"/>
      <c r="D436" s="159"/>
      <c r="E436" s="337"/>
      <c r="F436" s="343" t="str">
        <f>IF(E436="","",LOOKUP(E436,'Work Programme'!$A$8:$A$207,'Work Programme'!$B$8:$B$207))</f>
        <v/>
      </c>
      <c r="G436" s="159"/>
      <c r="H436" s="150"/>
      <c r="I436" s="150"/>
      <c r="J436" s="150"/>
      <c r="K436" s="150"/>
      <c r="L436" s="150"/>
      <c r="M436" s="150"/>
      <c r="N436" s="430"/>
      <c r="O436" s="431"/>
      <c r="P436" s="431"/>
      <c r="Q436" s="160"/>
      <c r="R436" s="160"/>
      <c r="S436" s="160"/>
      <c r="T436" s="255" t="str">
        <f t="shared" si="110"/>
        <v/>
      </c>
      <c r="U436" s="152"/>
      <c r="V436" s="154"/>
      <c r="W436" s="254" t="str">
        <f>IF(V436="","",VLOOKUP(V436,'Overview - Financial Statement'!$A$46:$B$60,2,FALSE))</f>
        <v/>
      </c>
      <c r="X436" s="255" t="str">
        <f t="shared" si="111"/>
        <v/>
      </c>
      <c r="Y436" s="153"/>
      <c r="Z436" s="238">
        <f t="shared" si="112"/>
        <v>0</v>
      </c>
      <c r="AA436" s="193" t="s">
        <v>44</v>
      </c>
      <c r="AB436" s="173"/>
      <c r="AC436" s="193" t="str">
        <f t="shared" si="113"/>
        <v/>
      </c>
      <c r="AD436" s="187" t="str">
        <f t="shared" si="114"/>
        <v/>
      </c>
      <c r="AE436" s="187" t="str">
        <f>IF(S436&gt;0,(VLOOKUP(N436,ISO!$B$4:$D$43,3,FALSE)),"")</f>
        <v/>
      </c>
      <c r="AF436" s="187" t="str">
        <f t="shared" si="115"/>
        <v/>
      </c>
      <c r="AG436" s="187" t="str">
        <f>IF(R436&gt;0,(VLOOKUP(N436,ISO!$B$4:$D$43,2,FALSE)),"")</f>
        <v/>
      </c>
      <c r="AH436" s="193" t="str">
        <f t="shared" si="116"/>
        <v/>
      </c>
      <c r="AI436" s="397" t="str">
        <f t="shared" si="117"/>
        <v/>
      </c>
      <c r="AJ436" s="257" t="str">
        <f t="shared" si="118"/>
        <v/>
      </c>
      <c r="AK436" s="257" t="str">
        <f t="shared" si="119"/>
        <v/>
      </c>
      <c r="AL436" s="193" t="str">
        <f t="shared" si="120"/>
        <v>CHECK DATES</v>
      </c>
      <c r="AM436" s="257" t="str">
        <f t="shared" si="121"/>
        <v/>
      </c>
      <c r="AN436" s="288">
        <f t="shared" si="122"/>
        <v>0</v>
      </c>
      <c r="AO436" s="286">
        <v>0</v>
      </c>
      <c r="AP436" s="257">
        <f t="shared" si="123"/>
        <v>0</v>
      </c>
      <c r="AQ436" s="257" t="str">
        <f t="shared" si="124"/>
        <v/>
      </c>
      <c r="AR436" s="257">
        <f t="shared" si="125"/>
        <v>0</v>
      </c>
    </row>
    <row r="437" spans="1:44" x14ac:dyDescent="0.3">
      <c r="A437" s="287">
        <v>424</v>
      </c>
      <c r="B437" s="150"/>
      <c r="C437" s="152"/>
      <c r="D437" s="159"/>
      <c r="E437" s="337"/>
      <c r="F437" s="343" t="str">
        <f>IF(E437="","",LOOKUP(E437,'Work Programme'!$A$8:$A$207,'Work Programme'!$B$8:$B$207))</f>
        <v/>
      </c>
      <c r="G437" s="159"/>
      <c r="H437" s="150"/>
      <c r="I437" s="150"/>
      <c r="J437" s="150"/>
      <c r="K437" s="150"/>
      <c r="L437" s="150"/>
      <c r="M437" s="150"/>
      <c r="N437" s="430"/>
      <c r="O437" s="431"/>
      <c r="P437" s="431"/>
      <c r="Q437" s="160"/>
      <c r="R437" s="160"/>
      <c r="S437" s="160"/>
      <c r="T437" s="255" t="str">
        <f t="shared" si="110"/>
        <v/>
      </c>
      <c r="U437" s="152"/>
      <c r="V437" s="154"/>
      <c r="W437" s="254" t="str">
        <f>IF(V437="","",VLOOKUP(V437,'Overview - Financial Statement'!$A$46:$B$60,2,FALSE))</f>
        <v/>
      </c>
      <c r="X437" s="255" t="str">
        <f t="shared" si="111"/>
        <v/>
      </c>
      <c r="Y437" s="153"/>
      <c r="Z437" s="238">
        <f t="shared" si="112"/>
        <v>0</v>
      </c>
      <c r="AA437" s="193" t="s">
        <v>44</v>
      </c>
      <c r="AB437" s="173"/>
      <c r="AC437" s="193" t="str">
        <f t="shared" si="113"/>
        <v/>
      </c>
      <c r="AD437" s="187" t="str">
        <f t="shared" si="114"/>
        <v/>
      </c>
      <c r="AE437" s="187" t="str">
        <f>IF(S437&gt;0,(VLOOKUP(N437,ISO!$B$4:$D$43,3,FALSE)),"")</f>
        <v/>
      </c>
      <c r="AF437" s="187" t="str">
        <f t="shared" si="115"/>
        <v/>
      </c>
      <c r="AG437" s="187" t="str">
        <f>IF(R437&gt;0,(VLOOKUP(N437,ISO!$B$4:$D$43,2,FALSE)),"")</f>
        <v/>
      </c>
      <c r="AH437" s="193" t="str">
        <f t="shared" si="116"/>
        <v/>
      </c>
      <c r="AI437" s="397" t="str">
        <f t="shared" si="117"/>
        <v/>
      </c>
      <c r="AJ437" s="257" t="str">
        <f t="shared" si="118"/>
        <v/>
      </c>
      <c r="AK437" s="257" t="str">
        <f t="shared" si="119"/>
        <v/>
      </c>
      <c r="AL437" s="193" t="str">
        <f t="shared" si="120"/>
        <v>CHECK DATES</v>
      </c>
      <c r="AM437" s="257" t="str">
        <f t="shared" si="121"/>
        <v/>
      </c>
      <c r="AN437" s="288">
        <f t="shared" si="122"/>
        <v>0</v>
      </c>
      <c r="AO437" s="286">
        <v>0</v>
      </c>
      <c r="AP437" s="257">
        <f t="shared" si="123"/>
        <v>0</v>
      </c>
      <c r="AQ437" s="257" t="str">
        <f t="shared" si="124"/>
        <v/>
      </c>
      <c r="AR437" s="257">
        <f t="shared" si="125"/>
        <v>0</v>
      </c>
    </row>
    <row r="438" spans="1:44" x14ac:dyDescent="0.3">
      <c r="A438" s="287">
        <v>425</v>
      </c>
      <c r="B438" s="150"/>
      <c r="C438" s="152"/>
      <c r="D438" s="159"/>
      <c r="E438" s="337"/>
      <c r="F438" s="343" t="str">
        <f>IF(E438="","",LOOKUP(E438,'Work Programme'!$A$8:$A$207,'Work Programme'!$B$8:$B$207))</f>
        <v/>
      </c>
      <c r="G438" s="159"/>
      <c r="H438" s="150"/>
      <c r="I438" s="150"/>
      <c r="J438" s="150"/>
      <c r="K438" s="150"/>
      <c r="L438" s="150"/>
      <c r="M438" s="150"/>
      <c r="N438" s="430"/>
      <c r="O438" s="431"/>
      <c r="P438" s="431"/>
      <c r="Q438" s="160"/>
      <c r="R438" s="160"/>
      <c r="S438" s="160"/>
      <c r="T438" s="255" t="str">
        <f t="shared" si="110"/>
        <v/>
      </c>
      <c r="U438" s="152"/>
      <c r="V438" s="154"/>
      <c r="W438" s="254" t="str">
        <f>IF(V438="","",VLOOKUP(V438,'Overview - Financial Statement'!$A$46:$B$60,2,FALSE))</f>
        <v/>
      </c>
      <c r="X438" s="255" t="str">
        <f t="shared" si="111"/>
        <v/>
      </c>
      <c r="Y438" s="153"/>
      <c r="Z438" s="238">
        <f t="shared" si="112"/>
        <v>0</v>
      </c>
      <c r="AA438" s="193" t="s">
        <v>44</v>
      </c>
      <c r="AB438" s="173"/>
      <c r="AC438" s="193" t="str">
        <f t="shared" si="113"/>
        <v/>
      </c>
      <c r="AD438" s="187" t="str">
        <f t="shared" si="114"/>
        <v/>
      </c>
      <c r="AE438" s="187" t="str">
        <f>IF(S438&gt;0,(VLOOKUP(N438,ISO!$B$4:$D$43,3,FALSE)),"")</f>
        <v/>
      </c>
      <c r="AF438" s="187" t="str">
        <f t="shared" si="115"/>
        <v/>
      </c>
      <c r="AG438" s="187" t="str">
        <f>IF(R438&gt;0,(VLOOKUP(N438,ISO!$B$4:$D$43,2,FALSE)),"")</f>
        <v/>
      </c>
      <c r="AH438" s="193" t="str">
        <f t="shared" si="116"/>
        <v/>
      </c>
      <c r="AI438" s="397" t="str">
        <f t="shared" si="117"/>
        <v/>
      </c>
      <c r="AJ438" s="257" t="str">
        <f t="shared" si="118"/>
        <v/>
      </c>
      <c r="AK438" s="257" t="str">
        <f t="shared" si="119"/>
        <v/>
      </c>
      <c r="AL438" s="193" t="str">
        <f t="shared" si="120"/>
        <v>CHECK DATES</v>
      </c>
      <c r="AM438" s="257" t="str">
        <f t="shared" si="121"/>
        <v/>
      </c>
      <c r="AN438" s="288">
        <f t="shared" si="122"/>
        <v>0</v>
      </c>
      <c r="AO438" s="286">
        <v>0</v>
      </c>
      <c r="AP438" s="257">
        <f t="shared" si="123"/>
        <v>0</v>
      </c>
      <c r="AQ438" s="257" t="str">
        <f t="shared" si="124"/>
        <v/>
      </c>
      <c r="AR438" s="257">
        <f t="shared" si="125"/>
        <v>0</v>
      </c>
    </row>
    <row r="439" spans="1:44" x14ac:dyDescent="0.3">
      <c r="A439" s="287">
        <v>426</v>
      </c>
      <c r="B439" s="150"/>
      <c r="C439" s="152"/>
      <c r="D439" s="159"/>
      <c r="E439" s="337"/>
      <c r="F439" s="343" t="str">
        <f>IF(E439="","",LOOKUP(E439,'Work Programme'!$A$8:$A$207,'Work Programme'!$B$8:$B$207))</f>
        <v/>
      </c>
      <c r="G439" s="159"/>
      <c r="H439" s="150"/>
      <c r="I439" s="150"/>
      <c r="J439" s="150"/>
      <c r="K439" s="150"/>
      <c r="L439" s="150"/>
      <c r="M439" s="150"/>
      <c r="N439" s="430"/>
      <c r="O439" s="431"/>
      <c r="P439" s="431"/>
      <c r="Q439" s="160"/>
      <c r="R439" s="160"/>
      <c r="S439" s="160"/>
      <c r="T439" s="255" t="str">
        <f t="shared" si="110"/>
        <v/>
      </c>
      <c r="U439" s="152"/>
      <c r="V439" s="154"/>
      <c r="W439" s="254" t="str">
        <f>IF(V439="","",VLOOKUP(V439,'Overview - Financial Statement'!$A$46:$B$60,2,FALSE))</f>
        <v/>
      </c>
      <c r="X439" s="255" t="str">
        <f t="shared" si="111"/>
        <v/>
      </c>
      <c r="Y439" s="153"/>
      <c r="Z439" s="238">
        <f t="shared" si="112"/>
        <v>0</v>
      </c>
      <c r="AA439" s="193" t="s">
        <v>44</v>
      </c>
      <c r="AB439" s="173"/>
      <c r="AC439" s="193" t="str">
        <f t="shared" si="113"/>
        <v/>
      </c>
      <c r="AD439" s="187" t="str">
        <f t="shared" si="114"/>
        <v/>
      </c>
      <c r="AE439" s="187" t="str">
        <f>IF(S439&gt;0,(VLOOKUP(N439,ISO!$B$4:$D$43,3,FALSE)),"")</f>
        <v/>
      </c>
      <c r="AF439" s="187" t="str">
        <f t="shared" si="115"/>
        <v/>
      </c>
      <c r="AG439" s="187" t="str">
        <f>IF(R439&gt;0,(VLOOKUP(N439,ISO!$B$4:$D$43,2,FALSE)),"")</f>
        <v/>
      </c>
      <c r="AH439" s="193" t="str">
        <f t="shared" si="116"/>
        <v/>
      </c>
      <c r="AI439" s="397" t="str">
        <f t="shared" si="117"/>
        <v/>
      </c>
      <c r="AJ439" s="257" t="str">
        <f t="shared" si="118"/>
        <v/>
      </c>
      <c r="AK439" s="257" t="str">
        <f t="shared" si="119"/>
        <v/>
      </c>
      <c r="AL439" s="193" t="str">
        <f t="shared" si="120"/>
        <v>CHECK DATES</v>
      </c>
      <c r="AM439" s="257" t="str">
        <f t="shared" si="121"/>
        <v/>
      </c>
      <c r="AN439" s="288">
        <f t="shared" si="122"/>
        <v>0</v>
      </c>
      <c r="AO439" s="286">
        <v>0</v>
      </c>
      <c r="AP439" s="257">
        <f t="shared" si="123"/>
        <v>0</v>
      </c>
      <c r="AQ439" s="257" t="str">
        <f t="shared" si="124"/>
        <v/>
      </c>
      <c r="AR439" s="257">
        <f t="shared" si="125"/>
        <v>0</v>
      </c>
    </row>
    <row r="440" spans="1:44" x14ac:dyDescent="0.3">
      <c r="A440" s="287">
        <v>427</v>
      </c>
      <c r="B440" s="150"/>
      <c r="C440" s="152"/>
      <c r="D440" s="159"/>
      <c r="E440" s="337"/>
      <c r="F440" s="343" t="str">
        <f>IF(E440="","",LOOKUP(E440,'Work Programme'!$A$8:$A$207,'Work Programme'!$B$8:$B$207))</f>
        <v/>
      </c>
      <c r="G440" s="159"/>
      <c r="H440" s="150"/>
      <c r="I440" s="150"/>
      <c r="J440" s="150"/>
      <c r="K440" s="150"/>
      <c r="L440" s="150"/>
      <c r="M440" s="150"/>
      <c r="N440" s="430"/>
      <c r="O440" s="431"/>
      <c r="P440" s="431"/>
      <c r="Q440" s="160"/>
      <c r="R440" s="160"/>
      <c r="S440" s="160"/>
      <c r="T440" s="255" t="str">
        <f t="shared" si="110"/>
        <v/>
      </c>
      <c r="U440" s="152"/>
      <c r="V440" s="154"/>
      <c r="W440" s="254" t="str">
        <f>IF(V440="","",VLOOKUP(V440,'Overview - Financial Statement'!$A$46:$B$60,2,FALSE))</f>
        <v/>
      </c>
      <c r="X440" s="255" t="str">
        <f t="shared" si="111"/>
        <v/>
      </c>
      <c r="Y440" s="153"/>
      <c r="Z440" s="238">
        <f t="shared" si="112"/>
        <v>0</v>
      </c>
      <c r="AA440" s="193" t="s">
        <v>44</v>
      </c>
      <c r="AB440" s="173"/>
      <c r="AC440" s="193" t="str">
        <f t="shared" si="113"/>
        <v/>
      </c>
      <c r="AD440" s="187" t="str">
        <f t="shared" si="114"/>
        <v/>
      </c>
      <c r="AE440" s="187" t="str">
        <f>IF(S440&gt;0,(VLOOKUP(N440,ISO!$B$4:$D$43,3,FALSE)),"")</f>
        <v/>
      </c>
      <c r="AF440" s="187" t="str">
        <f t="shared" si="115"/>
        <v/>
      </c>
      <c r="AG440" s="187" t="str">
        <f>IF(R440&gt;0,(VLOOKUP(N440,ISO!$B$4:$D$43,2,FALSE)),"")</f>
        <v/>
      </c>
      <c r="AH440" s="193" t="str">
        <f t="shared" si="116"/>
        <v/>
      </c>
      <c r="AI440" s="397" t="str">
        <f t="shared" si="117"/>
        <v/>
      </c>
      <c r="AJ440" s="257" t="str">
        <f t="shared" si="118"/>
        <v/>
      </c>
      <c r="AK440" s="257" t="str">
        <f t="shared" si="119"/>
        <v/>
      </c>
      <c r="AL440" s="193" t="str">
        <f t="shared" si="120"/>
        <v>CHECK DATES</v>
      </c>
      <c r="AM440" s="257" t="str">
        <f t="shared" si="121"/>
        <v/>
      </c>
      <c r="AN440" s="288">
        <f t="shared" si="122"/>
        <v>0</v>
      </c>
      <c r="AO440" s="286">
        <v>0</v>
      </c>
      <c r="AP440" s="257">
        <f t="shared" si="123"/>
        <v>0</v>
      </c>
      <c r="AQ440" s="257" t="str">
        <f t="shared" si="124"/>
        <v/>
      </c>
      <c r="AR440" s="257">
        <f t="shared" si="125"/>
        <v>0</v>
      </c>
    </row>
    <row r="441" spans="1:44" x14ac:dyDescent="0.3">
      <c r="A441" s="287">
        <v>428</v>
      </c>
      <c r="B441" s="150"/>
      <c r="C441" s="152"/>
      <c r="D441" s="159"/>
      <c r="E441" s="337"/>
      <c r="F441" s="343" t="str">
        <f>IF(E441="","",LOOKUP(E441,'Work Programme'!$A$8:$A$207,'Work Programme'!$B$8:$B$207))</f>
        <v/>
      </c>
      <c r="G441" s="159"/>
      <c r="H441" s="150"/>
      <c r="I441" s="150"/>
      <c r="J441" s="150"/>
      <c r="K441" s="150"/>
      <c r="L441" s="150"/>
      <c r="M441" s="150"/>
      <c r="N441" s="430"/>
      <c r="O441" s="431"/>
      <c r="P441" s="431"/>
      <c r="Q441" s="160"/>
      <c r="R441" s="160"/>
      <c r="S441" s="160"/>
      <c r="T441" s="255" t="str">
        <f t="shared" si="110"/>
        <v/>
      </c>
      <c r="U441" s="152"/>
      <c r="V441" s="154"/>
      <c r="W441" s="254" t="str">
        <f>IF(V441="","",VLOOKUP(V441,'Overview - Financial Statement'!$A$46:$B$60,2,FALSE))</f>
        <v/>
      </c>
      <c r="X441" s="255" t="str">
        <f t="shared" si="111"/>
        <v/>
      </c>
      <c r="Y441" s="153"/>
      <c r="Z441" s="238">
        <f t="shared" si="112"/>
        <v>0</v>
      </c>
      <c r="AA441" s="193" t="s">
        <v>44</v>
      </c>
      <c r="AB441" s="173"/>
      <c r="AC441" s="193" t="str">
        <f t="shared" si="113"/>
        <v/>
      </c>
      <c r="AD441" s="187" t="str">
        <f t="shared" si="114"/>
        <v/>
      </c>
      <c r="AE441" s="187" t="str">
        <f>IF(S441&gt;0,(VLOOKUP(N441,ISO!$B$4:$D$43,3,FALSE)),"")</f>
        <v/>
      </c>
      <c r="AF441" s="187" t="str">
        <f t="shared" si="115"/>
        <v/>
      </c>
      <c r="AG441" s="187" t="str">
        <f>IF(R441&gt;0,(VLOOKUP(N441,ISO!$B$4:$D$43,2,FALSE)),"")</f>
        <v/>
      </c>
      <c r="AH441" s="193" t="str">
        <f t="shared" si="116"/>
        <v/>
      </c>
      <c r="AI441" s="397" t="str">
        <f t="shared" si="117"/>
        <v/>
      </c>
      <c r="AJ441" s="257" t="str">
        <f t="shared" si="118"/>
        <v/>
      </c>
      <c r="AK441" s="257" t="str">
        <f t="shared" si="119"/>
        <v/>
      </c>
      <c r="AL441" s="193" t="str">
        <f t="shared" si="120"/>
        <v>CHECK DATES</v>
      </c>
      <c r="AM441" s="257" t="str">
        <f t="shared" si="121"/>
        <v/>
      </c>
      <c r="AN441" s="288">
        <f t="shared" si="122"/>
        <v>0</v>
      </c>
      <c r="AO441" s="286">
        <v>0</v>
      </c>
      <c r="AP441" s="257">
        <f t="shared" si="123"/>
        <v>0</v>
      </c>
      <c r="AQ441" s="257" t="str">
        <f t="shared" si="124"/>
        <v/>
      </c>
      <c r="AR441" s="257">
        <f t="shared" si="125"/>
        <v>0</v>
      </c>
    </row>
    <row r="442" spans="1:44" x14ac:dyDescent="0.3">
      <c r="A442" s="287">
        <v>429</v>
      </c>
      <c r="B442" s="150"/>
      <c r="C442" s="152"/>
      <c r="D442" s="159"/>
      <c r="E442" s="337"/>
      <c r="F442" s="343" t="str">
        <f>IF(E442="","",LOOKUP(E442,'Work Programme'!$A$8:$A$207,'Work Programme'!$B$8:$B$207))</f>
        <v/>
      </c>
      <c r="G442" s="159"/>
      <c r="H442" s="150"/>
      <c r="I442" s="150"/>
      <c r="J442" s="150"/>
      <c r="K442" s="150"/>
      <c r="L442" s="150"/>
      <c r="M442" s="150"/>
      <c r="N442" s="430"/>
      <c r="O442" s="431"/>
      <c r="P442" s="431"/>
      <c r="Q442" s="160"/>
      <c r="R442" s="160"/>
      <c r="S442" s="160"/>
      <c r="T442" s="255" t="str">
        <f t="shared" si="110"/>
        <v/>
      </c>
      <c r="U442" s="152"/>
      <c r="V442" s="154"/>
      <c r="W442" s="254" t="str">
        <f>IF(V442="","",VLOOKUP(V442,'Overview - Financial Statement'!$A$46:$B$60,2,FALSE))</f>
        <v/>
      </c>
      <c r="X442" s="255" t="str">
        <f t="shared" si="111"/>
        <v/>
      </c>
      <c r="Y442" s="153"/>
      <c r="Z442" s="238">
        <f t="shared" si="112"/>
        <v>0</v>
      </c>
      <c r="AA442" s="193" t="s">
        <v>44</v>
      </c>
      <c r="AB442" s="173"/>
      <c r="AC442" s="193" t="str">
        <f t="shared" si="113"/>
        <v/>
      </c>
      <c r="AD442" s="187" t="str">
        <f t="shared" si="114"/>
        <v/>
      </c>
      <c r="AE442" s="187" t="str">
        <f>IF(S442&gt;0,(VLOOKUP(N442,ISO!$B$4:$D$43,3,FALSE)),"")</f>
        <v/>
      </c>
      <c r="AF442" s="187" t="str">
        <f t="shared" si="115"/>
        <v/>
      </c>
      <c r="AG442" s="187" t="str">
        <f>IF(R442&gt;0,(VLOOKUP(N442,ISO!$B$4:$D$43,2,FALSE)),"")</f>
        <v/>
      </c>
      <c r="AH442" s="193" t="str">
        <f t="shared" si="116"/>
        <v/>
      </c>
      <c r="AI442" s="397" t="str">
        <f t="shared" si="117"/>
        <v/>
      </c>
      <c r="AJ442" s="257" t="str">
        <f t="shared" si="118"/>
        <v/>
      </c>
      <c r="AK442" s="257" t="str">
        <f t="shared" si="119"/>
        <v/>
      </c>
      <c r="AL442" s="193" t="str">
        <f t="shared" si="120"/>
        <v>CHECK DATES</v>
      </c>
      <c r="AM442" s="257" t="str">
        <f t="shared" si="121"/>
        <v/>
      </c>
      <c r="AN442" s="288">
        <f t="shared" si="122"/>
        <v>0</v>
      </c>
      <c r="AO442" s="286">
        <v>0</v>
      </c>
      <c r="AP442" s="257">
        <f t="shared" si="123"/>
        <v>0</v>
      </c>
      <c r="AQ442" s="257" t="str">
        <f t="shared" si="124"/>
        <v/>
      </c>
      <c r="AR442" s="257">
        <f t="shared" si="125"/>
        <v>0</v>
      </c>
    </row>
    <row r="443" spans="1:44" x14ac:dyDescent="0.3">
      <c r="A443" s="287">
        <v>430</v>
      </c>
      <c r="B443" s="150"/>
      <c r="C443" s="152"/>
      <c r="D443" s="159"/>
      <c r="E443" s="337"/>
      <c r="F443" s="343" t="str">
        <f>IF(E443="","",LOOKUP(E443,'Work Programme'!$A$8:$A$207,'Work Programme'!$B$8:$B$207))</f>
        <v/>
      </c>
      <c r="G443" s="159"/>
      <c r="H443" s="150"/>
      <c r="I443" s="150"/>
      <c r="J443" s="150"/>
      <c r="K443" s="150"/>
      <c r="L443" s="150"/>
      <c r="M443" s="150"/>
      <c r="N443" s="430"/>
      <c r="O443" s="431"/>
      <c r="P443" s="431"/>
      <c r="Q443" s="160"/>
      <c r="R443" s="160"/>
      <c r="S443" s="160"/>
      <c r="T443" s="255" t="str">
        <f t="shared" si="110"/>
        <v/>
      </c>
      <c r="U443" s="152"/>
      <c r="V443" s="154"/>
      <c r="W443" s="254" t="str">
        <f>IF(V443="","",VLOOKUP(V443,'Overview - Financial Statement'!$A$46:$B$60,2,FALSE))</f>
        <v/>
      </c>
      <c r="X443" s="255" t="str">
        <f t="shared" si="111"/>
        <v/>
      </c>
      <c r="Y443" s="153"/>
      <c r="Z443" s="238">
        <f t="shared" si="112"/>
        <v>0</v>
      </c>
      <c r="AA443" s="193" t="s">
        <v>44</v>
      </c>
      <c r="AB443" s="173"/>
      <c r="AC443" s="193" t="str">
        <f t="shared" si="113"/>
        <v/>
      </c>
      <c r="AD443" s="187" t="str">
        <f t="shared" si="114"/>
        <v/>
      </c>
      <c r="AE443" s="187" t="str">
        <f>IF(S443&gt;0,(VLOOKUP(N443,ISO!$B$4:$D$43,3,FALSE)),"")</f>
        <v/>
      </c>
      <c r="AF443" s="187" t="str">
        <f t="shared" si="115"/>
        <v/>
      </c>
      <c r="AG443" s="187" t="str">
        <f>IF(R443&gt;0,(VLOOKUP(N443,ISO!$B$4:$D$43,2,FALSE)),"")</f>
        <v/>
      </c>
      <c r="AH443" s="193" t="str">
        <f t="shared" si="116"/>
        <v/>
      </c>
      <c r="AI443" s="397" t="str">
        <f t="shared" si="117"/>
        <v/>
      </c>
      <c r="AJ443" s="257" t="str">
        <f t="shared" si="118"/>
        <v/>
      </c>
      <c r="AK443" s="257" t="str">
        <f t="shared" si="119"/>
        <v/>
      </c>
      <c r="AL443" s="193" t="str">
        <f t="shared" si="120"/>
        <v>CHECK DATES</v>
      </c>
      <c r="AM443" s="257" t="str">
        <f t="shared" si="121"/>
        <v/>
      </c>
      <c r="AN443" s="288">
        <f t="shared" si="122"/>
        <v>0</v>
      </c>
      <c r="AO443" s="286">
        <v>0</v>
      </c>
      <c r="AP443" s="257">
        <f t="shared" si="123"/>
        <v>0</v>
      </c>
      <c r="AQ443" s="257" t="str">
        <f t="shared" si="124"/>
        <v/>
      </c>
      <c r="AR443" s="257">
        <f t="shared" si="125"/>
        <v>0</v>
      </c>
    </row>
    <row r="444" spans="1:44" x14ac:dyDescent="0.3">
      <c r="A444" s="287">
        <v>431</v>
      </c>
      <c r="B444" s="150"/>
      <c r="C444" s="152"/>
      <c r="D444" s="159"/>
      <c r="E444" s="337"/>
      <c r="F444" s="343" t="str">
        <f>IF(E444="","",LOOKUP(E444,'Work Programme'!$A$8:$A$207,'Work Programme'!$B$8:$B$207))</f>
        <v/>
      </c>
      <c r="G444" s="159"/>
      <c r="H444" s="150"/>
      <c r="I444" s="150"/>
      <c r="J444" s="150"/>
      <c r="K444" s="150"/>
      <c r="L444" s="150"/>
      <c r="M444" s="150"/>
      <c r="N444" s="430"/>
      <c r="O444" s="431"/>
      <c r="P444" s="431"/>
      <c r="Q444" s="160"/>
      <c r="R444" s="160"/>
      <c r="S444" s="160"/>
      <c r="T444" s="255" t="str">
        <f t="shared" si="110"/>
        <v/>
      </c>
      <c r="U444" s="152"/>
      <c r="V444" s="154"/>
      <c r="W444" s="254" t="str">
        <f>IF(V444="","",VLOOKUP(V444,'Overview - Financial Statement'!$A$46:$B$60,2,FALSE))</f>
        <v/>
      </c>
      <c r="X444" s="255" t="str">
        <f t="shared" si="111"/>
        <v/>
      </c>
      <c r="Y444" s="153"/>
      <c r="Z444" s="238">
        <f t="shared" si="112"/>
        <v>0</v>
      </c>
      <c r="AA444" s="193" t="s">
        <v>44</v>
      </c>
      <c r="AB444" s="173"/>
      <c r="AC444" s="193" t="str">
        <f t="shared" si="113"/>
        <v/>
      </c>
      <c r="AD444" s="187" t="str">
        <f t="shared" si="114"/>
        <v/>
      </c>
      <c r="AE444" s="187" t="str">
        <f>IF(S444&gt;0,(VLOOKUP(N444,ISO!$B$4:$D$43,3,FALSE)),"")</f>
        <v/>
      </c>
      <c r="AF444" s="187" t="str">
        <f t="shared" si="115"/>
        <v/>
      </c>
      <c r="AG444" s="187" t="str">
        <f>IF(R444&gt;0,(VLOOKUP(N444,ISO!$B$4:$D$43,2,FALSE)),"")</f>
        <v/>
      </c>
      <c r="AH444" s="193" t="str">
        <f t="shared" si="116"/>
        <v/>
      </c>
      <c r="AI444" s="397" t="str">
        <f t="shared" si="117"/>
        <v/>
      </c>
      <c r="AJ444" s="257" t="str">
        <f t="shared" si="118"/>
        <v/>
      </c>
      <c r="AK444" s="257" t="str">
        <f t="shared" si="119"/>
        <v/>
      </c>
      <c r="AL444" s="193" t="str">
        <f t="shared" si="120"/>
        <v>CHECK DATES</v>
      </c>
      <c r="AM444" s="257" t="str">
        <f t="shared" si="121"/>
        <v/>
      </c>
      <c r="AN444" s="288">
        <f t="shared" si="122"/>
        <v>0</v>
      </c>
      <c r="AO444" s="286">
        <v>0</v>
      </c>
      <c r="AP444" s="257">
        <f t="shared" si="123"/>
        <v>0</v>
      </c>
      <c r="AQ444" s="257" t="str">
        <f t="shared" si="124"/>
        <v/>
      </c>
      <c r="AR444" s="257">
        <f t="shared" si="125"/>
        <v>0</v>
      </c>
    </row>
    <row r="445" spans="1:44" x14ac:dyDescent="0.3">
      <c r="A445" s="287">
        <v>432</v>
      </c>
      <c r="B445" s="150"/>
      <c r="C445" s="152"/>
      <c r="D445" s="159"/>
      <c r="E445" s="337"/>
      <c r="F445" s="343" t="str">
        <f>IF(E445="","",LOOKUP(E445,'Work Programme'!$A$8:$A$207,'Work Programme'!$B$8:$B$207))</f>
        <v/>
      </c>
      <c r="G445" s="159"/>
      <c r="H445" s="150"/>
      <c r="I445" s="150"/>
      <c r="J445" s="150"/>
      <c r="K445" s="150"/>
      <c r="L445" s="150"/>
      <c r="M445" s="150"/>
      <c r="N445" s="430"/>
      <c r="O445" s="431"/>
      <c r="P445" s="431"/>
      <c r="Q445" s="160"/>
      <c r="R445" s="160"/>
      <c r="S445" s="160"/>
      <c r="T445" s="255" t="str">
        <f t="shared" si="110"/>
        <v/>
      </c>
      <c r="U445" s="152"/>
      <c r="V445" s="154"/>
      <c r="W445" s="254" t="str">
        <f>IF(V445="","",VLOOKUP(V445,'Overview - Financial Statement'!$A$46:$B$60,2,FALSE))</f>
        <v/>
      </c>
      <c r="X445" s="255" t="str">
        <f t="shared" si="111"/>
        <v/>
      </c>
      <c r="Y445" s="153"/>
      <c r="Z445" s="238">
        <f t="shared" si="112"/>
        <v>0</v>
      </c>
      <c r="AA445" s="193" t="s">
        <v>44</v>
      </c>
      <c r="AB445" s="173"/>
      <c r="AC445" s="193" t="str">
        <f t="shared" si="113"/>
        <v/>
      </c>
      <c r="AD445" s="187" t="str">
        <f t="shared" si="114"/>
        <v/>
      </c>
      <c r="AE445" s="187" t="str">
        <f>IF(S445&gt;0,(VLOOKUP(N445,ISO!$B$4:$D$43,3,FALSE)),"")</f>
        <v/>
      </c>
      <c r="AF445" s="187" t="str">
        <f t="shared" si="115"/>
        <v/>
      </c>
      <c r="AG445" s="187" t="str">
        <f>IF(R445&gt;0,(VLOOKUP(N445,ISO!$B$4:$D$43,2,FALSE)),"")</f>
        <v/>
      </c>
      <c r="AH445" s="193" t="str">
        <f t="shared" si="116"/>
        <v/>
      </c>
      <c r="AI445" s="397" t="str">
        <f t="shared" si="117"/>
        <v/>
      </c>
      <c r="AJ445" s="257" t="str">
        <f t="shared" si="118"/>
        <v/>
      </c>
      <c r="AK445" s="257" t="str">
        <f t="shared" si="119"/>
        <v/>
      </c>
      <c r="AL445" s="193" t="str">
        <f t="shared" si="120"/>
        <v>CHECK DATES</v>
      </c>
      <c r="AM445" s="257" t="str">
        <f t="shared" si="121"/>
        <v/>
      </c>
      <c r="AN445" s="288">
        <f t="shared" si="122"/>
        <v>0</v>
      </c>
      <c r="AO445" s="286">
        <v>0</v>
      </c>
      <c r="AP445" s="257">
        <f t="shared" si="123"/>
        <v>0</v>
      </c>
      <c r="AQ445" s="257" t="str">
        <f t="shared" si="124"/>
        <v/>
      </c>
      <c r="AR445" s="257">
        <f t="shared" si="125"/>
        <v>0</v>
      </c>
    </row>
    <row r="446" spans="1:44" x14ac:dyDescent="0.3">
      <c r="A446" s="287">
        <v>433</v>
      </c>
      <c r="B446" s="150"/>
      <c r="C446" s="152"/>
      <c r="D446" s="159"/>
      <c r="E446" s="337"/>
      <c r="F446" s="343" t="str">
        <f>IF(E446="","",LOOKUP(E446,'Work Programme'!$A$8:$A$207,'Work Programme'!$B$8:$B$207))</f>
        <v/>
      </c>
      <c r="G446" s="159"/>
      <c r="H446" s="150"/>
      <c r="I446" s="150"/>
      <c r="J446" s="150"/>
      <c r="K446" s="150"/>
      <c r="L446" s="150"/>
      <c r="M446" s="150"/>
      <c r="N446" s="430"/>
      <c r="O446" s="431"/>
      <c r="P446" s="431"/>
      <c r="Q446" s="160"/>
      <c r="R446" s="160"/>
      <c r="S446" s="160"/>
      <c r="T446" s="255" t="str">
        <f t="shared" si="110"/>
        <v/>
      </c>
      <c r="U446" s="152"/>
      <c r="V446" s="154"/>
      <c r="W446" s="254" t="str">
        <f>IF(V446="","",VLOOKUP(V446,'Overview - Financial Statement'!$A$46:$B$60,2,FALSE))</f>
        <v/>
      </c>
      <c r="X446" s="255" t="str">
        <f t="shared" si="111"/>
        <v/>
      </c>
      <c r="Y446" s="153"/>
      <c r="Z446" s="238">
        <f t="shared" si="112"/>
        <v>0</v>
      </c>
      <c r="AA446" s="193" t="s">
        <v>44</v>
      </c>
      <c r="AB446" s="173"/>
      <c r="AC446" s="193" t="str">
        <f t="shared" si="113"/>
        <v/>
      </c>
      <c r="AD446" s="187" t="str">
        <f t="shared" si="114"/>
        <v/>
      </c>
      <c r="AE446" s="187" t="str">
        <f>IF(S446&gt;0,(VLOOKUP(N446,ISO!$B$4:$D$43,3,FALSE)),"")</f>
        <v/>
      </c>
      <c r="AF446" s="187" t="str">
        <f t="shared" si="115"/>
        <v/>
      </c>
      <c r="AG446" s="187" t="str">
        <f>IF(R446&gt;0,(VLOOKUP(N446,ISO!$B$4:$D$43,2,FALSE)),"")</f>
        <v/>
      </c>
      <c r="AH446" s="193" t="str">
        <f t="shared" si="116"/>
        <v/>
      </c>
      <c r="AI446" s="397" t="str">
        <f t="shared" si="117"/>
        <v/>
      </c>
      <c r="AJ446" s="257" t="str">
        <f t="shared" si="118"/>
        <v/>
      </c>
      <c r="AK446" s="257" t="str">
        <f t="shared" si="119"/>
        <v/>
      </c>
      <c r="AL446" s="193" t="str">
        <f t="shared" si="120"/>
        <v>CHECK DATES</v>
      </c>
      <c r="AM446" s="257" t="str">
        <f t="shared" si="121"/>
        <v/>
      </c>
      <c r="AN446" s="288">
        <f t="shared" si="122"/>
        <v>0</v>
      </c>
      <c r="AO446" s="286">
        <v>0</v>
      </c>
      <c r="AP446" s="257">
        <f t="shared" si="123"/>
        <v>0</v>
      </c>
      <c r="AQ446" s="257" t="str">
        <f t="shared" si="124"/>
        <v/>
      </c>
      <c r="AR446" s="257">
        <f t="shared" si="125"/>
        <v>0</v>
      </c>
    </row>
    <row r="447" spans="1:44" x14ac:dyDescent="0.3">
      <c r="A447" s="287">
        <v>434</v>
      </c>
      <c r="B447" s="150"/>
      <c r="C447" s="152"/>
      <c r="D447" s="159"/>
      <c r="E447" s="337"/>
      <c r="F447" s="343" t="str">
        <f>IF(E447="","",LOOKUP(E447,'Work Programme'!$A$8:$A$207,'Work Programme'!$B$8:$B$207))</f>
        <v/>
      </c>
      <c r="G447" s="159"/>
      <c r="H447" s="150"/>
      <c r="I447" s="150"/>
      <c r="J447" s="150"/>
      <c r="K447" s="150"/>
      <c r="L447" s="150"/>
      <c r="M447" s="150"/>
      <c r="N447" s="430"/>
      <c r="O447" s="431"/>
      <c r="P447" s="431"/>
      <c r="Q447" s="160"/>
      <c r="R447" s="160"/>
      <c r="S447" s="160"/>
      <c r="T447" s="255" t="str">
        <f t="shared" si="110"/>
        <v/>
      </c>
      <c r="U447" s="152"/>
      <c r="V447" s="154"/>
      <c r="W447" s="254" t="str">
        <f>IF(V447="","",VLOOKUP(V447,'Overview - Financial Statement'!$A$46:$B$60,2,FALSE))</f>
        <v/>
      </c>
      <c r="X447" s="255" t="str">
        <f t="shared" si="111"/>
        <v/>
      </c>
      <c r="Y447" s="153"/>
      <c r="Z447" s="238">
        <f t="shared" si="112"/>
        <v>0</v>
      </c>
      <c r="AA447" s="193" t="s">
        <v>44</v>
      </c>
      <c r="AB447" s="173"/>
      <c r="AC447" s="193" t="str">
        <f t="shared" si="113"/>
        <v/>
      </c>
      <c r="AD447" s="187" t="str">
        <f t="shared" si="114"/>
        <v/>
      </c>
      <c r="AE447" s="187" t="str">
        <f>IF(S447&gt;0,(VLOOKUP(N447,ISO!$B$4:$D$43,3,FALSE)),"")</f>
        <v/>
      </c>
      <c r="AF447" s="187" t="str">
        <f t="shared" si="115"/>
        <v/>
      </c>
      <c r="AG447" s="187" t="str">
        <f>IF(R447&gt;0,(VLOOKUP(N447,ISO!$B$4:$D$43,2,FALSE)),"")</f>
        <v/>
      </c>
      <c r="AH447" s="193" t="str">
        <f t="shared" si="116"/>
        <v/>
      </c>
      <c r="AI447" s="397" t="str">
        <f t="shared" si="117"/>
        <v/>
      </c>
      <c r="AJ447" s="257" t="str">
        <f t="shared" si="118"/>
        <v/>
      </c>
      <c r="AK447" s="257" t="str">
        <f t="shared" si="119"/>
        <v/>
      </c>
      <c r="AL447" s="193" t="str">
        <f t="shared" si="120"/>
        <v>CHECK DATES</v>
      </c>
      <c r="AM447" s="257" t="str">
        <f t="shared" si="121"/>
        <v/>
      </c>
      <c r="AN447" s="288">
        <f t="shared" si="122"/>
        <v>0</v>
      </c>
      <c r="AO447" s="286">
        <v>0</v>
      </c>
      <c r="AP447" s="257">
        <f t="shared" si="123"/>
        <v>0</v>
      </c>
      <c r="AQ447" s="257" t="str">
        <f t="shared" si="124"/>
        <v/>
      </c>
      <c r="AR447" s="257">
        <f t="shared" si="125"/>
        <v>0</v>
      </c>
    </row>
    <row r="448" spans="1:44" x14ac:dyDescent="0.3">
      <c r="A448" s="287">
        <v>435</v>
      </c>
      <c r="B448" s="150"/>
      <c r="C448" s="152"/>
      <c r="D448" s="159"/>
      <c r="E448" s="337"/>
      <c r="F448" s="343" t="str">
        <f>IF(E448="","",LOOKUP(E448,'Work Programme'!$A$8:$A$207,'Work Programme'!$B$8:$B$207))</f>
        <v/>
      </c>
      <c r="G448" s="159"/>
      <c r="H448" s="150"/>
      <c r="I448" s="150"/>
      <c r="J448" s="150"/>
      <c r="K448" s="150"/>
      <c r="L448" s="150"/>
      <c r="M448" s="150"/>
      <c r="N448" s="430"/>
      <c r="O448" s="431"/>
      <c r="P448" s="431"/>
      <c r="Q448" s="160"/>
      <c r="R448" s="160"/>
      <c r="S448" s="160"/>
      <c r="T448" s="255" t="str">
        <f t="shared" si="110"/>
        <v/>
      </c>
      <c r="U448" s="152"/>
      <c r="V448" s="154"/>
      <c r="W448" s="254" t="str">
        <f>IF(V448="","",VLOOKUP(V448,'Overview - Financial Statement'!$A$46:$B$60,2,FALSE))</f>
        <v/>
      </c>
      <c r="X448" s="255" t="str">
        <f t="shared" si="111"/>
        <v/>
      </c>
      <c r="Y448" s="153"/>
      <c r="Z448" s="238">
        <f t="shared" si="112"/>
        <v>0</v>
      </c>
      <c r="AA448" s="193" t="s">
        <v>44</v>
      </c>
      <c r="AB448" s="173"/>
      <c r="AC448" s="193" t="str">
        <f t="shared" si="113"/>
        <v/>
      </c>
      <c r="AD448" s="187" t="str">
        <f t="shared" si="114"/>
        <v/>
      </c>
      <c r="AE448" s="187" t="str">
        <f>IF(S448&gt;0,(VLOOKUP(N448,ISO!$B$4:$D$43,3,FALSE)),"")</f>
        <v/>
      </c>
      <c r="AF448" s="187" t="str">
        <f t="shared" si="115"/>
        <v/>
      </c>
      <c r="AG448" s="187" t="str">
        <f>IF(R448&gt;0,(VLOOKUP(N448,ISO!$B$4:$D$43,2,FALSE)),"")</f>
        <v/>
      </c>
      <c r="AH448" s="193" t="str">
        <f t="shared" si="116"/>
        <v/>
      </c>
      <c r="AI448" s="397" t="str">
        <f t="shared" si="117"/>
        <v/>
      </c>
      <c r="AJ448" s="257" t="str">
        <f t="shared" si="118"/>
        <v/>
      </c>
      <c r="AK448" s="257" t="str">
        <f t="shared" si="119"/>
        <v/>
      </c>
      <c r="AL448" s="193" t="str">
        <f t="shared" si="120"/>
        <v>CHECK DATES</v>
      </c>
      <c r="AM448" s="257" t="str">
        <f t="shared" si="121"/>
        <v/>
      </c>
      <c r="AN448" s="288">
        <f t="shared" si="122"/>
        <v>0</v>
      </c>
      <c r="AO448" s="286">
        <v>0</v>
      </c>
      <c r="AP448" s="257">
        <f t="shared" si="123"/>
        <v>0</v>
      </c>
      <c r="AQ448" s="257" t="str">
        <f t="shared" si="124"/>
        <v/>
      </c>
      <c r="AR448" s="257">
        <f t="shared" si="125"/>
        <v>0</v>
      </c>
    </row>
    <row r="449" spans="1:44" x14ac:dyDescent="0.3">
      <c r="A449" s="287">
        <v>436</v>
      </c>
      <c r="B449" s="150"/>
      <c r="C449" s="152"/>
      <c r="D449" s="159"/>
      <c r="E449" s="337"/>
      <c r="F449" s="343" t="str">
        <f>IF(E449="","",LOOKUP(E449,'Work Programme'!$A$8:$A$207,'Work Programme'!$B$8:$B$207))</f>
        <v/>
      </c>
      <c r="G449" s="159"/>
      <c r="H449" s="150"/>
      <c r="I449" s="150"/>
      <c r="J449" s="150"/>
      <c r="K449" s="150"/>
      <c r="L449" s="150"/>
      <c r="M449" s="150"/>
      <c r="N449" s="430"/>
      <c r="O449" s="431"/>
      <c r="P449" s="431"/>
      <c r="Q449" s="160"/>
      <c r="R449" s="160"/>
      <c r="S449" s="160"/>
      <c r="T449" s="255" t="str">
        <f t="shared" si="110"/>
        <v/>
      </c>
      <c r="U449" s="152"/>
      <c r="V449" s="154"/>
      <c r="W449" s="254" t="str">
        <f>IF(V449="","",VLOOKUP(V449,'Overview - Financial Statement'!$A$46:$B$60,2,FALSE))</f>
        <v/>
      </c>
      <c r="X449" s="255" t="str">
        <f t="shared" si="111"/>
        <v/>
      </c>
      <c r="Y449" s="153"/>
      <c r="Z449" s="238">
        <f t="shared" si="112"/>
        <v>0</v>
      </c>
      <c r="AA449" s="193" t="s">
        <v>44</v>
      </c>
      <c r="AB449" s="173"/>
      <c r="AC449" s="193" t="str">
        <f t="shared" si="113"/>
        <v/>
      </c>
      <c r="AD449" s="187" t="str">
        <f t="shared" si="114"/>
        <v/>
      </c>
      <c r="AE449" s="187" t="str">
        <f>IF(S449&gt;0,(VLOOKUP(N449,ISO!$B$4:$D$43,3,FALSE)),"")</f>
        <v/>
      </c>
      <c r="AF449" s="187" t="str">
        <f t="shared" si="115"/>
        <v/>
      </c>
      <c r="AG449" s="187" t="str">
        <f>IF(R449&gt;0,(VLOOKUP(N449,ISO!$B$4:$D$43,2,FALSE)),"")</f>
        <v/>
      </c>
      <c r="AH449" s="193" t="str">
        <f t="shared" si="116"/>
        <v/>
      </c>
      <c r="AI449" s="397" t="str">
        <f t="shared" si="117"/>
        <v/>
      </c>
      <c r="AJ449" s="257" t="str">
        <f t="shared" si="118"/>
        <v/>
      </c>
      <c r="AK449" s="257" t="str">
        <f t="shared" si="119"/>
        <v/>
      </c>
      <c r="AL449" s="193" t="str">
        <f t="shared" si="120"/>
        <v>CHECK DATES</v>
      </c>
      <c r="AM449" s="257" t="str">
        <f t="shared" si="121"/>
        <v/>
      </c>
      <c r="AN449" s="288">
        <f t="shared" si="122"/>
        <v>0</v>
      </c>
      <c r="AO449" s="286">
        <v>0</v>
      </c>
      <c r="AP449" s="257">
        <f t="shared" si="123"/>
        <v>0</v>
      </c>
      <c r="AQ449" s="257" t="str">
        <f t="shared" si="124"/>
        <v/>
      </c>
      <c r="AR449" s="257">
        <f t="shared" si="125"/>
        <v>0</v>
      </c>
    </row>
    <row r="450" spans="1:44" x14ac:dyDescent="0.3">
      <c r="A450" s="287">
        <v>437</v>
      </c>
      <c r="B450" s="150"/>
      <c r="C450" s="152"/>
      <c r="D450" s="159"/>
      <c r="E450" s="337"/>
      <c r="F450" s="343" t="str">
        <f>IF(E450="","",LOOKUP(E450,'Work Programme'!$A$8:$A$207,'Work Programme'!$B$8:$B$207))</f>
        <v/>
      </c>
      <c r="G450" s="159"/>
      <c r="H450" s="150"/>
      <c r="I450" s="150"/>
      <c r="J450" s="150"/>
      <c r="K450" s="150"/>
      <c r="L450" s="150"/>
      <c r="M450" s="150"/>
      <c r="N450" s="430"/>
      <c r="O450" s="431"/>
      <c r="P450" s="431"/>
      <c r="Q450" s="160"/>
      <c r="R450" s="160"/>
      <c r="S450" s="160"/>
      <c r="T450" s="255" t="str">
        <f t="shared" si="110"/>
        <v/>
      </c>
      <c r="U450" s="152"/>
      <c r="V450" s="154"/>
      <c r="W450" s="254" t="str">
        <f>IF(V450="","",VLOOKUP(V450,'Overview - Financial Statement'!$A$46:$B$60,2,FALSE))</f>
        <v/>
      </c>
      <c r="X450" s="255" t="str">
        <f t="shared" si="111"/>
        <v/>
      </c>
      <c r="Y450" s="153"/>
      <c r="Z450" s="238">
        <f t="shared" si="112"/>
        <v>0</v>
      </c>
      <c r="AA450" s="193" t="s">
        <v>44</v>
      </c>
      <c r="AB450" s="173"/>
      <c r="AC450" s="193" t="str">
        <f t="shared" si="113"/>
        <v/>
      </c>
      <c r="AD450" s="187" t="str">
        <f t="shared" si="114"/>
        <v/>
      </c>
      <c r="AE450" s="187" t="str">
        <f>IF(S450&gt;0,(VLOOKUP(N450,ISO!$B$4:$D$43,3,FALSE)),"")</f>
        <v/>
      </c>
      <c r="AF450" s="187" t="str">
        <f t="shared" si="115"/>
        <v/>
      </c>
      <c r="AG450" s="187" t="str">
        <f>IF(R450&gt;0,(VLOOKUP(N450,ISO!$B$4:$D$43,2,FALSE)),"")</f>
        <v/>
      </c>
      <c r="AH450" s="193" t="str">
        <f t="shared" si="116"/>
        <v/>
      </c>
      <c r="AI450" s="397" t="str">
        <f t="shared" si="117"/>
        <v/>
      </c>
      <c r="AJ450" s="257" t="str">
        <f t="shared" si="118"/>
        <v/>
      </c>
      <c r="AK450" s="257" t="str">
        <f t="shared" si="119"/>
        <v/>
      </c>
      <c r="AL450" s="193" t="str">
        <f t="shared" si="120"/>
        <v>CHECK DATES</v>
      </c>
      <c r="AM450" s="257" t="str">
        <f t="shared" si="121"/>
        <v/>
      </c>
      <c r="AN450" s="288">
        <f t="shared" si="122"/>
        <v>0</v>
      </c>
      <c r="AO450" s="286">
        <v>0</v>
      </c>
      <c r="AP450" s="257">
        <f t="shared" si="123"/>
        <v>0</v>
      </c>
      <c r="AQ450" s="257" t="str">
        <f t="shared" si="124"/>
        <v/>
      </c>
      <c r="AR450" s="257">
        <f t="shared" si="125"/>
        <v>0</v>
      </c>
    </row>
    <row r="451" spans="1:44" x14ac:dyDescent="0.3">
      <c r="A451" s="287">
        <v>438</v>
      </c>
      <c r="B451" s="150"/>
      <c r="C451" s="152"/>
      <c r="D451" s="159"/>
      <c r="E451" s="337"/>
      <c r="F451" s="343" t="str">
        <f>IF(E451="","",LOOKUP(E451,'Work Programme'!$A$8:$A$207,'Work Programme'!$B$8:$B$207))</f>
        <v/>
      </c>
      <c r="G451" s="159"/>
      <c r="H451" s="150"/>
      <c r="I451" s="150"/>
      <c r="J451" s="150"/>
      <c r="K451" s="150"/>
      <c r="L451" s="150"/>
      <c r="M451" s="150"/>
      <c r="N451" s="430"/>
      <c r="O451" s="431"/>
      <c r="P451" s="431"/>
      <c r="Q451" s="160"/>
      <c r="R451" s="160"/>
      <c r="S451" s="160"/>
      <c r="T451" s="255" t="str">
        <f t="shared" si="110"/>
        <v/>
      </c>
      <c r="U451" s="152"/>
      <c r="V451" s="154"/>
      <c r="W451" s="254" t="str">
        <f>IF(V451="","",VLOOKUP(V451,'Overview - Financial Statement'!$A$46:$B$60,2,FALSE))</f>
        <v/>
      </c>
      <c r="X451" s="255" t="str">
        <f t="shared" si="111"/>
        <v/>
      </c>
      <c r="Y451" s="153"/>
      <c r="Z451" s="238">
        <f t="shared" si="112"/>
        <v>0</v>
      </c>
      <c r="AA451" s="193" t="s">
        <v>44</v>
      </c>
      <c r="AB451" s="173"/>
      <c r="AC451" s="193" t="str">
        <f t="shared" si="113"/>
        <v/>
      </c>
      <c r="AD451" s="187" t="str">
        <f t="shared" si="114"/>
        <v/>
      </c>
      <c r="AE451" s="187" t="str">
        <f>IF(S451&gt;0,(VLOOKUP(N451,ISO!$B$4:$D$43,3,FALSE)),"")</f>
        <v/>
      </c>
      <c r="AF451" s="187" t="str">
        <f t="shared" si="115"/>
        <v/>
      </c>
      <c r="AG451" s="187" t="str">
        <f>IF(R451&gt;0,(VLOOKUP(N451,ISO!$B$4:$D$43,2,FALSE)),"")</f>
        <v/>
      </c>
      <c r="AH451" s="193" t="str">
        <f t="shared" si="116"/>
        <v/>
      </c>
      <c r="AI451" s="397" t="str">
        <f t="shared" si="117"/>
        <v/>
      </c>
      <c r="AJ451" s="257" t="str">
        <f t="shared" si="118"/>
        <v/>
      </c>
      <c r="AK451" s="257" t="str">
        <f t="shared" si="119"/>
        <v/>
      </c>
      <c r="AL451" s="193" t="str">
        <f t="shared" si="120"/>
        <v>CHECK DATES</v>
      </c>
      <c r="AM451" s="257" t="str">
        <f t="shared" si="121"/>
        <v/>
      </c>
      <c r="AN451" s="288">
        <f t="shared" si="122"/>
        <v>0</v>
      </c>
      <c r="AO451" s="286">
        <v>0</v>
      </c>
      <c r="AP451" s="257">
        <f t="shared" si="123"/>
        <v>0</v>
      </c>
      <c r="AQ451" s="257" t="str">
        <f t="shared" si="124"/>
        <v/>
      </c>
      <c r="AR451" s="257">
        <f t="shared" si="125"/>
        <v>0</v>
      </c>
    </row>
    <row r="452" spans="1:44" x14ac:dyDescent="0.3">
      <c r="A452" s="287">
        <v>439</v>
      </c>
      <c r="B452" s="150"/>
      <c r="C452" s="152"/>
      <c r="D452" s="159"/>
      <c r="E452" s="337"/>
      <c r="F452" s="343" t="str">
        <f>IF(E452="","",LOOKUP(E452,'Work Programme'!$A$8:$A$207,'Work Programme'!$B$8:$B$207))</f>
        <v/>
      </c>
      <c r="G452" s="159"/>
      <c r="H452" s="150"/>
      <c r="I452" s="150"/>
      <c r="J452" s="150"/>
      <c r="K452" s="150"/>
      <c r="L452" s="150"/>
      <c r="M452" s="150"/>
      <c r="N452" s="430"/>
      <c r="O452" s="431"/>
      <c r="P452" s="431"/>
      <c r="Q452" s="160"/>
      <c r="R452" s="160"/>
      <c r="S452" s="160"/>
      <c r="T452" s="255" t="str">
        <f t="shared" si="110"/>
        <v/>
      </c>
      <c r="U452" s="152"/>
      <c r="V452" s="154"/>
      <c r="W452" s="254" t="str">
        <f>IF(V452="","",VLOOKUP(V452,'Overview - Financial Statement'!$A$46:$B$60,2,FALSE))</f>
        <v/>
      </c>
      <c r="X452" s="255" t="str">
        <f t="shared" si="111"/>
        <v/>
      </c>
      <c r="Y452" s="153"/>
      <c r="Z452" s="238">
        <f t="shared" si="112"/>
        <v>0</v>
      </c>
      <c r="AA452" s="193" t="s">
        <v>44</v>
      </c>
      <c r="AB452" s="173"/>
      <c r="AC452" s="193" t="str">
        <f t="shared" si="113"/>
        <v/>
      </c>
      <c r="AD452" s="187" t="str">
        <f t="shared" si="114"/>
        <v/>
      </c>
      <c r="AE452" s="187" t="str">
        <f>IF(S452&gt;0,(VLOOKUP(N452,ISO!$B$4:$D$43,3,FALSE)),"")</f>
        <v/>
      </c>
      <c r="AF452" s="187" t="str">
        <f t="shared" si="115"/>
        <v/>
      </c>
      <c r="AG452" s="187" t="str">
        <f>IF(R452&gt;0,(VLOOKUP(N452,ISO!$B$4:$D$43,2,FALSE)),"")</f>
        <v/>
      </c>
      <c r="AH452" s="193" t="str">
        <f t="shared" si="116"/>
        <v/>
      </c>
      <c r="AI452" s="397" t="str">
        <f t="shared" si="117"/>
        <v/>
      </c>
      <c r="AJ452" s="257" t="str">
        <f t="shared" si="118"/>
        <v/>
      </c>
      <c r="AK452" s="257" t="str">
        <f t="shared" si="119"/>
        <v/>
      </c>
      <c r="AL452" s="193" t="str">
        <f t="shared" si="120"/>
        <v>CHECK DATES</v>
      </c>
      <c r="AM452" s="257" t="str">
        <f t="shared" si="121"/>
        <v/>
      </c>
      <c r="AN452" s="288">
        <f t="shared" si="122"/>
        <v>0</v>
      </c>
      <c r="AO452" s="286">
        <v>0</v>
      </c>
      <c r="AP452" s="257">
        <f t="shared" si="123"/>
        <v>0</v>
      </c>
      <c r="AQ452" s="257" t="str">
        <f t="shared" si="124"/>
        <v/>
      </c>
      <c r="AR452" s="257">
        <f t="shared" si="125"/>
        <v>0</v>
      </c>
    </row>
    <row r="453" spans="1:44" x14ac:dyDescent="0.3">
      <c r="A453" s="287">
        <v>440</v>
      </c>
      <c r="B453" s="150"/>
      <c r="C453" s="152"/>
      <c r="D453" s="159"/>
      <c r="E453" s="337"/>
      <c r="F453" s="343" t="str">
        <f>IF(E453="","",LOOKUP(E453,'Work Programme'!$A$8:$A$207,'Work Programme'!$B$8:$B$207))</f>
        <v/>
      </c>
      <c r="G453" s="159"/>
      <c r="H453" s="150"/>
      <c r="I453" s="150"/>
      <c r="J453" s="150"/>
      <c r="K453" s="150"/>
      <c r="L453" s="150"/>
      <c r="M453" s="150"/>
      <c r="N453" s="430"/>
      <c r="O453" s="431"/>
      <c r="P453" s="431"/>
      <c r="Q453" s="160"/>
      <c r="R453" s="160"/>
      <c r="S453" s="160"/>
      <c r="T453" s="255" t="str">
        <f t="shared" si="110"/>
        <v/>
      </c>
      <c r="U453" s="152"/>
      <c r="V453" s="154"/>
      <c r="W453" s="254" t="str">
        <f>IF(V453="","",VLOOKUP(V453,'Overview - Financial Statement'!$A$46:$B$60,2,FALSE))</f>
        <v/>
      </c>
      <c r="X453" s="255" t="str">
        <f t="shared" si="111"/>
        <v/>
      </c>
      <c r="Y453" s="153"/>
      <c r="Z453" s="238">
        <f t="shared" si="112"/>
        <v>0</v>
      </c>
      <c r="AA453" s="193" t="s">
        <v>44</v>
      </c>
      <c r="AB453" s="173"/>
      <c r="AC453" s="193" t="str">
        <f t="shared" si="113"/>
        <v/>
      </c>
      <c r="AD453" s="187" t="str">
        <f t="shared" si="114"/>
        <v/>
      </c>
      <c r="AE453" s="187" t="str">
        <f>IF(S453&gt;0,(VLOOKUP(N453,ISO!$B$4:$D$43,3,FALSE)),"")</f>
        <v/>
      </c>
      <c r="AF453" s="187" t="str">
        <f t="shared" si="115"/>
        <v/>
      </c>
      <c r="AG453" s="187" t="str">
        <f>IF(R453&gt;0,(VLOOKUP(N453,ISO!$B$4:$D$43,2,FALSE)),"")</f>
        <v/>
      </c>
      <c r="AH453" s="193" t="str">
        <f t="shared" si="116"/>
        <v/>
      </c>
      <c r="AI453" s="397" t="str">
        <f t="shared" si="117"/>
        <v/>
      </c>
      <c r="AJ453" s="257" t="str">
        <f t="shared" si="118"/>
        <v/>
      </c>
      <c r="AK453" s="257" t="str">
        <f t="shared" si="119"/>
        <v/>
      </c>
      <c r="AL453" s="193" t="str">
        <f t="shared" si="120"/>
        <v>CHECK DATES</v>
      </c>
      <c r="AM453" s="257" t="str">
        <f t="shared" si="121"/>
        <v/>
      </c>
      <c r="AN453" s="288">
        <f t="shared" si="122"/>
        <v>0</v>
      </c>
      <c r="AO453" s="286">
        <v>0</v>
      </c>
      <c r="AP453" s="257">
        <f t="shared" si="123"/>
        <v>0</v>
      </c>
      <c r="AQ453" s="257" t="str">
        <f t="shared" si="124"/>
        <v/>
      </c>
      <c r="AR453" s="257">
        <f t="shared" si="125"/>
        <v>0</v>
      </c>
    </row>
    <row r="454" spans="1:44" x14ac:dyDescent="0.3">
      <c r="A454" s="287">
        <v>441</v>
      </c>
      <c r="B454" s="150"/>
      <c r="C454" s="152"/>
      <c r="D454" s="159"/>
      <c r="E454" s="337"/>
      <c r="F454" s="343" t="str">
        <f>IF(E454="","",LOOKUP(E454,'Work Programme'!$A$8:$A$207,'Work Programme'!$B$8:$B$207))</f>
        <v/>
      </c>
      <c r="G454" s="159"/>
      <c r="H454" s="150"/>
      <c r="I454" s="150"/>
      <c r="J454" s="150"/>
      <c r="K454" s="150"/>
      <c r="L454" s="150"/>
      <c r="M454" s="150"/>
      <c r="N454" s="430"/>
      <c r="O454" s="431"/>
      <c r="P454" s="431"/>
      <c r="Q454" s="160"/>
      <c r="R454" s="160"/>
      <c r="S454" s="160"/>
      <c r="T454" s="255" t="str">
        <f t="shared" si="110"/>
        <v/>
      </c>
      <c r="U454" s="152"/>
      <c r="V454" s="154"/>
      <c r="W454" s="254" t="str">
        <f>IF(V454="","",VLOOKUP(V454,'Overview - Financial Statement'!$A$46:$B$60,2,FALSE))</f>
        <v/>
      </c>
      <c r="X454" s="255" t="str">
        <f t="shared" si="111"/>
        <v/>
      </c>
      <c r="Y454" s="153"/>
      <c r="Z454" s="238">
        <f t="shared" si="112"/>
        <v>0</v>
      </c>
      <c r="AA454" s="193" t="s">
        <v>44</v>
      </c>
      <c r="AB454" s="173"/>
      <c r="AC454" s="193" t="str">
        <f t="shared" si="113"/>
        <v/>
      </c>
      <c r="AD454" s="187" t="str">
        <f t="shared" si="114"/>
        <v/>
      </c>
      <c r="AE454" s="187" t="str">
        <f>IF(S454&gt;0,(VLOOKUP(N454,ISO!$B$4:$D$43,3,FALSE)),"")</f>
        <v/>
      </c>
      <c r="AF454" s="187" t="str">
        <f t="shared" si="115"/>
        <v/>
      </c>
      <c r="AG454" s="187" t="str">
        <f>IF(R454&gt;0,(VLOOKUP(N454,ISO!$B$4:$D$43,2,FALSE)),"")</f>
        <v/>
      </c>
      <c r="AH454" s="193" t="str">
        <f t="shared" si="116"/>
        <v/>
      </c>
      <c r="AI454" s="397" t="str">
        <f t="shared" si="117"/>
        <v/>
      </c>
      <c r="AJ454" s="257" t="str">
        <f t="shared" si="118"/>
        <v/>
      </c>
      <c r="AK454" s="257" t="str">
        <f t="shared" si="119"/>
        <v/>
      </c>
      <c r="AL454" s="193" t="str">
        <f t="shared" si="120"/>
        <v>CHECK DATES</v>
      </c>
      <c r="AM454" s="257" t="str">
        <f t="shared" si="121"/>
        <v/>
      </c>
      <c r="AN454" s="288">
        <f t="shared" si="122"/>
        <v>0</v>
      </c>
      <c r="AO454" s="286">
        <v>0</v>
      </c>
      <c r="AP454" s="257">
        <f t="shared" si="123"/>
        <v>0</v>
      </c>
      <c r="AQ454" s="257" t="str">
        <f t="shared" si="124"/>
        <v/>
      </c>
      <c r="AR454" s="257">
        <f t="shared" si="125"/>
        <v>0</v>
      </c>
    </row>
    <row r="455" spans="1:44" x14ac:dyDescent="0.3">
      <c r="A455" s="287">
        <v>442</v>
      </c>
      <c r="B455" s="150"/>
      <c r="C455" s="152"/>
      <c r="D455" s="159"/>
      <c r="E455" s="337"/>
      <c r="F455" s="343" t="str">
        <f>IF(E455="","",LOOKUP(E455,'Work Programme'!$A$8:$A$207,'Work Programme'!$B$8:$B$207))</f>
        <v/>
      </c>
      <c r="G455" s="159"/>
      <c r="H455" s="150"/>
      <c r="I455" s="150"/>
      <c r="J455" s="150"/>
      <c r="K455" s="150"/>
      <c r="L455" s="150"/>
      <c r="M455" s="150"/>
      <c r="N455" s="430"/>
      <c r="O455" s="431"/>
      <c r="P455" s="431"/>
      <c r="Q455" s="160"/>
      <c r="R455" s="160"/>
      <c r="S455" s="160"/>
      <c r="T455" s="255" t="str">
        <f t="shared" si="110"/>
        <v/>
      </c>
      <c r="U455" s="152"/>
      <c r="V455" s="154"/>
      <c r="W455" s="254" t="str">
        <f>IF(V455="","",VLOOKUP(V455,'Overview - Financial Statement'!$A$46:$B$60,2,FALSE))</f>
        <v/>
      </c>
      <c r="X455" s="255" t="str">
        <f t="shared" si="111"/>
        <v/>
      </c>
      <c r="Y455" s="153"/>
      <c r="Z455" s="238">
        <f t="shared" si="112"/>
        <v>0</v>
      </c>
      <c r="AA455" s="193" t="s">
        <v>44</v>
      </c>
      <c r="AB455" s="173"/>
      <c r="AC455" s="193" t="str">
        <f t="shared" si="113"/>
        <v/>
      </c>
      <c r="AD455" s="187" t="str">
        <f t="shared" si="114"/>
        <v/>
      </c>
      <c r="AE455" s="187" t="str">
        <f>IF(S455&gt;0,(VLOOKUP(N455,ISO!$B$4:$D$43,3,FALSE)),"")</f>
        <v/>
      </c>
      <c r="AF455" s="187" t="str">
        <f t="shared" si="115"/>
        <v/>
      </c>
      <c r="AG455" s="187" t="str">
        <f>IF(R455&gt;0,(VLOOKUP(N455,ISO!$B$4:$D$43,2,FALSE)),"")</f>
        <v/>
      </c>
      <c r="AH455" s="193" t="str">
        <f t="shared" si="116"/>
        <v/>
      </c>
      <c r="AI455" s="397" t="str">
        <f t="shared" si="117"/>
        <v/>
      </c>
      <c r="AJ455" s="257" t="str">
        <f t="shared" si="118"/>
        <v/>
      </c>
      <c r="AK455" s="257" t="str">
        <f t="shared" si="119"/>
        <v/>
      </c>
      <c r="AL455" s="193" t="str">
        <f t="shared" si="120"/>
        <v>CHECK DATES</v>
      </c>
      <c r="AM455" s="257" t="str">
        <f t="shared" si="121"/>
        <v/>
      </c>
      <c r="AN455" s="288">
        <f t="shared" si="122"/>
        <v>0</v>
      </c>
      <c r="AO455" s="286">
        <v>0</v>
      </c>
      <c r="AP455" s="257">
        <f t="shared" si="123"/>
        <v>0</v>
      </c>
      <c r="AQ455" s="257" t="str">
        <f t="shared" si="124"/>
        <v/>
      </c>
      <c r="AR455" s="257">
        <f t="shared" si="125"/>
        <v>0</v>
      </c>
    </row>
    <row r="456" spans="1:44" x14ac:dyDescent="0.3">
      <c r="A456" s="287">
        <v>443</v>
      </c>
      <c r="B456" s="150"/>
      <c r="C456" s="152"/>
      <c r="D456" s="159"/>
      <c r="E456" s="337"/>
      <c r="F456" s="343" t="str">
        <f>IF(E456="","",LOOKUP(E456,'Work Programme'!$A$8:$A$207,'Work Programme'!$B$8:$B$207))</f>
        <v/>
      </c>
      <c r="G456" s="159"/>
      <c r="H456" s="150"/>
      <c r="I456" s="150"/>
      <c r="J456" s="150"/>
      <c r="K456" s="150"/>
      <c r="L456" s="150"/>
      <c r="M456" s="150"/>
      <c r="N456" s="430"/>
      <c r="O456" s="431"/>
      <c r="P456" s="431"/>
      <c r="Q456" s="160"/>
      <c r="R456" s="160"/>
      <c r="S456" s="160"/>
      <c r="T456" s="255" t="str">
        <f t="shared" si="110"/>
        <v/>
      </c>
      <c r="U456" s="152"/>
      <c r="V456" s="154"/>
      <c r="W456" s="254" t="str">
        <f>IF(V456="","",VLOOKUP(V456,'Overview - Financial Statement'!$A$46:$B$60,2,FALSE))</f>
        <v/>
      </c>
      <c r="X456" s="255" t="str">
        <f t="shared" si="111"/>
        <v/>
      </c>
      <c r="Y456" s="153"/>
      <c r="Z456" s="238">
        <f t="shared" si="112"/>
        <v>0</v>
      </c>
      <c r="AA456" s="193" t="s">
        <v>44</v>
      </c>
      <c r="AB456" s="173"/>
      <c r="AC456" s="193" t="str">
        <f t="shared" si="113"/>
        <v/>
      </c>
      <c r="AD456" s="187" t="str">
        <f t="shared" si="114"/>
        <v/>
      </c>
      <c r="AE456" s="187" t="str">
        <f>IF(S456&gt;0,(VLOOKUP(N456,ISO!$B$4:$D$43,3,FALSE)),"")</f>
        <v/>
      </c>
      <c r="AF456" s="187" t="str">
        <f t="shared" si="115"/>
        <v/>
      </c>
      <c r="AG456" s="187" t="str">
        <f>IF(R456&gt;0,(VLOOKUP(N456,ISO!$B$4:$D$43,2,FALSE)),"")</f>
        <v/>
      </c>
      <c r="AH456" s="193" t="str">
        <f t="shared" si="116"/>
        <v/>
      </c>
      <c r="AI456" s="397" t="str">
        <f t="shared" si="117"/>
        <v/>
      </c>
      <c r="AJ456" s="257" t="str">
        <f t="shared" si="118"/>
        <v/>
      </c>
      <c r="AK456" s="257" t="str">
        <f t="shared" si="119"/>
        <v/>
      </c>
      <c r="AL456" s="193" t="str">
        <f t="shared" si="120"/>
        <v>CHECK DATES</v>
      </c>
      <c r="AM456" s="257" t="str">
        <f t="shared" si="121"/>
        <v/>
      </c>
      <c r="AN456" s="288">
        <f t="shared" si="122"/>
        <v>0</v>
      </c>
      <c r="AO456" s="286">
        <v>0</v>
      </c>
      <c r="AP456" s="257">
        <f t="shared" si="123"/>
        <v>0</v>
      </c>
      <c r="AQ456" s="257" t="str">
        <f t="shared" si="124"/>
        <v/>
      </c>
      <c r="AR456" s="257">
        <f t="shared" si="125"/>
        <v>0</v>
      </c>
    </row>
    <row r="457" spans="1:44" x14ac:dyDescent="0.3">
      <c r="A457" s="287">
        <v>444</v>
      </c>
      <c r="B457" s="150"/>
      <c r="C457" s="152"/>
      <c r="D457" s="159"/>
      <c r="E457" s="337"/>
      <c r="F457" s="343" t="str">
        <f>IF(E457="","",LOOKUP(E457,'Work Programme'!$A$8:$A$207,'Work Programme'!$B$8:$B$207))</f>
        <v/>
      </c>
      <c r="G457" s="159"/>
      <c r="H457" s="150"/>
      <c r="I457" s="150"/>
      <c r="J457" s="150"/>
      <c r="K457" s="150"/>
      <c r="L457" s="150"/>
      <c r="M457" s="150"/>
      <c r="N457" s="430"/>
      <c r="O457" s="431"/>
      <c r="P457" s="431"/>
      <c r="Q457" s="160"/>
      <c r="R457" s="160"/>
      <c r="S457" s="160"/>
      <c r="T457" s="255" t="str">
        <f t="shared" si="110"/>
        <v/>
      </c>
      <c r="U457" s="152"/>
      <c r="V457" s="154"/>
      <c r="W457" s="254" t="str">
        <f>IF(V457="","",VLOOKUP(V457,'Overview - Financial Statement'!$A$46:$B$60,2,FALSE))</f>
        <v/>
      </c>
      <c r="X457" s="255" t="str">
        <f t="shared" si="111"/>
        <v/>
      </c>
      <c r="Y457" s="153"/>
      <c r="Z457" s="238">
        <f t="shared" si="112"/>
        <v>0</v>
      </c>
      <c r="AA457" s="193" t="s">
        <v>44</v>
      </c>
      <c r="AB457" s="173"/>
      <c r="AC457" s="193" t="str">
        <f t="shared" si="113"/>
        <v/>
      </c>
      <c r="AD457" s="187" t="str">
        <f t="shared" si="114"/>
        <v/>
      </c>
      <c r="AE457" s="187" t="str">
        <f>IF(S457&gt;0,(VLOOKUP(N457,ISO!$B$4:$D$43,3,FALSE)),"")</f>
        <v/>
      </c>
      <c r="AF457" s="187" t="str">
        <f t="shared" si="115"/>
        <v/>
      </c>
      <c r="AG457" s="187" t="str">
        <f>IF(R457&gt;0,(VLOOKUP(N457,ISO!$B$4:$D$43,2,FALSE)),"")</f>
        <v/>
      </c>
      <c r="AH457" s="193" t="str">
        <f t="shared" si="116"/>
        <v/>
      </c>
      <c r="AI457" s="397" t="str">
        <f t="shared" si="117"/>
        <v/>
      </c>
      <c r="AJ457" s="257" t="str">
        <f t="shared" si="118"/>
        <v/>
      </c>
      <c r="AK457" s="257" t="str">
        <f t="shared" si="119"/>
        <v/>
      </c>
      <c r="AL457" s="193" t="str">
        <f t="shared" si="120"/>
        <v>CHECK DATES</v>
      </c>
      <c r="AM457" s="257" t="str">
        <f t="shared" si="121"/>
        <v/>
      </c>
      <c r="AN457" s="288">
        <f t="shared" si="122"/>
        <v>0</v>
      </c>
      <c r="AO457" s="286">
        <v>0</v>
      </c>
      <c r="AP457" s="257">
        <f t="shared" si="123"/>
        <v>0</v>
      </c>
      <c r="AQ457" s="257" t="str">
        <f t="shared" si="124"/>
        <v/>
      </c>
      <c r="AR457" s="257">
        <f t="shared" si="125"/>
        <v>0</v>
      </c>
    </row>
    <row r="458" spans="1:44" x14ac:dyDescent="0.3">
      <c r="A458" s="287">
        <v>445</v>
      </c>
      <c r="B458" s="150"/>
      <c r="C458" s="152"/>
      <c r="D458" s="159"/>
      <c r="E458" s="337"/>
      <c r="F458" s="343" t="str">
        <f>IF(E458="","",LOOKUP(E458,'Work Programme'!$A$8:$A$207,'Work Programme'!$B$8:$B$207))</f>
        <v/>
      </c>
      <c r="G458" s="159"/>
      <c r="H458" s="150"/>
      <c r="I458" s="150"/>
      <c r="J458" s="150"/>
      <c r="K458" s="150"/>
      <c r="L458" s="150"/>
      <c r="M458" s="150"/>
      <c r="N458" s="430"/>
      <c r="O458" s="431"/>
      <c r="P458" s="431"/>
      <c r="Q458" s="160"/>
      <c r="R458" s="160"/>
      <c r="S458" s="160"/>
      <c r="T458" s="255" t="str">
        <f t="shared" si="110"/>
        <v/>
      </c>
      <c r="U458" s="152"/>
      <c r="V458" s="154"/>
      <c r="W458" s="254" t="str">
        <f>IF(V458="","",VLOOKUP(V458,'Overview - Financial Statement'!$A$46:$B$60,2,FALSE))</f>
        <v/>
      </c>
      <c r="X458" s="255" t="str">
        <f t="shared" si="111"/>
        <v/>
      </c>
      <c r="Y458" s="153"/>
      <c r="Z458" s="238">
        <f t="shared" si="112"/>
        <v>0</v>
      </c>
      <c r="AA458" s="193" t="s">
        <v>44</v>
      </c>
      <c r="AB458" s="173"/>
      <c r="AC458" s="193" t="str">
        <f t="shared" si="113"/>
        <v/>
      </c>
      <c r="AD458" s="187" t="str">
        <f t="shared" si="114"/>
        <v/>
      </c>
      <c r="AE458" s="187" t="str">
        <f>IF(S458&gt;0,(VLOOKUP(N458,ISO!$B$4:$D$43,3,FALSE)),"")</f>
        <v/>
      </c>
      <c r="AF458" s="187" t="str">
        <f t="shared" si="115"/>
        <v/>
      </c>
      <c r="AG458" s="187" t="str">
        <f>IF(R458&gt;0,(VLOOKUP(N458,ISO!$B$4:$D$43,2,FALSE)),"")</f>
        <v/>
      </c>
      <c r="AH458" s="193" t="str">
        <f t="shared" si="116"/>
        <v/>
      </c>
      <c r="AI458" s="397" t="str">
        <f t="shared" si="117"/>
        <v/>
      </c>
      <c r="AJ458" s="257" t="str">
        <f t="shared" si="118"/>
        <v/>
      </c>
      <c r="AK458" s="257" t="str">
        <f t="shared" si="119"/>
        <v/>
      </c>
      <c r="AL458" s="193" t="str">
        <f t="shared" si="120"/>
        <v>CHECK DATES</v>
      </c>
      <c r="AM458" s="257" t="str">
        <f t="shared" si="121"/>
        <v/>
      </c>
      <c r="AN458" s="288">
        <f t="shared" si="122"/>
        <v>0</v>
      </c>
      <c r="AO458" s="286">
        <v>0</v>
      </c>
      <c r="AP458" s="257">
        <f t="shared" si="123"/>
        <v>0</v>
      </c>
      <c r="AQ458" s="257" t="str">
        <f t="shared" si="124"/>
        <v/>
      </c>
      <c r="AR458" s="257">
        <f t="shared" si="125"/>
        <v>0</v>
      </c>
    </row>
    <row r="459" spans="1:44" x14ac:dyDescent="0.3">
      <c r="A459" s="287">
        <v>446</v>
      </c>
      <c r="B459" s="150"/>
      <c r="C459" s="152"/>
      <c r="D459" s="159"/>
      <c r="E459" s="337"/>
      <c r="F459" s="343" t="str">
        <f>IF(E459="","",LOOKUP(E459,'Work Programme'!$A$8:$A$207,'Work Programme'!$B$8:$B$207))</f>
        <v/>
      </c>
      <c r="G459" s="159"/>
      <c r="H459" s="150"/>
      <c r="I459" s="150"/>
      <c r="J459" s="150"/>
      <c r="K459" s="150"/>
      <c r="L459" s="150"/>
      <c r="M459" s="150"/>
      <c r="N459" s="430"/>
      <c r="O459" s="431"/>
      <c r="P459" s="431"/>
      <c r="Q459" s="160"/>
      <c r="R459" s="160"/>
      <c r="S459" s="160"/>
      <c r="T459" s="255" t="str">
        <f t="shared" si="110"/>
        <v/>
      </c>
      <c r="U459" s="152"/>
      <c r="V459" s="154"/>
      <c r="W459" s="254" t="str">
        <f>IF(V459="","",VLOOKUP(V459,'Overview - Financial Statement'!$A$46:$B$60,2,FALSE))</f>
        <v/>
      </c>
      <c r="X459" s="255" t="str">
        <f t="shared" si="111"/>
        <v/>
      </c>
      <c r="Y459" s="153"/>
      <c r="Z459" s="238">
        <f t="shared" si="112"/>
        <v>0</v>
      </c>
      <c r="AA459" s="193" t="s">
        <v>44</v>
      </c>
      <c r="AB459" s="173"/>
      <c r="AC459" s="193" t="str">
        <f t="shared" si="113"/>
        <v/>
      </c>
      <c r="AD459" s="187" t="str">
        <f t="shared" si="114"/>
        <v/>
      </c>
      <c r="AE459" s="187" t="str">
        <f>IF(S459&gt;0,(VLOOKUP(N459,ISO!$B$4:$D$43,3,FALSE)),"")</f>
        <v/>
      </c>
      <c r="AF459" s="187" t="str">
        <f t="shared" si="115"/>
        <v/>
      </c>
      <c r="AG459" s="187" t="str">
        <f>IF(R459&gt;0,(VLOOKUP(N459,ISO!$B$4:$D$43,2,FALSE)),"")</f>
        <v/>
      </c>
      <c r="AH459" s="193" t="str">
        <f t="shared" si="116"/>
        <v/>
      </c>
      <c r="AI459" s="397" t="str">
        <f t="shared" si="117"/>
        <v/>
      </c>
      <c r="AJ459" s="257" t="str">
        <f t="shared" si="118"/>
        <v/>
      </c>
      <c r="AK459" s="257" t="str">
        <f t="shared" si="119"/>
        <v/>
      </c>
      <c r="AL459" s="193" t="str">
        <f t="shared" si="120"/>
        <v>CHECK DATES</v>
      </c>
      <c r="AM459" s="257" t="str">
        <f t="shared" si="121"/>
        <v/>
      </c>
      <c r="AN459" s="288">
        <f t="shared" si="122"/>
        <v>0</v>
      </c>
      <c r="AO459" s="286">
        <v>0</v>
      </c>
      <c r="AP459" s="257">
        <f t="shared" si="123"/>
        <v>0</v>
      </c>
      <c r="AQ459" s="257" t="str">
        <f t="shared" si="124"/>
        <v/>
      </c>
      <c r="AR459" s="257">
        <f t="shared" si="125"/>
        <v>0</v>
      </c>
    </row>
    <row r="460" spans="1:44" x14ac:dyDescent="0.3">
      <c r="A460" s="287">
        <v>447</v>
      </c>
      <c r="B460" s="150"/>
      <c r="C460" s="152"/>
      <c r="D460" s="159"/>
      <c r="E460" s="337"/>
      <c r="F460" s="343" t="str">
        <f>IF(E460="","",LOOKUP(E460,'Work Programme'!$A$8:$A$207,'Work Programme'!$B$8:$B$207))</f>
        <v/>
      </c>
      <c r="G460" s="159"/>
      <c r="H460" s="150"/>
      <c r="I460" s="150"/>
      <c r="J460" s="150"/>
      <c r="K460" s="150"/>
      <c r="L460" s="150"/>
      <c r="M460" s="150"/>
      <c r="N460" s="430"/>
      <c r="O460" s="431"/>
      <c r="P460" s="431"/>
      <c r="Q460" s="160"/>
      <c r="R460" s="160"/>
      <c r="S460" s="160"/>
      <c r="T460" s="255" t="str">
        <f t="shared" si="110"/>
        <v/>
      </c>
      <c r="U460" s="152"/>
      <c r="V460" s="154"/>
      <c r="W460" s="254" t="str">
        <f>IF(V460="","",VLOOKUP(V460,'Overview - Financial Statement'!$A$46:$B$60,2,FALSE))</f>
        <v/>
      </c>
      <c r="X460" s="255" t="str">
        <f t="shared" si="111"/>
        <v/>
      </c>
      <c r="Y460" s="153"/>
      <c r="Z460" s="238">
        <f t="shared" si="112"/>
        <v>0</v>
      </c>
      <c r="AA460" s="193" t="s">
        <v>44</v>
      </c>
      <c r="AB460" s="173"/>
      <c r="AC460" s="193" t="str">
        <f t="shared" si="113"/>
        <v/>
      </c>
      <c r="AD460" s="187" t="str">
        <f t="shared" si="114"/>
        <v/>
      </c>
      <c r="AE460" s="187" t="str">
        <f>IF(S460&gt;0,(VLOOKUP(N460,ISO!$B$4:$D$43,3,FALSE)),"")</f>
        <v/>
      </c>
      <c r="AF460" s="187" t="str">
        <f t="shared" si="115"/>
        <v/>
      </c>
      <c r="AG460" s="187" t="str">
        <f>IF(R460&gt;0,(VLOOKUP(N460,ISO!$B$4:$D$43,2,FALSE)),"")</f>
        <v/>
      </c>
      <c r="AH460" s="193" t="str">
        <f t="shared" si="116"/>
        <v/>
      </c>
      <c r="AI460" s="397" t="str">
        <f t="shared" si="117"/>
        <v/>
      </c>
      <c r="AJ460" s="257" t="str">
        <f t="shared" si="118"/>
        <v/>
      </c>
      <c r="AK460" s="257" t="str">
        <f t="shared" si="119"/>
        <v/>
      </c>
      <c r="AL460" s="193" t="str">
        <f t="shared" si="120"/>
        <v>CHECK DATES</v>
      </c>
      <c r="AM460" s="257" t="str">
        <f t="shared" si="121"/>
        <v/>
      </c>
      <c r="AN460" s="288">
        <f t="shared" si="122"/>
        <v>0</v>
      </c>
      <c r="AO460" s="286">
        <v>0</v>
      </c>
      <c r="AP460" s="257">
        <f t="shared" si="123"/>
        <v>0</v>
      </c>
      <c r="AQ460" s="257" t="str">
        <f t="shared" si="124"/>
        <v/>
      </c>
      <c r="AR460" s="257">
        <f t="shared" si="125"/>
        <v>0</v>
      </c>
    </row>
    <row r="461" spans="1:44" x14ac:dyDescent="0.3">
      <c r="A461" s="287">
        <v>448</v>
      </c>
      <c r="B461" s="150"/>
      <c r="C461" s="152"/>
      <c r="D461" s="159"/>
      <c r="E461" s="337"/>
      <c r="F461" s="343" t="str">
        <f>IF(E461="","",LOOKUP(E461,'Work Programme'!$A$8:$A$207,'Work Programme'!$B$8:$B$207))</f>
        <v/>
      </c>
      <c r="G461" s="159"/>
      <c r="H461" s="150"/>
      <c r="I461" s="150"/>
      <c r="J461" s="150"/>
      <c r="K461" s="150"/>
      <c r="L461" s="150"/>
      <c r="M461" s="150"/>
      <c r="N461" s="430"/>
      <c r="O461" s="431"/>
      <c r="P461" s="431"/>
      <c r="Q461" s="160"/>
      <c r="R461" s="160"/>
      <c r="S461" s="160"/>
      <c r="T461" s="255" t="str">
        <f t="shared" si="110"/>
        <v/>
      </c>
      <c r="U461" s="152"/>
      <c r="V461" s="154"/>
      <c r="W461" s="254" t="str">
        <f>IF(V461="","",VLOOKUP(V461,'Overview - Financial Statement'!$A$46:$B$60,2,FALSE))</f>
        <v/>
      </c>
      <c r="X461" s="255" t="str">
        <f t="shared" si="111"/>
        <v/>
      </c>
      <c r="Y461" s="153"/>
      <c r="Z461" s="238">
        <f t="shared" si="112"/>
        <v>0</v>
      </c>
      <c r="AA461" s="193" t="s">
        <v>44</v>
      </c>
      <c r="AB461" s="173"/>
      <c r="AC461" s="193" t="str">
        <f t="shared" si="113"/>
        <v/>
      </c>
      <c r="AD461" s="187" t="str">
        <f t="shared" si="114"/>
        <v/>
      </c>
      <c r="AE461" s="187" t="str">
        <f>IF(S461&gt;0,(VLOOKUP(N461,ISO!$B$4:$D$43,3,FALSE)),"")</f>
        <v/>
      </c>
      <c r="AF461" s="187" t="str">
        <f t="shared" si="115"/>
        <v/>
      </c>
      <c r="AG461" s="187" t="str">
        <f>IF(R461&gt;0,(VLOOKUP(N461,ISO!$B$4:$D$43,2,FALSE)),"")</f>
        <v/>
      </c>
      <c r="AH461" s="193" t="str">
        <f t="shared" si="116"/>
        <v/>
      </c>
      <c r="AI461" s="397" t="str">
        <f t="shared" si="117"/>
        <v/>
      </c>
      <c r="AJ461" s="257" t="str">
        <f t="shared" si="118"/>
        <v/>
      </c>
      <c r="AK461" s="257" t="str">
        <f t="shared" si="119"/>
        <v/>
      </c>
      <c r="AL461" s="193" t="str">
        <f t="shared" si="120"/>
        <v>CHECK DATES</v>
      </c>
      <c r="AM461" s="257" t="str">
        <f t="shared" si="121"/>
        <v/>
      </c>
      <c r="AN461" s="288">
        <f t="shared" si="122"/>
        <v>0</v>
      </c>
      <c r="AO461" s="286">
        <v>0</v>
      </c>
      <c r="AP461" s="257">
        <f t="shared" si="123"/>
        <v>0</v>
      </c>
      <c r="AQ461" s="257" t="str">
        <f t="shared" si="124"/>
        <v/>
      </c>
      <c r="AR461" s="257">
        <f t="shared" si="125"/>
        <v>0</v>
      </c>
    </row>
    <row r="462" spans="1:44" x14ac:dyDescent="0.3">
      <c r="A462" s="287">
        <v>449</v>
      </c>
      <c r="B462" s="150"/>
      <c r="C462" s="152"/>
      <c r="D462" s="159"/>
      <c r="E462" s="337"/>
      <c r="F462" s="343" t="str">
        <f>IF(E462="","",LOOKUP(E462,'Work Programme'!$A$8:$A$207,'Work Programme'!$B$8:$B$207))</f>
        <v/>
      </c>
      <c r="G462" s="159"/>
      <c r="H462" s="150"/>
      <c r="I462" s="150"/>
      <c r="J462" s="150"/>
      <c r="K462" s="150"/>
      <c r="L462" s="150"/>
      <c r="M462" s="150"/>
      <c r="N462" s="430"/>
      <c r="O462" s="431"/>
      <c r="P462" s="431"/>
      <c r="Q462" s="160"/>
      <c r="R462" s="160"/>
      <c r="S462" s="160"/>
      <c r="T462" s="255" t="str">
        <f t="shared" si="110"/>
        <v/>
      </c>
      <c r="U462" s="152"/>
      <c r="V462" s="154"/>
      <c r="W462" s="254" t="str">
        <f>IF(V462="","",VLOOKUP(V462,'Overview - Financial Statement'!$A$46:$B$60,2,FALSE))</f>
        <v/>
      </c>
      <c r="X462" s="255" t="str">
        <f t="shared" si="111"/>
        <v/>
      </c>
      <c r="Y462" s="153"/>
      <c r="Z462" s="238">
        <f t="shared" si="112"/>
        <v>0</v>
      </c>
      <c r="AA462" s="193" t="s">
        <v>44</v>
      </c>
      <c r="AB462" s="173"/>
      <c r="AC462" s="193" t="str">
        <f t="shared" si="113"/>
        <v/>
      </c>
      <c r="AD462" s="187" t="str">
        <f t="shared" si="114"/>
        <v/>
      </c>
      <c r="AE462" s="187" t="str">
        <f>IF(S462&gt;0,(VLOOKUP(N462,ISO!$B$4:$D$43,3,FALSE)),"")</f>
        <v/>
      </c>
      <c r="AF462" s="187" t="str">
        <f t="shared" si="115"/>
        <v/>
      </c>
      <c r="AG462" s="187" t="str">
        <f>IF(R462&gt;0,(VLOOKUP(N462,ISO!$B$4:$D$43,2,FALSE)),"")</f>
        <v/>
      </c>
      <c r="AH462" s="193" t="str">
        <f t="shared" si="116"/>
        <v/>
      </c>
      <c r="AI462" s="397" t="str">
        <f t="shared" si="117"/>
        <v/>
      </c>
      <c r="AJ462" s="257" t="str">
        <f t="shared" si="118"/>
        <v/>
      </c>
      <c r="AK462" s="257" t="str">
        <f t="shared" si="119"/>
        <v/>
      </c>
      <c r="AL462" s="193" t="str">
        <f t="shared" si="120"/>
        <v>CHECK DATES</v>
      </c>
      <c r="AM462" s="257" t="str">
        <f t="shared" si="121"/>
        <v/>
      </c>
      <c r="AN462" s="288">
        <f t="shared" si="122"/>
        <v>0</v>
      </c>
      <c r="AO462" s="286">
        <v>0</v>
      </c>
      <c r="AP462" s="257">
        <f t="shared" si="123"/>
        <v>0</v>
      </c>
      <c r="AQ462" s="257" t="str">
        <f t="shared" si="124"/>
        <v/>
      </c>
      <c r="AR462" s="257">
        <f t="shared" si="125"/>
        <v>0</v>
      </c>
    </row>
    <row r="463" spans="1:44" x14ac:dyDescent="0.3">
      <c r="A463" s="287">
        <v>450</v>
      </c>
      <c r="B463" s="150"/>
      <c r="C463" s="152"/>
      <c r="D463" s="159"/>
      <c r="E463" s="337"/>
      <c r="F463" s="343" t="str">
        <f>IF(E463="","",LOOKUP(E463,'Work Programme'!$A$8:$A$207,'Work Programme'!$B$8:$B$207))</f>
        <v/>
      </c>
      <c r="G463" s="159"/>
      <c r="H463" s="150"/>
      <c r="I463" s="150"/>
      <c r="J463" s="150"/>
      <c r="K463" s="150"/>
      <c r="L463" s="150"/>
      <c r="M463" s="150"/>
      <c r="N463" s="430"/>
      <c r="O463" s="431"/>
      <c r="P463" s="431"/>
      <c r="Q463" s="160"/>
      <c r="R463" s="160"/>
      <c r="S463" s="160"/>
      <c r="T463" s="255" t="str">
        <f t="shared" ref="T463:T526" si="126">IF((Q463="")*AND(R463="")*AND(S463=""),"",SUM(Q463:S463))</f>
        <v/>
      </c>
      <c r="U463" s="152"/>
      <c r="V463" s="154"/>
      <c r="W463" s="254" t="str">
        <f>IF(V463="","",VLOOKUP(V463,'Overview - Financial Statement'!$A$46:$B$60,2,FALSE))</f>
        <v/>
      </c>
      <c r="X463" s="255" t="str">
        <f t="shared" ref="X463:X526" si="127">IF(W463="","",T463/W463)</f>
        <v/>
      </c>
      <c r="Y463" s="153"/>
      <c r="Z463" s="238">
        <f t="shared" si="112"/>
        <v>0</v>
      </c>
      <c r="AA463" s="193" t="s">
        <v>44</v>
      </c>
      <c r="AB463" s="173"/>
      <c r="AC463" s="193" t="str">
        <f t="shared" si="113"/>
        <v/>
      </c>
      <c r="AD463" s="187" t="str">
        <f t="shared" si="114"/>
        <v/>
      </c>
      <c r="AE463" s="187" t="str">
        <f>IF(S463&gt;0,(VLOOKUP(N463,ISO!$B$4:$D$43,3,FALSE)),"")</f>
        <v/>
      </c>
      <c r="AF463" s="187" t="str">
        <f t="shared" si="115"/>
        <v/>
      </c>
      <c r="AG463" s="187" t="str">
        <f>IF(R463&gt;0,(VLOOKUP(N463,ISO!$B$4:$D$43,2,FALSE)),"")</f>
        <v/>
      </c>
      <c r="AH463" s="193" t="str">
        <f t="shared" si="116"/>
        <v/>
      </c>
      <c r="AI463" s="397" t="str">
        <f t="shared" si="117"/>
        <v/>
      </c>
      <c r="AJ463" s="257" t="str">
        <f t="shared" si="118"/>
        <v/>
      </c>
      <c r="AK463" s="257" t="str">
        <f t="shared" si="119"/>
        <v/>
      </c>
      <c r="AL463" s="193" t="str">
        <f t="shared" si="120"/>
        <v>CHECK DATES</v>
      </c>
      <c r="AM463" s="257" t="str">
        <f t="shared" si="121"/>
        <v/>
      </c>
      <c r="AN463" s="288">
        <f t="shared" si="122"/>
        <v>0</v>
      </c>
      <c r="AO463" s="286">
        <v>0</v>
      </c>
      <c r="AP463" s="257">
        <f t="shared" si="123"/>
        <v>0</v>
      </c>
      <c r="AQ463" s="257" t="str">
        <f t="shared" si="124"/>
        <v/>
      </c>
      <c r="AR463" s="257">
        <f t="shared" si="125"/>
        <v>0</v>
      </c>
    </row>
    <row r="464" spans="1:44" x14ac:dyDescent="0.3">
      <c r="A464" s="287">
        <v>451</v>
      </c>
      <c r="B464" s="150"/>
      <c r="C464" s="152"/>
      <c r="D464" s="159"/>
      <c r="E464" s="337"/>
      <c r="F464" s="343" t="str">
        <f>IF(E464="","",LOOKUP(E464,'Work Programme'!$A$8:$A$207,'Work Programme'!$B$8:$B$207))</f>
        <v/>
      </c>
      <c r="G464" s="159"/>
      <c r="H464" s="150"/>
      <c r="I464" s="150"/>
      <c r="J464" s="150"/>
      <c r="K464" s="150"/>
      <c r="L464" s="150"/>
      <c r="M464" s="150"/>
      <c r="N464" s="430"/>
      <c r="O464" s="431"/>
      <c r="P464" s="431"/>
      <c r="Q464" s="160"/>
      <c r="R464" s="160"/>
      <c r="S464" s="160"/>
      <c r="T464" s="255" t="str">
        <f t="shared" si="126"/>
        <v/>
      </c>
      <c r="U464" s="152"/>
      <c r="V464" s="154"/>
      <c r="W464" s="254" t="str">
        <f>IF(V464="","",VLOOKUP(V464,'Overview - Financial Statement'!$A$46:$B$60,2,FALSE))</f>
        <v/>
      </c>
      <c r="X464" s="255" t="str">
        <f t="shared" si="127"/>
        <v/>
      </c>
      <c r="Y464" s="153"/>
      <c r="Z464" s="238">
        <f t="shared" ref="Z464:Z527" si="128">IF(Y464="YES",X464,0)</f>
        <v>0</v>
      </c>
      <c r="AA464" s="193" t="s">
        <v>44</v>
      </c>
      <c r="AB464" s="173"/>
      <c r="AC464" s="193" t="str">
        <f t="shared" si="113"/>
        <v/>
      </c>
      <c r="AD464" s="187" t="str">
        <f t="shared" si="114"/>
        <v/>
      </c>
      <c r="AE464" s="187" t="str">
        <f>IF(S464&gt;0,(VLOOKUP(N464,ISO!$B$4:$D$43,3,FALSE)),"")</f>
        <v/>
      </c>
      <c r="AF464" s="187" t="str">
        <f t="shared" si="115"/>
        <v/>
      </c>
      <c r="AG464" s="187" t="str">
        <f>IF(R464&gt;0,(VLOOKUP(N464,ISO!$B$4:$D$43,2,FALSE)),"")</f>
        <v/>
      </c>
      <c r="AH464" s="193" t="str">
        <f t="shared" si="116"/>
        <v/>
      </c>
      <c r="AI464" s="397" t="str">
        <f t="shared" si="117"/>
        <v/>
      </c>
      <c r="AJ464" s="257" t="str">
        <f t="shared" si="118"/>
        <v/>
      </c>
      <c r="AK464" s="257" t="str">
        <f t="shared" si="119"/>
        <v/>
      </c>
      <c r="AL464" s="193" t="str">
        <f t="shared" si="120"/>
        <v>CHECK DATES</v>
      </c>
      <c r="AM464" s="257" t="str">
        <f t="shared" si="121"/>
        <v/>
      </c>
      <c r="AN464" s="288">
        <f t="shared" si="122"/>
        <v>0</v>
      </c>
      <c r="AO464" s="286">
        <v>0</v>
      </c>
      <c r="AP464" s="257">
        <f t="shared" si="123"/>
        <v>0</v>
      </c>
      <c r="AQ464" s="257" t="str">
        <f t="shared" si="124"/>
        <v/>
      </c>
      <c r="AR464" s="257">
        <f t="shared" si="125"/>
        <v>0</v>
      </c>
    </row>
    <row r="465" spans="1:44" x14ac:dyDescent="0.3">
      <c r="A465" s="287">
        <v>452</v>
      </c>
      <c r="B465" s="150"/>
      <c r="C465" s="152"/>
      <c r="D465" s="159"/>
      <c r="E465" s="337"/>
      <c r="F465" s="343" t="str">
        <f>IF(E465="","",LOOKUP(E465,'Work Programme'!$A$8:$A$207,'Work Programme'!$B$8:$B$207))</f>
        <v/>
      </c>
      <c r="G465" s="159"/>
      <c r="H465" s="150"/>
      <c r="I465" s="150"/>
      <c r="J465" s="150"/>
      <c r="K465" s="150"/>
      <c r="L465" s="150"/>
      <c r="M465" s="150"/>
      <c r="N465" s="430"/>
      <c r="O465" s="431"/>
      <c r="P465" s="431"/>
      <c r="Q465" s="160"/>
      <c r="R465" s="160"/>
      <c r="S465" s="160"/>
      <c r="T465" s="255" t="str">
        <f t="shared" si="126"/>
        <v/>
      </c>
      <c r="U465" s="152"/>
      <c r="V465" s="154"/>
      <c r="W465" s="254" t="str">
        <f>IF(V465="","",VLOOKUP(V465,'Overview - Financial Statement'!$A$46:$B$60,2,FALSE))</f>
        <v/>
      </c>
      <c r="X465" s="255" t="str">
        <f t="shared" si="127"/>
        <v/>
      </c>
      <c r="Y465" s="153"/>
      <c r="Z465" s="238">
        <f t="shared" si="128"/>
        <v>0</v>
      </c>
      <c r="AA465" s="193" t="s">
        <v>44</v>
      </c>
      <c r="AB465" s="173"/>
      <c r="AC465" s="193" t="str">
        <f t="shared" si="113"/>
        <v/>
      </c>
      <c r="AD465" s="187" t="str">
        <f t="shared" si="114"/>
        <v/>
      </c>
      <c r="AE465" s="187" t="str">
        <f>IF(S465&gt;0,(VLOOKUP(N465,ISO!$B$4:$D$43,3,FALSE)),"")</f>
        <v/>
      </c>
      <c r="AF465" s="187" t="str">
        <f t="shared" si="115"/>
        <v/>
      </c>
      <c r="AG465" s="187" t="str">
        <f>IF(R465&gt;0,(VLOOKUP(N465,ISO!$B$4:$D$43,2,FALSE)),"")</f>
        <v/>
      </c>
      <c r="AH465" s="193" t="str">
        <f t="shared" si="116"/>
        <v/>
      </c>
      <c r="AI465" s="397" t="str">
        <f t="shared" si="117"/>
        <v/>
      </c>
      <c r="AJ465" s="257" t="str">
        <f t="shared" si="118"/>
        <v/>
      </c>
      <c r="AK465" s="257" t="str">
        <f t="shared" si="119"/>
        <v/>
      </c>
      <c r="AL465" s="193" t="str">
        <f t="shared" si="120"/>
        <v>CHECK DATES</v>
      </c>
      <c r="AM465" s="257" t="str">
        <f t="shared" si="121"/>
        <v/>
      </c>
      <c r="AN465" s="288">
        <f t="shared" si="122"/>
        <v>0</v>
      </c>
      <c r="AO465" s="286">
        <v>0</v>
      </c>
      <c r="AP465" s="257">
        <f t="shared" si="123"/>
        <v>0</v>
      </c>
      <c r="AQ465" s="257" t="str">
        <f t="shared" si="124"/>
        <v/>
      </c>
      <c r="AR465" s="257">
        <f t="shared" si="125"/>
        <v>0</v>
      </c>
    </row>
    <row r="466" spans="1:44" x14ac:dyDescent="0.3">
      <c r="A466" s="287">
        <v>453</v>
      </c>
      <c r="B466" s="150"/>
      <c r="C466" s="152"/>
      <c r="D466" s="159"/>
      <c r="E466" s="337"/>
      <c r="F466" s="343" t="str">
        <f>IF(E466="","",LOOKUP(E466,'Work Programme'!$A$8:$A$207,'Work Programme'!$B$8:$B$207))</f>
        <v/>
      </c>
      <c r="G466" s="159"/>
      <c r="H466" s="150"/>
      <c r="I466" s="150"/>
      <c r="J466" s="150"/>
      <c r="K466" s="150"/>
      <c r="L466" s="150"/>
      <c r="M466" s="150"/>
      <c r="N466" s="430"/>
      <c r="O466" s="431"/>
      <c r="P466" s="431"/>
      <c r="Q466" s="160"/>
      <c r="R466" s="160"/>
      <c r="S466" s="160"/>
      <c r="T466" s="255" t="str">
        <f t="shared" si="126"/>
        <v/>
      </c>
      <c r="U466" s="152"/>
      <c r="V466" s="154"/>
      <c r="W466" s="254" t="str">
        <f>IF(V466="","",VLOOKUP(V466,'Overview - Financial Statement'!$A$46:$B$60,2,FALSE))</f>
        <v/>
      </c>
      <c r="X466" s="255" t="str">
        <f t="shared" si="127"/>
        <v/>
      </c>
      <c r="Y466" s="153"/>
      <c r="Z466" s="238">
        <f t="shared" si="128"/>
        <v>0</v>
      </c>
      <c r="AA466" s="193" t="s">
        <v>44</v>
      </c>
      <c r="AB466" s="173"/>
      <c r="AC466" s="193" t="str">
        <f t="shared" ref="AC466:AC529" si="129">IF(V466="","",(IF(OR(C466&lt;=($H$4-1),C466&gt;=($J$4+1),D466&lt;=($H$4-1),D466&gt;=($J$4+1)),"CHECK DATES","OK")))</f>
        <v/>
      </c>
      <c r="AD466" s="187" t="str">
        <f t="shared" ref="AD466:AD529" si="130">IF(S466&gt;0,S466/(O466+0.5)/P466/AI466,"")</f>
        <v/>
      </c>
      <c r="AE466" s="187" t="str">
        <f>IF(S466&gt;0,(VLOOKUP(N466,ISO!$B$4:$D$43,3,FALSE)),"")</f>
        <v/>
      </c>
      <c r="AF466" s="187" t="str">
        <f t="shared" ref="AF466:AF529" si="131">IF(R466&gt;0,R466/O466/P466/AI466,"")</f>
        <v/>
      </c>
      <c r="AG466" s="187" t="str">
        <f>IF(R466&gt;0,(VLOOKUP(N466,ISO!$B$4:$D$43,2,FALSE)),"")</f>
        <v/>
      </c>
      <c r="AH466" s="193" t="str">
        <f t="shared" ref="AH466:AH529" si="132">IF(V466="","",V466)</f>
        <v/>
      </c>
      <c r="AI466" s="397" t="str">
        <f t="shared" ref="AI466:AI529" si="133">IF(V466="","",IF(HLOOKUP(V466,$AB$4:$AP$5,2,FALSE)="",W466,IF(W466&lt;&gt;HLOOKUP(V466,$AB$4:$AP$5,2,FALSE),HLOOKUP(V466,$AB$4:$AP$5,2,FALSE),W466)))</f>
        <v/>
      </c>
      <c r="AJ466" s="257" t="str">
        <f t="shared" ref="AJ466:AJ529" si="134">IF(W466="","",IF(AI466=1,X466,T466/AI466))</f>
        <v/>
      </c>
      <c r="AK466" s="257" t="str">
        <f t="shared" ref="AK466:AK529" si="135">IF(AJ466="","",IF(AI466=1,0,AJ466-X466))</f>
        <v/>
      </c>
      <c r="AL466" s="193" t="str">
        <f t="shared" ref="AL466:AL529" si="136">IF(X466=0,"",(IF(U466="","CHECK DATES","OK")))</f>
        <v>CHECK DATES</v>
      </c>
      <c r="AM466" s="257" t="str">
        <f t="shared" ref="AM466:AM529" si="137">IF(OR(AA466="NO",AC466="CHECK DATES",AL466="CHECK DATES"),AJ466,"")</f>
        <v/>
      </c>
      <c r="AN466" s="288">
        <f t="shared" ref="AN466:AN529" si="138">IF(AA466="NO","",IF(AD466&gt;AE466,(AD466-AE466)*O466,0)+IF(AF466&gt;AG466,(AF466-AG466)*O466,0))</f>
        <v>0</v>
      </c>
      <c r="AO466" s="286">
        <v>0</v>
      </c>
      <c r="AP466" s="257">
        <f t="shared" ref="AP466:AP529" si="139">IF(OR(AA466="NO",AM466&gt;0,AN466&gt;0,AO466&gt;0)*(AND(OR(Y466="NO",Y466=""))),SUM(AM466:AO466),"")</f>
        <v>0</v>
      </c>
      <c r="AQ466" s="257" t="str">
        <f t="shared" ref="AQ466:AQ529" si="140">IF(OR(AA466="NO",AM466&gt;0,AN466&gt;0)*(AND(OR(Y466="YES"))),SUM(AM466:AN466),"")</f>
        <v/>
      </c>
      <c r="AR466" s="257">
        <f t="shared" ref="AR466:AR529" si="141">IF(Y466="YES",AJ466,0)</f>
        <v>0</v>
      </c>
    </row>
    <row r="467" spans="1:44" x14ac:dyDescent="0.3">
      <c r="A467" s="287">
        <v>454</v>
      </c>
      <c r="B467" s="150"/>
      <c r="C467" s="152"/>
      <c r="D467" s="159"/>
      <c r="E467" s="337"/>
      <c r="F467" s="343" t="str">
        <f>IF(E467="","",LOOKUP(E467,'Work Programme'!$A$8:$A$207,'Work Programme'!$B$8:$B$207))</f>
        <v/>
      </c>
      <c r="G467" s="159"/>
      <c r="H467" s="150"/>
      <c r="I467" s="150"/>
      <c r="J467" s="150"/>
      <c r="K467" s="150"/>
      <c r="L467" s="150"/>
      <c r="M467" s="150"/>
      <c r="N467" s="430"/>
      <c r="O467" s="431"/>
      <c r="P467" s="431"/>
      <c r="Q467" s="160"/>
      <c r="R467" s="160"/>
      <c r="S467" s="160"/>
      <c r="T467" s="255" t="str">
        <f t="shared" si="126"/>
        <v/>
      </c>
      <c r="U467" s="152"/>
      <c r="V467" s="154"/>
      <c r="W467" s="254" t="str">
        <f>IF(V467="","",VLOOKUP(V467,'Overview - Financial Statement'!$A$46:$B$60,2,FALSE))</f>
        <v/>
      </c>
      <c r="X467" s="255" t="str">
        <f t="shared" si="127"/>
        <v/>
      </c>
      <c r="Y467" s="153"/>
      <c r="Z467" s="238">
        <f t="shared" si="128"/>
        <v>0</v>
      </c>
      <c r="AA467" s="193" t="s">
        <v>44</v>
      </c>
      <c r="AB467" s="173"/>
      <c r="AC467" s="193" t="str">
        <f t="shared" si="129"/>
        <v/>
      </c>
      <c r="AD467" s="187" t="str">
        <f t="shared" si="130"/>
        <v/>
      </c>
      <c r="AE467" s="187" t="str">
        <f>IF(S467&gt;0,(VLOOKUP(N467,ISO!$B$4:$D$43,3,FALSE)),"")</f>
        <v/>
      </c>
      <c r="AF467" s="187" t="str">
        <f t="shared" si="131"/>
        <v/>
      </c>
      <c r="AG467" s="187" t="str">
        <f>IF(R467&gt;0,(VLOOKUP(N467,ISO!$B$4:$D$43,2,FALSE)),"")</f>
        <v/>
      </c>
      <c r="AH467" s="193" t="str">
        <f t="shared" si="132"/>
        <v/>
      </c>
      <c r="AI467" s="397" t="str">
        <f t="shared" si="133"/>
        <v/>
      </c>
      <c r="AJ467" s="257" t="str">
        <f t="shared" si="134"/>
        <v/>
      </c>
      <c r="AK467" s="257" t="str">
        <f t="shared" si="135"/>
        <v/>
      </c>
      <c r="AL467" s="193" t="str">
        <f t="shared" si="136"/>
        <v>CHECK DATES</v>
      </c>
      <c r="AM467" s="257" t="str">
        <f t="shared" si="137"/>
        <v/>
      </c>
      <c r="AN467" s="288">
        <f t="shared" si="138"/>
        <v>0</v>
      </c>
      <c r="AO467" s="286">
        <v>0</v>
      </c>
      <c r="AP467" s="257">
        <f t="shared" si="139"/>
        <v>0</v>
      </c>
      <c r="AQ467" s="257" t="str">
        <f t="shared" si="140"/>
        <v/>
      </c>
      <c r="AR467" s="257">
        <f t="shared" si="141"/>
        <v>0</v>
      </c>
    </row>
    <row r="468" spans="1:44" x14ac:dyDescent="0.3">
      <c r="A468" s="287">
        <v>455</v>
      </c>
      <c r="B468" s="150"/>
      <c r="C468" s="152"/>
      <c r="D468" s="159"/>
      <c r="E468" s="337"/>
      <c r="F468" s="343" t="str">
        <f>IF(E468="","",LOOKUP(E468,'Work Programme'!$A$8:$A$207,'Work Programme'!$B$8:$B$207))</f>
        <v/>
      </c>
      <c r="G468" s="159"/>
      <c r="H468" s="150"/>
      <c r="I468" s="150"/>
      <c r="J468" s="150"/>
      <c r="K468" s="150"/>
      <c r="L468" s="150"/>
      <c r="M468" s="150"/>
      <c r="N468" s="430"/>
      <c r="O468" s="431"/>
      <c r="P468" s="431"/>
      <c r="Q468" s="160"/>
      <c r="R468" s="160"/>
      <c r="S468" s="160"/>
      <c r="T468" s="255" t="str">
        <f t="shared" si="126"/>
        <v/>
      </c>
      <c r="U468" s="152"/>
      <c r="V468" s="154"/>
      <c r="W468" s="254" t="str">
        <f>IF(V468="","",VLOOKUP(V468,'Overview - Financial Statement'!$A$46:$B$60,2,FALSE))</f>
        <v/>
      </c>
      <c r="X468" s="255" t="str">
        <f t="shared" si="127"/>
        <v/>
      </c>
      <c r="Y468" s="153"/>
      <c r="Z468" s="238">
        <f t="shared" si="128"/>
        <v>0</v>
      </c>
      <c r="AA468" s="193" t="s">
        <v>44</v>
      </c>
      <c r="AB468" s="173"/>
      <c r="AC468" s="193" t="str">
        <f t="shared" si="129"/>
        <v/>
      </c>
      <c r="AD468" s="187" t="str">
        <f t="shared" si="130"/>
        <v/>
      </c>
      <c r="AE468" s="187" t="str">
        <f>IF(S468&gt;0,(VLOOKUP(N468,ISO!$B$4:$D$43,3,FALSE)),"")</f>
        <v/>
      </c>
      <c r="AF468" s="187" t="str">
        <f t="shared" si="131"/>
        <v/>
      </c>
      <c r="AG468" s="187" t="str">
        <f>IF(R468&gt;0,(VLOOKUP(N468,ISO!$B$4:$D$43,2,FALSE)),"")</f>
        <v/>
      </c>
      <c r="AH468" s="193" t="str">
        <f t="shared" si="132"/>
        <v/>
      </c>
      <c r="AI468" s="397" t="str">
        <f t="shared" si="133"/>
        <v/>
      </c>
      <c r="AJ468" s="257" t="str">
        <f t="shared" si="134"/>
        <v/>
      </c>
      <c r="AK468" s="257" t="str">
        <f t="shared" si="135"/>
        <v/>
      </c>
      <c r="AL468" s="193" t="str">
        <f t="shared" si="136"/>
        <v>CHECK DATES</v>
      </c>
      <c r="AM468" s="257" t="str">
        <f t="shared" si="137"/>
        <v/>
      </c>
      <c r="AN468" s="288">
        <f t="shared" si="138"/>
        <v>0</v>
      </c>
      <c r="AO468" s="286">
        <v>0</v>
      </c>
      <c r="AP468" s="257">
        <f t="shared" si="139"/>
        <v>0</v>
      </c>
      <c r="AQ468" s="257" t="str">
        <f t="shared" si="140"/>
        <v/>
      </c>
      <c r="AR468" s="257">
        <f t="shared" si="141"/>
        <v>0</v>
      </c>
    </row>
    <row r="469" spans="1:44" x14ac:dyDescent="0.3">
      <c r="A469" s="287">
        <v>456</v>
      </c>
      <c r="B469" s="150"/>
      <c r="C469" s="152"/>
      <c r="D469" s="159"/>
      <c r="E469" s="337"/>
      <c r="F469" s="343" t="str">
        <f>IF(E469="","",LOOKUP(E469,'Work Programme'!$A$8:$A$207,'Work Programme'!$B$8:$B$207))</f>
        <v/>
      </c>
      <c r="G469" s="159"/>
      <c r="H469" s="150"/>
      <c r="I469" s="150"/>
      <c r="J469" s="150"/>
      <c r="K469" s="150"/>
      <c r="L469" s="150"/>
      <c r="M469" s="150"/>
      <c r="N469" s="430"/>
      <c r="O469" s="431"/>
      <c r="P469" s="431"/>
      <c r="Q469" s="160"/>
      <c r="R469" s="160"/>
      <c r="S469" s="160"/>
      <c r="T469" s="255" t="str">
        <f t="shared" si="126"/>
        <v/>
      </c>
      <c r="U469" s="152"/>
      <c r="V469" s="154"/>
      <c r="W469" s="254" t="str">
        <f>IF(V469="","",VLOOKUP(V469,'Overview - Financial Statement'!$A$46:$B$60,2,FALSE))</f>
        <v/>
      </c>
      <c r="X469" s="255" t="str">
        <f t="shared" si="127"/>
        <v/>
      </c>
      <c r="Y469" s="153"/>
      <c r="Z469" s="238">
        <f t="shared" si="128"/>
        <v>0</v>
      </c>
      <c r="AA469" s="193" t="s">
        <v>44</v>
      </c>
      <c r="AB469" s="173"/>
      <c r="AC469" s="193" t="str">
        <f t="shared" si="129"/>
        <v/>
      </c>
      <c r="AD469" s="187" t="str">
        <f t="shared" si="130"/>
        <v/>
      </c>
      <c r="AE469" s="187" t="str">
        <f>IF(S469&gt;0,(VLOOKUP(N469,ISO!$B$4:$D$43,3,FALSE)),"")</f>
        <v/>
      </c>
      <c r="AF469" s="187" t="str">
        <f t="shared" si="131"/>
        <v/>
      </c>
      <c r="AG469" s="187" t="str">
        <f>IF(R469&gt;0,(VLOOKUP(N469,ISO!$B$4:$D$43,2,FALSE)),"")</f>
        <v/>
      </c>
      <c r="AH469" s="193" t="str">
        <f t="shared" si="132"/>
        <v/>
      </c>
      <c r="AI469" s="397" t="str">
        <f t="shared" si="133"/>
        <v/>
      </c>
      <c r="AJ469" s="257" t="str">
        <f t="shared" si="134"/>
        <v/>
      </c>
      <c r="AK469" s="257" t="str">
        <f t="shared" si="135"/>
        <v/>
      </c>
      <c r="AL469" s="193" t="str">
        <f t="shared" si="136"/>
        <v>CHECK DATES</v>
      </c>
      <c r="AM469" s="257" t="str">
        <f t="shared" si="137"/>
        <v/>
      </c>
      <c r="AN469" s="288">
        <f t="shared" si="138"/>
        <v>0</v>
      </c>
      <c r="AO469" s="286">
        <v>0</v>
      </c>
      <c r="AP469" s="257">
        <f t="shared" si="139"/>
        <v>0</v>
      </c>
      <c r="AQ469" s="257" t="str">
        <f t="shared" si="140"/>
        <v/>
      </c>
      <c r="AR469" s="257">
        <f t="shared" si="141"/>
        <v>0</v>
      </c>
    </row>
    <row r="470" spans="1:44" x14ac:dyDescent="0.3">
      <c r="A470" s="287">
        <v>457</v>
      </c>
      <c r="B470" s="150"/>
      <c r="C470" s="152"/>
      <c r="D470" s="159"/>
      <c r="E470" s="337"/>
      <c r="F470" s="343" t="str">
        <f>IF(E470="","",LOOKUP(E470,'Work Programme'!$A$8:$A$207,'Work Programme'!$B$8:$B$207))</f>
        <v/>
      </c>
      <c r="G470" s="159"/>
      <c r="H470" s="150"/>
      <c r="I470" s="150"/>
      <c r="J470" s="150"/>
      <c r="K470" s="150"/>
      <c r="L470" s="150"/>
      <c r="M470" s="150"/>
      <c r="N470" s="430"/>
      <c r="O470" s="431"/>
      <c r="P470" s="431"/>
      <c r="Q470" s="160"/>
      <c r="R470" s="160"/>
      <c r="S470" s="160"/>
      <c r="T470" s="255" t="str">
        <f t="shared" si="126"/>
        <v/>
      </c>
      <c r="U470" s="152"/>
      <c r="V470" s="154"/>
      <c r="W470" s="254" t="str">
        <f>IF(V470="","",VLOOKUP(V470,'Overview - Financial Statement'!$A$46:$B$60,2,FALSE))</f>
        <v/>
      </c>
      <c r="X470" s="255" t="str">
        <f t="shared" si="127"/>
        <v/>
      </c>
      <c r="Y470" s="153"/>
      <c r="Z470" s="238">
        <f t="shared" si="128"/>
        <v>0</v>
      </c>
      <c r="AA470" s="193" t="s">
        <v>44</v>
      </c>
      <c r="AB470" s="173"/>
      <c r="AC470" s="193" t="str">
        <f t="shared" si="129"/>
        <v/>
      </c>
      <c r="AD470" s="187" t="str">
        <f t="shared" si="130"/>
        <v/>
      </c>
      <c r="AE470" s="187" t="str">
        <f>IF(S470&gt;0,(VLOOKUP(N470,ISO!$B$4:$D$43,3,FALSE)),"")</f>
        <v/>
      </c>
      <c r="AF470" s="187" t="str">
        <f t="shared" si="131"/>
        <v/>
      </c>
      <c r="AG470" s="187" t="str">
        <f>IF(R470&gt;0,(VLOOKUP(N470,ISO!$B$4:$D$43,2,FALSE)),"")</f>
        <v/>
      </c>
      <c r="AH470" s="193" t="str">
        <f t="shared" si="132"/>
        <v/>
      </c>
      <c r="AI470" s="397" t="str">
        <f t="shared" si="133"/>
        <v/>
      </c>
      <c r="AJ470" s="257" t="str">
        <f t="shared" si="134"/>
        <v/>
      </c>
      <c r="AK470" s="257" t="str">
        <f t="shared" si="135"/>
        <v/>
      </c>
      <c r="AL470" s="193" t="str">
        <f t="shared" si="136"/>
        <v>CHECK DATES</v>
      </c>
      <c r="AM470" s="257" t="str">
        <f t="shared" si="137"/>
        <v/>
      </c>
      <c r="AN470" s="288">
        <f t="shared" si="138"/>
        <v>0</v>
      </c>
      <c r="AO470" s="286">
        <v>0</v>
      </c>
      <c r="AP470" s="257">
        <f t="shared" si="139"/>
        <v>0</v>
      </c>
      <c r="AQ470" s="257" t="str">
        <f t="shared" si="140"/>
        <v/>
      </c>
      <c r="AR470" s="257">
        <f t="shared" si="141"/>
        <v>0</v>
      </c>
    </row>
    <row r="471" spans="1:44" x14ac:dyDescent="0.3">
      <c r="A471" s="287">
        <v>458</v>
      </c>
      <c r="B471" s="150"/>
      <c r="C471" s="152"/>
      <c r="D471" s="159"/>
      <c r="E471" s="337"/>
      <c r="F471" s="343" t="str">
        <f>IF(E471="","",LOOKUP(E471,'Work Programme'!$A$8:$A$207,'Work Programme'!$B$8:$B$207))</f>
        <v/>
      </c>
      <c r="G471" s="159"/>
      <c r="H471" s="150"/>
      <c r="I471" s="150"/>
      <c r="J471" s="150"/>
      <c r="K471" s="150"/>
      <c r="L471" s="150"/>
      <c r="M471" s="150"/>
      <c r="N471" s="430"/>
      <c r="O471" s="431"/>
      <c r="P471" s="431"/>
      <c r="Q471" s="160"/>
      <c r="R471" s="160"/>
      <c r="S471" s="160"/>
      <c r="T471" s="255" t="str">
        <f t="shared" si="126"/>
        <v/>
      </c>
      <c r="U471" s="152"/>
      <c r="V471" s="154"/>
      <c r="W471" s="254" t="str">
        <f>IF(V471="","",VLOOKUP(V471,'Overview - Financial Statement'!$A$46:$B$60,2,FALSE))</f>
        <v/>
      </c>
      <c r="X471" s="255" t="str">
        <f t="shared" si="127"/>
        <v/>
      </c>
      <c r="Y471" s="153"/>
      <c r="Z471" s="238">
        <f t="shared" si="128"/>
        <v>0</v>
      </c>
      <c r="AA471" s="193" t="s">
        <v>44</v>
      </c>
      <c r="AB471" s="173"/>
      <c r="AC471" s="193" t="str">
        <f t="shared" si="129"/>
        <v/>
      </c>
      <c r="AD471" s="187" t="str">
        <f t="shared" si="130"/>
        <v/>
      </c>
      <c r="AE471" s="187" t="str">
        <f>IF(S471&gt;0,(VLOOKUP(N471,ISO!$B$4:$D$43,3,FALSE)),"")</f>
        <v/>
      </c>
      <c r="AF471" s="187" t="str">
        <f t="shared" si="131"/>
        <v/>
      </c>
      <c r="AG471" s="187" t="str">
        <f>IF(R471&gt;0,(VLOOKUP(N471,ISO!$B$4:$D$43,2,FALSE)),"")</f>
        <v/>
      </c>
      <c r="AH471" s="193" t="str">
        <f t="shared" si="132"/>
        <v/>
      </c>
      <c r="AI471" s="397" t="str">
        <f t="shared" si="133"/>
        <v/>
      </c>
      <c r="AJ471" s="257" t="str">
        <f t="shared" si="134"/>
        <v/>
      </c>
      <c r="AK471" s="257" t="str">
        <f t="shared" si="135"/>
        <v/>
      </c>
      <c r="AL471" s="193" t="str">
        <f t="shared" si="136"/>
        <v>CHECK DATES</v>
      </c>
      <c r="AM471" s="257" t="str">
        <f t="shared" si="137"/>
        <v/>
      </c>
      <c r="AN471" s="288">
        <f t="shared" si="138"/>
        <v>0</v>
      </c>
      <c r="AO471" s="286">
        <v>0</v>
      </c>
      <c r="AP471" s="257">
        <f t="shared" si="139"/>
        <v>0</v>
      </c>
      <c r="AQ471" s="257" t="str">
        <f t="shared" si="140"/>
        <v/>
      </c>
      <c r="AR471" s="257">
        <f t="shared" si="141"/>
        <v>0</v>
      </c>
    </row>
    <row r="472" spans="1:44" x14ac:dyDescent="0.3">
      <c r="A472" s="287">
        <v>459</v>
      </c>
      <c r="B472" s="150"/>
      <c r="C472" s="152"/>
      <c r="D472" s="159"/>
      <c r="E472" s="337"/>
      <c r="F472" s="343" t="str">
        <f>IF(E472="","",LOOKUP(E472,'Work Programme'!$A$8:$A$207,'Work Programme'!$B$8:$B$207))</f>
        <v/>
      </c>
      <c r="G472" s="159"/>
      <c r="H472" s="150"/>
      <c r="I472" s="150"/>
      <c r="J472" s="150"/>
      <c r="K472" s="150"/>
      <c r="L472" s="150"/>
      <c r="M472" s="150"/>
      <c r="N472" s="430"/>
      <c r="O472" s="431"/>
      <c r="P472" s="431"/>
      <c r="Q472" s="160"/>
      <c r="R472" s="160"/>
      <c r="S472" s="160"/>
      <c r="T472" s="255" t="str">
        <f t="shared" si="126"/>
        <v/>
      </c>
      <c r="U472" s="152"/>
      <c r="V472" s="154"/>
      <c r="W472" s="254" t="str">
        <f>IF(V472="","",VLOOKUP(V472,'Overview - Financial Statement'!$A$46:$B$60,2,FALSE))</f>
        <v/>
      </c>
      <c r="X472" s="255" t="str">
        <f t="shared" si="127"/>
        <v/>
      </c>
      <c r="Y472" s="153"/>
      <c r="Z472" s="238">
        <f t="shared" si="128"/>
        <v>0</v>
      </c>
      <c r="AA472" s="193" t="s">
        <v>44</v>
      </c>
      <c r="AB472" s="173"/>
      <c r="AC472" s="193" t="str">
        <f t="shared" si="129"/>
        <v/>
      </c>
      <c r="AD472" s="187" t="str">
        <f t="shared" si="130"/>
        <v/>
      </c>
      <c r="AE472" s="187" t="str">
        <f>IF(S472&gt;0,(VLOOKUP(N472,ISO!$B$4:$D$43,3,FALSE)),"")</f>
        <v/>
      </c>
      <c r="AF472" s="187" t="str">
        <f t="shared" si="131"/>
        <v/>
      </c>
      <c r="AG472" s="187" t="str">
        <f>IF(R472&gt;0,(VLOOKUP(N472,ISO!$B$4:$D$43,2,FALSE)),"")</f>
        <v/>
      </c>
      <c r="AH472" s="193" t="str">
        <f t="shared" si="132"/>
        <v/>
      </c>
      <c r="AI472" s="397" t="str">
        <f t="shared" si="133"/>
        <v/>
      </c>
      <c r="AJ472" s="257" t="str">
        <f t="shared" si="134"/>
        <v/>
      </c>
      <c r="AK472" s="257" t="str">
        <f t="shared" si="135"/>
        <v/>
      </c>
      <c r="AL472" s="193" t="str">
        <f t="shared" si="136"/>
        <v>CHECK DATES</v>
      </c>
      <c r="AM472" s="257" t="str">
        <f t="shared" si="137"/>
        <v/>
      </c>
      <c r="AN472" s="288">
        <f t="shared" si="138"/>
        <v>0</v>
      </c>
      <c r="AO472" s="286">
        <v>0</v>
      </c>
      <c r="AP472" s="257">
        <f t="shared" si="139"/>
        <v>0</v>
      </c>
      <c r="AQ472" s="257" t="str">
        <f t="shared" si="140"/>
        <v/>
      </c>
      <c r="AR472" s="257">
        <f t="shared" si="141"/>
        <v>0</v>
      </c>
    </row>
    <row r="473" spans="1:44" x14ac:dyDescent="0.3">
      <c r="A473" s="287">
        <v>460</v>
      </c>
      <c r="B473" s="150"/>
      <c r="C473" s="152"/>
      <c r="D473" s="159"/>
      <c r="E473" s="337"/>
      <c r="F473" s="343" t="str">
        <f>IF(E473="","",LOOKUP(E473,'Work Programme'!$A$8:$A$207,'Work Programme'!$B$8:$B$207))</f>
        <v/>
      </c>
      <c r="G473" s="159"/>
      <c r="H473" s="150"/>
      <c r="I473" s="150"/>
      <c r="J473" s="150"/>
      <c r="K473" s="150"/>
      <c r="L473" s="150"/>
      <c r="M473" s="150"/>
      <c r="N473" s="430"/>
      <c r="O473" s="431"/>
      <c r="P473" s="431"/>
      <c r="Q473" s="160"/>
      <c r="R473" s="160"/>
      <c r="S473" s="160"/>
      <c r="T473" s="255" t="str">
        <f t="shared" si="126"/>
        <v/>
      </c>
      <c r="U473" s="152"/>
      <c r="V473" s="154"/>
      <c r="W473" s="254" t="str">
        <f>IF(V473="","",VLOOKUP(V473,'Overview - Financial Statement'!$A$46:$B$60,2,FALSE))</f>
        <v/>
      </c>
      <c r="X473" s="255" t="str">
        <f t="shared" si="127"/>
        <v/>
      </c>
      <c r="Y473" s="153"/>
      <c r="Z473" s="238">
        <f t="shared" si="128"/>
        <v>0</v>
      </c>
      <c r="AA473" s="193" t="s">
        <v>44</v>
      </c>
      <c r="AB473" s="173"/>
      <c r="AC473" s="193" t="str">
        <f t="shared" si="129"/>
        <v/>
      </c>
      <c r="AD473" s="187" t="str">
        <f t="shared" si="130"/>
        <v/>
      </c>
      <c r="AE473" s="187" t="str">
        <f>IF(S473&gt;0,(VLOOKUP(N473,ISO!$B$4:$D$43,3,FALSE)),"")</f>
        <v/>
      </c>
      <c r="AF473" s="187" t="str">
        <f t="shared" si="131"/>
        <v/>
      </c>
      <c r="AG473" s="187" t="str">
        <f>IF(R473&gt;0,(VLOOKUP(N473,ISO!$B$4:$D$43,2,FALSE)),"")</f>
        <v/>
      </c>
      <c r="AH473" s="193" t="str">
        <f t="shared" si="132"/>
        <v/>
      </c>
      <c r="AI473" s="397" t="str">
        <f t="shared" si="133"/>
        <v/>
      </c>
      <c r="AJ473" s="257" t="str">
        <f t="shared" si="134"/>
        <v/>
      </c>
      <c r="AK473" s="257" t="str">
        <f t="shared" si="135"/>
        <v/>
      </c>
      <c r="AL473" s="193" t="str">
        <f t="shared" si="136"/>
        <v>CHECK DATES</v>
      </c>
      <c r="AM473" s="257" t="str">
        <f t="shared" si="137"/>
        <v/>
      </c>
      <c r="AN473" s="288">
        <f t="shared" si="138"/>
        <v>0</v>
      </c>
      <c r="AO473" s="286">
        <v>0</v>
      </c>
      <c r="AP473" s="257">
        <f t="shared" si="139"/>
        <v>0</v>
      </c>
      <c r="AQ473" s="257" t="str">
        <f t="shared" si="140"/>
        <v/>
      </c>
      <c r="AR473" s="257">
        <f t="shared" si="141"/>
        <v>0</v>
      </c>
    </row>
    <row r="474" spans="1:44" x14ac:dyDescent="0.3">
      <c r="A474" s="287">
        <v>461</v>
      </c>
      <c r="B474" s="150"/>
      <c r="C474" s="152"/>
      <c r="D474" s="159"/>
      <c r="E474" s="337"/>
      <c r="F474" s="343" t="str">
        <f>IF(E474="","",LOOKUP(E474,'Work Programme'!$A$8:$A$207,'Work Programme'!$B$8:$B$207))</f>
        <v/>
      </c>
      <c r="G474" s="159"/>
      <c r="H474" s="150"/>
      <c r="I474" s="150"/>
      <c r="J474" s="150"/>
      <c r="K474" s="150"/>
      <c r="L474" s="150"/>
      <c r="M474" s="150"/>
      <c r="N474" s="430"/>
      <c r="O474" s="431"/>
      <c r="P474" s="431"/>
      <c r="Q474" s="160"/>
      <c r="R474" s="160"/>
      <c r="S474" s="160"/>
      <c r="T474" s="255" t="str">
        <f t="shared" si="126"/>
        <v/>
      </c>
      <c r="U474" s="152"/>
      <c r="V474" s="154"/>
      <c r="W474" s="254" t="str">
        <f>IF(V474="","",VLOOKUP(V474,'Overview - Financial Statement'!$A$46:$B$60,2,FALSE))</f>
        <v/>
      </c>
      <c r="X474" s="255" t="str">
        <f t="shared" si="127"/>
        <v/>
      </c>
      <c r="Y474" s="153"/>
      <c r="Z474" s="238">
        <f t="shared" si="128"/>
        <v>0</v>
      </c>
      <c r="AA474" s="193" t="s">
        <v>44</v>
      </c>
      <c r="AB474" s="173"/>
      <c r="AC474" s="193" t="str">
        <f t="shared" si="129"/>
        <v/>
      </c>
      <c r="AD474" s="187" t="str">
        <f t="shared" si="130"/>
        <v/>
      </c>
      <c r="AE474" s="187" t="str">
        <f>IF(S474&gt;0,(VLOOKUP(N474,ISO!$B$4:$D$43,3,FALSE)),"")</f>
        <v/>
      </c>
      <c r="AF474" s="187" t="str">
        <f t="shared" si="131"/>
        <v/>
      </c>
      <c r="AG474" s="187" t="str">
        <f>IF(R474&gt;0,(VLOOKUP(N474,ISO!$B$4:$D$43,2,FALSE)),"")</f>
        <v/>
      </c>
      <c r="AH474" s="193" t="str">
        <f t="shared" si="132"/>
        <v/>
      </c>
      <c r="AI474" s="397" t="str">
        <f t="shared" si="133"/>
        <v/>
      </c>
      <c r="AJ474" s="257" t="str">
        <f t="shared" si="134"/>
        <v/>
      </c>
      <c r="AK474" s="257" t="str">
        <f t="shared" si="135"/>
        <v/>
      </c>
      <c r="AL474" s="193" t="str">
        <f t="shared" si="136"/>
        <v>CHECK DATES</v>
      </c>
      <c r="AM474" s="257" t="str">
        <f t="shared" si="137"/>
        <v/>
      </c>
      <c r="AN474" s="288">
        <f t="shared" si="138"/>
        <v>0</v>
      </c>
      <c r="AO474" s="286">
        <v>0</v>
      </c>
      <c r="AP474" s="257">
        <f t="shared" si="139"/>
        <v>0</v>
      </c>
      <c r="AQ474" s="257" t="str">
        <f t="shared" si="140"/>
        <v/>
      </c>
      <c r="AR474" s="257">
        <f t="shared" si="141"/>
        <v>0</v>
      </c>
    </row>
    <row r="475" spans="1:44" x14ac:dyDescent="0.3">
      <c r="A475" s="287">
        <v>462</v>
      </c>
      <c r="B475" s="150"/>
      <c r="C475" s="152"/>
      <c r="D475" s="159"/>
      <c r="E475" s="337"/>
      <c r="F475" s="343" t="str">
        <f>IF(E475="","",LOOKUP(E475,'Work Programme'!$A$8:$A$207,'Work Programme'!$B$8:$B$207))</f>
        <v/>
      </c>
      <c r="G475" s="159"/>
      <c r="H475" s="150"/>
      <c r="I475" s="150"/>
      <c r="J475" s="150"/>
      <c r="K475" s="150"/>
      <c r="L475" s="150"/>
      <c r="M475" s="150"/>
      <c r="N475" s="430"/>
      <c r="O475" s="431"/>
      <c r="P475" s="431"/>
      <c r="Q475" s="160"/>
      <c r="R475" s="160"/>
      <c r="S475" s="160"/>
      <c r="T475" s="255" t="str">
        <f t="shared" si="126"/>
        <v/>
      </c>
      <c r="U475" s="152"/>
      <c r="V475" s="154"/>
      <c r="W475" s="254" t="str">
        <f>IF(V475="","",VLOOKUP(V475,'Overview - Financial Statement'!$A$46:$B$60,2,FALSE))</f>
        <v/>
      </c>
      <c r="X475" s="255" t="str">
        <f t="shared" si="127"/>
        <v/>
      </c>
      <c r="Y475" s="153"/>
      <c r="Z475" s="238">
        <f t="shared" si="128"/>
        <v>0</v>
      </c>
      <c r="AA475" s="193" t="s">
        <v>44</v>
      </c>
      <c r="AB475" s="173"/>
      <c r="AC475" s="193" t="str">
        <f t="shared" si="129"/>
        <v/>
      </c>
      <c r="AD475" s="187" t="str">
        <f t="shared" si="130"/>
        <v/>
      </c>
      <c r="AE475" s="187" t="str">
        <f>IF(S475&gt;0,(VLOOKUP(N475,ISO!$B$4:$D$43,3,FALSE)),"")</f>
        <v/>
      </c>
      <c r="AF475" s="187" t="str">
        <f t="shared" si="131"/>
        <v/>
      </c>
      <c r="AG475" s="187" t="str">
        <f>IF(R475&gt;0,(VLOOKUP(N475,ISO!$B$4:$D$43,2,FALSE)),"")</f>
        <v/>
      </c>
      <c r="AH475" s="193" t="str">
        <f t="shared" si="132"/>
        <v/>
      </c>
      <c r="AI475" s="397" t="str">
        <f t="shared" si="133"/>
        <v/>
      </c>
      <c r="AJ475" s="257" t="str">
        <f t="shared" si="134"/>
        <v/>
      </c>
      <c r="AK475" s="257" t="str">
        <f t="shared" si="135"/>
        <v/>
      </c>
      <c r="AL475" s="193" t="str">
        <f t="shared" si="136"/>
        <v>CHECK DATES</v>
      </c>
      <c r="AM475" s="257" t="str">
        <f t="shared" si="137"/>
        <v/>
      </c>
      <c r="AN475" s="288">
        <f t="shared" si="138"/>
        <v>0</v>
      </c>
      <c r="AO475" s="286">
        <v>0</v>
      </c>
      <c r="AP475" s="257">
        <f t="shared" si="139"/>
        <v>0</v>
      </c>
      <c r="AQ475" s="257" t="str">
        <f t="shared" si="140"/>
        <v/>
      </c>
      <c r="AR475" s="257">
        <f t="shared" si="141"/>
        <v>0</v>
      </c>
    </row>
    <row r="476" spans="1:44" x14ac:dyDescent="0.3">
      <c r="A476" s="287">
        <v>463</v>
      </c>
      <c r="B476" s="150"/>
      <c r="C476" s="152"/>
      <c r="D476" s="159"/>
      <c r="E476" s="337"/>
      <c r="F476" s="343" t="str">
        <f>IF(E476="","",LOOKUP(E476,'Work Programme'!$A$8:$A$207,'Work Programme'!$B$8:$B$207))</f>
        <v/>
      </c>
      <c r="G476" s="159"/>
      <c r="H476" s="150"/>
      <c r="I476" s="150"/>
      <c r="J476" s="150"/>
      <c r="K476" s="150"/>
      <c r="L476" s="150"/>
      <c r="M476" s="150"/>
      <c r="N476" s="430"/>
      <c r="O476" s="431"/>
      <c r="P476" s="431"/>
      <c r="Q476" s="160"/>
      <c r="R476" s="160"/>
      <c r="S476" s="160"/>
      <c r="T476" s="255" t="str">
        <f t="shared" si="126"/>
        <v/>
      </c>
      <c r="U476" s="152"/>
      <c r="V476" s="154"/>
      <c r="W476" s="254" t="str">
        <f>IF(V476="","",VLOOKUP(V476,'Overview - Financial Statement'!$A$46:$B$60,2,FALSE))</f>
        <v/>
      </c>
      <c r="X476" s="255" t="str">
        <f t="shared" si="127"/>
        <v/>
      </c>
      <c r="Y476" s="153"/>
      <c r="Z476" s="238">
        <f t="shared" si="128"/>
        <v>0</v>
      </c>
      <c r="AA476" s="193" t="s">
        <v>44</v>
      </c>
      <c r="AB476" s="173"/>
      <c r="AC476" s="193" t="str">
        <f t="shared" si="129"/>
        <v/>
      </c>
      <c r="AD476" s="187" t="str">
        <f t="shared" si="130"/>
        <v/>
      </c>
      <c r="AE476" s="187" t="str">
        <f>IF(S476&gt;0,(VLOOKUP(N476,ISO!$B$4:$D$43,3,FALSE)),"")</f>
        <v/>
      </c>
      <c r="AF476" s="187" t="str">
        <f t="shared" si="131"/>
        <v/>
      </c>
      <c r="AG476" s="187" t="str">
        <f>IF(R476&gt;0,(VLOOKUP(N476,ISO!$B$4:$D$43,2,FALSE)),"")</f>
        <v/>
      </c>
      <c r="AH476" s="193" t="str">
        <f t="shared" si="132"/>
        <v/>
      </c>
      <c r="AI476" s="397" t="str">
        <f t="shared" si="133"/>
        <v/>
      </c>
      <c r="AJ476" s="257" t="str">
        <f t="shared" si="134"/>
        <v/>
      </c>
      <c r="AK476" s="257" t="str">
        <f t="shared" si="135"/>
        <v/>
      </c>
      <c r="AL476" s="193" t="str">
        <f t="shared" si="136"/>
        <v>CHECK DATES</v>
      </c>
      <c r="AM476" s="257" t="str">
        <f t="shared" si="137"/>
        <v/>
      </c>
      <c r="AN476" s="288">
        <f t="shared" si="138"/>
        <v>0</v>
      </c>
      <c r="AO476" s="286">
        <v>0</v>
      </c>
      <c r="AP476" s="257">
        <f t="shared" si="139"/>
        <v>0</v>
      </c>
      <c r="AQ476" s="257" t="str">
        <f t="shared" si="140"/>
        <v/>
      </c>
      <c r="AR476" s="257">
        <f t="shared" si="141"/>
        <v>0</v>
      </c>
    </row>
    <row r="477" spans="1:44" x14ac:dyDescent="0.3">
      <c r="A477" s="287">
        <v>464</v>
      </c>
      <c r="B477" s="150"/>
      <c r="C477" s="152"/>
      <c r="D477" s="159"/>
      <c r="E477" s="337"/>
      <c r="F477" s="343" t="str">
        <f>IF(E477="","",LOOKUP(E477,'Work Programme'!$A$8:$A$207,'Work Programme'!$B$8:$B$207))</f>
        <v/>
      </c>
      <c r="G477" s="159"/>
      <c r="H477" s="150"/>
      <c r="I477" s="150"/>
      <c r="J477" s="150"/>
      <c r="K477" s="150"/>
      <c r="L477" s="150"/>
      <c r="M477" s="150"/>
      <c r="N477" s="430"/>
      <c r="O477" s="431"/>
      <c r="P477" s="431"/>
      <c r="Q477" s="160"/>
      <c r="R477" s="160"/>
      <c r="S477" s="160"/>
      <c r="T477" s="255" t="str">
        <f t="shared" si="126"/>
        <v/>
      </c>
      <c r="U477" s="152"/>
      <c r="V477" s="154"/>
      <c r="W477" s="254" t="str">
        <f>IF(V477="","",VLOOKUP(V477,'Overview - Financial Statement'!$A$46:$B$60,2,FALSE))</f>
        <v/>
      </c>
      <c r="X477" s="255" t="str">
        <f t="shared" si="127"/>
        <v/>
      </c>
      <c r="Y477" s="153"/>
      <c r="Z477" s="238">
        <f t="shared" si="128"/>
        <v>0</v>
      </c>
      <c r="AA477" s="193" t="s">
        <v>44</v>
      </c>
      <c r="AB477" s="173"/>
      <c r="AC477" s="193" t="str">
        <f t="shared" si="129"/>
        <v/>
      </c>
      <c r="AD477" s="187" t="str">
        <f t="shared" si="130"/>
        <v/>
      </c>
      <c r="AE477" s="187" t="str">
        <f>IF(S477&gt;0,(VLOOKUP(N477,ISO!$B$4:$D$43,3,FALSE)),"")</f>
        <v/>
      </c>
      <c r="AF477" s="187" t="str">
        <f t="shared" si="131"/>
        <v/>
      </c>
      <c r="AG477" s="187" t="str">
        <f>IF(R477&gt;0,(VLOOKUP(N477,ISO!$B$4:$D$43,2,FALSE)),"")</f>
        <v/>
      </c>
      <c r="AH477" s="193" t="str">
        <f t="shared" si="132"/>
        <v/>
      </c>
      <c r="AI477" s="397" t="str">
        <f t="shared" si="133"/>
        <v/>
      </c>
      <c r="AJ477" s="257" t="str">
        <f t="shared" si="134"/>
        <v/>
      </c>
      <c r="AK477" s="257" t="str">
        <f t="shared" si="135"/>
        <v/>
      </c>
      <c r="AL477" s="193" t="str">
        <f t="shared" si="136"/>
        <v>CHECK DATES</v>
      </c>
      <c r="AM477" s="257" t="str">
        <f t="shared" si="137"/>
        <v/>
      </c>
      <c r="AN477" s="288">
        <f t="shared" si="138"/>
        <v>0</v>
      </c>
      <c r="AO477" s="286">
        <v>0</v>
      </c>
      <c r="AP477" s="257">
        <f t="shared" si="139"/>
        <v>0</v>
      </c>
      <c r="AQ477" s="257" t="str">
        <f t="shared" si="140"/>
        <v/>
      </c>
      <c r="AR477" s="257">
        <f t="shared" si="141"/>
        <v>0</v>
      </c>
    </row>
    <row r="478" spans="1:44" x14ac:dyDescent="0.3">
      <c r="A478" s="287">
        <v>465</v>
      </c>
      <c r="B478" s="150"/>
      <c r="C478" s="152"/>
      <c r="D478" s="159"/>
      <c r="E478" s="337"/>
      <c r="F478" s="343" t="str">
        <f>IF(E478="","",LOOKUP(E478,'Work Programme'!$A$8:$A$207,'Work Programme'!$B$8:$B$207))</f>
        <v/>
      </c>
      <c r="G478" s="159"/>
      <c r="H478" s="150"/>
      <c r="I478" s="150"/>
      <c r="J478" s="150"/>
      <c r="K478" s="150"/>
      <c r="L478" s="150"/>
      <c r="M478" s="150"/>
      <c r="N478" s="430"/>
      <c r="O478" s="431"/>
      <c r="P478" s="431"/>
      <c r="Q478" s="160"/>
      <c r="R478" s="160"/>
      <c r="S478" s="160"/>
      <c r="T478" s="255" t="str">
        <f t="shared" si="126"/>
        <v/>
      </c>
      <c r="U478" s="152"/>
      <c r="V478" s="154"/>
      <c r="W478" s="254" t="str">
        <f>IF(V478="","",VLOOKUP(V478,'Overview - Financial Statement'!$A$46:$B$60,2,FALSE))</f>
        <v/>
      </c>
      <c r="X478" s="255" t="str">
        <f t="shared" si="127"/>
        <v/>
      </c>
      <c r="Y478" s="153"/>
      <c r="Z478" s="238">
        <f t="shared" si="128"/>
        <v>0</v>
      </c>
      <c r="AA478" s="193" t="s">
        <v>44</v>
      </c>
      <c r="AB478" s="173"/>
      <c r="AC478" s="193" t="str">
        <f t="shared" si="129"/>
        <v/>
      </c>
      <c r="AD478" s="187" t="str">
        <f t="shared" si="130"/>
        <v/>
      </c>
      <c r="AE478" s="187" t="str">
        <f>IF(S478&gt;0,(VLOOKUP(N478,ISO!$B$4:$D$43,3,FALSE)),"")</f>
        <v/>
      </c>
      <c r="AF478" s="187" t="str">
        <f t="shared" si="131"/>
        <v/>
      </c>
      <c r="AG478" s="187" t="str">
        <f>IF(R478&gt;0,(VLOOKUP(N478,ISO!$B$4:$D$43,2,FALSE)),"")</f>
        <v/>
      </c>
      <c r="AH478" s="193" t="str">
        <f t="shared" si="132"/>
        <v/>
      </c>
      <c r="AI478" s="397" t="str">
        <f t="shared" si="133"/>
        <v/>
      </c>
      <c r="AJ478" s="257" t="str">
        <f t="shared" si="134"/>
        <v/>
      </c>
      <c r="AK478" s="257" t="str">
        <f t="shared" si="135"/>
        <v/>
      </c>
      <c r="AL478" s="193" t="str">
        <f t="shared" si="136"/>
        <v>CHECK DATES</v>
      </c>
      <c r="AM478" s="257" t="str">
        <f t="shared" si="137"/>
        <v/>
      </c>
      <c r="AN478" s="288">
        <f t="shared" si="138"/>
        <v>0</v>
      </c>
      <c r="AO478" s="286">
        <v>0</v>
      </c>
      <c r="AP478" s="257">
        <f t="shared" si="139"/>
        <v>0</v>
      </c>
      <c r="AQ478" s="257" t="str">
        <f t="shared" si="140"/>
        <v/>
      </c>
      <c r="AR478" s="257">
        <f t="shared" si="141"/>
        <v>0</v>
      </c>
    </row>
    <row r="479" spans="1:44" x14ac:dyDescent="0.3">
      <c r="A479" s="287">
        <v>466</v>
      </c>
      <c r="B479" s="150"/>
      <c r="C479" s="152"/>
      <c r="D479" s="159"/>
      <c r="E479" s="337"/>
      <c r="F479" s="343" t="str">
        <f>IF(E479="","",LOOKUP(E479,'Work Programme'!$A$8:$A$207,'Work Programme'!$B$8:$B$207))</f>
        <v/>
      </c>
      <c r="G479" s="159"/>
      <c r="H479" s="150"/>
      <c r="I479" s="150"/>
      <c r="J479" s="150"/>
      <c r="K479" s="150"/>
      <c r="L479" s="150"/>
      <c r="M479" s="150"/>
      <c r="N479" s="430"/>
      <c r="O479" s="431"/>
      <c r="P479" s="431"/>
      <c r="Q479" s="160"/>
      <c r="R479" s="160"/>
      <c r="S479" s="160"/>
      <c r="T479" s="255" t="str">
        <f t="shared" si="126"/>
        <v/>
      </c>
      <c r="U479" s="152"/>
      <c r="V479" s="154"/>
      <c r="W479" s="254" t="str">
        <f>IF(V479="","",VLOOKUP(V479,'Overview - Financial Statement'!$A$46:$B$60,2,FALSE))</f>
        <v/>
      </c>
      <c r="X479" s="255" t="str">
        <f t="shared" si="127"/>
        <v/>
      </c>
      <c r="Y479" s="153"/>
      <c r="Z479" s="238">
        <f t="shared" si="128"/>
        <v>0</v>
      </c>
      <c r="AA479" s="193" t="s">
        <v>44</v>
      </c>
      <c r="AB479" s="173"/>
      <c r="AC479" s="193" t="str">
        <f t="shared" si="129"/>
        <v/>
      </c>
      <c r="AD479" s="187" t="str">
        <f t="shared" si="130"/>
        <v/>
      </c>
      <c r="AE479" s="187" t="str">
        <f>IF(S479&gt;0,(VLOOKUP(N479,ISO!$B$4:$D$43,3,FALSE)),"")</f>
        <v/>
      </c>
      <c r="AF479" s="187" t="str">
        <f t="shared" si="131"/>
        <v/>
      </c>
      <c r="AG479" s="187" t="str">
        <f>IF(R479&gt;0,(VLOOKUP(N479,ISO!$B$4:$D$43,2,FALSE)),"")</f>
        <v/>
      </c>
      <c r="AH479" s="193" t="str">
        <f t="shared" si="132"/>
        <v/>
      </c>
      <c r="AI479" s="397" t="str">
        <f t="shared" si="133"/>
        <v/>
      </c>
      <c r="AJ479" s="257" t="str">
        <f t="shared" si="134"/>
        <v/>
      </c>
      <c r="AK479" s="257" t="str">
        <f t="shared" si="135"/>
        <v/>
      </c>
      <c r="AL479" s="193" t="str">
        <f t="shared" si="136"/>
        <v>CHECK DATES</v>
      </c>
      <c r="AM479" s="257" t="str">
        <f t="shared" si="137"/>
        <v/>
      </c>
      <c r="AN479" s="288">
        <f t="shared" si="138"/>
        <v>0</v>
      </c>
      <c r="AO479" s="286">
        <v>0</v>
      </c>
      <c r="AP479" s="257">
        <f t="shared" si="139"/>
        <v>0</v>
      </c>
      <c r="AQ479" s="257" t="str">
        <f t="shared" si="140"/>
        <v/>
      </c>
      <c r="AR479" s="257">
        <f t="shared" si="141"/>
        <v>0</v>
      </c>
    </row>
    <row r="480" spans="1:44" x14ac:dyDescent="0.3">
      <c r="A480" s="287">
        <v>467</v>
      </c>
      <c r="B480" s="150"/>
      <c r="C480" s="152"/>
      <c r="D480" s="159"/>
      <c r="E480" s="337"/>
      <c r="F480" s="343" t="str">
        <f>IF(E480="","",LOOKUP(E480,'Work Programme'!$A$8:$A$207,'Work Programme'!$B$8:$B$207))</f>
        <v/>
      </c>
      <c r="G480" s="159"/>
      <c r="H480" s="150"/>
      <c r="I480" s="150"/>
      <c r="J480" s="150"/>
      <c r="K480" s="150"/>
      <c r="L480" s="150"/>
      <c r="M480" s="150"/>
      <c r="N480" s="430"/>
      <c r="O480" s="431"/>
      <c r="P480" s="431"/>
      <c r="Q480" s="160"/>
      <c r="R480" s="160"/>
      <c r="S480" s="160"/>
      <c r="T480" s="255" t="str">
        <f t="shared" si="126"/>
        <v/>
      </c>
      <c r="U480" s="152"/>
      <c r="V480" s="154"/>
      <c r="W480" s="254" t="str">
        <f>IF(V480="","",VLOOKUP(V480,'Overview - Financial Statement'!$A$46:$B$60,2,FALSE))</f>
        <v/>
      </c>
      <c r="X480" s="255" t="str">
        <f t="shared" si="127"/>
        <v/>
      </c>
      <c r="Y480" s="153"/>
      <c r="Z480" s="238">
        <f t="shared" si="128"/>
        <v>0</v>
      </c>
      <c r="AA480" s="193" t="s">
        <v>44</v>
      </c>
      <c r="AB480" s="173"/>
      <c r="AC480" s="193" t="str">
        <f t="shared" si="129"/>
        <v/>
      </c>
      <c r="AD480" s="187" t="str">
        <f t="shared" si="130"/>
        <v/>
      </c>
      <c r="AE480" s="187" t="str">
        <f>IF(S480&gt;0,(VLOOKUP(N480,ISO!$B$4:$D$43,3,FALSE)),"")</f>
        <v/>
      </c>
      <c r="AF480" s="187" t="str">
        <f t="shared" si="131"/>
        <v/>
      </c>
      <c r="AG480" s="187" t="str">
        <f>IF(R480&gt;0,(VLOOKUP(N480,ISO!$B$4:$D$43,2,FALSE)),"")</f>
        <v/>
      </c>
      <c r="AH480" s="193" t="str">
        <f t="shared" si="132"/>
        <v/>
      </c>
      <c r="AI480" s="397" t="str">
        <f t="shared" si="133"/>
        <v/>
      </c>
      <c r="AJ480" s="257" t="str">
        <f t="shared" si="134"/>
        <v/>
      </c>
      <c r="AK480" s="257" t="str">
        <f t="shared" si="135"/>
        <v/>
      </c>
      <c r="AL480" s="193" t="str">
        <f t="shared" si="136"/>
        <v>CHECK DATES</v>
      </c>
      <c r="AM480" s="257" t="str">
        <f t="shared" si="137"/>
        <v/>
      </c>
      <c r="AN480" s="288">
        <f t="shared" si="138"/>
        <v>0</v>
      </c>
      <c r="AO480" s="286">
        <v>0</v>
      </c>
      <c r="AP480" s="257">
        <f t="shared" si="139"/>
        <v>0</v>
      </c>
      <c r="AQ480" s="257" t="str">
        <f t="shared" si="140"/>
        <v/>
      </c>
      <c r="AR480" s="257">
        <f t="shared" si="141"/>
        <v>0</v>
      </c>
    </row>
    <row r="481" spans="1:44" x14ac:dyDescent="0.3">
      <c r="A481" s="287">
        <v>468</v>
      </c>
      <c r="B481" s="150"/>
      <c r="C481" s="152"/>
      <c r="D481" s="159"/>
      <c r="E481" s="337"/>
      <c r="F481" s="343" t="str">
        <f>IF(E481="","",LOOKUP(E481,'Work Programme'!$A$8:$A$207,'Work Programme'!$B$8:$B$207))</f>
        <v/>
      </c>
      <c r="G481" s="159"/>
      <c r="H481" s="150"/>
      <c r="I481" s="150"/>
      <c r="J481" s="150"/>
      <c r="K481" s="150"/>
      <c r="L481" s="150"/>
      <c r="M481" s="150"/>
      <c r="N481" s="430"/>
      <c r="O481" s="431"/>
      <c r="P481" s="431"/>
      <c r="Q481" s="160"/>
      <c r="R481" s="160"/>
      <c r="S481" s="160"/>
      <c r="T481" s="255" t="str">
        <f t="shared" si="126"/>
        <v/>
      </c>
      <c r="U481" s="152"/>
      <c r="V481" s="154"/>
      <c r="W481" s="254" t="str">
        <f>IF(V481="","",VLOOKUP(V481,'Overview - Financial Statement'!$A$46:$B$60,2,FALSE))</f>
        <v/>
      </c>
      <c r="X481" s="255" t="str">
        <f t="shared" si="127"/>
        <v/>
      </c>
      <c r="Y481" s="153"/>
      <c r="Z481" s="238">
        <f t="shared" si="128"/>
        <v>0</v>
      </c>
      <c r="AA481" s="193" t="s">
        <v>44</v>
      </c>
      <c r="AB481" s="173"/>
      <c r="AC481" s="193" t="str">
        <f t="shared" si="129"/>
        <v/>
      </c>
      <c r="AD481" s="187" t="str">
        <f t="shared" si="130"/>
        <v/>
      </c>
      <c r="AE481" s="187" t="str">
        <f>IF(S481&gt;0,(VLOOKUP(N481,ISO!$B$4:$D$43,3,FALSE)),"")</f>
        <v/>
      </c>
      <c r="AF481" s="187" t="str">
        <f t="shared" si="131"/>
        <v/>
      </c>
      <c r="AG481" s="187" t="str">
        <f>IF(R481&gt;0,(VLOOKUP(N481,ISO!$B$4:$D$43,2,FALSE)),"")</f>
        <v/>
      </c>
      <c r="AH481" s="193" t="str">
        <f t="shared" si="132"/>
        <v/>
      </c>
      <c r="AI481" s="397" t="str">
        <f t="shared" si="133"/>
        <v/>
      </c>
      <c r="AJ481" s="257" t="str">
        <f t="shared" si="134"/>
        <v/>
      </c>
      <c r="AK481" s="257" t="str">
        <f t="shared" si="135"/>
        <v/>
      </c>
      <c r="AL481" s="193" t="str">
        <f t="shared" si="136"/>
        <v>CHECK DATES</v>
      </c>
      <c r="AM481" s="257" t="str">
        <f t="shared" si="137"/>
        <v/>
      </c>
      <c r="AN481" s="288">
        <f t="shared" si="138"/>
        <v>0</v>
      </c>
      <c r="AO481" s="286">
        <v>0</v>
      </c>
      <c r="AP481" s="257">
        <f t="shared" si="139"/>
        <v>0</v>
      </c>
      <c r="AQ481" s="257" t="str">
        <f t="shared" si="140"/>
        <v/>
      </c>
      <c r="AR481" s="257">
        <f t="shared" si="141"/>
        <v>0</v>
      </c>
    </row>
    <row r="482" spans="1:44" x14ac:dyDescent="0.3">
      <c r="A482" s="287">
        <v>469</v>
      </c>
      <c r="B482" s="150"/>
      <c r="C482" s="152"/>
      <c r="D482" s="159"/>
      <c r="E482" s="337"/>
      <c r="F482" s="343" t="str">
        <f>IF(E482="","",LOOKUP(E482,'Work Programme'!$A$8:$A$207,'Work Programme'!$B$8:$B$207))</f>
        <v/>
      </c>
      <c r="G482" s="159"/>
      <c r="H482" s="150"/>
      <c r="I482" s="150"/>
      <c r="J482" s="150"/>
      <c r="K482" s="150"/>
      <c r="L482" s="150"/>
      <c r="M482" s="150"/>
      <c r="N482" s="430"/>
      <c r="O482" s="431"/>
      <c r="P482" s="431"/>
      <c r="Q482" s="160"/>
      <c r="R482" s="160"/>
      <c r="S482" s="160"/>
      <c r="T482" s="255" t="str">
        <f t="shared" si="126"/>
        <v/>
      </c>
      <c r="U482" s="152"/>
      <c r="V482" s="154"/>
      <c r="W482" s="254" t="str">
        <f>IF(V482="","",VLOOKUP(V482,'Overview - Financial Statement'!$A$46:$B$60,2,FALSE))</f>
        <v/>
      </c>
      <c r="X482" s="255" t="str">
        <f t="shared" si="127"/>
        <v/>
      </c>
      <c r="Y482" s="153"/>
      <c r="Z482" s="238">
        <f t="shared" si="128"/>
        <v>0</v>
      </c>
      <c r="AA482" s="193" t="s">
        <v>44</v>
      </c>
      <c r="AB482" s="173"/>
      <c r="AC482" s="193" t="str">
        <f t="shared" si="129"/>
        <v/>
      </c>
      <c r="AD482" s="187" t="str">
        <f t="shared" si="130"/>
        <v/>
      </c>
      <c r="AE482" s="187" t="str">
        <f>IF(S482&gt;0,(VLOOKUP(N482,ISO!$B$4:$D$43,3,FALSE)),"")</f>
        <v/>
      </c>
      <c r="AF482" s="187" t="str">
        <f t="shared" si="131"/>
        <v/>
      </c>
      <c r="AG482" s="187" t="str">
        <f>IF(R482&gt;0,(VLOOKUP(N482,ISO!$B$4:$D$43,2,FALSE)),"")</f>
        <v/>
      </c>
      <c r="AH482" s="193" t="str">
        <f t="shared" si="132"/>
        <v/>
      </c>
      <c r="AI482" s="397" t="str">
        <f t="shared" si="133"/>
        <v/>
      </c>
      <c r="AJ482" s="257" t="str">
        <f t="shared" si="134"/>
        <v/>
      </c>
      <c r="AK482" s="257" t="str">
        <f t="shared" si="135"/>
        <v/>
      </c>
      <c r="AL482" s="193" t="str">
        <f t="shared" si="136"/>
        <v>CHECK DATES</v>
      </c>
      <c r="AM482" s="257" t="str">
        <f t="shared" si="137"/>
        <v/>
      </c>
      <c r="AN482" s="288">
        <f t="shared" si="138"/>
        <v>0</v>
      </c>
      <c r="AO482" s="286">
        <v>0</v>
      </c>
      <c r="AP482" s="257">
        <f t="shared" si="139"/>
        <v>0</v>
      </c>
      <c r="AQ482" s="257" t="str">
        <f t="shared" si="140"/>
        <v/>
      </c>
      <c r="AR482" s="257">
        <f t="shared" si="141"/>
        <v>0</v>
      </c>
    </row>
    <row r="483" spans="1:44" x14ac:dyDescent="0.3">
      <c r="A483" s="287">
        <v>470</v>
      </c>
      <c r="B483" s="150"/>
      <c r="C483" s="152"/>
      <c r="D483" s="159"/>
      <c r="E483" s="337"/>
      <c r="F483" s="343" t="str">
        <f>IF(E483="","",LOOKUP(E483,'Work Programme'!$A$8:$A$207,'Work Programme'!$B$8:$B$207))</f>
        <v/>
      </c>
      <c r="G483" s="159"/>
      <c r="H483" s="150"/>
      <c r="I483" s="150"/>
      <c r="J483" s="150"/>
      <c r="K483" s="150"/>
      <c r="L483" s="150"/>
      <c r="M483" s="150"/>
      <c r="N483" s="430"/>
      <c r="O483" s="431"/>
      <c r="P483" s="431"/>
      <c r="Q483" s="160"/>
      <c r="R483" s="160"/>
      <c r="S483" s="160"/>
      <c r="T483" s="255" t="str">
        <f t="shared" si="126"/>
        <v/>
      </c>
      <c r="U483" s="152"/>
      <c r="V483" s="154"/>
      <c r="W483" s="254" t="str">
        <f>IF(V483="","",VLOOKUP(V483,'Overview - Financial Statement'!$A$46:$B$60,2,FALSE))</f>
        <v/>
      </c>
      <c r="X483" s="255" t="str">
        <f t="shared" si="127"/>
        <v/>
      </c>
      <c r="Y483" s="153"/>
      <c r="Z483" s="238">
        <f t="shared" si="128"/>
        <v>0</v>
      </c>
      <c r="AA483" s="193" t="s">
        <v>44</v>
      </c>
      <c r="AB483" s="173"/>
      <c r="AC483" s="193" t="str">
        <f t="shared" si="129"/>
        <v/>
      </c>
      <c r="AD483" s="187" t="str">
        <f t="shared" si="130"/>
        <v/>
      </c>
      <c r="AE483" s="187" t="str">
        <f>IF(S483&gt;0,(VLOOKUP(N483,ISO!$B$4:$D$43,3,FALSE)),"")</f>
        <v/>
      </c>
      <c r="AF483" s="187" t="str">
        <f t="shared" si="131"/>
        <v/>
      </c>
      <c r="AG483" s="187" t="str">
        <f>IF(R483&gt;0,(VLOOKUP(N483,ISO!$B$4:$D$43,2,FALSE)),"")</f>
        <v/>
      </c>
      <c r="AH483" s="193" t="str">
        <f t="shared" si="132"/>
        <v/>
      </c>
      <c r="AI483" s="397" t="str">
        <f t="shared" si="133"/>
        <v/>
      </c>
      <c r="AJ483" s="257" t="str">
        <f t="shared" si="134"/>
        <v/>
      </c>
      <c r="AK483" s="257" t="str">
        <f t="shared" si="135"/>
        <v/>
      </c>
      <c r="AL483" s="193" t="str">
        <f t="shared" si="136"/>
        <v>CHECK DATES</v>
      </c>
      <c r="AM483" s="257" t="str">
        <f t="shared" si="137"/>
        <v/>
      </c>
      <c r="AN483" s="288">
        <f t="shared" si="138"/>
        <v>0</v>
      </c>
      <c r="AO483" s="286">
        <v>0</v>
      </c>
      <c r="AP483" s="257">
        <f t="shared" si="139"/>
        <v>0</v>
      </c>
      <c r="AQ483" s="257" t="str">
        <f t="shared" si="140"/>
        <v/>
      </c>
      <c r="AR483" s="257">
        <f t="shared" si="141"/>
        <v>0</v>
      </c>
    </row>
    <row r="484" spans="1:44" x14ac:dyDescent="0.3">
      <c r="A484" s="287">
        <v>471</v>
      </c>
      <c r="B484" s="150"/>
      <c r="C484" s="152"/>
      <c r="D484" s="159"/>
      <c r="E484" s="337"/>
      <c r="F484" s="343" t="str">
        <f>IF(E484="","",LOOKUP(E484,'Work Programme'!$A$8:$A$207,'Work Programme'!$B$8:$B$207))</f>
        <v/>
      </c>
      <c r="G484" s="159"/>
      <c r="H484" s="150"/>
      <c r="I484" s="150"/>
      <c r="J484" s="150"/>
      <c r="K484" s="150"/>
      <c r="L484" s="150"/>
      <c r="M484" s="150"/>
      <c r="N484" s="430"/>
      <c r="O484" s="431"/>
      <c r="P484" s="431"/>
      <c r="Q484" s="160"/>
      <c r="R484" s="160"/>
      <c r="S484" s="160"/>
      <c r="T484" s="255" t="str">
        <f t="shared" si="126"/>
        <v/>
      </c>
      <c r="U484" s="152"/>
      <c r="V484" s="154"/>
      <c r="W484" s="254" t="str">
        <f>IF(V484="","",VLOOKUP(V484,'Overview - Financial Statement'!$A$46:$B$60,2,FALSE))</f>
        <v/>
      </c>
      <c r="X484" s="255" t="str">
        <f t="shared" si="127"/>
        <v/>
      </c>
      <c r="Y484" s="153"/>
      <c r="Z484" s="238">
        <f t="shared" si="128"/>
        <v>0</v>
      </c>
      <c r="AA484" s="193" t="s">
        <v>44</v>
      </c>
      <c r="AB484" s="173"/>
      <c r="AC484" s="193" t="str">
        <f t="shared" si="129"/>
        <v/>
      </c>
      <c r="AD484" s="187" t="str">
        <f t="shared" si="130"/>
        <v/>
      </c>
      <c r="AE484" s="187" t="str">
        <f>IF(S484&gt;0,(VLOOKUP(N484,ISO!$B$4:$D$43,3,FALSE)),"")</f>
        <v/>
      </c>
      <c r="AF484" s="187" t="str">
        <f t="shared" si="131"/>
        <v/>
      </c>
      <c r="AG484" s="187" t="str">
        <f>IF(R484&gt;0,(VLOOKUP(N484,ISO!$B$4:$D$43,2,FALSE)),"")</f>
        <v/>
      </c>
      <c r="AH484" s="193" t="str">
        <f t="shared" si="132"/>
        <v/>
      </c>
      <c r="AI484" s="397" t="str">
        <f t="shared" si="133"/>
        <v/>
      </c>
      <c r="AJ484" s="257" t="str">
        <f t="shared" si="134"/>
        <v/>
      </c>
      <c r="AK484" s="257" t="str">
        <f t="shared" si="135"/>
        <v/>
      </c>
      <c r="AL484" s="193" t="str">
        <f t="shared" si="136"/>
        <v>CHECK DATES</v>
      </c>
      <c r="AM484" s="257" t="str">
        <f t="shared" si="137"/>
        <v/>
      </c>
      <c r="AN484" s="288">
        <f t="shared" si="138"/>
        <v>0</v>
      </c>
      <c r="AO484" s="286">
        <v>0</v>
      </c>
      <c r="AP484" s="257">
        <f t="shared" si="139"/>
        <v>0</v>
      </c>
      <c r="AQ484" s="257" t="str">
        <f t="shared" si="140"/>
        <v/>
      </c>
      <c r="AR484" s="257">
        <f t="shared" si="141"/>
        <v>0</v>
      </c>
    </row>
    <row r="485" spans="1:44" x14ac:dyDescent="0.3">
      <c r="A485" s="287">
        <v>472</v>
      </c>
      <c r="B485" s="150"/>
      <c r="C485" s="152"/>
      <c r="D485" s="159"/>
      <c r="E485" s="337"/>
      <c r="F485" s="343" t="str">
        <f>IF(E485="","",LOOKUP(E485,'Work Programme'!$A$8:$A$207,'Work Programme'!$B$8:$B$207))</f>
        <v/>
      </c>
      <c r="G485" s="159"/>
      <c r="H485" s="150"/>
      <c r="I485" s="150"/>
      <c r="J485" s="150"/>
      <c r="K485" s="150"/>
      <c r="L485" s="150"/>
      <c r="M485" s="150"/>
      <c r="N485" s="430"/>
      <c r="O485" s="431"/>
      <c r="P485" s="431"/>
      <c r="Q485" s="160"/>
      <c r="R485" s="160"/>
      <c r="S485" s="160"/>
      <c r="T485" s="255" t="str">
        <f t="shared" si="126"/>
        <v/>
      </c>
      <c r="U485" s="152"/>
      <c r="V485" s="154"/>
      <c r="W485" s="254" t="str">
        <f>IF(V485="","",VLOOKUP(V485,'Overview - Financial Statement'!$A$46:$B$60,2,FALSE))</f>
        <v/>
      </c>
      <c r="X485" s="255" t="str">
        <f t="shared" si="127"/>
        <v/>
      </c>
      <c r="Y485" s="153"/>
      <c r="Z485" s="238">
        <f t="shared" si="128"/>
        <v>0</v>
      </c>
      <c r="AA485" s="193" t="s">
        <v>44</v>
      </c>
      <c r="AB485" s="173"/>
      <c r="AC485" s="193" t="str">
        <f t="shared" si="129"/>
        <v/>
      </c>
      <c r="AD485" s="187" t="str">
        <f t="shared" si="130"/>
        <v/>
      </c>
      <c r="AE485" s="187" t="str">
        <f>IF(S485&gt;0,(VLOOKUP(N485,ISO!$B$4:$D$43,3,FALSE)),"")</f>
        <v/>
      </c>
      <c r="AF485" s="187" t="str">
        <f t="shared" si="131"/>
        <v/>
      </c>
      <c r="AG485" s="187" t="str">
        <f>IF(R485&gt;0,(VLOOKUP(N485,ISO!$B$4:$D$43,2,FALSE)),"")</f>
        <v/>
      </c>
      <c r="AH485" s="193" t="str">
        <f t="shared" si="132"/>
        <v/>
      </c>
      <c r="AI485" s="397" t="str">
        <f t="shared" si="133"/>
        <v/>
      </c>
      <c r="AJ485" s="257" t="str">
        <f t="shared" si="134"/>
        <v/>
      </c>
      <c r="AK485" s="257" t="str">
        <f t="shared" si="135"/>
        <v/>
      </c>
      <c r="AL485" s="193" t="str">
        <f t="shared" si="136"/>
        <v>CHECK DATES</v>
      </c>
      <c r="AM485" s="257" t="str">
        <f t="shared" si="137"/>
        <v/>
      </c>
      <c r="AN485" s="288">
        <f t="shared" si="138"/>
        <v>0</v>
      </c>
      <c r="AO485" s="286">
        <v>0</v>
      </c>
      <c r="AP485" s="257">
        <f t="shared" si="139"/>
        <v>0</v>
      </c>
      <c r="AQ485" s="257" t="str">
        <f t="shared" si="140"/>
        <v/>
      </c>
      <c r="AR485" s="257">
        <f t="shared" si="141"/>
        <v>0</v>
      </c>
    </row>
    <row r="486" spans="1:44" x14ac:dyDescent="0.3">
      <c r="A486" s="287">
        <v>473</v>
      </c>
      <c r="B486" s="150"/>
      <c r="C486" s="152"/>
      <c r="D486" s="159"/>
      <c r="E486" s="337"/>
      <c r="F486" s="343" t="str">
        <f>IF(E486="","",LOOKUP(E486,'Work Programme'!$A$8:$A$207,'Work Programme'!$B$8:$B$207))</f>
        <v/>
      </c>
      <c r="G486" s="159"/>
      <c r="H486" s="150"/>
      <c r="I486" s="150"/>
      <c r="J486" s="150"/>
      <c r="K486" s="150"/>
      <c r="L486" s="150"/>
      <c r="M486" s="150"/>
      <c r="N486" s="430"/>
      <c r="O486" s="431"/>
      <c r="P486" s="431"/>
      <c r="Q486" s="160"/>
      <c r="R486" s="160"/>
      <c r="S486" s="160"/>
      <c r="T486" s="255" t="str">
        <f t="shared" si="126"/>
        <v/>
      </c>
      <c r="U486" s="152"/>
      <c r="V486" s="154"/>
      <c r="W486" s="254" t="str">
        <f>IF(V486="","",VLOOKUP(V486,'Overview - Financial Statement'!$A$46:$B$60,2,FALSE))</f>
        <v/>
      </c>
      <c r="X486" s="255" t="str">
        <f t="shared" si="127"/>
        <v/>
      </c>
      <c r="Y486" s="153"/>
      <c r="Z486" s="238">
        <f t="shared" si="128"/>
        <v>0</v>
      </c>
      <c r="AA486" s="193" t="s">
        <v>44</v>
      </c>
      <c r="AB486" s="173"/>
      <c r="AC486" s="193" t="str">
        <f t="shared" si="129"/>
        <v/>
      </c>
      <c r="AD486" s="187" t="str">
        <f t="shared" si="130"/>
        <v/>
      </c>
      <c r="AE486" s="187" t="str">
        <f>IF(S486&gt;0,(VLOOKUP(N486,ISO!$B$4:$D$43,3,FALSE)),"")</f>
        <v/>
      </c>
      <c r="AF486" s="187" t="str">
        <f t="shared" si="131"/>
        <v/>
      </c>
      <c r="AG486" s="187" t="str">
        <f>IF(R486&gt;0,(VLOOKUP(N486,ISO!$B$4:$D$43,2,FALSE)),"")</f>
        <v/>
      </c>
      <c r="AH486" s="193" t="str">
        <f t="shared" si="132"/>
        <v/>
      </c>
      <c r="AI486" s="397" t="str">
        <f t="shared" si="133"/>
        <v/>
      </c>
      <c r="AJ486" s="257" t="str">
        <f t="shared" si="134"/>
        <v/>
      </c>
      <c r="AK486" s="257" t="str">
        <f t="shared" si="135"/>
        <v/>
      </c>
      <c r="AL486" s="193" t="str">
        <f t="shared" si="136"/>
        <v>CHECK DATES</v>
      </c>
      <c r="AM486" s="257" t="str">
        <f t="shared" si="137"/>
        <v/>
      </c>
      <c r="AN486" s="288">
        <f t="shared" si="138"/>
        <v>0</v>
      </c>
      <c r="AO486" s="286">
        <v>0</v>
      </c>
      <c r="AP486" s="257">
        <f t="shared" si="139"/>
        <v>0</v>
      </c>
      <c r="AQ486" s="257" t="str">
        <f t="shared" si="140"/>
        <v/>
      </c>
      <c r="AR486" s="257">
        <f t="shared" si="141"/>
        <v>0</v>
      </c>
    </row>
    <row r="487" spans="1:44" x14ac:dyDescent="0.3">
      <c r="A487" s="287">
        <v>474</v>
      </c>
      <c r="B487" s="150"/>
      <c r="C487" s="152"/>
      <c r="D487" s="159"/>
      <c r="E487" s="337"/>
      <c r="F487" s="343" t="str">
        <f>IF(E487="","",LOOKUP(E487,'Work Programme'!$A$8:$A$207,'Work Programme'!$B$8:$B$207))</f>
        <v/>
      </c>
      <c r="G487" s="159"/>
      <c r="H487" s="150"/>
      <c r="I487" s="150"/>
      <c r="J487" s="150"/>
      <c r="K487" s="150"/>
      <c r="L487" s="150"/>
      <c r="M487" s="150"/>
      <c r="N487" s="430"/>
      <c r="O487" s="431"/>
      <c r="P487" s="431"/>
      <c r="Q487" s="160"/>
      <c r="R487" s="160"/>
      <c r="S487" s="160"/>
      <c r="T487" s="255" t="str">
        <f t="shared" si="126"/>
        <v/>
      </c>
      <c r="U487" s="152"/>
      <c r="V487" s="154"/>
      <c r="W487" s="254" t="str">
        <f>IF(V487="","",VLOOKUP(V487,'Overview - Financial Statement'!$A$46:$B$60,2,FALSE))</f>
        <v/>
      </c>
      <c r="X487" s="255" t="str">
        <f t="shared" si="127"/>
        <v/>
      </c>
      <c r="Y487" s="153"/>
      <c r="Z487" s="238">
        <f t="shared" si="128"/>
        <v>0</v>
      </c>
      <c r="AA487" s="193" t="s">
        <v>44</v>
      </c>
      <c r="AB487" s="173"/>
      <c r="AC487" s="193" t="str">
        <f t="shared" si="129"/>
        <v/>
      </c>
      <c r="AD487" s="187" t="str">
        <f t="shared" si="130"/>
        <v/>
      </c>
      <c r="AE487" s="187" t="str">
        <f>IF(S487&gt;0,(VLOOKUP(N487,ISO!$B$4:$D$43,3,FALSE)),"")</f>
        <v/>
      </c>
      <c r="AF487" s="187" t="str">
        <f t="shared" si="131"/>
        <v/>
      </c>
      <c r="AG487" s="187" t="str">
        <f>IF(R487&gt;0,(VLOOKUP(N487,ISO!$B$4:$D$43,2,FALSE)),"")</f>
        <v/>
      </c>
      <c r="AH487" s="193" t="str">
        <f t="shared" si="132"/>
        <v/>
      </c>
      <c r="AI487" s="397" t="str">
        <f t="shared" si="133"/>
        <v/>
      </c>
      <c r="AJ487" s="257" t="str">
        <f t="shared" si="134"/>
        <v/>
      </c>
      <c r="AK487" s="257" t="str">
        <f t="shared" si="135"/>
        <v/>
      </c>
      <c r="AL487" s="193" t="str">
        <f t="shared" si="136"/>
        <v>CHECK DATES</v>
      </c>
      <c r="AM487" s="257" t="str">
        <f t="shared" si="137"/>
        <v/>
      </c>
      <c r="AN487" s="288">
        <f t="shared" si="138"/>
        <v>0</v>
      </c>
      <c r="AO487" s="286">
        <v>0</v>
      </c>
      <c r="AP487" s="257">
        <f t="shared" si="139"/>
        <v>0</v>
      </c>
      <c r="AQ487" s="257" t="str">
        <f t="shared" si="140"/>
        <v/>
      </c>
      <c r="AR487" s="257">
        <f t="shared" si="141"/>
        <v>0</v>
      </c>
    </row>
    <row r="488" spans="1:44" x14ac:dyDescent="0.3">
      <c r="A488" s="287">
        <v>475</v>
      </c>
      <c r="B488" s="150"/>
      <c r="C488" s="152"/>
      <c r="D488" s="159"/>
      <c r="E488" s="337"/>
      <c r="F488" s="343" t="str">
        <f>IF(E488="","",LOOKUP(E488,'Work Programme'!$A$8:$A$207,'Work Programme'!$B$8:$B$207))</f>
        <v/>
      </c>
      <c r="G488" s="159"/>
      <c r="H488" s="150"/>
      <c r="I488" s="150"/>
      <c r="J488" s="150"/>
      <c r="K488" s="150"/>
      <c r="L488" s="150"/>
      <c r="M488" s="150"/>
      <c r="N488" s="430"/>
      <c r="O488" s="431"/>
      <c r="P488" s="431"/>
      <c r="Q488" s="160"/>
      <c r="R488" s="160"/>
      <c r="S488" s="160"/>
      <c r="T488" s="255" t="str">
        <f t="shared" si="126"/>
        <v/>
      </c>
      <c r="U488" s="152"/>
      <c r="V488" s="154"/>
      <c r="W488" s="254" t="str">
        <f>IF(V488="","",VLOOKUP(V488,'Overview - Financial Statement'!$A$46:$B$60,2,FALSE))</f>
        <v/>
      </c>
      <c r="X488" s="255" t="str">
        <f t="shared" si="127"/>
        <v/>
      </c>
      <c r="Y488" s="153"/>
      <c r="Z488" s="238">
        <f t="shared" si="128"/>
        <v>0</v>
      </c>
      <c r="AA488" s="193" t="s">
        <v>44</v>
      </c>
      <c r="AB488" s="173"/>
      <c r="AC488" s="193" t="str">
        <f t="shared" si="129"/>
        <v/>
      </c>
      <c r="AD488" s="187" t="str">
        <f t="shared" si="130"/>
        <v/>
      </c>
      <c r="AE488" s="187" t="str">
        <f>IF(S488&gt;0,(VLOOKUP(N488,ISO!$B$4:$D$43,3,FALSE)),"")</f>
        <v/>
      </c>
      <c r="AF488" s="187" t="str">
        <f t="shared" si="131"/>
        <v/>
      </c>
      <c r="AG488" s="187" t="str">
        <f>IF(R488&gt;0,(VLOOKUP(N488,ISO!$B$4:$D$43,2,FALSE)),"")</f>
        <v/>
      </c>
      <c r="AH488" s="193" t="str">
        <f t="shared" si="132"/>
        <v/>
      </c>
      <c r="AI488" s="397" t="str">
        <f t="shared" si="133"/>
        <v/>
      </c>
      <c r="AJ488" s="257" t="str">
        <f t="shared" si="134"/>
        <v/>
      </c>
      <c r="AK488" s="257" t="str">
        <f t="shared" si="135"/>
        <v/>
      </c>
      <c r="AL488" s="193" t="str">
        <f t="shared" si="136"/>
        <v>CHECK DATES</v>
      </c>
      <c r="AM488" s="257" t="str">
        <f t="shared" si="137"/>
        <v/>
      </c>
      <c r="AN488" s="288">
        <f t="shared" si="138"/>
        <v>0</v>
      </c>
      <c r="AO488" s="286">
        <v>0</v>
      </c>
      <c r="AP488" s="257">
        <f t="shared" si="139"/>
        <v>0</v>
      </c>
      <c r="AQ488" s="257" t="str">
        <f t="shared" si="140"/>
        <v/>
      </c>
      <c r="AR488" s="257">
        <f t="shared" si="141"/>
        <v>0</v>
      </c>
    </row>
    <row r="489" spans="1:44" x14ac:dyDescent="0.3">
      <c r="A489" s="287">
        <v>476</v>
      </c>
      <c r="B489" s="150"/>
      <c r="C489" s="152"/>
      <c r="D489" s="159"/>
      <c r="E489" s="337"/>
      <c r="F489" s="343" t="str">
        <f>IF(E489="","",LOOKUP(E489,'Work Programme'!$A$8:$A$207,'Work Programme'!$B$8:$B$207))</f>
        <v/>
      </c>
      <c r="G489" s="159"/>
      <c r="H489" s="150"/>
      <c r="I489" s="150"/>
      <c r="J489" s="150"/>
      <c r="K489" s="150"/>
      <c r="L489" s="150"/>
      <c r="M489" s="150"/>
      <c r="N489" s="430"/>
      <c r="O489" s="431"/>
      <c r="P489" s="431"/>
      <c r="Q489" s="160"/>
      <c r="R489" s="160"/>
      <c r="S489" s="160"/>
      <c r="T489" s="255" t="str">
        <f t="shared" si="126"/>
        <v/>
      </c>
      <c r="U489" s="152"/>
      <c r="V489" s="154"/>
      <c r="W489" s="254" t="str">
        <f>IF(V489="","",VLOOKUP(V489,'Overview - Financial Statement'!$A$46:$B$60,2,FALSE))</f>
        <v/>
      </c>
      <c r="X489" s="255" t="str">
        <f t="shared" si="127"/>
        <v/>
      </c>
      <c r="Y489" s="153"/>
      <c r="Z489" s="238">
        <f t="shared" si="128"/>
        <v>0</v>
      </c>
      <c r="AA489" s="193" t="s">
        <v>44</v>
      </c>
      <c r="AB489" s="173"/>
      <c r="AC489" s="193" t="str">
        <f t="shared" si="129"/>
        <v/>
      </c>
      <c r="AD489" s="187" t="str">
        <f t="shared" si="130"/>
        <v/>
      </c>
      <c r="AE489" s="187" t="str">
        <f>IF(S489&gt;0,(VLOOKUP(N489,ISO!$B$4:$D$43,3,FALSE)),"")</f>
        <v/>
      </c>
      <c r="AF489" s="187" t="str">
        <f t="shared" si="131"/>
        <v/>
      </c>
      <c r="AG489" s="187" t="str">
        <f>IF(R489&gt;0,(VLOOKUP(N489,ISO!$B$4:$D$43,2,FALSE)),"")</f>
        <v/>
      </c>
      <c r="AH489" s="193" t="str">
        <f t="shared" si="132"/>
        <v/>
      </c>
      <c r="AI489" s="397" t="str">
        <f t="shared" si="133"/>
        <v/>
      </c>
      <c r="AJ489" s="257" t="str">
        <f t="shared" si="134"/>
        <v/>
      </c>
      <c r="AK489" s="257" t="str">
        <f t="shared" si="135"/>
        <v/>
      </c>
      <c r="AL489" s="193" t="str">
        <f t="shared" si="136"/>
        <v>CHECK DATES</v>
      </c>
      <c r="AM489" s="257" t="str">
        <f t="shared" si="137"/>
        <v/>
      </c>
      <c r="AN489" s="288">
        <f t="shared" si="138"/>
        <v>0</v>
      </c>
      <c r="AO489" s="286">
        <v>0</v>
      </c>
      <c r="AP489" s="257">
        <f t="shared" si="139"/>
        <v>0</v>
      </c>
      <c r="AQ489" s="257" t="str">
        <f t="shared" si="140"/>
        <v/>
      </c>
      <c r="AR489" s="257">
        <f t="shared" si="141"/>
        <v>0</v>
      </c>
    </row>
    <row r="490" spans="1:44" x14ac:dyDescent="0.3">
      <c r="A490" s="287">
        <v>477</v>
      </c>
      <c r="B490" s="150"/>
      <c r="C490" s="152"/>
      <c r="D490" s="159"/>
      <c r="E490" s="337"/>
      <c r="F490" s="343" t="str">
        <f>IF(E490="","",LOOKUP(E490,'Work Programme'!$A$8:$A$207,'Work Programme'!$B$8:$B$207))</f>
        <v/>
      </c>
      <c r="G490" s="159"/>
      <c r="H490" s="150"/>
      <c r="I490" s="150"/>
      <c r="J490" s="150"/>
      <c r="K490" s="150"/>
      <c r="L490" s="150"/>
      <c r="M490" s="150"/>
      <c r="N490" s="430"/>
      <c r="O490" s="431"/>
      <c r="P490" s="431"/>
      <c r="Q490" s="160"/>
      <c r="R490" s="160"/>
      <c r="S490" s="160"/>
      <c r="T490" s="255" t="str">
        <f t="shared" si="126"/>
        <v/>
      </c>
      <c r="U490" s="152"/>
      <c r="V490" s="154"/>
      <c r="W490" s="254" t="str">
        <f>IF(V490="","",VLOOKUP(V490,'Overview - Financial Statement'!$A$46:$B$60,2,FALSE))</f>
        <v/>
      </c>
      <c r="X490" s="255" t="str">
        <f t="shared" si="127"/>
        <v/>
      </c>
      <c r="Y490" s="153"/>
      <c r="Z490" s="238">
        <f t="shared" si="128"/>
        <v>0</v>
      </c>
      <c r="AA490" s="193" t="s">
        <v>44</v>
      </c>
      <c r="AB490" s="173"/>
      <c r="AC490" s="193" t="str">
        <f t="shared" si="129"/>
        <v/>
      </c>
      <c r="AD490" s="187" t="str">
        <f t="shared" si="130"/>
        <v/>
      </c>
      <c r="AE490" s="187" t="str">
        <f>IF(S490&gt;0,(VLOOKUP(N490,ISO!$B$4:$D$43,3,FALSE)),"")</f>
        <v/>
      </c>
      <c r="AF490" s="187" t="str">
        <f t="shared" si="131"/>
        <v/>
      </c>
      <c r="AG490" s="187" t="str">
        <f>IF(R490&gt;0,(VLOOKUP(N490,ISO!$B$4:$D$43,2,FALSE)),"")</f>
        <v/>
      </c>
      <c r="AH490" s="193" t="str">
        <f t="shared" si="132"/>
        <v/>
      </c>
      <c r="AI490" s="397" t="str">
        <f t="shared" si="133"/>
        <v/>
      </c>
      <c r="AJ490" s="257" t="str">
        <f t="shared" si="134"/>
        <v/>
      </c>
      <c r="AK490" s="257" t="str">
        <f t="shared" si="135"/>
        <v/>
      </c>
      <c r="AL490" s="193" t="str">
        <f t="shared" si="136"/>
        <v>CHECK DATES</v>
      </c>
      <c r="AM490" s="257" t="str">
        <f t="shared" si="137"/>
        <v/>
      </c>
      <c r="AN490" s="288">
        <f t="shared" si="138"/>
        <v>0</v>
      </c>
      <c r="AO490" s="286">
        <v>0</v>
      </c>
      <c r="AP490" s="257">
        <f t="shared" si="139"/>
        <v>0</v>
      </c>
      <c r="AQ490" s="257" t="str">
        <f t="shared" si="140"/>
        <v/>
      </c>
      <c r="AR490" s="257">
        <f t="shared" si="141"/>
        <v>0</v>
      </c>
    </row>
    <row r="491" spans="1:44" x14ac:dyDescent="0.3">
      <c r="A491" s="287">
        <v>478</v>
      </c>
      <c r="B491" s="150"/>
      <c r="C491" s="152"/>
      <c r="D491" s="159"/>
      <c r="E491" s="337"/>
      <c r="F491" s="343" t="str">
        <f>IF(E491="","",LOOKUP(E491,'Work Programme'!$A$8:$A$207,'Work Programme'!$B$8:$B$207))</f>
        <v/>
      </c>
      <c r="G491" s="159"/>
      <c r="H491" s="150"/>
      <c r="I491" s="150"/>
      <c r="J491" s="150"/>
      <c r="K491" s="150"/>
      <c r="L491" s="150"/>
      <c r="M491" s="150"/>
      <c r="N491" s="430"/>
      <c r="O491" s="431"/>
      <c r="P491" s="431"/>
      <c r="Q491" s="160"/>
      <c r="R491" s="160"/>
      <c r="S491" s="160"/>
      <c r="T491" s="255" t="str">
        <f t="shared" si="126"/>
        <v/>
      </c>
      <c r="U491" s="152"/>
      <c r="V491" s="154"/>
      <c r="W491" s="254" t="str">
        <f>IF(V491="","",VLOOKUP(V491,'Overview - Financial Statement'!$A$46:$B$60,2,FALSE))</f>
        <v/>
      </c>
      <c r="X491" s="255" t="str">
        <f t="shared" si="127"/>
        <v/>
      </c>
      <c r="Y491" s="153"/>
      <c r="Z491" s="238">
        <f t="shared" si="128"/>
        <v>0</v>
      </c>
      <c r="AA491" s="193" t="s">
        <v>44</v>
      </c>
      <c r="AB491" s="173"/>
      <c r="AC491" s="193" t="str">
        <f t="shared" si="129"/>
        <v/>
      </c>
      <c r="AD491" s="187" t="str">
        <f t="shared" si="130"/>
        <v/>
      </c>
      <c r="AE491" s="187" t="str">
        <f>IF(S491&gt;0,(VLOOKUP(N491,ISO!$B$4:$D$43,3,FALSE)),"")</f>
        <v/>
      </c>
      <c r="AF491" s="187" t="str">
        <f t="shared" si="131"/>
        <v/>
      </c>
      <c r="AG491" s="187" t="str">
        <f>IF(R491&gt;0,(VLOOKUP(N491,ISO!$B$4:$D$43,2,FALSE)),"")</f>
        <v/>
      </c>
      <c r="AH491" s="193" t="str">
        <f t="shared" si="132"/>
        <v/>
      </c>
      <c r="AI491" s="397" t="str">
        <f t="shared" si="133"/>
        <v/>
      </c>
      <c r="AJ491" s="257" t="str">
        <f t="shared" si="134"/>
        <v/>
      </c>
      <c r="AK491" s="257" t="str">
        <f t="shared" si="135"/>
        <v/>
      </c>
      <c r="AL491" s="193" t="str">
        <f t="shared" si="136"/>
        <v>CHECK DATES</v>
      </c>
      <c r="AM491" s="257" t="str">
        <f t="shared" si="137"/>
        <v/>
      </c>
      <c r="AN491" s="288">
        <f t="shared" si="138"/>
        <v>0</v>
      </c>
      <c r="AO491" s="286">
        <v>0</v>
      </c>
      <c r="AP491" s="257">
        <f t="shared" si="139"/>
        <v>0</v>
      </c>
      <c r="AQ491" s="257" t="str">
        <f t="shared" si="140"/>
        <v/>
      </c>
      <c r="AR491" s="257">
        <f t="shared" si="141"/>
        <v>0</v>
      </c>
    </row>
    <row r="492" spans="1:44" x14ac:dyDescent="0.3">
      <c r="A492" s="287">
        <v>479</v>
      </c>
      <c r="B492" s="150"/>
      <c r="C492" s="152"/>
      <c r="D492" s="159"/>
      <c r="E492" s="337"/>
      <c r="F492" s="343" t="str">
        <f>IF(E492="","",LOOKUP(E492,'Work Programme'!$A$8:$A$207,'Work Programme'!$B$8:$B$207))</f>
        <v/>
      </c>
      <c r="G492" s="159"/>
      <c r="H492" s="150"/>
      <c r="I492" s="150"/>
      <c r="J492" s="150"/>
      <c r="K492" s="150"/>
      <c r="L492" s="150"/>
      <c r="M492" s="150"/>
      <c r="N492" s="430"/>
      <c r="O492" s="431"/>
      <c r="P492" s="431"/>
      <c r="Q492" s="160"/>
      <c r="R492" s="160"/>
      <c r="S492" s="160"/>
      <c r="T492" s="255" t="str">
        <f t="shared" si="126"/>
        <v/>
      </c>
      <c r="U492" s="152"/>
      <c r="V492" s="154"/>
      <c r="W492" s="254" t="str">
        <f>IF(V492="","",VLOOKUP(V492,'Overview - Financial Statement'!$A$46:$B$60,2,FALSE))</f>
        <v/>
      </c>
      <c r="X492" s="255" t="str">
        <f t="shared" si="127"/>
        <v/>
      </c>
      <c r="Y492" s="153"/>
      <c r="Z492" s="238">
        <f t="shared" si="128"/>
        <v>0</v>
      </c>
      <c r="AA492" s="193" t="s">
        <v>44</v>
      </c>
      <c r="AB492" s="173"/>
      <c r="AC492" s="193" t="str">
        <f t="shared" si="129"/>
        <v/>
      </c>
      <c r="AD492" s="187" t="str">
        <f t="shared" si="130"/>
        <v/>
      </c>
      <c r="AE492" s="187" t="str">
        <f>IF(S492&gt;0,(VLOOKUP(N492,ISO!$B$4:$D$43,3,FALSE)),"")</f>
        <v/>
      </c>
      <c r="AF492" s="187" t="str">
        <f t="shared" si="131"/>
        <v/>
      </c>
      <c r="AG492" s="187" t="str">
        <f>IF(R492&gt;0,(VLOOKUP(N492,ISO!$B$4:$D$43,2,FALSE)),"")</f>
        <v/>
      </c>
      <c r="AH492" s="193" t="str">
        <f t="shared" si="132"/>
        <v/>
      </c>
      <c r="AI492" s="397" t="str">
        <f t="shared" si="133"/>
        <v/>
      </c>
      <c r="AJ492" s="257" t="str">
        <f t="shared" si="134"/>
        <v/>
      </c>
      <c r="AK492" s="257" t="str">
        <f t="shared" si="135"/>
        <v/>
      </c>
      <c r="AL492" s="193" t="str">
        <f t="shared" si="136"/>
        <v>CHECK DATES</v>
      </c>
      <c r="AM492" s="257" t="str">
        <f t="shared" si="137"/>
        <v/>
      </c>
      <c r="AN492" s="288">
        <f t="shared" si="138"/>
        <v>0</v>
      </c>
      <c r="AO492" s="286">
        <v>0</v>
      </c>
      <c r="AP492" s="257">
        <f t="shared" si="139"/>
        <v>0</v>
      </c>
      <c r="AQ492" s="257" t="str">
        <f t="shared" si="140"/>
        <v/>
      </c>
      <c r="AR492" s="257">
        <f t="shared" si="141"/>
        <v>0</v>
      </c>
    </row>
    <row r="493" spans="1:44" x14ac:dyDescent="0.3">
      <c r="A493" s="287">
        <v>480</v>
      </c>
      <c r="B493" s="150"/>
      <c r="C493" s="152"/>
      <c r="D493" s="159"/>
      <c r="E493" s="337"/>
      <c r="F493" s="343" t="str">
        <f>IF(E493="","",LOOKUP(E493,'Work Programme'!$A$8:$A$207,'Work Programme'!$B$8:$B$207))</f>
        <v/>
      </c>
      <c r="G493" s="159"/>
      <c r="H493" s="150"/>
      <c r="I493" s="150"/>
      <c r="J493" s="150"/>
      <c r="K493" s="150"/>
      <c r="L493" s="150"/>
      <c r="M493" s="150"/>
      <c r="N493" s="430"/>
      <c r="O493" s="431"/>
      <c r="P493" s="431"/>
      <c r="Q493" s="160"/>
      <c r="R493" s="160"/>
      <c r="S493" s="160"/>
      <c r="T493" s="255" t="str">
        <f t="shared" si="126"/>
        <v/>
      </c>
      <c r="U493" s="152"/>
      <c r="V493" s="154"/>
      <c r="W493" s="254" t="str">
        <f>IF(V493="","",VLOOKUP(V493,'Overview - Financial Statement'!$A$46:$B$60,2,FALSE))</f>
        <v/>
      </c>
      <c r="X493" s="255" t="str">
        <f t="shared" si="127"/>
        <v/>
      </c>
      <c r="Y493" s="153"/>
      <c r="Z493" s="238">
        <f t="shared" si="128"/>
        <v>0</v>
      </c>
      <c r="AA493" s="193" t="s">
        <v>44</v>
      </c>
      <c r="AB493" s="173"/>
      <c r="AC493" s="193" t="str">
        <f t="shared" si="129"/>
        <v/>
      </c>
      <c r="AD493" s="187" t="str">
        <f t="shared" si="130"/>
        <v/>
      </c>
      <c r="AE493" s="187" t="str">
        <f>IF(S493&gt;0,(VLOOKUP(N493,ISO!$B$4:$D$43,3,FALSE)),"")</f>
        <v/>
      </c>
      <c r="AF493" s="187" t="str">
        <f t="shared" si="131"/>
        <v/>
      </c>
      <c r="AG493" s="187" t="str">
        <f>IF(R493&gt;0,(VLOOKUP(N493,ISO!$B$4:$D$43,2,FALSE)),"")</f>
        <v/>
      </c>
      <c r="AH493" s="193" t="str">
        <f t="shared" si="132"/>
        <v/>
      </c>
      <c r="AI493" s="397" t="str">
        <f t="shared" si="133"/>
        <v/>
      </c>
      <c r="AJ493" s="257" t="str">
        <f t="shared" si="134"/>
        <v/>
      </c>
      <c r="AK493" s="257" t="str">
        <f t="shared" si="135"/>
        <v/>
      </c>
      <c r="AL493" s="193" t="str">
        <f t="shared" si="136"/>
        <v>CHECK DATES</v>
      </c>
      <c r="AM493" s="257" t="str">
        <f t="shared" si="137"/>
        <v/>
      </c>
      <c r="AN493" s="288">
        <f t="shared" si="138"/>
        <v>0</v>
      </c>
      <c r="AO493" s="286">
        <v>0</v>
      </c>
      <c r="AP493" s="257">
        <f t="shared" si="139"/>
        <v>0</v>
      </c>
      <c r="AQ493" s="257" t="str">
        <f t="shared" si="140"/>
        <v/>
      </c>
      <c r="AR493" s="257">
        <f t="shared" si="141"/>
        <v>0</v>
      </c>
    </row>
    <row r="494" spans="1:44" x14ac:dyDescent="0.3">
      <c r="A494" s="287">
        <v>481</v>
      </c>
      <c r="B494" s="150"/>
      <c r="C494" s="152"/>
      <c r="D494" s="159"/>
      <c r="E494" s="337"/>
      <c r="F494" s="343" t="str">
        <f>IF(E494="","",LOOKUP(E494,'Work Programme'!$A$8:$A$207,'Work Programme'!$B$8:$B$207))</f>
        <v/>
      </c>
      <c r="G494" s="159"/>
      <c r="H494" s="150"/>
      <c r="I494" s="150"/>
      <c r="J494" s="150"/>
      <c r="K494" s="150"/>
      <c r="L494" s="150"/>
      <c r="M494" s="150"/>
      <c r="N494" s="430"/>
      <c r="O494" s="431"/>
      <c r="P494" s="431"/>
      <c r="Q494" s="160"/>
      <c r="R494" s="160"/>
      <c r="S494" s="160"/>
      <c r="T494" s="255" t="str">
        <f t="shared" si="126"/>
        <v/>
      </c>
      <c r="U494" s="152"/>
      <c r="V494" s="154"/>
      <c r="W494" s="254" t="str">
        <f>IF(V494="","",VLOOKUP(V494,'Overview - Financial Statement'!$A$46:$B$60,2,FALSE))</f>
        <v/>
      </c>
      <c r="X494" s="255" t="str">
        <f t="shared" si="127"/>
        <v/>
      </c>
      <c r="Y494" s="153"/>
      <c r="Z494" s="238">
        <f t="shared" si="128"/>
        <v>0</v>
      </c>
      <c r="AA494" s="193" t="s">
        <v>44</v>
      </c>
      <c r="AB494" s="173"/>
      <c r="AC494" s="193" t="str">
        <f t="shared" si="129"/>
        <v/>
      </c>
      <c r="AD494" s="187" t="str">
        <f t="shared" si="130"/>
        <v/>
      </c>
      <c r="AE494" s="187" t="str">
        <f>IF(S494&gt;0,(VLOOKUP(N494,ISO!$B$4:$D$43,3,FALSE)),"")</f>
        <v/>
      </c>
      <c r="AF494" s="187" t="str">
        <f t="shared" si="131"/>
        <v/>
      </c>
      <c r="AG494" s="187" t="str">
        <f>IF(R494&gt;0,(VLOOKUP(N494,ISO!$B$4:$D$43,2,FALSE)),"")</f>
        <v/>
      </c>
      <c r="AH494" s="193" t="str">
        <f t="shared" si="132"/>
        <v/>
      </c>
      <c r="AI494" s="397" t="str">
        <f t="shared" si="133"/>
        <v/>
      </c>
      <c r="AJ494" s="257" t="str">
        <f t="shared" si="134"/>
        <v/>
      </c>
      <c r="AK494" s="257" t="str">
        <f t="shared" si="135"/>
        <v/>
      </c>
      <c r="AL494" s="193" t="str">
        <f t="shared" si="136"/>
        <v>CHECK DATES</v>
      </c>
      <c r="AM494" s="257" t="str">
        <f t="shared" si="137"/>
        <v/>
      </c>
      <c r="AN494" s="288">
        <f t="shared" si="138"/>
        <v>0</v>
      </c>
      <c r="AO494" s="286">
        <v>0</v>
      </c>
      <c r="AP494" s="257">
        <f t="shared" si="139"/>
        <v>0</v>
      </c>
      <c r="AQ494" s="257" t="str">
        <f t="shared" si="140"/>
        <v/>
      </c>
      <c r="AR494" s="257">
        <f t="shared" si="141"/>
        <v>0</v>
      </c>
    </row>
    <row r="495" spans="1:44" x14ac:dyDescent="0.3">
      <c r="A495" s="287">
        <v>482</v>
      </c>
      <c r="B495" s="150"/>
      <c r="C495" s="152"/>
      <c r="D495" s="159"/>
      <c r="E495" s="337"/>
      <c r="F495" s="343" t="str">
        <f>IF(E495="","",LOOKUP(E495,'Work Programme'!$A$8:$A$207,'Work Programme'!$B$8:$B$207))</f>
        <v/>
      </c>
      <c r="G495" s="159"/>
      <c r="H495" s="150"/>
      <c r="I495" s="150"/>
      <c r="J495" s="150"/>
      <c r="K495" s="150"/>
      <c r="L495" s="150"/>
      <c r="M495" s="150"/>
      <c r="N495" s="430"/>
      <c r="O495" s="431"/>
      <c r="P495" s="431"/>
      <c r="Q495" s="160"/>
      <c r="R495" s="160"/>
      <c r="S495" s="160"/>
      <c r="T495" s="255" t="str">
        <f t="shared" si="126"/>
        <v/>
      </c>
      <c r="U495" s="152"/>
      <c r="V495" s="154"/>
      <c r="W495" s="254" t="str">
        <f>IF(V495="","",VLOOKUP(V495,'Overview - Financial Statement'!$A$46:$B$60,2,FALSE))</f>
        <v/>
      </c>
      <c r="X495" s="255" t="str">
        <f t="shared" si="127"/>
        <v/>
      </c>
      <c r="Y495" s="153"/>
      <c r="Z495" s="238">
        <f t="shared" si="128"/>
        <v>0</v>
      </c>
      <c r="AA495" s="193" t="s">
        <v>44</v>
      </c>
      <c r="AB495" s="173"/>
      <c r="AC495" s="193" t="str">
        <f t="shared" si="129"/>
        <v/>
      </c>
      <c r="AD495" s="187" t="str">
        <f t="shared" si="130"/>
        <v/>
      </c>
      <c r="AE495" s="187" t="str">
        <f>IF(S495&gt;0,(VLOOKUP(N495,ISO!$B$4:$D$43,3,FALSE)),"")</f>
        <v/>
      </c>
      <c r="AF495" s="187" t="str">
        <f t="shared" si="131"/>
        <v/>
      </c>
      <c r="AG495" s="187" t="str">
        <f>IF(R495&gt;0,(VLOOKUP(N495,ISO!$B$4:$D$43,2,FALSE)),"")</f>
        <v/>
      </c>
      <c r="AH495" s="193" t="str">
        <f t="shared" si="132"/>
        <v/>
      </c>
      <c r="AI495" s="397" t="str">
        <f t="shared" si="133"/>
        <v/>
      </c>
      <c r="AJ495" s="257" t="str">
        <f t="shared" si="134"/>
        <v/>
      </c>
      <c r="AK495" s="257" t="str">
        <f t="shared" si="135"/>
        <v/>
      </c>
      <c r="AL495" s="193" t="str">
        <f t="shared" si="136"/>
        <v>CHECK DATES</v>
      </c>
      <c r="AM495" s="257" t="str">
        <f t="shared" si="137"/>
        <v/>
      </c>
      <c r="AN495" s="288">
        <f t="shared" si="138"/>
        <v>0</v>
      </c>
      <c r="AO495" s="286">
        <v>0</v>
      </c>
      <c r="AP495" s="257">
        <f t="shared" si="139"/>
        <v>0</v>
      </c>
      <c r="AQ495" s="257" t="str">
        <f t="shared" si="140"/>
        <v/>
      </c>
      <c r="AR495" s="257">
        <f t="shared" si="141"/>
        <v>0</v>
      </c>
    </row>
    <row r="496" spans="1:44" x14ac:dyDescent="0.3">
      <c r="A496" s="287">
        <v>483</v>
      </c>
      <c r="B496" s="150"/>
      <c r="C496" s="152"/>
      <c r="D496" s="159"/>
      <c r="E496" s="337"/>
      <c r="F496" s="343" t="str">
        <f>IF(E496="","",LOOKUP(E496,'Work Programme'!$A$8:$A$207,'Work Programme'!$B$8:$B$207))</f>
        <v/>
      </c>
      <c r="G496" s="159"/>
      <c r="H496" s="150"/>
      <c r="I496" s="150"/>
      <c r="J496" s="150"/>
      <c r="K496" s="150"/>
      <c r="L496" s="150"/>
      <c r="M496" s="150"/>
      <c r="N496" s="430"/>
      <c r="O496" s="431"/>
      <c r="P496" s="431"/>
      <c r="Q496" s="160"/>
      <c r="R496" s="160"/>
      <c r="S496" s="160"/>
      <c r="T496" s="255" t="str">
        <f t="shared" si="126"/>
        <v/>
      </c>
      <c r="U496" s="152"/>
      <c r="V496" s="154"/>
      <c r="W496" s="254" t="str">
        <f>IF(V496="","",VLOOKUP(V496,'Overview - Financial Statement'!$A$46:$B$60,2,FALSE))</f>
        <v/>
      </c>
      <c r="X496" s="255" t="str">
        <f t="shared" si="127"/>
        <v/>
      </c>
      <c r="Y496" s="153"/>
      <c r="Z496" s="238">
        <f t="shared" si="128"/>
        <v>0</v>
      </c>
      <c r="AA496" s="193" t="s">
        <v>44</v>
      </c>
      <c r="AB496" s="173"/>
      <c r="AC496" s="193" t="str">
        <f t="shared" si="129"/>
        <v/>
      </c>
      <c r="AD496" s="187" t="str">
        <f t="shared" si="130"/>
        <v/>
      </c>
      <c r="AE496" s="187" t="str">
        <f>IF(S496&gt;0,(VLOOKUP(N496,ISO!$B$4:$D$43,3,FALSE)),"")</f>
        <v/>
      </c>
      <c r="AF496" s="187" t="str">
        <f t="shared" si="131"/>
        <v/>
      </c>
      <c r="AG496" s="187" t="str">
        <f>IF(R496&gt;0,(VLOOKUP(N496,ISO!$B$4:$D$43,2,FALSE)),"")</f>
        <v/>
      </c>
      <c r="AH496" s="193" t="str">
        <f t="shared" si="132"/>
        <v/>
      </c>
      <c r="AI496" s="397" t="str">
        <f t="shared" si="133"/>
        <v/>
      </c>
      <c r="AJ496" s="257" t="str">
        <f t="shared" si="134"/>
        <v/>
      </c>
      <c r="AK496" s="257" t="str">
        <f t="shared" si="135"/>
        <v/>
      </c>
      <c r="AL496" s="193" t="str">
        <f t="shared" si="136"/>
        <v>CHECK DATES</v>
      </c>
      <c r="AM496" s="257" t="str">
        <f t="shared" si="137"/>
        <v/>
      </c>
      <c r="AN496" s="288">
        <f t="shared" si="138"/>
        <v>0</v>
      </c>
      <c r="AO496" s="286">
        <v>0</v>
      </c>
      <c r="AP496" s="257">
        <f t="shared" si="139"/>
        <v>0</v>
      </c>
      <c r="AQ496" s="257" t="str">
        <f t="shared" si="140"/>
        <v/>
      </c>
      <c r="AR496" s="257">
        <f t="shared" si="141"/>
        <v>0</v>
      </c>
    </row>
    <row r="497" spans="1:44" x14ac:dyDescent="0.3">
      <c r="A497" s="287">
        <v>484</v>
      </c>
      <c r="B497" s="150"/>
      <c r="C497" s="152"/>
      <c r="D497" s="159"/>
      <c r="E497" s="337"/>
      <c r="F497" s="343" t="str">
        <f>IF(E497="","",LOOKUP(E497,'Work Programme'!$A$8:$A$207,'Work Programme'!$B$8:$B$207))</f>
        <v/>
      </c>
      <c r="G497" s="159"/>
      <c r="H497" s="150"/>
      <c r="I497" s="150"/>
      <c r="J497" s="150"/>
      <c r="K497" s="150"/>
      <c r="L497" s="150"/>
      <c r="M497" s="150"/>
      <c r="N497" s="430"/>
      <c r="O497" s="431"/>
      <c r="P497" s="431"/>
      <c r="Q497" s="160"/>
      <c r="R497" s="160"/>
      <c r="S497" s="160"/>
      <c r="T497" s="255" t="str">
        <f t="shared" si="126"/>
        <v/>
      </c>
      <c r="U497" s="152"/>
      <c r="V497" s="154"/>
      <c r="W497" s="254" t="str">
        <f>IF(V497="","",VLOOKUP(V497,'Overview - Financial Statement'!$A$46:$B$60,2,FALSE))</f>
        <v/>
      </c>
      <c r="X497" s="255" t="str">
        <f t="shared" si="127"/>
        <v/>
      </c>
      <c r="Y497" s="153"/>
      <c r="Z497" s="238">
        <f t="shared" si="128"/>
        <v>0</v>
      </c>
      <c r="AA497" s="193" t="s">
        <v>44</v>
      </c>
      <c r="AB497" s="173"/>
      <c r="AC497" s="193" t="str">
        <f t="shared" si="129"/>
        <v/>
      </c>
      <c r="AD497" s="187" t="str">
        <f t="shared" si="130"/>
        <v/>
      </c>
      <c r="AE497" s="187" t="str">
        <f>IF(S497&gt;0,(VLOOKUP(N497,ISO!$B$4:$D$43,3,FALSE)),"")</f>
        <v/>
      </c>
      <c r="AF497" s="187" t="str">
        <f t="shared" si="131"/>
        <v/>
      </c>
      <c r="AG497" s="187" t="str">
        <f>IF(R497&gt;0,(VLOOKUP(N497,ISO!$B$4:$D$43,2,FALSE)),"")</f>
        <v/>
      </c>
      <c r="AH497" s="193" t="str">
        <f t="shared" si="132"/>
        <v/>
      </c>
      <c r="AI497" s="397" t="str">
        <f t="shared" si="133"/>
        <v/>
      </c>
      <c r="AJ497" s="257" t="str">
        <f t="shared" si="134"/>
        <v/>
      </c>
      <c r="AK497" s="257" t="str">
        <f t="shared" si="135"/>
        <v/>
      </c>
      <c r="AL497" s="193" t="str">
        <f t="shared" si="136"/>
        <v>CHECK DATES</v>
      </c>
      <c r="AM497" s="257" t="str">
        <f t="shared" si="137"/>
        <v/>
      </c>
      <c r="AN497" s="288">
        <f t="shared" si="138"/>
        <v>0</v>
      </c>
      <c r="AO497" s="286">
        <v>0</v>
      </c>
      <c r="AP497" s="257">
        <f t="shared" si="139"/>
        <v>0</v>
      </c>
      <c r="AQ497" s="257" t="str">
        <f t="shared" si="140"/>
        <v/>
      </c>
      <c r="AR497" s="257">
        <f t="shared" si="141"/>
        <v>0</v>
      </c>
    </row>
    <row r="498" spans="1:44" x14ac:dyDescent="0.3">
      <c r="A498" s="287">
        <v>485</v>
      </c>
      <c r="B498" s="150"/>
      <c r="C498" s="152"/>
      <c r="D498" s="159"/>
      <c r="E498" s="337"/>
      <c r="F498" s="343" t="str">
        <f>IF(E498="","",LOOKUP(E498,'Work Programme'!$A$8:$A$207,'Work Programme'!$B$8:$B$207))</f>
        <v/>
      </c>
      <c r="G498" s="159"/>
      <c r="H498" s="150"/>
      <c r="I498" s="150"/>
      <c r="J498" s="150"/>
      <c r="K498" s="150"/>
      <c r="L498" s="150"/>
      <c r="M498" s="150"/>
      <c r="N498" s="430"/>
      <c r="O498" s="431"/>
      <c r="P498" s="431"/>
      <c r="Q498" s="160"/>
      <c r="R498" s="160"/>
      <c r="S498" s="160"/>
      <c r="T498" s="255" t="str">
        <f t="shared" si="126"/>
        <v/>
      </c>
      <c r="U498" s="152"/>
      <c r="V498" s="154"/>
      <c r="W498" s="254" t="str">
        <f>IF(V498="","",VLOOKUP(V498,'Overview - Financial Statement'!$A$46:$B$60,2,FALSE))</f>
        <v/>
      </c>
      <c r="X498" s="255" t="str">
        <f t="shared" si="127"/>
        <v/>
      </c>
      <c r="Y498" s="153"/>
      <c r="Z498" s="238">
        <f t="shared" si="128"/>
        <v>0</v>
      </c>
      <c r="AA498" s="193" t="s">
        <v>44</v>
      </c>
      <c r="AB498" s="173"/>
      <c r="AC498" s="193" t="str">
        <f t="shared" si="129"/>
        <v/>
      </c>
      <c r="AD498" s="187" t="str">
        <f t="shared" si="130"/>
        <v/>
      </c>
      <c r="AE498" s="187" t="str">
        <f>IF(S498&gt;0,(VLOOKUP(N498,ISO!$B$4:$D$43,3,FALSE)),"")</f>
        <v/>
      </c>
      <c r="AF498" s="187" t="str">
        <f t="shared" si="131"/>
        <v/>
      </c>
      <c r="AG498" s="187" t="str">
        <f>IF(R498&gt;0,(VLOOKUP(N498,ISO!$B$4:$D$43,2,FALSE)),"")</f>
        <v/>
      </c>
      <c r="AH498" s="193" t="str">
        <f t="shared" si="132"/>
        <v/>
      </c>
      <c r="AI498" s="397" t="str">
        <f t="shared" si="133"/>
        <v/>
      </c>
      <c r="AJ498" s="257" t="str">
        <f t="shared" si="134"/>
        <v/>
      </c>
      <c r="AK498" s="257" t="str">
        <f t="shared" si="135"/>
        <v/>
      </c>
      <c r="AL498" s="193" t="str">
        <f t="shared" si="136"/>
        <v>CHECK DATES</v>
      </c>
      <c r="AM498" s="257" t="str">
        <f t="shared" si="137"/>
        <v/>
      </c>
      <c r="AN498" s="288">
        <f t="shared" si="138"/>
        <v>0</v>
      </c>
      <c r="AO498" s="286">
        <v>0</v>
      </c>
      <c r="AP498" s="257">
        <f t="shared" si="139"/>
        <v>0</v>
      </c>
      <c r="AQ498" s="257" t="str">
        <f t="shared" si="140"/>
        <v/>
      </c>
      <c r="AR498" s="257">
        <f t="shared" si="141"/>
        <v>0</v>
      </c>
    </row>
    <row r="499" spans="1:44" x14ac:dyDescent="0.3">
      <c r="A499" s="287">
        <v>486</v>
      </c>
      <c r="B499" s="150"/>
      <c r="C499" s="152"/>
      <c r="D499" s="159"/>
      <c r="E499" s="337"/>
      <c r="F499" s="343" t="str">
        <f>IF(E499="","",LOOKUP(E499,'Work Programme'!$A$8:$A$207,'Work Programme'!$B$8:$B$207))</f>
        <v/>
      </c>
      <c r="G499" s="159"/>
      <c r="H499" s="150"/>
      <c r="I499" s="150"/>
      <c r="J499" s="150"/>
      <c r="K499" s="150"/>
      <c r="L499" s="150"/>
      <c r="M499" s="150"/>
      <c r="N499" s="430"/>
      <c r="O499" s="431"/>
      <c r="P499" s="431"/>
      <c r="Q499" s="160"/>
      <c r="R499" s="160"/>
      <c r="S499" s="160"/>
      <c r="T499" s="255" t="str">
        <f t="shared" si="126"/>
        <v/>
      </c>
      <c r="U499" s="152"/>
      <c r="V499" s="154"/>
      <c r="W499" s="254" t="str">
        <f>IF(V499="","",VLOOKUP(V499,'Overview - Financial Statement'!$A$46:$B$60,2,FALSE))</f>
        <v/>
      </c>
      <c r="X499" s="255" t="str">
        <f t="shared" si="127"/>
        <v/>
      </c>
      <c r="Y499" s="153"/>
      <c r="Z499" s="238">
        <f t="shared" si="128"/>
        <v>0</v>
      </c>
      <c r="AA499" s="193" t="s">
        <v>44</v>
      </c>
      <c r="AB499" s="173"/>
      <c r="AC499" s="193" t="str">
        <f t="shared" si="129"/>
        <v/>
      </c>
      <c r="AD499" s="187" t="str">
        <f t="shared" si="130"/>
        <v/>
      </c>
      <c r="AE499" s="187" t="str">
        <f>IF(S499&gt;0,(VLOOKUP(N499,ISO!$B$4:$D$43,3,FALSE)),"")</f>
        <v/>
      </c>
      <c r="AF499" s="187" t="str">
        <f t="shared" si="131"/>
        <v/>
      </c>
      <c r="AG499" s="187" t="str">
        <f>IF(R499&gt;0,(VLOOKUP(N499,ISO!$B$4:$D$43,2,FALSE)),"")</f>
        <v/>
      </c>
      <c r="AH499" s="193" t="str">
        <f t="shared" si="132"/>
        <v/>
      </c>
      <c r="AI499" s="397" t="str">
        <f t="shared" si="133"/>
        <v/>
      </c>
      <c r="AJ499" s="257" t="str">
        <f t="shared" si="134"/>
        <v/>
      </c>
      <c r="AK499" s="257" t="str">
        <f t="shared" si="135"/>
        <v/>
      </c>
      <c r="AL499" s="193" t="str">
        <f t="shared" si="136"/>
        <v>CHECK DATES</v>
      </c>
      <c r="AM499" s="257" t="str">
        <f t="shared" si="137"/>
        <v/>
      </c>
      <c r="AN499" s="288">
        <f t="shared" si="138"/>
        <v>0</v>
      </c>
      <c r="AO499" s="286">
        <v>0</v>
      </c>
      <c r="AP499" s="257">
        <f t="shared" si="139"/>
        <v>0</v>
      </c>
      <c r="AQ499" s="257" t="str">
        <f t="shared" si="140"/>
        <v/>
      </c>
      <c r="AR499" s="257">
        <f t="shared" si="141"/>
        <v>0</v>
      </c>
    </row>
    <row r="500" spans="1:44" x14ac:dyDescent="0.3">
      <c r="A500" s="287">
        <v>487</v>
      </c>
      <c r="B500" s="150"/>
      <c r="C500" s="152"/>
      <c r="D500" s="159"/>
      <c r="E500" s="337"/>
      <c r="F500" s="343" t="str">
        <f>IF(E500="","",LOOKUP(E500,'Work Programme'!$A$8:$A$207,'Work Programme'!$B$8:$B$207))</f>
        <v/>
      </c>
      <c r="G500" s="159"/>
      <c r="H500" s="150"/>
      <c r="I500" s="150"/>
      <c r="J500" s="150"/>
      <c r="K500" s="150"/>
      <c r="L500" s="150"/>
      <c r="M500" s="150"/>
      <c r="N500" s="430"/>
      <c r="O500" s="431"/>
      <c r="P500" s="431"/>
      <c r="Q500" s="160"/>
      <c r="R500" s="160"/>
      <c r="S500" s="160"/>
      <c r="T500" s="255" t="str">
        <f t="shared" si="126"/>
        <v/>
      </c>
      <c r="U500" s="152"/>
      <c r="V500" s="154"/>
      <c r="W500" s="254" t="str">
        <f>IF(V500="","",VLOOKUP(V500,'Overview - Financial Statement'!$A$46:$B$60,2,FALSE))</f>
        <v/>
      </c>
      <c r="X500" s="255" t="str">
        <f t="shared" si="127"/>
        <v/>
      </c>
      <c r="Y500" s="153"/>
      <c r="Z500" s="238">
        <f t="shared" si="128"/>
        <v>0</v>
      </c>
      <c r="AA500" s="193" t="s">
        <v>44</v>
      </c>
      <c r="AB500" s="173"/>
      <c r="AC500" s="193" t="str">
        <f t="shared" si="129"/>
        <v/>
      </c>
      <c r="AD500" s="187" t="str">
        <f t="shared" si="130"/>
        <v/>
      </c>
      <c r="AE500" s="187" t="str">
        <f>IF(S500&gt;0,(VLOOKUP(N500,ISO!$B$4:$D$43,3,FALSE)),"")</f>
        <v/>
      </c>
      <c r="AF500" s="187" t="str">
        <f t="shared" si="131"/>
        <v/>
      </c>
      <c r="AG500" s="187" t="str">
        <f>IF(R500&gt;0,(VLOOKUP(N500,ISO!$B$4:$D$43,2,FALSE)),"")</f>
        <v/>
      </c>
      <c r="AH500" s="193" t="str">
        <f t="shared" si="132"/>
        <v/>
      </c>
      <c r="AI500" s="397" t="str">
        <f t="shared" si="133"/>
        <v/>
      </c>
      <c r="AJ500" s="257" t="str">
        <f t="shared" si="134"/>
        <v/>
      </c>
      <c r="AK500" s="257" t="str">
        <f t="shared" si="135"/>
        <v/>
      </c>
      <c r="AL500" s="193" t="str">
        <f t="shared" si="136"/>
        <v>CHECK DATES</v>
      </c>
      <c r="AM500" s="257" t="str">
        <f t="shared" si="137"/>
        <v/>
      </c>
      <c r="AN500" s="288">
        <f t="shared" si="138"/>
        <v>0</v>
      </c>
      <c r="AO500" s="286">
        <v>0</v>
      </c>
      <c r="AP500" s="257">
        <f t="shared" si="139"/>
        <v>0</v>
      </c>
      <c r="AQ500" s="257" t="str">
        <f t="shared" si="140"/>
        <v/>
      </c>
      <c r="AR500" s="257">
        <f t="shared" si="141"/>
        <v>0</v>
      </c>
    </row>
    <row r="501" spans="1:44" x14ac:dyDescent="0.3">
      <c r="A501" s="287">
        <v>488</v>
      </c>
      <c r="B501" s="150"/>
      <c r="C501" s="152"/>
      <c r="D501" s="159"/>
      <c r="E501" s="337"/>
      <c r="F501" s="343" t="str">
        <f>IF(E501="","",LOOKUP(E501,'Work Programme'!$A$8:$A$207,'Work Programme'!$B$8:$B$207))</f>
        <v/>
      </c>
      <c r="G501" s="159"/>
      <c r="H501" s="150"/>
      <c r="I501" s="150"/>
      <c r="J501" s="150"/>
      <c r="K501" s="150"/>
      <c r="L501" s="150"/>
      <c r="M501" s="150"/>
      <c r="N501" s="430"/>
      <c r="O501" s="431"/>
      <c r="P501" s="431"/>
      <c r="Q501" s="160"/>
      <c r="R501" s="160"/>
      <c r="S501" s="160"/>
      <c r="T501" s="255" t="str">
        <f t="shared" si="126"/>
        <v/>
      </c>
      <c r="U501" s="152"/>
      <c r="V501" s="154"/>
      <c r="W501" s="254" t="str">
        <f>IF(V501="","",VLOOKUP(V501,'Overview - Financial Statement'!$A$46:$B$60,2,FALSE))</f>
        <v/>
      </c>
      <c r="X501" s="255" t="str">
        <f t="shared" si="127"/>
        <v/>
      </c>
      <c r="Y501" s="153"/>
      <c r="Z501" s="238">
        <f t="shared" si="128"/>
        <v>0</v>
      </c>
      <c r="AA501" s="193" t="s">
        <v>44</v>
      </c>
      <c r="AB501" s="173"/>
      <c r="AC501" s="193" t="str">
        <f t="shared" si="129"/>
        <v/>
      </c>
      <c r="AD501" s="187" t="str">
        <f t="shared" si="130"/>
        <v/>
      </c>
      <c r="AE501" s="187" t="str">
        <f>IF(S501&gt;0,(VLOOKUP(N501,ISO!$B$4:$D$43,3,FALSE)),"")</f>
        <v/>
      </c>
      <c r="AF501" s="187" t="str">
        <f t="shared" si="131"/>
        <v/>
      </c>
      <c r="AG501" s="187" t="str">
        <f>IF(R501&gt;0,(VLOOKUP(N501,ISO!$B$4:$D$43,2,FALSE)),"")</f>
        <v/>
      </c>
      <c r="AH501" s="193" t="str">
        <f t="shared" si="132"/>
        <v/>
      </c>
      <c r="AI501" s="397" t="str">
        <f t="shared" si="133"/>
        <v/>
      </c>
      <c r="AJ501" s="257" t="str">
        <f t="shared" si="134"/>
        <v/>
      </c>
      <c r="AK501" s="257" t="str">
        <f t="shared" si="135"/>
        <v/>
      </c>
      <c r="AL501" s="193" t="str">
        <f t="shared" si="136"/>
        <v>CHECK DATES</v>
      </c>
      <c r="AM501" s="257" t="str">
        <f t="shared" si="137"/>
        <v/>
      </c>
      <c r="AN501" s="288">
        <f t="shared" si="138"/>
        <v>0</v>
      </c>
      <c r="AO501" s="286">
        <v>0</v>
      </c>
      <c r="AP501" s="257">
        <f t="shared" si="139"/>
        <v>0</v>
      </c>
      <c r="AQ501" s="257" t="str">
        <f t="shared" si="140"/>
        <v/>
      </c>
      <c r="AR501" s="257">
        <f t="shared" si="141"/>
        <v>0</v>
      </c>
    </row>
    <row r="502" spans="1:44" x14ac:dyDescent="0.3">
      <c r="A502" s="287">
        <v>489</v>
      </c>
      <c r="B502" s="150"/>
      <c r="C502" s="152"/>
      <c r="D502" s="159"/>
      <c r="E502" s="337"/>
      <c r="F502" s="343" t="str">
        <f>IF(E502="","",LOOKUP(E502,'Work Programme'!$A$8:$A$207,'Work Programme'!$B$8:$B$207))</f>
        <v/>
      </c>
      <c r="G502" s="159"/>
      <c r="H502" s="150"/>
      <c r="I502" s="150"/>
      <c r="J502" s="150"/>
      <c r="K502" s="150"/>
      <c r="L502" s="150"/>
      <c r="M502" s="150"/>
      <c r="N502" s="430"/>
      <c r="O502" s="431"/>
      <c r="P502" s="431"/>
      <c r="Q502" s="160"/>
      <c r="R502" s="160"/>
      <c r="S502" s="160"/>
      <c r="T502" s="255" t="str">
        <f t="shared" si="126"/>
        <v/>
      </c>
      <c r="U502" s="152"/>
      <c r="V502" s="154"/>
      <c r="W502" s="254" t="str">
        <f>IF(V502="","",VLOOKUP(V502,'Overview - Financial Statement'!$A$46:$B$60,2,FALSE))</f>
        <v/>
      </c>
      <c r="X502" s="255" t="str">
        <f t="shared" si="127"/>
        <v/>
      </c>
      <c r="Y502" s="153"/>
      <c r="Z502" s="238">
        <f t="shared" si="128"/>
        <v>0</v>
      </c>
      <c r="AA502" s="193" t="s">
        <v>44</v>
      </c>
      <c r="AB502" s="173"/>
      <c r="AC502" s="193" t="str">
        <f t="shared" si="129"/>
        <v/>
      </c>
      <c r="AD502" s="187" t="str">
        <f t="shared" si="130"/>
        <v/>
      </c>
      <c r="AE502" s="187" t="str">
        <f>IF(S502&gt;0,(VLOOKUP(N502,ISO!$B$4:$D$43,3,FALSE)),"")</f>
        <v/>
      </c>
      <c r="AF502" s="187" t="str">
        <f t="shared" si="131"/>
        <v/>
      </c>
      <c r="AG502" s="187" t="str">
        <f>IF(R502&gt;0,(VLOOKUP(N502,ISO!$B$4:$D$43,2,FALSE)),"")</f>
        <v/>
      </c>
      <c r="AH502" s="193" t="str">
        <f t="shared" si="132"/>
        <v/>
      </c>
      <c r="AI502" s="397" t="str">
        <f t="shared" si="133"/>
        <v/>
      </c>
      <c r="AJ502" s="257" t="str">
        <f t="shared" si="134"/>
        <v/>
      </c>
      <c r="AK502" s="257" t="str">
        <f t="shared" si="135"/>
        <v/>
      </c>
      <c r="AL502" s="193" t="str">
        <f t="shared" si="136"/>
        <v>CHECK DATES</v>
      </c>
      <c r="AM502" s="257" t="str">
        <f t="shared" si="137"/>
        <v/>
      </c>
      <c r="AN502" s="288">
        <f t="shared" si="138"/>
        <v>0</v>
      </c>
      <c r="AO502" s="286">
        <v>0</v>
      </c>
      <c r="AP502" s="257">
        <f t="shared" si="139"/>
        <v>0</v>
      </c>
      <c r="AQ502" s="257" t="str">
        <f t="shared" si="140"/>
        <v/>
      </c>
      <c r="AR502" s="257">
        <f t="shared" si="141"/>
        <v>0</v>
      </c>
    </row>
    <row r="503" spans="1:44" x14ac:dyDescent="0.3">
      <c r="A503" s="287">
        <v>490</v>
      </c>
      <c r="B503" s="150"/>
      <c r="C503" s="152"/>
      <c r="D503" s="159"/>
      <c r="E503" s="337"/>
      <c r="F503" s="343" t="str">
        <f>IF(E503="","",LOOKUP(E503,'Work Programme'!$A$8:$A$207,'Work Programme'!$B$8:$B$207))</f>
        <v/>
      </c>
      <c r="G503" s="159"/>
      <c r="H503" s="150"/>
      <c r="I503" s="150"/>
      <c r="J503" s="150"/>
      <c r="K503" s="150"/>
      <c r="L503" s="150"/>
      <c r="M503" s="150"/>
      <c r="N503" s="430"/>
      <c r="O503" s="431"/>
      <c r="P503" s="431"/>
      <c r="Q503" s="160"/>
      <c r="R503" s="160"/>
      <c r="S503" s="160"/>
      <c r="T503" s="255" t="str">
        <f t="shared" si="126"/>
        <v/>
      </c>
      <c r="U503" s="152"/>
      <c r="V503" s="154"/>
      <c r="W503" s="254" t="str">
        <f>IF(V503="","",VLOOKUP(V503,'Overview - Financial Statement'!$A$46:$B$60,2,FALSE))</f>
        <v/>
      </c>
      <c r="X503" s="255" t="str">
        <f t="shared" si="127"/>
        <v/>
      </c>
      <c r="Y503" s="153"/>
      <c r="Z503" s="238">
        <f t="shared" si="128"/>
        <v>0</v>
      </c>
      <c r="AA503" s="193" t="s">
        <v>44</v>
      </c>
      <c r="AB503" s="173"/>
      <c r="AC503" s="193" t="str">
        <f t="shared" si="129"/>
        <v/>
      </c>
      <c r="AD503" s="187" t="str">
        <f t="shared" si="130"/>
        <v/>
      </c>
      <c r="AE503" s="187" t="str">
        <f>IF(S503&gt;0,(VLOOKUP(N503,ISO!$B$4:$D$43,3,FALSE)),"")</f>
        <v/>
      </c>
      <c r="AF503" s="187" t="str">
        <f t="shared" si="131"/>
        <v/>
      </c>
      <c r="AG503" s="187" t="str">
        <f>IF(R503&gt;0,(VLOOKUP(N503,ISO!$B$4:$D$43,2,FALSE)),"")</f>
        <v/>
      </c>
      <c r="AH503" s="193" t="str">
        <f t="shared" si="132"/>
        <v/>
      </c>
      <c r="AI503" s="397" t="str">
        <f t="shared" si="133"/>
        <v/>
      </c>
      <c r="AJ503" s="257" t="str">
        <f t="shared" si="134"/>
        <v/>
      </c>
      <c r="AK503" s="257" t="str">
        <f t="shared" si="135"/>
        <v/>
      </c>
      <c r="AL503" s="193" t="str">
        <f t="shared" si="136"/>
        <v>CHECK DATES</v>
      </c>
      <c r="AM503" s="257" t="str">
        <f t="shared" si="137"/>
        <v/>
      </c>
      <c r="AN503" s="288">
        <f t="shared" si="138"/>
        <v>0</v>
      </c>
      <c r="AO503" s="286">
        <v>0</v>
      </c>
      <c r="AP503" s="257">
        <f t="shared" si="139"/>
        <v>0</v>
      </c>
      <c r="AQ503" s="257" t="str">
        <f t="shared" si="140"/>
        <v/>
      </c>
      <c r="AR503" s="257">
        <f t="shared" si="141"/>
        <v>0</v>
      </c>
    </row>
    <row r="504" spans="1:44" x14ac:dyDescent="0.3">
      <c r="A504" s="287">
        <v>491</v>
      </c>
      <c r="B504" s="150"/>
      <c r="C504" s="152"/>
      <c r="D504" s="159"/>
      <c r="E504" s="337"/>
      <c r="F504" s="343" t="str">
        <f>IF(E504="","",LOOKUP(E504,'Work Programme'!$A$8:$A$207,'Work Programme'!$B$8:$B$207))</f>
        <v/>
      </c>
      <c r="G504" s="159"/>
      <c r="H504" s="150"/>
      <c r="I504" s="150"/>
      <c r="J504" s="150"/>
      <c r="K504" s="150"/>
      <c r="L504" s="150"/>
      <c r="M504" s="150"/>
      <c r="N504" s="430"/>
      <c r="O504" s="431"/>
      <c r="P504" s="431"/>
      <c r="Q504" s="160"/>
      <c r="R504" s="160"/>
      <c r="S504" s="160"/>
      <c r="T504" s="255" t="str">
        <f t="shared" si="126"/>
        <v/>
      </c>
      <c r="U504" s="152"/>
      <c r="V504" s="154"/>
      <c r="W504" s="254" t="str">
        <f>IF(V504="","",VLOOKUP(V504,'Overview - Financial Statement'!$A$46:$B$60,2,FALSE))</f>
        <v/>
      </c>
      <c r="X504" s="255" t="str">
        <f t="shared" si="127"/>
        <v/>
      </c>
      <c r="Y504" s="153"/>
      <c r="Z504" s="238">
        <f t="shared" si="128"/>
        <v>0</v>
      </c>
      <c r="AA504" s="193" t="s">
        <v>44</v>
      </c>
      <c r="AB504" s="173"/>
      <c r="AC504" s="193" t="str">
        <f t="shared" si="129"/>
        <v/>
      </c>
      <c r="AD504" s="187" t="str">
        <f t="shared" si="130"/>
        <v/>
      </c>
      <c r="AE504" s="187" t="str">
        <f>IF(S504&gt;0,(VLOOKUP(N504,ISO!$B$4:$D$43,3,FALSE)),"")</f>
        <v/>
      </c>
      <c r="AF504" s="187" t="str">
        <f t="shared" si="131"/>
        <v/>
      </c>
      <c r="AG504" s="187" t="str">
        <f>IF(R504&gt;0,(VLOOKUP(N504,ISO!$B$4:$D$43,2,FALSE)),"")</f>
        <v/>
      </c>
      <c r="AH504" s="193" t="str">
        <f t="shared" si="132"/>
        <v/>
      </c>
      <c r="AI504" s="397" t="str">
        <f t="shared" si="133"/>
        <v/>
      </c>
      <c r="AJ504" s="257" t="str">
        <f t="shared" si="134"/>
        <v/>
      </c>
      <c r="AK504" s="257" t="str">
        <f t="shared" si="135"/>
        <v/>
      </c>
      <c r="AL504" s="193" t="str">
        <f t="shared" si="136"/>
        <v>CHECK DATES</v>
      </c>
      <c r="AM504" s="257" t="str">
        <f t="shared" si="137"/>
        <v/>
      </c>
      <c r="AN504" s="288">
        <f t="shared" si="138"/>
        <v>0</v>
      </c>
      <c r="AO504" s="286">
        <v>0</v>
      </c>
      <c r="AP504" s="257">
        <f t="shared" si="139"/>
        <v>0</v>
      </c>
      <c r="AQ504" s="257" t="str">
        <f t="shared" si="140"/>
        <v/>
      </c>
      <c r="AR504" s="257">
        <f t="shared" si="141"/>
        <v>0</v>
      </c>
    </row>
    <row r="505" spans="1:44" x14ac:dyDescent="0.3">
      <c r="A505" s="287">
        <v>492</v>
      </c>
      <c r="B505" s="150"/>
      <c r="C505" s="152"/>
      <c r="D505" s="159"/>
      <c r="E505" s="337"/>
      <c r="F505" s="343" t="str">
        <f>IF(E505="","",LOOKUP(E505,'Work Programme'!$A$8:$A$207,'Work Programme'!$B$8:$B$207))</f>
        <v/>
      </c>
      <c r="G505" s="159"/>
      <c r="H505" s="150"/>
      <c r="I505" s="150"/>
      <c r="J505" s="150"/>
      <c r="K505" s="150"/>
      <c r="L505" s="150"/>
      <c r="M505" s="150"/>
      <c r="N505" s="430"/>
      <c r="O505" s="431"/>
      <c r="P505" s="431"/>
      <c r="Q505" s="160"/>
      <c r="R505" s="160"/>
      <c r="S505" s="160"/>
      <c r="T505" s="255" t="str">
        <f t="shared" si="126"/>
        <v/>
      </c>
      <c r="U505" s="152"/>
      <c r="V505" s="154"/>
      <c r="W505" s="254" t="str">
        <f>IF(V505="","",VLOOKUP(V505,'Overview - Financial Statement'!$A$46:$B$60,2,FALSE))</f>
        <v/>
      </c>
      <c r="X505" s="255" t="str">
        <f t="shared" si="127"/>
        <v/>
      </c>
      <c r="Y505" s="153"/>
      <c r="Z505" s="238">
        <f t="shared" si="128"/>
        <v>0</v>
      </c>
      <c r="AA505" s="193" t="s">
        <v>44</v>
      </c>
      <c r="AB505" s="173"/>
      <c r="AC505" s="193" t="str">
        <f t="shared" si="129"/>
        <v/>
      </c>
      <c r="AD505" s="187" t="str">
        <f t="shared" si="130"/>
        <v/>
      </c>
      <c r="AE505" s="187" t="str">
        <f>IF(S505&gt;0,(VLOOKUP(N505,ISO!$B$4:$D$43,3,FALSE)),"")</f>
        <v/>
      </c>
      <c r="AF505" s="187" t="str">
        <f t="shared" si="131"/>
        <v/>
      </c>
      <c r="AG505" s="187" t="str">
        <f>IF(R505&gt;0,(VLOOKUP(N505,ISO!$B$4:$D$43,2,FALSE)),"")</f>
        <v/>
      </c>
      <c r="AH505" s="193" t="str">
        <f t="shared" si="132"/>
        <v/>
      </c>
      <c r="AI505" s="397" t="str">
        <f t="shared" si="133"/>
        <v/>
      </c>
      <c r="AJ505" s="257" t="str">
        <f t="shared" si="134"/>
        <v/>
      </c>
      <c r="AK505" s="257" t="str">
        <f t="shared" si="135"/>
        <v/>
      </c>
      <c r="AL505" s="193" t="str">
        <f t="shared" si="136"/>
        <v>CHECK DATES</v>
      </c>
      <c r="AM505" s="257" t="str">
        <f t="shared" si="137"/>
        <v/>
      </c>
      <c r="AN505" s="288">
        <f t="shared" si="138"/>
        <v>0</v>
      </c>
      <c r="AO505" s="286">
        <v>0</v>
      </c>
      <c r="AP505" s="257">
        <f t="shared" si="139"/>
        <v>0</v>
      </c>
      <c r="AQ505" s="257" t="str">
        <f t="shared" si="140"/>
        <v/>
      </c>
      <c r="AR505" s="257">
        <f t="shared" si="141"/>
        <v>0</v>
      </c>
    </row>
    <row r="506" spans="1:44" x14ac:dyDescent="0.3">
      <c r="A506" s="287">
        <v>493</v>
      </c>
      <c r="B506" s="150"/>
      <c r="C506" s="152"/>
      <c r="D506" s="159"/>
      <c r="E506" s="337"/>
      <c r="F506" s="343" t="str">
        <f>IF(E506="","",LOOKUP(E506,'Work Programme'!$A$8:$A$207,'Work Programme'!$B$8:$B$207))</f>
        <v/>
      </c>
      <c r="G506" s="159"/>
      <c r="H506" s="150"/>
      <c r="I506" s="150"/>
      <c r="J506" s="150"/>
      <c r="K506" s="150"/>
      <c r="L506" s="150"/>
      <c r="M506" s="150"/>
      <c r="N506" s="430"/>
      <c r="O506" s="431"/>
      <c r="P506" s="431"/>
      <c r="Q506" s="160"/>
      <c r="R506" s="160"/>
      <c r="S506" s="160"/>
      <c r="T506" s="255" t="str">
        <f t="shared" si="126"/>
        <v/>
      </c>
      <c r="U506" s="152"/>
      <c r="V506" s="154"/>
      <c r="W506" s="254" t="str">
        <f>IF(V506="","",VLOOKUP(V506,'Overview - Financial Statement'!$A$46:$B$60,2,FALSE))</f>
        <v/>
      </c>
      <c r="X506" s="255" t="str">
        <f t="shared" si="127"/>
        <v/>
      </c>
      <c r="Y506" s="153"/>
      <c r="Z506" s="238">
        <f t="shared" si="128"/>
        <v>0</v>
      </c>
      <c r="AA506" s="193" t="s">
        <v>44</v>
      </c>
      <c r="AB506" s="173"/>
      <c r="AC506" s="193" t="str">
        <f t="shared" si="129"/>
        <v/>
      </c>
      <c r="AD506" s="187" t="str">
        <f t="shared" si="130"/>
        <v/>
      </c>
      <c r="AE506" s="187" t="str">
        <f>IF(S506&gt;0,(VLOOKUP(N506,ISO!$B$4:$D$43,3,FALSE)),"")</f>
        <v/>
      </c>
      <c r="AF506" s="187" t="str">
        <f t="shared" si="131"/>
        <v/>
      </c>
      <c r="AG506" s="187" t="str">
        <f>IF(R506&gt;0,(VLOOKUP(N506,ISO!$B$4:$D$43,2,FALSE)),"")</f>
        <v/>
      </c>
      <c r="AH506" s="193" t="str">
        <f t="shared" si="132"/>
        <v/>
      </c>
      <c r="AI506" s="397" t="str">
        <f t="shared" si="133"/>
        <v/>
      </c>
      <c r="AJ506" s="257" t="str">
        <f t="shared" si="134"/>
        <v/>
      </c>
      <c r="AK506" s="257" t="str">
        <f t="shared" si="135"/>
        <v/>
      </c>
      <c r="AL506" s="193" t="str">
        <f t="shared" si="136"/>
        <v>CHECK DATES</v>
      </c>
      <c r="AM506" s="257" t="str">
        <f t="shared" si="137"/>
        <v/>
      </c>
      <c r="AN506" s="288">
        <f t="shared" si="138"/>
        <v>0</v>
      </c>
      <c r="AO506" s="286">
        <v>0</v>
      </c>
      <c r="AP506" s="257">
        <f t="shared" si="139"/>
        <v>0</v>
      </c>
      <c r="AQ506" s="257" t="str">
        <f t="shared" si="140"/>
        <v/>
      </c>
      <c r="AR506" s="257">
        <f t="shared" si="141"/>
        <v>0</v>
      </c>
    </row>
    <row r="507" spans="1:44" x14ac:dyDescent="0.3">
      <c r="A507" s="287">
        <v>494</v>
      </c>
      <c r="B507" s="150"/>
      <c r="C507" s="152"/>
      <c r="D507" s="159"/>
      <c r="E507" s="337"/>
      <c r="F507" s="343" t="str">
        <f>IF(E507="","",LOOKUP(E507,'Work Programme'!$A$8:$A$207,'Work Programme'!$B$8:$B$207))</f>
        <v/>
      </c>
      <c r="G507" s="159"/>
      <c r="H507" s="150"/>
      <c r="I507" s="150"/>
      <c r="J507" s="150"/>
      <c r="K507" s="150"/>
      <c r="L507" s="150"/>
      <c r="M507" s="150"/>
      <c r="N507" s="430"/>
      <c r="O507" s="431"/>
      <c r="P507" s="431"/>
      <c r="Q507" s="160"/>
      <c r="R507" s="160"/>
      <c r="S507" s="160"/>
      <c r="T507" s="255" t="str">
        <f t="shared" si="126"/>
        <v/>
      </c>
      <c r="U507" s="152"/>
      <c r="V507" s="154"/>
      <c r="W507" s="254" t="str">
        <f>IF(V507="","",VLOOKUP(V507,'Overview - Financial Statement'!$A$46:$B$60,2,FALSE))</f>
        <v/>
      </c>
      <c r="X507" s="255" t="str">
        <f t="shared" si="127"/>
        <v/>
      </c>
      <c r="Y507" s="153"/>
      <c r="Z507" s="238">
        <f t="shared" si="128"/>
        <v>0</v>
      </c>
      <c r="AA507" s="193" t="s">
        <v>44</v>
      </c>
      <c r="AB507" s="173"/>
      <c r="AC507" s="193" t="str">
        <f t="shared" si="129"/>
        <v/>
      </c>
      <c r="AD507" s="187" t="str">
        <f t="shared" si="130"/>
        <v/>
      </c>
      <c r="AE507" s="187" t="str">
        <f>IF(S507&gt;0,(VLOOKUP(N507,ISO!$B$4:$D$43,3,FALSE)),"")</f>
        <v/>
      </c>
      <c r="AF507" s="187" t="str">
        <f t="shared" si="131"/>
        <v/>
      </c>
      <c r="AG507" s="187" t="str">
        <f>IF(R507&gt;0,(VLOOKUP(N507,ISO!$B$4:$D$43,2,FALSE)),"")</f>
        <v/>
      </c>
      <c r="AH507" s="193" t="str">
        <f t="shared" si="132"/>
        <v/>
      </c>
      <c r="AI507" s="397" t="str">
        <f t="shared" si="133"/>
        <v/>
      </c>
      <c r="AJ507" s="257" t="str">
        <f t="shared" si="134"/>
        <v/>
      </c>
      <c r="AK507" s="257" t="str">
        <f t="shared" si="135"/>
        <v/>
      </c>
      <c r="AL507" s="193" t="str">
        <f t="shared" si="136"/>
        <v>CHECK DATES</v>
      </c>
      <c r="AM507" s="257" t="str">
        <f t="shared" si="137"/>
        <v/>
      </c>
      <c r="AN507" s="288">
        <f t="shared" si="138"/>
        <v>0</v>
      </c>
      <c r="AO507" s="286">
        <v>0</v>
      </c>
      <c r="AP507" s="257">
        <f t="shared" si="139"/>
        <v>0</v>
      </c>
      <c r="AQ507" s="257" t="str">
        <f t="shared" si="140"/>
        <v/>
      </c>
      <c r="AR507" s="257">
        <f t="shared" si="141"/>
        <v>0</v>
      </c>
    </row>
    <row r="508" spans="1:44" x14ac:dyDescent="0.3">
      <c r="A508" s="287">
        <v>495</v>
      </c>
      <c r="B508" s="150"/>
      <c r="C508" s="152"/>
      <c r="D508" s="159"/>
      <c r="E508" s="337"/>
      <c r="F508" s="343" t="str">
        <f>IF(E508="","",LOOKUP(E508,'Work Programme'!$A$8:$A$207,'Work Programme'!$B$8:$B$207))</f>
        <v/>
      </c>
      <c r="G508" s="159"/>
      <c r="H508" s="150"/>
      <c r="I508" s="150"/>
      <c r="J508" s="150"/>
      <c r="K508" s="150"/>
      <c r="L508" s="150"/>
      <c r="M508" s="150"/>
      <c r="N508" s="430"/>
      <c r="O508" s="431"/>
      <c r="P508" s="431"/>
      <c r="Q508" s="160"/>
      <c r="R508" s="160"/>
      <c r="S508" s="160"/>
      <c r="T508" s="255" t="str">
        <f t="shared" si="126"/>
        <v/>
      </c>
      <c r="U508" s="152"/>
      <c r="V508" s="154"/>
      <c r="W508" s="254" t="str">
        <f>IF(V508="","",VLOOKUP(V508,'Overview - Financial Statement'!$A$46:$B$60,2,FALSE))</f>
        <v/>
      </c>
      <c r="X508" s="255" t="str">
        <f t="shared" si="127"/>
        <v/>
      </c>
      <c r="Y508" s="153"/>
      <c r="Z508" s="238">
        <f t="shared" si="128"/>
        <v>0</v>
      </c>
      <c r="AA508" s="193" t="s">
        <v>44</v>
      </c>
      <c r="AB508" s="173"/>
      <c r="AC508" s="193" t="str">
        <f t="shared" si="129"/>
        <v/>
      </c>
      <c r="AD508" s="187" t="str">
        <f t="shared" si="130"/>
        <v/>
      </c>
      <c r="AE508" s="187" t="str">
        <f>IF(S508&gt;0,(VLOOKUP(N508,ISO!$B$4:$D$43,3,FALSE)),"")</f>
        <v/>
      </c>
      <c r="AF508" s="187" t="str">
        <f t="shared" si="131"/>
        <v/>
      </c>
      <c r="AG508" s="187" t="str">
        <f>IF(R508&gt;0,(VLOOKUP(N508,ISO!$B$4:$D$43,2,FALSE)),"")</f>
        <v/>
      </c>
      <c r="AH508" s="193" t="str">
        <f t="shared" si="132"/>
        <v/>
      </c>
      <c r="AI508" s="397" t="str">
        <f t="shared" si="133"/>
        <v/>
      </c>
      <c r="AJ508" s="257" t="str">
        <f t="shared" si="134"/>
        <v/>
      </c>
      <c r="AK508" s="257" t="str">
        <f t="shared" si="135"/>
        <v/>
      </c>
      <c r="AL508" s="193" t="str">
        <f t="shared" si="136"/>
        <v>CHECK DATES</v>
      </c>
      <c r="AM508" s="257" t="str">
        <f t="shared" si="137"/>
        <v/>
      </c>
      <c r="AN508" s="288">
        <f t="shared" si="138"/>
        <v>0</v>
      </c>
      <c r="AO508" s="286">
        <v>0</v>
      </c>
      <c r="AP508" s="257">
        <f t="shared" si="139"/>
        <v>0</v>
      </c>
      <c r="AQ508" s="257" t="str">
        <f t="shared" si="140"/>
        <v/>
      </c>
      <c r="AR508" s="257">
        <f t="shared" si="141"/>
        <v>0</v>
      </c>
    </row>
    <row r="509" spans="1:44" x14ac:dyDescent="0.3">
      <c r="A509" s="287">
        <v>496</v>
      </c>
      <c r="B509" s="150"/>
      <c r="C509" s="152"/>
      <c r="D509" s="159"/>
      <c r="E509" s="337"/>
      <c r="F509" s="343" t="str">
        <f>IF(E509="","",LOOKUP(E509,'Work Programme'!$A$8:$A$207,'Work Programme'!$B$8:$B$207))</f>
        <v/>
      </c>
      <c r="G509" s="159"/>
      <c r="H509" s="150"/>
      <c r="I509" s="150"/>
      <c r="J509" s="150"/>
      <c r="K509" s="150"/>
      <c r="L509" s="150"/>
      <c r="M509" s="150"/>
      <c r="N509" s="430"/>
      <c r="O509" s="431"/>
      <c r="P509" s="431"/>
      <c r="Q509" s="160"/>
      <c r="R509" s="160"/>
      <c r="S509" s="160"/>
      <c r="T509" s="255" t="str">
        <f t="shared" si="126"/>
        <v/>
      </c>
      <c r="U509" s="152"/>
      <c r="V509" s="154"/>
      <c r="W509" s="254" t="str">
        <f>IF(V509="","",VLOOKUP(V509,'Overview - Financial Statement'!$A$46:$B$60,2,FALSE))</f>
        <v/>
      </c>
      <c r="X509" s="255" t="str">
        <f t="shared" si="127"/>
        <v/>
      </c>
      <c r="Y509" s="153"/>
      <c r="Z509" s="238">
        <f t="shared" si="128"/>
        <v>0</v>
      </c>
      <c r="AA509" s="193" t="s">
        <v>44</v>
      </c>
      <c r="AB509" s="173"/>
      <c r="AC509" s="193" t="str">
        <f t="shared" si="129"/>
        <v/>
      </c>
      <c r="AD509" s="187" t="str">
        <f t="shared" si="130"/>
        <v/>
      </c>
      <c r="AE509" s="187" t="str">
        <f>IF(S509&gt;0,(VLOOKUP(N509,ISO!$B$4:$D$43,3,FALSE)),"")</f>
        <v/>
      </c>
      <c r="AF509" s="187" t="str">
        <f t="shared" si="131"/>
        <v/>
      </c>
      <c r="AG509" s="187" t="str">
        <f>IF(R509&gt;0,(VLOOKUP(N509,ISO!$B$4:$D$43,2,FALSE)),"")</f>
        <v/>
      </c>
      <c r="AH509" s="193" t="str">
        <f t="shared" si="132"/>
        <v/>
      </c>
      <c r="AI509" s="397" t="str">
        <f t="shared" si="133"/>
        <v/>
      </c>
      <c r="AJ509" s="257" t="str">
        <f t="shared" si="134"/>
        <v/>
      </c>
      <c r="AK509" s="257" t="str">
        <f t="shared" si="135"/>
        <v/>
      </c>
      <c r="AL509" s="193" t="str">
        <f t="shared" si="136"/>
        <v>CHECK DATES</v>
      </c>
      <c r="AM509" s="257" t="str">
        <f t="shared" si="137"/>
        <v/>
      </c>
      <c r="AN509" s="288">
        <f t="shared" si="138"/>
        <v>0</v>
      </c>
      <c r="AO509" s="286">
        <v>0</v>
      </c>
      <c r="AP509" s="257">
        <f t="shared" si="139"/>
        <v>0</v>
      </c>
      <c r="AQ509" s="257" t="str">
        <f t="shared" si="140"/>
        <v/>
      </c>
      <c r="AR509" s="257">
        <f t="shared" si="141"/>
        <v>0</v>
      </c>
    </row>
    <row r="510" spans="1:44" x14ac:dyDescent="0.3">
      <c r="A510" s="287">
        <v>497</v>
      </c>
      <c r="B510" s="150"/>
      <c r="C510" s="152"/>
      <c r="D510" s="159"/>
      <c r="E510" s="337"/>
      <c r="F510" s="343" t="str">
        <f>IF(E510="","",LOOKUP(E510,'Work Programme'!$A$8:$A$207,'Work Programme'!$B$8:$B$207))</f>
        <v/>
      </c>
      <c r="G510" s="159"/>
      <c r="H510" s="150"/>
      <c r="I510" s="150"/>
      <c r="J510" s="150"/>
      <c r="K510" s="150"/>
      <c r="L510" s="150"/>
      <c r="M510" s="150"/>
      <c r="N510" s="430"/>
      <c r="O510" s="431"/>
      <c r="P510" s="431"/>
      <c r="Q510" s="160"/>
      <c r="R510" s="160"/>
      <c r="S510" s="160"/>
      <c r="T510" s="255" t="str">
        <f t="shared" si="126"/>
        <v/>
      </c>
      <c r="U510" s="152"/>
      <c r="V510" s="154"/>
      <c r="W510" s="254" t="str">
        <f>IF(V510="","",VLOOKUP(V510,'Overview - Financial Statement'!$A$46:$B$60,2,FALSE))</f>
        <v/>
      </c>
      <c r="X510" s="255" t="str">
        <f t="shared" si="127"/>
        <v/>
      </c>
      <c r="Y510" s="153"/>
      <c r="Z510" s="238">
        <f t="shared" si="128"/>
        <v>0</v>
      </c>
      <c r="AA510" s="193" t="s">
        <v>44</v>
      </c>
      <c r="AB510" s="173"/>
      <c r="AC510" s="193" t="str">
        <f t="shared" si="129"/>
        <v/>
      </c>
      <c r="AD510" s="187" t="str">
        <f t="shared" si="130"/>
        <v/>
      </c>
      <c r="AE510" s="187" t="str">
        <f>IF(S510&gt;0,(VLOOKUP(N510,ISO!$B$4:$D$43,3,FALSE)),"")</f>
        <v/>
      </c>
      <c r="AF510" s="187" t="str">
        <f t="shared" si="131"/>
        <v/>
      </c>
      <c r="AG510" s="187" t="str">
        <f>IF(R510&gt;0,(VLOOKUP(N510,ISO!$B$4:$D$43,2,FALSE)),"")</f>
        <v/>
      </c>
      <c r="AH510" s="193" t="str">
        <f t="shared" si="132"/>
        <v/>
      </c>
      <c r="AI510" s="397" t="str">
        <f t="shared" si="133"/>
        <v/>
      </c>
      <c r="AJ510" s="257" t="str">
        <f t="shared" si="134"/>
        <v/>
      </c>
      <c r="AK510" s="257" t="str">
        <f t="shared" si="135"/>
        <v/>
      </c>
      <c r="AL510" s="193" t="str">
        <f t="shared" si="136"/>
        <v>CHECK DATES</v>
      </c>
      <c r="AM510" s="257" t="str">
        <f t="shared" si="137"/>
        <v/>
      </c>
      <c r="AN510" s="288">
        <f t="shared" si="138"/>
        <v>0</v>
      </c>
      <c r="AO510" s="286">
        <v>0</v>
      </c>
      <c r="AP510" s="257">
        <f t="shared" si="139"/>
        <v>0</v>
      </c>
      <c r="AQ510" s="257" t="str">
        <f t="shared" si="140"/>
        <v/>
      </c>
      <c r="AR510" s="257">
        <f t="shared" si="141"/>
        <v>0</v>
      </c>
    </row>
    <row r="511" spans="1:44" x14ac:dyDescent="0.3">
      <c r="A511" s="287">
        <v>498</v>
      </c>
      <c r="B511" s="150"/>
      <c r="C511" s="152"/>
      <c r="D511" s="159"/>
      <c r="E511" s="337"/>
      <c r="F511" s="343" t="str">
        <f>IF(E511="","",LOOKUP(E511,'Work Programme'!$A$8:$A$207,'Work Programme'!$B$8:$B$207))</f>
        <v/>
      </c>
      <c r="G511" s="159"/>
      <c r="H511" s="150"/>
      <c r="I511" s="150"/>
      <c r="J511" s="150"/>
      <c r="K511" s="150"/>
      <c r="L511" s="150"/>
      <c r="M511" s="150"/>
      <c r="N511" s="430"/>
      <c r="O511" s="431"/>
      <c r="P511" s="431"/>
      <c r="Q511" s="160"/>
      <c r="R511" s="160"/>
      <c r="S511" s="160"/>
      <c r="T511" s="255" t="str">
        <f t="shared" si="126"/>
        <v/>
      </c>
      <c r="U511" s="152"/>
      <c r="V511" s="154"/>
      <c r="W511" s="254" t="str">
        <f>IF(V511="","",VLOOKUP(V511,'Overview - Financial Statement'!$A$46:$B$60,2,FALSE))</f>
        <v/>
      </c>
      <c r="X511" s="255" t="str">
        <f t="shared" si="127"/>
        <v/>
      </c>
      <c r="Y511" s="153"/>
      <c r="Z511" s="238">
        <f t="shared" si="128"/>
        <v>0</v>
      </c>
      <c r="AA511" s="193" t="s">
        <v>44</v>
      </c>
      <c r="AB511" s="173"/>
      <c r="AC511" s="193" t="str">
        <f t="shared" si="129"/>
        <v/>
      </c>
      <c r="AD511" s="187" t="str">
        <f t="shared" si="130"/>
        <v/>
      </c>
      <c r="AE511" s="187" t="str">
        <f>IF(S511&gt;0,(VLOOKUP(N511,ISO!$B$4:$D$43,3,FALSE)),"")</f>
        <v/>
      </c>
      <c r="AF511" s="187" t="str">
        <f t="shared" si="131"/>
        <v/>
      </c>
      <c r="AG511" s="187" t="str">
        <f>IF(R511&gt;0,(VLOOKUP(N511,ISO!$B$4:$D$43,2,FALSE)),"")</f>
        <v/>
      </c>
      <c r="AH511" s="193" t="str">
        <f t="shared" si="132"/>
        <v/>
      </c>
      <c r="AI511" s="397" t="str">
        <f t="shared" si="133"/>
        <v/>
      </c>
      <c r="AJ511" s="257" t="str">
        <f t="shared" si="134"/>
        <v/>
      </c>
      <c r="AK511" s="257" t="str">
        <f t="shared" si="135"/>
        <v/>
      </c>
      <c r="AL511" s="193" t="str">
        <f t="shared" si="136"/>
        <v>CHECK DATES</v>
      </c>
      <c r="AM511" s="257" t="str">
        <f t="shared" si="137"/>
        <v/>
      </c>
      <c r="AN511" s="288">
        <f t="shared" si="138"/>
        <v>0</v>
      </c>
      <c r="AO511" s="286">
        <v>0</v>
      </c>
      <c r="AP511" s="257">
        <f t="shared" si="139"/>
        <v>0</v>
      </c>
      <c r="AQ511" s="257" t="str">
        <f t="shared" si="140"/>
        <v/>
      </c>
      <c r="AR511" s="257">
        <f t="shared" si="141"/>
        <v>0</v>
      </c>
    </row>
    <row r="512" spans="1:44" x14ac:dyDescent="0.3">
      <c r="A512" s="287">
        <v>499</v>
      </c>
      <c r="B512" s="150"/>
      <c r="C512" s="152"/>
      <c r="D512" s="159"/>
      <c r="E512" s="337"/>
      <c r="F512" s="343" t="str">
        <f>IF(E512="","",LOOKUP(E512,'Work Programme'!$A$8:$A$207,'Work Programme'!$B$8:$B$207))</f>
        <v/>
      </c>
      <c r="G512" s="159"/>
      <c r="H512" s="150"/>
      <c r="I512" s="150"/>
      <c r="J512" s="150"/>
      <c r="K512" s="150"/>
      <c r="L512" s="150"/>
      <c r="M512" s="150"/>
      <c r="N512" s="430"/>
      <c r="O512" s="431"/>
      <c r="P512" s="431"/>
      <c r="Q512" s="160"/>
      <c r="R512" s="160"/>
      <c r="S512" s="160"/>
      <c r="T512" s="255" t="str">
        <f t="shared" si="126"/>
        <v/>
      </c>
      <c r="U512" s="152"/>
      <c r="V512" s="154"/>
      <c r="W512" s="254" t="str">
        <f>IF(V512="","",VLOOKUP(V512,'Overview - Financial Statement'!$A$46:$B$60,2,FALSE))</f>
        <v/>
      </c>
      <c r="X512" s="255" t="str">
        <f t="shared" si="127"/>
        <v/>
      </c>
      <c r="Y512" s="153"/>
      <c r="Z512" s="238">
        <f t="shared" si="128"/>
        <v>0</v>
      </c>
      <c r="AA512" s="193" t="s">
        <v>44</v>
      </c>
      <c r="AB512" s="173"/>
      <c r="AC512" s="193" t="str">
        <f t="shared" si="129"/>
        <v/>
      </c>
      <c r="AD512" s="187" t="str">
        <f t="shared" si="130"/>
        <v/>
      </c>
      <c r="AE512" s="187" t="str">
        <f>IF(S512&gt;0,(VLOOKUP(N512,ISO!$B$4:$D$43,3,FALSE)),"")</f>
        <v/>
      </c>
      <c r="AF512" s="187" t="str">
        <f t="shared" si="131"/>
        <v/>
      </c>
      <c r="AG512" s="187" t="str">
        <f>IF(R512&gt;0,(VLOOKUP(N512,ISO!$B$4:$D$43,2,FALSE)),"")</f>
        <v/>
      </c>
      <c r="AH512" s="193" t="str">
        <f t="shared" si="132"/>
        <v/>
      </c>
      <c r="AI512" s="397" t="str">
        <f t="shared" si="133"/>
        <v/>
      </c>
      <c r="AJ512" s="257" t="str">
        <f t="shared" si="134"/>
        <v/>
      </c>
      <c r="AK512" s="257" t="str">
        <f t="shared" si="135"/>
        <v/>
      </c>
      <c r="AL512" s="193" t="str">
        <f t="shared" si="136"/>
        <v>CHECK DATES</v>
      </c>
      <c r="AM512" s="257" t="str">
        <f t="shared" si="137"/>
        <v/>
      </c>
      <c r="AN512" s="288">
        <f t="shared" si="138"/>
        <v>0</v>
      </c>
      <c r="AO512" s="286">
        <v>0</v>
      </c>
      <c r="AP512" s="257">
        <f t="shared" si="139"/>
        <v>0</v>
      </c>
      <c r="AQ512" s="257" t="str">
        <f t="shared" si="140"/>
        <v/>
      </c>
      <c r="AR512" s="257">
        <f t="shared" si="141"/>
        <v>0</v>
      </c>
    </row>
    <row r="513" spans="1:44" x14ac:dyDescent="0.3">
      <c r="A513" s="287">
        <v>500</v>
      </c>
      <c r="B513" s="150"/>
      <c r="C513" s="152"/>
      <c r="D513" s="159"/>
      <c r="E513" s="337"/>
      <c r="F513" s="343" t="str">
        <f>IF(E513="","",LOOKUP(E513,'Work Programme'!$A$8:$A$207,'Work Programme'!$B$8:$B$207))</f>
        <v/>
      </c>
      <c r="G513" s="159"/>
      <c r="H513" s="150"/>
      <c r="I513" s="150"/>
      <c r="J513" s="150"/>
      <c r="K513" s="150"/>
      <c r="L513" s="150"/>
      <c r="M513" s="150"/>
      <c r="N513" s="430"/>
      <c r="O513" s="431"/>
      <c r="P513" s="431"/>
      <c r="Q513" s="160"/>
      <c r="R513" s="160"/>
      <c r="S513" s="160"/>
      <c r="T513" s="255" t="str">
        <f t="shared" si="126"/>
        <v/>
      </c>
      <c r="U513" s="152"/>
      <c r="V513" s="154"/>
      <c r="W513" s="254" t="str">
        <f>IF(V513="","",VLOOKUP(V513,'Overview - Financial Statement'!$A$46:$B$60,2,FALSE))</f>
        <v/>
      </c>
      <c r="X513" s="255" t="str">
        <f t="shared" si="127"/>
        <v/>
      </c>
      <c r="Y513" s="153"/>
      <c r="Z513" s="238">
        <f t="shared" si="128"/>
        <v>0</v>
      </c>
      <c r="AA513" s="193" t="s">
        <v>44</v>
      </c>
      <c r="AB513" s="173"/>
      <c r="AC513" s="193" t="str">
        <f t="shared" si="129"/>
        <v/>
      </c>
      <c r="AD513" s="187" t="str">
        <f t="shared" si="130"/>
        <v/>
      </c>
      <c r="AE513" s="187" t="str">
        <f>IF(S513&gt;0,(VLOOKUP(N513,ISO!$B$4:$D$43,3,FALSE)),"")</f>
        <v/>
      </c>
      <c r="AF513" s="187" t="str">
        <f t="shared" si="131"/>
        <v/>
      </c>
      <c r="AG513" s="187" t="str">
        <f>IF(R513&gt;0,(VLOOKUP(N513,ISO!$B$4:$D$43,2,FALSE)),"")</f>
        <v/>
      </c>
      <c r="AH513" s="193" t="str">
        <f t="shared" si="132"/>
        <v/>
      </c>
      <c r="AI513" s="397" t="str">
        <f t="shared" si="133"/>
        <v/>
      </c>
      <c r="AJ513" s="257" t="str">
        <f t="shared" si="134"/>
        <v/>
      </c>
      <c r="AK513" s="257" t="str">
        <f t="shared" si="135"/>
        <v/>
      </c>
      <c r="AL513" s="193" t="str">
        <f t="shared" si="136"/>
        <v>CHECK DATES</v>
      </c>
      <c r="AM513" s="257" t="str">
        <f t="shared" si="137"/>
        <v/>
      </c>
      <c r="AN513" s="288">
        <f t="shared" si="138"/>
        <v>0</v>
      </c>
      <c r="AO513" s="286">
        <v>0</v>
      </c>
      <c r="AP513" s="257">
        <f t="shared" si="139"/>
        <v>0</v>
      </c>
      <c r="AQ513" s="257" t="str">
        <f t="shared" si="140"/>
        <v/>
      </c>
      <c r="AR513" s="257">
        <f t="shared" si="141"/>
        <v>0</v>
      </c>
    </row>
    <row r="514" spans="1:44" x14ac:dyDescent="0.3">
      <c r="A514" s="287">
        <v>501</v>
      </c>
      <c r="B514" s="150"/>
      <c r="C514" s="152"/>
      <c r="D514" s="159"/>
      <c r="E514" s="337"/>
      <c r="F514" s="343" t="str">
        <f>IF(E514="","",LOOKUP(E514,'Work Programme'!$A$8:$A$207,'Work Programme'!$B$8:$B$207))</f>
        <v/>
      </c>
      <c r="G514" s="159"/>
      <c r="H514" s="150"/>
      <c r="I514" s="150"/>
      <c r="J514" s="150"/>
      <c r="K514" s="150"/>
      <c r="L514" s="150"/>
      <c r="M514" s="150"/>
      <c r="N514" s="430"/>
      <c r="O514" s="431"/>
      <c r="P514" s="431"/>
      <c r="Q514" s="160"/>
      <c r="R514" s="160"/>
      <c r="S514" s="160"/>
      <c r="T514" s="255" t="str">
        <f t="shared" si="126"/>
        <v/>
      </c>
      <c r="U514" s="152"/>
      <c r="V514" s="154"/>
      <c r="W514" s="254" t="str">
        <f>IF(V514="","",VLOOKUP(V514,'Overview - Financial Statement'!$A$46:$B$60,2,FALSE))</f>
        <v/>
      </c>
      <c r="X514" s="255" t="str">
        <f t="shared" si="127"/>
        <v/>
      </c>
      <c r="Y514" s="153"/>
      <c r="Z514" s="238">
        <f t="shared" si="128"/>
        <v>0</v>
      </c>
      <c r="AA514" s="193" t="s">
        <v>44</v>
      </c>
      <c r="AB514" s="173"/>
      <c r="AC514" s="193" t="str">
        <f t="shared" si="129"/>
        <v/>
      </c>
      <c r="AD514" s="187" t="str">
        <f t="shared" si="130"/>
        <v/>
      </c>
      <c r="AE514" s="187" t="str">
        <f>IF(S514&gt;0,(VLOOKUP(N514,ISO!$B$4:$D$43,3,FALSE)),"")</f>
        <v/>
      </c>
      <c r="AF514" s="187" t="str">
        <f t="shared" si="131"/>
        <v/>
      </c>
      <c r="AG514" s="187" t="str">
        <f>IF(R514&gt;0,(VLOOKUP(N514,ISO!$B$4:$D$43,2,FALSE)),"")</f>
        <v/>
      </c>
      <c r="AH514" s="193" t="str">
        <f t="shared" si="132"/>
        <v/>
      </c>
      <c r="AI514" s="397" t="str">
        <f t="shared" si="133"/>
        <v/>
      </c>
      <c r="AJ514" s="257" t="str">
        <f t="shared" si="134"/>
        <v/>
      </c>
      <c r="AK514" s="257" t="str">
        <f t="shared" si="135"/>
        <v/>
      </c>
      <c r="AL514" s="193" t="str">
        <f t="shared" si="136"/>
        <v>CHECK DATES</v>
      </c>
      <c r="AM514" s="257" t="str">
        <f t="shared" si="137"/>
        <v/>
      </c>
      <c r="AN514" s="288">
        <f t="shared" si="138"/>
        <v>0</v>
      </c>
      <c r="AO514" s="286">
        <v>0</v>
      </c>
      <c r="AP514" s="257">
        <f t="shared" si="139"/>
        <v>0</v>
      </c>
      <c r="AQ514" s="257" t="str">
        <f t="shared" si="140"/>
        <v/>
      </c>
      <c r="AR514" s="257">
        <f t="shared" si="141"/>
        <v>0</v>
      </c>
    </row>
    <row r="515" spans="1:44" x14ac:dyDescent="0.3">
      <c r="A515" s="287">
        <v>502</v>
      </c>
      <c r="B515" s="150"/>
      <c r="C515" s="152"/>
      <c r="D515" s="159"/>
      <c r="E515" s="337"/>
      <c r="F515" s="343" t="str">
        <f>IF(E515="","",LOOKUP(E515,'Work Programme'!$A$8:$A$207,'Work Programme'!$B$8:$B$207))</f>
        <v/>
      </c>
      <c r="G515" s="159"/>
      <c r="H515" s="150"/>
      <c r="I515" s="150"/>
      <c r="J515" s="150"/>
      <c r="K515" s="150"/>
      <c r="L515" s="150"/>
      <c r="M515" s="150"/>
      <c r="N515" s="430"/>
      <c r="O515" s="431"/>
      <c r="P515" s="431"/>
      <c r="Q515" s="160"/>
      <c r="R515" s="160"/>
      <c r="S515" s="160"/>
      <c r="T515" s="255" t="str">
        <f t="shared" si="126"/>
        <v/>
      </c>
      <c r="U515" s="152"/>
      <c r="V515" s="154"/>
      <c r="W515" s="254" t="str">
        <f>IF(V515="","",VLOOKUP(V515,'Overview - Financial Statement'!$A$46:$B$60,2,FALSE))</f>
        <v/>
      </c>
      <c r="X515" s="255" t="str">
        <f t="shared" si="127"/>
        <v/>
      </c>
      <c r="Y515" s="153"/>
      <c r="Z515" s="238">
        <f t="shared" si="128"/>
        <v>0</v>
      </c>
      <c r="AA515" s="193" t="s">
        <v>44</v>
      </c>
      <c r="AB515" s="173"/>
      <c r="AC515" s="193" t="str">
        <f t="shared" si="129"/>
        <v/>
      </c>
      <c r="AD515" s="187" t="str">
        <f t="shared" si="130"/>
        <v/>
      </c>
      <c r="AE515" s="187" t="str">
        <f>IF(S515&gt;0,(VLOOKUP(N515,ISO!$B$4:$D$43,3,FALSE)),"")</f>
        <v/>
      </c>
      <c r="AF515" s="187" t="str">
        <f t="shared" si="131"/>
        <v/>
      </c>
      <c r="AG515" s="187" t="str">
        <f>IF(R515&gt;0,(VLOOKUP(N515,ISO!$B$4:$D$43,2,FALSE)),"")</f>
        <v/>
      </c>
      <c r="AH515" s="193" t="str">
        <f t="shared" si="132"/>
        <v/>
      </c>
      <c r="AI515" s="397" t="str">
        <f t="shared" si="133"/>
        <v/>
      </c>
      <c r="AJ515" s="257" t="str">
        <f t="shared" si="134"/>
        <v/>
      </c>
      <c r="AK515" s="257" t="str">
        <f t="shared" si="135"/>
        <v/>
      </c>
      <c r="AL515" s="193" t="str">
        <f t="shared" si="136"/>
        <v>CHECK DATES</v>
      </c>
      <c r="AM515" s="257" t="str">
        <f t="shared" si="137"/>
        <v/>
      </c>
      <c r="AN515" s="288">
        <f t="shared" si="138"/>
        <v>0</v>
      </c>
      <c r="AO515" s="286">
        <v>0</v>
      </c>
      <c r="AP515" s="257">
        <f t="shared" si="139"/>
        <v>0</v>
      </c>
      <c r="AQ515" s="257" t="str">
        <f t="shared" si="140"/>
        <v/>
      </c>
      <c r="AR515" s="257">
        <f t="shared" si="141"/>
        <v>0</v>
      </c>
    </row>
    <row r="516" spans="1:44" x14ac:dyDescent="0.3">
      <c r="A516" s="287">
        <v>503</v>
      </c>
      <c r="B516" s="150"/>
      <c r="C516" s="152"/>
      <c r="D516" s="159"/>
      <c r="E516" s="337"/>
      <c r="F516" s="343" t="str">
        <f>IF(E516="","",LOOKUP(E516,'Work Programme'!$A$8:$A$207,'Work Programme'!$B$8:$B$207))</f>
        <v/>
      </c>
      <c r="G516" s="159"/>
      <c r="H516" s="150"/>
      <c r="I516" s="150"/>
      <c r="J516" s="150"/>
      <c r="K516" s="150"/>
      <c r="L516" s="150"/>
      <c r="M516" s="150"/>
      <c r="N516" s="430"/>
      <c r="O516" s="431"/>
      <c r="P516" s="431"/>
      <c r="Q516" s="160"/>
      <c r="R516" s="160"/>
      <c r="S516" s="160"/>
      <c r="T516" s="255" t="str">
        <f t="shared" si="126"/>
        <v/>
      </c>
      <c r="U516" s="152"/>
      <c r="V516" s="154"/>
      <c r="W516" s="254" t="str">
        <f>IF(V516="","",VLOOKUP(V516,'Overview - Financial Statement'!$A$46:$B$60,2,FALSE))</f>
        <v/>
      </c>
      <c r="X516" s="255" t="str">
        <f t="shared" si="127"/>
        <v/>
      </c>
      <c r="Y516" s="153"/>
      <c r="Z516" s="238">
        <f t="shared" si="128"/>
        <v>0</v>
      </c>
      <c r="AA516" s="193" t="s">
        <v>44</v>
      </c>
      <c r="AB516" s="173"/>
      <c r="AC516" s="193" t="str">
        <f t="shared" si="129"/>
        <v/>
      </c>
      <c r="AD516" s="187" t="str">
        <f t="shared" si="130"/>
        <v/>
      </c>
      <c r="AE516" s="187" t="str">
        <f>IF(S516&gt;0,(VLOOKUP(N516,ISO!$B$4:$D$43,3,FALSE)),"")</f>
        <v/>
      </c>
      <c r="AF516" s="187" t="str">
        <f t="shared" si="131"/>
        <v/>
      </c>
      <c r="AG516" s="187" t="str">
        <f>IF(R516&gt;0,(VLOOKUP(N516,ISO!$B$4:$D$43,2,FALSE)),"")</f>
        <v/>
      </c>
      <c r="AH516" s="193" t="str">
        <f t="shared" si="132"/>
        <v/>
      </c>
      <c r="AI516" s="397" t="str">
        <f t="shared" si="133"/>
        <v/>
      </c>
      <c r="AJ516" s="257" t="str">
        <f t="shared" si="134"/>
        <v/>
      </c>
      <c r="AK516" s="257" t="str">
        <f t="shared" si="135"/>
        <v/>
      </c>
      <c r="AL516" s="193" t="str">
        <f t="shared" si="136"/>
        <v>CHECK DATES</v>
      </c>
      <c r="AM516" s="257" t="str">
        <f t="shared" si="137"/>
        <v/>
      </c>
      <c r="AN516" s="288">
        <f t="shared" si="138"/>
        <v>0</v>
      </c>
      <c r="AO516" s="286">
        <v>0</v>
      </c>
      <c r="AP516" s="257">
        <f t="shared" si="139"/>
        <v>0</v>
      </c>
      <c r="AQ516" s="257" t="str">
        <f t="shared" si="140"/>
        <v/>
      </c>
      <c r="AR516" s="257">
        <f t="shared" si="141"/>
        <v>0</v>
      </c>
    </row>
    <row r="517" spans="1:44" x14ac:dyDescent="0.3">
      <c r="A517" s="287">
        <v>504</v>
      </c>
      <c r="B517" s="150"/>
      <c r="C517" s="152"/>
      <c r="D517" s="159"/>
      <c r="E517" s="337"/>
      <c r="F517" s="343" t="str">
        <f>IF(E517="","",LOOKUP(E517,'Work Programme'!$A$8:$A$207,'Work Programme'!$B$8:$B$207))</f>
        <v/>
      </c>
      <c r="G517" s="159"/>
      <c r="H517" s="150"/>
      <c r="I517" s="150"/>
      <c r="J517" s="150"/>
      <c r="K517" s="150"/>
      <c r="L517" s="150"/>
      <c r="M517" s="150"/>
      <c r="N517" s="430"/>
      <c r="O517" s="431"/>
      <c r="P517" s="431"/>
      <c r="Q517" s="160"/>
      <c r="R517" s="160"/>
      <c r="S517" s="160"/>
      <c r="T517" s="255" t="str">
        <f t="shared" si="126"/>
        <v/>
      </c>
      <c r="U517" s="152"/>
      <c r="V517" s="154"/>
      <c r="W517" s="254" t="str">
        <f>IF(V517="","",VLOOKUP(V517,'Overview - Financial Statement'!$A$46:$B$60,2,FALSE))</f>
        <v/>
      </c>
      <c r="X517" s="255" t="str">
        <f t="shared" si="127"/>
        <v/>
      </c>
      <c r="Y517" s="153"/>
      <c r="Z517" s="238">
        <f t="shared" si="128"/>
        <v>0</v>
      </c>
      <c r="AA517" s="193" t="s">
        <v>44</v>
      </c>
      <c r="AB517" s="173"/>
      <c r="AC517" s="193" t="str">
        <f t="shared" si="129"/>
        <v/>
      </c>
      <c r="AD517" s="187" t="str">
        <f t="shared" si="130"/>
        <v/>
      </c>
      <c r="AE517" s="187" t="str">
        <f>IF(S517&gt;0,(VLOOKUP(N517,ISO!$B$4:$D$43,3,FALSE)),"")</f>
        <v/>
      </c>
      <c r="AF517" s="187" t="str">
        <f t="shared" si="131"/>
        <v/>
      </c>
      <c r="AG517" s="187" t="str">
        <f>IF(R517&gt;0,(VLOOKUP(N517,ISO!$B$4:$D$43,2,FALSE)),"")</f>
        <v/>
      </c>
      <c r="AH517" s="193" t="str">
        <f t="shared" si="132"/>
        <v/>
      </c>
      <c r="AI517" s="397" t="str">
        <f t="shared" si="133"/>
        <v/>
      </c>
      <c r="AJ517" s="257" t="str">
        <f t="shared" si="134"/>
        <v/>
      </c>
      <c r="AK517" s="257" t="str">
        <f t="shared" si="135"/>
        <v/>
      </c>
      <c r="AL517" s="193" t="str">
        <f t="shared" si="136"/>
        <v>CHECK DATES</v>
      </c>
      <c r="AM517" s="257" t="str">
        <f t="shared" si="137"/>
        <v/>
      </c>
      <c r="AN517" s="288">
        <f t="shared" si="138"/>
        <v>0</v>
      </c>
      <c r="AO517" s="286">
        <v>0</v>
      </c>
      <c r="AP517" s="257">
        <f t="shared" si="139"/>
        <v>0</v>
      </c>
      <c r="AQ517" s="257" t="str">
        <f t="shared" si="140"/>
        <v/>
      </c>
      <c r="AR517" s="257">
        <f t="shared" si="141"/>
        <v>0</v>
      </c>
    </row>
    <row r="518" spans="1:44" x14ac:dyDescent="0.3">
      <c r="A518" s="287">
        <v>505</v>
      </c>
      <c r="B518" s="150"/>
      <c r="C518" s="152"/>
      <c r="D518" s="159"/>
      <c r="E518" s="337"/>
      <c r="F518" s="343" t="str">
        <f>IF(E518="","",LOOKUP(E518,'Work Programme'!$A$8:$A$207,'Work Programme'!$B$8:$B$207))</f>
        <v/>
      </c>
      <c r="G518" s="159"/>
      <c r="H518" s="150"/>
      <c r="I518" s="150"/>
      <c r="J518" s="150"/>
      <c r="K518" s="150"/>
      <c r="L518" s="150"/>
      <c r="M518" s="150"/>
      <c r="N518" s="430"/>
      <c r="O518" s="431"/>
      <c r="P518" s="431"/>
      <c r="Q518" s="160"/>
      <c r="R518" s="160"/>
      <c r="S518" s="160"/>
      <c r="T518" s="255" t="str">
        <f t="shared" si="126"/>
        <v/>
      </c>
      <c r="U518" s="152"/>
      <c r="V518" s="154"/>
      <c r="W518" s="254" t="str">
        <f>IF(V518="","",VLOOKUP(V518,'Overview - Financial Statement'!$A$46:$B$60,2,FALSE))</f>
        <v/>
      </c>
      <c r="X518" s="255" t="str">
        <f t="shared" si="127"/>
        <v/>
      </c>
      <c r="Y518" s="153"/>
      <c r="Z518" s="238">
        <f t="shared" si="128"/>
        <v>0</v>
      </c>
      <c r="AA518" s="193" t="s">
        <v>44</v>
      </c>
      <c r="AB518" s="173"/>
      <c r="AC518" s="193" t="str">
        <f t="shared" si="129"/>
        <v/>
      </c>
      <c r="AD518" s="187" t="str">
        <f t="shared" si="130"/>
        <v/>
      </c>
      <c r="AE518" s="187" t="str">
        <f>IF(S518&gt;0,(VLOOKUP(N518,ISO!$B$4:$D$43,3,FALSE)),"")</f>
        <v/>
      </c>
      <c r="AF518" s="187" t="str">
        <f t="shared" si="131"/>
        <v/>
      </c>
      <c r="AG518" s="187" t="str">
        <f>IF(R518&gt;0,(VLOOKUP(N518,ISO!$B$4:$D$43,2,FALSE)),"")</f>
        <v/>
      </c>
      <c r="AH518" s="193" t="str">
        <f t="shared" si="132"/>
        <v/>
      </c>
      <c r="AI518" s="397" t="str">
        <f t="shared" si="133"/>
        <v/>
      </c>
      <c r="AJ518" s="257" t="str">
        <f t="shared" si="134"/>
        <v/>
      </c>
      <c r="AK518" s="257" t="str">
        <f t="shared" si="135"/>
        <v/>
      </c>
      <c r="AL518" s="193" t="str">
        <f t="shared" si="136"/>
        <v>CHECK DATES</v>
      </c>
      <c r="AM518" s="257" t="str">
        <f t="shared" si="137"/>
        <v/>
      </c>
      <c r="AN518" s="288">
        <f t="shared" si="138"/>
        <v>0</v>
      </c>
      <c r="AO518" s="286">
        <v>0</v>
      </c>
      <c r="AP518" s="257">
        <f t="shared" si="139"/>
        <v>0</v>
      </c>
      <c r="AQ518" s="257" t="str">
        <f t="shared" si="140"/>
        <v/>
      </c>
      <c r="AR518" s="257">
        <f t="shared" si="141"/>
        <v>0</v>
      </c>
    </row>
    <row r="519" spans="1:44" x14ac:dyDescent="0.3">
      <c r="A519" s="287">
        <v>506</v>
      </c>
      <c r="B519" s="150"/>
      <c r="C519" s="152"/>
      <c r="D519" s="159"/>
      <c r="E519" s="337"/>
      <c r="F519" s="343" t="str">
        <f>IF(E519="","",LOOKUP(E519,'Work Programme'!$A$8:$A$207,'Work Programme'!$B$8:$B$207))</f>
        <v/>
      </c>
      <c r="G519" s="159"/>
      <c r="H519" s="150"/>
      <c r="I519" s="150"/>
      <c r="J519" s="150"/>
      <c r="K519" s="150"/>
      <c r="L519" s="150"/>
      <c r="M519" s="150"/>
      <c r="N519" s="430"/>
      <c r="O519" s="431"/>
      <c r="P519" s="431"/>
      <c r="Q519" s="160"/>
      <c r="R519" s="160"/>
      <c r="S519" s="160"/>
      <c r="T519" s="255" t="str">
        <f t="shared" si="126"/>
        <v/>
      </c>
      <c r="U519" s="152"/>
      <c r="V519" s="154"/>
      <c r="W519" s="254" t="str">
        <f>IF(V519="","",VLOOKUP(V519,'Overview - Financial Statement'!$A$46:$B$60,2,FALSE))</f>
        <v/>
      </c>
      <c r="X519" s="255" t="str">
        <f t="shared" si="127"/>
        <v/>
      </c>
      <c r="Y519" s="153"/>
      <c r="Z519" s="238">
        <f t="shared" si="128"/>
        <v>0</v>
      </c>
      <c r="AA519" s="193" t="s">
        <v>44</v>
      </c>
      <c r="AB519" s="173"/>
      <c r="AC519" s="193" t="str">
        <f t="shared" si="129"/>
        <v/>
      </c>
      <c r="AD519" s="187" t="str">
        <f t="shared" si="130"/>
        <v/>
      </c>
      <c r="AE519" s="187" t="str">
        <f>IF(S519&gt;0,(VLOOKUP(N519,ISO!$B$4:$D$43,3,FALSE)),"")</f>
        <v/>
      </c>
      <c r="AF519" s="187" t="str">
        <f t="shared" si="131"/>
        <v/>
      </c>
      <c r="AG519" s="187" t="str">
        <f>IF(R519&gt;0,(VLOOKUP(N519,ISO!$B$4:$D$43,2,FALSE)),"")</f>
        <v/>
      </c>
      <c r="AH519" s="193" t="str">
        <f t="shared" si="132"/>
        <v/>
      </c>
      <c r="AI519" s="397" t="str">
        <f t="shared" si="133"/>
        <v/>
      </c>
      <c r="AJ519" s="257" t="str">
        <f t="shared" si="134"/>
        <v/>
      </c>
      <c r="AK519" s="257" t="str">
        <f t="shared" si="135"/>
        <v/>
      </c>
      <c r="AL519" s="193" t="str">
        <f t="shared" si="136"/>
        <v>CHECK DATES</v>
      </c>
      <c r="AM519" s="257" t="str">
        <f t="shared" si="137"/>
        <v/>
      </c>
      <c r="AN519" s="288">
        <f t="shared" si="138"/>
        <v>0</v>
      </c>
      <c r="AO519" s="286">
        <v>0</v>
      </c>
      <c r="AP519" s="257">
        <f t="shared" si="139"/>
        <v>0</v>
      </c>
      <c r="AQ519" s="257" t="str">
        <f t="shared" si="140"/>
        <v/>
      </c>
      <c r="AR519" s="257">
        <f t="shared" si="141"/>
        <v>0</v>
      </c>
    </row>
    <row r="520" spans="1:44" x14ac:dyDescent="0.3">
      <c r="A520" s="287">
        <v>507</v>
      </c>
      <c r="B520" s="150"/>
      <c r="C520" s="152"/>
      <c r="D520" s="159"/>
      <c r="E520" s="337"/>
      <c r="F520" s="343" t="str">
        <f>IF(E520="","",LOOKUP(E520,'Work Programme'!$A$8:$A$207,'Work Programme'!$B$8:$B$207))</f>
        <v/>
      </c>
      <c r="G520" s="159"/>
      <c r="H520" s="150"/>
      <c r="I520" s="150"/>
      <c r="J520" s="150"/>
      <c r="K520" s="150"/>
      <c r="L520" s="150"/>
      <c r="M520" s="150"/>
      <c r="N520" s="430"/>
      <c r="O520" s="431"/>
      <c r="P520" s="431"/>
      <c r="Q520" s="160"/>
      <c r="R520" s="160"/>
      <c r="S520" s="160"/>
      <c r="T520" s="255" t="str">
        <f t="shared" si="126"/>
        <v/>
      </c>
      <c r="U520" s="152"/>
      <c r="V520" s="154"/>
      <c r="W520" s="254" t="str">
        <f>IF(V520="","",VLOOKUP(V520,'Overview - Financial Statement'!$A$46:$B$60,2,FALSE))</f>
        <v/>
      </c>
      <c r="X520" s="255" t="str">
        <f t="shared" si="127"/>
        <v/>
      </c>
      <c r="Y520" s="153"/>
      <c r="Z520" s="238">
        <f t="shared" si="128"/>
        <v>0</v>
      </c>
      <c r="AA520" s="193" t="s">
        <v>44</v>
      </c>
      <c r="AB520" s="173"/>
      <c r="AC520" s="193" t="str">
        <f t="shared" si="129"/>
        <v/>
      </c>
      <c r="AD520" s="187" t="str">
        <f t="shared" si="130"/>
        <v/>
      </c>
      <c r="AE520" s="187" t="str">
        <f>IF(S520&gt;0,(VLOOKUP(N520,ISO!$B$4:$D$43,3,FALSE)),"")</f>
        <v/>
      </c>
      <c r="AF520" s="187" t="str">
        <f t="shared" si="131"/>
        <v/>
      </c>
      <c r="AG520" s="187" t="str">
        <f>IF(R520&gt;0,(VLOOKUP(N520,ISO!$B$4:$D$43,2,FALSE)),"")</f>
        <v/>
      </c>
      <c r="AH520" s="193" t="str">
        <f t="shared" si="132"/>
        <v/>
      </c>
      <c r="AI520" s="397" t="str">
        <f t="shared" si="133"/>
        <v/>
      </c>
      <c r="AJ520" s="257" t="str">
        <f t="shared" si="134"/>
        <v/>
      </c>
      <c r="AK520" s="257" t="str">
        <f t="shared" si="135"/>
        <v/>
      </c>
      <c r="AL520" s="193" t="str">
        <f t="shared" si="136"/>
        <v>CHECK DATES</v>
      </c>
      <c r="AM520" s="257" t="str">
        <f t="shared" si="137"/>
        <v/>
      </c>
      <c r="AN520" s="288">
        <f t="shared" si="138"/>
        <v>0</v>
      </c>
      <c r="AO520" s="286">
        <v>0</v>
      </c>
      <c r="AP520" s="257">
        <f t="shared" si="139"/>
        <v>0</v>
      </c>
      <c r="AQ520" s="257" t="str">
        <f t="shared" si="140"/>
        <v/>
      </c>
      <c r="AR520" s="257">
        <f t="shared" si="141"/>
        <v>0</v>
      </c>
    </row>
    <row r="521" spans="1:44" x14ac:dyDescent="0.3">
      <c r="A521" s="287">
        <v>508</v>
      </c>
      <c r="B521" s="150"/>
      <c r="C521" s="152"/>
      <c r="D521" s="159"/>
      <c r="E521" s="337"/>
      <c r="F521" s="343" t="str">
        <f>IF(E521="","",LOOKUP(E521,'Work Programme'!$A$8:$A$207,'Work Programme'!$B$8:$B$207))</f>
        <v/>
      </c>
      <c r="G521" s="159"/>
      <c r="H521" s="150"/>
      <c r="I521" s="150"/>
      <c r="J521" s="150"/>
      <c r="K521" s="150"/>
      <c r="L521" s="150"/>
      <c r="M521" s="150"/>
      <c r="N521" s="430"/>
      <c r="O521" s="431"/>
      <c r="P521" s="431"/>
      <c r="Q521" s="160"/>
      <c r="R521" s="160"/>
      <c r="S521" s="160"/>
      <c r="T521" s="255" t="str">
        <f t="shared" si="126"/>
        <v/>
      </c>
      <c r="U521" s="152"/>
      <c r="V521" s="154"/>
      <c r="W521" s="254" t="str">
        <f>IF(V521="","",VLOOKUP(V521,'Overview - Financial Statement'!$A$46:$B$60,2,FALSE))</f>
        <v/>
      </c>
      <c r="X521" s="255" t="str">
        <f t="shared" si="127"/>
        <v/>
      </c>
      <c r="Y521" s="153"/>
      <c r="Z521" s="238">
        <f t="shared" si="128"/>
        <v>0</v>
      </c>
      <c r="AA521" s="193" t="s">
        <v>44</v>
      </c>
      <c r="AB521" s="173"/>
      <c r="AC521" s="193" t="str">
        <f t="shared" si="129"/>
        <v/>
      </c>
      <c r="AD521" s="187" t="str">
        <f t="shared" si="130"/>
        <v/>
      </c>
      <c r="AE521" s="187" t="str">
        <f>IF(S521&gt;0,(VLOOKUP(N521,ISO!$B$4:$D$43,3,FALSE)),"")</f>
        <v/>
      </c>
      <c r="AF521" s="187" t="str">
        <f t="shared" si="131"/>
        <v/>
      </c>
      <c r="AG521" s="187" t="str">
        <f>IF(R521&gt;0,(VLOOKUP(N521,ISO!$B$4:$D$43,2,FALSE)),"")</f>
        <v/>
      </c>
      <c r="AH521" s="193" t="str">
        <f t="shared" si="132"/>
        <v/>
      </c>
      <c r="AI521" s="397" t="str">
        <f t="shared" si="133"/>
        <v/>
      </c>
      <c r="AJ521" s="257" t="str">
        <f t="shared" si="134"/>
        <v/>
      </c>
      <c r="AK521" s="257" t="str">
        <f t="shared" si="135"/>
        <v/>
      </c>
      <c r="AL521" s="193" t="str">
        <f t="shared" si="136"/>
        <v>CHECK DATES</v>
      </c>
      <c r="AM521" s="257" t="str">
        <f t="shared" si="137"/>
        <v/>
      </c>
      <c r="AN521" s="288">
        <f t="shared" si="138"/>
        <v>0</v>
      </c>
      <c r="AO521" s="286">
        <v>0</v>
      </c>
      <c r="AP521" s="257">
        <f t="shared" si="139"/>
        <v>0</v>
      </c>
      <c r="AQ521" s="257" t="str">
        <f t="shared" si="140"/>
        <v/>
      </c>
      <c r="AR521" s="257">
        <f t="shared" si="141"/>
        <v>0</v>
      </c>
    </row>
    <row r="522" spans="1:44" x14ac:dyDescent="0.3">
      <c r="A522" s="287">
        <v>509</v>
      </c>
      <c r="B522" s="150"/>
      <c r="C522" s="152"/>
      <c r="D522" s="159"/>
      <c r="E522" s="337"/>
      <c r="F522" s="343" t="str">
        <f>IF(E522="","",LOOKUP(E522,'Work Programme'!$A$8:$A$207,'Work Programme'!$B$8:$B$207))</f>
        <v/>
      </c>
      <c r="G522" s="159"/>
      <c r="H522" s="150"/>
      <c r="I522" s="150"/>
      <c r="J522" s="150"/>
      <c r="K522" s="150"/>
      <c r="L522" s="150"/>
      <c r="M522" s="150"/>
      <c r="N522" s="430"/>
      <c r="O522" s="431"/>
      <c r="P522" s="431"/>
      <c r="Q522" s="160"/>
      <c r="R522" s="160"/>
      <c r="S522" s="160"/>
      <c r="T522" s="255" t="str">
        <f t="shared" si="126"/>
        <v/>
      </c>
      <c r="U522" s="152"/>
      <c r="V522" s="154"/>
      <c r="W522" s="254" t="str">
        <f>IF(V522="","",VLOOKUP(V522,'Overview - Financial Statement'!$A$46:$B$60,2,FALSE))</f>
        <v/>
      </c>
      <c r="X522" s="255" t="str">
        <f t="shared" si="127"/>
        <v/>
      </c>
      <c r="Y522" s="153"/>
      <c r="Z522" s="238">
        <f t="shared" si="128"/>
        <v>0</v>
      </c>
      <c r="AA522" s="193" t="s">
        <v>44</v>
      </c>
      <c r="AB522" s="173"/>
      <c r="AC522" s="193" t="str">
        <f t="shared" si="129"/>
        <v/>
      </c>
      <c r="AD522" s="187" t="str">
        <f t="shared" si="130"/>
        <v/>
      </c>
      <c r="AE522" s="187" t="str">
        <f>IF(S522&gt;0,(VLOOKUP(N522,ISO!$B$4:$D$43,3,FALSE)),"")</f>
        <v/>
      </c>
      <c r="AF522" s="187" t="str">
        <f t="shared" si="131"/>
        <v/>
      </c>
      <c r="AG522" s="187" t="str">
        <f>IF(R522&gt;0,(VLOOKUP(N522,ISO!$B$4:$D$43,2,FALSE)),"")</f>
        <v/>
      </c>
      <c r="AH522" s="193" t="str">
        <f t="shared" si="132"/>
        <v/>
      </c>
      <c r="AI522" s="397" t="str">
        <f t="shared" si="133"/>
        <v/>
      </c>
      <c r="AJ522" s="257" t="str">
        <f t="shared" si="134"/>
        <v/>
      </c>
      <c r="AK522" s="257" t="str">
        <f t="shared" si="135"/>
        <v/>
      </c>
      <c r="AL522" s="193" t="str">
        <f t="shared" si="136"/>
        <v>CHECK DATES</v>
      </c>
      <c r="AM522" s="257" t="str">
        <f t="shared" si="137"/>
        <v/>
      </c>
      <c r="AN522" s="288">
        <f t="shared" si="138"/>
        <v>0</v>
      </c>
      <c r="AO522" s="286">
        <v>0</v>
      </c>
      <c r="AP522" s="257">
        <f t="shared" si="139"/>
        <v>0</v>
      </c>
      <c r="AQ522" s="257" t="str">
        <f t="shared" si="140"/>
        <v/>
      </c>
      <c r="AR522" s="257">
        <f t="shared" si="141"/>
        <v>0</v>
      </c>
    </row>
    <row r="523" spans="1:44" x14ac:dyDescent="0.3">
      <c r="A523" s="287">
        <v>510</v>
      </c>
      <c r="B523" s="150"/>
      <c r="C523" s="152"/>
      <c r="D523" s="159"/>
      <c r="E523" s="337"/>
      <c r="F523" s="343" t="str">
        <f>IF(E523="","",LOOKUP(E523,'Work Programme'!$A$8:$A$207,'Work Programme'!$B$8:$B$207))</f>
        <v/>
      </c>
      <c r="G523" s="159"/>
      <c r="H523" s="150"/>
      <c r="I523" s="150"/>
      <c r="J523" s="150"/>
      <c r="K523" s="150"/>
      <c r="L523" s="150"/>
      <c r="M523" s="150"/>
      <c r="N523" s="430"/>
      <c r="O523" s="431"/>
      <c r="P523" s="431"/>
      <c r="Q523" s="160"/>
      <c r="R523" s="160"/>
      <c r="S523" s="160"/>
      <c r="T523" s="255" t="str">
        <f t="shared" si="126"/>
        <v/>
      </c>
      <c r="U523" s="152"/>
      <c r="V523" s="154"/>
      <c r="W523" s="254" t="str">
        <f>IF(V523="","",VLOOKUP(V523,'Overview - Financial Statement'!$A$46:$B$60,2,FALSE))</f>
        <v/>
      </c>
      <c r="X523" s="255" t="str">
        <f t="shared" si="127"/>
        <v/>
      </c>
      <c r="Y523" s="153"/>
      <c r="Z523" s="238">
        <f t="shared" si="128"/>
        <v>0</v>
      </c>
      <c r="AA523" s="193" t="s">
        <v>44</v>
      </c>
      <c r="AB523" s="173"/>
      <c r="AC523" s="193" t="str">
        <f t="shared" si="129"/>
        <v/>
      </c>
      <c r="AD523" s="187" t="str">
        <f t="shared" si="130"/>
        <v/>
      </c>
      <c r="AE523" s="187" t="str">
        <f>IF(S523&gt;0,(VLOOKUP(N523,ISO!$B$4:$D$43,3,FALSE)),"")</f>
        <v/>
      </c>
      <c r="AF523" s="187" t="str">
        <f t="shared" si="131"/>
        <v/>
      </c>
      <c r="AG523" s="187" t="str">
        <f>IF(R523&gt;0,(VLOOKUP(N523,ISO!$B$4:$D$43,2,FALSE)),"")</f>
        <v/>
      </c>
      <c r="AH523" s="193" t="str">
        <f t="shared" si="132"/>
        <v/>
      </c>
      <c r="AI523" s="397" t="str">
        <f t="shared" si="133"/>
        <v/>
      </c>
      <c r="AJ523" s="257" t="str">
        <f t="shared" si="134"/>
        <v/>
      </c>
      <c r="AK523" s="257" t="str">
        <f t="shared" si="135"/>
        <v/>
      </c>
      <c r="AL523" s="193" t="str">
        <f t="shared" si="136"/>
        <v>CHECK DATES</v>
      </c>
      <c r="AM523" s="257" t="str">
        <f t="shared" si="137"/>
        <v/>
      </c>
      <c r="AN523" s="288">
        <f t="shared" si="138"/>
        <v>0</v>
      </c>
      <c r="AO523" s="286">
        <v>0</v>
      </c>
      <c r="AP523" s="257">
        <f t="shared" si="139"/>
        <v>0</v>
      </c>
      <c r="AQ523" s="257" t="str">
        <f t="shared" si="140"/>
        <v/>
      </c>
      <c r="AR523" s="257">
        <f t="shared" si="141"/>
        <v>0</v>
      </c>
    </row>
    <row r="524" spans="1:44" x14ac:dyDescent="0.3">
      <c r="A524" s="287">
        <v>511</v>
      </c>
      <c r="B524" s="150"/>
      <c r="C524" s="152"/>
      <c r="D524" s="159"/>
      <c r="E524" s="337"/>
      <c r="F524" s="343" t="str">
        <f>IF(E524="","",LOOKUP(E524,'Work Programme'!$A$8:$A$207,'Work Programme'!$B$8:$B$207))</f>
        <v/>
      </c>
      <c r="G524" s="159"/>
      <c r="H524" s="150"/>
      <c r="I524" s="150"/>
      <c r="J524" s="150"/>
      <c r="K524" s="150"/>
      <c r="L524" s="150"/>
      <c r="M524" s="150"/>
      <c r="N524" s="430"/>
      <c r="O524" s="431"/>
      <c r="P524" s="431"/>
      <c r="Q524" s="160"/>
      <c r="R524" s="160"/>
      <c r="S524" s="160"/>
      <c r="T524" s="255" t="str">
        <f t="shared" si="126"/>
        <v/>
      </c>
      <c r="U524" s="152"/>
      <c r="V524" s="154"/>
      <c r="W524" s="254" t="str">
        <f>IF(V524="","",VLOOKUP(V524,'Overview - Financial Statement'!$A$46:$B$60,2,FALSE))</f>
        <v/>
      </c>
      <c r="X524" s="255" t="str">
        <f t="shared" si="127"/>
        <v/>
      </c>
      <c r="Y524" s="153"/>
      <c r="Z524" s="238">
        <f t="shared" si="128"/>
        <v>0</v>
      </c>
      <c r="AA524" s="193" t="s">
        <v>44</v>
      </c>
      <c r="AB524" s="173"/>
      <c r="AC524" s="193" t="str">
        <f t="shared" si="129"/>
        <v/>
      </c>
      <c r="AD524" s="187" t="str">
        <f t="shared" si="130"/>
        <v/>
      </c>
      <c r="AE524" s="187" t="str">
        <f>IF(S524&gt;0,(VLOOKUP(N524,ISO!$B$4:$D$43,3,FALSE)),"")</f>
        <v/>
      </c>
      <c r="AF524" s="187" t="str">
        <f t="shared" si="131"/>
        <v/>
      </c>
      <c r="AG524" s="187" t="str">
        <f>IF(R524&gt;0,(VLOOKUP(N524,ISO!$B$4:$D$43,2,FALSE)),"")</f>
        <v/>
      </c>
      <c r="AH524" s="193" t="str">
        <f t="shared" si="132"/>
        <v/>
      </c>
      <c r="AI524" s="397" t="str">
        <f t="shared" si="133"/>
        <v/>
      </c>
      <c r="AJ524" s="257" t="str">
        <f t="shared" si="134"/>
        <v/>
      </c>
      <c r="AK524" s="257" t="str">
        <f t="shared" si="135"/>
        <v/>
      </c>
      <c r="AL524" s="193" t="str">
        <f t="shared" si="136"/>
        <v>CHECK DATES</v>
      </c>
      <c r="AM524" s="257" t="str">
        <f t="shared" si="137"/>
        <v/>
      </c>
      <c r="AN524" s="288">
        <f t="shared" si="138"/>
        <v>0</v>
      </c>
      <c r="AO524" s="286">
        <v>0</v>
      </c>
      <c r="AP524" s="257">
        <f t="shared" si="139"/>
        <v>0</v>
      </c>
      <c r="AQ524" s="257" t="str">
        <f t="shared" si="140"/>
        <v/>
      </c>
      <c r="AR524" s="257">
        <f t="shared" si="141"/>
        <v>0</v>
      </c>
    </row>
    <row r="525" spans="1:44" x14ac:dyDescent="0.3">
      <c r="A525" s="287">
        <v>512</v>
      </c>
      <c r="B525" s="150"/>
      <c r="C525" s="152"/>
      <c r="D525" s="159"/>
      <c r="E525" s="337"/>
      <c r="F525" s="343" t="str">
        <f>IF(E525="","",LOOKUP(E525,'Work Programme'!$A$8:$A$207,'Work Programme'!$B$8:$B$207))</f>
        <v/>
      </c>
      <c r="G525" s="159"/>
      <c r="H525" s="150"/>
      <c r="I525" s="150"/>
      <c r="J525" s="150"/>
      <c r="K525" s="150"/>
      <c r="L525" s="150"/>
      <c r="M525" s="150"/>
      <c r="N525" s="430"/>
      <c r="O525" s="431"/>
      <c r="P525" s="431"/>
      <c r="Q525" s="160"/>
      <c r="R525" s="160"/>
      <c r="S525" s="160"/>
      <c r="T525" s="255" t="str">
        <f t="shared" si="126"/>
        <v/>
      </c>
      <c r="U525" s="152"/>
      <c r="V525" s="154"/>
      <c r="W525" s="254" t="str">
        <f>IF(V525="","",VLOOKUP(V525,'Overview - Financial Statement'!$A$46:$B$60,2,FALSE))</f>
        <v/>
      </c>
      <c r="X525" s="255" t="str">
        <f t="shared" si="127"/>
        <v/>
      </c>
      <c r="Y525" s="153"/>
      <c r="Z525" s="238">
        <f t="shared" si="128"/>
        <v>0</v>
      </c>
      <c r="AA525" s="193" t="s">
        <v>44</v>
      </c>
      <c r="AB525" s="173"/>
      <c r="AC525" s="193" t="str">
        <f t="shared" si="129"/>
        <v/>
      </c>
      <c r="AD525" s="187" t="str">
        <f t="shared" si="130"/>
        <v/>
      </c>
      <c r="AE525" s="187" t="str">
        <f>IF(S525&gt;0,(VLOOKUP(N525,ISO!$B$4:$D$43,3,FALSE)),"")</f>
        <v/>
      </c>
      <c r="AF525" s="187" t="str">
        <f t="shared" si="131"/>
        <v/>
      </c>
      <c r="AG525" s="187" t="str">
        <f>IF(R525&gt;0,(VLOOKUP(N525,ISO!$B$4:$D$43,2,FALSE)),"")</f>
        <v/>
      </c>
      <c r="AH525" s="193" t="str">
        <f t="shared" si="132"/>
        <v/>
      </c>
      <c r="AI525" s="397" t="str">
        <f t="shared" si="133"/>
        <v/>
      </c>
      <c r="AJ525" s="257" t="str">
        <f t="shared" si="134"/>
        <v/>
      </c>
      <c r="AK525" s="257" t="str">
        <f t="shared" si="135"/>
        <v/>
      </c>
      <c r="AL525" s="193" t="str">
        <f t="shared" si="136"/>
        <v>CHECK DATES</v>
      </c>
      <c r="AM525" s="257" t="str">
        <f t="shared" si="137"/>
        <v/>
      </c>
      <c r="AN525" s="288">
        <f t="shared" si="138"/>
        <v>0</v>
      </c>
      <c r="AO525" s="286">
        <v>0</v>
      </c>
      <c r="AP525" s="257">
        <f t="shared" si="139"/>
        <v>0</v>
      </c>
      <c r="AQ525" s="257" t="str">
        <f t="shared" si="140"/>
        <v/>
      </c>
      <c r="AR525" s="257">
        <f t="shared" si="141"/>
        <v>0</v>
      </c>
    </row>
    <row r="526" spans="1:44" x14ac:dyDescent="0.3">
      <c r="A526" s="287">
        <v>513</v>
      </c>
      <c r="B526" s="150"/>
      <c r="C526" s="152"/>
      <c r="D526" s="159"/>
      <c r="E526" s="337"/>
      <c r="F526" s="343" t="str">
        <f>IF(E526="","",LOOKUP(E526,'Work Programme'!$A$8:$A$207,'Work Programme'!$B$8:$B$207))</f>
        <v/>
      </c>
      <c r="G526" s="159"/>
      <c r="H526" s="150"/>
      <c r="I526" s="150"/>
      <c r="J526" s="150"/>
      <c r="K526" s="150"/>
      <c r="L526" s="150"/>
      <c r="M526" s="150"/>
      <c r="N526" s="430"/>
      <c r="O526" s="431"/>
      <c r="P526" s="431"/>
      <c r="Q526" s="160"/>
      <c r="R526" s="160"/>
      <c r="S526" s="160"/>
      <c r="T526" s="255" t="str">
        <f t="shared" si="126"/>
        <v/>
      </c>
      <c r="U526" s="152"/>
      <c r="V526" s="154"/>
      <c r="W526" s="254" t="str">
        <f>IF(V526="","",VLOOKUP(V526,'Overview - Financial Statement'!$A$46:$B$60,2,FALSE))</f>
        <v/>
      </c>
      <c r="X526" s="255" t="str">
        <f t="shared" si="127"/>
        <v/>
      </c>
      <c r="Y526" s="153"/>
      <c r="Z526" s="238">
        <f t="shared" si="128"/>
        <v>0</v>
      </c>
      <c r="AA526" s="193" t="s">
        <v>44</v>
      </c>
      <c r="AB526" s="173"/>
      <c r="AC526" s="193" t="str">
        <f t="shared" si="129"/>
        <v/>
      </c>
      <c r="AD526" s="187" t="str">
        <f t="shared" si="130"/>
        <v/>
      </c>
      <c r="AE526" s="187" t="str">
        <f>IF(S526&gt;0,(VLOOKUP(N526,ISO!$B$4:$D$43,3,FALSE)),"")</f>
        <v/>
      </c>
      <c r="AF526" s="187" t="str">
        <f t="shared" si="131"/>
        <v/>
      </c>
      <c r="AG526" s="187" t="str">
        <f>IF(R526&gt;0,(VLOOKUP(N526,ISO!$B$4:$D$43,2,FALSE)),"")</f>
        <v/>
      </c>
      <c r="AH526" s="193" t="str">
        <f t="shared" si="132"/>
        <v/>
      </c>
      <c r="AI526" s="397" t="str">
        <f t="shared" si="133"/>
        <v/>
      </c>
      <c r="AJ526" s="257" t="str">
        <f t="shared" si="134"/>
        <v/>
      </c>
      <c r="AK526" s="257" t="str">
        <f t="shared" si="135"/>
        <v/>
      </c>
      <c r="AL526" s="193" t="str">
        <f t="shared" si="136"/>
        <v>CHECK DATES</v>
      </c>
      <c r="AM526" s="257" t="str">
        <f t="shared" si="137"/>
        <v/>
      </c>
      <c r="AN526" s="288">
        <f t="shared" si="138"/>
        <v>0</v>
      </c>
      <c r="AO526" s="286">
        <v>0</v>
      </c>
      <c r="AP526" s="257">
        <f t="shared" si="139"/>
        <v>0</v>
      </c>
      <c r="AQ526" s="257" t="str">
        <f t="shared" si="140"/>
        <v/>
      </c>
      <c r="AR526" s="257">
        <f t="shared" si="141"/>
        <v>0</v>
      </c>
    </row>
    <row r="527" spans="1:44" x14ac:dyDescent="0.3">
      <c r="A527" s="287">
        <v>514</v>
      </c>
      <c r="B527" s="150"/>
      <c r="C527" s="152"/>
      <c r="D527" s="159"/>
      <c r="E527" s="337"/>
      <c r="F527" s="343" t="str">
        <f>IF(E527="","",LOOKUP(E527,'Work Programme'!$A$8:$A$207,'Work Programme'!$B$8:$B$207))</f>
        <v/>
      </c>
      <c r="G527" s="159"/>
      <c r="H527" s="150"/>
      <c r="I527" s="150"/>
      <c r="J527" s="150"/>
      <c r="K527" s="150"/>
      <c r="L527" s="150"/>
      <c r="M527" s="150"/>
      <c r="N527" s="430"/>
      <c r="O527" s="431"/>
      <c r="P527" s="431"/>
      <c r="Q527" s="160"/>
      <c r="R527" s="160"/>
      <c r="S527" s="160"/>
      <c r="T527" s="255" t="str">
        <f t="shared" ref="T527:T590" si="142">IF((Q527="")*AND(R527="")*AND(S527=""),"",SUM(Q527:S527))</f>
        <v/>
      </c>
      <c r="U527" s="152"/>
      <c r="V527" s="154"/>
      <c r="W527" s="254" t="str">
        <f>IF(V527="","",VLOOKUP(V527,'Overview - Financial Statement'!$A$46:$B$60,2,FALSE))</f>
        <v/>
      </c>
      <c r="X527" s="255" t="str">
        <f t="shared" ref="X527:X590" si="143">IF(W527="","",T527/W527)</f>
        <v/>
      </c>
      <c r="Y527" s="153"/>
      <c r="Z527" s="238">
        <f t="shared" si="128"/>
        <v>0</v>
      </c>
      <c r="AA527" s="193" t="s">
        <v>44</v>
      </c>
      <c r="AB527" s="173"/>
      <c r="AC527" s="193" t="str">
        <f t="shared" si="129"/>
        <v/>
      </c>
      <c r="AD527" s="187" t="str">
        <f t="shared" si="130"/>
        <v/>
      </c>
      <c r="AE527" s="187" t="str">
        <f>IF(S527&gt;0,(VLOOKUP(N527,ISO!$B$4:$D$43,3,FALSE)),"")</f>
        <v/>
      </c>
      <c r="AF527" s="187" t="str">
        <f t="shared" si="131"/>
        <v/>
      </c>
      <c r="AG527" s="187" t="str">
        <f>IF(R527&gt;0,(VLOOKUP(N527,ISO!$B$4:$D$43,2,FALSE)),"")</f>
        <v/>
      </c>
      <c r="AH527" s="193" t="str">
        <f t="shared" si="132"/>
        <v/>
      </c>
      <c r="AI527" s="397" t="str">
        <f t="shared" si="133"/>
        <v/>
      </c>
      <c r="AJ527" s="257" t="str">
        <f t="shared" si="134"/>
        <v/>
      </c>
      <c r="AK527" s="257" t="str">
        <f t="shared" si="135"/>
        <v/>
      </c>
      <c r="AL527" s="193" t="str">
        <f t="shared" si="136"/>
        <v>CHECK DATES</v>
      </c>
      <c r="AM527" s="257" t="str">
        <f t="shared" si="137"/>
        <v/>
      </c>
      <c r="AN527" s="288">
        <f t="shared" si="138"/>
        <v>0</v>
      </c>
      <c r="AO527" s="286">
        <v>0</v>
      </c>
      <c r="AP527" s="257">
        <f t="shared" si="139"/>
        <v>0</v>
      </c>
      <c r="AQ527" s="257" t="str">
        <f t="shared" si="140"/>
        <v/>
      </c>
      <c r="AR527" s="257">
        <f t="shared" si="141"/>
        <v>0</v>
      </c>
    </row>
    <row r="528" spans="1:44" x14ac:dyDescent="0.3">
      <c r="A528" s="287">
        <v>515</v>
      </c>
      <c r="B528" s="150"/>
      <c r="C528" s="152"/>
      <c r="D528" s="159"/>
      <c r="E528" s="337"/>
      <c r="F528" s="343" t="str">
        <f>IF(E528="","",LOOKUP(E528,'Work Programme'!$A$8:$A$207,'Work Programme'!$B$8:$B$207))</f>
        <v/>
      </c>
      <c r="G528" s="159"/>
      <c r="H528" s="150"/>
      <c r="I528" s="150"/>
      <c r="J528" s="150"/>
      <c r="K528" s="150"/>
      <c r="L528" s="150"/>
      <c r="M528" s="150"/>
      <c r="N528" s="430"/>
      <c r="O528" s="431"/>
      <c r="P528" s="431"/>
      <c r="Q528" s="160"/>
      <c r="R528" s="160"/>
      <c r="S528" s="160"/>
      <c r="T528" s="255" t="str">
        <f t="shared" si="142"/>
        <v/>
      </c>
      <c r="U528" s="152"/>
      <c r="V528" s="154"/>
      <c r="W528" s="254" t="str">
        <f>IF(V528="","",VLOOKUP(V528,'Overview - Financial Statement'!$A$46:$B$60,2,FALSE))</f>
        <v/>
      </c>
      <c r="X528" s="255" t="str">
        <f t="shared" si="143"/>
        <v/>
      </c>
      <c r="Y528" s="153"/>
      <c r="Z528" s="238">
        <f t="shared" ref="Z528:Z591" si="144">IF(Y528="YES",X528,0)</f>
        <v>0</v>
      </c>
      <c r="AA528" s="193" t="s">
        <v>44</v>
      </c>
      <c r="AB528" s="173"/>
      <c r="AC528" s="193" t="str">
        <f t="shared" si="129"/>
        <v/>
      </c>
      <c r="AD528" s="187" t="str">
        <f t="shared" si="130"/>
        <v/>
      </c>
      <c r="AE528" s="187" t="str">
        <f>IF(S528&gt;0,(VLOOKUP(N528,ISO!$B$4:$D$43,3,FALSE)),"")</f>
        <v/>
      </c>
      <c r="AF528" s="187" t="str">
        <f t="shared" si="131"/>
        <v/>
      </c>
      <c r="AG528" s="187" t="str">
        <f>IF(R528&gt;0,(VLOOKUP(N528,ISO!$B$4:$D$43,2,FALSE)),"")</f>
        <v/>
      </c>
      <c r="AH528" s="193" t="str">
        <f t="shared" si="132"/>
        <v/>
      </c>
      <c r="AI528" s="397" t="str">
        <f t="shared" si="133"/>
        <v/>
      </c>
      <c r="AJ528" s="257" t="str">
        <f t="shared" si="134"/>
        <v/>
      </c>
      <c r="AK528" s="257" t="str">
        <f t="shared" si="135"/>
        <v/>
      </c>
      <c r="AL528" s="193" t="str">
        <f t="shared" si="136"/>
        <v>CHECK DATES</v>
      </c>
      <c r="AM528" s="257" t="str">
        <f t="shared" si="137"/>
        <v/>
      </c>
      <c r="AN528" s="288">
        <f t="shared" si="138"/>
        <v>0</v>
      </c>
      <c r="AO528" s="286">
        <v>0</v>
      </c>
      <c r="AP528" s="257">
        <f t="shared" si="139"/>
        <v>0</v>
      </c>
      <c r="AQ528" s="257" t="str">
        <f t="shared" si="140"/>
        <v/>
      </c>
      <c r="AR528" s="257">
        <f t="shared" si="141"/>
        <v>0</v>
      </c>
    </row>
    <row r="529" spans="1:44" x14ac:dyDescent="0.3">
      <c r="A529" s="287">
        <v>516</v>
      </c>
      <c r="B529" s="150"/>
      <c r="C529" s="152"/>
      <c r="D529" s="159"/>
      <c r="E529" s="337"/>
      <c r="F529" s="343" t="str">
        <f>IF(E529="","",LOOKUP(E529,'Work Programme'!$A$8:$A$207,'Work Programme'!$B$8:$B$207))</f>
        <v/>
      </c>
      <c r="G529" s="159"/>
      <c r="H529" s="150"/>
      <c r="I529" s="150"/>
      <c r="J529" s="150"/>
      <c r="K529" s="150"/>
      <c r="L529" s="150"/>
      <c r="M529" s="150"/>
      <c r="N529" s="430"/>
      <c r="O529" s="431"/>
      <c r="P529" s="431"/>
      <c r="Q529" s="160"/>
      <c r="R529" s="160"/>
      <c r="S529" s="160"/>
      <c r="T529" s="255" t="str">
        <f t="shared" si="142"/>
        <v/>
      </c>
      <c r="U529" s="152"/>
      <c r="V529" s="154"/>
      <c r="W529" s="254" t="str">
        <f>IF(V529="","",VLOOKUP(V529,'Overview - Financial Statement'!$A$46:$B$60,2,FALSE))</f>
        <v/>
      </c>
      <c r="X529" s="255" t="str">
        <f t="shared" si="143"/>
        <v/>
      </c>
      <c r="Y529" s="153"/>
      <c r="Z529" s="238">
        <f t="shared" si="144"/>
        <v>0</v>
      </c>
      <c r="AA529" s="193" t="s">
        <v>44</v>
      </c>
      <c r="AB529" s="173"/>
      <c r="AC529" s="193" t="str">
        <f t="shared" si="129"/>
        <v/>
      </c>
      <c r="AD529" s="187" t="str">
        <f t="shared" si="130"/>
        <v/>
      </c>
      <c r="AE529" s="187" t="str">
        <f>IF(S529&gt;0,(VLOOKUP(N529,ISO!$B$4:$D$43,3,FALSE)),"")</f>
        <v/>
      </c>
      <c r="AF529" s="187" t="str">
        <f t="shared" si="131"/>
        <v/>
      </c>
      <c r="AG529" s="187" t="str">
        <f>IF(R529&gt;0,(VLOOKUP(N529,ISO!$B$4:$D$43,2,FALSE)),"")</f>
        <v/>
      </c>
      <c r="AH529" s="193" t="str">
        <f t="shared" si="132"/>
        <v/>
      </c>
      <c r="AI529" s="397" t="str">
        <f t="shared" si="133"/>
        <v/>
      </c>
      <c r="AJ529" s="257" t="str">
        <f t="shared" si="134"/>
        <v/>
      </c>
      <c r="AK529" s="257" t="str">
        <f t="shared" si="135"/>
        <v/>
      </c>
      <c r="AL529" s="193" t="str">
        <f t="shared" si="136"/>
        <v>CHECK DATES</v>
      </c>
      <c r="AM529" s="257" t="str">
        <f t="shared" si="137"/>
        <v/>
      </c>
      <c r="AN529" s="288">
        <f t="shared" si="138"/>
        <v>0</v>
      </c>
      <c r="AO529" s="286">
        <v>0</v>
      </c>
      <c r="AP529" s="257">
        <f t="shared" si="139"/>
        <v>0</v>
      </c>
      <c r="AQ529" s="257" t="str">
        <f t="shared" si="140"/>
        <v/>
      </c>
      <c r="AR529" s="257">
        <f t="shared" si="141"/>
        <v>0</v>
      </c>
    </row>
    <row r="530" spans="1:44" x14ac:dyDescent="0.3">
      <c r="A530" s="287">
        <v>517</v>
      </c>
      <c r="B530" s="150"/>
      <c r="C530" s="152"/>
      <c r="D530" s="159"/>
      <c r="E530" s="337"/>
      <c r="F530" s="343" t="str">
        <f>IF(E530="","",LOOKUP(E530,'Work Programme'!$A$8:$A$207,'Work Programme'!$B$8:$B$207))</f>
        <v/>
      </c>
      <c r="G530" s="159"/>
      <c r="H530" s="150"/>
      <c r="I530" s="150"/>
      <c r="J530" s="150"/>
      <c r="K530" s="150"/>
      <c r="L530" s="150"/>
      <c r="M530" s="150"/>
      <c r="N530" s="430"/>
      <c r="O530" s="431"/>
      <c r="P530" s="431"/>
      <c r="Q530" s="160"/>
      <c r="R530" s="160"/>
      <c r="S530" s="160"/>
      <c r="T530" s="255" t="str">
        <f t="shared" si="142"/>
        <v/>
      </c>
      <c r="U530" s="152"/>
      <c r="V530" s="154"/>
      <c r="W530" s="254" t="str">
        <f>IF(V530="","",VLOOKUP(V530,'Overview - Financial Statement'!$A$46:$B$60,2,FALSE))</f>
        <v/>
      </c>
      <c r="X530" s="255" t="str">
        <f t="shared" si="143"/>
        <v/>
      </c>
      <c r="Y530" s="153"/>
      <c r="Z530" s="238">
        <f t="shared" si="144"/>
        <v>0</v>
      </c>
      <c r="AA530" s="193" t="s">
        <v>44</v>
      </c>
      <c r="AB530" s="173"/>
      <c r="AC530" s="193" t="str">
        <f t="shared" ref="AC530:AC593" si="145">IF(V530="","",(IF(OR(C530&lt;=($H$4-1),C530&gt;=($J$4+1),D530&lt;=($H$4-1),D530&gt;=($J$4+1)),"CHECK DATES","OK")))</f>
        <v/>
      </c>
      <c r="AD530" s="187" t="str">
        <f t="shared" ref="AD530:AD593" si="146">IF(S530&gt;0,S530/(O530+0.5)/P530/AI530,"")</f>
        <v/>
      </c>
      <c r="AE530" s="187" t="str">
        <f>IF(S530&gt;0,(VLOOKUP(N530,ISO!$B$4:$D$43,3,FALSE)),"")</f>
        <v/>
      </c>
      <c r="AF530" s="187" t="str">
        <f t="shared" ref="AF530:AF593" si="147">IF(R530&gt;0,R530/O530/P530/AI530,"")</f>
        <v/>
      </c>
      <c r="AG530" s="187" t="str">
        <f>IF(R530&gt;0,(VLOOKUP(N530,ISO!$B$4:$D$43,2,FALSE)),"")</f>
        <v/>
      </c>
      <c r="AH530" s="193" t="str">
        <f t="shared" ref="AH530:AH593" si="148">IF(V530="","",V530)</f>
        <v/>
      </c>
      <c r="AI530" s="397" t="str">
        <f t="shared" ref="AI530:AI593" si="149">IF(V530="","",IF(HLOOKUP(V530,$AB$4:$AP$5,2,FALSE)="",W530,IF(W530&lt;&gt;HLOOKUP(V530,$AB$4:$AP$5,2,FALSE),HLOOKUP(V530,$AB$4:$AP$5,2,FALSE),W530)))</f>
        <v/>
      </c>
      <c r="AJ530" s="257" t="str">
        <f t="shared" ref="AJ530:AJ593" si="150">IF(W530="","",IF(AI530=1,X530,T530/AI530))</f>
        <v/>
      </c>
      <c r="AK530" s="257" t="str">
        <f t="shared" ref="AK530:AK593" si="151">IF(AJ530="","",IF(AI530=1,0,AJ530-X530))</f>
        <v/>
      </c>
      <c r="AL530" s="193" t="str">
        <f t="shared" ref="AL530:AL593" si="152">IF(X530=0,"",(IF(U530="","CHECK DATES","OK")))</f>
        <v>CHECK DATES</v>
      </c>
      <c r="AM530" s="257" t="str">
        <f t="shared" ref="AM530:AM593" si="153">IF(OR(AA530="NO",AC530="CHECK DATES",AL530="CHECK DATES"),AJ530,"")</f>
        <v/>
      </c>
      <c r="AN530" s="288">
        <f t="shared" ref="AN530:AN593" si="154">IF(AA530="NO","",IF(AD530&gt;AE530,(AD530-AE530)*O530,0)+IF(AF530&gt;AG530,(AF530-AG530)*O530,0))</f>
        <v>0</v>
      </c>
      <c r="AO530" s="286">
        <v>0</v>
      </c>
      <c r="AP530" s="257">
        <f t="shared" ref="AP530:AP593" si="155">IF(OR(AA530="NO",AM530&gt;0,AN530&gt;0,AO530&gt;0)*(AND(OR(Y530="NO",Y530=""))),SUM(AM530:AO530),"")</f>
        <v>0</v>
      </c>
      <c r="AQ530" s="257" t="str">
        <f t="shared" ref="AQ530:AQ593" si="156">IF(OR(AA530="NO",AM530&gt;0,AN530&gt;0)*(AND(OR(Y530="YES"))),SUM(AM530:AN530),"")</f>
        <v/>
      </c>
      <c r="AR530" s="257">
        <f t="shared" ref="AR530:AR593" si="157">IF(Y530="YES",AJ530,0)</f>
        <v>0</v>
      </c>
    </row>
    <row r="531" spans="1:44" x14ac:dyDescent="0.3">
      <c r="A531" s="287">
        <v>518</v>
      </c>
      <c r="B531" s="150"/>
      <c r="C531" s="152"/>
      <c r="D531" s="159"/>
      <c r="E531" s="337"/>
      <c r="F531" s="343" t="str">
        <f>IF(E531="","",LOOKUP(E531,'Work Programme'!$A$8:$A$207,'Work Programme'!$B$8:$B$207))</f>
        <v/>
      </c>
      <c r="G531" s="159"/>
      <c r="H531" s="150"/>
      <c r="I531" s="150"/>
      <c r="J531" s="150"/>
      <c r="K531" s="150"/>
      <c r="L531" s="150"/>
      <c r="M531" s="150"/>
      <c r="N531" s="430"/>
      <c r="O531" s="431"/>
      <c r="P531" s="431"/>
      <c r="Q531" s="160"/>
      <c r="R531" s="160"/>
      <c r="S531" s="160"/>
      <c r="T531" s="255" t="str">
        <f t="shared" si="142"/>
        <v/>
      </c>
      <c r="U531" s="152"/>
      <c r="V531" s="154"/>
      <c r="W531" s="254" t="str">
        <f>IF(V531="","",VLOOKUP(V531,'Overview - Financial Statement'!$A$46:$B$60,2,FALSE))</f>
        <v/>
      </c>
      <c r="X531" s="255" t="str">
        <f t="shared" si="143"/>
        <v/>
      </c>
      <c r="Y531" s="153"/>
      <c r="Z531" s="238">
        <f t="shared" si="144"/>
        <v>0</v>
      </c>
      <c r="AA531" s="193" t="s">
        <v>44</v>
      </c>
      <c r="AB531" s="173"/>
      <c r="AC531" s="193" t="str">
        <f t="shared" si="145"/>
        <v/>
      </c>
      <c r="AD531" s="187" t="str">
        <f t="shared" si="146"/>
        <v/>
      </c>
      <c r="AE531" s="187" t="str">
        <f>IF(S531&gt;0,(VLOOKUP(N531,ISO!$B$4:$D$43,3,FALSE)),"")</f>
        <v/>
      </c>
      <c r="AF531" s="187" t="str">
        <f t="shared" si="147"/>
        <v/>
      </c>
      <c r="AG531" s="187" t="str">
        <f>IF(R531&gt;0,(VLOOKUP(N531,ISO!$B$4:$D$43,2,FALSE)),"")</f>
        <v/>
      </c>
      <c r="AH531" s="193" t="str">
        <f t="shared" si="148"/>
        <v/>
      </c>
      <c r="AI531" s="397" t="str">
        <f t="shared" si="149"/>
        <v/>
      </c>
      <c r="AJ531" s="257" t="str">
        <f t="shared" si="150"/>
        <v/>
      </c>
      <c r="AK531" s="257" t="str">
        <f t="shared" si="151"/>
        <v/>
      </c>
      <c r="AL531" s="193" t="str">
        <f t="shared" si="152"/>
        <v>CHECK DATES</v>
      </c>
      <c r="AM531" s="257" t="str">
        <f t="shared" si="153"/>
        <v/>
      </c>
      <c r="AN531" s="288">
        <f t="shared" si="154"/>
        <v>0</v>
      </c>
      <c r="AO531" s="286">
        <v>0</v>
      </c>
      <c r="AP531" s="257">
        <f t="shared" si="155"/>
        <v>0</v>
      </c>
      <c r="AQ531" s="257" t="str">
        <f t="shared" si="156"/>
        <v/>
      </c>
      <c r="AR531" s="257">
        <f t="shared" si="157"/>
        <v>0</v>
      </c>
    </row>
    <row r="532" spans="1:44" x14ac:dyDescent="0.3">
      <c r="A532" s="287">
        <v>519</v>
      </c>
      <c r="B532" s="150"/>
      <c r="C532" s="152"/>
      <c r="D532" s="159"/>
      <c r="E532" s="337"/>
      <c r="F532" s="343" t="str">
        <f>IF(E532="","",LOOKUP(E532,'Work Programme'!$A$8:$A$207,'Work Programme'!$B$8:$B$207))</f>
        <v/>
      </c>
      <c r="G532" s="159"/>
      <c r="H532" s="150"/>
      <c r="I532" s="150"/>
      <c r="J532" s="150"/>
      <c r="K532" s="150"/>
      <c r="L532" s="150"/>
      <c r="M532" s="150"/>
      <c r="N532" s="430"/>
      <c r="O532" s="431"/>
      <c r="P532" s="431"/>
      <c r="Q532" s="160"/>
      <c r="R532" s="160"/>
      <c r="S532" s="160"/>
      <c r="T532" s="255" t="str">
        <f t="shared" si="142"/>
        <v/>
      </c>
      <c r="U532" s="152"/>
      <c r="V532" s="154"/>
      <c r="W532" s="254" t="str">
        <f>IF(V532="","",VLOOKUP(V532,'Overview - Financial Statement'!$A$46:$B$60,2,FALSE))</f>
        <v/>
      </c>
      <c r="X532" s="255" t="str">
        <f t="shared" si="143"/>
        <v/>
      </c>
      <c r="Y532" s="153"/>
      <c r="Z532" s="238">
        <f t="shared" si="144"/>
        <v>0</v>
      </c>
      <c r="AA532" s="193" t="s">
        <v>44</v>
      </c>
      <c r="AB532" s="173"/>
      <c r="AC532" s="193" t="str">
        <f t="shared" si="145"/>
        <v/>
      </c>
      <c r="AD532" s="187" t="str">
        <f t="shared" si="146"/>
        <v/>
      </c>
      <c r="AE532" s="187" t="str">
        <f>IF(S532&gt;0,(VLOOKUP(N532,ISO!$B$4:$D$43,3,FALSE)),"")</f>
        <v/>
      </c>
      <c r="AF532" s="187" t="str">
        <f t="shared" si="147"/>
        <v/>
      </c>
      <c r="AG532" s="187" t="str">
        <f>IF(R532&gt;0,(VLOOKUP(N532,ISO!$B$4:$D$43,2,FALSE)),"")</f>
        <v/>
      </c>
      <c r="AH532" s="193" t="str">
        <f t="shared" si="148"/>
        <v/>
      </c>
      <c r="AI532" s="397" t="str">
        <f t="shared" si="149"/>
        <v/>
      </c>
      <c r="AJ532" s="257" t="str">
        <f t="shared" si="150"/>
        <v/>
      </c>
      <c r="AK532" s="257" t="str">
        <f t="shared" si="151"/>
        <v/>
      </c>
      <c r="AL532" s="193" t="str">
        <f t="shared" si="152"/>
        <v>CHECK DATES</v>
      </c>
      <c r="AM532" s="257" t="str">
        <f t="shared" si="153"/>
        <v/>
      </c>
      <c r="AN532" s="288">
        <f t="shared" si="154"/>
        <v>0</v>
      </c>
      <c r="AO532" s="286">
        <v>0</v>
      </c>
      <c r="AP532" s="257">
        <f t="shared" si="155"/>
        <v>0</v>
      </c>
      <c r="AQ532" s="257" t="str">
        <f t="shared" si="156"/>
        <v/>
      </c>
      <c r="AR532" s="257">
        <f t="shared" si="157"/>
        <v>0</v>
      </c>
    </row>
    <row r="533" spans="1:44" x14ac:dyDescent="0.3">
      <c r="A533" s="287">
        <v>520</v>
      </c>
      <c r="B533" s="150"/>
      <c r="C533" s="152"/>
      <c r="D533" s="159"/>
      <c r="E533" s="337"/>
      <c r="F533" s="343" t="str">
        <f>IF(E533="","",LOOKUP(E533,'Work Programme'!$A$8:$A$207,'Work Programme'!$B$8:$B$207))</f>
        <v/>
      </c>
      <c r="G533" s="159"/>
      <c r="H533" s="150"/>
      <c r="I533" s="150"/>
      <c r="J533" s="150"/>
      <c r="K533" s="150"/>
      <c r="L533" s="150"/>
      <c r="M533" s="150"/>
      <c r="N533" s="430"/>
      <c r="O533" s="431"/>
      <c r="P533" s="431"/>
      <c r="Q533" s="160"/>
      <c r="R533" s="160"/>
      <c r="S533" s="160"/>
      <c r="T533" s="255" t="str">
        <f t="shared" si="142"/>
        <v/>
      </c>
      <c r="U533" s="152"/>
      <c r="V533" s="154"/>
      <c r="W533" s="254" t="str">
        <f>IF(V533="","",VLOOKUP(V533,'Overview - Financial Statement'!$A$46:$B$60,2,FALSE))</f>
        <v/>
      </c>
      <c r="X533" s="255" t="str">
        <f t="shared" si="143"/>
        <v/>
      </c>
      <c r="Y533" s="153"/>
      <c r="Z533" s="238">
        <f t="shared" si="144"/>
        <v>0</v>
      </c>
      <c r="AA533" s="193" t="s">
        <v>44</v>
      </c>
      <c r="AB533" s="173"/>
      <c r="AC533" s="193" t="str">
        <f t="shared" si="145"/>
        <v/>
      </c>
      <c r="AD533" s="187" t="str">
        <f t="shared" si="146"/>
        <v/>
      </c>
      <c r="AE533" s="187" t="str">
        <f>IF(S533&gt;0,(VLOOKUP(N533,ISO!$B$4:$D$43,3,FALSE)),"")</f>
        <v/>
      </c>
      <c r="AF533" s="187" t="str">
        <f t="shared" si="147"/>
        <v/>
      </c>
      <c r="AG533" s="187" t="str">
        <f>IF(R533&gt;0,(VLOOKUP(N533,ISO!$B$4:$D$43,2,FALSE)),"")</f>
        <v/>
      </c>
      <c r="AH533" s="193" t="str">
        <f t="shared" si="148"/>
        <v/>
      </c>
      <c r="AI533" s="397" t="str">
        <f t="shared" si="149"/>
        <v/>
      </c>
      <c r="AJ533" s="257" t="str">
        <f t="shared" si="150"/>
        <v/>
      </c>
      <c r="AK533" s="257" t="str">
        <f t="shared" si="151"/>
        <v/>
      </c>
      <c r="AL533" s="193" t="str">
        <f t="shared" si="152"/>
        <v>CHECK DATES</v>
      </c>
      <c r="AM533" s="257" t="str">
        <f t="shared" si="153"/>
        <v/>
      </c>
      <c r="AN533" s="288">
        <f t="shared" si="154"/>
        <v>0</v>
      </c>
      <c r="AO533" s="286">
        <v>0</v>
      </c>
      <c r="AP533" s="257">
        <f t="shared" si="155"/>
        <v>0</v>
      </c>
      <c r="AQ533" s="257" t="str">
        <f t="shared" si="156"/>
        <v/>
      </c>
      <c r="AR533" s="257">
        <f t="shared" si="157"/>
        <v>0</v>
      </c>
    </row>
    <row r="534" spans="1:44" x14ac:dyDescent="0.3">
      <c r="A534" s="287">
        <v>521</v>
      </c>
      <c r="B534" s="150"/>
      <c r="C534" s="152"/>
      <c r="D534" s="159"/>
      <c r="E534" s="337"/>
      <c r="F534" s="343" t="str">
        <f>IF(E534="","",LOOKUP(E534,'Work Programme'!$A$8:$A$207,'Work Programme'!$B$8:$B$207))</f>
        <v/>
      </c>
      <c r="G534" s="159"/>
      <c r="H534" s="150"/>
      <c r="I534" s="150"/>
      <c r="J534" s="150"/>
      <c r="K534" s="150"/>
      <c r="L534" s="150"/>
      <c r="M534" s="150"/>
      <c r="N534" s="430"/>
      <c r="O534" s="431"/>
      <c r="P534" s="431"/>
      <c r="Q534" s="160"/>
      <c r="R534" s="160"/>
      <c r="S534" s="160"/>
      <c r="T534" s="255" t="str">
        <f t="shared" si="142"/>
        <v/>
      </c>
      <c r="U534" s="152"/>
      <c r="V534" s="154"/>
      <c r="W534" s="254" t="str">
        <f>IF(V534="","",VLOOKUP(V534,'Overview - Financial Statement'!$A$46:$B$60,2,FALSE))</f>
        <v/>
      </c>
      <c r="X534" s="255" t="str">
        <f t="shared" si="143"/>
        <v/>
      </c>
      <c r="Y534" s="153"/>
      <c r="Z534" s="238">
        <f t="shared" si="144"/>
        <v>0</v>
      </c>
      <c r="AA534" s="193" t="s">
        <v>44</v>
      </c>
      <c r="AB534" s="173"/>
      <c r="AC534" s="193" t="str">
        <f t="shared" si="145"/>
        <v/>
      </c>
      <c r="AD534" s="187" t="str">
        <f t="shared" si="146"/>
        <v/>
      </c>
      <c r="AE534" s="187" t="str">
        <f>IF(S534&gt;0,(VLOOKUP(N534,ISO!$B$4:$D$43,3,FALSE)),"")</f>
        <v/>
      </c>
      <c r="AF534" s="187" t="str">
        <f t="shared" si="147"/>
        <v/>
      </c>
      <c r="AG534" s="187" t="str">
        <f>IF(R534&gt;0,(VLOOKUP(N534,ISO!$B$4:$D$43,2,FALSE)),"")</f>
        <v/>
      </c>
      <c r="AH534" s="193" t="str">
        <f t="shared" si="148"/>
        <v/>
      </c>
      <c r="AI534" s="397" t="str">
        <f t="shared" si="149"/>
        <v/>
      </c>
      <c r="AJ534" s="257" t="str">
        <f t="shared" si="150"/>
        <v/>
      </c>
      <c r="AK534" s="257" t="str">
        <f t="shared" si="151"/>
        <v/>
      </c>
      <c r="AL534" s="193" t="str">
        <f t="shared" si="152"/>
        <v>CHECK DATES</v>
      </c>
      <c r="AM534" s="257" t="str">
        <f t="shared" si="153"/>
        <v/>
      </c>
      <c r="AN534" s="288">
        <f t="shared" si="154"/>
        <v>0</v>
      </c>
      <c r="AO534" s="286">
        <v>0</v>
      </c>
      <c r="AP534" s="257">
        <f t="shared" si="155"/>
        <v>0</v>
      </c>
      <c r="AQ534" s="257" t="str">
        <f t="shared" si="156"/>
        <v/>
      </c>
      <c r="AR534" s="257">
        <f t="shared" si="157"/>
        <v>0</v>
      </c>
    </row>
    <row r="535" spans="1:44" x14ac:dyDescent="0.3">
      <c r="A535" s="287">
        <v>522</v>
      </c>
      <c r="B535" s="150"/>
      <c r="C535" s="152"/>
      <c r="D535" s="159"/>
      <c r="E535" s="337"/>
      <c r="F535" s="343" t="str">
        <f>IF(E535="","",LOOKUP(E535,'Work Programme'!$A$8:$A$207,'Work Programme'!$B$8:$B$207))</f>
        <v/>
      </c>
      <c r="G535" s="159"/>
      <c r="H535" s="150"/>
      <c r="I535" s="150"/>
      <c r="J535" s="150"/>
      <c r="K535" s="150"/>
      <c r="L535" s="150"/>
      <c r="M535" s="150"/>
      <c r="N535" s="430"/>
      <c r="O535" s="431"/>
      <c r="P535" s="431"/>
      <c r="Q535" s="160"/>
      <c r="R535" s="160"/>
      <c r="S535" s="160"/>
      <c r="T535" s="255" t="str">
        <f t="shared" si="142"/>
        <v/>
      </c>
      <c r="U535" s="152"/>
      <c r="V535" s="154"/>
      <c r="W535" s="254" t="str">
        <f>IF(V535="","",VLOOKUP(V535,'Overview - Financial Statement'!$A$46:$B$60,2,FALSE))</f>
        <v/>
      </c>
      <c r="X535" s="255" t="str">
        <f t="shared" si="143"/>
        <v/>
      </c>
      <c r="Y535" s="153"/>
      <c r="Z535" s="238">
        <f t="shared" si="144"/>
        <v>0</v>
      </c>
      <c r="AA535" s="193" t="s">
        <v>44</v>
      </c>
      <c r="AB535" s="173"/>
      <c r="AC535" s="193" t="str">
        <f t="shared" si="145"/>
        <v/>
      </c>
      <c r="AD535" s="187" t="str">
        <f t="shared" si="146"/>
        <v/>
      </c>
      <c r="AE535" s="187" t="str">
        <f>IF(S535&gt;0,(VLOOKUP(N535,ISO!$B$4:$D$43,3,FALSE)),"")</f>
        <v/>
      </c>
      <c r="AF535" s="187" t="str">
        <f t="shared" si="147"/>
        <v/>
      </c>
      <c r="AG535" s="187" t="str">
        <f>IF(R535&gt;0,(VLOOKUP(N535,ISO!$B$4:$D$43,2,FALSE)),"")</f>
        <v/>
      </c>
      <c r="AH535" s="193" t="str">
        <f t="shared" si="148"/>
        <v/>
      </c>
      <c r="AI535" s="397" t="str">
        <f t="shared" si="149"/>
        <v/>
      </c>
      <c r="AJ535" s="257" t="str">
        <f t="shared" si="150"/>
        <v/>
      </c>
      <c r="AK535" s="257" t="str">
        <f t="shared" si="151"/>
        <v/>
      </c>
      <c r="AL535" s="193" t="str">
        <f t="shared" si="152"/>
        <v>CHECK DATES</v>
      </c>
      <c r="AM535" s="257" t="str">
        <f t="shared" si="153"/>
        <v/>
      </c>
      <c r="AN535" s="288">
        <f t="shared" si="154"/>
        <v>0</v>
      </c>
      <c r="AO535" s="286">
        <v>0</v>
      </c>
      <c r="AP535" s="257">
        <f t="shared" si="155"/>
        <v>0</v>
      </c>
      <c r="AQ535" s="257" t="str">
        <f t="shared" si="156"/>
        <v/>
      </c>
      <c r="AR535" s="257">
        <f t="shared" si="157"/>
        <v>0</v>
      </c>
    </row>
    <row r="536" spans="1:44" x14ac:dyDescent="0.3">
      <c r="A536" s="287">
        <v>523</v>
      </c>
      <c r="B536" s="150"/>
      <c r="C536" s="152"/>
      <c r="D536" s="159"/>
      <c r="E536" s="337"/>
      <c r="F536" s="343" t="str">
        <f>IF(E536="","",LOOKUP(E536,'Work Programme'!$A$8:$A$207,'Work Programme'!$B$8:$B$207))</f>
        <v/>
      </c>
      <c r="G536" s="159"/>
      <c r="H536" s="150"/>
      <c r="I536" s="150"/>
      <c r="J536" s="150"/>
      <c r="K536" s="150"/>
      <c r="L536" s="150"/>
      <c r="M536" s="150"/>
      <c r="N536" s="430"/>
      <c r="O536" s="431"/>
      <c r="P536" s="431"/>
      <c r="Q536" s="160"/>
      <c r="R536" s="160"/>
      <c r="S536" s="160"/>
      <c r="T536" s="255" t="str">
        <f t="shared" si="142"/>
        <v/>
      </c>
      <c r="U536" s="152"/>
      <c r="V536" s="154"/>
      <c r="W536" s="254" t="str">
        <f>IF(V536="","",VLOOKUP(V536,'Overview - Financial Statement'!$A$46:$B$60,2,FALSE))</f>
        <v/>
      </c>
      <c r="X536" s="255" t="str">
        <f t="shared" si="143"/>
        <v/>
      </c>
      <c r="Y536" s="153"/>
      <c r="Z536" s="238">
        <f t="shared" si="144"/>
        <v>0</v>
      </c>
      <c r="AA536" s="193" t="s">
        <v>44</v>
      </c>
      <c r="AB536" s="173"/>
      <c r="AC536" s="193" t="str">
        <f t="shared" si="145"/>
        <v/>
      </c>
      <c r="AD536" s="187" t="str">
        <f t="shared" si="146"/>
        <v/>
      </c>
      <c r="AE536" s="187" t="str">
        <f>IF(S536&gt;0,(VLOOKUP(N536,ISO!$B$4:$D$43,3,FALSE)),"")</f>
        <v/>
      </c>
      <c r="AF536" s="187" t="str">
        <f t="shared" si="147"/>
        <v/>
      </c>
      <c r="AG536" s="187" t="str">
        <f>IF(R536&gt;0,(VLOOKUP(N536,ISO!$B$4:$D$43,2,FALSE)),"")</f>
        <v/>
      </c>
      <c r="AH536" s="193" t="str">
        <f t="shared" si="148"/>
        <v/>
      </c>
      <c r="AI536" s="397" t="str">
        <f t="shared" si="149"/>
        <v/>
      </c>
      <c r="AJ536" s="257" t="str">
        <f t="shared" si="150"/>
        <v/>
      </c>
      <c r="AK536" s="257" t="str">
        <f t="shared" si="151"/>
        <v/>
      </c>
      <c r="AL536" s="193" t="str">
        <f t="shared" si="152"/>
        <v>CHECK DATES</v>
      </c>
      <c r="AM536" s="257" t="str">
        <f t="shared" si="153"/>
        <v/>
      </c>
      <c r="AN536" s="288">
        <f t="shared" si="154"/>
        <v>0</v>
      </c>
      <c r="AO536" s="286">
        <v>0</v>
      </c>
      <c r="AP536" s="257">
        <f t="shared" si="155"/>
        <v>0</v>
      </c>
      <c r="AQ536" s="257" t="str">
        <f t="shared" si="156"/>
        <v/>
      </c>
      <c r="AR536" s="257">
        <f t="shared" si="157"/>
        <v>0</v>
      </c>
    </row>
    <row r="537" spans="1:44" x14ac:dyDescent="0.3">
      <c r="A537" s="287">
        <v>524</v>
      </c>
      <c r="B537" s="150"/>
      <c r="C537" s="152"/>
      <c r="D537" s="159"/>
      <c r="E537" s="337"/>
      <c r="F537" s="343" t="str">
        <f>IF(E537="","",LOOKUP(E537,'Work Programme'!$A$8:$A$207,'Work Programme'!$B$8:$B$207))</f>
        <v/>
      </c>
      <c r="G537" s="159"/>
      <c r="H537" s="150"/>
      <c r="I537" s="150"/>
      <c r="J537" s="150"/>
      <c r="K537" s="150"/>
      <c r="L537" s="150"/>
      <c r="M537" s="150"/>
      <c r="N537" s="430"/>
      <c r="O537" s="431"/>
      <c r="P537" s="431"/>
      <c r="Q537" s="160"/>
      <c r="R537" s="160"/>
      <c r="S537" s="160"/>
      <c r="T537" s="255" t="str">
        <f t="shared" si="142"/>
        <v/>
      </c>
      <c r="U537" s="152"/>
      <c r="V537" s="154"/>
      <c r="W537" s="254" t="str">
        <f>IF(V537="","",VLOOKUP(V537,'Overview - Financial Statement'!$A$46:$B$60,2,FALSE))</f>
        <v/>
      </c>
      <c r="X537" s="255" t="str">
        <f t="shared" si="143"/>
        <v/>
      </c>
      <c r="Y537" s="153"/>
      <c r="Z537" s="238">
        <f t="shared" si="144"/>
        <v>0</v>
      </c>
      <c r="AA537" s="193" t="s">
        <v>44</v>
      </c>
      <c r="AB537" s="173"/>
      <c r="AC537" s="193" t="str">
        <f t="shared" si="145"/>
        <v/>
      </c>
      <c r="AD537" s="187" t="str">
        <f t="shared" si="146"/>
        <v/>
      </c>
      <c r="AE537" s="187" t="str">
        <f>IF(S537&gt;0,(VLOOKUP(N537,ISO!$B$4:$D$43,3,FALSE)),"")</f>
        <v/>
      </c>
      <c r="AF537" s="187" t="str">
        <f t="shared" si="147"/>
        <v/>
      </c>
      <c r="AG537" s="187" t="str">
        <f>IF(R537&gt;0,(VLOOKUP(N537,ISO!$B$4:$D$43,2,FALSE)),"")</f>
        <v/>
      </c>
      <c r="AH537" s="193" t="str">
        <f t="shared" si="148"/>
        <v/>
      </c>
      <c r="AI537" s="397" t="str">
        <f t="shared" si="149"/>
        <v/>
      </c>
      <c r="AJ537" s="257" t="str">
        <f t="shared" si="150"/>
        <v/>
      </c>
      <c r="AK537" s="257" t="str">
        <f t="shared" si="151"/>
        <v/>
      </c>
      <c r="AL537" s="193" t="str">
        <f t="shared" si="152"/>
        <v>CHECK DATES</v>
      </c>
      <c r="AM537" s="257" t="str">
        <f t="shared" si="153"/>
        <v/>
      </c>
      <c r="AN537" s="288">
        <f t="shared" si="154"/>
        <v>0</v>
      </c>
      <c r="AO537" s="286">
        <v>0</v>
      </c>
      <c r="AP537" s="257">
        <f t="shared" si="155"/>
        <v>0</v>
      </c>
      <c r="AQ537" s="257" t="str">
        <f t="shared" si="156"/>
        <v/>
      </c>
      <c r="AR537" s="257">
        <f t="shared" si="157"/>
        <v>0</v>
      </c>
    </row>
    <row r="538" spans="1:44" x14ac:dyDescent="0.3">
      <c r="A538" s="287">
        <v>525</v>
      </c>
      <c r="B538" s="150"/>
      <c r="C538" s="152"/>
      <c r="D538" s="159"/>
      <c r="E538" s="337"/>
      <c r="F538" s="343" t="str">
        <f>IF(E538="","",LOOKUP(E538,'Work Programme'!$A$8:$A$207,'Work Programme'!$B$8:$B$207))</f>
        <v/>
      </c>
      <c r="G538" s="159"/>
      <c r="H538" s="150"/>
      <c r="I538" s="150"/>
      <c r="J538" s="150"/>
      <c r="K538" s="150"/>
      <c r="L538" s="150"/>
      <c r="M538" s="150"/>
      <c r="N538" s="430"/>
      <c r="O538" s="431"/>
      <c r="P538" s="431"/>
      <c r="Q538" s="160"/>
      <c r="R538" s="160"/>
      <c r="S538" s="160"/>
      <c r="T538" s="255" t="str">
        <f t="shared" si="142"/>
        <v/>
      </c>
      <c r="U538" s="152"/>
      <c r="V538" s="154"/>
      <c r="W538" s="254" t="str">
        <f>IF(V538="","",VLOOKUP(V538,'Overview - Financial Statement'!$A$46:$B$60,2,FALSE))</f>
        <v/>
      </c>
      <c r="X538" s="255" t="str">
        <f t="shared" si="143"/>
        <v/>
      </c>
      <c r="Y538" s="153"/>
      <c r="Z538" s="238">
        <f t="shared" si="144"/>
        <v>0</v>
      </c>
      <c r="AA538" s="193" t="s">
        <v>44</v>
      </c>
      <c r="AB538" s="173"/>
      <c r="AC538" s="193" t="str">
        <f t="shared" si="145"/>
        <v/>
      </c>
      <c r="AD538" s="187" t="str">
        <f t="shared" si="146"/>
        <v/>
      </c>
      <c r="AE538" s="187" t="str">
        <f>IF(S538&gt;0,(VLOOKUP(N538,ISO!$B$4:$D$43,3,FALSE)),"")</f>
        <v/>
      </c>
      <c r="AF538" s="187" t="str">
        <f t="shared" si="147"/>
        <v/>
      </c>
      <c r="AG538" s="187" t="str">
        <f>IF(R538&gt;0,(VLOOKUP(N538,ISO!$B$4:$D$43,2,FALSE)),"")</f>
        <v/>
      </c>
      <c r="AH538" s="193" t="str">
        <f t="shared" si="148"/>
        <v/>
      </c>
      <c r="AI538" s="397" t="str">
        <f t="shared" si="149"/>
        <v/>
      </c>
      <c r="AJ538" s="257" t="str">
        <f t="shared" si="150"/>
        <v/>
      </c>
      <c r="AK538" s="257" t="str">
        <f t="shared" si="151"/>
        <v/>
      </c>
      <c r="AL538" s="193" t="str">
        <f t="shared" si="152"/>
        <v>CHECK DATES</v>
      </c>
      <c r="AM538" s="257" t="str">
        <f t="shared" si="153"/>
        <v/>
      </c>
      <c r="AN538" s="288">
        <f t="shared" si="154"/>
        <v>0</v>
      </c>
      <c r="AO538" s="286">
        <v>0</v>
      </c>
      <c r="AP538" s="257">
        <f t="shared" si="155"/>
        <v>0</v>
      </c>
      <c r="AQ538" s="257" t="str">
        <f t="shared" si="156"/>
        <v/>
      </c>
      <c r="AR538" s="257">
        <f t="shared" si="157"/>
        <v>0</v>
      </c>
    </row>
    <row r="539" spans="1:44" x14ac:dyDescent="0.3">
      <c r="A539" s="287">
        <v>526</v>
      </c>
      <c r="B539" s="150"/>
      <c r="C539" s="152"/>
      <c r="D539" s="159"/>
      <c r="E539" s="337"/>
      <c r="F539" s="343" t="str">
        <f>IF(E539="","",LOOKUP(E539,'Work Programme'!$A$8:$A$207,'Work Programme'!$B$8:$B$207))</f>
        <v/>
      </c>
      <c r="G539" s="159"/>
      <c r="H539" s="150"/>
      <c r="I539" s="150"/>
      <c r="J539" s="150"/>
      <c r="K539" s="150"/>
      <c r="L539" s="150"/>
      <c r="M539" s="150"/>
      <c r="N539" s="430"/>
      <c r="O539" s="431"/>
      <c r="P539" s="431"/>
      <c r="Q539" s="160"/>
      <c r="R539" s="160"/>
      <c r="S539" s="160"/>
      <c r="T539" s="255" t="str">
        <f t="shared" si="142"/>
        <v/>
      </c>
      <c r="U539" s="152"/>
      <c r="V539" s="154"/>
      <c r="W539" s="254" t="str">
        <f>IF(V539="","",VLOOKUP(V539,'Overview - Financial Statement'!$A$46:$B$60,2,FALSE))</f>
        <v/>
      </c>
      <c r="X539" s="255" t="str">
        <f t="shared" si="143"/>
        <v/>
      </c>
      <c r="Y539" s="153"/>
      <c r="Z539" s="238">
        <f t="shared" si="144"/>
        <v>0</v>
      </c>
      <c r="AA539" s="193" t="s">
        <v>44</v>
      </c>
      <c r="AB539" s="173"/>
      <c r="AC539" s="193" t="str">
        <f t="shared" si="145"/>
        <v/>
      </c>
      <c r="AD539" s="187" t="str">
        <f t="shared" si="146"/>
        <v/>
      </c>
      <c r="AE539" s="187" t="str">
        <f>IF(S539&gt;0,(VLOOKUP(N539,ISO!$B$4:$D$43,3,FALSE)),"")</f>
        <v/>
      </c>
      <c r="AF539" s="187" t="str">
        <f t="shared" si="147"/>
        <v/>
      </c>
      <c r="AG539" s="187" t="str">
        <f>IF(R539&gt;0,(VLOOKUP(N539,ISO!$B$4:$D$43,2,FALSE)),"")</f>
        <v/>
      </c>
      <c r="AH539" s="193" t="str">
        <f t="shared" si="148"/>
        <v/>
      </c>
      <c r="AI539" s="397" t="str">
        <f t="shared" si="149"/>
        <v/>
      </c>
      <c r="AJ539" s="257" t="str">
        <f t="shared" si="150"/>
        <v/>
      </c>
      <c r="AK539" s="257" t="str">
        <f t="shared" si="151"/>
        <v/>
      </c>
      <c r="AL539" s="193" t="str">
        <f t="shared" si="152"/>
        <v>CHECK DATES</v>
      </c>
      <c r="AM539" s="257" t="str">
        <f t="shared" si="153"/>
        <v/>
      </c>
      <c r="AN539" s="288">
        <f t="shared" si="154"/>
        <v>0</v>
      </c>
      <c r="AO539" s="286">
        <v>0</v>
      </c>
      <c r="AP539" s="257">
        <f t="shared" si="155"/>
        <v>0</v>
      </c>
      <c r="AQ539" s="257" t="str">
        <f t="shared" si="156"/>
        <v/>
      </c>
      <c r="AR539" s="257">
        <f t="shared" si="157"/>
        <v>0</v>
      </c>
    </row>
    <row r="540" spans="1:44" x14ac:dyDescent="0.3">
      <c r="A540" s="287">
        <v>527</v>
      </c>
      <c r="B540" s="150"/>
      <c r="C540" s="152"/>
      <c r="D540" s="159"/>
      <c r="E540" s="337"/>
      <c r="F540" s="343" t="str">
        <f>IF(E540="","",LOOKUP(E540,'Work Programme'!$A$8:$A$207,'Work Programme'!$B$8:$B$207))</f>
        <v/>
      </c>
      <c r="G540" s="159"/>
      <c r="H540" s="150"/>
      <c r="I540" s="150"/>
      <c r="J540" s="150"/>
      <c r="K540" s="150"/>
      <c r="L540" s="150"/>
      <c r="M540" s="150"/>
      <c r="N540" s="430"/>
      <c r="O540" s="431"/>
      <c r="P540" s="431"/>
      <c r="Q540" s="160"/>
      <c r="R540" s="160"/>
      <c r="S540" s="160"/>
      <c r="T540" s="255" t="str">
        <f t="shared" si="142"/>
        <v/>
      </c>
      <c r="U540" s="152"/>
      <c r="V540" s="154"/>
      <c r="W540" s="254" t="str">
        <f>IF(V540="","",VLOOKUP(V540,'Overview - Financial Statement'!$A$46:$B$60,2,FALSE))</f>
        <v/>
      </c>
      <c r="X540" s="255" t="str">
        <f t="shared" si="143"/>
        <v/>
      </c>
      <c r="Y540" s="153"/>
      <c r="Z540" s="238">
        <f t="shared" si="144"/>
        <v>0</v>
      </c>
      <c r="AA540" s="193" t="s">
        <v>44</v>
      </c>
      <c r="AB540" s="173"/>
      <c r="AC540" s="193" t="str">
        <f t="shared" si="145"/>
        <v/>
      </c>
      <c r="AD540" s="187" t="str">
        <f t="shared" si="146"/>
        <v/>
      </c>
      <c r="AE540" s="187" t="str">
        <f>IF(S540&gt;0,(VLOOKUP(N540,ISO!$B$4:$D$43,3,FALSE)),"")</f>
        <v/>
      </c>
      <c r="AF540" s="187" t="str">
        <f t="shared" si="147"/>
        <v/>
      </c>
      <c r="AG540" s="187" t="str">
        <f>IF(R540&gt;0,(VLOOKUP(N540,ISO!$B$4:$D$43,2,FALSE)),"")</f>
        <v/>
      </c>
      <c r="AH540" s="193" t="str">
        <f t="shared" si="148"/>
        <v/>
      </c>
      <c r="AI540" s="397" t="str">
        <f t="shared" si="149"/>
        <v/>
      </c>
      <c r="AJ540" s="257" t="str">
        <f t="shared" si="150"/>
        <v/>
      </c>
      <c r="AK540" s="257" t="str">
        <f t="shared" si="151"/>
        <v/>
      </c>
      <c r="AL540" s="193" t="str">
        <f t="shared" si="152"/>
        <v>CHECK DATES</v>
      </c>
      <c r="AM540" s="257" t="str">
        <f t="shared" si="153"/>
        <v/>
      </c>
      <c r="AN540" s="288">
        <f t="shared" si="154"/>
        <v>0</v>
      </c>
      <c r="AO540" s="286">
        <v>0</v>
      </c>
      <c r="AP540" s="257">
        <f t="shared" si="155"/>
        <v>0</v>
      </c>
      <c r="AQ540" s="257" t="str">
        <f t="shared" si="156"/>
        <v/>
      </c>
      <c r="AR540" s="257">
        <f t="shared" si="157"/>
        <v>0</v>
      </c>
    </row>
    <row r="541" spans="1:44" x14ac:dyDescent="0.3">
      <c r="A541" s="287">
        <v>528</v>
      </c>
      <c r="B541" s="150"/>
      <c r="C541" s="152"/>
      <c r="D541" s="159"/>
      <c r="E541" s="337"/>
      <c r="F541" s="343" t="str">
        <f>IF(E541="","",LOOKUP(E541,'Work Programme'!$A$8:$A$207,'Work Programme'!$B$8:$B$207))</f>
        <v/>
      </c>
      <c r="G541" s="159"/>
      <c r="H541" s="150"/>
      <c r="I541" s="150"/>
      <c r="J541" s="150"/>
      <c r="K541" s="150"/>
      <c r="L541" s="150"/>
      <c r="M541" s="150"/>
      <c r="N541" s="430"/>
      <c r="O541" s="431"/>
      <c r="P541" s="431"/>
      <c r="Q541" s="160"/>
      <c r="R541" s="160"/>
      <c r="S541" s="160"/>
      <c r="T541" s="255" t="str">
        <f t="shared" si="142"/>
        <v/>
      </c>
      <c r="U541" s="152"/>
      <c r="V541" s="154"/>
      <c r="W541" s="254" t="str">
        <f>IF(V541="","",VLOOKUP(V541,'Overview - Financial Statement'!$A$46:$B$60,2,FALSE))</f>
        <v/>
      </c>
      <c r="X541" s="255" t="str">
        <f t="shared" si="143"/>
        <v/>
      </c>
      <c r="Y541" s="153"/>
      <c r="Z541" s="238">
        <f t="shared" si="144"/>
        <v>0</v>
      </c>
      <c r="AA541" s="193" t="s">
        <v>44</v>
      </c>
      <c r="AB541" s="173"/>
      <c r="AC541" s="193" t="str">
        <f t="shared" si="145"/>
        <v/>
      </c>
      <c r="AD541" s="187" t="str">
        <f t="shared" si="146"/>
        <v/>
      </c>
      <c r="AE541" s="187" t="str">
        <f>IF(S541&gt;0,(VLOOKUP(N541,ISO!$B$4:$D$43,3,FALSE)),"")</f>
        <v/>
      </c>
      <c r="AF541" s="187" t="str">
        <f t="shared" si="147"/>
        <v/>
      </c>
      <c r="AG541" s="187" t="str">
        <f>IF(R541&gt;0,(VLOOKUP(N541,ISO!$B$4:$D$43,2,FALSE)),"")</f>
        <v/>
      </c>
      <c r="AH541" s="193" t="str">
        <f t="shared" si="148"/>
        <v/>
      </c>
      <c r="AI541" s="397" t="str">
        <f t="shared" si="149"/>
        <v/>
      </c>
      <c r="AJ541" s="257" t="str">
        <f t="shared" si="150"/>
        <v/>
      </c>
      <c r="AK541" s="257" t="str">
        <f t="shared" si="151"/>
        <v/>
      </c>
      <c r="AL541" s="193" t="str">
        <f t="shared" si="152"/>
        <v>CHECK DATES</v>
      </c>
      <c r="AM541" s="257" t="str">
        <f t="shared" si="153"/>
        <v/>
      </c>
      <c r="AN541" s="288">
        <f t="shared" si="154"/>
        <v>0</v>
      </c>
      <c r="AO541" s="286">
        <v>0</v>
      </c>
      <c r="AP541" s="257">
        <f t="shared" si="155"/>
        <v>0</v>
      </c>
      <c r="AQ541" s="257" t="str">
        <f t="shared" si="156"/>
        <v/>
      </c>
      <c r="AR541" s="257">
        <f t="shared" si="157"/>
        <v>0</v>
      </c>
    </row>
    <row r="542" spans="1:44" x14ac:dyDescent="0.3">
      <c r="A542" s="287">
        <v>529</v>
      </c>
      <c r="B542" s="150"/>
      <c r="C542" s="152"/>
      <c r="D542" s="159"/>
      <c r="E542" s="337"/>
      <c r="F542" s="343" t="str">
        <f>IF(E542="","",LOOKUP(E542,'Work Programme'!$A$8:$A$207,'Work Programme'!$B$8:$B$207))</f>
        <v/>
      </c>
      <c r="G542" s="159"/>
      <c r="H542" s="150"/>
      <c r="I542" s="150"/>
      <c r="J542" s="150"/>
      <c r="K542" s="150"/>
      <c r="L542" s="150"/>
      <c r="M542" s="150"/>
      <c r="N542" s="430"/>
      <c r="O542" s="431"/>
      <c r="P542" s="431"/>
      <c r="Q542" s="160"/>
      <c r="R542" s="160"/>
      <c r="S542" s="160"/>
      <c r="T542" s="255" t="str">
        <f t="shared" si="142"/>
        <v/>
      </c>
      <c r="U542" s="152"/>
      <c r="V542" s="154"/>
      <c r="W542" s="254" t="str">
        <f>IF(V542="","",VLOOKUP(V542,'Overview - Financial Statement'!$A$46:$B$60,2,FALSE))</f>
        <v/>
      </c>
      <c r="X542" s="255" t="str">
        <f t="shared" si="143"/>
        <v/>
      </c>
      <c r="Y542" s="153"/>
      <c r="Z542" s="238">
        <f t="shared" si="144"/>
        <v>0</v>
      </c>
      <c r="AA542" s="193" t="s">
        <v>44</v>
      </c>
      <c r="AB542" s="173"/>
      <c r="AC542" s="193" t="str">
        <f t="shared" si="145"/>
        <v/>
      </c>
      <c r="AD542" s="187" t="str">
        <f t="shared" si="146"/>
        <v/>
      </c>
      <c r="AE542" s="187" t="str">
        <f>IF(S542&gt;0,(VLOOKUP(N542,ISO!$B$4:$D$43,3,FALSE)),"")</f>
        <v/>
      </c>
      <c r="AF542" s="187" t="str">
        <f t="shared" si="147"/>
        <v/>
      </c>
      <c r="AG542" s="187" t="str">
        <f>IF(R542&gt;0,(VLOOKUP(N542,ISO!$B$4:$D$43,2,FALSE)),"")</f>
        <v/>
      </c>
      <c r="AH542" s="193" t="str">
        <f t="shared" si="148"/>
        <v/>
      </c>
      <c r="AI542" s="397" t="str">
        <f t="shared" si="149"/>
        <v/>
      </c>
      <c r="AJ542" s="257" t="str">
        <f t="shared" si="150"/>
        <v/>
      </c>
      <c r="AK542" s="257" t="str">
        <f t="shared" si="151"/>
        <v/>
      </c>
      <c r="AL542" s="193" t="str">
        <f t="shared" si="152"/>
        <v>CHECK DATES</v>
      </c>
      <c r="AM542" s="257" t="str">
        <f t="shared" si="153"/>
        <v/>
      </c>
      <c r="AN542" s="288">
        <f t="shared" si="154"/>
        <v>0</v>
      </c>
      <c r="AO542" s="286">
        <v>0</v>
      </c>
      <c r="AP542" s="257">
        <f t="shared" si="155"/>
        <v>0</v>
      </c>
      <c r="AQ542" s="257" t="str">
        <f t="shared" si="156"/>
        <v/>
      </c>
      <c r="AR542" s="257">
        <f t="shared" si="157"/>
        <v>0</v>
      </c>
    </row>
    <row r="543" spans="1:44" x14ac:dyDescent="0.3">
      <c r="A543" s="287">
        <v>530</v>
      </c>
      <c r="B543" s="150"/>
      <c r="C543" s="152"/>
      <c r="D543" s="159"/>
      <c r="E543" s="337"/>
      <c r="F543" s="343" t="str">
        <f>IF(E543="","",LOOKUP(E543,'Work Programme'!$A$8:$A$207,'Work Programme'!$B$8:$B$207))</f>
        <v/>
      </c>
      <c r="G543" s="159"/>
      <c r="H543" s="150"/>
      <c r="I543" s="150"/>
      <c r="J543" s="150"/>
      <c r="K543" s="150"/>
      <c r="L543" s="150"/>
      <c r="M543" s="150"/>
      <c r="N543" s="430"/>
      <c r="O543" s="431"/>
      <c r="P543" s="431"/>
      <c r="Q543" s="160"/>
      <c r="R543" s="160"/>
      <c r="S543" s="160"/>
      <c r="T543" s="255" t="str">
        <f t="shared" si="142"/>
        <v/>
      </c>
      <c r="U543" s="152"/>
      <c r="V543" s="154"/>
      <c r="W543" s="254" t="str">
        <f>IF(V543="","",VLOOKUP(V543,'Overview - Financial Statement'!$A$46:$B$60,2,FALSE))</f>
        <v/>
      </c>
      <c r="X543" s="255" t="str">
        <f t="shared" si="143"/>
        <v/>
      </c>
      <c r="Y543" s="153"/>
      <c r="Z543" s="238">
        <f t="shared" si="144"/>
        <v>0</v>
      </c>
      <c r="AA543" s="193" t="s">
        <v>44</v>
      </c>
      <c r="AB543" s="173"/>
      <c r="AC543" s="193" t="str">
        <f t="shared" si="145"/>
        <v/>
      </c>
      <c r="AD543" s="187" t="str">
        <f t="shared" si="146"/>
        <v/>
      </c>
      <c r="AE543" s="187" t="str">
        <f>IF(S543&gt;0,(VLOOKUP(N543,ISO!$B$4:$D$43,3,FALSE)),"")</f>
        <v/>
      </c>
      <c r="AF543" s="187" t="str">
        <f t="shared" si="147"/>
        <v/>
      </c>
      <c r="AG543" s="187" t="str">
        <f>IF(R543&gt;0,(VLOOKUP(N543,ISO!$B$4:$D$43,2,FALSE)),"")</f>
        <v/>
      </c>
      <c r="AH543" s="193" t="str">
        <f t="shared" si="148"/>
        <v/>
      </c>
      <c r="AI543" s="397" t="str">
        <f t="shared" si="149"/>
        <v/>
      </c>
      <c r="AJ543" s="257" t="str">
        <f t="shared" si="150"/>
        <v/>
      </c>
      <c r="AK543" s="257" t="str">
        <f t="shared" si="151"/>
        <v/>
      </c>
      <c r="AL543" s="193" t="str">
        <f t="shared" si="152"/>
        <v>CHECK DATES</v>
      </c>
      <c r="AM543" s="257" t="str">
        <f t="shared" si="153"/>
        <v/>
      </c>
      <c r="AN543" s="288">
        <f t="shared" si="154"/>
        <v>0</v>
      </c>
      <c r="AO543" s="286">
        <v>0</v>
      </c>
      <c r="AP543" s="257">
        <f t="shared" si="155"/>
        <v>0</v>
      </c>
      <c r="AQ543" s="257" t="str">
        <f t="shared" si="156"/>
        <v/>
      </c>
      <c r="AR543" s="257">
        <f t="shared" si="157"/>
        <v>0</v>
      </c>
    </row>
    <row r="544" spans="1:44" x14ac:dyDescent="0.3">
      <c r="A544" s="287">
        <v>531</v>
      </c>
      <c r="B544" s="150"/>
      <c r="C544" s="152"/>
      <c r="D544" s="159"/>
      <c r="E544" s="337"/>
      <c r="F544" s="343" t="str">
        <f>IF(E544="","",LOOKUP(E544,'Work Programme'!$A$8:$A$207,'Work Programme'!$B$8:$B$207))</f>
        <v/>
      </c>
      <c r="G544" s="159"/>
      <c r="H544" s="150"/>
      <c r="I544" s="150"/>
      <c r="J544" s="150"/>
      <c r="K544" s="150"/>
      <c r="L544" s="150"/>
      <c r="M544" s="150"/>
      <c r="N544" s="430"/>
      <c r="O544" s="431"/>
      <c r="P544" s="431"/>
      <c r="Q544" s="160"/>
      <c r="R544" s="160"/>
      <c r="S544" s="160"/>
      <c r="T544" s="255" t="str">
        <f t="shared" si="142"/>
        <v/>
      </c>
      <c r="U544" s="152"/>
      <c r="V544" s="154"/>
      <c r="W544" s="254" t="str">
        <f>IF(V544="","",VLOOKUP(V544,'Overview - Financial Statement'!$A$46:$B$60,2,FALSE))</f>
        <v/>
      </c>
      <c r="X544" s="255" t="str">
        <f t="shared" si="143"/>
        <v/>
      </c>
      <c r="Y544" s="153"/>
      <c r="Z544" s="238">
        <f t="shared" si="144"/>
        <v>0</v>
      </c>
      <c r="AA544" s="193" t="s">
        <v>44</v>
      </c>
      <c r="AB544" s="173"/>
      <c r="AC544" s="193" t="str">
        <f t="shared" si="145"/>
        <v/>
      </c>
      <c r="AD544" s="187" t="str">
        <f t="shared" si="146"/>
        <v/>
      </c>
      <c r="AE544" s="187" t="str">
        <f>IF(S544&gt;0,(VLOOKUP(N544,ISO!$B$4:$D$43,3,FALSE)),"")</f>
        <v/>
      </c>
      <c r="AF544" s="187" t="str">
        <f t="shared" si="147"/>
        <v/>
      </c>
      <c r="AG544" s="187" t="str">
        <f>IF(R544&gt;0,(VLOOKUP(N544,ISO!$B$4:$D$43,2,FALSE)),"")</f>
        <v/>
      </c>
      <c r="AH544" s="193" t="str">
        <f t="shared" si="148"/>
        <v/>
      </c>
      <c r="AI544" s="397" t="str">
        <f t="shared" si="149"/>
        <v/>
      </c>
      <c r="AJ544" s="257" t="str">
        <f t="shared" si="150"/>
        <v/>
      </c>
      <c r="AK544" s="257" t="str">
        <f t="shared" si="151"/>
        <v/>
      </c>
      <c r="AL544" s="193" t="str">
        <f t="shared" si="152"/>
        <v>CHECK DATES</v>
      </c>
      <c r="AM544" s="257" t="str">
        <f t="shared" si="153"/>
        <v/>
      </c>
      <c r="AN544" s="288">
        <f t="shared" si="154"/>
        <v>0</v>
      </c>
      <c r="AO544" s="286">
        <v>0</v>
      </c>
      <c r="AP544" s="257">
        <f t="shared" si="155"/>
        <v>0</v>
      </c>
      <c r="AQ544" s="257" t="str">
        <f t="shared" si="156"/>
        <v/>
      </c>
      <c r="AR544" s="257">
        <f t="shared" si="157"/>
        <v>0</v>
      </c>
    </row>
    <row r="545" spans="1:44" x14ac:dyDescent="0.3">
      <c r="A545" s="287">
        <v>532</v>
      </c>
      <c r="B545" s="150"/>
      <c r="C545" s="152"/>
      <c r="D545" s="159"/>
      <c r="E545" s="337"/>
      <c r="F545" s="343" t="str">
        <f>IF(E545="","",LOOKUP(E545,'Work Programme'!$A$8:$A$207,'Work Programme'!$B$8:$B$207))</f>
        <v/>
      </c>
      <c r="G545" s="159"/>
      <c r="H545" s="150"/>
      <c r="I545" s="150"/>
      <c r="J545" s="150"/>
      <c r="K545" s="150"/>
      <c r="L545" s="150"/>
      <c r="M545" s="150"/>
      <c r="N545" s="430"/>
      <c r="O545" s="431"/>
      <c r="P545" s="431"/>
      <c r="Q545" s="160"/>
      <c r="R545" s="160"/>
      <c r="S545" s="160"/>
      <c r="T545" s="255" t="str">
        <f t="shared" si="142"/>
        <v/>
      </c>
      <c r="U545" s="152"/>
      <c r="V545" s="154"/>
      <c r="W545" s="254" t="str">
        <f>IF(V545="","",VLOOKUP(V545,'Overview - Financial Statement'!$A$46:$B$60,2,FALSE))</f>
        <v/>
      </c>
      <c r="X545" s="255" t="str">
        <f t="shared" si="143"/>
        <v/>
      </c>
      <c r="Y545" s="153"/>
      <c r="Z545" s="238">
        <f t="shared" si="144"/>
        <v>0</v>
      </c>
      <c r="AA545" s="193" t="s">
        <v>44</v>
      </c>
      <c r="AB545" s="173"/>
      <c r="AC545" s="193" t="str">
        <f t="shared" si="145"/>
        <v/>
      </c>
      <c r="AD545" s="187" t="str">
        <f t="shared" si="146"/>
        <v/>
      </c>
      <c r="AE545" s="187" t="str">
        <f>IF(S545&gt;0,(VLOOKUP(N545,ISO!$B$4:$D$43,3,FALSE)),"")</f>
        <v/>
      </c>
      <c r="AF545" s="187" t="str">
        <f t="shared" si="147"/>
        <v/>
      </c>
      <c r="AG545" s="187" t="str">
        <f>IF(R545&gt;0,(VLOOKUP(N545,ISO!$B$4:$D$43,2,FALSE)),"")</f>
        <v/>
      </c>
      <c r="AH545" s="193" t="str">
        <f t="shared" si="148"/>
        <v/>
      </c>
      <c r="AI545" s="397" t="str">
        <f t="shared" si="149"/>
        <v/>
      </c>
      <c r="AJ545" s="257" t="str">
        <f t="shared" si="150"/>
        <v/>
      </c>
      <c r="AK545" s="257" t="str">
        <f t="shared" si="151"/>
        <v/>
      </c>
      <c r="AL545" s="193" t="str">
        <f t="shared" si="152"/>
        <v>CHECK DATES</v>
      </c>
      <c r="AM545" s="257" t="str">
        <f t="shared" si="153"/>
        <v/>
      </c>
      <c r="AN545" s="288">
        <f t="shared" si="154"/>
        <v>0</v>
      </c>
      <c r="AO545" s="286">
        <v>0</v>
      </c>
      <c r="AP545" s="257">
        <f t="shared" si="155"/>
        <v>0</v>
      </c>
      <c r="AQ545" s="257" t="str">
        <f t="shared" si="156"/>
        <v/>
      </c>
      <c r="AR545" s="257">
        <f t="shared" si="157"/>
        <v>0</v>
      </c>
    </row>
    <row r="546" spans="1:44" x14ac:dyDescent="0.3">
      <c r="A546" s="287">
        <v>533</v>
      </c>
      <c r="B546" s="150"/>
      <c r="C546" s="152"/>
      <c r="D546" s="159"/>
      <c r="E546" s="337"/>
      <c r="F546" s="343" t="str">
        <f>IF(E546="","",LOOKUP(E546,'Work Programme'!$A$8:$A$207,'Work Programme'!$B$8:$B$207))</f>
        <v/>
      </c>
      <c r="G546" s="159"/>
      <c r="H546" s="150"/>
      <c r="I546" s="150"/>
      <c r="J546" s="150"/>
      <c r="K546" s="150"/>
      <c r="L546" s="150"/>
      <c r="M546" s="150"/>
      <c r="N546" s="430"/>
      <c r="O546" s="431"/>
      <c r="P546" s="431"/>
      <c r="Q546" s="160"/>
      <c r="R546" s="160"/>
      <c r="S546" s="160"/>
      <c r="T546" s="255" t="str">
        <f t="shared" si="142"/>
        <v/>
      </c>
      <c r="U546" s="152"/>
      <c r="V546" s="154"/>
      <c r="W546" s="254" t="str">
        <f>IF(V546="","",VLOOKUP(V546,'Overview - Financial Statement'!$A$46:$B$60,2,FALSE))</f>
        <v/>
      </c>
      <c r="X546" s="255" t="str">
        <f t="shared" si="143"/>
        <v/>
      </c>
      <c r="Y546" s="153"/>
      <c r="Z546" s="238">
        <f t="shared" si="144"/>
        <v>0</v>
      </c>
      <c r="AA546" s="193" t="s">
        <v>44</v>
      </c>
      <c r="AB546" s="173"/>
      <c r="AC546" s="193" t="str">
        <f t="shared" si="145"/>
        <v/>
      </c>
      <c r="AD546" s="187" t="str">
        <f t="shared" si="146"/>
        <v/>
      </c>
      <c r="AE546" s="187" t="str">
        <f>IF(S546&gt;0,(VLOOKUP(N546,ISO!$B$4:$D$43,3,FALSE)),"")</f>
        <v/>
      </c>
      <c r="AF546" s="187" t="str">
        <f t="shared" si="147"/>
        <v/>
      </c>
      <c r="AG546" s="187" t="str">
        <f>IF(R546&gt;0,(VLOOKUP(N546,ISO!$B$4:$D$43,2,FALSE)),"")</f>
        <v/>
      </c>
      <c r="AH546" s="193" t="str">
        <f t="shared" si="148"/>
        <v/>
      </c>
      <c r="AI546" s="397" t="str">
        <f t="shared" si="149"/>
        <v/>
      </c>
      <c r="AJ546" s="257" t="str">
        <f t="shared" si="150"/>
        <v/>
      </c>
      <c r="AK546" s="257" t="str">
        <f t="shared" si="151"/>
        <v/>
      </c>
      <c r="AL546" s="193" t="str">
        <f t="shared" si="152"/>
        <v>CHECK DATES</v>
      </c>
      <c r="AM546" s="257" t="str">
        <f t="shared" si="153"/>
        <v/>
      </c>
      <c r="AN546" s="288">
        <f t="shared" si="154"/>
        <v>0</v>
      </c>
      <c r="AO546" s="286">
        <v>0</v>
      </c>
      <c r="AP546" s="257">
        <f t="shared" si="155"/>
        <v>0</v>
      </c>
      <c r="AQ546" s="257" t="str">
        <f t="shared" si="156"/>
        <v/>
      </c>
      <c r="AR546" s="257">
        <f t="shared" si="157"/>
        <v>0</v>
      </c>
    </row>
    <row r="547" spans="1:44" x14ac:dyDescent="0.3">
      <c r="A547" s="287">
        <v>534</v>
      </c>
      <c r="B547" s="150"/>
      <c r="C547" s="152"/>
      <c r="D547" s="159"/>
      <c r="E547" s="337"/>
      <c r="F547" s="343" t="str">
        <f>IF(E547="","",LOOKUP(E547,'Work Programme'!$A$8:$A$207,'Work Programme'!$B$8:$B$207))</f>
        <v/>
      </c>
      <c r="G547" s="159"/>
      <c r="H547" s="150"/>
      <c r="I547" s="150"/>
      <c r="J547" s="150"/>
      <c r="K547" s="150"/>
      <c r="L547" s="150"/>
      <c r="M547" s="150"/>
      <c r="N547" s="430"/>
      <c r="O547" s="431"/>
      <c r="P547" s="431"/>
      <c r="Q547" s="160"/>
      <c r="R547" s="160"/>
      <c r="S547" s="160"/>
      <c r="T547" s="255" t="str">
        <f t="shared" si="142"/>
        <v/>
      </c>
      <c r="U547" s="152"/>
      <c r="V547" s="154"/>
      <c r="W547" s="254" t="str">
        <f>IF(V547="","",VLOOKUP(V547,'Overview - Financial Statement'!$A$46:$B$60,2,FALSE))</f>
        <v/>
      </c>
      <c r="X547" s="255" t="str">
        <f t="shared" si="143"/>
        <v/>
      </c>
      <c r="Y547" s="153"/>
      <c r="Z547" s="238">
        <f t="shared" si="144"/>
        <v>0</v>
      </c>
      <c r="AA547" s="193" t="s">
        <v>44</v>
      </c>
      <c r="AB547" s="173"/>
      <c r="AC547" s="193" t="str">
        <f t="shared" si="145"/>
        <v/>
      </c>
      <c r="AD547" s="187" t="str">
        <f t="shared" si="146"/>
        <v/>
      </c>
      <c r="AE547" s="187" t="str">
        <f>IF(S547&gt;0,(VLOOKUP(N547,ISO!$B$4:$D$43,3,FALSE)),"")</f>
        <v/>
      </c>
      <c r="AF547" s="187" t="str">
        <f t="shared" si="147"/>
        <v/>
      </c>
      <c r="AG547" s="187" t="str">
        <f>IF(R547&gt;0,(VLOOKUP(N547,ISO!$B$4:$D$43,2,FALSE)),"")</f>
        <v/>
      </c>
      <c r="AH547" s="193" t="str">
        <f t="shared" si="148"/>
        <v/>
      </c>
      <c r="AI547" s="397" t="str">
        <f t="shared" si="149"/>
        <v/>
      </c>
      <c r="AJ547" s="257" t="str">
        <f t="shared" si="150"/>
        <v/>
      </c>
      <c r="AK547" s="257" t="str">
        <f t="shared" si="151"/>
        <v/>
      </c>
      <c r="AL547" s="193" t="str">
        <f t="shared" si="152"/>
        <v>CHECK DATES</v>
      </c>
      <c r="AM547" s="257" t="str">
        <f t="shared" si="153"/>
        <v/>
      </c>
      <c r="AN547" s="288">
        <f t="shared" si="154"/>
        <v>0</v>
      </c>
      <c r="AO547" s="286">
        <v>0</v>
      </c>
      <c r="AP547" s="257">
        <f t="shared" si="155"/>
        <v>0</v>
      </c>
      <c r="AQ547" s="257" t="str">
        <f t="shared" si="156"/>
        <v/>
      </c>
      <c r="AR547" s="257">
        <f t="shared" si="157"/>
        <v>0</v>
      </c>
    </row>
    <row r="548" spans="1:44" x14ac:dyDescent="0.3">
      <c r="A548" s="287">
        <v>535</v>
      </c>
      <c r="B548" s="150"/>
      <c r="C548" s="152"/>
      <c r="D548" s="159"/>
      <c r="E548" s="337"/>
      <c r="F548" s="343" t="str">
        <f>IF(E548="","",LOOKUP(E548,'Work Programme'!$A$8:$A$207,'Work Programme'!$B$8:$B$207))</f>
        <v/>
      </c>
      <c r="G548" s="159"/>
      <c r="H548" s="150"/>
      <c r="I548" s="150"/>
      <c r="J548" s="150"/>
      <c r="K548" s="150"/>
      <c r="L548" s="150"/>
      <c r="M548" s="150"/>
      <c r="N548" s="430"/>
      <c r="O548" s="431"/>
      <c r="P548" s="431"/>
      <c r="Q548" s="160"/>
      <c r="R548" s="160"/>
      <c r="S548" s="160"/>
      <c r="T548" s="255" t="str">
        <f t="shared" si="142"/>
        <v/>
      </c>
      <c r="U548" s="152"/>
      <c r="V548" s="154"/>
      <c r="W548" s="254" t="str">
        <f>IF(V548="","",VLOOKUP(V548,'Overview - Financial Statement'!$A$46:$B$60,2,FALSE))</f>
        <v/>
      </c>
      <c r="X548" s="255" t="str">
        <f t="shared" si="143"/>
        <v/>
      </c>
      <c r="Y548" s="153"/>
      <c r="Z548" s="238">
        <f t="shared" si="144"/>
        <v>0</v>
      </c>
      <c r="AA548" s="193" t="s">
        <v>44</v>
      </c>
      <c r="AB548" s="173"/>
      <c r="AC548" s="193" t="str">
        <f t="shared" si="145"/>
        <v/>
      </c>
      <c r="AD548" s="187" t="str">
        <f t="shared" si="146"/>
        <v/>
      </c>
      <c r="AE548" s="187" t="str">
        <f>IF(S548&gt;0,(VLOOKUP(N548,ISO!$B$4:$D$43,3,FALSE)),"")</f>
        <v/>
      </c>
      <c r="AF548" s="187" t="str">
        <f t="shared" si="147"/>
        <v/>
      </c>
      <c r="AG548" s="187" t="str">
        <f>IF(R548&gt;0,(VLOOKUP(N548,ISO!$B$4:$D$43,2,FALSE)),"")</f>
        <v/>
      </c>
      <c r="AH548" s="193" t="str">
        <f t="shared" si="148"/>
        <v/>
      </c>
      <c r="AI548" s="397" t="str">
        <f t="shared" si="149"/>
        <v/>
      </c>
      <c r="AJ548" s="257" t="str">
        <f t="shared" si="150"/>
        <v/>
      </c>
      <c r="AK548" s="257" t="str">
        <f t="shared" si="151"/>
        <v/>
      </c>
      <c r="AL548" s="193" t="str">
        <f t="shared" si="152"/>
        <v>CHECK DATES</v>
      </c>
      <c r="AM548" s="257" t="str">
        <f t="shared" si="153"/>
        <v/>
      </c>
      <c r="AN548" s="288">
        <f t="shared" si="154"/>
        <v>0</v>
      </c>
      <c r="AO548" s="286">
        <v>0</v>
      </c>
      <c r="AP548" s="257">
        <f t="shared" si="155"/>
        <v>0</v>
      </c>
      <c r="AQ548" s="257" t="str">
        <f t="shared" si="156"/>
        <v/>
      </c>
      <c r="AR548" s="257">
        <f t="shared" si="157"/>
        <v>0</v>
      </c>
    </row>
    <row r="549" spans="1:44" x14ac:dyDescent="0.3">
      <c r="A549" s="287">
        <v>536</v>
      </c>
      <c r="B549" s="150"/>
      <c r="C549" s="152"/>
      <c r="D549" s="159"/>
      <c r="E549" s="337"/>
      <c r="F549" s="343" t="str">
        <f>IF(E549="","",LOOKUP(E549,'Work Programme'!$A$8:$A$207,'Work Programme'!$B$8:$B$207))</f>
        <v/>
      </c>
      <c r="G549" s="159"/>
      <c r="H549" s="150"/>
      <c r="I549" s="150"/>
      <c r="J549" s="150"/>
      <c r="K549" s="150"/>
      <c r="L549" s="150"/>
      <c r="M549" s="150"/>
      <c r="N549" s="430"/>
      <c r="O549" s="431"/>
      <c r="P549" s="431"/>
      <c r="Q549" s="160"/>
      <c r="R549" s="160"/>
      <c r="S549" s="160"/>
      <c r="T549" s="255" t="str">
        <f t="shared" si="142"/>
        <v/>
      </c>
      <c r="U549" s="152"/>
      <c r="V549" s="154"/>
      <c r="W549" s="254" t="str">
        <f>IF(V549="","",VLOOKUP(V549,'Overview - Financial Statement'!$A$46:$B$60,2,FALSE))</f>
        <v/>
      </c>
      <c r="X549" s="255" t="str">
        <f t="shared" si="143"/>
        <v/>
      </c>
      <c r="Y549" s="153"/>
      <c r="Z549" s="238">
        <f t="shared" si="144"/>
        <v>0</v>
      </c>
      <c r="AA549" s="193" t="s">
        <v>44</v>
      </c>
      <c r="AB549" s="173"/>
      <c r="AC549" s="193" t="str">
        <f t="shared" si="145"/>
        <v/>
      </c>
      <c r="AD549" s="187" t="str">
        <f t="shared" si="146"/>
        <v/>
      </c>
      <c r="AE549" s="187" t="str">
        <f>IF(S549&gt;0,(VLOOKUP(N549,ISO!$B$4:$D$43,3,FALSE)),"")</f>
        <v/>
      </c>
      <c r="AF549" s="187" t="str">
        <f t="shared" si="147"/>
        <v/>
      </c>
      <c r="AG549" s="187" t="str">
        <f>IF(R549&gt;0,(VLOOKUP(N549,ISO!$B$4:$D$43,2,FALSE)),"")</f>
        <v/>
      </c>
      <c r="AH549" s="193" t="str">
        <f t="shared" si="148"/>
        <v/>
      </c>
      <c r="AI549" s="397" t="str">
        <f t="shared" si="149"/>
        <v/>
      </c>
      <c r="AJ549" s="257" t="str">
        <f t="shared" si="150"/>
        <v/>
      </c>
      <c r="AK549" s="257" t="str">
        <f t="shared" si="151"/>
        <v/>
      </c>
      <c r="AL549" s="193" t="str">
        <f t="shared" si="152"/>
        <v>CHECK DATES</v>
      </c>
      <c r="AM549" s="257" t="str">
        <f t="shared" si="153"/>
        <v/>
      </c>
      <c r="AN549" s="288">
        <f t="shared" si="154"/>
        <v>0</v>
      </c>
      <c r="AO549" s="286">
        <v>0</v>
      </c>
      <c r="AP549" s="257">
        <f t="shared" si="155"/>
        <v>0</v>
      </c>
      <c r="AQ549" s="257" t="str">
        <f t="shared" si="156"/>
        <v/>
      </c>
      <c r="AR549" s="257">
        <f t="shared" si="157"/>
        <v>0</v>
      </c>
    </row>
    <row r="550" spans="1:44" x14ac:dyDescent="0.3">
      <c r="A550" s="287">
        <v>537</v>
      </c>
      <c r="B550" s="150"/>
      <c r="C550" s="152"/>
      <c r="D550" s="159"/>
      <c r="E550" s="337"/>
      <c r="F550" s="343" t="str">
        <f>IF(E550="","",LOOKUP(E550,'Work Programme'!$A$8:$A$207,'Work Programme'!$B$8:$B$207))</f>
        <v/>
      </c>
      <c r="G550" s="159"/>
      <c r="H550" s="150"/>
      <c r="I550" s="150"/>
      <c r="J550" s="150"/>
      <c r="K550" s="150"/>
      <c r="L550" s="150"/>
      <c r="M550" s="150"/>
      <c r="N550" s="430"/>
      <c r="O550" s="431"/>
      <c r="P550" s="431"/>
      <c r="Q550" s="160"/>
      <c r="R550" s="160"/>
      <c r="S550" s="160"/>
      <c r="T550" s="255" t="str">
        <f t="shared" si="142"/>
        <v/>
      </c>
      <c r="U550" s="152"/>
      <c r="V550" s="154"/>
      <c r="W550" s="254" t="str">
        <f>IF(V550="","",VLOOKUP(V550,'Overview - Financial Statement'!$A$46:$B$60,2,FALSE))</f>
        <v/>
      </c>
      <c r="X550" s="255" t="str">
        <f t="shared" si="143"/>
        <v/>
      </c>
      <c r="Y550" s="153"/>
      <c r="Z550" s="238">
        <f t="shared" si="144"/>
        <v>0</v>
      </c>
      <c r="AA550" s="193" t="s">
        <v>44</v>
      </c>
      <c r="AB550" s="173"/>
      <c r="AC550" s="193" t="str">
        <f t="shared" si="145"/>
        <v/>
      </c>
      <c r="AD550" s="187" t="str">
        <f t="shared" si="146"/>
        <v/>
      </c>
      <c r="AE550" s="187" t="str">
        <f>IF(S550&gt;0,(VLOOKUP(N550,ISO!$B$4:$D$43,3,FALSE)),"")</f>
        <v/>
      </c>
      <c r="AF550" s="187" t="str">
        <f t="shared" si="147"/>
        <v/>
      </c>
      <c r="AG550" s="187" t="str">
        <f>IF(R550&gt;0,(VLOOKUP(N550,ISO!$B$4:$D$43,2,FALSE)),"")</f>
        <v/>
      </c>
      <c r="AH550" s="193" t="str">
        <f t="shared" si="148"/>
        <v/>
      </c>
      <c r="AI550" s="397" t="str">
        <f t="shared" si="149"/>
        <v/>
      </c>
      <c r="AJ550" s="257" t="str">
        <f t="shared" si="150"/>
        <v/>
      </c>
      <c r="AK550" s="257" t="str">
        <f t="shared" si="151"/>
        <v/>
      </c>
      <c r="AL550" s="193" t="str">
        <f t="shared" si="152"/>
        <v>CHECK DATES</v>
      </c>
      <c r="AM550" s="257" t="str">
        <f t="shared" si="153"/>
        <v/>
      </c>
      <c r="AN550" s="288">
        <f t="shared" si="154"/>
        <v>0</v>
      </c>
      <c r="AO550" s="286">
        <v>0</v>
      </c>
      <c r="AP550" s="257">
        <f t="shared" si="155"/>
        <v>0</v>
      </c>
      <c r="AQ550" s="257" t="str">
        <f t="shared" si="156"/>
        <v/>
      </c>
      <c r="AR550" s="257">
        <f t="shared" si="157"/>
        <v>0</v>
      </c>
    </row>
    <row r="551" spans="1:44" x14ac:dyDescent="0.3">
      <c r="A551" s="287">
        <v>538</v>
      </c>
      <c r="B551" s="150"/>
      <c r="C551" s="152"/>
      <c r="D551" s="159"/>
      <c r="E551" s="337"/>
      <c r="F551" s="343" t="str">
        <f>IF(E551="","",LOOKUP(E551,'Work Programme'!$A$8:$A$207,'Work Programme'!$B$8:$B$207))</f>
        <v/>
      </c>
      <c r="G551" s="159"/>
      <c r="H551" s="150"/>
      <c r="I551" s="150"/>
      <c r="J551" s="150"/>
      <c r="K551" s="150"/>
      <c r="L551" s="150"/>
      <c r="M551" s="150"/>
      <c r="N551" s="430"/>
      <c r="O551" s="431"/>
      <c r="P551" s="431"/>
      <c r="Q551" s="160"/>
      <c r="R551" s="160"/>
      <c r="S551" s="160"/>
      <c r="T551" s="255" t="str">
        <f t="shared" si="142"/>
        <v/>
      </c>
      <c r="U551" s="152"/>
      <c r="V551" s="154"/>
      <c r="W551" s="254" t="str">
        <f>IF(V551="","",VLOOKUP(V551,'Overview - Financial Statement'!$A$46:$B$60,2,FALSE))</f>
        <v/>
      </c>
      <c r="X551" s="255" t="str">
        <f t="shared" si="143"/>
        <v/>
      </c>
      <c r="Y551" s="153"/>
      <c r="Z551" s="238">
        <f t="shared" si="144"/>
        <v>0</v>
      </c>
      <c r="AA551" s="193" t="s">
        <v>44</v>
      </c>
      <c r="AB551" s="173"/>
      <c r="AC551" s="193" t="str">
        <f t="shared" si="145"/>
        <v/>
      </c>
      <c r="AD551" s="187" t="str">
        <f t="shared" si="146"/>
        <v/>
      </c>
      <c r="AE551" s="187" t="str">
        <f>IF(S551&gt;0,(VLOOKUP(N551,ISO!$B$4:$D$43,3,FALSE)),"")</f>
        <v/>
      </c>
      <c r="AF551" s="187" t="str">
        <f t="shared" si="147"/>
        <v/>
      </c>
      <c r="AG551" s="187" t="str">
        <f>IF(R551&gt;0,(VLOOKUP(N551,ISO!$B$4:$D$43,2,FALSE)),"")</f>
        <v/>
      </c>
      <c r="AH551" s="193" t="str">
        <f t="shared" si="148"/>
        <v/>
      </c>
      <c r="AI551" s="397" t="str">
        <f t="shared" si="149"/>
        <v/>
      </c>
      <c r="AJ551" s="257" t="str">
        <f t="shared" si="150"/>
        <v/>
      </c>
      <c r="AK551" s="257" t="str">
        <f t="shared" si="151"/>
        <v/>
      </c>
      <c r="AL551" s="193" t="str">
        <f t="shared" si="152"/>
        <v>CHECK DATES</v>
      </c>
      <c r="AM551" s="257" t="str">
        <f t="shared" si="153"/>
        <v/>
      </c>
      <c r="AN551" s="288">
        <f t="shared" si="154"/>
        <v>0</v>
      </c>
      <c r="AO551" s="286">
        <v>0</v>
      </c>
      <c r="AP551" s="257">
        <f t="shared" si="155"/>
        <v>0</v>
      </c>
      <c r="AQ551" s="257" t="str">
        <f t="shared" si="156"/>
        <v/>
      </c>
      <c r="AR551" s="257">
        <f t="shared" si="157"/>
        <v>0</v>
      </c>
    </row>
    <row r="552" spans="1:44" x14ac:dyDescent="0.3">
      <c r="A552" s="287">
        <v>539</v>
      </c>
      <c r="B552" s="150"/>
      <c r="C552" s="152"/>
      <c r="D552" s="159"/>
      <c r="E552" s="337"/>
      <c r="F552" s="343" t="str">
        <f>IF(E552="","",LOOKUP(E552,'Work Programme'!$A$8:$A$207,'Work Programme'!$B$8:$B$207))</f>
        <v/>
      </c>
      <c r="G552" s="159"/>
      <c r="H552" s="150"/>
      <c r="I552" s="150"/>
      <c r="J552" s="150"/>
      <c r="K552" s="150"/>
      <c r="L552" s="150"/>
      <c r="M552" s="150"/>
      <c r="N552" s="430"/>
      <c r="O552" s="431"/>
      <c r="P552" s="431"/>
      <c r="Q552" s="160"/>
      <c r="R552" s="160"/>
      <c r="S552" s="160"/>
      <c r="T552" s="255" t="str">
        <f t="shared" si="142"/>
        <v/>
      </c>
      <c r="U552" s="152"/>
      <c r="V552" s="154"/>
      <c r="W552" s="254" t="str">
        <f>IF(V552="","",VLOOKUP(V552,'Overview - Financial Statement'!$A$46:$B$60,2,FALSE))</f>
        <v/>
      </c>
      <c r="X552" s="255" t="str">
        <f t="shared" si="143"/>
        <v/>
      </c>
      <c r="Y552" s="153"/>
      <c r="Z552" s="238">
        <f t="shared" si="144"/>
        <v>0</v>
      </c>
      <c r="AA552" s="193" t="s">
        <v>44</v>
      </c>
      <c r="AB552" s="173"/>
      <c r="AC552" s="193" t="str">
        <f t="shared" si="145"/>
        <v/>
      </c>
      <c r="AD552" s="187" t="str">
        <f t="shared" si="146"/>
        <v/>
      </c>
      <c r="AE552" s="187" t="str">
        <f>IF(S552&gt;0,(VLOOKUP(N552,ISO!$B$4:$D$43,3,FALSE)),"")</f>
        <v/>
      </c>
      <c r="AF552" s="187" t="str">
        <f t="shared" si="147"/>
        <v/>
      </c>
      <c r="AG552" s="187" t="str">
        <f>IF(R552&gt;0,(VLOOKUP(N552,ISO!$B$4:$D$43,2,FALSE)),"")</f>
        <v/>
      </c>
      <c r="AH552" s="193" t="str">
        <f t="shared" si="148"/>
        <v/>
      </c>
      <c r="AI552" s="397" t="str">
        <f t="shared" si="149"/>
        <v/>
      </c>
      <c r="AJ552" s="257" t="str">
        <f t="shared" si="150"/>
        <v/>
      </c>
      <c r="AK552" s="257" t="str">
        <f t="shared" si="151"/>
        <v/>
      </c>
      <c r="AL552" s="193" t="str">
        <f t="shared" si="152"/>
        <v>CHECK DATES</v>
      </c>
      <c r="AM552" s="257" t="str">
        <f t="shared" si="153"/>
        <v/>
      </c>
      <c r="AN552" s="288">
        <f t="shared" si="154"/>
        <v>0</v>
      </c>
      <c r="AO552" s="286">
        <v>0</v>
      </c>
      <c r="AP552" s="257">
        <f t="shared" si="155"/>
        <v>0</v>
      </c>
      <c r="AQ552" s="257" t="str">
        <f t="shared" si="156"/>
        <v/>
      </c>
      <c r="AR552" s="257">
        <f t="shared" si="157"/>
        <v>0</v>
      </c>
    </row>
    <row r="553" spans="1:44" x14ac:dyDescent="0.3">
      <c r="A553" s="287">
        <v>540</v>
      </c>
      <c r="B553" s="150"/>
      <c r="C553" s="152"/>
      <c r="D553" s="159"/>
      <c r="E553" s="337"/>
      <c r="F553" s="343" t="str">
        <f>IF(E553="","",LOOKUP(E553,'Work Programme'!$A$8:$A$207,'Work Programme'!$B$8:$B$207))</f>
        <v/>
      </c>
      <c r="G553" s="159"/>
      <c r="H553" s="150"/>
      <c r="I553" s="150"/>
      <c r="J553" s="150"/>
      <c r="K553" s="150"/>
      <c r="L553" s="150"/>
      <c r="M553" s="150"/>
      <c r="N553" s="430"/>
      <c r="O553" s="431"/>
      <c r="P553" s="431"/>
      <c r="Q553" s="160"/>
      <c r="R553" s="160"/>
      <c r="S553" s="160"/>
      <c r="T553" s="255" t="str">
        <f t="shared" si="142"/>
        <v/>
      </c>
      <c r="U553" s="152"/>
      <c r="V553" s="154"/>
      <c r="W553" s="254" t="str">
        <f>IF(V553="","",VLOOKUP(V553,'Overview - Financial Statement'!$A$46:$B$60,2,FALSE))</f>
        <v/>
      </c>
      <c r="X553" s="255" t="str">
        <f t="shared" si="143"/>
        <v/>
      </c>
      <c r="Y553" s="153"/>
      <c r="Z553" s="238">
        <f t="shared" si="144"/>
        <v>0</v>
      </c>
      <c r="AA553" s="193" t="s">
        <v>44</v>
      </c>
      <c r="AB553" s="173"/>
      <c r="AC553" s="193" t="str">
        <f t="shared" si="145"/>
        <v/>
      </c>
      <c r="AD553" s="187" t="str">
        <f t="shared" si="146"/>
        <v/>
      </c>
      <c r="AE553" s="187" t="str">
        <f>IF(S553&gt;0,(VLOOKUP(N553,ISO!$B$4:$D$43,3,FALSE)),"")</f>
        <v/>
      </c>
      <c r="AF553" s="187" t="str">
        <f t="shared" si="147"/>
        <v/>
      </c>
      <c r="AG553" s="187" t="str">
        <f>IF(R553&gt;0,(VLOOKUP(N553,ISO!$B$4:$D$43,2,FALSE)),"")</f>
        <v/>
      </c>
      <c r="AH553" s="193" t="str">
        <f t="shared" si="148"/>
        <v/>
      </c>
      <c r="AI553" s="397" t="str">
        <f t="shared" si="149"/>
        <v/>
      </c>
      <c r="AJ553" s="257" t="str">
        <f t="shared" si="150"/>
        <v/>
      </c>
      <c r="AK553" s="257" t="str">
        <f t="shared" si="151"/>
        <v/>
      </c>
      <c r="AL553" s="193" t="str">
        <f t="shared" si="152"/>
        <v>CHECK DATES</v>
      </c>
      <c r="AM553" s="257" t="str">
        <f t="shared" si="153"/>
        <v/>
      </c>
      <c r="AN553" s="288">
        <f t="shared" si="154"/>
        <v>0</v>
      </c>
      <c r="AO553" s="286">
        <v>0</v>
      </c>
      <c r="AP553" s="257">
        <f t="shared" si="155"/>
        <v>0</v>
      </c>
      <c r="AQ553" s="257" t="str">
        <f t="shared" si="156"/>
        <v/>
      </c>
      <c r="AR553" s="257">
        <f t="shared" si="157"/>
        <v>0</v>
      </c>
    </row>
    <row r="554" spans="1:44" x14ac:dyDescent="0.3">
      <c r="A554" s="287">
        <v>541</v>
      </c>
      <c r="B554" s="150"/>
      <c r="C554" s="152"/>
      <c r="D554" s="159"/>
      <c r="E554" s="337"/>
      <c r="F554" s="343" t="str">
        <f>IF(E554="","",LOOKUP(E554,'Work Programme'!$A$8:$A$207,'Work Programme'!$B$8:$B$207))</f>
        <v/>
      </c>
      <c r="G554" s="159"/>
      <c r="H554" s="150"/>
      <c r="I554" s="150"/>
      <c r="J554" s="150"/>
      <c r="K554" s="150"/>
      <c r="L554" s="150"/>
      <c r="M554" s="150"/>
      <c r="N554" s="430"/>
      <c r="O554" s="431"/>
      <c r="P554" s="431"/>
      <c r="Q554" s="160"/>
      <c r="R554" s="160"/>
      <c r="S554" s="160"/>
      <c r="T554" s="255" t="str">
        <f t="shared" si="142"/>
        <v/>
      </c>
      <c r="U554" s="152"/>
      <c r="V554" s="154"/>
      <c r="W554" s="254" t="str">
        <f>IF(V554="","",VLOOKUP(V554,'Overview - Financial Statement'!$A$46:$B$60,2,FALSE))</f>
        <v/>
      </c>
      <c r="X554" s="255" t="str">
        <f t="shared" si="143"/>
        <v/>
      </c>
      <c r="Y554" s="153"/>
      <c r="Z554" s="238">
        <f t="shared" si="144"/>
        <v>0</v>
      </c>
      <c r="AA554" s="193" t="s">
        <v>44</v>
      </c>
      <c r="AB554" s="173"/>
      <c r="AC554" s="193" t="str">
        <f t="shared" si="145"/>
        <v/>
      </c>
      <c r="AD554" s="187" t="str">
        <f t="shared" si="146"/>
        <v/>
      </c>
      <c r="AE554" s="187" t="str">
        <f>IF(S554&gt;0,(VLOOKUP(N554,ISO!$B$4:$D$43,3,FALSE)),"")</f>
        <v/>
      </c>
      <c r="AF554" s="187" t="str">
        <f t="shared" si="147"/>
        <v/>
      </c>
      <c r="AG554" s="187" t="str">
        <f>IF(R554&gt;0,(VLOOKUP(N554,ISO!$B$4:$D$43,2,FALSE)),"")</f>
        <v/>
      </c>
      <c r="AH554" s="193" t="str">
        <f t="shared" si="148"/>
        <v/>
      </c>
      <c r="AI554" s="397" t="str">
        <f t="shared" si="149"/>
        <v/>
      </c>
      <c r="AJ554" s="257" t="str">
        <f t="shared" si="150"/>
        <v/>
      </c>
      <c r="AK554" s="257" t="str">
        <f t="shared" si="151"/>
        <v/>
      </c>
      <c r="AL554" s="193" t="str">
        <f t="shared" si="152"/>
        <v>CHECK DATES</v>
      </c>
      <c r="AM554" s="257" t="str">
        <f t="shared" si="153"/>
        <v/>
      </c>
      <c r="AN554" s="288">
        <f t="shared" si="154"/>
        <v>0</v>
      </c>
      <c r="AO554" s="286">
        <v>0</v>
      </c>
      <c r="AP554" s="257">
        <f t="shared" si="155"/>
        <v>0</v>
      </c>
      <c r="AQ554" s="257" t="str">
        <f t="shared" si="156"/>
        <v/>
      </c>
      <c r="AR554" s="257">
        <f t="shared" si="157"/>
        <v>0</v>
      </c>
    </row>
    <row r="555" spans="1:44" x14ac:dyDescent="0.3">
      <c r="A555" s="287">
        <v>542</v>
      </c>
      <c r="B555" s="150"/>
      <c r="C555" s="152"/>
      <c r="D555" s="159"/>
      <c r="E555" s="337"/>
      <c r="F555" s="343" t="str">
        <f>IF(E555="","",LOOKUP(E555,'Work Programme'!$A$8:$A$207,'Work Programme'!$B$8:$B$207))</f>
        <v/>
      </c>
      <c r="G555" s="159"/>
      <c r="H555" s="150"/>
      <c r="I555" s="150"/>
      <c r="J555" s="150"/>
      <c r="K555" s="150"/>
      <c r="L555" s="150"/>
      <c r="M555" s="150"/>
      <c r="N555" s="430"/>
      <c r="O555" s="431"/>
      <c r="P555" s="431"/>
      <c r="Q555" s="160"/>
      <c r="R555" s="160"/>
      <c r="S555" s="160"/>
      <c r="T555" s="255" t="str">
        <f t="shared" si="142"/>
        <v/>
      </c>
      <c r="U555" s="152"/>
      <c r="V555" s="154"/>
      <c r="W555" s="254" t="str">
        <f>IF(V555="","",VLOOKUP(V555,'Overview - Financial Statement'!$A$46:$B$60,2,FALSE))</f>
        <v/>
      </c>
      <c r="X555" s="255" t="str">
        <f t="shared" si="143"/>
        <v/>
      </c>
      <c r="Y555" s="153"/>
      <c r="Z555" s="238">
        <f t="shared" si="144"/>
        <v>0</v>
      </c>
      <c r="AA555" s="193" t="s">
        <v>44</v>
      </c>
      <c r="AB555" s="173"/>
      <c r="AC555" s="193" t="str">
        <f t="shared" si="145"/>
        <v/>
      </c>
      <c r="AD555" s="187" t="str">
        <f t="shared" si="146"/>
        <v/>
      </c>
      <c r="AE555" s="187" t="str">
        <f>IF(S555&gt;0,(VLOOKUP(N555,ISO!$B$4:$D$43,3,FALSE)),"")</f>
        <v/>
      </c>
      <c r="AF555" s="187" t="str">
        <f t="shared" si="147"/>
        <v/>
      </c>
      <c r="AG555" s="187" t="str">
        <f>IF(R555&gt;0,(VLOOKUP(N555,ISO!$B$4:$D$43,2,FALSE)),"")</f>
        <v/>
      </c>
      <c r="AH555" s="193" t="str">
        <f t="shared" si="148"/>
        <v/>
      </c>
      <c r="AI555" s="397" t="str">
        <f t="shared" si="149"/>
        <v/>
      </c>
      <c r="AJ555" s="257" t="str">
        <f t="shared" si="150"/>
        <v/>
      </c>
      <c r="AK555" s="257" t="str">
        <f t="shared" si="151"/>
        <v/>
      </c>
      <c r="AL555" s="193" t="str">
        <f t="shared" si="152"/>
        <v>CHECK DATES</v>
      </c>
      <c r="AM555" s="257" t="str">
        <f t="shared" si="153"/>
        <v/>
      </c>
      <c r="AN555" s="288">
        <f t="shared" si="154"/>
        <v>0</v>
      </c>
      <c r="AO555" s="286">
        <v>0</v>
      </c>
      <c r="AP555" s="257">
        <f t="shared" si="155"/>
        <v>0</v>
      </c>
      <c r="AQ555" s="257" t="str">
        <f t="shared" si="156"/>
        <v/>
      </c>
      <c r="AR555" s="257">
        <f t="shared" si="157"/>
        <v>0</v>
      </c>
    </row>
    <row r="556" spans="1:44" x14ac:dyDescent="0.3">
      <c r="A556" s="287">
        <v>543</v>
      </c>
      <c r="B556" s="150"/>
      <c r="C556" s="152"/>
      <c r="D556" s="159"/>
      <c r="E556" s="337"/>
      <c r="F556" s="343" t="str">
        <f>IF(E556="","",LOOKUP(E556,'Work Programme'!$A$8:$A$207,'Work Programme'!$B$8:$B$207))</f>
        <v/>
      </c>
      <c r="G556" s="159"/>
      <c r="H556" s="150"/>
      <c r="I556" s="150"/>
      <c r="J556" s="150"/>
      <c r="K556" s="150"/>
      <c r="L556" s="150"/>
      <c r="M556" s="150"/>
      <c r="N556" s="430"/>
      <c r="O556" s="431"/>
      <c r="P556" s="431"/>
      <c r="Q556" s="160"/>
      <c r="R556" s="160"/>
      <c r="S556" s="160"/>
      <c r="T556" s="255" t="str">
        <f t="shared" si="142"/>
        <v/>
      </c>
      <c r="U556" s="152"/>
      <c r="V556" s="154"/>
      <c r="W556" s="254" t="str">
        <f>IF(V556="","",VLOOKUP(V556,'Overview - Financial Statement'!$A$46:$B$60,2,FALSE))</f>
        <v/>
      </c>
      <c r="X556" s="255" t="str">
        <f t="shared" si="143"/>
        <v/>
      </c>
      <c r="Y556" s="153"/>
      <c r="Z556" s="238">
        <f t="shared" si="144"/>
        <v>0</v>
      </c>
      <c r="AA556" s="193" t="s">
        <v>44</v>
      </c>
      <c r="AB556" s="173"/>
      <c r="AC556" s="193" t="str">
        <f t="shared" si="145"/>
        <v/>
      </c>
      <c r="AD556" s="187" t="str">
        <f t="shared" si="146"/>
        <v/>
      </c>
      <c r="AE556" s="187" t="str">
        <f>IF(S556&gt;0,(VLOOKUP(N556,ISO!$B$4:$D$43,3,FALSE)),"")</f>
        <v/>
      </c>
      <c r="AF556" s="187" t="str">
        <f t="shared" si="147"/>
        <v/>
      </c>
      <c r="AG556" s="187" t="str">
        <f>IF(R556&gt;0,(VLOOKUP(N556,ISO!$B$4:$D$43,2,FALSE)),"")</f>
        <v/>
      </c>
      <c r="AH556" s="193" t="str">
        <f t="shared" si="148"/>
        <v/>
      </c>
      <c r="AI556" s="397" t="str">
        <f t="shared" si="149"/>
        <v/>
      </c>
      <c r="AJ556" s="257" t="str">
        <f t="shared" si="150"/>
        <v/>
      </c>
      <c r="AK556" s="257" t="str">
        <f t="shared" si="151"/>
        <v/>
      </c>
      <c r="AL556" s="193" t="str">
        <f t="shared" si="152"/>
        <v>CHECK DATES</v>
      </c>
      <c r="AM556" s="257" t="str">
        <f t="shared" si="153"/>
        <v/>
      </c>
      <c r="AN556" s="288">
        <f t="shared" si="154"/>
        <v>0</v>
      </c>
      <c r="AO556" s="286">
        <v>0</v>
      </c>
      <c r="AP556" s="257">
        <f t="shared" si="155"/>
        <v>0</v>
      </c>
      <c r="AQ556" s="257" t="str">
        <f t="shared" si="156"/>
        <v/>
      </c>
      <c r="AR556" s="257">
        <f t="shared" si="157"/>
        <v>0</v>
      </c>
    </row>
    <row r="557" spans="1:44" x14ac:dyDescent="0.3">
      <c r="A557" s="287">
        <v>544</v>
      </c>
      <c r="B557" s="150"/>
      <c r="C557" s="152"/>
      <c r="D557" s="159"/>
      <c r="E557" s="337"/>
      <c r="F557" s="343" t="str">
        <f>IF(E557="","",LOOKUP(E557,'Work Programme'!$A$8:$A$207,'Work Programme'!$B$8:$B$207))</f>
        <v/>
      </c>
      <c r="G557" s="159"/>
      <c r="H557" s="150"/>
      <c r="I557" s="150"/>
      <c r="J557" s="150"/>
      <c r="K557" s="150"/>
      <c r="L557" s="150"/>
      <c r="M557" s="150"/>
      <c r="N557" s="430"/>
      <c r="O557" s="431"/>
      <c r="P557" s="431"/>
      <c r="Q557" s="160"/>
      <c r="R557" s="160"/>
      <c r="S557" s="160"/>
      <c r="T557" s="255" t="str">
        <f t="shared" si="142"/>
        <v/>
      </c>
      <c r="U557" s="152"/>
      <c r="V557" s="154"/>
      <c r="W557" s="254" t="str">
        <f>IF(V557="","",VLOOKUP(V557,'Overview - Financial Statement'!$A$46:$B$60,2,FALSE))</f>
        <v/>
      </c>
      <c r="X557" s="255" t="str">
        <f t="shared" si="143"/>
        <v/>
      </c>
      <c r="Y557" s="153"/>
      <c r="Z557" s="238">
        <f t="shared" si="144"/>
        <v>0</v>
      </c>
      <c r="AA557" s="193" t="s">
        <v>44</v>
      </c>
      <c r="AB557" s="173"/>
      <c r="AC557" s="193" t="str">
        <f t="shared" si="145"/>
        <v/>
      </c>
      <c r="AD557" s="187" t="str">
        <f t="shared" si="146"/>
        <v/>
      </c>
      <c r="AE557" s="187" t="str">
        <f>IF(S557&gt;0,(VLOOKUP(N557,ISO!$B$4:$D$43,3,FALSE)),"")</f>
        <v/>
      </c>
      <c r="AF557" s="187" t="str">
        <f t="shared" si="147"/>
        <v/>
      </c>
      <c r="AG557" s="187" t="str">
        <f>IF(R557&gt;0,(VLOOKUP(N557,ISO!$B$4:$D$43,2,FALSE)),"")</f>
        <v/>
      </c>
      <c r="AH557" s="193" t="str">
        <f t="shared" si="148"/>
        <v/>
      </c>
      <c r="AI557" s="397" t="str">
        <f t="shared" si="149"/>
        <v/>
      </c>
      <c r="AJ557" s="257" t="str">
        <f t="shared" si="150"/>
        <v/>
      </c>
      <c r="AK557" s="257" t="str">
        <f t="shared" si="151"/>
        <v/>
      </c>
      <c r="AL557" s="193" t="str">
        <f t="shared" si="152"/>
        <v>CHECK DATES</v>
      </c>
      <c r="AM557" s="257" t="str">
        <f t="shared" si="153"/>
        <v/>
      </c>
      <c r="AN557" s="288">
        <f t="shared" si="154"/>
        <v>0</v>
      </c>
      <c r="AO557" s="286">
        <v>0</v>
      </c>
      <c r="AP557" s="257">
        <f t="shared" si="155"/>
        <v>0</v>
      </c>
      <c r="AQ557" s="257" t="str">
        <f t="shared" si="156"/>
        <v/>
      </c>
      <c r="AR557" s="257">
        <f t="shared" si="157"/>
        <v>0</v>
      </c>
    </row>
    <row r="558" spans="1:44" x14ac:dyDescent="0.3">
      <c r="A558" s="287">
        <v>545</v>
      </c>
      <c r="B558" s="150"/>
      <c r="C558" s="152"/>
      <c r="D558" s="159"/>
      <c r="E558" s="337"/>
      <c r="F558" s="343" t="str">
        <f>IF(E558="","",LOOKUP(E558,'Work Programme'!$A$8:$A$207,'Work Programme'!$B$8:$B$207))</f>
        <v/>
      </c>
      <c r="G558" s="159"/>
      <c r="H558" s="150"/>
      <c r="I558" s="150"/>
      <c r="J558" s="150"/>
      <c r="K558" s="150"/>
      <c r="L558" s="150"/>
      <c r="M558" s="150"/>
      <c r="N558" s="430"/>
      <c r="O558" s="431"/>
      <c r="P558" s="431"/>
      <c r="Q558" s="160"/>
      <c r="R558" s="160"/>
      <c r="S558" s="160"/>
      <c r="T558" s="255" t="str">
        <f t="shared" si="142"/>
        <v/>
      </c>
      <c r="U558" s="152"/>
      <c r="V558" s="154"/>
      <c r="W558" s="254" t="str">
        <f>IF(V558="","",VLOOKUP(V558,'Overview - Financial Statement'!$A$46:$B$60,2,FALSE))</f>
        <v/>
      </c>
      <c r="X558" s="255" t="str">
        <f t="shared" si="143"/>
        <v/>
      </c>
      <c r="Y558" s="153"/>
      <c r="Z558" s="238">
        <f t="shared" si="144"/>
        <v>0</v>
      </c>
      <c r="AA558" s="193" t="s">
        <v>44</v>
      </c>
      <c r="AB558" s="173"/>
      <c r="AC558" s="193" t="str">
        <f t="shared" si="145"/>
        <v/>
      </c>
      <c r="AD558" s="187" t="str">
        <f t="shared" si="146"/>
        <v/>
      </c>
      <c r="AE558" s="187" t="str">
        <f>IF(S558&gt;0,(VLOOKUP(N558,ISO!$B$4:$D$43,3,FALSE)),"")</f>
        <v/>
      </c>
      <c r="AF558" s="187" t="str">
        <f t="shared" si="147"/>
        <v/>
      </c>
      <c r="AG558" s="187" t="str">
        <f>IF(R558&gt;0,(VLOOKUP(N558,ISO!$B$4:$D$43,2,FALSE)),"")</f>
        <v/>
      </c>
      <c r="AH558" s="193" t="str">
        <f t="shared" si="148"/>
        <v/>
      </c>
      <c r="AI558" s="397" t="str">
        <f t="shared" si="149"/>
        <v/>
      </c>
      <c r="AJ558" s="257" t="str">
        <f t="shared" si="150"/>
        <v/>
      </c>
      <c r="AK558" s="257" t="str">
        <f t="shared" si="151"/>
        <v/>
      </c>
      <c r="AL558" s="193" t="str">
        <f t="shared" si="152"/>
        <v>CHECK DATES</v>
      </c>
      <c r="AM558" s="257" t="str">
        <f t="shared" si="153"/>
        <v/>
      </c>
      <c r="AN558" s="288">
        <f t="shared" si="154"/>
        <v>0</v>
      </c>
      <c r="AO558" s="286">
        <v>0</v>
      </c>
      <c r="AP558" s="257">
        <f t="shared" si="155"/>
        <v>0</v>
      </c>
      <c r="AQ558" s="257" t="str">
        <f t="shared" si="156"/>
        <v/>
      </c>
      <c r="AR558" s="257">
        <f t="shared" si="157"/>
        <v>0</v>
      </c>
    </row>
    <row r="559" spans="1:44" x14ac:dyDescent="0.3">
      <c r="A559" s="287">
        <v>546</v>
      </c>
      <c r="B559" s="150"/>
      <c r="C559" s="152"/>
      <c r="D559" s="159"/>
      <c r="E559" s="337"/>
      <c r="F559" s="343" t="str">
        <f>IF(E559="","",LOOKUP(E559,'Work Programme'!$A$8:$A$207,'Work Programme'!$B$8:$B$207))</f>
        <v/>
      </c>
      <c r="G559" s="159"/>
      <c r="H559" s="150"/>
      <c r="I559" s="150"/>
      <c r="J559" s="150"/>
      <c r="K559" s="150"/>
      <c r="L559" s="150"/>
      <c r="M559" s="150"/>
      <c r="N559" s="430"/>
      <c r="O559" s="431"/>
      <c r="P559" s="431"/>
      <c r="Q559" s="160"/>
      <c r="R559" s="160"/>
      <c r="S559" s="160"/>
      <c r="T559" s="255" t="str">
        <f t="shared" si="142"/>
        <v/>
      </c>
      <c r="U559" s="152"/>
      <c r="V559" s="154"/>
      <c r="W559" s="254" t="str">
        <f>IF(V559="","",VLOOKUP(V559,'Overview - Financial Statement'!$A$46:$B$60,2,FALSE))</f>
        <v/>
      </c>
      <c r="X559" s="255" t="str">
        <f t="shared" si="143"/>
        <v/>
      </c>
      <c r="Y559" s="153"/>
      <c r="Z559" s="238">
        <f t="shared" si="144"/>
        <v>0</v>
      </c>
      <c r="AA559" s="193" t="s">
        <v>44</v>
      </c>
      <c r="AB559" s="173"/>
      <c r="AC559" s="193" t="str">
        <f t="shared" si="145"/>
        <v/>
      </c>
      <c r="AD559" s="187" t="str">
        <f t="shared" si="146"/>
        <v/>
      </c>
      <c r="AE559" s="187" t="str">
        <f>IF(S559&gt;0,(VLOOKUP(N559,ISO!$B$4:$D$43,3,FALSE)),"")</f>
        <v/>
      </c>
      <c r="AF559" s="187" t="str">
        <f t="shared" si="147"/>
        <v/>
      </c>
      <c r="AG559" s="187" t="str">
        <f>IF(R559&gt;0,(VLOOKUP(N559,ISO!$B$4:$D$43,2,FALSE)),"")</f>
        <v/>
      </c>
      <c r="AH559" s="193" t="str">
        <f t="shared" si="148"/>
        <v/>
      </c>
      <c r="AI559" s="397" t="str">
        <f t="shared" si="149"/>
        <v/>
      </c>
      <c r="AJ559" s="257" t="str">
        <f t="shared" si="150"/>
        <v/>
      </c>
      <c r="AK559" s="257" t="str">
        <f t="shared" si="151"/>
        <v/>
      </c>
      <c r="AL559" s="193" t="str">
        <f t="shared" si="152"/>
        <v>CHECK DATES</v>
      </c>
      <c r="AM559" s="257" t="str">
        <f t="shared" si="153"/>
        <v/>
      </c>
      <c r="AN559" s="288">
        <f t="shared" si="154"/>
        <v>0</v>
      </c>
      <c r="AO559" s="286">
        <v>0</v>
      </c>
      <c r="AP559" s="257">
        <f t="shared" si="155"/>
        <v>0</v>
      </c>
      <c r="AQ559" s="257" t="str">
        <f t="shared" si="156"/>
        <v/>
      </c>
      <c r="AR559" s="257">
        <f t="shared" si="157"/>
        <v>0</v>
      </c>
    </row>
    <row r="560" spans="1:44" x14ac:dyDescent="0.3">
      <c r="A560" s="287">
        <v>547</v>
      </c>
      <c r="B560" s="150"/>
      <c r="C560" s="152"/>
      <c r="D560" s="159"/>
      <c r="E560" s="337"/>
      <c r="F560" s="343" t="str">
        <f>IF(E560="","",LOOKUP(E560,'Work Programme'!$A$8:$A$207,'Work Programme'!$B$8:$B$207))</f>
        <v/>
      </c>
      <c r="G560" s="159"/>
      <c r="H560" s="150"/>
      <c r="I560" s="150"/>
      <c r="J560" s="150"/>
      <c r="K560" s="150"/>
      <c r="L560" s="150"/>
      <c r="M560" s="150"/>
      <c r="N560" s="430"/>
      <c r="O560" s="431"/>
      <c r="P560" s="431"/>
      <c r="Q560" s="160"/>
      <c r="R560" s="160"/>
      <c r="S560" s="160"/>
      <c r="T560" s="255" t="str">
        <f t="shared" si="142"/>
        <v/>
      </c>
      <c r="U560" s="152"/>
      <c r="V560" s="154"/>
      <c r="W560" s="254" t="str">
        <f>IF(V560="","",VLOOKUP(V560,'Overview - Financial Statement'!$A$46:$B$60,2,FALSE))</f>
        <v/>
      </c>
      <c r="X560" s="255" t="str">
        <f t="shared" si="143"/>
        <v/>
      </c>
      <c r="Y560" s="153"/>
      <c r="Z560" s="238">
        <f t="shared" si="144"/>
        <v>0</v>
      </c>
      <c r="AA560" s="193" t="s">
        <v>44</v>
      </c>
      <c r="AB560" s="173"/>
      <c r="AC560" s="193" t="str">
        <f t="shared" si="145"/>
        <v/>
      </c>
      <c r="AD560" s="187" t="str">
        <f t="shared" si="146"/>
        <v/>
      </c>
      <c r="AE560" s="187" t="str">
        <f>IF(S560&gt;0,(VLOOKUP(N560,ISO!$B$4:$D$43,3,FALSE)),"")</f>
        <v/>
      </c>
      <c r="AF560" s="187" t="str">
        <f t="shared" si="147"/>
        <v/>
      </c>
      <c r="AG560" s="187" t="str">
        <f>IF(R560&gt;0,(VLOOKUP(N560,ISO!$B$4:$D$43,2,FALSE)),"")</f>
        <v/>
      </c>
      <c r="AH560" s="193" t="str">
        <f t="shared" si="148"/>
        <v/>
      </c>
      <c r="AI560" s="397" t="str">
        <f t="shared" si="149"/>
        <v/>
      </c>
      <c r="AJ560" s="257" t="str">
        <f t="shared" si="150"/>
        <v/>
      </c>
      <c r="AK560" s="257" t="str">
        <f t="shared" si="151"/>
        <v/>
      </c>
      <c r="AL560" s="193" t="str">
        <f t="shared" si="152"/>
        <v>CHECK DATES</v>
      </c>
      <c r="AM560" s="257" t="str">
        <f t="shared" si="153"/>
        <v/>
      </c>
      <c r="AN560" s="288">
        <f t="shared" si="154"/>
        <v>0</v>
      </c>
      <c r="AO560" s="286">
        <v>0</v>
      </c>
      <c r="AP560" s="257">
        <f t="shared" si="155"/>
        <v>0</v>
      </c>
      <c r="AQ560" s="257" t="str">
        <f t="shared" si="156"/>
        <v/>
      </c>
      <c r="AR560" s="257">
        <f t="shared" si="157"/>
        <v>0</v>
      </c>
    </row>
    <row r="561" spans="1:44" x14ac:dyDescent="0.3">
      <c r="A561" s="287">
        <v>548</v>
      </c>
      <c r="B561" s="150"/>
      <c r="C561" s="152"/>
      <c r="D561" s="159"/>
      <c r="E561" s="337"/>
      <c r="F561" s="343" t="str">
        <f>IF(E561="","",LOOKUP(E561,'Work Programme'!$A$8:$A$207,'Work Programme'!$B$8:$B$207))</f>
        <v/>
      </c>
      <c r="G561" s="159"/>
      <c r="H561" s="150"/>
      <c r="I561" s="150"/>
      <c r="J561" s="150"/>
      <c r="K561" s="150"/>
      <c r="L561" s="150"/>
      <c r="M561" s="150"/>
      <c r="N561" s="430"/>
      <c r="O561" s="431"/>
      <c r="P561" s="431"/>
      <c r="Q561" s="160"/>
      <c r="R561" s="160"/>
      <c r="S561" s="160"/>
      <c r="T561" s="255" t="str">
        <f t="shared" si="142"/>
        <v/>
      </c>
      <c r="U561" s="152"/>
      <c r="V561" s="154"/>
      <c r="W561" s="254" t="str">
        <f>IF(V561="","",VLOOKUP(V561,'Overview - Financial Statement'!$A$46:$B$60,2,FALSE))</f>
        <v/>
      </c>
      <c r="X561" s="255" t="str">
        <f t="shared" si="143"/>
        <v/>
      </c>
      <c r="Y561" s="153"/>
      <c r="Z561" s="238">
        <f t="shared" si="144"/>
        <v>0</v>
      </c>
      <c r="AA561" s="193" t="s">
        <v>44</v>
      </c>
      <c r="AB561" s="173"/>
      <c r="AC561" s="193" t="str">
        <f t="shared" si="145"/>
        <v/>
      </c>
      <c r="AD561" s="187" t="str">
        <f t="shared" si="146"/>
        <v/>
      </c>
      <c r="AE561" s="187" t="str">
        <f>IF(S561&gt;0,(VLOOKUP(N561,ISO!$B$4:$D$43,3,FALSE)),"")</f>
        <v/>
      </c>
      <c r="AF561" s="187" t="str">
        <f t="shared" si="147"/>
        <v/>
      </c>
      <c r="AG561" s="187" t="str">
        <f>IF(R561&gt;0,(VLOOKUP(N561,ISO!$B$4:$D$43,2,FALSE)),"")</f>
        <v/>
      </c>
      <c r="AH561" s="193" t="str">
        <f t="shared" si="148"/>
        <v/>
      </c>
      <c r="AI561" s="397" t="str">
        <f t="shared" si="149"/>
        <v/>
      </c>
      <c r="AJ561" s="257" t="str">
        <f t="shared" si="150"/>
        <v/>
      </c>
      <c r="AK561" s="257" t="str">
        <f t="shared" si="151"/>
        <v/>
      </c>
      <c r="AL561" s="193" t="str">
        <f t="shared" si="152"/>
        <v>CHECK DATES</v>
      </c>
      <c r="AM561" s="257" t="str">
        <f t="shared" si="153"/>
        <v/>
      </c>
      <c r="AN561" s="288">
        <f t="shared" si="154"/>
        <v>0</v>
      </c>
      <c r="AO561" s="286">
        <v>0</v>
      </c>
      <c r="AP561" s="257">
        <f t="shared" si="155"/>
        <v>0</v>
      </c>
      <c r="AQ561" s="257" t="str">
        <f t="shared" si="156"/>
        <v/>
      </c>
      <c r="AR561" s="257">
        <f t="shared" si="157"/>
        <v>0</v>
      </c>
    </row>
    <row r="562" spans="1:44" x14ac:dyDescent="0.3">
      <c r="A562" s="287">
        <v>549</v>
      </c>
      <c r="B562" s="150"/>
      <c r="C562" s="152"/>
      <c r="D562" s="159"/>
      <c r="E562" s="337"/>
      <c r="F562" s="343" t="str">
        <f>IF(E562="","",LOOKUP(E562,'Work Programme'!$A$8:$A$207,'Work Programme'!$B$8:$B$207))</f>
        <v/>
      </c>
      <c r="G562" s="159"/>
      <c r="H562" s="150"/>
      <c r="I562" s="150"/>
      <c r="J562" s="150"/>
      <c r="K562" s="150"/>
      <c r="L562" s="150"/>
      <c r="M562" s="150"/>
      <c r="N562" s="430"/>
      <c r="O562" s="431"/>
      <c r="P562" s="431"/>
      <c r="Q562" s="160"/>
      <c r="R562" s="160"/>
      <c r="S562" s="160"/>
      <c r="T562" s="255" t="str">
        <f t="shared" si="142"/>
        <v/>
      </c>
      <c r="U562" s="152"/>
      <c r="V562" s="154"/>
      <c r="W562" s="254" t="str">
        <f>IF(V562="","",VLOOKUP(V562,'Overview - Financial Statement'!$A$46:$B$60,2,FALSE))</f>
        <v/>
      </c>
      <c r="X562" s="255" t="str">
        <f t="shared" si="143"/>
        <v/>
      </c>
      <c r="Y562" s="153"/>
      <c r="Z562" s="238">
        <f t="shared" si="144"/>
        <v>0</v>
      </c>
      <c r="AA562" s="193" t="s">
        <v>44</v>
      </c>
      <c r="AB562" s="173"/>
      <c r="AC562" s="193" t="str">
        <f t="shared" si="145"/>
        <v/>
      </c>
      <c r="AD562" s="187" t="str">
        <f t="shared" si="146"/>
        <v/>
      </c>
      <c r="AE562" s="187" t="str">
        <f>IF(S562&gt;0,(VLOOKUP(N562,ISO!$B$4:$D$43,3,FALSE)),"")</f>
        <v/>
      </c>
      <c r="AF562" s="187" t="str">
        <f t="shared" si="147"/>
        <v/>
      </c>
      <c r="AG562" s="187" t="str">
        <f>IF(R562&gt;0,(VLOOKUP(N562,ISO!$B$4:$D$43,2,FALSE)),"")</f>
        <v/>
      </c>
      <c r="AH562" s="193" t="str">
        <f t="shared" si="148"/>
        <v/>
      </c>
      <c r="AI562" s="397" t="str">
        <f t="shared" si="149"/>
        <v/>
      </c>
      <c r="AJ562" s="257" t="str">
        <f t="shared" si="150"/>
        <v/>
      </c>
      <c r="AK562" s="257" t="str">
        <f t="shared" si="151"/>
        <v/>
      </c>
      <c r="AL562" s="193" t="str">
        <f t="shared" si="152"/>
        <v>CHECK DATES</v>
      </c>
      <c r="AM562" s="257" t="str">
        <f t="shared" si="153"/>
        <v/>
      </c>
      <c r="AN562" s="288">
        <f t="shared" si="154"/>
        <v>0</v>
      </c>
      <c r="AO562" s="286">
        <v>0</v>
      </c>
      <c r="AP562" s="257">
        <f t="shared" si="155"/>
        <v>0</v>
      </c>
      <c r="AQ562" s="257" t="str">
        <f t="shared" si="156"/>
        <v/>
      </c>
      <c r="AR562" s="257">
        <f t="shared" si="157"/>
        <v>0</v>
      </c>
    </row>
    <row r="563" spans="1:44" x14ac:dyDescent="0.3">
      <c r="A563" s="287">
        <v>550</v>
      </c>
      <c r="B563" s="150"/>
      <c r="C563" s="152"/>
      <c r="D563" s="159"/>
      <c r="E563" s="337"/>
      <c r="F563" s="343" t="str">
        <f>IF(E563="","",LOOKUP(E563,'Work Programme'!$A$8:$A$207,'Work Programme'!$B$8:$B$207))</f>
        <v/>
      </c>
      <c r="G563" s="159"/>
      <c r="H563" s="150"/>
      <c r="I563" s="150"/>
      <c r="J563" s="150"/>
      <c r="K563" s="150"/>
      <c r="L563" s="150"/>
      <c r="M563" s="150"/>
      <c r="N563" s="430"/>
      <c r="O563" s="431"/>
      <c r="P563" s="431"/>
      <c r="Q563" s="160"/>
      <c r="R563" s="160"/>
      <c r="S563" s="160"/>
      <c r="T563" s="255" t="str">
        <f t="shared" si="142"/>
        <v/>
      </c>
      <c r="U563" s="152"/>
      <c r="V563" s="154"/>
      <c r="W563" s="254" t="str">
        <f>IF(V563="","",VLOOKUP(V563,'Overview - Financial Statement'!$A$46:$B$60,2,FALSE))</f>
        <v/>
      </c>
      <c r="X563" s="255" t="str">
        <f t="shared" si="143"/>
        <v/>
      </c>
      <c r="Y563" s="153"/>
      <c r="Z563" s="238">
        <f t="shared" si="144"/>
        <v>0</v>
      </c>
      <c r="AA563" s="193" t="s">
        <v>44</v>
      </c>
      <c r="AB563" s="173"/>
      <c r="AC563" s="193" t="str">
        <f t="shared" si="145"/>
        <v/>
      </c>
      <c r="AD563" s="187" t="str">
        <f t="shared" si="146"/>
        <v/>
      </c>
      <c r="AE563" s="187" t="str">
        <f>IF(S563&gt;0,(VLOOKUP(N563,ISO!$B$4:$D$43,3,FALSE)),"")</f>
        <v/>
      </c>
      <c r="AF563" s="187" t="str">
        <f t="shared" si="147"/>
        <v/>
      </c>
      <c r="AG563" s="187" t="str">
        <f>IF(R563&gt;0,(VLOOKUP(N563,ISO!$B$4:$D$43,2,FALSE)),"")</f>
        <v/>
      </c>
      <c r="AH563" s="193" t="str">
        <f t="shared" si="148"/>
        <v/>
      </c>
      <c r="AI563" s="397" t="str">
        <f t="shared" si="149"/>
        <v/>
      </c>
      <c r="AJ563" s="257" t="str">
        <f t="shared" si="150"/>
        <v/>
      </c>
      <c r="AK563" s="257" t="str">
        <f t="shared" si="151"/>
        <v/>
      </c>
      <c r="AL563" s="193" t="str">
        <f t="shared" si="152"/>
        <v>CHECK DATES</v>
      </c>
      <c r="AM563" s="257" t="str">
        <f t="shared" si="153"/>
        <v/>
      </c>
      <c r="AN563" s="288">
        <f t="shared" si="154"/>
        <v>0</v>
      </c>
      <c r="AO563" s="286">
        <v>0</v>
      </c>
      <c r="AP563" s="257">
        <f t="shared" si="155"/>
        <v>0</v>
      </c>
      <c r="AQ563" s="257" t="str">
        <f t="shared" si="156"/>
        <v/>
      </c>
      <c r="AR563" s="257">
        <f t="shared" si="157"/>
        <v>0</v>
      </c>
    </row>
    <row r="564" spans="1:44" x14ac:dyDescent="0.3">
      <c r="A564" s="287">
        <v>551</v>
      </c>
      <c r="B564" s="150"/>
      <c r="C564" s="152"/>
      <c r="D564" s="159"/>
      <c r="E564" s="337"/>
      <c r="F564" s="343" t="str">
        <f>IF(E564="","",LOOKUP(E564,'Work Programme'!$A$8:$A$207,'Work Programme'!$B$8:$B$207))</f>
        <v/>
      </c>
      <c r="G564" s="159"/>
      <c r="H564" s="150"/>
      <c r="I564" s="150"/>
      <c r="J564" s="150"/>
      <c r="K564" s="150"/>
      <c r="L564" s="150"/>
      <c r="M564" s="150"/>
      <c r="N564" s="430"/>
      <c r="O564" s="431"/>
      <c r="P564" s="431"/>
      <c r="Q564" s="160"/>
      <c r="R564" s="160"/>
      <c r="S564" s="160"/>
      <c r="T564" s="255" t="str">
        <f t="shared" si="142"/>
        <v/>
      </c>
      <c r="U564" s="152"/>
      <c r="V564" s="154"/>
      <c r="W564" s="254" t="str">
        <f>IF(V564="","",VLOOKUP(V564,'Overview - Financial Statement'!$A$46:$B$60,2,FALSE))</f>
        <v/>
      </c>
      <c r="X564" s="255" t="str">
        <f t="shared" si="143"/>
        <v/>
      </c>
      <c r="Y564" s="153"/>
      <c r="Z564" s="238">
        <f t="shared" si="144"/>
        <v>0</v>
      </c>
      <c r="AA564" s="193" t="s">
        <v>44</v>
      </c>
      <c r="AB564" s="173"/>
      <c r="AC564" s="193" t="str">
        <f t="shared" si="145"/>
        <v/>
      </c>
      <c r="AD564" s="187" t="str">
        <f t="shared" si="146"/>
        <v/>
      </c>
      <c r="AE564" s="187" t="str">
        <f>IF(S564&gt;0,(VLOOKUP(N564,ISO!$B$4:$D$43,3,FALSE)),"")</f>
        <v/>
      </c>
      <c r="AF564" s="187" t="str">
        <f t="shared" si="147"/>
        <v/>
      </c>
      <c r="AG564" s="187" t="str">
        <f>IF(R564&gt;0,(VLOOKUP(N564,ISO!$B$4:$D$43,2,FALSE)),"")</f>
        <v/>
      </c>
      <c r="AH564" s="193" t="str">
        <f t="shared" si="148"/>
        <v/>
      </c>
      <c r="AI564" s="397" t="str">
        <f t="shared" si="149"/>
        <v/>
      </c>
      <c r="AJ564" s="257" t="str">
        <f t="shared" si="150"/>
        <v/>
      </c>
      <c r="AK564" s="257" t="str">
        <f t="shared" si="151"/>
        <v/>
      </c>
      <c r="AL564" s="193" t="str">
        <f t="shared" si="152"/>
        <v>CHECK DATES</v>
      </c>
      <c r="AM564" s="257" t="str">
        <f t="shared" si="153"/>
        <v/>
      </c>
      <c r="AN564" s="288">
        <f t="shared" si="154"/>
        <v>0</v>
      </c>
      <c r="AO564" s="286">
        <v>0</v>
      </c>
      <c r="AP564" s="257">
        <f t="shared" si="155"/>
        <v>0</v>
      </c>
      <c r="AQ564" s="257" t="str">
        <f t="shared" si="156"/>
        <v/>
      </c>
      <c r="AR564" s="257">
        <f t="shared" si="157"/>
        <v>0</v>
      </c>
    </row>
    <row r="565" spans="1:44" x14ac:dyDescent="0.3">
      <c r="A565" s="287">
        <v>552</v>
      </c>
      <c r="B565" s="150"/>
      <c r="C565" s="152"/>
      <c r="D565" s="159"/>
      <c r="E565" s="337"/>
      <c r="F565" s="343" t="str">
        <f>IF(E565="","",LOOKUP(E565,'Work Programme'!$A$8:$A$207,'Work Programme'!$B$8:$B$207))</f>
        <v/>
      </c>
      <c r="G565" s="159"/>
      <c r="H565" s="150"/>
      <c r="I565" s="150"/>
      <c r="J565" s="150"/>
      <c r="K565" s="150"/>
      <c r="L565" s="150"/>
      <c r="M565" s="150"/>
      <c r="N565" s="430"/>
      <c r="O565" s="431"/>
      <c r="P565" s="431"/>
      <c r="Q565" s="160"/>
      <c r="R565" s="160"/>
      <c r="S565" s="160"/>
      <c r="T565" s="255" t="str">
        <f t="shared" si="142"/>
        <v/>
      </c>
      <c r="U565" s="152"/>
      <c r="V565" s="154"/>
      <c r="W565" s="254" t="str">
        <f>IF(V565="","",VLOOKUP(V565,'Overview - Financial Statement'!$A$46:$B$60,2,FALSE))</f>
        <v/>
      </c>
      <c r="X565" s="255" t="str">
        <f t="shared" si="143"/>
        <v/>
      </c>
      <c r="Y565" s="153"/>
      <c r="Z565" s="238">
        <f t="shared" si="144"/>
        <v>0</v>
      </c>
      <c r="AA565" s="193" t="s">
        <v>44</v>
      </c>
      <c r="AB565" s="173"/>
      <c r="AC565" s="193" t="str">
        <f t="shared" si="145"/>
        <v/>
      </c>
      <c r="AD565" s="187" t="str">
        <f t="shared" si="146"/>
        <v/>
      </c>
      <c r="AE565" s="187" t="str">
        <f>IF(S565&gt;0,(VLOOKUP(N565,ISO!$B$4:$D$43,3,FALSE)),"")</f>
        <v/>
      </c>
      <c r="AF565" s="187" t="str">
        <f t="shared" si="147"/>
        <v/>
      </c>
      <c r="AG565" s="187" t="str">
        <f>IF(R565&gt;0,(VLOOKUP(N565,ISO!$B$4:$D$43,2,FALSE)),"")</f>
        <v/>
      </c>
      <c r="AH565" s="193" t="str">
        <f t="shared" si="148"/>
        <v/>
      </c>
      <c r="AI565" s="397" t="str">
        <f t="shared" si="149"/>
        <v/>
      </c>
      <c r="AJ565" s="257" t="str">
        <f t="shared" si="150"/>
        <v/>
      </c>
      <c r="AK565" s="257" t="str">
        <f t="shared" si="151"/>
        <v/>
      </c>
      <c r="AL565" s="193" t="str">
        <f t="shared" si="152"/>
        <v>CHECK DATES</v>
      </c>
      <c r="AM565" s="257" t="str">
        <f t="shared" si="153"/>
        <v/>
      </c>
      <c r="AN565" s="288">
        <f t="shared" si="154"/>
        <v>0</v>
      </c>
      <c r="AO565" s="286">
        <v>0</v>
      </c>
      <c r="AP565" s="257">
        <f t="shared" si="155"/>
        <v>0</v>
      </c>
      <c r="AQ565" s="257" t="str">
        <f t="shared" si="156"/>
        <v/>
      </c>
      <c r="AR565" s="257">
        <f t="shared" si="157"/>
        <v>0</v>
      </c>
    </row>
    <row r="566" spans="1:44" x14ac:dyDescent="0.3">
      <c r="A566" s="287">
        <v>553</v>
      </c>
      <c r="B566" s="150"/>
      <c r="C566" s="152"/>
      <c r="D566" s="159"/>
      <c r="E566" s="337"/>
      <c r="F566" s="343" t="str">
        <f>IF(E566="","",LOOKUP(E566,'Work Programme'!$A$8:$A$207,'Work Programme'!$B$8:$B$207))</f>
        <v/>
      </c>
      <c r="G566" s="159"/>
      <c r="H566" s="150"/>
      <c r="I566" s="150"/>
      <c r="J566" s="150"/>
      <c r="K566" s="150"/>
      <c r="L566" s="150"/>
      <c r="M566" s="150"/>
      <c r="N566" s="430"/>
      <c r="O566" s="431"/>
      <c r="P566" s="431"/>
      <c r="Q566" s="160"/>
      <c r="R566" s="160"/>
      <c r="S566" s="160"/>
      <c r="T566" s="255" t="str">
        <f t="shared" si="142"/>
        <v/>
      </c>
      <c r="U566" s="152"/>
      <c r="V566" s="154"/>
      <c r="W566" s="254" t="str">
        <f>IF(V566="","",VLOOKUP(V566,'Overview - Financial Statement'!$A$46:$B$60,2,FALSE))</f>
        <v/>
      </c>
      <c r="X566" s="255" t="str">
        <f t="shared" si="143"/>
        <v/>
      </c>
      <c r="Y566" s="153"/>
      <c r="Z566" s="238">
        <f t="shared" si="144"/>
        <v>0</v>
      </c>
      <c r="AA566" s="193" t="s">
        <v>44</v>
      </c>
      <c r="AB566" s="173"/>
      <c r="AC566" s="193" t="str">
        <f t="shared" si="145"/>
        <v/>
      </c>
      <c r="AD566" s="187" t="str">
        <f t="shared" si="146"/>
        <v/>
      </c>
      <c r="AE566" s="187" t="str">
        <f>IF(S566&gt;0,(VLOOKUP(N566,ISO!$B$4:$D$43,3,FALSE)),"")</f>
        <v/>
      </c>
      <c r="AF566" s="187" t="str">
        <f t="shared" si="147"/>
        <v/>
      </c>
      <c r="AG566" s="187" t="str">
        <f>IF(R566&gt;0,(VLOOKUP(N566,ISO!$B$4:$D$43,2,FALSE)),"")</f>
        <v/>
      </c>
      <c r="AH566" s="193" t="str">
        <f t="shared" si="148"/>
        <v/>
      </c>
      <c r="AI566" s="397" t="str">
        <f t="shared" si="149"/>
        <v/>
      </c>
      <c r="AJ566" s="257" t="str">
        <f t="shared" si="150"/>
        <v/>
      </c>
      <c r="AK566" s="257" t="str">
        <f t="shared" si="151"/>
        <v/>
      </c>
      <c r="AL566" s="193" t="str">
        <f t="shared" si="152"/>
        <v>CHECK DATES</v>
      </c>
      <c r="AM566" s="257" t="str">
        <f t="shared" si="153"/>
        <v/>
      </c>
      <c r="AN566" s="288">
        <f t="shared" si="154"/>
        <v>0</v>
      </c>
      <c r="AO566" s="286">
        <v>0</v>
      </c>
      <c r="AP566" s="257">
        <f t="shared" si="155"/>
        <v>0</v>
      </c>
      <c r="AQ566" s="257" t="str">
        <f t="shared" si="156"/>
        <v/>
      </c>
      <c r="AR566" s="257">
        <f t="shared" si="157"/>
        <v>0</v>
      </c>
    </row>
    <row r="567" spans="1:44" x14ac:dyDescent="0.3">
      <c r="A567" s="287">
        <v>554</v>
      </c>
      <c r="B567" s="150"/>
      <c r="C567" s="152"/>
      <c r="D567" s="159"/>
      <c r="E567" s="337"/>
      <c r="F567" s="343" t="str">
        <f>IF(E567="","",LOOKUP(E567,'Work Programme'!$A$8:$A$207,'Work Programme'!$B$8:$B$207))</f>
        <v/>
      </c>
      <c r="G567" s="159"/>
      <c r="H567" s="150"/>
      <c r="I567" s="150"/>
      <c r="J567" s="150"/>
      <c r="K567" s="150"/>
      <c r="L567" s="150"/>
      <c r="M567" s="150"/>
      <c r="N567" s="430"/>
      <c r="O567" s="431"/>
      <c r="P567" s="431"/>
      <c r="Q567" s="160"/>
      <c r="R567" s="160"/>
      <c r="S567" s="160"/>
      <c r="T567" s="255" t="str">
        <f t="shared" si="142"/>
        <v/>
      </c>
      <c r="U567" s="152"/>
      <c r="V567" s="154"/>
      <c r="W567" s="254" t="str">
        <f>IF(V567="","",VLOOKUP(V567,'Overview - Financial Statement'!$A$46:$B$60,2,FALSE))</f>
        <v/>
      </c>
      <c r="X567" s="255" t="str">
        <f t="shared" si="143"/>
        <v/>
      </c>
      <c r="Y567" s="153"/>
      <c r="Z567" s="238">
        <f t="shared" si="144"/>
        <v>0</v>
      </c>
      <c r="AA567" s="193" t="s">
        <v>44</v>
      </c>
      <c r="AB567" s="173"/>
      <c r="AC567" s="193" t="str">
        <f t="shared" si="145"/>
        <v/>
      </c>
      <c r="AD567" s="187" t="str">
        <f t="shared" si="146"/>
        <v/>
      </c>
      <c r="AE567" s="187" t="str">
        <f>IF(S567&gt;0,(VLOOKUP(N567,ISO!$B$4:$D$43,3,FALSE)),"")</f>
        <v/>
      </c>
      <c r="AF567" s="187" t="str">
        <f t="shared" si="147"/>
        <v/>
      </c>
      <c r="AG567" s="187" t="str">
        <f>IF(R567&gt;0,(VLOOKUP(N567,ISO!$B$4:$D$43,2,FALSE)),"")</f>
        <v/>
      </c>
      <c r="AH567" s="193" t="str">
        <f t="shared" si="148"/>
        <v/>
      </c>
      <c r="AI567" s="397" t="str">
        <f t="shared" si="149"/>
        <v/>
      </c>
      <c r="AJ567" s="257" t="str">
        <f t="shared" si="150"/>
        <v/>
      </c>
      <c r="AK567" s="257" t="str">
        <f t="shared" si="151"/>
        <v/>
      </c>
      <c r="AL567" s="193" t="str">
        <f t="shared" si="152"/>
        <v>CHECK DATES</v>
      </c>
      <c r="AM567" s="257" t="str">
        <f t="shared" si="153"/>
        <v/>
      </c>
      <c r="AN567" s="288">
        <f t="shared" si="154"/>
        <v>0</v>
      </c>
      <c r="AO567" s="286">
        <v>0</v>
      </c>
      <c r="AP567" s="257">
        <f t="shared" si="155"/>
        <v>0</v>
      </c>
      <c r="AQ567" s="257" t="str">
        <f t="shared" si="156"/>
        <v/>
      </c>
      <c r="AR567" s="257">
        <f t="shared" si="157"/>
        <v>0</v>
      </c>
    </row>
    <row r="568" spans="1:44" x14ac:dyDescent="0.3">
      <c r="A568" s="287">
        <v>555</v>
      </c>
      <c r="B568" s="150"/>
      <c r="C568" s="152"/>
      <c r="D568" s="159"/>
      <c r="E568" s="337"/>
      <c r="F568" s="343" t="str">
        <f>IF(E568="","",LOOKUP(E568,'Work Programme'!$A$8:$A$207,'Work Programme'!$B$8:$B$207))</f>
        <v/>
      </c>
      <c r="G568" s="159"/>
      <c r="H568" s="150"/>
      <c r="I568" s="150"/>
      <c r="J568" s="150"/>
      <c r="K568" s="150"/>
      <c r="L568" s="150"/>
      <c r="M568" s="150"/>
      <c r="N568" s="430"/>
      <c r="O568" s="431"/>
      <c r="P568" s="431"/>
      <c r="Q568" s="160"/>
      <c r="R568" s="160"/>
      <c r="S568" s="160"/>
      <c r="T568" s="255" t="str">
        <f t="shared" si="142"/>
        <v/>
      </c>
      <c r="U568" s="152"/>
      <c r="V568" s="154"/>
      <c r="W568" s="254" t="str">
        <f>IF(V568="","",VLOOKUP(V568,'Overview - Financial Statement'!$A$46:$B$60,2,FALSE))</f>
        <v/>
      </c>
      <c r="X568" s="255" t="str">
        <f t="shared" si="143"/>
        <v/>
      </c>
      <c r="Y568" s="153"/>
      <c r="Z568" s="238">
        <f t="shared" si="144"/>
        <v>0</v>
      </c>
      <c r="AA568" s="193" t="s">
        <v>44</v>
      </c>
      <c r="AB568" s="173"/>
      <c r="AC568" s="193" t="str">
        <f t="shared" si="145"/>
        <v/>
      </c>
      <c r="AD568" s="187" t="str">
        <f t="shared" si="146"/>
        <v/>
      </c>
      <c r="AE568" s="187" t="str">
        <f>IF(S568&gt;0,(VLOOKUP(N568,ISO!$B$4:$D$43,3,FALSE)),"")</f>
        <v/>
      </c>
      <c r="AF568" s="187" t="str">
        <f t="shared" si="147"/>
        <v/>
      </c>
      <c r="AG568" s="187" t="str">
        <f>IF(R568&gt;0,(VLOOKUP(N568,ISO!$B$4:$D$43,2,FALSE)),"")</f>
        <v/>
      </c>
      <c r="AH568" s="193" t="str">
        <f t="shared" si="148"/>
        <v/>
      </c>
      <c r="AI568" s="397" t="str">
        <f t="shared" si="149"/>
        <v/>
      </c>
      <c r="AJ568" s="257" t="str">
        <f t="shared" si="150"/>
        <v/>
      </c>
      <c r="AK568" s="257" t="str">
        <f t="shared" si="151"/>
        <v/>
      </c>
      <c r="AL568" s="193" t="str">
        <f t="shared" si="152"/>
        <v>CHECK DATES</v>
      </c>
      <c r="AM568" s="257" t="str">
        <f t="shared" si="153"/>
        <v/>
      </c>
      <c r="AN568" s="288">
        <f t="shared" si="154"/>
        <v>0</v>
      </c>
      <c r="AO568" s="286">
        <v>0</v>
      </c>
      <c r="AP568" s="257">
        <f t="shared" si="155"/>
        <v>0</v>
      </c>
      <c r="AQ568" s="257" t="str">
        <f t="shared" si="156"/>
        <v/>
      </c>
      <c r="AR568" s="257">
        <f t="shared" si="157"/>
        <v>0</v>
      </c>
    </row>
    <row r="569" spans="1:44" x14ac:dyDescent="0.3">
      <c r="A569" s="287">
        <v>556</v>
      </c>
      <c r="B569" s="150"/>
      <c r="C569" s="152"/>
      <c r="D569" s="159"/>
      <c r="E569" s="337"/>
      <c r="F569" s="343" t="str">
        <f>IF(E569="","",LOOKUP(E569,'Work Programme'!$A$8:$A$207,'Work Programme'!$B$8:$B$207))</f>
        <v/>
      </c>
      <c r="G569" s="159"/>
      <c r="H569" s="150"/>
      <c r="I569" s="150"/>
      <c r="J569" s="150"/>
      <c r="K569" s="150"/>
      <c r="L569" s="150"/>
      <c r="M569" s="150"/>
      <c r="N569" s="430"/>
      <c r="O569" s="431"/>
      <c r="P569" s="431"/>
      <c r="Q569" s="160"/>
      <c r="R569" s="160"/>
      <c r="S569" s="160"/>
      <c r="T569" s="255" t="str">
        <f t="shared" si="142"/>
        <v/>
      </c>
      <c r="U569" s="152"/>
      <c r="V569" s="154"/>
      <c r="W569" s="254" t="str">
        <f>IF(V569="","",VLOOKUP(V569,'Overview - Financial Statement'!$A$46:$B$60,2,FALSE))</f>
        <v/>
      </c>
      <c r="X569" s="255" t="str">
        <f t="shared" si="143"/>
        <v/>
      </c>
      <c r="Y569" s="153"/>
      <c r="Z569" s="238">
        <f t="shared" si="144"/>
        <v>0</v>
      </c>
      <c r="AA569" s="193" t="s">
        <v>44</v>
      </c>
      <c r="AB569" s="173"/>
      <c r="AC569" s="193" t="str">
        <f t="shared" si="145"/>
        <v/>
      </c>
      <c r="AD569" s="187" t="str">
        <f t="shared" si="146"/>
        <v/>
      </c>
      <c r="AE569" s="187" t="str">
        <f>IF(S569&gt;0,(VLOOKUP(N569,ISO!$B$4:$D$43,3,FALSE)),"")</f>
        <v/>
      </c>
      <c r="AF569" s="187" t="str">
        <f t="shared" si="147"/>
        <v/>
      </c>
      <c r="AG569" s="187" t="str">
        <f>IF(R569&gt;0,(VLOOKUP(N569,ISO!$B$4:$D$43,2,FALSE)),"")</f>
        <v/>
      </c>
      <c r="AH569" s="193" t="str">
        <f t="shared" si="148"/>
        <v/>
      </c>
      <c r="AI569" s="397" t="str">
        <f t="shared" si="149"/>
        <v/>
      </c>
      <c r="AJ569" s="257" t="str">
        <f t="shared" si="150"/>
        <v/>
      </c>
      <c r="AK569" s="257" t="str">
        <f t="shared" si="151"/>
        <v/>
      </c>
      <c r="AL569" s="193" t="str">
        <f t="shared" si="152"/>
        <v>CHECK DATES</v>
      </c>
      <c r="AM569" s="257" t="str">
        <f t="shared" si="153"/>
        <v/>
      </c>
      <c r="AN569" s="288">
        <f t="shared" si="154"/>
        <v>0</v>
      </c>
      <c r="AO569" s="286">
        <v>0</v>
      </c>
      <c r="AP569" s="257">
        <f t="shared" si="155"/>
        <v>0</v>
      </c>
      <c r="AQ569" s="257" t="str">
        <f t="shared" si="156"/>
        <v/>
      </c>
      <c r="AR569" s="257">
        <f t="shared" si="157"/>
        <v>0</v>
      </c>
    </row>
    <row r="570" spans="1:44" x14ac:dyDescent="0.3">
      <c r="A570" s="287">
        <v>557</v>
      </c>
      <c r="B570" s="150"/>
      <c r="C570" s="152"/>
      <c r="D570" s="159"/>
      <c r="E570" s="337"/>
      <c r="F570" s="343" t="str">
        <f>IF(E570="","",LOOKUP(E570,'Work Programme'!$A$8:$A$207,'Work Programme'!$B$8:$B$207))</f>
        <v/>
      </c>
      <c r="G570" s="159"/>
      <c r="H570" s="150"/>
      <c r="I570" s="150"/>
      <c r="J570" s="150"/>
      <c r="K570" s="150"/>
      <c r="L570" s="150"/>
      <c r="M570" s="150"/>
      <c r="N570" s="430"/>
      <c r="O570" s="431"/>
      <c r="P570" s="431"/>
      <c r="Q570" s="160"/>
      <c r="R570" s="160"/>
      <c r="S570" s="160"/>
      <c r="T570" s="255" t="str">
        <f t="shared" si="142"/>
        <v/>
      </c>
      <c r="U570" s="152"/>
      <c r="V570" s="154"/>
      <c r="W570" s="254" t="str">
        <f>IF(V570="","",VLOOKUP(V570,'Overview - Financial Statement'!$A$46:$B$60,2,FALSE))</f>
        <v/>
      </c>
      <c r="X570" s="255" t="str">
        <f t="shared" si="143"/>
        <v/>
      </c>
      <c r="Y570" s="153"/>
      <c r="Z570" s="238">
        <f t="shared" si="144"/>
        <v>0</v>
      </c>
      <c r="AA570" s="193" t="s">
        <v>44</v>
      </c>
      <c r="AB570" s="173"/>
      <c r="AC570" s="193" t="str">
        <f t="shared" si="145"/>
        <v/>
      </c>
      <c r="AD570" s="187" t="str">
        <f t="shared" si="146"/>
        <v/>
      </c>
      <c r="AE570" s="187" t="str">
        <f>IF(S570&gt;0,(VLOOKUP(N570,ISO!$B$4:$D$43,3,FALSE)),"")</f>
        <v/>
      </c>
      <c r="AF570" s="187" t="str">
        <f t="shared" si="147"/>
        <v/>
      </c>
      <c r="AG570" s="187" t="str">
        <f>IF(R570&gt;0,(VLOOKUP(N570,ISO!$B$4:$D$43,2,FALSE)),"")</f>
        <v/>
      </c>
      <c r="AH570" s="193" t="str">
        <f t="shared" si="148"/>
        <v/>
      </c>
      <c r="AI570" s="397" t="str">
        <f t="shared" si="149"/>
        <v/>
      </c>
      <c r="AJ570" s="257" t="str">
        <f t="shared" si="150"/>
        <v/>
      </c>
      <c r="AK570" s="257" t="str">
        <f t="shared" si="151"/>
        <v/>
      </c>
      <c r="AL570" s="193" t="str">
        <f t="shared" si="152"/>
        <v>CHECK DATES</v>
      </c>
      <c r="AM570" s="257" t="str">
        <f t="shared" si="153"/>
        <v/>
      </c>
      <c r="AN570" s="288">
        <f t="shared" si="154"/>
        <v>0</v>
      </c>
      <c r="AO570" s="286">
        <v>0</v>
      </c>
      <c r="AP570" s="257">
        <f t="shared" si="155"/>
        <v>0</v>
      </c>
      <c r="AQ570" s="257" t="str">
        <f t="shared" si="156"/>
        <v/>
      </c>
      <c r="AR570" s="257">
        <f t="shared" si="157"/>
        <v>0</v>
      </c>
    </row>
    <row r="571" spans="1:44" x14ac:dyDescent="0.3">
      <c r="A571" s="287">
        <v>558</v>
      </c>
      <c r="B571" s="150"/>
      <c r="C571" s="152"/>
      <c r="D571" s="159"/>
      <c r="E571" s="337"/>
      <c r="F571" s="343" t="str">
        <f>IF(E571="","",LOOKUP(E571,'Work Programme'!$A$8:$A$207,'Work Programme'!$B$8:$B$207))</f>
        <v/>
      </c>
      <c r="G571" s="159"/>
      <c r="H571" s="150"/>
      <c r="I571" s="150"/>
      <c r="J571" s="150"/>
      <c r="K571" s="150"/>
      <c r="L571" s="150"/>
      <c r="M571" s="150"/>
      <c r="N571" s="430"/>
      <c r="O571" s="431"/>
      <c r="P571" s="431"/>
      <c r="Q571" s="160"/>
      <c r="R571" s="160"/>
      <c r="S571" s="160"/>
      <c r="T571" s="255" t="str">
        <f t="shared" si="142"/>
        <v/>
      </c>
      <c r="U571" s="152"/>
      <c r="V571" s="154"/>
      <c r="W571" s="254" t="str">
        <f>IF(V571="","",VLOOKUP(V571,'Overview - Financial Statement'!$A$46:$B$60,2,FALSE))</f>
        <v/>
      </c>
      <c r="X571" s="255" t="str">
        <f t="shared" si="143"/>
        <v/>
      </c>
      <c r="Y571" s="153"/>
      <c r="Z571" s="238">
        <f t="shared" si="144"/>
        <v>0</v>
      </c>
      <c r="AA571" s="193" t="s">
        <v>44</v>
      </c>
      <c r="AB571" s="173"/>
      <c r="AC571" s="193" t="str">
        <f t="shared" si="145"/>
        <v/>
      </c>
      <c r="AD571" s="187" t="str">
        <f t="shared" si="146"/>
        <v/>
      </c>
      <c r="AE571" s="187" t="str">
        <f>IF(S571&gt;0,(VLOOKUP(N571,ISO!$B$4:$D$43,3,FALSE)),"")</f>
        <v/>
      </c>
      <c r="AF571" s="187" t="str">
        <f t="shared" si="147"/>
        <v/>
      </c>
      <c r="AG571" s="187" t="str">
        <f>IF(R571&gt;0,(VLOOKUP(N571,ISO!$B$4:$D$43,2,FALSE)),"")</f>
        <v/>
      </c>
      <c r="AH571" s="193" t="str">
        <f t="shared" si="148"/>
        <v/>
      </c>
      <c r="AI571" s="397" t="str">
        <f t="shared" si="149"/>
        <v/>
      </c>
      <c r="AJ571" s="257" t="str">
        <f t="shared" si="150"/>
        <v/>
      </c>
      <c r="AK571" s="257" t="str">
        <f t="shared" si="151"/>
        <v/>
      </c>
      <c r="AL571" s="193" t="str">
        <f t="shared" si="152"/>
        <v>CHECK DATES</v>
      </c>
      <c r="AM571" s="257" t="str">
        <f t="shared" si="153"/>
        <v/>
      </c>
      <c r="AN571" s="288">
        <f t="shared" si="154"/>
        <v>0</v>
      </c>
      <c r="AO571" s="286">
        <v>0</v>
      </c>
      <c r="AP571" s="257">
        <f t="shared" si="155"/>
        <v>0</v>
      </c>
      <c r="AQ571" s="257" t="str">
        <f t="shared" si="156"/>
        <v/>
      </c>
      <c r="AR571" s="257">
        <f t="shared" si="157"/>
        <v>0</v>
      </c>
    </row>
    <row r="572" spans="1:44" x14ac:dyDescent="0.3">
      <c r="A572" s="287">
        <v>559</v>
      </c>
      <c r="B572" s="150"/>
      <c r="C572" s="152"/>
      <c r="D572" s="159"/>
      <c r="E572" s="337"/>
      <c r="F572" s="343" t="str">
        <f>IF(E572="","",LOOKUP(E572,'Work Programme'!$A$8:$A$207,'Work Programme'!$B$8:$B$207))</f>
        <v/>
      </c>
      <c r="G572" s="159"/>
      <c r="H572" s="150"/>
      <c r="I572" s="150"/>
      <c r="J572" s="150"/>
      <c r="K572" s="150"/>
      <c r="L572" s="150"/>
      <c r="M572" s="150"/>
      <c r="N572" s="430"/>
      <c r="O572" s="431"/>
      <c r="P572" s="431"/>
      <c r="Q572" s="160"/>
      <c r="R572" s="160"/>
      <c r="S572" s="160"/>
      <c r="T572" s="255" t="str">
        <f t="shared" si="142"/>
        <v/>
      </c>
      <c r="U572" s="152"/>
      <c r="V572" s="154"/>
      <c r="W572" s="254" t="str">
        <f>IF(V572="","",VLOOKUP(V572,'Overview - Financial Statement'!$A$46:$B$60,2,FALSE))</f>
        <v/>
      </c>
      <c r="X572" s="255" t="str">
        <f t="shared" si="143"/>
        <v/>
      </c>
      <c r="Y572" s="153"/>
      <c r="Z572" s="238">
        <f t="shared" si="144"/>
        <v>0</v>
      </c>
      <c r="AA572" s="193" t="s">
        <v>44</v>
      </c>
      <c r="AB572" s="173"/>
      <c r="AC572" s="193" t="str">
        <f t="shared" si="145"/>
        <v/>
      </c>
      <c r="AD572" s="187" t="str">
        <f t="shared" si="146"/>
        <v/>
      </c>
      <c r="AE572" s="187" t="str">
        <f>IF(S572&gt;0,(VLOOKUP(N572,ISO!$B$4:$D$43,3,FALSE)),"")</f>
        <v/>
      </c>
      <c r="AF572" s="187" t="str">
        <f t="shared" si="147"/>
        <v/>
      </c>
      <c r="AG572" s="187" t="str">
        <f>IF(R572&gt;0,(VLOOKUP(N572,ISO!$B$4:$D$43,2,FALSE)),"")</f>
        <v/>
      </c>
      <c r="AH572" s="193" t="str">
        <f t="shared" si="148"/>
        <v/>
      </c>
      <c r="AI572" s="397" t="str">
        <f t="shared" si="149"/>
        <v/>
      </c>
      <c r="AJ572" s="257" t="str">
        <f t="shared" si="150"/>
        <v/>
      </c>
      <c r="AK572" s="257" t="str">
        <f t="shared" si="151"/>
        <v/>
      </c>
      <c r="AL572" s="193" t="str">
        <f t="shared" si="152"/>
        <v>CHECK DATES</v>
      </c>
      <c r="AM572" s="257" t="str">
        <f t="shared" si="153"/>
        <v/>
      </c>
      <c r="AN572" s="288">
        <f t="shared" si="154"/>
        <v>0</v>
      </c>
      <c r="AO572" s="286">
        <v>0</v>
      </c>
      <c r="AP572" s="257">
        <f t="shared" si="155"/>
        <v>0</v>
      </c>
      <c r="AQ572" s="257" t="str">
        <f t="shared" si="156"/>
        <v/>
      </c>
      <c r="AR572" s="257">
        <f t="shared" si="157"/>
        <v>0</v>
      </c>
    </row>
    <row r="573" spans="1:44" x14ac:dyDescent="0.3">
      <c r="A573" s="287">
        <v>560</v>
      </c>
      <c r="B573" s="150"/>
      <c r="C573" s="152"/>
      <c r="D573" s="159"/>
      <c r="E573" s="337"/>
      <c r="F573" s="343" t="str">
        <f>IF(E573="","",LOOKUP(E573,'Work Programme'!$A$8:$A$207,'Work Programme'!$B$8:$B$207))</f>
        <v/>
      </c>
      <c r="G573" s="159"/>
      <c r="H573" s="150"/>
      <c r="I573" s="150"/>
      <c r="J573" s="150"/>
      <c r="K573" s="150"/>
      <c r="L573" s="150"/>
      <c r="M573" s="150"/>
      <c r="N573" s="430"/>
      <c r="O573" s="431"/>
      <c r="P573" s="431"/>
      <c r="Q573" s="160"/>
      <c r="R573" s="160"/>
      <c r="S573" s="160"/>
      <c r="T573" s="255" t="str">
        <f t="shared" si="142"/>
        <v/>
      </c>
      <c r="U573" s="152"/>
      <c r="V573" s="154"/>
      <c r="W573" s="254" t="str">
        <f>IF(V573="","",VLOOKUP(V573,'Overview - Financial Statement'!$A$46:$B$60,2,FALSE))</f>
        <v/>
      </c>
      <c r="X573" s="255" t="str">
        <f t="shared" si="143"/>
        <v/>
      </c>
      <c r="Y573" s="153"/>
      <c r="Z573" s="238">
        <f t="shared" si="144"/>
        <v>0</v>
      </c>
      <c r="AA573" s="193" t="s">
        <v>44</v>
      </c>
      <c r="AB573" s="173"/>
      <c r="AC573" s="193" t="str">
        <f t="shared" si="145"/>
        <v/>
      </c>
      <c r="AD573" s="187" t="str">
        <f t="shared" si="146"/>
        <v/>
      </c>
      <c r="AE573" s="187" t="str">
        <f>IF(S573&gt;0,(VLOOKUP(N573,ISO!$B$4:$D$43,3,FALSE)),"")</f>
        <v/>
      </c>
      <c r="AF573" s="187" t="str">
        <f t="shared" si="147"/>
        <v/>
      </c>
      <c r="AG573" s="187" t="str">
        <f>IF(R573&gt;0,(VLOOKUP(N573,ISO!$B$4:$D$43,2,FALSE)),"")</f>
        <v/>
      </c>
      <c r="AH573" s="193" t="str">
        <f t="shared" si="148"/>
        <v/>
      </c>
      <c r="AI573" s="397" t="str">
        <f t="shared" si="149"/>
        <v/>
      </c>
      <c r="AJ573" s="257" t="str">
        <f t="shared" si="150"/>
        <v/>
      </c>
      <c r="AK573" s="257" t="str">
        <f t="shared" si="151"/>
        <v/>
      </c>
      <c r="AL573" s="193" t="str">
        <f t="shared" si="152"/>
        <v>CHECK DATES</v>
      </c>
      <c r="AM573" s="257" t="str">
        <f t="shared" si="153"/>
        <v/>
      </c>
      <c r="AN573" s="288">
        <f t="shared" si="154"/>
        <v>0</v>
      </c>
      <c r="AO573" s="286">
        <v>0</v>
      </c>
      <c r="AP573" s="257">
        <f t="shared" si="155"/>
        <v>0</v>
      </c>
      <c r="AQ573" s="257" t="str">
        <f t="shared" si="156"/>
        <v/>
      </c>
      <c r="AR573" s="257">
        <f t="shared" si="157"/>
        <v>0</v>
      </c>
    </row>
    <row r="574" spans="1:44" x14ac:dyDescent="0.3">
      <c r="A574" s="287">
        <v>561</v>
      </c>
      <c r="B574" s="150"/>
      <c r="C574" s="152"/>
      <c r="D574" s="159"/>
      <c r="E574" s="337"/>
      <c r="F574" s="343" t="str">
        <f>IF(E574="","",LOOKUP(E574,'Work Programme'!$A$8:$A$207,'Work Programme'!$B$8:$B$207))</f>
        <v/>
      </c>
      <c r="G574" s="159"/>
      <c r="H574" s="150"/>
      <c r="I574" s="150"/>
      <c r="J574" s="150"/>
      <c r="K574" s="150"/>
      <c r="L574" s="150"/>
      <c r="M574" s="150"/>
      <c r="N574" s="430"/>
      <c r="O574" s="431"/>
      <c r="P574" s="431"/>
      <c r="Q574" s="160"/>
      <c r="R574" s="160"/>
      <c r="S574" s="160"/>
      <c r="T574" s="255" t="str">
        <f t="shared" si="142"/>
        <v/>
      </c>
      <c r="U574" s="152"/>
      <c r="V574" s="154"/>
      <c r="W574" s="254" t="str">
        <f>IF(V574="","",VLOOKUP(V574,'Overview - Financial Statement'!$A$46:$B$60,2,FALSE))</f>
        <v/>
      </c>
      <c r="X574" s="255" t="str">
        <f t="shared" si="143"/>
        <v/>
      </c>
      <c r="Y574" s="153"/>
      <c r="Z574" s="238">
        <f t="shared" si="144"/>
        <v>0</v>
      </c>
      <c r="AA574" s="193" t="s">
        <v>44</v>
      </c>
      <c r="AB574" s="173"/>
      <c r="AC574" s="193" t="str">
        <f t="shared" si="145"/>
        <v/>
      </c>
      <c r="AD574" s="187" t="str">
        <f t="shared" si="146"/>
        <v/>
      </c>
      <c r="AE574" s="187" t="str">
        <f>IF(S574&gt;0,(VLOOKUP(N574,ISO!$B$4:$D$43,3,FALSE)),"")</f>
        <v/>
      </c>
      <c r="AF574" s="187" t="str">
        <f t="shared" si="147"/>
        <v/>
      </c>
      <c r="AG574" s="187" t="str">
        <f>IF(R574&gt;0,(VLOOKUP(N574,ISO!$B$4:$D$43,2,FALSE)),"")</f>
        <v/>
      </c>
      <c r="AH574" s="193" t="str">
        <f t="shared" si="148"/>
        <v/>
      </c>
      <c r="AI574" s="397" t="str">
        <f t="shared" si="149"/>
        <v/>
      </c>
      <c r="AJ574" s="257" t="str">
        <f t="shared" si="150"/>
        <v/>
      </c>
      <c r="AK574" s="257" t="str">
        <f t="shared" si="151"/>
        <v/>
      </c>
      <c r="AL574" s="193" t="str">
        <f t="shared" si="152"/>
        <v>CHECK DATES</v>
      </c>
      <c r="AM574" s="257" t="str">
        <f t="shared" si="153"/>
        <v/>
      </c>
      <c r="AN574" s="288">
        <f t="shared" si="154"/>
        <v>0</v>
      </c>
      <c r="AO574" s="286">
        <v>0</v>
      </c>
      <c r="AP574" s="257">
        <f t="shared" si="155"/>
        <v>0</v>
      </c>
      <c r="AQ574" s="257" t="str">
        <f t="shared" si="156"/>
        <v/>
      </c>
      <c r="AR574" s="257">
        <f t="shared" si="157"/>
        <v>0</v>
      </c>
    </row>
    <row r="575" spans="1:44" x14ac:dyDescent="0.3">
      <c r="A575" s="287">
        <v>562</v>
      </c>
      <c r="B575" s="150"/>
      <c r="C575" s="152"/>
      <c r="D575" s="159"/>
      <c r="E575" s="337"/>
      <c r="F575" s="343" t="str">
        <f>IF(E575="","",LOOKUP(E575,'Work Programme'!$A$8:$A$207,'Work Programme'!$B$8:$B$207))</f>
        <v/>
      </c>
      <c r="G575" s="159"/>
      <c r="H575" s="150"/>
      <c r="I575" s="150"/>
      <c r="J575" s="150"/>
      <c r="K575" s="150"/>
      <c r="L575" s="150"/>
      <c r="M575" s="150"/>
      <c r="N575" s="430"/>
      <c r="O575" s="431"/>
      <c r="P575" s="431"/>
      <c r="Q575" s="160"/>
      <c r="R575" s="160"/>
      <c r="S575" s="160"/>
      <c r="T575" s="255" t="str">
        <f t="shared" si="142"/>
        <v/>
      </c>
      <c r="U575" s="152"/>
      <c r="V575" s="154"/>
      <c r="W575" s="254" t="str">
        <f>IF(V575="","",VLOOKUP(V575,'Overview - Financial Statement'!$A$46:$B$60,2,FALSE))</f>
        <v/>
      </c>
      <c r="X575" s="255" t="str">
        <f t="shared" si="143"/>
        <v/>
      </c>
      <c r="Y575" s="153"/>
      <c r="Z575" s="238">
        <f t="shared" si="144"/>
        <v>0</v>
      </c>
      <c r="AA575" s="193" t="s">
        <v>44</v>
      </c>
      <c r="AB575" s="173"/>
      <c r="AC575" s="193" t="str">
        <f t="shared" si="145"/>
        <v/>
      </c>
      <c r="AD575" s="187" t="str">
        <f t="shared" si="146"/>
        <v/>
      </c>
      <c r="AE575" s="187" t="str">
        <f>IF(S575&gt;0,(VLOOKUP(N575,ISO!$B$4:$D$43,3,FALSE)),"")</f>
        <v/>
      </c>
      <c r="AF575" s="187" t="str">
        <f t="shared" si="147"/>
        <v/>
      </c>
      <c r="AG575" s="187" t="str">
        <f>IF(R575&gt;0,(VLOOKUP(N575,ISO!$B$4:$D$43,2,FALSE)),"")</f>
        <v/>
      </c>
      <c r="AH575" s="193" t="str">
        <f t="shared" si="148"/>
        <v/>
      </c>
      <c r="AI575" s="397" t="str">
        <f t="shared" si="149"/>
        <v/>
      </c>
      <c r="AJ575" s="257" t="str">
        <f t="shared" si="150"/>
        <v/>
      </c>
      <c r="AK575" s="257" t="str">
        <f t="shared" si="151"/>
        <v/>
      </c>
      <c r="AL575" s="193" t="str">
        <f t="shared" si="152"/>
        <v>CHECK DATES</v>
      </c>
      <c r="AM575" s="257" t="str">
        <f t="shared" si="153"/>
        <v/>
      </c>
      <c r="AN575" s="288">
        <f t="shared" si="154"/>
        <v>0</v>
      </c>
      <c r="AO575" s="286">
        <v>0</v>
      </c>
      <c r="AP575" s="257">
        <f t="shared" si="155"/>
        <v>0</v>
      </c>
      <c r="AQ575" s="257" t="str">
        <f t="shared" si="156"/>
        <v/>
      </c>
      <c r="AR575" s="257">
        <f t="shared" si="157"/>
        <v>0</v>
      </c>
    </row>
    <row r="576" spans="1:44" x14ac:dyDescent="0.3">
      <c r="A576" s="287">
        <v>563</v>
      </c>
      <c r="B576" s="150"/>
      <c r="C576" s="152"/>
      <c r="D576" s="159"/>
      <c r="E576" s="337"/>
      <c r="F576" s="343" t="str">
        <f>IF(E576="","",LOOKUP(E576,'Work Programme'!$A$8:$A$207,'Work Programme'!$B$8:$B$207))</f>
        <v/>
      </c>
      <c r="G576" s="159"/>
      <c r="H576" s="150"/>
      <c r="I576" s="150"/>
      <c r="J576" s="150"/>
      <c r="K576" s="150"/>
      <c r="L576" s="150"/>
      <c r="M576" s="150"/>
      <c r="N576" s="430"/>
      <c r="O576" s="431"/>
      <c r="P576" s="431"/>
      <c r="Q576" s="160"/>
      <c r="R576" s="160"/>
      <c r="S576" s="160"/>
      <c r="T576" s="255" t="str">
        <f t="shared" si="142"/>
        <v/>
      </c>
      <c r="U576" s="152"/>
      <c r="V576" s="154"/>
      <c r="W576" s="254" t="str">
        <f>IF(V576="","",VLOOKUP(V576,'Overview - Financial Statement'!$A$46:$B$60,2,FALSE))</f>
        <v/>
      </c>
      <c r="X576" s="255" t="str">
        <f t="shared" si="143"/>
        <v/>
      </c>
      <c r="Y576" s="153"/>
      <c r="Z576" s="238">
        <f t="shared" si="144"/>
        <v>0</v>
      </c>
      <c r="AA576" s="193" t="s">
        <v>44</v>
      </c>
      <c r="AB576" s="173"/>
      <c r="AC576" s="193" t="str">
        <f t="shared" si="145"/>
        <v/>
      </c>
      <c r="AD576" s="187" t="str">
        <f t="shared" si="146"/>
        <v/>
      </c>
      <c r="AE576" s="187" t="str">
        <f>IF(S576&gt;0,(VLOOKUP(N576,ISO!$B$4:$D$43,3,FALSE)),"")</f>
        <v/>
      </c>
      <c r="AF576" s="187" t="str">
        <f t="shared" si="147"/>
        <v/>
      </c>
      <c r="AG576" s="187" t="str">
        <f>IF(R576&gt;0,(VLOOKUP(N576,ISO!$B$4:$D$43,2,FALSE)),"")</f>
        <v/>
      </c>
      <c r="AH576" s="193" t="str">
        <f t="shared" si="148"/>
        <v/>
      </c>
      <c r="AI576" s="397" t="str">
        <f t="shared" si="149"/>
        <v/>
      </c>
      <c r="AJ576" s="257" t="str">
        <f t="shared" si="150"/>
        <v/>
      </c>
      <c r="AK576" s="257" t="str">
        <f t="shared" si="151"/>
        <v/>
      </c>
      <c r="AL576" s="193" t="str">
        <f t="shared" si="152"/>
        <v>CHECK DATES</v>
      </c>
      <c r="AM576" s="257" t="str">
        <f t="shared" si="153"/>
        <v/>
      </c>
      <c r="AN576" s="288">
        <f t="shared" si="154"/>
        <v>0</v>
      </c>
      <c r="AO576" s="286">
        <v>0</v>
      </c>
      <c r="AP576" s="257">
        <f t="shared" si="155"/>
        <v>0</v>
      </c>
      <c r="AQ576" s="257" t="str">
        <f t="shared" si="156"/>
        <v/>
      </c>
      <c r="AR576" s="257">
        <f t="shared" si="157"/>
        <v>0</v>
      </c>
    </row>
    <row r="577" spans="1:44" x14ac:dyDescent="0.3">
      <c r="A577" s="287">
        <v>564</v>
      </c>
      <c r="B577" s="150"/>
      <c r="C577" s="152"/>
      <c r="D577" s="159"/>
      <c r="E577" s="337"/>
      <c r="F577" s="343" t="str">
        <f>IF(E577="","",LOOKUP(E577,'Work Programme'!$A$8:$A$207,'Work Programme'!$B$8:$B$207))</f>
        <v/>
      </c>
      <c r="G577" s="159"/>
      <c r="H577" s="150"/>
      <c r="I577" s="150"/>
      <c r="J577" s="150"/>
      <c r="K577" s="150"/>
      <c r="L577" s="150"/>
      <c r="M577" s="150"/>
      <c r="N577" s="430"/>
      <c r="O577" s="431"/>
      <c r="P577" s="431"/>
      <c r="Q577" s="160"/>
      <c r="R577" s="160"/>
      <c r="S577" s="160"/>
      <c r="T577" s="255" t="str">
        <f t="shared" si="142"/>
        <v/>
      </c>
      <c r="U577" s="152"/>
      <c r="V577" s="154"/>
      <c r="W577" s="254" t="str">
        <f>IF(V577="","",VLOOKUP(V577,'Overview - Financial Statement'!$A$46:$B$60,2,FALSE))</f>
        <v/>
      </c>
      <c r="X577" s="255" t="str">
        <f t="shared" si="143"/>
        <v/>
      </c>
      <c r="Y577" s="153"/>
      <c r="Z577" s="238">
        <f t="shared" si="144"/>
        <v>0</v>
      </c>
      <c r="AA577" s="193" t="s">
        <v>44</v>
      </c>
      <c r="AB577" s="173"/>
      <c r="AC577" s="193" t="str">
        <f t="shared" si="145"/>
        <v/>
      </c>
      <c r="AD577" s="187" t="str">
        <f t="shared" si="146"/>
        <v/>
      </c>
      <c r="AE577" s="187" t="str">
        <f>IF(S577&gt;0,(VLOOKUP(N577,ISO!$B$4:$D$43,3,FALSE)),"")</f>
        <v/>
      </c>
      <c r="AF577" s="187" t="str">
        <f t="shared" si="147"/>
        <v/>
      </c>
      <c r="AG577" s="187" t="str">
        <f>IF(R577&gt;0,(VLOOKUP(N577,ISO!$B$4:$D$43,2,FALSE)),"")</f>
        <v/>
      </c>
      <c r="AH577" s="193" t="str">
        <f t="shared" si="148"/>
        <v/>
      </c>
      <c r="AI577" s="397" t="str">
        <f t="shared" si="149"/>
        <v/>
      </c>
      <c r="AJ577" s="257" t="str">
        <f t="shared" si="150"/>
        <v/>
      </c>
      <c r="AK577" s="257" t="str">
        <f t="shared" si="151"/>
        <v/>
      </c>
      <c r="AL577" s="193" t="str">
        <f t="shared" si="152"/>
        <v>CHECK DATES</v>
      </c>
      <c r="AM577" s="257" t="str">
        <f t="shared" si="153"/>
        <v/>
      </c>
      <c r="AN577" s="288">
        <f t="shared" si="154"/>
        <v>0</v>
      </c>
      <c r="AO577" s="286">
        <v>0</v>
      </c>
      <c r="AP577" s="257">
        <f t="shared" si="155"/>
        <v>0</v>
      </c>
      <c r="AQ577" s="257" t="str">
        <f t="shared" si="156"/>
        <v/>
      </c>
      <c r="AR577" s="257">
        <f t="shared" si="157"/>
        <v>0</v>
      </c>
    </row>
    <row r="578" spans="1:44" x14ac:dyDescent="0.3">
      <c r="A578" s="287">
        <v>565</v>
      </c>
      <c r="B578" s="150"/>
      <c r="C578" s="152"/>
      <c r="D578" s="159"/>
      <c r="E578" s="337"/>
      <c r="F578" s="343" t="str">
        <f>IF(E578="","",LOOKUP(E578,'Work Programme'!$A$8:$A$207,'Work Programme'!$B$8:$B$207))</f>
        <v/>
      </c>
      <c r="G578" s="159"/>
      <c r="H578" s="150"/>
      <c r="I578" s="150"/>
      <c r="J578" s="150"/>
      <c r="K578" s="150"/>
      <c r="L578" s="150"/>
      <c r="M578" s="150"/>
      <c r="N578" s="430"/>
      <c r="O578" s="431"/>
      <c r="P578" s="431"/>
      <c r="Q578" s="160"/>
      <c r="R578" s="160"/>
      <c r="S578" s="160"/>
      <c r="T578" s="255" t="str">
        <f t="shared" si="142"/>
        <v/>
      </c>
      <c r="U578" s="152"/>
      <c r="V578" s="154"/>
      <c r="W578" s="254" t="str">
        <f>IF(V578="","",VLOOKUP(V578,'Overview - Financial Statement'!$A$46:$B$60,2,FALSE))</f>
        <v/>
      </c>
      <c r="X578" s="255" t="str">
        <f t="shared" si="143"/>
        <v/>
      </c>
      <c r="Y578" s="153"/>
      <c r="Z578" s="238">
        <f t="shared" si="144"/>
        <v>0</v>
      </c>
      <c r="AA578" s="193" t="s">
        <v>44</v>
      </c>
      <c r="AB578" s="173"/>
      <c r="AC578" s="193" t="str">
        <f t="shared" si="145"/>
        <v/>
      </c>
      <c r="AD578" s="187" t="str">
        <f t="shared" si="146"/>
        <v/>
      </c>
      <c r="AE578" s="187" t="str">
        <f>IF(S578&gt;0,(VLOOKUP(N578,ISO!$B$4:$D$43,3,FALSE)),"")</f>
        <v/>
      </c>
      <c r="AF578" s="187" t="str">
        <f t="shared" si="147"/>
        <v/>
      </c>
      <c r="AG578" s="187" t="str">
        <f>IF(R578&gt;0,(VLOOKUP(N578,ISO!$B$4:$D$43,2,FALSE)),"")</f>
        <v/>
      </c>
      <c r="AH578" s="193" t="str">
        <f t="shared" si="148"/>
        <v/>
      </c>
      <c r="AI578" s="397" t="str">
        <f t="shared" si="149"/>
        <v/>
      </c>
      <c r="AJ578" s="257" t="str">
        <f t="shared" si="150"/>
        <v/>
      </c>
      <c r="AK578" s="257" t="str">
        <f t="shared" si="151"/>
        <v/>
      </c>
      <c r="AL578" s="193" t="str">
        <f t="shared" si="152"/>
        <v>CHECK DATES</v>
      </c>
      <c r="AM578" s="257" t="str">
        <f t="shared" si="153"/>
        <v/>
      </c>
      <c r="AN578" s="288">
        <f t="shared" si="154"/>
        <v>0</v>
      </c>
      <c r="AO578" s="286">
        <v>0</v>
      </c>
      <c r="AP578" s="257">
        <f t="shared" si="155"/>
        <v>0</v>
      </c>
      <c r="AQ578" s="257" t="str">
        <f t="shared" si="156"/>
        <v/>
      </c>
      <c r="AR578" s="257">
        <f t="shared" si="157"/>
        <v>0</v>
      </c>
    </row>
    <row r="579" spans="1:44" x14ac:dyDescent="0.3">
      <c r="A579" s="287">
        <v>566</v>
      </c>
      <c r="B579" s="150"/>
      <c r="C579" s="152"/>
      <c r="D579" s="159"/>
      <c r="E579" s="337"/>
      <c r="F579" s="343" t="str">
        <f>IF(E579="","",LOOKUP(E579,'Work Programme'!$A$8:$A$207,'Work Programme'!$B$8:$B$207))</f>
        <v/>
      </c>
      <c r="G579" s="159"/>
      <c r="H579" s="150"/>
      <c r="I579" s="150"/>
      <c r="J579" s="150"/>
      <c r="K579" s="150"/>
      <c r="L579" s="150"/>
      <c r="M579" s="150"/>
      <c r="N579" s="430"/>
      <c r="O579" s="431"/>
      <c r="P579" s="431"/>
      <c r="Q579" s="160"/>
      <c r="R579" s="160"/>
      <c r="S579" s="160"/>
      <c r="T579" s="255" t="str">
        <f t="shared" si="142"/>
        <v/>
      </c>
      <c r="U579" s="152"/>
      <c r="V579" s="154"/>
      <c r="W579" s="254" t="str">
        <f>IF(V579="","",VLOOKUP(V579,'Overview - Financial Statement'!$A$46:$B$60,2,FALSE))</f>
        <v/>
      </c>
      <c r="X579" s="255" t="str">
        <f t="shared" si="143"/>
        <v/>
      </c>
      <c r="Y579" s="153"/>
      <c r="Z579" s="238">
        <f t="shared" si="144"/>
        <v>0</v>
      </c>
      <c r="AA579" s="193" t="s">
        <v>44</v>
      </c>
      <c r="AB579" s="173"/>
      <c r="AC579" s="193" t="str">
        <f t="shared" si="145"/>
        <v/>
      </c>
      <c r="AD579" s="187" t="str">
        <f t="shared" si="146"/>
        <v/>
      </c>
      <c r="AE579" s="187" t="str">
        <f>IF(S579&gt;0,(VLOOKUP(N579,ISO!$B$4:$D$43,3,FALSE)),"")</f>
        <v/>
      </c>
      <c r="AF579" s="187" t="str">
        <f t="shared" si="147"/>
        <v/>
      </c>
      <c r="AG579" s="187" t="str">
        <f>IF(R579&gt;0,(VLOOKUP(N579,ISO!$B$4:$D$43,2,FALSE)),"")</f>
        <v/>
      </c>
      <c r="AH579" s="193" t="str">
        <f t="shared" si="148"/>
        <v/>
      </c>
      <c r="AI579" s="397" t="str">
        <f t="shared" si="149"/>
        <v/>
      </c>
      <c r="AJ579" s="257" t="str">
        <f t="shared" si="150"/>
        <v/>
      </c>
      <c r="AK579" s="257" t="str">
        <f t="shared" si="151"/>
        <v/>
      </c>
      <c r="AL579" s="193" t="str">
        <f t="shared" si="152"/>
        <v>CHECK DATES</v>
      </c>
      <c r="AM579" s="257" t="str">
        <f t="shared" si="153"/>
        <v/>
      </c>
      <c r="AN579" s="288">
        <f t="shared" si="154"/>
        <v>0</v>
      </c>
      <c r="AO579" s="286">
        <v>0</v>
      </c>
      <c r="AP579" s="257">
        <f t="shared" si="155"/>
        <v>0</v>
      </c>
      <c r="AQ579" s="257" t="str">
        <f t="shared" si="156"/>
        <v/>
      </c>
      <c r="AR579" s="257">
        <f t="shared" si="157"/>
        <v>0</v>
      </c>
    </row>
    <row r="580" spans="1:44" x14ac:dyDescent="0.3">
      <c r="A580" s="287">
        <v>567</v>
      </c>
      <c r="B580" s="150"/>
      <c r="C580" s="152"/>
      <c r="D580" s="159"/>
      <c r="E580" s="337"/>
      <c r="F580" s="343" t="str">
        <f>IF(E580="","",LOOKUP(E580,'Work Programme'!$A$8:$A$207,'Work Programme'!$B$8:$B$207))</f>
        <v/>
      </c>
      <c r="G580" s="159"/>
      <c r="H580" s="150"/>
      <c r="I580" s="150"/>
      <c r="J580" s="150"/>
      <c r="K580" s="150"/>
      <c r="L580" s="150"/>
      <c r="M580" s="150"/>
      <c r="N580" s="430"/>
      <c r="O580" s="431"/>
      <c r="P580" s="431"/>
      <c r="Q580" s="160"/>
      <c r="R580" s="160"/>
      <c r="S580" s="160"/>
      <c r="T580" s="255" t="str">
        <f t="shared" si="142"/>
        <v/>
      </c>
      <c r="U580" s="152"/>
      <c r="V580" s="154"/>
      <c r="W580" s="254" t="str">
        <f>IF(V580="","",VLOOKUP(V580,'Overview - Financial Statement'!$A$46:$B$60,2,FALSE))</f>
        <v/>
      </c>
      <c r="X580" s="255" t="str">
        <f t="shared" si="143"/>
        <v/>
      </c>
      <c r="Y580" s="153"/>
      <c r="Z580" s="238">
        <f t="shared" si="144"/>
        <v>0</v>
      </c>
      <c r="AA580" s="193" t="s">
        <v>44</v>
      </c>
      <c r="AB580" s="173"/>
      <c r="AC580" s="193" t="str">
        <f t="shared" si="145"/>
        <v/>
      </c>
      <c r="AD580" s="187" t="str">
        <f t="shared" si="146"/>
        <v/>
      </c>
      <c r="AE580" s="187" t="str">
        <f>IF(S580&gt;0,(VLOOKUP(N580,ISO!$B$4:$D$43,3,FALSE)),"")</f>
        <v/>
      </c>
      <c r="AF580" s="187" t="str">
        <f t="shared" si="147"/>
        <v/>
      </c>
      <c r="AG580" s="187" t="str">
        <f>IF(R580&gt;0,(VLOOKUP(N580,ISO!$B$4:$D$43,2,FALSE)),"")</f>
        <v/>
      </c>
      <c r="AH580" s="193" t="str">
        <f t="shared" si="148"/>
        <v/>
      </c>
      <c r="AI580" s="397" t="str">
        <f t="shared" si="149"/>
        <v/>
      </c>
      <c r="AJ580" s="257" t="str">
        <f t="shared" si="150"/>
        <v/>
      </c>
      <c r="AK580" s="257" t="str">
        <f t="shared" si="151"/>
        <v/>
      </c>
      <c r="AL580" s="193" t="str">
        <f t="shared" si="152"/>
        <v>CHECK DATES</v>
      </c>
      <c r="AM580" s="257" t="str">
        <f t="shared" si="153"/>
        <v/>
      </c>
      <c r="AN580" s="288">
        <f t="shared" si="154"/>
        <v>0</v>
      </c>
      <c r="AO580" s="286">
        <v>0</v>
      </c>
      <c r="AP580" s="257">
        <f t="shared" si="155"/>
        <v>0</v>
      </c>
      <c r="AQ580" s="257" t="str">
        <f t="shared" si="156"/>
        <v/>
      </c>
      <c r="AR580" s="257">
        <f t="shared" si="157"/>
        <v>0</v>
      </c>
    </row>
    <row r="581" spans="1:44" x14ac:dyDescent="0.3">
      <c r="A581" s="287">
        <v>568</v>
      </c>
      <c r="B581" s="150"/>
      <c r="C581" s="152"/>
      <c r="D581" s="159"/>
      <c r="E581" s="337"/>
      <c r="F581" s="343" t="str">
        <f>IF(E581="","",LOOKUP(E581,'Work Programme'!$A$8:$A$207,'Work Programme'!$B$8:$B$207))</f>
        <v/>
      </c>
      <c r="G581" s="159"/>
      <c r="H581" s="150"/>
      <c r="I581" s="150"/>
      <c r="J581" s="150"/>
      <c r="K581" s="150"/>
      <c r="L581" s="150"/>
      <c r="M581" s="150"/>
      <c r="N581" s="430"/>
      <c r="O581" s="431"/>
      <c r="P581" s="431"/>
      <c r="Q581" s="160"/>
      <c r="R581" s="160"/>
      <c r="S581" s="160"/>
      <c r="T581" s="255" t="str">
        <f t="shared" si="142"/>
        <v/>
      </c>
      <c r="U581" s="152"/>
      <c r="V581" s="154"/>
      <c r="W581" s="254" t="str">
        <f>IF(V581="","",VLOOKUP(V581,'Overview - Financial Statement'!$A$46:$B$60,2,FALSE))</f>
        <v/>
      </c>
      <c r="X581" s="255" t="str">
        <f t="shared" si="143"/>
        <v/>
      </c>
      <c r="Y581" s="153"/>
      <c r="Z581" s="238">
        <f t="shared" si="144"/>
        <v>0</v>
      </c>
      <c r="AA581" s="193" t="s">
        <v>44</v>
      </c>
      <c r="AB581" s="173"/>
      <c r="AC581" s="193" t="str">
        <f t="shared" si="145"/>
        <v/>
      </c>
      <c r="AD581" s="187" t="str">
        <f t="shared" si="146"/>
        <v/>
      </c>
      <c r="AE581" s="187" t="str">
        <f>IF(S581&gt;0,(VLOOKUP(N581,ISO!$B$4:$D$43,3,FALSE)),"")</f>
        <v/>
      </c>
      <c r="AF581" s="187" t="str">
        <f t="shared" si="147"/>
        <v/>
      </c>
      <c r="AG581" s="187" t="str">
        <f>IF(R581&gt;0,(VLOOKUP(N581,ISO!$B$4:$D$43,2,FALSE)),"")</f>
        <v/>
      </c>
      <c r="AH581" s="193" t="str">
        <f t="shared" si="148"/>
        <v/>
      </c>
      <c r="AI581" s="397" t="str">
        <f t="shared" si="149"/>
        <v/>
      </c>
      <c r="AJ581" s="257" t="str">
        <f t="shared" si="150"/>
        <v/>
      </c>
      <c r="AK581" s="257" t="str">
        <f t="shared" si="151"/>
        <v/>
      </c>
      <c r="AL581" s="193" t="str">
        <f t="shared" si="152"/>
        <v>CHECK DATES</v>
      </c>
      <c r="AM581" s="257" t="str">
        <f t="shared" si="153"/>
        <v/>
      </c>
      <c r="AN581" s="288">
        <f t="shared" si="154"/>
        <v>0</v>
      </c>
      <c r="AO581" s="286">
        <v>0</v>
      </c>
      <c r="AP581" s="257">
        <f t="shared" si="155"/>
        <v>0</v>
      </c>
      <c r="AQ581" s="257" t="str">
        <f t="shared" si="156"/>
        <v/>
      </c>
      <c r="AR581" s="257">
        <f t="shared" si="157"/>
        <v>0</v>
      </c>
    </row>
    <row r="582" spans="1:44" x14ac:dyDescent="0.3">
      <c r="A582" s="287">
        <v>569</v>
      </c>
      <c r="B582" s="150"/>
      <c r="C582" s="152"/>
      <c r="D582" s="159"/>
      <c r="E582" s="337"/>
      <c r="F582" s="343" t="str">
        <f>IF(E582="","",LOOKUP(E582,'Work Programme'!$A$8:$A$207,'Work Programme'!$B$8:$B$207))</f>
        <v/>
      </c>
      <c r="G582" s="159"/>
      <c r="H582" s="150"/>
      <c r="I582" s="150"/>
      <c r="J582" s="150"/>
      <c r="K582" s="150"/>
      <c r="L582" s="150"/>
      <c r="M582" s="150"/>
      <c r="N582" s="430"/>
      <c r="O582" s="431"/>
      <c r="P582" s="431"/>
      <c r="Q582" s="160"/>
      <c r="R582" s="160"/>
      <c r="S582" s="160"/>
      <c r="T582" s="255" t="str">
        <f t="shared" si="142"/>
        <v/>
      </c>
      <c r="U582" s="152"/>
      <c r="V582" s="154"/>
      <c r="W582" s="254" t="str">
        <f>IF(V582="","",VLOOKUP(V582,'Overview - Financial Statement'!$A$46:$B$60,2,FALSE))</f>
        <v/>
      </c>
      <c r="X582" s="255" t="str">
        <f t="shared" si="143"/>
        <v/>
      </c>
      <c r="Y582" s="153"/>
      <c r="Z582" s="238">
        <f t="shared" si="144"/>
        <v>0</v>
      </c>
      <c r="AA582" s="193" t="s">
        <v>44</v>
      </c>
      <c r="AB582" s="173"/>
      <c r="AC582" s="193" t="str">
        <f t="shared" si="145"/>
        <v/>
      </c>
      <c r="AD582" s="187" t="str">
        <f t="shared" si="146"/>
        <v/>
      </c>
      <c r="AE582" s="187" t="str">
        <f>IF(S582&gt;0,(VLOOKUP(N582,ISO!$B$4:$D$43,3,FALSE)),"")</f>
        <v/>
      </c>
      <c r="AF582" s="187" t="str">
        <f t="shared" si="147"/>
        <v/>
      </c>
      <c r="AG582" s="187" t="str">
        <f>IF(R582&gt;0,(VLOOKUP(N582,ISO!$B$4:$D$43,2,FALSE)),"")</f>
        <v/>
      </c>
      <c r="AH582" s="193" t="str">
        <f t="shared" si="148"/>
        <v/>
      </c>
      <c r="AI582" s="397" t="str">
        <f t="shared" si="149"/>
        <v/>
      </c>
      <c r="AJ582" s="257" t="str">
        <f t="shared" si="150"/>
        <v/>
      </c>
      <c r="AK582" s="257" t="str">
        <f t="shared" si="151"/>
        <v/>
      </c>
      <c r="AL582" s="193" t="str">
        <f t="shared" si="152"/>
        <v>CHECK DATES</v>
      </c>
      <c r="AM582" s="257" t="str">
        <f t="shared" si="153"/>
        <v/>
      </c>
      <c r="AN582" s="288">
        <f t="shared" si="154"/>
        <v>0</v>
      </c>
      <c r="AO582" s="286">
        <v>0</v>
      </c>
      <c r="AP582" s="257">
        <f t="shared" si="155"/>
        <v>0</v>
      </c>
      <c r="AQ582" s="257" t="str">
        <f t="shared" si="156"/>
        <v/>
      </c>
      <c r="AR582" s="257">
        <f t="shared" si="157"/>
        <v>0</v>
      </c>
    </row>
    <row r="583" spans="1:44" x14ac:dyDescent="0.3">
      <c r="A583" s="287">
        <v>570</v>
      </c>
      <c r="B583" s="150"/>
      <c r="C583" s="152"/>
      <c r="D583" s="159"/>
      <c r="E583" s="337"/>
      <c r="F583" s="343" t="str">
        <f>IF(E583="","",LOOKUP(E583,'Work Programme'!$A$8:$A$207,'Work Programme'!$B$8:$B$207))</f>
        <v/>
      </c>
      <c r="G583" s="159"/>
      <c r="H583" s="150"/>
      <c r="I583" s="150"/>
      <c r="J583" s="150"/>
      <c r="K583" s="150"/>
      <c r="L583" s="150"/>
      <c r="M583" s="150"/>
      <c r="N583" s="430"/>
      <c r="O583" s="431"/>
      <c r="P583" s="431"/>
      <c r="Q583" s="160"/>
      <c r="R583" s="160"/>
      <c r="S583" s="160"/>
      <c r="T583" s="255" t="str">
        <f t="shared" si="142"/>
        <v/>
      </c>
      <c r="U583" s="152"/>
      <c r="V583" s="154"/>
      <c r="W583" s="254" t="str">
        <f>IF(V583="","",VLOOKUP(V583,'Overview - Financial Statement'!$A$46:$B$60,2,FALSE))</f>
        <v/>
      </c>
      <c r="X583" s="255" t="str">
        <f t="shared" si="143"/>
        <v/>
      </c>
      <c r="Y583" s="153"/>
      <c r="Z583" s="238">
        <f t="shared" si="144"/>
        <v>0</v>
      </c>
      <c r="AA583" s="193" t="s">
        <v>44</v>
      </c>
      <c r="AB583" s="173"/>
      <c r="AC583" s="193" t="str">
        <f t="shared" si="145"/>
        <v/>
      </c>
      <c r="AD583" s="187" t="str">
        <f t="shared" si="146"/>
        <v/>
      </c>
      <c r="AE583" s="187" t="str">
        <f>IF(S583&gt;0,(VLOOKUP(N583,ISO!$B$4:$D$43,3,FALSE)),"")</f>
        <v/>
      </c>
      <c r="AF583" s="187" t="str">
        <f t="shared" si="147"/>
        <v/>
      </c>
      <c r="AG583" s="187" t="str">
        <f>IF(R583&gt;0,(VLOOKUP(N583,ISO!$B$4:$D$43,2,FALSE)),"")</f>
        <v/>
      </c>
      <c r="AH583" s="193" t="str">
        <f t="shared" si="148"/>
        <v/>
      </c>
      <c r="AI583" s="397" t="str">
        <f t="shared" si="149"/>
        <v/>
      </c>
      <c r="AJ583" s="257" t="str">
        <f t="shared" si="150"/>
        <v/>
      </c>
      <c r="AK583" s="257" t="str">
        <f t="shared" si="151"/>
        <v/>
      </c>
      <c r="AL583" s="193" t="str">
        <f t="shared" si="152"/>
        <v>CHECK DATES</v>
      </c>
      <c r="AM583" s="257" t="str">
        <f t="shared" si="153"/>
        <v/>
      </c>
      <c r="AN583" s="288">
        <f t="shared" si="154"/>
        <v>0</v>
      </c>
      <c r="AO583" s="286">
        <v>0</v>
      </c>
      <c r="AP583" s="257">
        <f t="shared" si="155"/>
        <v>0</v>
      </c>
      <c r="AQ583" s="257" t="str">
        <f t="shared" si="156"/>
        <v/>
      </c>
      <c r="AR583" s="257">
        <f t="shared" si="157"/>
        <v>0</v>
      </c>
    </row>
    <row r="584" spans="1:44" x14ac:dyDescent="0.3">
      <c r="A584" s="287">
        <v>571</v>
      </c>
      <c r="B584" s="150"/>
      <c r="C584" s="152"/>
      <c r="D584" s="159"/>
      <c r="E584" s="337"/>
      <c r="F584" s="343" t="str">
        <f>IF(E584="","",LOOKUP(E584,'Work Programme'!$A$8:$A$207,'Work Programme'!$B$8:$B$207))</f>
        <v/>
      </c>
      <c r="G584" s="159"/>
      <c r="H584" s="150"/>
      <c r="I584" s="150"/>
      <c r="J584" s="150"/>
      <c r="K584" s="150"/>
      <c r="L584" s="150"/>
      <c r="M584" s="150"/>
      <c r="N584" s="430"/>
      <c r="O584" s="431"/>
      <c r="P584" s="431"/>
      <c r="Q584" s="160"/>
      <c r="R584" s="160"/>
      <c r="S584" s="160"/>
      <c r="T584" s="255" t="str">
        <f t="shared" si="142"/>
        <v/>
      </c>
      <c r="U584" s="152"/>
      <c r="V584" s="154"/>
      <c r="W584" s="254" t="str">
        <f>IF(V584="","",VLOOKUP(V584,'Overview - Financial Statement'!$A$46:$B$60,2,FALSE))</f>
        <v/>
      </c>
      <c r="X584" s="255" t="str">
        <f t="shared" si="143"/>
        <v/>
      </c>
      <c r="Y584" s="153"/>
      <c r="Z584" s="238">
        <f t="shared" si="144"/>
        <v>0</v>
      </c>
      <c r="AA584" s="193" t="s">
        <v>44</v>
      </c>
      <c r="AB584" s="173"/>
      <c r="AC584" s="193" t="str">
        <f t="shared" si="145"/>
        <v/>
      </c>
      <c r="AD584" s="187" t="str">
        <f t="shared" si="146"/>
        <v/>
      </c>
      <c r="AE584" s="187" t="str">
        <f>IF(S584&gt;0,(VLOOKUP(N584,ISO!$B$4:$D$43,3,FALSE)),"")</f>
        <v/>
      </c>
      <c r="AF584" s="187" t="str">
        <f t="shared" si="147"/>
        <v/>
      </c>
      <c r="AG584" s="187" t="str">
        <f>IF(R584&gt;0,(VLOOKUP(N584,ISO!$B$4:$D$43,2,FALSE)),"")</f>
        <v/>
      </c>
      <c r="AH584" s="193" t="str">
        <f t="shared" si="148"/>
        <v/>
      </c>
      <c r="AI584" s="397" t="str">
        <f t="shared" si="149"/>
        <v/>
      </c>
      <c r="AJ584" s="257" t="str">
        <f t="shared" si="150"/>
        <v/>
      </c>
      <c r="AK584" s="257" t="str">
        <f t="shared" si="151"/>
        <v/>
      </c>
      <c r="AL584" s="193" t="str">
        <f t="shared" si="152"/>
        <v>CHECK DATES</v>
      </c>
      <c r="AM584" s="257" t="str">
        <f t="shared" si="153"/>
        <v/>
      </c>
      <c r="AN584" s="288">
        <f t="shared" si="154"/>
        <v>0</v>
      </c>
      <c r="AO584" s="286">
        <v>0</v>
      </c>
      <c r="AP584" s="257">
        <f t="shared" si="155"/>
        <v>0</v>
      </c>
      <c r="AQ584" s="257" t="str">
        <f t="shared" si="156"/>
        <v/>
      </c>
      <c r="AR584" s="257">
        <f t="shared" si="157"/>
        <v>0</v>
      </c>
    </row>
    <row r="585" spans="1:44" x14ac:dyDescent="0.3">
      <c r="A585" s="287">
        <v>572</v>
      </c>
      <c r="B585" s="150"/>
      <c r="C585" s="152"/>
      <c r="D585" s="159"/>
      <c r="E585" s="337"/>
      <c r="F585" s="343" t="str">
        <f>IF(E585="","",LOOKUP(E585,'Work Programme'!$A$8:$A$207,'Work Programme'!$B$8:$B$207))</f>
        <v/>
      </c>
      <c r="G585" s="159"/>
      <c r="H585" s="150"/>
      <c r="I585" s="150"/>
      <c r="J585" s="150"/>
      <c r="K585" s="150"/>
      <c r="L585" s="150"/>
      <c r="M585" s="150"/>
      <c r="N585" s="430"/>
      <c r="O585" s="431"/>
      <c r="P585" s="431"/>
      <c r="Q585" s="160"/>
      <c r="R585" s="160"/>
      <c r="S585" s="160"/>
      <c r="T585" s="255" t="str">
        <f t="shared" si="142"/>
        <v/>
      </c>
      <c r="U585" s="152"/>
      <c r="V585" s="154"/>
      <c r="W585" s="254" t="str">
        <f>IF(V585="","",VLOOKUP(V585,'Overview - Financial Statement'!$A$46:$B$60,2,FALSE))</f>
        <v/>
      </c>
      <c r="X585" s="255" t="str">
        <f t="shared" si="143"/>
        <v/>
      </c>
      <c r="Y585" s="153"/>
      <c r="Z585" s="238">
        <f t="shared" si="144"/>
        <v>0</v>
      </c>
      <c r="AA585" s="193" t="s">
        <v>44</v>
      </c>
      <c r="AB585" s="173"/>
      <c r="AC585" s="193" t="str">
        <f t="shared" si="145"/>
        <v/>
      </c>
      <c r="AD585" s="187" t="str">
        <f t="shared" si="146"/>
        <v/>
      </c>
      <c r="AE585" s="187" t="str">
        <f>IF(S585&gt;0,(VLOOKUP(N585,ISO!$B$4:$D$43,3,FALSE)),"")</f>
        <v/>
      </c>
      <c r="AF585" s="187" t="str">
        <f t="shared" si="147"/>
        <v/>
      </c>
      <c r="AG585" s="187" t="str">
        <f>IF(R585&gt;0,(VLOOKUP(N585,ISO!$B$4:$D$43,2,FALSE)),"")</f>
        <v/>
      </c>
      <c r="AH585" s="193" t="str">
        <f t="shared" si="148"/>
        <v/>
      </c>
      <c r="AI585" s="397" t="str">
        <f t="shared" si="149"/>
        <v/>
      </c>
      <c r="AJ585" s="257" t="str">
        <f t="shared" si="150"/>
        <v/>
      </c>
      <c r="AK585" s="257" t="str">
        <f t="shared" si="151"/>
        <v/>
      </c>
      <c r="AL585" s="193" t="str">
        <f t="shared" si="152"/>
        <v>CHECK DATES</v>
      </c>
      <c r="AM585" s="257" t="str">
        <f t="shared" si="153"/>
        <v/>
      </c>
      <c r="AN585" s="288">
        <f t="shared" si="154"/>
        <v>0</v>
      </c>
      <c r="AO585" s="286">
        <v>0</v>
      </c>
      <c r="AP585" s="257">
        <f t="shared" si="155"/>
        <v>0</v>
      </c>
      <c r="AQ585" s="257" t="str">
        <f t="shared" si="156"/>
        <v/>
      </c>
      <c r="AR585" s="257">
        <f t="shared" si="157"/>
        <v>0</v>
      </c>
    </row>
    <row r="586" spans="1:44" x14ac:dyDescent="0.3">
      <c r="A586" s="287">
        <v>573</v>
      </c>
      <c r="B586" s="150"/>
      <c r="C586" s="152"/>
      <c r="D586" s="159"/>
      <c r="E586" s="337"/>
      <c r="F586" s="343" t="str">
        <f>IF(E586="","",LOOKUP(E586,'Work Programme'!$A$8:$A$207,'Work Programme'!$B$8:$B$207))</f>
        <v/>
      </c>
      <c r="G586" s="159"/>
      <c r="H586" s="150"/>
      <c r="I586" s="150"/>
      <c r="J586" s="150"/>
      <c r="K586" s="150"/>
      <c r="L586" s="150"/>
      <c r="M586" s="150"/>
      <c r="N586" s="430"/>
      <c r="O586" s="431"/>
      <c r="P586" s="431"/>
      <c r="Q586" s="160"/>
      <c r="R586" s="160"/>
      <c r="S586" s="160"/>
      <c r="T586" s="255" t="str">
        <f t="shared" si="142"/>
        <v/>
      </c>
      <c r="U586" s="152"/>
      <c r="V586" s="154"/>
      <c r="W586" s="254" t="str">
        <f>IF(V586="","",VLOOKUP(V586,'Overview - Financial Statement'!$A$46:$B$60,2,FALSE))</f>
        <v/>
      </c>
      <c r="X586" s="255" t="str">
        <f t="shared" si="143"/>
        <v/>
      </c>
      <c r="Y586" s="153"/>
      <c r="Z586" s="238">
        <f t="shared" si="144"/>
        <v>0</v>
      </c>
      <c r="AA586" s="193" t="s">
        <v>44</v>
      </c>
      <c r="AB586" s="173"/>
      <c r="AC586" s="193" t="str">
        <f t="shared" si="145"/>
        <v/>
      </c>
      <c r="AD586" s="187" t="str">
        <f t="shared" si="146"/>
        <v/>
      </c>
      <c r="AE586" s="187" t="str">
        <f>IF(S586&gt;0,(VLOOKUP(N586,ISO!$B$4:$D$43,3,FALSE)),"")</f>
        <v/>
      </c>
      <c r="AF586" s="187" t="str">
        <f t="shared" si="147"/>
        <v/>
      </c>
      <c r="AG586" s="187" t="str">
        <f>IF(R586&gt;0,(VLOOKUP(N586,ISO!$B$4:$D$43,2,FALSE)),"")</f>
        <v/>
      </c>
      <c r="AH586" s="193" t="str">
        <f t="shared" si="148"/>
        <v/>
      </c>
      <c r="AI586" s="397" t="str">
        <f t="shared" si="149"/>
        <v/>
      </c>
      <c r="AJ586" s="257" t="str">
        <f t="shared" si="150"/>
        <v/>
      </c>
      <c r="AK586" s="257" t="str">
        <f t="shared" si="151"/>
        <v/>
      </c>
      <c r="AL586" s="193" t="str">
        <f t="shared" si="152"/>
        <v>CHECK DATES</v>
      </c>
      <c r="AM586" s="257" t="str">
        <f t="shared" si="153"/>
        <v/>
      </c>
      <c r="AN586" s="288">
        <f t="shared" si="154"/>
        <v>0</v>
      </c>
      <c r="AO586" s="286">
        <v>0</v>
      </c>
      <c r="AP586" s="257">
        <f t="shared" si="155"/>
        <v>0</v>
      </c>
      <c r="AQ586" s="257" t="str">
        <f t="shared" si="156"/>
        <v/>
      </c>
      <c r="AR586" s="257">
        <f t="shared" si="157"/>
        <v>0</v>
      </c>
    </row>
    <row r="587" spans="1:44" x14ac:dyDescent="0.3">
      <c r="A587" s="287">
        <v>574</v>
      </c>
      <c r="B587" s="150"/>
      <c r="C587" s="152"/>
      <c r="D587" s="159"/>
      <c r="E587" s="337"/>
      <c r="F587" s="343" t="str">
        <f>IF(E587="","",LOOKUP(E587,'Work Programme'!$A$8:$A$207,'Work Programme'!$B$8:$B$207))</f>
        <v/>
      </c>
      <c r="G587" s="159"/>
      <c r="H587" s="150"/>
      <c r="I587" s="150"/>
      <c r="J587" s="150"/>
      <c r="K587" s="150"/>
      <c r="L587" s="150"/>
      <c r="M587" s="150"/>
      <c r="N587" s="430"/>
      <c r="O587" s="431"/>
      <c r="P587" s="431"/>
      <c r="Q587" s="160"/>
      <c r="R587" s="160"/>
      <c r="S587" s="160"/>
      <c r="T587" s="255" t="str">
        <f t="shared" si="142"/>
        <v/>
      </c>
      <c r="U587" s="152"/>
      <c r="V587" s="154"/>
      <c r="W587" s="254" t="str">
        <f>IF(V587="","",VLOOKUP(V587,'Overview - Financial Statement'!$A$46:$B$60,2,FALSE))</f>
        <v/>
      </c>
      <c r="X587" s="255" t="str">
        <f t="shared" si="143"/>
        <v/>
      </c>
      <c r="Y587" s="153"/>
      <c r="Z587" s="238">
        <f t="shared" si="144"/>
        <v>0</v>
      </c>
      <c r="AA587" s="193" t="s">
        <v>44</v>
      </c>
      <c r="AB587" s="173"/>
      <c r="AC587" s="193" t="str">
        <f t="shared" si="145"/>
        <v/>
      </c>
      <c r="AD587" s="187" t="str">
        <f t="shared" si="146"/>
        <v/>
      </c>
      <c r="AE587" s="187" t="str">
        <f>IF(S587&gt;0,(VLOOKUP(N587,ISO!$B$4:$D$43,3,FALSE)),"")</f>
        <v/>
      </c>
      <c r="AF587" s="187" t="str">
        <f t="shared" si="147"/>
        <v/>
      </c>
      <c r="AG587" s="187" t="str">
        <f>IF(R587&gt;0,(VLOOKUP(N587,ISO!$B$4:$D$43,2,FALSE)),"")</f>
        <v/>
      </c>
      <c r="AH587" s="193" t="str">
        <f t="shared" si="148"/>
        <v/>
      </c>
      <c r="AI587" s="397" t="str">
        <f t="shared" si="149"/>
        <v/>
      </c>
      <c r="AJ587" s="257" t="str">
        <f t="shared" si="150"/>
        <v/>
      </c>
      <c r="AK587" s="257" t="str">
        <f t="shared" si="151"/>
        <v/>
      </c>
      <c r="AL587" s="193" t="str">
        <f t="shared" si="152"/>
        <v>CHECK DATES</v>
      </c>
      <c r="AM587" s="257" t="str">
        <f t="shared" si="153"/>
        <v/>
      </c>
      <c r="AN587" s="288">
        <f t="shared" si="154"/>
        <v>0</v>
      </c>
      <c r="AO587" s="286">
        <v>0</v>
      </c>
      <c r="AP587" s="257">
        <f t="shared" si="155"/>
        <v>0</v>
      </c>
      <c r="AQ587" s="257" t="str">
        <f t="shared" si="156"/>
        <v/>
      </c>
      <c r="AR587" s="257">
        <f t="shared" si="157"/>
        <v>0</v>
      </c>
    </row>
    <row r="588" spans="1:44" x14ac:dyDescent="0.3">
      <c r="A588" s="287">
        <v>575</v>
      </c>
      <c r="B588" s="150"/>
      <c r="C588" s="152"/>
      <c r="D588" s="159"/>
      <c r="E588" s="337"/>
      <c r="F588" s="343" t="str">
        <f>IF(E588="","",LOOKUP(E588,'Work Programme'!$A$8:$A$207,'Work Programme'!$B$8:$B$207))</f>
        <v/>
      </c>
      <c r="G588" s="159"/>
      <c r="H588" s="150"/>
      <c r="I588" s="150"/>
      <c r="J588" s="150"/>
      <c r="K588" s="150"/>
      <c r="L588" s="150"/>
      <c r="M588" s="150"/>
      <c r="N588" s="430"/>
      <c r="O588" s="431"/>
      <c r="P588" s="431"/>
      <c r="Q588" s="160"/>
      <c r="R588" s="160"/>
      <c r="S588" s="160"/>
      <c r="T588" s="255" t="str">
        <f t="shared" si="142"/>
        <v/>
      </c>
      <c r="U588" s="152"/>
      <c r="V588" s="154"/>
      <c r="W588" s="254" t="str">
        <f>IF(V588="","",VLOOKUP(V588,'Overview - Financial Statement'!$A$46:$B$60,2,FALSE))</f>
        <v/>
      </c>
      <c r="X588" s="255" t="str">
        <f t="shared" si="143"/>
        <v/>
      </c>
      <c r="Y588" s="153"/>
      <c r="Z588" s="238">
        <f t="shared" si="144"/>
        <v>0</v>
      </c>
      <c r="AA588" s="193" t="s">
        <v>44</v>
      </c>
      <c r="AB588" s="173"/>
      <c r="AC588" s="193" t="str">
        <f t="shared" si="145"/>
        <v/>
      </c>
      <c r="AD588" s="187" t="str">
        <f t="shared" si="146"/>
        <v/>
      </c>
      <c r="AE588" s="187" t="str">
        <f>IF(S588&gt;0,(VLOOKUP(N588,ISO!$B$4:$D$43,3,FALSE)),"")</f>
        <v/>
      </c>
      <c r="AF588" s="187" t="str">
        <f t="shared" si="147"/>
        <v/>
      </c>
      <c r="AG588" s="187" t="str">
        <f>IF(R588&gt;0,(VLOOKUP(N588,ISO!$B$4:$D$43,2,FALSE)),"")</f>
        <v/>
      </c>
      <c r="AH588" s="193" t="str">
        <f t="shared" si="148"/>
        <v/>
      </c>
      <c r="AI588" s="397" t="str">
        <f t="shared" si="149"/>
        <v/>
      </c>
      <c r="AJ588" s="257" t="str">
        <f t="shared" si="150"/>
        <v/>
      </c>
      <c r="AK588" s="257" t="str">
        <f t="shared" si="151"/>
        <v/>
      </c>
      <c r="AL588" s="193" t="str">
        <f t="shared" si="152"/>
        <v>CHECK DATES</v>
      </c>
      <c r="AM588" s="257" t="str">
        <f t="shared" si="153"/>
        <v/>
      </c>
      <c r="AN588" s="288">
        <f t="shared" si="154"/>
        <v>0</v>
      </c>
      <c r="AO588" s="286">
        <v>0</v>
      </c>
      <c r="AP588" s="257">
        <f t="shared" si="155"/>
        <v>0</v>
      </c>
      <c r="AQ588" s="257" t="str">
        <f t="shared" si="156"/>
        <v/>
      </c>
      <c r="AR588" s="257">
        <f t="shared" si="157"/>
        <v>0</v>
      </c>
    </row>
    <row r="589" spans="1:44" x14ac:dyDescent="0.3">
      <c r="A589" s="287">
        <v>576</v>
      </c>
      <c r="B589" s="150"/>
      <c r="C589" s="152"/>
      <c r="D589" s="159"/>
      <c r="E589" s="337"/>
      <c r="F589" s="343" t="str">
        <f>IF(E589="","",LOOKUP(E589,'Work Programme'!$A$8:$A$207,'Work Programme'!$B$8:$B$207))</f>
        <v/>
      </c>
      <c r="G589" s="159"/>
      <c r="H589" s="150"/>
      <c r="I589" s="150"/>
      <c r="J589" s="150"/>
      <c r="K589" s="150"/>
      <c r="L589" s="150"/>
      <c r="M589" s="150"/>
      <c r="N589" s="430"/>
      <c r="O589" s="431"/>
      <c r="P589" s="431"/>
      <c r="Q589" s="160"/>
      <c r="R589" s="160"/>
      <c r="S589" s="160"/>
      <c r="T589" s="255" t="str">
        <f t="shared" si="142"/>
        <v/>
      </c>
      <c r="U589" s="152"/>
      <c r="V589" s="154"/>
      <c r="W589" s="254" t="str">
        <f>IF(V589="","",VLOOKUP(V589,'Overview - Financial Statement'!$A$46:$B$60,2,FALSE))</f>
        <v/>
      </c>
      <c r="X589" s="255" t="str">
        <f t="shared" si="143"/>
        <v/>
      </c>
      <c r="Y589" s="153"/>
      <c r="Z589" s="238">
        <f t="shared" si="144"/>
        <v>0</v>
      </c>
      <c r="AA589" s="193" t="s">
        <v>44</v>
      </c>
      <c r="AB589" s="173"/>
      <c r="AC589" s="193" t="str">
        <f t="shared" si="145"/>
        <v/>
      </c>
      <c r="AD589" s="187" t="str">
        <f t="shared" si="146"/>
        <v/>
      </c>
      <c r="AE589" s="187" t="str">
        <f>IF(S589&gt;0,(VLOOKUP(N589,ISO!$B$4:$D$43,3,FALSE)),"")</f>
        <v/>
      </c>
      <c r="AF589" s="187" t="str">
        <f t="shared" si="147"/>
        <v/>
      </c>
      <c r="AG589" s="187" t="str">
        <f>IF(R589&gt;0,(VLOOKUP(N589,ISO!$B$4:$D$43,2,FALSE)),"")</f>
        <v/>
      </c>
      <c r="AH589" s="193" t="str">
        <f t="shared" si="148"/>
        <v/>
      </c>
      <c r="AI589" s="397" t="str">
        <f t="shared" si="149"/>
        <v/>
      </c>
      <c r="AJ589" s="257" t="str">
        <f t="shared" si="150"/>
        <v/>
      </c>
      <c r="AK589" s="257" t="str">
        <f t="shared" si="151"/>
        <v/>
      </c>
      <c r="AL589" s="193" t="str">
        <f t="shared" si="152"/>
        <v>CHECK DATES</v>
      </c>
      <c r="AM589" s="257" t="str">
        <f t="shared" si="153"/>
        <v/>
      </c>
      <c r="AN589" s="288">
        <f t="shared" si="154"/>
        <v>0</v>
      </c>
      <c r="AO589" s="286">
        <v>0</v>
      </c>
      <c r="AP589" s="257">
        <f t="shared" si="155"/>
        <v>0</v>
      </c>
      <c r="AQ589" s="257" t="str">
        <f t="shared" si="156"/>
        <v/>
      </c>
      <c r="AR589" s="257">
        <f t="shared" si="157"/>
        <v>0</v>
      </c>
    </row>
    <row r="590" spans="1:44" x14ac:dyDescent="0.3">
      <c r="A590" s="287">
        <v>577</v>
      </c>
      <c r="B590" s="150"/>
      <c r="C590" s="152"/>
      <c r="D590" s="159"/>
      <c r="E590" s="337"/>
      <c r="F590" s="343" t="str">
        <f>IF(E590="","",LOOKUP(E590,'Work Programme'!$A$8:$A$207,'Work Programme'!$B$8:$B$207))</f>
        <v/>
      </c>
      <c r="G590" s="159"/>
      <c r="H590" s="150"/>
      <c r="I590" s="150"/>
      <c r="J590" s="150"/>
      <c r="K590" s="150"/>
      <c r="L590" s="150"/>
      <c r="M590" s="150"/>
      <c r="N590" s="430"/>
      <c r="O590" s="431"/>
      <c r="P590" s="431"/>
      <c r="Q590" s="160"/>
      <c r="R590" s="160"/>
      <c r="S590" s="160"/>
      <c r="T590" s="255" t="str">
        <f t="shared" si="142"/>
        <v/>
      </c>
      <c r="U590" s="152"/>
      <c r="V590" s="154"/>
      <c r="W590" s="254" t="str">
        <f>IF(V590="","",VLOOKUP(V590,'Overview - Financial Statement'!$A$46:$B$60,2,FALSE))</f>
        <v/>
      </c>
      <c r="X590" s="255" t="str">
        <f t="shared" si="143"/>
        <v/>
      </c>
      <c r="Y590" s="153"/>
      <c r="Z590" s="238">
        <f t="shared" si="144"/>
        <v>0</v>
      </c>
      <c r="AA590" s="193" t="s">
        <v>44</v>
      </c>
      <c r="AB590" s="173"/>
      <c r="AC590" s="193" t="str">
        <f t="shared" si="145"/>
        <v/>
      </c>
      <c r="AD590" s="187" t="str">
        <f t="shared" si="146"/>
        <v/>
      </c>
      <c r="AE590" s="187" t="str">
        <f>IF(S590&gt;0,(VLOOKUP(N590,ISO!$B$4:$D$43,3,FALSE)),"")</f>
        <v/>
      </c>
      <c r="AF590" s="187" t="str">
        <f t="shared" si="147"/>
        <v/>
      </c>
      <c r="AG590" s="187" t="str">
        <f>IF(R590&gt;0,(VLOOKUP(N590,ISO!$B$4:$D$43,2,FALSE)),"")</f>
        <v/>
      </c>
      <c r="AH590" s="193" t="str">
        <f t="shared" si="148"/>
        <v/>
      </c>
      <c r="AI590" s="397" t="str">
        <f t="shared" si="149"/>
        <v/>
      </c>
      <c r="AJ590" s="257" t="str">
        <f t="shared" si="150"/>
        <v/>
      </c>
      <c r="AK590" s="257" t="str">
        <f t="shared" si="151"/>
        <v/>
      </c>
      <c r="AL590" s="193" t="str">
        <f t="shared" si="152"/>
        <v>CHECK DATES</v>
      </c>
      <c r="AM590" s="257" t="str">
        <f t="shared" si="153"/>
        <v/>
      </c>
      <c r="AN590" s="288">
        <f t="shared" si="154"/>
        <v>0</v>
      </c>
      <c r="AO590" s="286">
        <v>0</v>
      </c>
      <c r="AP590" s="257">
        <f t="shared" si="155"/>
        <v>0</v>
      </c>
      <c r="AQ590" s="257" t="str">
        <f t="shared" si="156"/>
        <v/>
      </c>
      <c r="AR590" s="257">
        <f t="shared" si="157"/>
        <v>0</v>
      </c>
    </row>
    <row r="591" spans="1:44" x14ac:dyDescent="0.3">
      <c r="A591" s="287">
        <v>578</v>
      </c>
      <c r="B591" s="150"/>
      <c r="C591" s="152"/>
      <c r="D591" s="159"/>
      <c r="E591" s="337"/>
      <c r="F591" s="343" t="str">
        <f>IF(E591="","",LOOKUP(E591,'Work Programme'!$A$8:$A$207,'Work Programme'!$B$8:$B$207))</f>
        <v/>
      </c>
      <c r="G591" s="159"/>
      <c r="H591" s="150"/>
      <c r="I591" s="150"/>
      <c r="J591" s="150"/>
      <c r="K591" s="150"/>
      <c r="L591" s="150"/>
      <c r="M591" s="150"/>
      <c r="N591" s="430"/>
      <c r="O591" s="431"/>
      <c r="P591" s="431"/>
      <c r="Q591" s="160"/>
      <c r="R591" s="160"/>
      <c r="S591" s="160"/>
      <c r="T591" s="255" t="str">
        <f t="shared" ref="T591:T654" si="158">IF((Q591="")*AND(R591="")*AND(S591=""),"",SUM(Q591:S591))</f>
        <v/>
      </c>
      <c r="U591" s="152"/>
      <c r="V591" s="154"/>
      <c r="W591" s="254" t="str">
        <f>IF(V591="","",VLOOKUP(V591,'Overview - Financial Statement'!$A$46:$B$60,2,FALSE))</f>
        <v/>
      </c>
      <c r="X591" s="255" t="str">
        <f t="shared" ref="X591:X654" si="159">IF(W591="","",T591/W591)</f>
        <v/>
      </c>
      <c r="Y591" s="153"/>
      <c r="Z591" s="238">
        <f t="shared" si="144"/>
        <v>0</v>
      </c>
      <c r="AA591" s="193" t="s">
        <v>44</v>
      </c>
      <c r="AB591" s="173"/>
      <c r="AC591" s="193" t="str">
        <f t="shared" si="145"/>
        <v/>
      </c>
      <c r="AD591" s="187" t="str">
        <f t="shared" si="146"/>
        <v/>
      </c>
      <c r="AE591" s="187" t="str">
        <f>IF(S591&gt;0,(VLOOKUP(N591,ISO!$B$4:$D$43,3,FALSE)),"")</f>
        <v/>
      </c>
      <c r="AF591" s="187" t="str">
        <f t="shared" si="147"/>
        <v/>
      </c>
      <c r="AG591" s="187" t="str">
        <f>IF(R591&gt;0,(VLOOKUP(N591,ISO!$B$4:$D$43,2,FALSE)),"")</f>
        <v/>
      </c>
      <c r="AH591" s="193" t="str">
        <f t="shared" si="148"/>
        <v/>
      </c>
      <c r="AI591" s="397" t="str">
        <f t="shared" si="149"/>
        <v/>
      </c>
      <c r="AJ591" s="257" t="str">
        <f t="shared" si="150"/>
        <v/>
      </c>
      <c r="AK591" s="257" t="str">
        <f t="shared" si="151"/>
        <v/>
      </c>
      <c r="AL591" s="193" t="str">
        <f t="shared" si="152"/>
        <v>CHECK DATES</v>
      </c>
      <c r="AM591" s="257" t="str">
        <f t="shared" si="153"/>
        <v/>
      </c>
      <c r="AN591" s="288">
        <f t="shared" si="154"/>
        <v>0</v>
      </c>
      <c r="AO591" s="286">
        <v>0</v>
      </c>
      <c r="AP591" s="257">
        <f t="shared" si="155"/>
        <v>0</v>
      </c>
      <c r="AQ591" s="257" t="str">
        <f t="shared" si="156"/>
        <v/>
      </c>
      <c r="AR591" s="257">
        <f t="shared" si="157"/>
        <v>0</v>
      </c>
    </row>
    <row r="592" spans="1:44" x14ac:dyDescent="0.3">
      <c r="A592" s="287">
        <v>579</v>
      </c>
      <c r="B592" s="150"/>
      <c r="C592" s="152"/>
      <c r="D592" s="159"/>
      <c r="E592" s="337"/>
      <c r="F592" s="343" t="str">
        <f>IF(E592="","",LOOKUP(E592,'Work Programme'!$A$8:$A$207,'Work Programme'!$B$8:$B$207))</f>
        <v/>
      </c>
      <c r="G592" s="159"/>
      <c r="H592" s="150"/>
      <c r="I592" s="150"/>
      <c r="J592" s="150"/>
      <c r="K592" s="150"/>
      <c r="L592" s="150"/>
      <c r="M592" s="150"/>
      <c r="N592" s="430"/>
      <c r="O592" s="431"/>
      <c r="P592" s="431"/>
      <c r="Q592" s="160"/>
      <c r="R592" s="160"/>
      <c r="S592" s="160"/>
      <c r="T592" s="255" t="str">
        <f t="shared" si="158"/>
        <v/>
      </c>
      <c r="U592" s="152"/>
      <c r="V592" s="154"/>
      <c r="W592" s="254" t="str">
        <f>IF(V592="","",VLOOKUP(V592,'Overview - Financial Statement'!$A$46:$B$60,2,FALSE))</f>
        <v/>
      </c>
      <c r="X592" s="255" t="str">
        <f t="shared" si="159"/>
        <v/>
      </c>
      <c r="Y592" s="153"/>
      <c r="Z592" s="238">
        <f t="shared" ref="Z592:Z655" si="160">IF(Y592="YES",X592,0)</f>
        <v>0</v>
      </c>
      <c r="AA592" s="193" t="s">
        <v>44</v>
      </c>
      <c r="AB592" s="173"/>
      <c r="AC592" s="193" t="str">
        <f t="shared" si="145"/>
        <v/>
      </c>
      <c r="AD592" s="187" t="str">
        <f t="shared" si="146"/>
        <v/>
      </c>
      <c r="AE592" s="187" t="str">
        <f>IF(S592&gt;0,(VLOOKUP(N592,ISO!$B$4:$D$43,3,FALSE)),"")</f>
        <v/>
      </c>
      <c r="AF592" s="187" t="str">
        <f t="shared" si="147"/>
        <v/>
      </c>
      <c r="AG592" s="187" t="str">
        <f>IF(R592&gt;0,(VLOOKUP(N592,ISO!$B$4:$D$43,2,FALSE)),"")</f>
        <v/>
      </c>
      <c r="AH592" s="193" t="str">
        <f t="shared" si="148"/>
        <v/>
      </c>
      <c r="AI592" s="397" t="str">
        <f t="shared" si="149"/>
        <v/>
      </c>
      <c r="AJ592" s="257" t="str">
        <f t="shared" si="150"/>
        <v/>
      </c>
      <c r="AK592" s="257" t="str">
        <f t="shared" si="151"/>
        <v/>
      </c>
      <c r="AL592" s="193" t="str">
        <f t="shared" si="152"/>
        <v>CHECK DATES</v>
      </c>
      <c r="AM592" s="257" t="str">
        <f t="shared" si="153"/>
        <v/>
      </c>
      <c r="AN592" s="288">
        <f t="shared" si="154"/>
        <v>0</v>
      </c>
      <c r="AO592" s="286">
        <v>0</v>
      </c>
      <c r="AP592" s="257">
        <f t="shared" si="155"/>
        <v>0</v>
      </c>
      <c r="AQ592" s="257" t="str">
        <f t="shared" si="156"/>
        <v/>
      </c>
      <c r="AR592" s="257">
        <f t="shared" si="157"/>
        <v>0</v>
      </c>
    </row>
    <row r="593" spans="1:44" x14ac:dyDescent="0.3">
      <c r="A593" s="287">
        <v>580</v>
      </c>
      <c r="B593" s="150"/>
      <c r="C593" s="152"/>
      <c r="D593" s="159"/>
      <c r="E593" s="337"/>
      <c r="F593" s="343" t="str">
        <f>IF(E593="","",LOOKUP(E593,'Work Programme'!$A$8:$A$207,'Work Programme'!$B$8:$B$207))</f>
        <v/>
      </c>
      <c r="G593" s="159"/>
      <c r="H593" s="150"/>
      <c r="I593" s="150"/>
      <c r="J593" s="150"/>
      <c r="K593" s="150"/>
      <c r="L593" s="150"/>
      <c r="M593" s="150"/>
      <c r="N593" s="430"/>
      <c r="O593" s="431"/>
      <c r="P593" s="431"/>
      <c r="Q593" s="160"/>
      <c r="R593" s="160"/>
      <c r="S593" s="160"/>
      <c r="T593" s="255" t="str">
        <f t="shared" si="158"/>
        <v/>
      </c>
      <c r="U593" s="152"/>
      <c r="V593" s="154"/>
      <c r="W593" s="254" t="str">
        <f>IF(V593="","",VLOOKUP(V593,'Overview - Financial Statement'!$A$46:$B$60,2,FALSE))</f>
        <v/>
      </c>
      <c r="X593" s="255" t="str">
        <f t="shared" si="159"/>
        <v/>
      </c>
      <c r="Y593" s="153"/>
      <c r="Z593" s="238">
        <f t="shared" si="160"/>
        <v>0</v>
      </c>
      <c r="AA593" s="193" t="s">
        <v>44</v>
      </c>
      <c r="AB593" s="173"/>
      <c r="AC593" s="193" t="str">
        <f t="shared" si="145"/>
        <v/>
      </c>
      <c r="AD593" s="187" t="str">
        <f t="shared" si="146"/>
        <v/>
      </c>
      <c r="AE593" s="187" t="str">
        <f>IF(S593&gt;0,(VLOOKUP(N593,ISO!$B$4:$D$43,3,FALSE)),"")</f>
        <v/>
      </c>
      <c r="AF593" s="187" t="str">
        <f t="shared" si="147"/>
        <v/>
      </c>
      <c r="AG593" s="187" t="str">
        <f>IF(R593&gt;0,(VLOOKUP(N593,ISO!$B$4:$D$43,2,FALSE)),"")</f>
        <v/>
      </c>
      <c r="AH593" s="193" t="str">
        <f t="shared" si="148"/>
        <v/>
      </c>
      <c r="AI593" s="397" t="str">
        <f t="shared" si="149"/>
        <v/>
      </c>
      <c r="AJ593" s="257" t="str">
        <f t="shared" si="150"/>
        <v/>
      </c>
      <c r="AK593" s="257" t="str">
        <f t="shared" si="151"/>
        <v/>
      </c>
      <c r="AL593" s="193" t="str">
        <f t="shared" si="152"/>
        <v>CHECK DATES</v>
      </c>
      <c r="AM593" s="257" t="str">
        <f t="shared" si="153"/>
        <v/>
      </c>
      <c r="AN593" s="288">
        <f t="shared" si="154"/>
        <v>0</v>
      </c>
      <c r="AO593" s="286">
        <v>0</v>
      </c>
      <c r="AP593" s="257">
        <f t="shared" si="155"/>
        <v>0</v>
      </c>
      <c r="AQ593" s="257" t="str">
        <f t="shared" si="156"/>
        <v/>
      </c>
      <c r="AR593" s="257">
        <f t="shared" si="157"/>
        <v>0</v>
      </c>
    </row>
    <row r="594" spans="1:44" x14ac:dyDescent="0.3">
      <c r="A594" s="287">
        <v>581</v>
      </c>
      <c r="B594" s="150"/>
      <c r="C594" s="152"/>
      <c r="D594" s="159"/>
      <c r="E594" s="337"/>
      <c r="F594" s="343" t="str">
        <f>IF(E594="","",LOOKUP(E594,'Work Programme'!$A$8:$A$207,'Work Programme'!$B$8:$B$207))</f>
        <v/>
      </c>
      <c r="G594" s="159"/>
      <c r="H594" s="150"/>
      <c r="I594" s="150"/>
      <c r="J594" s="150"/>
      <c r="K594" s="150"/>
      <c r="L594" s="150"/>
      <c r="M594" s="150"/>
      <c r="N594" s="430"/>
      <c r="O594" s="431"/>
      <c r="P594" s="431"/>
      <c r="Q594" s="160"/>
      <c r="R594" s="160"/>
      <c r="S594" s="160"/>
      <c r="T594" s="255" t="str">
        <f t="shared" si="158"/>
        <v/>
      </c>
      <c r="U594" s="152"/>
      <c r="V594" s="154"/>
      <c r="W594" s="254" t="str">
        <f>IF(V594="","",VLOOKUP(V594,'Overview - Financial Statement'!$A$46:$B$60,2,FALSE))</f>
        <v/>
      </c>
      <c r="X594" s="255" t="str">
        <f t="shared" si="159"/>
        <v/>
      </c>
      <c r="Y594" s="153"/>
      <c r="Z594" s="238">
        <f t="shared" si="160"/>
        <v>0</v>
      </c>
      <c r="AA594" s="193" t="s">
        <v>44</v>
      </c>
      <c r="AB594" s="173"/>
      <c r="AC594" s="193" t="str">
        <f t="shared" ref="AC594:AC657" si="161">IF(V594="","",(IF(OR(C594&lt;=($H$4-1),C594&gt;=($J$4+1),D594&lt;=($H$4-1),D594&gt;=($J$4+1)),"CHECK DATES","OK")))</f>
        <v/>
      </c>
      <c r="AD594" s="187" t="str">
        <f t="shared" ref="AD594:AD657" si="162">IF(S594&gt;0,S594/(O594+0.5)/P594/AI594,"")</f>
        <v/>
      </c>
      <c r="AE594" s="187" t="str">
        <f>IF(S594&gt;0,(VLOOKUP(N594,ISO!$B$4:$D$43,3,FALSE)),"")</f>
        <v/>
      </c>
      <c r="AF594" s="187" t="str">
        <f t="shared" ref="AF594:AF657" si="163">IF(R594&gt;0,R594/O594/P594/AI594,"")</f>
        <v/>
      </c>
      <c r="AG594" s="187" t="str">
        <f>IF(R594&gt;0,(VLOOKUP(N594,ISO!$B$4:$D$43,2,FALSE)),"")</f>
        <v/>
      </c>
      <c r="AH594" s="193" t="str">
        <f t="shared" ref="AH594:AH657" si="164">IF(V594="","",V594)</f>
        <v/>
      </c>
      <c r="AI594" s="397" t="str">
        <f t="shared" ref="AI594:AI657" si="165">IF(V594="","",IF(HLOOKUP(V594,$AB$4:$AP$5,2,FALSE)="",W594,IF(W594&lt;&gt;HLOOKUP(V594,$AB$4:$AP$5,2,FALSE),HLOOKUP(V594,$AB$4:$AP$5,2,FALSE),W594)))</f>
        <v/>
      </c>
      <c r="AJ594" s="257" t="str">
        <f t="shared" ref="AJ594:AJ657" si="166">IF(W594="","",IF(AI594=1,X594,T594/AI594))</f>
        <v/>
      </c>
      <c r="AK594" s="257" t="str">
        <f t="shared" ref="AK594:AK657" si="167">IF(AJ594="","",IF(AI594=1,0,AJ594-X594))</f>
        <v/>
      </c>
      <c r="AL594" s="193" t="str">
        <f t="shared" ref="AL594:AL657" si="168">IF(X594=0,"",(IF(U594="","CHECK DATES","OK")))</f>
        <v>CHECK DATES</v>
      </c>
      <c r="AM594" s="257" t="str">
        <f t="shared" ref="AM594:AM657" si="169">IF(OR(AA594="NO",AC594="CHECK DATES",AL594="CHECK DATES"),AJ594,"")</f>
        <v/>
      </c>
      <c r="AN594" s="288">
        <f t="shared" ref="AN594:AN657" si="170">IF(AA594="NO","",IF(AD594&gt;AE594,(AD594-AE594)*O594,0)+IF(AF594&gt;AG594,(AF594-AG594)*O594,0))</f>
        <v>0</v>
      </c>
      <c r="AO594" s="286">
        <v>0</v>
      </c>
      <c r="AP594" s="257">
        <f t="shared" ref="AP594:AP657" si="171">IF(OR(AA594="NO",AM594&gt;0,AN594&gt;0,AO594&gt;0)*(AND(OR(Y594="NO",Y594=""))),SUM(AM594:AO594),"")</f>
        <v>0</v>
      </c>
      <c r="AQ594" s="257" t="str">
        <f t="shared" ref="AQ594:AQ657" si="172">IF(OR(AA594="NO",AM594&gt;0,AN594&gt;0)*(AND(OR(Y594="YES"))),SUM(AM594:AN594),"")</f>
        <v/>
      </c>
      <c r="AR594" s="257">
        <f t="shared" ref="AR594:AR657" si="173">IF(Y594="YES",AJ594,0)</f>
        <v>0</v>
      </c>
    </row>
    <row r="595" spans="1:44" x14ac:dyDescent="0.3">
      <c r="A595" s="287">
        <v>582</v>
      </c>
      <c r="B595" s="150"/>
      <c r="C595" s="152"/>
      <c r="D595" s="159"/>
      <c r="E595" s="337"/>
      <c r="F595" s="343" t="str">
        <f>IF(E595="","",LOOKUP(E595,'Work Programme'!$A$8:$A$207,'Work Programme'!$B$8:$B$207))</f>
        <v/>
      </c>
      <c r="G595" s="159"/>
      <c r="H595" s="150"/>
      <c r="I595" s="150"/>
      <c r="J595" s="150"/>
      <c r="K595" s="150"/>
      <c r="L595" s="150"/>
      <c r="M595" s="150"/>
      <c r="N595" s="430"/>
      <c r="O595" s="431"/>
      <c r="P595" s="431"/>
      <c r="Q595" s="160"/>
      <c r="R595" s="160"/>
      <c r="S595" s="160"/>
      <c r="T595" s="255" t="str">
        <f t="shared" si="158"/>
        <v/>
      </c>
      <c r="U595" s="152"/>
      <c r="V595" s="154"/>
      <c r="W595" s="254" t="str">
        <f>IF(V595="","",VLOOKUP(V595,'Overview - Financial Statement'!$A$46:$B$60,2,FALSE))</f>
        <v/>
      </c>
      <c r="X595" s="255" t="str">
        <f t="shared" si="159"/>
        <v/>
      </c>
      <c r="Y595" s="153"/>
      <c r="Z595" s="238">
        <f t="shared" si="160"/>
        <v>0</v>
      </c>
      <c r="AA595" s="193" t="s">
        <v>44</v>
      </c>
      <c r="AB595" s="173"/>
      <c r="AC595" s="193" t="str">
        <f t="shared" si="161"/>
        <v/>
      </c>
      <c r="AD595" s="187" t="str">
        <f t="shared" si="162"/>
        <v/>
      </c>
      <c r="AE595" s="187" t="str">
        <f>IF(S595&gt;0,(VLOOKUP(N595,ISO!$B$4:$D$43,3,FALSE)),"")</f>
        <v/>
      </c>
      <c r="AF595" s="187" t="str">
        <f t="shared" si="163"/>
        <v/>
      </c>
      <c r="AG595" s="187" t="str">
        <f>IF(R595&gt;0,(VLOOKUP(N595,ISO!$B$4:$D$43,2,FALSE)),"")</f>
        <v/>
      </c>
      <c r="AH595" s="193" t="str">
        <f t="shared" si="164"/>
        <v/>
      </c>
      <c r="AI595" s="397" t="str">
        <f t="shared" si="165"/>
        <v/>
      </c>
      <c r="AJ595" s="257" t="str">
        <f t="shared" si="166"/>
        <v/>
      </c>
      <c r="AK595" s="257" t="str">
        <f t="shared" si="167"/>
        <v/>
      </c>
      <c r="AL595" s="193" t="str">
        <f t="shared" si="168"/>
        <v>CHECK DATES</v>
      </c>
      <c r="AM595" s="257" t="str">
        <f t="shared" si="169"/>
        <v/>
      </c>
      <c r="AN595" s="288">
        <f t="shared" si="170"/>
        <v>0</v>
      </c>
      <c r="AO595" s="286">
        <v>0</v>
      </c>
      <c r="AP595" s="257">
        <f t="shared" si="171"/>
        <v>0</v>
      </c>
      <c r="AQ595" s="257" t="str">
        <f t="shared" si="172"/>
        <v/>
      </c>
      <c r="AR595" s="257">
        <f t="shared" si="173"/>
        <v>0</v>
      </c>
    </row>
    <row r="596" spans="1:44" x14ac:dyDescent="0.3">
      <c r="A596" s="287">
        <v>583</v>
      </c>
      <c r="B596" s="150"/>
      <c r="C596" s="152"/>
      <c r="D596" s="159"/>
      <c r="E596" s="337"/>
      <c r="F596" s="343" t="str">
        <f>IF(E596="","",LOOKUP(E596,'Work Programme'!$A$8:$A$207,'Work Programme'!$B$8:$B$207))</f>
        <v/>
      </c>
      <c r="G596" s="159"/>
      <c r="H596" s="150"/>
      <c r="I596" s="150"/>
      <c r="J596" s="150"/>
      <c r="K596" s="150"/>
      <c r="L596" s="150"/>
      <c r="M596" s="150"/>
      <c r="N596" s="430"/>
      <c r="O596" s="431"/>
      <c r="P596" s="431"/>
      <c r="Q596" s="160"/>
      <c r="R596" s="160"/>
      <c r="S596" s="160"/>
      <c r="T596" s="255" t="str">
        <f t="shared" si="158"/>
        <v/>
      </c>
      <c r="U596" s="152"/>
      <c r="V596" s="154"/>
      <c r="W596" s="254" t="str">
        <f>IF(V596="","",VLOOKUP(V596,'Overview - Financial Statement'!$A$46:$B$60,2,FALSE))</f>
        <v/>
      </c>
      <c r="X596" s="255" t="str">
        <f t="shared" si="159"/>
        <v/>
      </c>
      <c r="Y596" s="153"/>
      <c r="Z596" s="238">
        <f t="shared" si="160"/>
        <v>0</v>
      </c>
      <c r="AA596" s="193" t="s">
        <v>44</v>
      </c>
      <c r="AB596" s="173"/>
      <c r="AC596" s="193" t="str">
        <f t="shared" si="161"/>
        <v/>
      </c>
      <c r="AD596" s="187" t="str">
        <f t="shared" si="162"/>
        <v/>
      </c>
      <c r="AE596" s="187" t="str">
        <f>IF(S596&gt;0,(VLOOKUP(N596,ISO!$B$4:$D$43,3,FALSE)),"")</f>
        <v/>
      </c>
      <c r="AF596" s="187" t="str">
        <f t="shared" si="163"/>
        <v/>
      </c>
      <c r="AG596" s="187" t="str">
        <f>IF(R596&gt;0,(VLOOKUP(N596,ISO!$B$4:$D$43,2,FALSE)),"")</f>
        <v/>
      </c>
      <c r="AH596" s="193" t="str">
        <f t="shared" si="164"/>
        <v/>
      </c>
      <c r="AI596" s="397" t="str">
        <f t="shared" si="165"/>
        <v/>
      </c>
      <c r="AJ596" s="257" t="str">
        <f t="shared" si="166"/>
        <v/>
      </c>
      <c r="AK596" s="257" t="str">
        <f t="shared" si="167"/>
        <v/>
      </c>
      <c r="AL596" s="193" t="str">
        <f t="shared" si="168"/>
        <v>CHECK DATES</v>
      </c>
      <c r="AM596" s="257" t="str">
        <f t="shared" si="169"/>
        <v/>
      </c>
      <c r="AN596" s="288">
        <f t="shared" si="170"/>
        <v>0</v>
      </c>
      <c r="AO596" s="286">
        <v>0</v>
      </c>
      <c r="AP596" s="257">
        <f t="shared" si="171"/>
        <v>0</v>
      </c>
      <c r="AQ596" s="257" t="str">
        <f t="shared" si="172"/>
        <v/>
      </c>
      <c r="AR596" s="257">
        <f t="shared" si="173"/>
        <v>0</v>
      </c>
    </row>
    <row r="597" spans="1:44" x14ac:dyDescent="0.3">
      <c r="A597" s="287">
        <v>584</v>
      </c>
      <c r="B597" s="150"/>
      <c r="C597" s="152"/>
      <c r="D597" s="159"/>
      <c r="E597" s="337"/>
      <c r="F597" s="343" t="str">
        <f>IF(E597="","",LOOKUP(E597,'Work Programme'!$A$8:$A$207,'Work Programme'!$B$8:$B$207))</f>
        <v/>
      </c>
      <c r="G597" s="159"/>
      <c r="H597" s="150"/>
      <c r="I597" s="150"/>
      <c r="J597" s="150"/>
      <c r="K597" s="150"/>
      <c r="L597" s="150"/>
      <c r="M597" s="150"/>
      <c r="N597" s="430"/>
      <c r="O597" s="431"/>
      <c r="P597" s="431"/>
      <c r="Q597" s="160"/>
      <c r="R597" s="160"/>
      <c r="S597" s="160"/>
      <c r="T597" s="255" t="str">
        <f t="shared" si="158"/>
        <v/>
      </c>
      <c r="U597" s="152"/>
      <c r="V597" s="154"/>
      <c r="W597" s="254" t="str">
        <f>IF(V597="","",VLOOKUP(V597,'Overview - Financial Statement'!$A$46:$B$60,2,FALSE))</f>
        <v/>
      </c>
      <c r="X597" s="255" t="str">
        <f t="shared" si="159"/>
        <v/>
      </c>
      <c r="Y597" s="153"/>
      <c r="Z597" s="238">
        <f t="shared" si="160"/>
        <v>0</v>
      </c>
      <c r="AA597" s="193" t="s">
        <v>44</v>
      </c>
      <c r="AB597" s="173"/>
      <c r="AC597" s="193" t="str">
        <f t="shared" si="161"/>
        <v/>
      </c>
      <c r="AD597" s="187" t="str">
        <f t="shared" si="162"/>
        <v/>
      </c>
      <c r="AE597" s="187" t="str">
        <f>IF(S597&gt;0,(VLOOKUP(N597,ISO!$B$4:$D$43,3,FALSE)),"")</f>
        <v/>
      </c>
      <c r="AF597" s="187" t="str">
        <f t="shared" si="163"/>
        <v/>
      </c>
      <c r="AG597" s="187" t="str">
        <f>IF(R597&gt;0,(VLOOKUP(N597,ISO!$B$4:$D$43,2,FALSE)),"")</f>
        <v/>
      </c>
      <c r="AH597" s="193" t="str">
        <f t="shared" si="164"/>
        <v/>
      </c>
      <c r="AI597" s="397" t="str">
        <f t="shared" si="165"/>
        <v/>
      </c>
      <c r="AJ597" s="257" t="str">
        <f t="shared" si="166"/>
        <v/>
      </c>
      <c r="AK597" s="257" t="str">
        <f t="shared" si="167"/>
        <v/>
      </c>
      <c r="AL597" s="193" t="str">
        <f t="shared" si="168"/>
        <v>CHECK DATES</v>
      </c>
      <c r="AM597" s="257" t="str">
        <f t="shared" si="169"/>
        <v/>
      </c>
      <c r="AN597" s="288">
        <f t="shared" si="170"/>
        <v>0</v>
      </c>
      <c r="AO597" s="286">
        <v>0</v>
      </c>
      <c r="AP597" s="257">
        <f t="shared" si="171"/>
        <v>0</v>
      </c>
      <c r="AQ597" s="257" t="str">
        <f t="shared" si="172"/>
        <v/>
      </c>
      <c r="AR597" s="257">
        <f t="shared" si="173"/>
        <v>0</v>
      </c>
    </row>
    <row r="598" spans="1:44" x14ac:dyDescent="0.3">
      <c r="A598" s="287">
        <v>585</v>
      </c>
      <c r="B598" s="150"/>
      <c r="C598" s="152"/>
      <c r="D598" s="159"/>
      <c r="E598" s="337"/>
      <c r="F598" s="343" t="str">
        <f>IF(E598="","",LOOKUP(E598,'Work Programme'!$A$8:$A$207,'Work Programme'!$B$8:$B$207))</f>
        <v/>
      </c>
      <c r="G598" s="159"/>
      <c r="H598" s="150"/>
      <c r="I598" s="150"/>
      <c r="J598" s="150"/>
      <c r="K598" s="150"/>
      <c r="L598" s="150"/>
      <c r="M598" s="150"/>
      <c r="N598" s="430"/>
      <c r="O598" s="431"/>
      <c r="P598" s="431"/>
      <c r="Q598" s="160"/>
      <c r="R598" s="160"/>
      <c r="S598" s="160"/>
      <c r="T598" s="255" t="str">
        <f t="shared" si="158"/>
        <v/>
      </c>
      <c r="U598" s="152"/>
      <c r="V598" s="154"/>
      <c r="W598" s="254" t="str">
        <f>IF(V598="","",VLOOKUP(V598,'Overview - Financial Statement'!$A$46:$B$60,2,FALSE))</f>
        <v/>
      </c>
      <c r="X598" s="255" t="str">
        <f t="shared" si="159"/>
        <v/>
      </c>
      <c r="Y598" s="153"/>
      <c r="Z598" s="238">
        <f t="shared" si="160"/>
        <v>0</v>
      </c>
      <c r="AA598" s="193" t="s">
        <v>44</v>
      </c>
      <c r="AB598" s="173"/>
      <c r="AC598" s="193" t="str">
        <f t="shared" si="161"/>
        <v/>
      </c>
      <c r="AD598" s="187" t="str">
        <f t="shared" si="162"/>
        <v/>
      </c>
      <c r="AE598" s="187" t="str">
        <f>IF(S598&gt;0,(VLOOKUP(N598,ISO!$B$4:$D$43,3,FALSE)),"")</f>
        <v/>
      </c>
      <c r="AF598" s="187" t="str">
        <f t="shared" si="163"/>
        <v/>
      </c>
      <c r="AG598" s="187" t="str">
        <f>IF(R598&gt;0,(VLOOKUP(N598,ISO!$B$4:$D$43,2,FALSE)),"")</f>
        <v/>
      </c>
      <c r="AH598" s="193" t="str">
        <f t="shared" si="164"/>
        <v/>
      </c>
      <c r="AI598" s="397" t="str">
        <f t="shared" si="165"/>
        <v/>
      </c>
      <c r="AJ598" s="257" t="str">
        <f t="shared" si="166"/>
        <v/>
      </c>
      <c r="AK598" s="257" t="str">
        <f t="shared" si="167"/>
        <v/>
      </c>
      <c r="AL598" s="193" t="str">
        <f t="shared" si="168"/>
        <v>CHECK DATES</v>
      </c>
      <c r="AM598" s="257" t="str">
        <f t="shared" si="169"/>
        <v/>
      </c>
      <c r="AN598" s="288">
        <f t="shared" si="170"/>
        <v>0</v>
      </c>
      <c r="AO598" s="286">
        <v>0</v>
      </c>
      <c r="AP598" s="257">
        <f t="shared" si="171"/>
        <v>0</v>
      </c>
      <c r="AQ598" s="257" t="str">
        <f t="shared" si="172"/>
        <v/>
      </c>
      <c r="AR598" s="257">
        <f t="shared" si="173"/>
        <v>0</v>
      </c>
    </row>
    <row r="599" spans="1:44" x14ac:dyDescent="0.3">
      <c r="A599" s="287">
        <v>586</v>
      </c>
      <c r="B599" s="150"/>
      <c r="C599" s="152"/>
      <c r="D599" s="159"/>
      <c r="E599" s="337"/>
      <c r="F599" s="343" t="str">
        <f>IF(E599="","",LOOKUP(E599,'Work Programme'!$A$8:$A$207,'Work Programme'!$B$8:$B$207))</f>
        <v/>
      </c>
      <c r="G599" s="159"/>
      <c r="H599" s="150"/>
      <c r="I599" s="150"/>
      <c r="J599" s="150"/>
      <c r="K599" s="150"/>
      <c r="L599" s="150"/>
      <c r="M599" s="150"/>
      <c r="N599" s="430"/>
      <c r="O599" s="431"/>
      <c r="P599" s="431"/>
      <c r="Q599" s="160"/>
      <c r="R599" s="160"/>
      <c r="S599" s="160"/>
      <c r="T599" s="255" t="str">
        <f t="shared" si="158"/>
        <v/>
      </c>
      <c r="U599" s="152"/>
      <c r="V599" s="154"/>
      <c r="W599" s="254" t="str">
        <f>IF(V599="","",VLOOKUP(V599,'Overview - Financial Statement'!$A$46:$B$60,2,FALSE))</f>
        <v/>
      </c>
      <c r="X599" s="255" t="str">
        <f t="shared" si="159"/>
        <v/>
      </c>
      <c r="Y599" s="153"/>
      <c r="Z599" s="238">
        <f t="shared" si="160"/>
        <v>0</v>
      </c>
      <c r="AA599" s="193" t="s">
        <v>44</v>
      </c>
      <c r="AB599" s="173"/>
      <c r="AC599" s="193" t="str">
        <f t="shared" si="161"/>
        <v/>
      </c>
      <c r="AD599" s="187" t="str">
        <f t="shared" si="162"/>
        <v/>
      </c>
      <c r="AE599" s="187" t="str">
        <f>IF(S599&gt;0,(VLOOKUP(N599,ISO!$B$4:$D$43,3,FALSE)),"")</f>
        <v/>
      </c>
      <c r="AF599" s="187" t="str">
        <f t="shared" si="163"/>
        <v/>
      </c>
      <c r="AG599" s="187" t="str">
        <f>IF(R599&gt;0,(VLOOKUP(N599,ISO!$B$4:$D$43,2,FALSE)),"")</f>
        <v/>
      </c>
      <c r="AH599" s="193" t="str">
        <f t="shared" si="164"/>
        <v/>
      </c>
      <c r="AI599" s="397" t="str">
        <f t="shared" si="165"/>
        <v/>
      </c>
      <c r="AJ599" s="257" t="str">
        <f t="shared" si="166"/>
        <v/>
      </c>
      <c r="AK599" s="257" t="str">
        <f t="shared" si="167"/>
        <v/>
      </c>
      <c r="AL599" s="193" t="str">
        <f t="shared" si="168"/>
        <v>CHECK DATES</v>
      </c>
      <c r="AM599" s="257" t="str">
        <f t="shared" si="169"/>
        <v/>
      </c>
      <c r="AN599" s="288">
        <f t="shared" si="170"/>
        <v>0</v>
      </c>
      <c r="AO599" s="286">
        <v>0</v>
      </c>
      <c r="AP599" s="257">
        <f t="shared" si="171"/>
        <v>0</v>
      </c>
      <c r="AQ599" s="257" t="str">
        <f t="shared" si="172"/>
        <v/>
      </c>
      <c r="AR599" s="257">
        <f t="shared" si="173"/>
        <v>0</v>
      </c>
    </row>
    <row r="600" spans="1:44" x14ac:dyDescent="0.3">
      <c r="A600" s="287">
        <v>587</v>
      </c>
      <c r="B600" s="150"/>
      <c r="C600" s="152"/>
      <c r="D600" s="159"/>
      <c r="E600" s="337"/>
      <c r="F600" s="343" t="str">
        <f>IF(E600="","",LOOKUP(E600,'Work Programme'!$A$8:$A$207,'Work Programme'!$B$8:$B$207))</f>
        <v/>
      </c>
      <c r="G600" s="159"/>
      <c r="H600" s="150"/>
      <c r="I600" s="150"/>
      <c r="J600" s="150"/>
      <c r="K600" s="150"/>
      <c r="L600" s="150"/>
      <c r="M600" s="150"/>
      <c r="N600" s="430"/>
      <c r="O600" s="431"/>
      <c r="P600" s="431"/>
      <c r="Q600" s="160"/>
      <c r="R600" s="160"/>
      <c r="S600" s="160"/>
      <c r="T600" s="255" t="str">
        <f t="shared" si="158"/>
        <v/>
      </c>
      <c r="U600" s="152"/>
      <c r="V600" s="154"/>
      <c r="W600" s="254" t="str">
        <f>IF(V600="","",VLOOKUP(V600,'Overview - Financial Statement'!$A$46:$B$60,2,FALSE))</f>
        <v/>
      </c>
      <c r="X600" s="255" t="str">
        <f t="shared" si="159"/>
        <v/>
      </c>
      <c r="Y600" s="153"/>
      <c r="Z600" s="238">
        <f t="shared" si="160"/>
        <v>0</v>
      </c>
      <c r="AA600" s="193" t="s">
        <v>44</v>
      </c>
      <c r="AB600" s="173"/>
      <c r="AC600" s="193" t="str">
        <f t="shared" si="161"/>
        <v/>
      </c>
      <c r="AD600" s="187" t="str">
        <f t="shared" si="162"/>
        <v/>
      </c>
      <c r="AE600" s="187" t="str">
        <f>IF(S600&gt;0,(VLOOKUP(N600,ISO!$B$4:$D$43,3,FALSE)),"")</f>
        <v/>
      </c>
      <c r="AF600" s="187" t="str">
        <f t="shared" si="163"/>
        <v/>
      </c>
      <c r="AG600" s="187" t="str">
        <f>IF(R600&gt;0,(VLOOKUP(N600,ISO!$B$4:$D$43,2,FALSE)),"")</f>
        <v/>
      </c>
      <c r="AH600" s="193" t="str">
        <f t="shared" si="164"/>
        <v/>
      </c>
      <c r="AI600" s="397" t="str">
        <f t="shared" si="165"/>
        <v/>
      </c>
      <c r="AJ600" s="257" t="str">
        <f t="shared" si="166"/>
        <v/>
      </c>
      <c r="AK600" s="257" t="str">
        <f t="shared" si="167"/>
        <v/>
      </c>
      <c r="AL600" s="193" t="str">
        <f t="shared" si="168"/>
        <v>CHECK DATES</v>
      </c>
      <c r="AM600" s="257" t="str">
        <f t="shared" si="169"/>
        <v/>
      </c>
      <c r="AN600" s="288">
        <f t="shared" si="170"/>
        <v>0</v>
      </c>
      <c r="AO600" s="286">
        <v>0</v>
      </c>
      <c r="AP600" s="257">
        <f t="shared" si="171"/>
        <v>0</v>
      </c>
      <c r="AQ600" s="257" t="str">
        <f t="shared" si="172"/>
        <v/>
      </c>
      <c r="AR600" s="257">
        <f t="shared" si="173"/>
        <v>0</v>
      </c>
    </row>
    <row r="601" spans="1:44" x14ac:dyDescent="0.3">
      <c r="A601" s="287">
        <v>588</v>
      </c>
      <c r="B601" s="150"/>
      <c r="C601" s="152"/>
      <c r="D601" s="159"/>
      <c r="E601" s="337"/>
      <c r="F601" s="343" t="str">
        <f>IF(E601="","",LOOKUP(E601,'Work Programme'!$A$8:$A$207,'Work Programme'!$B$8:$B$207))</f>
        <v/>
      </c>
      <c r="G601" s="159"/>
      <c r="H601" s="150"/>
      <c r="I601" s="150"/>
      <c r="J601" s="150"/>
      <c r="K601" s="150"/>
      <c r="L601" s="150"/>
      <c r="M601" s="150"/>
      <c r="N601" s="430"/>
      <c r="O601" s="431"/>
      <c r="P601" s="431"/>
      <c r="Q601" s="160"/>
      <c r="R601" s="160"/>
      <c r="S601" s="160"/>
      <c r="T601" s="255" t="str">
        <f t="shared" si="158"/>
        <v/>
      </c>
      <c r="U601" s="152"/>
      <c r="V601" s="154"/>
      <c r="W601" s="254" t="str">
        <f>IF(V601="","",VLOOKUP(V601,'Overview - Financial Statement'!$A$46:$B$60,2,FALSE))</f>
        <v/>
      </c>
      <c r="X601" s="255" t="str">
        <f t="shared" si="159"/>
        <v/>
      </c>
      <c r="Y601" s="153"/>
      <c r="Z601" s="238">
        <f t="shared" si="160"/>
        <v>0</v>
      </c>
      <c r="AA601" s="193" t="s">
        <v>44</v>
      </c>
      <c r="AB601" s="173"/>
      <c r="AC601" s="193" t="str">
        <f t="shared" si="161"/>
        <v/>
      </c>
      <c r="AD601" s="187" t="str">
        <f t="shared" si="162"/>
        <v/>
      </c>
      <c r="AE601" s="187" t="str">
        <f>IF(S601&gt;0,(VLOOKUP(N601,ISO!$B$4:$D$43,3,FALSE)),"")</f>
        <v/>
      </c>
      <c r="AF601" s="187" t="str">
        <f t="shared" si="163"/>
        <v/>
      </c>
      <c r="AG601" s="187" t="str">
        <f>IF(R601&gt;0,(VLOOKUP(N601,ISO!$B$4:$D$43,2,FALSE)),"")</f>
        <v/>
      </c>
      <c r="AH601" s="193" t="str">
        <f t="shared" si="164"/>
        <v/>
      </c>
      <c r="AI601" s="397" t="str">
        <f t="shared" si="165"/>
        <v/>
      </c>
      <c r="AJ601" s="257" t="str">
        <f t="shared" si="166"/>
        <v/>
      </c>
      <c r="AK601" s="257" t="str">
        <f t="shared" si="167"/>
        <v/>
      </c>
      <c r="AL601" s="193" t="str">
        <f t="shared" si="168"/>
        <v>CHECK DATES</v>
      </c>
      <c r="AM601" s="257" t="str">
        <f t="shared" si="169"/>
        <v/>
      </c>
      <c r="AN601" s="288">
        <f t="shared" si="170"/>
        <v>0</v>
      </c>
      <c r="AO601" s="286">
        <v>0</v>
      </c>
      <c r="AP601" s="257">
        <f t="shared" si="171"/>
        <v>0</v>
      </c>
      <c r="AQ601" s="257" t="str">
        <f t="shared" si="172"/>
        <v/>
      </c>
      <c r="AR601" s="257">
        <f t="shared" si="173"/>
        <v>0</v>
      </c>
    </row>
    <row r="602" spans="1:44" x14ac:dyDescent="0.3">
      <c r="A602" s="287">
        <v>589</v>
      </c>
      <c r="B602" s="150"/>
      <c r="C602" s="152"/>
      <c r="D602" s="159"/>
      <c r="E602" s="337"/>
      <c r="F602" s="343" t="str">
        <f>IF(E602="","",LOOKUP(E602,'Work Programme'!$A$8:$A$207,'Work Programme'!$B$8:$B$207))</f>
        <v/>
      </c>
      <c r="G602" s="159"/>
      <c r="H602" s="150"/>
      <c r="I602" s="150"/>
      <c r="J602" s="150"/>
      <c r="K602" s="150"/>
      <c r="L602" s="150"/>
      <c r="M602" s="150"/>
      <c r="N602" s="430"/>
      <c r="O602" s="431"/>
      <c r="P602" s="431"/>
      <c r="Q602" s="160"/>
      <c r="R602" s="160"/>
      <c r="S602" s="160"/>
      <c r="T602" s="255" t="str">
        <f t="shared" si="158"/>
        <v/>
      </c>
      <c r="U602" s="152"/>
      <c r="V602" s="154"/>
      <c r="W602" s="254" t="str">
        <f>IF(V602="","",VLOOKUP(V602,'Overview - Financial Statement'!$A$46:$B$60,2,FALSE))</f>
        <v/>
      </c>
      <c r="X602" s="255" t="str">
        <f t="shared" si="159"/>
        <v/>
      </c>
      <c r="Y602" s="153"/>
      <c r="Z602" s="238">
        <f t="shared" si="160"/>
        <v>0</v>
      </c>
      <c r="AA602" s="193" t="s">
        <v>44</v>
      </c>
      <c r="AB602" s="173"/>
      <c r="AC602" s="193" t="str">
        <f t="shared" si="161"/>
        <v/>
      </c>
      <c r="AD602" s="187" t="str">
        <f t="shared" si="162"/>
        <v/>
      </c>
      <c r="AE602" s="187" t="str">
        <f>IF(S602&gt;0,(VLOOKUP(N602,ISO!$B$4:$D$43,3,FALSE)),"")</f>
        <v/>
      </c>
      <c r="AF602" s="187" t="str">
        <f t="shared" si="163"/>
        <v/>
      </c>
      <c r="AG602" s="187" t="str">
        <f>IF(R602&gt;0,(VLOOKUP(N602,ISO!$B$4:$D$43,2,FALSE)),"")</f>
        <v/>
      </c>
      <c r="AH602" s="193" t="str">
        <f t="shared" si="164"/>
        <v/>
      </c>
      <c r="AI602" s="397" t="str">
        <f t="shared" si="165"/>
        <v/>
      </c>
      <c r="AJ602" s="257" t="str">
        <f t="shared" si="166"/>
        <v/>
      </c>
      <c r="AK602" s="257" t="str">
        <f t="shared" si="167"/>
        <v/>
      </c>
      <c r="AL602" s="193" t="str">
        <f t="shared" si="168"/>
        <v>CHECK DATES</v>
      </c>
      <c r="AM602" s="257" t="str">
        <f t="shared" si="169"/>
        <v/>
      </c>
      <c r="AN602" s="288">
        <f t="shared" si="170"/>
        <v>0</v>
      </c>
      <c r="AO602" s="286">
        <v>0</v>
      </c>
      <c r="AP602" s="257">
        <f t="shared" si="171"/>
        <v>0</v>
      </c>
      <c r="AQ602" s="257" t="str">
        <f t="shared" si="172"/>
        <v/>
      </c>
      <c r="AR602" s="257">
        <f t="shared" si="173"/>
        <v>0</v>
      </c>
    </row>
    <row r="603" spans="1:44" x14ac:dyDescent="0.3">
      <c r="A603" s="287">
        <v>590</v>
      </c>
      <c r="B603" s="150"/>
      <c r="C603" s="152"/>
      <c r="D603" s="159"/>
      <c r="E603" s="337"/>
      <c r="F603" s="343" t="str">
        <f>IF(E603="","",LOOKUP(E603,'Work Programme'!$A$8:$A$207,'Work Programme'!$B$8:$B$207))</f>
        <v/>
      </c>
      <c r="G603" s="159"/>
      <c r="H603" s="150"/>
      <c r="I603" s="150"/>
      <c r="J603" s="150"/>
      <c r="K603" s="150"/>
      <c r="L603" s="150"/>
      <c r="M603" s="150"/>
      <c r="N603" s="430"/>
      <c r="O603" s="431"/>
      <c r="P603" s="431"/>
      <c r="Q603" s="160"/>
      <c r="R603" s="160"/>
      <c r="S603" s="160"/>
      <c r="T603" s="255" t="str">
        <f t="shared" si="158"/>
        <v/>
      </c>
      <c r="U603" s="152"/>
      <c r="V603" s="154"/>
      <c r="W603" s="254" t="str">
        <f>IF(V603="","",VLOOKUP(V603,'Overview - Financial Statement'!$A$46:$B$60,2,FALSE))</f>
        <v/>
      </c>
      <c r="X603" s="255" t="str">
        <f t="shared" si="159"/>
        <v/>
      </c>
      <c r="Y603" s="153"/>
      <c r="Z603" s="238">
        <f t="shared" si="160"/>
        <v>0</v>
      </c>
      <c r="AA603" s="193" t="s">
        <v>44</v>
      </c>
      <c r="AB603" s="173"/>
      <c r="AC603" s="193" t="str">
        <f t="shared" si="161"/>
        <v/>
      </c>
      <c r="AD603" s="187" t="str">
        <f t="shared" si="162"/>
        <v/>
      </c>
      <c r="AE603" s="187" t="str">
        <f>IF(S603&gt;0,(VLOOKUP(N603,ISO!$B$4:$D$43,3,FALSE)),"")</f>
        <v/>
      </c>
      <c r="AF603" s="187" t="str">
        <f t="shared" si="163"/>
        <v/>
      </c>
      <c r="AG603" s="187" t="str">
        <f>IF(R603&gt;0,(VLOOKUP(N603,ISO!$B$4:$D$43,2,FALSE)),"")</f>
        <v/>
      </c>
      <c r="AH603" s="193" t="str">
        <f t="shared" si="164"/>
        <v/>
      </c>
      <c r="AI603" s="397" t="str">
        <f t="shared" si="165"/>
        <v/>
      </c>
      <c r="AJ603" s="257" t="str">
        <f t="shared" si="166"/>
        <v/>
      </c>
      <c r="AK603" s="257" t="str">
        <f t="shared" si="167"/>
        <v/>
      </c>
      <c r="AL603" s="193" t="str">
        <f t="shared" si="168"/>
        <v>CHECK DATES</v>
      </c>
      <c r="AM603" s="257" t="str">
        <f t="shared" si="169"/>
        <v/>
      </c>
      <c r="AN603" s="288">
        <f t="shared" si="170"/>
        <v>0</v>
      </c>
      <c r="AO603" s="286">
        <v>0</v>
      </c>
      <c r="AP603" s="257">
        <f t="shared" si="171"/>
        <v>0</v>
      </c>
      <c r="AQ603" s="257" t="str">
        <f t="shared" si="172"/>
        <v/>
      </c>
      <c r="AR603" s="257">
        <f t="shared" si="173"/>
        <v>0</v>
      </c>
    </row>
    <row r="604" spans="1:44" x14ac:dyDescent="0.3">
      <c r="A604" s="287">
        <v>591</v>
      </c>
      <c r="B604" s="150"/>
      <c r="C604" s="152"/>
      <c r="D604" s="159"/>
      <c r="E604" s="337"/>
      <c r="F604" s="343" t="str">
        <f>IF(E604="","",LOOKUP(E604,'Work Programme'!$A$8:$A$207,'Work Programme'!$B$8:$B$207))</f>
        <v/>
      </c>
      <c r="G604" s="159"/>
      <c r="H604" s="150"/>
      <c r="I604" s="150"/>
      <c r="J604" s="150"/>
      <c r="K604" s="150"/>
      <c r="L604" s="150"/>
      <c r="M604" s="150"/>
      <c r="N604" s="430"/>
      <c r="O604" s="431"/>
      <c r="P604" s="431"/>
      <c r="Q604" s="160"/>
      <c r="R604" s="160"/>
      <c r="S604" s="160"/>
      <c r="T604" s="255" t="str">
        <f t="shared" si="158"/>
        <v/>
      </c>
      <c r="U604" s="152"/>
      <c r="V604" s="154"/>
      <c r="W604" s="254" t="str">
        <f>IF(V604="","",VLOOKUP(V604,'Overview - Financial Statement'!$A$46:$B$60,2,FALSE))</f>
        <v/>
      </c>
      <c r="X604" s="255" t="str">
        <f t="shared" si="159"/>
        <v/>
      </c>
      <c r="Y604" s="153"/>
      <c r="Z604" s="238">
        <f t="shared" si="160"/>
        <v>0</v>
      </c>
      <c r="AA604" s="193" t="s">
        <v>44</v>
      </c>
      <c r="AB604" s="173"/>
      <c r="AC604" s="193" t="str">
        <f t="shared" si="161"/>
        <v/>
      </c>
      <c r="AD604" s="187" t="str">
        <f t="shared" si="162"/>
        <v/>
      </c>
      <c r="AE604" s="187" t="str">
        <f>IF(S604&gt;0,(VLOOKUP(N604,ISO!$B$4:$D$43,3,FALSE)),"")</f>
        <v/>
      </c>
      <c r="AF604" s="187" t="str">
        <f t="shared" si="163"/>
        <v/>
      </c>
      <c r="AG604" s="187" t="str">
        <f>IF(R604&gt;0,(VLOOKUP(N604,ISO!$B$4:$D$43,2,FALSE)),"")</f>
        <v/>
      </c>
      <c r="AH604" s="193" t="str">
        <f t="shared" si="164"/>
        <v/>
      </c>
      <c r="AI604" s="397" t="str">
        <f t="shared" si="165"/>
        <v/>
      </c>
      <c r="AJ604" s="257" t="str">
        <f t="shared" si="166"/>
        <v/>
      </c>
      <c r="AK604" s="257" t="str">
        <f t="shared" si="167"/>
        <v/>
      </c>
      <c r="AL604" s="193" t="str">
        <f t="shared" si="168"/>
        <v>CHECK DATES</v>
      </c>
      <c r="AM604" s="257" t="str">
        <f t="shared" si="169"/>
        <v/>
      </c>
      <c r="AN604" s="288">
        <f t="shared" si="170"/>
        <v>0</v>
      </c>
      <c r="AO604" s="286">
        <v>0</v>
      </c>
      <c r="AP604" s="257">
        <f t="shared" si="171"/>
        <v>0</v>
      </c>
      <c r="AQ604" s="257" t="str">
        <f t="shared" si="172"/>
        <v/>
      </c>
      <c r="AR604" s="257">
        <f t="shared" si="173"/>
        <v>0</v>
      </c>
    </row>
    <row r="605" spans="1:44" x14ac:dyDescent="0.3">
      <c r="A605" s="287">
        <v>592</v>
      </c>
      <c r="B605" s="150"/>
      <c r="C605" s="152"/>
      <c r="D605" s="159"/>
      <c r="E605" s="337"/>
      <c r="F605" s="343" t="str">
        <f>IF(E605="","",LOOKUP(E605,'Work Programme'!$A$8:$A$207,'Work Programme'!$B$8:$B$207))</f>
        <v/>
      </c>
      <c r="G605" s="159"/>
      <c r="H605" s="150"/>
      <c r="I605" s="150"/>
      <c r="J605" s="150"/>
      <c r="K605" s="150"/>
      <c r="L605" s="150"/>
      <c r="M605" s="150"/>
      <c r="N605" s="430"/>
      <c r="O605" s="431"/>
      <c r="P605" s="431"/>
      <c r="Q605" s="160"/>
      <c r="R605" s="160"/>
      <c r="S605" s="160"/>
      <c r="T605" s="255" t="str">
        <f t="shared" si="158"/>
        <v/>
      </c>
      <c r="U605" s="152"/>
      <c r="V605" s="154"/>
      <c r="W605" s="254" t="str">
        <f>IF(V605="","",VLOOKUP(V605,'Overview - Financial Statement'!$A$46:$B$60,2,FALSE))</f>
        <v/>
      </c>
      <c r="X605" s="255" t="str">
        <f t="shared" si="159"/>
        <v/>
      </c>
      <c r="Y605" s="153"/>
      <c r="Z605" s="238">
        <f t="shared" si="160"/>
        <v>0</v>
      </c>
      <c r="AA605" s="193" t="s">
        <v>44</v>
      </c>
      <c r="AB605" s="173"/>
      <c r="AC605" s="193" t="str">
        <f t="shared" si="161"/>
        <v/>
      </c>
      <c r="AD605" s="187" t="str">
        <f t="shared" si="162"/>
        <v/>
      </c>
      <c r="AE605" s="187" t="str">
        <f>IF(S605&gt;0,(VLOOKUP(N605,ISO!$B$4:$D$43,3,FALSE)),"")</f>
        <v/>
      </c>
      <c r="AF605" s="187" t="str">
        <f t="shared" si="163"/>
        <v/>
      </c>
      <c r="AG605" s="187" t="str">
        <f>IF(R605&gt;0,(VLOOKUP(N605,ISO!$B$4:$D$43,2,FALSE)),"")</f>
        <v/>
      </c>
      <c r="AH605" s="193" t="str">
        <f t="shared" si="164"/>
        <v/>
      </c>
      <c r="AI605" s="397" t="str">
        <f t="shared" si="165"/>
        <v/>
      </c>
      <c r="AJ605" s="257" t="str">
        <f t="shared" si="166"/>
        <v/>
      </c>
      <c r="AK605" s="257" t="str">
        <f t="shared" si="167"/>
        <v/>
      </c>
      <c r="AL605" s="193" t="str">
        <f t="shared" si="168"/>
        <v>CHECK DATES</v>
      </c>
      <c r="AM605" s="257" t="str">
        <f t="shared" si="169"/>
        <v/>
      </c>
      <c r="AN605" s="288">
        <f t="shared" si="170"/>
        <v>0</v>
      </c>
      <c r="AO605" s="286">
        <v>0</v>
      </c>
      <c r="AP605" s="257">
        <f t="shared" si="171"/>
        <v>0</v>
      </c>
      <c r="AQ605" s="257" t="str">
        <f t="shared" si="172"/>
        <v/>
      </c>
      <c r="AR605" s="257">
        <f t="shared" si="173"/>
        <v>0</v>
      </c>
    </row>
    <row r="606" spans="1:44" x14ac:dyDescent="0.3">
      <c r="A606" s="287">
        <v>593</v>
      </c>
      <c r="B606" s="150"/>
      <c r="C606" s="152"/>
      <c r="D606" s="159"/>
      <c r="E606" s="337"/>
      <c r="F606" s="343" t="str">
        <f>IF(E606="","",LOOKUP(E606,'Work Programme'!$A$8:$A$207,'Work Programme'!$B$8:$B$207))</f>
        <v/>
      </c>
      <c r="G606" s="159"/>
      <c r="H606" s="150"/>
      <c r="I606" s="150"/>
      <c r="J606" s="150"/>
      <c r="K606" s="150"/>
      <c r="L606" s="150"/>
      <c r="M606" s="150"/>
      <c r="N606" s="430"/>
      <c r="O606" s="431"/>
      <c r="P606" s="431"/>
      <c r="Q606" s="160"/>
      <c r="R606" s="160"/>
      <c r="S606" s="160"/>
      <c r="T606" s="255" t="str">
        <f t="shared" si="158"/>
        <v/>
      </c>
      <c r="U606" s="152"/>
      <c r="V606" s="154"/>
      <c r="W606" s="254" t="str">
        <f>IF(V606="","",VLOOKUP(V606,'Overview - Financial Statement'!$A$46:$B$60,2,FALSE))</f>
        <v/>
      </c>
      <c r="X606" s="255" t="str">
        <f t="shared" si="159"/>
        <v/>
      </c>
      <c r="Y606" s="153"/>
      <c r="Z606" s="238">
        <f t="shared" si="160"/>
        <v>0</v>
      </c>
      <c r="AA606" s="193" t="s">
        <v>44</v>
      </c>
      <c r="AB606" s="173"/>
      <c r="AC606" s="193" t="str">
        <f t="shared" si="161"/>
        <v/>
      </c>
      <c r="AD606" s="187" t="str">
        <f t="shared" si="162"/>
        <v/>
      </c>
      <c r="AE606" s="187" t="str">
        <f>IF(S606&gt;0,(VLOOKUP(N606,ISO!$B$4:$D$43,3,FALSE)),"")</f>
        <v/>
      </c>
      <c r="AF606" s="187" t="str">
        <f t="shared" si="163"/>
        <v/>
      </c>
      <c r="AG606" s="187" t="str">
        <f>IF(R606&gt;0,(VLOOKUP(N606,ISO!$B$4:$D$43,2,FALSE)),"")</f>
        <v/>
      </c>
      <c r="AH606" s="193" t="str">
        <f t="shared" si="164"/>
        <v/>
      </c>
      <c r="AI606" s="397" t="str">
        <f t="shared" si="165"/>
        <v/>
      </c>
      <c r="AJ606" s="257" t="str">
        <f t="shared" si="166"/>
        <v/>
      </c>
      <c r="AK606" s="257" t="str">
        <f t="shared" si="167"/>
        <v/>
      </c>
      <c r="AL606" s="193" t="str">
        <f t="shared" si="168"/>
        <v>CHECK DATES</v>
      </c>
      <c r="AM606" s="257" t="str">
        <f t="shared" si="169"/>
        <v/>
      </c>
      <c r="AN606" s="288">
        <f t="shared" si="170"/>
        <v>0</v>
      </c>
      <c r="AO606" s="286">
        <v>0</v>
      </c>
      <c r="AP606" s="257">
        <f t="shared" si="171"/>
        <v>0</v>
      </c>
      <c r="AQ606" s="257" t="str">
        <f t="shared" si="172"/>
        <v/>
      </c>
      <c r="AR606" s="257">
        <f t="shared" si="173"/>
        <v>0</v>
      </c>
    </row>
    <row r="607" spans="1:44" x14ac:dyDescent="0.3">
      <c r="A607" s="287">
        <v>594</v>
      </c>
      <c r="B607" s="150"/>
      <c r="C607" s="152"/>
      <c r="D607" s="159"/>
      <c r="E607" s="337"/>
      <c r="F607" s="343" t="str">
        <f>IF(E607="","",LOOKUP(E607,'Work Programme'!$A$8:$A$207,'Work Programme'!$B$8:$B$207))</f>
        <v/>
      </c>
      <c r="G607" s="159"/>
      <c r="H607" s="150"/>
      <c r="I607" s="150"/>
      <c r="J607" s="150"/>
      <c r="K607" s="150"/>
      <c r="L607" s="150"/>
      <c r="M607" s="150"/>
      <c r="N607" s="430"/>
      <c r="O607" s="431"/>
      <c r="P607" s="431"/>
      <c r="Q607" s="160"/>
      <c r="R607" s="160"/>
      <c r="S607" s="160"/>
      <c r="T607" s="255" t="str">
        <f t="shared" si="158"/>
        <v/>
      </c>
      <c r="U607" s="152"/>
      <c r="V607" s="154"/>
      <c r="W607" s="254" t="str">
        <f>IF(V607="","",VLOOKUP(V607,'Overview - Financial Statement'!$A$46:$B$60,2,FALSE))</f>
        <v/>
      </c>
      <c r="X607" s="255" t="str">
        <f t="shared" si="159"/>
        <v/>
      </c>
      <c r="Y607" s="153"/>
      <c r="Z607" s="238">
        <f t="shared" si="160"/>
        <v>0</v>
      </c>
      <c r="AA607" s="193" t="s">
        <v>44</v>
      </c>
      <c r="AB607" s="173"/>
      <c r="AC607" s="193" t="str">
        <f t="shared" si="161"/>
        <v/>
      </c>
      <c r="AD607" s="187" t="str">
        <f t="shared" si="162"/>
        <v/>
      </c>
      <c r="AE607" s="187" t="str">
        <f>IF(S607&gt;0,(VLOOKUP(N607,ISO!$B$4:$D$43,3,FALSE)),"")</f>
        <v/>
      </c>
      <c r="AF607" s="187" t="str">
        <f t="shared" si="163"/>
        <v/>
      </c>
      <c r="AG607" s="187" t="str">
        <f>IF(R607&gt;0,(VLOOKUP(N607,ISO!$B$4:$D$43,2,FALSE)),"")</f>
        <v/>
      </c>
      <c r="AH607" s="193" t="str">
        <f t="shared" si="164"/>
        <v/>
      </c>
      <c r="AI607" s="397" t="str">
        <f t="shared" si="165"/>
        <v/>
      </c>
      <c r="AJ607" s="257" t="str">
        <f t="shared" si="166"/>
        <v/>
      </c>
      <c r="AK607" s="257" t="str">
        <f t="shared" si="167"/>
        <v/>
      </c>
      <c r="AL607" s="193" t="str">
        <f t="shared" si="168"/>
        <v>CHECK DATES</v>
      </c>
      <c r="AM607" s="257" t="str">
        <f t="shared" si="169"/>
        <v/>
      </c>
      <c r="AN607" s="288">
        <f t="shared" si="170"/>
        <v>0</v>
      </c>
      <c r="AO607" s="286">
        <v>0</v>
      </c>
      <c r="AP607" s="257">
        <f t="shared" si="171"/>
        <v>0</v>
      </c>
      <c r="AQ607" s="257" t="str">
        <f t="shared" si="172"/>
        <v/>
      </c>
      <c r="AR607" s="257">
        <f t="shared" si="173"/>
        <v>0</v>
      </c>
    </row>
    <row r="608" spans="1:44" x14ac:dyDescent="0.3">
      <c r="A608" s="287">
        <v>595</v>
      </c>
      <c r="B608" s="150"/>
      <c r="C608" s="152"/>
      <c r="D608" s="159"/>
      <c r="E608" s="337"/>
      <c r="F608" s="343" t="str">
        <f>IF(E608="","",LOOKUP(E608,'Work Programme'!$A$8:$A$207,'Work Programme'!$B$8:$B$207))</f>
        <v/>
      </c>
      <c r="G608" s="159"/>
      <c r="H608" s="150"/>
      <c r="I608" s="150"/>
      <c r="J608" s="150"/>
      <c r="K608" s="150"/>
      <c r="L608" s="150"/>
      <c r="M608" s="150"/>
      <c r="N608" s="430"/>
      <c r="O608" s="431"/>
      <c r="P608" s="431"/>
      <c r="Q608" s="160"/>
      <c r="R608" s="160"/>
      <c r="S608" s="160"/>
      <c r="T608" s="255" t="str">
        <f t="shared" si="158"/>
        <v/>
      </c>
      <c r="U608" s="152"/>
      <c r="V608" s="154"/>
      <c r="W608" s="254" t="str">
        <f>IF(V608="","",VLOOKUP(V608,'Overview - Financial Statement'!$A$46:$B$60,2,FALSE))</f>
        <v/>
      </c>
      <c r="X608" s="255" t="str">
        <f t="shared" si="159"/>
        <v/>
      </c>
      <c r="Y608" s="153"/>
      <c r="Z608" s="238">
        <f t="shared" si="160"/>
        <v>0</v>
      </c>
      <c r="AA608" s="193" t="s">
        <v>44</v>
      </c>
      <c r="AB608" s="173"/>
      <c r="AC608" s="193" t="str">
        <f t="shared" si="161"/>
        <v/>
      </c>
      <c r="AD608" s="187" t="str">
        <f t="shared" si="162"/>
        <v/>
      </c>
      <c r="AE608" s="187" t="str">
        <f>IF(S608&gt;0,(VLOOKUP(N608,ISO!$B$4:$D$43,3,FALSE)),"")</f>
        <v/>
      </c>
      <c r="AF608" s="187" t="str">
        <f t="shared" si="163"/>
        <v/>
      </c>
      <c r="AG608" s="187" t="str">
        <f>IF(R608&gt;0,(VLOOKUP(N608,ISO!$B$4:$D$43,2,FALSE)),"")</f>
        <v/>
      </c>
      <c r="AH608" s="193" t="str">
        <f t="shared" si="164"/>
        <v/>
      </c>
      <c r="AI608" s="397" t="str">
        <f t="shared" si="165"/>
        <v/>
      </c>
      <c r="AJ608" s="257" t="str">
        <f t="shared" si="166"/>
        <v/>
      </c>
      <c r="AK608" s="257" t="str">
        <f t="shared" si="167"/>
        <v/>
      </c>
      <c r="AL608" s="193" t="str">
        <f t="shared" si="168"/>
        <v>CHECK DATES</v>
      </c>
      <c r="AM608" s="257" t="str">
        <f t="shared" si="169"/>
        <v/>
      </c>
      <c r="AN608" s="288">
        <f t="shared" si="170"/>
        <v>0</v>
      </c>
      <c r="AO608" s="286">
        <v>0</v>
      </c>
      <c r="AP608" s="257">
        <f t="shared" si="171"/>
        <v>0</v>
      </c>
      <c r="AQ608" s="257" t="str">
        <f t="shared" si="172"/>
        <v/>
      </c>
      <c r="AR608" s="257">
        <f t="shared" si="173"/>
        <v>0</v>
      </c>
    </row>
    <row r="609" spans="1:44" x14ac:dyDescent="0.3">
      <c r="A609" s="287">
        <v>596</v>
      </c>
      <c r="B609" s="150"/>
      <c r="C609" s="152"/>
      <c r="D609" s="159"/>
      <c r="E609" s="337"/>
      <c r="F609" s="343" t="str">
        <f>IF(E609="","",LOOKUP(E609,'Work Programme'!$A$8:$A$207,'Work Programme'!$B$8:$B$207))</f>
        <v/>
      </c>
      <c r="G609" s="159"/>
      <c r="H609" s="150"/>
      <c r="I609" s="150"/>
      <c r="J609" s="150"/>
      <c r="K609" s="150"/>
      <c r="L609" s="150"/>
      <c r="M609" s="150"/>
      <c r="N609" s="430"/>
      <c r="O609" s="431"/>
      <c r="P609" s="431"/>
      <c r="Q609" s="160"/>
      <c r="R609" s="160"/>
      <c r="S609" s="160"/>
      <c r="T609" s="255" t="str">
        <f t="shared" si="158"/>
        <v/>
      </c>
      <c r="U609" s="152"/>
      <c r="V609" s="154"/>
      <c r="W609" s="254" t="str">
        <f>IF(V609="","",VLOOKUP(V609,'Overview - Financial Statement'!$A$46:$B$60,2,FALSE))</f>
        <v/>
      </c>
      <c r="X609" s="255" t="str">
        <f t="shared" si="159"/>
        <v/>
      </c>
      <c r="Y609" s="153"/>
      <c r="Z609" s="238">
        <f t="shared" si="160"/>
        <v>0</v>
      </c>
      <c r="AA609" s="193" t="s">
        <v>44</v>
      </c>
      <c r="AB609" s="173"/>
      <c r="AC609" s="193" t="str">
        <f t="shared" si="161"/>
        <v/>
      </c>
      <c r="AD609" s="187" t="str">
        <f t="shared" si="162"/>
        <v/>
      </c>
      <c r="AE609" s="187" t="str">
        <f>IF(S609&gt;0,(VLOOKUP(N609,ISO!$B$4:$D$43,3,FALSE)),"")</f>
        <v/>
      </c>
      <c r="AF609" s="187" t="str">
        <f t="shared" si="163"/>
        <v/>
      </c>
      <c r="AG609" s="187" t="str">
        <f>IF(R609&gt;0,(VLOOKUP(N609,ISO!$B$4:$D$43,2,FALSE)),"")</f>
        <v/>
      </c>
      <c r="AH609" s="193" t="str">
        <f t="shared" si="164"/>
        <v/>
      </c>
      <c r="AI609" s="397" t="str">
        <f t="shared" si="165"/>
        <v/>
      </c>
      <c r="AJ609" s="257" t="str">
        <f t="shared" si="166"/>
        <v/>
      </c>
      <c r="AK609" s="257" t="str">
        <f t="shared" si="167"/>
        <v/>
      </c>
      <c r="AL609" s="193" t="str">
        <f t="shared" si="168"/>
        <v>CHECK DATES</v>
      </c>
      <c r="AM609" s="257" t="str">
        <f t="shared" si="169"/>
        <v/>
      </c>
      <c r="AN609" s="288">
        <f t="shared" si="170"/>
        <v>0</v>
      </c>
      <c r="AO609" s="286">
        <v>0</v>
      </c>
      <c r="AP609" s="257">
        <f t="shared" si="171"/>
        <v>0</v>
      </c>
      <c r="AQ609" s="257" t="str">
        <f t="shared" si="172"/>
        <v/>
      </c>
      <c r="AR609" s="257">
        <f t="shared" si="173"/>
        <v>0</v>
      </c>
    </row>
    <row r="610" spans="1:44" x14ac:dyDescent="0.3">
      <c r="A610" s="287">
        <v>597</v>
      </c>
      <c r="B610" s="150"/>
      <c r="C610" s="152"/>
      <c r="D610" s="159"/>
      <c r="E610" s="337"/>
      <c r="F610" s="343" t="str">
        <f>IF(E610="","",LOOKUP(E610,'Work Programme'!$A$8:$A$207,'Work Programme'!$B$8:$B$207))</f>
        <v/>
      </c>
      <c r="G610" s="159"/>
      <c r="H610" s="150"/>
      <c r="I610" s="150"/>
      <c r="J610" s="150"/>
      <c r="K610" s="150"/>
      <c r="L610" s="150"/>
      <c r="M610" s="150"/>
      <c r="N610" s="430"/>
      <c r="O610" s="431"/>
      <c r="P610" s="431"/>
      <c r="Q610" s="160"/>
      <c r="R610" s="160"/>
      <c r="S610" s="160"/>
      <c r="T610" s="255" t="str">
        <f t="shared" si="158"/>
        <v/>
      </c>
      <c r="U610" s="152"/>
      <c r="V610" s="154"/>
      <c r="W610" s="254" t="str">
        <f>IF(V610="","",VLOOKUP(V610,'Overview - Financial Statement'!$A$46:$B$60,2,FALSE))</f>
        <v/>
      </c>
      <c r="X610" s="255" t="str">
        <f t="shared" si="159"/>
        <v/>
      </c>
      <c r="Y610" s="153"/>
      <c r="Z610" s="238">
        <f t="shared" si="160"/>
        <v>0</v>
      </c>
      <c r="AA610" s="193" t="s">
        <v>44</v>
      </c>
      <c r="AB610" s="173"/>
      <c r="AC610" s="193" t="str">
        <f t="shared" si="161"/>
        <v/>
      </c>
      <c r="AD610" s="187" t="str">
        <f t="shared" si="162"/>
        <v/>
      </c>
      <c r="AE610" s="187" t="str">
        <f>IF(S610&gt;0,(VLOOKUP(N610,ISO!$B$4:$D$43,3,FALSE)),"")</f>
        <v/>
      </c>
      <c r="AF610" s="187" t="str">
        <f t="shared" si="163"/>
        <v/>
      </c>
      <c r="AG610" s="187" t="str">
        <f>IF(R610&gt;0,(VLOOKUP(N610,ISO!$B$4:$D$43,2,FALSE)),"")</f>
        <v/>
      </c>
      <c r="AH610" s="193" t="str">
        <f t="shared" si="164"/>
        <v/>
      </c>
      <c r="AI610" s="397" t="str">
        <f t="shared" si="165"/>
        <v/>
      </c>
      <c r="AJ610" s="257" t="str">
        <f t="shared" si="166"/>
        <v/>
      </c>
      <c r="AK610" s="257" t="str">
        <f t="shared" si="167"/>
        <v/>
      </c>
      <c r="AL610" s="193" t="str">
        <f t="shared" si="168"/>
        <v>CHECK DATES</v>
      </c>
      <c r="AM610" s="257" t="str">
        <f t="shared" si="169"/>
        <v/>
      </c>
      <c r="AN610" s="288">
        <f t="shared" si="170"/>
        <v>0</v>
      </c>
      <c r="AO610" s="286">
        <v>0</v>
      </c>
      <c r="AP610" s="257">
        <f t="shared" si="171"/>
        <v>0</v>
      </c>
      <c r="AQ610" s="257" t="str">
        <f t="shared" si="172"/>
        <v/>
      </c>
      <c r="AR610" s="257">
        <f t="shared" si="173"/>
        <v>0</v>
      </c>
    </row>
    <row r="611" spans="1:44" x14ac:dyDescent="0.3">
      <c r="A611" s="287">
        <v>598</v>
      </c>
      <c r="B611" s="150"/>
      <c r="C611" s="152"/>
      <c r="D611" s="159"/>
      <c r="E611" s="337"/>
      <c r="F611" s="343" t="str">
        <f>IF(E611="","",LOOKUP(E611,'Work Programme'!$A$8:$A$207,'Work Programme'!$B$8:$B$207))</f>
        <v/>
      </c>
      <c r="G611" s="159"/>
      <c r="H611" s="150"/>
      <c r="I611" s="150"/>
      <c r="J611" s="150"/>
      <c r="K611" s="150"/>
      <c r="L611" s="150"/>
      <c r="M611" s="150"/>
      <c r="N611" s="430"/>
      <c r="O611" s="431"/>
      <c r="P611" s="431"/>
      <c r="Q611" s="160"/>
      <c r="R611" s="160"/>
      <c r="S611" s="160"/>
      <c r="T611" s="255" t="str">
        <f t="shared" si="158"/>
        <v/>
      </c>
      <c r="U611" s="152"/>
      <c r="V611" s="154"/>
      <c r="W611" s="254" t="str">
        <f>IF(V611="","",VLOOKUP(V611,'Overview - Financial Statement'!$A$46:$B$60,2,FALSE))</f>
        <v/>
      </c>
      <c r="X611" s="255" t="str">
        <f t="shared" si="159"/>
        <v/>
      </c>
      <c r="Y611" s="153"/>
      <c r="Z611" s="238">
        <f t="shared" si="160"/>
        <v>0</v>
      </c>
      <c r="AA611" s="193" t="s">
        <v>44</v>
      </c>
      <c r="AB611" s="173"/>
      <c r="AC611" s="193" t="str">
        <f t="shared" si="161"/>
        <v/>
      </c>
      <c r="AD611" s="187" t="str">
        <f t="shared" si="162"/>
        <v/>
      </c>
      <c r="AE611" s="187" t="str">
        <f>IF(S611&gt;0,(VLOOKUP(N611,ISO!$B$4:$D$43,3,FALSE)),"")</f>
        <v/>
      </c>
      <c r="AF611" s="187" t="str">
        <f t="shared" si="163"/>
        <v/>
      </c>
      <c r="AG611" s="187" t="str">
        <f>IF(R611&gt;0,(VLOOKUP(N611,ISO!$B$4:$D$43,2,FALSE)),"")</f>
        <v/>
      </c>
      <c r="AH611" s="193" t="str">
        <f t="shared" si="164"/>
        <v/>
      </c>
      <c r="AI611" s="397" t="str">
        <f t="shared" si="165"/>
        <v/>
      </c>
      <c r="AJ611" s="257" t="str">
        <f t="shared" si="166"/>
        <v/>
      </c>
      <c r="AK611" s="257" t="str">
        <f t="shared" si="167"/>
        <v/>
      </c>
      <c r="AL611" s="193" t="str">
        <f t="shared" si="168"/>
        <v>CHECK DATES</v>
      </c>
      <c r="AM611" s="257" t="str">
        <f t="shared" si="169"/>
        <v/>
      </c>
      <c r="AN611" s="288">
        <f t="shared" si="170"/>
        <v>0</v>
      </c>
      <c r="AO611" s="286">
        <v>0</v>
      </c>
      <c r="AP611" s="257">
        <f t="shared" si="171"/>
        <v>0</v>
      </c>
      <c r="AQ611" s="257" t="str">
        <f t="shared" si="172"/>
        <v/>
      </c>
      <c r="AR611" s="257">
        <f t="shared" si="173"/>
        <v>0</v>
      </c>
    </row>
    <row r="612" spans="1:44" x14ac:dyDescent="0.3">
      <c r="A612" s="287">
        <v>599</v>
      </c>
      <c r="B612" s="150"/>
      <c r="C612" s="152"/>
      <c r="D612" s="159"/>
      <c r="E612" s="337"/>
      <c r="F612" s="343" t="str">
        <f>IF(E612="","",LOOKUP(E612,'Work Programme'!$A$8:$A$207,'Work Programme'!$B$8:$B$207))</f>
        <v/>
      </c>
      <c r="G612" s="159"/>
      <c r="H612" s="150"/>
      <c r="I612" s="150"/>
      <c r="J612" s="150"/>
      <c r="K612" s="150"/>
      <c r="L612" s="150"/>
      <c r="M612" s="150"/>
      <c r="N612" s="430"/>
      <c r="O612" s="431"/>
      <c r="P612" s="431"/>
      <c r="Q612" s="160"/>
      <c r="R612" s="160"/>
      <c r="S612" s="160"/>
      <c r="T612" s="255" t="str">
        <f t="shared" si="158"/>
        <v/>
      </c>
      <c r="U612" s="152"/>
      <c r="V612" s="154"/>
      <c r="W612" s="254" t="str">
        <f>IF(V612="","",VLOOKUP(V612,'Overview - Financial Statement'!$A$46:$B$60,2,FALSE))</f>
        <v/>
      </c>
      <c r="X612" s="255" t="str">
        <f t="shared" si="159"/>
        <v/>
      </c>
      <c r="Y612" s="153"/>
      <c r="Z612" s="238">
        <f t="shared" si="160"/>
        <v>0</v>
      </c>
      <c r="AA612" s="193" t="s">
        <v>44</v>
      </c>
      <c r="AB612" s="173"/>
      <c r="AC612" s="193" t="str">
        <f t="shared" si="161"/>
        <v/>
      </c>
      <c r="AD612" s="187" t="str">
        <f t="shared" si="162"/>
        <v/>
      </c>
      <c r="AE612" s="187" t="str">
        <f>IF(S612&gt;0,(VLOOKUP(N612,ISO!$B$4:$D$43,3,FALSE)),"")</f>
        <v/>
      </c>
      <c r="AF612" s="187" t="str">
        <f t="shared" si="163"/>
        <v/>
      </c>
      <c r="AG612" s="187" t="str">
        <f>IF(R612&gt;0,(VLOOKUP(N612,ISO!$B$4:$D$43,2,FALSE)),"")</f>
        <v/>
      </c>
      <c r="AH612" s="193" t="str">
        <f t="shared" si="164"/>
        <v/>
      </c>
      <c r="AI612" s="397" t="str">
        <f t="shared" si="165"/>
        <v/>
      </c>
      <c r="AJ612" s="257" t="str">
        <f t="shared" si="166"/>
        <v/>
      </c>
      <c r="AK612" s="257" t="str">
        <f t="shared" si="167"/>
        <v/>
      </c>
      <c r="AL612" s="193" t="str">
        <f t="shared" si="168"/>
        <v>CHECK DATES</v>
      </c>
      <c r="AM612" s="257" t="str">
        <f t="shared" si="169"/>
        <v/>
      </c>
      <c r="AN612" s="288">
        <f t="shared" si="170"/>
        <v>0</v>
      </c>
      <c r="AO612" s="286">
        <v>0</v>
      </c>
      <c r="AP612" s="257">
        <f t="shared" si="171"/>
        <v>0</v>
      </c>
      <c r="AQ612" s="257" t="str">
        <f t="shared" si="172"/>
        <v/>
      </c>
      <c r="AR612" s="257">
        <f t="shared" si="173"/>
        <v>0</v>
      </c>
    </row>
    <row r="613" spans="1:44" x14ac:dyDescent="0.3">
      <c r="A613" s="287">
        <v>600</v>
      </c>
      <c r="B613" s="150"/>
      <c r="C613" s="152"/>
      <c r="D613" s="159"/>
      <c r="E613" s="337"/>
      <c r="F613" s="343" t="str">
        <f>IF(E613="","",LOOKUP(E613,'Work Programme'!$A$8:$A$207,'Work Programme'!$B$8:$B$207))</f>
        <v/>
      </c>
      <c r="G613" s="159"/>
      <c r="H613" s="150"/>
      <c r="I613" s="150"/>
      <c r="J613" s="150"/>
      <c r="K613" s="150"/>
      <c r="L613" s="150"/>
      <c r="M613" s="150"/>
      <c r="N613" s="430"/>
      <c r="O613" s="431"/>
      <c r="P613" s="431"/>
      <c r="Q613" s="160"/>
      <c r="R613" s="160"/>
      <c r="S613" s="160"/>
      <c r="T613" s="255" t="str">
        <f t="shared" si="158"/>
        <v/>
      </c>
      <c r="U613" s="152"/>
      <c r="V613" s="154"/>
      <c r="W613" s="254" t="str">
        <f>IF(V613="","",VLOOKUP(V613,'Overview - Financial Statement'!$A$46:$B$60,2,FALSE))</f>
        <v/>
      </c>
      <c r="X613" s="255" t="str">
        <f t="shared" si="159"/>
        <v/>
      </c>
      <c r="Y613" s="153"/>
      <c r="Z613" s="238">
        <f t="shared" si="160"/>
        <v>0</v>
      </c>
      <c r="AA613" s="193" t="s">
        <v>44</v>
      </c>
      <c r="AB613" s="173"/>
      <c r="AC613" s="193" t="str">
        <f t="shared" si="161"/>
        <v/>
      </c>
      <c r="AD613" s="187" t="str">
        <f t="shared" si="162"/>
        <v/>
      </c>
      <c r="AE613" s="187" t="str">
        <f>IF(S613&gt;0,(VLOOKUP(N613,ISO!$B$4:$D$43,3,FALSE)),"")</f>
        <v/>
      </c>
      <c r="AF613" s="187" t="str">
        <f t="shared" si="163"/>
        <v/>
      </c>
      <c r="AG613" s="187" t="str">
        <f>IF(R613&gt;0,(VLOOKUP(N613,ISO!$B$4:$D$43,2,FALSE)),"")</f>
        <v/>
      </c>
      <c r="AH613" s="193" t="str">
        <f t="shared" si="164"/>
        <v/>
      </c>
      <c r="AI613" s="397" t="str">
        <f t="shared" si="165"/>
        <v/>
      </c>
      <c r="AJ613" s="257" t="str">
        <f t="shared" si="166"/>
        <v/>
      </c>
      <c r="AK613" s="257" t="str">
        <f t="shared" si="167"/>
        <v/>
      </c>
      <c r="AL613" s="193" t="str">
        <f t="shared" si="168"/>
        <v>CHECK DATES</v>
      </c>
      <c r="AM613" s="257" t="str">
        <f t="shared" si="169"/>
        <v/>
      </c>
      <c r="AN613" s="288">
        <f t="shared" si="170"/>
        <v>0</v>
      </c>
      <c r="AO613" s="286">
        <v>0</v>
      </c>
      <c r="AP613" s="257">
        <f t="shared" si="171"/>
        <v>0</v>
      </c>
      <c r="AQ613" s="257" t="str">
        <f t="shared" si="172"/>
        <v/>
      </c>
      <c r="AR613" s="257">
        <f t="shared" si="173"/>
        <v>0</v>
      </c>
    </row>
    <row r="614" spans="1:44" x14ac:dyDescent="0.3">
      <c r="A614" s="287">
        <v>601</v>
      </c>
      <c r="B614" s="150"/>
      <c r="C614" s="152"/>
      <c r="D614" s="159"/>
      <c r="E614" s="337"/>
      <c r="F614" s="343" t="str">
        <f>IF(E614="","",LOOKUP(E614,'Work Programme'!$A$8:$A$207,'Work Programme'!$B$8:$B$207))</f>
        <v/>
      </c>
      <c r="G614" s="159"/>
      <c r="H614" s="150"/>
      <c r="I614" s="150"/>
      <c r="J614" s="150"/>
      <c r="K614" s="150"/>
      <c r="L614" s="150"/>
      <c r="M614" s="150"/>
      <c r="N614" s="430"/>
      <c r="O614" s="431"/>
      <c r="P614" s="431"/>
      <c r="Q614" s="160"/>
      <c r="R614" s="160"/>
      <c r="S614" s="160"/>
      <c r="T614" s="255" t="str">
        <f t="shared" si="158"/>
        <v/>
      </c>
      <c r="U614" s="152"/>
      <c r="V614" s="154"/>
      <c r="W614" s="254" t="str">
        <f>IF(V614="","",VLOOKUP(V614,'Overview - Financial Statement'!$A$46:$B$60,2,FALSE))</f>
        <v/>
      </c>
      <c r="X614" s="255" t="str">
        <f t="shared" si="159"/>
        <v/>
      </c>
      <c r="Y614" s="153"/>
      <c r="Z614" s="238">
        <f t="shared" si="160"/>
        <v>0</v>
      </c>
      <c r="AA614" s="193" t="s">
        <v>44</v>
      </c>
      <c r="AB614" s="173"/>
      <c r="AC614" s="193" t="str">
        <f t="shared" si="161"/>
        <v/>
      </c>
      <c r="AD614" s="187" t="str">
        <f t="shared" si="162"/>
        <v/>
      </c>
      <c r="AE614" s="187" t="str">
        <f>IF(S614&gt;0,(VLOOKUP(N614,ISO!$B$4:$D$43,3,FALSE)),"")</f>
        <v/>
      </c>
      <c r="AF614" s="187" t="str">
        <f t="shared" si="163"/>
        <v/>
      </c>
      <c r="AG614" s="187" t="str">
        <f>IF(R614&gt;0,(VLOOKUP(N614,ISO!$B$4:$D$43,2,FALSE)),"")</f>
        <v/>
      </c>
      <c r="AH614" s="193" t="str">
        <f t="shared" si="164"/>
        <v/>
      </c>
      <c r="AI614" s="397" t="str">
        <f t="shared" si="165"/>
        <v/>
      </c>
      <c r="AJ614" s="257" t="str">
        <f t="shared" si="166"/>
        <v/>
      </c>
      <c r="AK614" s="257" t="str">
        <f t="shared" si="167"/>
        <v/>
      </c>
      <c r="AL614" s="193" t="str">
        <f t="shared" si="168"/>
        <v>CHECK DATES</v>
      </c>
      <c r="AM614" s="257" t="str">
        <f t="shared" si="169"/>
        <v/>
      </c>
      <c r="AN614" s="288">
        <f t="shared" si="170"/>
        <v>0</v>
      </c>
      <c r="AO614" s="286">
        <v>0</v>
      </c>
      <c r="AP614" s="257">
        <f t="shared" si="171"/>
        <v>0</v>
      </c>
      <c r="AQ614" s="257" t="str">
        <f t="shared" si="172"/>
        <v/>
      </c>
      <c r="AR614" s="257">
        <f t="shared" si="173"/>
        <v>0</v>
      </c>
    </row>
    <row r="615" spans="1:44" x14ac:dyDescent="0.3">
      <c r="A615" s="287">
        <v>602</v>
      </c>
      <c r="B615" s="150"/>
      <c r="C615" s="152"/>
      <c r="D615" s="159"/>
      <c r="E615" s="337"/>
      <c r="F615" s="343" t="str">
        <f>IF(E615="","",LOOKUP(E615,'Work Programme'!$A$8:$A$207,'Work Programme'!$B$8:$B$207))</f>
        <v/>
      </c>
      <c r="G615" s="159"/>
      <c r="H615" s="150"/>
      <c r="I615" s="150"/>
      <c r="J615" s="150"/>
      <c r="K615" s="150"/>
      <c r="L615" s="150"/>
      <c r="M615" s="150"/>
      <c r="N615" s="430"/>
      <c r="O615" s="431"/>
      <c r="P615" s="431"/>
      <c r="Q615" s="160"/>
      <c r="R615" s="160"/>
      <c r="S615" s="160"/>
      <c r="T615" s="255" t="str">
        <f t="shared" si="158"/>
        <v/>
      </c>
      <c r="U615" s="152"/>
      <c r="V615" s="154"/>
      <c r="W615" s="254" t="str">
        <f>IF(V615="","",VLOOKUP(V615,'Overview - Financial Statement'!$A$46:$B$60,2,FALSE))</f>
        <v/>
      </c>
      <c r="X615" s="255" t="str">
        <f t="shared" si="159"/>
        <v/>
      </c>
      <c r="Y615" s="153"/>
      <c r="Z615" s="238">
        <f t="shared" si="160"/>
        <v>0</v>
      </c>
      <c r="AA615" s="193" t="s">
        <v>44</v>
      </c>
      <c r="AB615" s="173"/>
      <c r="AC615" s="193" t="str">
        <f t="shared" si="161"/>
        <v/>
      </c>
      <c r="AD615" s="187" t="str">
        <f t="shared" si="162"/>
        <v/>
      </c>
      <c r="AE615" s="187" t="str">
        <f>IF(S615&gt;0,(VLOOKUP(N615,ISO!$B$4:$D$43,3,FALSE)),"")</f>
        <v/>
      </c>
      <c r="AF615" s="187" t="str">
        <f t="shared" si="163"/>
        <v/>
      </c>
      <c r="AG615" s="187" t="str">
        <f>IF(R615&gt;0,(VLOOKUP(N615,ISO!$B$4:$D$43,2,FALSE)),"")</f>
        <v/>
      </c>
      <c r="AH615" s="193" t="str">
        <f t="shared" si="164"/>
        <v/>
      </c>
      <c r="AI615" s="397" t="str">
        <f t="shared" si="165"/>
        <v/>
      </c>
      <c r="AJ615" s="257" t="str">
        <f t="shared" si="166"/>
        <v/>
      </c>
      <c r="AK615" s="257" t="str">
        <f t="shared" si="167"/>
        <v/>
      </c>
      <c r="AL615" s="193" t="str">
        <f t="shared" si="168"/>
        <v>CHECK DATES</v>
      </c>
      <c r="AM615" s="257" t="str">
        <f t="shared" si="169"/>
        <v/>
      </c>
      <c r="AN615" s="288">
        <f t="shared" si="170"/>
        <v>0</v>
      </c>
      <c r="AO615" s="286">
        <v>0</v>
      </c>
      <c r="AP615" s="257">
        <f t="shared" si="171"/>
        <v>0</v>
      </c>
      <c r="AQ615" s="257" t="str">
        <f t="shared" si="172"/>
        <v/>
      </c>
      <c r="AR615" s="257">
        <f t="shared" si="173"/>
        <v>0</v>
      </c>
    </row>
    <row r="616" spans="1:44" x14ac:dyDescent="0.3">
      <c r="A616" s="287">
        <v>603</v>
      </c>
      <c r="B616" s="150"/>
      <c r="C616" s="152"/>
      <c r="D616" s="159"/>
      <c r="E616" s="337"/>
      <c r="F616" s="343" t="str">
        <f>IF(E616="","",LOOKUP(E616,'Work Programme'!$A$8:$A$207,'Work Programme'!$B$8:$B$207))</f>
        <v/>
      </c>
      <c r="G616" s="159"/>
      <c r="H616" s="150"/>
      <c r="I616" s="150"/>
      <c r="J616" s="150"/>
      <c r="K616" s="150"/>
      <c r="L616" s="150"/>
      <c r="M616" s="150"/>
      <c r="N616" s="430"/>
      <c r="O616" s="431"/>
      <c r="P616" s="431"/>
      <c r="Q616" s="160"/>
      <c r="R616" s="160"/>
      <c r="S616" s="160"/>
      <c r="T616" s="255" t="str">
        <f t="shared" si="158"/>
        <v/>
      </c>
      <c r="U616" s="152"/>
      <c r="V616" s="154"/>
      <c r="W616" s="254" t="str">
        <f>IF(V616="","",VLOOKUP(V616,'Overview - Financial Statement'!$A$46:$B$60,2,FALSE))</f>
        <v/>
      </c>
      <c r="X616" s="255" t="str">
        <f t="shared" si="159"/>
        <v/>
      </c>
      <c r="Y616" s="153"/>
      <c r="Z616" s="238">
        <f t="shared" si="160"/>
        <v>0</v>
      </c>
      <c r="AA616" s="193" t="s">
        <v>44</v>
      </c>
      <c r="AB616" s="173"/>
      <c r="AC616" s="193" t="str">
        <f t="shared" si="161"/>
        <v/>
      </c>
      <c r="AD616" s="187" t="str">
        <f t="shared" si="162"/>
        <v/>
      </c>
      <c r="AE616" s="187" t="str">
        <f>IF(S616&gt;0,(VLOOKUP(N616,ISO!$B$4:$D$43,3,FALSE)),"")</f>
        <v/>
      </c>
      <c r="AF616" s="187" t="str">
        <f t="shared" si="163"/>
        <v/>
      </c>
      <c r="AG616" s="187" t="str">
        <f>IF(R616&gt;0,(VLOOKUP(N616,ISO!$B$4:$D$43,2,FALSE)),"")</f>
        <v/>
      </c>
      <c r="AH616" s="193" t="str">
        <f t="shared" si="164"/>
        <v/>
      </c>
      <c r="AI616" s="397" t="str">
        <f t="shared" si="165"/>
        <v/>
      </c>
      <c r="AJ616" s="257" t="str">
        <f t="shared" si="166"/>
        <v/>
      </c>
      <c r="AK616" s="257" t="str">
        <f t="shared" si="167"/>
        <v/>
      </c>
      <c r="AL616" s="193" t="str">
        <f t="shared" si="168"/>
        <v>CHECK DATES</v>
      </c>
      <c r="AM616" s="257" t="str">
        <f t="shared" si="169"/>
        <v/>
      </c>
      <c r="AN616" s="288">
        <f t="shared" si="170"/>
        <v>0</v>
      </c>
      <c r="AO616" s="286">
        <v>0</v>
      </c>
      <c r="AP616" s="257">
        <f t="shared" si="171"/>
        <v>0</v>
      </c>
      <c r="AQ616" s="257" t="str">
        <f t="shared" si="172"/>
        <v/>
      </c>
      <c r="AR616" s="257">
        <f t="shared" si="173"/>
        <v>0</v>
      </c>
    </row>
    <row r="617" spans="1:44" x14ac:dyDescent="0.3">
      <c r="A617" s="287">
        <v>604</v>
      </c>
      <c r="B617" s="150"/>
      <c r="C617" s="152"/>
      <c r="D617" s="159"/>
      <c r="E617" s="337"/>
      <c r="F617" s="343" t="str">
        <f>IF(E617="","",LOOKUP(E617,'Work Programme'!$A$8:$A$207,'Work Programme'!$B$8:$B$207))</f>
        <v/>
      </c>
      <c r="G617" s="159"/>
      <c r="H617" s="150"/>
      <c r="I617" s="150"/>
      <c r="J617" s="150"/>
      <c r="K617" s="150"/>
      <c r="L617" s="150"/>
      <c r="M617" s="150"/>
      <c r="N617" s="430"/>
      <c r="O617" s="431"/>
      <c r="P617" s="431"/>
      <c r="Q617" s="160"/>
      <c r="R617" s="160"/>
      <c r="S617" s="160"/>
      <c r="T617" s="255" t="str">
        <f t="shared" si="158"/>
        <v/>
      </c>
      <c r="U617" s="152"/>
      <c r="V617" s="154"/>
      <c r="W617" s="254" t="str">
        <f>IF(V617="","",VLOOKUP(V617,'Overview - Financial Statement'!$A$46:$B$60,2,FALSE))</f>
        <v/>
      </c>
      <c r="X617" s="255" t="str">
        <f t="shared" si="159"/>
        <v/>
      </c>
      <c r="Y617" s="153"/>
      <c r="Z617" s="238">
        <f t="shared" si="160"/>
        <v>0</v>
      </c>
      <c r="AA617" s="193" t="s">
        <v>44</v>
      </c>
      <c r="AB617" s="173"/>
      <c r="AC617" s="193" t="str">
        <f t="shared" si="161"/>
        <v/>
      </c>
      <c r="AD617" s="187" t="str">
        <f t="shared" si="162"/>
        <v/>
      </c>
      <c r="AE617" s="187" t="str">
        <f>IF(S617&gt;0,(VLOOKUP(N617,ISO!$B$4:$D$43,3,FALSE)),"")</f>
        <v/>
      </c>
      <c r="AF617" s="187" t="str">
        <f t="shared" si="163"/>
        <v/>
      </c>
      <c r="AG617" s="187" t="str">
        <f>IF(R617&gt;0,(VLOOKUP(N617,ISO!$B$4:$D$43,2,FALSE)),"")</f>
        <v/>
      </c>
      <c r="AH617" s="193" t="str">
        <f t="shared" si="164"/>
        <v/>
      </c>
      <c r="AI617" s="397" t="str">
        <f t="shared" si="165"/>
        <v/>
      </c>
      <c r="AJ617" s="257" t="str">
        <f t="shared" si="166"/>
        <v/>
      </c>
      <c r="AK617" s="257" t="str">
        <f t="shared" si="167"/>
        <v/>
      </c>
      <c r="AL617" s="193" t="str">
        <f t="shared" si="168"/>
        <v>CHECK DATES</v>
      </c>
      <c r="AM617" s="257" t="str">
        <f t="shared" si="169"/>
        <v/>
      </c>
      <c r="AN617" s="288">
        <f t="shared" si="170"/>
        <v>0</v>
      </c>
      <c r="AO617" s="286">
        <v>0</v>
      </c>
      <c r="AP617" s="257">
        <f t="shared" si="171"/>
        <v>0</v>
      </c>
      <c r="AQ617" s="257" t="str">
        <f t="shared" si="172"/>
        <v/>
      </c>
      <c r="AR617" s="257">
        <f t="shared" si="173"/>
        <v>0</v>
      </c>
    </row>
    <row r="618" spans="1:44" x14ac:dyDescent="0.3">
      <c r="A618" s="287">
        <v>605</v>
      </c>
      <c r="B618" s="150"/>
      <c r="C618" s="152"/>
      <c r="D618" s="159"/>
      <c r="E618" s="337"/>
      <c r="F618" s="343" t="str">
        <f>IF(E618="","",LOOKUP(E618,'Work Programme'!$A$8:$A$207,'Work Programme'!$B$8:$B$207))</f>
        <v/>
      </c>
      <c r="G618" s="159"/>
      <c r="H618" s="150"/>
      <c r="I618" s="150"/>
      <c r="J618" s="150"/>
      <c r="K618" s="150"/>
      <c r="L618" s="150"/>
      <c r="M618" s="150"/>
      <c r="N618" s="430"/>
      <c r="O618" s="431"/>
      <c r="P618" s="431"/>
      <c r="Q618" s="160"/>
      <c r="R618" s="160"/>
      <c r="S618" s="160"/>
      <c r="T618" s="255" t="str">
        <f t="shared" si="158"/>
        <v/>
      </c>
      <c r="U618" s="152"/>
      <c r="V618" s="154"/>
      <c r="W618" s="254" t="str">
        <f>IF(V618="","",VLOOKUP(V618,'Overview - Financial Statement'!$A$46:$B$60,2,FALSE))</f>
        <v/>
      </c>
      <c r="X618" s="255" t="str">
        <f t="shared" si="159"/>
        <v/>
      </c>
      <c r="Y618" s="153"/>
      <c r="Z618" s="238">
        <f t="shared" si="160"/>
        <v>0</v>
      </c>
      <c r="AA618" s="193" t="s">
        <v>44</v>
      </c>
      <c r="AB618" s="173"/>
      <c r="AC618" s="193" t="str">
        <f t="shared" si="161"/>
        <v/>
      </c>
      <c r="AD618" s="187" t="str">
        <f t="shared" si="162"/>
        <v/>
      </c>
      <c r="AE618" s="187" t="str">
        <f>IF(S618&gt;0,(VLOOKUP(N618,ISO!$B$4:$D$43,3,FALSE)),"")</f>
        <v/>
      </c>
      <c r="AF618" s="187" t="str">
        <f t="shared" si="163"/>
        <v/>
      </c>
      <c r="AG618" s="187" t="str">
        <f>IF(R618&gt;0,(VLOOKUP(N618,ISO!$B$4:$D$43,2,FALSE)),"")</f>
        <v/>
      </c>
      <c r="AH618" s="193" t="str">
        <f t="shared" si="164"/>
        <v/>
      </c>
      <c r="AI618" s="397" t="str">
        <f t="shared" si="165"/>
        <v/>
      </c>
      <c r="AJ618" s="257" t="str">
        <f t="shared" si="166"/>
        <v/>
      </c>
      <c r="AK618" s="257" t="str">
        <f t="shared" si="167"/>
        <v/>
      </c>
      <c r="AL618" s="193" t="str">
        <f t="shared" si="168"/>
        <v>CHECK DATES</v>
      </c>
      <c r="AM618" s="257" t="str">
        <f t="shared" si="169"/>
        <v/>
      </c>
      <c r="AN618" s="288">
        <f t="shared" si="170"/>
        <v>0</v>
      </c>
      <c r="AO618" s="286">
        <v>0</v>
      </c>
      <c r="AP618" s="257">
        <f t="shared" si="171"/>
        <v>0</v>
      </c>
      <c r="AQ618" s="257" t="str">
        <f t="shared" si="172"/>
        <v/>
      </c>
      <c r="AR618" s="257">
        <f t="shared" si="173"/>
        <v>0</v>
      </c>
    </row>
    <row r="619" spans="1:44" x14ac:dyDescent="0.3">
      <c r="A619" s="287">
        <v>606</v>
      </c>
      <c r="B619" s="150"/>
      <c r="C619" s="152"/>
      <c r="D619" s="159"/>
      <c r="E619" s="337"/>
      <c r="F619" s="343" t="str">
        <f>IF(E619="","",LOOKUP(E619,'Work Programme'!$A$8:$A$207,'Work Programme'!$B$8:$B$207))</f>
        <v/>
      </c>
      <c r="G619" s="159"/>
      <c r="H619" s="150"/>
      <c r="I619" s="150"/>
      <c r="J619" s="150"/>
      <c r="K619" s="150"/>
      <c r="L619" s="150"/>
      <c r="M619" s="150"/>
      <c r="N619" s="430"/>
      <c r="O619" s="431"/>
      <c r="P619" s="431"/>
      <c r="Q619" s="160"/>
      <c r="R619" s="160"/>
      <c r="S619" s="160"/>
      <c r="T619" s="255" t="str">
        <f t="shared" si="158"/>
        <v/>
      </c>
      <c r="U619" s="152"/>
      <c r="V619" s="154"/>
      <c r="W619" s="254" t="str">
        <f>IF(V619="","",VLOOKUP(V619,'Overview - Financial Statement'!$A$46:$B$60,2,FALSE))</f>
        <v/>
      </c>
      <c r="X619" s="255" t="str">
        <f t="shared" si="159"/>
        <v/>
      </c>
      <c r="Y619" s="153"/>
      <c r="Z619" s="238">
        <f t="shared" si="160"/>
        <v>0</v>
      </c>
      <c r="AA619" s="193" t="s">
        <v>44</v>
      </c>
      <c r="AB619" s="173"/>
      <c r="AC619" s="193" t="str">
        <f t="shared" si="161"/>
        <v/>
      </c>
      <c r="AD619" s="187" t="str">
        <f t="shared" si="162"/>
        <v/>
      </c>
      <c r="AE619" s="187" t="str">
        <f>IF(S619&gt;0,(VLOOKUP(N619,ISO!$B$4:$D$43,3,FALSE)),"")</f>
        <v/>
      </c>
      <c r="AF619" s="187" t="str">
        <f t="shared" si="163"/>
        <v/>
      </c>
      <c r="AG619" s="187" t="str">
        <f>IF(R619&gt;0,(VLOOKUP(N619,ISO!$B$4:$D$43,2,FALSE)),"")</f>
        <v/>
      </c>
      <c r="AH619" s="193" t="str">
        <f t="shared" si="164"/>
        <v/>
      </c>
      <c r="AI619" s="397" t="str">
        <f t="shared" si="165"/>
        <v/>
      </c>
      <c r="AJ619" s="257" t="str">
        <f t="shared" si="166"/>
        <v/>
      </c>
      <c r="AK619" s="257" t="str">
        <f t="shared" si="167"/>
        <v/>
      </c>
      <c r="AL619" s="193" t="str">
        <f t="shared" si="168"/>
        <v>CHECK DATES</v>
      </c>
      <c r="AM619" s="257" t="str">
        <f t="shared" si="169"/>
        <v/>
      </c>
      <c r="AN619" s="288">
        <f t="shared" si="170"/>
        <v>0</v>
      </c>
      <c r="AO619" s="286">
        <v>0</v>
      </c>
      <c r="AP619" s="257">
        <f t="shared" si="171"/>
        <v>0</v>
      </c>
      <c r="AQ619" s="257" t="str">
        <f t="shared" si="172"/>
        <v/>
      </c>
      <c r="AR619" s="257">
        <f t="shared" si="173"/>
        <v>0</v>
      </c>
    </row>
    <row r="620" spans="1:44" x14ac:dyDescent="0.3">
      <c r="A620" s="287">
        <v>607</v>
      </c>
      <c r="B620" s="150"/>
      <c r="C620" s="152"/>
      <c r="D620" s="159"/>
      <c r="E620" s="337"/>
      <c r="F620" s="343" t="str">
        <f>IF(E620="","",LOOKUP(E620,'Work Programme'!$A$8:$A$207,'Work Programme'!$B$8:$B$207))</f>
        <v/>
      </c>
      <c r="G620" s="159"/>
      <c r="H620" s="150"/>
      <c r="I620" s="150"/>
      <c r="J620" s="150"/>
      <c r="K620" s="150"/>
      <c r="L620" s="150"/>
      <c r="M620" s="150"/>
      <c r="N620" s="430"/>
      <c r="O620" s="431"/>
      <c r="P620" s="431"/>
      <c r="Q620" s="160"/>
      <c r="R620" s="160"/>
      <c r="S620" s="160"/>
      <c r="T620" s="255" t="str">
        <f t="shared" si="158"/>
        <v/>
      </c>
      <c r="U620" s="152"/>
      <c r="V620" s="154"/>
      <c r="W620" s="254" t="str">
        <f>IF(V620="","",VLOOKUP(V620,'Overview - Financial Statement'!$A$46:$B$60,2,FALSE))</f>
        <v/>
      </c>
      <c r="X620" s="255" t="str">
        <f t="shared" si="159"/>
        <v/>
      </c>
      <c r="Y620" s="153"/>
      <c r="Z620" s="238">
        <f t="shared" si="160"/>
        <v>0</v>
      </c>
      <c r="AA620" s="193" t="s">
        <v>44</v>
      </c>
      <c r="AB620" s="173"/>
      <c r="AC620" s="193" t="str">
        <f t="shared" si="161"/>
        <v/>
      </c>
      <c r="AD620" s="187" t="str">
        <f t="shared" si="162"/>
        <v/>
      </c>
      <c r="AE620" s="187" t="str">
        <f>IF(S620&gt;0,(VLOOKUP(N620,ISO!$B$4:$D$43,3,FALSE)),"")</f>
        <v/>
      </c>
      <c r="AF620" s="187" t="str">
        <f t="shared" si="163"/>
        <v/>
      </c>
      <c r="AG620" s="187" t="str">
        <f>IF(R620&gt;0,(VLOOKUP(N620,ISO!$B$4:$D$43,2,FALSE)),"")</f>
        <v/>
      </c>
      <c r="AH620" s="193" t="str">
        <f t="shared" si="164"/>
        <v/>
      </c>
      <c r="AI620" s="397" t="str">
        <f t="shared" si="165"/>
        <v/>
      </c>
      <c r="AJ620" s="257" t="str">
        <f t="shared" si="166"/>
        <v/>
      </c>
      <c r="AK620" s="257" t="str">
        <f t="shared" si="167"/>
        <v/>
      </c>
      <c r="AL620" s="193" t="str">
        <f t="shared" si="168"/>
        <v>CHECK DATES</v>
      </c>
      <c r="AM620" s="257" t="str">
        <f t="shared" si="169"/>
        <v/>
      </c>
      <c r="AN620" s="288">
        <f t="shared" si="170"/>
        <v>0</v>
      </c>
      <c r="AO620" s="286">
        <v>0</v>
      </c>
      <c r="AP620" s="257">
        <f t="shared" si="171"/>
        <v>0</v>
      </c>
      <c r="AQ620" s="257" t="str">
        <f t="shared" si="172"/>
        <v/>
      </c>
      <c r="AR620" s="257">
        <f t="shared" si="173"/>
        <v>0</v>
      </c>
    </row>
    <row r="621" spans="1:44" x14ac:dyDescent="0.3">
      <c r="A621" s="287">
        <v>608</v>
      </c>
      <c r="B621" s="150"/>
      <c r="C621" s="152"/>
      <c r="D621" s="159"/>
      <c r="E621" s="337"/>
      <c r="F621" s="343" t="str">
        <f>IF(E621="","",LOOKUP(E621,'Work Programme'!$A$8:$A$207,'Work Programme'!$B$8:$B$207))</f>
        <v/>
      </c>
      <c r="G621" s="159"/>
      <c r="H621" s="150"/>
      <c r="I621" s="150"/>
      <c r="J621" s="150"/>
      <c r="K621" s="150"/>
      <c r="L621" s="150"/>
      <c r="M621" s="150"/>
      <c r="N621" s="430"/>
      <c r="O621" s="431"/>
      <c r="P621" s="431"/>
      <c r="Q621" s="160"/>
      <c r="R621" s="160"/>
      <c r="S621" s="160"/>
      <c r="T621" s="255" t="str">
        <f t="shared" si="158"/>
        <v/>
      </c>
      <c r="U621" s="152"/>
      <c r="V621" s="154"/>
      <c r="W621" s="254" t="str">
        <f>IF(V621="","",VLOOKUP(V621,'Overview - Financial Statement'!$A$46:$B$60,2,FALSE))</f>
        <v/>
      </c>
      <c r="X621" s="255" t="str">
        <f t="shared" si="159"/>
        <v/>
      </c>
      <c r="Y621" s="153"/>
      <c r="Z621" s="238">
        <f t="shared" si="160"/>
        <v>0</v>
      </c>
      <c r="AA621" s="193" t="s">
        <v>44</v>
      </c>
      <c r="AB621" s="173"/>
      <c r="AC621" s="193" t="str">
        <f t="shared" si="161"/>
        <v/>
      </c>
      <c r="AD621" s="187" t="str">
        <f t="shared" si="162"/>
        <v/>
      </c>
      <c r="AE621" s="187" t="str">
        <f>IF(S621&gt;0,(VLOOKUP(N621,ISO!$B$4:$D$43,3,FALSE)),"")</f>
        <v/>
      </c>
      <c r="AF621" s="187" t="str">
        <f t="shared" si="163"/>
        <v/>
      </c>
      <c r="AG621" s="187" t="str">
        <f>IF(R621&gt;0,(VLOOKUP(N621,ISO!$B$4:$D$43,2,FALSE)),"")</f>
        <v/>
      </c>
      <c r="AH621" s="193" t="str">
        <f t="shared" si="164"/>
        <v/>
      </c>
      <c r="AI621" s="397" t="str">
        <f t="shared" si="165"/>
        <v/>
      </c>
      <c r="AJ621" s="257" t="str">
        <f t="shared" si="166"/>
        <v/>
      </c>
      <c r="AK621" s="257" t="str">
        <f t="shared" si="167"/>
        <v/>
      </c>
      <c r="AL621" s="193" t="str">
        <f t="shared" si="168"/>
        <v>CHECK DATES</v>
      </c>
      <c r="AM621" s="257" t="str">
        <f t="shared" si="169"/>
        <v/>
      </c>
      <c r="AN621" s="288">
        <f t="shared" si="170"/>
        <v>0</v>
      </c>
      <c r="AO621" s="286">
        <v>0</v>
      </c>
      <c r="AP621" s="257">
        <f t="shared" si="171"/>
        <v>0</v>
      </c>
      <c r="AQ621" s="257" t="str">
        <f t="shared" si="172"/>
        <v/>
      </c>
      <c r="AR621" s="257">
        <f t="shared" si="173"/>
        <v>0</v>
      </c>
    </row>
    <row r="622" spans="1:44" x14ac:dyDescent="0.3">
      <c r="A622" s="287">
        <v>609</v>
      </c>
      <c r="B622" s="150"/>
      <c r="C622" s="152"/>
      <c r="D622" s="159"/>
      <c r="E622" s="337"/>
      <c r="F622" s="343" t="str">
        <f>IF(E622="","",LOOKUP(E622,'Work Programme'!$A$8:$A$207,'Work Programme'!$B$8:$B$207))</f>
        <v/>
      </c>
      <c r="G622" s="159"/>
      <c r="H622" s="150"/>
      <c r="I622" s="150"/>
      <c r="J622" s="150"/>
      <c r="K622" s="150"/>
      <c r="L622" s="150"/>
      <c r="M622" s="150"/>
      <c r="N622" s="430"/>
      <c r="O622" s="431"/>
      <c r="P622" s="431"/>
      <c r="Q622" s="160"/>
      <c r="R622" s="160"/>
      <c r="S622" s="160"/>
      <c r="T622" s="255" t="str">
        <f t="shared" si="158"/>
        <v/>
      </c>
      <c r="U622" s="152"/>
      <c r="V622" s="154"/>
      <c r="W622" s="254" t="str">
        <f>IF(V622="","",VLOOKUP(V622,'Overview - Financial Statement'!$A$46:$B$60,2,FALSE))</f>
        <v/>
      </c>
      <c r="X622" s="255" t="str">
        <f t="shared" si="159"/>
        <v/>
      </c>
      <c r="Y622" s="153"/>
      <c r="Z622" s="238">
        <f t="shared" si="160"/>
        <v>0</v>
      </c>
      <c r="AA622" s="193" t="s">
        <v>44</v>
      </c>
      <c r="AB622" s="173"/>
      <c r="AC622" s="193" t="str">
        <f t="shared" si="161"/>
        <v/>
      </c>
      <c r="AD622" s="187" t="str">
        <f t="shared" si="162"/>
        <v/>
      </c>
      <c r="AE622" s="187" t="str">
        <f>IF(S622&gt;0,(VLOOKUP(N622,ISO!$B$4:$D$43,3,FALSE)),"")</f>
        <v/>
      </c>
      <c r="AF622" s="187" t="str">
        <f t="shared" si="163"/>
        <v/>
      </c>
      <c r="AG622" s="187" t="str">
        <f>IF(R622&gt;0,(VLOOKUP(N622,ISO!$B$4:$D$43,2,FALSE)),"")</f>
        <v/>
      </c>
      <c r="AH622" s="193" t="str">
        <f t="shared" si="164"/>
        <v/>
      </c>
      <c r="AI622" s="397" t="str">
        <f t="shared" si="165"/>
        <v/>
      </c>
      <c r="AJ622" s="257" t="str">
        <f t="shared" si="166"/>
        <v/>
      </c>
      <c r="AK622" s="257" t="str">
        <f t="shared" si="167"/>
        <v/>
      </c>
      <c r="AL622" s="193" t="str">
        <f t="shared" si="168"/>
        <v>CHECK DATES</v>
      </c>
      <c r="AM622" s="257" t="str">
        <f t="shared" si="169"/>
        <v/>
      </c>
      <c r="AN622" s="288">
        <f t="shared" si="170"/>
        <v>0</v>
      </c>
      <c r="AO622" s="286">
        <v>0</v>
      </c>
      <c r="AP622" s="257">
        <f t="shared" si="171"/>
        <v>0</v>
      </c>
      <c r="AQ622" s="257" t="str">
        <f t="shared" si="172"/>
        <v/>
      </c>
      <c r="AR622" s="257">
        <f t="shared" si="173"/>
        <v>0</v>
      </c>
    </row>
    <row r="623" spans="1:44" x14ac:dyDescent="0.3">
      <c r="A623" s="287">
        <v>610</v>
      </c>
      <c r="B623" s="150"/>
      <c r="C623" s="152"/>
      <c r="D623" s="159"/>
      <c r="E623" s="337"/>
      <c r="F623" s="343" t="str">
        <f>IF(E623="","",LOOKUP(E623,'Work Programme'!$A$8:$A$207,'Work Programme'!$B$8:$B$207))</f>
        <v/>
      </c>
      <c r="G623" s="159"/>
      <c r="H623" s="150"/>
      <c r="I623" s="150"/>
      <c r="J623" s="150"/>
      <c r="K623" s="150"/>
      <c r="L623" s="150"/>
      <c r="M623" s="150"/>
      <c r="N623" s="430"/>
      <c r="O623" s="431"/>
      <c r="P623" s="431"/>
      <c r="Q623" s="160"/>
      <c r="R623" s="160"/>
      <c r="S623" s="160"/>
      <c r="T623" s="255" t="str">
        <f t="shared" si="158"/>
        <v/>
      </c>
      <c r="U623" s="152"/>
      <c r="V623" s="154"/>
      <c r="W623" s="254" t="str">
        <f>IF(V623="","",VLOOKUP(V623,'Overview - Financial Statement'!$A$46:$B$60,2,FALSE))</f>
        <v/>
      </c>
      <c r="X623" s="255" t="str">
        <f t="shared" si="159"/>
        <v/>
      </c>
      <c r="Y623" s="153"/>
      <c r="Z623" s="238">
        <f t="shared" si="160"/>
        <v>0</v>
      </c>
      <c r="AA623" s="193" t="s">
        <v>44</v>
      </c>
      <c r="AB623" s="173"/>
      <c r="AC623" s="193" t="str">
        <f t="shared" si="161"/>
        <v/>
      </c>
      <c r="AD623" s="187" t="str">
        <f t="shared" si="162"/>
        <v/>
      </c>
      <c r="AE623" s="187" t="str">
        <f>IF(S623&gt;0,(VLOOKUP(N623,ISO!$B$4:$D$43,3,FALSE)),"")</f>
        <v/>
      </c>
      <c r="AF623" s="187" t="str">
        <f t="shared" si="163"/>
        <v/>
      </c>
      <c r="AG623" s="187" t="str">
        <f>IF(R623&gt;0,(VLOOKUP(N623,ISO!$B$4:$D$43,2,FALSE)),"")</f>
        <v/>
      </c>
      <c r="AH623" s="193" t="str">
        <f t="shared" si="164"/>
        <v/>
      </c>
      <c r="AI623" s="397" t="str">
        <f t="shared" si="165"/>
        <v/>
      </c>
      <c r="AJ623" s="257" t="str">
        <f t="shared" si="166"/>
        <v/>
      </c>
      <c r="AK623" s="257" t="str">
        <f t="shared" si="167"/>
        <v/>
      </c>
      <c r="AL623" s="193" t="str">
        <f t="shared" si="168"/>
        <v>CHECK DATES</v>
      </c>
      <c r="AM623" s="257" t="str">
        <f t="shared" si="169"/>
        <v/>
      </c>
      <c r="AN623" s="288">
        <f t="shared" si="170"/>
        <v>0</v>
      </c>
      <c r="AO623" s="286">
        <v>0</v>
      </c>
      <c r="AP623" s="257">
        <f t="shared" si="171"/>
        <v>0</v>
      </c>
      <c r="AQ623" s="257" t="str">
        <f t="shared" si="172"/>
        <v/>
      </c>
      <c r="AR623" s="257">
        <f t="shared" si="173"/>
        <v>0</v>
      </c>
    </row>
    <row r="624" spans="1:44" x14ac:dyDescent="0.3">
      <c r="A624" s="287">
        <v>611</v>
      </c>
      <c r="B624" s="150"/>
      <c r="C624" s="152"/>
      <c r="D624" s="159"/>
      <c r="E624" s="337"/>
      <c r="F624" s="343" t="str">
        <f>IF(E624="","",LOOKUP(E624,'Work Programme'!$A$8:$A$207,'Work Programme'!$B$8:$B$207))</f>
        <v/>
      </c>
      <c r="G624" s="159"/>
      <c r="H624" s="150"/>
      <c r="I624" s="150"/>
      <c r="J624" s="150"/>
      <c r="K624" s="150"/>
      <c r="L624" s="150"/>
      <c r="M624" s="150"/>
      <c r="N624" s="430"/>
      <c r="O624" s="431"/>
      <c r="P624" s="431"/>
      <c r="Q624" s="160"/>
      <c r="R624" s="160"/>
      <c r="S624" s="160"/>
      <c r="T624" s="255" t="str">
        <f t="shared" si="158"/>
        <v/>
      </c>
      <c r="U624" s="152"/>
      <c r="V624" s="154"/>
      <c r="W624" s="254" t="str">
        <f>IF(V624="","",VLOOKUP(V624,'Overview - Financial Statement'!$A$46:$B$60,2,FALSE))</f>
        <v/>
      </c>
      <c r="X624" s="255" t="str">
        <f t="shared" si="159"/>
        <v/>
      </c>
      <c r="Y624" s="153"/>
      <c r="Z624" s="238">
        <f t="shared" si="160"/>
        <v>0</v>
      </c>
      <c r="AA624" s="193" t="s">
        <v>44</v>
      </c>
      <c r="AB624" s="173"/>
      <c r="AC624" s="193" t="str">
        <f t="shared" si="161"/>
        <v/>
      </c>
      <c r="AD624" s="187" t="str">
        <f t="shared" si="162"/>
        <v/>
      </c>
      <c r="AE624" s="187" t="str">
        <f>IF(S624&gt;0,(VLOOKUP(N624,ISO!$B$4:$D$43,3,FALSE)),"")</f>
        <v/>
      </c>
      <c r="AF624" s="187" t="str">
        <f t="shared" si="163"/>
        <v/>
      </c>
      <c r="AG624" s="187" t="str">
        <f>IF(R624&gt;0,(VLOOKUP(N624,ISO!$B$4:$D$43,2,FALSE)),"")</f>
        <v/>
      </c>
      <c r="AH624" s="193" t="str">
        <f t="shared" si="164"/>
        <v/>
      </c>
      <c r="AI624" s="397" t="str">
        <f t="shared" si="165"/>
        <v/>
      </c>
      <c r="AJ624" s="257" t="str">
        <f t="shared" si="166"/>
        <v/>
      </c>
      <c r="AK624" s="257" t="str">
        <f t="shared" si="167"/>
        <v/>
      </c>
      <c r="AL624" s="193" t="str">
        <f t="shared" si="168"/>
        <v>CHECK DATES</v>
      </c>
      <c r="AM624" s="257" t="str">
        <f t="shared" si="169"/>
        <v/>
      </c>
      <c r="AN624" s="288">
        <f t="shared" si="170"/>
        <v>0</v>
      </c>
      <c r="AO624" s="286">
        <v>0</v>
      </c>
      <c r="AP624" s="257">
        <f t="shared" si="171"/>
        <v>0</v>
      </c>
      <c r="AQ624" s="257" t="str">
        <f t="shared" si="172"/>
        <v/>
      </c>
      <c r="AR624" s="257">
        <f t="shared" si="173"/>
        <v>0</v>
      </c>
    </row>
    <row r="625" spans="1:44" x14ac:dyDescent="0.3">
      <c r="A625" s="287">
        <v>612</v>
      </c>
      <c r="B625" s="150"/>
      <c r="C625" s="152"/>
      <c r="D625" s="159"/>
      <c r="E625" s="337"/>
      <c r="F625" s="343" t="str">
        <f>IF(E625="","",LOOKUP(E625,'Work Programme'!$A$8:$A$207,'Work Programme'!$B$8:$B$207))</f>
        <v/>
      </c>
      <c r="G625" s="159"/>
      <c r="H625" s="150"/>
      <c r="I625" s="150"/>
      <c r="J625" s="150"/>
      <c r="K625" s="150"/>
      <c r="L625" s="150"/>
      <c r="M625" s="150"/>
      <c r="N625" s="430"/>
      <c r="O625" s="431"/>
      <c r="P625" s="431"/>
      <c r="Q625" s="160"/>
      <c r="R625" s="160"/>
      <c r="S625" s="160"/>
      <c r="T625" s="255" t="str">
        <f t="shared" si="158"/>
        <v/>
      </c>
      <c r="U625" s="152"/>
      <c r="V625" s="154"/>
      <c r="W625" s="254" t="str">
        <f>IF(V625="","",VLOOKUP(V625,'Overview - Financial Statement'!$A$46:$B$60,2,FALSE))</f>
        <v/>
      </c>
      <c r="X625" s="255" t="str">
        <f t="shared" si="159"/>
        <v/>
      </c>
      <c r="Y625" s="153"/>
      <c r="Z625" s="238">
        <f t="shared" si="160"/>
        <v>0</v>
      </c>
      <c r="AA625" s="193" t="s">
        <v>44</v>
      </c>
      <c r="AB625" s="173"/>
      <c r="AC625" s="193" t="str">
        <f t="shared" si="161"/>
        <v/>
      </c>
      <c r="AD625" s="187" t="str">
        <f t="shared" si="162"/>
        <v/>
      </c>
      <c r="AE625" s="187" t="str">
        <f>IF(S625&gt;0,(VLOOKUP(N625,ISO!$B$4:$D$43,3,FALSE)),"")</f>
        <v/>
      </c>
      <c r="AF625" s="187" t="str">
        <f t="shared" si="163"/>
        <v/>
      </c>
      <c r="AG625" s="187" t="str">
        <f>IF(R625&gt;0,(VLOOKUP(N625,ISO!$B$4:$D$43,2,FALSE)),"")</f>
        <v/>
      </c>
      <c r="AH625" s="193" t="str">
        <f t="shared" si="164"/>
        <v/>
      </c>
      <c r="AI625" s="397" t="str">
        <f t="shared" si="165"/>
        <v/>
      </c>
      <c r="AJ625" s="257" t="str">
        <f t="shared" si="166"/>
        <v/>
      </c>
      <c r="AK625" s="257" t="str">
        <f t="shared" si="167"/>
        <v/>
      </c>
      <c r="AL625" s="193" t="str">
        <f t="shared" si="168"/>
        <v>CHECK DATES</v>
      </c>
      <c r="AM625" s="257" t="str">
        <f t="shared" si="169"/>
        <v/>
      </c>
      <c r="AN625" s="288">
        <f t="shared" si="170"/>
        <v>0</v>
      </c>
      <c r="AO625" s="286">
        <v>0</v>
      </c>
      <c r="AP625" s="257">
        <f t="shared" si="171"/>
        <v>0</v>
      </c>
      <c r="AQ625" s="257" t="str">
        <f t="shared" si="172"/>
        <v/>
      </c>
      <c r="AR625" s="257">
        <f t="shared" si="173"/>
        <v>0</v>
      </c>
    </row>
    <row r="626" spans="1:44" x14ac:dyDescent="0.3">
      <c r="A626" s="287">
        <v>613</v>
      </c>
      <c r="B626" s="150"/>
      <c r="C626" s="152"/>
      <c r="D626" s="159"/>
      <c r="E626" s="337"/>
      <c r="F626" s="343" t="str">
        <f>IF(E626="","",LOOKUP(E626,'Work Programme'!$A$8:$A$207,'Work Programme'!$B$8:$B$207))</f>
        <v/>
      </c>
      <c r="G626" s="159"/>
      <c r="H626" s="150"/>
      <c r="I626" s="150"/>
      <c r="J626" s="150"/>
      <c r="K626" s="150"/>
      <c r="L626" s="150"/>
      <c r="M626" s="150"/>
      <c r="N626" s="430"/>
      <c r="O626" s="431"/>
      <c r="P626" s="431"/>
      <c r="Q626" s="160"/>
      <c r="R626" s="160"/>
      <c r="S626" s="160"/>
      <c r="T626" s="255" t="str">
        <f t="shared" si="158"/>
        <v/>
      </c>
      <c r="U626" s="152"/>
      <c r="V626" s="154"/>
      <c r="W626" s="254" t="str">
        <f>IF(V626="","",VLOOKUP(V626,'Overview - Financial Statement'!$A$46:$B$60,2,FALSE))</f>
        <v/>
      </c>
      <c r="X626" s="255" t="str">
        <f t="shared" si="159"/>
        <v/>
      </c>
      <c r="Y626" s="153"/>
      <c r="Z626" s="238">
        <f t="shared" si="160"/>
        <v>0</v>
      </c>
      <c r="AA626" s="193" t="s">
        <v>44</v>
      </c>
      <c r="AB626" s="173"/>
      <c r="AC626" s="193" t="str">
        <f t="shared" si="161"/>
        <v/>
      </c>
      <c r="AD626" s="187" t="str">
        <f t="shared" si="162"/>
        <v/>
      </c>
      <c r="AE626" s="187" t="str">
        <f>IF(S626&gt;0,(VLOOKUP(N626,ISO!$B$4:$D$43,3,FALSE)),"")</f>
        <v/>
      </c>
      <c r="AF626" s="187" t="str">
        <f t="shared" si="163"/>
        <v/>
      </c>
      <c r="AG626" s="187" t="str">
        <f>IF(R626&gt;0,(VLOOKUP(N626,ISO!$B$4:$D$43,2,FALSE)),"")</f>
        <v/>
      </c>
      <c r="AH626" s="193" t="str">
        <f t="shared" si="164"/>
        <v/>
      </c>
      <c r="AI626" s="397" t="str">
        <f t="shared" si="165"/>
        <v/>
      </c>
      <c r="AJ626" s="257" t="str">
        <f t="shared" si="166"/>
        <v/>
      </c>
      <c r="AK626" s="257" t="str">
        <f t="shared" si="167"/>
        <v/>
      </c>
      <c r="AL626" s="193" t="str">
        <f t="shared" si="168"/>
        <v>CHECK DATES</v>
      </c>
      <c r="AM626" s="257" t="str">
        <f t="shared" si="169"/>
        <v/>
      </c>
      <c r="AN626" s="288">
        <f t="shared" si="170"/>
        <v>0</v>
      </c>
      <c r="AO626" s="286">
        <v>0</v>
      </c>
      <c r="AP626" s="257">
        <f t="shared" si="171"/>
        <v>0</v>
      </c>
      <c r="AQ626" s="257" t="str">
        <f t="shared" si="172"/>
        <v/>
      </c>
      <c r="AR626" s="257">
        <f t="shared" si="173"/>
        <v>0</v>
      </c>
    </row>
    <row r="627" spans="1:44" x14ac:dyDescent="0.3">
      <c r="A627" s="287">
        <v>614</v>
      </c>
      <c r="B627" s="150"/>
      <c r="C627" s="152"/>
      <c r="D627" s="159"/>
      <c r="E627" s="337"/>
      <c r="F627" s="343" t="str">
        <f>IF(E627="","",LOOKUP(E627,'Work Programme'!$A$8:$A$207,'Work Programme'!$B$8:$B$207))</f>
        <v/>
      </c>
      <c r="G627" s="159"/>
      <c r="H627" s="150"/>
      <c r="I627" s="150"/>
      <c r="J627" s="150"/>
      <c r="K627" s="150"/>
      <c r="L627" s="150"/>
      <c r="M627" s="150"/>
      <c r="N627" s="430"/>
      <c r="O627" s="431"/>
      <c r="P627" s="431"/>
      <c r="Q627" s="160"/>
      <c r="R627" s="160"/>
      <c r="S627" s="160"/>
      <c r="T627" s="255" t="str">
        <f t="shared" si="158"/>
        <v/>
      </c>
      <c r="U627" s="152"/>
      <c r="V627" s="154"/>
      <c r="W627" s="254" t="str">
        <f>IF(V627="","",VLOOKUP(V627,'Overview - Financial Statement'!$A$46:$B$60,2,FALSE))</f>
        <v/>
      </c>
      <c r="X627" s="255" t="str">
        <f t="shared" si="159"/>
        <v/>
      </c>
      <c r="Y627" s="153"/>
      <c r="Z627" s="238">
        <f t="shared" si="160"/>
        <v>0</v>
      </c>
      <c r="AA627" s="193" t="s">
        <v>44</v>
      </c>
      <c r="AB627" s="173"/>
      <c r="AC627" s="193" t="str">
        <f t="shared" si="161"/>
        <v/>
      </c>
      <c r="AD627" s="187" t="str">
        <f t="shared" si="162"/>
        <v/>
      </c>
      <c r="AE627" s="187" t="str">
        <f>IF(S627&gt;0,(VLOOKUP(N627,ISO!$B$4:$D$43,3,FALSE)),"")</f>
        <v/>
      </c>
      <c r="AF627" s="187" t="str">
        <f t="shared" si="163"/>
        <v/>
      </c>
      <c r="AG627" s="187" t="str">
        <f>IF(R627&gt;0,(VLOOKUP(N627,ISO!$B$4:$D$43,2,FALSE)),"")</f>
        <v/>
      </c>
      <c r="AH627" s="193" t="str">
        <f t="shared" si="164"/>
        <v/>
      </c>
      <c r="AI627" s="397" t="str">
        <f t="shared" si="165"/>
        <v/>
      </c>
      <c r="AJ627" s="257" t="str">
        <f t="shared" si="166"/>
        <v/>
      </c>
      <c r="AK627" s="257" t="str">
        <f t="shared" si="167"/>
        <v/>
      </c>
      <c r="AL627" s="193" t="str">
        <f t="shared" si="168"/>
        <v>CHECK DATES</v>
      </c>
      <c r="AM627" s="257" t="str">
        <f t="shared" si="169"/>
        <v/>
      </c>
      <c r="AN627" s="288">
        <f t="shared" si="170"/>
        <v>0</v>
      </c>
      <c r="AO627" s="286">
        <v>0</v>
      </c>
      <c r="AP627" s="257">
        <f t="shared" si="171"/>
        <v>0</v>
      </c>
      <c r="AQ627" s="257" t="str">
        <f t="shared" si="172"/>
        <v/>
      </c>
      <c r="AR627" s="257">
        <f t="shared" si="173"/>
        <v>0</v>
      </c>
    </row>
    <row r="628" spans="1:44" x14ac:dyDescent="0.3">
      <c r="A628" s="287">
        <v>615</v>
      </c>
      <c r="B628" s="150"/>
      <c r="C628" s="152"/>
      <c r="D628" s="159"/>
      <c r="E628" s="337"/>
      <c r="F628" s="343" t="str">
        <f>IF(E628="","",LOOKUP(E628,'Work Programme'!$A$8:$A$207,'Work Programme'!$B$8:$B$207))</f>
        <v/>
      </c>
      <c r="G628" s="159"/>
      <c r="H628" s="150"/>
      <c r="I628" s="150"/>
      <c r="J628" s="150"/>
      <c r="K628" s="150"/>
      <c r="L628" s="150"/>
      <c r="M628" s="150"/>
      <c r="N628" s="430"/>
      <c r="O628" s="431"/>
      <c r="P628" s="431"/>
      <c r="Q628" s="160"/>
      <c r="R628" s="160"/>
      <c r="S628" s="160"/>
      <c r="T628" s="255" t="str">
        <f t="shared" si="158"/>
        <v/>
      </c>
      <c r="U628" s="152"/>
      <c r="V628" s="154"/>
      <c r="W628" s="254" t="str">
        <f>IF(V628="","",VLOOKUP(V628,'Overview - Financial Statement'!$A$46:$B$60,2,FALSE))</f>
        <v/>
      </c>
      <c r="X628" s="255" t="str">
        <f t="shared" si="159"/>
        <v/>
      </c>
      <c r="Y628" s="153"/>
      <c r="Z628" s="238">
        <f t="shared" si="160"/>
        <v>0</v>
      </c>
      <c r="AA628" s="193" t="s">
        <v>44</v>
      </c>
      <c r="AB628" s="173"/>
      <c r="AC628" s="193" t="str">
        <f t="shared" si="161"/>
        <v/>
      </c>
      <c r="AD628" s="187" t="str">
        <f t="shared" si="162"/>
        <v/>
      </c>
      <c r="AE628" s="187" t="str">
        <f>IF(S628&gt;0,(VLOOKUP(N628,ISO!$B$4:$D$43,3,FALSE)),"")</f>
        <v/>
      </c>
      <c r="AF628" s="187" t="str">
        <f t="shared" si="163"/>
        <v/>
      </c>
      <c r="AG628" s="187" t="str">
        <f>IF(R628&gt;0,(VLOOKUP(N628,ISO!$B$4:$D$43,2,FALSE)),"")</f>
        <v/>
      </c>
      <c r="AH628" s="193" t="str">
        <f t="shared" si="164"/>
        <v/>
      </c>
      <c r="AI628" s="397" t="str">
        <f t="shared" si="165"/>
        <v/>
      </c>
      <c r="AJ628" s="257" t="str">
        <f t="shared" si="166"/>
        <v/>
      </c>
      <c r="AK628" s="257" t="str">
        <f t="shared" si="167"/>
        <v/>
      </c>
      <c r="AL628" s="193" t="str">
        <f t="shared" si="168"/>
        <v>CHECK DATES</v>
      </c>
      <c r="AM628" s="257" t="str">
        <f t="shared" si="169"/>
        <v/>
      </c>
      <c r="AN628" s="288">
        <f t="shared" si="170"/>
        <v>0</v>
      </c>
      <c r="AO628" s="286">
        <v>0</v>
      </c>
      <c r="AP628" s="257">
        <f t="shared" si="171"/>
        <v>0</v>
      </c>
      <c r="AQ628" s="257" t="str">
        <f t="shared" si="172"/>
        <v/>
      </c>
      <c r="AR628" s="257">
        <f t="shared" si="173"/>
        <v>0</v>
      </c>
    </row>
    <row r="629" spans="1:44" x14ac:dyDescent="0.3">
      <c r="A629" s="287">
        <v>616</v>
      </c>
      <c r="B629" s="150"/>
      <c r="C629" s="152"/>
      <c r="D629" s="159"/>
      <c r="E629" s="337"/>
      <c r="F629" s="343" t="str">
        <f>IF(E629="","",LOOKUP(E629,'Work Programme'!$A$8:$A$207,'Work Programme'!$B$8:$B$207))</f>
        <v/>
      </c>
      <c r="G629" s="159"/>
      <c r="H629" s="150"/>
      <c r="I629" s="150"/>
      <c r="J629" s="150"/>
      <c r="K629" s="150"/>
      <c r="L629" s="150"/>
      <c r="M629" s="150"/>
      <c r="N629" s="430"/>
      <c r="O629" s="431"/>
      <c r="P629" s="431"/>
      <c r="Q629" s="160"/>
      <c r="R629" s="160"/>
      <c r="S629" s="160"/>
      <c r="T629" s="255" t="str">
        <f t="shared" si="158"/>
        <v/>
      </c>
      <c r="U629" s="152"/>
      <c r="V629" s="154"/>
      <c r="W629" s="254" t="str">
        <f>IF(V629="","",VLOOKUP(V629,'Overview - Financial Statement'!$A$46:$B$60,2,FALSE))</f>
        <v/>
      </c>
      <c r="X629" s="255" t="str">
        <f t="shared" si="159"/>
        <v/>
      </c>
      <c r="Y629" s="153"/>
      <c r="Z629" s="238">
        <f t="shared" si="160"/>
        <v>0</v>
      </c>
      <c r="AA629" s="193" t="s">
        <v>44</v>
      </c>
      <c r="AB629" s="173"/>
      <c r="AC629" s="193" t="str">
        <f t="shared" si="161"/>
        <v/>
      </c>
      <c r="AD629" s="187" t="str">
        <f t="shared" si="162"/>
        <v/>
      </c>
      <c r="AE629" s="187" t="str">
        <f>IF(S629&gt;0,(VLOOKUP(N629,ISO!$B$4:$D$43,3,FALSE)),"")</f>
        <v/>
      </c>
      <c r="AF629" s="187" t="str">
        <f t="shared" si="163"/>
        <v/>
      </c>
      <c r="AG629" s="187" t="str">
        <f>IF(R629&gt;0,(VLOOKUP(N629,ISO!$B$4:$D$43,2,FALSE)),"")</f>
        <v/>
      </c>
      <c r="AH629" s="193" t="str">
        <f t="shared" si="164"/>
        <v/>
      </c>
      <c r="AI629" s="397" t="str">
        <f t="shared" si="165"/>
        <v/>
      </c>
      <c r="AJ629" s="257" t="str">
        <f t="shared" si="166"/>
        <v/>
      </c>
      <c r="AK629" s="257" t="str">
        <f t="shared" si="167"/>
        <v/>
      </c>
      <c r="AL629" s="193" t="str">
        <f t="shared" si="168"/>
        <v>CHECK DATES</v>
      </c>
      <c r="AM629" s="257" t="str">
        <f t="shared" si="169"/>
        <v/>
      </c>
      <c r="AN629" s="288">
        <f t="shared" si="170"/>
        <v>0</v>
      </c>
      <c r="AO629" s="286">
        <v>0</v>
      </c>
      <c r="AP629" s="257">
        <f t="shared" si="171"/>
        <v>0</v>
      </c>
      <c r="AQ629" s="257" t="str">
        <f t="shared" si="172"/>
        <v/>
      </c>
      <c r="AR629" s="257">
        <f t="shared" si="173"/>
        <v>0</v>
      </c>
    </row>
    <row r="630" spans="1:44" x14ac:dyDescent="0.3">
      <c r="A630" s="287">
        <v>617</v>
      </c>
      <c r="B630" s="150"/>
      <c r="C630" s="152"/>
      <c r="D630" s="159"/>
      <c r="E630" s="337"/>
      <c r="F630" s="343" t="str">
        <f>IF(E630="","",LOOKUP(E630,'Work Programme'!$A$8:$A$207,'Work Programme'!$B$8:$B$207))</f>
        <v/>
      </c>
      <c r="G630" s="159"/>
      <c r="H630" s="150"/>
      <c r="I630" s="150"/>
      <c r="J630" s="150"/>
      <c r="K630" s="150"/>
      <c r="L630" s="150"/>
      <c r="M630" s="150"/>
      <c r="N630" s="430"/>
      <c r="O630" s="431"/>
      <c r="P630" s="431"/>
      <c r="Q630" s="160"/>
      <c r="R630" s="160"/>
      <c r="S630" s="160"/>
      <c r="T630" s="255" t="str">
        <f t="shared" si="158"/>
        <v/>
      </c>
      <c r="U630" s="152"/>
      <c r="V630" s="154"/>
      <c r="W630" s="254" t="str">
        <f>IF(V630="","",VLOOKUP(V630,'Overview - Financial Statement'!$A$46:$B$60,2,FALSE))</f>
        <v/>
      </c>
      <c r="X630" s="255" t="str">
        <f t="shared" si="159"/>
        <v/>
      </c>
      <c r="Y630" s="153"/>
      <c r="Z630" s="238">
        <f t="shared" si="160"/>
        <v>0</v>
      </c>
      <c r="AA630" s="193" t="s">
        <v>44</v>
      </c>
      <c r="AB630" s="173"/>
      <c r="AC630" s="193" t="str">
        <f t="shared" si="161"/>
        <v/>
      </c>
      <c r="AD630" s="187" t="str">
        <f t="shared" si="162"/>
        <v/>
      </c>
      <c r="AE630" s="187" t="str">
        <f>IF(S630&gt;0,(VLOOKUP(N630,ISO!$B$4:$D$43,3,FALSE)),"")</f>
        <v/>
      </c>
      <c r="AF630" s="187" t="str">
        <f t="shared" si="163"/>
        <v/>
      </c>
      <c r="AG630" s="187" t="str">
        <f>IF(R630&gt;0,(VLOOKUP(N630,ISO!$B$4:$D$43,2,FALSE)),"")</f>
        <v/>
      </c>
      <c r="AH630" s="193" t="str">
        <f t="shared" si="164"/>
        <v/>
      </c>
      <c r="AI630" s="397" t="str">
        <f t="shared" si="165"/>
        <v/>
      </c>
      <c r="AJ630" s="257" t="str">
        <f t="shared" si="166"/>
        <v/>
      </c>
      <c r="AK630" s="257" t="str">
        <f t="shared" si="167"/>
        <v/>
      </c>
      <c r="AL630" s="193" t="str">
        <f t="shared" si="168"/>
        <v>CHECK DATES</v>
      </c>
      <c r="AM630" s="257" t="str">
        <f t="shared" si="169"/>
        <v/>
      </c>
      <c r="AN630" s="288">
        <f t="shared" si="170"/>
        <v>0</v>
      </c>
      <c r="AO630" s="286">
        <v>0</v>
      </c>
      <c r="AP630" s="257">
        <f t="shared" si="171"/>
        <v>0</v>
      </c>
      <c r="AQ630" s="257" t="str">
        <f t="shared" si="172"/>
        <v/>
      </c>
      <c r="AR630" s="257">
        <f t="shared" si="173"/>
        <v>0</v>
      </c>
    </row>
    <row r="631" spans="1:44" x14ac:dyDescent="0.3">
      <c r="A631" s="287">
        <v>618</v>
      </c>
      <c r="B631" s="150"/>
      <c r="C631" s="152"/>
      <c r="D631" s="159"/>
      <c r="E631" s="337"/>
      <c r="F631" s="343" t="str">
        <f>IF(E631="","",LOOKUP(E631,'Work Programme'!$A$8:$A$207,'Work Programme'!$B$8:$B$207))</f>
        <v/>
      </c>
      <c r="G631" s="159"/>
      <c r="H631" s="150"/>
      <c r="I631" s="150"/>
      <c r="J631" s="150"/>
      <c r="K631" s="150"/>
      <c r="L631" s="150"/>
      <c r="M631" s="150"/>
      <c r="N631" s="430"/>
      <c r="O631" s="431"/>
      <c r="P631" s="431"/>
      <c r="Q631" s="160"/>
      <c r="R631" s="160"/>
      <c r="S631" s="160"/>
      <c r="T631" s="255" t="str">
        <f t="shared" si="158"/>
        <v/>
      </c>
      <c r="U631" s="152"/>
      <c r="V631" s="154"/>
      <c r="W631" s="254" t="str">
        <f>IF(V631="","",VLOOKUP(V631,'Overview - Financial Statement'!$A$46:$B$60,2,FALSE))</f>
        <v/>
      </c>
      <c r="X631" s="255" t="str">
        <f t="shared" si="159"/>
        <v/>
      </c>
      <c r="Y631" s="153"/>
      <c r="Z631" s="238">
        <f t="shared" si="160"/>
        <v>0</v>
      </c>
      <c r="AA631" s="193" t="s">
        <v>44</v>
      </c>
      <c r="AB631" s="173"/>
      <c r="AC631" s="193" t="str">
        <f t="shared" si="161"/>
        <v/>
      </c>
      <c r="AD631" s="187" t="str">
        <f t="shared" si="162"/>
        <v/>
      </c>
      <c r="AE631" s="187" t="str">
        <f>IF(S631&gt;0,(VLOOKUP(N631,ISO!$B$4:$D$43,3,FALSE)),"")</f>
        <v/>
      </c>
      <c r="AF631" s="187" t="str">
        <f t="shared" si="163"/>
        <v/>
      </c>
      <c r="AG631" s="187" t="str">
        <f>IF(R631&gt;0,(VLOOKUP(N631,ISO!$B$4:$D$43,2,FALSE)),"")</f>
        <v/>
      </c>
      <c r="AH631" s="193" t="str">
        <f t="shared" si="164"/>
        <v/>
      </c>
      <c r="AI631" s="397" t="str">
        <f t="shared" si="165"/>
        <v/>
      </c>
      <c r="AJ631" s="257" t="str">
        <f t="shared" si="166"/>
        <v/>
      </c>
      <c r="AK631" s="257" t="str">
        <f t="shared" si="167"/>
        <v/>
      </c>
      <c r="AL631" s="193" t="str">
        <f t="shared" si="168"/>
        <v>CHECK DATES</v>
      </c>
      <c r="AM631" s="257" t="str">
        <f t="shared" si="169"/>
        <v/>
      </c>
      <c r="AN631" s="288">
        <f t="shared" si="170"/>
        <v>0</v>
      </c>
      <c r="AO631" s="286">
        <v>0</v>
      </c>
      <c r="AP631" s="257">
        <f t="shared" si="171"/>
        <v>0</v>
      </c>
      <c r="AQ631" s="257" t="str">
        <f t="shared" si="172"/>
        <v/>
      </c>
      <c r="AR631" s="257">
        <f t="shared" si="173"/>
        <v>0</v>
      </c>
    </row>
    <row r="632" spans="1:44" x14ac:dyDescent="0.3">
      <c r="A632" s="287">
        <v>619</v>
      </c>
      <c r="B632" s="150"/>
      <c r="C632" s="152"/>
      <c r="D632" s="159"/>
      <c r="E632" s="337"/>
      <c r="F632" s="343" t="str">
        <f>IF(E632="","",LOOKUP(E632,'Work Programme'!$A$8:$A$207,'Work Programme'!$B$8:$B$207))</f>
        <v/>
      </c>
      <c r="G632" s="159"/>
      <c r="H632" s="150"/>
      <c r="I632" s="150"/>
      <c r="J632" s="150"/>
      <c r="K632" s="150"/>
      <c r="L632" s="150"/>
      <c r="M632" s="150"/>
      <c r="N632" s="430"/>
      <c r="O632" s="431"/>
      <c r="P632" s="431"/>
      <c r="Q632" s="160"/>
      <c r="R632" s="160"/>
      <c r="S632" s="160"/>
      <c r="T632" s="255" t="str">
        <f t="shared" si="158"/>
        <v/>
      </c>
      <c r="U632" s="152"/>
      <c r="V632" s="154"/>
      <c r="W632" s="254" t="str">
        <f>IF(V632="","",VLOOKUP(V632,'Overview - Financial Statement'!$A$46:$B$60,2,FALSE))</f>
        <v/>
      </c>
      <c r="X632" s="255" t="str">
        <f t="shared" si="159"/>
        <v/>
      </c>
      <c r="Y632" s="153"/>
      <c r="Z632" s="238">
        <f t="shared" si="160"/>
        <v>0</v>
      </c>
      <c r="AA632" s="193" t="s">
        <v>44</v>
      </c>
      <c r="AB632" s="173"/>
      <c r="AC632" s="193" t="str">
        <f t="shared" si="161"/>
        <v/>
      </c>
      <c r="AD632" s="187" t="str">
        <f t="shared" si="162"/>
        <v/>
      </c>
      <c r="AE632" s="187" t="str">
        <f>IF(S632&gt;0,(VLOOKUP(N632,ISO!$B$4:$D$43,3,FALSE)),"")</f>
        <v/>
      </c>
      <c r="AF632" s="187" t="str">
        <f t="shared" si="163"/>
        <v/>
      </c>
      <c r="AG632" s="187" t="str">
        <f>IF(R632&gt;0,(VLOOKUP(N632,ISO!$B$4:$D$43,2,FALSE)),"")</f>
        <v/>
      </c>
      <c r="AH632" s="193" t="str">
        <f t="shared" si="164"/>
        <v/>
      </c>
      <c r="AI632" s="397" t="str">
        <f t="shared" si="165"/>
        <v/>
      </c>
      <c r="AJ632" s="257" t="str">
        <f t="shared" si="166"/>
        <v/>
      </c>
      <c r="AK632" s="257" t="str">
        <f t="shared" si="167"/>
        <v/>
      </c>
      <c r="AL632" s="193" t="str">
        <f t="shared" si="168"/>
        <v>CHECK DATES</v>
      </c>
      <c r="AM632" s="257" t="str">
        <f t="shared" si="169"/>
        <v/>
      </c>
      <c r="AN632" s="288">
        <f t="shared" si="170"/>
        <v>0</v>
      </c>
      <c r="AO632" s="286">
        <v>0</v>
      </c>
      <c r="AP632" s="257">
        <f t="shared" si="171"/>
        <v>0</v>
      </c>
      <c r="AQ632" s="257" t="str">
        <f t="shared" si="172"/>
        <v/>
      </c>
      <c r="AR632" s="257">
        <f t="shared" si="173"/>
        <v>0</v>
      </c>
    </row>
    <row r="633" spans="1:44" x14ac:dyDescent="0.3">
      <c r="A633" s="287">
        <v>620</v>
      </c>
      <c r="B633" s="150"/>
      <c r="C633" s="152"/>
      <c r="D633" s="159"/>
      <c r="E633" s="337"/>
      <c r="F633" s="343" t="str">
        <f>IF(E633="","",LOOKUP(E633,'Work Programme'!$A$8:$A$207,'Work Programme'!$B$8:$B$207))</f>
        <v/>
      </c>
      <c r="G633" s="159"/>
      <c r="H633" s="150"/>
      <c r="I633" s="150"/>
      <c r="J633" s="150"/>
      <c r="K633" s="150"/>
      <c r="L633" s="150"/>
      <c r="M633" s="150"/>
      <c r="N633" s="430"/>
      <c r="O633" s="431"/>
      <c r="P633" s="431"/>
      <c r="Q633" s="160"/>
      <c r="R633" s="160"/>
      <c r="S633" s="160"/>
      <c r="T633" s="255" t="str">
        <f t="shared" si="158"/>
        <v/>
      </c>
      <c r="U633" s="152"/>
      <c r="V633" s="154"/>
      <c r="W633" s="254" t="str">
        <f>IF(V633="","",VLOOKUP(V633,'Overview - Financial Statement'!$A$46:$B$60,2,FALSE))</f>
        <v/>
      </c>
      <c r="X633" s="255" t="str">
        <f t="shared" si="159"/>
        <v/>
      </c>
      <c r="Y633" s="153"/>
      <c r="Z633" s="238">
        <f t="shared" si="160"/>
        <v>0</v>
      </c>
      <c r="AA633" s="193" t="s">
        <v>44</v>
      </c>
      <c r="AB633" s="173"/>
      <c r="AC633" s="193" t="str">
        <f t="shared" si="161"/>
        <v/>
      </c>
      <c r="AD633" s="187" t="str">
        <f t="shared" si="162"/>
        <v/>
      </c>
      <c r="AE633" s="187" t="str">
        <f>IF(S633&gt;0,(VLOOKUP(N633,ISO!$B$4:$D$43,3,FALSE)),"")</f>
        <v/>
      </c>
      <c r="AF633" s="187" t="str">
        <f t="shared" si="163"/>
        <v/>
      </c>
      <c r="AG633" s="187" t="str">
        <f>IF(R633&gt;0,(VLOOKUP(N633,ISO!$B$4:$D$43,2,FALSE)),"")</f>
        <v/>
      </c>
      <c r="AH633" s="193" t="str">
        <f t="shared" si="164"/>
        <v/>
      </c>
      <c r="AI633" s="397" t="str">
        <f t="shared" si="165"/>
        <v/>
      </c>
      <c r="AJ633" s="257" t="str">
        <f t="shared" si="166"/>
        <v/>
      </c>
      <c r="AK633" s="257" t="str">
        <f t="shared" si="167"/>
        <v/>
      </c>
      <c r="AL633" s="193" t="str">
        <f t="shared" si="168"/>
        <v>CHECK DATES</v>
      </c>
      <c r="AM633" s="257" t="str">
        <f t="shared" si="169"/>
        <v/>
      </c>
      <c r="AN633" s="288">
        <f t="shared" si="170"/>
        <v>0</v>
      </c>
      <c r="AO633" s="286">
        <v>0</v>
      </c>
      <c r="AP633" s="257">
        <f t="shared" si="171"/>
        <v>0</v>
      </c>
      <c r="AQ633" s="257" t="str">
        <f t="shared" si="172"/>
        <v/>
      </c>
      <c r="AR633" s="257">
        <f t="shared" si="173"/>
        <v>0</v>
      </c>
    </row>
    <row r="634" spans="1:44" x14ac:dyDescent="0.3">
      <c r="A634" s="287">
        <v>621</v>
      </c>
      <c r="B634" s="150"/>
      <c r="C634" s="152"/>
      <c r="D634" s="159"/>
      <c r="E634" s="337"/>
      <c r="F634" s="343" t="str">
        <f>IF(E634="","",LOOKUP(E634,'Work Programme'!$A$8:$A$207,'Work Programme'!$B$8:$B$207))</f>
        <v/>
      </c>
      <c r="G634" s="159"/>
      <c r="H634" s="150"/>
      <c r="I634" s="150"/>
      <c r="J634" s="150"/>
      <c r="K634" s="150"/>
      <c r="L634" s="150"/>
      <c r="M634" s="150"/>
      <c r="N634" s="430"/>
      <c r="O634" s="431"/>
      <c r="P634" s="431"/>
      <c r="Q634" s="160"/>
      <c r="R634" s="160"/>
      <c r="S634" s="160"/>
      <c r="T634" s="255" t="str">
        <f t="shared" si="158"/>
        <v/>
      </c>
      <c r="U634" s="152"/>
      <c r="V634" s="154"/>
      <c r="W634" s="254" t="str">
        <f>IF(V634="","",VLOOKUP(V634,'Overview - Financial Statement'!$A$46:$B$60,2,FALSE))</f>
        <v/>
      </c>
      <c r="X634" s="255" t="str">
        <f t="shared" si="159"/>
        <v/>
      </c>
      <c r="Y634" s="153"/>
      <c r="Z634" s="238">
        <f t="shared" si="160"/>
        <v>0</v>
      </c>
      <c r="AA634" s="193" t="s">
        <v>44</v>
      </c>
      <c r="AB634" s="173"/>
      <c r="AC634" s="193" t="str">
        <f t="shared" si="161"/>
        <v/>
      </c>
      <c r="AD634" s="187" t="str">
        <f t="shared" si="162"/>
        <v/>
      </c>
      <c r="AE634" s="187" t="str">
        <f>IF(S634&gt;0,(VLOOKUP(N634,ISO!$B$4:$D$43,3,FALSE)),"")</f>
        <v/>
      </c>
      <c r="AF634" s="187" t="str">
        <f t="shared" si="163"/>
        <v/>
      </c>
      <c r="AG634" s="187" t="str">
        <f>IF(R634&gt;0,(VLOOKUP(N634,ISO!$B$4:$D$43,2,FALSE)),"")</f>
        <v/>
      </c>
      <c r="AH634" s="193" t="str">
        <f t="shared" si="164"/>
        <v/>
      </c>
      <c r="AI634" s="397" t="str">
        <f t="shared" si="165"/>
        <v/>
      </c>
      <c r="AJ634" s="257" t="str">
        <f t="shared" si="166"/>
        <v/>
      </c>
      <c r="AK634" s="257" t="str">
        <f t="shared" si="167"/>
        <v/>
      </c>
      <c r="AL634" s="193" t="str">
        <f t="shared" si="168"/>
        <v>CHECK DATES</v>
      </c>
      <c r="AM634" s="257" t="str">
        <f t="shared" si="169"/>
        <v/>
      </c>
      <c r="AN634" s="288">
        <f t="shared" si="170"/>
        <v>0</v>
      </c>
      <c r="AO634" s="286">
        <v>0</v>
      </c>
      <c r="AP634" s="257">
        <f t="shared" si="171"/>
        <v>0</v>
      </c>
      <c r="AQ634" s="257" t="str">
        <f t="shared" si="172"/>
        <v/>
      </c>
      <c r="AR634" s="257">
        <f t="shared" si="173"/>
        <v>0</v>
      </c>
    </row>
    <row r="635" spans="1:44" x14ac:dyDescent="0.3">
      <c r="A635" s="287">
        <v>622</v>
      </c>
      <c r="B635" s="150"/>
      <c r="C635" s="152"/>
      <c r="D635" s="159"/>
      <c r="E635" s="337"/>
      <c r="F635" s="343" t="str">
        <f>IF(E635="","",LOOKUP(E635,'Work Programme'!$A$8:$A$207,'Work Programme'!$B$8:$B$207))</f>
        <v/>
      </c>
      <c r="G635" s="159"/>
      <c r="H635" s="150"/>
      <c r="I635" s="150"/>
      <c r="J635" s="150"/>
      <c r="K635" s="150"/>
      <c r="L635" s="150"/>
      <c r="M635" s="150"/>
      <c r="N635" s="430"/>
      <c r="O635" s="431"/>
      <c r="P635" s="431"/>
      <c r="Q635" s="160"/>
      <c r="R635" s="160"/>
      <c r="S635" s="160"/>
      <c r="T635" s="255" t="str">
        <f t="shared" si="158"/>
        <v/>
      </c>
      <c r="U635" s="152"/>
      <c r="V635" s="154"/>
      <c r="W635" s="254" t="str">
        <f>IF(V635="","",VLOOKUP(V635,'Overview - Financial Statement'!$A$46:$B$60,2,FALSE))</f>
        <v/>
      </c>
      <c r="X635" s="255" t="str">
        <f t="shared" si="159"/>
        <v/>
      </c>
      <c r="Y635" s="153"/>
      <c r="Z635" s="238">
        <f t="shared" si="160"/>
        <v>0</v>
      </c>
      <c r="AA635" s="193" t="s">
        <v>44</v>
      </c>
      <c r="AB635" s="173"/>
      <c r="AC635" s="193" t="str">
        <f t="shared" si="161"/>
        <v/>
      </c>
      <c r="AD635" s="187" t="str">
        <f t="shared" si="162"/>
        <v/>
      </c>
      <c r="AE635" s="187" t="str">
        <f>IF(S635&gt;0,(VLOOKUP(N635,ISO!$B$4:$D$43,3,FALSE)),"")</f>
        <v/>
      </c>
      <c r="AF635" s="187" t="str">
        <f t="shared" si="163"/>
        <v/>
      </c>
      <c r="AG635" s="187" t="str">
        <f>IF(R635&gt;0,(VLOOKUP(N635,ISO!$B$4:$D$43,2,FALSE)),"")</f>
        <v/>
      </c>
      <c r="AH635" s="193" t="str">
        <f t="shared" si="164"/>
        <v/>
      </c>
      <c r="AI635" s="397" t="str">
        <f t="shared" si="165"/>
        <v/>
      </c>
      <c r="AJ635" s="257" t="str">
        <f t="shared" si="166"/>
        <v/>
      </c>
      <c r="AK635" s="257" t="str">
        <f t="shared" si="167"/>
        <v/>
      </c>
      <c r="AL635" s="193" t="str">
        <f t="shared" si="168"/>
        <v>CHECK DATES</v>
      </c>
      <c r="AM635" s="257" t="str">
        <f t="shared" si="169"/>
        <v/>
      </c>
      <c r="AN635" s="288">
        <f t="shared" si="170"/>
        <v>0</v>
      </c>
      <c r="AO635" s="286">
        <v>0</v>
      </c>
      <c r="AP635" s="257">
        <f t="shared" si="171"/>
        <v>0</v>
      </c>
      <c r="AQ635" s="257" t="str">
        <f t="shared" si="172"/>
        <v/>
      </c>
      <c r="AR635" s="257">
        <f t="shared" si="173"/>
        <v>0</v>
      </c>
    </row>
    <row r="636" spans="1:44" x14ac:dyDescent="0.3">
      <c r="A636" s="287">
        <v>623</v>
      </c>
      <c r="B636" s="150"/>
      <c r="C636" s="152"/>
      <c r="D636" s="159"/>
      <c r="E636" s="337"/>
      <c r="F636" s="343" t="str">
        <f>IF(E636="","",LOOKUP(E636,'Work Programme'!$A$8:$A$207,'Work Programme'!$B$8:$B$207))</f>
        <v/>
      </c>
      <c r="G636" s="159"/>
      <c r="H636" s="150"/>
      <c r="I636" s="150"/>
      <c r="J636" s="150"/>
      <c r="K636" s="150"/>
      <c r="L636" s="150"/>
      <c r="M636" s="150"/>
      <c r="N636" s="430"/>
      <c r="O636" s="431"/>
      <c r="P636" s="431"/>
      <c r="Q636" s="160"/>
      <c r="R636" s="160"/>
      <c r="S636" s="160"/>
      <c r="T636" s="255" t="str">
        <f t="shared" si="158"/>
        <v/>
      </c>
      <c r="U636" s="152"/>
      <c r="V636" s="154"/>
      <c r="W636" s="254" t="str">
        <f>IF(V636="","",VLOOKUP(V636,'Overview - Financial Statement'!$A$46:$B$60,2,FALSE))</f>
        <v/>
      </c>
      <c r="X636" s="255" t="str">
        <f t="shared" si="159"/>
        <v/>
      </c>
      <c r="Y636" s="153"/>
      <c r="Z636" s="238">
        <f t="shared" si="160"/>
        <v>0</v>
      </c>
      <c r="AA636" s="193" t="s">
        <v>44</v>
      </c>
      <c r="AB636" s="173"/>
      <c r="AC636" s="193" t="str">
        <f t="shared" si="161"/>
        <v/>
      </c>
      <c r="AD636" s="187" t="str">
        <f t="shared" si="162"/>
        <v/>
      </c>
      <c r="AE636" s="187" t="str">
        <f>IF(S636&gt;0,(VLOOKUP(N636,ISO!$B$4:$D$43,3,FALSE)),"")</f>
        <v/>
      </c>
      <c r="AF636" s="187" t="str">
        <f t="shared" si="163"/>
        <v/>
      </c>
      <c r="AG636" s="187" t="str">
        <f>IF(R636&gt;0,(VLOOKUP(N636,ISO!$B$4:$D$43,2,FALSE)),"")</f>
        <v/>
      </c>
      <c r="AH636" s="193" t="str">
        <f t="shared" si="164"/>
        <v/>
      </c>
      <c r="AI636" s="397" t="str">
        <f t="shared" si="165"/>
        <v/>
      </c>
      <c r="AJ636" s="257" t="str">
        <f t="shared" si="166"/>
        <v/>
      </c>
      <c r="AK636" s="257" t="str">
        <f t="shared" si="167"/>
        <v/>
      </c>
      <c r="AL636" s="193" t="str">
        <f t="shared" si="168"/>
        <v>CHECK DATES</v>
      </c>
      <c r="AM636" s="257" t="str">
        <f t="shared" si="169"/>
        <v/>
      </c>
      <c r="AN636" s="288">
        <f t="shared" si="170"/>
        <v>0</v>
      </c>
      <c r="AO636" s="286">
        <v>0</v>
      </c>
      <c r="AP636" s="257">
        <f t="shared" si="171"/>
        <v>0</v>
      </c>
      <c r="AQ636" s="257" t="str">
        <f t="shared" si="172"/>
        <v/>
      </c>
      <c r="AR636" s="257">
        <f t="shared" si="173"/>
        <v>0</v>
      </c>
    </row>
    <row r="637" spans="1:44" x14ac:dyDescent="0.3">
      <c r="A637" s="287">
        <v>624</v>
      </c>
      <c r="B637" s="150"/>
      <c r="C637" s="152"/>
      <c r="D637" s="159"/>
      <c r="E637" s="337"/>
      <c r="F637" s="343" t="str">
        <f>IF(E637="","",LOOKUP(E637,'Work Programme'!$A$8:$A$207,'Work Programme'!$B$8:$B$207))</f>
        <v/>
      </c>
      <c r="G637" s="159"/>
      <c r="H637" s="150"/>
      <c r="I637" s="150"/>
      <c r="J637" s="150"/>
      <c r="K637" s="150"/>
      <c r="L637" s="150"/>
      <c r="M637" s="150"/>
      <c r="N637" s="430"/>
      <c r="O637" s="431"/>
      <c r="P637" s="431"/>
      <c r="Q637" s="160"/>
      <c r="R637" s="160"/>
      <c r="S637" s="160"/>
      <c r="T637" s="255" t="str">
        <f t="shared" si="158"/>
        <v/>
      </c>
      <c r="U637" s="152"/>
      <c r="V637" s="154"/>
      <c r="W637" s="254" t="str">
        <f>IF(V637="","",VLOOKUP(V637,'Overview - Financial Statement'!$A$46:$B$60,2,FALSE))</f>
        <v/>
      </c>
      <c r="X637" s="255" t="str">
        <f t="shared" si="159"/>
        <v/>
      </c>
      <c r="Y637" s="153"/>
      <c r="Z637" s="238">
        <f t="shared" si="160"/>
        <v>0</v>
      </c>
      <c r="AA637" s="193" t="s">
        <v>44</v>
      </c>
      <c r="AB637" s="173"/>
      <c r="AC637" s="193" t="str">
        <f t="shared" si="161"/>
        <v/>
      </c>
      <c r="AD637" s="187" t="str">
        <f t="shared" si="162"/>
        <v/>
      </c>
      <c r="AE637" s="187" t="str">
        <f>IF(S637&gt;0,(VLOOKUP(N637,ISO!$B$4:$D$43,3,FALSE)),"")</f>
        <v/>
      </c>
      <c r="AF637" s="187" t="str">
        <f t="shared" si="163"/>
        <v/>
      </c>
      <c r="AG637" s="187" t="str">
        <f>IF(R637&gt;0,(VLOOKUP(N637,ISO!$B$4:$D$43,2,FALSE)),"")</f>
        <v/>
      </c>
      <c r="AH637" s="193" t="str">
        <f t="shared" si="164"/>
        <v/>
      </c>
      <c r="AI637" s="397" t="str">
        <f t="shared" si="165"/>
        <v/>
      </c>
      <c r="AJ637" s="257" t="str">
        <f t="shared" si="166"/>
        <v/>
      </c>
      <c r="AK637" s="257" t="str">
        <f t="shared" si="167"/>
        <v/>
      </c>
      <c r="AL637" s="193" t="str">
        <f t="shared" si="168"/>
        <v>CHECK DATES</v>
      </c>
      <c r="AM637" s="257" t="str">
        <f t="shared" si="169"/>
        <v/>
      </c>
      <c r="AN637" s="288">
        <f t="shared" si="170"/>
        <v>0</v>
      </c>
      <c r="AO637" s="286">
        <v>0</v>
      </c>
      <c r="AP637" s="257">
        <f t="shared" si="171"/>
        <v>0</v>
      </c>
      <c r="AQ637" s="257" t="str">
        <f t="shared" si="172"/>
        <v/>
      </c>
      <c r="AR637" s="257">
        <f t="shared" si="173"/>
        <v>0</v>
      </c>
    </row>
    <row r="638" spans="1:44" x14ac:dyDescent="0.3">
      <c r="A638" s="287">
        <v>625</v>
      </c>
      <c r="B638" s="150"/>
      <c r="C638" s="152"/>
      <c r="D638" s="159"/>
      <c r="E638" s="337"/>
      <c r="F638" s="343" t="str">
        <f>IF(E638="","",LOOKUP(E638,'Work Programme'!$A$8:$A$207,'Work Programme'!$B$8:$B$207))</f>
        <v/>
      </c>
      <c r="G638" s="159"/>
      <c r="H638" s="150"/>
      <c r="I638" s="150"/>
      <c r="J638" s="150"/>
      <c r="K638" s="150"/>
      <c r="L638" s="150"/>
      <c r="M638" s="150"/>
      <c r="N638" s="430"/>
      <c r="O638" s="431"/>
      <c r="P638" s="431"/>
      <c r="Q638" s="160"/>
      <c r="R638" s="160"/>
      <c r="S638" s="160"/>
      <c r="T638" s="255" t="str">
        <f t="shared" si="158"/>
        <v/>
      </c>
      <c r="U638" s="152"/>
      <c r="V638" s="154"/>
      <c r="W638" s="254" t="str">
        <f>IF(V638="","",VLOOKUP(V638,'Overview - Financial Statement'!$A$46:$B$60,2,FALSE))</f>
        <v/>
      </c>
      <c r="X638" s="255" t="str">
        <f t="shared" si="159"/>
        <v/>
      </c>
      <c r="Y638" s="153"/>
      <c r="Z638" s="238">
        <f t="shared" si="160"/>
        <v>0</v>
      </c>
      <c r="AA638" s="193" t="s">
        <v>44</v>
      </c>
      <c r="AB638" s="173"/>
      <c r="AC638" s="193" t="str">
        <f t="shared" si="161"/>
        <v/>
      </c>
      <c r="AD638" s="187" t="str">
        <f t="shared" si="162"/>
        <v/>
      </c>
      <c r="AE638" s="187" t="str">
        <f>IF(S638&gt;0,(VLOOKUP(N638,ISO!$B$4:$D$43,3,FALSE)),"")</f>
        <v/>
      </c>
      <c r="AF638" s="187" t="str">
        <f t="shared" si="163"/>
        <v/>
      </c>
      <c r="AG638" s="187" t="str">
        <f>IF(R638&gt;0,(VLOOKUP(N638,ISO!$B$4:$D$43,2,FALSE)),"")</f>
        <v/>
      </c>
      <c r="AH638" s="193" t="str">
        <f t="shared" si="164"/>
        <v/>
      </c>
      <c r="AI638" s="397" t="str">
        <f t="shared" si="165"/>
        <v/>
      </c>
      <c r="AJ638" s="257" t="str">
        <f t="shared" si="166"/>
        <v/>
      </c>
      <c r="AK638" s="257" t="str">
        <f t="shared" si="167"/>
        <v/>
      </c>
      <c r="AL638" s="193" t="str">
        <f t="shared" si="168"/>
        <v>CHECK DATES</v>
      </c>
      <c r="AM638" s="257" t="str">
        <f t="shared" si="169"/>
        <v/>
      </c>
      <c r="AN638" s="288">
        <f t="shared" si="170"/>
        <v>0</v>
      </c>
      <c r="AO638" s="286">
        <v>0</v>
      </c>
      <c r="AP638" s="257">
        <f t="shared" si="171"/>
        <v>0</v>
      </c>
      <c r="AQ638" s="257" t="str">
        <f t="shared" si="172"/>
        <v/>
      </c>
      <c r="AR638" s="257">
        <f t="shared" si="173"/>
        <v>0</v>
      </c>
    </row>
    <row r="639" spans="1:44" x14ac:dyDescent="0.3">
      <c r="A639" s="287">
        <v>626</v>
      </c>
      <c r="B639" s="150"/>
      <c r="C639" s="152"/>
      <c r="D639" s="159"/>
      <c r="E639" s="337"/>
      <c r="F639" s="343" t="str">
        <f>IF(E639="","",LOOKUP(E639,'Work Programme'!$A$8:$A$207,'Work Programme'!$B$8:$B$207))</f>
        <v/>
      </c>
      <c r="G639" s="159"/>
      <c r="H639" s="150"/>
      <c r="I639" s="150"/>
      <c r="J639" s="150"/>
      <c r="K639" s="150"/>
      <c r="L639" s="150"/>
      <c r="M639" s="150"/>
      <c r="N639" s="430"/>
      <c r="O639" s="431"/>
      <c r="P639" s="431"/>
      <c r="Q639" s="160"/>
      <c r="R639" s="160"/>
      <c r="S639" s="160"/>
      <c r="T639" s="255" t="str">
        <f t="shared" si="158"/>
        <v/>
      </c>
      <c r="U639" s="152"/>
      <c r="V639" s="154"/>
      <c r="W639" s="254" t="str">
        <f>IF(V639="","",VLOOKUP(V639,'Overview - Financial Statement'!$A$46:$B$60,2,FALSE))</f>
        <v/>
      </c>
      <c r="X639" s="255" t="str">
        <f t="shared" si="159"/>
        <v/>
      </c>
      <c r="Y639" s="153"/>
      <c r="Z639" s="238">
        <f t="shared" si="160"/>
        <v>0</v>
      </c>
      <c r="AA639" s="193" t="s">
        <v>44</v>
      </c>
      <c r="AB639" s="173"/>
      <c r="AC639" s="193" t="str">
        <f t="shared" si="161"/>
        <v/>
      </c>
      <c r="AD639" s="187" t="str">
        <f t="shared" si="162"/>
        <v/>
      </c>
      <c r="AE639" s="187" t="str">
        <f>IF(S639&gt;0,(VLOOKUP(N639,ISO!$B$4:$D$43,3,FALSE)),"")</f>
        <v/>
      </c>
      <c r="AF639" s="187" t="str">
        <f t="shared" si="163"/>
        <v/>
      </c>
      <c r="AG639" s="187" t="str">
        <f>IF(R639&gt;0,(VLOOKUP(N639,ISO!$B$4:$D$43,2,FALSE)),"")</f>
        <v/>
      </c>
      <c r="AH639" s="193" t="str">
        <f t="shared" si="164"/>
        <v/>
      </c>
      <c r="AI639" s="397" t="str">
        <f t="shared" si="165"/>
        <v/>
      </c>
      <c r="AJ639" s="257" t="str">
        <f t="shared" si="166"/>
        <v/>
      </c>
      <c r="AK639" s="257" t="str">
        <f t="shared" si="167"/>
        <v/>
      </c>
      <c r="AL639" s="193" t="str">
        <f t="shared" si="168"/>
        <v>CHECK DATES</v>
      </c>
      <c r="AM639" s="257" t="str">
        <f t="shared" si="169"/>
        <v/>
      </c>
      <c r="AN639" s="288">
        <f t="shared" si="170"/>
        <v>0</v>
      </c>
      <c r="AO639" s="286">
        <v>0</v>
      </c>
      <c r="AP639" s="257">
        <f t="shared" si="171"/>
        <v>0</v>
      </c>
      <c r="AQ639" s="257" t="str">
        <f t="shared" si="172"/>
        <v/>
      </c>
      <c r="AR639" s="257">
        <f t="shared" si="173"/>
        <v>0</v>
      </c>
    </row>
    <row r="640" spans="1:44" x14ac:dyDescent="0.3">
      <c r="A640" s="287">
        <v>627</v>
      </c>
      <c r="B640" s="150"/>
      <c r="C640" s="152"/>
      <c r="D640" s="159"/>
      <c r="E640" s="337"/>
      <c r="F640" s="343" t="str">
        <f>IF(E640="","",LOOKUP(E640,'Work Programme'!$A$8:$A$207,'Work Programme'!$B$8:$B$207))</f>
        <v/>
      </c>
      <c r="G640" s="159"/>
      <c r="H640" s="150"/>
      <c r="I640" s="150"/>
      <c r="J640" s="150"/>
      <c r="K640" s="150"/>
      <c r="L640" s="150"/>
      <c r="M640" s="150"/>
      <c r="N640" s="430"/>
      <c r="O640" s="431"/>
      <c r="P640" s="431"/>
      <c r="Q640" s="160"/>
      <c r="R640" s="160"/>
      <c r="S640" s="160"/>
      <c r="T640" s="255" t="str">
        <f t="shared" si="158"/>
        <v/>
      </c>
      <c r="U640" s="152"/>
      <c r="V640" s="154"/>
      <c r="W640" s="254" t="str">
        <f>IF(V640="","",VLOOKUP(V640,'Overview - Financial Statement'!$A$46:$B$60,2,FALSE))</f>
        <v/>
      </c>
      <c r="X640" s="255" t="str">
        <f t="shared" si="159"/>
        <v/>
      </c>
      <c r="Y640" s="153"/>
      <c r="Z640" s="238">
        <f t="shared" si="160"/>
        <v>0</v>
      </c>
      <c r="AA640" s="193" t="s">
        <v>44</v>
      </c>
      <c r="AB640" s="173"/>
      <c r="AC640" s="193" t="str">
        <f t="shared" si="161"/>
        <v/>
      </c>
      <c r="AD640" s="187" t="str">
        <f t="shared" si="162"/>
        <v/>
      </c>
      <c r="AE640" s="187" t="str">
        <f>IF(S640&gt;0,(VLOOKUP(N640,ISO!$B$4:$D$43,3,FALSE)),"")</f>
        <v/>
      </c>
      <c r="AF640" s="187" t="str">
        <f t="shared" si="163"/>
        <v/>
      </c>
      <c r="AG640" s="187" t="str">
        <f>IF(R640&gt;0,(VLOOKUP(N640,ISO!$B$4:$D$43,2,FALSE)),"")</f>
        <v/>
      </c>
      <c r="AH640" s="193" t="str">
        <f t="shared" si="164"/>
        <v/>
      </c>
      <c r="AI640" s="397" t="str">
        <f t="shared" si="165"/>
        <v/>
      </c>
      <c r="AJ640" s="257" t="str">
        <f t="shared" si="166"/>
        <v/>
      </c>
      <c r="AK640" s="257" t="str">
        <f t="shared" si="167"/>
        <v/>
      </c>
      <c r="AL640" s="193" t="str">
        <f t="shared" si="168"/>
        <v>CHECK DATES</v>
      </c>
      <c r="AM640" s="257" t="str">
        <f t="shared" si="169"/>
        <v/>
      </c>
      <c r="AN640" s="288">
        <f t="shared" si="170"/>
        <v>0</v>
      </c>
      <c r="AO640" s="286">
        <v>0</v>
      </c>
      <c r="AP640" s="257">
        <f t="shared" si="171"/>
        <v>0</v>
      </c>
      <c r="AQ640" s="257" t="str">
        <f t="shared" si="172"/>
        <v/>
      </c>
      <c r="AR640" s="257">
        <f t="shared" si="173"/>
        <v>0</v>
      </c>
    </row>
    <row r="641" spans="1:44" x14ac:dyDescent="0.3">
      <c r="A641" s="287">
        <v>628</v>
      </c>
      <c r="B641" s="150"/>
      <c r="C641" s="152"/>
      <c r="D641" s="159"/>
      <c r="E641" s="337"/>
      <c r="F641" s="343" t="str">
        <f>IF(E641="","",LOOKUP(E641,'Work Programme'!$A$8:$A$207,'Work Programme'!$B$8:$B$207))</f>
        <v/>
      </c>
      <c r="G641" s="159"/>
      <c r="H641" s="150"/>
      <c r="I641" s="150"/>
      <c r="J641" s="150"/>
      <c r="K641" s="150"/>
      <c r="L641" s="150"/>
      <c r="M641" s="150"/>
      <c r="N641" s="430"/>
      <c r="O641" s="431"/>
      <c r="P641" s="431"/>
      <c r="Q641" s="160"/>
      <c r="R641" s="160"/>
      <c r="S641" s="160"/>
      <c r="T641" s="255" t="str">
        <f t="shared" si="158"/>
        <v/>
      </c>
      <c r="U641" s="152"/>
      <c r="V641" s="154"/>
      <c r="W641" s="254" t="str">
        <f>IF(V641="","",VLOOKUP(V641,'Overview - Financial Statement'!$A$46:$B$60,2,FALSE))</f>
        <v/>
      </c>
      <c r="X641" s="255" t="str">
        <f t="shared" si="159"/>
        <v/>
      </c>
      <c r="Y641" s="153"/>
      <c r="Z641" s="238">
        <f t="shared" si="160"/>
        <v>0</v>
      </c>
      <c r="AA641" s="193" t="s">
        <v>44</v>
      </c>
      <c r="AB641" s="173"/>
      <c r="AC641" s="193" t="str">
        <f t="shared" si="161"/>
        <v/>
      </c>
      <c r="AD641" s="187" t="str">
        <f t="shared" si="162"/>
        <v/>
      </c>
      <c r="AE641" s="187" t="str">
        <f>IF(S641&gt;0,(VLOOKUP(N641,ISO!$B$4:$D$43,3,FALSE)),"")</f>
        <v/>
      </c>
      <c r="AF641" s="187" t="str">
        <f t="shared" si="163"/>
        <v/>
      </c>
      <c r="AG641" s="187" t="str">
        <f>IF(R641&gt;0,(VLOOKUP(N641,ISO!$B$4:$D$43,2,FALSE)),"")</f>
        <v/>
      </c>
      <c r="AH641" s="193" t="str">
        <f t="shared" si="164"/>
        <v/>
      </c>
      <c r="AI641" s="397" t="str">
        <f t="shared" si="165"/>
        <v/>
      </c>
      <c r="AJ641" s="257" t="str">
        <f t="shared" si="166"/>
        <v/>
      </c>
      <c r="AK641" s="257" t="str">
        <f t="shared" si="167"/>
        <v/>
      </c>
      <c r="AL641" s="193" t="str">
        <f t="shared" si="168"/>
        <v>CHECK DATES</v>
      </c>
      <c r="AM641" s="257" t="str">
        <f t="shared" si="169"/>
        <v/>
      </c>
      <c r="AN641" s="288">
        <f t="shared" si="170"/>
        <v>0</v>
      </c>
      <c r="AO641" s="286">
        <v>0</v>
      </c>
      <c r="AP641" s="257">
        <f t="shared" si="171"/>
        <v>0</v>
      </c>
      <c r="AQ641" s="257" t="str">
        <f t="shared" si="172"/>
        <v/>
      </c>
      <c r="AR641" s="257">
        <f t="shared" si="173"/>
        <v>0</v>
      </c>
    </row>
    <row r="642" spans="1:44" x14ac:dyDescent="0.3">
      <c r="A642" s="287">
        <v>629</v>
      </c>
      <c r="B642" s="150"/>
      <c r="C642" s="152"/>
      <c r="D642" s="159"/>
      <c r="E642" s="337"/>
      <c r="F642" s="343" t="str">
        <f>IF(E642="","",LOOKUP(E642,'Work Programme'!$A$8:$A$207,'Work Programme'!$B$8:$B$207))</f>
        <v/>
      </c>
      <c r="G642" s="159"/>
      <c r="H642" s="150"/>
      <c r="I642" s="150"/>
      <c r="J642" s="150"/>
      <c r="K642" s="150"/>
      <c r="L642" s="150"/>
      <c r="M642" s="150"/>
      <c r="N642" s="430"/>
      <c r="O642" s="431"/>
      <c r="P642" s="431"/>
      <c r="Q642" s="160"/>
      <c r="R642" s="160"/>
      <c r="S642" s="160"/>
      <c r="T642" s="255" t="str">
        <f t="shared" si="158"/>
        <v/>
      </c>
      <c r="U642" s="152"/>
      <c r="V642" s="154"/>
      <c r="W642" s="254" t="str">
        <f>IF(V642="","",VLOOKUP(V642,'Overview - Financial Statement'!$A$46:$B$60,2,FALSE))</f>
        <v/>
      </c>
      <c r="X642" s="255" t="str">
        <f t="shared" si="159"/>
        <v/>
      </c>
      <c r="Y642" s="153"/>
      <c r="Z642" s="238">
        <f t="shared" si="160"/>
        <v>0</v>
      </c>
      <c r="AA642" s="193" t="s">
        <v>44</v>
      </c>
      <c r="AB642" s="173"/>
      <c r="AC642" s="193" t="str">
        <f t="shared" si="161"/>
        <v/>
      </c>
      <c r="AD642" s="187" t="str">
        <f t="shared" si="162"/>
        <v/>
      </c>
      <c r="AE642" s="187" t="str">
        <f>IF(S642&gt;0,(VLOOKUP(N642,ISO!$B$4:$D$43,3,FALSE)),"")</f>
        <v/>
      </c>
      <c r="AF642" s="187" t="str">
        <f t="shared" si="163"/>
        <v/>
      </c>
      <c r="AG642" s="187" t="str">
        <f>IF(R642&gt;0,(VLOOKUP(N642,ISO!$B$4:$D$43,2,FALSE)),"")</f>
        <v/>
      </c>
      <c r="AH642" s="193" t="str">
        <f t="shared" si="164"/>
        <v/>
      </c>
      <c r="AI642" s="397" t="str">
        <f t="shared" si="165"/>
        <v/>
      </c>
      <c r="AJ642" s="257" t="str">
        <f t="shared" si="166"/>
        <v/>
      </c>
      <c r="AK642" s="257" t="str">
        <f t="shared" si="167"/>
        <v/>
      </c>
      <c r="AL642" s="193" t="str">
        <f t="shared" si="168"/>
        <v>CHECK DATES</v>
      </c>
      <c r="AM642" s="257" t="str">
        <f t="shared" si="169"/>
        <v/>
      </c>
      <c r="AN642" s="288">
        <f t="shared" si="170"/>
        <v>0</v>
      </c>
      <c r="AO642" s="286">
        <v>0</v>
      </c>
      <c r="AP642" s="257">
        <f t="shared" si="171"/>
        <v>0</v>
      </c>
      <c r="AQ642" s="257" t="str">
        <f t="shared" si="172"/>
        <v/>
      </c>
      <c r="AR642" s="257">
        <f t="shared" si="173"/>
        <v>0</v>
      </c>
    </row>
    <row r="643" spans="1:44" x14ac:dyDescent="0.3">
      <c r="A643" s="287">
        <v>630</v>
      </c>
      <c r="B643" s="150"/>
      <c r="C643" s="152"/>
      <c r="D643" s="159"/>
      <c r="E643" s="337"/>
      <c r="F643" s="343" t="str">
        <f>IF(E643="","",LOOKUP(E643,'Work Programme'!$A$8:$A$207,'Work Programme'!$B$8:$B$207))</f>
        <v/>
      </c>
      <c r="G643" s="159"/>
      <c r="H643" s="150"/>
      <c r="I643" s="150"/>
      <c r="J643" s="150"/>
      <c r="K643" s="150"/>
      <c r="L643" s="150"/>
      <c r="M643" s="150"/>
      <c r="N643" s="430"/>
      <c r="O643" s="431"/>
      <c r="P643" s="431"/>
      <c r="Q643" s="160"/>
      <c r="R643" s="160"/>
      <c r="S643" s="160"/>
      <c r="T643" s="255" t="str">
        <f t="shared" si="158"/>
        <v/>
      </c>
      <c r="U643" s="152"/>
      <c r="V643" s="154"/>
      <c r="W643" s="254" t="str">
        <f>IF(V643="","",VLOOKUP(V643,'Overview - Financial Statement'!$A$46:$B$60,2,FALSE))</f>
        <v/>
      </c>
      <c r="X643" s="255" t="str">
        <f t="shared" si="159"/>
        <v/>
      </c>
      <c r="Y643" s="153"/>
      <c r="Z643" s="238">
        <f t="shared" si="160"/>
        <v>0</v>
      </c>
      <c r="AA643" s="193" t="s">
        <v>44</v>
      </c>
      <c r="AB643" s="173"/>
      <c r="AC643" s="193" t="str">
        <f t="shared" si="161"/>
        <v/>
      </c>
      <c r="AD643" s="187" t="str">
        <f t="shared" si="162"/>
        <v/>
      </c>
      <c r="AE643" s="187" t="str">
        <f>IF(S643&gt;0,(VLOOKUP(N643,ISO!$B$4:$D$43,3,FALSE)),"")</f>
        <v/>
      </c>
      <c r="AF643" s="187" t="str">
        <f t="shared" si="163"/>
        <v/>
      </c>
      <c r="AG643" s="187" t="str">
        <f>IF(R643&gt;0,(VLOOKUP(N643,ISO!$B$4:$D$43,2,FALSE)),"")</f>
        <v/>
      </c>
      <c r="AH643" s="193" t="str">
        <f t="shared" si="164"/>
        <v/>
      </c>
      <c r="AI643" s="397" t="str">
        <f t="shared" si="165"/>
        <v/>
      </c>
      <c r="AJ643" s="257" t="str">
        <f t="shared" si="166"/>
        <v/>
      </c>
      <c r="AK643" s="257" t="str">
        <f t="shared" si="167"/>
        <v/>
      </c>
      <c r="AL643" s="193" t="str">
        <f t="shared" si="168"/>
        <v>CHECK DATES</v>
      </c>
      <c r="AM643" s="257" t="str">
        <f t="shared" si="169"/>
        <v/>
      </c>
      <c r="AN643" s="288">
        <f t="shared" si="170"/>
        <v>0</v>
      </c>
      <c r="AO643" s="286">
        <v>0</v>
      </c>
      <c r="AP643" s="257">
        <f t="shared" si="171"/>
        <v>0</v>
      </c>
      <c r="AQ643" s="257" t="str">
        <f t="shared" si="172"/>
        <v/>
      </c>
      <c r="AR643" s="257">
        <f t="shared" si="173"/>
        <v>0</v>
      </c>
    </row>
    <row r="644" spans="1:44" x14ac:dyDescent="0.3">
      <c r="A644" s="287">
        <v>631</v>
      </c>
      <c r="B644" s="150"/>
      <c r="C644" s="152"/>
      <c r="D644" s="159"/>
      <c r="E644" s="337"/>
      <c r="F644" s="343" t="str">
        <f>IF(E644="","",LOOKUP(E644,'Work Programme'!$A$8:$A$207,'Work Programme'!$B$8:$B$207))</f>
        <v/>
      </c>
      <c r="G644" s="159"/>
      <c r="H644" s="150"/>
      <c r="I644" s="150"/>
      <c r="J644" s="150"/>
      <c r="K644" s="150"/>
      <c r="L644" s="150"/>
      <c r="M644" s="150"/>
      <c r="N644" s="430"/>
      <c r="O644" s="431"/>
      <c r="P644" s="431"/>
      <c r="Q644" s="160"/>
      <c r="R644" s="160"/>
      <c r="S644" s="160"/>
      <c r="T644" s="255" t="str">
        <f t="shared" si="158"/>
        <v/>
      </c>
      <c r="U644" s="152"/>
      <c r="V644" s="154"/>
      <c r="W644" s="254" t="str">
        <f>IF(V644="","",VLOOKUP(V644,'Overview - Financial Statement'!$A$46:$B$60,2,FALSE))</f>
        <v/>
      </c>
      <c r="X644" s="255" t="str">
        <f t="shared" si="159"/>
        <v/>
      </c>
      <c r="Y644" s="153"/>
      <c r="Z644" s="238">
        <f t="shared" si="160"/>
        <v>0</v>
      </c>
      <c r="AA644" s="193" t="s">
        <v>44</v>
      </c>
      <c r="AB644" s="173"/>
      <c r="AC644" s="193" t="str">
        <f t="shared" si="161"/>
        <v/>
      </c>
      <c r="AD644" s="187" t="str">
        <f t="shared" si="162"/>
        <v/>
      </c>
      <c r="AE644" s="187" t="str">
        <f>IF(S644&gt;0,(VLOOKUP(N644,ISO!$B$4:$D$43,3,FALSE)),"")</f>
        <v/>
      </c>
      <c r="AF644" s="187" t="str">
        <f t="shared" si="163"/>
        <v/>
      </c>
      <c r="AG644" s="187" t="str">
        <f>IF(R644&gt;0,(VLOOKUP(N644,ISO!$B$4:$D$43,2,FALSE)),"")</f>
        <v/>
      </c>
      <c r="AH644" s="193" t="str">
        <f t="shared" si="164"/>
        <v/>
      </c>
      <c r="AI644" s="397" t="str">
        <f t="shared" si="165"/>
        <v/>
      </c>
      <c r="AJ644" s="257" t="str">
        <f t="shared" si="166"/>
        <v/>
      </c>
      <c r="AK644" s="257" t="str">
        <f t="shared" si="167"/>
        <v/>
      </c>
      <c r="AL644" s="193" t="str">
        <f t="shared" si="168"/>
        <v>CHECK DATES</v>
      </c>
      <c r="AM644" s="257" t="str">
        <f t="shared" si="169"/>
        <v/>
      </c>
      <c r="AN644" s="288">
        <f t="shared" si="170"/>
        <v>0</v>
      </c>
      <c r="AO644" s="286">
        <v>0</v>
      </c>
      <c r="AP644" s="257">
        <f t="shared" si="171"/>
        <v>0</v>
      </c>
      <c r="AQ644" s="257" t="str">
        <f t="shared" si="172"/>
        <v/>
      </c>
      <c r="AR644" s="257">
        <f t="shared" si="173"/>
        <v>0</v>
      </c>
    </row>
    <row r="645" spans="1:44" x14ac:dyDescent="0.3">
      <c r="A645" s="287">
        <v>632</v>
      </c>
      <c r="B645" s="150"/>
      <c r="C645" s="152"/>
      <c r="D645" s="159"/>
      <c r="E645" s="337"/>
      <c r="F645" s="343" t="str">
        <f>IF(E645="","",LOOKUP(E645,'Work Programme'!$A$8:$A$207,'Work Programme'!$B$8:$B$207))</f>
        <v/>
      </c>
      <c r="G645" s="159"/>
      <c r="H645" s="150"/>
      <c r="I645" s="150"/>
      <c r="J645" s="150"/>
      <c r="K645" s="150"/>
      <c r="L645" s="150"/>
      <c r="M645" s="150"/>
      <c r="N645" s="430"/>
      <c r="O645" s="431"/>
      <c r="P645" s="431"/>
      <c r="Q645" s="160"/>
      <c r="R645" s="160"/>
      <c r="S645" s="160"/>
      <c r="T645" s="255" t="str">
        <f t="shared" si="158"/>
        <v/>
      </c>
      <c r="U645" s="152"/>
      <c r="V645" s="154"/>
      <c r="W645" s="254" t="str">
        <f>IF(V645="","",VLOOKUP(V645,'Overview - Financial Statement'!$A$46:$B$60,2,FALSE))</f>
        <v/>
      </c>
      <c r="X645" s="255" t="str">
        <f t="shared" si="159"/>
        <v/>
      </c>
      <c r="Y645" s="153"/>
      <c r="Z645" s="238">
        <f t="shared" si="160"/>
        <v>0</v>
      </c>
      <c r="AA645" s="193" t="s">
        <v>44</v>
      </c>
      <c r="AB645" s="173"/>
      <c r="AC645" s="193" t="str">
        <f t="shared" si="161"/>
        <v/>
      </c>
      <c r="AD645" s="187" t="str">
        <f t="shared" si="162"/>
        <v/>
      </c>
      <c r="AE645" s="187" t="str">
        <f>IF(S645&gt;0,(VLOOKUP(N645,ISO!$B$4:$D$43,3,FALSE)),"")</f>
        <v/>
      </c>
      <c r="AF645" s="187" t="str">
        <f t="shared" si="163"/>
        <v/>
      </c>
      <c r="AG645" s="187" t="str">
        <f>IF(R645&gt;0,(VLOOKUP(N645,ISO!$B$4:$D$43,2,FALSE)),"")</f>
        <v/>
      </c>
      <c r="AH645" s="193" t="str">
        <f t="shared" si="164"/>
        <v/>
      </c>
      <c r="AI645" s="397" t="str">
        <f t="shared" si="165"/>
        <v/>
      </c>
      <c r="AJ645" s="257" t="str">
        <f t="shared" si="166"/>
        <v/>
      </c>
      <c r="AK645" s="257" t="str">
        <f t="shared" si="167"/>
        <v/>
      </c>
      <c r="AL645" s="193" t="str">
        <f t="shared" si="168"/>
        <v>CHECK DATES</v>
      </c>
      <c r="AM645" s="257" t="str">
        <f t="shared" si="169"/>
        <v/>
      </c>
      <c r="AN645" s="288">
        <f t="shared" si="170"/>
        <v>0</v>
      </c>
      <c r="AO645" s="286">
        <v>0</v>
      </c>
      <c r="AP645" s="257">
        <f t="shared" si="171"/>
        <v>0</v>
      </c>
      <c r="AQ645" s="257" t="str">
        <f t="shared" si="172"/>
        <v/>
      </c>
      <c r="AR645" s="257">
        <f t="shared" si="173"/>
        <v>0</v>
      </c>
    </row>
    <row r="646" spans="1:44" x14ac:dyDescent="0.3">
      <c r="A646" s="287">
        <v>633</v>
      </c>
      <c r="B646" s="150"/>
      <c r="C646" s="152"/>
      <c r="D646" s="159"/>
      <c r="E646" s="337"/>
      <c r="F646" s="343" t="str">
        <f>IF(E646="","",LOOKUP(E646,'Work Programme'!$A$8:$A$207,'Work Programme'!$B$8:$B$207))</f>
        <v/>
      </c>
      <c r="G646" s="159"/>
      <c r="H646" s="150"/>
      <c r="I646" s="150"/>
      <c r="J646" s="150"/>
      <c r="K646" s="150"/>
      <c r="L646" s="150"/>
      <c r="M646" s="150"/>
      <c r="N646" s="430"/>
      <c r="O646" s="431"/>
      <c r="P646" s="431"/>
      <c r="Q646" s="160"/>
      <c r="R646" s="160"/>
      <c r="S646" s="160"/>
      <c r="T646" s="255" t="str">
        <f t="shared" si="158"/>
        <v/>
      </c>
      <c r="U646" s="152"/>
      <c r="V646" s="154"/>
      <c r="W646" s="254" t="str">
        <f>IF(V646="","",VLOOKUP(V646,'Overview - Financial Statement'!$A$46:$B$60,2,FALSE))</f>
        <v/>
      </c>
      <c r="X646" s="255" t="str">
        <f t="shared" si="159"/>
        <v/>
      </c>
      <c r="Y646" s="153"/>
      <c r="Z646" s="238">
        <f t="shared" si="160"/>
        <v>0</v>
      </c>
      <c r="AA646" s="193" t="s">
        <v>44</v>
      </c>
      <c r="AB646" s="173"/>
      <c r="AC646" s="193" t="str">
        <f t="shared" si="161"/>
        <v/>
      </c>
      <c r="AD646" s="187" t="str">
        <f t="shared" si="162"/>
        <v/>
      </c>
      <c r="AE646" s="187" t="str">
        <f>IF(S646&gt;0,(VLOOKUP(N646,ISO!$B$4:$D$43,3,FALSE)),"")</f>
        <v/>
      </c>
      <c r="AF646" s="187" t="str">
        <f t="shared" si="163"/>
        <v/>
      </c>
      <c r="AG646" s="187" t="str">
        <f>IF(R646&gt;0,(VLOOKUP(N646,ISO!$B$4:$D$43,2,FALSE)),"")</f>
        <v/>
      </c>
      <c r="AH646" s="193" t="str">
        <f t="shared" si="164"/>
        <v/>
      </c>
      <c r="AI646" s="397" t="str">
        <f t="shared" si="165"/>
        <v/>
      </c>
      <c r="AJ646" s="257" t="str">
        <f t="shared" si="166"/>
        <v/>
      </c>
      <c r="AK646" s="257" t="str">
        <f t="shared" si="167"/>
        <v/>
      </c>
      <c r="AL646" s="193" t="str">
        <f t="shared" si="168"/>
        <v>CHECK DATES</v>
      </c>
      <c r="AM646" s="257" t="str">
        <f t="shared" si="169"/>
        <v/>
      </c>
      <c r="AN646" s="288">
        <f t="shared" si="170"/>
        <v>0</v>
      </c>
      <c r="AO646" s="286">
        <v>0</v>
      </c>
      <c r="AP646" s="257">
        <f t="shared" si="171"/>
        <v>0</v>
      </c>
      <c r="AQ646" s="257" t="str">
        <f t="shared" si="172"/>
        <v/>
      </c>
      <c r="AR646" s="257">
        <f t="shared" si="173"/>
        <v>0</v>
      </c>
    </row>
    <row r="647" spans="1:44" x14ac:dyDescent="0.3">
      <c r="A647" s="287">
        <v>634</v>
      </c>
      <c r="B647" s="150"/>
      <c r="C647" s="152"/>
      <c r="D647" s="159"/>
      <c r="E647" s="337"/>
      <c r="F647" s="343" t="str">
        <f>IF(E647="","",LOOKUP(E647,'Work Programme'!$A$8:$A$207,'Work Programme'!$B$8:$B$207))</f>
        <v/>
      </c>
      <c r="G647" s="159"/>
      <c r="H647" s="150"/>
      <c r="I647" s="150"/>
      <c r="J647" s="150"/>
      <c r="K647" s="150"/>
      <c r="L647" s="150"/>
      <c r="M647" s="150"/>
      <c r="N647" s="430"/>
      <c r="O647" s="431"/>
      <c r="P647" s="431"/>
      <c r="Q647" s="160"/>
      <c r="R647" s="160"/>
      <c r="S647" s="160"/>
      <c r="T647" s="255" t="str">
        <f t="shared" si="158"/>
        <v/>
      </c>
      <c r="U647" s="152"/>
      <c r="V647" s="154"/>
      <c r="W647" s="254" t="str">
        <f>IF(V647="","",VLOOKUP(V647,'Overview - Financial Statement'!$A$46:$B$60,2,FALSE))</f>
        <v/>
      </c>
      <c r="X647" s="255" t="str">
        <f t="shared" si="159"/>
        <v/>
      </c>
      <c r="Y647" s="153"/>
      <c r="Z647" s="238">
        <f t="shared" si="160"/>
        <v>0</v>
      </c>
      <c r="AA647" s="193" t="s">
        <v>44</v>
      </c>
      <c r="AB647" s="173"/>
      <c r="AC647" s="193" t="str">
        <f t="shared" si="161"/>
        <v/>
      </c>
      <c r="AD647" s="187" t="str">
        <f t="shared" si="162"/>
        <v/>
      </c>
      <c r="AE647" s="187" t="str">
        <f>IF(S647&gt;0,(VLOOKUP(N647,ISO!$B$4:$D$43,3,FALSE)),"")</f>
        <v/>
      </c>
      <c r="AF647" s="187" t="str">
        <f t="shared" si="163"/>
        <v/>
      </c>
      <c r="AG647" s="187" t="str">
        <f>IF(R647&gt;0,(VLOOKUP(N647,ISO!$B$4:$D$43,2,FALSE)),"")</f>
        <v/>
      </c>
      <c r="AH647" s="193" t="str">
        <f t="shared" si="164"/>
        <v/>
      </c>
      <c r="AI647" s="397" t="str">
        <f t="shared" si="165"/>
        <v/>
      </c>
      <c r="AJ647" s="257" t="str">
        <f t="shared" si="166"/>
        <v/>
      </c>
      <c r="AK647" s="257" t="str">
        <f t="shared" si="167"/>
        <v/>
      </c>
      <c r="AL647" s="193" t="str">
        <f t="shared" si="168"/>
        <v>CHECK DATES</v>
      </c>
      <c r="AM647" s="257" t="str">
        <f t="shared" si="169"/>
        <v/>
      </c>
      <c r="AN647" s="288">
        <f t="shared" si="170"/>
        <v>0</v>
      </c>
      <c r="AO647" s="286">
        <v>0</v>
      </c>
      <c r="AP647" s="257">
        <f t="shared" si="171"/>
        <v>0</v>
      </c>
      <c r="AQ647" s="257" t="str">
        <f t="shared" si="172"/>
        <v/>
      </c>
      <c r="AR647" s="257">
        <f t="shared" si="173"/>
        <v>0</v>
      </c>
    </row>
    <row r="648" spans="1:44" x14ac:dyDescent="0.3">
      <c r="A648" s="287">
        <v>635</v>
      </c>
      <c r="B648" s="150"/>
      <c r="C648" s="152"/>
      <c r="D648" s="159"/>
      <c r="E648" s="337"/>
      <c r="F648" s="343" t="str">
        <f>IF(E648="","",LOOKUP(E648,'Work Programme'!$A$8:$A$207,'Work Programme'!$B$8:$B$207))</f>
        <v/>
      </c>
      <c r="G648" s="159"/>
      <c r="H648" s="150"/>
      <c r="I648" s="150"/>
      <c r="J648" s="150"/>
      <c r="K648" s="150"/>
      <c r="L648" s="150"/>
      <c r="M648" s="150"/>
      <c r="N648" s="430"/>
      <c r="O648" s="431"/>
      <c r="P648" s="431"/>
      <c r="Q648" s="160"/>
      <c r="R648" s="160"/>
      <c r="S648" s="160"/>
      <c r="T648" s="255" t="str">
        <f t="shared" si="158"/>
        <v/>
      </c>
      <c r="U648" s="152"/>
      <c r="V648" s="154"/>
      <c r="W648" s="254" t="str">
        <f>IF(V648="","",VLOOKUP(V648,'Overview - Financial Statement'!$A$46:$B$60,2,FALSE))</f>
        <v/>
      </c>
      <c r="X648" s="255" t="str">
        <f t="shared" si="159"/>
        <v/>
      </c>
      <c r="Y648" s="153"/>
      <c r="Z648" s="238">
        <f t="shared" si="160"/>
        <v>0</v>
      </c>
      <c r="AA648" s="193" t="s">
        <v>44</v>
      </c>
      <c r="AB648" s="173"/>
      <c r="AC648" s="193" t="str">
        <f t="shared" si="161"/>
        <v/>
      </c>
      <c r="AD648" s="187" t="str">
        <f t="shared" si="162"/>
        <v/>
      </c>
      <c r="AE648" s="187" t="str">
        <f>IF(S648&gt;0,(VLOOKUP(N648,ISO!$B$4:$D$43,3,FALSE)),"")</f>
        <v/>
      </c>
      <c r="AF648" s="187" t="str">
        <f t="shared" si="163"/>
        <v/>
      </c>
      <c r="AG648" s="187" t="str">
        <f>IF(R648&gt;0,(VLOOKUP(N648,ISO!$B$4:$D$43,2,FALSE)),"")</f>
        <v/>
      </c>
      <c r="AH648" s="193" t="str">
        <f t="shared" si="164"/>
        <v/>
      </c>
      <c r="AI648" s="397" t="str">
        <f t="shared" si="165"/>
        <v/>
      </c>
      <c r="AJ648" s="257" t="str">
        <f t="shared" si="166"/>
        <v/>
      </c>
      <c r="AK648" s="257" t="str">
        <f t="shared" si="167"/>
        <v/>
      </c>
      <c r="AL648" s="193" t="str">
        <f t="shared" si="168"/>
        <v>CHECK DATES</v>
      </c>
      <c r="AM648" s="257" t="str">
        <f t="shared" si="169"/>
        <v/>
      </c>
      <c r="AN648" s="288">
        <f t="shared" si="170"/>
        <v>0</v>
      </c>
      <c r="AO648" s="286">
        <v>0</v>
      </c>
      <c r="AP648" s="257">
        <f t="shared" si="171"/>
        <v>0</v>
      </c>
      <c r="AQ648" s="257" t="str">
        <f t="shared" si="172"/>
        <v/>
      </c>
      <c r="AR648" s="257">
        <f t="shared" si="173"/>
        <v>0</v>
      </c>
    </row>
    <row r="649" spans="1:44" x14ac:dyDescent="0.3">
      <c r="A649" s="287">
        <v>636</v>
      </c>
      <c r="B649" s="150"/>
      <c r="C649" s="152"/>
      <c r="D649" s="159"/>
      <c r="E649" s="337"/>
      <c r="F649" s="343" t="str">
        <f>IF(E649="","",LOOKUP(E649,'Work Programme'!$A$8:$A$207,'Work Programme'!$B$8:$B$207))</f>
        <v/>
      </c>
      <c r="G649" s="159"/>
      <c r="H649" s="150"/>
      <c r="I649" s="150"/>
      <c r="J649" s="150"/>
      <c r="K649" s="150"/>
      <c r="L649" s="150"/>
      <c r="M649" s="150"/>
      <c r="N649" s="430"/>
      <c r="O649" s="431"/>
      <c r="P649" s="431"/>
      <c r="Q649" s="160"/>
      <c r="R649" s="160"/>
      <c r="S649" s="160"/>
      <c r="T649" s="255" t="str">
        <f t="shared" si="158"/>
        <v/>
      </c>
      <c r="U649" s="152"/>
      <c r="V649" s="154"/>
      <c r="W649" s="254" t="str">
        <f>IF(V649="","",VLOOKUP(V649,'Overview - Financial Statement'!$A$46:$B$60,2,FALSE))</f>
        <v/>
      </c>
      <c r="X649" s="255" t="str">
        <f t="shared" si="159"/>
        <v/>
      </c>
      <c r="Y649" s="153"/>
      <c r="Z649" s="238">
        <f t="shared" si="160"/>
        <v>0</v>
      </c>
      <c r="AA649" s="193" t="s">
        <v>44</v>
      </c>
      <c r="AB649" s="173"/>
      <c r="AC649" s="193" t="str">
        <f t="shared" si="161"/>
        <v/>
      </c>
      <c r="AD649" s="187" t="str">
        <f t="shared" si="162"/>
        <v/>
      </c>
      <c r="AE649" s="187" t="str">
        <f>IF(S649&gt;0,(VLOOKUP(N649,ISO!$B$4:$D$43,3,FALSE)),"")</f>
        <v/>
      </c>
      <c r="AF649" s="187" t="str">
        <f t="shared" si="163"/>
        <v/>
      </c>
      <c r="AG649" s="187" t="str">
        <f>IF(R649&gt;0,(VLOOKUP(N649,ISO!$B$4:$D$43,2,FALSE)),"")</f>
        <v/>
      </c>
      <c r="AH649" s="193" t="str">
        <f t="shared" si="164"/>
        <v/>
      </c>
      <c r="AI649" s="397" t="str">
        <f t="shared" si="165"/>
        <v/>
      </c>
      <c r="AJ649" s="257" t="str">
        <f t="shared" si="166"/>
        <v/>
      </c>
      <c r="AK649" s="257" t="str">
        <f t="shared" si="167"/>
        <v/>
      </c>
      <c r="AL649" s="193" t="str">
        <f t="shared" si="168"/>
        <v>CHECK DATES</v>
      </c>
      <c r="AM649" s="257" t="str">
        <f t="shared" si="169"/>
        <v/>
      </c>
      <c r="AN649" s="288">
        <f t="shared" si="170"/>
        <v>0</v>
      </c>
      <c r="AO649" s="286">
        <v>0</v>
      </c>
      <c r="AP649" s="257">
        <f t="shared" si="171"/>
        <v>0</v>
      </c>
      <c r="AQ649" s="257" t="str">
        <f t="shared" si="172"/>
        <v/>
      </c>
      <c r="AR649" s="257">
        <f t="shared" si="173"/>
        <v>0</v>
      </c>
    </row>
    <row r="650" spans="1:44" x14ac:dyDescent="0.3">
      <c r="A650" s="287">
        <v>637</v>
      </c>
      <c r="B650" s="150"/>
      <c r="C650" s="152"/>
      <c r="D650" s="159"/>
      <c r="E650" s="337"/>
      <c r="F650" s="343" t="str">
        <f>IF(E650="","",LOOKUP(E650,'Work Programme'!$A$8:$A$207,'Work Programme'!$B$8:$B$207))</f>
        <v/>
      </c>
      <c r="G650" s="159"/>
      <c r="H650" s="150"/>
      <c r="I650" s="150"/>
      <c r="J650" s="150"/>
      <c r="K650" s="150"/>
      <c r="L650" s="150"/>
      <c r="M650" s="150"/>
      <c r="N650" s="430"/>
      <c r="O650" s="431"/>
      <c r="P650" s="431"/>
      <c r="Q650" s="160"/>
      <c r="R650" s="160"/>
      <c r="S650" s="160"/>
      <c r="T650" s="255" t="str">
        <f t="shared" si="158"/>
        <v/>
      </c>
      <c r="U650" s="152"/>
      <c r="V650" s="154"/>
      <c r="W650" s="254" t="str">
        <f>IF(V650="","",VLOOKUP(V650,'Overview - Financial Statement'!$A$46:$B$60,2,FALSE))</f>
        <v/>
      </c>
      <c r="X650" s="255" t="str">
        <f t="shared" si="159"/>
        <v/>
      </c>
      <c r="Y650" s="153"/>
      <c r="Z650" s="238">
        <f t="shared" si="160"/>
        <v>0</v>
      </c>
      <c r="AA650" s="193" t="s">
        <v>44</v>
      </c>
      <c r="AB650" s="173"/>
      <c r="AC650" s="193" t="str">
        <f t="shared" si="161"/>
        <v/>
      </c>
      <c r="AD650" s="187" t="str">
        <f t="shared" si="162"/>
        <v/>
      </c>
      <c r="AE650" s="187" t="str">
        <f>IF(S650&gt;0,(VLOOKUP(N650,ISO!$B$4:$D$43,3,FALSE)),"")</f>
        <v/>
      </c>
      <c r="AF650" s="187" t="str">
        <f t="shared" si="163"/>
        <v/>
      </c>
      <c r="AG650" s="187" t="str">
        <f>IF(R650&gt;0,(VLOOKUP(N650,ISO!$B$4:$D$43,2,FALSE)),"")</f>
        <v/>
      </c>
      <c r="AH650" s="193" t="str">
        <f t="shared" si="164"/>
        <v/>
      </c>
      <c r="AI650" s="397" t="str">
        <f t="shared" si="165"/>
        <v/>
      </c>
      <c r="AJ650" s="257" t="str">
        <f t="shared" si="166"/>
        <v/>
      </c>
      <c r="AK650" s="257" t="str">
        <f t="shared" si="167"/>
        <v/>
      </c>
      <c r="AL650" s="193" t="str">
        <f t="shared" si="168"/>
        <v>CHECK DATES</v>
      </c>
      <c r="AM650" s="257" t="str">
        <f t="shared" si="169"/>
        <v/>
      </c>
      <c r="AN650" s="288">
        <f t="shared" si="170"/>
        <v>0</v>
      </c>
      <c r="AO650" s="286">
        <v>0</v>
      </c>
      <c r="AP650" s="257">
        <f t="shared" si="171"/>
        <v>0</v>
      </c>
      <c r="AQ650" s="257" t="str">
        <f t="shared" si="172"/>
        <v/>
      </c>
      <c r="AR650" s="257">
        <f t="shared" si="173"/>
        <v>0</v>
      </c>
    </row>
    <row r="651" spans="1:44" x14ac:dyDescent="0.3">
      <c r="A651" s="287">
        <v>638</v>
      </c>
      <c r="B651" s="150"/>
      <c r="C651" s="152"/>
      <c r="D651" s="159"/>
      <c r="E651" s="337"/>
      <c r="F651" s="343" t="str">
        <f>IF(E651="","",LOOKUP(E651,'Work Programme'!$A$8:$A$207,'Work Programme'!$B$8:$B$207))</f>
        <v/>
      </c>
      <c r="G651" s="159"/>
      <c r="H651" s="150"/>
      <c r="I651" s="150"/>
      <c r="J651" s="150"/>
      <c r="K651" s="150"/>
      <c r="L651" s="150"/>
      <c r="M651" s="150"/>
      <c r="N651" s="430"/>
      <c r="O651" s="431"/>
      <c r="P651" s="431"/>
      <c r="Q651" s="160"/>
      <c r="R651" s="160"/>
      <c r="S651" s="160"/>
      <c r="T651" s="255" t="str">
        <f t="shared" si="158"/>
        <v/>
      </c>
      <c r="U651" s="152"/>
      <c r="V651" s="154"/>
      <c r="W651" s="254" t="str">
        <f>IF(V651="","",VLOOKUP(V651,'Overview - Financial Statement'!$A$46:$B$60,2,FALSE))</f>
        <v/>
      </c>
      <c r="X651" s="255" t="str">
        <f t="shared" si="159"/>
        <v/>
      </c>
      <c r="Y651" s="153"/>
      <c r="Z651" s="238">
        <f t="shared" si="160"/>
        <v>0</v>
      </c>
      <c r="AA651" s="193" t="s">
        <v>44</v>
      </c>
      <c r="AB651" s="173"/>
      <c r="AC651" s="193" t="str">
        <f t="shared" si="161"/>
        <v/>
      </c>
      <c r="AD651" s="187" t="str">
        <f t="shared" si="162"/>
        <v/>
      </c>
      <c r="AE651" s="187" t="str">
        <f>IF(S651&gt;0,(VLOOKUP(N651,ISO!$B$4:$D$43,3,FALSE)),"")</f>
        <v/>
      </c>
      <c r="AF651" s="187" t="str">
        <f t="shared" si="163"/>
        <v/>
      </c>
      <c r="AG651" s="187" t="str">
        <f>IF(R651&gt;0,(VLOOKUP(N651,ISO!$B$4:$D$43,2,FALSE)),"")</f>
        <v/>
      </c>
      <c r="AH651" s="193" t="str">
        <f t="shared" si="164"/>
        <v/>
      </c>
      <c r="AI651" s="397" t="str">
        <f t="shared" si="165"/>
        <v/>
      </c>
      <c r="AJ651" s="257" t="str">
        <f t="shared" si="166"/>
        <v/>
      </c>
      <c r="AK651" s="257" t="str">
        <f t="shared" si="167"/>
        <v/>
      </c>
      <c r="AL651" s="193" t="str">
        <f t="shared" si="168"/>
        <v>CHECK DATES</v>
      </c>
      <c r="AM651" s="257" t="str">
        <f t="shared" si="169"/>
        <v/>
      </c>
      <c r="AN651" s="288">
        <f t="shared" si="170"/>
        <v>0</v>
      </c>
      <c r="AO651" s="286">
        <v>0</v>
      </c>
      <c r="AP651" s="257">
        <f t="shared" si="171"/>
        <v>0</v>
      </c>
      <c r="AQ651" s="257" t="str">
        <f t="shared" si="172"/>
        <v/>
      </c>
      <c r="AR651" s="257">
        <f t="shared" si="173"/>
        <v>0</v>
      </c>
    </row>
    <row r="652" spans="1:44" x14ac:dyDescent="0.3">
      <c r="A652" s="287">
        <v>639</v>
      </c>
      <c r="B652" s="150"/>
      <c r="C652" s="152"/>
      <c r="D652" s="159"/>
      <c r="E652" s="337"/>
      <c r="F652" s="343" t="str">
        <f>IF(E652="","",LOOKUP(E652,'Work Programme'!$A$8:$A$207,'Work Programme'!$B$8:$B$207))</f>
        <v/>
      </c>
      <c r="G652" s="159"/>
      <c r="H652" s="150"/>
      <c r="I652" s="150"/>
      <c r="J652" s="150"/>
      <c r="K652" s="150"/>
      <c r="L652" s="150"/>
      <c r="M652" s="150"/>
      <c r="N652" s="430"/>
      <c r="O652" s="431"/>
      <c r="P652" s="431"/>
      <c r="Q652" s="160"/>
      <c r="R652" s="160"/>
      <c r="S652" s="160"/>
      <c r="T652" s="255" t="str">
        <f t="shared" si="158"/>
        <v/>
      </c>
      <c r="U652" s="152"/>
      <c r="V652" s="154"/>
      <c r="W652" s="254" t="str">
        <f>IF(V652="","",VLOOKUP(V652,'Overview - Financial Statement'!$A$46:$B$60,2,FALSE))</f>
        <v/>
      </c>
      <c r="X652" s="255" t="str">
        <f t="shared" si="159"/>
        <v/>
      </c>
      <c r="Y652" s="153"/>
      <c r="Z652" s="238">
        <f t="shared" si="160"/>
        <v>0</v>
      </c>
      <c r="AA652" s="193" t="s">
        <v>44</v>
      </c>
      <c r="AB652" s="173"/>
      <c r="AC652" s="193" t="str">
        <f t="shared" si="161"/>
        <v/>
      </c>
      <c r="AD652" s="187" t="str">
        <f t="shared" si="162"/>
        <v/>
      </c>
      <c r="AE652" s="187" t="str">
        <f>IF(S652&gt;0,(VLOOKUP(N652,ISO!$B$4:$D$43,3,FALSE)),"")</f>
        <v/>
      </c>
      <c r="AF652" s="187" t="str">
        <f t="shared" si="163"/>
        <v/>
      </c>
      <c r="AG652" s="187" t="str">
        <f>IF(R652&gt;0,(VLOOKUP(N652,ISO!$B$4:$D$43,2,FALSE)),"")</f>
        <v/>
      </c>
      <c r="AH652" s="193" t="str">
        <f t="shared" si="164"/>
        <v/>
      </c>
      <c r="AI652" s="397" t="str">
        <f t="shared" si="165"/>
        <v/>
      </c>
      <c r="AJ652" s="257" t="str">
        <f t="shared" si="166"/>
        <v/>
      </c>
      <c r="AK652" s="257" t="str">
        <f t="shared" si="167"/>
        <v/>
      </c>
      <c r="AL652" s="193" t="str">
        <f t="shared" si="168"/>
        <v>CHECK DATES</v>
      </c>
      <c r="AM652" s="257" t="str">
        <f t="shared" si="169"/>
        <v/>
      </c>
      <c r="AN652" s="288">
        <f t="shared" si="170"/>
        <v>0</v>
      </c>
      <c r="AO652" s="286">
        <v>0</v>
      </c>
      <c r="AP652" s="257">
        <f t="shared" si="171"/>
        <v>0</v>
      </c>
      <c r="AQ652" s="257" t="str">
        <f t="shared" si="172"/>
        <v/>
      </c>
      <c r="AR652" s="257">
        <f t="shared" si="173"/>
        <v>0</v>
      </c>
    </row>
    <row r="653" spans="1:44" x14ac:dyDescent="0.3">
      <c r="A653" s="287">
        <v>640</v>
      </c>
      <c r="B653" s="150"/>
      <c r="C653" s="152"/>
      <c r="D653" s="159"/>
      <c r="E653" s="337"/>
      <c r="F653" s="343" t="str">
        <f>IF(E653="","",LOOKUP(E653,'Work Programme'!$A$8:$A$207,'Work Programme'!$B$8:$B$207))</f>
        <v/>
      </c>
      <c r="G653" s="159"/>
      <c r="H653" s="150"/>
      <c r="I653" s="150"/>
      <c r="J653" s="150"/>
      <c r="K653" s="150"/>
      <c r="L653" s="150"/>
      <c r="M653" s="150"/>
      <c r="N653" s="430"/>
      <c r="O653" s="431"/>
      <c r="P653" s="431"/>
      <c r="Q653" s="160"/>
      <c r="R653" s="160"/>
      <c r="S653" s="160"/>
      <c r="T653" s="255" t="str">
        <f t="shared" si="158"/>
        <v/>
      </c>
      <c r="U653" s="152"/>
      <c r="V653" s="154"/>
      <c r="W653" s="254" t="str">
        <f>IF(V653="","",VLOOKUP(V653,'Overview - Financial Statement'!$A$46:$B$60,2,FALSE))</f>
        <v/>
      </c>
      <c r="X653" s="255" t="str">
        <f t="shared" si="159"/>
        <v/>
      </c>
      <c r="Y653" s="153"/>
      <c r="Z653" s="238">
        <f t="shared" si="160"/>
        <v>0</v>
      </c>
      <c r="AA653" s="193" t="s">
        <v>44</v>
      </c>
      <c r="AB653" s="173"/>
      <c r="AC653" s="193" t="str">
        <f t="shared" si="161"/>
        <v/>
      </c>
      <c r="AD653" s="187" t="str">
        <f t="shared" si="162"/>
        <v/>
      </c>
      <c r="AE653" s="187" t="str">
        <f>IF(S653&gt;0,(VLOOKUP(N653,ISO!$B$4:$D$43,3,FALSE)),"")</f>
        <v/>
      </c>
      <c r="AF653" s="187" t="str">
        <f t="shared" si="163"/>
        <v/>
      </c>
      <c r="AG653" s="187" t="str">
        <f>IF(R653&gt;0,(VLOOKUP(N653,ISO!$B$4:$D$43,2,FALSE)),"")</f>
        <v/>
      </c>
      <c r="AH653" s="193" t="str">
        <f t="shared" si="164"/>
        <v/>
      </c>
      <c r="AI653" s="397" t="str">
        <f t="shared" si="165"/>
        <v/>
      </c>
      <c r="AJ653" s="257" t="str">
        <f t="shared" si="166"/>
        <v/>
      </c>
      <c r="AK653" s="257" t="str">
        <f t="shared" si="167"/>
        <v/>
      </c>
      <c r="AL653" s="193" t="str">
        <f t="shared" si="168"/>
        <v>CHECK DATES</v>
      </c>
      <c r="AM653" s="257" t="str">
        <f t="shared" si="169"/>
        <v/>
      </c>
      <c r="AN653" s="288">
        <f t="shared" si="170"/>
        <v>0</v>
      </c>
      <c r="AO653" s="286">
        <v>0</v>
      </c>
      <c r="AP653" s="257">
        <f t="shared" si="171"/>
        <v>0</v>
      </c>
      <c r="AQ653" s="257" t="str">
        <f t="shared" si="172"/>
        <v/>
      </c>
      <c r="AR653" s="257">
        <f t="shared" si="173"/>
        <v>0</v>
      </c>
    </row>
    <row r="654" spans="1:44" x14ac:dyDescent="0.3">
      <c r="A654" s="287">
        <v>641</v>
      </c>
      <c r="B654" s="150"/>
      <c r="C654" s="152"/>
      <c r="D654" s="159"/>
      <c r="E654" s="337"/>
      <c r="F654" s="343" t="str">
        <f>IF(E654="","",LOOKUP(E654,'Work Programme'!$A$8:$A$207,'Work Programme'!$B$8:$B$207))</f>
        <v/>
      </c>
      <c r="G654" s="159"/>
      <c r="H654" s="150"/>
      <c r="I654" s="150"/>
      <c r="J654" s="150"/>
      <c r="K654" s="150"/>
      <c r="L654" s="150"/>
      <c r="M654" s="150"/>
      <c r="N654" s="430"/>
      <c r="O654" s="431"/>
      <c r="P654" s="431"/>
      <c r="Q654" s="160"/>
      <c r="R654" s="160"/>
      <c r="S654" s="160"/>
      <c r="T654" s="255" t="str">
        <f t="shared" si="158"/>
        <v/>
      </c>
      <c r="U654" s="152"/>
      <c r="V654" s="154"/>
      <c r="W654" s="254" t="str">
        <f>IF(V654="","",VLOOKUP(V654,'Overview - Financial Statement'!$A$46:$B$60,2,FALSE))</f>
        <v/>
      </c>
      <c r="X654" s="255" t="str">
        <f t="shared" si="159"/>
        <v/>
      </c>
      <c r="Y654" s="153"/>
      <c r="Z654" s="238">
        <f t="shared" si="160"/>
        <v>0</v>
      </c>
      <c r="AA654" s="193" t="s">
        <v>44</v>
      </c>
      <c r="AB654" s="173"/>
      <c r="AC654" s="193" t="str">
        <f t="shared" si="161"/>
        <v/>
      </c>
      <c r="AD654" s="187" t="str">
        <f t="shared" si="162"/>
        <v/>
      </c>
      <c r="AE654" s="187" t="str">
        <f>IF(S654&gt;0,(VLOOKUP(N654,ISO!$B$4:$D$43,3,FALSE)),"")</f>
        <v/>
      </c>
      <c r="AF654" s="187" t="str">
        <f t="shared" si="163"/>
        <v/>
      </c>
      <c r="AG654" s="187" t="str">
        <f>IF(R654&gt;0,(VLOOKUP(N654,ISO!$B$4:$D$43,2,FALSE)),"")</f>
        <v/>
      </c>
      <c r="AH654" s="193" t="str">
        <f t="shared" si="164"/>
        <v/>
      </c>
      <c r="AI654" s="397" t="str">
        <f t="shared" si="165"/>
        <v/>
      </c>
      <c r="AJ654" s="257" t="str">
        <f t="shared" si="166"/>
        <v/>
      </c>
      <c r="AK654" s="257" t="str">
        <f t="shared" si="167"/>
        <v/>
      </c>
      <c r="AL654" s="193" t="str">
        <f t="shared" si="168"/>
        <v>CHECK DATES</v>
      </c>
      <c r="AM654" s="257" t="str">
        <f t="shared" si="169"/>
        <v/>
      </c>
      <c r="AN654" s="288">
        <f t="shared" si="170"/>
        <v>0</v>
      </c>
      <c r="AO654" s="286">
        <v>0</v>
      </c>
      <c r="AP654" s="257">
        <f t="shared" si="171"/>
        <v>0</v>
      </c>
      <c r="AQ654" s="257" t="str">
        <f t="shared" si="172"/>
        <v/>
      </c>
      <c r="AR654" s="257">
        <f t="shared" si="173"/>
        <v>0</v>
      </c>
    </row>
    <row r="655" spans="1:44" x14ac:dyDescent="0.3">
      <c r="A655" s="287">
        <v>642</v>
      </c>
      <c r="B655" s="150"/>
      <c r="C655" s="152"/>
      <c r="D655" s="159"/>
      <c r="E655" s="337"/>
      <c r="F655" s="343" t="str">
        <f>IF(E655="","",LOOKUP(E655,'Work Programme'!$A$8:$A$207,'Work Programme'!$B$8:$B$207))</f>
        <v/>
      </c>
      <c r="G655" s="159"/>
      <c r="H655" s="150"/>
      <c r="I655" s="150"/>
      <c r="J655" s="150"/>
      <c r="K655" s="150"/>
      <c r="L655" s="150"/>
      <c r="M655" s="150"/>
      <c r="N655" s="430"/>
      <c r="O655" s="431"/>
      <c r="P655" s="431"/>
      <c r="Q655" s="160"/>
      <c r="R655" s="160"/>
      <c r="S655" s="160"/>
      <c r="T655" s="255" t="str">
        <f t="shared" ref="T655:T718" si="174">IF((Q655="")*AND(R655="")*AND(S655=""),"",SUM(Q655:S655))</f>
        <v/>
      </c>
      <c r="U655" s="152"/>
      <c r="V655" s="154"/>
      <c r="W655" s="254" t="str">
        <f>IF(V655="","",VLOOKUP(V655,'Overview - Financial Statement'!$A$46:$B$60,2,FALSE))</f>
        <v/>
      </c>
      <c r="X655" s="255" t="str">
        <f t="shared" ref="X655:X718" si="175">IF(W655="","",T655/W655)</f>
        <v/>
      </c>
      <c r="Y655" s="153"/>
      <c r="Z655" s="238">
        <f t="shared" si="160"/>
        <v>0</v>
      </c>
      <c r="AA655" s="193" t="s">
        <v>44</v>
      </c>
      <c r="AB655" s="173"/>
      <c r="AC655" s="193" t="str">
        <f t="shared" si="161"/>
        <v/>
      </c>
      <c r="AD655" s="187" t="str">
        <f t="shared" si="162"/>
        <v/>
      </c>
      <c r="AE655" s="187" t="str">
        <f>IF(S655&gt;0,(VLOOKUP(N655,ISO!$B$4:$D$43,3,FALSE)),"")</f>
        <v/>
      </c>
      <c r="AF655" s="187" t="str">
        <f t="shared" si="163"/>
        <v/>
      </c>
      <c r="AG655" s="187" t="str">
        <f>IF(R655&gt;0,(VLOOKUP(N655,ISO!$B$4:$D$43,2,FALSE)),"")</f>
        <v/>
      </c>
      <c r="AH655" s="193" t="str">
        <f t="shared" si="164"/>
        <v/>
      </c>
      <c r="AI655" s="397" t="str">
        <f t="shared" si="165"/>
        <v/>
      </c>
      <c r="AJ655" s="257" t="str">
        <f t="shared" si="166"/>
        <v/>
      </c>
      <c r="AK655" s="257" t="str">
        <f t="shared" si="167"/>
        <v/>
      </c>
      <c r="AL655" s="193" t="str">
        <f t="shared" si="168"/>
        <v>CHECK DATES</v>
      </c>
      <c r="AM655" s="257" t="str">
        <f t="shared" si="169"/>
        <v/>
      </c>
      <c r="AN655" s="288">
        <f t="shared" si="170"/>
        <v>0</v>
      </c>
      <c r="AO655" s="286">
        <v>0</v>
      </c>
      <c r="AP655" s="257">
        <f t="shared" si="171"/>
        <v>0</v>
      </c>
      <c r="AQ655" s="257" t="str">
        <f t="shared" si="172"/>
        <v/>
      </c>
      <c r="AR655" s="257">
        <f t="shared" si="173"/>
        <v>0</v>
      </c>
    </row>
    <row r="656" spans="1:44" x14ac:dyDescent="0.3">
      <c r="A656" s="287">
        <v>643</v>
      </c>
      <c r="B656" s="150"/>
      <c r="C656" s="152"/>
      <c r="D656" s="159"/>
      <c r="E656" s="337"/>
      <c r="F656" s="343" t="str">
        <f>IF(E656="","",LOOKUP(E656,'Work Programme'!$A$8:$A$207,'Work Programme'!$B$8:$B$207))</f>
        <v/>
      </c>
      <c r="G656" s="159"/>
      <c r="H656" s="150"/>
      <c r="I656" s="150"/>
      <c r="J656" s="150"/>
      <c r="K656" s="150"/>
      <c r="L656" s="150"/>
      <c r="M656" s="150"/>
      <c r="N656" s="430"/>
      <c r="O656" s="431"/>
      <c r="P656" s="431"/>
      <c r="Q656" s="160"/>
      <c r="R656" s="160"/>
      <c r="S656" s="160"/>
      <c r="T656" s="255" t="str">
        <f t="shared" si="174"/>
        <v/>
      </c>
      <c r="U656" s="152"/>
      <c r="V656" s="154"/>
      <c r="W656" s="254" t="str">
        <f>IF(V656="","",VLOOKUP(V656,'Overview - Financial Statement'!$A$46:$B$60,2,FALSE))</f>
        <v/>
      </c>
      <c r="X656" s="255" t="str">
        <f t="shared" si="175"/>
        <v/>
      </c>
      <c r="Y656" s="153"/>
      <c r="Z656" s="238">
        <f t="shared" ref="Z656:Z719" si="176">IF(Y656="YES",X656,0)</f>
        <v>0</v>
      </c>
      <c r="AA656" s="193" t="s">
        <v>44</v>
      </c>
      <c r="AB656" s="173"/>
      <c r="AC656" s="193" t="str">
        <f t="shared" si="161"/>
        <v/>
      </c>
      <c r="AD656" s="187" t="str">
        <f t="shared" si="162"/>
        <v/>
      </c>
      <c r="AE656" s="187" t="str">
        <f>IF(S656&gt;0,(VLOOKUP(N656,ISO!$B$4:$D$43,3,FALSE)),"")</f>
        <v/>
      </c>
      <c r="AF656" s="187" t="str">
        <f t="shared" si="163"/>
        <v/>
      </c>
      <c r="AG656" s="187" t="str">
        <f>IF(R656&gt;0,(VLOOKUP(N656,ISO!$B$4:$D$43,2,FALSE)),"")</f>
        <v/>
      </c>
      <c r="AH656" s="193" t="str">
        <f t="shared" si="164"/>
        <v/>
      </c>
      <c r="AI656" s="397" t="str">
        <f t="shared" si="165"/>
        <v/>
      </c>
      <c r="AJ656" s="257" t="str">
        <f t="shared" si="166"/>
        <v/>
      </c>
      <c r="AK656" s="257" t="str">
        <f t="shared" si="167"/>
        <v/>
      </c>
      <c r="AL656" s="193" t="str">
        <f t="shared" si="168"/>
        <v>CHECK DATES</v>
      </c>
      <c r="AM656" s="257" t="str">
        <f t="shared" si="169"/>
        <v/>
      </c>
      <c r="AN656" s="288">
        <f t="shared" si="170"/>
        <v>0</v>
      </c>
      <c r="AO656" s="286">
        <v>0</v>
      </c>
      <c r="AP656" s="257">
        <f t="shared" si="171"/>
        <v>0</v>
      </c>
      <c r="AQ656" s="257" t="str">
        <f t="shared" si="172"/>
        <v/>
      </c>
      <c r="AR656" s="257">
        <f t="shared" si="173"/>
        <v>0</v>
      </c>
    </row>
    <row r="657" spans="1:44" x14ac:dyDescent="0.3">
      <c r="A657" s="287">
        <v>644</v>
      </c>
      <c r="B657" s="150"/>
      <c r="C657" s="152"/>
      <c r="D657" s="159"/>
      <c r="E657" s="337"/>
      <c r="F657" s="343" t="str">
        <f>IF(E657="","",LOOKUP(E657,'Work Programme'!$A$8:$A$207,'Work Programme'!$B$8:$B$207))</f>
        <v/>
      </c>
      <c r="G657" s="159"/>
      <c r="H657" s="150"/>
      <c r="I657" s="150"/>
      <c r="J657" s="150"/>
      <c r="K657" s="150"/>
      <c r="L657" s="150"/>
      <c r="M657" s="150"/>
      <c r="N657" s="430"/>
      <c r="O657" s="431"/>
      <c r="P657" s="431"/>
      <c r="Q657" s="160"/>
      <c r="R657" s="160"/>
      <c r="S657" s="160"/>
      <c r="T657" s="255" t="str">
        <f t="shared" si="174"/>
        <v/>
      </c>
      <c r="U657" s="152"/>
      <c r="V657" s="154"/>
      <c r="W657" s="254" t="str">
        <f>IF(V657="","",VLOOKUP(V657,'Overview - Financial Statement'!$A$46:$B$60,2,FALSE))</f>
        <v/>
      </c>
      <c r="X657" s="255" t="str">
        <f t="shared" si="175"/>
        <v/>
      </c>
      <c r="Y657" s="153"/>
      <c r="Z657" s="238">
        <f t="shared" si="176"/>
        <v>0</v>
      </c>
      <c r="AA657" s="193" t="s">
        <v>44</v>
      </c>
      <c r="AB657" s="173"/>
      <c r="AC657" s="193" t="str">
        <f t="shared" si="161"/>
        <v/>
      </c>
      <c r="AD657" s="187" t="str">
        <f t="shared" si="162"/>
        <v/>
      </c>
      <c r="AE657" s="187" t="str">
        <f>IF(S657&gt;0,(VLOOKUP(N657,ISO!$B$4:$D$43,3,FALSE)),"")</f>
        <v/>
      </c>
      <c r="AF657" s="187" t="str">
        <f t="shared" si="163"/>
        <v/>
      </c>
      <c r="AG657" s="187" t="str">
        <f>IF(R657&gt;0,(VLOOKUP(N657,ISO!$B$4:$D$43,2,FALSE)),"")</f>
        <v/>
      </c>
      <c r="AH657" s="193" t="str">
        <f t="shared" si="164"/>
        <v/>
      </c>
      <c r="AI657" s="397" t="str">
        <f t="shared" si="165"/>
        <v/>
      </c>
      <c r="AJ657" s="257" t="str">
        <f t="shared" si="166"/>
        <v/>
      </c>
      <c r="AK657" s="257" t="str">
        <f t="shared" si="167"/>
        <v/>
      </c>
      <c r="AL657" s="193" t="str">
        <f t="shared" si="168"/>
        <v>CHECK DATES</v>
      </c>
      <c r="AM657" s="257" t="str">
        <f t="shared" si="169"/>
        <v/>
      </c>
      <c r="AN657" s="288">
        <f t="shared" si="170"/>
        <v>0</v>
      </c>
      <c r="AO657" s="286">
        <v>0</v>
      </c>
      <c r="AP657" s="257">
        <f t="shared" si="171"/>
        <v>0</v>
      </c>
      <c r="AQ657" s="257" t="str">
        <f t="shared" si="172"/>
        <v/>
      </c>
      <c r="AR657" s="257">
        <f t="shared" si="173"/>
        <v>0</v>
      </c>
    </row>
    <row r="658" spans="1:44" x14ac:dyDescent="0.3">
      <c r="A658" s="287">
        <v>645</v>
      </c>
      <c r="B658" s="150"/>
      <c r="C658" s="152"/>
      <c r="D658" s="159"/>
      <c r="E658" s="337"/>
      <c r="F658" s="343" t="str">
        <f>IF(E658="","",LOOKUP(E658,'Work Programme'!$A$8:$A$207,'Work Programme'!$B$8:$B$207))</f>
        <v/>
      </c>
      <c r="G658" s="159"/>
      <c r="H658" s="150"/>
      <c r="I658" s="150"/>
      <c r="J658" s="150"/>
      <c r="K658" s="150"/>
      <c r="L658" s="150"/>
      <c r="M658" s="150"/>
      <c r="N658" s="430"/>
      <c r="O658" s="431"/>
      <c r="P658" s="431"/>
      <c r="Q658" s="160"/>
      <c r="R658" s="160"/>
      <c r="S658" s="160"/>
      <c r="T658" s="255" t="str">
        <f t="shared" si="174"/>
        <v/>
      </c>
      <c r="U658" s="152"/>
      <c r="V658" s="154"/>
      <c r="W658" s="254" t="str">
        <f>IF(V658="","",VLOOKUP(V658,'Overview - Financial Statement'!$A$46:$B$60,2,FALSE))</f>
        <v/>
      </c>
      <c r="X658" s="255" t="str">
        <f t="shared" si="175"/>
        <v/>
      </c>
      <c r="Y658" s="153"/>
      <c r="Z658" s="238">
        <f t="shared" si="176"/>
        <v>0</v>
      </c>
      <c r="AA658" s="193" t="s">
        <v>44</v>
      </c>
      <c r="AB658" s="173"/>
      <c r="AC658" s="193" t="str">
        <f t="shared" ref="AC658:AC721" si="177">IF(V658="","",(IF(OR(C658&lt;=($H$4-1),C658&gt;=($J$4+1),D658&lt;=($H$4-1),D658&gt;=($J$4+1)),"CHECK DATES","OK")))</f>
        <v/>
      </c>
      <c r="AD658" s="187" t="str">
        <f t="shared" ref="AD658:AD721" si="178">IF(S658&gt;0,S658/(O658+0.5)/P658/AI658,"")</f>
        <v/>
      </c>
      <c r="AE658" s="187" t="str">
        <f>IF(S658&gt;0,(VLOOKUP(N658,ISO!$B$4:$D$43,3,FALSE)),"")</f>
        <v/>
      </c>
      <c r="AF658" s="187" t="str">
        <f t="shared" ref="AF658:AF721" si="179">IF(R658&gt;0,R658/O658/P658/AI658,"")</f>
        <v/>
      </c>
      <c r="AG658" s="187" t="str">
        <f>IF(R658&gt;0,(VLOOKUP(N658,ISO!$B$4:$D$43,2,FALSE)),"")</f>
        <v/>
      </c>
      <c r="AH658" s="193" t="str">
        <f t="shared" ref="AH658:AH721" si="180">IF(V658="","",V658)</f>
        <v/>
      </c>
      <c r="AI658" s="397" t="str">
        <f t="shared" ref="AI658:AI721" si="181">IF(V658="","",IF(HLOOKUP(V658,$AB$4:$AP$5,2,FALSE)="",W658,IF(W658&lt;&gt;HLOOKUP(V658,$AB$4:$AP$5,2,FALSE),HLOOKUP(V658,$AB$4:$AP$5,2,FALSE),W658)))</f>
        <v/>
      </c>
      <c r="AJ658" s="257" t="str">
        <f t="shared" ref="AJ658:AJ721" si="182">IF(W658="","",IF(AI658=1,X658,T658/AI658))</f>
        <v/>
      </c>
      <c r="AK658" s="257" t="str">
        <f t="shared" ref="AK658:AK721" si="183">IF(AJ658="","",IF(AI658=1,0,AJ658-X658))</f>
        <v/>
      </c>
      <c r="AL658" s="193" t="str">
        <f t="shared" ref="AL658:AL721" si="184">IF(X658=0,"",(IF(U658="","CHECK DATES","OK")))</f>
        <v>CHECK DATES</v>
      </c>
      <c r="AM658" s="257" t="str">
        <f t="shared" ref="AM658:AM721" si="185">IF(OR(AA658="NO",AC658="CHECK DATES",AL658="CHECK DATES"),AJ658,"")</f>
        <v/>
      </c>
      <c r="AN658" s="288">
        <f t="shared" ref="AN658:AN721" si="186">IF(AA658="NO","",IF(AD658&gt;AE658,(AD658-AE658)*O658,0)+IF(AF658&gt;AG658,(AF658-AG658)*O658,0))</f>
        <v>0</v>
      </c>
      <c r="AO658" s="286">
        <v>0</v>
      </c>
      <c r="AP658" s="257">
        <f t="shared" ref="AP658:AP721" si="187">IF(OR(AA658="NO",AM658&gt;0,AN658&gt;0,AO658&gt;0)*(AND(OR(Y658="NO",Y658=""))),SUM(AM658:AO658),"")</f>
        <v>0</v>
      </c>
      <c r="AQ658" s="257" t="str">
        <f t="shared" ref="AQ658:AQ721" si="188">IF(OR(AA658="NO",AM658&gt;0,AN658&gt;0)*(AND(OR(Y658="YES"))),SUM(AM658:AN658),"")</f>
        <v/>
      </c>
      <c r="AR658" s="257">
        <f t="shared" ref="AR658:AR721" si="189">IF(Y658="YES",AJ658,0)</f>
        <v>0</v>
      </c>
    </row>
    <row r="659" spans="1:44" x14ac:dyDescent="0.3">
      <c r="A659" s="287">
        <v>646</v>
      </c>
      <c r="B659" s="150"/>
      <c r="C659" s="152"/>
      <c r="D659" s="159"/>
      <c r="E659" s="337"/>
      <c r="F659" s="343" t="str">
        <f>IF(E659="","",LOOKUP(E659,'Work Programme'!$A$8:$A$207,'Work Programme'!$B$8:$B$207))</f>
        <v/>
      </c>
      <c r="G659" s="159"/>
      <c r="H659" s="150"/>
      <c r="I659" s="150"/>
      <c r="J659" s="150"/>
      <c r="K659" s="150"/>
      <c r="L659" s="150"/>
      <c r="M659" s="150"/>
      <c r="N659" s="430"/>
      <c r="O659" s="431"/>
      <c r="P659" s="431"/>
      <c r="Q659" s="160"/>
      <c r="R659" s="160"/>
      <c r="S659" s="160"/>
      <c r="T659" s="255" t="str">
        <f t="shared" si="174"/>
        <v/>
      </c>
      <c r="U659" s="152"/>
      <c r="V659" s="154"/>
      <c r="W659" s="254" t="str">
        <f>IF(V659="","",VLOOKUP(V659,'Overview - Financial Statement'!$A$46:$B$60,2,FALSE))</f>
        <v/>
      </c>
      <c r="X659" s="255" t="str">
        <f t="shared" si="175"/>
        <v/>
      </c>
      <c r="Y659" s="153"/>
      <c r="Z659" s="238">
        <f t="shared" si="176"/>
        <v>0</v>
      </c>
      <c r="AA659" s="193" t="s">
        <v>44</v>
      </c>
      <c r="AB659" s="173"/>
      <c r="AC659" s="193" t="str">
        <f t="shared" si="177"/>
        <v/>
      </c>
      <c r="AD659" s="187" t="str">
        <f t="shared" si="178"/>
        <v/>
      </c>
      <c r="AE659" s="187" t="str">
        <f>IF(S659&gt;0,(VLOOKUP(N659,ISO!$B$4:$D$43,3,FALSE)),"")</f>
        <v/>
      </c>
      <c r="AF659" s="187" t="str">
        <f t="shared" si="179"/>
        <v/>
      </c>
      <c r="AG659" s="187" t="str">
        <f>IF(R659&gt;0,(VLOOKUP(N659,ISO!$B$4:$D$43,2,FALSE)),"")</f>
        <v/>
      </c>
      <c r="AH659" s="193" t="str">
        <f t="shared" si="180"/>
        <v/>
      </c>
      <c r="AI659" s="397" t="str">
        <f t="shared" si="181"/>
        <v/>
      </c>
      <c r="AJ659" s="257" t="str">
        <f t="shared" si="182"/>
        <v/>
      </c>
      <c r="AK659" s="257" t="str">
        <f t="shared" si="183"/>
        <v/>
      </c>
      <c r="AL659" s="193" t="str">
        <f t="shared" si="184"/>
        <v>CHECK DATES</v>
      </c>
      <c r="AM659" s="257" t="str">
        <f t="shared" si="185"/>
        <v/>
      </c>
      <c r="AN659" s="288">
        <f t="shared" si="186"/>
        <v>0</v>
      </c>
      <c r="AO659" s="286">
        <v>0</v>
      </c>
      <c r="AP659" s="257">
        <f t="shared" si="187"/>
        <v>0</v>
      </c>
      <c r="AQ659" s="257" t="str">
        <f t="shared" si="188"/>
        <v/>
      </c>
      <c r="AR659" s="257">
        <f t="shared" si="189"/>
        <v>0</v>
      </c>
    </row>
    <row r="660" spans="1:44" x14ac:dyDescent="0.3">
      <c r="A660" s="287">
        <v>647</v>
      </c>
      <c r="B660" s="150"/>
      <c r="C660" s="152"/>
      <c r="D660" s="159"/>
      <c r="E660" s="337"/>
      <c r="F660" s="343" t="str">
        <f>IF(E660="","",LOOKUP(E660,'Work Programme'!$A$8:$A$207,'Work Programme'!$B$8:$B$207))</f>
        <v/>
      </c>
      <c r="G660" s="159"/>
      <c r="H660" s="150"/>
      <c r="I660" s="150"/>
      <c r="J660" s="150"/>
      <c r="K660" s="150"/>
      <c r="L660" s="150"/>
      <c r="M660" s="150"/>
      <c r="N660" s="430"/>
      <c r="O660" s="431"/>
      <c r="P660" s="431"/>
      <c r="Q660" s="160"/>
      <c r="R660" s="160"/>
      <c r="S660" s="160"/>
      <c r="T660" s="255" t="str">
        <f t="shared" si="174"/>
        <v/>
      </c>
      <c r="U660" s="152"/>
      <c r="V660" s="154"/>
      <c r="W660" s="254" t="str">
        <f>IF(V660="","",VLOOKUP(V660,'Overview - Financial Statement'!$A$46:$B$60,2,FALSE))</f>
        <v/>
      </c>
      <c r="X660" s="255" t="str">
        <f t="shared" si="175"/>
        <v/>
      </c>
      <c r="Y660" s="153"/>
      <c r="Z660" s="238">
        <f t="shared" si="176"/>
        <v>0</v>
      </c>
      <c r="AA660" s="193" t="s">
        <v>44</v>
      </c>
      <c r="AB660" s="173"/>
      <c r="AC660" s="193" t="str">
        <f t="shared" si="177"/>
        <v/>
      </c>
      <c r="AD660" s="187" t="str">
        <f t="shared" si="178"/>
        <v/>
      </c>
      <c r="AE660" s="187" t="str">
        <f>IF(S660&gt;0,(VLOOKUP(N660,ISO!$B$4:$D$43,3,FALSE)),"")</f>
        <v/>
      </c>
      <c r="AF660" s="187" t="str">
        <f t="shared" si="179"/>
        <v/>
      </c>
      <c r="AG660" s="187" t="str">
        <f>IF(R660&gt;0,(VLOOKUP(N660,ISO!$B$4:$D$43,2,FALSE)),"")</f>
        <v/>
      </c>
      <c r="AH660" s="193" t="str">
        <f t="shared" si="180"/>
        <v/>
      </c>
      <c r="AI660" s="397" t="str">
        <f t="shared" si="181"/>
        <v/>
      </c>
      <c r="AJ660" s="257" t="str">
        <f t="shared" si="182"/>
        <v/>
      </c>
      <c r="AK660" s="257" t="str">
        <f t="shared" si="183"/>
        <v/>
      </c>
      <c r="AL660" s="193" t="str">
        <f t="shared" si="184"/>
        <v>CHECK DATES</v>
      </c>
      <c r="AM660" s="257" t="str">
        <f t="shared" si="185"/>
        <v/>
      </c>
      <c r="AN660" s="288">
        <f t="shared" si="186"/>
        <v>0</v>
      </c>
      <c r="AO660" s="286">
        <v>0</v>
      </c>
      <c r="AP660" s="257">
        <f t="shared" si="187"/>
        <v>0</v>
      </c>
      <c r="AQ660" s="257" t="str">
        <f t="shared" si="188"/>
        <v/>
      </c>
      <c r="AR660" s="257">
        <f t="shared" si="189"/>
        <v>0</v>
      </c>
    </row>
    <row r="661" spans="1:44" x14ac:dyDescent="0.3">
      <c r="A661" s="287">
        <v>648</v>
      </c>
      <c r="B661" s="150"/>
      <c r="C661" s="152"/>
      <c r="D661" s="159"/>
      <c r="E661" s="337"/>
      <c r="F661" s="343" t="str">
        <f>IF(E661="","",LOOKUP(E661,'Work Programme'!$A$8:$A$207,'Work Programme'!$B$8:$B$207))</f>
        <v/>
      </c>
      <c r="G661" s="159"/>
      <c r="H661" s="150"/>
      <c r="I661" s="150"/>
      <c r="J661" s="150"/>
      <c r="K661" s="150"/>
      <c r="L661" s="150"/>
      <c r="M661" s="150"/>
      <c r="N661" s="430"/>
      <c r="O661" s="431"/>
      <c r="P661" s="431"/>
      <c r="Q661" s="160"/>
      <c r="R661" s="160"/>
      <c r="S661" s="160"/>
      <c r="T661" s="255" t="str">
        <f t="shared" si="174"/>
        <v/>
      </c>
      <c r="U661" s="152"/>
      <c r="V661" s="154"/>
      <c r="W661" s="254" t="str">
        <f>IF(V661="","",VLOOKUP(V661,'Overview - Financial Statement'!$A$46:$B$60,2,FALSE))</f>
        <v/>
      </c>
      <c r="X661" s="255" t="str">
        <f t="shared" si="175"/>
        <v/>
      </c>
      <c r="Y661" s="153"/>
      <c r="Z661" s="238">
        <f t="shared" si="176"/>
        <v>0</v>
      </c>
      <c r="AA661" s="193" t="s">
        <v>44</v>
      </c>
      <c r="AB661" s="173"/>
      <c r="AC661" s="193" t="str">
        <f t="shared" si="177"/>
        <v/>
      </c>
      <c r="AD661" s="187" t="str">
        <f t="shared" si="178"/>
        <v/>
      </c>
      <c r="AE661" s="187" t="str">
        <f>IF(S661&gt;0,(VLOOKUP(N661,ISO!$B$4:$D$43,3,FALSE)),"")</f>
        <v/>
      </c>
      <c r="AF661" s="187" t="str">
        <f t="shared" si="179"/>
        <v/>
      </c>
      <c r="AG661" s="187" t="str">
        <f>IF(R661&gt;0,(VLOOKUP(N661,ISO!$B$4:$D$43,2,FALSE)),"")</f>
        <v/>
      </c>
      <c r="AH661" s="193" t="str">
        <f t="shared" si="180"/>
        <v/>
      </c>
      <c r="AI661" s="397" t="str">
        <f t="shared" si="181"/>
        <v/>
      </c>
      <c r="AJ661" s="257" t="str">
        <f t="shared" si="182"/>
        <v/>
      </c>
      <c r="AK661" s="257" t="str">
        <f t="shared" si="183"/>
        <v/>
      </c>
      <c r="AL661" s="193" t="str">
        <f t="shared" si="184"/>
        <v>CHECK DATES</v>
      </c>
      <c r="AM661" s="257" t="str">
        <f t="shared" si="185"/>
        <v/>
      </c>
      <c r="AN661" s="288">
        <f t="shared" si="186"/>
        <v>0</v>
      </c>
      <c r="AO661" s="286">
        <v>0</v>
      </c>
      <c r="AP661" s="257">
        <f t="shared" si="187"/>
        <v>0</v>
      </c>
      <c r="AQ661" s="257" t="str">
        <f t="shared" si="188"/>
        <v/>
      </c>
      <c r="AR661" s="257">
        <f t="shared" si="189"/>
        <v>0</v>
      </c>
    </row>
    <row r="662" spans="1:44" x14ac:dyDescent="0.3">
      <c r="A662" s="287">
        <v>649</v>
      </c>
      <c r="B662" s="150"/>
      <c r="C662" s="152"/>
      <c r="D662" s="159"/>
      <c r="E662" s="337"/>
      <c r="F662" s="343" t="str">
        <f>IF(E662="","",LOOKUP(E662,'Work Programme'!$A$8:$A$207,'Work Programme'!$B$8:$B$207))</f>
        <v/>
      </c>
      <c r="G662" s="159"/>
      <c r="H662" s="150"/>
      <c r="I662" s="150"/>
      <c r="J662" s="150"/>
      <c r="K662" s="150"/>
      <c r="L662" s="150"/>
      <c r="M662" s="150"/>
      <c r="N662" s="430"/>
      <c r="O662" s="431"/>
      <c r="P662" s="431"/>
      <c r="Q662" s="160"/>
      <c r="R662" s="160"/>
      <c r="S662" s="160"/>
      <c r="T662" s="255" t="str">
        <f t="shared" si="174"/>
        <v/>
      </c>
      <c r="U662" s="152"/>
      <c r="V662" s="154"/>
      <c r="W662" s="254" t="str">
        <f>IF(V662="","",VLOOKUP(V662,'Overview - Financial Statement'!$A$46:$B$60,2,FALSE))</f>
        <v/>
      </c>
      <c r="X662" s="255" t="str">
        <f t="shared" si="175"/>
        <v/>
      </c>
      <c r="Y662" s="153"/>
      <c r="Z662" s="238">
        <f t="shared" si="176"/>
        <v>0</v>
      </c>
      <c r="AA662" s="193" t="s">
        <v>44</v>
      </c>
      <c r="AB662" s="173"/>
      <c r="AC662" s="193" t="str">
        <f t="shared" si="177"/>
        <v/>
      </c>
      <c r="AD662" s="187" t="str">
        <f t="shared" si="178"/>
        <v/>
      </c>
      <c r="AE662" s="187" t="str">
        <f>IF(S662&gt;0,(VLOOKUP(N662,ISO!$B$4:$D$43,3,FALSE)),"")</f>
        <v/>
      </c>
      <c r="AF662" s="187" t="str">
        <f t="shared" si="179"/>
        <v/>
      </c>
      <c r="AG662" s="187" t="str">
        <f>IF(R662&gt;0,(VLOOKUP(N662,ISO!$B$4:$D$43,2,FALSE)),"")</f>
        <v/>
      </c>
      <c r="AH662" s="193" t="str">
        <f t="shared" si="180"/>
        <v/>
      </c>
      <c r="AI662" s="397" t="str">
        <f t="shared" si="181"/>
        <v/>
      </c>
      <c r="AJ662" s="257" t="str">
        <f t="shared" si="182"/>
        <v/>
      </c>
      <c r="AK662" s="257" t="str">
        <f t="shared" si="183"/>
        <v/>
      </c>
      <c r="AL662" s="193" t="str">
        <f t="shared" si="184"/>
        <v>CHECK DATES</v>
      </c>
      <c r="AM662" s="257" t="str">
        <f t="shared" si="185"/>
        <v/>
      </c>
      <c r="AN662" s="288">
        <f t="shared" si="186"/>
        <v>0</v>
      </c>
      <c r="AO662" s="286">
        <v>0</v>
      </c>
      <c r="AP662" s="257">
        <f t="shared" si="187"/>
        <v>0</v>
      </c>
      <c r="AQ662" s="257" t="str">
        <f t="shared" si="188"/>
        <v/>
      </c>
      <c r="AR662" s="257">
        <f t="shared" si="189"/>
        <v>0</v>
      </c>
    </row>
    <row r="663" spans="1:44" x14ac:dyDescent="0.3">
      <c r="A663" s="287">
        <v>650</v>
      </c>
      <c r="B663" s="150"/>
      <c r="C663" s="152"/>
      <c r="D663" s="159"/>
      <c r="E663" s="337"/>
      <c r="F663" s="343" t="str">
        <f>IF(E663="","",LOOKUP(E663,'Work Programme'!$A$8:$A$207,'Work Programme'!$B$8:$B$207))</f>
        <v/>
      </c>
      <c r="G663" s="159"/>
      <c r="H663" s="150"/>
      <c r="I663" s="150"/>
      <c r="J663" s="150"/>
      <c r="K663" s="150"/>
      <c r="L663" s="150"/>
      <c r="M663" s="150"/>
      <c r="N663" s="430"/>
      <c r="O663" s="431"/>
      <c r="P663" s="431"/>
      <c r="Q663" s="160"/>
      <c r="R663" s="160"/>
      <c r="S663" s="160"/>
      <c r="T663" s="255" t="str">
        <f t="shared" si="174"/>
        <v/>
      </c>
      <c r="U663" s="152"/>
      <c r="V663" s="154"/>
      <c r="W663" s="254" t="str">
        <f>IF(V663="","",VLOOKUP(V663,'Overview - Financial Statement'!$A$46:$B$60,2,FALSE))</f>
        <v/>
      </c>
      <c r="X663" s="255" t="str">
        <f t="shared" si="175"/>
        <v/>
      </c>
      <c r="Y663" s="153"/>
      <c r="Z663" s="238">
        <f t="shared" si="176"/>
        <v>0</v>
      </c>
      <c r="AA663" s="193" t="s">
        <v>44</v>
      </c>
      <c r="AB663" s="173"/>
      <c r="AC663" s="193" t="str">
        <f t="shared" si="177"/>
        <v/>
      </c>
      <c r="AD663" s="187" t="str">
        <f t="shared" si="178"/>
        <v/>
      </c>
      <c r="AE663" s="187" t="str">
        <f>IF(S663&gt;0,(VLOOKUP(N663,ISO!$B$4:$D$43,3,FALSE)),"")</f>
        <v/>
      </c>
      <c r="AF663" s="187" t="str">
        <f t="shared" si="179"/>
        <v/>
      </c>
      <c r="AG663" s="187" t="str">
        <f>IF(R663&gt;0,(VLOOKUP(N663,ISO!$B$4:$D$43,2,FALSE)),"")</f>
        <v/>
      </c>
      <c r="AH663" s="193" t="str">
        <f t="shared" si="180"/>
        <v/>
      </c>
      <c r="AI663" s="397" t="str">
        <f t="shared" si="181"/>
        <v/>
      </c>
      <c r="AJ663" s="257" t="str">
        <f t="shared" si="182"/>
        <v/>
      </c>
      <c r="AK663" s="257" t="str">
        <f t="shared" si="183"/>
        <v/>
      </c>
      <c r="AL663" s="193" t="str">
        <f t="shared" si="184"/>
        <v>CHECK DATES</v>
      </c>
      <c r="AM663" s="257" t="str">
        <f t="shared" si="185"/>
        <v/>
      </c>
      <c r="AN663" s="288">
        <f t="shared" si="186"/>
        <v>0</v>
      </c>
      <c r="AO663" s="286">
        <v>0</v>
      </c>
      <c r="AP663" s="257">
        <f t="shared" si="187"/>
        <v>0</v>
      </c>
      <c r="AQ663" s="257" t="str">
        <f t="shared" si="188"/>
        <v/>
      </c>
      <c r="AR663" s="257">
        <f t="shared" si="189"/>
        <v>0</v>
      </c>
    </row>
    <row r="664" spans="1:44" x14ac:dyDescent="0.3">
      <c r="A664" s="287">
        <v>651</v>
      </c>
      <c r="B664" s="150"/>
      <c r="C664" s="152"/>
      <c r="D664" s="159"/>
      <c r="E664" s="337"/>
      <c r="F664" s="343" t="str">
        <f>IF(E664="","",LOOKUP(E664,'Work Programme'!$A$8:$A$207,'Work Programme'!$B$8:$B$207))</f>
        <v/>
      </c>
      <c r="G664" s="159"/>
      <c r="H664" s="150"/>
      <c r="I664" s="150"/>
      <c r="J664" s="150"/>
      <c r="K664" s="150"/>
      <c r="L664" s="150"/>
      <c r="M664" s="150"/>
      <c r="N664" s="430"/>
      <c r="O664" s="431"/>
      <c r="P664" s="431"/>
      <c r="Q664" s="160"/>
      <c r="R664" s="160"/>
      <c r="S664" s="160"/>
      <c r="T664" s="255" t="str">
        <f t="shared" si="174"/>
        <v/>
      </c>
      <c r="U664" s="152"/>
      <c r="V664" s="154"/>
      <c r="W664" s="254" t="str">
        <f>IF(V664="","",VLOOKUP(V664,'Overview - Financial Statement'!$A$46:$B$60,2,FALSE))</f>
        <v/>
      </c>
      <c r="X664" s="255" t="str">
        <f t="shared" si="175"/>
        <v/>
      </c>
      <c r="Y664" s="153"/>
      <c r="Z664" s="238">
        <f t="shared" si="176"/>
        <v>0</v>
      </c>
      <c r="AA664" s="193" t="s">
        <v>44</v>
      </c>
      <c r="AB664" s="173"/>
      <c r="AC664" s="193" t="str">
        <f t="shared" si="177"/>
        <v/>
      </c>
      <c r="AD664" s="187" t="str">
        <f t="shared" si="178"/>
        <v/>
      </c>
      <c r="AE664" s="187" t="str">
        <f>IF(S664&gt;0,(VLOOKUP(N664,ISO!$B$4:$D$43,3,FALSE)),"")</f>
        <v/>
      </c>
      <c r="AF664" s="187" t="str">
        <f t="shared" si="179"/>
        <v/>
      </c>
      <c r="AG664" s="187" t="str">
        <f>IF(R664&gt;0,(VLOOKUP(N664,ISO!$B$4:$D$43,2,FALSE)),"")</f>
        <v/>
      </c>
      <c r="AH664" s="193" t="str">
        <f t="shared" si="180"/>
        <v/>
      </c>
      <c r="AI664" s="397" t="str">
        <f t="shared" si="181"/>
        <v/>
      </c>
      <c r="AJ664" s="257" t="str">
        <f t="shared" si="182"/>
        <v/>
      </c>
      <c r="AK664" s="257" t="str">
        <f t="shared" si="183"/>
        <v/>
      </c>
      <c r="AL664" s="193" t="str">
        <f t="shared" si="184"/>
        <v>CHECK DATES</v>
      </c>
      <c r="AM664" s="257" t="str">
        <f t="shared" si="185"/>
        <v/>
      </c>
      <c r="AN664" s="288">
        <f t="shared" si="186"/>
        <v>0</v>
      </c>
      <c r="AO664" s="286">
        <v>0</v>
      </c>
      <c r="AP664" s="257">
        <f t="shared" si="187"/>
        <v>0</v>
      </c>
      <c r="AQ664" s="257" t="str">
        <f t="shared" si="188"/>
        <v/>
      </c>
      <c r="AR664" s="257">
        <f t="shared" si="189"/>
        <v>0</v>
      </c>
    </row>
    <row r="665" spans="1:44" x14ac:dyDescent="0.3">
      <c r="A665" s="287">
        <v>652</v>
      </c>
      <c r="B665" s="150"/>
      <c r="C665" s="152"/>
      <c r="D665" s="159"/>
      <c r="E665" s="337"/>
      <c r="F665" s="343" t="str">
        <f>IF(E665="","",LOOKUP(E665,'Work Programme'!$A$8:$A$207,'Work Programme'!$B$8:$B$207))</f>
        <v/>
      </c>
      <c r="G665" s="159"/>
      <c r="H665" s="150"/>
      <c r="I665" s="150"/>
      <c r="J665" s="150"/>
      <c r="K665" s="150"/>
      <c r="L665" s="150"/>
      <c r="M665" s="150"/>
      <c r="N665" s="430"/>
      <c r="O665" s="431"/>
      <c r="P665" s="431"/>
      <c r="Q665" s="160"/>
      <c r="R665" s="160"/>
      <c r="S665" s="160"/>
      <c r="T665" s="255" t="str">
        <f t="shared" si="174"/>
        <v/>
      </c>
      <c r="U665" s="152"/>
      <c r="V665" s="154"/>
      <c r="W665" s="254" t="str">
        <f>IF(V665="","",VLOOKUP(V665,'Overview - Financial Statement'!$A$46:$B$60,2,FALSE))</f>
        <v/>
      </c>
      <c r="X665" s="255" t="str">
        <f t="shared" si="175"/>
        <v/>
      </c>
      <c r="Y665" s="153"/>
      <c r="Z665" s="238">
        <f t="shared" si="176"/>
        <v>0</v>
      </c>
      <c r="AA665" s="193" t="s">
        <v>44</v>
      </c>
      <c r="AB665" s="173"/>
      <c r="AC665" s="193" t="str">
        <f t="shared" si="177"/>
        <v/>
      </c>
      <c r="AD665" s="187" t="str">
        <f t="shared" si="178"/>
        <v/>
      </c>
      <c r="AE665" s="187" t="str">
        <f>IF(S665&gt;0,(VLOOKUP(N665,ISO!$B$4:$D$43,3,FALSE)),"")</f>
        <v/>
      </c>
      <c r="AF665" s="187" t="str">
        <f t="shared" si="179"/>
        <v/>
      </c>
      <c r="AG665" s="187" t="str">
        <f>IF(R665&gt;0,(VLOOKUP(N665,ISO!$B$4:$D$43,2,FALSE)),"")</f>
        <v/>
      </c>
      <c r="AH665" s="193" t="str">
        <f t="shared" si="180"/>
        <v/>
      </c>
      <c r="AI665" s="397" t="str">
        <f t="shared" si="181"/>
        <v/>
      </c>
      <c r="AJ665" s="257" t="str">
        <f t="shared" si="182"/>
        <v/>
      </c>
      <c r="AK665" s="257" t="str">
        <f t="shared" si="183"/>
        <v/>
      </c>
      <c r="AL665" s="193" t="str">
        <f t="shared" si="184"/>
        <v>CHECK DATES</v>
      </c>
      <c r="AM665" s="257" t="str">
        <f t="shared" si="185"/>
        <v/>
      </c>
      <c r="AN665" s="288">
        <f t="shared" si="186"/>
        <v>0</v>
      </c>
      <c r="AO665" s="286">
        <v>0</v>
      </c>
      <c r="AP665" s="257">
        <f t="shared" si="187"/>
        <v>0</v>
      </c>
      <c r="AQ665" s="257" t="str">
        <f t="shared" si="188"/>
        <v/>
      </c>
      <c r="AR665" s="257">
        <f t="shared" si="189"/>
        <v>0</v>
      </c>
    </row>
    <row r="666" spans="1:44" x14ac:dyDescent="0.3">
      <c r="A666" s="287">
        <v>653</v>
      </c>
      <c r="B666" s="150"/>
      <c r="C666" s="152"/>
      <c r="D666" s="159"/>
      <c r="E666" s="337"/>
      <c r="F666" s="343" t="str">
        <f>IF(E666="","",LOOKUP(E666,'Work Programme'!$A$8:$A$207,'Work Programme'!$B$8:$B$207))</f>
        <v/>
      </c>
      <c r="G666" s="159"/>
      <c r="H666" s="150"/>
      <c r="I666" s="150"/>
      <c r="J666" s="150"/>
      <c r="K666" s="150"/>
      <c r="L666" s="150"/>
      <c r="M666" s="150"/>
      <c r="N666" s="430"/>
      <c r="O666" s="431"/>
      <c r="P666" s="431"/>
      <c r="Q666" s="160"/>
      <c r="R666" s="160"/>
      <c r="S666" s="160"/>
      <c r="T666" s="255" t="str">
        <f t="shared" si="174"/>
        <v/>
      </c>
      <c r="U666" s="152"/>
      <c r="V666" s="154"/>
      <c r="W666" s="254" t="str">
        <f>IF(V666="","",VLOOKUP(V666,'Overview - Financial Statement'!$A$46:$B$60,2,FALSE))</f>
        <v/>
      </c>
      <c r="X666" s="255" t="str">
        <f t="shared" si="175"/>
        <v/>
      </c>
      <c r="Y666" s="153"/>
      <c r="Z666" s="238">
        <f t="shared" si="176"/>
        <v>0</v>
      </c>
      <c r="AA666" s="193" t="s">
        <v>44</v>
      </c>
      <c r="AB666" s="173"/>
      <c r="AC666" s="193" t="str">
        <f t="shared" si="177"/>
        <v/>
      </c>
      <c r="AD666" s="187" t="str">
        <f t="shared" si="178"/>
        <v/>
      </c>
      <c r="AE666" s="187" t="str">
        <f>IF(S666&gt;0,(VLOOKUP(N666,ISO!$B$4:$D$43,3,FALSE)),"")</f>
        <v/>
      </c>
      <c r="AF666" s="187" t="str">
        <f t="shared" si="179"/>
        <v/>
      </c>
      <c r="AG666" s="187" t="str">
        <f>IF(R666&gt;0,(VLOOKUP(N666,ISO!$B$4:$D$43,2,FALSE)),"")</f>
        <v/>
      </c>
      <c r="AH666" s="193" t="str">
        <f t="shared" si="180"/>
        <v/>
      </c>
      <c r="AI666" s="397" t="str">
        <f t="shared" si="181"/>
        <v/>
      </c>
      <c r="AJ666" s="257" t="str">
        <f t="shared" si="182"/>
        <v/>
      </c>
      <c r="AK666" s="257" t="str">
        <f t="shared" si="183"/>
        <v/>
      </c>
      <c r="AL666" s="193" t="str">
        <f t="shared" si="184"/>
        <v>CHECK DATES</v>
      </c>
      <c r="AM666" s="257" t="str">
        <f t="shared" si="185"/>
        <v/>
      </c>
      <c r="AN666" s="288">
        <f t="shared" si="186"/>
        <v>0</v>
      </c>
      <c r="AO666" s="286">
        <v>0</v>
      </c>
      <c r="AP666" s="257">
        <f t="shared" si="187"/>
        <v>0</v>
      </c>
      <c r="AQ666" s="257" t="str">
        <f t="shared" si="188"/>
        <v/>
      </c>
      <c r="AR666" s="257">
        <f t="shared" si="189"/>
        <v>0</v>
      </c>
    </row>
    <row r="667" spans="1:44" x14ac:dyDescent="0.3">
      <c r="A667" s="287">
        <v>654</v>
      </c>
      <c r="B667" s="150"/>
      <c r="C667" s="152"/>
      <c r="D667" s="159"/>
      <c r="E667" s="337"/>
      <c r="F667" s="343" t="str">
        <f>IF(E667="","",LOOKUP(E667,'Work Programme'!$A$8:$A$207,'Work Programme'!$B$8:$B$207))</f>
        <v/>
      </c>
      <c r="G667" s="159"/>
      <c r="H667" s="150"/>
      <c r="I667" s="150"/>
      <c r="J667" s="150"/>
      <c r="K667" s="150"/>
      <c r="L667" s="150"/>
      <c r="M667" s="150"/>
      <c r="N667" s="430"/>
      <c r="O667" s="431"/>
      <c r="P667" s="431"/>
      <c r="Q667" s="160"/>
      <c r="R667" s="160"/>
      <c r="S667" s="160"/>
      <c r="T667" s="255" t="str">
        <f t="shared" si="174"/>
        <v/>
      </c>
      <c r="U667" s="152"/>
      <c r="V667" s="154"/>
      <c r="W667" s="254" t="str">
        <f>IF(V667="","",VLOOKUP(V667,'Overview - Financial Statement'!$A$46:$B$60,2,FALSE))</f>
        <v/>
      </c>
      <c r="X667" s="255" t="str">
        <f t="shared" si="175"/>
        <v/>
      </c>
      <c r="Y667" s="153"/>
      <c r="Z667" s="238">
        <f t="shared" si="176"/>
        <v>0</v>
      </c>
      <c r="AA667" s="193" t="s">
        <v>44</v>
      </c>
      <c r="AB667" s="173"/>
      <c r="AC667" s="193" t="str">
        <f t="shared" si="177"/>
        <v/>
      </c>
      <c r="AD667" s="187" t="str">
        <f t="shared" si="178"/>
        <v/>
      </c>
      <c r="AE667" s="187" t="str">
        <f>IF(S667&gt;0,(VLOOKUP(N667,ISO!$B$4:$D$43,3,FALSE)),"")</f>
        <v/>
      </c>
      <c r="AF667" s="187" t="str">
        <f t="shared" si="179"/>
        <v/>
      </c>
      <c r="AG667" s="187" t="str">
        <f>IF(R667&gt;0,(VLOOKUP(N667,ISO!$B$4:$D$43,2,FALSE)),"")</f>
        <v/>
      </c>
      <c r="AH667" s="193" t="str">
        <f t="shared" si="180"/>
        <v/>
      </c>
      <c r="AI667" s="397" t="str">
        <f t="shared" si="181"/>
        <v/>
      </c>
      <c r="AJ667" s="257" t="str">
        <f t="shared" si="182"/>
        <v/>
      </c>
      <c r="AK667" s="257" t="str">
        <f t="shared" si="183"/>
        <v/>
      </c>
      <c r="AL667" s="193" t="str">
        <f t="shared" si="184"/>
        <v>CHECK DATES</v>
      </c>
      <c r="AM667" s="257" t="str">
        <f t="shared" si="185"/>
        <v/>
      </c>
      <c r="AN667" s="288">
        <f t="shared" si="186"/>
        <v>0</v>
      </c>
      <c r="AO667" s="286">
        <v>0</v>
      </c>
      <c r="AP667" s="257">
        <f t="shared" si="187"/>
        <v>0</v>
      </c>
      <c r="AQ667" s="257" t="str">
        <f t="shared" si="188"/>
        <v/>
      </c>
      <c r="AR667" s="257">
        <f t="shared" si="189"/>
        <v>0</v>
      </c>
    </row>
    <row r="668" spans="1:44" x14ac:dyDescent="0.3">
      <c r="A668" s="287">
        <v>655</v>
      </c>
      <c r="B668" s="150"/>
      <c r="C668" s="152"/>
      <c r="D668" s="159"/>
      <c r="E668" s="337"/>
      <c r="F668" s="343" t="str">
        <f>IF(E668="","",LOOKUP(E668,'Work Programme'!$A$8:$A$207,'Work Programme'!$B$8:$B$207))</f>
        <v/>
      </c>
      <c r="G668" s="159"/>
      <c r="H668" s="150"/>
      <c r="I668" s="150"/>
      <c r="J668" s="150"/>
      <c r="K668" s="150"/>
      <c r="L668" s="150"/>
      <c r="M668" s="150"/>
      <c r="N668" s="430"/>
      <c r="O668" s="431"/>
      <c r="P668" s="431"/>
      <c r="Q668" s="160"/>
      <c r="R668" s="160"/>
      <c r="S668" s="160"/>
      <c r="T668" s="255" t="str">
        <f t="shared" si="174"/>
        <v/>
      </c>
      <c r="U668" s="152"/>
      <c r="V668" s="154"/>
      <c r="W668" s="254" t="str">
        <f>IF(V668="","",VLOOKUP(V668,'Overview - Financial Statement'!$A$46:$B$60,2,FALSE))</f>
        <v/>
      </c>
      <c r="X668" s="255" t="str">
        <f t="shared" si="175"/>
        <v/>
      </c>
      <c r="Y668" s="153"/>
      <c r="Z668" s="238">
        <f t="shared" si="176"/>
        <v>0</v>
      </c>
      <c r="AA668" s="193" t="s">
        <v>44</v>
      </c>
      <c r="AB668" s="173"/>
      <c r="AC668" s="193" t="str">
        <f t="shared" si="177"/>
        <v/>
      </c>
      <c r="AD668" s="187" t="str">
        <f t="shared" si="178"/>
        <v/>
      </c>
      <c r="AE668" s="187" t="str">
        <f>IF(S668&gt;0,(VLOOKUP(N668,ISO!$B$4:$D$43,3,FALSE)),"")</f>
        <v/>
      </c>
      <c r="AF668" s="187" t="str">
        <f t="shared" si="179"/>
        <v/>
      </c>
      <c r="AG668" s="187" t="str">
        <f>IF(R668&gt;0,(VLOOKUP(N668,ISO!$B$4:$D$43,2,FALSE)),"")</f>
        <v/>
      </c>
      <c r="AH668" s="193" t="str">
        <f t="shared" si="180"/>
        <v/>
      </c>
      <c r="AI668" s="397" t="str">
        <f t="shared" si="181"/>
        <v/>
      </c>
      <c r="AJ668" s="257" t="str">
        <f t="shared" si="182"/>
        <v/>
      </c>
      <c r="AK668" s="257" t="str">
        <f t="shared" si="183"/>
        <v/>
      </c>
      <c r="AL668" s="193" t="str">
        <f t="shared" si="184"/>
        <v>CHECK DATES</v>
      </c>
      <c r="AM668" s="257" t="str">
        <f t="shared" si="185"/>
        <v/>
      </c>
      <c r="AN668" s="288">
        <f t="shared" si="186"/>
        <v>0</v>
      </c>
      <c r="AO668" s="286">
        <v>0</v>
      </c>
      <c r="AP668" s="257">
        <f t="shared" si="187"/>
        <v>0</v>
      </c>
      <c r="AQ668" s="257" t="str">
        <f t="shared" si="188"/>
        <v/>
      </c>
      <c r="AR668" s="257">
        <f t="shared" si="189"/>
        <v>0</v>
      </c>
    </row>
    <row r="669" spans="1:44" x14ac:dyDescent="0.3">
      <c r="A669" s="287">
        <v>656</v>
      </c>
      <c r="B669" s="150"/>
      <c r="C669" s="152"/>
      <c r="D669" s="159"/>
      <c r="E669" s="337"/>
      <c r="F669" s="343" t="str">
        <f>IF(E669="","",LOOKUP(E669,'Work Programme'!$A$8:$A$207,'Work Programme'!$B$8:$B$207))</f>
        <v/>
      </c>
      <c r="G669" s="159"/>
      <c r="H669" s="150"/>
      <c r="I669" s="150"/>
      <c r="J669" s="150"/>
      <c r="K669" s="150"/>
      <c r="L669" s="150"/>
      <c r="M669" s="150"/>
      <c r="N669" s="430"/>
      <c r="O669" s="431"/>
      <c r="P669" s="431"/>
      <c r="Q669" s="160"/>
      <c r="R669" s="160"/>
      <c r="S669" s="160"/>
      <c r="T669" s="255" t="str">
        <f t="shared" si="174"/>
        <v/>
      </c>
      <c r="U669" s="152"/>
      <c r="V669" s="154"/>
      <c r="W669" s="254" t="str">
        <f>IF(V669="","",VLOOKUP(V669,'Overview - Financial Statement'!$A$46:$B$60,2,FALSE))</f>
        <v/>
      </c>
      <c r="X669" s="255" t="str">
        <f t="shared" si="175"/>
        <v/>
      </c>
      <c r="Y669" s="153"/>
      <c r="Z669" s="238">
        <f t="shared" si="176"/>
        <v>0</v>
      </c>
      <c r="AA669" s="193" t="s">
        <v>44</v>
      </c>
      <c r="AB669" s="173"/>
      <c r="AC669" s="193" t="str">
        <f t="shared" si="177"/>
        <v/>
      </c>
      <c r="AD669" s="187" t="str">
        <f t="shared" si="178"/>
        <v/>
      </c>
      <c r="AE669" s="187" t="str">
        <f>IF(S669&gt;0,(VLOOKUP(N669,ISO!$B$4:$D$43,3,FALSE)),"")</f>
        <v/>
      </c>
      <c r="AF669" s="187" t="str">
        <f t="shared" si="179"/>
        <v/>
      </c>
      <c r="AG669" s="187" t="str">
        <f>IF(R669&gt;0,(VLOOKUP(N669,ISO!$B$4:$D$43,2,FALSE)),"")</f>
        <v/>
      </c>
      <c r="AH669" s="193" t="str">
        <f t="shared" si="180"/>
        <v/>
      </c>
      <c r="AI669" s="397" t="str">
        <f t="shared" si="181"/>
        <v/>
      </c>
      <c r="AJ669" s="257" t="str">
        <f t="shared" si="182"/>
        <v/>
      </c>
      <c r="AK669" s="257" t="str">
        <f t="shared" si="183"/>
        <v/>
      </c>
      <c r="AL669" s="193" t="str">
        <f t="shared" si="184"/>
        <v>CHECK DATES</v>
      </c>
      <c r="AM669" s="257" t="str">
        <f t="shared" si="185"/>
        <v/>
      </c>
      <c r="AN669" s="288">
        <f t="shared" si="186"/>
        <v>0</v>
      </c>
      <c r="AO669" s="286">
        <v>0</v>
      </c>
      <c r="AP669" s="257">
        <f t="shared" si="187"/>
        <v>0</v>
      </c>
      <c r="AQ669" s="257" t="str">
        <f t="shared" si="188"/>
        <v/>
      </c>
      <c r="AR669" s="257">
        <f t="shared" si="189"/>
        <v>0</v>
      </c>
    </row>
    <row r="670" spans="1:44" x14ac:dyDescent="0.3">
      <c r="A670" s="287">
        <v>657</v>
      </c>
      <c r="B670" s="150"/>
      <c r="C670" s="152"/>
      <c r="D670" s="159"/>
      <c r="E670" s="337"/>
      <c r="F670" s="343" t="str">
        <f>IF(E670="","",LOOKUP(E670,'Work Programme'!$A$8:$A$207,'Work Programme'!$B$8:$B$207))</f>
        <v/>
      </c>
      <c r="G670" s="159"/>
      <c r="H670" s="150"/>
      <c r="I670" s="150"/>
      <c r="J670" s="150"/>
      <c r="K670" s="150"/>
      <c r="L670" s="150"/>
      <c r="M670" s="150"/>
      <c r="N670" s="430"/>
      <c r="O670" s="431"/>
      <c r="P670" s="431"/>
      <c r="Q670" s="160"/>
      <c r="R670" s="160"/>
      <c r="S670" s="160"/>
      <c r="T670" s="255" t="str">
        <f t="shared" si="174"/>
        <v/>
      </c>
      <c r="U670" s="152"/>
      <c r="V670" s="154"/>
      <c r="W670" s="254" t="str">
        <f>IF(V670="","",VLOOKUP(V670,'Overview - Financial Statement'!$A$46:$B$60,2,FALSE))</f>
        <v/>
      </c>
      <c r="X670" s="255" t="str">
        <f t="shared" si="175"/>
        <v/>
      </c>
      <c r="Y670" s="153"/>
      <c r="Z670" s="238">
        <f t="shared" si="176"/>
        <v>0</v>
      </c>
      <c r="AA670" s="193" t="s">
        <v>44</v>
      </c>
      <c r="AB670" s="173"/>
      <c r="AC670" s="193" t="str">
        <f t="shared" si="177"/>
        <v/>
      </c>
      <c r="AD670" s="187" t="str">
        <f t="shared" si="178"/>
        <v/>
      </c>
      <c r="AE670" s="187" t="str">
        <f>IF(S670&gt;0,(VLOOKUP(N670,ISO!$B$4:$D$43,3,FALSE)),"")</f>
        <v/>
      </c>
      <c r="AF670" s="187" t="str">
        <f t="shared" si="179"/>
        <v/>
      </c>
      <c r="AG670" s="187" t="str">
        <f>IF(R670&gt;0,(VLOOKUP(N670,ISO!$B$4:$D$43,2,FALSE)),"")</f>
        <v/>
      </c>
      <c r="AH670" s="193" t="str">
        <f t="shared" si="180"/>
        <v/>
      </c>
      <c r="AI670" s="397" t="str">
        <f t="shared" si="181"/>
        <v/>
      </c>
      <c r="AJ670" s="257" t="str">
        <f t="shared" si="182"/>
        <v/>
      </c>
      <c r="AK670" s="257" t="str">
        <f t="shared" si="183"/>
        <v/>
      </c>
      <c r="AL670" s="193" t="str">
        <f t="shared" si="184"/>
        <v>CHECK DATES</v>
      </c>
      <c r="AM670" s="257" t="str">
        <f t="shared" si="185"/>
        <v/>
      </c>
      <c r="AN670" s="288">
        <f t="shared" si="186"/>
        <v>0</v>
      </c>
      <c r="AO670" s="286">
        <v>0</v>
      </c>
      <c r="AP670" s="257">
        <f t="shared" si="187"/>
        <v>0</v>
      </c>
      <c r="AQ670" s="257" t="str">
        <f t="shared" si="188"/>
        <v/>
      </c>
      <c r="AR670" s="257">
        <f t="shared" si="189"/>
        <v>0</v>
      </c>
    </row>
    <row r="671" spans="1:44" x14ac:dyDescent="0.3">
      <c r="A671" s="287">
        <v>658</v>
      </c>
      <c r="B671" s="150"/>
      <c r="C671" s="152"/>
      <c r="D671" s="159"/>
      <c r="E671" s="337"/>
      <c r="F671" s="343" t="str">
        <f>IF(E671="","",LOOKUP(E671,'Work Programme'!$A$8:$A$207,'Work Programme'!$B$8:$B$207))</f>
        <v/>
      </c>
      <c r="G671" s="159"/>
      <c r="H671" s="150"/>
      <c r="I671" s="150"/>
      <c r="J671" s="150"/>
      <c r="K671" s="150"/>
      <c r="L671" s="150"/>
      <c r="M671" s="150"/>
      <c r="N671" s="430"/>
      <c r="O671" s="431"/>
      <c r="P671" s="431"/>
      <c r="Q671" s="160"/>
      <c r="R671" s="160"/>
      <c r="S671" s="160"/>
      <c r="T671" s="255" t="str">
        <f t="shared" si="174"/>
        <v/>
      </c>
      <c r="U671" s="152"/>
      <c r="V671" s="154"/>
      <c r="W671" s="254" t="str">
        <f>IF(V671="","",VLOOKUP(V671,'Overview - Financial Statement'!$A$46:$B$60,2,FALSE))</f>
        <v/>
      </c>
      <c r="X671" s="255" t="str">
        <f t="shared" si="175"/>
        <v/>
      </c>
      <c r="Y671" s="153"/>
      <c r="Z671" s="238">
        <f t="shared" si="176"/>
        <v>0</v>
      </c>
      <c r="AA671" s="193" t="s">
        <v>44</v>
      </c>
      <c r="AB671" s="173"/>
      <c r="AC671" s="193" t="str">
        <f t="shared" si="177"/>
        <v/>
      </c>
      <c r="AD671" s="187" t="str">
        <f t="shared" si="178"/>
        <v/>
      </c>
      <c r="AE671" s="187" t="str">
        <f>IF(S671&gt;0,(VLOOKUP(N671,ISO!$B$4:$D$43,3,FALSE)),"")</f>
        <v/>
      </c>
      <c r="AF671" s="187" t="str">
        <f t="shared" si="179"/>
        <v/>
      </c>
      <c r="AG671" s="187" t="str">
        <f>IF(R671&gt;0,(VLOOKUP(N671,ISO!$B$4:$D$43,2,FALSE)),"")</f>
        <v/>
      </c>
      <c r="AH671" s="193" t="str">
        <f t="shared" si="180"/>
        <v/>
      </c>
      <c r="AI671" s="397" t="str">
        <f t="shared" si="181"/>
        <v/>
      </c>
      <c r="AJ671" s="257" t="str">
        <f t="shared" si="182"/>
        <v/>
      </c>
      <c r="AK671" s="257" t="str">
        <f t="shared" si="183"/>
        <v/>
      </c>
      <c r="AL671" s="193" t="str">
        <f t="shared" si="184"/>
        <v>CHECK DATES</v>
      </c>
      <c r="AM671" s="257" t="str">
        <f t="shared" si="185"/>
        <v/>
      </c>
      <c r="AN671" s="288">
        <f t="shared" si="186"/>
        <v>0</v>
      </c>
      <c r="AO671" s="286">
        <v>0</v>
      </c>
      <c r="AP671" s="257">
        <f t="shared" si="187"/>
        <v>0</v>
      </c>
      <c r="AQ671" s="257" t="str">
        <f t="shared" si="188"/>
        <v/>
      </c>
      <c r="AR671" s="257">
        <f t="shared" si="189"/>
        <v>0</v>
      </c>
    </row>
    <row r="672" spans="1:44" x14ac:dyDescent="0.3">
      <c r="A672" s="287">
        <v>659</v>
      </c>
      <c r="B672" s="150"/>
      <c r="C672" s="152"/>
      <c r="D672" s="159"/>
      <c r="E672" s="337"/>
      <c r="F672" s="343" t="str">
        <f>IF(E672="","",LOOKUP(E672,'Work Programme'!$A$8:$A$207,'Work Programme'!$B$8:$B$207))</f>
        <v/>
      </c>
      <c r="G672" s="159"/>
      <c r="H672" s="150"/>
      <c r="I672" s="150"/>
      <c r="J672" s="150"/>
      <c r="K672" s="150"/>
      <c r="L672" s="150"/>
      <c r="M672" s="150"/>
      <c r="N672" s="430"/>
      <c r="O672" s="431"/>
      <c r="P672" s="431"/>
      <c r="Q672" s="160"/>
      <c r="R672" s="160"/>
      <c r="S672" s="160"/>
      <c r="T672" s="255" t="str">
        <f t="shared" si="174"/>
        <v/>
      </c>
      <c r="U672" s="152"/>
      <c r="V672" s="154"/>
      <c r="W672" s="254" t="str">
        <f>IF(V672="","",VLOOKUP(V672,'Overview - Financial Statement'!$A$46:$B$60,2,FALSE))</f>
        <v/>
      </c>
      <c r="X672" s="255" t="str">
        <f t="shared" si="175"/>
        <v/>
      </c>
      <c r="Y672" s="153"/>
      <c r="Z672" s="238">
        <f t="shared" si="176"/>
        <v>0</v>
      </c>
      <c r="AA672" s="193" t="s">
        <v>44</v>
      </c>
      <c r="AB672" s="173"/>
      <c r="AC672" s="193" t="str">
        <f t="shared" si="177"/>
        <v/>
      </c>
      <c r="AD672" s="187" t="str">
        <f t="shared" si="178"/>
        <v/>
      </c>
      <c r="AE672" s="187" t="str">
        <f>IF(S672&gt;0,(VLOOKUP(N672,ISO!$B$4:$D$43,3,FALSE)),"")</f>
        <v/>
      </c>
      <c r="AF672" s="187" t="str">
        <f t="shared" si="179"/>
        <v/>
      </c>
      <c r="AG672" s="187" t="str">
        <f>IF(R672&gt;0,(VLOOKUP(N672,ISO!$B$4:$D$43,2,FALSE)),"")</f>
        <v/>
      </c>
      <c r="AH672" s="193" t="str">
        <f t="shared" si="180"/>
        <v/>
      </c>
      <c r="AI672" s="397" t="str">
        <f t="shared" si="181"/>
        <v/>
      </c>
      <c r="AJ672" s="257" t="str">
        <f t="shared" si="182"/>
        <v/>
      </c>
      <c r="AK672" s="257" t="str">
        <f t="shared" si="183"/>
        <v/>
      </c>
      <c r="AL672" s="193" t="str">
        <f t="shared" si="184"/>
        <v>CHECK DATES</v>
      </c>
      <c r="AM672" s="257" t="str">
        <f t="shared" si="185"/>
        <v/>
      </c>
      <c r="AN672" s="288">
        <f t="shared" si="186"/>
        <v>0</v>
      </c>
      <c r="AO672" s="286">
        <v>0</v>
      </c>
      <c r="AP672" s="257">
        <f t="shared" si="187"/>
        <v>0</v>
      </c>
      <c r="AQ672" s="257" t="str">
        <f t="shared" si="188"/>
        <v/>
      </c>
      <c r="AR672" s="257">
        <f t="shared" si="189"/>
        <v>0</v>
      </c>
    </row>
    <row r="673" spans="1:44" x14ac:dyDescent="0.3">
      <c r="A673" s="287">
        <v>660</v>
      </c>
      <c r="B673" s="150"/>
      <c r="C673" s="152"/>
      <c r="D673" s="159"/>
      <c r="E673" s="337"/>
      <c r="F673" s="343" t="str">
        <f>IF(E673="","",LOOKUP(E673,'Work Programme'!$A$8:$A$207,'Work Programme'!$B$8:$B$207))</f>
        <v/>
      </c>
      <c r="G673" s="159"/>
      <c r="H673" s="150"/>
      <c r="I673" s="150"/>
      <c r="J673" s="150"/>
      <c r="K673" s="150"/>
      <c r="L673" s="150"/>
      <c r="M673" s="150"/>
      <c r="N673" s="430"/>
      <c r="O673" s="431"/>
      <c r="P673" s="431"/>
      <c r="Q673" s="160"/>
      <c r="R673" s="160"/>
      <c r="S673" s="160"/>
      <c r="T673" s="255" t="str">
        <f t="shared" si="174"/>
        <v/>
      </c>
      <c r="U673" s="152"/>
      <c r="V673" s="154"/>
      <c r="W673" s="254" t="str">
        <f>IF(V673="","",VLOOKUP(V673,'Overview - Financial Statement'!$A$46:$B$60,2,FALSE))</f>
        <v/>
      </c>
      <c r="X673" s="255" t="str">
        <f t="shared" si="175"/>
        <v/>
      </c>
      <c r="Y673" s="153"/>
      <c r="Z673" s="238">
        <f t="shared" si="176"/>
        <v>0</v>
      </c>
      <c r="AA673" s="193" t="s">
        <v>44</v>
      </c>
      <c r="AB673" s="173"/>
      <c r="AC673" s="193" t="str">
        <f t="shared" si="177"/>
        <v/>
      </c>
      <c r="AD673" s="187" t="str">
        <f t="shared" si="178"/>
        <v/>
      </c>
      <c r="AE673" s="187" t="str">
        <f>IF(S673&gt;0,(VLOOKUP(N673,ISO!$B$4:$D$43,3,FALSE)),"")</f>
        <v/>
      </c>
      <c r="AF673" s="187" t="str">
        <f t="shared" si="179"/>
        <v/>
      </c>
      <c r="AG673" s="187" t="str">
        <f>IF(R673&gt;0,(VLOOKUP(N673,ISO!$B$4:$D$43,2,FALSE)),"")</f>
        <v/>
      </c>
      <c r="AH673" s="193" t="str">
        <f t="shared" si="180"/>
        <v/>
      </c>
      <c r="AI673" s="397" t="str">
        <f t="shared" si="181"/>
        <v/>
      </c>
      <c r="AJ673" s="257" t="str">
        <f t="shared" si="182"/>
        <v/>
      </c>
      <c r="AK673" s="257" t="str">
        <f t="shared" si="183"/>
        <v/>
      </c>
      <c r="AL673" s="193" t="str">
        <f t="shared" si="184"/>
        <v>CHECK DATES</v>
      </c>
      <c r="AM673" s="257" t="str">
        <f t="shared" si="185"/>
        <v/>
      </c>
      <c r="AN673" s="288">
        <f t="shared" si="186"/>
        <v>0</v>
      </c>
      <c r="AO673" s="286">
        <v>0</v>
      </c>
      <c r="AP673" s="257">
        <f t="shared" si="187"/>
        <v>0</v>
      </c>
      <c r="AQ673" s="257" t="str">
        <f t="shared" si="188"/>
        <v/>
      </c>
      <c r="AR673" s="257">
        <f t="shared" si="189"/>
        <v>0</v>
      </c>
    </row>
    <row r="674" spans="1:44" x14ac:dyDescent="0.3">
      <c r="A674" s="287">
        <v>661</v>
      </c>
      <c r="B674" s="150"/>
      <c r="C674" s="152"/>
      <c r="D674" s="159"/>
      <c r="E674" s="337"/>
      <c r="F674" s="343" t="str">
        <f>IF(E674="","",LOOKUP(E674,'Work Programme'!$A$8:$A$207,'Work Programme'!$B$8:$B$207))</f>
        <v/>
      </c>
      <c r="G674" s="159"/>
      <c r="H674" s="150"/>
      <c r="I674" s="150"/>
      <c r="J674" s="150"/>
      <c r="K674" s="150"/>
      <c r="L674" s="150"/>
      <c r="M674" s="150"/>
      <c r="N674" s="430"/>
      <c r="O674" s="431"/>
      <c r="P674" s="431"/>
      <c r="Q674" s="160"/>
      <c r="R674" s="160"/>
      <c r="S674" s="160"/>
      <c r="T674" s="255" t="str">
        <f t="shared" si="174"/>
        <v/>
      </c>
      <c r="U674" s="152"/>
      <c r="V674" s="154"/>
      <c r="W674" s="254" t="str">
        <f>IF(V674="","",VLOOKUP(V674,'Overview - Financial Statement'!$A$46:$B$60,2,FALSE))</f>
        <v/>
      </c>
      <c r="X674" s="255" t="str">
        <f t="shared" si="175"/>
        <v/>
      </c>
      <c r="Y674" s="153"/>
      <c r="Z674" s="238">
        <f t="shared" si="176"/>
        <v>0</v>
      </c>
      <c r="AA674" s="193" t="s">
        <v>44</v>
      </c>
      <c r="AB674" s="173"/>
      <c r="AC674" s="193" t="str">
        <f t="shared" si="177"/>
        <v/>
      </c>
      <c r="AD674" s="187" t="str">
        <f t="shared" si="178"/>
        <v/>
      </c>
      <c r="AE674" s="187" t="str">
        <f>IF(S674&gt;0,(VLOOKUP(N674,ISO!$B$4:$D$43,3,FALSE)),"")</f>
        <v/>
      </c>
      <c r="AF674" s="187" t="str">
        <f t="shared" si="179"/>
        <v/>
      </c>
      <c r="AG674" s="187" t="str">
        <f>IF(R674&gt;0,(VLOOKUP(N674,ISO!$B$4:$D$43,2,FALSE)),"")</f>
        <v/>
      </c>
      <c r="AH674" s="193" t="str">
        <f t="shared" si="180"/>
        <v/>
      </c>
      <c r="AI674" s="397" t="str">
        <f t="shared" si="181"/>
        <v/>
      </c>
      <c r="AJ674" s="257" t="str">
        <f t="shared" si="182"/>
        <v/>
      </c>
      <c r="AK674" s="257" t="str">
        <f t="shared" si="183"/>
        <v/>
      </c>
      <c r="AL674" s="193" t="str">
        <f t="shared" si="184"/>
        <v>CHECK DATES</v>
      </c>
      <c r="AM674" s="257" t="str">
        <f t="shared" si="185"/>
        <v/>
      </c>
      <c r="AN674" s="288">
        <f t="shared" si="186"/>
        <v>0</v>
      </c>
      <c r="AO674" s="286">
        <v>0</v>
      </c>
      <c r="AP674" s="257">
        <f t="shared" si="187"/>
        <v>0</v>
      </c>
      <c r="AQ674" s="257" t="str">
        <f t="shared" si="188"/>
        <v/>
      </c>
      <c r="AR674" s="257">
        <f t="shared" si="189"/>
        <v>0</v>
      </c>
    </row>
    <row r="675" spans="1:44" x14ac:dyDescent="0.3">
      <c r="A675" s="287">
        <v>662</v>
      </c>
      <c r="B675" s="150"/>
      <c r="C675" s="152"/>
      <c r="D675" s="159"/>
      <c r="E675" s="337"/>
      <c r="F675" s="343" t="str">
        <f>IF(E675="","",LOOKUP(E675,'Work Programme'!$A$8:$A$207,'Work Programme'!$B$8:$B$207))</f>
        <v/>
      </c>
      <c r="G675" s="159"/>
      <c r="H675" s="150"/>
      <c r="I675" s="150"/>
      <c r="J675" s="150"/>
      <c r="K675" s="150"/>
      <c r="L675" s="150"/>
      <c r="M675" s="150"/>
      <c r="N675" s="430"/>
      <c r="O675" s="431"/>
      <c r="P675" s="431"/>
      <c r="Q675" s="160"/>
      <c r="R675" s="160"/>
      <c r="S675" s="160"/>
      <c r="T675" s="255" t="str">
        <f t="shared" si="174"/>
        <v/>
      </c>
      <c r="U675" s="152"/>
      <c r="V675" s="154"/>
      <c r="W675" s="254" t="str">
        <f>IF(V675="","",VLOOKUP(V675,'Overview - Financial Statement'!$A$46:$B$60,2,FALSE))</f>
        <v/>
      </c>
      <c r="X675" s="255" t="str">
        <f t="shared" si="175"/>
        <v/>
      </c>
      <c r="Y675" s="153"/>
      <c r="Z675" s="238">
        <f t="shared" si="176"/>
        <v>0</v>
      </c>
      <c r="AA675" s="193" t="s">
        <v>44</v>
      </c>
      <c r="AB675" s="173"/>
      <c r="AC675" s="193" t="str">
        <f t="shared" si="177"/>
        <v/>
      </c>
      <c r="AD675" s="187" t="str">
        <f t="shared" si="178"/>
        <v/>
      </c>
      <c r="AE675" s="187" t="str">
        <f>IF(S675&gt;0,(VLOOKUP(N675,ISO!$B$4:$D$43,3,FALSE)),"")</f>
        <v/>
      </c>
      <c r="AF675" s="187" t="str">
        <f t="shared" si="179"/>
        <v/>
      </c>
      <c r="AG675" s="187" t="str">
        <f>IF(R675&gt;0,(VLOOKUP(N675,ISO!$B$4:$D$43,2,FALSE)),"")</f>
        <v/>
      </c>
      <c r="AH675" s="193" t="str">
        <f t="shared" si="180"/>
        <v/>
      </c>
      <c r="AI675" s="397" t="str">
        <f t="shared" si="181"/>
        <v/>
      </c>
      <c r="AJ675" s="257" t="str">
        <f t="shared" si="182"/>
        <v/>
      </c>
      <c r="AK675" s="257" t="str">
        <f t="shared" si="183"/>
        <v/>
      </c>
      <c r="AL675" s="193" t="str">
        <f t="shared" si="184"/>
        <v>CHECK DATES</v>
      </c>
      <c r="AM675" s="257" t="str">
        <f t="shared" si="185"/>
        <v/>
      </c>
      <c r="AN675" s="288">
        <f t="shared" si="186"/>
        <v>0</v>
      </c>
      <c r="AO675" s="286">
        <v>0</v>
      </c>
      <c r="AP675" s="257">
        <f t="shared" si="187"/>
        <v>0</v>
      </c>
      <c r="AQ675" s="257" t="str">
        <f t="shared" si="188"/>
        <v/>
      </c>
      <c r="AR675" s="257">
        <f t="shared" si="189"/>
        <v>0</v>
      </c>
    </row>
    <row r="676" spans="1:44" x14ac:dyDescent="0.3">
      <c r="A676" s="287">
        <v>663</v>
      </c>
      <c r="B676" s="150"/>
      <c r="C676" s="152"/>
      <c r="D676" s="159"/>
      <c r="E676" s="337"/>
      <c r="F676" s="343" t="str">
        <f>IF(E676="","",LOOKUP(E676,'Work Programme'!$A$8:$A$207,'Work Programme'!$B$8:$B$207))</f>
        <v/>
      </c>
      <c r="G676" s="159"/>
      <c r="H676" s="150"/>
      <c r="I676" s="150"/>
      <c r="J676" s="150"/>
      <c r="K676" s="150"/>
      <c r="L676" s="150"/>
      <c r="M676" s="150"/>
      <c r="N676" s="430"/>
      <c r="O676" s="431"/>
      <c r="P676" s="431"/>
      <c r="Q676" s="160"/>
      <c r="R676" s="160"/>
      <c r="S676" s="160"/>
      <c r="T676" s="255" t="str">
        <f t="shared" si="174"/>
        <v/>
      </c>
      <c r="U676" s="152"/>
      <c r="V676" s="154"/>
      <c r="W676" s="254" t="str">
        <f>IF(V676="","",VLOOKUP(V676,'Overview - Financial Statement'!$A$46:$B$60,2,FALSE))</f>
        <v/>
      </c>
      <c r="X676" s="255" t="str">
        <f t="shared" si="175"/>
        <v/>
      </c>
      <c r="Y676" s="153"/>
      <c r="Z676" s="238">
        <f t="shared" si="176"/>
        <v>0</v>
      </c>
      <c r="AA676" s="193" t="s">
        <v>44</v>
      </c>
      <c r="AB676" s="173"/>
      <c r="AC676" s="193" t="str">
        <f t="shared" si="177"/>
        <v/>
      </c>
      <c r="AD676" s="187" t="str">
        <f t="shared" si="178"/>
        <v/>
      </c>
      <c r="AE676" s="187" t="str">
        <f>IF(S676&gt;0,(VLOOKUP(N676,ISO!$B$4:$D$43,3,FALSE)),"")</f>
        <v/>
      </c>
      <c r="AF676" s="187" t="str">
        <f t="shared" si="179"/>
        <v/>
      </c>
      <c r="AG676" s="187" t="str">
        <f>IF(R676&gt;0,(VLOOKUP(N676,ISO!$B$4:$D$43,2,FALSE)),"")</f>
        <v/>
      </c>
      <c r="AH676" s="193" t="str">
        <f t="shared" si="180"/>
        <v/>
      </c>
      <c r="AI676" s="397" t="str">
        <f t="shared" si="181"/>
        <v/>
      </c>
      <c r="AJ676" s="257" t="str">
        <f t="shared" si="182"/>
        <v/>
      </c>
      <c r="AK676" s="257" t="str">
        <f t="shared" si="183"/>
        <v/>
      </c>
      <c r="AL676" s="193" t="str">
        <f t="shared" si="184"/>
        <v>CHECK DATES</v>
      </c>
      <c r="AM676" s="257" t="str">
        <f t="shared" si="185"/>
        <v/>
      </c>
      <c r="AN676" s="288">
        <f t="shared" si="186"/>
        <v>0</v>
      </c>
      <c r="AO676" s="286">
        <v>0</v>
      </c>
      <c r="AP676" s="257">
        <f t="shared" si="187"/>
        <v>0</v>
      </c>
      <c r="AQ676" s="257" t="str">
        <f t="shared" si="188"/>
        <v/>
      </c>
      <c r="AR676" s="257">
        <f t="shared" si="189"/>
        <v>0</v>
      </c>
    </row>
    <row r="677" spans="1:44" x14ac:dyDescent="0.3">
      <c r="A677" s="287">
        <v>664</v>
      </c>
      <c r="B677" s="150"/>
      <c r="C677" s="152"/>
      <c r="D677" s="159"/>
      <c r="E677" s="337"/>
      <c r="F677" s="343" t="str">
        <f>IF(E677="","",LOOKUP(E677,'Work Programme'!$A$8:$A$207,'Work Programme'!$B$8:$B$207))</f>
        <v/>
      </c>
      <c r="G677" s="159"/>
      <c r="H677" s="150"/>
      <c r="I677" s="150"/>
      <c r="J677" s="150"/>
      <c r="K677" s="150"/>
      <c r="L677" s="150"/>
      <c r="M677" s="150"/>
      <c r="N677" s="430"/>
      <c r="O677" s="431"/>
      <c r="P677" s="431"/>
      <c r="Q677" s="160"/>
      <c r="R677" s="160"/>
      <c r="S677" s="160"/>
      <c r="T677" s="255" t="str">
        <f t="shared" si="174"/>
        <v/>
      </c>
      <c r="U677" s="152"/>
      <c r="V677" s="154"/>
      <c r="W677" s="254" t="str">
        <f>IF(V677="","",VLOOKUP(V677,'Overview - Financial Statement'!$A$46:$B$60,2,FALSE))</f>
        <v/>
      </c>
      <c r="X677" s="255" t="str">
        <f t="shared" si="175"/>
        <v/>
      </c>
      <c r="Y677" s="153"/>
      <c r="Z677" s="238">
        <f t="shared" si="176"/>
        <v>0</v>
      </c>
      <c r="AA677" s="193" t="s">
        <v>44</v>
      </c>
      <c r="AB677" s="173"/>
      <c r="AC677" s="193" t="str">
        <f t="shared" si="177"/>
        <v/>
      </c>
      <c r="AD677" s="187" t="str">
        <f t="shared" si="178"/>
        <v/>
      </c>
      <c r="AE677" s="187" t="str">
        <f>IF(S677&gt;0,(VLOOKUP(N677,ISO!$B$4:$D$43,3,FALSE)),"")</f>
        <v/>
      </c>
      <c r="AF677" s="187" t="str">
        <f t="shared" si="179"/>
        <v/>
      </c>
      <c r="AG677" s="187" t="str">
        <f>IF(R677&gt;0,(VLOOKUP(N677,ISO!$B$4:$D$43,2,FALSE)),"")</f>
        <v/>
      </c>
      <c r="AH677" s="193" t="str">
        <f t="shared" si="180"/>
        <v/>
      </c>
      <c r="AI677" s="397" t="str">
        <f t="shared" si="181"/>
        <v/>
      </c>
      <c r="AJ677" s="257" t="str">
        <f t="shared" si="182"/>
        <v/>
      </c>
      <c r="AK677" s="257" t="str">
        <f t="shared" si="183"/>
        <v/>
      </c>
      <c r="AL677" s="193" t="str">
        <f t="shared" si="184"/>
        <v>CHECK DATES</v>
      </c>
      <c r="AM677" s="257" t="str">
        <f t="shared" si="185"/>
        <v/>
      </c>
      <c r="AN677" s="288">
        <f t="shared" si="186"/>
        <v>0</v>
      </c>
      <c r="AO677" s="286">
        <v>0</v>
      </c>
      <c r="AP677" s="257">
        <f t="shared" si="187"/>
        <v>0</v>
      </c>
      <c r="AQ677" s="257" t="str">
        <f t="shared" si="188"/>
        <v/>
      </c>
      <c r="AR677" s="257">
        <f t="shared" si="189"/>
        <v>0</v>
      </c>
    </row>
    <row r="678" spans="1:44" x14ac:dyDescent="0.3">
      <c r="A678" s="287">
        <v>665</v>
      </c>
      <c r="B678" s="150"/>
      <c r="C678" s="152"/>
      <c r="D678" s="159"/>
      <c r="E678" s="337"/>
      <c r="F678" s="343" t="str">
        <f>IF(E678="","",LOOKUP(E678,'Work Programme'!$A$8:$A$207,'Work Programme'!$B$8:$B$207))</f>
        <v/>
      </c>
      <c r="G678" s="159"/>
      <c r="H678" s="150"/>
      <c r="I678" s="150"/>
      <c r="J678" s="150"/>
      <c r="K678" s="150"/>
      <c r="L678" s="150"/>
      <c r="M678" s="150"/>
      <c r="N678" s="430"/>
      <c r="O678" s="431"/>
      <c r="P678" s="431"/>
      <c r="Q678" s="160"/>
      <c r="R678" s="160"/>
      <c r="S678" s="160"/>
      <c r="T678" s="255" t="str">
        <f t="shared" si="174"/>
        <v/>
      </c>
      <c r="U678" s="152"/>
      <c r="V678" s="154"/>
      <c r="W678" s="254" t="str">
        <f>IF(V678="","",VLOOKUP(V678,'Overview - Financial Statement'!$A$46:$B$60,2,FALSE))</f>
        <v/>
      </c>
      <c r="X678" s="255" t="str">
        <f t="shared" si="175"/>
        <v/>
      </c>
      <c r="Y678" s="153"/>
      <c r="Z678" s="238">
        <f t="shared" si="176"/>
        <v>0</v>
      </c>
      <c r="AA678" s="193" t="s">
        <v>44</v>
      </c>
      <c r="AB678" s="173"/>
      <c r="AC678" s="193" t="str">
        <f t="shared" si="177"/>
        <v/>
      </c>
      <c r="AD678" s="187" t="str">
        <f t="shared" si="178"/>
        <v/>
      </c>
      <c r="AE678" s="187" t="str">
        <f>IF(S678&gt;0,(VLOOKUP(N678,ISO!$B$4:$D$43,3,FALSE)),"")</f>
        <v/>
      </c>
      <c r="AF678" s="187" t="str">
        <f t="shared" si="179"/>
        <v/>
      </c>
      <c r="AG678" s="187" t="str">
        <f>IF(R678&gt;0,(VLOOKUP(N678,ISO!$B$4:$D$43,2,FALSE)),"")</f>
        <v/>
      </c>
      <c r="AH678" s="193" t="str">
        <f t="shared" si="180"/>
        <v/>
      </c>
      <c r="AI678" s="397" t="str">
        <f t="shared" si="181"/>
        <v/>
      </c>
      <c r="AJ678" s="257" t="str">
        <f t="shared" si="182"/>
        <v/>
      </c>
      <c r="AK678" s="257" t="str">
        <f t="shared" si="183"/>
        <v/>
      </c>
      <c r="AL678" s="193" t="str">
        <f t="shared" si="184"/>
        <v>CHECK DATES</v>
      </c>
      <c r="AM678" s="257" t="str">
        <f t="shared" si="185"/>
        <v/>
      </c>
      <c r="AN678" s="288">
        <f t="shared" si="186"/>
        <v>0</v>
      </c>
      <c r="AO678" s="286">
        <v>0</v>
      </c>
      <c r="AP678" s="257">
        <f t="shared" si="187"/>
        <v>0</v>
      </c>
      <c r="AQ678" s="257" t="str">
        <f t="shared" si="188"/>
        <v/>
      </c>
      <c r="AR678" s="257">
        <f t="shared" si="189"/>
        <v>0</v>
      </c>
    </row>
    <row r="679" spans="1:44" x14ac:dyDescent="0.3">
      <c r="A679" s="287">
        <v>666</v>
      </c>
      <c r="B679" s="150"/>
      <c r="C679" s="152"/>
      <c r="D679" s="159"/>
      <c r="E679" s="337"/>
      <c r="F679" s="343" t="str">
        <f>IF(E679="","",LOOKUP(E679,'Work Programme'!$A$8:$A$207,'Work Programme'!$B$8:$B$207))</f>
        <v/>
      </c>
      <c r="G679" s="159"/>
      <c r="H679" s="150"/>
      <c r="I679" s="150"/>
      <c r="J679" s="150"/>
      <c r="K679" s="150"/>
      <c r="L679" s="150"/>
      <c r="M679" s="150"/>
      <c r="N679" s="430"/>
      <c r="O679" s="431"/>
      <c r="P679" s="431"/>
      <c r="Q679" s="160"/>
      <c r="R679" s="160"/>
      <c r="S679" s="160"/>
      <c r="T679" s="255" t="str">
        <f t="shared" si="174"/>
        <v/>
      </c>
      <c r="U679" s="152"/>
      <c r="V679" s="154"/>
      <c r="W679" s="254" t="str">
        <f>IF(V679="","",VLOOKUP(V679,'Overview - Financial Statement'!$A$46:$B$60,2,FALSE))</f>
        <v/>
      </c>
      <c r="X679" s="255" t="str">
        <f t="shared" si="175"/>
        <v/>
      </c>
      <c r="Y679" s="153"/>
      <c r="Z679" s="238">
        <f t="shared" si="176"/>
        <v>0</v>
      </c>
      <c r="AA679" s="193" t="s">
        <v>44</v>
      </c>
      <c r="AB679" s="173"/>
      <c r="AC679" s="193" t="str">
        <f t="shared" si="177"/>
        <v/>
      </c>
      <c r="AD679" s="187" t="str">
        <f t="shared" si="178"/>
        <v/>
      </c>
      <c r="AE679" s="187" t="str">
        <f>IF(S679&gt;0,(VLOOKUP(N679,ISO!$B$4:$D$43,3,FALSE)),"")</f>
        <v/>
      </c>
      <c r="AF679" s="187" t="str">
        <f t="shared" si="179"/>
        <v/>
      </c>
      <c r="AG679" s="187" t="str">
        <f>IF(R679&gt;0,(VLOOKUP(N679,ISO!$B$4:$D$43,2,FALSE)),"")</f>
        <v/>
      </c>
      <c r="AH679" s="193" t="str">
        <f t="shared" si="180"/>
        <v/>
      </c>
      <c r="AI679" s="397" t="str">
        <f t="shared" si="181"/>
        <v/>
      </c>
      <c r="AJ679" s="257" t="str">
        <f t="shared" si="182"/>
        <v/>
      </c>
      <c r="AK679" s="257" t="str">
        <f t="shared" si="183"/>
        <v/>
      </c>
      <c r="AL679" s="193" t="str">
        <f t="shared" si="184"/>
        <v>CHECK DATES</v>
      </c>
      <c r="AM679" s="257" t="str">
        <f t="shared" si="185"/>
        <v/>
      </c>
      <c r="AN679" s="288">
        <f t="shared" si="186"/>
        <v>0</v>
      </c>
      <c r="AO679" s="286">
        <v>0</v>
      </c>
      <c r="AP679" s="257">
        <f t="shared" si="187"/>
        <v>0</v>
      </c>
      <c r="AQ679" s="257" t="str">
        <f t="shared" si="188"/>
        <v/>
      </c>
      <c r="AR679" s="257">
        <f t="shared" si="189"/>
        <v>0</v>
      </c>
    </row>
    <row r="680" spans="1:44" x14ac:dyDescent="0.3">
      <c r="A680" s="287">
        <v>667</v>
      </c>
      <c r="B680" s="150"/>
      <c r="C680" s="152"/>
      <c r="D680" s="159"/>
      <c r="E680" s="337"/>
      <c r="F680" s="343" t="str">
        <f>IF(E680="","",LOOKUP(E680,'Work Programme'!$A$8:$A$207,'Work Programme'!$B$8:$B$207))</f>
        <v/>
      </c>
      <c r="G680" s="159"/>
      <c r="H680" s="150"/>
      <c r="I680" s="150"/>
      <c r="J680" s="150"/>
      <c r="K680" s="150"/>
      <c r="L680" s="150"/>
      <c r="M680" s="150"/>
      <c r="N680" s="430"/>
      <c r="O680" s="431"/>
      <c r="P680" s="431"/>
      <c r="Q680" s="160"/>
      <c r="R680" s="160"/>
      <c r="S680" s="160"/>
      <c r="T680" s="255" t="str">
        <f t="shared" si="174"/>
        <v/>
      </c>
      <c r="U680" s="152"/>
      <c r="V680" s="154"/>
      <c r="W680" s="254" t="str">
        <f>IF(V680="","",VLOOKUP(V680,'Overview - Financial Statement'!$A$46:$B$60,2,FALSE))</f>
        <v/>
      </c>
      <c r="X680" s="255" t="str">
        <f t="shared" si="175"/>
        <v/>
      </c>
      <c r="Y680" s="153"/>
      <c r="Z680" s="238">
        <f t="shared" si="176"/>
        <v>0</v>
      </c>
      <c r="AA680" s="193" t="s">
        <v>44</v>
      </c>
      <c r="AB680" s="173"/>
      <c r="AC680" s="193" t="str">
        <f t="shared" si="177"/>
        <v/>
      </c>
      <c r="AD680" s="187" t="str">
        <f t="shared" si="178"/>
        <v/>
      </c>
      <c r="AE680" s="187" t="str">
        <f>IF(S680&gt;0,(VLOOKUP(N680,ISO!$B$4:$D$43,3,FALSE)),"")</f>
        <v/>
      </c>
      <c r="AF680" s="187" t="str">
        <f t="shared" si="179"/>
        <v/>
      </c>
      <c r="AG680" s="187" t="str">
        <f>IF(R680&gt;0,(VLOOKUP(N680,ISO!$B$4:$D$43,2,FALSE)),"")</f>
        <v/>
      </c>
      <c r="AH680" s="193" t="str">
        <f t="shared" si="180"/>
        <v/>
      </c>
      <c r="AI680" s="397" t="str">
        <f t="shared" si="181"/>
        <v/>
      </c>
      <c r="AJ680" s="257" t="str">
        <f t="shared" si="182"/>
        <v/>
      </c>
      <c r="AK680" s="257" t="str">
        <f t="shared" si="183"/>
        <v/>
      </c>
      <c r="AL680" s="193" t="str">
        <f t="shared" si="184"/>
        <v>CHECK DATES</v>
      </c>
      <c r="AM680" s="257" t="str">
        <f t="shared" si="185"/>
        <v/>
      </c>
      <c r="AN680" s="288">
        <f t="shared" si="186"/>
        <v>0</v>
      </c>
      <c r="AO680" s="286">
        <v>0</v>
      </c>
      <c r="AP680" s="257">
        <f t="shared" si="187"/>
        <v>0</v>
      </c>
      <c r="AQ680" s="257" t="str">
        <f t="shared" si="188"/>
        <v/>
      </c>
      <c r="AR680" s="257">
        <f t="shared" si="189"/>
        <v>0</v>
      </c>
    </row>
    <row r="681" spans="1:44" x14ac:dyDescent="0.3">
      <c r="A681" s="287">
        <v>668</v>
      </c>
      <c r="B681" s="150"/>
      <c r="C681" s="152"/>
      <c r="D681" s="159"/>
      <c r="E681" s="337"/>
      <c r="F681" s="343" t="str">
        <f>IF(E681="","",LOOKUP(E681,'Work Programme'!$A$8:$A$207,'Work Programme'!$B$8:$B$207))</f>
        <v/>
      </c>
      <c r="G681" s="159"/>
      <c r="H681" s="150"/>
      <c r="I681" s="150"/>
      <c r="J681" s="150"/>
      <c r="K681" s="150"/>
      <c r="L681" s="150"/>
      <c r="M681" s="150"/>
      <c r="N681" s="430"/>
      <c r="O681" s="431"/>
      <c r="P681" s="431"/>
      <c r="Q681" s="160"/>
      <c r="R681" s="160"/>
      <c r="S681" s="160"/>
      <c r="T681" s="255" t="str">
        <f t="shared" si="174"/>
        <v/>
      </c>
      <c r="U681" s="152"/>
      <c r="V681" s="154"/>
      <c r="W681" s="254" t="str">
        <f>IF(V681="","",VLOOKUP(V681,'Overview - Financial Statement'!$A$46:$B$60,2,FALSE))</f>
        <v/>
      </c>
      <c r="X681" s="255" t="str">
        <f t="shared" si="175"/>
        <v/>
      </c>
      <c r="Y681" s="153"/>
      <c r="Z681" s="238">
        <f t="shared" si="176"/>
        <v>0</v>
      </c>
      <c r="AA681" s="193" t="s">
        <v>44</v>
      </c>
      <c r="AB681" s="173"/>
      <c r="AC681" s="193" t="str">
        <f t="shared" si="177"/>
        <v/>
      </c>
      <c r="AD681" s="187" t="str">
        <f t="shared" si="178"/>
        <v/>
      </c>
      <c r="AE681" s="187" t="str">
        <f>IF(S681&gt;0,(VLOOKUP(N681,ISO!$B$4:$D$43,3,FALSE)),"")</f>
        <v/>
      </c>
      <c r="AF681" s="187" t="str">
        <f t="shared" si="179"/>
        <v/>
      </c>
      <c r="AG681" s="187" t="str">
        <f>IF(R681&gt;0,(VLOOKUP(N681,ISO!$B$4:$D$43,2,FALSE)),"")</f>
        <v/>
      </c>
      <c r="AH681" s="193" t="str">
        <f t="shared" si="180"/>
        <v/>
      </c>
      <c r="AI681" s="397" t="str">
        <f t="shared" si="181"/>
        <v/>
      </c>
      <c r="AJ681" s="257" t="str">
        <f t="shared" si="182"/>
        <v/>
      </c>
      <c r="AK681" s="257" t="str">
        <f t="shared" si="183"/>
        <v/>
      </c>
      <c r="AL681" s="193" t="str">
        <f t="shared" si="184"/>
        <v>CHECK DATES</v>
      </c>
      <c r="AM681" s="257" t="str">
        <f t="shared" si="185"/>
        <v/>
      </c>
      <c r="AN681" s="288">
        <f t="shared" si="186"/>
        <v>0</v>
      </c>
      <c r="AO681" s="286">
        <v>0</v>
      </c>
      <c r="AP681" s="257">
        <f t="shared" si="187"/>
        <v>0</v>
      </c>
      <c r="AQ681" s="257" t="str">
        <f t="shared" si="188"/>
        <v/>
      </c>
      <c r="AR681" s="257">
        <f t="shared" si="189"/>
        <v>0</v>
      </c>
    </row>
    <row r="682" spans="1:44" x14ac:dyDescent="0.3">
      <c r="A682" s="287">
        <v>669</v>
      </c>
      <c r="B682" s="150"/>
      <c r="C682" s="152"/>
      <c r="D682" s="159"/>
      <c r="E682" s="337"/>
      <c r="F682" s="343" t="str">
        <f>IF(E682="","",LOOKUP(E682,'Work Programme'!$A$8:$A$207,'Work Programme'!$B$8:$B$207))</f>
        <v/>
      </c>
      <c r="G682" s="159"/>
      <c r="H682" s="150"/>
      <c r="I682" s="150"/>
      <c r="J682" s="150"/>
      <c r="K682" s="150"/>
      <c r="L682" s="150"/>
      <c r="M682" s="150"/>
      <c r="N682" s="430"/>
      <c r="O682" s="431"/>
      <c r="P682" s="431"/>
      <c r="Q682" s="160"/>
      <c r="R682" s="160"/>
      <c r="S682" s="160"/>
      <c r="T682" s="255" t="str">
        <f t="shared" si="174"/>
        <v/>
      </c>
      <c r="U682" s="152"/>
      <c r="V682" s="154"/>
      <c r="W682" s="254" t="str">
        <f>IF(V682="","",VLOOKUP(V682,'Overview - Financial Statement'!$A$46:$B$60,2,FALSE))</f>
        <v/>
      </c>
      <c r="X682" s="255" t="str">
        <f t="shared" si="175"/>
        <v/>
      </c>
      <c r="Y682" s="153"/>
      <c r="Z682" s="238">
        <f t="shared" si="176"/>
        <v>0</v>
      </c>
      <c r="AA682" s="193" t="s">
        <v>44</v>
      </c>
      <c r="AB682" s="173"/>
      <c r="AC682" s="193" t="str">
        <f t="shared" si="177"/>
        <v/>
      </c>
      <c r="AD682" s="187" t="str">
        <f t="shared" si="178"/>
        <v/>
      </c>
      <c r="AE682" s="187" t="str">
        <f>IF(S682&gt;0,(VLOOKUP(N682,ISO!$B$4:$D$43,3,FALSE)),"")</f>
        <v/>
      </c>
      <c r="AF682" s="187" t="str">
        <f t="shared" si="179"/>
        <v/>
      </c>
      <c r="AG682" s="187" t="str">
        <f>IF(R682&gt;0,(VLOOKUP(N682,ISO!$B$4:$D$43,2,FALSE)),"")</f>
        <v/>
      </c>
      <c r="AH682" s="193" t="str">
        <f t="shared" si="180"/>
        <v/>
      </c>
      <c r="AI682" s="397" t="str">
        <f t="shared" si="181"/>
        <v/>
      </c>
      <c r="AJ682" s="257" t="str">
        <f t="shared" si="182"/>
        <v/>
      </c>
      <c r="AK682" s="257" t="str">
        <f t="shared" si="183"/>
        <v/>
      </c>
      <c r="AL682" s="193" t="str">
        <f t="shared" si="184"/>
        <v>CHECK DATES</v>
      </c>
      <c r="AM682" s="257" t="str">
        <f t="shared" si="185"/>
        <v/>
      </c>
      <c r="AN682" s="288">
        <f t="shared" si="186"/>
        <v>0</v>
      </c>
      <c r="AO682" s="286">
        <v>0</v>
      </c>
      <c r="AP682" s="257">
        <f t="shared" si="187"/>
        <v>0</v>
      </c>
      <c r="AQ682" s="257" t="str">
        <f t="shared" si="188"/>
        <v/>
      </c>
      <c r="AR682" s="257">
        <f t="shared" si="189"/>
        <v>0</v>
      </c>
    </row>
    <row r="683" spans="1:44" x14ac:dyDescent="0.3">
      <c r="A683" s="287">
        <v>670</v>
      </c>
      <c r="B683" s="150"/>
      <c r="C683" s="152"/>
      <c r="D683" s="159"/>
      <c r="E683" s="337"/>
      <c r="F683" s="343" t="str">
        <f>IF(E683="","",LOOKUP(E683,'Work Programme'!$A$8:$A$207,'Work Programme'!$B$8:$B$207))</f>
        <v/>
      </c>
      <c r="G683" s="159"/>
      <c r="H683" s="150"/>
      <c r="I683" s="150"/>
      <c r="J683" s="150"/>
      <c r="K683" s="150"/>
      <c r="L683" s="150"/>
      <c r="M683" s="150"/>
      <c r="N683" s="430"/>
      <c r="O683" s="431"/>
      <c r="P683" s="431"/>
      <c r="Q683" s="160"/>
      <c r="R683" s="160"/>
      <c r="S683" s="160"/>
      <c r="T683" s="255" t="str">
        <f t="shared" si="174"/>
        <v/>
      </c>
      <c r="U683" s="152"/>
      <c r="V683" s="154"/>
      <c r="W683" s="254" t="str">
        <f>IF(V683="","",VLOOKUP(V683,'Overview - Financial Statement'!$A$46:$B$60,2,FALSE))</f>
        <v/>
      </c>
      <c r="X683" s="255" t="str">
        <f t="shared" si="175"/>
        <v/>
      </c>
      <c r="Y683" s="153"/>
      <c r="Z683" s="238">
        <f t="shared" si="176"/>
        <v>0</v>
      </c>
      <c r="AA683" s="193" t="s">
        <v>44</v>
      </c>
      <c r="AB683" s="173"/>
      <c r="AC683" s="193" t="str">
        <f t="shared" si="177"/>
        <v/>
      </c>
      <c r="AD683" s="187" t="str">
        <f t="shared" si="178"/>
        <v/>
      </c>
      <c r="AE683" s="187" t="str">
        <f>IF(S683&gt;0,(VLOOKUP(N683,ISO!$B$4:$D$43,3,FALSE)),"")</f>
        <v/>
      </c>
      <c r="AF683" s="187" t="str">
        <f t="shared" si="179"/>
        <v/>
      </c>
      <c r="AG683" s="187" t="str">
        <f>IF(R683&gt;0,(VLOOKUP(N683,ISO!$B$4:$D$43,2,FALSE)),"")</f>
        <v/>
      </c>
      <c r="AH683" s="193" t="str">
        <f t="shared" si="180"/>
        <v/>
      </c>
      <c r="AI683" s="397" t="str">
        <f t="shared" si="181"/>
        <v/>
      </c>
      <c r="AJ683" s="257" t="str">
        <f t="shared" si="182"/>
        <v/>
      </c>
      <c r="AK683" s="257" t="str">
        <f t="shared" si="183"/>
        <v/>
      </c>
      <c r="AL683" s="193" t="str">
        <f t="shared" si="184"/>
        <v>CHECK DATES</v>
      </c>
      <c r="AM683" s="257" t="str">
        <f t="shared" si="185"/>
        <v/>
      </c>
      <c r="AN683" s="288">
        <f t="shared" si="186"/>
        <v>0</v>
      </c>
      <c r="AO683" s="286">
        <v>0</v>
      </c>
      <c r="AP683" s="257">
        <f t="shared" si="187"/>
        <v>0</v>
      </c>
      <c r="AQ683" s="257" t="str">
        <f t="shared" si="188"/>
        <v/>
      </c>
      <c r="AR683" s="257">
        <f t="shared" si="189"/>
        <v>0</v>
      </c>
    </row>
    <row r="684" spans="1:44" x14ac:dyDescent="0.3">
      <c r="A684" s="287">
        <v>671</v>
      </c>
      <c r="B684" s="150"/>
      <c r="C684" s="152"/>
      <c r="D684" s="159"/>
      <c r="E684" s="337"/>
      <c r="F684" s="343" t="str">
        <f>IF(E684="","",LOOKUP(E684,'Work Programme'!$A$8:$A$207,'Work Programme'!$B$8:$B$207))</f>
        <v/>
      </c>
      <c r="G684" s="159"/>
      <c r="H684" s="150"/>
      <c r="I684" s="150"/>
      <c r="J684" s="150"/>
      <c r="K684" s="150"/>
      <c r="L684" s="150"/>
      <c r="M684" s="150"/>
      <c r="N684" s="430"/>
      <c r="O684" s="431"/>
      <c r="P684" s="431"/>
      <c r="Q684" s="160"/>
      <c r="R684" s="160"/>
      <c r="S684" s="160"/>
      <c r="T684" s="255" t="str">
        <f t="shared" si="174"/>
        <v/>
      </c>
      <c r="U684" s="152"/>
      <c r="V684" s="154"/>
      <c r="W684" s="254" t="str">
        <f>IF(V684="","",VLOOKUP(V684,'Overview - Financial Statement'!$A$46:$B$60,2,FALSE))</f>
        <v/>
      </c>
      <c r="X684" s="255" t="str">
        <f t="shared" si="175"/>
        <v/>
      </c>
      <c r="Y684" s="153"/>
      <c r="Z684" s="238">
        <f t="shared" si="176"/>
        <v>0</v>
      </c>
      <c r="AA684" s="193" t="s">
        <v>44</v>
      </c>
      <c r="AB684" s="173"/>
      <c r="AC684" s="193" t="str">
        <f t="shared" si="177"/>
        <v/>
      </c>
      <c r="AD684" s="187" t="str">
        <f t="shared" si="178"/>
        <v/>
      </c>
      <c r="AE684" s="187" t="str">
        <f>IF(S684&gt;0,(VLOOKUP(N684,ISO!$B$4:$D$43,3,FALSE)),"")</f>
        <v/>
      </c>
      <c r="AF684" s="187" t="str">
        <f t="shared" si="179"/>
        <v/>
      </c>
      <c r="AG684" s="187" t="str">
        <f>IF(R684&gt;0,(VLOOKUP(N684,ISO!$B$4:$D$43,2,FALSE)),"")</f>
        <v/>
      </c>
      <c r="AH684" s="193" t="str">
        <f t="shared" si="180"/>
        <v/>
      </c>
      <c r="AI684" s="397" t="str">
        <f t="shared" si="181"/>
        <v/>
      </c>
      <c r="AJ684" s="257" t="str">
        <f t="shared" si="182"/>
        <v/>
      </c>
      <c r="AK684" s="257" t="str">
        <f t="shared" si="183"/>
        <v/>
      </c>
      <c r="AL684" s="193" t="str">
        <f t="shared" si="184"/>
        <v>CHECK DATES</v>
      </c>
      <c r="AM684" s="257" t="str">
        <f t="shared" si="185"/>
        <v/>
      </c>
      <c r="AN684" s="288">
        <f t="shared" si="186"/>
        <v>0</v>
      </c>
      <c r="AO684" s="286">
        <v>0</v>
      </c>
      <c r="AP684" s="257">
        <f t="shared" si="187"/>
        <v>0</v>
      </c>
      <c r="AQ684" s="257" t="str">
        <f t="shared" si="188"/>
        <v/>
      </c>
      <c r="AR684" s="257">
        <f t="shared" si="189"/>
        <v>0</v>
      </c>
    </row>
    <row r="685" spans="1:44" x14ac:dyDescent="0.3">
      <c r="A685" s="287">
        <v>672</v>
      </c>
      <c r="B685" s="150"/>
      <c r="C685" s="152"/>
      <c r="D685" s="159"/>
      <c r="E685" s="337"/>
      <c r="F685" s="343" t="str">
        <f>IF(E685="","",LOOKUP(E685,'Work Programme'!$A$8:$A$207,'Work Programme'!$B$8:$B$207))</f>
        <v/>
      </c>
      <c r="G685" s="159"/>
      <c r="H685" s="150"/>
      <c r="I685" s="150"/>
      <c r="J685" s="150"/>
      <c r="K685" s="150"/>
      <c r="L685" s="150"/>
      <c r="M685" s="150"/>
      <c r="N685" s="430"/>
      <c r="O685" s="431"/>
      <c r="P685" s="431"/>
      <c r="Q685" s="160"/>
      <c r="R685" s="160"/>
      <c r="S685" s="160"/>
      <c r="T685" s="255" t="str">
        <f t="shared" si="174"/>
        <v/>
      </c>
      <c r="U685" s="152"/>
      <c r="V685" s="154"/>
      <c r="W685" s="254" t="str">
        <f>IF(V685="","",VLOOKUP(V685,'Overview - Financial Statement'!$A$46:$B$60,2,FALSE))</f>
        <v/>
      </c>
      <c r="X685" s="255" t="str">
        <f t="shared" si="175"/>
        <v/>
      </c>
      <c r="Y685" s="153"/>
      <c r="Z685" s="238">
        <f t="shared" si="176"/>
        <v>0</v>
      </c>
      <c r="AA685" s="193" t="s">
        <v>44</v>
      </c>
      <c r="AB685" s="173"/>
      <c r="AC685" s="193" t="str">
        <f t="shared" si="177"/>
        <v/>
      </c>
      <c r="AD685" s="187" t="str">
        <f t="shared" si="178"/>
        <v/>
      </c>
      <c r="AE685" s="187" t="str">
        <f>IF(S685&gt;0,(VLOOKUP(N685,ISO!$B$4:$D$43,3,FALSE)),"")</f>
        <v/>
      </c>
      <c r="AF685" s="187" t="str">
        <f t="shared" si="179"/>
        <v/>
      </c>
      <c r="AG685" s="187" t="str">
        <f>IF(R685&gt;0,(VLOOKUP(N685,ISO!$B$4:$D$43,2,FALSE)),"")</f>
        <v/>
      </c>
      <c r="AH685" s="193" t="str">
        <f t="shared" si="180"/>
        <v/>
      </c>
      <c r="AI685" s="397" t="str">
        <f t="shared" si="181"/>
        <v/>
      </c>
      <c r="AJ685" s="257" t="str">
        <f t="shared" si="182"/>
        <v/>
      </c>
      <c r="AK685" s="257" t="str">
        <f t="shared" si="183"/>
        <v/>
      </c>
      <c r="AL685" s="193" t="str">
        <f t="shared" si="184"/>
        <v>CHECK DATES</v>
      </c>
      <c r="AM685" s="257" t="str">
        <f t="shared" si="185"/>
        <v/>
      </c>
      <c r="AN685" s="288">
        <f t="shared" si="186"/>
        <v>0</v>
      </c>
      <c r="AO685" s="286">
        <v>0</v>
      </c>
      <c r="AP685" s="257">
        <f t="shared" si="187"/>
        <v>0</v>
      </c>
      <c r="AQ685" s="257" t="str">
        <f t="shared" si="188"/>
        <v/>
      </c>
      <c r="AR685" s="257">
        <f t="shared" si="189"/>
        <v>0</v>
      </c>
    </row>
    <row r="686" spans="1:44" x14ac:dyDescent="0.3">
      <c r="A686" s="287">
        <v>673</v>
      </c>
      <c r="B686" s="150"/>
      <c r="C686" s="152"/>
      <c r="D686" s="159"/>
      <c r="E686" s="337"/>
      <c r="F686" s="343" t="str">
        <f>IF(E686="","",LOOKUP(E686,'Work Programme'!$A$8:$A$207,'Work Programme'!$B$8:$B$207))</f>
        <v/>
      </c>
      <c r="G686" s="159"/>
      <c r="H686" s="150"/>
      <c r="I686" s="150"/>
      <c r="J686" s="150"/>
      <c r="K686" s="150"/>
      <c r="L686" s="150"/>
      <c r="M686" s="150"/>
      <c r="N686" s="430"/>
      <c r="O686" s="431"/>
      <c r="P686" s="431"/>
      <c r="Q686" s="160"/>
      <c r="R686" s="160"/>
      <c r="S686" s="160"/>
      <c r="T686" s="255" t="str">
        <f t="shared" si="174"/>
        <v/>
      </c>
      <c r="U686" s="152"/>
      <c r="V686" s="154"/>
      <c r="W686" s="254" t="str">
        <f>IF(V686="","",VLOOKUP(V686,'Overview - Financial Statement'!$A$46:$B$60,2,FALSE))</f>
        <v/>
      </c>
      <c r="X686" s="255" t="str">
        <f t="shared" si="175"/>
        <v/>
      </c>
      <c r="Y686" s="153"/>
      <c r="Z686" s="238">
        <f t="shared" si="176"/>
        <v>0</v>
      </c>
      <c r="AA686" s="193" t="s">
        <v>44</v>
      </c>
      <c r="AB686" s="173"/>
      <c r="AC686" s="193" t="str">
        <f t="shared" si="177"/>
        <v/>
      </c>
      <c r="AD686" s="187" t="str">
        <f t="shared" si="178"/>
        <v/>
      </c>
      <c r="AE686" s="187" t="str">
        <f>IF(S686&gt;0,(VLOOKUP(N686,ISO!$B$4:$D$43,3,FALSE)),"")</f>
        <v/>
      </c>
      <c r="AF686" s="187" t="str">
        <f t="shared" si="179"/>
        <v/>
      </c>
      <c r="AG686" s="187" t="str">
        <f>IF(R686&gt;0,(VLOOKUP(N686,ISO!$B$4:$D$43,2,FALSE)),"")</f>
        <v/>
      </c>
      <c r="AH686" s="193" t="str">
        <f t="shared" si="180"/>
        <v/>
      </c>
      <c r="AI686" s="397" t="str">
        <f t="shared" si="181"/>
        <v/>
      </c>
      <c r="AJ686" s="257" t="str">
        <f t="shared" si="182"/>
        <v/>
      </c>
      <c r="AK686" s="257" t="str">
        <f t="shared" si="183"/>
        <v/>
      </c>
      <c r="AL686" s="193" t="str">
        <f t="shared" si="184"/>
        <v>CHECK DATES</v>
      </c>
      <c r="AM686" s="257" t="str">
        <f t="shared" si="185"/>
        <v/>
      </c>
      <c r="AN686" s="288">
        <f t="shared" si="186"/>
        <v>0</v>
      </c>
      <c r="AO686" s="286">
        <v>0</v>
      </c>
      <c r="AP686" s="257">
        <f t="shared" si="187"/>
        <v>0</v>
      </c>
      <c r="AQ686" s="257" t="str">
        <f t="shared" si="188"/>
        <v/>
      </c>
      <c r="AR686" s="257">
        <f t="shared" si="189"/>
        <v>0</v>
      </c>
    </row>
    <row r="687" spans="1:44" x14ac:dyDescent="0.3">
      <c r="A687" s="287">
        <v>674</v>
      </c>
      <c r="B687" s="150"/>
      <c r="C687" s="152"/>
      <c r="D687" s="159"/>
      <c r="E687" s="337"/>
      <c r="F687" s="343" t="str">
        <f>IF(E687="","",LOOKUP(E687,'Work Programme'!$A$8:$A$207,'Work Programme'!$B$8:$B$207))</f>
        <v/>
      </c>
      <c r="G687" s="159"/>
      <c r="H687" s="150"/>
      <c r="I687" s="150"/>
      <c r="J687" s="150"/>
      <c r="K687" s="150"/>
      <c r="L687" s="150"/>
      <c r="M687" s="150"/>
      <c r="N687" s="430"/>
      <c r="O687" s="431"/>
      <c r="P687" s="431"/>
      <c r="Q687" s="160"/>
      <c r="R687" s="160"/>
      <c r="S687" s="160"/>
      <c r="T687" s="255" t="str">
        <f t="shared" si="174"/>
        <v/>
      </c>
      <c r="U687" s="152"/>
      <c r="V687" s="154"/>
      <c r="W687" s="254" t="str">
        <f>IF(V687="","",VLOOKUP(V687,'Overview - Financial Statement'!$A$46:$B$60,2,FALSE))</f>
        <v/>
      </c>
      <c r="X687" s="255" t="str">
        <f t="shared" si="175"/>
        <v/>
      </c>
      <c r="Y687" s="153"/>
      <c r="Z687" s="238">
        <f t="shared" si="176"/>
        <v>0</v>
      </c>
      <c r="AA687" s="193" t="s">
        <v>44</v>
      </c>
      <c r="AB687" s="173"/>
      <c r="AC687" s="193" t="str">
        <f t="shared" si="177"/>
        <v/>
      </c>
      <c r="AD687" s="187" t="str">
        <f t="shared" si="178"/>
        <v/>
      </c>
      <c r="AE687" s="187" t="str">
        <f>IF(S687&gt;0,(VLOOKUP(N687,ISO!$B$4:$D$43,3,FALSE)),"")</f>
        <v/>
      </c>
      <c r="AF687" s="187" t="str">
        <f t="shared" si="179"/>
        <v/>
      </c>
      <c r="AG687" s="187" t="str">
        <f>IF(R687&gt;0,(VLOOKUP(N687,ISO!$B$4:$D$43,2,FALSE)),"")</f>
        <v/>
      </c>
      <c r="AH687" s="193" t="str">
        <f t="shared" si="180"/>
        <v/>
      </c>
      <c r="AI687" s="397" t="str">
        <f t="shared" si="181"/>
        <v/>
      </c>
      <c r="AJ687" s="257" t="str">
        <f t="shared" si="182"/>
        <v/>
      </c>
      <c r="AK687" s="257" t="str">
        <f t="shared" si="183"/>
        <v/>
      </c>
      <c r="AL687" s="193" t="str">
        <f t="shared" si="184"/>
        <v>CHECK DATES</v>
      </c>
      <c r="AM687" s="257" t="str">
        <f t="shared" si="185"/>
        <v/>
      </c>
      <c r="AN687" s="288">
        <f t="shared" si="186"/>
        <v>0</v>
      </c>
      <c r="AO687" s="286">
        <v>0</v>
      </c>
      <c r="AP687" s="257">
        <f t="shared" si="187"/>
        <v>0</v>
      </c>
      <c r="AQ687" s="257" t="str">
        <f t="shared" si="188"/>
        <v/>
      </c>
      <c r="AR687" s="257">
        <f t="shared" si="189"/>
        <v>0</v>
      </c>
    </row>
    <row r="688" spans="1:44" x14ac:dyDescent="0.3">
      <c r="A688" s="287">
        <v>675</v>
      </c>
      <c r="B688" s="150"/>
      <c r="C688" s="152"/>
      <c r="D688" s="159"/>
      <c r="E688" s="337"/>
      <c r="F688" s="343" t="str">
        <f>IF(E688="","",LOOKUP(E688,'Work Programme'!$A$8:$A$207,'Work Programme'!$B$8:$B$207))</f>
        <v/>
      </c>
      <c r="G688" s="159"/>
      <c r="H688" s="150"/>
      <c r="I688" s="150"/>
      <c r="J688" s="150"/>
      <c r="K688" s="150"/>
      <c r="L688" s="150"/>
      <c r="M688" s="150"/>
      <c r="N688" s="430"/>
      <c r="O688" s="431"/>
      <c r="P688" s="431"/>
      <c r="Q688" s="160"/>
      <c r="R688" s="160"/>
      <c r="S688" s="160"/>
      <c r="T688" s="255" t="str">
        <f t="shared" si="174"/>
        <v/>
      </c>
      <c r="U688" s="152"/>
      <c r="V688" s="154"/>
      <c r="W688" s="254" t="str">
        <f>IF(V688="","",VLOOKUP(V688,'Overview - Financial Statement'!$A$46:$B$60,2,FALSE))</f>
        <v/>
      </c>
      <c r="X688" s="255" t="str">
        <f t="shared" si="175"/>
        <v/>
      </c>
      <c r="Y688" s="153"/>
      <c r="Z688" s="238">
        <f t="shared" si="176"/>
        <v>0</v>
      </c>
      <c r="AA688" s="193" t="s">
        <v>44</v>
      </c>
      <c r="AB688" s="173"/>
      <c r="AC688" s="193" t="str">
        <f t="shared" si="177"/>
        <v/>
      </c>
      <c r="AD688" s="187" t="str">
        <f t="shared" si="178"/>
        <v/>
      </c>
      <c r="AE688" s="187" t="str">
        <f>IF(S688&gt;0,(VLOOKUP(N688,ISO!$B$4:$D$43,3,FALSE)),"")</f>
        <v/>
      </c>
      <c r="AF688" s="187" t="str">
        <f t="shared" si="179"/>
        <v/>
      </c>
      <c r="AG688" s="187" t="str">
        <f>IF(R688&gt;0,(VLOOKUP(N688,ISO!$B$4:$D$43,2,FALSE)),"")</f>
        <v/>
      </c>
      <c r="AH688" s="193" t="str">
        <f t="shared" si="180"/>
        <v/>
      </c>
      <c r="AI688" s="397" t="str">
        <f t="shared" si="181"/>
        <v/>
      </c>
      <c r="AJ688" s="257" t="str">
        <f t="shared" si="182"/>
        <v/>
      </c>
      <c r="AK688" s="257" t="str">
        <f t="shared" si="183"/>
        <v/>
      </c>
      <c r="AL688" s="193" t="str">
        <f t="shared" si="184"/>
        <v>CHECK DATES</v>
      </c>
      <c r="AM688" s="257" t="str">
        <f t="shared" si="185"/>
        <v/>
      </c>
      <c r="AN688" s="288">
        <f t="shared" si="186"/>
        <v>0</v>
      </c>
      <c r="AO688" s="286">
        <v>0</v>
      </c>
      <c r="AP688" s="257">
        <f t="shared" si="187"/>
        <v>0</v>
      </c>
      <c r="AQ688" s="257" t="str">
        <f t="shared" si="188"/>
        <v/>
      </c>
      <c r="AR688" s="257">
        <f t="shared" si="189"/>
        <v>0</v>
      </c>
    </row>
    <row r="689" spans="1:44" x14ac:dyDescent="0.3">
      <c r="A689" s="287">
        <v>676</v>
      </c>
      <c r="B689" s="150"/>
      <c r="C689" s="152"/>
      <c r="D689" s="159"/>
      <c r="E689" s="337"/>
      <c r="F689" s="343" t="str">
        <f>IF(E689="","",LOOKUP(E689,'Work Programme'!$A$8:$A$207,'Work Programme'!$B$8:$B$207))</f>
        <v/>
      </c>
      <c r="G689" s="159"/>
      <c r="H689" s="150"/>
      <c r="I689" s="150"/>
      <c r="J689" s="150"/>
      <c r="K689" s="150"/>
      <c r="L689" s="150"/>
      <c r="M689" s="150"/>
      <c r="N689" s="430"/>
      <c r="O689" s="431"/>
      <c r="P689" s="431"/>
      <c r="Q689" s="160"/>
      <c r="R689" s="160"/>
      <c r="S689" s="160"/>
      <c r="T689" s="255" t="str">
        <f t="shared" si="174"/>
        <v/>
      </c>
      <c r="U689" s="152"/>
      <c r="V689" s="154"/>
      <c r="W689" s="254" t="str">
        <f>IF(V689="","",VLOOKUP(V689,'Overview - Financial Statement'!$A$46:$B$60,2,FALSE))</f>
        <v/>
      </c>
      <c r="X689" s="255" t="str">
        <f t="shared" si="175"/>
        <v/>
      </c>
      <c r="Y689" s="153"/>
      <c r="Z689" s="238">
        <f t="shared" si="176"/>
        <v>0</v>
      </c>
      <c r="AA689" s="193" t="s">
        <v>44</v>
      </c>
      <c r="AB689" s="173"/>
      <c r="AC689" s="193" t="str">
        <f t="shared" si="177"/>
        <v/>
      </c>
      <c r="AD689" s="187" t="str">
        <f t="shared" si="178"/>
        <v/>
      </c>
      <c r="AE689" s="187" t="str">
        <f>IF(S689&gt;0,(VLOOKUP(N689,ISO!$B$4:$D$43,3,FALSE)),"")</f>
        <v/>
      </c>
      <c r="AF689" s="187" t="str">
        <f t="shared" si="179"/>
        <v/>
      </c>
      <c r="AG689" s="187" t="str">
        <f>IF(R689&gt;0,(VLOOKUP(N689,ISO!$B$4:$D$43,2,FALSE)),"")</f>
        <v/>
      </c>
      <c r="AH689" s="193" t="str">
        <f t="shared" si="180"/>
        <v/>
      </c>
      <c r="AI689" s="397" t="str">
        <f t="shared" si="181"/>
        <v/>
      </c>
      <c r="AJ689" s="257" t="str">
        <f t="shared" si="182"/>
        <v/>
      </c>
      <c r="AK689" s="257" t="str">
        <f t="shared" si="183"/>
        <v/>
      </c>
      <c r="AL689" s="193" t="str">
        <f t="shared" si="184"/>
        <v>CHECK DATES</v>
      </c>
      <c r="AM689" s="257" t="str">
        <f t="shared" si="185"/>
        <v/>
      </c>
      <c r="AN689" s="288">
        <f t="shared" si="186"/>
        <v>0</v>
      </c>
      <c r="AO689" s="286">
        <v>0</v>
      </c>
      <c r="AP689" s="257">
        <f t="shared" si="187"/>
        <v>0</v>
      </c>
      <c r="AQ689" s="257" t="str">
        <f t="shared" si="188"/>
        <v/>
      </c>
      <c r="AR689" s="257">
        <f t="shared" si="189"/>
        <v>0</v>
      </c>
    </row>
    <row r="690" spans="1:44" x14ac:dyDescent="0.3">
      <c r="A690" s="287">
        <v>677</v>
      </c>
      <c r="B690" s="150"/>
      <c r="C690" s="152"/>
      <c r="D690" s="159"/>
      <c r="E690" s="337"/>
      <c r="F690" s="343" t="str">
        <f>IF(E690="","",LOOKUP(E690,'Work Programme'!$A$8:$A$207,'Work Programme'!$B$8:$B$207))</f>
        <v/>
      </c>
      <c r="G690" s="159"/>
      <c r="H690" s="150"/>
      <c r="I690" s="150"/>
      <c r="J690" s="150"/>
      <c r="K690" s="150"/>
      <c r="L690" s="150"/>
      <c r="M690" s="150"/>
      <c r="N690" s="430"/>
      <c r="O690" s="431"/>
      <c r="P690" s="431"/>
      <c r="Q690" s="160"/>
      <c r="R690" s="160"/>
      <c r="S690" s="160"/>
      <c r="T690" s="255" t="str">
        <f t="shared" si="174"/>
        <v/>
      </c>
      <c r="U690" s="152"/>
      <c r="V690" s="154"/>
      <c r="W690" s="254" t="str">
        <f>IF(V690="","",VLOOKUP(V690,'Overview - Financial Statement'!$A$46:$B$60,2,FALSE))</f>
        <v/>
      </c>
      <c r="X690" s="255" t="str">
        <f t="shared" si="175"/>
        <v/>
      </c>
      <c r="Y690" s="153"/>
      <c r="Z690" s="238">
        <f t="shared" si="176"/>
        <v>0</v>
      </c>
      <c r="AA690" s="193" t="s">
        <v>44</v>
      </c>
      <c r="AB690" s="173"/>
      <c r="AC690" s="193" t="str">
        <f t="shared" si="177"/>
        <v/>
      </c>
      <c r="AD690" s="187" t="str">
        <f t="shared" si="178"/>
        <v/>
      </c>
      <c r="AE690" s="187" t="str">
        <f>IF(S690&gt;0,(VLOOKUP(N690,ISO!$B$4:$D$43,3,FALSE)),"")</f>
        <v/>
      </c>
      <c r="AF690" s="187" t="str">
        <f t="shared" si="179"/>
        <v/>
      </c>
      <c r="AG690" s="187" t="str">
        <f>IF(R690&gt;0,(VLOOKUP(N690,ISO!$B$4:$D$43,2,FALSE)),"")</f>
        <v/>
      </c>
      <c r="AH690" s="193" t="str">
        <f t="shared" si="180"/>
        <v/>
      </c>
      <c r="AI690" s="397" t="str">
        <f t="shared" si="181"/>
        <v/>
      </c>
      <c r="AJ690" s="257" t="str">
        <f t="shared" si="182"/>
        <v/>
      </c>
      <c r="AK690" s="257" t="str">
        <f t="shared" si="183"/>
        <v/>
      </c>
      <c r="AL690" s="193" t="str">
        <f t="shared" si="184"/>
        <v>CHECK DATES</v>
      </c>
      <c r="AM690" s="257" t="str">
        <f t="shared" si="185"/>
        <v/>
      </c>
      <c r="AN690" s="288">
        <f t="shared" si="186"/>
        <v>0</v>
      </c>
      <c r="AO690" s="286">
        <v>0</v>
      </c>
      <c r="AP690" s="257">
        <f t="shared" si="187"/>
        <v>0</v>
      </c>
      <c r="AQ690" s="257" t="str">
        <f t="shared" si="188"/>
        <v/>
      </c>
      <c r="AR690" s="257">
        <f t="shared" si="189"/>
        <v>0</v>
      </c>
    </row>
    <row r="691" spans="1:44" x14ac:dyDescent="0.3">
      <c r="A691" s="287">
        <v>678</v>
      </c>
      <c r="B691" s="150"/>
      <c r="C691" s="152"/>
      <c r="D691" s="159"/>
      <c r="E691" s="337"/>
      <c r="F691" s="343" t="str">
        <f>IF(E691="","",LOOKUP(E691,'Work Programme'!$A$8:$A$207,'Work Programme'!$B$8:$B$207))</f>
        <v/>
      </c>
      <c r="G691" s="159"/>
      <c r="H691" s="150"/>
      <c r="I691" s="150"/>
      <c r="J691" s="150"/>
      <c r="K691" s="150"/>
      <c r="L691" s="150"/>
      <c r="M691" s="150"/>
      <c r="N691" s="430"/>
      <c r="O691" s="431"/>
      <c r="P691" s="431"/>
      <c r="Q691" s="160"/>
      <c r="R691" s="160"/>
      <c r="S691" s="160"/>
      <c r="T691" s="255" t="str">
        <f t="shared" si="174"/>
        <v/>
      </c>
      <c r="U691" s="152"/>
      <c r="V691" s="154"/>
      <c r="W691" s="254" t="str">
        <f>IF(V691="","",VLOOKUP(V691,'Overview - Financial Statement'!$A$46:$B$60,2,FALSE))</f>
        <v/>
      </c>
      <c r="X691" s="255" t="str">
        <f t="shared" si="175"/>
        <v/>
      </c>
      <c r="Y691" s="153"/>
      <c r="Z691" s="238">
        <f t="shared" si="176"/>
        <v>0</v>
      </c>
      <c r="AA691" s="193" t="s">
        <v>44</v>
      </c>
      <c r="AB691" s="173"/>
      <c r="AC691" s="193" t="str">
        <f t="shared" si="177"/>
        <v/>
      </c>
      <c r="AD691" s="187" t="str">
        <f t="shared" si="178"/>
        <v/>
      </c>
      <c r="AE691" s="187" t="str">
        <f>IF(S691&gt;0,(VLOOKUP(N691,ISO!$B$4:$D$43,3,FALSE)),"")</f>
        <v/>
      </c>
      <c r="AF691" s="187" t="str">
        <f t="shared" si="179"/>
        <v/>
      </c>
      <c r="AG691" s="187" t="str">
        <f>IF(R691&gt;0,(VLOOKUP(N691,ISO!$B$4:$D$43,2,FALSE)),"")</f>
        <v/>
      </c>
      <c r="AH691" s="193" t="str">
        <f t="shared" si="180"/>
        <v/>
      </c>
      <c r="AI691" s="397" t="str">
        <f t="shared" si="181"/>
        <v/>
      </c>
      <c r="AJ691" s="257" t="str">
        <f t="shared" si="182"/>
        <v/>
      </c>
      <c r="AK691" s="257" t="str">
        <f t="shared" si="183"/>
        <v/>
      </c>
      <c r="AL691" s="193" t="str">
        <f t="shared" si="184"/>
        <v>CHECK DATES</v>
      </c>
      <c r="AM691" s="257" t="str">
        <f t="shared" si="185"/>
        <v/>
      </c>
      <c r="AN691" s="288">
        <f t="shared" si="186"/>
        <v>0</v>
      </c>
      <c r="AO691" s="286">
        <v>0</v>
      </c>
      <c r="AP691" s="257">
        <f t="shared" si="187"/>
        <v>0</v>
      </c>
      <c r="AQ691" s="257" t="str">
        <f t="shared" si="188"/>
        <v/>
      </c>
      <c r="AR691" s="257">
        <f t="shared" si="189"/>
        <v>0</v>
      </c>
    </row>
    <row r="692" spans="1:44" x14ac:dyDescent="0.3">
      <c r="A692" s="287">
        <v>679</v>
      </c>
      <c r="B692" s="150"/>
      <c r="C692" s="152"/>
      <c r="D692" s="159"/>
      <c r="E692" s="337"/>
      <c r="F692" s="343" t="str">
        <f>IF(E692="","",LOOKUP(E692,'Work Programme'!$A$8:$A$207,'Work Programme'!$B$8:$B$207))</f>
        <v/>
      </c>
      <c r="G692" s="159"/>
      <c r="H692" s="150"/>
      <c r="I692" s="150"/>
      <c r="J692" s="150"/>
      <c r="K692" s="150"/>
      <c r="L692" s="150"/>
      <c r="M692" s="150"/>
      <c r="N692" s="430"/>
      <c r="O692" s="431"/>
      <c r="P692" s="431"/>
      <c r="Q692" s="160"/>
      <c r="R692" s="160"/>
      <c r="S692" s="160"/>
      <c r="T692" s="255" t="str">
        <f t="shared" si="174"/>
        <v/>
      </c>
      <c r="U692" s="152"/>
      <c r="V692" s="154"/>
      <c r="W692" s="254" t="str">
        <f>IF(V692="","",VLOOKUP(V692,'Overview - Financial Statement'!$A$46:$B$60,2,FALSE))</f>
        <v/>
      </c>
      <c r="X692" s="255" t="str">
        <f t="shared" si="175"/>
        <v/>
      </c>
      <c r="Y692" s="153"/>
      <c r="Z692" s="238">
        <f t="shared" si="176"/>
        <v>0</v>
      </c>
      <c r="AA692" s="193" t="s">
        <v>44</v>
      </c>
      <c r="AB692" s="173"/>
      <c r="AC692" s="193" t="str">
        <f t="shared" si="177"/>
        <v/>
      </c>
      <c r="AD692" s="187" t="str">
        <f t="shared" si="178"/>
        <v/>
      </c>
      <c r="AE692" s="187" t="str">
        <f>IF(S692&gt;0,(VLOOKUP(N692,ISO!$B$4:$D$43,3,FALSE)),"")</f>
        <v/>
      </c>
      <c r="AF692" s="187" t="str">
        <f t="shared" si="179"/>
        <v/>
      </c>
      <c r="AG692" s="187" t="str">
        <f>IF(R692&gt;0,(VLOOKUP(N692,ISO!$B$4:$D$43,2,FALSE)),"")</f>
        <v/>
      </c>
      <c r="AH692" s="193" t="str">
        <f t="shared" si="180"/>
        <v/>
      </c>
      <c r="AI692" s="397" t="str">
        <f t="shared" si="181"/>
        <v/>
      </c>
      <c r="AJ692" s="257" t="str">
        <f t="shared" si="182"/>
        <v/>
      </c>
      <c r="AK692" s="257" t="str">
        <f t="shared" si="183"/>
        <v/>
      </c>
      <c r="AL692" s="193" t="str">
        <f t="shared" si="184"/>
        <v>CHECK DATES</v>
      </c>
      <c r="AM692" s="257" t="str">
        <f t="shared" si="185"/>
        <v/>
      </c>
      <c r="AN692" s="288">
        <f t="shared" si="186"/>
        <v>0</v>
      </c>
      <c r="AO692" s="286">
        <v>0</v>
      </c>
      <c r="AP692" s="257">
        <f t="shared" si="187"/>
        <v>0</v>
      </c>
      <c r="AQ692" s="257" t="str">
        <f t="shared" si="188"/>
        <v/>
      </c>
      <c r="AR692" s="257">
        <f t="shared" si="189"/>
        <v>0</v>
      </c>
    </row>
    <row r="693" spans="1:44" x14ac:dyDescent="0.3">
      <c r="A693" s="287">
        <v>680</v>
      </c>
      <c r="B693" s="150"/>
      <c r="C693" s="152"/>
      <c r="D693" s="159"/>
      <c r="E693" s="337"/>
      <c r="F693" s="343" t="str">
        <f>IF(E693="","",LOOKUP(E693,'Work Programme'!$A$8:$A$207,'Work Programme'!$B$8:$B$207))</f>
        <v/>
      </c>
      <c r="G693" s="159"/>
      <c r="H693" s="150"/>
      <c r="I693" s="150"/>
      <c r="J693" s="150"/>
      <c r="K693" s="150"/>
      <c r="L693" s="150"/>
      <c r="M693" s="150"/>
      <c r="N693" s="430"/>
      <c r="O693" s="431"/>
      <c r="P693" s="431"/>
      <c r="Q693" s="160"/>
      <c r="R693" s="160"/>
      <c r="S693" s="160"/>
      <c r="T693" s="255" t="str">
        <f t="shared" si="174"/>
        <v/>
      </c>
      <c r="U693" s="152"/>
      <c r="V693" s="154"/>
      <c r="W693" s="254" t="str">
        <f>IF(V693="","",VLOOKUP(V693,'Overview - Financial Statement'!$A$46:$B$60,2,FALSE))</f>
        <v/>
      </c>
      <c r="X693" s="255" t="str">
        <f t="shared" si="175"/>
        <v/>
      </c>
      <c r="Y693" s="153"/>
      <c r="Z693" s="238">
        <f t="shared" si="176"/>
        <v>0</v>
      </c>
      <c r="AA693" s="193" t="s">
        <v>44</v>
      </c>
      <c r="AB693" s="173"/>
      <c r="AC693" s="193" t="str">
        <f t="shared" si="177"/>
        <v/>
      </c>
      <c r="AD693" s="187" t="str">
        <f t="shared" si="178"/>
        <v/>
      </c>
      <c r="AE693" s="187" t="str">
        <f>IF(S693&gt;0,(VLOOKUP(N693,ISO!$B$4:$D$43,3,FALSE)),"")</f>
        <v/>
      </c>
      <c r="AF693" s="187" t="str">
        <f t="shared" si="179"/>
        <v/>
      </c>
      <c r="AG693" s="187" t="str">
        <f>IF(R693&gt;0,(VLOOKUP(N693,ISO!$B$4:$D$43,2,FALSE)),"")</f>
        <v/>
      </c>
      <c r="AH693" s="193" t="str">
        <f t="shared" si="180"/>
        <v/>
      </c>
      <c r="AI693" s="397" t="str">
        <f t="shared" si="181"/>
        <v/>
      </c>
      <c r="AJ693" s="257" t="str">
        <f t="shared" si="182"/>
        <v/>
      </c>
      <c r="AK693" s="257" t="str">
        <f t="shared" si="183"/>
        <v/>
      </c>
      <c r="AL693" s="193" t="str">
        <f t="shared" si="184"/>
        <v>CHECK DATES</v>
      </c>
      <c r="AM693" s="257" t="str">
        <f t="shared" si="185"/>
        <v/>
      </c>
      <c r="AN693" s="288">
        <f t="shared" si="186"/>
        <v>0</v>
      </c>
      <c r="AO693" s="286">
        <v>0</v>
      </c>
      <c r="AP693" s="257">
        <f t="shared" si="187"/>
        <v>0</v>
      </c>
      <c r="AQ693" s="257" t="str">
        <f t="shared" si="188"/>
        <v/>
      </c>
      <c r="AR693" s="257">
        <f t="shared" si="189"/>
        <v>0</v>
      </c>
    </row>
    <row r="694" spans="1:44" x14ac:dyDescent="0.3">
      <c r="A694" s="287">
        <v>681</v>
      </c>
      <c r="B694" s="150"/>
      <c r="C694" s="152"/>
      <c r="D694" s="159"/>
      <c r="E694" s="337"/>
      <c r="F694" s="343" t="str">
        <f>IF(E694="","",LOOKUP(E694,'Work Programme'!$A$8:$A$207,'Work Programme'!$B$8:$B$207))</f>
        <v/>
      </c>
      <c r="G694" s="159"/>
      <c r="H694" s="150"/>
      <c r="I694" s="150"/>
      <c r="J694" s="150"/>
      <c r="K694" s="150"/>
      <c r="L694" s="150"/>
      <c r="M694" s="150"/>
      <c r="N694" s="430"/>
      <c r="O694" s="431"/>
      <c r="P694" s="431"/>
      <c r="Q694" s="160"/>
      <c r="R694" s="160"/>
      <c r="S694" s="160"/>
      <c r="T694" s="255" t="str">
        <f t="shared" si="174"/>
        <v/>
      </c>
      <c r="U694" s="152"/>
      <c r="V694" s="154"/>
      <c r="W694" s="254" t="str">
        <f>IF(V694="","",VLOOKUP(V694,'Overview - Financial Statement'!$A$46:$B$60,2,FALSE))</f>
        <v/>
      </c>
      <c r="X694" s="255" t="str">
        <f t="shared" si="175"/>
        <v/>
      </c>
      <c r="Y694" s="153"/>
      <c r="Z694" s="238">
        <f t="shared" si="176"/>
        <v>0</v>
      </c>
      <c r="AA694" s="193" t="s">
        <v>44</v>
      </c>
      <c r="AB694" s="173"/>
      <c r="AC694" s="193" t="str">
        <f t="shared" si="177"/>
        <v/>
      </c>
      <c r="AD694" s="187" t="str">
        <f t="shared" si="178"/>
        <v/>
      </c>
      <c r="AE694" s="187" t="str">
        <f>IF(S694&gt;0,(VLOOKUP(N694,ISO!$B$4:$D$43,3,FALSE)),"")</f>
        <v/>
      </c>
      <c r="AF694" s="187" t="str">
        <f t="shared" si="179"/>
        <v/>
      </c>
      <c r="AG694" s="187" t="str">
        <f>IF(R694&gt;0,(VLOOKUP(N694,ISO!$B$4:$D$43,2,FALSE)),"")</f>
        <v/>
      </c>
      <c r="AH694" s="193" t="str">
        <f t="shared" si="180"/>
        <v/>
      </c>
      <c r="AI694" s="397" t="str">
        <f t="shared" si="181"/>
        <v/>
      </c>
      <c r="AJ694" s="257" t="str">
        <f t="shared" si="182"/>
        <v/>
      </c>
      <c r="AK694" s="257" t="str">
        <f t="shared" si="183"/>
        <v/>
      </c>
      <c r="AL694" s="193" t="str">
        <f t="shared" si="184"/>
        <v>CHECK DATES</v>
      </c>
      <c r="AM694" s="257" t="str">
        <f t="shared" si="185"/>
        <v/>
      </c>
      <c r="AN694" s="288">
        <f t="shared" si="186"/>
        <v>0</v>
      </c>
      <c r="AO694" s="286">
        <v>0</v>
      </c>
      <c r="AP694" s="257">
        <f t="shared" si="187"/>
        <v>0</v>
      </c>
      <c r="AQ694" s="257" t="str">
        <f t="shared" si="188"/>
        <v/>
      </c>
      <c r="AR694" s="257">
        <f t="shared" si="189"/>
        <v>0</v>
      </c>
    </row>
    <row r="695" spans="1:44" x14ac:dyDescent="0.3">
      <c r="A695" s="287">
        <v>682</v>
      </c>
      <c r="B695" s="150"/>
      <c r="C695" s="152"/>
      <c r="D695" s="159"/>
      <c r="E695" s="337"/>
      <c r="F695" s="343" t="str">
        <f>IF(E695="","",LOOKUP(E695,'Work Programme'!$A$8:$A$207,'Work Programme'!$B$8:$B$207))</f>
        <v/>
      </c>
      <c r="G695" s="159"/>
      <c r="H695" s="150"/>
      <c r="I695" s="150"/>
      <c r="J695" s="150"/>
      <c r="K695" s="150"/>
      <c r="L695" s="150"/>
      <c r="M695" s="150"/>
      <c r="N695" s="430"/>
      <c r="O695" s="431"/>
      <c r="P695" s="431"/>
      <c r="Q695" s="160"/>
      <c r="R695" s="160"/>
      <c r="S695" s="160"/>
      <c r="T695" s="255" t="str">
        <f t="shared" si="174"/>
        <v/>
      </c>
      <c r="U695" s="152"/>
      <c r="V695" s="154"/>
      <c r="W695" s="254" t="str">
        <f>IF(V695="","",VLOOKUP(V695,'Overview - Financial Statement'!$A$46:$B$60,2,FALSE))</f>
        <v/>
      </c>
      <c r="X695" s="255" t="str">
        <f t="shared" si="175"/>
        <v/>
      </c>
      <c r="Y695" s="153"/>
      <c r="Z695" s="238">
        <f t="shared" si="176"/>
        <v>0</v>
      </c>
      <c r="AA695" s="193" t="s">
        <v>44</v>
      </c>
      <c r="AB695" s="173"/>
      <c r="AC695" s="193" t="str">
        <f t="shared" si="177"/>
        <v/>
      </c>
      <c r="AD695" s="187" t="str">
        <f t="shared" si="178"/>
        <v/>
      </c>
      <c r="AE695" s="187" t="str">
        <f>IF(S695&gt;0,(VLOOKUP(N695,ISO!$B$4:$D$43,3,FALSE)),"")</f>
        <v/>
      </c>
      <c r="AF695" s="187" t="str">
        <f t="shared" si="179"/>
        <v/>
      </c>
      <c r="AG695" s="187" t="str">
        <f>IF(R695&gt;0,(VLOOKUP(N695,ISO!$B$4:$D$43,2,FALSE)),"")</f>
        <v/>
      </c>
      <c r="AH695" s="193" t="str">
        <f t="shared" si="180"/>
        <v/>
      </c>
      <c r="AI695" s="397" t="str">
        <f t="shared" si="181"/>
        <v/>
      </c>
      <c r="AJ695" s="257" t="str">
        <f t="shared" si="182"/>
        <v/>
      </c>
      <c r="AK695" s="257" t="str">
        <f t="shared" si="183"/>
        <v/>
      </c>
      <c r="AL695" s="193" t="str">
        <f t="shared" si="184"/>
        <v>CHECK DATES</v>
      </c>
      <c r="AM695" s="257" t="str">
        <f t="shared" si="185"/>
        <v/>
      </c>
      <c r="AN695" s="288">
        <f t="shared" si="186"/>
        <v>0</v>
      </c>
      <c r="AO695" s="286">
        <v>0</v>
      </c>
      <c r="AP695" s="257">
        <f t="shared" si="187"/>
        <v>0</v>
      </c>
      <c r="AQ695" s="257" t="str">
        <f t="shared" si="188"/>
        <v/>
      </c>
      <c r="AR695" s="257">
        <f t="shared" si="189"/>
        <v>0</v>
      </c>
    </row>
    <row r="696" spans="1:44" x14ac:dyDescent="0.3">
      <c r="A696" s="287">
        <v>683</v>
      </c>
      <c r="B696" s="150"/>
      <c r="C696" s="152"/>
      <c r="D696" s="159"/>
      <c r="E696" s="337"/>
      <c r="F696" s="343" t="str">
        <f>IF(E696="","",LOOKUP(E696,'Work Programme'!$A$8:$A$207,'Work Programme'!$B$8:$B$207))</f>
        <v/>
      </c>
      <c r="G696" s="159"/>
      <c r="H696" s="150"/>
      <c r="I696" s="150"/>
      <c r="J696" s="150"/>
      <c r="K696" s="150"/>
      <c r="L696" s="150"/>
      <c r="M696" s="150"/>
      <c r="N696" s="430"/>
      <c r="O696" s="431"/>
      <c r="P696" s="431"/>
      <c r="Q696" s="160"/>
      <c r="R696" s="160"/>
      <c r="S696" s="160"/>
      <c r="T696" s="255" t="str">
        <f t="shared" si="174"/>
        <v/>
      </c>
      <c r="U696" s="152"/>
      <c r="V696" s="154"/>
      <c r="W696" s="254" t="str">
        <f>IF(V696="","",VLOOKUP(V696,'Overview - Financial Statement'!$A$46:$B$60,2,FALSE))</f>
        <v/>
      </c>
      <c r="X696" s="255" t="str">
        <f t="shared" si="175"/>
        <v/>
      </c>
      <c r="Y696" s="153"/>
      <c r="Z696" s="238">
        <f t="shared" si="176"/>
        <v>0</v>
      </c>
      <c r="AA696" s="193" t="s">
        <v>44</v>
      </c>
      <c r="AB696" s="173"/>
      <c r="AC696" s="193" t="str">
        <f t="shared" si="177"/>
        <v/>
      </c>
      <c r="AD696" s="187" t="str">
        <f t="shared" si="178"/>
        <v/>
      </c>
      <c r="AE696" s="187" t="str">
        <f>IF(S696&gt;0,(VLOOKUP(N696,ISO!$B$4:$D$43,3,FALSE)),"")</f>
        <v/>
      </c>
      <c r="AF696" s="187" t="str">
        <f t="shared" si="179"/>
        <v/>
      </c>
      <c r="AG696" s="187" t="str">
        <f>IF(R696&gt;0,(VLOOKUP(N696,ISO!$B$4:$D$43,2,FALSE)),"")</f>
        <v/>
      </c>
      <c r="AH696" s="193" t="str">
        <f t="shared" si="180"/>
        <v/>
      </c>
      <c r="AI696" s="397" t="str">
        <f t="shared" si="181"/>
        <v/>
      </c>
      <c r="AJ696" s="257" t="str">
        <f t="shared" si="182"/>
        <v/>
      </c>
      <c r="AK696" s="257" t="str">
        <f t="shared" si="183"/>
        <v/>
      </c>
      <c r="AL696" s="193" t="str">
        <f t="shared" si="184"/>
        <v>CHECK DATES</v>
      </c>
      <c r="AM696" s="257" t="str">
        <f t="shared" si="185"/>
        <v/>
      </c>
      <c r="AN696" s="288">
        <f t="shared" si="186"/>
        <v>0</v>
      </c>
      <c r="AO696" s="286">
        <v>0</v>
      </c>
      <c r="AP696" s="257">
        <f t="shared" si="187"/>
        <v>0</v>
      </c>
      <c r="AQ696" s="257" t="str">
        <f t="shared" si="188"/>
        <v/>
      </c>
      <c r="AR696" s="257">
        <f t="shared" si="189"/>
        <v>0</v>
      </c>
    </row>
    <row r="697" spans="1:44" x14ac:dyDescent="0.3">
      <c r="A697" s="287">
        <v>684</v>
      </c>
      <c r="B697" s="150"/>
      <c r="C697" s="152"/>
      <c r="D697" s="159"/>
      <c r="E697" s="337"/>
      <c r="F697" s="343" t="str">
        <f>IF(E697="","",LOOKUP(E697,'Work Programme'!$A$8:$A$207,'Work Programme'!$B$8:$B$207))</f>
        <v/>
      </c>
      <c r="G697" s="159"/>
      <c r="H697" s="150"/>
      <c r="I697" s="150"/>
      <c r="J697" s="150"/>
      <c r="K697" s="150"/>
      <c r="L697" s="150"/>
      <c r="M697" s="150"/>
      <c r="N697" s="430"/>
      <c r="O697" s="431"/>
      <c r="P697" s="431"/>
      <c r="Q697" s="160"/>
      <c r="R697" s="160"/>
      <c r="S697" s="160"/>
      <c r="T697" s="255" t="str">
        <f t="shared" si="174"/>
        <v/>
      </c>
      <c r="U697" s="152"/>
      <c r="V697" s="154"/>
      <c r="W697" s="254" t="str">
        <f>IF(V697="","",VLOOKUP(V697,'Overview - Financial Statement'!$A$46:$B$60,2,FALSE))</f>
        <v/>
      </c>
      <c r="X697" s="255" t="str">
        <f t="shared" si="175"/>
        <v/>
      </c>
      <c r="Y697" s="153"/>
      <c r="Z697" s="238">
        <f t="shared" si="176"/>
        <v>0</v>
      </c>
      <c r="AA697" s="193" t="s">
        <v>44</v>
      </c>
      <c r="AB697" s="173"/>
      <c r="AC697" s="193" t="str">
        <f t="shared" si="177"/>
        <v/>
      </c>
      <c r="AD697" s="187" t="str">
        <f t="shared" si="178"/>
        <v/>
      </c>
      <c r="AE697" s="187" t="str">
        <f>IF(S697&gt;0,(VLOOKUP(N697,ISO!$B$4:$D$43,3,FALSE)),"")</f>
        <v/>
      </c>
      <c r="AF697" s="187" t="str">
        <f t="shared" si="179"/>
        <v/>
      </c>
      <c r="AG697" s="187" t="str">
        <f>IF(R697&gt;0,(VLOOKUP(N697,ISO!$B$4:$D$43,2,FALSE)),"")</f>
        <v/>
      </c>
      <c r="AH697" s="193" t="str">
        <f t="shared" si="180"/>
        <v/>
      </c>
      <c r="AI697" s="397" t="str">
        <f t="shared" si="181"/>
        <v/>
      </c>
      <c r="AJ697" s="257" t="str">
        <f t="shared" si="182"/>
        <v/>
      </c>
      <c r="AK697" s="257" t="str">
        <f t="shared" si="183"/>
        <v/>
      </c>
      <c r="AL697" s="193" t="str">
        <f t="shared" si="184"/>
        <v>CHECK DATES</v>
      </c>
      <c r="AM697" s="257" t="str">
        <f t="shared" si="185"/>
        <v/>
      </c>
      <c r="AN697" s="288">
        <f t="shared" si="186"/>
        <v>0</v>
      </c>
      <c r="AO697" s="286">
        <v>0</v>
      </c>
      <c r="AP697" s="257">
        <f t="shared" si="187"/>
        <v>0</v>
      </c>
      <c r="AQ697" s="257" t="str">
        <f t="shared" si="188"/>
        <v/>
      </c>
      <c r="AR697" s="257">
        <f t="shared" si="189"/>
        <v>0</v>
      </c>
    </row>
    <row r="698" spans="1:44" x14ac:dyDescent="0.3">
      <c r="A698" s="287">
        <v>685</v>
      </c>
      <c r="B698" s="150"/>
      <c r="C698" s="152"/>
      <c r="D698" s="159"/>
      <c r="E698" s="337"/>
      <c r="F698" s="343" t="str">
        <f>IF(E698="","",LOOKUP(E698,'Work Programme'!$A$8:$A$207,'Work Programme'!$B$8:$B$207))</f>
        <v/>
      </c>
      <c r="G698" s="159"/>
      <c r="H698" s="150"/>
      <c r="I698" s="150"/>
      <c r="J698" s="150"/>
      <c r="K698" s="150"/>
      <c r="L698" s="150"/>
      <c r="M698" s="150"/>
      <c r="N698" s="430"/>
      <c r="O698" s="431"/>
      <c r="P698" s="431"/>
      <c r="Q698" s="160"/>
      <c r="R698" s="160"/>
      <c r="S698" s="160"/>
      <c r="T698" s="255" t="str">
        <f t="shared" si="174"/>
        <v/>
      </c>
      <c r="U698" s="152"/>
      <c r="V698" s="154"/>
      <c r="W698" s="254" t="str">
        <f>IF(V698="","",VLOOKUP(V698,'Overview - Financial Statement'!$A$46:$B$60,2,FALSE))</f>
        <v/>
      </c>
      <c r="X698" s="255" t="str">
        <f t="shared" si="175"/>
        <v/>
      </c>
      <c r="Y698" s="153"/>
      <c r="Z698" s="238">
        <f t="shared" si="176"/>
        <v>0</v>
      </c>
      <c r="AA698" s="193" t="s">
        <v>44</v>
      </c>
      <c r="AB698" s="173"/>
      <c r="AC698" s="193" t="str">
        <f t="shared" si="177"/>
        <v/>
      </c>
      <c r="AD698" s="187" t="str">
        <f t="shared" si="178"/>
        <v/>
      </c>
      <c r="AE698" s="187" t="str">
        <f>IF(S698&gt;0,(VLOOKUP(N698,ISO!$B$4:$D$43,3,FALSE)),"")</f>
        <v/>
      </c>
      <c r="AF698" s="187" t="str">
        <f t="shared" si="179"/>
        <v/>
      </c>
      <c r="AG698" s="187" t="str">
        <f>IF(R698&gt;0,(VLOOKUP(N698,ISO!$B$4:$D$43,2,FALSE)),"")</f>
        <v/>
      </c>
      <c r="AH698" s="193" t="str">
        <f t="shared" si="180"/>
        <v/>
      </c>
      <c r="AI698" s="397" t="str">
        <f t="shared" si="181"/>
        <v/>
      </c>
      <c r="AJ698" s="257" t="str">
        <f t="shared" si="182"/>
        <v/>
      </c>
      <c r="AK698" s="257" t="str">
        <f t="shared" si="183"/>
        <v/>
      </c>
      <c r="AL698" s="193" t="str">
        <f t="shared" si="184"/>
        <v>CHECK DATES</v>
      </c>
      <c r="AM698" s="257" t="str">
        <f t="shared" si="185"/>
        <v/>
      </c>
      <c r="AN698" s="288">
        <f t="shared" si="186"/>
        <v>0</v>
      </c>
      <c r="AO698" s="286">
        <v>0</v>
      </c>
      <c r="AP698" s="257">
        <f t="shared" si="187"/>
        <v>0</v>
      </c>
      <c r="AQ698" s="257" t="str">
        <f t="shared" si="188"/>
        <v/>
      </c>
      <c r="AR698" s="257">
        <f t="shared" si="189"/>
        <v>0</v>
      </c>
    </row>
    <row r="699" spans="1:44" x14ac:dyDescent="0.3">
      <c r="A699" s="287">
        <v>686</v>
      </c>
      <c r="B699" s="150"/>
      <c r="C699" s="152"/>
      <c r="D699" s="159"/>
      <c r="E699" s="337"/>
      <c r="F699" s="343" t="str">
        <f>IF(E699="","",LOOKUP(E699,'Work Programme'!$A$8:$A$207,'Work Programme'!$B$8:$B$207))</f>
        <v/>
      </c>
      <c r="G699" s="159"/>
      <c r="H699" s="150"/>
      <c r="I699" s="150"/>
      <c r="J699" s="150"/>
      <c r="K699" s="150"/>
      <c r="L699" s="150"/>
      <c r="M699" s="150"/>
      <c r="N699" s="430"/>
      <c r="O699" s="431"/>
      <c r="P699" s="431"/>
      <c r="Q699" s="160"/>
      <c r="R699" s="160"/>
      <c r="S699" s="160"/>
      <c r="T699" s="255" t="str">
        <f t="shared" si="174"/>
        <v/>
      </c>
      <c r="U699" s="152"/>
      <c r="V699" s="154"/>
      <c r="W699" s="254" t="str">
        <f>IF(V699="","",VLOOKUP(V699,'Overview - Financial Statement'!$A$46:$B$60,2,FALSE))</f>
        <v/>
      </c>
      <c r="X699" s="255" t="str">
        <f t="shared" si="175"/>
        <v/>
      </c>
      <c r="Y699" s="153"/>
      <c r="Z699" s="238">
        <f t="shared" si="176"/>
        <v>0</v>
      </c>
      <c r="AA699" s="193" t="s">
        <v>44</v>
      </c>
      <c r="AB699" s="173"/>
      <c r="AC699" s="193" t="str">
        <f t="shared" si="177"/>
        <v/>
      </c>
      <c r="AD699" s="187" t="str">
        <f t="shared" si="178"/>
        <v/>
      </c>
      <c r="AE699" s="187" t="str">
        <f>IF(S699&gt;0,(VLOOKUP(N699,ISO!$B$4:$D$43,3,FALSE)),"")</f>
        <v/>
      </c>
      <c r="AF699" s="187" t="str">
        <f t="shared" si="179"/>
        <v/>
      </c>
      <c r="AG699" s="187" t="str">
        <f>IF(R699&gt;0,(VLOOKUP(N699,ISO!$B$4:$D$43,2,FALSE)),"")</f>
        <v/>
      </c>
      <c r="AH699" s="193" t="str">
        <f t="shared" si="180"/>
        <v/>
      </c>
      <c r="AI699" s="397" t="str">
        <f t="shared" si="181"/>
        <v/>
      </c>
      <c r="AJ699" s="257" t="str">
        <f t="shared" si="182"/>
        <v/>
      </c>
      <c r="AK699" s="257" t="str">
        <f t="shared" si="183"/>
        <v/>
      </c>
      <c r="AL699" s="193" t="str">
        <f t="shared" si="184"/>
        <v>CHECK DATES</v>
      </c>
      <c r="AM699" s="257" t="str">
        <f t="shared" si="185"/>
        <v/>
      </c>
      <c r="AN699" s="288">
        <f t="shared" si="186"/>
        <v>0</v>
      </c>
      <c r="AO699" s="286">
        <v>0</v>
      </c>
      <c r="AP699" s="257">
        <f t="shared" si="187"/>
        <v>0</v>
      </c>
      <c r="AQ699" s="257" t="str">
        <f t="shared" si="188"/>
        <v/>
      </c>
      <c r="AR699" s="257">
        <f t="shared" si="189"/>
        <v>0</v>
      </c>
    </row>
    <row r="700" spans="1:44" x14ac:dyDescent="0.3">
      <c r="A700" s="287">
        <v>687</v>
      </c>
      <c r="B700" s="150"/>
      <c r="C700" s="152"/>
      <c r="D700" s="159"/>
      <c r="E700" s="337"/>
      <c r="F700" s="343" t="str">
        <f>IF(E700="","",LOOKUP(E700,'Work Programme'!$A$8:$A$207,'Work Programme'!$B$8:$B$207))</f>
        <v/>
      </c>
      <c r="G700" s="159"/>
      <c r="H700" s="150"/>
      <c r="I700" s="150"/>
      <c r="J700" s="150"/>
      <c r="K700" s="150"/>
      <c r="L700" s="150"/>
      <c r="M700" s="150"/>
      <c r="N700" s="430"/>
      <c r="O700" s="431"/>
      <c r="P700" s="431"/>
      <c r="Q700" s="160"/>
      <c r="R700" s="160"/>
      <c r="S700" s="160"/>
      <c r="T700" s="255" t="str">
        <f t="shared" si="174"/>
        <v/>
      </c>
      <c r="U700" s="152"/>
      <c r="V700" s="154"/>
      <c r="W700" s="254" t="str">
        <f>IF(V700="","",VLOOKUP(V700,'Overview - Financial Statement'!$A$46:$B$60,2,FALSE))</f>
        <v/>
      </c>
      <c r="X700" s="255" t="str">
        <f t="shared" si="175"/>
        <v/>
      </c>
      <c r="Y700" s="153"/>
      <c r="Z700" s="238">
        <f t="shared" si="176"/>
        <v>0</v>
      </c>
      <c r="AA700" s="193" t="s">
        <v>44</v>
      </c>
      <c r="AB700" s="173"/>
      <c r="AC700" s="193" t="str">
        <f t="shared" si="177"/>
        <v/>
      </c>
      <c r="AD700" s="187" t="str">
        <f t="shared" si="178"/>
        <v/>
      </c>
      <c r="AE700" s="187" t="str">
        <f>IF(S700&gt;0,(VLOOKUP(N700,ISO!$B$4:$D$43,3,FALSE)),"")</f>
        <v/>
      </c>
      <c r="AF700" s="187" t="str">
        <f t="shared" si="179"/>
        <v/>
      </c>
      <c r="AG700" s="187" t="str">
        <f>IF(R700&gt;0,(VLOOKUP(N700,ISO!$B$4:$D$43,2,FALSE)),"")</f>
        <v/>
      </c>
      <c r="AH700" s="193" t="str">
        <f t="shared" si="180"/>
        <v/>
      </c>
      <c r="AI700" s="397" t="str">
        <f t="shared" si="181"/>
        <v/>
      </c>
      <c r="AJ700" s="257" t="str">
        <f t="shared" si="182"/>
        <v/>
      </c>
      <c r="AK700" s="257" t="str">
        <f t="shared" si="183"/>
        <v/>
      </c>
      <c r="AL700" s="193" t="str">
        <f t="shared" si="184"/>
        <v>CHECK DATES</v>
      </c>
      <c r="AM700" s="257" t="str">
        <f t="shared" si="185"/>
        <v/>
      </c>
      <c r="AN700" s="288">
        <f t="shared" si="186"/>
        <v>0</v>
      </c>
      <c r="AO700" s="286">
        <v>0</v>
      </c>
      <c r="AP700" s="257">
        <f t="shared" si="187"/>
        <v>0</v>
      </c>
      <c r="AQ700" s="257" t="str">
        <f t="shared" si="188"/>
        <v/>
      </c>
      <c r="AR700" s="257">
        <f t="shared" si="189"/>
        <v>0</v>
      </c>
    </row>
    <row r="701" spans="1:44" x14ac:dyDescent="0.3">
      <c r="A701" s="287">
        <v>688</v>
      </c>
      <c r="B701" s="150"/>
      <c r="C701" s="152"/>
      <c r="D701" s="159"/>
      <c r="E701" s="337"/>
      <c r="F701" s="343" t="str">
        <f>IF(E701="","",LOOKUP(E701,'Work Programme'!$A$8:$A$207,'Work Programme'!$B$8:$B$207))</f>
        <v/>
      </c>
      <c r="G701" s="159"/>
      <c r="H701" s="150"/>
      <c r="I701" s="150"/>
      <c r="J701" s="150"/>
      <c r="K701" s="150"/>
      <c r="L701" s="150"/>
      <c r="M701" s="150"/>
      <c r="N701" s="430"/>
      <c r="O701" s="431"/>
      <c r="P701" s="431"/>
      <c r="Q701" s="160"/>
      <c r="R701" s="160"/>
      <c r="S701" s="160"/>
      <c r="T701" s="255" t="str">
        <f t="shared" si="174"/>
        <v/>
      </c>
      <c r="U701" s="152"/>
      <c r="V701" s="154"/>
      <c r="W701" s="254" t="str">
        <f>IF(V701="","",VLOOKUP(V701,'Overview - Financial Statement'!$A$46:$B$60,2,FALSE))</f>
        <v/>
      </c>
      <c r="X701" s="255" t="str">
        <f t="shared" si="175"/>
        <v/>
      </c>
      <c r="Y701" s="153"/>
      <c r="Z701" s="238">
        <f t="shared" si="176"/>
        <v>0</v>
      </c>
      <c r="AA701" s="193" t="s">
        <v>44</v>
      </c>
      <c r="AB701" s="173"/>
      <c r="AC701" s="193" t="str">
        <f t="shared" si="177"/>
        <v/>
      </c>
      <c r="AD701" s="187" t="str">
        <f t="shared" si="178"/>
        <v/>
      </c>
      <c r="AE701" s="187" t="str">
        <f>IF(S701&gt;0,(VLOOKUP(N701,ISO!$B$4:$D$43,3,FALSE)),"")</f>
        <v/>
      </c>
      <c r="AF701" s="187" t="str">
        <f t="shared" si="179"/>
        <v/>
      </c>
      <c r="AG701" s="187" t="str">
        <f>IF(R701&gt;0,(VLOOKUP(N701,ISO!$B$4:$D$43,2,FALSE)),"")</f>
        <v/>
      </c>
      <c r="AH701" s="193" t="str">
        <f t="shared" si="180"/>
        <v/>
      </c>
      <c r="AI701" s="397" t="str">
        <f t="shared" si="181"/>
        <v/>
      </c>
      <c r="AJ701" s="257" t="str">
        <f t="shared" si="182"/>
        <v/>
      </c>
      <c r="AK701" s="257" t="str">
        <f t="shared" si="183"/>
        <v/>
      </c>
      <c r="AL701" s="193" t="str">
        <f t="shared" si="184"/>
        <v>CHECK DATES</v>
      </c>
      <c r="AM701" s="257" t="str">
        <f t="shared" si="185"/>
        <v/>
      </c>
      <c r="AN701" s="288">
        <f t="shared" si="186"/>
        <v>0</v>
      </c>
      <c r="AO701" s="286">
        <v>0</v>
      </c>
      <c r="AP701" s="257">
        <f t="shared" si="187"/>
        <v>0</v>
      </c>
      <c r="AQ701" s="257" t="str">
        <f t="shared" si="188"/>
        <v/>
      </c>
      <c r="AR701" s="257">
        <f t="shared" si="189"/>
        <v>0</v>
      </c>
    </row>
    <row r="702" spans="1:44" x14ac:dyDescent="0.3">
      <c r="A702" s="287">
        <v>689</v>
      </c>
      <c r="B702" s="150"/>
      <c r="C702" s="152"/>
      <c r="D702" s="159"/>
      <c r="E702" s="337"/>
      <c r="F702" s="343" t="str">
        <f>IF(E702="","",LOOKUP(E702,'Work Programme'!$A$8:$A$207,'Work Programme'!$B$8:$B$207))</f>
        <v/>
      </c>
      <c r="G702" s="159"/>
      <c r="H702" s="150"/>
      <c r="I702" s="150"/>
      <c r="J702" s="150"/>
      <c r="K702" s="150"/>
      <c r="L702" s="150"/>
      <c r="M702" s="150"/>
      <c r="N702" s="430"/>
      <c r="O702" s="431"/>
      <c r="P702" s="431"/>
      <c r="Q702" s="160"/>
      <c r="R702" s="160"/>
      <c r="S702" s="160"/>
      <c r="T702" s="255" t="str">
        <f t="shared" si="174"/>
        <v/>
      </c>
      <c r="U702" s="152"/>
      <c r="V702" s="154"/>
      <c r="W702" s="254" t="str">
        <f>IF(V702="","",VLOOKUP(V702,'Overview - Financial Statement'!$A$46:$B$60,2,FALSE))</f>
        <v/>
      </c>
      <c r="X702" s="255" t="str">
        <f t="shared" si="175"/>
        <v/>
      </c>
      <c r="Y702" s="153"/>
      <c r="Z702" s="238">
        <f t="shared" si="176"/>
        <v>0</v>
      </c>
      <c r="AA702" s="193" t="s">
        <v>44</v>
      </c>
      <c r="AB702" s="173"/>
      <c r="AC702" s="193" t="str">
        <f t="shared" si="177"/>
        <v/>
      </c>
      <c r="AD702" s="187" t="str">
        <f t="shared" si="178"/>
        <v/>
      </c>
      <c r="AE702" s="187" t="str">
        <f>IF(S702&gt;0,(VLOOKUP(N702,ISO!$B$4:$D$43,3,FALSE)),"")</f>
        <v/>
      </c>
      <c r="AF702" s="187" t="str">
        <f t="shared" si="179"/>
        <v/>
      </c>
      <c r="AG702" s="187" t="str">
        <f>IF(R702&gt;0,(VLOOKUP(N702,ISO!$B$4:$D$43,2,FALSE)),"")</f>
        <v/>
      </c>
      <c r="AH702" s="193" t="str">
        <f t="shared" si="180"/>
        <v/>
      </c>
      <c r="AI702" s="397" t="str">
        <f t="shared" si="181"/>
        <v/>
      </c>
      <c r="AJ702" s="257" t="str">
        <f t="shared" si="182"/>
        <v/>
      </c>
      <c r="AK702" s="257" t="str">
        <f t="shared" si="183"/>
        <v/>
      </c>
      <c r="AL702" s="193" t="str">
        <f t="shared" si="184"/>
        <v>CHECK DATES</v>
      </c>
      <c r="AM702" s="257" t="str">
        <f t="shared" si="185"/>
        <v/>
      </c>
      <c r="AN702" s="288">
        <f t="shared" si="186"/>
        <v>0</v>
      </c>
      <c r="AO702" s="286">
        <v>0</v>
      </c>
      <c r="AP702" s="257">
        <f t="shared" si="187"/>
        <v>0</v>
      </c>
      <c r="AQ702" s="257" t="str">
        <f t="shared" si="188"/>
        <v/>
      </c>
      <c r="AR702" s="257">
        <f t="shared" si="189"/>
        <v>0</v>
      </c>
    </row>
    <row r="703" spans="1:44" x14ac:dyDescent="0.3">
      <c r="A703" s="287">
        <v>690</v>
      </c>
      <c r="B703" s="150"/>
      <c r="C703" s="152"/>
      <c r="D703" s="159"/>
      <c r="E703" s="337"/>
      <c r="F703" s="343" t="str">
        <f>IF(E703="","",LOOKUP(E703,'Work Programme'!$A$8:$A$207,'Work Programme'!$B$8:$B$207))</f>
        <v/>
      </c>
      <c r="G703" s="159"/>
      <c r="H703" s="150"/>
      <c r="I703" s="150"/>
      <c r="J703" s="150"/>
      <c r="K703" s="150"/>
      <c r="L703" s="150"/>
      <c r="M703" s="150"/>
      <c r="N703" s="430"/>
      <c r="O703" s="431"/>
      <c r="P703" s="431"/>
      <c r="Q703" s="160"/>
      <c r="R703" s="160"/>
      <c r="S703" s="160"/>
      <c r="T703" s="255" t="str">
        <f t="shared" si="174"/>
        <v/>
      </c>
      <c r="U703" s="152"/>
      <c r="V703" s="154"/>
      <c r="W703" s="254" t="str">
        <f>IF(V703="","",VLOOKUP(V703,'Overview - Financial Statement'!$A$46:$B$60,2,FALSE))</f>
        <v/>
      </c>
      <c r="X703" s="255" t="str">
        <f t="shared" si="175"/>
        <v/>
      </c>
      <c r="Y703" s="153"/>
      <c r="Z703" s="238">
        <f t="shared" si="176"/>
        <v>0</v>
      </c>
      <c r="AA703" s="193" t="s">
        <v>44</v>
      </c>
      <c r="AB703" s="173"/>
      <c r="AC703" s="193" t="str">
        <f t="shared" si="177"/>
        <v/>
      </c>
      <c r="AD703" s="187" t="str">
        <f t="shared" si="178"/>
        <v/>
      </c>
      <c r="AE703" s="187" t="str">
        <f>IF(S703&gt;0,(VLOOKUP(N703,ISO!$B$4:$D$43,3,FALSE)),"")</f>
        <v/>
      </c>
      <c r="AF703" s="187" t="str">
        <f t="shared" si="179"/>
        <v/>
      </c>
      <c r="AG703" s="187" t="str">
        <f>IF(R703&gt;0,(VLOOKUP(N703,ISO!$B$4:$D$43,2,FALSE)),"")</f>
        <v/>
      </c>
      <c r="AH703" s="193" t="str">
        <f t="shared" si="180"/>
        <v/>
      </c>
      <c r="AI703" s="397" t="str">
        <f t="shared" si="181"/>
        <v/>
      </c>
      <c r="AJ703" s="257" t="str">
        <f t="shared" si="182"/>
        <v/>
      </c>
      <c r="AK703" s="257" t="str">
        <f t="shared" si="183"/>
        <v/>
      </c>
      <c r="AL703" s="193" t="str">
        <f t="shared" si="184"/>
        <v>CHECK DATES</v>
      </c>
      <c r="AM703" s="257" t="str">
        <f t="shared" si="185"/>
        <v/>
      </c>
      <c r="AN703" s="288">
        <f t="shared" si="186"/>
        <v>0</v>
      </c>
      <c r="AO703" s="286">
        <v>0</v>
      </c>
      <c r="AP703" s="257">
        <f t="shared" si="187"/>
        <v>0</v>
      </c>
      <c r="AQ703" s="257" t="str">
        <f t="shared" si="188"/>
        <v/>
      </c>
      <c r="AR703" s="257">
        <f t="shared" si="189"/>
        <v>0</v>
      </c>
    </row>
    <row r="704" spans="1:44" x14ac:dyDescent="0.3">
      <c r="A704" s="287">
        <v>691</v>
      </c>
      <c r="B704" s="150"/>
      <c r="C704" s="152"/>
      <c r="D704" s="159"/>
      <c r="E704" s="337"/>
      <c r="F704" s="343" t="str">
        <f>IF(E704="","",LOOKUP(E704,'Work Programme'!$A$8:$A$207,'Work Programme'!$B$8:$B$207))</f>
        <v/>
      </c>
      <c r="G704" s="159"/>
      <c r="H704" s="150"/>
      <c r="I704" s="150"/>
      <c r="J704" s="150"/>
      <c r="K704" s="150"/>
      <c r="L704" s="150"/>
      <c r="M704" s="150"/>
      <c r="N704" s="430"/>
      <c r="O704" s="431"/>
      <c r="P704" s="431"/>
      <c r="Q704" s="160"/>
      <c r="R704" s="160"/>
      <c r="S704" s="160"/>
      <c r="T704" s="255" t="str">
        <f t="shared" si="174"/>
        <v/>
      </c>
      <c r="U704" s="152"/>
      <c r="V704" s="154"/>
      <c r="W704" s="254" t="str">
        <f>IF(V704="","",VLOOKUP(V704,'Overview - Financial Statement'!$A$46:$B$60,2,FALSE))</f>
        <v/>
      </c>
      <c r="X704" s="255" t="str">
        <f t="shared" si="175"/>
        <v/>
      </c>
      <c r="Y704" s="153"/>
      <c r="Z704" s="238">
        <f t="shared" si="176"/>
        <v>0</v>
      </c>
      <c r="AA704" s="193" t="s">
        <v>44</v>
      </c>
      <c r="AB704" s="173"/>
      <c r="AC704" s="193" t="str">
        <f t="shared" si="177"/>
        <v/>
      </c>
      <c r="AD704" s="187" t="str">
        <f t="shared" si="178"/>
        <v/>
      </c>
      <c r="AE704" s="187" t="str">
        <f>IF(S704&gt;0,(VLOOKUP(N704,ISO!$B$4:$D$43,3,FALSE)),"")</f>
        <v/>
      </c>
      <c r="AF704" s="187" t="str">
        <f t="shared" si="179"/>
        <v/>
      </c>
      <c r="AG704" s="187" t="str">
        <f>IF(R704&gt;0,(VLOOKUP(N704,ISO!$B$4:$D$43,2,FALSE)),"")</f>
        <v/>
      </c>
      <c r="AH704" s="193" t="str">
        <f t="shared" si="180"/>
        <v/>
      </c>
      <c r="AI704" s="397" t="str">
        <f t="shared" si="181"/>
        <v/>
      </c>
      <c r="AJ704" s="257" t="str">
        <f t="shared" si="182"/>
        <v/>
      </c>
      <c r="AK704" s="257" t="str">
        <f t="shared" si="183"/>
        <v/>
      </c>
      <c r="AL704" s="193" t="str">
        <f t="shared" si="184"/>
        <v>CHECK DATES</v>
      </c>
      <c r="AM704" s="257" t="str">
        <f t="shared" si="185"/>
        <v/>
      </c>
      <c r="AN704" s="288">
        <f t="shared" si="186"/>
        <v>0</v>
      </c>
      <c r="AO704" s="286">
        <v>0</v>
      </c>
      <c r="AP704" s="257">
        <f t="shared" si="187"/>
        <v>0</v>
      </c>
      <c r="AQ704" s="257" t="str">
        <f t="shared" si="188"/>
        <v/>
      </c>
      <c r="AR704" s="257">
        <f t="shared" si="189"/>
        <v>0</v>
      </c>
    </row>
    <row r="705" spans="1:44" x14ac:dyDescent="0.3">
      <c r="A705" s="287">
        <v>692</v>
      </c>
      <c r="B705" s="150"/>
      <c r="C705" s="152"/>
      <c r="D705" s="159"/>
      <c r="E705" s="337"/>
      <c r="F705" s="343" t="str">
        <f>IF(E705="","",LOOKUP(E705,'Work Programme'!$A$8:$A$207,'Work Programme'!$B$8:$B$207))</f>
        <v/>
      </c>
      <c r="G705" s="159"/>
      <c r="H705" s="150"/>
      <c r="I705" s="150"/>
      <c r="J705" s="150"/>
      <c r="K705" s="150"/>
      <c r="L705" s="150"/>
      <c r="M705" s="150"/>
      <c r="N705" s="430"/>
      <c r="O705" s="431"/>
      <c r="P705" s="431"/>
      <c r="Q705" s="160"/>
      <c r="R705" s="160"/>
      <c r="S705" s="160"/>
      <c r="T705" s="255" t="str">
        <f t="shared" si="174"/>
        <v/>
      </c>
      <c r="U705" s="152"/>
      <c r="V705" s="154"/>
      <c r="W705" s="254" t="str">
        <f>IF(V705="","",VLOOKUP(V705,'Overview - Financial Statement'!$A$46:$B$60,2,FALSE))</f>
        <v/>
      </c>
      <c r="X705" s="255" t="str">
        <f t="shared" si="175"/>
        <v/>
      </c>
      <c r="Y705" s="153"/>
      <c r="Z705" s="238">
        <f t="shared" si="176"/>
        <v>0</v>
      </c>
      <c r="AA705" s="193" t="s">
        <v>44</v>
      </c>
      <c r="AB705" s="173"/>
      <c r="AC705" s="193" t="str">
        <f t="shared" si="177"/>
        <v/>
      </c>
      <c r="AD705" s="187" t="str">
        <f t="shared" si="178"/>
        <v/>
      </c>
      <c r="AE705" s="187" t="str">
        <f>IF(S705&gt;0,(VLOOKUP(N705,ISO!$B$4:$D$43,3,FALSE)),"")</f>
        <v/>
      </c>
      <c r="AF705" s="187" t="str">
        <f t="shared" si="179"/>
        <v/>
      </c>
      <c r="AG705" s="187" t="str">
        <f>IF(R705&gt;0,(VLOOKUP(N705,ISO!$B$4:$D$43,2,FALSE)),"")</f>
        <v/>
      </c>
      <c r="AH705" s="193" t="str">
        <f t="shared" si="180"/>
        <v/>
      </c>
      <c r="AI705" s="397" t="str">
        <f t="shared" si="181"/>
        <v/>
      </c>
      <c r="AJ705" s="257" t="str">
        <f t="shared" si="182"/>
        <v/>
      </c>
      <c r="AK705" s="257" t="str">
        <f t="shared" si="183"/>
        <v/>
      </c>
      <c r="AL705" s="193" t="str">
        <f t="shared" si="184"/>
        <v>CHECK DATES</v>
      </c>
      <c r="AM705" s="257" t="str">
        <f t="shared" si="185"/>
        <v/>
      </c>
      <c r="AN705" s="288">
        <f t="shared" si="186"/>
        <v>0</v>
      </c>
      <c r="AO705" s="286">
        <v>0</v>
      </c>
      <c r="AP705" s="257">
        <f t="shared" si="187"/>
        <v>0</v>
      </c>
      <c r="AQ705" s="257" t="str">
        <f t="shared" si="188"/>
        <v/>
      </c>
      <c r="AR705" s="257">
        <f t="shared" si="189"/>
        <v>0</v>
      </c>
    </row>
    <row r="706" spans="1:44" x14ac:dyDescent="0.3">
      <c r="A706" s="287">
        <v>693</v>
      </c>
      <c r="B706" s="150"/>
      <c r="C706" s="152"/>
      <c r="D706" s="159"/>
      <c r="E706" s="337"/>
      <c r="F706" s="343" t="str">
        <f>IF(E706="","",LOOKUP(E706,'Work Programme'!$A$8:$A$207,'Work Programme'!$B$8:$B$207))</f>
        <v/>
      </c>
      <c r="G706" s="159"/>
      <c r="H706" s="150"/>
      <c r="I706" s="150"/>
      <c r="J706" s="150"/>
      <c r="K706" s="150"/>
      <c r="L706" s="150"/>
      <c r="M706" s="150"/>
      <c r="N706" s="430"/>
      <c r="O706" s="431"/>
      <c r="P706" s="431"/>
      <c r="Q706" s="160"/>
      <c r="R706" s="160"/>
      <c r="S706" s="160"/>
      <c r="T706" s="255" t="str">
        <f t="shared" si="174"/>
        <v/>
      </c>
      <c r="U706" s="152"/>
      <c r="V706" s="154"/>
      <c r="W706" s="254" t="str">
        <f>IF(V706="","",VLOOKUP(V706,'Overview - Financial Statement'!$A$46:$B$60,2,FALSE))</f>
        <v/>
      </c>
      <c r="X706" s="255" t="str">
        <f t="shared" si="175"/>
        <v/>
      </c>
      <c r="Y706" s="153"/>
      <c r="Z706" s="238">
        <f t="shared" si="176"/>
        <v>0</v>
      </c>
      <c r="AA706" s="193" t="s">
        <v>44</v>
      </c>
      <c r="AB706" s="173"/>
      <c r="AC706" s="193" t="str">
        <f t="shared" si="177"/>
        <v/>
      </c>
      <c r="AD706" s="187" t="str">
        <f t="shared" si="178"/>
        <v/>
      </c>
      <c r="AE706" s="187" t="str">
        <f>IF(S706&gt;0,(VLOOKUP(N706,ISO!$B$4:$D$43,3,FALSE)),"")</f>
        <v/>
      </c>
      <c r="AF706" s="187" t="str">
        <f t="shared" si="179"/>
        <v/>
      </c>
      <c r="AG706" s="187" t="str">
        <f>IF(R706&gt;0,(VLOOKUP(N706,ISO!$B$4:$D$43,2,FALSE)),"")</f>
        <v/>
      </c>
      <c r="AH706" s="193" t="str">
        <f t="shared" si="180"/>
        <v/>
      </c>
      <c r="AI706" s="397" t="str">
        <f t="shared" si="181"/>
        <v/>
      </c>
      <c r="AJ706" s="257" t="str">
        <f t="shared" si="182"/>
        <v/>
      </c>
      <c r="AK706" s="257" t="str">
        <f t="shared" si="183"/>
        <v/>
      </c>
      <c r="AL706" s="193" t="str">
        <f t="shared" si="184"/>
        <v>CHECK DATES</v>
      </c>
      <c r="AM706" s="257" t="str">
        <f t="shared" si="185"/>
        <v/>
      </c>
      <c r="AN706" s="288">
        <f t="shared" si="186"/>
        <v>0</v>
      </c>
      <c r="AO706" s="286">
        <v>0</v>
      </c>
      <c r="AP706" s="257">
        <f t="shared" si="187"/>
        <v>0</v>
      </c>
      <c r="AQ706" s="257" t="str">
        <f t="shared" si="188"/>
        <v/>
      </c>
      <c r="AR706" s="257">
        <f t="shared" si="189"/>
        <v>0</v>
      </c>
    </row>
    <row r="707" spans="1:44" x14ac:dyDescent="0.3">
      <c r="A707" s="287">
        <v>694</v>
      </c>
      <c r="B707" s="150"/>
      <c r="C707" s="152"/>
      <c r="D707" s="159"/>
      <c r="E707" s="337"/>
      <c r="F707" s="343" t="str">
        <f>IF(E707="","",LOOKUP(E707,'Work Programme'!$A$8:$A$207,'Work Programme'!$B$8:$B$207))</f>
        <v/>
      </c>
      <c r="G707" s="159"/>
      <c r="H707" s="150"/>
      <c r="I707" s="150"/>
      <c r="J707" s="150"/>
      <c r="K707" s="150"/>
      <c r="L707" s="150"/>
      <c r="M707" s="150"/>
      <c r="N707" s="430"/>
      <c r="O707" s="431"/>
      <c r="P707" s="431"/>
      <c r="Q707" s="160"/>
      <c r="R707" s="160"/>
      <c r="S707" s="160"/>
      <c r="T707" s="255" t="str">
        <f t="shared" si="174"/>
        <v/>
      </c>
      <c r="U707" s="152"/>
      <c r="V707" s="154"/>
      <c r="W707" s="254" t="str">
        <f>IF(V707="","",VLOOKUP(V707,'Overview - Financial Statement'!$A$46:$B$60,2,FALSE))</f>
        <v/>
      </c>
      <c r="X707" s="255" t="str">
        <f t="shared" si="175"/>
        <v/>
      </c>
      <c r="Y707" s="153"/>
      <c r="Z707" s="238">
        <f t="shared" si="176"/>
        <v>0</v>
      </c>
      <c r="AA707" s="193" t="s">
        <v>44</v>
      </c>
      <c r="AB707" s="173"/>
      <c r="AC707" s="193" t="str">
        <f t="shared" si="177"/>
        <v/>
      </c>
      <c r="AD707" s="187" t="str">
        <f t="shared" si="178"/>
        <v/>
      </c>
      <c r="AE707" s="187" t="str">
        <f>IF(S707&gt;0,(VLOOKUP(N707,ISO!$B$4:$D$43,3,FALSE)),"")</f>
        <v/>
      </c>
      <c r="AF707" s="187" t="str">
        <f t="shared" si="179"/>
        <v/>
      </c>
      <c r="AG707" s="187" t="str">
        <f>IF(R707&gt;0,(VLOOKUP(N707,ISO!$B$4:$D$43,2,FALSE)),"")</f>
        <v/>
      </c>
      <c r="AH707" s="193" t="str">
        <f t="shared" si="180"/>
        <v/>
      </c>
      <c r="AI707" s="397" t="str">
        <f t="shared" si="181"/>
        <v/>
      </c>
      <c r="AJ707" s="257" t="str">
        <f t="shared" si="182"/>
        <v/>
      </c>
      <c r="AK707" s="257" t="str">
        <f t="shared" si="183"/>
        <v/>
      </c>
      <c r="AL707" s="193" t="str">
        <f t="shared" si="184"/>
        <v>CHECK DATES</v>
      </c>
      <c r="AM707" s="257" t="str">
        <f t="shared" si="185"/>
        <v/>
      </c>
      <c r="AN707" s="288">
        <f t="shared" si="186"/>
        <v>0</v>
      </c>
      <c r="AO707" s="286">
        <v>0</v>
      </c>
      <c r="AP707" s="257">
        <f t="shared" si="187"/>
        <v>0</v>
      </c>
      <c r="AQ707" s="257" t="str">
        <f t="shared" si="188"/>
        <v/>
      </c>
      <c r="AR707" s="257">
        <f t="shared" si="189"/>
        <v>0</v>
      </c>
    </row>
    <row r="708" spans="1:44" x14ac:dyDescent="0.3">
      <c r="A708" s="287">
        <v>695</v>
      </c>
      <c r="B708" s="150"/>
      <c r="C708" s="152"/>
      <c r="D708" s="159"/>
      <c r="E708" s="337"/>
      <c r="F708" s="343" t="str">
        <f>IF(E708="","",LOOKUP(E708,'Work Programme'!$A$8:$A$207,'Work Programme'!$B$8:$B$207))</f>
        <v/>
      </c>
      <c r="G708" s="159"/>
      <c r="H708" s="150"/>
      <c r="I708" s="150"/>
      <c r="J708" s="150"/>
      <c r="K708" s="150"/>
      <c r="L708" s="150"/>
      <c r="M708" s="150"/>
      <c r="N708" s="430"/>
      <c r="O708" s="431"/>
      <c r="P708" s="431"/>
      <c r="Q708" s="160"/>
      <c r="R708" s="160"/>
      <c r="S708" s="160"/>
      <c r="T708" s="255" t="str">
        <f t="shared" si="174"/>
        <v/>
      </c>
      <c r="U708" s="152"/>
      <c r="V708" s="154"/>
      <c r="W708" s="254" t="str">
        <f>IF(V708="","",VLOOKUP(V708,'Overview - Financial Statement'!$A$46:$B$60,2,FALSE))</f>
        <v/>
      </c>
      <c r="X708" s="255" t="str">
        <f t="shared" si="175"/>
        <v/>
      </c>
      <c r="Y708" s="153"/>
      <c r="Z708" s="238">
        <f t="shared" si="176"/>
        <v>0</v>
      </c>
      <c r="AA708" s="193" t="s">
        <v>44</v>
      </c>
      <c r="AB708" s="173"/>
      <c r="AC708" s="193" t="str">
        <f t="shared" si="177"/>
        <v/>
      </c>
      <c r="AD708" s="187" t="str">
        <f t="shared" si="178"/>
        <v/>
      </c>
      <c r="AE708" s="187" t="str">
        <f>IF(S708&gt;0,(VLOOKUP(N708,ISO!$B$4:$D$43,3,FALSE)),"")</f>
        <v/>
      </c>
      <c r="AF708" s="187" t="str">
        <f t="shared" si="179"/>
        <v/>
      </c>
      <c r="AG708" s="187" t="str">
        <f>IF(R708&gt;0,(VLOOKUP(N708,ISO!$B$4:$D$43,2,FALSE)),"")</f>
        <v/>
      </c>
      <c r="AH708" s="193" t="str">
        <f t="shared" si="180"/>
        <v/>
      </c>
      <c r="AI708" s="397" t="str">
        <f t="shared" si="181"/>
        <v/>
      </c>
      <c r="AJ708" s="257" t="str">
        <f t="shared" si="182"/>
        <v/>
      </c>
      <c r="AK708" s="257" t="str">
        <f t="shared" si="183"/>
        <v/>
      </c>
      <c r="AL708" s="193" t="str">
        <f t="shared" si="184"/>
        <v>CHECK DATES</v>
      </c>
      <c r="AM708" s="257" t="str">
        <f t="shared" si="185"/>
        <v/>
      </c>
      <c r="AN708" s="288">
        <f t="shared" si="186"/>
        <v>0</v>
      </c>
      <c r="AO708" s="286">
        <v>0</v>
      </c>
      <c r="AP708" s="257">
        <f t="shared" si="187"/>
        <v>0</v>
      </c>
      <c r="AQ708" s="257" t="str">
        <f t="shared" si="188"/>
        <v/>
      </c>
      <c r="AR708" s="257">
        <f t="shared" si="189"/>
        <v>0</v>
      </c>
    </row>
    <row r="709" spans="1:44" x14ac:dyDescent="0.3">
      <c r="A709" s="287">
        <v>696</v>
      </c>
      <c r="B709" s="150"/>
      <c r="C709" s="152"/>
      <c r="D709" s="159"/>
      <c r="E709" s="337"/>
      <c r="F709" s="343" t="str">
        <f>IF(E709="","",LOOKUP(E709,'Work Programme'!$A$8:$A$207,'Work Programme'!$B$8:$B$207))</f>
        <v/>
      </c>
      <c r="G709" s="159"/>
      <c r="H709" s="150"/>
      <c r="I709" s="150"/>
      <c r="J709" s="150"/>
      <c r="K709" s="150"/>
      <c r="L709" s="150"/>
      <c r="M709" s="150"/>
      <c r="N709" s="430"/>
      <c r="O709" s="431"/>
      <c r="P709" s="431"/>
      <c r="Q709" s="160"/>
      <c r="R709" s="160"/>
      <c r="S709" s="160"/>
      <c r="T709" s="255" t="str">
        <f t="shared" si="174"/>
        <v/>
      </c>
      <c r="U709" s="152"/>
      <c r="V709" s="154"/>
      <c r="W709" s="254" t="str">
        <f>IF(V709="","",VLOOKUP(V709,'Overview - Financial Statement'!$A$46:$B$60,2,FALSE))</f>
        <v/>
      </c>
      <c r="X709" s="255" t="str">
        <f t="shared" si="175"/>
        <v/>
      </c>
      <c r="Y709" s="153"/>
      <c r="Z709" s="238">
        <f t="shared" si="176"/>
        <v>0</v>
      </c>
      <c r="AA709" s="193" t="s">
        <v>44</v>
      </c>
      <c r="AB709" s="173"/>
      <c r="AC709" s="193" t="str">
        <f t="shared" si="177"/>
        <v/>
      </c>
      <c r="AD709" s="187" t="str">
        <f t="shared" si="178"/>
        <v/>
      </c>
      <c r="AE709" s="187" t="str">
        <f>IF(S709&gt;0,(VLOOKUP(N709,ISO!$B$4:$D$43,3,FALSE)),"")</f>
        <v/>
      </c>
      <c r="AF709" s="187" t="str">
        <f t="shared" si="179"/>
        <v/>
      </c>
      <c r="AG709" s="187" t="str">
        <f>IF(R709&gt;0,(VLOOKUP(N709,ISO!$B$4:$D$43,2,FALSE)),"")</f>
        <v/>
      </c>
      <c r="AH709" s="193" t="str">
        <f t="shared" si="180"/>
        <v/>
      </c>
      <c r="AI709" s="397" t="str">
        <f t="shared" si="181"/>
        <v/>
      </c>
      <c r="AJ709" s="257" t="str">
        <f t="shared" si="182"/>
        <v/>
      </c>
      <c r="AK709" s="257" t="str">
        <f t="shared" si="183"/>
        <v/>
      </c>
      <c r="AL709" s="193" t="str">
        <f t="shared" si="184"/>
        <v>CHECK DATES</v>
      </c>
      <c r="AM709" s="257" t="str">
        <f t="shared" si="185"/>
        <v/>
      </c>
      <c r="AN709" s="288">
        <f t="shared" si="186"/>
        <v>0</v>
      </c>
      <c r="AO709" s="286">
        <v>0</v>
      </c>
      <c r="AP709" s="257">
        <f t="shared" si="187"/>
        <v>0</v>
      </c>
      <c r="AQ709" s="257" t="str">
        <f t="shared" si="188"/>
        <v/>
      </c>
      <c r="AR709" s="257">
        <f t="shared" si="189"/>
        <v>0</v>
      </c>
    </row>
    <row r="710" spans="1:44" x14ac:dyDescent="0.3">
      <c r="A710" s="287">
        <v>697</v>
      </c>
      <c r="B710" s="150"/>
      <c r="C710" s="152"/>
      <c r="D710" s="159"/>
      <c r="E710" s="337"/>
      <c r="F710" s="343" t="str">
        <f>IF(E710="","",LOOKUP(E710,'Work Programme'!$A$8:$A$207,'Work Programme'!$B$8:$B$207))</f>
        <v/>
      </c>
      <c r="G710" s="159"/>
      <c r="H710" s="150"/>
      <c r="I710" s="150"/>
      <c r="J710" s="150"/>
      <c r="K710" s="150"/>
      <c r="L710" s="150"/>
      <c r="M710" s="150"/>
      <c r="N710" s="430"/>
      <c r="O710" s="431"/>
      <c r="P710" s="431"/>
      <c r="Q710" s="160"/>
      <c r="R710" s="160"/>
      <c r="S710" s="160"/>
      <c r="T710" s="255" t="str">
        <f t="shared" si="174"/>
        <v/>
      </c>
      <c r="U710" s="152"/>
      <c r="V710" s="154"/>
      <c r="W710" s="254" t="str">
        <f>IF(V710="","",VLOOKUP(V710,'Overview - Financial Statement'!$A$46:$B$60,2,FALSE))</f>
        <v/>
      </c>
      <c r="X710" s="255" t="str">
        <f t="shared" si="175"/>
        <v/>
      </c>
      <c r="Y710" s="153"/>
      <c r="Z710" s="238">
        <f t="shared" si="176"/>
        <v>0</v>
      </c>
      <c r="AA710" s="193" t="s">
        <v>44</v>
      </c>
      <c r="AB710" s="173"/>
      <c r="AC710" s="193" t="str">
        <f t="shared" si="177"/>
        <v/>
      </c>
      <c r="AD710" s="187" t="str">
        <f t="shared" si="178"/>
        <v/>
      </c>
      <c r="AE710" s="187" t="str">
        <f>IF(S710&gt;0,(VLOOKUP(N710,ISO!$B$4:$D$43,3,FALSE)),"")</f>
        <v/>
      </c>
      <c r="AF710" s="187" t="str">
        <f t="shared" si="179"/>
        <v/>
      </c>
      <c r="AG710" s="187" t="str">
        <f>IF(R710&gt;0,(VLOOKUP(N710,ISO!$B$4:$D$43,2,FALSE)),"")</f>
        <v/>
      </c>
      <c r="AH710" s="193" t="str">
        <f t="shared" si="180"/>
        <v/>
      </c>
      <c r="AI710" s="397" t="str">
        <f t="shared" si="181"/>
        <v/>
      </c>
      <c r="AJ710" s="257" t="str">
        <f t="shared" si="182"/>
        <v/>
      </c>
      <c r="AK710" s="257" t="str">
        <f t="shared" si="183"/>
        <v/>
      </c>
      <c r="AL710" s="193" t="str">
        <f t="shared" si="184"/>
        <v>CHECK DATES</v>
      </c>
      <c r="AM710" s="257" t="str">
        <f t="shared" si="185"/>
        <v/>
      </c>
      <c r="AN710" s="288">
        <f t="shared" si="186"/>
        <v>0</v>
      </c>
      <c r="AO710" s="286">
        <v>0</v>
      </c>
      <c r="AP710" s="257">
        <f t="shared" si="187"/>
        <v>0</v>
      </c>
      <c r="AQ710" s="257" t="str">
        <f t="shared" si="188"/>
        <v/>
      </c>
      <c r="AR710" s="257">
        <f t="shared" si="189"/>
        <v>0</v>
      </c>
    </row>
    <row r="711" spans="1:44" x14ac:dyDescent="0.3">
      <c r="A711" s="287">
        <v>698</v>
      </c>
      <c r="B711" s="150"/>
      <c r="C711" s="152"/>
      <c r="D711" s="159"/>
      <c r="E711" s="337"/>
      <c r="F711" s="343" t="str">
        <f>IF(E711="","",LOOKUP(E711,'Work Programme'!$A$8:$A$207,'Work Programme'!$B$8:$B$207))</f>
        <v/>
      </c>
      <c r="G711" s="159"/>
      <c r="H711" s="150"/>
      <c r="I711" s="150"/>
      <c r="J711" s="150"/>
      <c r="K711" s="150"/>
      <c r="L711" s="150"/>
      <c r="M711" s="150"/>
      <c r="N711" s="430"/>
      <c r="O711" s="431"/>
      <c r="P711" s="431"/>
      <c r="Q711" s="160"/>
      <c r="R711" s="160"/>
      <c r="S711" s="160"/>
      <c r="T711" s="255" t="str">
        <f t="shared" si="174"/>
        <v/>
      </c>
      <c r="U711" s="152"/>
      <c r="V711" s="154"/>
      <c r="W711" s="254" t="str">
        <f>IF(V711="","",VLOOKUP(V711,'Overview - Financial Statement'!$A$46:$B$60,2,FALSE))</f>
        <v/>
      </c>
      <c r="X711" s="255" t="str">
        <f t="shared" si="175"/>
        <v/>
      </c>
      <c r="Y711" s="153"/>
      <c r="Z711" s="238">
        <f t="shared" si="176"/>
        <v>0</v>
      </c>
      <c r="AA711" s="193" t="s">
        <v>44</v>
      </c>
      <c r="AB711" s="173"/>
      <c r="AC711" s="193" t="str">
        <f t="shared" si="177"/>
        <v/>
      </c>
      <c r="AD711" s="187" t="str">
        <f t="shared" si="178"/>
        <v/>
      </c>
      <c r="AE711" s="187" t="str">
        <f>IF(S711&gt;0,(VLOOKUP(N711,ISO!$B$4:$D$43,3,FALSE)),"")</f>
        <v/>
      </c>
      <c r="AF711" s="187" t="str">
        <f t="shared" si="179"/>
        <v/>
      </c>
      <c r="AG711" s="187" t="str">
        <f>IF(R711&gt;0,(VLOOKUP(N711,ISO!$B$4:$D$43,2,FALSE)),"")</f>
        <v/>
      </c>
      <c r="AH711" s="193" t="str">
        <f t="shared" si="180"/>
        <v/>
      </c>
      <c r="AI711" s="397" t="str">
        <f t="shared" si="181"/>
        <v/>
      </c>
      <c r="AJ711" s="257" t="str">
        <f t="shared" si="182"/>
        <v/>
      </c>
      <c r="AK711" s="257" t="str">
        <f t="shared" si="183"/>
        <v/>
      </c>
      <c r="AL711" s="193" t="str">
        <f t="shared" si="184"/>
        <v>CHECK DATES</v>
      </c>
      <c r="AM711" s="257" t="str">
        <f t="shared" si="185"/>
        <v/>
      </c>
      <c r="AN711" s="288">
        <f t="shared" si="186"/>
        <v>0</v>
      </c>
      <c r="AO711" s="286">
        <v>0</v>
      </c>
      <c r="AP711" s="257">
        <f t="shared" si="187"/>
        <v>0</v>
      </c>
      <c r="AQ711" s="257" t="str">
        <f t="shared" si="188"/>
        <v/>
      </c>
      <c r="AR711" s="257">
        <f t="shared" si="189"/>
        <v>0</v>
      </c>
    </row>
    <row r="712" spans="1:44" x14ac:dyDescent="0.3">
      <c r="A712" s="287">
        <v>699</v>
      </c>
      <c r="B712" s="150"/>
      <c r="C712" s="152"/>
      <c r="D712" s="159"/>
      <c r="E712" s="337"/>
      <c r="F712" s="343" t="str">
        <f>IF(E712="","",LOOKUP(E712,'Work Programme'!$A$8:$A$207,'Work Programme'!$B$8:$B$207))</f>
        <v/>
      </c>
      <c r="G712" s="159"/>
      <c r="H712" s="150"/>
      <c r="I712" s="150"/>
      <c r="J712" s="150"/>
      <c r="K712" s="150"/>
      <c r="L712" s="150"/>
      <c r="M712" s="150"/>
      <c r="N712" s="430"/>
      <c r="O712" s="431"/>
      <c r="P712" s="431"/>
      <c r="Q712" s="160"/>
      <c r="R712" s="160"/>
      <c r="S712" s="160"/>
      <c r="T712" s="255" t="str">
        <f t="shared" si="174"/>
        <v/>
      </c>
      <c r="U712" s="152"/>
      <c r="V712" s="154"/>
      <c r="W712" s="254" t="str">
        <f>IF(V712="","",VLOOKUP(V712,'Overview - Financial Statement'!$A$46:$B$60,2,FALSE))</f>
        <v/>
      </c>
      <c r="X712" s="255" t="str">
        <f t="shared" si="175"/>
        <v/>
      </c>
      <c r="Y712" s="153"/>
      <c r="Z712" s="238">
        <f t="shared" si="176"/>
        <v>0</v>
      </c>
      <c r="AA712" s="193" t="s">
        <v>44</v>
      </c>
      <c r="AB712" s="173"/>
      <c r="AC712" s="193" t="str">
        <f t="shared" si="177"/>
        <v/>
      </c>
      <c r="AD712" s="187" t="str">
        <f t="shared" si="178"/>
        <v/>
      </c>
      <c r="AE712" s="187" t="str">
        <f>IF(S712&gt;0,(VLOOKUP(N712,ISO!$B$4:$D$43,3,FALSE)),"")</f>
        <v/>
      </c>
      <c r="AF712" s="187" t="str">
        <f t="shared" si="179"/>
        <v/>
      </c>
      <c r="AG712" s="187" t="str">
        <f>IF(R712&gt;0,(VLOOKUP(N712,ISO!$B$4:$D$43,2,FALSE)),"")</f>
        <v/>
      </c>
      <c r="AH712" s="193" t="str">
        <f t="shared" si="180"/>
        <v/>
      </c>
      <c r="AI712" s="397" t="str">
        <f t="shared" si="181"/>
        <v/>
      </c>
      <c r="AJ712" s="257" t="str">
        <f t="shared" si="182"/>
        <v/>
      </c>
      <c r="AK712" s="257" t="str">
        <f t="shared" si="183"/>
        <v/>
      </c>
      <c r="AL712" s="193" t="str">
        <f t="shared" si="184"/>
        <v>CHECK DATES</v>
      </c>
      <c r="AM712" s="257" t="str">
        <f t="shared" si="185"/>
        <v/>
      </c>
      <c r="AN712" s="288">
        <f t="shared" si="186"/>
        <v>0</v>
      </c>
      <c r="AO712" s="286">
        <v>0</v>
      </c>
      <c r="AP712" s="257">
        <f t="shared" si="187"/>
        <v>0</v>
      </c>
      <c r="AQ712" s="257" t="str">
        <f t="shared" si="188"/>
        <v/>
      </c>
      <c r="AR712" s="257">
        <f t="shared" si="189"/>
        <v>0</v>
      </c>
    </row>
    <row r="713" spans="1:44" x14ac:dyDescent="0.3">
      <c r="A713" s="287">
        <v>700</v>
      </c>
      <c r="B713" s="150"/>
      <c r="C713" s="152"/>
      <c r="D713" s="159"/>
      <c r="E713" s="337"/>
      <c r="F713" s="343" t="str">
        <f>IF(E713="","",LOOKUP(E713,'Work Programme'!$A$8:$A$207,'Work Programme'!$B$8:$B$207))</f>
        <v/>
      </c>
      <c r="G713" s="159"/>
      <c r="H713" s="150"/>
      <c r="I713" s="150"/>
      <c r="J713" s="150"/>
      <c r="K713" s="150"/>
      <c r="L713" s="150"/>
      <c r="M713" s="150"/>
      <c r="N713" s="430"/>
      <c r="O713" s="431"/>
      <c r="P713" s="431"/>
      <c r="Q713" s="160"/>
      <c r="R713" s="160"/>
      <c r="S713" s="160"/>
      <c r="T713" s="255" t="str">
        <f t="shared" si="174"/>
        <v/>
      </c>
      <c r="U713" s="152"/>
      <c r="V713" s="154"/>
      <c r="W713" s="254" t="str">
        <f>IF(V713="","",VLOOKUP(V713,'Overview - Financial Statement'!$A$46:$B$60,2,FALSE))</f>
        <v/>
      </c>
      <c r="X713" s="255" t="str">
        <f t="shared" si="175"/>
        <v/>
      </c>
      <c r="Y713" s="153"/>
      <c r="Z713" s="238">
        <f t="shared" si="176"/>
        <v>0</v>
      </c>
      <c r="AA713" s="193" t="s">
        <v>44</v>
      </c>
      <c r="AB713" s="173"/>
      <c r="AC713" s="193" t="str">
        <f t="shared" si="177"/>
        <v/>
      </c>
      <c r="AD713" s="187" t="str">
        <f t="shared" si="178"/>
        <v/>
      </c>
      <c r="AE713" s="187" t="str">
        <f>IF(S713&gt;0,(VLOOKUP(N713,ISO!$B$4:$D$43,3,FALSE)),"")</f>
        <v/>
      </c>
      <c r="AF713" s="187" t="str">
        <f t="shared" si="179"/>
        <v/>
      </c>
      <c r="AG713" s="187" t="str">
        <f>IF(R713&gt;0,(VLOOKUP(N713,ISO!$B$4:$D$43,2,FALSE)),"")</f>
        <v/>
      </c>
      <c r="AH713" s="193" t="str">
        <f t="shared" si="180"/>
        <v/>
      </c>
      <c r="AI713" s="397" t="str">
        <f t="shared" si="181"/>
        <v/>
      </c>
      <c r="AJ713" s="257" t="str">
        <f t="shared" si="182"/>
        <v/>
      </c>
      <c r="AK713" s="257" t="str">
        <f t="shared" si="183"/>
        <v/>
      </c>
      <c r="AL713" s="193" t="str">
        <f t="shared" si="184"/>
        <v>CHECK DATES</v>
      </c>
      <c r="AM713" s="257" t="str">
        <f t="shared" si="185"/>
        <v/>
      </c>
      <c r="AN713" s="288">
        <f t="shared" si="186"/>
        <v>0</v>
      </c>
      <c r="AO713" s="286">
        <v>0</v>
      </c>
      <c r="AP713" s="257">
        <f t="shared" si="187"/>
        <v>0</v>
      </c>
      <c r="AQ713" s="257" t="str">
        <f t="shared" si="188"/>
        <v/>
      </c>
      <c r="AR713" s="257">
        <f t="shared" si="189"/>
        <v>0</v>
      </c>
    </row>
    <row r="714" spans="1:44" x14ac:dyDescent="0.3">
      <c r="A714" s="287">
        <v>701</v>
      </c>
      <c r="B714" s="150"/>
      <c r="C714" s="152"/>
      <c r="D714" s="159"/>
      <c r="E714" s="337"/>
      <c r="F714" s="343" t="str">
        <f>IF(E714="","",LOOKUP(E714,'Work Programme'!$A$8:$A$207,'Work Programme'!$B$8:$B$207))</f>
        <v/>
      </c>
      <c r="G714" s="159"/>
      <c r="H714" s="150"/>
      <c r="I714" s="150"/>
      <c r="J714" s="150"/>
      <c r="K714" s="150"/>
      <c r="L714" s="150"/>
      <c r="M714" s="150"/>
      <c r="N714" s="430"/>
      <c r="O714" s="431"/>
      <c r="P714" s="431"/>
      <c r="Q714" s="160"/>
      <c r="R714" s="160"/>
      <c r="S714" s="160"/>
      <c r="T714" s="255" t="str">
        <f t="shared" si="174"/>
        <v/>
      </c>
      <c r="U714" s="152"/>
      <c r="V714" s="154"/>
      <c r="W714" s="254" t="str">
        <f>IF(V714="","",VLOOKUP(V714,'Overview - Financial Statement'!$A$46:$B$60,2,FALSE))</f>
        <v/>
      </c>
      <c r="X714" s="255" t="str">
        <f t="shared" si="175"/>
        <v/>
      </c>
      <c r="Y714" s="153"/>
      <c r="Z714" s="238">
        <f t="shared" si="176"/>
        <v>0</v>
      </c>
      <c r="AA714" s="193" t="s">
        <v>44</v>
      </c>
      <c r="AB714" s="173"/>
      <c r="AC714" s="193" t="str">
        <f t="shared" si="177"/>
        <v/>
      </c>
      <c r="AD714" s="187" t="str">
        <f t="shared" si="178"/>
        <v/>
      </c>
      <c r="AE714" s="187" t="str">
        <f>IF(S714&gt;0,(VLOOKUP(N714,ISO!$B$4:$D$43,3,FALSE)),"")</f>
        <v/>
      </c>
      <c r="AF714" s="187" t="str">
        <f t="shared" si="179"/>
        <v/>
      </c>
      <c r="AG714" s="187" t="str">
        <f>IF(R714&gt;0,(VLOOKUP(N714,ISO!$B$4:$D$43,2,FALSE)),"")</f>
        <v/>
      </c>
      <c r="AH714" s="193" t="str">
        <f t="shared" si="180"/>
        <v/>
      </c>
      <c r="AI714" s="397" t="str">
        <f t="shared" si="181"/>
        <v/>
      </c>
      <c r="AJ714" s="257" t="str">
        <f t="shared" si="182"/>
        <v/>
      </c>
      <c r="AK714" s="257" t="str">
        <f t="shared" si="183"/>
        <v/>
      </c>
      <c r="AL714" s="193" t="str">
        <f t="shared" si="184"/>
        <v>CHECK DATES</v>
      </c>
      <c r="AM714" s="257" t="str">
        <f t="shared" si="185"/>
        <v/>
      </c>
      <c r="AN714" s="288">
        <f t="shared" si="186"/>
        <v>0</v>
      </c>
      <c r="AO714" s="286">
        <v>0</v>
      </c>
      <c r="AP714" s="257">
        <f t="shared" si="187"/>
        <v>0</v>
      </c>
      <c r="AQ714" s="257" t="str">
        <f t="shared" si="188"/>
        <v/>
      </c>
      <c r="AR714" s="257">
        <f t="shared" si="189"/>
        <v>0</v>
      </c>
    </row>
    <row r="715" spans="1:44" x14ac:dyDescent="0.3">
      <c r="A715" s="287">
        <v>702</v>
      </c>
      <c r="B715" s="150"/>
      <c r="C715" s="152"/>
      <c r="D715" s="159"/>
      <c r="E715" s="337"/>
      <c r="F715" s="343" t="str">
        <f>IF(E715="","",LOOKUP(E715,'Work Programme'!$A$8:$A$207,'Work Programme'!$B$8:$B$207))</f>
        <v/>
      </c>
      <c r="G715" s="159"/>
      <c r="H715" s="150"/>
      <c r="I715" s="150"/>
      <c r="J715" s="150"/>
      <c r="K715" s="150"/>
      <c r="L715" s="150"/>
      <c r="M715" s="150"/>
      <c r="N715" s="430"/>
      <c r="O715" s="431"/>
      <c r="P715" s="431"/>
      <c r="Q715" s="160"/>
      <c r="R715" s="160"/>
      <c r="S715" s="160"/>
      <c r="T715" s="255" t="str">
        <f t="shared" si="174"/>
        <v/>
      </c>
      <c r="U715" s="152"/>
      <c r="V715" s="154"/>
      <c r="W715" s="254" t="str">
        <f>IF(V715="","",VLOOKUP(V715,'Overview - Financial Statement'!$A$46:$B$60,2,FALSE))</f>
        <v/>
      </c>
      <c r="X715" s="255" t="str">
        <f t="shared" si="175"/>
        <v/>
      </c>
      <c r="Y715" s="153"/>
      <c r="Z715" s="238">
        <f t="shared" si="176"/>
        <v>0</v>
      </c>
      <c r="AA715" s="193" t="s">
        <v>44</v>
      </c>
      <c r="AB715" s="173"/>
      <c r="AC715" s="193" t="str">
        <f t="shared" si="177"/>
        <v/>
      </c>
      <c r="AD715" s="187" t="str">
        <f t="shared" si="178"/>
        <v/>
      </c>
      <c r="AE715" s="187" t="str">
        <f>IF(S715&gt;0,(VLOOKUP(N715,ISO!$B$4:$D$43,3,FALSE)),"")</f>
        <v/>
      </c>
      <c r="AF715" s="187" t="str">
        <f t="shared" si="179"/>
        <v/>
      </c>
      <c r="AG715" s="187" t="str">
        <f>IF(R715&gt;0,(VLOOKUP(N715,ISO!$B$4:$D$43,2,FALSE)),"")</f>
        <v/>
      </c>
      <c r="AH715" s="193" t="str">
        <f t="shared" si="180"/>
        <v/>
      </c>
      <c r="AI715" s="397" t="str">
        <f t="shared" si="181"/>
        <v/>
      </c>
      <c r="AJ715" s="257" t="str">
        <f t="shared" si="182"/>
        <v/>
      </c>
      <c r="AK715" s="257" t="str">
        <f t="shared" si="183"/>
        <v/>
      </c>
      <c r="AL715" s="193" t="str">
        <f t="shared" si="184"/>
        <v>CHECK DATES</v>
      </c>
      <c r="AM715" s="257" t="str">
        <f t="shared" si="185"/>
        <v/>
      </c>
      <c r="AN715" s="288">
        <f t="shared" si="186"/>
        <v>0</v>
      </c>
      <c r="AO715" s="286">
        <v>0</v>
      </c>
      <c r="AP715" s="257">
        <f t="shared" si="187"/>
        <v>0</v>
      </c>
      <c r="AQ715" s="257" t="str">
        <f t="shared" si="188"/>
        <v/>
      </c>
      <c r="AR715" s="257">
        <f t="shared" si="189"/>
        <v>0</v>
      </c>
    </row>
    <row r="716" spans="1:44" x14ac:dyDescent="0.3">
      <c r="A716" s="287">
        <v>703</v>
      </c>
      <c r="B716" s="150"/>
      <c r="C716" s="152"/>
      <c r="D716" s="159"/>
      <c r="E716" s="337"/>
      <c r="F716" s="343" t="str">
        <f>IF(E716="","",LOOKUP(E716,'Work Programme'!$A$8:$A$207,'Work Programme'!$B$8:$B$207))</f>
        <v/>
      </c>
      <c r="G716" s="159"/>
      <c r="H716" s="150"/>
      <c r="I716" s="150"/>
      <c r="J716" s="150"/>
      <c r="K716" s="150"/>
      <c r="L716" s="150"/>
      <c r="M716" s="150"/>
      <c r="N716" s="430"/>
      <c r="O716" s="431"/>
      <c r="P716" s="431"/>
      <c r="Q716" s="160"/>
      <c r="R716" s="160"/>
      <c r="S716" s="160"/>
      <c r="T716" s="255" t="str">
        <f t="shared" si="174"/>
        <v/>
      </c>
      <c r="U716" s="152"/>
      <c r="V716" s="154"/>
      <c r="W716" s="254" t="str">
        <f>IF(V716="","",VLOOKUP(V716,'Overview - Financial Statement'!$A$46:$B$60,2,FALSE))</f>
        <v/>
      </c>
      <c r="X716" s="255" t="str">
        <f t="shared" si="175"/>
        <v/>
      </c>
      <c r="Y716" s="153"/>
      <c r="Z716" s="238">
        <f t="shared" si="176"/>
        <v>0</v>
      </c>
      <c r="AA716" s="193" t="s">
        <v>44</v>
      </c>
      <c r="AB716" s="173"/>
      <c r="AC716" s="193" t="str">
        <f t="shared" si="177"/>
        <v/>
      </c>
      <c r="AD716" s="187" t="str">
        <f t="shared" si="178"/>
        <v/>
      </c>
      <c r="AE716" s="187" t="str">
        <f>IF(S716&gt;0,(VLOOKUP(N716,ISO!$B$4:$D$43,3,FALSE)),"")</f>
        <v/>
      </c>
      <c r="AF716" s="187" t="str">
        <f t="shared" si="179"/>
        <v/>
      </c>
      <c r="AG716" s="187" t="str">
        <f>IF(R716&gt;0,(VLOOKUP(N716,ISO!$B$4:$D$43,2,FALSE)),"")</f>
        <v/>
      </c>
      <c r="AH716" s="193" t="str">
        <f t="shared" si="180"/>
        <v/>
      </c>
      <c r="AI716" s="397" t="str">
        <f t="shared" si="181"/>
        <v/>
      </c>
      <c r="AJ716" s="257" t="str">
        <f t="shared" si="182"/>
        <v/>
      </c>
      <c r="AK716" s="257" t="str">
        <f t="shared" si="183"/>
        <v/>
      </c>
      <c r="AL716" s="193" t="str">
        <f t="shared" si="184"/>
        <v>CHECK DATES</v>
      </c>
      <c r="AM716" s="257" t="str">
        <f t="shared" si="185"/>
        <v/>
      </c>
      <c r="AN716" s="288">
        <f t="shared" si="186"/>
        <v>0</v>
      </c>
      <c r="AO716" s="286">
        <v>0</v>
      </c>
      <c r="AP716" s="257">
        <f t="shared" si="187"/>
        <v>0</v>
      </c>
      <c r="AQ716" s="257" t="str">
        <f t="shared" si="188"/>
        <v/>
      </c>
      <c r="AR716" s="257">
        <f t="shared" si="189"/>
        <v>0</v>
      </c>
    </row>
    <row r="717" spans="1:44" x14ac:dyDescent="0.3">
      <c r="A717" s="287">
        <v>704</v>
      </c>
      <c r="B717" s="150"/>
      <c r="C717" s="152"/>
      <c r="D717" s="159"/>
      <c r="E717" s="337"/>
      <c r="F717" s="343" t="str">
        <f>IF(E717="","",LOOKUP(E717,'Work Programme'!$A$8:$A$207,'Work Programme'!$B$8:$B$207))</f>
        <v/>
      </c>
      <c r="G717" s="159"/>
      <c r="H717" s="150"/>
      <c r="I717" s="150"/>
      <c r="J717" s="150"/>
      <c r="K717" s="150"/>
      <c r="L717" s="150"/>
      <c r="M717" s="150"/>
      <c r="N717" s="430"/>
      <c r="O717" s="431"/>
      <c r="P717" s="431"/>
      <c r="Q717" s="160"/>
      <c r="R717" s="160"/>
      <c r="S717" s="160"/>
      <c r="T717" s="255" t="str">
        <f t="shared" si="174"/>
        <v/>
      </c>
      <c r="U717" s="152"/>
      <c r="V717" s="154"/>
      <c r="W717" s="254" t="str">
        <f>IF(V717="","",VLOOKUP(V717,'Overview - Financial Statement'!$A$46:$B$60,2,FALSE))</f>
        <v/>
      </c>
      <c r="X717" s="255" t="str">
        <f t="shared" si="175"/>
        <v/>
      </c>
      <c r="Y717" s="153"/>
      <c r="Z717" s="238">
        <f t="shared" si="176"/>
        <v>0</v>
      </c>
      <c r="AA717" s="193" t="s">
        <v>44</v>
      </c>
      <c r="AB717" s="173"/>
      <c r="AC717" s="193" t="str">
        <f t="shared" si="177"/>
        <v/>
      </c>
      <c r="AD717" s="187" t="str">
        <f t="shared" si="178"/>
        <v/>
      </c>
      <c r="AE717" s="187" t="str">
        <f>IF(S717&gt;0,(VLOOKUP(N717,ISO!$B$4:$D$43,3,FALSE)),"")</f>
        <v/>
      </c>
      <c r="AF717" s="187" t="str">
        <f t="shared" si="179"/>
        <v/>
      </c>
      <c r="AG717" s="187" t="str">
        <f>IF(R717&gt;0,(VLOOKUP(N717,ISO!$B$4:$D$43,2,FALSE)),"")</f>
        <v/>
      </c>
      <c r="AH717" s="193" t="str">
        <f t="shared" si="180"/>
        <v/>
      </c>
      <c r="AI717" s="397" t="str">
        <f t="shared" si="181"/>
        <v/>
      </c>
      <c r="AJ717" s="257" t="str">
        <f t="shared" si="182"/>
        <v/>
      </c>
      <c r="AK717" s="257" t="str">
        <f t="shared" si="183"/>
        <v/>
      </c>
      <c r="AL717" s="193" t="str">
        <f t="shared" si="184"/>
        <v>CHECK DATES</v>
      </c>
      <c r="AM717" s="257" t="str">
        <f t="shared" si="185"/>
        <v/>
      </c>
      <c r="AN717" s="288">
        <f t="shared" si="186"/>
        <v>0</v>
      </c>
      <c r="AO717" s="286">
        <v>0</v>
      </c>
      <c r="AP717" s="257">
        <f t="shared" si="187"/>
        <v>0</v>
      </c>
      <c r="AQ717" s="257" t="str">
        <f t="shared" si="188"/>
        <v/>
      </c>
      <c r="AR717" s="257">
        <f t="shared" si="189"/>
        <v>0</v>
      </c>
    </row>
    <row r="718" spans="1:44" x14ac:dyDescent="0.3">
      <c r="A718" s="287">
        <v>705</v>
      </c>
      <c r="B718" s="150"/>
      <c r="C718" s="152"/>
      <c r="D718" s="159"/>
      <c r="E718" s="337"/>
      <c r="F718" s="343" t="str">
        <f>IF(E718="","",LOOKUP(E718,'Work Programme'!$A$8:$A$207,'Work Programme'!$B$8:$B$207))</f>
        <v/>
      </c>
      <c r="G718" s="159"/>
      <c r="H718" s="150"/>
      <c r="I718" s="150"/>
      <c r="J718" s="150"/>
      <c r="K718" s="150"/>
      <c r="L718" s="150"/>
      <c r="M718" s="150"/>
      <c r="N718" s="430"/>
      <c r="O718" s="431"/>
      <c r="P718" s="431"/>
      <c r="Q718" s="160"/>
      <c r="R718" s="160"/>
      <c r="S718" s="160"/>
      <c r="T718" s="255" t="str">
        <f t="shared" si="174"/>
        <v/>
      </c>
      <c r="U718" s="152"/>
      <c r="V718" s="154"/>
      <c r="W718" s="254" t="str">
        <f>IF(V718="","",VLOOKUP(V718,'Overview - Financial Statement'!$A$46:$B$60,2,FALSE))</f>
        <v/>
      </c>
      <c r="X718" s="255" t="str">
        <f t="shared" si="175"/>
        <v/>
      </c>
      <c r="Y718" s="153"/>
      <c r="Z718" s="238">
        <f t="shared" si="176"/>
        <v>0</v>
      </c>
      <c r="AA718" s="193" t="s">
        <v>44</v>
      </c>
      <c r="AB718" s="173"/>
      <c r="AC718" s="193" t="str">
        <f t="shared" si="177"/>
        <v/>
      </c>
      <c r="AD718" s="187" t="str">
        <f t="shared" si="178"/>
        <v/>
      </c>
      <c r="AE718" s="187" t="str">
        <f>IF(S718&gt;0,(VLOOKUP(N718,ISO!$B$4:$D$43,3,FALSE)),"")</f>
        <v/>
      </c>
      <c r="AF718" s="187" t="str">
        <f t="shared" si="179"/>
        <v/>
      </c>
      <c r="AG718" s="187" t="str">
        <f>IF(R718&gt;0,(VLOOKUP(N718,ISO!$B$4:$D$43,2,FALSE)),"")</f>
        <v/>
      </c>
      <c r="AH718" s="193" t="str">
        <f t="shared" si="180"/>
        <v/>
      </c>
      <c r="AI718" s="397" t="str">
        <f t="shared" si="181"/>
        <v/>
      </c>
      <c r="AJ718" s="257" t="str">
        <f t="shared" si="182"/>
        <v/>
      </c>
      <c r="AK718" s="257" t="str">
        <f t="shared" si="183"/>
        <v/>
      </c>
      <c r="AL718" s="193" t="str">
        <f t="shared" si="184"/>
        <v>CHECK DATES</v>
      </c>
      <c r="AM718" s="257" t="str">
        <f t="shared" si="185"/>
        <v/>
      </c>
      <c r="AN718" s="288">
        <f t="shared" si="186"/>
        <v>0</v>
      </c>
      <c r="AO718" s="286">
        <v>0</v>
      </c>
      <c r="AP718" s="257">
        <f t="shared" si="187"/>
        <v>0</v>
      </c>
      <c r="AQ718" s="257" t="str">
        <f t="shared" si="188"/>
        <v/>
      </c>
      <c r="AR718" s="257">
        <f t="shared" si="189"/>
        <v>0</v>
      </c>
    </row>
    <row r="719" spans="1:44" x14ac:dyDescent="0.3">
      <c r="A719" s="287">
        <v>706</v>
      </c>
      <c r="B719" s="150"/>
      <c r="C719" s="152"/>
      <c r="D719" s="159"/>
      <c r="E719" s="337"/>
      <c r="F719" s="343" t="str">
        <f>IF(E719="","",LOOKUP(E719,'Work Programme'!$A$8:$A$207,'Work Programme'!$B$8:$B$207))</f>
        <v/>
      </c>
      <c r="G719" s="159"/>
      <c r="H719" s="150"/>
      <c r="I719" s="150"/>
      <c r="J719" s="150"/>
      <c r="K719" s="150"/>
      <c r="L719" s="150"/>
      <c r="M719" s="150"/>
      <c r="N719" s="430"/>
      <c r="O719" s="431"/>
      <c r="P719" s="431"/>
      <c r="Q719" s="160"/>
      <c r="R719" s="160"/>
      <c r="S719" s="160"/>
      <c r="T719" s="255" t="str">
        <f t="shared" ref="T719:T782" si="190">IF((Q719="")*AND(R719="")*AND(S719=""),"",SUM(Q719:S719))</f>
        <v/>
      </c>
      <c r="U719" s="152"/>
      <c r="V719" s="154"/>
      <c r="W719" s="254" t="str">
        <f>IF(V719="","",VLOOKUP(V719,'Overview - Financial Statement'!$A$46:$B$60,2,FALSE))</f>
        <v/>
      </c>
      <c r="X719" s="255" t="str">
        <f t="shared" ref="X719:X782" si="191">IF(W719="","",T719/W719)</f>
        <v/>
      </c>
      <c r="Y719" s="153"/>
      <c r="Z719" s="238">
        <f t="shared" si="176"/>
        <v>0</v>
      </c>
      <c r="AA719" s="193" t="s">
        <v>44</v>
      </c>
      <c r="AB719" s="173"/>
      <c r="AC719" s="193" t="str">
        <f t="shared" si="177"/>
        <v/>
      </c>
      <c r="AD719" s="187" t="str">
        <f t="shared" si="178"/>
        <v/>
      </c>
      <c r="AE719" s="187" t="str">
        <f>IF(S719&gt;0,(VLOOKUP(N719,ISO!$B$4:$D$43,3,FALSE)),"")</f>
        <v/>
      </c>
      <c r="AF719" s="187" t="str">
        <f t="shared" si="179"/>
        <v/>
      </c>
      <c r="AG719" s="187" t="str">
        <f>IF(R719&gt;0,(VLOOKUP(N719,ISO!$B$4:$D$43,2,FALSE)),"")</f>
        <v/>
      </c>
      <c r="AH719" s="193" t="str">
        <f t="shared" si="180"/>
        <v/>
      </c>
      <c r="AI719" s="397" t="str">
        <f t="shared" si="181"/>
        <v/>
      </c>
      <c r="AJ719" s="257" t="str">
        <f t="shared" si="182"/>
        <v/>
      </c>
      <c r="AK719" s="257" t="str">
        <f t="shared" si="183"/>
        <v/>
      </c>
      <c r="AL719" s="193" t="str">
        <f t="shared" si="184"/>
        <v>CHECK DATES</v>
      </c>
      <c r="AM719" s="257" t="str">
        <f t="shared" si="185"/>
        <v/>
      </c>
      <c r="AN719" s="288">
        <f t="shared" si="186"/>
        <v>0</v>
      </c>
      <c r="AO719" s="286">
        <v>0</v>
      </c>
      <c r="AP719" s="257">
        <f t="shared" si="187"/>
        <v>0</v>
      </c>
      <c r="AQ719" s="257" t="str">
        <f t="shared" si="188"/>
        <v/>
      </c>
      <c r="AR719" s="257">
        <f t="shared" si="189"/>
        <v>0</v>
      </c>
    </row>
    <row r="720" spans="1:44" x14ac:dyDescent="0.3">
      <c r="A720" s="287">
        <v>707</v>
      </c>
      <c r="B720" s="150"/>
      <c r="C720" s="152"/>
      <c r="D720" s="159"/>
      <c r="E720" s="337"/>
      <c r="F720" s="343" t="str">
        <f>IF(E720="","",LOOKUP(E720,'Work Programme'!$A$8:$A$207,'Work Programme'!$B$8:$B$207))</f>
        <v/>
      </c>
      <c r="G720" s="159"/>
      <c r="H720" s="150"/>
      <c r="I720" s="150"/>
      <c r="J720" s="150"/>
      <c r="K720" s="150"/>
      <c r="L720" s="150"/>
      <c r="M720" s="150"/>
      <c r="N720" s="430"/>
      <c r="O720" s="431"/>
      <c r="P720" s="431"/>
      <c r="Q720" s="160"/>
      <c r="R720" s="160"/>
      <c r="S720" s="160"/>
      <c r="T720" s="255" t="str">
        <f t="shared" si="190"/>
        <v/>
      </c>
      <c r="U720" s="152"/>
      <c r="V720" s="154"/>
      <c r="W720" s="254" t="str">
        <f>IF(V720="","",VLOOKUP(V720,'Overview - Financial Statement'!$A$46:$B$60,2,FALSE))</f>
        <v/>
      </c>
      <c r="X720" s="255" t="str">
        <f t="shared" si="191"/>
        <v/>
      </c>
      <c r="Y720" s="153"/>
      <c r="Z720" s="238">
        <f t="shared" ref="Z720:Z783" si="192">IF(Y720="YES",X720,0)</f>
        <v>0</v>
      </c>
      <c r="AA720" s="193" t="s">
        <v>44</v>
      </c>
      <c r="AB720" s="173"/>
      <c r="AC720" s="193" t="str">
        <f t="shared" si="177"/>
        <v/>
      </c>
      <c r="AD720" s="187" t="str">
        <f t="shared" si="178"/>
        <v/>
      </c>
      <c r="AE720" s="187" t="str">
        <f>IF(S720&gt;0,(VLOOKUP(N720,ISO!$B$4:$D$43,3,FALSE)),"")</f>
        <v/>
      </c>
      <c r="AF720" s="187" t="str">
        <f t="shared" si="179"/>
        <v/>
      </c>
      <c r="AG720" s="187" t="str">
        <f>IF(R720&gt;0,(VLOOKUP(N720,ISO!$B$4:$D$43,2,FALSE)),"")</f>
        <v/>
      </c>
      <c r="AH720" s="193" t="str">
        <f t="shared" si="180"/>
        <v/>
      </c>
      <c r="AI720" s="397" t="str">
        <f t="shared" si="181"/>
        <v/>
      </c>
      <c r="AJ720" s="257" t="str">
        <f t="shared" si="182"/>
        <v/>
      </c>
      <c r="AK720" s="257" t="str">
        <f t="shared" si="183"/>
        <v/>
      </c>
      <c r="AL720" s="193" t="str">
        <f t="shared" si="184"/>
        <v>CHECK DATES</v>
      </c>
      <c r="AM720" s="257" t="str">
        <f t="shared" si="185"/>
        <v/>
      </c>
      <c r="AN720" s="288">
        <f t="shared" si="186"/>
        <v>0</v>
      </c>
      <c r="AO720" s="286">
        <v>0</v>
      </c>
      <c r="AP720" s="257">
        <f t="shared" si="187"/>
        <v>0</v>
      </c>
      <c r="AQ720" s="257" t="str">
        <f t="shared" si="188"/>
        <v/>
      </c>
      <c r="AR720" s="257">
        <f t="shared" si="189"/>
        <v>0</v>
      </c>
    </row>
    <row r="721" spans="1:44" x14ac:dyDescent="0.3">
      <c r="A721" s="287">
        <v>708</v>
      </c>
      <c r="B721" s="150"/>
      <c r="C721" s="152"/>
      <c r="D721" s="159"/>
      <c r="E721" s="337"/>
      <c r="F721" s="343" t="str">
        <f>IF(E721="","",LOOKUP(E721,'Work Programme'!$A$8:$A$207,'Work Programme'!$B$8:$B$207))</f>
        <v/>
      </c>
      <c r="G721" s="159"/>
      <c r="H721" s="150"/>
      <c r="I721" s="150"/>
      <c r="J721" s="150"/>
      <c r="K721" s="150"/>
      <c r="L721" s="150"/>
      <c r="M721" s="150"/>
      <c r="N721" s="430"/>
      <c r="O721" s="431"/>
      <c r="P721" s="431"/>
      <c r="Q721" s="160"/>
      <c r="R721" s="160"/>
      <c r="S721" s="160"/>
      <c r="T721" s="255" t="str">
        <f t="shared" si="190"/>
        <v/>
      </c>
      <c r="U721" s="152"/>
      <c r="V721" s="154"/>
      <c r="W721" s="254" t="str">
        <f>IF(V721="","",VLOOKUP(V721,'Overview - Financial Statement'!$A$46:$B$60,2,FALSE))</f>
        <v/>
      </c>
      <c r="X721" s="255" t="str">
        <f t="shared" si="191"/>
        <v/>
      </c>
      <c r="Y721" s="153"/>
      <c r="Z721" s="238">
        <f t="shared" si="192"/>
        <v>0</v>
      </c>
      <c r="AA721" s="193" t="s">
        <v>44</v>
      </c>
      <c r="AB721" s="173"/>
      <c r="AC721" s="193" t="str">
        <f t="shared" si="177"/>
        <v/>
      </c>
      <c r="AD721" s="187" t="str">
        <f t="shared" si="178"/>
        <v/>
      </c>
      <c r="AE721" s="187" t="str">
        <f>IF(S721&gt;0,(VLOOKUP(N721,ISO!$B$4:$D$43,3,FALSE)),"")</f>
        <v/>
      </c>
      <c r="AF721" s="187" t="str">
        <f t="shared" si="179"/>
        <v/>
      </c>
      <c r="AG721" s="187" t="str">
        <f>IF(R721&gt;0,(VLOOKUP(N721,ISO!$B$4:$D$43,2,FALSE)),"")</f>
        <v/>
      </c>
      <c r="AH721" s="193" t="str">
        <f t="shared" si="180"/>
        <v/>
      </c>
      <c r="AI721" s="397" t="str">
        <f t="shared" si="181"/>
        <v/>
      </c>
      <c r="AJ721" s="257" t="str">
        <f t="shared" si="182"/>
        <v/>
      </c>
      <c r="AK721" s="257" t="str">
        <f t="shared" si="183"/>
        <v/>
      </c>
      <c r="AL721" s="193" t="str">
        <f t="shared" si="184"/>
        <v>CHECK DATES</v>
      </c>
      <c r="AM721" s="257" t="str">
        <f t="shared" si="185"/>
        <v/>
      </c>
      <c r="AN721" s="288">
        <f t="shared" si="186"/>
        <v>0</v>
      </c>
      <c r="AO721" s="286">
        <v>0</v>
      </c>
      <c r="AP721" s="257">
        <f t="shared" si="187"/>
        <v>0</v>
      </c>
      <c r="AQ721" s="257" t="str">
        <f t="shared" si="188"/>
        <v/>
      </c>
      <c r="AR721" s="257">
        <f t="shared" si="189"/>
        <v>0</v>
      </c>
    </row>
    <row r="722" spans="1:44" x14ac:dyDescent="0.3">
      <c r="A722" s="287">
        <v>709</v>
      </c>
      <c r="B722" s="150"/>
      <c r="C722" s="152"/>
      <c r="D722" s="159"/>
      <c r="E722" s="337"/>
      <c r="F722" s="343" t="str">
        <f>IF(E722="","",LOOKUP(E722,'Work Programme'!$A$8:$A$207,'Work Programme'!$B$8:$B$207))</f>
        <v/>
      </c>
      <c r="G722" s="159"/>
      <c r="H722" s="150"/>
      <c r="I722" s="150"/>
      <c r="J722" s="150"/>
      <c r="K722" s="150"/>
      <c r="L722" s="150"/>
      <c r="M722" s="150"/>
      <c r="N722" s="430"/>
      <c r="O722" s="431"/>
      <c r="P722" s="431"/>
      <c r="Q722" s="160"/>
      <c r="R722" s="160"/>
      <c r="S722" s="160"/>
      <c r="T722" s="255" t="str">
        <f t="shared" si="190"/>
        <v/>
      </c>
      <c r="U722" s="152"/>
      <c r="V722" s="154"/>
      <c r="W722" s="254" t="str">
        <f>IF(V722="","",VLOOKUP(V722,'Overview - Financial Statement'!$A$46:$B$60,2,FALSE))</f>
        <v/>
      </c>
      <c r="X722" s="255" t="str">
        <f t="shared" si="191"/>
        <v/>
      </c>
      <c r="Y722" s="153"/>
      <c r="Z722" s="238">
        <f t="shared" si="192"/>
        <v>0</v>
      </c>
      <c r="AA722" s="193" t="s">
        <v>44</v>
      </c>
      <c r="AB722" s="173"/>
      <c r="AC722" s="193" t="str">
        <f t="shared" ref="AC722:AC785" si="193">IF(V722="","",(IF(OR(C722&lt;=($H$4-1),C722&gt;=($J$4+1),D722&lt;=($H$4-1),D722&gt;=($J$4+1)),"CHECK DATES","OK")))</f>
        <v/>
      </c>
      <c r="AD722" s="187" t="str">
        <f t="shared" ref="AD722:AD785" si="194">IF(S722&gt;0,S722/(O722+0.5)/P722/AI722,"")</f>
        <v/>
      </c>
      <c r="AE722" s="187" t="str">
        <f>IF(S722&gt;0,(VLOOKUP(N722,ISO!$B$4:$D$43,3,FALSE)),"")</f>
        <v/>
      </c>
      <c r="AF722" s="187" t="str">
        <f t="shared" ref="AF722:AF785" si="195">IF(R722&gt;0,R722/O722/P722/AI722,"")</f>
        <v/>
      </c>
      <c r="AG722" s="187" t="str">
        <f>IF(R722&gt;0,(VLOOKUP(N722,ISO!$B$4:$D$43,2,FALSE)),"")</f>
        <v/>
      </c>
      <c r="AH722" s="193" t="str">
        <f t="shared" ref="AH722:AH785" si="196">IF(V722="","",V722)</f>
        <v/>
      </c>
      <c r="AI722" s="397" t="str">
        <f t="shared" ref="AI722:AI785" si="197">IF(V722="","",IF(HLOOKUP(V722,$AB$4:$AP$5,2,FALSE)="",W722,IF(W722&lt;&gt;HLOOKUP(V722,$AB$4:$AP$5,2,FALSE),HLOOKUP(V722,$AB$4:$AP$5,2,FALSE),W722)))</f>
        <v/>
      </c>
      <c r="AJ722" s="257" t="str">
        <f t="shared" ref="AJ722:AJ785" si="198">IF(W722="","",IF(AI722=1,X722,T722/AI722))</f>
        <v/>
      </c>
      <c r="AK722" s="257" t="str">
        <f t="shared" ref="AK722:AK785" si="199">IF(AJ722="","",IF(AI722=1,0,AJ722-X722))</f>
        <v/>
      </c>
      <c r="AL722" s="193" t="str">
        <f t="shared" ref="AL722:AL785" si="200">IF(X722=0,"",(IF(U722="","CHECK DATES","OK")))</f>
        <v>CHECK DATES</v>
      </c>
      <c r="AM722" s="257" t="str">
        <f t="shared" ref="AM722:AM785" si="201">IF(OR(AA722="NO",AC722="CHECK DATES",AL722="CHECK DATES"),AJ722,"")</f>
        <v/>
      </c>
      <c r="AN722" s="288">
        <f t="shared" ref="AN722:AN785" si="202">IF(AA722="NO","",IF(AD722&gt;AE722,(AD722-AE722)*O722,0)+IF(AF722&gt;AG722,(AF722-AG722)*O722,0))</f>
        <v>0</v>
      </c>
      <c r="AO722" s="286">
        <v>0</v>
      </c>
      <c r="AP722" s="257">
        <f t="shared" ref="AP722:AP785" si="203">IF(OR(AA722="NO",AM722&gt;0,AN722&gt;0,AO722&gt;0)*(AND(OR(Y722="NO",Y722=""))),SUM(AM722:AO722),"")</f>
        <v>0</v>
      </c>
      <c r="AQ722" s="257" t="str">
        <f t="shared" ref="AQ722:AQ785" si="204">IF(OR(AA722="NO",AM722&gt;0,AN722&gt;0)*(AND(OR(Y722="YES"))),SUM(AM722:AN722),"")</f>
        <v/>
      </c>
      <c r="AR722" s="257">
        <f t="shared" ref="AR722:AR785" si="205">IF(Y722="YES",AJ722,0)</f>
        <v>0</v>
      </c>
    </row>
    <row r="723" spans="1:44" x14ac:dyDescent="0.3">
      <c r="A723" s="287">
        <v>710</v>
      </c>
      <c r="B723" s="150"/>
      <c r="C723" s="152"/>
      <c r="D723" s="159"/>
      <c r="E723" s="337"/>
      <c r="F723" s="343" t="str">
        <f>IF(E723="","",LOOKUP(E723,'Work Programme'!$A$8:$A$207,'Work Programme'!$B$8:$B$207))</f>
        <v/>
      </c>
      <c r="G723" s="159"/>
      <c r="H723" s="150"/>
      <c r="I723" s="150"/>
      <c r="J723" s="150"/>
      <c r="K723" s="150"/>
      <c r="L723" s="150"/>
      <c r="M723" s="150"/>
      <c r="N723" s="430"/>
      <c r="O723" s="431"/>
      <c r="P723" s="431"/>
      <c r="Q723" s="160"/>
      <c r="R723" s="160"/>
      <c r="S723" s="160"/>
      <c r="T723" s="255" t="str">
        <f t="shared" si="190"/>
        <v/>
      </c>
      <c r="U723" s="152"/>
      <c r="V723" s="154"/>
      <c r="W723" s="254" t="str">
        <f>IF(V723="","",VLOOKUP(V723,'Overview - Financial Statement'!$A$46:$B$60,2,FALSE))</f>
        <v/>
      </c>
      <c r="X723" s="255" t="str">
        <f t="shared" si="191"/>
        <v/>
      </c>
      <c r="Y723" s="153"/>
      <c r="Z723" s="238">
        <f t="shared" si="192"/>
        <v>0</v>
      </c>
      <c r="AA723" s="193" t="s">
        <v>44</v>
      </c>
      <c r="AB723" s="173"/>
      <c r="AC723" s="193" t="str">
        <f t="shared" si="193"/>
        <v/>
      </c>
      <c r="AD723" s="187" t="str">
        <f t="shared" si="194"/>
        <v/>
      </c>
      <c r="AE723" s="187" t="str">
        <f>IF(S723&gt;0,(VLOOKUP(N723,ISO!$B$4:$D$43,3,FALSE)),"")</f>
        <v/>
      </c>
      <c r="AF723" s="187" t="str">
        <f t="shared" si="195"/>
        <v/>
      </c>
      <c r="AG723" s="187" t="str">
        <f>IF(R723&gt;0,(VLOOKUP(N723,ISO!$B$4:$D$43,2,FALSE)),"")</f>
        <v/>
      </c>
      <c r="AH723" s="193" t="str">
        <f t="shared" si="196"/>
        <v/>
      </c>
      <c r="AI723" s="397" t="str">
        <f t="shared" si="197"/>
        <v/>
      </c>
      <c r="AJ723" s="257" t="str">
        <f t="shared" si="198"/>
        <v/>
      </c>
      <c r="AK723" s="257" t="str">
        <f t="shared" si="199"/>
        <v/>
      </c>
      <c r="AL723" s="193" t="str">
        <f t="shared" si="200"/>
        <v>CHECK DATES</v>
      </c>
      <c r="AM723" s="257" t="str">
        <f t="shared" si="201"/>
        <v/>
      </c>
      <c r="AN723" s="288">
        <f t="shared" si="202"/>
        <v>0</v>
      </c>
      <c r="AO723" s="286">
        <v>0</v>
      </c>
      <c r="AP723" s="257">
        <f t="shared" si="203"/>
        <v>0</v>
      </c>
      <c r="AQ723" s="257" t="str">
        <f t="shared" si="204"/>
        <v/>
      </c>
      <c r="AR723" s="257">
        <f t="shared" si="205"/>
        <v>0</v>
      </c>
    </row>
    <row r="724" spans="1:44" x14ac:dyDescent="0.3">
      <c r="A724" s="287">
        <v>711</v>
      </c>
      <c r="B724" s="150"/>
      <c r="C724" s="152"/>
      <c r="D724" s="159"/>
      <c r="E724" s="337"/>
      <c r="F724" s="343" t="str">
        <f>IF(E724="","",LOOKUP(E724,'Work Programme'!$A$8:$A$207,'Work Programme'!$B$8:$B$207))</f>
        <v/>
      </c>
      <c r="G724" s="159"/>
      <c r="H724" s="150"/>
      <c r="I724" s="150"/>
      <c r="J724" s="150"/>
      <c r="K724" s="150"/>
      <c r="L724" s="150"/>
      <c r="M724" s="150"/>
      <c r="N724" s="430"/>
      <c r="O724" s="431"/>
      <c r="P724" s="431"/>
      <c r="Q724" s="160"/>
      <c r="R724" s="160"/>
      <c r="S724" s="160"/>
      <c r="T724" s="255" t="str">
        <f t="shared" si="190"/>
        <v/>
      </c>
      <c r="U724" s="152"/>
      <c r="V724" s="154"/>
      <c r="W724" s="254" t="str">
        <f>IF(V724="","",VLOOKUP(V724,'Overview - Financial Statement'!$A$46:$B$60,2,FALSE))</f>
        <v/>
      </c>
      <c r="X724" s="255" t="str">
        <f t="shared" si="191"/>
        <v/>
      </c>
      <c r="Y724" s="153"/>
      <c r="Z724" s="238">
        <f t="shared" si="192"/>
        <v>0</v>
      </c>
      <c r="AA724" s="193" t="s">
        <v>44</v>
      </c>
      <c r="AB724" s="173"/>
      <c r="AC724" s="193" t="str">
        <f t="shared" si="193"/>
        <v/>
      </c>
      <c r="AD724" s="187" t="str">
        <f t="shared" si="194"/>
        <v/>
      </c>
      <c r="AE724" s="187" t="str">
        <f>IF(S724&gt;0,(VLOOKUP(N724,ISO!$B$4:$D$43,3,FALSE)),"")</f>
        <v/>
      </c>
      <c r="AF724" s="187" t="str">
        <f t="shared" si="195"/>
        <v/>
      </c>
      <c r="AG724" s="187" t="str">
        <f>IF(R724&gt;0,(VLOOKUP(N724,ISO!$B$4:$D$43,2,FALSE)),"")</f>
        <v/>
      </c>
      <c r="AH724" s="193" t="str">
        <f t="shared" si="196"/>
        <v/>
      </c>
      <c r="AI724" s="397" t="str">
        <f t="shared" si="197"/>
        <v/>
      </c>
      <c r="AJ724" s="257" t="str">
        <f t="shared" si="198"/>
        <v/>
      </c>
      <c r="AK724" s="257" t="str">
        <f t="shared" si="199"/>
        <v/>
      </c>
      <c r="AL724" s="193" t="str">
        <f t="shared" si="200"/>
        <v>CHECK DATES</v>
      </c>
      <c r="AM724" s="257" t="str">
        <f t="shared" si="201"/>
        <v/>
      </c>
      <c r="AN724" s="288">
        <f t="shared" si="202"/>
        <v>0</v>
      </c>
      <c r="AO724" s="286">
        <v>0</v>
      </c>
      <c r="AP724" s="257">
        <f t="shared" si="203"/>
        <v>0</v>
      </c>
      <c r="AQ724" s="257" t="str">
        <f t="shared" si="204"/>
        <v/>
      </c>
      <c r="AR724" s="257">
        <f t="shared" si="205"/>
        <v>0</v>
      </c>
    </row>
    <row r="725" spans="1:44" x14ac:dyDescent="0.3">
      <c r="A725" s="287">
        <v>712</v>
      </c>
      <c r="B725" s="150"/>
      <c r="C725" s="152"/>
      <c r="D725" s="159"/>
      <c r="E725" s="337"/>
      <c r="F725" s="343" t="str">
        <f>IF(E725="","",LOOKUP(E725,'Work Programme'!$A$8:$A$207,'Work Programme'!$B$8:$B$207))</f>
        <v/>
      </c>
      <c r="G725" s="159"/>
      <c r="H725" s="150"/>
      <c r="I725" s="150"/>
      <c r="J725" s="150"/>
      <c r="K725" s="150"/>
      <c r="L725" s="150"/>
      <c r="M725" s="150"/>
      <c r="N725" s="430"/>
      <c r="O725" s="431"/>
      <c r="P725" s="431"/>
      <c r="Q725" s="160"/>
      <c r="R725" s="160"/>
      <c r="S725" s="160"/>
      <c r="T725" s="255" t="str">
        <f t="shared" si="190"/>
        <v/>
      </c>
      <c r="U725" s="152"/>
      <c r="V725" s="154"/>
      <c r="W725" s="254" t="str">
        <f>IF(V725="","",VLOOKUP(V725,'Overview - Financial Statement'!$A$46:$B$60,2,FALSE))</f>
        <v/>
      </c>
      <c r="X725" s="255" t="str">
        <f t="shared" si="191"/>
        <v/>
      </c>
      <c r="Y725" s="153"/>
      <c r="Z725" s="238">
        <f t="shared" si="192"/>
        <v>0</v>
      </c>
      <c r="AA725" s="193" t="s">
        <v>44</v>
      </c>
      <c r="AB725" s="173"/>
      <c r="AC725" s="193" t="str">
        <f t="shared" si="193"/>
        <v/>
      </c>
      <c r="AD725" s="187" t="str">
        <f t="shared" si="194"/>
        <v/>
      </c>
      <c r="AE725" s="187" t="str">
        <f>IF(S725&gt;0,(VLOOKUP(N725,ISO!$B$4:$D$43,3,FALSE)),"")</f>
        <v/>
      </c>
      <c r="AF725" s="187" t="str">
        <f t="shared" si="195"/>
        <v/>
      </c>
      <c r="AG725" s="187" t="str">
        <f>IF(R725&gt;0,(VLOOKUP(N725,ISO!$B$4:$D$43,2,FALSE)),"")</f>
        <v/>
      </c>
      <c r="AH725" s="193" t="str">
        <f t="shared" si="196"/>
        <v/>
      </c>
      <c r="AI725" s="397" t="str">
        <f t="shared" si="197"/>
        <v/>
      </c>
      <c r="AJ725" s="257" t="str">
        <f t="shared" si="198"/>
        <v/>
      </c>
      <c r="AK725" s="257" t="str">
        <f t="shared" si="199"/>
        <v/>
      </c>
      <c r="AL725" s="193" t="str">
        <f t="shared" si="200"/>
        <v>CHECK DATES</v>
      </c>
      <c r="AM725" s="257" t="str">
        <f t="shared" si="201"/>
        <v/>
      </c>
      <c r="AN725" s="288">
        <f t="shared" si="202"/>
        <v>0</v>
      </c>
      <c r="AO725" s="286">
        <v>0</v>
      </c>
      <c r="AP725" s="257">
        <f t="shared" si="203"/>
        <v>0</v>
      </c>
      <c r="AQ725" s="257" t="str">
        <f t="shared" si="204"/>
        <v/>
      </c>
      <c r="AR725" s="257">
        <f t="shared" si="205"/>
        <v>0</v>
      </c>
    </row>
    <row r="726" spans="1:44" x14ac:dyDescent="0.3">
      <c r="A726" s="287">
        <v>713</v>
      </c>
      <c r="B726" s="150"/>
      <c r="C726" s="152"/>
      <c r="D726" s="159"/>
      <c r="E726" s="337"/>
      <c r="F726" s="343" t="str">
        <f>IF(E726="","",LOOKUP(E726,'Work Programme'!$A$8:$A$207,'Work Programme'!$B$8:$B$207))</f>
        <v/>
      </c>
      <c r="G726" s="159"/>
      <c r="H726" s="150"/>
      <c r="I726" s="150"/>
      <c r="J726" s="150"/>
      <c r="K726" s="150"/>
      <c r="L726" s="150"/>
      <c r="M726" s="150"/>
      <c r="N726" s="430"/>
      <c r="O726" s="431"/>
      <c r="P726" s="431"/>
      <c r="Q726" s="160"/>
      <c r="R726" s="160"/>
      <c r="S726" s="160"/>
      <c r="T726" s="255" t="str">
        <f t="shared" si="190"/>
        <v/>
      </c>
      <c r="U726" s="152"/>
      <c r="V726" s="154"/>
      <c r="W726" s="254" t="str">
        <f>IF(V726="","",VLOOKUP(V726,'Overview - Financial Statement'!$A$46:$B$60,2,FALSE))</f>
        <v/>
      </c>
      <c r="X726" s="255" t="str">
        <f t="shared" si="191"/>
        <v/>
      </c>
      <c r="Y726" s="153"/>
      <c r="Z726" s="238">
        <f t="shared" si="192"/>
        <v>0</v>
      </c>
      <c r="AA726" s="193" t="s">
        <v>44</v>
      </c>
      <c r="AB726" s="173"/>
      <c r="AC726" s="193" t="str">
        <f t="shared" si="193"/>
        <v/>
      </c>
      <c r="AD726" s="187" t="str">
        <f t="shared" si="194"/>
        <v/>
      </c>
      <c r="AE726" s="187" t="str">
        <f>IF(S726&gt;0,(VLOOKUP(N726,ISO!$B$4:$D$43,3,FALSE)),"")</f>
        <v/>
      </c>
      <c r="AF726" s="187" t="str">
        <f t="shared" si="195"/>
        <v/>
      </c>
      <c r="AG726" s="187" t="str">
        <f>IF(R726&gt;0,(VLOOKUP(N726,ISO!$B$4:$D$43,2,FALSE)),"")</f>
        <v/>
      </c>
      <c r="AH726" s="193" t="str">
        <f t="shared" si="196"/>
        <v/>
      </c>
      <c r="AI726" s="397" t="str">
        <f t="shared" si="197"/>
        <v/>
      </c>
      <c r="AJ726" s="257" t="str">
        <f t="shared" si="198"/>
        <v/>
      </c>
      <c r="AK726" s="257" t="str">
        <f t="shared" si="199"/>
        <v/>
      </c>
      <c r="AL726" s="193" t="str">
        <f t="shared" si="200"/>
        <v>CHECK DATES</v>
      </c>
      <c r="AM726" s="257" t="str">
        <f t="shared" si="201"/>
        <v/>
      </c>
      <c r="AN726" s="288">
        <f t="shared" si="202"/>
        <v>0</v>
      </c>
      <c r="AO726" s="286">
        <v>0</v>
      </c>
      <c r="AP726" s="257">
        <f t="shared" si="203"/>
        <v>0</v>
      </c>
      <c r="AQ726" s="257" t="str">
        <f t="shared" si="204"/>
        <v/>
      </c>
      <c r="AR726" s="257">
        <f t="shared" si="205"/>
        <v>0</v>
      </c>
    </row>
    <row r="727" spans="1:44" x14ac:dyDescent="0.3">
      <c r="A727" s="287">
        <v>714</v>
      </c>
      <c r="B727" s="150"/>
      <c r="C727" s="152"/>
      <c r="D727" s="159"/>
      <c r="E727" s="337"/>
      <c r="F727" s="343" t="str">
        <f>IF(E727="","",LOOKUP(E727,'Work Programme'!$A$8:$A$207,'Work Programme'!$B$8:$B$207))</f>
        <v/>
      </c>
      <c r="G727" s="159"/>
      <c r="H727" s="150"/>
      <c r="I727" s="150"/>
      <c r="J727" s="150"/>
      <c r="K727" s="150"/>
      <c r="L727" s="150"/>
      <c r="M727" s="150"/>
      <c r="N727" s="430"/>
      <c r="O727" s="431"/>
      <c r="P727" s="431"/>
      <c r="Q727" s="160"/>
      <c r="R727" s="160"/>
      <c r="S727" s="160"/>
      <c r="T727" s="255" t="str">
        <f t="shared" si="190"/>
        <v/>
      </c>
      <c r="U727" s="152"/>
      <c r="V727" s="154"/>
      <c r="W727" s="254" t="str">
        <f>IF(V727="","",VLOOKUP(V727,'Overview - Financial Statement'!$A$46:$B$60,2,FALSE))</f>
        <v/>
      </c>
      <c r="X727" s="255" t="str">
        <f t="shared" si="191"/>
        <v/>
      </c>
      <c r="Y727" s="153"/>
      <c r="Z727" s="238">
        <f t="shared" si="192"/>
        <v>0</v>
      </c>
      <c r="AA727" s="193" t="s">
        <v>44</v>
      </c>
      <c r="AB727" s="173"/>
      <c r="AC727" s="193" t="str">
        <f t="shared" si="193"/>
        <v/>
      </c>
      <c r="AD727" s="187" t="str">
        <f t="shared" si="194"/>
        <v/>
      </c>
      <c r="AE727" s="187" t="str">
        <f>IF(S727&gt;0,(VLOOKUP(N727,ISO!$B$4:$D$43,3,FALSE)),"")</f>
        <v/>
      </c>
      <c r="AF727" s="187" t="str">
        <f t="shared" si="195"/>
        <v/>
      </c>
      <c r="AG727" s="187" t="str">
        <f>IF(R727&gt;0,(VLOOKUP(N727,ISO!$B$4:$D$43,2,FALSE)),"")</f>
        <v/>
      </c>
      <c r="AH727" s="193" t="str">
        <f t="shared" si="196"/>
        <v/>
      </c>
      <c r="AI727" s="397" t="str">
        <f t="shared" si="197"/>
        <v/>
      </c>
      <c r="AJ727" s="257" t="str">
        <f t="shared" si="198"/>
        <v/>
      </c>
      <c r="AK727" s="257" t="str">
        <f t="shared" si="199"/>
        <v/>
      </c>
      <c r="AL727" s="193" t="str">
        <f t="shared" si="200"/>
        <v>CHECK DATES</v>
      </c>
      <c r="AM727" s="257" t="str">
        <f t="shared" si="201"/>
        <v/>
      </c>
      <c r="AN727" s="288">
        <f t="shared" si="202"/>
        <v>0</v>
      </c>
      <c r="AO727" s="286">
        <v>0</v>
      </c>
      <c r="AP727" s="257">
        <f t="shared" si="203"/>
        <v>0</v>
      </c>
      <c r="AQ727" s="257" t="str">
        <f t="shared" si="204"/>
        <v/>
      </c>
      <c r="AR727" s="257">
        <f t="shared" si="205"/>
        <v>0</v>
      </c>
    </row>
    <row r="728" spans="1:44" x14ac:dyDescent="0.3">
      <c r="A728" s="287">
        <v>715</v>
      </c>
      <c r="B728" s="150"/>
      <c r="C728" s="152"/>
      <c r="D728" s="159"/>
      <c r="E728" s="337"/>
      <c r="F728" s="343" t="str">
        <f>IF(E728="","",LOOKUP(E728,'Work Programme'!$A$8:$A$207,'Work Programme'!$B$8:$B$207))</f>
        <v/>
      </c>
      <c r="G728" s="159"/>
      <c r="H728" s="150"/>
      <c r="I728" s="150"/>
      <c r="J728" s="150"/>
      <c r="K728" s="150"/>
      <c r="L728" s="150"/>
      <c r="M728" s="150"/>
      <c r="N728" s="430"/>
      <c r="O728" s="431"/>
      <c r="P728" s="431"/>
      <c r="Q728" s="160"/>
      <c r="R728" s="160"/>
      <c r="S728" s="160"/>
      <c r="T728" s="255" t="str">
        <f t="shared" si="190"/>
        <v/>
      </c>
      <c r="U728" s="152"/>
      <c r="V728" s="154"/>
      <c r="W728" s="254" t="str">
        <f>IF(V728="","",VLOOKUP(V728,'Overview - Financial Statement'!$A$46:$B$60,2,FALSE))</f>
        <v/>
      </c>
      <c r="X728" s="255" t="str">
        <f t="shared" si="191"/>
        <v/>
      </c>
      <c r="Y728" s="153"/>
      <c r="Z728" s="238">
        <f t="shared" si="192"/>
        <v>0</v>
      </c>
      <c r="AA728" s="193" t="s">
        <v>44</v>
      </c>
      <c r="AB728" s="173"/>
      <c r="AC728" s="193" t="str">
        <f t="shared" si="193"/>
        <v/>
      </c>
      <c r="AD728" s="187" t="str">
        <f t="shared" si="194"/>
        <v/>
      </c>
      <c r="AE728" s="187" t="str">
        <f>IF(S728&gt;0,(VLOOKUP(N728,ISO!$B$4:$D$43,3,FALSE)),"")</f>
        <v/>
      </c>
      <c r="AF728" s="187" t="str">
        <f t="shared" si="195"/>
        <v/>
      </c>
      <c r="AG728" s="187" t="str">
        <f>IF(R728&gt;0,(VLOOKUP(N728,ISO!$B$4:$D$43,2,FALSE)),"")</f>
        <v/>
      </c>
      <c r="AH728" s="193" t="str">
        <f t="shared" si="196"/>
        <v/>
      </c>
      <c r="AI728" s="397" t="str">
        <f t="shared" si="197"/>
        <v/>
      </c>
      <c r="AJ728" s="257" t="str">
        <f t="shared" si="198"/>
        <v/>
      </c>
      <c r="AK728" s="257" t="str">
        <f t="shared" si="199"/>
        <v/>
      </c>
      <c r="AL728" s="193" t="str">
        <f t="shared" si="200"/>
        <v>CHECK DATES</v>
      </c>
      <c r="AM728" s="257" t="str">
        <f t="shared" si="201"/>
        <v/>
      </c>
      <c r="AN728" s="288">
        <f t="shared" si="202"/>
        <v>0</v>
      </c>
      <c r="AO728" s="286">
        <v>0</v>
      </c>
      <c r="AP728" s="257">
        <f t="shared" si="203"/>
        <v>0</v>
      </c>
      <c r="AQ728" s="257" t="str">
        <f t="shared" si="204"/>
        <v/>
      </c>
      <c r="AR728" s="257">
        <f t="shared" si="205"/>
        <v>0</v>
      </c>
    </row>
    <row r="729" spans="1:44" x14ac:dyDescent="0.3">
      <c r="A729" s="287">
        <v>716</v>
      </c>
      <c r="B729" s="150"/>
      <c r="C729" s="152"/>
      <c r="D729" s="159"/>
      <c r="E729" s="337"/>
      <c r="F729" s="343" t="str">
        <f>IF(E729="","",LOOKUP(E729,'Work Programme'!$A$8:$A$207,'Work Programme'!$B$8:$B$207))</f>
        <v/>
      </c>
      <c r="G729" s="159"/>
      <c r="H729" s="150"/>
      <c r="I729" s="150"/>
      <c r="J729" s="150"/>
      <c r="K729" s="150"/>
      <c r="L729" s="150"/>
      <c r="M729" s="150"/>
      <c r="N729" s="430"/>
      <c r="O729" s="431"/>
      <c r="P729" s="431"/>
      <c r="Q729" s="160"/>
      <c r="R729" s="160"/>
      <c r="S729" s="160"/>
      <c r="T729" s="255" t="str">
        <f t="shared" si="190"/>
        <v/>
      </c>
      <c r="U729" s="152"/>
      <c r="V729" s="154"/>
      <c r="W729" s="254" t="str">
        <f>IF(V729="","",VLOOKUP(V729,'Overview - Financial Statement'!$A$46:$B$60,2,FALSE))</f>
        <v/>
      </c>
      <c r="X729" s="255" t="str">
        <f t="shared" si="191"/>
        <v/>
      </c>
      <c r="Y729" s="153"/>
      <c r="Z729" s="238">
        <f t="shared" si="192"/>
        <v>0</v>
      </c>
      <c r="AA729" s="193" t="s">
        <v>44</v>
      </c>
      <c r="AB729" s="173"/>
      <c r="AC729" s="193" t="str">
        <f t="shared" si="193"/>
        <v/>
      </c>
      <c r="AD729" s="187" t="str">
        <f t="shared" si="194"/>
        <v/>
      </c>
      <c r="AE729" s="187" t="str">
        <f>IF(S729&gt;0,(VLOOKUP(N729,ISO!$B$4:$D$43,3,FALSE)),"")</f>
        <v/>
      </c>
      <c r="AF729" s="187" t="str">
        <f t="shared" si="195"/>
        <v/>
      </c>
      <c r="AG729" s="187" t="str">
        <f>IF(R729&gt;0,(VLOOKUP(N729,ISO!$B$4:$D$43,2,FALSE)),"")</f>
        <v/>
      </c>
      <c r="AH729" s="193" t="str">
        <f t="shared" si="196"/>
        <v/>
      </c>
      <c r="AI729" s="397" t="str">
        <f t="shared" si="197"/>
        <v/>
      </c>
      <c r="AJ729" s="257" t="str">
        <f t="shared" si="198"/>
        <v/>
      </c>
      <c r="AK729" s="257" t="str">
        <f t="shared" si="199"/>
        <v/>
      </c>
      <c r="AL729" s="193" t="str">
        <f t="shared" si="200"/>
        <v>CHECK DATES</v>
      </c>
      <c r="AM729" s="257" t="str">
        <f t="shared" si="201"/>
        <v/>
      </c>
      <c r="AN729" s="288">
        <f t="shared" si="202"/>
        <v>0</v>
      </c>
      <c r="AO729" s="286">
        <v>0</v>
      </c>
      <c r="AP729" s="257">
        <f t="shared" si="203"/>
        <v>0</v>
      </c>
      <c r="AQ729" s="257" t="str">
        <f t="shared" si="204"/>
        <v/>
      </c>
      <c r="AR729" s="257">
        <f t="shared" si="205"/>
        <v>0</v>
      </c>
    </row>
    <row r="730" spans="1:44" x14ac:dyDescent="0.3">
      <c r="A730" s="287">
        <v>717</v>
      </c>
      <c r="B730" s="150"/>
      <c r="C730" s="152"/>
      <c r="D730" s="159"/>
      <c r="E730" s="337"/>
      <c r="F730" s="343" t="str">
        <f>IF(E730="","",LOOKUP(E730,'Work Programme'!$A$8:$A$207,'Work Programme'!$B$8:$B$207))</f>
        <v/>
      </c>
      <c r="G730" s="159"/>
      <c r="H730" s="150"/>
      <c r="I730" s="150"/>
      <c r="J730" s="150"/>
      <c r="K730" s="150"/>
      <c r="L730" s="150"/>
      <c r="M730" s="150"/>
      <c r="N730" s="430"/>
      <c r="O730" s="431"/>
      <c r="P730" s="431"/>
      <c r="Q730" s="160"/>
      <c r="R730" s="160"/>
      <c r="S730" s="160"/>
      <c r="T730" s="255" t="str">
        <f t="shared" si="190"/>
        <v/>
      </c>
      <c r="U730" s="152"/>
      <c r="V730" s="154"/>
      <c r="W730" s="254" t="str">
        <f>IF(V730="","",VLOOKUP(V730,'Overview - Financial Statement'!$A$46:$B$60,2,FALSE))</f>
        <v/>
      </c>
      <c r="X730" s="255" t="str">
        <f t="shared" si="191"/>
        <v/>
      </c>
      <c r="Y730" s="153"/>
      <c r="Z730" s="238">
        <f t="shared" si="192"/>
        <v>0</v>
      </c>
      <c r="AA730" s="193" t="s">
        <v>44</v>
      </c>
      <c r="AB730" s="173"/>
      <c r="AC730" s="193" t="str">
        <f t="shared" si="193"/>
        <v/>
      </c>
      <c r="AD730" s="187" t="str">
        <f t="shared" si="194"/>
        <v/>
      </c>
      <c r="AE730" s="187" t="str">
        <f>IF(S730&gt;0,(VLOOKUP(N730,ISO!$B$4:$D$43,3,FALSE)),"")</f>
        <v/>
      </c>
      <c r="AF730" s="187" t="str">
        <f t="shared" si="195"/>
        <v/>
      </c>
      <c r="AG730" s="187" t="str">
        <f>IF(R730&gt;0,(VLOOKUP(N730,ISO!$B$4:$D$43,2,FALSE)),"")</f>
        <v/>
      </c>
      <c r="AH730" s="193" t="str">
        <f t="shared" si="196"/>
        <v/>
      </c>
      <c r="AI730" s="397" t="str">
        <f t="shared" si="197"/>
        <v/>
      </c>
      <c r="AJ730" s="257" t="str">
        <f t="shared" si="198"/>
        <v/>
      </c>
      <c r="AK730" s="257" t="str">
        <f t="shared" si="199"/>
        <v/>
      </c>
      <c r="AL730" s="193" t="str">
        <f t="shared" si="200"/>
        <v>CHECK DATES</v>
      </c>
      <c r="AM730" s="257" t="str">
        <f t="shared" si="201"/>
        <v/>
      </c>
      <c r="AN730" s="288">
        <f t="shared" si="202"/>
        <v>0</v>
      </c>
      <c r="AO730" s="286">
        <v>0</v>
      </c>
      <c r="AP730" s="257">
        <f t="shared" si="203"/>
        <v>0</v>
      </c>
      <c r="AQ730" s="257" t="str">
        <f t="shared" si="204"/>
        <v/>
      </c>
      <c r="AR730" s="257">
        <f t="shared" si="205"/>
        <v>0</v>
      </c>
    </row>
    <row r="731" spans="1:44" x14ac:dyDescent="0.3">
      <c r="A731" s="287">
        <v>718</v>
      </c>
      <c r="B731" s="150"/>
      <c r="C731" s="152"/>
      <c r="D731" s="159"/>
      <c r="E731" s="337"/>
      <c r="F731" s="343" t="str">
        <f>IF(E731="","",LOOKUP(E731,'Work Programme'!$A$8:$A$207,'Work Programme'!$B$8:$B$207))</f>
        <v/>
      </c>
      <c r="G731" s="159"/>
      <c r="H731" s="150"/>
      <c r="I731" s="150"/>
      <c r="J731" s="150"/>
      <c r="K731" s="150"/>
      <c r="L731" s="150"/>
      <c r="M731" s="150"/>
      <c r="N731" s="430"/>
      <c r="O731" s="431"/>
      <c r="P731" s="431"/>
      <c r="Q731" s="160"/>
      <c r="R731" s="160"/>
      <c r="S731" s="160"/>
      <c r="T731" s="255" t="str">
        <f t="shared" si="190"/>
        <v/>
      </c>
      <c r="U731" s="152"/>
      <c r="V731" s="154"/>
      <c r="W731" s="254" t="str">
        <f>IF(V731="","",VLOOKUP(V731,'Overview - Financial Statement'!$A$46:$B$60,2,FALSE))</f>
        <v/>
      </c>
      <c r="X731" s="255" t="str">
        <f t="shared" si="191"/>
        <v/>
      </c>
      <c r="Y731" s="153"/>
      <c r="Z731" s="238">
        <f t="shared" si="192"/>
        <v>0</v>
      </c>
      <c r="AA731" s="193" t="s">
        <v>44</v>
      </c>
      <c r="AB731" s="173"/>
      <c r="AC731" s="193" t="str">
        <f t="shared" si="193"/>
        <v/>
      </c>
      <c r="AD731" s="187" t="str">
        <f t="shared" si="194"/>
        <v/>
      </c>
      <c r="AE731" s="187" t="str">
        <f>IF(S731&gt;0,(VLOOKUP(N731,ISO!$B$4:$D$43,3,FALSE)),"")</f>
        <v/>
      </c>
      <c r="AF731" s="187" t="str">
        <f t="shared" si="195"/>
        <v/>
      </c>
      <c r="AG731" s="187" t="str">
        <f>IF(R731&gt;0,(VLOOKUP(N731,ISO!$B$4:$D$43,2,FALSE)),"")</f>
        <v/>
      </c>
      <c r="AH731" s="193" t="str">
        <f t="shared" si="196"/>
        <v/>
      </c>
      <c r="AI731" s="397" t="str">
        <f t="shared" si="197"/>
        <v/>
      </c>
      <c r="AJ731" s="257" t="str">
        <f t="shared" si="198"/>
        <v/>
      </c>
      <c r="AK731" s="257" t="str">
        <f t="shared" si="199"/>
        <v/>
      </c>
      <c r="AL731" s="193" t="str">
        <f t="shared" si="200"/>
        <v>CHECK DATES</v>
      </c>
      <c r="AM731" s="257" t="str">
        <f t="shared" si="201"/>
        <v/>
      </c>
      <c r="AN731" s="288">
        <f t="shared" si="202"/>
        <v>0</v>
      </c>
      <c r="AO731" s="286">
        <v>0</v>
      </c>
      <c r="AP731" s="257">
        <f t="shared" si="203"/>
        <v>0</v>
      </c>
      <c r="AQ731" s="257" t="str">
        <f t="shared" si="204"/>
        <v/>
      </c>
      <c r="AR731" s="257">
        <f t="shared" si="205"/>
        <v>0</v>
      </c>
    </row>
    <row r="732" spans="1:44" x14ac:dyDescent="0.3">
      <c r="A732" s="287">
        <v>719</v>
      </c>
      <c r="B732" s="150"/>
      <c r="C732" s="152"/>
      <c r="D732" s="159"/>
      <c r="E732" s="337"/>
      <c r="F732" s="343" t="str">
        <f>IF(E732="","",LOOKUP(E732,'Work Programme'!$A$8:$A$207,'Work Programme'!$B$8:$B$207))</f>
        <v/>
      </c>
      <c r="G732" s="159"/>
      <c r="H732" s="150"/>
      <c r="I732" s="150"/>
      <c r="J732" s="150"/>
      <c r="K732" s="150"/>
      <c r="L732" s="150"/>
      <c r="M732" s="150"/>
      <c r="N732" s="430"/>
      <c r="O732" s="431"/>
      <c r="P732" s="431"/>
      <c r="Q732" s="160"/>
      <c r="R732" s="160"/>
      <c r="S732" s="160"/>
      <c r="T732" s="255" t="str">
        <f t="shared" si="190"/>
        <v/>
      </c>
      <c r="U732" s="152"/>
      <c r="V732" s="154"/>
      <c r="W732" s="254" t="str">
        <f>IF(V732="","",VLOOKUP(V732,'Overview - Financial Statement'!$A$46:$B$60,2,FALSE))</f>
        <v/>
      </c>
      <c r="X732" s="255" t="str">
        <f t="shared" si="191"/>
        <v/>
      </c>
      <c r="Y732" s="153"/>
      <c r="Z732" s="238">
        <f t="shared" si="192"/>
        <v>0</v>
      </c>
      <c r="AA732" s="193" t="s">
        <v>44</v>
      </c>
      <c r="AB732" s="173"/>
      <c r="AC732" s="193" t="str">
        <f t="shared" si="193"/>
        <v/>
      </c>
      <c r="AD732" s="187" t="str">
        <f t="shared" si="194"/>
        <v/>
      </c>
      <c r="AE732" s="187" t="str">
        <f>IF(S732&gt;0,(VLOOKUP(N732,ISO!$B$4:$D$43,3,FALSE)),"")</f>
        <v/>
      </c>
      <c r="AF732" s="187" t="str">
        <f t="shared" si="195"/>
        <v/>
      </c>
      <c r="AG732" s="187" t="str">
        <f>IF(R732&gt;0,(VLOOKUP(N732,ISO!$B$4:$D$43,2,FALSE)),"")</f>
        <v/>
      </c>
      <c r="AH732" s="193" t="str">
        <f t="shared" si="196"/>
        <v/>
      </c>
      <c r="AI732" s="397" t="str">
        <f t="shared" si="197"/>
        <v/>
      </c>
      <c r="AJ732" s="257" t="str">
        <f t="shared" si="198"/>
        <v/>
      </c>
      <c r="AK732" s="257" t="str">
        <f t="shared" si="199"/>
        <v/>
      </c>
      <c r="AL732" s="193" t="str">
        <f t="shared" si="200"/>
        <v>CHECK DATES</v>
      </c>
      <c r="AM732" s="257" t="str">
        <f t="shared" si="201"/>
        <v/>
      </c>
      <c r="AN732" s="288">
        <f t="shared" si="202"/>
        <v>0</v>
      </c>
      <c r="AO732" s="286">
        <v>0</v>
      </c>
      <c r="AP732" s="257">
        <f t="shared" si="203"/>
        <v>0</v>
      </c>
      <c r="AQ732" s="257" t="str">
        <f t="shared" si="204"/>
        <v/>
      </c>
      <c r="AR732" s="257">
        <f t="shared" si="205"/>
        <v>0</v>
      </c>
    </row>
    <row r="733" spans="1:44" x14ac:dyDescent="0.3">
      <c r="A733" s="287">
        <v>720</v>
      </c>
      <c r="B733" s="150"/>
      <c r="C733" s="152"/>
      <c r="D733" s="159"/>
      <c r="E733" s="337"/>
      <c r="F733" s="343" t="str">
        <f>IF(E733="","",LOOKUP(E733,'Work Programme'!$A$8:$A$207,'Work Programme'!$B$8:$B$207))</f>
        <v/>
      </c>
      <c r="G733" s="159"/>
      <c r="H733" s="150"/>
      <c r="I733" s="150"/>
      <c r="J733" s="150"/>
      <c r="K733" s="150"/>
      <c r="L733" s="150"/>
      <c r="M733" s="150"/>
      <c r="N733" s="430"/>
      <c r="O733" s="431"/>
      <c r="P733" s="431"/>
      <c r="Q733" s="160"/>
      <c r="R733" s="160"/>
      <c r="S733" s="160"/>
      <c r="T733" s="255" t="str">
        <f t="shared" si="190"/>
        <v/>
      </c>
      <c r="U733" s="152"/>
      <c r="V733" s="154"/>
      <c r="W733" s="254" t="str">
        <f>IF(V733="","",VLOOKUP(V733,'Overview - Financial Statement'!$A$46:$B$60,2,FALSE))</f>
        <v/>
      </c>
      <c r="X733" s="255" t="str">
        <f t="shared" si="191"/>
        <v/>
      </c>
      <c r="Y733" s="153"/>
      <c r="Z733" s="238">
        <f t="shared" si="192"/>
        <v>0</v>
      </c>
      <c r="AA733" s="193" t="s">
        <v>44</v>
      </c>
      <c r="AB733" s="173"/>
      <c r="AC733" s="193" t="str">
        <f t="shared" si="193"/>
        <v/>
      </c>
      <c r="AD733" s="187" t="str">
        <f t="shared" si="194"/>
        <v/>
      </c>
      <c r="AE733" s="187" t="str">
        <f>IF(S733&gt;0,(VLOOKUP(N733,ISO!$B$4:$D$43,3,FALSE)),"")</f>
        <v/>
      </c>
      <c r="AF733" s="187" t="str">
        <f t="shared" si="195"/>
        <v/>
      </c>
      <c r="AG733" s="187" t="str">
        <f>IF(R733&gt;0,(VLOOKUP(N733,ISO!$B$4:$D$43,2,FALSE)),"")</f>
        <v/>
      </c>
      <c r="AH733" s="193" t="str">
        <f t="shared" si="196"/>
        <v/>
      </c>
      <c r="AI733" s="397" t="str">
        <f t="shared" si="197"/>
        <v/>
      </c>
      <c r="AJ733" s="257" t="str">
        <f t="shared" si="198"/>
        <v/>
      </c>
      <c r="AK733" s="257" t="str">
        <f t="shared" si="199"/>
        <v/>
      </c>
      <c r="AL733" s="193" t="str">
        <f t="shared" si="200"/>
        <v>CHECK DATES</v>
      </c>
      <c r="AM733" s="257" t="str">
        <f t="shared" si="201"/>
        <v/>
      </c>
      <c r="AN733" s="288">
        <f t="shared" si="202"/>
        <v>0</v>
      </c>
      <c r="AO733" s="286">
        <v>0</v>
      </c>
      <c r="AP733" s="257">
        <f t="shared" si="203"/>
        <v>0</v>
      </c>
      <c r="AQ733" s="257" t="str">
        <f t="shared" si="204"/>
        <v/>
      </c>
      <c r="AR733" s="257">
        <f t="shared" si="205"/>
        <v>0</v>
      </c>
    </row>
    <row r="734" spans="1:44" x14ac:dyDescent="0.3">
      <c r="A734" s="287">
        <v>721</v>
      </c>
      <c r="B734" s="150"/>
      <c r="C734" s="152"/>
      <c r="D734" s="159"/>
      <c r="E734" s="337"/>
      <c r="F734" s="343" t="str">
        <f>IF(E734="","",LOOKUP(E734,'Work Programme'!$A$8:$A$207,'Work Programme'!$B$8:$B$207))</f>
        <v/>
      </c>
      <c r="G734" s="159"/>
      <c r="H734" s="150"/>
      <c r="I734" s="150"/>
      <c r="J734" s="150"/>
      <c r="K734" s="150"/>
      <c r="L734" s="150"/>
      <c r="M734" s="150"/>
      <c r="N734" s="430"/>
      <c r="O734" s="431"/>
      <c r="P734" s="431"/>
      <c r="Q734" s="160"/>
      <c r="R734" s="160"/>
      <c r="S734" s="160"/>
      <c r="T734" s="255" t="str">
        <f t="shared" si="190"/>
        <v/>
      </c>
      <c r="U734" s="152"/>
      <c r="V734" s="154"/>
      <c r="W734" s="254" t="str">
        <f>IF(V734="","",VLOOKUP(V734,'Overview - Financial Statement'!$A$46:$B$60,2,FALSE))</f>
        <v/>
      </c>
      <c r="X734" s="255" t="str">
        <f t="shared" si="191"/>
        <v/>
      </c>
      <c r="Y734" s="153"/>
      <c r="Z734" s="238">
        <f t="shared" si="192"/>
        <v>0</v>
      </c>
      <c r="AA734" s="193" t="s">
        <v>44</v>
      </c>
      <c r="AB734" s="173"/>
      <c r="AC734" s="193" t="str">
        <f t="shared" si="193"/>
        <v/>
      </c>
      <c r="AD734" s="187" t="str">
        <f t="shared" si="194"/>
        <v/>
      </c>
      <c r="AE734" s="187" t="str">
        <f>IF(S734&gt;0,(VLOOKUP(N734,ISO!$B$4:$D$43,3,FALSE)),"")</f>
        <v/>
      </c>
      <c r="AF734" s="187" t="str">
        <f t="shared" si="195"/>
        <v/>
      </c>
      <c r="AG734" s="187" t="str">
        <f>IF(R734&gt;0,(VLOOKUP(N734,ISO!$B$4:$D$43,2,FALSE)),"")</f>
        <v/>
      </c>
      <c r="AH734" s="193" t="str">
        <f t="shared" si="196"/>
        <v/>
      </c>
      <c r="AI734" s="397" t="str">
        <f t="shared" si="197"/>
        <v/>
      </c>
      <c r="AJ734" s="257" t="str">
        <f t="shared" si="198"/>
        <v/>
      </c>
      <c r="AK734" s="257" t="str">
        <f t="shared" si="199"/>
        <v/>
      </c>
      <c r="AL734" s="193" t="str">
        <f t="shared" si="200"/>
        <v>CHECK DATES</v>
      </c>
      <c r="AM734" s="257" t="str">
        <f t="shared" si="201"/>
        <v/>
      </c>
      <c r="AN734" s="288">
        <f t="shared" si="202"/>
        <v>0</v>
      </c>
      <c r="AO734" s="286">
        <v>0</v>
      </c>
      <c r="AP734" s="257">
        <f t="shared" si="203"/>
        <v>0</v>
      </c>
      <c r="AQ734" s="257" t="str">
        <f t="shared" si="204"/>
        <v/>
      </c>
      <c r="AR734" s="257">
        <f t="shared" si="205"/>
        <v>0</v>
      </c>
    </row>
    <row r="735" spans="1:44" x14ac:dyDescent="0.3">
      <c r="A735" s="287">
        <v>722</v>
      </c>
      <c r="B735" s="150"/>
      <c r="C735" s="152"/>
      <c r="D735" s="159"/>
      <c r="E735" s="337"/>
      <c r="F735" s="343" t="str">
        <f>IF(E735="","",LOOKUP(E735,'Work Programme'!$A$8:$A$207,'Work Programme'!$B$8:$B$207))</f>
        <v/>
      </c>
      <c r="G735" s="159"/>
      <c r="H735" s="150"/>
      <c r="I735" s="150"/>
      <c r="J735" s="150"/>
      <c r="K735" s="150"/>
      <c r="L735" s="150"/>
      <c r="M735" s="150"/>
      <c r="N735" s="430"/>
      <c r="O735" s="431"/>
      <c r="P735" s="431"/>
      <c r="Q735" s="160"/>
      <c r="R735" s="160"/>
      <c r="S735" s="160"/>
      <c r="T735" s="255" t="str">
        <f t="shared" si="190"/>
        <v/>
      </c>
      <c r="U735" s="152"/>
      <c r="V735" s="154"/>
      <c r="W735" s="254" t="str">
        <f>IF(V735="","",VLOOKUP(V735,'Overview - Financial Statement'!$A$46:$B$60,2,FALSE))</f>
        <v/>
      </c>
      <c r="X735" s="255" t="str">
        <f t="shared" si="191"/>
        <v/>
      </c>
      <c r="Y735" s="153"/>
      <c r="Z735" s="238">
        <f t="shared" si="192"/>
        <v>0</v>
      </c>
      <c r="AA735" s="193" t="s">
        <v>44</v>
      </c>
      <c r="AB735" s="173"/>
      <c r="AC735" s="193" t="str">
        <f t="shared" si="193"/>
        <v/>
      </c>
      <c r="AD735" s="187" t="str">
        <f t="shared" si="194"/>
        <v/>
      </c>
      <c r="AE735" s="187" t="str">
        <f>IF(S735&gt;0,(VLOOKUP(N735,ISO!$B$4:$D$43,3,FALSE)),"")</f>
        <v/>
      </c>
      <c r="AF735" s="187" t="str">
        <f t="shared" si="195"/>
        <v/>
      </c>
      <c r="AG735" s="187" t="str">
        <f>IF(R735&gt;0,(VLOOKUP(N735,ISO!$B$4:$D$43,2,FALSE)),"")</f>
        <v/>
      </c>
      <c r="AH735" s="193" t="str">
        <f t="shared" si="196"/>
        <v/>
      </c>
      <c r="AI735" s="397" t="str">
        <f t="shared" si="197"/>
        <v/>
      </c>
      <c r="AJ735" s="257" t="str">
        <f t="shared" si="198"/>
        <v/>
      </c>
      <c r="AK735" s="257" t="str">
        <f t="shared" si="199"/>
        <v/>
      </c>
      <c r="AL735" s="193" t="str">
        <f t="shared" si="200"/>
        <v>CHECK DATES</v>
      </c>
      <c r="AM735" s="257" t="str">
        <f t="shared" si="201"/>
        <v/>
      </c>
      <c r="AN735" s="288">
        <f t="shared" si="202"/>
        <v>0</v>
      </c>
      <c r="AO735" s="286">
        <v>0</v>
      </c>
      <c r="AP735" s="257">
        <f t="shared" si="203"/>
        <v>0</v>
      </c>
      <c r="AQ735" s="257" t="str">
        <f t="shared" si="204"/>
        <v/>
      </c>
      <c r="AR735" s="257">
        <f t="shared" si="205"/>
        <v>0</v>
      </c>
    </row>
    <row r="736" spans="1:44" x14ac:dyDescent="0.3">
      <c r="A736" s="287">
        <v>723</v>
      </c>
      <c r="B736" s="150"/>
      <c r="C736" s="152"/>
      <c r="D736" s="159"/>
      <c r="E736" s="337"/>
      <c r="F736" s="343" t="str">
        <f>IF(E736="","",LOOKUP(E736,'Work Programme'!$A$8:$A$207,'Work Programme'!$B$8:$B$207))</f>
        <v/>
      </c>
      <c r="G736" s="159"/>
      <c r="H736" s="150"/>
      <c r="I736" s="150"/>
      <c r="J736" s="150"/>
      <c r="K736" s="150"/>
      <c r="L736" s="150"/>
      <c r="M736" s="150"/>
      <c r="N736" s="430"/>
      <c r="O736" s="431"/>
      <c r="P736" s="431"/>
      <c r="Q736" s="160"/>
      <c r="R736" s="160"/>
      <c r="S736" s="160"/>
      <c r="T736" s="255" t="str">
        <f t="shared" si="190"/>
        <v/>
      </c>
      <c r="U736" s="152"/>
      <c r="V736" s="154"/>
      <c r="W736" s="254" t="str">
        <f>IF(V736="","",VLOOKUP(V736,'Overview - Financial Statement'!$A$46:$B$60,2,FALSE))</f>
        <v/>
      </c>
      <c r="X736" s="255" t="str">
        <f t="shared" si="191"/>
        <v/>
      </c>
      <c r="Y736" s="153"/>
      <c r="Z736" s="238">
        <f t="shared" si="192"/>
        <v>0</v>
      </c>
      <c r="AA736" s="193" t="s">
        <v>44</v>
      </c>
      <c r="AB736" s="173"/>
      <c r="AC736" s="193" t="str">
        <f t="shared" si="193"/>
        <v/>
      </c>
      <c r="AD736" s="187" t="str">
        <f t="shared" si="194"/>
        <v/>
      </c>
      <c r="AE736" s="187" t="str">
        <f>IF(S736&gt;0,(VLOOKUP(N736,ISO!$B$4:$D$43,3,FALSE)),"")</f>
        <v/>
      </c>
      <c r="AF736" s="187" t="str">
        <f t="shared" si="195"/>
        <v/>
      </c>
      <c r="AG736" s="187" t="str">
        <f>IF(R736&gt;0,(VLOOKUP(N736,ISO!$B$4:$D$43,2,FALSE)),"")</f>
        <v/>
      </c>
      <c r="AH736" s="193" t="str">
        <f t="shared" si="196"/>
        <v/>
      </c>
      <c r="AI736" s="397" t="str">
        <f t="shared" si="197"/>
        <v/>
      </c>
      <c r="AJ736" s="257" t="str">
        <f t="shared" si="198"/>
        <v/>
      </c>
      <c r="AK736" s="257" t="str">
        <f t="shared" si="199"/>
        <v/>
      </c>
      <c r="AL736" s="193" t="str">
        <f t="shared" si="200"/>
        <v>CHECK DATES</v>
      </c>
      <c r="AM736" s="257" t="str">
        <f t="shared" si="201"/>
        <v/>
      </c>
      <c r="AN736" s="288">
        <f t="shared" si="202"/>
        <v>0</v>
      </c>
      <c r="AO736" s="286">
        <v>0</v>
      </c>
      <c r="AP736" s="257">
        <f t="shared" si="203"/>
        <v>0</v>
      </c>
      <c r="AQ736" s="257" t="str">
        <f t="shared" si="204"/>
        <v/>
      </c>
      <c r="AR736" s="257">
        <f t="shared" si="205"/>
        <v>0</v>
      </c>
    </row>
    <row r="737" spans="1:44" x14ac:dyDescent="0.3">
      <c r="A737" s="287">
        <v>724</v>
      </c>
      <c r="B737" s="150"/>
      <c r="C737" s="152"/>
      <c r="D737" s="159"/>
      <c r="E737" s="337"/>
      <c r="F737" s="343" t="str">
        <f>IF(E737="","",LOOKUP(E737,'Work Programme'!$A$8:$A$207,'Work Programme'!$B$8:$B$207))</f>
        <v/>
      </c>
      <c r="G737" s="159"/>
      <c r="H737" s="150"/>
      <c r="I737" s="150"/>
      <c r="J737" s="150"/>
      <c r="K737" s="150"/>
      <c r="L737" s="150"/>
      <c r="M737" s="150"/>
      <c r="N737" s="430"/>
      <c r="O737" s="431"/>
      <c r="P737" s="431"/>
      <c r="Q737" s="160"/>
      <c r="R737" s="160"/>
      <c r="S737" s="160"/>
      <c r="T737" s="255" t="str">
        <f t="shared" si="190"/>
        <v/>
      </c>
      <c r="U737" s="152"/>
      <c r="V737" s="154"/>
      <c r="W737" s="254" t="str">
        <f>IF(V737="","",VLOOKUP(V737,'Overview - Financial Statement'!$A$46:$B$60,2,FALSE))</f>
        <v/>
      </c>
      <c r="X737" s="255" t="str">
        <f t="shared" si="191"/>
        <v/>
      </c>
      <c r="Y737" s="153"/>
      <c r="Z737" s="238">
        <f t="shared" si="192"/>
        <v>0</v>
      </c>
      <c r="AA737" s="193" t="s">
        <v>44</v>
      </c>
      <c r="AB737" s="173"/>
      <c r="AC737" s="193" t="str">
        <f t="shared" si="193"/>
        <v/>
      </c>
      <c r="AD737" s="187" t="str">
        <f t="shared" si="194"/>
        <v/>
      </c>
      <c r="AE737" s="187" t="str">
        <f>IF(S737&gt;0,(VLOOKUP(N737,ISO!$B$4:$D$43,3,FALSE)),"")</f>
        <v/>
      </c>
      <c r="AF737" s="187" t="str">
        <f t="shared" si="195"/>
        <v/>
      </c>
      <c r="AG737" s="187" t="str">
        <f>IF(R737&gt;0,(VLOOKUP(N737,ISO!$B$4:$D$43,2,FALSE)),"")</f>
        <v/>
      </c>
      <c r="AH737" s="193" t="str">
        <f t="shared" si="196"/>
        <v/>
      </c>
      <c r="AI737" s="397" t="str">
        <f t="shared" si="197"/>
        <v/>
      </c>
      <c r="AJ737" s="257" t="str">
        <f t="shared" si="198"/>
        <v/>
      </c>
      <c r="AK737" s="257" t="str">
        <f t="shared" si="199"/>
        <v/>
      </c>
      <c r="AL737" s="193" t="str">
        <f t="shared" si="200"/>
        <v>CHECK DATES</v>
      </c>
      <c r="AM737" s="257" t="str">
        <f t="shared" si="201"/>
        <v/>
      </c>
      <c r="AN737" s="288">
        <f t="shared" si="202"/>
        <v>0</v>
      </c>
      <c r="AO737" s="286">
        <v>0</v>
      </c>
      <c r="AP737" s="257">
        <f t="shared" si="203"/>
        <v>0</v>
      </c>
      <c r="AQ737" s="257" t="str">
        <f t="shared" si="204"/>
        <v/>
      </c>
      <c r="AR737" s="257">
        <f t="shared" si="205"/>
        <v>0</v>
      </c>
    </row>
    <row r="738" spans="1:44" x14ac:dyDescent="0.3">
      <c r="A738" s="287">
        <v>725</v>
      </c>
      <c r="B738" s="150"/>
      <c r="C738" s="152"/>
      <c r="D738" s="159"/>
      <c r="E738" s="337"/>
      <c r="F738" s="343" t="str">
        <f>IF(E738="","",LOOKUP(E738,'Work Programme'!$A$8:$A$207,'Work Programme'!$B$8:$B$207))</f>
        <v/>
      </c>
      <c r="G738" s="159"/>
      <c r="H738" s="150"/>
      <c r="I738" s="150"/>
      <c r="J738" s="150"/>
      <c r="K738" s="150"/>
      <c r="L738" s="150"/>
      <c r="M738" s="150"/>
      <c r="N738" s="430"/>
      <c r="O738" s="431"/>
      <c r="P738" s="431"/>
      <c r="Q738" s="160"/>
      <c r="R738" s="160"/>
      <c r="S738" s="160"/>
      <c r="T738" s="255" t="str">
        <f t="shared" si="190"/>
        <v/>
      </c>
      <c r="U738" s="152"/>
      <c r="V738" s="154"/>
      <c r="W738" s="254" t="str">
        <f>IF(V738="","",VLOOKUP(V738,'Overview - Financial Statement'!$A$46:$B$60,2,FALSE))</f>
        <v/>
      </c>
      <c r="X738" s="255" t="str">
        <f t="shared" si="191"/>
        <v/>
      </c>
      <c r="Y738" s="153"/>
      <c r="Z738" s="238">
        <f t="shared" si="192"/>
        <v>0</v>
      </c>
      <c r="AA738" s="193" t="s">
        <v>44</v>
      </c>
      <c r="AB738" s="173"/>
      <c r="AC738" s="193" t="str">
        <f t="shared" si="193"/>
        <v/>
      </c>
      <c r="AD738" s="187" t="str">
        <f t="shared" si="194"/>
        <v/>
      </c>
      <c r="AE738" s="187" t="str">
        <f>IF(S738&gt;0,(VLOOKUP(N738,ISO!$B$4:$D$43,3,FALSE)),"")</f>
        <v/>
      </c>
      <c r="AF738" s="187" t="str">
        <f t="shared" si="195"/>
        <v/>
      </c>
      <c r="AG738" s="187" t="str">
        <f>IF(R738&gt;0,(VLOOKUP(N738,ISO!$B$4:$D$43,2,FALSE)),"")</f>
        <v/>
      </c>
      <c r="AH738" s="193" t="str">
        <f t="shared" si="196"/>
        <v/>
      </c>
      <c r="AI738" s="397" t="str">
        <f t="shared" si="197"/>
        <v/>
      </c>
      <c r="AJ738" s="257" t="str">
        <f t="shared" si="198"/>
        <v/>
      </c>
      <c r="AK738" s="257" t="str">
        <f t="shared" si="199"/>
        <v/>
      </c>
      <c r="AL738" s="193" t="str">
        <f t="shared" si="200"/>
        <v>CHECK DATES</v>
      </c>
      <c r="AM738" s="257" t="str">
        <f t="shared" si="201"/>
        <v/>
      </c>
      <c r="AN738" s="288">
        <f t="shared" si="202"/>
        <v>0</v>
      </c>
      <c r="AO738" s="286">
        <v>0</v>
      </c>
      <c r="AP738" s="257">
        <f t="shared" si="203"/>
        <v>0</v>
      </c>
      <c r="AQ738" s="257" t="str">
        <f t="shared" si="204"/>
        <v/>
      </c>
      <c r="AR738" s="257">
        <f t="shared" si="205"/>
        <v>0</v>
      </c>
    </row>
    <row r="739" spans="1:44" x14ac:dyDescent="0.3">
      <c r="A739" s="287">
        <v>726</v>
      </c>
      <c r="B739" s="150"/>
      <c r="C739" s="152"/>
      <c r="D739" s="159"/>
      <c r="E739" s="337"/>
      <c r="F739" s="343" t="str">
        <f>IF(E739="","",LOOKUP(E739,'Work Programme'!$A$8:$A$207,'Work Programme'!$B$8:$B$207))</f>
        <v/>
      </c>
      <c r="G739" s="159"/>
      <c r="H739" s="150"/>
      <c r="I739" s="150"/>
      <c r="J739" s="150"/>
      <c r="K739" s="150"/>
      <c r="L739" s="150"/>
      <c r="M739" s="150"/>
      <c r="N739" s="430"/>
      <c r="O739" s="431"/>
      <c r="P739" s="431"/>
      <c r="Q739" s="160"/>
      <c r="R739" s="160"/>
      <c r="S739" s="160"/>
      <c r="T739" s="255" t="str">
        <f t="shared" si="190"/>
        <v/>
      </c>
      <c r="U739" s="152"/>
      <c r="V739" s="154"/>
      <c r="W739" s="254" t="str">
        <f>IF(V739="","",VLOOKUP(V739,'Overview - Financial Statement'!$A$46:$B$60,2,FALSE))</f>
        <v/>
      </c>
      <c r="X739" s="255" t="str">
        <f t="shared" si="191"/>
        <v/>
      </c>
      <c r="Y739" s="153"/>
      <c r="Z739" s="238">
        <f t="shared" si="192"/>
        <v>0</v>
      </c>
      <c r="AA739" s="193" t="s">
        <v>44</v>
      </c>
      <c r="AB739" s="173"/>
      <c r="AC739" s="193" t="str">
        <f t="shared" si="193"/>
        <v/>
      </c>
      <c r="AD739" s="187" t="str">
        <f t="shared" si="194"/>
        <v/>
      </c>
      <c r="AE739" s="187" t="str">
        <f>IF(S739&gt;0,(VLOOKUP(N739,ISO!$B$4:$D$43,3,FALSE)),"")</f>
        <v/>
      </c>
      <c r="AF739" s="187" t="str">
        <f t="shared" si="195"/>
        <v/>
      </c>
      <c r="AG739" s="187" t="str">
        <f>IF(R739&gt;0,(VLOOKUP(N739,ISO!$B$4:$D$43,2,FALSE)),"")</f>
        <v/>
      </c>
      <c r="AH739" s="193" t="str">
        <f t="shared" si="196"/>
        <v/>
      </c>
      <c r="AI739" s="397" t="str">
        <f t="shared" si="197"/>
        <v/>
      </c>
      <c r="AJ739" s="257" t="str">
        <f t="shared" si="198"/>
        <v/>
      </c>
      <c r="AK739" s="257" t="str">
        <f t="shared" si="199"/>
        <v/>
      </c>
      <c r="AL739" s="193" t="str">
        <f t="shared" si="200"/>
        <v>CHECK DATES</v>
      </c>
      <c r="AM739" s="257" t="str">
        <f t="shared" si="201"/>
        <v/>
      </c>
      <c r="AN739" s="288">
        <f t="shared" si="202"/>
        <v>0</v>
      </c>
      <c r="AO739" s="286">
        <v>0</v>
      </c>
      <c r="AP739" s="257">
        <f t="shared" si="203"/>
        <v>0</v>
      </c>
      <c r="AQ739" s="257" t="str">
        <f t="shared" si="204"/>
        <v/>
      </c>
      <c r="AR739" s="257">
        <f t="shared" si="205"/>
        <v>0</v>
      </c>
    </row>
    <row r="740" spans="1:44" x14ac:dyDescent="0.3">
      <c r="A740" s="287">
        <v>727</v>
      </c>
      <c r="B740" s="150"/>
      <c r="C740" s="152"/>
      <c r="D740" s="159"/>
      <c r="E740" s="337"/>
      <c r="F740" s="343" t="str">
        <f>IF(E740="","",LOOKUP(E740,'Work Programme'!$A$8:$A$207,'Work Programme'!$B$8:$B$207))</f>
        <v/>
      </c>
      <c r="G740" s="159"/>
      <c r="H740" s="150"/>
      <c r="I740" s="150"/>
      <c r="J740" s="150"/>
      <c r="K740" s="150"/>
      <c r="L740" s="150"/>
      <c r="M740" s="150"/>
      <c r="N740" s="430"/>
      <c r="O740" s="431"/>
      <c r="P740" s="431"/>
      <c r="Q740" s="160"/>
      <c r="R740" s="160"/>
      <c r="S740" s="160"/>
      <c r="T740" s="255" t="str">
        <f t="shared" si="190"/>
        <v/>
      </c>
      <c r="U740" s="152"/>
      <c r="V740" s="154"/>
      <c r="W740" s="254" t="str">
        <f>IF(V740="","",VLOOKUP(V740,'Overview - Financial Statement'!$A$46:$B$60,2,FALSE))</f>
        <v/>
      </c>
      <c r="X740" s="255" t="str">
        <f t="shared" si="191"/>
        <v/>
      </c>
      <c r="Y740" s="153"/>
      <c r="Z740" s="238">
        <f t="shared" si="192"/>
        <v>0</v>
      </c>
      <c r="AA740" s="193" t="s">
        <v>44</v>
      </c>
      <c r="AB740" s="173"/>
      <c r="AC740" s="193" t="str">
        <f t="shared" si="193"/>
        <v/>
      </c>
      <c r="AD740" s="187" t="str">
        <f t="shared" si="194"/>
        <v/>
      </c>
      <c r="AE740" s="187" t="str">
        <f>IF(S740&gt;0,(VLOOKUP(N740,ISO!$B$4:$D$43,3,FALSE)),"")</f>
        <v/>
      </c>
      <c r="AF740" s="187" t="str">
        <f t="shared" si="195"/>
        <v/>
      </c>
      <c r="AG740" s="187" t="str">
        <f>IF(R740&gt;0,(VLOOKUP(N740,ISO!$B$4:$D$43,2,FALSE)),"")</f>
        <v/>
      </c>
      <c r="AH740" s="193" t="str">
        <f t="shared" si="196"/>
        <v/>
      </c>
      <c r="AI740" s="397" t="str">
        <f t="shared" si="197"/>
        <v/>
      </c>
      <c r="AJ740" s="257" t="str">
        <f t="shared" si="198"/>
        <v/>
      </c>
      <c r="AK740" s="257" t="str">
        <f t="shared" si="199"/>
        <v/>
      </c>
      <c r="AL740" s="193" t="str">
        <f t="shared" si="200"/>
        <v>CHECK DATES</v>
      </c>
      <c r="AM740" s="257" t="str">
        <f t="shared" si="201"/>
        <v/>
      </c>
      <c r="AN740" s="288">
        <f t="shared" si="202"/>
        <v>0</v>
      </c>
      <c r="AO740" s="286">
        <v>0</v>
      </c>
      <c r="AP740" s="257">
        <f t="shared" si="203"/>
        <v>0</v>
      </c>
      <c r="AQ740" s="257" t="str">
        <f t="shared" si="204"/>
        <v/>
      </c>
      <c r="AR740" s="257">
        <f t="shared" si="205"/>
        <v>0</v>
      </c>
    </row>
    <row r="741" spans="1:44" x14ac:dyDescent="0.3">
      <c r="A741" s="287">
        <v>728</v>
      </c>
      <c r="B741" s="150"/>
      <c r="C741" s="152"/>
      <c r="D741" s="159"/>
      <c r="E741" s="337"/>
      <c r="F741" s="343" t="str">
        <f>IF(E741="","",LOOKUP(E741,'Work Programme'!$A$8:$A$207,'Work Programme'!$B$8:$B$207))</f>
        <v/>
      </c>
      <c r="G741" s="159"/>
      <c r="H741" s="150"/>
      <c r="I741" s="150"/>
      <c r="J741" s="150"/>
      <c r="K741" s="150"/>
      <c r="L741" s="150"/>
      <c r="M741" s="150"/>
      <c r="N741" s="430"/>
      <c r="O741" s="431"/>
      <c r="P741" s="431"/>
      <c r="Q741" s="160"/>
      <c r="R741" s="160"/>
      <c r="S741" s="160"/>
      <c r="T741" s="255" t="str">
        <f t="shared" si="190"/>
        <v/>
      </c>
      <c r="U741" s="152"/>
      <c r="V741" s="154"/>
      <c r="W741" s="254" t="str">
        <f>IF(V741="","",VLOOKUP(V741,'Overview - Financial Statement'!$A$46:$B$60,2,FALSE))</f>
        <v/>
      </c>
      <c r="X741" s="255" t="str">
        <f t="shared" si="191"/>
        <v/>
      </c>
      <c r="Y741" s="153"/>
      <c r="Z741" s="238">
        <f t="shared" si="192"/>
        <v>0</v>
      </c>
      <c r="AA741" s="193" t="s">
        <v>44</v>
      </c>
      <c r="AB741" s="173"/>
      <c r="AC741" s="193" t="str">
        <f t="shared" si="193"/>
        <v/>
      </c>
      <c r="AD741" s="187" t="str">
        <f t="shared" si="194"/>
        <v/>
      </c>
      <c r="AE741" s="187" t="str">
        <f>IF(S741&gt;0,(VLOOKUP(N741,ISO!$B$4:$D$43,3,FALSE)),"")</f>
        <v/>
      </c>
      <c r="AF741" s="187" t="str">
        <f t="shared" si="195"/>
        <v/>
      </c>
      <c r="AG741" s="187" t="str">
        <f>IF(R741&gt;0,(VLOOKUP(N741,ISO!$B$4:$D$43,2,FALSE)),"")</f>
        <v/>
      </c>
      <c r="AH741" s="193" t="str">
        <f t="shared" si="196"/>
        <v/>
      </c>
      <c r="AI741" s="397" t="str">
        <f t="shared" si="197"/>
        <v/>
      </c>
      <c r="AJ741" s="257" t="str">
        <f t="shared" si="198"/>
        <v/>
      </c>
      <c r="AK741" s="257" t="str">
        <f t="shared" si="199"/>
        <v/>
      </c>
      <c r="AL741" s="193" t="str">
        <f t="shared" si="200"/>
        <v>CHECK DATES</v>
      </c>
      <c r="AM741" s="257" t="str">
        <f t="shared" si="201"/>
        <v/>
      </c>
      <c r="AN741" s="288">
        <f t="shared" si="202"/>
        <v>0</v>
      </c>
      <c r="AO741" s="286">
        <v>0</v>
      </c>
      <c r="AP741" s="257">
        <f t="shared" si="203"/>
        <v>0</v>
      </c>
      <c r="AQ741" s="257" t="str">
        <f t="shared" si="204"/>
        <v/>
      </c>
      <c r="AR741" s="257">
        <f t="shared" si="205"/>
        <v>0</v>
      </c>
    </row>
    <row r="742" spans="1:44" x14ac:dyDescent="0.3">
      <c r="A742" s="287">
        <v>729</v>
      </c>
      <c r="B742" s="150"/>
      <c r="C742" s="152"/>
      <c r="D742" s="159"/>
      <c r="E742" s="337"/>
      <c r="F742" s="343" t="str">
        <f>IF(E742="","",LOOKUP(E742,'Work Programme'!$A$8:$A$207,'Work Programme'!$B$8:$B$207))</f>
        <v/>
      </c>
      <c r="G742" s="159"/>
      <c r="H742" s="150"/>
      <c r="I742" s="150"/>
      <c r="J742" s="150"/>
      <c r="K742" s="150"/>
      <c r="L742" s="150"/>
      <c r="M742" s="150"/>
      <c r="N742" s="430"/>
      <c r="O742" s="431"/>
      <c r="P742" s="431"/>
      <c r="Q742" s="160"/>
      <c r="R742" s="160"/>
      <c r="S742" s="160"/>
      <c r="T742" s="255" t="str">
        <f t="shared" si="190"/>
        <v/>
      </c>
      <c r="U742" s="152"/>
      <c r="V742" s="154"/>
      <c r="W742" s="254" t="str">
        <f>IF(V742="","",VLOOKUP(V742,'Overview - Financial Statement'!$A$46:$B$60,2,FALSE))</f>
        <v/>
      </c>
      <c r="X742" s="255" t="str">
        <f t="shared" si="191"/>
        <v/>
      </c>
      <c r="Y742" s="153"/>
      <c r="Z742" s="238">
        <f t="shared" si="192"/>
        <v>0</v>
      </c>
      <c r="AA742" s="193" t="s">
        <v>44</v>
      </c>
      <c r="AB742" s="173"/>
      <c r="AC742" s="193" t="str">
        <f t="shared" si="193"/>
        <v/>
      </c>
      <c r="AD742" s="187" t="str">
        <f t="shared" si="194"/>
        <v/>
      </c>
      <c r="AE742" s="187" t="str">
        <f>IF(S742&gt;0,(VLOOKUP(N742,ISO!$B$4:$D$43,3,FALSE)),"")</f>
        <v/>
      </c>
      <c r="AF742" s="187" t="str">
        <f t="shared" si="195"/>
        <v/>
      </c>
      <c r="AG742" s="187" t="str">
        <f>IF(R742&gt;0,(VLOOKUP(N742,ISO!$B$4:$D$43,2,FALSE)),"")</f>
        <v/>
      </c>
      <c r="AH742" s="193" t="str">
        <f t="shared" si="196"/>
        <v/>
      </c>
      <c r="AI742" s="397" t="str">
        <f t="shared" si="197"/>
        <v/>
      </c>
      <c r="AJ742" s="257" t="str">
        <f t="shared" si="198"/>
        <v/>
      </c>
      <c r="AK742" s="257" t="str">
        <f t="shared" si="199"/>
        <v/>
      </c>
      <c r="AL742" s="193" t="str">
        <f t="shared" si="200"/>
        <v>CHECK DATES</v>
      </c>
      <c r="AM742" s="257" t="str">
        <f t="shared" si="201"/>
        <v/>
      </c>
      <c r="AN742" s="288">
        <f t="shared" si="202"/>
        <v>0</v>
      </c>
      <c r="AO742" s="286">
        <v>0</v>
      </c>
      <c r="AP742" s="257">
        <f t="shared" si="203"/>
        <v>0</v>
      </c>
      <c r="AQ742" s="257" t="str">
        <f t="shared" si="204"/>
        <v/>
      </c>
      <c r="AR742" s="257">
        <f t="shared" si="205"/>
        <v>0</v>
      </c>
    </row>
    <row r="743" spans="1:44" x14ac:dyDescent="0.3">
      <c r="A743" s="287">
        <v>730</v>
      </c>
      <c r="B743" s="150"/>
      <c r="C743" s="152"/>
      <c r="D743" s="159"/>
      <c r="E743" s="337"/>
      <c r="F743" s="343" t="str">
        <f>IF(E743="","",LOOKUP(E743,'Work Programme'!$A$8:$A$207,'Work Programme'!$B$8:$B$207))</f>
        <v/>
      </c>
      <c r="G743" s="159"/>
      <c r="H743" s="150"/>
      <c r="I743" s="150"/>
      <c r="J743" s="150"/>
      <c r="K743" s="150"/>
      <c r="L743" s="150"/>
      <c r="M743" s="150"/>
      <c r="N743" s="430"/>
      <c r="O743" s="431"/>
      <c r="P743" s="431"/>
      <c r="Q743" s="160"/>
      <c r="R743" s="160"/>
      <c r="S743" s="160"/>
      <c r="T743" s="255" t="str">
        <f t="shared" si="190"/>
        <v/>
      </c>
      <c r="U743" s="152"/>
      <c r="V743" s="154"/>
      <c r="W743" s="254" t="str">
        <f>IF(V743="","",VLOOKUP(V743,'Overview - Financial Statement'!$A$46:$B$60,2,FALSE))</f>
        <v/>
      </c>
      <c r="X743" s="255" t="str">
        <f t="shared" si="191"/>
        <v/>
      </c>
      <c r="Y743" s="153"/>
      <c r="Z743" s="238">
        <f t="shared" si="192"/>
        <v>0</v>
      </c>
      <c r="AA743" s="193" t="s">
        <v>44</v>
      </c>
      <c r="AB743" s="173"/>
      <c r="AC743" s="193" t="str">
        <f t="shared" si="193"/>
        <v/>
      </c>
      <c r="AD743" s="187" t="str">
        <f t="shared" si="194"/>
        <v/>
      </c>
      <c r="AE743" s="187" t="str">
        <f>IF(S743&gt;0,(VLOOKUP(N743,ISO!$B$4:$D$43,3,FALSE)),"")</f>
        <v/>
      </c>
      <c r="AF743" s="187" t="str">
        <f t="shared" si="195"/>
        <v/>
      </c>
      <c r="AG743" s="187" t="str">
        <f>IF(R743&gt;0,(VLOOKUP(N743,ISO!$B$4:$D$43,2,FALSE)),"")</f>
        <v/>
      </c>
      <c r="AH743" s="193" t="str">
        <f t="shared" si="196"/>
        <v/>
      </c>
      <c r="AI743" s="397" t="str">
        <f t="shared" si="197"/>
        <v/>
      </c>
      <c r="AJ743" s="257" t="str">
        <f t="shared" si="198"/>
        <v/>
      </c>
      <c r="AK743" s="257" t="str">
        <f t="shared" si="199"/>
        <v/>
      </c>
      <c r="AL743" s="193" t="str">
        <f t="shared" si="200"/>
        <v>CHECK DATES</v>
      </c>
      <c r="AM743" s="257" t="str">
        <f t="shared" si="201"/>
        <v/>
      </c>
      <c r="AN743" s="288">
        <f t="shared" si="202"/>
        <v>0</v>
      </c>
      <c r="AO743" s="286">
        <v>0</v>
      </c>
      <c r="AP743" s="257">
        <f t="shared" si="203"/>
        <v>0</v>
      </c>
      <c r="AQ743" s="257" t="str">
        <f t="shared" si="204"/>
        <v/>
      </c>
      <c r="AR743" s="257">
        <f t="shared" si="205"/>
        <v>0</v>
      </c>
    </row>
    <row r="744" spans="1:44" x14ac:dyDescent="0.3">
      <c r="A744" s="287">
        <v>731</v>
      </c>
      <c r="B744" s="150"/>
      <c r="C744" s="152"/>
      <c r="D744" s="159"/>
      <c r="E744" s="337"/>
      <c r="F744" s="343" t="str">
        <f>IF(E744="","",LOOKUP(E744,'Work Programme'!$A$8:$A$207,'Work Programme'!$B$8:$B$207))</f>
        <v/>
      </c>
      <c r="G744" s="159"/>
      <c r="H744" s="150"/>
      <c r="I744" s="150"/>
      <c r="J744" s="150"/>
      <c r="K744" s="150"/>
      <c r="L744" s="150"/>
      <c r="M744" s="150"/>
      <c r="N744" s="430"/>
      <c r="O744" s="431"/>
      <c r="P744" s="431"/>
      <c r="Q744" s="160"/>
      <c r="R744" s="160"/>
      <c r="S744" s="160"/>
      <c r="T744" s="255" t="str">
        <f t="shared" si="190"/>
        <v/>
      </c>
      <c r="U744" s="152"/>
      <c r="V744" s="154"/>
      <c r="W744" s="254" t="str">
        <f>IF(V744="","",VLOOKUP(V744,'Overview - Financial Statement'!$A$46:$B$60,2,FALSE))</f>
        <v/>
      </c>
      <c r="X744" s="255" t="str">
        <f t="shared" si="191"/>
        <v/>
      </c>
      <c r="Y744" s="153"/>
      <c r="Z744" s="238">
        <f t="shared" si="192"/>
        <v>0</v>
      </c>
      <c r="AA744" s="193" t="s">
        <v>44</v>
      </c>
      <c r="AB744" s="173"/>
      <c r="AC744" s="193" t="str">
        <f t="shared" si="193"/>
        <v/>
      </c>
      <c r="AD744" s="187" t="str">
        <f t="shared" si="194"/>
        <v/>
      </c>
      <c r="AE744" s="187" t="str">
        <f>IF(S744&gt;0,(VLOOKUP(N744,ISO!$B$4:$D$43,3,FALSE)),"")</f>
        <v/>
      </c>
      <c r="AF744" s="187" t="str">
        <f t="shared" si="195"/>
        <v/>
      </c>
      <c r="AG744" s="187" t="str">
        <f>IF(R744&gt;0,(VLOOKUP(N744,ISO!$B$4:$D$43,2,FALSE)),"")</f>
        <v/>
      </c>
      <c r="AH744" s="193" t="str">
        <f t="shared" si="196"/>
        <v/>
      </c>
      <c r="AI744" s="397" t="str">
        <f t="shared" si="197"/>
        <v/>
      </c>
      <c r="AJ744" s="257" t="str">
        <f t="shared" si="198"/>
        <v/>
      </c>
      <c r="AK744" s="257" t="str">
        <f t="shared" si="199"/>
        <v/>
      </c>
      <c r="AL744" s="193" t="str">
        <f t="shared" si="200"/>
        <v>CHECK DATES</v>
      </c>
      <c r="AM744" s="257" t="str">
        <f t="shared" si="201"/>
        <v/>
      </c>
      <c r="AN744" s="288">
        <f t="shared" si="202"/>
        <v>0</v>
      </c>
      <c r="AO744" s="286">
        <v>0</v>
      </c>
      <c r="AP744" s="257">
        <f t="shared" si="203"/>
        <v>0</v>
      </c>
      <c r="AQ744" s="257" t="str">
        <f t="shared" si="204"/>
        <v/>
      </c>
      <c r="AR744" s="257">
        <f t="shared" si="205"/>
        <v>0</v>
      </c>
    </row>
    <row r="745" spans="1:44" x14ac:dyDescent="0.3">
      <c r="A745" s="287">
        <v>732</v>
      </c>
      <c r="B745" s="150"/>
      <c r="C745" s="152"/>
      <c r="D745" s="159"/>
      <c r="E745" s="337"/>
      <c r="F745" s="343" t="str">
        <f>IF(E745="","",LOOKUP(E745,'Work Programme'!$A$8:$A$207,'Work Programme'!$B$8:$B$207))</f>
        <v/>
      </c>
      <c r="G745" s="159"/>
      <c r="H745" s="150"/>
      <c r="I745" s="150"/>
      <c r="J745" s="150"/>
      <c r="K745" s="150"/>
      <c r="L745" s="150"/>
      <c r="M745" s="150"/>
      <c r="N745" s="430"/>
      <c r="O745" s="431"/>
      <c r="P745" s="431"/>
      <c r="Q745" s="160"/>
      <c r="R745" s="160"/>
      <c r="S745" s="160"/>
      <c r="T745" s="255" t="str">
        <f t="shared" si="190"/>
        <v/>
      </c>
      <c r="U745" s="152"/>
      <c r="V745" s="154"/>
      <c r="W745" s="254" t="str">
        <f>IF(V745="","",VLOOKUP(V745,'Overview - Financial Statement'!$A$46:$B$60,2,FALSE))</f>
        <v/>
      </c>
      <c r="X745" s="255" t="str">
        <f t="shared" si="191"/>
        <v/>
      </c>
      <c r="Y745" s="153"/>
      <c r="Z745" s="238">
        <f t="shared" si="192"/>
        <v>0</v>
      </c>
      <c r="AA745" s="193" t="s">
        <v>44</v>
      </c>
      <c r="AB745" s="173"/>
      <c r="AC745" s="193" t="str">
        <f t="shared" si="193"/>
        <v/>
      </c>
      <c r="AD745" s="187" t="str">
        <f t="shared" si="194"/>
        <v/>
      </c>
      <c r="AE745" s="187" t="str">
        <f>IF(S745&gt;0,(VLOOKUP(N745,ISO!$B$4:$D$43,3,FALSE)),"")</f>
        <v/>
      </c>
      <c r="AF745" s="187" t="str">
        <f t="shared" si="195"/>
        <v/>
      </c>
      <c r="AG745" s="187" t="str">
        <f>IF(R745&gt;0,(VLOOKUP(N745,ISO!$B$4:$D$43,2,FALSE)),"")</f>
        <v/>
      </c>
      <c r="AH745" s="193" t="str">
        <f t="shared" si="196"/>
        <v/>
      </c>
      <c r="AI745" s="397" t="str">
        <f t="shared" si="197"/>
        <v/>
      </c>
      <c r="AJ745" s="257" t="str">
        <f t="shared" si="198"/>
        <v/>
      </c>
      <c r="AK745" s="257" t="str">
        <f t="shared" si="199"/>
        <v/>
      </c>
      <c r="AL745" s="193" t="str">
        <f t="shared" si="200"/>
        <v>CHECK DATES</v>
      </c>
      <c r="AM745" s="257" t="str">
        <f t="shared" si="201"/>
        <v/>
      </c>
      <c r="AN745" s="288">
        <f t="shared" si="202"/>
        <v>0</v>
      </c>
      <c r="AO745" s="286">
        <v>0</v>
      </c>
      <c r="AP745" s="257">
        <f t="shared" si="203"/>
        <v>0</v>
      </c>
      <c r="AQ745" s="257" t="str">
        <f t="shared" si="204"/>
        <v/>
      </c>
      <c r="AR745" s="257">
        <f t="shared" si="205"/>
        <v>0</v>
      </c>
    </row>
    <row r="746" spans="1:44" x14ac:dyDescent="0.3">
      <c r="A746" s="287">
        <v>733</v>
      </c>
      <c r="B746" s="150"/>
      <c r="C746" s="152"/>
      <c r="D746" s="159"/>
      <c r="E746" s="337"/>
      <c r="F746" s="343" t="str">
        <f>IF(E746="","",LOOKUP(E746,'Work Programme'!$A$8:$A$207,'Work Programme'!$B$8:$B$207))</f>
        <v/>
      </c>
      <c r="G746" s="159"/>
      <c r="H746" s="150"/>
      <c r="I746" s="150"/>
      <c r="J746" s="150"/>
      <c r="K746" s="150"/>
      <c r="L746" s="150"/>
      <c r="M746" s="150"/>
      <c r="N746" s="430"/>
      <c r="O746" s="431"/>
      <c r="P746" s="431"/>
      <c r="Q746" s="160"/>
      <c r="R746" s="160"/>
      <c r="S746" s="160"/>
      <c r="T746" s="255" t="str">
        <f t="shared" si="190"/>
        <v/>
      </c>
      <c r="U746" s="152"/>
      <c r="V746" s="154"/>
      <c r="W746" s="254" t="str">
        <f>IF(V746="","",VLOOKUP(V746,'Overview - Financial Statement'!$A$46:$B$60,2,FALSE))</f>
        <v/>
      </c>
      <c r="X746" s="255" t="str">
        <f t="shared" si="191"/>
        <v/>
      </c>
      <c r="Y746" s="153"/>
      <c r="Z746" s="238">
        <f t="shared" si="192"/>
        <v>0</v>
      </c>
      <c r="AA746" s="193" t="s">
        <v>44</v>
      </c>
      <c r="AB746" s="173"/>
      <c r="AC746" s="193" t="str">
        <f t="shared" si="193"/>
        <v/>
      </c>
      <c r="AD746" s="187" t="str">
        <f t="shared" si="194"/>
        <v/>
      </c>
      <c r="AE746" s="187" t="str">
        <f>IF(S746&gt;0,(VLOOKUP(N746,ISO!$B$4:$D$43,3,FALSE)),"")</f>
        <v/>
      </c>
      <c r="AF746" s="187" t="str">
        <f t="shared" si="195"/>
        <v/>
      </c>
      <c r="AG746" s="187" t="str">
        <f>IF(R746&gt;0,(VLOOKUP(N746,ISO!$B$4:$D$43,2,FALSE)),"")</f>
        <v/>
      </c>
      <c r="AH746" s="193" t="str">
        <f t="shared" si="196"/>
        <v/>
      </c>
      <c r="AI746" s="397" t="str">
        <f t="shared" si="197"/>
        <v/>
      </c>
      <c r="AJ746" s="257" t="str">
        <f t="shared" si="198"/>
        <v/>
      </c>
      <c r="AK746" s="257" t="str">
        <f t="shared" si="199"/>
        <v/>
      </c>
      <c r="AL746" s="193" t="str">
        <f t="shared" si="200"/>
        <v>CHECK DATES</v>
      </c>
      <c r="AM746" s="257" t="str">
        <f t="shared" si="201"/>
        <v/>
      </c>
      <c r="AN746" s="288">
        <f t="shared" si="202"/>
        <v>0</v>
      </c>
      <c r="AO746" s="286">
        <v>0</v>
      </c>
      <c r="AP746" s="257">
        <f t="shared" si="203"/>
        <v>0</v>
      </c>
      <c r="AQ746" s="257" t="str">
        <f t="shared" si="204"/>
        <v/>
      </c>
      <c r="AR746" s="257">
        <f t="shared" si="205"/>
        <v>0</v>
      </c>
    </row>
    <row r="747" spans="1:44" x14ac:dyDescent="0.3">
      <c r="A747" s="287">
        <v>734</v>
      </c>
      <c r="B747" s="150"/>
      <c r="C747" s="152"/>
      <c r="D747" s="159"/>
      <c r="E747" s="337"/>
      <c r="F747" s="343" t="str">
        <f>IF(E747="","",LOOKUP(E747,'Work Programme'!$A$8:$A$207,'Work Programme'!$B$8:$B$207))</f>
        <v/>
      </c>
      <c r="G747" s="159"/>
      <c r="H747" s="150"/>
      <c r="I747" s="150"/>
      <c r="J747" s="150"/>
      <c r="K747" s="150"/>
      <c r="L747" s="150"/>
      <c r="M747" s="150"/>
      <c r="N747" s="430"/>
      <c r="O747" s="431"/>
      <c r="P747" s="431"/>
      <c r="Q747" s="160"/>
      <c r="R747" s="160"/>
      <c r="S747" s="160"/>
      <c r="T747" s="255" t="str">
        <f t="shared" si="190"/>
        <v/>
      </c>
      <c r="U747" s="152"/>
      <c r="V747" s="154"/>
      <c r="W747" s="254" t="str">
        <f>IF(V747="","",VLOOKUP(V747,'Overview - Financial Statement'!$A$46:$B$60,2,FALSE))</f>
        <v/>
      </c>
      <c r="X747" s="255" t="str">
        <f t="shared" si="191"/>
        <v/>
      </c>
      <c r="Y747" s="153"/>
      <c r="Z747" s="238">
        <f t="shared" si="192"/>
        <v>0</v>
      </c>
      <c r="AA747" s="193" t="s">
        <v>44</v>
      </c>
      <c r="AB747" s="173"/>
      <c r="AC747" s="193" t="str">
        <f t="shared" si="193"/>
        <v/>
      </c>
      <c r="AD747" s="187" t="str">
        <f t="shared" si="194"/>
        <v/>
      </c>
      <c r="AE747" s="187" t="str">
        <f>IF(S747&gt;0,(VLOOKUP(N747,ISO!$B$4:$D$43,3,FALSE)),"")</f>
        <v/>
      </c>
      <c r="AF747" s="187" t="str">
        <f t="shared" si="195"/>
        <v/>
      </c>
      <c r="AG747" s="187" t="str">
        <f>IF(R747&gt;0,(VLOOKUP(N747,ISO!$B$4:$D$43,2,FALSE)),"")</f>
        <v/>
      </c>
      <c r="AH747" s="193" t="str">
        <f t="shared" si="196"/>
        <v/>
      </c>
      <c r="AI747" s="397" t="str">
        <f t="shared" si="197"/>
        <v/>
      </c>
      <c r="AJ747" s="257" t="str">
        <f t="shared" si="198"/>
        <v/>
      </c>
      <c r="AK747" s="257" t="str">
        <f t="shared" si="199"/>
        <v/>
      </c>
      <c r="AL747" s="193" t="str">
        <f t="shared" si="200"/>
        <v>CHECK DATES</v>
      </c>
      <c r="AM747" s="257" t="str">
        <f t="shared" si="201"/>
        <v/>
      </c>
      <c r="AN747" s="288">
        <f t="shared" si="202"/>
        <v>0</v>
      </c>
      <c r="AO747" s="286">
        <v>0</v>
      </c>
      <c r="AP747" s="257">
        <f t="shared" si="203"/>
        <v>0</v>
      </c>
      <c r="AQ747" s="257" t="str">
        <f t="shared" si="204"/>
        <v/>
      </c>
      <c r="AR747" s="257">
        <f t="shared" si="205"/>
        <v>0</v>
      </c>
    </row>
    <row r="748" spans="1:44" x14ac:dyDescent="0.3">
      <c r="A748" s="287">
        <v>735</v>
      </c>
      <c r="B748" s="150"/>
      <c r="C748" s="152"/>
      <c r="D748" s="159"/>
      <c r="E748" s="337"/>
      <c r="F748" s="343" t="str">
        <f>IF(E748="","",LOOKUP(E748,'Work Programme'!$A$8:$A$207,'Work Programme'!$B$8:$B$207))</f>
        <v/>
      </c>
      <c r="G748" s="159"/>
      <c r="H748" s="150"/>
      <c r="I748" s="150"/>
      <c r="J748" s="150"/>
      <c r="K748" s="150"/>
      <c r="L748" s="150"/>
      <c r="M748" s="150"/>
      <c r="N748" s="430"/>
      <c r="O748" s="431"/>
      <c r="P748" s="431"/>
      <c r="Q748" s="160"/>
      <c r="R748" s="160"/>
      <c r="S748" s="160"/>
      <c r="T748" s="255" t="str">
        <f t="shared" si="190"/>
        <v/>
      </c>
      <c r="U748" s="152"/>
      <c r="V748" s="154"/>
      <c r="W748" s="254" t="str">
        <f>IF(V748="","",VLOOKUP(V748,'Overview - Financial Statement'!$A$46:$B$60,2,FALSE))</f>
        <v/>
      </c>
      <c r="X748" s="255" t="str">
        <f t="shared" si="191"/>
        <v/>
      </c>
      <c r="Y748" s="153"/>
      <c r="Z748" s="238">
        <f t="shared" si="192"/>
        <v>0</v>
      </c>
      <c r="AA748" s="193" t="s">
        <v>44</v>
      </c>
      <c r="AB748" s="173"/>
      <c r="AC748" s="193" t="str">
        <f t="shared" si="193"/>
        <v/>
      </c>
      <c r="AD748" s="187" t="str">
        <f t="shared" si="194"/>
        <v/>
      </c>
      <c r="AE748" s="187" t="str">
        <f>IF(S748&gt;0,(VLOOKUP(N748,ISO!$B$4:$D$43,3,FALSE)),"")</f>
        <v/>
      </c>
      <c r="AF748" s="187" t="str">
        <f t="shared" si="195"/>
        <v/>
      </c>
      <c r="AG748" s="187" t="str">
        <f>IF(R748&gt;0,(VLOOKUP(N748,ISO!$B$4:$D$43,2,FALSE)),"")</f>
        <v/>
      </c>
      <c r="AH748" s="193" t="str">
        <f t="shared" si="196"/>
        <v/>
      </c>
      <c r="AI748" s="397" t="str">
        <f t="shared" si="197"/>
        <v/>
      </c>
      <c r="AJ748" s="257" t="str">
        <f t="shared" si="198"/>
        <v/>
      </c>
      <c r="AK748" s="257" t="str">
        <f t="shared" si="199"/>
        <v/>
      </c>
      <c r="AL748" s="193" t="str">
        <f t="shared" si="200"/>
        <v>CHECK DATES</v>
      </c>
      <c r="AM748" s="257" t="str">
        <f t="shared" si="201"/>
        <v/>
      </c>
      <c r="AN748" s="288">
        <f t="shared" si="202"/>
        <v>0</v>
      </c>
      <c r="AO748" s="286">
        <v>0</v>
      </c>
      <c r="AP748" s="257">
        <f t="shared" si="203"/>
        <v>0</v>
      </c>
      <c r="AQ748" s="257" t="str">
        <f t="shared" si="204"/>
        <v/>
      </c>
      <c r="AR748" s="257">
        <f t="shared" si="205"/>
        <v>0</v>
      </c>
    </row>
    <row r="749" spans="1:44" x14ac:dyDescent="0.3">
      <c r="A749" s="287">
        <v>736</v>
      </c>
      <c r="B749" s="150"/>
      <c r="C749" s="152"/>
      <c r="D749" s="159"/>
      <c r="E749" s="337"/>
      <c r="F749" s="343" t="str">
        <f>IF(E749="","",LOOKUP(E749,'Work Programme'!$A$8:$A$207,'Work Programme'!$B$8:$B$207))</f>
        <v/>
      </c>
      <c r="G749" s="159"/>
      <c r="H749" s="150"/>
      <c r="I749" s="150"/>
      <c r="J749" s="150"/>
      <c r="K749" s="150"/>
      <c r="L749" s="150"/>
      <c r="M749" s="150"/>
      <c r="N749" s="430"/>
      <c r="O749" s="431"/>
      <c r="P749" s="431"/>
      <c r="Q749" s="160"/>
      <c r="R749" s="160"/>
      <c r="S749" s="160"/>
      <c r="T749" s="255" t="str">
        <f t="shared" si="190"/>
        <v/>
      </c>
      <c r="U749" s="152"/>
      <c r="V749" s="154"/>
      <c r="W749" s="254" t="str">
        <f>IF(V749="","",VLOOKUP(V749,'Overview - Financial Statement'!$A$46:$B$60,2,FALSE))</f>
        <v/>
      </c>
      <c r="X749" s="255" t="str">
        <f t="shared" si="191"/>
        <v/>
      </c>
      <c r="Y749" s="153"/>
      <c r="Z749" s="238">
        <f t="shared" si="192"/>
        <v>0</v>
      </c>
      <c r="AA749" s="193" t="s">
        <v>44</v>
      </c>
      <c r="AB749" s="173"/>
      <c r="AC749" s="193" t="str">
        <f t="shared" si="193"/>
        <v/>
      </c>
      <c r="AD749" s="187" t="str">
        <f t="shared" si="194"/>
        <v/>
      </c>
      <c r="AE749" s="187" t="str">
        <f>IF(S749&gt;0,(VLOOKUP(N749,ISO!$B$4:$D$43,3,FALSE)),"")</f>
        <v/>
      </c>
      <c r="AF749" s="187" t="str">
        <f t="shared" si="195"/>
        <v/>
      </c>
      <c r="AG749" s="187" t="str">
        <f>IF(R749&gt;0,(VLOOKUP(N749,ISO!$B$4:$D$43,2,FALSE)),"")</f>
        <v/>
      </c>
      <c r="AH749" s="193" t="str">
        <f t="shared" si="196"/>
        <v/>
      </c>
      <c r="AI749" s="397" t="str">
        <f t="shared" si="197"/>
        <v/>
      </c>
      <c r="AJ749" s="257" t="str">
        <f t="shared" si="198"/>
        <v/>
      </c>
      <c r="AK749" s="257" t="str">
        <f t="shared" si="199"/>
        <v/>
      </c>
      <c r="AL749" s="193" t="str">
        <f t="shared" si="200"/>
        <v>CHECK DATES</v>
      </c>
      <c r="AM749" s="257" t="str">
        <f t="shared" si="201"/>
        <v/>
      </c>
      <c r="AN749" s="288">
        <f t="shared" si="202"/>
        <v>0</v>
      </c>
      <c r="AO749" s="286">
        <v>0</v>
      </c>
      <c r="AP749" s="257">
        <f t="shared" si="203"/>
        <v>0</v>
      </c>
      <c r="AQ749" s="257" t="str">
        <f t="shared" si="204"/>
        <v/>
      </c>
      <c r="AR749" s="257">
        <f t="shared" si="205"/>
        <v>0</v>
      </c>
    </row>
    <row r="750" spans="1:44" x14ac:dyDescent="0.3">
      <c r="A750" s="287">
        <v>737</v>
      </c>
      <c r="B750" s="150"/>
      <c r="C750" s="152"/>
      <c r="D750" s="159"/>
      <c r="E750" s="337"/>
      <c r="F750" s="343" t="str">
        <f>IF(E750="","",LOOKUP(E750,'Work Programme'!$A$8:$A$207,'Work Programme'!$B$8:$B$207))</f>
        <v/>
      </c>
      <c r="G750" s="159"/>
      <c r="H750" s="150"/>
      <c r="I750" s="150"/>
      <c r="J750" s="150"/>
      <c r="K750" s="150"/>
      <c r="L750" s="150"/>
      <c r="M750" s="150"/>
      <c r="N750" s="430"/>
      <c r="O750" s="431"/>
      <c r="P750" s="431"/>
      <c r="Q750" s="160"/>
      <c r="R750" s="160"/>
      <c r="S750" s="160"/>
      <c r="T750" s="255" t="str">
        <f t="shared" si="190"/>
        <v/>
      </c>
      <c r="U750" s="152"/>
      <c r="V750" s="154"/>
      <c r="W750" s="254" t="str">
        <f>IF(V750="","",VLOOKUP(V750,'Overview - Financial Statement'!$A$46:$B$60,2,FALSE))</f>
        <v/>
      </c>
      <c r="X750" s="255" t="str">
        <f t="shared" si="191"/>
        <v/>
      </c>
      <c r="Y750" s="153"/>
      <c r="Z750" s="238">
        <f t="shared" si="192"/>
        <v>0</v>
      </c>
      <c r="AA750" s="193" t="s">
        <v>44</v>
      </c>
      <c r="AB750" s="173"/>
      <c r="AC750" s="193" t="str">
        <f t="shared" si="193"/>
        <v/>
      </c>
      <c r="AD750" s="187" t="str">
        <f t="shared" si="194"/>
        <v/>
      </c>
      <c r="AE750" s="187" t="str">
        <f>IF(S750&gt;0,(VLOOKUP(N750,ISO!$B$4:$D$43,3,FALSE)),"")</f>
        <v/>
      </c>
      <c r="AF750" s="187" t="str">
        <f t="shared" si="195"/>
        <v/>
      </c>
      <c r="AG750" s="187" t="str">
        <f>IF(R750&gt;0,(VLOOKUP(N750,ISO!$B$4:$D$43,2,FALSE)),"")</f>
        <v/>
      </c>
      <c r="AH750" s="193" t="str">
        <f t="shared" si="196"/>
        <v/>
      </c>
      <c r="AI750" s="397" t="str">
        <f t="shared" si="197"/>
        <v/>
      </c>
      <c r="AJ750" s="257" t="str">
        <f t="shared" si="198"/>
        <v/>
      </c>
      <c r="AK750" s="257" t="str">
        <f t="shared" si="199"/>
        <v/>
      </c>
      <c r="AL750" s="193" t="str">
        <f t="shared" si="200"/>
        <v>CHECK DATES</v>
      </c>
      <c r="AM750" s="257" t="str">
        <f t="shared" si="201"/>
        <v/>
      </c>
      <c r="AN750" s="288">
        <f t="shared" si="202"/>
        <v>0</v>
      </c>
      <c r="AO750" s="286">
        <v>0</v>
      </c>
      <c r="AP750" s="257">
        <f t="shared" si="203"/>
        <v>0</v>
      </c>
      <c r="AQ750" s="257" t="str">
        <f t="shared" si="204"/>
        <v/>
      </c>
      <c r="AR750" s="257">
        <f t="shared" si="205"/>
        <v>0</v>
      </c>
    </row>
    <row r="751" spans="1:44" x14ac:dyDescent="0.3">
      <c r="A751" s="287">
        <v>738</v>
      </c>
      <c r="B751" s="150"/>
      <c r="C751" s="152"/>
      <c r="D751" s="159"/>
      <c r="E751" s="337"/>
      <c r="F751" s="343" t="str">
        <f>IF(E751="","",LOOKUP(E751,'Work Programme'!$A$8:$A$207,'Work Programme'!$B$8:$B$207))</f>
        <v/>
      </c>
      <c r="G751" s="159"/>
      <c r="H751" s="150"/>
      <c r="I751" s="150"/>
      <c r="J751" s="150"/>
      <c r="K751" s="150"/>
      <c r="L751" s="150"/>
      <c r="M751" s="150"/>
      <c r="N751" s="430"/>
      <c r="O751" s="431"/>
      <c r="P751" s="431"/>
      <c r="Q751" s="160"/>
      <c r="R751" s="160"/>
      <c r="S751" s="160"/>
      <c r="T751" s="255" t="str">
        <f t="shared" si="190"/>
        <v/>
      </c>
      <c r="U751" s="152"/>
      <c r="V751" s="154"/>
      <c r="W751" s="254" t="str">
        <f>IF(V751="","",VLOOKUP(V751,'Overview - Financial Statement'!$A$46:$B$60,2,FALSE))</f>
        <v/>
      </c>
      <c r="X751" s="255" t="str">
        <f t="shared" si="191"/>
        <v/>
      </c>
      <c r="Y751" s="153"/>
      <c r="Z751" s="238">
        <f t="shared" si="192"/>
        <v>0</v>
      </c>
      <c r="AA751" s="193" t="s">
        <v>44</v>
      </c>
      <c r="AB751" s="173"/>
      <c r="AC751" s="193" t="str">
        <f t="shared" si="193"/>
        <v/>
      </c>
      <c r="AD751" s="187" t="str">
        <f t="shared" si="194"/>
        <v/>
      </c>
      <c r="AE751" s="187" t="str">
        <f>IF(S751&gt;0,(VLOOKUP(N751,ISO!$B$4:$D$43,3,FALSE)),"")</f>
        <v/>
      </c>
      <c r="AF751" s="187" t="str">
        <f t="shared" si="195"/>
        <v/>
      </c>
      <c r="AG751" s="187" t="str">
        <f>IF(R751&gt;0,(VLOOKUP(N751,ISO!$B$4:$D$43,2,FALSE)),"")</f>
        <v/>
      </c>
      <c r="AH751" s="193" t="str">
        <f t="shared" si="196"/>
        <v/>
      </c>
      <c r="AI751" s="397" t="str">
        <f t="shared" si="197"/>
        <v/>
      </c>
      <c r="AJ751" s="257" t="str">
        <f t="shared" si="198"/>
        <v/>
      </c>
      <c r="AK751" s="257" t="str">
        <f t="shared" si="199"/>
        <v/>
      </c>
      <c r="AL751" s="193" t="str">
        <f t="shared" si="200"/>
        <v>CHECK DATES</v>
      </c>
      <c r="AM751" s="257" t="str">
        <f t="shared" si="201"/>
        <v/>
      </c>
      <c r="AN751" s="288">
        <f t="shared" si="202"/>
        <v>0</v>
      </c>
      <c r="AO751" s="286">
        <v>0</v>
      </c>
      <c r="AP751" s="257">
        <f t="shared" si="203"/>
        <v>0</v>
      </c>
      <c r="AQ751" s="257" t="str">
        <f t="shared" si="204"/>
        <v/>
      </c>
      <c r="AR751" s="257">
        <f t="shared" si="205"/>
        <v>0</v>
      </c>
    </row>
    <row r="752" spans="1:44" x14ac:dyDescent="0.3">
      <c r="A752" s="287">
        <v>739</v>
      </c>
      <c r="B752" s="150"/>
      <c r="C752" s="152"/>
      <c r="D752" s="159"/>
      <c r="E752" s="337"/>
      <c r="F752" s="343" t="str">
        <f>IF(E752="","",LOOKUP(E752,'Work Programme'!$A$8:$A$207,'Work Programme'!$B$8:$B$207))</f>
        <v/>
      </c>
      <c r="G752" s="159"/>
      <c r="H752" s="150"/>
      <c r="I752" s="150"/>
      <c r="J752" s="150"/>
      <c r="K752" s="150"/>
      <c r="L752" s="150"/>
      <c r="M752" s="150"/>
      <c r="N752" s="430"/>
      <c r="O752" s="431"/>
      <c r="P752" s="431"/>
      <c r="Q752" s="160"/>
      <c r="R752" s="160"/>
      <c r="S752" s="160"/>
      <c r="T752" s="255" t="str">
        <f t="shared" si="190"/>
        <v/>
      </c>
      <c r="U752" s="152"/>
      <c r="V752" s="154"/>
      <c r="W752" s="254" t="str">
        <f>IF(V752="","",VLOOKUP(V752,'Overview - Financial Statement'!$A$46:$B$60,2,FALSE))</f>
        <v/>
      </c>
      <c r="X752" s="255" t="str">
        <f t="shared" si="191"/>
        <v/>
      </c>
      <c r="Y752" s="153"/>
      <c r="Z752" s="238">
        <f t="shared" si="192"/>
        <v>0</v>
      </c>
      <c r="AA752" s="193" t="s">
        <v>44</v>
      </c>
      <c r="AB752" s="173"/>
      <c r="AC752" s="193" t="str">
        <f t="shared" si="193"/>
        <v/>
      </c>
      <c r="AD752" s="187" t="str">
        <f t="shared" si="194"/>
        <v/>
      </c>
      <c r="AE752" s="187" t="str">
        <f>IF(S752&gt;0,(VLOOKUP(N752,ISO!$B$4:$D$43,3,FALSE)),"")</f>
        <v/>
      </c>
      <c r="AF752" s="187" t="str">
        <f t="shared" si="195"/>
        <v/>
      </c>
      <c r="AG752" s="187" t="str">
        <f>IF(R752&gt;0,(VLOOKUP(N752,ISO!$B$4:$D$43,2,FALSE)),"")</f>
        <v/>
      </c>
      <c r="AH752" s="193" t="str">
        <f t="shared" si="196"/>
        <v/>
      </c>
      <c r="AI752" s="397" t="str">
        <f t="shared" si="197"/>
        <v/>
      </c>
      <c r="AJ752" s="257" t="str">
        <f t="shared" si="198"/>
        <v/>
      </c>
      <c r="AK752" s="257" t="str">
        <f t="shared" si="199"/>
        <v/>
      </c>
      <c r="AL752" s="193" t="str">
        <f t="shared" si="200"/>
        <v>CHECK DATES</v>
      </c>
      <c r="AM752" s="257" t="str">
        <f t="shared" si="201"/>
        <v/>
      </c>
      <c r="AN752" s="288">
        <f t="shared" si="202"/>
        <v>0</v>
      </c>
      <c r="AO752" s="286">
        <v>0</v>
      </c>
      <c r="AP752" s="257">
        <f t="shared" si="203"/>
        <v>0</v>
      </c>
      <c r="AQ752" s="257" t="str">
        <f t="shared" si="204"/>
        <v/>
      </c>
      <c r="AR752" s="257">
        <f t="shared" si="205"/>
        <v>0</v>
      </c>
    </row>
    <row r="753" spans="1:44" x14ac:dyDescent="0.3">
      <c r="A753" s="287">
        <v>740</v>
      </c>
      <c r="B753" s="150"/>
      <c r="C753" s="152"/>
      <c r="D753" s="159"/>
      <c r="E753" s="337"/>
      <c r="F753" s="343" t="str">
        <f>IF(E753="","",LOOKUP(E753,'Work Programme'!$A$8:$A$207,'Work Programme'!$B$8:$B$207))</f>
        <v/>
      </c>
      <c r="G753" s="159"/>
      <c r="H753" s="150"/>
      <c r="I753" s="150"/>
      <c r="J753" s="150"/>
      <c r="K753" s="150"/>
      <c r="L753" s="150"/>
      <c r="M753" s="150"/>
      <c r="N753" s="430"/>
      <c r="O753" s="431"/>
      <c r="P753" s="431"/>
      <c r="Q753" s="160"/>
      <c r="R753" s="160"/>
      <c r="S753" s="160"/>
      <c r="T753" s="255" t="str">
        <f t="shared" si="190"/>
        <v/>
      </c>
      <c r="U753" s="152"/>
      <c r="V753" s="154"/>
      <c r="W753" s="254" t="str">
        <f>IF(V753="","",VLOOKUP(V753,'Overview - Financial Statement'!$A$46:$B$60,2,FALSE))</f>
        <v/>
      </c>
      <c r="X753" s="255" t="str">
        <f t="shared" si="191"/>
        <v/>
      </c>
      <c r="Y753" s="153"/>
      <c r="Z753" s="238">
        <f t="shared" si="192"/>
        <v>0</v>
      </c>
      <c r="AA753" s="193" t="s">
        <v>44</v>
      </c>
      <c r="AB753" s="173"/>
      <c r="AC753" s="193" t="str">
        <f t="shared" si="193"/>
        <v/>
      </c>
      <c r="AD753" s="187" t="str">
        <f t="shared" si="194"/>
        <v/>
      </c>
      <c r="AE753" s="187" t="str">
        <f>IF(S753&gt;0,(VLOOKUP(N753,ISO!$B$4:$D$43,3,FALSE)),"")</f>
        <v/>
      </c>
      <c r="AF753" s="187" t="str">
        <f t="shared" si="195"/>
        <v/>
      </c>
      <c r="AG753" s="187" t="str">
        <f>IF(R753&gt;0,(VLOOKUP(N753,ISO!$B$4:$D$43,2,FALSE)),"")</f>
        <v/>
      </c>
      <c r="AH753" s="193" t="str">
        <f t="shared" si="196"/>
        <v/>
      </c>
      <c r="AI753" s="397" t="str">
        <f t="shared" si="197"/>
        <v/>
      </c>
      <c r="AJ753" s="257" t="str">
        <f t="shared" si="198"/>
        <v/>
      </c>
      <c r="AK753" s="257" t="str">
        <f t="shared" si="199"/>
        <v/>
      </c>
      <c r="AL753" s="193" t="str">
        <f t="shared" si="200"/>
        <v>CHECK DATES</v>
      </c>
      <c r="AM753" s="257" t="str">
        <f t="shared" si="201"/>
        <v/>
      </c>
      <c r="AN753" s="288">
        <f t="shared" si="202"/>
        <v>0</v>
      </c>
      <c r="AO753" s="286">
        <v>0</v>
      </c>
      <c r="AP753" s="257">
        <f t="shared" si="203"/>
        <v>0</v>
      </c>
      <c r="AQ753" s="257" t="str">
        <f t="shared" si="204"/>
        <v/>
      </c>
      <c r="AR753" s="257">
        <f t="shared" si="205"/>
        <v>0</v>
      </c>
    </row>
    <row r="754" spans="1:44" x14ac:dyDescent="0.3">
      <c r="A754" s="287">
        <v>741</v>
      </c>
      <c r="B754" s="150"/>
      <c r="C754" s="152"/>
      <c r="D754" s="159"/>
      <c r="E754" s="337"/>
      <c r="F754" s="343" t="str">
        <f>IF(E754="","",LOOKUP(E754,'Work Programme'!$A$8:$A$207,'Work Programme'!$B$8:$B$207))</f>
        <v/>
      </c>
      <c r="G754" s="159"/>
      <c r="H754" s="150"/>
      <c r="I754" s="150"/>
      <c r="J754" s="150"/>
      <c r="K754" s="150"/>
      <c r="L754" s="150"/>
      <c r="M754" s="150"/>
      <c r="N754" s="430"/>
      <c r="O754" s="431"/>
      <c r="P754" s="431"/>
      <c r="Q754" s="160"/>
      <c r="R754" s="160"/>
      <c r="S754" s="160"/>
      <c r="T754" s="255" t="str">
        <f t="shared" si="190"/>
        <v/>
      </c>
      <c r="U754" s="152"/>
      <c r="V754" s="154"/>
      <c r="W754" s="254" t="str">
        <f>IF(V754="","",VLOOKUP(V754,'Overview - Financial Statement'!$A$46:$B$60,2,FALSE))</f>
        <v/>
      </c>
      <c r="X754" s="255" t="str">
        <f t="shared" si="191"/>
        <v/>
      </c>
      <c r="Y754" s="153"/>
      <c r="Z754" s="238">
        <f t="shared" si="192"/>
        <v>0</v>
      </c>
      <c r="AA754" s="193" t="s">
        <v>44</v>
      </c>
      <c r="AB754" s="173"/>
      <c r="AC754" s="193" t="str">
        <f t="shared" si="193"/>
        <v/>
      </c>
      <c r="AD754" s="187" t="str">
        <f t="shared" si="194"/>
        <v/>
      </c>
      <c r="AE754" s="187" t="str">
        <f>IF(S754&gt;0,(VLOOKUP(N754,ISO!$B$4:$D$43,3,FALSE)),"")</f>
        <v/>
      </c>
      <c r="AF754" s="187" t="str">
        <f t="shared" si="195"/>
        <v/>
      </c>
      <c r="AG754" s="187" t="str">
        <f>IF(R754&gt;0,(VLOOKUP(N754,ISO!$B$4:$D$43,2,FALSE)),"")</f>
        <v/>
      </c>
      <c r="AH754" s="193" t="str">
        <f t="shared" si="196"/>
        <v/>
      </c>
      <c r="AI754" s="397" t="str">
        <f t="shared" si="197"/>
        <v/>
      </c>
      <c r="AJ754" s="257" t="str">
        <f t="shared" si="198"/>
        <v/>
      </c>
      <c r="AK754" s="257" t="str">
        <f t="shared" si="199"/>
        <v/>
      </c>
      <c r="AL754" s="193" t="str">
        <f t="shared" si="200"/>
        <v>CHECK DATES</v>
      </c>
      <c r="AM754" s="257" t="str">
        <f t="shared" si="201"/>
        <v/>
      </c>
      <c r="AN754" s="288">
        <f t="shared" si="202"/>
        <v>0</v>
      </c>
      <c r="AO754" s="286">
        <v>0</v>
      </c>
      <c r="AP754" s="257">
        <f t="shared" si="203"/>
        <v>0</v>
      </c>
      <c r="AQ754" s="257" t="str">
        <f t="shared" si="204"/>
        <v/>
      </c>
      <c r="AR754" s="257">
        <f t="shared" si="205"/>
        <v>0</v>
      </c>
    </row>
    <row r="755" spans="1:44" x14ac:dyDescent="0.3">
      <c r="A755" s="287">
        <v>742</v>
      </c>
      <c r="B755" s="150"/>
      <c r="C755" s="152"/>
      <c r="D755" s="159"/>
      <c r="E755" s="337"/>
      <c r="F755" s="343" t="str">
        <f>IF(E755="","",LOOKUP(E755,'Work Programme'!$A$8:$A$207,'Work Programme'!$B$8:$B$207))</f>
        <v/>
      </c>
      <c r="G755" s="159"/>
      <c r="H755" s="150"/>
      <c r="I755" s="150"/>
      <c r="J755" s="150"/>
      <c r="K755" s="150"/>
      <c r="L755" s="150"/>
      <c r="M755" s="150"/>
      <c r="N755" s="430"/>
      <c r="O755" s="431"/>
      <c r="P755" s="431"/>
      <c r="Q755" s="160"/>
      <c r="R755" s="160"/>
      <c r="S755" s="160"/>
      <c r="T755" s="255" t="str">
        <f t="shared" si="190"/>
        <v/>
      </c>
      <c r="U755" s="152"/>
      <c r="V755" s="154"/>
      <c r="W755" s="254" t="str">
        <f>IF(V755="","",VLOOKUP(V755,'Overview - Financial Statement'!$A$46:$B$60,2,FALSE))</f>
        <v/>
      </c>
      <c r="X755" s="255" t="str">
        <f t="shared" si="191"/>
        <v/>
      </c>
      <c r="Y755" s="153"/>
      <c r="Z755" s="238">
        <f t="shared" si="192"/>
        <v>0</v>
      </c>
      <c r="AA755" s="193" t="s">
        <v>44</v>
      </c>
      <c r="AB755" s="173"/>
      <c r="AC755" s="193" t="str">
        <f t="shared" si="193"/>
        <v/>
      </c>
      <c r="AD755" s="187" t="str">
        <f t="shared" si="194"/>
        <v/>
      </c>
      <c r="AE755" s="187" t="str">
        <f>IF(S755&gt;0,(VLOOKUP(N755,ISO!$B$4:$D$43,3,FALSE)),"")</f>
        <v/>
      </c>
      <c r="AF755" s="187" t="str">
        <f t="shared" si="195"/>
        <v/>
      </c>
      <c r="AG755" s="187" t="str">
        <f>IF(R755&gt;0,(VLOOKUP(N755,ISO!$B$4:$D$43,2,FALSE)),"")</f>
        <v/>
      </c>
      <c r="AH755" s="193" t="str">
        <f t="shared" si="196"/>
        <v/>
      </c>
      <c r="AI755" s="397" t="str">
        <f t="shared" si="197"/>
        <v/>
      </c>
      <c r="AJ755" s="257" t="str">
        <f t="shared" si="198"/>
        <v/>
      </c>
      <c r="AK755" s="257" t="str">
        <f t="shared" si="199"/>
        <v/>
      </c>
      <c r="AL755" s="193" t="str">
        <f t="shared" si="200"/>
        <v>CHECK DATES</v>
      </c>
      <c r="AM755" s="257" t="str">
        <f t="shared" si="201"/>
        <v/>
      </c>
      <c r="AN755" s="288">
        <f t="shared" si="202"/>
        <v>0</v>
      </c>
      <c r="AO755" s="286">
        <v>0</v>
      </c>
      <c r="AP755" s="257">
        <f t="shared" si="203"/>
        <v>0</v>
      </c>
      <c r="AQ755" s="257" t="str">
        <f t="shared" si="204"/>
        <v/>
      </c>
      <c r="AR755" s="257">
        <f t="shared" si="205"/>
        <v>0</v>
      </c>
    </row>
    <row r="756" spans="1:44" x14ac:dyDescent="0.3">
      <c r="A756" s="287">
        <v>743</v>
      </c>
      <c r="B756" s="150"/>
      <c r="C756" s="152"/>
      <c r="D756" s="159"/>
      <c r="E756" s="337"/>
      <c r="F756" s="343" t="str">
        <f>IF(E756="","",LOOKUP(E756,'Work Programme'!$A$8:$A$207,'Work Programme'!$B$8:$B$207))</f>
        <v/>
      </c>
      <c r="G756" s="159"/>
      <c r="H756" s="150"/>
      <c r="I756" s="150"/>
      <c r="J756" s="150"/>
      <c r="K756" s="150"/>
      <c r="L756" s="150"/>
      <c r="M756" s="150"/>
      <c r="N756" s="430"/>
      <c r="O756" s="431"/>
      <c r="P756" s="431"/>
      <c r="Q756" s="160"/>
      <c r="R756" s="160"/>
      <c r="S756" s="160"/>
      <c r="T756" s="255" t="str">
        <f t="shared" si="190"/>
        <v/>
      </c>
      <c r="U756" s="152"/>
      <c r="V756" s="154"/>
      <c r="W756" s="254" t="str">
        <f>IF(V756="","",VLOOKUP(V756,'Overview - Financial Statement'!$A$46:$B$60,2,FALSE))</f>
        <v/>
      </c>
      <c r="X756" s="255" t="str">
        <f t="shared" si="191"/>
        <v/>
      </c>
      <c r="Y756" s="153"/>
      <c r="Z756" s="238">
        <f t="shared" si="192"/>
        <v>0</v>
      </c>
      <c r="AA756" s="193" t="s">
        <v>44</v>
      </c>
      <c r="AB756" s="173"/>
      <c r="AC756" s="193" t="str">
        <f t="shared" si="193"/>
        <v/>
      </c>
      <c r="AD756" s="187" t="str">
        <f t="shared" si="194"/>
        <v/>
      </c>
      <c r="AE756" s="187" t="str">
        <f>IF(S756&gt;0,(VLOOKUP(N756,ISO!$B$4:$D$43,3,FALSE)),"")</f>
        <v/>
      </c>
      <c r="AF756" s="187" t="str">
        <f t="shared" si="195"/>
        <v/>
      </c>
      <c r="AG756" s="187" t="str">
        <f>IF(R756&gt;0,(VLOOKUP(N756,ISO!$B$4:$D$43,2,FALSE)),"")</f>
        <v/>
      </c>
      <c r="AH756" s="193" t="str">
        <f t="shared" si="196"/>
        <v/>
      </c>
      <c r="AI756" s="397" t="str">
        <f t="shared" si="197"/>
        <v/>
      </c>
      <c r="AJ756" s="257" t="str">
        <f t="shared" si="198"/>
        <v/>
      </c>
      <c r="AK756" s="257" t="str">
        <f t="shared" si="199"/>
        <v/>
      </c>
      <c r="AL756" s="193" t="str">
        <f t="shared" si="200"/>
        <v>CHECK DATES</v>
      </c>
      <c r="AM756" s="257" t="str">
        <f t="shared" si="201"/>
        <v/>
      </c>
      <c r="AN756" s="288">
        <f t="shared" si="202"/>
        <v>0</v>
      </c>
      <c r="AO756" s="286">
        <v>0</v>
      </c>
      <c r="AP756" s="257">
        <f t="shared" si="203"/>
        <v>0</v>
      </c>
      <c r="AQ756" s="257" t="str">
        <f t="shared" si="204"/>
        <v/>
      </c>
      <c r="AR756" s="257">
        <f t="shared" si="205"/>
        <v>0</v>
      </c>
    </row>
    <row r="757" spans="1:44" x14ac:dyDescent="0.3">
      <c r="A757" s="287">
        <v>744</v>
      </c>
      <c r="B757" s="150"/>
      <c r="C757" s="152"/>
      <c r="D757" s="159"/>
      <c r="E757" s="337"/>
      <c r="F757" s="343" t="str">
        <f>IF(E757="","",LOOKUP(E757,'Work Programme'!$A$8:$A$207,'Work Programme'!$B$8:$B$207))</f>
        <v/>
      </c>
      <c r="G757" s="159"/>
      <c r="H757" s="150"/>
      <c r="I757" s="150"/>
      <c r="J757" s="150"/>
      <c r="K757" s="150"/>
      <c r="L757" s="150"/>
      <c r="M757" s="150"/>
      <c r="N757" s="430"/>
      <c r="O757" s="431"/>
      <c r="P757" s="431"/>
      <c r="Q757" s="160"/>
      <c r="R757" s="160"/>
      <c r="S757" s="160"/>
      <c r="T757" s="255" t="str">
        <f t="shared" si="190"/>
        <v/>
      </c>
      <c r="U757" s="152"/>
      <c r="V757" s="154"/>
      <c r="W757" s="254" t="str">
        <f>IF(V757="","",VLOOKUP(V757,'Overview - Financial Statement'!$A$46:$B$60,2,FALSE))</f>
        <v/>
      </c>
      <c r="X757" s="255" t="str">
        <f t="shared" si="191"/>
        <v/>
      </c>
      <c r="Y757" s="153"/>
      <c r="Z757" s="238">
        <f t="shared" si="192"/>
        <v>0</v>
      </c>
      <c r="AA757" s="193" t="s">
        <v>44</v>
      </c>
      <c r="AB757" s="173"/>
      <c r="AC757" s="193" t="str">
        <f t="shared" si="193"/>
        <v/>
      </c>
      <c r="AD757" s="187" t="str">
        <f t="shared" si="194"/>
        <v/>
      </c>
      <c r="AE757" s="187" t="str">
        <f>IF(S757&gt;0,(VLOOKUP(N757,ISO!$B$4:$D$43,3,FALSE)),"")</f>
        <v/>
      </c>
      <c r="AF757" s="187" t="str">
        <f t="shared" si="195"/>
        <v/>
      </c>
      <c r="AG757" s="187" t="str">
        <f>IF(R757&gt;0,(VLOOKUP(N757,ISO!$B$4:$D$43,2,FALSE)),"")</f>
        <v/>
      </c>
      <c r="AH757" s="193" t="str">
        <f t="shared" si="196"/>
        <v/>
      </c>
      <c r="AI757" s="397" t="str">
        <f t="shared" si="197"/>
        <v/>
      </c>
      <c r="AJ757" s="257" t="str">
        <f t="shared" si="198"/>
        <v/>
      </c>
      <c r="AK757" s="257" t="str">
        <f t="shared" si="199"/>
        <v/>
      </c>
      <c r="AL757" s="193" t="str">
        <f t="shared" si="200"/>
        <v>CHECK DATES</v>
      </c>
      <c r="AM757" s="257" t="str">
        <f t="shared" si="201"/>
        <v/>
      </c>
      <c r="AN757" s="288">
        <f t="shared" si="202"/>
        <v>0</v>
      </c>
      <c r="AO757" s="286">
        <v>0</v>
      </c>
      <c r="AP757" s="257">
        <f t="shared" si="203"/>
        <v>0</v>
      </c>
      <c r="AQ757" s="257" t="str">
        <f t="shared" si="204"/>
        <v/>
      </c>
      <c r="AR757" s="257">
        <f t="shared" si="205"/>
        <v>0</v>
      </c>
    </row>
    <row r="758" spans="1:44" x14ac:dyDescent="0.3">
      <c r="A758" s="287">
        <v>745</v>
      </c>
      <c r="B758" s="150"/>
      <c r="C758" s="152"/>
      <c r="D758" s="159"/>
      <c r="E758" s="337"/>
      <c r="F758" s="343" t="str">
        <f>IF(E758="","",LOOKUP(E758,'Work Programme'!$A$8:$A$207,'Work Programme'!$B$8:$B$207))</f>
        <v/>
      </c>
      <c r="G758" s="159"/>
      <c r="H758" s="150"/>
      <c r="I758" s="150"/>
      <c r="J758" s="150"/>
      <c r="K758" s="150"/>
      <c r="L758" s="150"/>
      <c r="M758" s="150"/>
      <c r="N758" s="430"/>
      <c r="O758" s="431"/>
      <c r="P758" s="431"/>
      <c r="Q758" s="160"/>
      <c r="R758" s="160"/>
      <c r="S758" s="160"/>
      <c r="T758" s="255" t="str">
        <f t="shared" si="190"/>
        <v/>
      </c>
      <c r="U758" s="152"/>
      <c r="V758" s="154"/>
      <c r="W758" s="254" t="str">
        <f>IF(V758="","",VLOOKUP(V758,'Overview - Financial Statement'!$A$46:$B$60,2,FALSE))</f>
        <v/>
      </c>
      <c r="X758" s="255" t="str">
        <f t="shared" si="191"/>
        <v/>
      </c>
      <c r="Y758" s="153"/>
      <c r="Z758" s="238">
        <f t="shared" si="192"/>
        <v>0</v>
      </c>
      <c r="AA758" s="193" t="s">
        <v>44</v>
      </c>
      <c r="AB758" s="173"/>
      <c r="AC758" s="193" t="str">
        <f t="shared" si="193"/>
        <v/>
      </c>
      <c r="AD758" s="187" t="str">
        <f t="shared" si="194"/>
        <v/>
      </c>
      <c r="AE758" s="187" t="str">
        <f>IF(S758&gt;0,(VLOOKUP(N758,ISO!$B$4:$D$43,3,FALSE)),"")</f>
        <v/>
      </c>
      <c r="AF758" s="187" t="str">
        <f t="shared" si="195"/>
        <v/>
      </c>
      <c r="AG758" s="187" t="str">
        <f>IF(R758&gt;0,(VLOOKUP(N758,ISO!$B$4:$D$43,2,FALSE)),"")</f>
        <v/>
      </c>
      <c r="AH758" s="193" t="str">
        <f t="shared" si="196"/>
        <v/>
      </c>
      <c r="AI758" s="397" t="str">
        <f t="shared" si="197"/>
        <v/>
      </c>
      <c r="AJ758" s="257" t="str">
        <f t="shared" si="198"/>
        <v/>
      </c>
      <c r="AK758" s="257" t="str">
        <f t="shared" si="199"/>
        <v/>
      </c>
      <c r="AL758" s="193" t="str">
        <f t="shared" si="200"/>
        <v>CHECK DATES</v>
      </c>
      <c r="AM758" s="257" t="str">
        <f t="shared" si="201"/>
        <v/>
      </c>
      <c r="AN758" s="288">
        <f t="shared" si="202"/>
        <v>0</v>
      </c>
      <c r="AO758" s="286">
        <v>0</v>
      </c>
      <c r="AP758" s="257">
        <f t="shared" si="203"/>
        <v>0</v>
      </c>
      <c r="AQ758" s="257" t="str">
        <f t="shared" si="204"/>
        <v/>
      </c>
      <c r="AR758" s="257">
        <f t="shared" si="205"/>
        <v>0</v>
      </c>
    </row>
    <row r="759" spans="1:44" x14ac:dyDescent="0.3">
      <c r="A759" s="287">
        <v>746</v>
      </c>
      <c r="B759" s="150"/>
      <c r="C759" s="152"/>
      <c r="D759" s="159"/>
      <c r="E759" s="337"/>
      <c r="F759" s="343" t="str">
        <f>IF(E759="","",LOOKUP(E759,'Work Programme'!$A$8:$A$207,'Work Programme'!$B$8:$B$207))</f>
        <v/>
      </c>
      <c r="G759" s="159"/>
      <c r="H759" s="150"/>
      <c r="I759" s="150"/>
      <c r="J759" s="150"/>
      <c r="K759" s="150"/>
      <c r="L759" s="150"/>
      <c r="M759" s="150"/>
      <c r="N759" s="430"/>
      <c r="O759" s="431"/>
      <c r="P759" s="431"/>
      <c r="Q759" s="160"/>
      <c r="R759" s="160"/>
      <c r="S759" s="160"/>
      <c r="T759" s="255" t="str">
        <f t="shared" si="190"/>
        <v/>
      </c>
      <c r="U759" s="152"/>
      <c r="V759" s="154"/>
      <c r="W759" s="254" t="str">
        <f>IF(V759="","",VLOOKUP(V759,'Overview - Financial Statement'!$A$46:$B$60,2,FALSE))</f>
        <v/>
      </c>
      <c r="X759" s="255" t="str">
        <f t="shared" si="191"/>
        <v/>
      </c>
      <c r="Y759" s="153"/>
      <c r="Z759" s="238">
        <f t="shared" si="192"/>
        <v>0</v>
      </c>
      <c r="AA759" s="193" t="s">
        <v>44</v>
      </c>
      <c r="AB759" s="173"/>
      <c r="AC759" s="193" t="str">
        <f t="shared" si="193"/>
        <v/>
      </c>
      <c r="AD759" s="187" t="str">
        <f t="shared" si="194"/>
        <v/>
      </c>
      <c r="AE759" s="187" t="str">
        <f>IF(S759&gt;0,(VLOOKUP(N759,ISO!$B$4:$D$43,3,FALSE)),"")</f>
        <v/>
      </c>
      <c r="AF759" s="187" t="str">
        <f t="shared" si="195"/>
        <v/>
      </c>
      <c r="AG759" s="187" t="str">
        <f>IF(R759&gt;0,(VLOOKUP(N759,ISO!$B$4:$D$43,2,FALSE)),"")</f>
        <v/>
      </c>
      <c r="AH759" s="193" t="str">
        <f t="shared" si="196"/>
        <v/>
      </c>
      <c r="AI759" s="397" t="str">
        <f t="shared" si="197"/>
        <v/>
      </c>
      <c r="AJ759" s="257" t="str">
        <f t="shared" si="198"/>
        <v/>
      </c>
      <c r="AK759" s="257" t="str">
        <f t="shared" si="199"/>
        <v/>
      </c>
      <c r="AL759" s="193" t="str">
        <f t="shared" si="200"/>
        <v>CHECK DATES</v>
      </c>
      <c r="AM759" s="257" t="str">
        <f t="shared" si="201"/>
        <v/>
      </c>
      <c r="AN759" s="288">
        <f t="shared" si="202"/>
        <v>0</v>
      </c>
      <c r="AO759" s="286">
        <v>0</v>
      </c>
      <c r="AP759" s="257">
        <f t="shared" si="203"/>
        <v>0</v>
      </c>
      <c r="AQ759" s="257" t="str">
        <f t="shared" si="204"/>
        <v/>
      </c>
      <c r="AR759" s="257">
        <f t="shared" si="205"/>
        <v>0</v>
      </c>
    </row>
    <row r="760" spans="1:44" x14ac:dyDescent="0.3">
      <c r="A760" s="287">
        <v>747</v>
      </c>
      <c r="B760" s="150"/>
      <c r="C760" s="152"/>
      <c r="D760" s="159"/>
      <c r="E760" s="337"/>
      <c r="F760" s="343" t="str">
        <f>IF(E760="","",LOOKUP(E760,'Work Programme'!$A$8:$A$207,'Work Programme'!$B$8:$B$207))</f>
        <v/>
      </c>
      <c r="G760" s="159"/>
      <c r="H760" s="150"/>
      <c r="I760" s="150"/>
      <c r="J760" s="150"/>
      <c r="K760" s="150"/>
      <c r="L760" s="150"/>
      <c r="M760" s="150"/>
      <c r="N760" s="430"/>
      <c r="O760" s="431"/>
      <c r="P760" s="431"/>
      <c r="Q760" s="160"/>
      <c r="R760" s="160"/>
      <c r="S760" s="160"/>
      <c r="T760" s="255" t="str">
        <f t="shared" si="190"/>
        <v/>
      </c>
      <c r="U760" s="152"/>
      <c r="V760" s="154"/>
      <c r="W760" s="254" t="str">
        <f>IF(V760="","",VLOOKUP(V760,'Overview - Financial Statement'!$A$46:$B$60,2,FALSE))</f>
        <v/>
      </c>
      <c r="X760" s="255" t="str">
        <f t="shared" si="191"/>
        <v/>
      </c>
      <c r="Y760" s="153"/>
      <c r="Z760" s="238">
        <f t="shared" si="192"/>
        <v>0</v>
      </c>
      <c r="AA760" s="193" t="s">
        <v>44</v>
      </c>
      <c r="AB760" s="173"/>
      <c r="AC760" s="193" t="str">
        <f t="shared" si="193"/>
        <v/>
      </c>
      <c r="AD760" s="187" t="str">
        <f t="shared" si="194"/>
        <v/>
      </c>
      <c r="AE760" s="187" t="str">
        <f>IF(S760&gt;0,(VLOOKUP(N760,ISO!$B$4:$D$43,3,FALSE)),"")</f>
        <v/>
      </c>
      <c r="AF760" s="187" t="str">
        <f t="shared" si="195"/>
        <v/>
      </c>
      <c r="AG760" s="187" t="str">
        <f>IF(R760&gt;0,(VLOOKUP(N760,ISO!$B$4:$D$43,2,FALSE)),"")</f>
        <v/>
      </c>
      <c r="AH760" s="193" t="str">
        <f t="shared" si="196"/>
        <v/>
      </c>
      <c r="AI760" s="397" t="str">
        <f t="shared" si="197"/>
        <v/>
      </c>
      <c r="AJ760" s="257" t="str">
        <f t="shared" si="198"/>
        <v/>
      </c>
      <c r="AK760" s="257" t="str">
        <f t="shared" si="199"/>
        <v/>
      </c>
      <c r="AL760" s="193" t="str">
        <f t="shared" si="200"/>
        <v>CHECK DATES</v>
      </c>
      <c r="AM760" s="257" t="str">
        <f t="shared" si="201"/>
        <v/>
      </c>
      <c r="AN760" s="288">
        <f t="shared" si="202"/>
        <v>0</v>
      </c>
      <c r="AO760" s="286">
        <v>0</v>
      </c>
      <c r="AP760" s="257">
        <f t="shared" si="203"/>
        <v>0</v>
      </c>
      <c r="AQ760" s="257" t="str">
        <f t="shared" si="204"/>
        <v/>
      </c>
      <c r="AR760" s="257">
        <f t="shared" si="205"/>
        <v>0</v>
      </c>
    </row>
    <row r="761" spans="1:44" x14ac:dyDescent="0.3">
      <c r="A761" s="287">
        <v>748</v>
      </c>
      <c r="B761" s="150"/>
      <c r="C761" s="152"/>
      <c r="D761" s="159"/>
      <c r="E761" s="337"/>
      <c r="F761" s="343" t="str">
        <f>IF(E761="","",LOOKUP(E761,'Work Programme'!$A$8:$A$207,'Work Programme'!$B$8:$B$207))</f>
        <v/>
      </c>
      <c r="G761" s="159"/>
      <c r="H761" s="150"/>
      <c r="I761" s="150"/>
      <c r="J761" s="150"/>
      <c r="K761" s="150"/>
      <c r="L761" s="150"/>
      <c r="M761" s="150"/>
      <c r="N761" s="430"/>
      <c r="O761" s="431"/>
      <c r="P761" s="431"/>
      <c r="Q761" s="160"/>
      <c r="R761" s="160"/>
      <c r="S761" s="160"/>
      <c r="T761" s="255" t="str">
        <f t="shared" si="190"/>
        <v/>
      </c>
      <c r="U761" s="152"/>
      <c r="V761" s="154"/>
      <c r="W761" s="254" t="str">
        <f>IF(V761="","",VLOOKUP(V761,'Overview - Financial Statement'!$A$46:$B$60,2,FALSE))</f>
        <v/>
      </c>
      <c r="X761" s="255" t="str">
        <f t="shared" si="191"/>
        <v/>
      </c>
      <c r="Y761" s="153"/>
      <c r="Z761" s="238">
        <f t="shared" si="192"/>
        <v>0</v>
      </c>
      <c r="AA761" s="193" t="s">
        <v>44</v>
      </c>
      <c r="AB761" s="173"/>
      <c r="AC761" s="193" t="str">
        <f t="shared" si="193"/>
        <v/>
      </c>
      <c r="AD761" s="187" t="str">
        <f t="shared" si="194"/>
        <v/>
      </c>
      <c r="AE761" s="187" t="str">
        <f>IF(S761&gt;0,(VLOOKUP(N761,ISO!$B$4:$D$43,3,FALSE)),"")</f>
        <v/>
      </c>
      <c r="AF761" s="187" t="str">
        <f t="shared" si="195"/>
        <v/>
      </c>
      <c r="AG761" s="187" t="str">
        <f>IF(R761&gt;0,(VLOOKUP(N761,ISO!$B$4:$D$43,2,FALSE)),"")</f>
        <v/>
      </c>
      <c r="AH761" s="193" t="str">
        <f t="shared" si="196"/>
        <v/>
      </c>
      <c r="AI761" s="397" t="str">
        <f t="shared" si="197"/>
        <v/>
      </c>
      <c r="AJ761" s="257" t="str">
        <f t="shared" si="198"/>
        <v/>
      </c>
      <c r="AK761" s="257" t="str">
        <f t="shared" si="199"/>
        <v/>
      </c>
      <c r="AL761" s="193" t="str">
        <f t="shared" si="200"/>
        <v>CHECK DATES</v>
      </c>
      <c r="AM761" s="257" t="str">
        <f t="shared" si="201"/>
        <v/>
      </c>
      <c r="AN761" s="288">
        <f t="shared" si="202"/>
        <v>0</v>
      </c>
      <c r="AO761" s="286">
        <v>0</v>
      </c>
      <c r="AP761" s="257">
        <f t="shared" si="203"/>
        <v>0</v>
      </c>
      <c r="AQ761" s="257" t="str">
        <f t="shared" si="204"/>
        <v/>
      </c>
      <c r="AR761" s="257">
        <f t="shared" si="205"/>
        <v>0</v>
      </c>
    </row>
    <row r="762" spans="1:44" x14ac:dyDescent="0.3">
      <c r="A762" s="287">
        <v>749</v>
      </c>
      <c r="B762" s="150"/>
      <c r="C762" s="152"/>
      <c r="D762" s="159"/>
      <c r="E762" s="337"/>
      <c r="F762" s="343" t="str">
        <f>IF(E762="","",LOOKUP(E762,'Work Programme'!$A$8:$A$207,'Work Programme'!$B$8:$B$207))</f>
        <v/>
      </c>
      <c r="G762" s="159"/>
      <c r="H762" s="150"/>
      <c r="I762" s="150"/>
      <c r="J762" s="150"/>
      <c r="K762" s="150"/>
      <c r="L762" s="150"/>
      <c r="M762" s="150"/>
      <c r="N762" s="430"/>
      <c r="O762" s="431"/>
      <c r="P762" s="431"/>
      <c r="Q762" s="160"/>
      <c r="R762" s="160"/>
      <c r="S762" s="160"/>
      <c r="T762" s="255" t="str">
        <f t="shared" si="190"/>
        <v/>
      </c>
      <c r="U762" s="152"/>
      <c r="V762" s="154"/>
      <c r="W762" s="254" t="str">
        <f>IF(V762="","",VLOOKUP(V762,'Overview - Financial Statement'!$A$46:$B$60,2,FALSE))</f>
        <v/>
      </c>
      <c r="X762" s="255" t="str">
        <f t="shared" si="191"/>
        <v/>
      </c>
      <c r="Y762" s="153"/>
      <c r="Z762" s="238">
        <f t="shared" si="192"/>
        <v>0</v>
      </c>
      <c r="AA762" s="193" t="s">
        <v>44</v>
      </c>
      <c r="AB762" s="173"/>
      <c r="AC762" s="193" t="str">
        <f t="shared" si="193"/>
        <v/>
      </c>
      <c r="AD762" s="187" t="str">
        <f t="shared" si="194"/>
        <v/>
      </c>
      <c r="AE762" s="187" t="str">
        <f>IF(S762&gt;0,(VLOOKUP(N762,ISO!$B$4:$D$43,3,FALSE)),"")</f>
        <v/>
      </c>
      <c r="AF762" s="187" t="str">
        <f t="shared" si="195"/>
        <v/>
      </c>
      <c r="AG762" s="187" t="str">
        <f>IF(R762&gt;0,(VLOOKUP(N762,ISO!$B$4:$D$43,2,FALSE)),"")</f>
        <v/>
      </c>
      <c r="AH762" s="193" t="str">
        <f t="shared" si="196"/>
        <v/>
      </c>
      <c r="AI762" s="397" t="str">
        <f t="shared" si="197"/>
        <v/>
      </c>
      <c r="AJ762" s="257" t="str">
        <f t="shared" si="198"/>
        <v/>
      </c>
      <c r="AK762" s="257" t="str">
        <f t="shared" si="199"/>
        <v/>
      </c>
      <c r="AL762" s="193" t="str">
        <f t="shared" si="200"/>
        <v>CHECK DATES</v>
      </c>
      <c r="AM762" s="257" t="str">
        <f t="shared" si="201"/>
        <v/>
      </c>
      <c r="AN762" s="288">
        <f t="shared" si="202"/>
        <v>0</v>
      </c>
      <c r="AO762" s="286">
        <v>0</v>
      </c>
      <c r="AP762" s="257">
        <f t="shared" si="203"/>
        <v>0</v>
      </c>
      <c r="AQ762" s="257" t="str">
        <f t="shared" si="204"/>
        <v/>
      </c>
      <c r="AR762" s="257">
        <f t="shared" si="205"/>
        <v>0</v>
      </c>
    </row>
    <row r="763" spans="1:44" x14ac:dyDescent="0.3">
      <c r="A763" s="287">
        <v>750</v>
      </c>
      <c r="B763" s="150"/>
      <c r="C763" s="152"/>
      <c r="D763" s="159"/>
      <c r="E763" s="337"/>
      <c r="F763" s="343" t="str">
        <f>IF(E763="","",LOOKUP(E763,'Work Programme'!$A$8:$A$207,'Work Programme'!$B$8:$B$207))</f>
        <v/>
      </c>
      <c r="G763" s="159"/>
      <c r="H763" s="150"/>
      <c r="I763" s="150"/>
      <c r="J763" s="150"/>
      <c r="K763" s="150"/>
      <c r="L763" s="150"/>
      <c r="M763" s="150"/>
      <c r="N763" s="430"/>
      <c r="O763" s="431"/>
      <c r="P763" s="431"/>
      <c r="Q763" s="160"/>
      <c r="R763" s="160"/>
      <c r="S763" s="160"/>
      <c r="T763" s="255" t="str">
        <f t="shared" si="190"/>
        <v/>
      </c>
      <c r="U763" s="152"/>
      <c r="V763" s="154"/>
      <c r="W763" s="254" t="str">
        <f>IF(V763="","",VLOOKUP(V763,'Overview - Financial Statement'!$A$46:$B$60,2,FALSE))</f>
        <v/>
      </c>
      <c r="X763" s="255" t="str">
        <f t="shared" si="191"/>
        <v/>
      </c>
      <c r="Y763" s="153"/>
      <c r="Z763" s="238">
        <f t="shared" si="192"/>
        <v>0</v>
      </c>
      <c r="AA763" s="193" t="s">
        <v>44</v>
      </c>
      <c r="AB763" s="173"/>
      <c r="AC763" s="193" t="str">
        <f t="shared" si="193"/>
        <v/>
      </c>
      <c r="AD763" s="187" t="str">
        <f t="shared" si="194"/>
        <v/>
      </c>
      <c r="AE763" s="187" t="str">
        <f>IF(S763&gt;0,(VLOOKUP(N763,ISO!$B$4:$D$43,3,FALSE)),"")</f>
        <v/>
      </c>
      <c r="AF763" s="187" t="str">
        <f t="shared" si="195"/>
        <v/>
      </c>
      <c r="AG763" s="187" t="str">
        <f>IF(R763&gt;0,(VLOOKUP(N763,ISO!$B$4:$D$43,2,FALSE)),"")</f>
        <v/>
      </c>
      <c r="AH763" s="193" t="str">
        <f t="shared" si="196"/>
        <v/>
      </c>
      <c r="AI763" s="397" t="str">
        <f t="shared" si="197"/>
        <v/>
      </c>
      <c r="AJ763" s="257" t="str">
        <f t="shared" si="198"/>
        <v/>
      </c>
      <c r="AK763" s="257" t="str">
        <f t="shared" si="199"/>
        <v/>
      </c>
      <c r="AL763" s="193" t="str">
        <f t="shared" si="200"/>
        <v>CHECK DATES</v>
      </c>
      <c r="AM763" s="257" t="str">
        <f t="shared" si="201"/>
        <v/>
      </c>
      <c r="AN763" s="288">
        <f t="shared" si="202"/>
        <v>0</v>
      </c>
      <c r="AO763" s="286">
        <v>0</v>
      </c>
      <c r="AP763" s="257">
        <f t="shared" si="203"/>
        <v>0</v>
      </c>
      <c r="AQ763" s="257" t="str">
        <f t="shared" si="204"/>
        <v/>
      </c>
      <c r="AR763" s="257">
        <f t="shared" si="205"/>
        <v>0</v>
      </c>
    </row>
    <row r="764" spans="1:44" x14ac:dyDescent="0.3">
      <c r="A764" s="287">
        <v>751</v>
      </c>
      <c r="B764" s="150"/>
      <c r="C764" s="152"/>
      <c r="D764" s="159"/>
      <c r="E764" s="337"/>
      <c r="F764" s="343" t="str">
        <f>IF(E764="","",LOOKUP(E764,'Work Programme'!$A$8:$A$207,'Work Programme'!$B$8:$B$207))</f>
        <v/>
      </c>
      <c r="G764" s="159"/>
      <c r="H764" s="150"/>
      <c r="I764" s="150"/>
      <c r="J764" s="150"/>
      <c r="K764" s="150"/>
      <c r="L764" s="150"/>
      <c r="M764" s="150"/>
      <c r="N764" s="430"/>
      <c r="O764" s="431"/>
      <c r="P764" s="431"/>
      <c r="Q764" s="160"/>
      <c r="R764" s="160"/>
      <c r="S764" s="160"/>
      <c r="T764" s="255" t="str">
        <f t="shared" si="190"/>
        <v/>
      </c>
      <c r="U764" s="152"/>
      <c r="V764" s="154"/>
      <c r="W764" s="254" t="str">
        <f>IF(V764="","",VLOOKUP(V764,'Overview - Financial Statement'!$A$46:$B$60,2,FALSE))</f>
        <v/>
      </c>
      <c r="X764" s="255" t="str">
        <f t="shared" si="191"/>
        <v/>
      </c>
      <c r="Y764" s="153"/>
      <c r="Z764" s="238">
        <f t="shared" si="192"/>
        <v>0</v>
      </c>
      <c r="AA764" s="193" t="s">
        <v>44</v>
      </c>
      <c r="AB764" s="173"/>
      <c r="AC764" s="193" t="str">
        <f t="shared" si="193"/>
        <v/>
      </c>
      <c r="AD764" s="187" t="str">
        <f t="shared" si="194"/>
        <v/>
      </c>
      <c r="AE764" s="187" t="str">
        <f>IF(S764&gt;0,(VLOOKUP(N764,ISO!$B$4:$D$43,3,FALSE)),"")</f>
        <v/>
      </c>
      <c r="AF764" s="187" t="str">
        <f t="shared" si="195"/>
        <v/>
      </c>
      <c r="AG764" s="187" t="str">
        <f>IF(R764&gt;0,(VLOOKUP(N764,ISO!$B$4:$D$43,2,FALSE)),"")</f>
        <v/>
      </c>
      <c r="AH764" s="193" t="str">
        <f t="shared" si="196"/>
        <v/>
      </c>
      <c r="AI764" s="397" t="str">
        <f t="shared" si="197"/>
        <v/>
      </c>
      <c r="AJ764" s="257" t="str">
        <f t="shared" si="198"/>
        <v/>
      </c>
      <c r="AK764" s="257" t="str">
        <f t="shared" si="199"/>
        <v/>
      </c>
      <c r="AL764" s="193" t="str">
        <f t="shared" si="200"/>
        <v>CHECK DATES</v>
      </c>
      <c r="AM764" s="257" t="str">
        <f t="shared" si="201"/>
        <v/>
      </c>
      <c r="AN764" s="288">
        <f t="shared" si="202"/>
        <v>0</v>
      </c>
      <c r="AO764" s="286">
        <v>0</v>
      </c>
      <c r="AP764" s="257">
        <f t="shared" si="203"/>
        <v>0</v>
      </c>
      <c r="AQ764" s="257" t="str">
        <f t="shared" si="204"/>
        <v/>
      </c>
      <c r="AR764" s="257">
        <f t="shared" si="205"/>
        <v>0</v>
      </c>
    </row>
    <row r="765" spans="1:44" x14ac:dyDescent="0.3">
      <c r="A765" s="287">
        <v>752</v>
      </c>
      <c r="B765" s="150"/>
      <c r="C765" s="152"/>
      <c r="D765" s="159"/>
      <c r="E765" s="337"/>
      <c r="F765" s="343" t="str">
        <f>IF(E765="","",LOOKUP(E765,'Work Programme'!$A$8:$A$207,'Work Programme'!$B$8:$B$207))</f>
        <v/>
      </c>
      <c r="G765" s="159"/>
      <c r="H765" s="150"/>
      <c r="I765" s="150"/>
      <c r="J765" s="150"/>
      <c r="K765" s="150"/>
      <c r="L765" s="150"/>
      <c r="M765" s="150"/>
      <c r="N765" s="430"/>
      <c r="O765" s="431"/>
      <c r="P765" s="431"/>
      <c r="Q765" s="160"/>
      <c r="R765" s="160"/>
      <c r="S765" s="160"/>
      <c r="T765" s="255" t="str">
        <f t="shared" si="190"/>
        <v/>
      </c>
      <c r="U765" s="152"/>
      <c r="V765" s="154"/>
      <c r="W765" s="254" t="str">
        <f>IF(V765="","",VLOOKUP(V765,'Overview - Financial Statement'!$A$46:$B$60,2,FALSE))</f>
        <v/>
      </c>
      <c r="X765" s="255" t="str">
        <f t="shared" si="191"/>
        <v/>
      </c>
      <c r="Y765" s="153"/>
      <c r="Z765" s="238">
        <f t="shared" si="192"/>
        <v>0</v>
      </c>
      <c r="AA765" s="193" t="s">
        <v>44</v>
      </c>
      <c r="AB765" s="173"/>
      <c r="AC765" s="193" t="str">
        <f t="shared" si="193"/>
        <v/>
      </c>
      <c r="AD765" s="187" t="str">
        <f t="shared" si="194"/>
        <v/>
      </c>
      <c r="AE765" s="187" t="str">
        <f>IF(S765&gt;0,(VLOOKUP(N765,ISO!$B$4:$D$43,3,FALSE)),"")</f>
        <v/>
      </c>
      <c r="AF765" s="187" t="str">
        <f t="shared" si="195"/>
        <v/>
      </c>
      <c r="AG765" s="187" t="str">
        <f>IF(R765&gt;0,(VLOOKUP(N765,ISO!$B$4:$D$43,2,FALSE)),"")</f>
        <v/>
      </c>
      <c r="AH765" s="193" t="str">
        <f t="shared" si="196"/>
        <v/>
      </c>
      <c r="AI765" s="397" t="str">
        <f t="shared" si="197"/>
        <v/>
      </c>
      <c r="AJ765" s="257" t="str">
        <f t="shared" si="198"/>
        <v/>
      </c>
      <c r="AK765" s="257" t="str">
        <f t="shared" si="199"/>
        <v/>
      </c>
      <c r="AL765" s="193" t="str">
        <f t="shared" si="200"/>
        <v>CHECK DATES</v>
      </c>
      <c r="AM765" s="257" t="str">
        <f t="shared" si="201"/>
        <v/>
      </c>
      <c r="AN765" s="288">
        <f t="shared" si="202"/>
        <v>0</v>
      </c>
      <c r="AO765" s="286">
        <v>0</v>
      </c>
      <c r="AP765" s="257">
        <f t="shared" si="203"/>
        <v>0</v>
      </c>
      <c r="AQ765" s="257" t="str">
        <f t="shared" si="204"/>
        <v/>
      </c>
      <c r="AR765" s="257">
        <f t="shared" si="205"/>
        <v>0</v>
      </c>
    </row>
    <row r="766" spans="1:44" x14ac:dyDescent="0.3">
      <c r="A766" s="287">
        <v>753</v>
      </c>
      <c r="B766" s="150"/>
      <c r="C766" s="152"/>
      <c r="D766" s="159"/>
      <c r="E766" s="337"/>
      <c r="F766" s="343" t="str">
        <f>IF(E766="","",LOOKUP(E766,'Work Programme'!$A$8:$A$207,'Work Programme'!$B$8:$B$207))</f>
        <v/>
      </c>
      <c r="G766" s="159"/>
      <c r="H766" s="150"/>
      <c r="I766" s="150"/>
      <c r="J766" s="150"/>
      <c r="K766" s="150"/>
      <c r="L766" s="150"/>
      <c r="M766" s="150"/>
      <c r="N766" s="430"/>
      <c r="O766" s="431"/>
      <c r="P766" s="431"/>
      <c r="Q766" s="160"/>
      <c r="R766" s="160"/>
      <c r="S766" s="160"/>
      <c r="T766" s="255" t="str">
        <f t="shared" si="190"/>
        <v/>
      </c>
      <c r="U766" s="152"/>
      <c r="V766" s="154"/>
      <c r="W766" s="254" t="str">
        <f>IF(V766="","",VLOOKUP(V766,'Overview - Financial Statement'!$A$46:$B$60,2,FALSE))</f>
        <v/>
      </c>
      <c r="X766" s="255" t="str">
        <f t="shared" si="191"/>
        <v/>
      </c>
      <c r="Y766" s="153"/>
      <c r="Z766" s="238">
        <f t="shared" si="192"/>
        <v>0</v>
      </c>
      <c r="AA766" s="193" t="s">
        <v>44</v>
      </c>
      <c r="AB766" s="173"/>
      <c r="AC766" s="193" t="str">
        <f t="shared" si="193"/>
        <v/>
      </c>
      <c r="AD766" s="187" t="str">
        <f t="shared" si="194"/>
        <v/>
      </c>
      <c r="AE766" s="187" t="str">
        <f>IF(S766&gt;0,(VLOOKUP(N766,ISO!$B$4:$D$43,3,FALSE)),"")</f>
        <v/>
      </c>
      <c r="AF766" s="187" t="str">
        <f t="shared" si="195"/>
        <v/>
      </c>
      <c r="AG766" s="187" t="str">
        <f>IF(R766&gt;0,(VLOOKUP(N766,ISO!$B$4:$D$43,2,FALSE)),"")</f>
        <v/>
      </c>
      <c r="AH766" s="193" t="str">
        <f t="shared" si="196"/>
        <v/>
      </c>
      <c r="AI766" s="397" t="str">
        <f t="shared" si="197"/>
        <v/>
      </c>
      <c r="AJ766" s="257" t="str">
        <f t="shared" si="198"/>
        <v/>
      </c>
      <c r="AK766" s="257" t="str">
        <f t="shared" si="199"/>
        <v/>
      </c>
      <c r="AL766" s="193" t="str">
        <f t="shared" si="200"/>
        <v>CHECK DATES</v>
      </c>
      <c r="AM766" s="257" t="str">
        <f t="shared" si="201"/>
        <v/>
      </c>
      <c r="AN766" s="288">
        <f t="shared" si="202"/>
        <v>0</v>
      </c>
      <c r="AO766" s="286">
        <v>0</v>
      </c>
      <c r="AP766" s="257">
        <f t="shared" si="203"/>
        <v>0</v>
      </c>
      <c r="AQ766" s="257" t="str">
        <f t="shared" si="204"/>
        <v/>
      </c>
      <c r="AR766" s="257">
        <f t="shared" si="205"/>
        <v>0</v>
      </c>
    </row>
    <row r="767" spans="1:44" x14ac:dyDescent="0.3">
      <c r="A767" s="287">
        <v>754</v>
      </c>
      <c r="B767" s="150"/>
      <c r="C767" s="152"/>
      <c r="D767" s="159"/>
      <c r="E767" s="337"/>
      <c r="F767" s="343" t="str">
        <f>IF(E767="","",LOOKUP(E767,'Work Programme'!$A$8:$A$207,'Work Programme'!$B$8:$B$207))</f>
        <v/>
      </c>
      <c r="G767" s="159"/>
      <c r="H767" s="150"/>
      <c r="I767" s="150"/>
      <c r="J767" s="150"/>
      <c r="K767" s="150"/>
      <c r="L767" s="150"/>
      <c r="M767" s="150"/>
      <c r="N767" s="430"/>
      <c r="O767" s="431"/>
      <c r="P767" s="431"/>
      <c r="Q767" s="160"/>
      <c r="R767" s="160"/>
      <c r="S767" s="160"/>
      <c r="T767" s="255" t="str">
        <f t="shared" si="190"/>
        <v/>
      </c>
      <c r="U767" s="152"/>
      <c r="V767" s="154"/>
      <c r="W767" s="254" t="str">
        <f>IF(V767="","",VLOOKUP(V767,'Overview - Financial Statement'!$A$46:$B$60,2,FALSE))</f>
        <v/>
      </c>
      <c r="X767" s="255" t="str">
        <f t="shared" si="191"/>
        <v/>
      </c>
      <c r="Y767" s="153"/>
      <c r="Z767" s="238">
        <f t="shared" si="192"/>
        <v>0</v>
      </c>
      <c r="AA767" s="193" t="s">
        <v>44</v>
      </c>
      <c r="AB767" s="173"/>
      <c r="AC767" s="193" t="str">
        <f t="shared" si="193"/>
        <v/>
      </c>
      <c r="AD767" s="187" t="str">
        <f t="shared" si="194"/>
        <v/>
      </c>
      <c r="AE767" s="187" t="str">
        <f>IF(S767&gt;0,(VLOOKUP(N767,ISO!$B$4:$D$43,3,FALSE)),"")</f>
        <v/>
      </c>
      <c r="AF767" s="187" t="str">
        <f t="shared" si="195"/>
        <v/>
      </c>
      <c r="AG767" s="187" t="str">
        <f>IF(R767&gt;0,(VLOOKUP(N767,ISO!$B$4:$D$43,2,FALSE)),"")</f>
        <v/>
      </c>
      <c r="AH767" s="193" t="str">
        <f t="shared" si="196"/>
        <v/>
      </c>
      <c r="AI767" s="397" t="str">
        <f t="shared" si="197"/>
        <v/>
      </c>
      <c r="AJ767" s="257" t="str">
        <f t="shared" si="198"/>
        <v/>
      </c>
      <c r="AK767" s="257" t="str">
        <f t="shared" si="199"/>
        <v/>
      </c>
      <c r="AL767" s="193" t="str">
        <f t="shared" si="200"/>
        <v>CHECK DATES</v>
      </c>
      <c r="AM767" s="257" t="str">
        <f t="shared" si="201"/>
        <v/>
      </c>
      <c r="AN767" s="288">
        <f t="shared" si="202"/>
        <v>0</v>
      </c>
      <c r="AO767" s="286">
        <v>0</v>
      </c>
      <c r="AP767" s="257">
        <f t="shared" si="203"/>
        <v>0</v>
      </c>
      <c r="AQ767" s="257" t="str">
        <f t="shared" si="204"/>
        <v/>
      </c>
      <c r="AR767" s="257">
        <f t="shared" si="205"/>
        <v>0</v>
      </c>
    </row>
    <row r="768" spans="1:44" x14ac:dyDescent="0.3">
      <c r="A768" s="287">
        <v>755</v>
      </c>
      <c r="B768" s="150"/>
      <c r="C768" s="152"/>
      <c r="D768" s="159"/>
      <c r="E768" s="337"/>
      <c r="F768" s="343" t="str">
        <f>IF(E768="","",LOOKUP(E768,'Work Programme'!$A$8:$A$207,'Work Programme'!$B$8:$B$207))</f>
        <v/>
      </c>
      <c r="G768" s="159"/>
      <c r="H768" s="150"/>
      <c r="I768" s="150"/>
      <c r="J768" s="150"/>
      <c r="K768" s="150"/>
      <c r="L768" s="150"/>
      <c r="M768" s="150"/>
      <c r="N768" s="430"/>
      <c r="O768" s="431"/>
      <c r="P768" s="431"/>
      <c r="Q768" s="160"/>
      <c r="R768" s="160"/>
      <c r="S768" s="160"/>
      <c r="T768" s="255" t="str">
        <f t="shared" si="190"/>
        <v/>
      </c>
      <c r="U768" s="152"/>
      <c r="V768" s="154"/>
      <c r="W768" s="254" t="str">
        <f>IF(V768="","",VLOOKUP(V768,'Overview - Financial Statement'!$A$46:$B$60,2,FALSE))</f>
        <v/>
      </c>
      <c r="X768" s="255" t="str">
        <f t="shared" si="191"/>
        <v/>
      </c>
      <c r="Y768" s="153"/>
      <c r="Z768" s="238">
        <f t="shared" si="192"/>
        <v>0</v>
      </c>
      <c r="AA768" s="193" t="s">
        <v>44</v>
      </c>
      <c r="AB768" s="173"/>
      <c r="AC768" s="193" t="str">
        <f t="shared" si="193"/>
        <v/>
      </c>
      <c r="AD768" s="187" t="str">
        <f t="shared" si="194"/>
        <v/>
      </c>
      <c r="AE768" s="187" t="str">
        <f>IF(S768&gt;0,(VLOOKUP(N768,ISO!$B$4:$D$43,3,FALSE)),"")</f>
        <v/>
      </c>
      <c r="AF768" s="187" t="str">
        <f t="shared" si="195"/>
        <v/>
      </c>
      <c r="AG768" s="187" t="str">
        <f>IF(R768&gt;0,(VLOOKUP(N768,ISO!$B$4:$D$43,2,FALSE)),"")</f>
        <v/>
      </c>
      <c r="AH768" s="193" t="str">
        <f t="shared" si="196"/>
        <v/>
      </c>
      <c r="AI768" s="397" t="str">
        <f t="shared" si="197"/>
        <v/>
      </c>
      <c r="AJ768" s="257" t="str">
        <f t="shared" si="198"/>
        <v/>
      </c>
      <c r="AK768" s="257" t="str">
        <f t="shared" si="199"/>
        <v/>
      </c>
      <c r="AL768" s="193" t="str">
        <f t="shared" si="200"/>
        <v>CHECK DATES</v>
      </c>
      <c r="AM768" s="257" t="str">
        <f t="shared" si="201"/>
        <v/>
      </c>
      <c r="AN768" s="288">
        <f t="shared" si="202"/>
        <v>0</v>
      </c>
      <c r="AO768" s="286">
        <v>0</v>
      </c>
      <c r="AP768" s="257">
        <f t="shared" si="203"/>
        <v>0</v>
      </c>
      <c r="AQ768" s="257" t="str">
        <f t="shared" si="204"/>
        <v/>
      </c>
      <c r="AR768" s="257">
        <f t="shared" si="205"/>
        <v>0</v>
      </c>
    </row>
    <row r="769" spans="1:44" x14ac:dyDescent="0.3">
      <c r="A769" s="287">
        <v>756</v>
      </c>
      <c r="B769" s="150"/>
      <c r="C769" s="152"/>
      <c r="D769" s="159"/>
      <c r="E769" s="337"/>
      <c r="F769" s="343" t="str">
        <f>IF(E769="","",LOOKUP(E769,'Work Programme'!$A$8:$A$207,'Work Programme'!$B$8:$B$207))</f>
        <v/>
      </c>
      <c r="G769" s="159"/>
      <c r="H769" s="150"/>
      <c r="I769" s="150"/>
      <c r="J769" s="150"/>
      <c r="K769" s="150"/>
      <c r="L769" s="150"/>
      <c r="M769" s="150"/>
      <c r="N769" s="430"/>
      <c r="O769" s="431"/>
      <c r="P769" s="431"/>
      <c r="Q769" s="160"/>
      <c r="R769" s="160"/>
      <c r="S769" s="160"/>
      <c r="T769" s="255" t="str">
        <f t="shared" si="190"/>
        <v/>
      </c>
      <c r="U769" s="152"/>
      <c r="V769" s="154"/>
      <c r="W769" s="254" t="str">
        <f>IF(V769="","",VLOOKUP(V769,'Overview - Financial Statement'!$A$46:$B$60,2,FALSE))</f>
        <v/>
      </c>
      <c r="X769" s="255" t="str">
        <f t="shared" si="191"/>
        <v/>
      </c>
      <c r="Y769" s="153"/>
      <c r="Z769" s="238">
        <f t="shared" si="192"/>
        <v>0</v>
      </c>
      <c r="AA769" s="193" t="s">
        <v>44</v>
      </c>
      <c r="AB769" s="173"/>
      <c r="AC769" s="193" t="str">
        <f t="shared" si="193"/>
        <v/>
      </c>
      <c r="AD769" s="187" t="str">
        <f t="shared" si="194"/>
        <v/>
      </c>
      <c r="AE769" s="187" t="str">
        <f>IF(S769&gt;0,(VLOOKUP(N769,ISO!$B$4:$D$43,3,FALSE)),"")</f>
        <v/>
      </c>
      <c r="AF769" s="187" t="str">
        <f t="shared" si="195"/>
        <v/>
      </c>
      <c r="AG769" s="187" t="str">
        <f>IF(R769&gt;0,(VLOOKUP(N769,ISO!$B$4:$D$43,2,FALSE)),"")</f>
        <v/>
      </c>
      <c r="AH769" s="193" t="str">
        <f t="shared" si="196"/>
        <v/>
      </c>
      <c r="AI769" s="397" t="str">
        <f t="shared" si="197"/>
        <v/>
      </c>
      <c r="AJ769" s="257" t="str">
        <f t="shared" si="198"/>
        <v/>
      </c>
      <c r="AK769" s="257" t="str">
        <f t="shared" si="199"/>
        <v/>
      </c>
      <c r="AL769" s="193" t="str">
        <f t="shared" si="200"/>
        <v>CHECK DATES</v>
      </c>
      <c r="AM769" s="257" t="str">
        <f t="shared" si="201"/>
        <v/>
      </c>
      <c r="AN769" s="288">
        <f t="shared" si="202"/>
        <v>0</v>
      </c>
      <c r="AO769" s="286">
        <v>0</v>
      </c>
      <c r="AP769" s="257">
        <f t="shared" si="203"/>
        <v>0</v>
      </c>
      <c r="AQ769" s="257" t="str">
        <f t="shared" si="204"/>
        <v/>
      </c>
      <c r="AR769" s="257">
        <f t="shared" si="205"/>
        <v>0</v>
      </c>
    </row>
    <row r="770" spans="1:44" x14ac:dyDescent="0.3">
      <c r="A770" s="287">
        <v>757</v>
      </c>
      <c r="B770" s="150"/>
      <c r="C770" s="152"/>
      <c r="D770" s="159"/>
      <c r="E770" s="337"/>
      <c r="F770" s="343" t="str">
        <f>IF(E770="","",LOOKUP(E770,'Work Programme'!$A$8:$A$207,'Work Programme'!$B$8:$B$207))</f>
        <v/>
      </c>
      <c r="G770" s="159"/>
      <c r="H770" s="150"/>
      <c r="I770" s="150"/>
      <c r="J770" s="150"/>
      <c r="K770" s="150"/>
      <c r="L770" s="150"/>
      <c r="M770" s="150"/>
      <c r="N770" s="430"/>
      <c r="O770" s="431"/>
      <c r="P770" s="431"/>
      <c r="Q770" s="160"/>
      <c r="R770" s="160"/>
      <c r="S770" s="160"/>
      <c r="T770" s="255" t="str">
        <f t="shared" si="190"/>
        <v/>
      </c>
      <c r="U770" s="152"/>
      <c r="V770" s="154"/>
      <c r="W770" s="254" t="str">
        <f>IF(V770="","",VLOOKUP(V770,'Overview - Financial Statement'!$A$46:$B$60,2,FALSE))</f>
        <v/>
      </c>
      <c r="X770" s="255" t="str">
        <f t="shared" si="191"/>
        <v/>
      </c>
      <c r="Y770" s="153"/>
      <c r="Z770" s="238">
        <f t="shared" si="192"/>
        <v>0</v>
      </c>
      <c r="AA770" s="193" t="s">
        <v>44</v>
      </c>
      <c r="AB770" s="173"/>
      <c r="AC770" s="193" t="str">
        <f t="shared" si="193"/>
        <v/>
      </c>
      <c r="AD770" s="187" t="str">
        <f t="shared" si="194"/>
        <v/>
      </c>
      <c r="AE770" s="187" t="str">
        <f>IF(S770&gt;0,(VLOOKUP(N770,ISO!$B$4:$D$43,3,FALSE)),"")</f>
        <v/>
      </c>
      <c r="AF770" s="187" t="str">
        <f t="shared" si="195"/>
        <v/>
      </c>
      <c r="AG770" s="187" t="str">
        <f>IF(R770&gt;0,(VLOOKUP(N770,ISO!$B$4:$D$43,2,FALSE)),"")</f>
        <v/>
      </c>
      <c r="AH770" s="193" t="str">
        <f t="shared" si="196"/>
        <v/>
      </c>
      <c r="AI770" s="397" t="str">
        <f t="shared" si="197"/>
        <v/>
      </c>
      <c r="AJ770" s="257" t="str">
        <f t="shared" si="198"/>
        <v/>
      </c>
      <c r="AK770" s="257" t="str">
        <f t="shared" si="199"/>
        <v/>
      </c>
      <c r="AL770" s="193" t="str">
        <f t="shared" si="200"/>
        <v>CHECK DATES</v>
      </c>
      <c r="AM770" s="257" t="str">
        <f t="shared" si="201"/>
        <v/>
      </c>
      <c r="AN770" s="288">
        <f t="shared" si="202"/>
        <v>0</v>
      </c>
      <c r="AO770" s="286">
        <v>0</v>
      </c>
      <c r="AP770" s="257">
        <f t="shared" si="203"/>
        <v>0</v>
      </c>
      <c r="AQ770" s="257" t="str">
        <f t="shared" si="204"/>
        <v/>
      </c>
      <c r="AR770" s="257">
        <f t="shared" si="205"/>
        <v>0</v>
      </c>
    </row>
    <row r="771" spans="1:44" x14ac:dyDescent="0.3">
      <c r="A771" s="287">
        <v>758</v>
      </c>
      <c r="B771" s="150"/>
      <c r="C771" s="152"/>
      <c r="D771" s="159"/>
      <c r="E771" s="337"/>
      <c r="F771" s="343" t="str">
        <f>IF(E771="","",LOOKUP(E771,'Work Programme'!$A$8:$A$207,'Work Programme'!$B$8:$B$207))</f>
        <v/>
      </c>
      <c r="G771" s="159"/>
      <c r="H771" s="150"/>
      <c r="I771" s="150"/>
      <c r="J771" s="150"/>
      <c r="K771" s="150"/>
      <c r="L771" s="150"/>
      <c r="M771" s="150"/>
      <c r="N771" s="430"/>
      <c r="O771" s="431"/>
      <c r="P771" s="431"/>
      <c r="Q771" s="160"/>
      <c r="R771" s="160"/>
      <c r="S771" s="160"/>
      <c r="T771" s="255" t="str">
        <f t="shared" si="190"/>
        <v/>
      </c>
      <c r="U771" s="152"/>
      <c r="V771" s="154"/>
      <c r="W771" s="254" t="str">
        <f>IF(V771="","",VLOOKUP(V771,'Overview - Financial Statement'!$A$46:$B$60,2,FALSE))</f>
        <v/>
      </c>
      <c r="X771" s="255" t="str">
        <f t="shared" si="191"/>
        <v/>
      </c>
      <c r="Y771" s="153"/>
      <c r="Z771" s="238">
        <f t="shared" si="192"/>
        <v>0</v>
      </c>
      <c r="AA771" s="193" t="s">
        <v>44</v>
      </c>
      <c r="AB771" s="173"/>
      <c r="AC771" s="193" t="str">
        <f t="shared" si="193"/>
        <v/>
      </c>
      <c r="AD771" s="187" t="str">
        <f t="shared" si="194"/>
        <v/>
      </c>
      <c r="AE771" s="187" t="str">
        <f>IF(S771&gt;0,(VLOOKUP(N771,ISO!$B$4:$D$43,3,FALSE)),"")</f>
        <v/>
      </c>
      <c r="AF771" s="187" t="str">
        <f t="shared" si="195"/>
        <v/>
      </c>
      <c r="AG771" s="187" t="str">
        <f>IF(R771&gt;0,(VLOOKUP(N771,ISO!$B$4:$D$43,2,FALSE)),"")</f>
        <v/>
      </c>
      <c r="AH771" s="193" t="str">
        <f t="shared" si="196"/>
        <v/>
      </c>
      <c r="AI771" s="397" t="str">
        <f t="shared" si="197"/>
        <v/>
      </c>
      <c r="AJ771" s="257" t="str">
        <f t="shared" si="198"/>
        <v/>
      </c>
      <c r="AK771" s="257" t="str">
        <f t="shared" si="199"/>
        <v/>
      </c>
      <c r="AL771" s="193" t="str">
        <f t="shared" si="200"/>
        <v>CHECK DATES</v>
      </c>
      <c r="AM771" s="257" t="str">
        <f t="shared" si="201"/>
        <v/>
      </c>
      <c r="AN771" s="288">
        <f t="shared" si="202"/>
        <v>0</v>
      </c>
      <c r="AO771" s="286">
        <v>0</v>
      </c>
      <c r="AP771" s="257">
        <f t="shared" si="203"/>
        <v>0</v>
      </c>
      <c r="AQ771" s="257" t="str">
        <f t="shared" si="204"/>
        <v/>
      </c>
      <c r="AR771" s="257">
        <f t="shared" si="205"/>
        <v>0</v>
      </c>
    </row>
    <row r="772" spans="1:44" x14ac:dyDescent="0.3">
      <c r="A772" s="287">
        <v>759</v>
      </c>
      <c r="B772" s="150"/>
      <c r="C772" s="152"/>
      <c r="D772" s="159"/>
      <c r="E772" s="337"/>
      <c r="F772" s="343" t="str">
        <f>IF(E772="","",LOOKUP(E772,'Work Programme'!$A$8:$A$207,'Work Programme'!$B$8:$B$207))</f>
        <v/>
      </c>
      <c r="G772" s="159"/>
      <c r="H772" s="150"/>
      <c r="I772" s="150"/>
      <c r="J772" s="150"/>
      <c r="K772" s="150"/>
      <c r="L772" s="150"/>
      <c r="M772" s="150"/>
      <c r="N772" s="430"/>
      <c r="O772" s="431"/>
      <c r="P772" s="431"/>
      <c r="Q772" s="160"/>
      <c r="R772" s="160"/>
      <c r="S772" s="160"/>
      <c r="T772" s="255" t="str">
        <f t="shared" si="190"/>
        <v/>
      </c>
      <c r="U772" s="152"/>
      <c r="V772" s="154"/>
      <c r="W772" s="254" t="str">
        <f>IF(V772="","",VLOOKUP(V772,'Overview - Financial Statement'!$A$46:$B$60,2,FALSE))</f>
        <v/>
      </c>
      <c r="X772" s="255" t="str">
        <f t="shared" si="191"/>
        <v/>
      </c>
      <c r="Y772" s="153"/>
      <c r="Z772" s="238">
        <f t="shared" si="192"/>
        <v>0</v>
      </c>
      <c r="AA772" s="193" t="s">
        <v>44</v>
      </c>
      <c r="AB772" s="173"/>
      <c r="AC772" s="193" t="str">
        <f t="shared" si="193"/>
        <v/>
      </c>
      <c r="AD772" s="187" t="str">
        <f t="shared" si="194"/>
        <v/>
      </c>
      <c r="AE772" s="187" t="str">
        <f>IF(S772&gt;0,(VLOOKUP(N772,ISO!$B$4:$D$43,3,FALSE)),"")</f>
        <v/>
      </c>
      <c r="AF772" s="187" t="str">
        <f t="shared" si="195"/>
        <v/>
      </c>
      <c r="AG772" s="187" t="str">
        <f>IF(R772&gt;0,(VLOOKUP(N772,ISO!$B$4:$D$43,2,FALSE)),"")</f>
        <v/>
      </c>
      <c r="AH772" s="193" t="str">
        <f t="shared" si="196"/>
        <v/>
      </c>
      <c r="AI772" s="397" t="str">
        <f t="shared" si="197"/>
        <v/>
      </c>
      <c r="AJ772" s="257" t="str">
        <f t="shared" si="198"/>
        <v/>
      </c>
      <c r="AK772" s="257" t="str">
        <f t="shared" si="199"/>
        <v/>
      </c>
      <c r="AL772" s="193" t="str">
        <f t="shared" si="200"/>
        <v>CHECK DATES</v>
      </c>
      <c r="AM772" s="257" t="str">
        <f t="shared" si="201"/>
        <v/>
      </c>
      <c r="AN772" s="288">
        <f t="shared" si="202"/>
        <v>0</v>
      </c>
      <c r="AO772" s="286">
        <v>0</v>
      </c>
      <c r="AP772" s="257">
        <f t="shared" si="203"/>
        <v>0</v>
      </c>
      <c r="AQ772" s="257" t="str">
        <f t="shared" si="204"/>
        <v/>
      </c>
      <c r="AR772" s="257">
        <f t="shared" si="205"/>
        <v>0</v>
      </c>
    </row>
    <row r="773" spans="1:44" x14ac:dyDescent="0.3">
      <c r="A773" s="287">
        <v>760</v>
      </c>
      <c r="B773" s="150"/>
      <c r="C773" s="152"/>
      <c r="D773" s="159"/>
      <c r="E773" s="337"/>
      <c r="F773" s="343" t="str">
        <f>IF(E773="","",LOOKUP(E773,'Work Programme'!$A$8:$A$207,'Work Programme'!$B$8:$B$207))</f>
        <v/>
      </c>
      <c r="G773" s="159"/>
      <c r="H773" s="150"/>
      <c r="I773" s="150"/>
      <c r="J773" s="150"/>
      <c r="K773" s="150"/>
      <c r="L773" s="150"/>
      <c r="M773" s="150"/>
      <c r="N773" s="430"/>
      <c r="O773" s="431"/>
      <c r="P773" s="431"/>
      <c r="Q773" s="160"/>
      <c r="R773" s="160"/>
      <c r="S773" s="160"/>
      <c r="T773" s="255" t="str">
        <f t="shared" si="190"/>
        <v/>
      </c>
      <c r="U773" s="152"/>
      <c r="V773" s="154"/>
      <c r="W773" s="254" t="str">
        <f>IF(V773="","",VLOOKUP(V773,'Overview - Financial Statement'!$A$46:$B$60,2,FALSE))</f>
        <v/>
      </c>
      <c r="X773" s="255" t="str">
        <f t="shared" si="191"/>
        <v/>
      </c>
      <c r="Y773" s="153"/>
      <c r="Z773" s="238">
        <f t="shared" si="192"/>
        <v>0</v>
      </c>
      <c r="AA773" s="193" t="s">
        <v>44</v>
      </c>
      <c r="AB773" s="173"/>
      <c r="AC773" s="193" t="str">
        <f t="shared" si="193"/>
        <v/>
      </c>
      <c r="AD773" s="187" t="str">
        <f t="shared" si="194"/>
        <v/>
      </c>
      <c r="AE773" s="187" t="str">
        <f>IF(S773&gt;0,(VLOOKUP(N773,ISO!$B$4:$D$43,3,FALSE)),"")</f>
        <v/>
      </c>
      <c r="AF773" s="187" t="str">
        <f t="shared" si="195"/>
        <v/>
      </c>
      <c r="AG773" s="187" t="str">
        <f>IF(R773&gt;0,(VLOOKUP(N773,ISO!$B$4:$D$43,2,FALSE)),"")</f>
        <v/>
      </c>
      <c r="AH773" s="193" t="str">
        <f t="shared" si="196"/>
        <v/>
      </c>
      <c r="AI773" s="397" t="str">
        <f t="shared" si="197"/>
        <v/>
      </c>
      <c r="AJ773" s="257" t="str">
        <f t="shared" si="198"/>
        <v/>
      </c>
      <c r="AK773" s="257" t="str">
        <f t="shared" si="199"/>
        <v/>
      </c>
      <c r="AL773" s="193" t="str">
        <f t="shared" si="200"/>
        <v>CHECK DATES</v>
      </c>
      <c r="AM773" s="257" t="str">
        <f t="shared" si="201"/>
        <v/>
      </c>
      <c r="AN773" s="288">
        <f t="shared" si="202"/>
        <v>0</v>
      </c>
      <c r="AO773" s="286">
        <v>0</v>
      </c>
      <c r="AP773" s="257">
        <f t="shared" si="203"/>
        <v>0</v>
      </c>
      <c r="AQ773" s="257" t="str">
        <f t="shared" si="204"/>
        <v/>
      </c>
      <c r="AR773" s="257">
        <f t="shared" si="205"/>
        <v>0</v>
      </c>
    </row>
    <row r="774" spans="1:44" x14ac:dyDescent="0.3">
      <c r="A774" s="287">
        <v>761</v>
      </c>
      <c r="B774" s="150"/>
      <c r="C774" s="152"/>
      <c r="D774" s="159"/>
      <c r="E774" s="337"/>
      <c r="F774" s="343" t="str">
        <f>IF(E774="","",LOOKUP(E774,'Work Programme'!$A$8:$A$207,'Work Programme'!$B$8:$B$207))</f>
        <v/>
      </c>
      <c r="G774" s="159"/>
      <c r="H774" s="150"/>
      <c r="I774" s="150"/>
      <c r="J774" s="150"/>
      <c r="K774" s="150"/>
      <c r="L774" s="150"/>
      <c r="M774" s="150"/>
      <c r="N774" s="430"/>
      <c r="O774" s="431"/>
      <c r="P774" s="431"/>
      <c r="Q774" s="160"/>
      <c r="R774" s="160"/>
      <c r="S774" s="160"/>
      <c r="T774" s="255" t="str">
        <f t="shared" si="190"/>
        <v/>
      </c>
      <c r="U774" s="152"/>
      <c r="V774" s="154"/>
      <c r="W774" s="254" t="str">
        <f>IF(V774="","",VLOOKUP(V774,'Overview - Financial Statement'!$A$46:$B$60,2,FALSE))</f>
        <v/>
      </c>
      <c r="X774" s="255" t="str">
        <f t="shared" si="191"/>
        <v/>
      </c>
      <c r="Y774" s="153"/>
      <c r="Z774" s="238">
        <f t="shared" si="192"/>
        <v>0</v>
      </c>
      <c r="AA774" s="193" t="s">
        <v>44</v>
      </c>
      <c r="AB774" s="173"/>
      <c r="AC774" s="193" t="str">
        <f t="shared" si="193"/>
        <v/>
      </c>
      <c r="AD774" s="187" t="str">
        <f t="shared" si="194"/>
        <v/>
      </c>
      <c r="AE774" s="187" t="str">
        <f>IF(S774&gt;0,(VLOOKUP(N774,ISO!$B$4:$D$43,3,FALSE)),"")</f>
        <v/>
      </c>
      <c r="AF774" s="187" t="str">
        <f t="shared" si="195"/>
        <v/>
      </c>
      <c r="AG774" s="187" t="str">
        <f>IF(R774&gt;0,(VLOOKUP(N774,ISO!$B$4:$D$43,2,FALSE)),"")</f>
        <v/>
      </c>
      <c r="AH774" s="193" t="str">
        <f t="shared" si="196"/>
        <v/>
      </c>
      <c r="AI774" s="397" t="str">
        <f t="shared" si="197"/>
        <v/>
      </c>
      <c r="AJ774" s="257" t="str">
        <f t="shared" si="198"/>
        <v/>
      </c>
      <c r="AK774" s="257" t="str">
        <f t="shared" si="199"/>
        <v/>
      </c>
      <c r="AL774" s="193" t="str">
        <f t="shared" si="200"/>
        <v>CHECK DATES</v>
      </c>
      <c r="AM774" s="257" t="str">
        <f t="shared" si="201"/>
        <v/>
      </c>
      <c r="AN774" s="288">
        <f t="shared" si="202"/>
        <v>0</v>
      </c>
      <c r="AO774" s="286">
        <v>0</v>
      </c>
      <c r="AP774" s="257">
        <f t="shared" si="203"/>
        <v>0</v>
      </c>
      <c r="AQ774" s="257" t="str">
        <f t="shared" si="204"/>
        <v/>
      </c>
      <c r="AR774" s="257">
        <f t="shared" si="205"/>
        <v>0</v>
      </c>
    </row>
    <row r="775" spans="1:44" x14ac:dyDescent="0.3">
      <c r="A775" s="287">
        <v>762</v>
      </c>
      <c r="B775" s="150"/>
      <c r="C775" s="152"/>
      <c r="D775" s="159"/>
      <c r="E775" s="337"/>
      <c r="F775" s="343" t="str">
        <f>IF(E775="","",LOOKUP(E775,'Work Programme'!$A$8:$A$207,'Work Programme'!$B$8:$B$207))</f>
        <v/>
      </c>
      <c r="G775" s="159"/>
      <c r="H775" s="150"/>
      <c r="I775" s="150"/>
      <c r="J775" s="150"/>
      <c r="K775" s="150"/>
      <c r="L775" s="150"/>
      <c r="M775" s="150"/>
      <c r="N775" s="430"/>
      <c r="O775" s="431"/>
      <c r="P775" s="431"/>
      <c r="Q775" s="160"/>
      <c r="R775" s="160"/>
      <c r="S775" s="160"/>
      <c r="T775" s="255" t="str">
        <f t="shared" si="190"/>
        <v/>
      </c>
      <c r="U775" s="152"/>
      <c r="V775" s="154"/>
      <c r="W775" s="254" t="str">
        <f>IF(V775="","",VLOOKUP(V775,'Overview - Financial Statement'!$A$46:$B$60,2,FALSE))</f>
        <v/>
      </c>
      <c r="X775" s="255" t="str">
        <f t="shared" si="191"/>
        <v/>
      </c>
      <c r="Y775" s="153"/>
      <c r="Z775" s="238">
        <f t="shared" si="192"/>
        <v>0</v>
      </c>
      <c r="AA775" s="193" t="s">
        <v>44</v>
      </c>
      <c r="AB775" s="173"/>
      <c r="AC775" s="193" t="str">
        <f t="shared" si="193"/>
        <v/>
      </c>
      <c r="AD775" s="187" t="str">
        <f t="shared" si="194"/>
        <v/>
      </c>
      <c r="AE775" s="187" t="str">
        <f>IF(S775&gt;0,(VLOOKUP(N775,ISO!$B$4:$D$43,3,FALSE)),"")</f>
        <v/>
      </c>
      <c r="AF775" s="187" t="str">
        <f t="shared" si="195"/>
        <v/>
      </c>
      <c r="AG775" s="187" t="str">
        <f>IF(R775&gt;0,(VLOOKUP(N775,ISO!$B$4:$D$43,2,FALSE)),"")</f>
        <v/>
      </c>
      <c r="AH775" s="193" t="str">
        <f t="shared" si="196"/>
        <v/>
      </c>
      <c r="AI775" s="397" t="str">
        <f t="shared" si="197"/>
        <v/>
      </c>
      <c r="AJ775" s="257" t="str">
        <f t="shared" si="198"/>
        <v/>
      </c>
      <c r="AK775" s="257" t="str">
        <f t="shared" si="199"/>
        <v/>
      </c>
      <c r="AL775" s="193" t="str">
        <f t="shared" si="200"/>
        <v>CHECK DATES</v>
      </c>
      <c r="AM775" s="257" t="str">
        <f t="shared" si="201"/>
        <v/>
      </c>
      <c r="AN775" s="288">
        <f t="shared" si="202"/>
        <v>0</v>
      </c>
      <c r="AO775" s="286">
        <v>0</v>
      </c>
      <c r="AP775" s="257">
        <f t="shared" si="203"/>
        <v>0</v>
      </c>
      <c r="AQ775" s="257" t="str">
        <f t="shared" si="204"/>
        <v/>
      </c>
      <c r="AR775" s="257">
        <f t="shared" si="205"/>
        <v>0</v>
      </c>
    </row>
    <row r="776" spans="1:44" x14ac:dyDescent="0.3">
      <c r="A776" s="287">
        <v>763</v>
      </c>
      <c r="B776" s="150"/>
      <c r="C776" s="152"/>
      <c r="D776" s="159"/>
      <c r="E776" s="337"/>
      <c r="F776" s="343" t="str">
        <f>IF(E776="","",LOOKUP(E776,'Work Programme'!$A$8:$A$207,'Work Programme'!$B$8:$B$207))</f>
        <v/>
      </c>
      <c r="G776" s="159"/>
      <c r="H776" s="150"/>
      <c r="I776" s="150"/>
      <c r="J776" s="150"/>
      <c r="K776" s="150"/>
      <c r="L776" s="150"/>
      <c r="M776" s="150"/>
      <c r="N776" s="430"/>
      <c r="O776" s="431"/>
      <c r="P776" s="431"/>
      <c r="Q776" s="160"/>
      <c r="R776" s="160"/>
      <c r="S776" s="160"/>
      <c r="T776" s="255" t="str">
        <f t="shared" si="190"/>
        <v/>
      </c>
      <c r="U776" s="152"/>
      <c r="V776" s="154"/>
      <c r="W776" s="254" t="str">
        <f>IF(V776="","",VLOOKUP(V776,'Overview - Financial Statement'!$A$46:$B$60,2,FALSE))</f>
        <v/>
      </c>
      <c r="X776" s="255" t="str">
        <f t="shared" si="191"/>
        <v/>
      </c>
      <c r="Y776" s="153"/>
      <c r="Z776" s="238">
        <f t="shared" si="192"/>
        <v>0</v>
      </c>
      <c r="AA776" s="193" t="s">
        <v>44</v>
      </c>
      <c r="AB776" s="173"/>
      <c r="AC776" s="193" t="str">
        <f t="shared" si="193"/>
        <v/>
      </c>
      <c r="AD776" s="187" t="str">
        <f t="shared" si="194"/>
        <v/>
      </c>
      <c r="AE776" s="187" t="str">
        <f>IF(S776&gt;0,(VLOOKUP(N776,ISO!$B$4:$D$43,3,FALSE)),"")</f>
        <v/>
      </c>
      <c r="AF776" s="187" t="str">
        <f t="shared" si="195"/>
        <v/>
      </c>
      <c r="AG776" s="187" t="str">
        <f>IF(R776&gt;0,(VLOOKUP(N776,ISO!$B$4:$D$43,2,FALSE)),"")</f>
        <v/>
      </c>
      <c r="AH776" s="193" t="str">
        <f t="shared" si="196"/>
        <v/>
      </c>
      <c r="AI776" s="397" t="str">
        <f t="shared" si="197"/>
        <v/>
      </c>
      <c r="AJ776" s="257" t="str">
        <f t="shared" si="198"/>
        <v/>
      </c>
      <c r="AK776" s="257" t="str">
        <f t="shared" si="199"/>
        <v/>
      </c>
      <c r="AL776" s="193" t="str">
        <f t="shared" si="200"/>
        <v>CHECK DATES</v>
      </c>
      <c r="AM776" s="257" t="str">
        <f t="shared" si="201"/>
        <v/>
      </c>
      <c r="AN776" s="288">
        <f t="shared" si="202"/>
        <v>0</v>
      </c>
      <c r="AO776" s="286">
        <v>0</v>
      </c>
      <c r="AP776" s="257">
        <f t="shared" si="203"/>
        <v>0</v>
      </c>
      <c r="AQ776" s="257" t="str">
        <f t="shared" si="204"/>
        <v/>
      </c>
      <c r="AR776" s="257">
        <f t="shared" si="205"/>
        <v>0</v>
      </c>
    </row>
    <row r="777" spans="1:44" x14ac:dyDescent="0.3">
      <c r="A777" s="287">
        <v>764</v>
      </c>
      <c r="B777" s="150"/>
      <c r="C777" s="152"/>
      <c r="D777" s="159"/>
      <c r="E777" s="337"/>
      <c r="F777" s="343" t="str">
        <f>IF(E777="","",LOOKUP(E777,'Work Programme'!$A$8:$A$207,'Work Programme'!$B$8:$B$207))</f>
        <v/>
      </c>
      <c r="G777" s="159"/>
      <c r="H777" s="150"/>
      <c r="I777" s="150"/>
      <c r="J777" s="150"/>
      <c r="K777" s="150"/>
      <c r="L777" s="150"/>
      <c r="M777" s="150"/>
      <c r="N777" s="430"/>
      <c r="O777" s="431"/>
      <c r="P777" s="431"/>
      <c r="Q777" s="160"/>
      <c r="R777" s="160"/>
      <c r="S777" s="160"/>
      <c r="T777" s="255" t="str">
        <f t="shared" si="190"/>
        <v/>
      </c>
      <c r="U777" s="152"/>
      <c r="V777" s="154"/>
      <c r="W777" s="254" t="str">
        <f>IF(V777="","",VLOOKUP(V777,'Overview - Financial Statement'!$A$46:$B$60,2,FALSE))</f>
        <v/>
      </c>
      <c r="X777" s="255" t="str">
        <f t="shared" si="191"/>
        <v/>
      </c>
      <c r="Y777" s="153"/>
      <c r="Z777" s="238">
        <f t="shared" si="192"/>
        <v>0</v>
      </c>
      <c r="AA777" s="193" t="s">
        <v>44</v>
      </c>
      <c r="AB777" s="173"/>
      <c r="AC777" s="193" t="str">
        <f t="shared" si="193"/>
        <v/>
      </c>
      <c r="AD777" s="187" t="str">
        <f t="shared" si="194"/>
        <v/>
      </c>
      <c r="AE777" s="187" t="str">
        <f>IF(S777&gt;0,(VLOOKUP(N777,ISO!$B$4:$D$43,3,FALSE)),"")</f>
        <v/>
      </c>
      <c r="AF777" s="187" t="str">
        <f t="shared" si="195"/>
        <v/>
      </c>
      <c r="AG777" s="187" t="str">
        <f>IF(R777&gt;0,(VLOOKUP(N777,ISO!$B$4:$D$43,2,FALSE)),"")</f>
        <v/>
      </c>
      <c r="AH777" s="193" t="str">
        <f t="shared" si="196"/>
        <v/>
      </c>
      <c r="AI777" s="397" t="str">
        <f t="shared" si="197"/>
        <v/>
      </c>
      <c r="AJ777" s="257" t="str">
        <f t="shared" si="198"/>
        <v/>
      </c>
      <c r="AK777" s="257" t="str">
        <f t="shared" si="199"/>
        <v/>
      </c>
      <c r="AL777" s="193" t="str">
        <f t="shared" si="200"/>
        <v>CHECK DATES</v>
      </c>
      <c r="AM777" s="257" t="str">
        <f t="shared" si="201"/>
        <v/>
      </c>
      <c r="AN777" s="288">
        <f t="shared" si="202"/>
        <v>0</v>
      </c>
      <c r="AO777" s="286">
        <v>0</v>
      </c>
      <c r="AP777" s="257">
        <f t="shared" si="203"/>
        <v>0</v>
      </c>
      <c r="AQ777" s="257" t="str">
        <f t="shared" si="204"/>
        <v/>
      </c>
      <c r="AR777" s="257">
        <f t="shared" si="205"/>
        <v>0</v>
      </c>
    </row>
    <row r="778" spans="1:44" x14ac:dyDescent="0.3">
      <c r="A778" s="287">
        <v>765</v>
      </c>
      <c r="B778" s="150"/>
      <c r="C778" s="152"/>
      <c r="D778" s="159"/>
      <c r="E778" s="337"/>
      <c r="F778" s="343" t="str">
        <f>IF(E778="","",LOOKUP(E778,'Work Programme'!$A$8:$A$207,'Work Programme'!$B$8:$B$207))</f>
        <v/>
      </c>
      <c r="G778" s="159"/>
      <c r="H778" s="150"/>
      <c r="I778" s="150"/>
      <c r="J778" s="150"/>
      <c r="K778" s="150"/>
      <c r="L778" s="150"/>
      <c r="M778" s="150"/>
      <c r="N778" s="430"/>
      <c r="O778" s="431"/>
      <c r="P778" s="431"/>
      <c r="Q778" s="160"/>
      <c r="R778" s="160"/>
      <c r="S778" s="160"/>
      <c r="T778" s="255" t="str">
        <f t="shared" si="190"/>
        <v/>
      </c>
      <c r="U778" s="152"/>
      <c r="V778" s="154"/>
      <c r="W778" s="254" t="str">
        <f>IF(V778="","",VLOOKUP(V778,'Overview - Financial Statement'!$A$46:$B$60,2,FALSE))</f>
        <v/>
      </c>
      <c r="X778" s="255" t="str">
        <f t="shared" si="191"/>
        <v/>
      </c>
      <c r="Y778" s="153"/>
      <c r="Z778" s="238">
        <f t="shared" si="192"/>
        <v>0</v>
      </c>
      <c r="AA778" s="193" t="s">
        <v>44</v>
      </c>
      <c r="AB778" s="173"/>
      <c r="AC778" s="193" t="str">
        <f t="shared" si="193"/>
        <v/>
      </c>
      <c r="AD778" s="187" t="str">
        <f t="shared" si="194"/>
        <v/>
      </c>
      <c r="AE778" s="187" t="str">
        <f>IF(S778&gt;0,(VLOOKUP(N778,ISO!$B$4:$D$43,3,FALSE)),"")</f>
        <v/>
      </c>
      <c r="AF778" s="187" t="str">
        <f t="shared" si="195"/>
        <v/>
      </c>
      <c r="AG778" s="187" t="str">
        <f>IF(R778&gt;0,(VLOOKUP(N778,ISO!$B$4:$D$43,2,FALSE)),"")</f>
        <v/>
      </c>
      <c r="AH778" s="193" t="str">
        <f t="shared" si="196"/>
        <v/>
      </c>
      <c r="AI778" s="397" t="str">
        <f t="shared" si="197"/>
        <v/>
      </c>
      <c r="AJ778" s="257" t="str">
        <f t="shared" si="198"/>
        <v/>
      </c>
      <c r="AK778" s="257" t="str">
        <f t="shared" si="199"/>
        <v/>
      </c>
      <c r="AL778" s="193" t="str">
        <f t="shared" si="200"/>
        <v>CHECK DATES</v>
      </c>
      <c r="AM778" s="257" t="str">
        <f t="shared" si="201"/>
        <v/>
      </c>
      <c r="AN778" s="288">
        <f t="shared" si="202"/>
        <v>0</v>
      </c>
      <c r="AO778" s="286">
        <v>0</v>
      </c>
      <c r="AP778" s="257">
        <f t="shared" si="203"/>
        <v>0</v>
      </c>
      <c r="AQ778" s="257" t="str">
        <f t="shared" si="204"/>
        <v/>
      </c>
      <c r="AR778" s="257">
        <f t="shared" si="205"/>
        <v>0</v>
      </c>
    </row>
    <row r="779" spans="1:44" x14ac:dyDescent="0.3">
      <c r="A779" s="287">
        <v>766</v>
      </c>
      <c r="B779" s="150"/>
      <c r="C779" s="152"/>
      <c r="D779" s="159"/>
      <c r="E779" s="337"/>
      <c r="F779" s="343" t="str">
        <f>IF(E779="","",LOOKUP(E779,'Work Programme'!$A$8:$A$207,'Work Programme'!$B$8:$B$207))</f>
        <v/>
      </c>
      <c r="G779" s="159"/>
      <c r="H779" s="150"/>
      <c r="I779" s="150"/>
      <c r="J779" s="150"/>
      <c r="K779" s="150"/>
      <c r="L779" s="150"/>
      <c r="M779" s="150"/>
      <c r="N779" s="430"/>
      <c r="O779" s="431"/>
      <c r="P779" s="431"/>
      <c r="Q779" s="160"/>
      <c r="R779" s="160"/>
      <c r="S779" s="160"/>
      <c r="T779" s="255" t="str">
        <f t="shared" si="190"/>
        <v/>
      </c>
      <c r="U779" s="152"/>
      <c r="V779" s="154"/>
      <c r="W779" s="254" t="str">
        <f>IF(V779="","",VLOOKUP(V779,'Overview - Financial Statement'!$A$46:$B$60,2,FALSE))</f>
        <v/>
      </c>
      <c r="X779" s="255" t="str">
        <f t="shared" si="191"/>
        <v/>
      </c>
      <c r="Y779" s="153"/>
      <c r="Z779" s="238">
        <f t="shared" si="192"/>
        <v>0</v>
      </c>
      <c r="AA779" s="193" t="s">
        <v>44</v>
      </c>
      <c r="AB779" s="173"/>
      <c r="AC779" s="193" t="str">
        <f t="shared" si="193"/>
        <v/>
      </c>
      <c r="AD779" s="187" t="str">
        <f t="shared" si="194"/>
        <v/>
      </c>
      <c r="AE779" s="187" t="str">
        <f>IF(S779&gt;0,(VLOOKUP(N779,ISO!$B$4:$D$43,3,FALSE)),"")</f>
        <v/>
      </c>
      <c r="AF779" s="187" t="str">
        <f t="shared" si="195"/>
        <v/>
      </c>
      <c r="AG779" s="187" t="str">
        <f>IF(R779&gt;0,(VLOOKUP(N779,ISO!$B$4:$D$43,2,FALSE)),"")</f>
        <v/>
      </c>
      <c r="AH779" s="193" t="str">
        <f t="shared" si="196"/>
        <v/>
      </c>
      <c r="AI779" s="397" t="str">
        <f t="shared" si="197"/>
        <v/>
      </c>
      <c r="AJ779" s="257" t="str">
        <f t="shared" si="198"/>
        <v/>
      </c>
      <c r="AK779" s="257" t="str">
        <f t="shared" si="199"/>
        <v/>
      </c>
      <c r="AL779" s="193" t="str">
        <f t="shared" si="200"/>
        <v>CHECK DATES</v>
      </c>
      <c r="AM779" s="257" t="str">
        <f t="shared" si="201"/>
        <v/>
      </c>
      <c r="AN779" s="288">
        <f t="shared" si="202"/>
        <v>0</v>
      </c>
      <c r="AO779" s="286">
        <v>0</v>
      </c>
      <c r="AP779" s="257">
        <f t="shared" si="203"/>
        <v>0</v>
      </c>
      <c r="AQ779" s="257" t="str">
        <f t="shared" si="204"/>
        <v/>
      </c>
      <c r="AR779" s="257">
        <f t="shared" si="205"/>
        <v>0</v>
      </c>
    </row>
    <row r="780" spans="1:44" x14ac:dyDescent="0.3">
      <c r="A780" s="287">
        <v>767</v>
      </c>
      <c r="B780" s="150"/>
      <c r="C780" s="152"/>
      <c r="D780" s="159"/>
      <c r="E780" s="337"/>
      <c r="F780" s="343" t="str">
        <f>IF(E780="","",LOOKUP(E780,'Work Programme'!$A$8:$A$207,'Work Programme'!$B$8:$B$207))</f>
        <v/>
      </c>
      <c r="G780" s="159"/>
      <c r="H780" s="150"/>
      <c r="I780" s="150"/>
      <c r="J780" s="150"/>
      <c r="K780" s="150"/>
      <c r="L780" s="150"/>
      <c r="M780" s="150"/>
      <c r="N780" s="430"/>
      <c r="O780" s="431"/>
      <c r="P780" s="431"/>
      <c r="Q780" s="160"/>
      <c r="R780" s="160"/>
      <c r="S780" s="160"/>
      <c r="T780" s="255" t="str">
        <f t="shared" si="190"/>
        <v/>
      </c>
      <c r="U780" s="152"/>
      <c r="V780" s="154"/>
      <c r="W780" s="254" t="str">
        <f>IF(V780="","",VLOOKUP(V780,'Overview - Financial Statement'!$A$46:$B$60,2,FALSE))</f>
        <v/>
      </c>
      <c r="X780" s="255" t="str">
        <f t="shared" si="191"/>
        <v/>
      </c>
      <c r="Y780" s="153"/>
      <c r="Z780" s="238">
        <f t="shared" si="192"/>
        <v>0</v>
      </c>
      <c r="AA780" s="193" t="s">
        <v>44</v>
      </c>
      <c r="AB780" s="173"/>
      <c r="AC780" s="193" t="str">
        <f t="shared" si="193"/>
        <v/>
      </c>
      <c r="AD780" s="187" t="str">
        <f t="shared" si="194"/>
        <v/>
      </c>
      <c r="AE780" s="187" t="str">
        <f>IF(S780&gt;0,(VLOOKUP(N780,ISO!$B$4:$D$43,3,FALSE)),"")</f>
        <v/>
      </c>
      <c r="AF780" s="187" t="str">
        <f t="shared" si="195"/>
        <v/>
      </c>
      <c r="AG780" s="187" t="str">
        <f>IF(R780&gt;0,(VLOOKUP(N780,ISO!$B$4:$D$43,2,FALSE)),"")</f>
        <v/>
      </c>
      <c r="AH780" s="193" t="str">
        <f t="shared" si="196"/>
        <v/>
      </c>
      <c r="AI780" s="397" t="str">
        <f t="shared" si="197"/>
        <v/>
      </c>
      <c r="AJ780" s="257" t="str">
        <f t="shared" si="198"/>
        <v/>
      </c>
      <c r="AK780" s="257" t="str">
        <f t="shared" si="199"/>
        <v/>
      </c>
      <c r="AL780" s="193" t="str">
        <f t="shared" si="200"/>
        <v>CHECK DATES</v>
      </c>
      <c r="AM780" s="257" t="str">
        <f t="shared" si="201"/>
        <v/>
      </c>
      <c r="AN780" s="288">
        <f t="shared" si="202"/>
        <v>0</v>
      </c>
      <c r="AO780" s="286">
        <v>0</v>
      </c>
      <c r="AP780" s="257">
        <f t="shared" si="203"/>
        <v>0</v>
      </c>
      <c r="AQ780" s="257" t="str">
        <f t="shared" si="204"/>
        <v/>
      </c>
      <c r="AR780" s="257">
        <f t="shared" si="205"/>
        <v>0</v>
      </c>
    </row>
    <row r="781" spans="1:44" x14ac:dyDescent="0.3">
      <c r="A781" s="287">
        <v>768</v>
      </c>
      <c r="B781" s="150"/>
      <c r="C781" s="152"/>
      <c r="D781" s="159"/>
      <c r="E781" s="337"/>
      <c r="F781" s="343" t="str">
        <f>IF(E781="","",LOOKUP(E781,'Work Programme'!$A$8:$A$207,'Work Programme'!$B$8:$B$207))</f>
        <v/>
      </c>
      <c r="G781" s="159"/>
      <c r="H781" s="150"/>
      <c r="I781" s="150"/>
      <c r="J781" s="150"/>
      <c r="K781" s="150"/>
      <c r="L781" s="150"/>
      <c r="M781" s="150"/>
      <c r="N781" s="430"/>
      <c r="O781" s="431"/>
      <c r="P781" s="431"/>
      <c r="Q781" s="160"/>
      <c r="R781" s="160"/>
      <c r="S781" s="160"/>
      <c r="T781" s="255" t="str">
        <f t="shared" si="190"/>
        <v/>
      </c>
      <c r="U781" s="152"/>
      <c r="V781" s="154"/>
      <c r="W781" s="254" t="str">
        <f>IF(V781="","",VLOOKUP(V781,'Overview - Financial Statement'!$A$46:$B$60,2,FALSE))</f>
        <v/>
      </c>
      <c r="X781" s="255" t="str">
        <f t="shared" si="191"/>
        <v/>
      </c>
      <c r="Y781" s="153"/>
      <c r="Z781" s="238">
        <f t="shared" si="192"/>
        <v>0</v>
      </c>
      <c r="AA781" s="193" t="s">
        <v>44</v>
      </c>
      <c r="AB781" s="173"/>
      <c r="AC781" s="193" t="str">
        <f t="shared" si="193"/>
        <v/>
      </c>
      <c r="AD781" s="187" t="str">
        <f t="shared" si="194"/>
        <v/>
      </c>
      <c r="AE781" s="187" t="str">
        <f>IF(S781&gt;0,(VLOOKUP(N781,ISO!$B$4:$D$43,3,FALSE)),"")</f>
        <v/>
      </c>
      <c r="AF781" s="187" t="str">
        <f t="shared" si="195"/>
        <v/>
      </c>
      <c r="AG781" s="187" t="str">
        <f>IF(R781&gt;0,(VLOOKUP(N781,ISO!$B$4:$D$43,2,FALSE)),"")</f>
        <v/>
      </c>
      <c r="AH781" s="193" t="str">
        <f t="shared" si="196"/>
        <v/>
      </c>
      <c r="AI781" s="397" t="str">
        <f t="shared" si="197"/>
        <v/>
      </c>
      <c r="AJ781" s="257" t="str">
        <f t="shared" si="198"/>
        <v/>
      </c>
      <c r="AK781" s="257" t="str">
        <f t="shared" si="199"/>
        <v/>
      </c>
      <c r="AL781" s="193" t="str">
        <f t="shared" si="200"/>
        <v>CHECK DATES</v>
      </c>
      <c r="AM781" s="257" t="str">
        <f t="shared" si="201"/>
        <v/>
      </c>
      <c r="AN781" s="288">
        <f t="shared" si="202"/>
        <v>0</v>
      </c>
      <c r="AO781" s="286">
        <v>0</v>
      </c>
      <c r="AP781" s="257">
        <f t="shared" si="203"/>
        <v>0</v>
      </c>
      <c r="AQ781" s="257" t="str">
        <f t="shared" si="204"/>
        <v/>
      </c>
      <c r="AR781" s="257">
        <f t="shared" si="205"/>
        <v>0</v>
      </c>
    </row>
    <row r="782" spans="1:44" x14ac:dyDescent="0.3">
      <c r="A782" s="287">
        <v>769</v>
      </c>
      <c r="B782" s="150"/>
      <c r="C782" s="152"/>
      <c r="D782" s="159"/>
      <c r="E782" s="337"/>
      <c r="F782" s="343" t="str">
        <f>IF(E782="","",LOOKUP(E782,'Work Programme'!$A$8:$A$207,'Work Programme'!$B$8:$B$207))</f>
        <v/>
      </c>
      <c r="G782" s="159"/>
      <c r="H782" s="150"/>
      <c r="I782" s="150"/>
      <c r="J782" s="150"/>
      <c r="K782" s="150"/>
      <c r="L782" s="150"/>
      <c r="M782" s="150"/>
      <c r="N782" s="430"/>
      <c r="O782" s="431"/>
      <c r="P782" s="431"/>
      <c r="Q782" s="160"/>
      <c r="R782" s="160"/>
      <c r="S782" s="160"/>
      <c r="T782" s="255" t="str">
        <f t="shared" si="190"/>
        <v/>
      </c>
      <c r="U782" s="152"/>
      <c r="V782" s="154"/>
      <c r="W782" s="254" t="str">
        <f>IF(V782="","",VLOOKUP(V782,'Overview - Financial Statement'!$A$46:$B$60,2,FALSE))</f>
        <v/>
      </c>
      <c r="X782" s="255" t="str">
        <f t="shared" si="191"/>
        <v/>
      </c>
      <c r="Y782" s="153"/>
      <c r="Z782" s="238">
        <f t="shared" si="192"/>
        <v>0</v>
      </c>
      <c r="AA782" s="193" t="s">
        <v>44</v>
      </c>
      <c r="AB782" s="173"/>
      <c r="AC782" s="193" t="str">
        <f t="shared" si="193"/>
        <v/>
      </c>
      <c r="AD782" s="187" t="str">
        <f t="shared" si="194"/>
        <v/>
      </c>
      <c r="AE782" s="187" t="str">
        <f>IF(S782&gt;0,(VLOOKUP(N782,ISO!$B$4:$D$43,3,FALSE)),"")</f>
        <v/>
      </c>
      <c r="AF782" s="187" t="str">
        <f t="shared" si="195"/>
        <v/>
      </c>
      <c r="AG782" s="187" t="str">
        <f>IF(R782&gt;0,(VLOOKUP(N782,ISO!$B$4:$D$43,2,FALSE)),"")</f>
        <v/>
      </c>
      <c r="AH782" s="193" t="str">
        <f t="shared" si="196"/>
        <v/>
      </c>
      <c r="AI782" s="397" t="str">
        <f t="shared" si="197"/>
        <v/>
      </c>
      <c r="AJ782" s="257" t="str">
        <f t="shared" si="198"/>
        <v/>
      </c>
      <c r="AK782" s="257" t="str">
        <f t="shared" si="199"/>
        <v/>
      </c>
      <c r="AL782" s="193" t="str">
        <f t="shared" si="200"/>
        <v>CHECK DATES</v>
      </c>
      <c r="AM782" s="257" t="str">
        <f t="shared" si="201"/>
        <v/>
      </c>
      <c r="AN782" s="288">
        <f t="shared" si="202"/>
        <v>0</v>
      </c>
      <c r="AO782" s="286">
        <v>0</v>
      </c>
      <c r="AP782" s="257">
        <f t="shared" si="203"/>
        <v>0</v>
      </c>
      <c r="AQ782" s="257" t="str">
        <f t="shared" si="204"/>
        <v/>
      </c>
      <c r="AR782" s="257">
        <f t="shared" si="205"/>
        <v>0</v>
      </c>
    </row>
    <row r="783" spans="1:44" x14ac:dyDescent="0.3">
      <c r="A783" s="287">
        <v>770</v>
      </c>
      <c r="B783" s="150"/>
      <c r="C783" s="152"/>
      <c r="D783" s="159"/>
      <c r="E783" s="337"/>
      <c r="F783" s="343" t="str">
        <f>IF(E783="","",LOOKUP(E783,'Work Programme'!$A$8:$A$207,'Work Programme'!$B$8:$B$207))</f>
        <v/>
      </c>
      <c r="G783" s="159"/>
      <c r="H783" s="150"/>
      <c r="I783" s="150"/>
      <c r="J783" s="150"/>
      <c r="K783" s="150"/>
      <c r="L783" s="150"/>
      <c r="M783" s="150"/>
      <c r="N783" s="430"/>
      <c r="O783" s="431"/>
      <c r="P783" s="431"/>
      <c r="Q783" s="160"/>
      <c r="R783" s="160"/>
      <c r="S783" s="160"/>
      <c r="T783" s="255" t="str">
        <f t="shared" ref="T783:T846" si="206">IF((Q783="")*AND(R783="")*AND(S783=""),"",SUM(Q783:S783))</f>
        <v/>
      </c>
      <c r="U783" s="152"/>
      <c r="V783" s="154"/>
      <c r="W783" s="254" t="str">
        <f>IF(V783="","",VLOOKUP(V783,'Overview - Financial Statement'!$A$46:$B$60,2,FALSE))</f>
        <v/>
      </c>
      <c r="X783" s="255" t="str">
        <f t="shared" ref="X783:X846" si="207">IF(W783="","",T783/W783)</f>
        <v/>
      </c>
      <c r="Y783" s="153"/>
      <c r="Z783" s="238">
        <f t="shared" si="192"/>
        <v>0</v>
      </c>
      <c r="AA783" s="193" t="s">
        <v>44</v>
      </c>
      <c r="AB783" s="173"/>
      <c r="AC783" s="193" t="str">
        <f t="shared" si="193"/>
        <v/>
      </c>
      <c r="AD783" s="187" t="str">
        <f t="shared" si="194"/>
        <v/>
      </c>
      <c r="AE783" s="187" t="str">
        <f>IF(S783&gt;0,(VLOOKUP(N783,ISO!$B$4:$D$43,3,FALSE)),"")</f>
        <v/>
      </c>
      <c r="AF783" s="187" t="str">
        <f t="shared" si="195"/>
        <v/>
      </c>
      <c r="AG783" s="187" t="str">
        <f>IF(R783&gt;0,(VLOOKUP(N783,ISO!$B$4:$D$43,2,FALSE)),"")</f>
        <v/>
      </c>
      <c r="AH783" s="193" t="str">
        <f t="shared" si="196"/>
        <v/>
      </c>
      <c r="AI783" s="397" t="str">
        <f t="shared" si="197"/>
        <v/>
      </c>
      <c r="AJ783" s="257" t="str">
        <f t="shared" si="198"/>
        <v/>
      </c>
      <c r="AK783" s="257" t="str">
        <f t="shared" si="199"/>
        <v/>
      </c>
      <c r="AL783" s="193" t="str">
        <f t="shared" si="200"/>
        <v>CHECK DATES</v>
      </c>
      <c r="AM783" s="257" t="str">
        <f t="shared" si="201"/>
        <v/>
      </c>
      <c r="AN783" s="288">
        <f t="shared" si="202"/>
        <v>0</v>
      </c>
      <c r="AO783" s="286">
        <v>0</v>
      </c>
      <c r="AP783" s="257">
        <f t="shared" si="203"/>
        <v>0</v>
      </c>
      <c r="AQ783" s="257" t="str">
        <f t="shared" si="204"/>
        <v/>
      </c>
      <c r="AR783" s="257">
        <f t="shared" si="205"/>
        <v>0</v>
      </c>
    </row>
    <row r="784" spans="1:44" x14ac:dyDescent="0.3">
      <c r="A784" s="287">
        <v>771</v>
      </c>
      <c r="B784" s="150"/>
      <c r="C784" s="152"/>
      <c r="D784" s="159"/>
      <c r="E784" s="337"/>
      <c r="F784" s="343" t="str">
        <f>IF(E784="","",LOOKUP(E784,'Work Programme'!$A$8:$A$207,'Work Programme'!$B$8:$B$207))</f>
        <v/>
      </c>
      <c r="G784" s="159"/>
      <c r="H784" s="150"/>
      <c r="I784" s="150"/>
      <c r="J784" s="150"/>
      <c r="K784" s="150"/>
      <c r="L784" s="150"/>
      <c r="M784" s="150"/>
      <c r="N784" s="430"/>
      <c r="O784" s="431"/>
      <c r="P784" s="431"/>
      <c r="Q784" s="160"/>
      <c r="R784" s="160"/>
      <c r="S784" s="160"/>
      <c r="T784" s="255" t="str">
        <f t="shared" si="206"/>
        <v/>
      </c>
      <c r="U784" s="152"/>
      <c r="V784" s="154"/>
      <c r="W784" s="254" t="str">
        <f>IF(V784="","",VLOOKUP(V784,'Overview - Financial Statement'!$A$46:$B$60,2,FALSE))</f>
        <v/>
      </c>
      <c r="X784" s="255" t="str">
        <f t="shared" si="207"/>
        <v/>
      </c>
      <c r="Y784" s="153"/>
      <c r="Z784" s="238">
        <f t="shared" ref="Z784:Z847" si="208">IF(Y784="YES",X784,0)</f>
        <v>0</v>
      </c>
      <c r="AA784" s="193" t="s">
        <v>44</v>
      </c>
      <c r="AB784" s="173"/>
      <c r="AC784" s="193" t="str">
        <f t="shared" si="193"/>
        <v/>
      </c>
      <c r="AD784" s="187" t="str">
        <f t="shared" si="194"/>
        <v/>
      </c>
      <c r="AE784" s="187" t="str">
        <f>IF(S784&gt;0,(VLOOKUP(N784,ISO!$B$4:$D$43,3,FALSE)),"")</f>
        <v/>
      </c>
      <c r="AF784" s="187" t="str">
        <f t="shared" si="195"/>
        <v/>
      </c>
      <c r="AG784" s="187" t="str">
        <f>IF(R784&gt;0,(VLOOKUP(N784,ISO!$B$4:$D$43,2,FALSE)),"")</f>
        <v/>
      </c>
      <c r="AH784" s="193" t="str">
        <f t="shared" si="196"/>
        <v/>
      </c>
      <c r="AI784" s="397" t="str">
        <f t="shared" si="197"/>
        <v/>
      </c>
      <c r="AJ784" s="257" t="str">
        <f t="shared" si="198"/>
        <v/>
      </c>
      <c r="AK784" s="257" t="str">
        <f t="shared" si="199"/>
        <v/>
      </c>
      <c r="AL784" s="193" t="str">
        <f t="shared" si="200"/>
        <v>CHECK DATES</v>
      </c>
      <c r="AM784" s="257" t="str">
        <f t="shared" si="201"/>
        <v/>
      </c>
      <c r="AN784" s="288">
        <f t="shared" si="202"/>
        <v>0</v>
      </c>
      <c r="AO784" s="286">
        <v>0</v>
      </c>
      <c r="AP784" s="257">
        <f t="shared" si="203"/>
        <v>0</v>
      </c>
      <c r="AQ784" s="257" t="str">
        <f t="shared" si="204"/>
        <v/>
      </c>
      <c r="AR784" s="257">
        <f t="shared" si="205"/>
        <v>0</v>
      </c>
    </row>
    <row r="785" spans="1:44" x14ac:dyDescent="0.3">
      <c r="A785" s="287">
        <v>772</v>
      </c>
      <c r="B785" s="150"/>
      <c r="C785" s="152"/>
      <c r="D785" s="159"/>
      <c r="E785" s="337"/>
      <c r="F785" s="343" t="str">
        <f>IF(E785="","",LOOKUP(E785,'Work Programme'!$A$8:$A$207,'Work Programme'!$B$8:$B$207))</f>
        <v/>
      </c>
      <c r="G785" s="159"/>
      <c r="H785" s="150"/>
      <c r="I785" s="150"/>
      <c r="J785" s="150"/>
      <c r="K785" s="150"/>
      <c r="L785" s="150"/>
      <c r="M785" s="150"/>
      <c r="N785" s="430"/>
      <c r="O785" s="431"/>
      <c r="P785" s="431"/>
      <c r="Q785" s="160"/>
      <c r="R785" s="160"/>
      <c r="S785" s="160"/>
      <c r="T785" s="255" t="str">
        <f t="shared" si="206"/>
        <v/>
      </c>
      <c r="U785" s="152"/>
      <c r="V785" s="154"/>
      <c r="W785" s="254" t="str">
        <f>IF(V785="","",VLOOKUP(V785,'Overview - Financial Statement'!$A$46:$B$60,2,FALSE))</f>
        <v/>
      </c>
      <c r="X785" s="255" t="str">
        <f t="shared" si="207"/>
        <v/>
      </c>
      <c r="Y785" s="153"/>
      <c r="Z785" s="238">
        <f t="shared" si="208"/>
        <v>0</v>
      </c>
      <c r="AA785" s="193" t="s">
        <v>44</v>
      </c>
      <c r="AB785" s="173"/>
      <c r="AC785" s="193" t="str">
        <f t="shared" si="193"/>
        <v/>
      </c>
      <c r="AD785" s="187" t="str">
        <f t="shared" si="194"/>
        <v/>
      </c>
      <c r="AE785" s="187" t="str">
        <f>IF(S785&gt;0,(VLOOKUP(N785,ISO!$B$4:$D$43,3,FALSE)),"")</f>
        <v/>
      </c>
      <c r="AF785" s="187" t="str">
        <f t="shared" si="195"/>
        <v/>
      </c>
      <c r="AG785" s="187" t="str">
        <f>IF(R785&gt;0,(VLOOKUP(N785,ISO!$B$4:$D$43,2,FALSE)),"")</f>
        <v/>
      </c>
      <c r="AH785" s="193" t="str">
        <f t="shared" si="196"/>
        <v/>
      </c>
      <c r="AI785" s="397" t="str">
        <f t="shared" si="197"/>
        <v/>
      </c>
      <c r="AJ785" s="257" t="str">
        <f t="shared" si="198"/>
        <v/>
      </c>
      <c r="AK785" s="257" t="str">
        <f t="shared" si="199"/>
        <v/>
      </c>
      <c r="AL785" s="193" t="str">
        <f t="shared" si="200"/>
        <v>CHECK DATES</v>
      </c>
      <c r="AM785" s="257" t="str">
        <f t="shared" si="201"/>
        <v/>
      </c>
      <c r="AN785" s="288">
        <f t="shared" si="202"/>
        <v>0</v>
      </c>
      <c r="AO785" s="286">
        <v>0</v>
      </c>
      <c r="AP785" s="257">
        <f t="shared" si="203"/>
        <v>0</v>
      </c>
      <c r="AQ785" s="257" t="str">
        <f t="shared" si="204"/>
        <v/>
      </c>
      <c r="AR785" s="257">
        <f t="shared" si="205"/>
        <v>0</v>
      </c>
    </row>
    <row r="786" spans="1:44" x14ac:dyDescent="0.3">
      <c r="A786" s="287">
        <v>773</v>
      </c>
      <c r="B786" s="150"/>
      <c r="C786" s="152"/>
      <c r="D786" s="159"/>
      <c r="E786" s="337"/>
      <c r="F786" s="343" t="str">
        <f>IF(E786="","",LOOKUP(E786,'Work Programme'!$A$8:$A$207,'Work Programme'!$B$8:$B$207))</f>
        <v/>
      </c>
      <c r="G786" s="159"/>
      <c r="H786" s="150"/>
      <c r="I786" s="150"/>
      <c r="J786" s="150"/>
      <c r="K786" s="150"/>
      <c r="L786" s="150"/>
      <c r="M786" s="150"/>
      <c r="N786" s="430"/>
      <c r="O786" s="431"/>
      <c r="P786" s="431"/>
      <c r="Q786" s="160"/>
      <c r="R786" s="160"/>
      <c r="S786" s="160"/>
      <c r="T786" s="255" t="str">
        <f t="shared" si="206"/>
        <v/>
      </c>
      <c r="U786" s="152"/>
      <c r="V786" s="154"/>
      <c r="W786" s="254" t="str">
        <f>IF(V786="","",VLOOKUP(V786,'Overview - Financial Statement'!$A$46:$B$60,2,FALSE))</f>
        <v/>
      </c>
      <c r="X786" s="255" t="str">
        <f t="shared" si="207"/>
        <v/>
      </c>
      <c r="Y786" s="153"/>
      <c r="Z786" s="238">
        <f t="shared" si="208"/>
        <v>0</v>
      </c>
      <c r="AA786" s="193" t="s">
        <v>44</v>
      </c>
      <c r="AB786" s="173"/>
      <c r="AC786" s="193" t="str">
        <f t="shared" ref="AC786:AC849" si="209">IF(V786="","",(IF(OR(C786&lt;=($H$4-1),C786&gt;=($J$4+1),D786&lt;=($H$4-1),D786&gt;=($J$4+1)),"CHECK DATES","OK")))</f>
        <v/>
      </c>
      <c r="AD786" s="187" t="str">
        <f t="shared" ref="AD786:AD849" si="210">IF(S786&gt;0,S786/(O786+0.5)/P786/AI786,"")</f>
        <v/>
      </c>
      <c r="AE786" s="187" t="str">
        <f>IF(S786&gt;0,(VLOOKUP(N786,ISO!$B$4:$D$43,3,FALSE)),"")</f>
        <v/>
      </c>
      <c r="AF786" s="187" t="str">
        <f t="shared" ref="AF786:AF849" si="211">IF(R786&gt;0,R786/O786/P786/AI786,"")</f>
        <v/>
      </c>
      <c r="AG786" s="187" t="str">
        <f>IF(R786&gt;0,(VLOOKUP(N786,ISO!$B$4:$D$43,2,FALSE)),"")</f>
        <v/>
      </c>
      <c r="AH786" s="193" t="str">
        <f t="shared" ref="AH786:AH849" si="212">IF(V786="","",V786)</f>
        <v/>
      </c>
      <c r="AI786" s="397" t="str">
        <f t="shared" ref="AI786:AI849" si="213">IF(V786="","",IF(HLOOKUP(V786,$AB$4:$AP$5,2,FALSE)="",W786,IF(W786&lt;&gt;HLOOKUP(V786,$AB$4:$AP$5,2,FALSE),HLOOKUP(V786,$AB$4:$AP$5,2,FALSE),W786)))</f>
        <v/>
      </c>
      <c r="AJ786" s="257" t="str">
        <f t="shared" ref="AJ786:AJ849" si="214">IF(W786="","",IF(AI786=1,X786,T786/AI786))</f>
        <v/>
      </c>
      <c r="AK786" s="257" t="str">
        <f t="shared" ref="AK786:AK849" si="215">IF(AJ786="","",IF(AI786=1,0,AJ786-X786))</f>
        <v/>
      </c>
      <c r="AL786" s="193" t="str">
        <f t="shared" ref="AL786:AL849" si="216">IF(X786=0,"",(IF(U786="","CHECK DATES","OK")))</f>
        <v>CHECK DATES</v>
      </c>
      <c r="AM786" s="257" t="str">
        <f t="shared" ref="AM786:AM849" si="217">IF(OR(AA786="NO",AC786="CHECK DATES",AL786="CHECK DATES"),AJ786,"")</f>
        <v/>
      </c>
      <c r="AN786" s="288">
        <f t="shared" ref="AN786:AN849" si="218">IF(AA786="NO","",IF(AD786&gt;AE786,(AD786-AE786)*O786,0)+IF(AF786&gt;AG786,(AF786-AG786)*O786,0))</f>
        <v>0</v>
      </c>
      <c r="AO786" s="286">
        <v>0</v>
      </c>
      <c r="AP786" s="257">
        <f t="shared" ref="AP786:AP849" si="219">IF(OR(AA786="NO",AM786&gt;0,AN786&gt;0,AO786&gt;0)*(AND(OR(Y786="NO",Y786=""))),SUM(AM786:AO786),"")</f>
        <v>0</v>
      </c>
      <c r="AQ786" s="257" t="str">
        <f t="shared" ref="AQ786:AQ849" si="220">IF(OR(AA786="NO",AM786&gt;0,AN786&gt;0)*(AND(OR(Y786="YES"))),SUM(AM786:AN786),"")</f>
        <v/>
      </c>
      <c r="AR786" s="257">
        <f t="shared" ref="AR786:AR849" si="221">IF(Y786="YES",AJ786,0)</f>
        <v>0</v>
      </c>
    </row>
    <row r="787" spans="1:44" x14ac:dyDescent="0.3">
      <c r="A787" s="287">
        <v>774</v>
      </c>
      <c r="B787" s="150"/>
      <c r="C787" s="152"/>
      <c r="D787" s="159"/>
      <c r="E787" s="337"/>
      <c r="F787" s="343" t="str">
        <f>IF(E787="","",LOOKUP(E787,'Work Programme'!$A$8:$A$207,'Work Programme'!$B$8:$B$207))</f>
        <v/>
      </c>
      <c r="G787" s="159"/>
      <c r="H787" s="150"/>
      <c r="I787" s="150"/>
      <c r="J787" s="150"/>
      <c r="K787" s="150"/>
      <c r="L787" s="150"/>
      <c r="M787" s="150"/>
      <c r="N787" s="430"/>
      <c r="O787" s="431"/>
      <c r="P787" s="431"/>
      <c r="Q787" s="160"/>
      <c r="R787" s="160"/>
      <c r="S787" s="160"/>
      <c r="T787" s="255" t="str">
        <f t="shared" si="206"/>
        <v/>
      </c>
      <c r="U787" s="152"/>
      <c r="V787" s="154"/>
      <c r="W787" s="254" t="str">
        <f>IF(V787="","",VLOOKUP(V787,'Overview - Financial Statement'!$A$46:$B$60,2,FALSE))</f>
        <v/>
      </c>
      <c r="X787" s="255" t="str">
        <f t="shared" si="207"/>
        <v/>
      </c>
      <c r="Y787" s="153"/>
      <c r="Z787" s="238">
        <f t="shared" si="208"/>
        <v>0</v>
      </c>
      <c r="AA787" s="193" t="s">
        <v>44</v>
      </c>
      <c r="AB787" s="173"/>
      <c r="AC787" s="193" t="str">
        <f t="shared" si="209"/>
        <v/>
      </c>
      <c r="AD787" s="187" t="str">
        <f t="shared" si="210"/>
        <v/>
      </c>
      <c r="AE787" s="187" t="str">
        <f>IF(S787&gt;0,(VLOOKUP(N787,ISO!$B$4:$D$43,3,FALSE)),"")</f>
        <v/>
      </c>
      <c r="AF787" s="187" t="str">
        <f t="shared" si="211"/>
        <v/>
      </c>
      <c r="AG787" s="187" t="str">
        <f>IF(R787&gt;0,(VLOOKUP(N787,ISO!$B$4:$D$43,2,FALSE)),"")</f>
        <v/>
      </c>
      <c r="AH787" s="193" t="str">
        <f t="shared" si="212"/>
        <v/>
      </c>
      <c r="AI787" s="397" t="str">
        <f t="shared" si="213"/>
        <v/>
      </c>
      <c r="AJ787" s="257" t="str">
        <f t="shared" si="214"/>
        <v/>
      </c>
      <c r="AK787" s="257" t="str">
        <f t="shared" si="215"/>
        <v/>
      </c>
      <c r="AL787" s="193" t="str">
        <f t="shared" si="216"/>
        <v>CHECK DATES</v>
      </c>
      <c r="AM787" s="257" t="str">
        <f t="shared" si="217"/>
        <v/>
      </c>
      <c r="AN787" s="288">
        <f t="shared" si="218"/>
        <v>0</v>
      </c>
      <c r="AO787" s="286">
        <v>0</v>
      </c>
      <c r="AP787" s="257">
        <f t="shared" si="219"/>
        <v>0</v>
      </c>
      <c r="AQ787" s="257" t="str">
        <f t="shared" si="220"/>
        <v/>
      </c>
      <c r="AR787" s="257">
        <f t="shared" si="221"/>
        <v>0</v>
      </c>
    </row>
    <row r="788" spans="1:44" x14ac:dyDescent="0.3">
      <c r="A788" s="287">
        <v>775</v>
      </c>
      <c r="B788" s="150"/>
      <c r="C788" s="152"/>
      <c r="D788" s="159"/>
      <c r="E788" s="337"/>
      <c r="F788" s="343" t="str">
        <f>IF(E788="","",LOOKUP(E788,'Work Programme'!$A$8:$A$207,'Work Programme'!$B$8:$B$207))</f>
        <v/>
      </c>
      <c r="G788" s="159"/>
      <c r="H788" s="150"/>
      <c r="I788" s="150"/>
      <c r="J788" s="150"/>
      <c r="K788" s="150"/>
      <c r="L788" s="150"/>
      <c r="M788" s="150"/>
      <c r="N788" s="430"/>
      <c r="O788" s="431"/>
      <c r="P788" s="431"/>
      <c r="Q788" s="160"/>
      <c r="R788" s="160"/>
      <c r="S788" s="160"/>
      <c r="T788" s="255" t="str">
        <f t="shared" si="206"/>
        <v/>
      </c>
      <c r="U788" s="152"/>
      <c r="V788" s="154"/>
      <c r="W788" s="254" t="str">
        <f>IF(V788="","",VLOOKUP(V788,'Overview - Financial Statement'!$A$46:$B$60,2,FALSE))</f>
        <v/>
      </c>
      <c r="X788" s="255" t="str">
        <f t="shared" si="207"/>
        <v/>
      </c>
      <c r="Y788" s="153"/>
      <c r="Z788" s="238">
        <f t="shared" si="208"/>
        <v>0</v>
      </c>
      <c r="AA788" s="193" t="s">
        <v>44</v>
      </c>
      <c r="AB788" s="173"/>
      <c r="AC788" s="193" t="str">
        <f t="shared" si="209"/>
        <v/>
      </c>
      <c r="AD788" s="187" t="str">
        <f t="shared" si="210"/>
        <v/>
      </c>
      <c r="AE788" s="187" t="str">
        <f>IF(S788&gt;0,(VLOOKUP(N788,ISO!$B$4:$D$43,3,FALSE)),"")</f>
        <v/>
      </c>
      <c r="AF788" s="187" t="str">
        <f t="shared" si="211"/>
        <v/>
      </c>
      <c r="AG788" s="187" t="str">
        <f>IF(R788&gt;0,(VLOOKUP(N788,ISO!$B$4:$D$43,2,FALSE)),"")</f>
        <v/>
      </c>
      <c r="AH788" s="193" t="str">
        <f t="shared" si="212"/>
        <v/>
      </c>
      <c r="AI788" s="397" t="str">
        <f t="shared" si="213"/>
        <v/>
      </c>
      <c r="AJ788" s="257" t="str">
        <f t="shared" si="214"/>
        <v/>
      </c>
      <c r="AK788" s="257" t="str">
        <f t="shared" si="215"/>
        <v/>
      </c>
      <c r="AL788" s="193" t="str">
        <f t="shared" si="216"/>
        <v>CHECK DATES</v>
      </c>
      <c r="AM788" s="257" t="str">
        <f t="shared" si="217"/>
        <v/>
      </c>
      <c r="AN788" s="288">
        <f t="shared" si="218"/>
        <v>0</v>
      </c>
      <c r="AO788" s="286">
        <v>0</v>
      </c>
      <c r="AP788" s="257">
        <f t="shared" si="219"/>
        <v>0</v>
      </c>
      <c r="AQ788" s="257" t="str">
        <f t="shared" si="220"/>
        <v/>
      </c>
      <c r="AR788" s="257">
        <f t="shared" si="221"/>
        <v>0</v>
      </c>
    </row>
    <row r="789" spans="1:44" x14ac:dyDescent="0.3">
      <c r="A789" s="287">
        <v>776</v>
      </c>
      <c r="B789" s="150"/>
      <c r="C789" s="152"/>
      <c r="D789" s="159"/>
      <c r="E789" s="337"/>
      <c r="F789" s="343" t="str">
        <f>IF(E789="","",LOOKUP(E789,'Work Programme'!$A$8:$A$207,'Work Programme'!$B$8:$B$207))</f>
        <v/>
      </c>
      <c r="G789" s="159"/>
      <c r="H789" s="150"/>
      <c r="I789" s="150"/>
      <c r="J789" s="150"/>
      <c r="K789" s="150"/>
      <c r="L789" s="150"/>
      <c r="M789" s="150"/>
      <c r="N789" s="430"/>
      <c r="O789" s="431"/>
      <c r="P789" s="431"/>
      <c r="Q789" s="160"/>
      <c r="R789" s="160"/>
      <c r="S789" s="160"/>
      <c r="T789" s="255" t="str">
        <f t="shared" si="206"/>
        <v/>
      </c>
      <c r="U789" s="152"/>
      <c r="V789" s="154"/>
      <c r="W789" s="254" t="str">
        <f>IF(V789="","",VLOOKUP(V789,'Overview - Financial Statement'!$A$46:$B$60,2,FALSE))</f>
        <v/>
      </c>
      <c r="X789" s="255" t="str">
        <f t="shared" si="207"/>
        <v/>
      </c>
      <c r="Y789" s="153"/>
      <c r="Z789" s="238">
        <f t="shared" si="208"/>
        <v>0</v>
      </c>
      <c r="AA789" s="193" t="s">
        <v>44</v>
      </c>
      <c r="AB789" s="173"/>
      <c r="AC789" s="193" t="str">
        <f t="shared" si="209"/>
        <v/>
      </c>
      <c r="AD789" s="187" t="str">
        <f t="shared" si="210"/>
        <v/>
      </c>
      <c r="AE789" s="187" t="str">
        <f>IF(S789&gt;0,(VLOOKUP(N789,ISO!$B$4:$D$43,3,FALSE)),"")</f>
        <v/>
      </c>
      <c r="AF789" s="187" t="str">
        <f t="shared" si="211"/>
        <v/>
      </c>
      <c r="AG789" s="187" t="str">
        <f>IF(R789&gt;0,(VLOOKUP(N789,ISO!$B$4:$D$43,2,FALSE)),"")</f>
        <v/>
      </c>
      <c r="AH789" s="193" t="str">
        <f t="shared" si="212"/>
        <v/>
      </c>
      <c r="AI789" s="397" t="str">
        <f t="shared" si="213"/>
        <v/>
      </c>
      <c r="AJ789" s="257" t="str">
        <f t="shared" si="214"/>
        <v/>
      </c>
      <c r="AK789" s="257" t="str">
        <f t="shared" si="215"/>
        <v/>
      </c>
      <c r="AL789" s="193" t="str">
        <f t="shared" si="216"/>
        <v>CHECK DATES</v>
      </c>
      <c r="AM789" s="257" t="str">
        <f t="shared" si="217"/>
        <v/>
      </c>
      <c r="AN789" s="288">
        <f t="shared" si="218"/>
        <v>0</v>
      </c>
      <c r="AO789" s="286">
        <v>0</v>
      </c>
      <c r="AP789" s="257">
        <f t="shared" si="219"/>
        <v>0</v>
      </c>
      <c r="AQ789" s="257" t="str">
        <f t="shared" si="220"/>
        <v/>
      </c>
      <c r="AR789" s="257">
        <f t="shared" si="221"/>
        <v>0</v>
      </c>
    </row>
    <row r="790" spans="1:44" x14ac:dyDescent="0.3">
      <c r="A790" s="287">
        <v>777</v>
      </c>
      <c r="B790" s="150"/>
      <c r="C790" s="152"/>
      <c r="D790" s="159"/>
      <c r="E790" s="337"/>
      <c r="F790" s="343" t="str">
        <f>IF(E790="","",LOOKUP(E790,'Work Programme'!$A$8:$A$207,'Work Programme'!$B$8:$B$207))</f>
        <v/>
      </c>
      <c r="G790" s="159"/>
      <c r="H790" s="150"/>
      <c r="I790" s="150"/>
      <c r="J790" s="150"/>
      <c r="K790" s="150"/>
      <c r="L790" s="150"/>
      <c r="M790" s="150"/>
      <c r="N790" s="430"/>
      <c r="O790" s="431"/>
      <c r="P790" s="431"/>
      <c r="Q790" s="160"/>
      <c r="R790" s="160"/>
      <c r="S790" s="160"/>
      <c r="T790" s="255" t="str">
        <f t="shared" si="206"/>
        <v/>
      </c>
      <c r="U790" s="152"/>
      <c r="V790" s="154"/>
      <c r="W790" s="254" t="str">
        <f>IF(V790="","",VLOOKUP(V790,'Overview - Financial Statement'!$A$46:$B$60,2,FALSE))</f>
        <v/>
      </c>
      <c r="X790" s="255" t="str">
        <f t="shared" si="207"/>
        <v/>
      </c>
      <c r="Y790" s="153"/>
      <c r="Z790" s="238">
        <f t="shared" si="208"/>
        <v>0</v>
      </c>
      <c r="AA790" s="193" t="s">
        <v>44</v>
      </c>
      <c r="AB790" s="173"/>
      <c r="AC790" s="193" t="str">
        <f t="shared" si="209"/>
        <v/>
      </c>
      <c r="AD790" s="187" t="str">
        <f t="shared" si="210"/>
        <v/>
      </c>
      <c r="AE790" s="187" t="str">
        <f>IF(S790&gt;0,(VLOOKUP(N790,ISO!$B$4:$D$43,3,FALSE)),"")</f>
        <v/>
      </c>
      <c r="AF790" s="187" t="str">
        <f t="shared" si="211"/>
        <v/>
      </c>
      <c r="AG790" s="187" t="str">
        <f>IF(R790&gt;0,(VLOOKUP(N790,ISO!$B$4:$D$43,2,FALSE)),"")</f>
        <v/>
      </c>
      <c r="AH790" s="193" t="str">
        <f t="shared" si="212"/>
        <v/>
      </c>
      <c r="AI790" s="397" t="str">
        <f t="shared" si="213"/>
        <v/>
      </c>
      <c r="AJ790" s="257" t="str">
        <f t="shared" si="214"/>
        <v/>
      </c>
      <c r="AK790" s="257" t="str">
        <f t="shared" si="215"/>
        <v/>
      </c>
      <c r="AL790" s="193" t="str">
        <f t="shared" si="216"/>
        <v>CHECK DATES</v>
      </c>
      <c r="AM790" s="257" t="str">
        <f t="shared" si="217"/>
        <v/>
      </c>
      <c r="AN790" s="288">
        <f t="shared" si="218"/>
        <v>0</v>
      </c>
      <c r="AO790" s="286">
        <v>0</v>
      </c>
      <c r="AP790" s="257">
        <f t="shared" si="219"/>
        <v>0</v>
      </c>
      <c r="AQ790" s="257" t="str">
        <f t="shared" si="220"/>
        <v/>
      </c>
      <c r="AR790" s="257">
        <f t="shared" si="221"/>
        <v>0</v>
      </c>
    </row>
    <row r="791" spans="1:44" x14ac:dyDescent="0.3">
      <c r="A791" s="287">
        <v>778</v>
      </c>
      <c r="B791" s="150"/>
      <c r="C791" s="152"/>
      <c r="D791" s="159"/>
      <c r="E791" s="337"/>
      <c r="F791" s="343" t="str">
        <f>IF(E791="","",LOOKUP(E791,'Work Programme'!$A$8:$A$207,'Work Programme'!$B$8:$B$207))</f>
        <v/>
      </c>
      <c r="G791" s="159"/>
      <c r="H791" s="150"/>
      <c r="I791" s="150"/>
      <c r="J791" s="150"/>
      <c r="K791" s="150"/>
      <c r="L791" s="150"/>
      <c r="M791" s="150"/>
      <c r="N791" s="430"/>
      <c r="O791" s="431"/>
      <c r="P791" s="431"/>
      <c r="Q791" s="160"/>
      <c r="R791" s="160"/>
      <c r="S791" s="160"/>
      <c r="T791" s="255" t="str">
        <f t="shared" si="206"/>
        <v/>
      </c>
      <c r="U791" s="152"/>
      <c r="V791" s="154"/>
      <c r="W791" s="254" t="str">
        <f>IF(V791="","",VLOOKUP(V791,'Overview - Financial Statement'!$A$46:$B$60,2,FALSE))</f>
        <v/>
      </c>
      <c r="X791" s="255" t="str">
        <f t="shared" si="207"/>
        <v/>
      </c>
      <c r="Y791" s="153"/>
      <c r="Z791" s="238">
        <f t="shared" si="208"/>
        <v>0</v>
      </c>
      <c r="AA791" s="193" t="s">
        <v>44</v>
      </c>
      <c r="AB791" s="173"/>
      <c r="AC791" s="193" t="str">
        <f t="shared" si="209"/>
        <v/>
      </c>
      <c r="AD791" s="187" t="str">
        <f t="shared" si="210"/>
        <v/>
      </c>
      <c r="AE791" s="187" t="str">
        <f>IF(S791&gt;0,(VLOOKUP(N791,ISO!$B$4:$D$43,3,FALSE)),"")</f>
        <v/>
      </c>
      <c r="AF791" s="187" t="str">
        <f t="shared" si="211"/>
        <v/>
      </c>
      <c r="AG791" s="187" t="str">
        <f>IF(R791&gt;0,(VLOOKUP(N791,ISO!$B$4:$D$43,2,FALSE)),"")</f>
        <v/>
      </c>
      <c r="AH791" s="193" t="str">
        <f t="shared" si="212"/>
        <v/>
      </c>
      <c r="AI791" s="397" t="str">
        <f t="shared" si="213"/>
        <v/>
      </c>
      <c r="AJ791" s="257" t="str">
        <f t="shared" si="214"/>
        <v/>
      </c>
      <c r="AK791" s="257" t="str">
        <f t="shared" si="215"/>
        <v/>
      </c>
      <c r="AL791" s="193" t="str">
        <f t="shared" si="216"/>
        <v>CHECK DATES</v>
      </c>
      <c r="AM791" s="257" t="str">
        <f t="shared" si="217"/>
        <v/>
      </c>
      <c r="AN791" s="288">
        <f t="shared" si="218"/>
        <v>0</v>
      </c>
      <c r="AO791" s="286">
        <v>0</v>
      </c>
      <c r="AP791" s="257">
        <f t="shared" si="219"/>
        <v>0</v>
      </c>
      <c r="AQ791" s="257" t="str">
        <f t="shared" si="220"/>
        <v/>
      </c>
      <c r="AR791" s="257">
        <f t="shared" si="221"/>
        <v>0</v>
      </c>
    </row>
    <row r="792" spans="1:44" x14ac:dyDescent="0.3">
      <c r="A792" s="287">
        <v>779</v>
      </c>
      <c r="B792" s="150"/>
      <c r="C792" s="152"/>
      <c r="D792" s="159"/>
      <c r="E792" s="337"/>
      <c r="F792" s="343" t="str">
        <f>IF(E792="","",LOOKUP(E792,'Work Programme'!$A$8:$A$207,'Work Programme'!$B$8:$B$207))</f>
        <v/>
      </c>
      <c r="G792" s="159"/>
      <c r="H792" s="150"/>
      <c r="I792" s="150"/>
      <c r="J792" s="150"/>
      <c r="K792" s="150"/>
      <c r="L792" s="150"/>
      <c r="M792" s="150"/>
      <c r="N792" s="430"/>
      <c r="O792" s="431"/>
      <c r="P792" s="431"/>
      <c r="Q792" s="160"/>
      <c r="R792" s="160"/>
      <c r="S792" s="160"/>
      <c r="T792" s="255" t="str">
        <f t="shared" si="206"/>
        <v/>
      </c>
      <c r="U792" s="152"/>
      <c r="V792" s="154"/>
      <c r="W792" s="254" t="str">
        <f>IF(V792="","",VLOOKUP(V792,'Overview - Financial Statement'!$A$46:$B$60,2,FALSE))</f>
        <v/>
      </c>
      <c r="X792" s="255" t="str">
        <f t="shared" si="207"/>
        <v/>
      </c>
      <c r="Y792" s="153"/>
      <c r="Z792" s="238">
        <f t="shared" si="208"/>
        <v>0</v>
      </c>
      <c r="AA792" s="193" t="s">
        <v>44</v>
      </c>
      <c r="AB792" s="173"/>
      <c r="AC792" s="193" t="str">
        <f t="shared" si="209"/>
        <v/>
      </c>
      <c r="AD792" s="187" t="str">
        <f t="shared" si="210"/>
        <v/>
      </c>
      <c r="AE792" s="187" t="str">
        <f>IF(S792&gt;0,(VLOOKUP(N792,ISO!$B$4:$D$43,3,FALSE)),"")</f>
        <v/>
      </c>
      <c r="AF792" s="187" t="str">
        <f t="shared" si="211"/>
        <v/>
      </c>
      <c r="AG792" s="187" t="str">
        <f>IF(R792&gt;0,(VLOOKUP(N792,ISO!$B$4:$D$43,2,FALSE)),"")</f>
        <v/>
      </c>
      <c r="AH792" s="193" t="str">
        <f t="shared" si="212"/>
        <v/>
      </c>
      <c r="AI792" s="397" t="str">
        <f t="shared" si="213"/>
        <v/>
      </c>
      <c r="AJ792" s="257" t="str">
        <f t="shared" si="214"/>
        <v/>
      </c>
      <c r="AK792" s="257" t="str">
        <f t="shared" si="215"/>
        <v/>
      </c>
      <c r="AL792" s="193" t="str">
        <f t="shared" si="216"/>
        <v>CHECK DATES</v>
      </c>
      <c r="AM792" s="257" t="str">
        <f t="shared" si="217"/>
        <v/>
      </c>
      <c r="AN792" s="288">
        <f t="shared" si="218"/>
        <v>0</v>
      </c>
      <c r="AO792" s="286">
        <v>0</v>
      </c>
      <c r="AP792" s="257">
        <f t="shared" si="219"/>
        <v>0</v>
      </c>
      <c r="AQ792" s="257" t="str">
        <f t="shared" si="220"/>
        <v/>
      </c>
      <c r="AR792" s="257">
        <f t="shared" si="221"/>
        <v>0</v>
      </c>
    </row>
    <row r="793" spans="1:44" x14ac:dyDescent="0.3">
      <c r="A793" s="287">
        <v>780</v>
      </c>
      <c r="B793" s="150"/>
      <c r="C793" s="152"/>
      <c r="D793" s="159"/>
      <c r="E793" s="337"/>
      <c r="F793" s="343" t="str">
        <f>IF(E793="","",LOOKUP(E793,'Work Programme'!$A$8:$A$207,'Work Programme'!$B$8:$B$207))</f>
        <v/>
      </c>
      <c r="G793" s="159"/>
      <c r="H793" s="150"/>
      <c r="I793" s="150"/>
      <c r="J793" s="150"/>
      <c r="K793" s="150"/>
      <c r="L793" s="150"/>
      <c r="M793" s="150"/>
      <c r="N793" s="430"/>
      <c r="O793" s="431"/>
      <c r="P793" s="431"/>
      <c r="Q793" s="160"/>
      <c r="R793" s="160"/>
      <c r="S793" s="160"/>
      <c r="T793" s="255" t="str">
        <f t="shared" si="206"/>
        <v/>
      </c>
      <c r="U793" s="152"/>
      <c r="V793" s="154"/>
      <c r="W793" s="254" t="str">
        <f>IF(V793="","",VLOOKUP(V793,'Overview - Financial Statement'!$A$46:$B$60,2,FALSE))</f>
        <v/>
      </c>
      <c r="X793" s="255" t="str">
        <f t="shared" si="207"/>
        <v/>
      </c>
      <c r="Y793" s="153"/>
      <c r="Z793" s="238">
        <f t="shared" si="208"/>
        <v>0</v>
      </c>
      <c r="AA793" s="193" t="s">
        <v>44</v>
      </c>
      <c r="AB793" s="173"/>
      <c r="AC793" s="193" t="str">
        <f t="shared" si="209"/>
        <v/>
      </c>
      <c r="AD793" s="187" t="str">
        <f t="shared" si="210"/>
        <v/>
      </c>
      <c r="AE793" s="187" t="str">
        <f>IF(S793&gt;0,(VLOOKUP(N793,ISO!$B$4:$D$43,3,FALSE)),"")</f>
        <v/>
      </c>
      <c r="AF793" s="187" t="str">
        <f t="shared" si="211"/>
        <v/>
      </c>
      <c r="AG793" s="187" t="str">
        <f>IF(R793&gt;0,(VLOOKUP(N793,ISO!$B$4:$D$43,2,FALSE)),"")</f>
        <v/>
      </c>
      <c r="AH793" s="193" t="str">
        <f t="shared" si="212"/>
        <v/>
      </c>
      <c r="AI793" s="397" t="str">
        <f t="shared" si="213"/>
        <v/>
      </c>
      <c r="AJ793" s="257" t="str">
        <f t="shared" si="214"/>
        <v/>
      </c>
      <c r="AK793" s="257" t="str">
        <f t="shared" si="215"/>
        <v/>
      </c>
      <c r="AL793" s="193" t="str">
        <f t="shared" si="216"/>
        <v>CHECK DATES</v>
      </c>
      <c r="AM793" s="257" t="str">
        <f t="shared" si="217"/>
        <v/>
      </c>
      <c r="AN793" s="288">
        <f t="shared" si="218"/>
        <v>0</v>
      </c>
      <c r="AO793" s="286">
        <v>0</v>
      </c>
      <c r="AP793" s="257">
        <f t="shared" si="219"/>
        <v>0</v>
      </c>
      <c r="AQ793" s="257" t="str">
        <f t="shared" si="220"/>
        <v/>
      </c>
      <c r="AR793" s="257">
        <f t="shared" si="221"/>
        <v>0</v>
      </c>
    </row>
    <row r="794" spans="1:44" x14ac:dyDescent="0.3">
      <c r="A794" s="287">
        <v>781</v>
      </c>
      <c r="B794" s="150"/>
      <c r="C794" s="152"/>
      <c r="D794" s="159"/>
      <c r="E794" s="337"/>
      <c r="F794" s="343" t="str">
        <f>IF(E794="","",LOOKUP(E794,'Work Programme'!$A$8:$A$207,'Work Programme'!$B$8:$B$207))</f>
        <v/>
      </c>
      <c r="G794" s="159"/>
      <c r="H794" s="150"/>
      <c r="I794" s="150"/>
      <c r="J794" s="150"/>
      <c r="K794" s="150"/>
      <c r="L794" s="150"/>
      <c r="M794" s="150"/>
      <c r="N794" s="430"/>
      <c r="O794" s="431"/>
      <c r="P794" s="431"/>
      <c r="Q794" s="160"/>
      <c r="R794" s="160"/>
      <c r="S794" s="160"/>
      <c r="T794" s="255" t="str">
        <f t="shared" si="206"/>
        <v/>
      </c>
      <c r="U794" s="152"/>
      <c r="V794" s="154"/>
      <c r="W794" s="254" t="str">
        <f>IF(V794="","",VLOOKUP(V794,'Overview - Financial Statement'!$A$46:$B$60,2,FALSE))</f>
        <v/>
      </c>
      <c r="X794" s="255" t="str">
        <f t="shared" si="207"/>
        <v/>
      </c>
      <c r="Y794" s="153"/>
      <c r="Z794" s="238">
        <f t="shared" si="208"/>
        <v>0</v>
      </c>
      <c r="AA794" s="193" t="s">
        <v>44</v>
      </c>
      <c r="AB794" s="173"/>
      <c r="AC794" s="193" t="str">
        <f t="shared" si="209"/>
        <v/>
      </c>
      <c r="AD794" s="187" t="str">
        <f t="shared" si="210"/>
        <v/>
      </c>
      <c r="AE794" s="187" t="str">
        <f>IF(S794&gt;0,(VLOOKUP(N794,ISO!$B$4:$D$43,3,FALSE)),"")</f>
        <v/>
      </c>
      <c r="AF794" s="187" t="str">
        <f t="shared" si="211"/>
        <v/>
      </c>
      <c r="AG794" s="187" t="str">
        <f>IF(R794&gt;0,(VLOOKUP(N794,ISO!$B$4:$D$43,2,FALSE)),"")</f>
        <v/>
      </c>
      <c r="AH794" s="193" t="str">
        <f t="shared" si="212"/>
        <v/>
      </c>
      <c r="AI794" s="397" t="str">
        <f t="shared" si="213"/>
        <v/>
      </c>
      <c r="AJ794" s="257" t="str">
        <f t="shared" si="214"/>
        <v/>
      </c>
      <c r="AK794" s="257" t="str">
        <f t="shared" si="215"/>
        <v/>
      </c>
      <c r="AL794" s="193" t="str">
        <f t="shared" si="216"/>
        <v>CHECK DATES</v>
      </c>
      <c r="AM794" s="257" t="str">
        <f t="shared" si="217"/>
        <v/>
      </c>
      <c r="AN794" s="288">
        <f t="shared" si="218"/>
        <v>0</v>
      </c>
      <c r="AO794" s="286">
        <v>0</v>
      </c>
      <c r="AP794" s="257">
        <f t="shared" si="219"/>
        <v>0</v>
      </c>
      <c r="AQ794" s="257" t="str">
        <f t="shared" si="220"/>
        <v/>
      </c>
      <c r="AR794" s="257">
        <f t="shared" si="221"/>
        <v>0</v>
      </c>
    </row>
    <row r="795" spans="1:44" x14ac:dyDescent="0.3">
      <c r="A795" s="287">
        <v>782</v>
      </c>
      <c r="B795" s="150"/>
      <c r="C795" s="152"/>
      <c r="D795" s="159"/>
      <c r="E795" s="337"/>
      <c r="F795" s="343" t="str">
        <f>IF(E795="","",LOOKUP(E795,'Work Programme'!$A$8:$A$207,'Work Programme'!$B$8:$B$207))</f>
        <v/>
      </c>
      <c r="G795" s="159"/>
      <c r="H795" s="150"/>
      <c r="I795" s="150"/>
      <c r="J795" s="150"/>
      <c r="K795" s="150"/>
      <c r="L795" s="150"/>
      <c r="M795" s="150"/>
      <c r="N795" s="430"/>
      <c r="O795" s="431"/>
      <c r="P795" s="431"/>
      <c r="Q795" s="160"/>
      <c r="R795" s="160"/>
      <c r="S795" s="160"/>
      <c r="T795" s="255" t="str">
        <f t="shared" si="206"/>
        <v/>
      </c>
      <c r="U795" s="152"/>
      <c r="V795" s="154"/>
      <c r="W795" s="254" t="str">
        <f>IF(V795="","",VLOOKUP(V795,'Overview - Financial Statement'!$A$46:$B$60,2,FALSE))</f>
        <v/>
      </c>
      <c r="X795" s="255" t="str">
        <f t="shared" si="207"/>
        <v/>
      </c>
      <c r="Y795" s="153"/>
      <c r="Z795" s="238">
        <f t="shared" si="208"/>
        <v>0</v>
      </c>
      <c r="AA795" s="193" t="s">
        <v>44</v>
      </c>
      <c r="AB795" s="173"/>
      <c r="AC795" s="193" t="str">
        <f t="shared" si="209"/>
        <v/>
      </c>
      <c r="AD795" s="187" t="str">
        <f t="shared" si="210"/>
        <v/>
      </c>
      <c r="AE795" s="187" t="str">
        <f>IF(S795&gt;0,(VLOOKUP(N795,ISO!$B$4:$D$43,3,FALSE)),"")</f>
        <v/>
      </c>
      <c r="AF795" s="187" t="str">
        <f t="shared" si="211"/>
        <v/>
      </c>
      <c r="AG795" s="187" t="str">
        <f>IF(R795&gt;0,(VLOOKUP(N795,ISO!$B$4:$D$43,2,FALSE)),"")</f>
        <v/>
      </c>
      <c r="AH795" s="193" t="str">
        <f t="shared" si="212"/>
        <v/>
      </c>
      <c r="AI795" s="397" t="str">
        <f t="shared" si="213"/>
        <v/>
      </c>
      <c r="AJ795" s="257" t="str">
        <f t="shared" si="214"/>
        <v/>
      </c>
      <c r="AK795" s="257" t="str">
        <f t="shared" si="215"/>
        <v/>
      </c>
      <c r="AL795" s="193" t="str">
        <f t="shared" si="216"/>
        <v>CHECK DATES</v>
      </c>
      <c r="AM795" s="257" t="str">
        <f t="shared" si="217"/>
        <v/>
      </c>
      <c r="AN795" s="288">
        <f t="shared" si="218"/>
        <v>0</v>
      </c>
      <c r="AO795" s="286">
        <v>0</v>
      </c>
      <c r="AP795" s="257">
        <f t="shared" si="219"/>
        <v>0</v>
      </c>
      <c r="AQ795" s="257" t="str">
        <f t="shared" si="220"/>
        <v/>
      </c>
      <c r="AR795" s="257">
        <f t="shared" si="221"/>
        <v>0</v>
      </c>
    </row>
    <row r="796" spans="1:44" x14ac:dyDescent="0.3">
      <c r="A796" s="287">
        <v>783</v>
      </c>
      <c r="B796" s="150"/>
      <c r="C796" s="152"/>
      <c r="D796" s="159"/>
      <c r="E796" s="337"/>
      <c r="F796" s="343" t="str">
        <f>IF(E796="","",LOOKUP(E796,'Work Programme'!$A$8:$A$207,'Work Programme'!$B$8:$B$207))</f>
        <v/>
      </c>
      <c r="G796" s="159"/>
      <c r="H796" s="150"/>
      <c r="I796" s="150"/>
      <c r="J796" s="150"/>
      <c r="K796" s="150"/>
      <c r="L796" s="150"/>
      <c r="M796" s="150"/>
      <c r="N796" s="430"/>
      <c r="O796" s="431"/>
      <c r="P796" s="431"/>
      <c r="Q796" s="160"/>
      <c r="R796" s="160"/>
      <c r="S796" s="160"/>
      <c r="T796" s="255" t="str">
        <f t="shared" si="206"/>
        <v/>
      </c>
      <c r="U796" s="152"/>
      <c r="V796" s="154"/>
      <c r="W796" s="254" t="str">
        <f>IF(V796="","",VLOOKUP(V796,'Overview - Financial Statement'!$A$46:$B$60,2,FALSE))</f>
        <v/>
      </c>
      <c r="X796" s="255" t="str">
        <f t="shared" si="207"/>
        <v/>
      </c>
      <c r="Y796" s="153"/>
      <c r="Z796" s="238">
        <f t="shared" si="208"/>
        <v>0</v>
      </c>
      <c r="AA796" s="193" t="s">
        <v>44</v>
      </c>
      <c r="AB796" s="173"/>
      <c r="AC796" s="193" t="str">
        <f t="shared" si="209"/>
        <v/>
      </c>
      <c r="AD796" s="187" t="str">
        <f t="shared" si="210"/>
        <v/>
      </c>
      <c r="AE796" s="187" t="str">
        <f>IF(S796&gt;0,(VLOOKUP(N796,ISO!$B$4:$D$43,3,FALSE)),"")</f>
        <v/>
      </c>
      <c r="AF796" s="187" t="str">
        <f t="shared" si="211"/>
        <v/>
      </c>
      <c r="AG796" s="187" t="str">
        <f>IF(R796&gt;0,(VLOOKUP(N796,ISO!$B$4:$D$43,2,FALSE)),"")</f>
        <v/>
      </c>
      <c r="AH796" s="193" t="str">
        <f t="shared" si="212"/>
        <v/>
      </c>
      <c r="AI796" s="397" t="str">
        <f t="shared" si="213"/>
        <v/>
      </c>
      <c r="AJ796" s="257" t="str">
        <f t="shared" si="214"/>
        <v/>
      </c>
      <c r="AK796" s="257" t="str">
        <f t="shared" si="215"/>
        <v/>
      </c>
      <c r="AL796" s="193" t="str">
        <f t="shared" si="216"/>
        <v>CHECK DATES</v>
      </c>
      <c r="AM796" s="257" t="str">
        <f t="shared" si="217"/>
        <v/>
      </c>
      <c r="AN796" s="288">
        <f t="shared" si="218"/>
        <v>0</v>
      </c>
      <c r="AO796" s="286">
        <v>0</v>
      </c>
      <c r="AP796" s="257">
        <f t="shared" si="219"/>
        <v>0</v>
      </c>
      <c r="AQ796" s="257" t="str">
        <f t="shared" si="220"/>
        <v/>
      </c>
      <c r="AR796" s="257">
        <f t="shared" si="221"/>
        <v>0</v>
      </c>
    </row>
    <row r="797" spans="1:44" x14ac:dyDescent="0.3">
      <c r="A797" s="287">
        <v>784</v>
      </c>
      <c r="B797" s="150"/>
      <c r="C797" s="152"/>
      <c r="D797" s="159"/>
      <c r="E797" s="337"/>
      <c r="F797" s="343" t="str">
        <f>IF(E797="","",LOOKUP(E797,'Work Programme'!$A$8:$A$207,'Work Programme'!$B$8:$B$207))</f>
        <v/>
      </c>
      <c r="G797" s="159"/>
      <c r="H797" s="150"/>
      <c r="I797" s="150"/>
      <c r="J797" s="150"/>
      <c r="K797" s="150"/>
      <c r="L797" s="150"/>
      <c r="M797" s="150"/>
      <c r="N797" s="430"/>
      <c r="O797" s="431"/>
      <c r="P797" s="431"/>
      <c r="Q797" s="160"/>
      <c r="R797" s="160"/>
      <c r="S797" s="160"/>
      <c r="T797" s="255" t="str">
        <f t="shared" si="206"/>
        <v/>
      </c>
      <c r="U797" s="152"/>
      <c r="V797" s="154"/>
      <c r="W797" s="254" t="str">
        <f>IF(V797="","",VLOOKUP(V797,'Overview - Financial Statement'!$A$46:$B$60,2,FALSE))</f>
        <v/>
      </c>
      <c r="X797" s="255" t="str">
        <f t="shared" si="207"/>
        <v/>
      </c>
      <c r="Y797" s="153"/>
      <c r="Z797" s="238">
        <f t="shared" si="208"/>
        <v>0</v>
      </c>
      <c r="AA797" s="193" t="s">
        <v>44</v>
      </c>
      <c r="AB797" s="173"/>
      <c r="AC797" s="193" t="str">
        <f t="shared" si="209"/>
        <v/>
      </c>
      <c r="AD797" s="187" t="str">
        <f t="shared" si="210"/>
        <v/>
      </c>
      <c r="AE797" s="187" t="str">
        <f>IF(S797&gt;0,(VLOOKUP(N797,ISO!$B$4:$D$43,3,FALSE)),"")</f>
        <v/>
      </c>
      <c r="AF797" s="187" t="str">
        <f t="shared" si="211"/>
        <v/>
      </c>
      <c r="AG797" s="187" t="str">
        <f>IF(R797&gt;0,(VLOOKUP(N797,ISO!$B$4:$D$43,2,FALSE)),"")</f>
        <v/>
      </c>
      <c r="AH797" s="193" t="str">
        <f t="shared" si="212"/>
        <v/>
      </c>
      <c r="AI797" s="397" t="str">
        <f t="shared" si="213"/>
        <v/>
      </c>
      <c r="AJ797" s="257" t="str">
        <f t="shared" si="214"/>
        <v/>
      </c>
      <c r="AK797" s="257" t="str">
        <f t="shared" si="215"/>
        <v/>
      </c>
      <c r="AL797" s="193" t="str">
        <f t="shared" si="216"/>
        <v>CHECK DATES</v>
      </c>
      <c r="AM797" s="257" t="str">
        <f t="shared" si="217"/>
        <v/>
      </c>
      <c r="AN797" s="288">
        <f t="shared" si="218"/>
        <v>0</v>
      </c>
      <c r="AO797" s="286">
        <v>0</v>
      </c>
      <c r="AP797" s="257">
        <f t="shared" si="219"/>
        <v>0</v>
      </c>
      <c r="AQ797" s="257" t="str">
        <f t="shared" si="220"/>
        <v/>
      </c>
      <c r="AR797" s="257">
        <f t="shared" si="221"/>
        <v>0</v>
      </c>
    </row>
    <row r="798" spans="1:44" x14ac:dyDescent="0.3">
      <c r="A798" s="287">
        <v>785</v>
      </c>
      <c r="B798" s="150"/>
      <c r="C798" s="152"/>
      <c r="D798" s="159"/>
      <c r="E798" s="337"/>
      <c r="F798" s="343" t="str">
        <f>IF(E798="","",LOOKUP(E798,'Work Programme'!$A$8:$A$207,'Work Programme'!$B$8:$B$207))</f>
        <v/>
      </c>
      <c r="G798" s="159"/>
      <c r="H798" s="150"/>
      <c r="I798" s="150"/>
      <c r="J798" s="150"/>
      <c r="K798" s="150"/>
      <c r="L798" s="150"/>
      <c r="M798" s="150"/>
      <c r="N798" s="430"/>
      <c r="O798" s="431"/>
      <c r="P798" s="431"/>
      <c r="Q798" s="160"/>
      <c r="R798" s="160"/>
      <c r="S798" s="160"/>
      <c r="T798" s="255" t="str">
        <f t="shared" si="206"/>
        <v/>
      </c>
      <c r="U798" s="152"/>
      <c r="V798" s="154"/>
      <c r="W798" s="254" t="str">
        <f>IF(V798="","",VLOOKUP(V798,'Overview - Financial Statement'!$A$46:$B$60,2,FALSE))</f>
        <v/>
      </c>
      <c r="X798" s="255" t="str">
        <f t="shared" si="207"/>
        <v/>
      </c>
      <c r="Y798" s="153"/>
      <c r="Z798" s="238">
        <f t="shared" si="208"/>
        <v>0</v>
      </c>
      <c r="AA798" s="193" t="s">
        <v>44</v>
      </c>
      <c r="AB798" s="173"/>
      <c r="AC798" s="193" t="str">
        <f t="shared" si="209"/>
        <v/>
      </c>
      <c r="AD798" s="187" t="str">
        <f t="shared" si="210"/>
        <v/>
      </c>
      <c r="AE798" s="187" t="str">
        <f>IF(S798&gt;0,(VLOOKUP(N798,ISO!$B$4:$D$43,3,FALSE)),"")</f>
        <v/>
      </c>
      <c r="AF798" s="187" t="str">
        <f t="shared" si="211"/>
        <v/>
      </c>
      <c r="AG798" s="187" t="str">
        <f>IF(R798&gt;0,(VLOOKUP(N798,ISO!$B$4:$D$43,2,FALSE)),"")</f>
        <v/>
      </c>
      <c r="AH798" s="193" t="str">
        <f t="shared" si="212"/>
        <v/>
      </c>
      <c r="AI798" s="397" t="str">
        <f t="shared" si="213"/>
        <v/>
      </c>
      <c r="AJ798" s="257" t="str">
        <f t="shared" si="214"/>
        <v/>
      </c>
      <c r="AK798" s="257" t="str">
        <f t="shared" si="215"/>
        <v/>
      </c>
      <c r="AL798" s="193" t="str">
        <f t="shared" si="216"/>
        <v>CHECK DATES</v>
      </c>
      <c r="AM798" s="257" t="str">
        <f t="shared" si="217"/>
        <v/>
      </c>
      <c r="AN798" s="288">
        <f t="shared" si="218"/>
        <v>0</v>
      </c>
      <c r="AO798" s="286">
        <v>0</v>
      </c>
      <c r="AP798" s="257">
        <f t="shared" si="219"/>
        <v>0</v>
      </c>
      <c r="AQ798" s="257" t="str">
        <f t="shared" si="220"/>
        <v/>
      </c>
      <c r="AR798" s="257">
        <f t="shared" si="221"/>
        <v>0</v>
      </c>
    </row>
    <row r="799" spans="1:44" x14ac:dyDescent="0.3">
      <c r="A799" s="287">
        <v>786</v>
      </c>
      <c r="B799" s="150"/>
      <c r="C799" s="152"/>
      <c r="D799" s="159"/>
      <c r="E799" s="337"/>
      <c r="F799" s="343" t="str">
        <f>IF(E799="","",LOOKUP(E799,'Work Programme'!$A$8:$A$207,'Work Programme'!$B$8:$B$207))</f>
        <v/>
      </c>
      <c r="G799" s="159"/>
      <c r="H799" s="150"/>
      <c r="I799" s="150"/>
      <c r="J799" s="150"/>
      <c r="K799" s="150"/>
      <c r="L799" s="150"/>
      <c r="M799" s="150"/>
      <c r="N799" s="430"/>
      <c r="O799" s="431"/>
      <c r="P799" s="431"/>
      <c r="Q799" s="160"/>
      <c r="R799" s="160"/>
      <c r="S799" s="160"/>
      <c r="T799" s="255" t="str">
        <f t="shared" si="206"/>
        <v/>
      </c>
      <c r="U799" s="152"/>
      <c r="V799" s="154"/>
      <c r="W799" s="254" t="str">
        <f>IF(V799="","",VLOOKUP(V799,'Overview - Financial Statement'!$A$46:$B$60,2,FALSE))</f>
        <v/>
      </c>
      <c r="X799" s="255" t="str">
        <f t="shared" si="207"/>
        <v/>
      </c>
      <c r="Y799" s="153"/>
      <c r="Z799" s="238">
        <f t="shared" si="208"/>
        <v>0</v>
      </c>
      <c r="AA799" s="193" t="s">
        <v>44</v>
      </c>
      <c r="AB799" s="173"/>
      <c r="AC799" s="193" t="str">
        <f t="shared" si="209"/>
        <v/>
      </c>
      <c r="AD799" s="187" t="str">
        <f t="shared" si="210"/>
        <v/>
      </c>
      <c r="AE799" s="187" t="str">
        <f>IF(S799&gt;0,(VLOOKUP(N799,ISO!$B$4:$D$43,3,FALSE)),"")</f>
        <v/>
      </c>
      <c r="AF799" s="187" t="str">
        <f t="shared" si="211"/>
        <v/>
      </c>
      <c r="AG799" s="187" t="str">
        <f>IF(R799&gt;0,(VLOOKUP(N799,ISO!$B$4:$D$43,2,FALSE)),"")</f>
        <v/>
      </c>
      <c r="AH799" s="193" t="str">
        <f t="shared" si="212"/>
        <v/>
      </c>
      <c r="AI799" s="397" t="str">
        <f t="shared" si="213"/>
        <v/>
      </c>
      <c r="AJ799" s="257" t="str">
        <f t="shared" si="214"/>
        <v/>
      </c>
      <c r="AK799" s="257" t="str">
        <f t="shared" si="215"/>
        <v/>
      </c>
      <c r="AL799" s="193" t="str">
        <f t="shared" si="216"/>
        <v>CHECK DATES</v>
      </c>
      <c r="AM799" s="257" t="str">
        <f t="shared" si="217"/>
        <v/>
      </c>
      <c r="AN799" s="288">
        <f t="shared" si="218"/>
        <v>0</v>
      </c>
      <c r="AO799" s="286">
        <v>0</v>
      </c>
      <c r="AP799" s="257">
        <f t="shared" si="219"/>
        <v>0</v>
      </c>
      <c r="AQ799" s="257" t="str">
        <f t="shared" si="220"/>
        <v/>
      </c>
      <c r="AR799" s="257">
        <f t="shared" si="221"/>
        <v>0</v>
      </c>
    </row>
    <row r="800" spans="1:44" x14ac:dyDescent="0.3">
      <c r="A800" s="287">
        <v>787</v>
      </c>
      <c r="B800" s="150"/>
      <c r="C800" s="152"/>
      <c r="D800" s="159"/>
      <c r="E800" s="337"/>
      <c r="F800" s="343" t="str">
        <f>IF(E800="","",LOOKUP(E800,'Work Programme'!$A$8:$A$207,'Work Programme'!$B$8:$B$207))</f>
        <v/>
      </c>
      <c r="G800" s="159"/>
      <c r="H800" s="150"/>
      <c r="I800" s="150"/>
      <c r="J800" s="150"/>
      <c r="K800" s="150"/>
      <c r="L800" s="150"/>
      <c r="M800" s="150"/>
      <c r="N800" s="430"/>
      <c r="O800" s="431"/>
      <c r="P800" s="431"/>
      <c r="Q800" s="160"/>
      <c r="R800" s="160"/>
      <c r="S800" s="160"/>
      <c r="T800" s="255" t="str">
        <f t="shared" si="206"/>
        <v/>
      </c>
      <c r="U800" s="152"/>
      <c r="V800" s="154"/>
      <c r="W800" s="254" t="str">
        <f>IF(V800="","",VLOOKUP(V800,'Overview - Financial Statement'!$A$46:$B$60,2,FALSE))</f>
        <v/>
      </c>
      <c r="X800" s="255" t="str">
        <f t="shared" si="207"/>
        <v/>
      </c>
      <c r="Y800" s="153"/>
      <c r="Z800" s="238">
        <f t="shared" si="208"/>
        <v>0</v>
      </c>
      <c r="AA800" s="193" t="s">
        <v>44</v>
      </c>
      <c r="AB800" s="173"/>
      <c r="AC800" s="193" t="str">
        <f t="shared" si="209"/>
        <v/>
      </c>
      <c r="AD800" s="187" t="str">
        <f t="shared" si="210"/>
        <v/>
      </c>
      <c r="AE800" s="187" t="str">
        <f>IF(S800&gt;0,(VLOOKUP(N800,ISO!$B$4:$D$43,3,FALSE)),"")</f>
        <v/>
      </c>
      <c r="AF800" s="187" t="str">
        <f t="shared" si="211"/>
        <v/>
      </c>
      <c r="AG800" s="187" t="str">
        <f>IF(R800&gt;0,(VLOOKUP(N800,ISO!$B$4:$D$43,2,FALSE)),"")</f>
        <v/>
      </c>
      <c r="AH800" s="193" t="str">
        <f t="shared" si="212"/>
        <v/>
      </c>
      <c r="AI800" s="397" t="str">
        <f t="shared" si="213"/>
        <v/>
      </c>
      <c r="AJ800" s="257" t="str">
        <f t="shared" si="214"/>
        <v/>
      </c>
      <c r="AK800" s="257" t="str">
        <f t="shared" si="215"/>
        <v/>
      </c>
      <c r="AL800" s="193" t="str">
        <f t="shared" si="216"/>
        <v>CHECK DATES</v>
      </c>
      <c r="AM800" s="257" t="str">
        <f t="shared" si="217"/>
        <v/>
      </c>
      <c r="AN800" s="288">
        <f t="shared" si="218"/>
        <v>0</v>
      </c>
      <c r="AO800" s="286">
        <v>0</v>
      </c>
      <c r="AP800" s="257">
        <f t="shared" si="219"/>
        <v>0</v>
      </c>
      <c r="AQ800" s="257" t="str">
        <f t="shared" si="220"/>
        <v/>
      </c>
      <c r="AR800" s="257">
        <f t="shared" si="221"/>
        <v>0</v>
      </c>
    </row>
    <row r="801" spans="1:44" x14ac:dyDescent="0.3">
      <c r="A801" s="287">
        <v>788</v>
      </c>
      <c r="B801" s="150"/>
      <c r="C801" s="152"/>
      <c r="D801" s="159"/>
      <c r="E801" s="337"/>
      <c r="F801" s="343" t="str">
        <f>IF(E801="","",LOOKUP(E801,'Work Programme'!$A$8:$A$207,'Work Programme'!$B$8:$B$207))</f>
        <v/>
      </c>
      <c r="G801" s="159"/>
      <c r="H801" s="150"/>
      <c r="I801" s="150"/>
      <c r="J801" s="150"/>
      <c r="K801" s="150"/>
      <c r="L801" s="150"/>
      <c r="M801" s="150"/>
      <c r="N801" s="430"/>
      <c r="O801" s="431"/>
      <c r="P801" s="431"/>
      <c r="Q801" s="160"/>
      <c r="R801" s="160"/>
      <c r="S801" s="160"/>
      <c r="T801" s="255" t="str">
        <f t="shared" si="206"/>
        <v/>
      </c>
      <c r="U801" s="152"/>
      <c r="V801" s="154"/>
      <c r="W801" s="254" t="str">
        <f>IF(V801="","",VLOOKUP(V801,'Overview - Financial Statement'!$A$46:$B$60,2,FALSE))</f>
        <v/>
      </c>
      <c r="X801" s="255" t="str">
        <f t="shared" si="207"/>
        <v/>
      </c>
      <c r="Y801" s="153"/>
      <c r="Z801" s="238">
        <f t="shared" si="208"/>
        <v>0</v>
      </c>
      <c r="AA801" s="193" t="s">
        <v>44</v>
      </c>
      <c r="AB801" s="173"/>
      <c r="AC801" s="193" t="str">
        <f t="shared" si="209"/>
        <v/>
      </c>
      <c r="AD801" s="187" t="str">
        <f t="shared" si="210"/>
        <v/>
      </c>
      <c r="AE801" s="187" t="str">
        <f>IF(S801&gt;0,(VLOOKUP(N801,ISO!$B$4:$D$43,3,FALSE)),"")</f>
        <v/>
      </c>
      <c r="AF801" s="187" t="str">
        <f t="shared" si="211"/>
        <v/>
      </c>
      <c r="AG801" s="187" t="str">
        <f>IF(R801&gt;0,(VLOOKUP(N801,ISO!$B$4:$D$43,2,FALSE)),"")</f>
        <v/>
      </c>
      <c r="AH801" s="193" t="str">
        <f t="shared" si="212"/>
        <v/>
      </c>
      <c r="AI801" s="397" t="str">
        <f t="shared" si="213"/>
        <v/>
      </c>
      <c r="AJ801" s="257" t="str">
        <f t="shared" si="214"/>
        <v/>
      </c>
      <c r="AK801" s="257" t="str">
        <f t="shared" si="215"/>
        <v/>
      </c>
      <c r="AL801" s="193" t="str">
        <f t="shared" si="216"/>
        <v>CHECK DATES</v>
      </c>
      <c r="AM801" s="257" t="str">
        <f t="shared" si="217"/>
        <v/>
      </c>
      <c r="AN801" s="288">
        <f t="shared" si="218"/>
        <v>0</v>
      </c>
      <c r="AO801" s="286">
        <v>0</v>
      </c>
      <c r="AP801" s="257">
        <f t="shared" si="219"/>
        <v>0</v>
      </c>
      <c r="AQ801" s="257" t="str">
        <f t="shared" si="220"/>
        <v/>
      </c>
      <c r="AR801" s="257">
        <f t="shared" si="221"/>
        <v>0</v>
      </c>
    </row>
    <row r="802" spans="1:44" x14ac:dyDescent="0.3">
      <c r="A802" s="287">
        <v>789</v>
      </c>
      <c r="B802" s="150"/>
      <c r="C802" s="152"/>
      <c r="D802" s="159"/>
      <c r="E802" s="337"/>
      <c r="F802" s="343" t="str">
        <f>IF(E802="","",LOOKUP(E802,'Work Programme'!$A$8:$A$207,'Work Programme'!$B$8:$B$207))</f>
        <v/>
      </c>
      <c r="G802" s="159"/>
      <c r="H802" s="150"/>
      <c r="I802" s="150"/>
      <c r="J802" s="150"/>
      <c r="K802" s="150"/>
      <c r="L802" s="150"/>
      <c r="M802" s="150"/>
      <c r="N802" s="430"/>
      <c r="O802" s="431"/>
      <c r="P802" s="431"/>
      <c r="Q802" s="160"/>
      <c r="R802" s="160"/>
      <c r="S802" s="160"/>
      <c r="T802" s="255" t="str">
        <f t="shared" si="206"/>
        <v/>
      </c>
      <c r="U802" s="152"/>
      <c r="V802" s="154"/>
      <c r="W802" s="254" t="str">
        <f>IF(V802="","",VLOOKUP(V802,'Overview - Financial Statement'!$A$46:$B$60,2,FALSE))</f>
        <v/>
      </c>
      <c r="X802" s="255" t="str">
        <f t="shared" si="207"/>
        <v/>
      </c>
      <c r="Y802" s="153"/>
      <c r="Z802" s="238">
        <f t="shared" si="208"/>
        <v>0</v>
      </c>
      <c r="AA802" s="193" t="s">
        <v>44</v>
      </c>
      <c r="AB802" s="173"/>
      <c r="AC802" s="193" t="str">
        <f t="shared" si="209"/>
        <v/>
      </c>
      <c r="AD802" s="187" t="str">
        <f t="shared" si="210"/>
        <v/>
      </c>
      <c r="AE802" s="187" t="str">
        <f>IF(S802&gt;0,(VLOOKUP(N802,ISO!$B$4:$D$43,3,FALSE)),"")</f>
        <v/>
      </c>
      <c r="AF802" s="187" t="str">
        <f t="shared" si="211"/>
        <v/>
      </c>
      <c r="AG802" s="187" t="str">
        <f>IF(R802&gt;0,(VLOOKUP(N802,ISO!$B$4:$D$43,2,FALSE)),"")</f>
        <v/>
      </c>
      <c r="AH802" s="193" t="str">
        <f t="shared" si="212"/>
        <v/>
      </c>
      <c r="AI802" s="397" t="str">
        <f t="shared" si="213"/>
        <v/>
      </c>
      <c r="AJ802" s="257" t="str">
        <f t="shared" si="214"/>
        <v/>
      </c>
      <c r="AK802" s="257" t="str">
        <f t="shared" si="215"/>
        <v/>
      </c>
      <c r="AL802" s="193" t="str">
        <f t="shared" si="216"/>
        <v>CHECK DATES</v>
      </c>
      <c r="AM802" s="257" t="str">
        <f t="shared" si="217"/>
        <v/>
      </c>
      <c r="AN802" s="288">
        <f t="shared" si="218"/>
        <v>0</v>
      </c>
      <c r="AO802" s="286">
        <v>0</v>
      </c>
      <c r="AP802" s="257">
        <f t="shared" si="219"/>
        <v>0</v>
      </c>
      <c r="AQ802" s="257" t="str">
        <f t="shared" si="220"/>
        <v/>
      </c>
      <c r="AR802" s="257">
        <f t="shared" si="221"/>
        <v>0</v>
      </c>
    </row>
    <row r="803" spans="1:44" x14ac:dyDescent="0.3">
      <c r="A803" s="287">
        <v>790</v>
      </c>
      <c r="B803" s="150"/>
      <c r="C803" s="152"/>
      <c r="D803" s="159"/>
      <c r="E803" s="337"/>
      <c r="F803" s="343" t="str">
        <f>IF(E803="","",LOOKUP(E803,'Work Programme'!$A$8:$A$207,'Work Programme'!$B$8:$B$207))</f>
        <v/>
      </c>
      <c r="G803" s="159"/>
      <c r="H803" s="150"/>
      <c r="I803" s="150"/>
      <c r="J803" s="150"/>
      <c r="K803" s="150"/>
      <c r="L803" s="150"/>
      <c r="M803" s="150"/>
      <c r="N803" s="430"/>
      <c r="O803" s="431"/>
      <c r="P803" s="431"/>
      <c r="Q803" s="160"/>
      <c r="R803" s="160"/>
      <c r="S803" s="160"/>
      <c r="T803" s="255" t="str">
        <f t="shared" si="206"/>
        <v/>
      </c>
      <c r="U803" s="152"/>
      <c r="V803" s="154"/>
      <c r="W803" s="254" t="str">
        <f>IF(V803="","",VLOOKUP(V803,'Overview - Financial Statement'!$A$46:$B$60,2,FALSE))</f>
        <v/>
      </c>
      <c r="X803" s="255" t="str">
        <f t="shared" si="207"/>
        <v/>
      </c>
      <c r="Y803" s="153"/>
      <c r="Z803" s="238">
        <f t="shared" si="208"/>
        <v>0</v>
      </c>
      <c r="AA803" s="193" t="s">
        <v>44</v>
      </c>
      <c r="AB803" s="173"/>
      <c r="AC803" s="193" t="str">
        <f t="shared" si="209"/>
        <v/>
      </c>
      <c r="AD803" s="187" t="str">
        <f t="shared" si="210"/>
        <v/>
      </c>
      <c r="AE803" s="187" t="str">
        <f>IF(S803&gt;0,(VLOOKUP(N803,ISO!$B$4:$D$43,3,FALSE)),"")</f>
        <v/>
      </c>
      <c r="AF803" s="187" t="str">
        <f t="shared" si="211"/>
        <v/>
      </c>
      <c r="AG803" s="187" t="str">
        <f>IF(R803&gt;0,(VLOOKUP(N803,ISO!$B$4:$D$43,2,FALSE)),"")</f>
        <v/>
      </c>
      <c r="AH803" s="193" t="str">
        <f t="shared" si="212"/>
        <v/>
      </c>
      <c r="AI803" s="397" t="str">
        <f t="shared" si="213"/>
        <v/>
      </c>
      <c r="AJ803" s="257" t="str">
        <f t="shared" si="214"/>
        <v/>
      </c>
      <c r="AK803" s="257" t="str">
        <f t="shared" si="215"/>
        <v/>
      </c>
      <c r="AL803" s="193" t="str">
        <f t="shared" si="216"/>
        <v>CHECK DATES</v>
      </c>
      <c r="AM803" s="257" t="str">
        <f t="shared" si="217"/>
        <v/>
      </c>
      <c r="AN803" s="288">
        <f t="shared" si="218"/>
        <v>0</v>
      </c>
      <c r="AO803" s="286">
        <v>0</v>
      </c>
      <c r="AP803" s="257">
        <f t="shared" si="219"/>
        <v>0</v>
      </c>
      <c r="AQ803" s="257" t="str">
        <f t="shared" si="220"/>
        <v/>
      </c>
      <c r="AR803" s="257">
        <f t="shared" si="221"/>
        <v>0</v>
      </c>
    </row>
    <row r="804" spans="1:44" x14ac:dyDescent="0.3">
      <c r="A804" s="287">
        <v>791</v>
      </c>
      <c r="B804" s="150"/>
      <c r="C804" s="152"/>
      <c r="D804" s="159"/>
      <c r="E804" s="337"/>
      <c r="F804" s="343" t="str">
        <f>IF(E804="","",LOOKUP(E804,'Work Programme'!$A$8:$A$207,'Work Programme'!$B$8:$B$207))</f>
        <v/>
      </c>
      <c r="G804" s="159"/>
      <c r="H804" s="150"/>
      <c r="I804" s="150"/>
      <c r="J804" s="150"/>
      <c r="K804" s="150"/>
      <c r="L804" s="150"/>
      <c r="M804" s="150"/>
      <c r="N804" s="430"/>
      <c r="O804" s="431"/>
      <c r="P804" s="431"/>
      <c r="Q804" s="160"/>
      <c r="R804" s="160"/>
      <c r="S804" s="160"/>
      <c r="T804" s="255" t="str">
        <f t="shared" si="206"/>
        <v/>
      </c>
      <c r="U804" s="152"/>
      <c r="V804" s="154"/>
      <c r="W804" s="254" t="str">
        <f>IF(V804="","",VLOOKUP(V804,'Overview - Financial Statement'!$A$46:$B$60,2,FALSE))</f>
        <v/>
      </c>
      <c r="X804" s="255" t="str">
        <f t="shared" si="207"/>
        <v/>
      </c>
      <c r="Y804" s="153"/>
      <c r="Z804" s="238">
        <f t="shared" si="208"/>
        <v>0</v>
      </c>
      <c r="AA804" s="193" t="s">
        <v>44</v>
      </c>
      <c r="AB804" s="173"/>
      <c r="AC804" s="193" t="str">
        <f t="shared" si="209"/>
        <v/>
      </c>
      <c r="AD804" s="187" t="str">
        <f t="shared" si="210"/>
        <v/>
      </c>
      <c r="AE804" s="187" t="str">
        <f>IF(S804&gt;0,(VLOOKUP(N804,ISO!$B$4:$D$43,3,FALSE)),"")</f>
        <v/>
      </c>
      <c r="AF804" s="187" t="str">
        <f t="shared" si="211"/>
        <v/>
      </c>
      <c r="AG804" s="187" t="str">
        <f>IF(R804&gt;0,(VLOOKUP(N804,ISO!$B$4:$D$43,2,FALSE)),"")</f>
        <v/>
      </c>
      <c r="AH804" s="193" t="str">
        <f t="shared" si="212"/>
        <v/>
      </c>
      <c r="AI804" s="397" t="str">
        <f t="shared" si="213"/>
        <v/>
      </c>
      <c r="AJ804" s="257" t="str">
        <f t="shared" si="214"/>
        <v/>
      </c>
      <c r="AK804" s="257" t="str">
        <f t="shared" si="215"/>
        <v/>
      </c>
      <c r="AL804" s="193" t="str">
        <f t="shared" si="216"/>
        <v>CHECK DATES</v>
      </c>
      <c r="AM804" s="257" t="str">
        <f t="shared" si="217"/>
        <v/>
      </c>
      <c r="AN804" s="288">
        <f t="shared" si="218"/>
        <v>0</v>
      </c>
      <c r="AO804" s="286">
        <v>0</v>
      </c>
      <c r="AP804" s="257">
        <f t="shared" si="219"/>
        <v>0</v>
      </c>
      <c r="AQ804" s="257" t="str">
        <f t="shared" si="220"/>
        <v/>
      </c>
      <c r="AR804" s="257">
        <f t="shared" si="221"/>
        <v>0</v>
      </c>
    </row>
    <row r="805" spans="1:44" x14ac:dyDescent="0.3">
      <c r="A805" s="287">
        <v>792</v>
      </c>
      <c r="B805" s="150"/>
      <c r="C805" s="152"/>
      <c r="D805" s="159"/>
      <c r="E805" s="337"/>
      <c r="F805" s="343" t="str">
        <f>IF(E805="","",LOOKUP(E805,'Work Programme'!$A$8:$A$207,'Work Programme'!$B$8:$B$207))</f>
        <v/>
      </c>
      <c r="G805" s="159"/>
      <c r="H805" s="150"/>
      <c r="I805" s="150"/>
      <c r="J805" s="150"/>
      <c r="K805" s="150"/>
      <c r="L805" s="150"/>
      <c r="M805" s="150"/>
      <c r="N805" s="430"/>
      <c r="O805" s="431"/>
      <c r="P805" s="431"/>
      <c r="Q805" s="160"/>
      <c r="R805" s="160"/>
      <c r="S805" s="160"/>
      <c r="T805" s="255" t="str">
        <f t="shared" si="206"/>
        <v/>
      </c>
      <c r="U805" s="152"/>
      <c r="V805" s="154"/>
      <c r="W805" s="254" t="str">
        <f>IF(V805="","",VLOOKUP(V805,'Overview - Financial Statement'!$A$46:$B$60,2,FALSE))</f>
        <v/>
      </c>
      <c r="X805" s="255" t="str">
        <f t="shared" si="207"/>
        <v/>
      </c>
      <c r="Y805" s="153"/>
      <c r="Z805" s="238">
        <f t="shared" si="208"/>
        <v>0</v>
      </c>
      <c r="AA805" s="193" t="s">
        <v>44</v>
      </c>
      <c r="AB805" s="173"/>
      <c r="AC805" s="193" t="str">
        <f t="shared" si="209"/>
        <v/>
      </c>
      <c r="AD805" s="187" t="str">
        <f t="shared" si="210"/>
        <v/>
      </c>
      <c r="AE805" s="187" t="str">
        <f>IF(S805&gt;0,(VLOOKUP(N805,ISO!$B$4:$D$43,3,FALSE)),"")</f>
        <v/>
      </c>
      <c r="AF805" s="187" t="str">
        <f t="shared" si="211"/>
        <v/>
      </c>
      <c r="AG805" s="187" t="str">
        <f>IF(R805&gt;0,(VLOOKUP(N805,ISO!$B$4:$D$43,2,FALSE)),"")</f>
        <v/>
      </c>
      <c r="AH805" s="193" t="str">
        <f t="shared" si="212"/>
        <v/>
      </c>
      <c r="AI805" s="397" t="str">
        <f t="shared" si="213"/>
        <v/>
      </c>
      <c r="AJ805" s="257" t="str">
        <f t="shared" si="214"/>
        <v/>
      </c>
      <c r="AK805" s="257" t="str">
        <f t="shared" si="215"/>
        <v/>
      </c>
      <c r="AL805" s="193" t="str">
        <f t="shared" si="216"/>
        <v>CHECK DATES</v>
      </c>
      <c r="AM805" s="257" t="str">
        <f t="shared" si="217"/>
        <v/>
      </c>
      <c r="AN805" s="288">
        <f t="shared" si="218"/>
        <v>0</v>
      </c>
      <c r="AO805" s="286">
        <v>0</v>
      </c>
      <c r="AP805" s="257">
        <f t="shared" si="219"/>
        <v>0</v>
      </c>
      <c r="AQ805" s="257" t="str">
        <f t="shared" si="220"/>
        <v/>
      </c>
      <c r="AR805" s="257">
        <f t="shared" si="221"/>
        <v>0</v>
      </c>
    </row>
    <row r="806" spans="1:44" x14ac:dyDescent="0.3">
      <c r="A806" s="287">
        <v>793</v>
      </c>
      <c r="B806" s="150"/>
      <c r="C806" s="152"/>
      <c r="D806" s="159"/>
      <c r="E806" s="337"/>
      <c r="F806" s="343" t="str">
        <f>IF(E806="","",LOOKUP(E806,'Work Programme'!$A$8:$A$207,'Work Programme'!$B$8:$B$207))</f>
        <v/>
      </c>
      <c r="G806" s="159"/>
      <c r="H806" s="150"/>
      <c r="I806" s="150"/>
      <c r="J806" s="150"/>
      <c r="K806" s="150"/>
      <c r="L806" s="150"/>
      <c r="M806" s="150"/>
      <c r="N806" s="430"/>
      <c r="O806" s="431"/>
      <c r="P806" s="431"/>
      <c r="Q806" s="160"/>
      <c r="R806" s="160"/>
      <c r="S806" s="160"/>
      <c r="T806" s="255" t="str">
        <f t="shared" si="206"/>
        <v/>
      </c>
      <c r="U806" s="152"/>
      <c r="V806" s="154"/>
      <c r="W806" s="254" t="str">
        <f>IF(V806="","",VLOOKUP(V806,'Overview - Financial Statement'!$A$46:$B$60,2,FALSE))</f>
        <v/>
      </c>
      <c r="X806" s="255" t="str">
        <f t="shared" si="207"/>
        <v/>
      </c>
      <c r="Y806" s="153"/>
      <c r="Z806" s="238">
        <f t="shared" si="208"/>
        <v>0</v>
      </c>
      <c r="AA806" s="193" t="s">
        <v>44</v>
      </c>
      <c r="AB806" s="173"/>
      <c r="AC806" s="193" t="str">
        <f t="shared" si="209"/>
        <v/>
      </c>
      <c r="AD806" s="187" t="str">
        <f t="shared" si="210"/>
        <v/>
      </c>
      <c r="AE806" s="187" t="str">
        <f>IF(S806&gt;0,(VLOOKUP(N806,ISO!$B$4:$D$43,3,FALSE)),"")</f>
        <v/>
      </c>
      <c r="AF806" s="187" t="str">
        <f t="shared" si="211"/>
        <v/>
      </c>
      <c r="AG806" s="187" t="str">
        <f>IF(R806&gt;0,(VLOOKUP(N806,ISO!$B$4:$D$43,2,FALSE)),"")</f>
        <v/>
      </c>
      <c r="AH806" s="193" t="str">
        <f t="shared" si="212"/>
        <v/>
      </c>
      <c r="AI806" s="397" t="str">
        <f t="shared" si="213"/>
        <v/>
      </c>
      <c r="AJ806" s="257" t="str">
        <f t="shared" si="214"/>
        <v/>
      </c>
      <c r="AK806" s="257" t="str">
        <f t="shared" si="215"/>
        <v/>
      </c>
      <c r="AL806" s="193" t="str">
        <f t="shared" si="216"/>
        <v>CHECK DATES</v>
      </c>
      <c r="AM806" s="257" t="str">
        <f t="shared" si="217"/>
        <v/>
      </c>
      <c r="AN806" s="288">
        <f t="shared" si="218"/>
        <v>0</v>
      </c>
      <c r="AO806" s="286">
        <v>0</v>
      </c>
      <c r="AP806" s="257">
        <f t="shared" si="219"/>
        <v>0</v>
      </c>
      <c r="AQ806" s="257" t="str">
        <f t="shared" si="220"/>
        <v/>
      </c>
      <c r="AR806" s="257">
        <f t="shared" si="221"/>
        <v>0</v>
      </c>
    </row>
    <row r="807" spans="1:44" x14ac:dyDescent="0.3">
      <c r="A807" s="287">
        <v>794</v>
      </c>
      <c r="B807" s="150"/>
      <c r="C807" s="152"/>
      <c r="D807" s="159"/>
      <c r="E807" s="337"/>
      <c r="F807" s="343" t="str">
        <f>IF(E807="","",LOOKUP(E807,'Work Programme'!$A$8:$A$207,'Work Programme'!$B$8:$B$207))</f>
        <v/>
      </c>
      <c r="G807" s="159"/>
      <c r="H807" s="150"/>
      <c r="I807" s="150"/>
      <c r="J807" s="150"/>
      <c r="K807" s="150"/>
      <c r="L807" s="150"/>
      <c r="M807" s="150"/>
      <c r="N807" s="430"/>
      <c r="O807" s="431"/>
      <c r="P807" s="431"/>
      <c r="Q807" s="160"/>
      <c r="R807" s="160"/>
      <c r="S807" s="160"/>
      <c r="T807" s="255" t="str">
        <f t="shared" si="206"/>
        <v/>
      </c>
      <c r="U807" s="152"/>
      <c r="V807" s="154"/>
      <c r="W807" s="254" t="str">
        <f>IF(V807="","",VLOOKUP(V807,'Overview - Financial Statement'!$A$46:$B$60,2,FALSE))</f>
        <v/>
      </c>
      <c r="X807" s="255" t="str">
        <f t="shared" si="207"/>
        <v/>
      </c>
      <c r="Y807" s="153"/>
      <c r="Z807" s="238">
        <f t="shared" si="208"/>
        <v>0</v>
      </c>
      <c r="AA807" s="193" t="s">
        <v>44</v>
      </c>
      <c r="AB807" s="173"/>
      <c r="AC807" s="193" t="str">
        <f t="shared" si="209"/>
        <v/>
      </c>
      <c r="AD807" s="187" t="str">
        <f t="shared" si="210"/>
        <v/>
      </c>
      <c r="AE807" s="187" t="str">
        <f>IF(S807&gt;0,(VLOOKUP(N807,ISO!$B$4:$D$43,3,FALSE)),"")</f>
        <v/>
      </c>
      <c r="AF807" s="187" t="str">
        <f t="shared" si="211"/>
        <v/>
      </c>
      <c r="AG807" s="187" t="str">
        <f>IF(R807&gt;0,(VLOOKUP(N807,ISO!$B$4:$D$43,2,FALSE)),"")</f>
        <v/>
      </c>
      <c r="AH807" s="193" t="str">
        <f t="shared" si="212"/>
        <v/>
      </c>
      <c r="AI807" s="397" t="str">
        <f t="shared" si="213"/>
        <v/>
      </c>
      <c r="AJ807" s="257" t="str">
        <f t="shared" si="214"/>
        <v/>
      </c>
      <c r="AK807" s="257" t="str">
        <f t="shared" si="215"/>
        <v/>
      </c>
      <c r="AL807" s="193" t="str">
        <f t="shared" si="216"/>
        <v>CHECK DATES</v>
      </c>
      <c r="AM807" s="257" t="str">
        <f t="shared" si="217"/>
        <v/>
      </c>
      <c r="AN807" s="288">
        <f t="shared" si="218"/>
        <v>0</v>
      </c>
      <c r="AO807" s="286">
        <v>0</v>
      </c>
      <c r="AP807" s="257">
        <f t="shared" si="219"/>
        <v>0</v>
      </c>
      <c r="AQ807" s="257" t="str">
        <f t="shared" si="220"/>
        <v/>
      </c>
      <c r="AR807" s="257">
        <f t="shared" si="221"/>
        <v>0</v>
      </c>
    </row>
    <row r="808" spans="1:44" x14ac:dyDescent="0.3">
      <c r="A808" s="287">
        <v>795</v>
      </c>
      <c r="B808" s="150"/>
      <c r="C808" s="152"/>
      <c r="D808" s="159"/>
      <c r="E808" s="337"/>
      <c r="F808" s="343" t="str">
        <f>IF(E808="","",LOOKUP(E808,'Work Programme'!$A$8:$A$207,'Work Programme'!$B$8:$B$207))</f>
        <v/>
      </c>
      <c r="G808" s="159"/>
      <c r="H808" s="150"/>
      <c r="I808" s="150"/>
      <c r="J808" s="150"/>
      <c r="K808" s="150"/>
      <c r="L808" s="150"/>
      <c r="M808" s="150"/>
      <c r="N808" s="430"/>
      <c r="O808" s="431"/>
      <c r="P808" s="431"/>
      <c r="Q808" s="160"/>
      <c r="R808" s="160"/>
      <c r="S808" s="160"/>
      <c r="T808" s="255" t="str">
        <f t="shared" si="206"/>
        <v/>
      </c>
      <c r="U808" s="152"/>
      <c r="V808" s="154"/>
      <c r="W808" s="254" t="str">
        <f>IF(V808="","",VLOOKUP(V808,'Overview - Financial Statement'!$A$46:$B$60,2,FALSE))</f>
        <v/>
      </c>
      <c r="X808" s="255" t="str">
        <f t="shared" si="207"/>
        <v/>
      </c>
      <c r="Y808" s="153"/>
      <c r="Z808" s="238">
        <f t="shared" si="208"/>
        <v>0</v>
      </c>
      <c r="AA808" s="193" t="s">
        <v>44</v>
      </c>
      <c r="AB808" s="173"/>
      <c r="AC808" s="193" t="str">
        <f t="shared" si="209"/>
        <v/>
      </c>
      <c r="AD808" s="187" t="str">
        <f t="shared" si="210"/>
        <v/>
      </c>
      <c r="AE808" s="187" t="str">
        <f>IF(S808&gt;0,(VLOOKUP(N808,ISO!$B$4:$D$43,3,FALSE)),"")</f>
        <v/>
      </c>
      <c r="AF808" s="187" t="str">
        <f t="shared" si="211"/>
        <v/>
      </c>
      <c r="AG808" s="187" t="str">
        <f>IF(R808&gt;0,(VLOOKUP(N808,ISO!$B$4:$D$43,2,FALSE)),"")</f>
        <v/>
      </c>
      <c r="AH808" s="193" t="str">
        <f t="shared" si="212"/>
        <v/>
      </c>
      <c r="AI808" s="397" t="str">
        <f t="shared" si="213"/>
        <v/>
      </c>
      <c r="AJ808" s="257" t="str">
        <f t="shared" si="214"/>
        <v/>
      </c>
      <c r="AK808" s="257" t="str">
        <f t="shared" si="215"/>
        <v/>
      </c>
      <c r="AL808" s="193" t="str">
        <f t="shared" si="216"/>
        <v>CHECK DATES</v>
      </c>
      <c r="AM808" s="257" t="str">
        <f t="shared" si="217"/>
        <v/>
      </c>
      <c r="AN808" s="288">
        <f t="shared" si="218"/>
        <v>0</v>
      </c>
      <c r="AO808" s="286">
        <v>0</v>
      </c>
      <c r="AP808" s="257">
        <f t="shared" si="219"/>
        <v>0</v>
      </c>
      <c r="AQ808" s="257" t="str">
        <f t="shared" si="220"/>
        <v/>
      </c>
      <c r="AR808" s="257">
        <f t="shared" si="221"/>
        <v>0</v>
      </c>
    </row>
    <row r="809" spans="1:44" x14ac:dyDescent="0.3">
      <c r="A809" s="287">
        <v>796</v>
      </c>
      <c r="B809" s="150"/>
      <c r="C809" s="152"/>
      <c r="D809" s="159"/>
      <c r="E809" s="337"/>
      <c r="F809" s="343" t="str">
        <f>IF(E809="","",LOOKUP(E809,'Work Programme'!$A$8:$A$207,'Work Programme'!$B$8:$B$207))</f>
        <v/>
      </c>
      <c r="G809" s="159"/>
      <c r="H809" s="150"/>
      <c r="I809" s="150"/>
      <c r="J809" s="150"/>
      <c r="K809" s="150"/>
      <c r="L809" s="150"/>
      <c r="M809" s="150"/>
      <c r="N809" s="430"/>
      <c r="O809" s="431"/>
      <c r="P809" s="431"/>
      <c r="Q809" s="160"/>
      <c r="R809" s="160"/>
      <c r="S809" s="160"/>
      <c r="T809" s="255" t="str">
        <f t="shared" si="206"/>
        <v/>
      </c>
      <c r="U809" s="152"/>
      <c r="V809" s="154"/>
      <c r="W809" s="254" t="str">
        <f>IF(V809="","",VLOOKUP(V809,'Overview - Financial Statement'!$A$46:$B$60,2,FALSE))</f>
        <v/>
      </c>
      <c r="X809" s="255" t="str">
        <f t="shared" si="207"/>
        <v/>
      </c>
      <c r="Y809" s="153"/>
      <c r="Z809" s="238">
        <f t="shared" si="208"/>
        <v>0</v>
      </c>
      <c r="AA809" s="193" t="s">
        <v>44</v>
      </c>
      <c r="AB809" s="173"/>
      <c r="AC809" s="193" t="str">
        <f t="shared" si="209"/>
        <v/>
      </c>
      <c r="AD809" s="187" t="str">
        <f t="shared" si="210"/>
        <v/>
      </c>
      <c r="AE809" s="187" t="str">
        <f>IF(S809&gt;0,(VLOOKUP(N809,ISO!$B$4:$D$43,3,FALSE)),"")</f>
        <v/>
      </c>
      <c r="AF809" s="187" t="str">
        <f t="shared" si="211"/>
        <v/>
      </c>
      <c r="AG809" s="187" t="str">
        <f>IF(R809&gt;0,(VLOOKUP(N809,ISO!$B$4:$D$43,2,FALSE)),"")</f>
        <v/>
      </c>
      <c r="AH809" s="193" t="str">
        <f t="shared" si="212"/>
        <v/>
      </c>
      <c r="AI809" s="397" t="str">
        <f t="shared" si="213"/>
        <v/>
      </c>
      <c r="AJ809" s="257" t="str">
        <f t="shared" si="214"/>
        <v/>
      </c>
      <c r="AK809" s="257" t="str">
        <f t="shared" si="215"/>
        <v/>
      </c>
      <c r="AL809" s="193" t="str">
        <f t="shared" si="216"/>
        <v>CHECK DATES</v>
      </c>
      <c r="AM809" s="257" t="str">
        <f t="shared" si="217"/>
        <v/>
      </c>
      <c r="AN809" s="288">
        <f t="shared" si="218"/>
        <v>0</v>
      </c>
      <c r="AO809" s="286">
        <v>0</v>
      </c>
      <c r="AP809" s="257">
        <f t="shared" si="219"/>
        <v>0</v>
      </c>
      <c r="AQ809" s="257" t="str">
        <f t="shared" si="220"/>
        <v/>
      </c>
      <c r="AR809" s="257">
        <f t="shared" si="221"/>
        <v>0</v>
      </c>
    </row>
    <row r="810" spans="1:44" x14ac:dyDescent="0.3">
      <c r="A810" s="287">
        <v>797</v>
      </c>
      <c r="B810" s="150"/>
      <c r="C810" s="152"/>
      <c r="D810" s="159"/>
      <c r="E810" s="337"/>
      <c r="F810" s="343" t="str">
        <f>IF(E810="","",LOOKUP(E810,'Work Programme'!$A$8:$A$207,'Work Programme'!$B$8:$B$207))</f>
        <v/>
      </c>
      <c r="G810" s="159"/>
      <c r="H810" s="150"/>
      <c r="I810" s="150"/>
      <c r="J810" s="150"/>
      <c r="K810" s="150"/>
      <c r="L810" s="150"/>
      <c r="M810" s="150"/>
      <c r="N810" s="430"/>
      <c r="O810" s="431"/>
      <c r="P810" s="431"/>
      <c r="Q810" s="160"/>
      <c r="R810" s="160"/>
      <c r="S810" s="160"/>
      <c r="T810" s="255" t="str">
        <f t="shared" si="206"/>
        <v/>
      </c>
      <c r="U810" s="152"/>
      <c r="V810" s="154"/>
      <c r="W810" s="254" t="str">
        <f>IF(V810="","",VLOOKUP(V810,'Overview - Financial Statement'!$A$46:$B$60,2,FALSE))</f>
        <v/>
      </c>
      <c r="X810" s="255" t="str">
        <f t="shared" si="207"/>
        <v/>
      </c>
      <c r="Y810" s="153"/>
      <c r="Z810" s="238">
        <f t="shared" si="208"/>
        <v>0</v>
      </c>
      <c r="AA810" s="193" t="s">
        <v>44</v>
      </c>
      <c r="AB810" s="173"/>
      <c r="AC810" s="193" t="str">
        <f t="shared" si="209"/>
        <v/>
      </c>
      <c r="AD810" s="187" t="str">
        <f t="shared" si="210"/>
        <v/>
      </c>
      <c r="AE810" s="187" t="str">
        <f>IF(S810&gt;0,(VLOOKUP(N810,ISO!$B$4:$D$43,3,FALSE)),"")</f>
        <v/>
      </c>
      <c r="AF810" s="187" t="str">
        <f t="shared" si="211"/>
        <v/>
      </c>
      <c r="AG810" s="187" t="str">
        <f>IF(R810&gt;0,(VLOOKUP(N810,ISO!$B$4:$D$43,2,FALSE)),"")</f>
        <v/>
      </c>
      <c r="AH810" s="193" t="str">
        <f t="shared" si="212"/>
        <v/>
      </c>
      <c r="AI810" s="397" t="str">
        <f t="shared" si="213"/>
        <v/>
      </c>
      <c r="AJ810" s="257" t="str">
        <f t="shared" si="214"/>
        <v/>
      </c>
      <c r="AK810" s="257" t="str">
        <f t="shared" si="215"/>
        <v/>
      </c>
      <c r="AL810" s="193" t="str">
        <f t="shared" si="216"/>
        <v>CHECK DATES</v>
      </c>
      <c r="AM810" s="257" t="str">
        <f t="shared" si="217"/>
        <v/>
      </c>
      <c r="AN810" s="288">
        <f t="shared" si="218"/>
        <v>0</v>
      </c>
      <c r="AO810" s="286">
        <v>0</v>
      </c>
      <c r="AP810" s="257">
        <f t="shared" si="219"/>
        <v>0</v>
      </c>
      <c r="AQ810" s="257" t="str">
        <f t="shared" si="220"/>
        <v/>
      </c>
      <c r="AR810" s="257">
        <f t="shared" si="221"/>
        <v>0</v>
      </c>
    </row>
    <row r="811" spans="1:44" x14ac:dyDescent="0.3">
      <c r="A811" s="287">
        <v>798</v>
      </c>
      <c r="B811" s="150"/>
      <c r="C811" s="152"/>
      <c r="D811" s="159"/>
      <c r="E811" s="337"/>
      <c r="F811" s="343" t="str">
        <f>IF(E811="","",LOOKUP(E811,'Work Programme'!$A$8:$A$207,'Work Programme'!$B$8:$B$207))</f>
        <v/>
      </c>
      <c r="G811" s="159"/>
      <c r="H811" s="150"/>
      <c r="I811" s="150"/>
      <c r="J811" s="150"/>
      <c r="K811" s="150"/>
      <c r="L811" s="150"/>
      <c r="M811" s="150"/>
      <c r="N811" s="430"/>
      <c r="O811" s="431"/>
      <c r="P811" s="431"/>
      <c r="Q811" s="160"/>
      <c r="R811" s="160"/>
      <c r="S811" s="160"/>
      <c r="T811" s="255" t="str">
        <f t="shared" si="206"/>
        <v/>
      </c>
      <c r="U811" s="152"/>
      <c r="V811" s="154"/>
      <c r="W811" s="254" t="str">
        <f>IF(V811="","",VLOOKUP(V811,'Overview - Financial Statement'!$A$46:$B$60,2,FALSE))</f>
        <v/>
      </c>
      <c r="X811" s="255" t="str">
        <f t="shared" si="207"/>
        <v/>
      </c>
      <c r="Y811" s="153"/>
      <c r="Z811" s="238">
        <f t="shared" si="208"/>
        <v>0</v>
      </c>
      <c r="AA811" s="193" t="s">
        <v>44</v>
      </c>
      <c r="AB811" s="173"/>
      <c r="AC811" s="193" t="str">
        <f t="shared" si="209"/>
        <v/>
      </c>
      <c r="AD811" s="187" t="str">
        <f t="shared" si="210"/>
        <v/>
      </c>
      <c r="AE811" s="187" t="str">
        <f>IF(S811&gt;0,(VLOOKUP(N811,ISO!$B$4:$D$43,3,FALSE)),"")</f>
        <v/>
      </c>
      <c r="AF811" s="187" t="str">
        <f t="shared" si="211"/>
        <v/>
      </c>
      <c r="AG811" s="187" t="str">
        <f>IF(R811&gt;0,(VLOOKUP(N811,ISO!$B$4:$D$43,2,FALSE)),"")</f>
        <v/>
      </c>
      <c r="AH811" s="193" t="str">
        <f t="shared" si="212"/>
        <v/>
      </c>
      <c r="AI811" s="397" t="str">
        <f t="shared" si="213"/>
        <v/>
      </c>
      <c r="AJ811" s="257" t="str">
        <f t="shared" si="214"/>
        <v/>
      </c>
      <c r="AK811" s="257" t="str">
        <f t="shared" si="215"/>
        <v/>
      </c>
      <c r="AL811" s="193" t="str">
        <f t="shared" si="216"/>
        <v>CHECK DATES</v>
      </c>
      <c r="AM811" s="257" t="str">
        <f t="shared" si="217"/>
        <v/>
      </c>
      <c r="AN811" s="288">
        <f t="shared" si="218"/>
        <v>0</v>
      </c>
      <c r="AO811" s="286">
        <v>0</v>
      </c>
      <c r="AP811" s="257">
        <f t="shared" si="219"/>
        <v>0</v>
      </c>
      <c r="AQ811" s="257" t="str">
        <f t="shared" si="220"/>
        <v/>
      </c>
      <c r="AR811" s="257">
        <f t="shared" si="221"/>
        <v>0</v>
      </c>
    </row>
    <row r="812" spans="1:44" x14ac:dyDescent="0.3">
      <c r="A812" s="287">
        <v>799</v>
      </c>
      <c r="B812" s="150"/>
      <c r="C812" s="152"/>
      <c r="D812" s="159"/>
      <c r="E812" s="337"/>
      <c r="F812" s="343" t="str">
        <f>IF(E812="","",LOOKUP(E812,'Work Programme'!$A$8:$A$207,'Work Programme'!$B$8:$B$207))</f>
        <v/>
      </c>
      <c r="G812" s="159"/>
      <c r="H812" s="150"/>
      <c r="I812" s="150"/>
      <c r="J812" s="150"/>
      <c r="K812" s="150"/>
      <c r="L812" s="150"/>
      <c r="M812" s="150"/>
      <c r="N812" s="430"/>
      <c r="O812" s="431"/>
      <c r="P812" s="431"/>
      <c r="Q812" s="160"/>
      <c r="R812" s="160"/>
      <c r="S812" s="160"/>
      <c r="T812" s="255" t="str">
        <f t="shared" si="206"/>
        <v/>
      </c>
      <c r="U812" s="152"/>
      <c r="V812" s="154"/>
      <c r="W812" s="254" t="str">
        <f>IF(V812="","",VLOOKUP(V812,'Overview - Financial Statement'!$A$46:$B$60,2,FALSE))</f>
        <v/>
      </c>
      <c r="X812" s="255" t="str">
        <f t="shared" si="207"/>
        <v/>
      </c>
      <c r="Y812" s="153"/>
      <c r="Z812" s="238">
        <f t="shared" si="208"/>
        <v>0</v>
      </c>
      <c r="AA812" s="193" t="s">
        <v>44</v>
      </c>
      <c r="AB812" s="173"/>
      <c r="AC812" s="193" t="str">
        <f t="shared" si="209"/>
        <v/>
      </c>
      <c r="AD812" s="187" t="str">
        <f t="shared" si="210"/>
        <v/>
      </c>
      <c r="AE812" s="187" t="str">
        <f>IF(S812&gt;0,(VLOOKUP(N812,ISO!$B$4:$D$43,3,FALSE)),"")</f>
        <v/>
      </c>
      <c r="AF812" s="187" t="str">
        <f t="shared" si="211"/>
        <v/>
      </c>
      <c r="AG812" s="187" t="str">
        <f>IF(R812&gt;0,(VLOOKUP(N812,ISO!$B$4:$D$43,2,FALSE)),"")</f>
        <v/>
      </c>
      <c r="AH812" s="193" t="str">
        <f t="shared" si="212"/>
        <v/>
      </c>
      <c r="AI812" s="397" t="str">
        <f t="shared" si="213"/>
        <v/>
      </c>
      <c r="AJ812" s="257" t="str">
        <f t="shared" si="214"/>
        <v/>
      </c>
      <c r="AK812" s="257" t="str">
        <f t="shared" si="215"/>
        <v/>
      </c>
      <c r="AL812" s="193" t="str">
        <f t="shared" si="216"/>
        <v>CHECK DATES</v>
      </c>
      <c r="AM812" s="257" t="str">
        <f t="shared" si="217"/>
        <v/>
      </c>
      <c r="AN812" s="288">
        <f t="shared" si="218"/>
        <v>0</v>
      </c>
      <c r="AO812" s="286">
        <v>0</v>
      </c>
      <c r="AP812" s="257">
        <f t="shared" si="219"/>
        <v>0</v>
      </c>
      <c r="AQ812" s="257" t="str">
        <f t="shared" si="220"/>
        <v/>
      </c>
      <c r="AR812" s="257">
        <f t="shared" si="221"/>
        <v>0</v>
      </c>
    </row>
    <row r="813" spans="1:44" x14ac:dyDescent="0.3">
      <c r="A813" s="287">
        <v>800</v>
      </c>
      <c r="B813" s="150"/>
      <c r="C813" s="152"/>
      <c r="D813" s="159"/>
      <c r="E813" s="337"/>
      <c r="F813" s="343" t="str">
        <f>IF(E813="","",LOOKUP(E813,'Work Programme'!$A$8:$A$207,'Work Programme'!$B$8:$B$207))</f>
        <v/>
      </c>
      <c r="G813" s="159"/>
      <c r="H813" s="150"/>
      <c r="I813" s="150"/>
      <c r="J813" s="150"/>
      <c r="K813" s="150"/>
      <c r="L813" s="150"/>
      <c r="M813" s="150"/>
      <c r="N813" s="430"/>
      <c r="O813" s="431"/>
      <c r="P813" s="431"/>
      <c r="Q813" s="160"/>
      <c r="R813" s="160"/>
      <c r="S813" s="160"/>
      <c r="T813" s="255" t="str">
        <f t="shared" si="206"/>
        <v/>
      </c>
      <c r="U813" s="152"/>
      <c r="V813" s="154"/>
      <c r="W813" s="254" t="str">
        <f>IF(V813="","",VLOOKUP(V813,'Overview - Financial Statement'!$A$46:$B$60,2,FALSE))</f>
        <v/>
      </c>
      <c r="X813" s="255" t="str">
        <f t="shared" si="207"/>
        <v/>
      </c>
      <c r="Y813" s="153"/>
      <c r="Z813" s="238">
        <f t="shared" si="208"/>
        <v>0</v>
      </c>
      <c r="AA813" s="193" t="s">
        <v>44</v>
      </c>
      <c r="AB813" s="173"/>
      <c r="AC813" s="193" t="str">
        <f t="shared" si="209"/>
        <v/>
      </c>
      <c r="AD813" s="187" t="str">
        <f t="shared" si="210"/>
        <v/>
      </c>
      <c r="AE813" s="187" t="str">
        <f>IF(S813&gt;0,(VLOOKUP(N813,ISO!$B$4:$D$43,3,FALSE)),"")</f>
        <v/>
      </c>
      <c r="AF813" s="187" t="str">
        <f t="shared" si="211"/>
        <v/>
      </c>
      <c r="AG813" s="187" t="str">
        <f>IF(R813&gt;0,(VLOOKUP(N813,ISO!$B$4:$D$43,2,FALSE)),"")</f>
        <v/>
      </c>
      <c r="AH813" s="193" t="str">
        <f t="shared" si="212"/>
        <v/>
      </c>
      <c r="AI813" s="397" t="str">
        <f t="shared" si="213"/>
        <v/>
      </c>
      <c r="AJ813" s="257" t="str">
        <f t="shared" si="214"/>
        <v/>
      </c>
      <c r="AK813" s="257" t="str">
        <f t="shared" si="215"/>
        <v/>
      </c>
      <c r="AL813" s="193" t="str">
        <f t="shared" si="216"/>
        <v>CHECK DATES</v>
      </c>
      <c r="AM813" s="257" t="str">
        <f t="shared" si="217"/>
        <v/>
      </c>
      <c r="AN813" s="288">
        <f t="shared" si="218"/>
        <v>0</v>
      </c>
      <c r="AO813" s="286">
        <v>0</v>
      </c>
      <c r="AP813" s="257">
        <f t="shared" si="219"/>
        <v>0</v>
      </c>
      <c r="AQ813" s="257" t="str">
        <f t="shared" si="220"/>
        <v/>
      </c>
      <c r="AR813" s="257">
        <f t="shared" si="221"/>
        <v>0</v>
      </c>
    </row>
    <row r="814" spans="1:44" x14ac:dyDescent="0.3">
      <c r="A814" s="287">
        <v>801</v>
      </c>
      <c r="B814" s="150"/>
      <c r="C814" s="152"/>
      <c r="D814" s="159"/>
      <c r="E814" s="337"/>
      <c r="F814" s="343" t="str">
        <f>IF(E814="","",LOOKUP(E814,'Work Programme'!$A$8:$A$207,'Work Programme'!$B$8:$B$207))</f>
        <v/>
      </c>
      <c r="G814" s="159"/>
      <c r="H814" s="150"/>
      <c r="I814" s="150"/>
      <c r="J814" s="150"/>
      <c r="K814" s="150"/>
      <c r="L814" s="150"/>
      <c r="M814" s="150"/>
      <c r="N814" s="430"/>
      <c r="O814" s="431"/>
      <c r="P814" s="431"/>
      <c r="Q814" s="160"/>
      <c r="R814" s="160"/>
      <c r="S814" s="160"/>
      <c r="T814" s="255" t="str">
        <f t="shared" si="206"/>
        <v/>
      </c>
      <c r="U814" s="152"/>
      <c r="V814" s="154"/>
      <c r="W814" s="254" t="str">
        <f>IF(V814="","",VLOOKUP(V814,'Overview - Financial Statement'!$A$46:$B$60,2,FALSE))</f>
        <v/>
      </c>
      <c r="X814" s="255" t="str">
        <f t="shared" si="207"/>
        <v/>
      </c>
      <c r="Y814" s="153"/>
      <c r="Z814" s="238">
        <f t="shared" si="208"/>
        <v>0</v>
      </c>
      <c r="AA814" s="193" t="s">
        <v>44</v>
      </c>
      <c r="AB814" s="173"/>
      <c r="AC814" s="193" t="str">
        <f t="shared" si="209"/>
        <v/>
      </c>
      <c r="AD814" s="187" t="str">
        <f t="shared" si="210"/>
        <v/>
      </c>
      <c r="AE814" s="187" t="str">
        <f>IF(S814&gt;0,(VLOOKUP(N814,ISO!$B$4:$D$43,3,FALSE)),"")</f>
        <v/>
      </c>
      <c r="AF814" s="187" t="str">
        <f t="shared" si="211"/>
        <v/>
      </c>
      <c r="AG814" s="187" t="str">
        <f>IF(R814&gt;0,(VLOOKUP(N814,ISO!$B$4:$D$43,2,FALSE)),"")</f>
        <v/>
      </c>
      <c r="AH814" s="193" t="str">
        <f t="shared" si="212"/>
        <v/>
      </c>
      <c r="AI814" s="397" t="str">
        <f t="shared" si="213"/>
        <v/>
      </c>
      <c r="AJ814" s="257" t="str">
        <f t="shared" si="214"/>
        <v/>
      </c>
      <c r="AK814" s="257" t="str">
        <f t="shared" si="215"/>
        <v/>
      </c>
      <c r="AL814" s="193" t="str">
        <f t="shared" si="216"/>
        <v>CHECK DATES</v>
      </c>
      <c r="AM814" s="257" t="str">
        <f t="shared" si="217"/>
        <v/>
      </c>
      <c r="AN814" s="288">
        <f t="shared" si="218"/>
        <v>0</v>
      </c>
      <c r="AO814" s="286">
        <v>0</v>
      </c>
      <c r="AP814" s="257">
        <f t="shared" si="219"/>
        <v>0</v>
      </c>
      <c r="AQ814" s="257" t="str">
        <f t="shared" si="220"/>
        <v/>
      </c>
      <c r="AR814" s="257">
        <f t="shared" si="221"/>
        <v>0</v>
      </c>
    </row>
    <row r="815" spans="1:44" x14ac:dyDescent="0.3">
      <c r="A815" s="287">
        <v>802</v>
      </c>
      <c r="B815" s="150"/>
      <c r="C815" s="152"/>
      <c r="D815" s="159"/>
      <c r="E815" s="337"/>
      <c r="F815" s="343" t="str">
        <f>IF(E815="","",LOOKUP(E815,'Work Programme'!$A$8:$A$207,'Work Programme'!$B$8:$B$207))</f>
        <v/>
      </c>
      <c r="G815" s="159"/>
      <c r="H815" s="150"/>
      <c r="I815" s="150"/>
      <c r="J815" s="150"/>
      <c r="K815" s="150"/>
      <c r="L815" s="150"/>
      <c r="M815" s="150"/>
      <c r="N815" s="430"/>
      <c r="O815" s="431"/>
      <c r="P815" s="431"/>
      <c r="Q815" s="160"/>
      <c r="R815" s="160"/>
      <c r="S815" s="160"/>
      <c r="T815" s="255" t="str">
        <f t="shared" si="206"/>
        <v/>
      </c>
      <c r="U815" s="152"/>
      <c r="V815" s="154"/>
      <c r="W815" s="254" t="str">
        <f>IF(V815="","",VLOOKUP(V815,'Overview - Financial Statement'!$A$46:$B$60,2,FALSE))</f>
        <v/>
      </c>
      <c r="X815" s="255" t="str">
        <f t="shared" si="207"/>
        <v/>
      </c>
      <c r="Y815" s="153"/>
      <c r="Z815" s="238">
        <f t="shared" si="208"/>
        <v>0</v>
      </c>
      <c r="AA815" s="193" t="s">
        <v>44</v>
      </c>
      <c r="AB815" s="173"/>
      <c r="AC815" s="193" t="str">
        <f t="shared" si="209"/>
        <v/>
      </c>
      <c r="AD815" s="187" t="str">
        <f t="shared" si="210"/>
        <v/>
      </c>
      <c r="AE815" s="187" t="str">
        <f>IF(S815&gt;0,(VLOOKUP(N815,ISO!$B$4:$D$43,3,FALSE)),"")</f>
        <v/>
      </c>
      <c r="AF815" s="187" t="str">
        <f t="shared" si="211"/>
        <v/>
      </c>
      <c r="AG815" s="187" t="str">
        <f>IF(R815&gt;0,(VLOOKUP(N815,ISO!$B$4:$D$43,2,FALSE)),"")</f>
        <v/>
      </c>
      <c r="AH815" s="193" t="str">
        <f t="shared" si="212"/>
        <v/>
      </c>
      <c r="AI815" s="397" t="str">
        <f t="shared" si="213"/>
        <v/>
      </c>
      <c r="AJ815" s="257" t="str">
        <f t="shared" si="214"/>
        <v/>
      </c>
      <c r="AK815" s="257" t="str">
        <f t="shared" si="215"/>
        <v/>
      </c>
      <c r="AL815" s="193" t="str">
        <f t="shared" si="216"/>
        <v>CHECK DATES</v>
      </c>
      <c r="AM815" s="257" t="str">
        <f t="shared" si="217"/>
        <v/>
      </c>
      <c r="AN815" s="288">
        <f t="shared" si="218"/>
        <v>0</v>
      </c>
      <c r="AO815" s="286">
        <v>0</v>
      </c>
      <c r="AP815" s="257">
        <f t="shared" si="219"/>
        <v>0</v>
      </c>
      <c r="AQ815" s="257" t="str">
        <f t="shared" si="220"/>
        <v/>
      </c>
      <c r="AR815" s="257">
        <f t="shared" si="221"/>
        <v>0</v>
      </c>
    </row>
    <row r="816" spans="1:44" x14ac:dyDescent="0.3">
      <c r="A816" s="287">
        <v>803</v>
      </c>
      <c r="B816" s="150"/>
      <c r="C816" s="152"/>
      <c r="D816" s="159"/>
      <c r="E816" s="337"/>
      <c r="F816" s="343" t="str">
        <f>IF(E816="","",LOOKUP(E816,'Work Programme'!$A$8:$A$207,'Work Programme'!$B$8:$B$207))</f>
        <v/>
      </c>
      <c r="G816" s="159"/>
      <c r="H816" s="150"/>
      <c r="I816" s="150"/>
      <c r="J816" s="150"/>
      <c r="K816" s="150"/>
      <c r="L816" s="150"/>
      <c r="M816" s="150"/>
      <c r="N816" s="430"/>
      <c r="O816" s="431"/>
      <c r="P816" s="431"/>
      <c r="Q816" s="160"/>
      <c r="R816" s="160"/>
      <c r="S816" s="160"/>
      <c r="T816" s="255" t="str">
        <f t="shared" si="206"/>
        <v/>
      </c>
      <c r="U816" s="152"/>
      <c r="V816" s="154"/>
      <c r="W816" s="254" t="str">
        <f>IF(V816="","",VLOOKUP(V816,'Overview - Financial Statement'!$A$46:$B$60,2,FALSE))</f>
        <v/>
      </c>
      <c r="X816" s="255" t="str">
        <f t="shared" si="207"/>
        <v/>
      </c>
      <c r="Y816" s="153"/>
      <c r="Z816" s="238">
        <f t="shared" si="208"/>
        <v>0</v>
      </c>
      <c r="AA816" s="193" t="s">
        <v>44</v>
      </c>
      <c r="AB816" s="173"/>
      <c r="AC816" s="193" t="str">
        <f t="shared" si="209"/>
        <v/>
      </c>
      <c r="AD816" s="187" t="str">
        <f t="shared" si="210"/>
        <v/>
      </c>
      <c r="AE816" s="187" t="str">
        <f>IF(S816&gt;0,(VLOOKUP(N816,ISO!$B$4:$D$43,3,FALSE)),"")</f>
        <v/>
      </c>
      <c r="AF816" s="187" t="str">
        <f t="shared" si="211"/>
        <v/>
      </c>
      <c r="AG816" s="187" t="str">
        <f>IF(R816&gt;0,(VLOOKUP(N816,ISO!$B$4:$D$43,2,FALSE)),"")</f>
        <v/>
      </c>
      <c r="AH816" s="193" t="str">
        <f t="shared" si="212"/>
        <v/>
      </c>
      <c r="AI816" s="397" t="str">
        <f t="shared" si="213"/>
        <v/>
      </c>
      <c r="AJ816" s="257" t="str">
        <f t="shared" si="214"/>
        <v/>
      </c>
      <c r="AK816" s="257" t="str">
        <f t="shared" si="215"/>
        <v/>
      </c>
      <c r="AL816" s="193" t="str">
        <f t="shared" si="216"/>
        <v>CHECK DATES</v>
      </c>
      <c r="AM816" s="257" t="str">
        <f t="shared" si="217"/>
        <v/>
      </c>
      <c r="AN816" s="288">
        <f t="shared" si="218"/>
        <v>0</v>
      </c>
      <c r="AO816" s="286">
        <v>0</v>
      </c>
      <c r="AP816" s="257">
        <f t="shared" si="219"/>
        <v>0</v>
      </c>
      <c r="AQ816" s="257" t="str">
        <f t="shared" si="220"/>
        <v/>
      </c>
      <c r="AR816" s="257">
        <f t="shared" si="221"/>
        <v>0</v>
      </c>
    </row>
    <row r="817" spans="1:44" x14ac:dyDescent="0.3">
      <c r="A817" s="287">
        <v>804</v>
      </c>
      <c r="B817" s="150"/>
      <c r="C817" s="152"/>
      <c r="D817" s="159"/>
      <c r="E817" s="337"/>
      <c r="F817" s="343" t="str">
        <f>IF(E817="","",LOOKUP(E817,'Work Programme'!$A$8:$A$207,'Work Programme'!$B$8:$B$207))</f>
        <v/>
      </c>
      <c r="G817" s="159"/>
      <c r="H817" s="150"/>
      <c r="I817" s="150"/>
      <c r="J817" s="150"/>
      <c r="K817" s="150"/>
      <c r="L817" s="150"/>
      <c r="M817" s="150"/>
      <c r="N817" s="430"/>
      <c r="O817" s="431"/>
      <c r="P817" s="431"/>
      <c r="Q817" s="160"/>
      <c r="R817" s="160"/>
      <c r="S817" s="160"/>
      <c r="T817" s="255" t="str">
        <f t="shared" si="206"/>
        <v/>
      </c>
      <c r="U817" s="152"/>
      <c r="V817" s="154"/>
      <c r="W817" s="254" t="str">
        <f>IF(V817="","",VLOOKUP(V817,'Overview - Financial Statement'!$A$46:$B$60,2,FALSE))</f>
        <v/>
      </c>
      <c r="X817" s="255" t="str">
        <f t="shared" si="207"/>
        <v/>
      </c>
      <c r="Y817" s="153"/>
      <c r="Z817" s="238">
        <f t="shared" si="208"/>
        <v>0</v>
      </c>
      <c r="AA817" s="193" t="s">
        <v>44</v>
      </c>
      <c r="AB817" s="173"/>
      <c r="AC817" s="193" t="str">
        <f t="shared" si="209"/>
        <v/>
      </c>
      <c r="AD817" s="187" t="str">
        <f t="shared" si="210"/>
        <v/>
      </c>
      <c r="AE817" s="187" t="str">
        <f>IF(S817&gt;0,(VLOOKUP(N817,ISO!$B$4:$D$43,3,FALSE)),"")</f>
        <v/>
      </c>
      <c r="AF817" s="187" t="str">
        <f t="shared" si="211"/>
        <v/>
      </c>
      <c r="AG817" s="187" t="str">
        <f>IF(R817&gt;0,(VLOOKUP(N817,ISO!$B$4:$D$43,2,FALSE)),"")</f>
        <v/>
      </c>
      <c r="AH817" s="193" t="str">
        <f t="shared" si="212"/>
        <v/>
      </c>
      <c r="AI817" s="397" t="str">
        <f t="shared" si="213"/>
        <v/>
      </c>
      <c r="AJ817" s="257" t="str">
        <f t="shared" si="214"/>
        <v/>
      </c>
      <c r="AK817" s="257" t="str">
        <f t="shared" si="215"/>
        <v/>
      </c>
      <c r="AL817" s="193" t="str">
        <f t="shared" si="216"/>
        <v>CHECK DATES</v>
      </c>
      <c r="AM817" s="257" t="str">
        <f t="shared" si="217"/>
        <v/>
      </c>
      <c r="AN817" s="288">
        <f t="shared" si="218"/>
        <v>0</v>
      </c>
      <c r="AO817" s="286">
        <v>0</v>
      </c>
      <c r="AP817" s="257">
        <f t="shared" si="219"/>
        <v>0</v>
      </c>
      <c r="AQ817" s="257" t="str">
        <f t="shared" si="220"/>
        <v/>
      </c>
      <c r="AR817" s="257">
        <f t="shared" si="221"/>
        <v>0</v>
      </c>
    </row>
    <row r="818" spans="1:44" x14ac:dyDescent="0.3">
      <c r="A818" s="287">
        <v>805</v>
      </c>
      <c r="B818" s="150"/>
      <c r="C818" s="152"/>
      <c r="D818" s="159"/>
      <c r="E818" s="337"/>
      <c r="F818" s="343" t="str">
        <f>IF(E818="","",LOOKUP(E818,'Work Programme'!$A$8:$A$207,'Work Programme'!$B$8:$B$207))</f>
        <v/>
      </c>
      <c r="G818" s="159"/>
      <c r="H818" s="150"/>
      <c r="I818" s="150"/>
      <c r="J818" s="150"/>
      <c r="K818" s="150"/>
      <c r="L818" s="150"/>
      <c r="M818" s="150"/>
      <c r="N818" s="430"/>
      <c r="O818" s="431"/>
      <c r="P818" s="431"/>
      <c r="Q818" s="160"/>
      <c r="R818" s="160"/>
      <c r="S818" s="160"/>
      <c r="T818" s="255" t="str">
        <f t="shared" si="206"/>
        <v/>
      </c>
      <c r="U818" s="152"/>
      <c r="V818" s="154"/>
      <c r="W818" s="254" t="str">
        <f>IF(V818="","",VLOOKUP(V818,'Overview - Financial Statement'!$A$46:$B$60,2,FALSE))</f>
        <v/>
      </c>
      <c r="X818" s="255" t="str">
        <f t="shared" si="207"/>
        <v/>
      </c>
      <c r="Y818" s="153"/>
      <c r="Z818" s="238">
        <f t="shared" si="208"/>
        <v>0</v>
      </c>
      <c r="AA818" s="193" t="s">
        <v>44</v>
      </c>
      <c r="AB818" s="173"/>
      <c r="AC818" s="193" t="str">
        <f t="shared" si="209"/>
        <v/>
      </c>
      <c r="AD818" s="187" t="str">
        <f t="shared" si="210"/>
        <v/>
      </c>
      <c r="AE818" s="187" t="str">
        <f>IF(S818&gt;0,(VLOOKUP(N818,ISO!$B$4:$D$43,3,FALSE)),"")</f>
        <v/>
      </c>
      <c r="AF818" s="187" t="str">
        <f t="shared" si="211"/>
        <v/>
      </c>
      <c r="AG818" s="187" t="str">
        <f>IF(R818&gt;0,(VLOOKUP(N818,ISO!$B$4:$D$43,2,FALSE)),"")</f>
        <v/>
      </c>
      <c r="AH818" s="193" t="str">
        <f t="shared" si="212"/>
        <v/>
      </c>
      <c r="AI818" s="397" t="str">
        <f t="shared" si="213"/>
        <v/>
      </c>
      <c r="AJ818" s="257" t="str">
        <f t="shared" si="214"/>
        <v/>
      </c>
      <c r="AK818" s="257" t="str">
        <f t="shared" si="215"/>
        <v/>
      </c>
      <c r="AL818" s="193" t="str">
        <f t="shared" si="216"/>
        <v>CHECK DATES</v>
      </c>
      <c r="AM818" s="257" t="str">
        <f t="shared" si="217"/>
        <v/>
      </c>
      <c r="AN818" s="288">
        <f t="shared" si="218"/>
        <v>0</v>
      </c>
      <c r="AO818" s="286">
        <v>0</v>
      </c>
      <c r="AP818" s="257">
        <f t="shared" si="219"/>
        <v>0</v>
      </c>
      <c r="AQ818" s="257" t="str">
        <f t="shared" si="220"/>
        <v/>
      </c>
      <c r="AR818" s="257">
        <f t="shared" si="221"/>
        <v>0</v>
      </c>
    </row>
    <row r="819" spans="1:44" x14ac:dyDescent="0.3">
      <c r="A819" s="287">
        <v>806</v>
      </c>
      <c r="B819" s="150"/>
      <c r="C819" s="152"/>
      <c r="D819" s="159"/>
      <c r="E819" s="337"/>
      <c r="F819" s="343" t="str">
        <f>IF(E819="","",LOOKUP(E819,'Work Programme'!$A$8:$A$207,'Work Programme'!$B$8:$B$207))</f>
        <v/>
      </c>
      <c r="G819" s="159"/>
      <c r="H819" s="150"/>
      <c r="I819" s="150"/>
      <c r="J819" s="150"/>
      <c r="K819" s="150"/>
      <c r="L819" s="150"/>
      <c r="M819" s="150"/>
      <c r="N819" s="430"/>
      <c r="O819" s="431"/>
      <c r="P819" s="431"/>
      <c r="Q819" s="160"/>
      <c r="R819" s="160"/>
      <c r="S819" s="160"/>
      <c r="T819" s="255" t="str">
        <f t="shared" si="206"/>
        <v/>
      </c>
      <c r="U819" s="152"/>
      <c r="V819" s="154"/>
      <c r="W819" s="254" t="str">
        <f>IF(V819="","",VLOOKUP(V819,'Overview - Financial Statement'!$A$46:$B$60,2,FALSE))</f>
        <v/>
      </c>
      <c r="X819" s="255" t="str">
        <f t="shared" si="207"/>
        <v/>
      </c>
      <c r="Y819" s="153"/>
      <c r="Z819" s="238">
        <f t="shared" si="208"/>
        <v>0</v>
      </c>
      <c r="AA819" s="193" t="s">
        <v>44</v>
      </c>
      <c r="AB819" s="173"/>
      <c r="AC819" s="193" t="str">
        <f t="shared" si="209"/>
        <v/>
      </c>
      <c r="AD819" s="187" t="str">
        <f t="shared" si="210"/>
        <v/>
      </c>
      <c r="AE819" s="187" t="str">
        <f>IF(S819&gt;0,(VLOOKUP(N819,ISO!$B$4:$D$43,3,FALSE)),"")</f>
        <v/>
      </c>
      <c r="AF819" s="187" t="str">
        <f t="shared" si="211"/>
        <v/>
      </c>
      <c r="AG819" s="187" t="str">
        <f>IF(R819&gt;0,(VLOOKUP(N819,ISO!$B$4:$D$43,2,FALSE)),"")</f>
        <v/>
      </c>
      <c r="AH819" s="193" t="str">
        <f t="shared" si="212"/>
        <v/>
      </c>
      <c r="AI819" s="397" t="str">
        <f t="shared" si="213"/>
        <v/>
      </c>
      <c r="AJ819" s="257" t="str">
        <f t="shared" si="214"/>
        <v/>
      </c>
      <c r="AK819" s="257" t="str">
        <f t="shared" si="215"/>
        <v/>
      </c>
      <c r="AL819" s="193" t="str">
        <f t="shared" si="216"/>
        <v>CHECK DATES</v>
      </c>
      <c r="AM819" s="257" t="str">
        <f t="shared" si="217"/>
        <v/>
      </c>
      <c r="AN819" s="288">
        <f t="shared" si="218"/>
        <v>0</v>
      </c>
      <c r="AO819" s="286">
        <v>0</v>
      </c>
      <c r="AP819" s="257">
        <f t="shared" si="219"/>
        <v>0</v>
      </c>
      <c r="AQ819" s="257" t="str">
        <f t="shared" si="220"/>
        <v/>
      </c>
      <c r="AR819" s="257">
        <f t="shared" si="221"/>
        <v>0</v>
      </c>
    </row>
    <row r="820" spans="1:44" x14ac:dyDescent="0.3">
      <c r="A820" s="287">
        <v>807</v>
      </c>
      <c r="B820" s="150"/>
      <c r="C820" s="152"/>
      <c r="D820" s="159"/>
      <c r="E820" s="337"/>
      <c r="F820" s="343" t="str">
        <f>IF(E820="","",LOOKUP(E820,'Work Programme'!$A$8:$A$207,'Work Programme'!$B$8:$B$207))</f>
        <v/>
      </c>
      <c r="G820" s="159"/>
      <c r="H820" s="150"/>
      <c r="I820" s="150"/>
      <c r="J820" s="150"/>
      <c r="K820" s="150"/>
      <c r="L820" s="150"/>
      <c r="M820" s="150"/>
      <c r="N820" s="430"/>
      <c r="O820" s="431"/>
      <c r="P820" s="431"/>
      <c r="Q820" s="160"/>
      <c r="R820" s="160"/>
      <c r="S820" s="160"/>
      <c r="T820" s="255" t="str">
        <f t="shared" si="206"/>
        <v/>
      </c>
      <c r="U820" s="152"/>
      <c r="V820" s="154"/>
      <c r="W820" s="254" t="str">
        <f>IF(V820="","",VLOOKUP(V820,'Overview - Financial Statement'!$A$46:$B$60,2,FALSE))</f>
        <v/>
      </c>
      <c r="X820" s="255" t="str">
        <f t="shared" si="207"/>
        <v/>
      </c>
      <c r="Y820" s="153"/>
      <c r="Z820" s="238">
        <f t="shared" si="208"/>
        <v>0</v>
      </c>
      <c r="AA820" s="193" t="s">
        <v>44</v>
      </c>
      <c r="AB820" s="173"/>
      <c r="AC820" s="193" t="str">
        <f t="shared" si="209"/>
        <v/>
      </c>
      <c r="AD820" s="187" t="str">
        <f t="shared" si="210"/>
        <v/>
      </c>
      <c r="AE820" s="187" t="str">
        <f>IF(S820&gt;0,(VLOOKUP(N820,ISO!$B$4:$D$43,3,FALSE)),"")</f>
        <v/>
      </c>
      <c r="AF820" s="187" t="str">
        <f t="shared" si="211"/>
        <v/>
      </c>
      <c r="AG820" s="187" t="str">
        <f>IF(R820&gt;0,(VLOOKUP(N820,ISO!$B$4:$D$43,2,FALSE)),"")</f>
        <v/>
      </c>
      <c r="AH820" s="193" t="str">
        <f t="shared" si="212"/>
        <v/>
      </c>
      <c r="AI820" s="397" t="str">
        <f t="shared" si="213"/>
        <v/>
      </c>
      <c r="AJ820" s="257" t="str">
        <f t="shared" si="214"/>
        <v/>
      </c>
      <c r="AK820" s="257" t="str">
        <f t="shared" si="215"/>
        <v/>
      </c>
      <c r="AL820" s="193" t="str">
        <f t="shared" si="216"/>
        <v>CHECK DATES</v>
      </c>
      <c r="AM820" s="257" t="str">
        <f t="shared" si="217"/>
        <v/>
      </c>
      <c r="AN820" s="288">
        <f t="shared" si="218"/>
        <v>0</v>
      </c>
      <c r="AO820" s="286">
        <v>0</v>
      </c>
      <c r="AP820" s="257">
        <f t="shared" si="219"/>
        <v>0</v>
      </c>
      <c r="AQ820" s="257" t="str">
        <f t="shared" si="220"/>
        <v/>
      </c>
      <c r="AR820" s="257">
        <f t="shared" si="221"/>
        <v>0</v>
      </c>
    </row>
    <row r="821" spans="1:44" x14ac:dyDescent="0.3">
      <c r="A821" s="287">
        <v>808</v>
      </c>
      <c r="B821" s="150"/>
      <c r="C821" s="152"/>
      <c r="D821" s="159"/>
      <c r="E821" s="337"/>
      <c r="F821" s="343" t="str">
        <f>IF(E821="","",LOOKUP(E821,'Work Programme'!$A$8:$A$207,'Work Programme'!$B$8:$B$207))</f>
        <v/>
      </c>
      <c r="G821" s="159"/>
      <c r="H821" s="150"/>
      <c r="I821" s="150"/>
      <c r="J821" s="150"/>
      <c r="K821" s="150"/>
      <c r="L821" s="150"/>
      <c r="M821" s="150"/>
      <c r="N821" s="430"/>
      <c r="O821" s="431"/>
      <c r="P821" s="431"/>
      <c r="Q821" s="160"/>
      <c r="R821" s="160"/>
      <c r="S821" s="160"/>
      <c r="T821" s="255" t="str">
        <f t="shared" si="206"/>
        <v/>
      </c>
      <c r="U821" s="152"/>
      <c r="V821" s="154"/>
      <c r="W821" s="254" t="str">
        <f>IF(V821="","",VLOOKUP(V821,'Overview - Financial Statement'!$A$46:$B$60,2,FALSE))</f>
        <v/>
      </c>
      <c r="X821" s="255" t="str">
        <f t="shared" si="207"/>
        <v/>
      </c>
      <c r="Y821" s="153"/>
      <c r="Z821" s="238">
        <f t="shared" si="208"/>
        <v>0</v>
      </c>
      <c r="AA821" s="193" t="s">
        <v>44</v>
      </c>
      <c r="AB821" s="173"/>
      <c r="AC821" s="193" t="str">
        <f t="shared" si="209"/>
        <v/>
      </c>
      <c r="AD821" s="187" t="str">
        <f t="shared" si="210"/>
        <v/>
      </c>
      <c r="AE821" s="187" t="str">
        <f>IF(S821&gt;0,(VLOOKUP(N821,ISO!$B$4:$D$43,3,FALSE)),"")</f>
        <v/>
      </c>
      <c r="AF821" s="187" t="str">
        <f t="shared" si="211"/>
        <v/>
      </c>
      <c r="AG821" s="187" t="str">
        <f>IF(R821&gt;0,(VLOOKUP(N821,ISO!$B$4:$D$43,2,FALSE)),"")</f>
        <v/>
      </c>
      <c r="AH821" s="193" t="str">
        <f t="shared" si="212"/>
        <v/>
      </c>
      <c r="AI821" s="397" t="str">
        <f t="shared" si="213"/>
        <v/>
      </c>
      <c r="AJ821" s="257" t="str">
        <f t="shared" si="214"/>
        <v/>
      </c>
      <c r="AK821" s="257" t="str">
        <f t="shared" si="215"/>
        <v/>
      </c>
      <c r="AL821" s="193" t="str">
        <f t="shared" si="216"/>
        <v>CHECK DATES</v>
      </c>
      <c r="AM821" s="257" t="str">
        <f t="shared" si="217"/>
        <v/>
      </c>
      <c r="AN821" s="288">
        <f t="shared" si="218"/>
        <v>0</v>
      </c>
      <c r="AO821" s="286">
        <v>0</v>
      </c>
      <c r="AP821" s="257">
        <f t="shared" si="219"/>
        <v>0</v>
      </c>
      <c r="AQ821" s="257" t="str">
        <f t="shared" si="220"/>
        <v/>
      </c>
      <c r="AR821" s="257">
        <f t="shared" si="221"/>
        <v>0</v>
      </c>
    </row>
    <row r="822" spans="1:44" x14ac:dyDescent="0.3">
      <c r="A822" s="287">
        <v>809</v>
      </c>
      <c r="B822" s="150"/>
      <c r="C822" s="152"/>
      <c r="D822" s="159"/>
      <c r="E822" s="337"/>
      <c r="F822" s="343" t="str">
        <f>IF(E822="","",LOOKUP(E822,'Work Programme'!$A$8:$A$207,'Work Programme'!$B$8:$B$207))</f>
        <v/>
      </c>
      <c r="G822" s="159"/>
      <c r="H822" s="150"/>
      <c r="I822" s="150"/>
      <c r="J822" s="150"/>
      <c r="K822" s="150"/>
      <c r="L822" s="150"/>
      <c r="M822" s="150"/>
      <c r="N822" s="430"/>
      <c r="O822" s="431"/>
      <c r="P822" s="431"/>
      <c r="Q822" s="160"/>
      <c r="R822" s="160"/>
      <c r="S822" s="160"/>
      <c r="T822" s="255" t="str">
        <f t="shared" si="206"/>
        <v/>
      </c>
      <c r="U822" s="152"/>
      <c r="V822" s="154"/>
      <c r="W822" s="254" t="str">
        <f>IF(V822="","",VLOOKUP(V822,'Overview - Financial Statement'!$A$46:$B$60,2,FALSE))</f>
        <v/>
      </c>
      <c r="X822" s="255" t="str">
        <f t="shared" si="207"/>
        <v/>
      </c>
      <c r="Y822" s="153"/>
      <c r="Z822" s="238">
        <f t="shared" si="208"/>
        <v>0</v>
      </c>
      <c r="AA822" s="193" t="s">
        <v>44</v>
      </c>
      <c r="AB822" s="173"/>
      <c r="AC822" s="193" t="str">
        <f t="shared" si="209"/>
        <v/>
      </c>
      <c r="AD822" s="187" t="str">
        <f t="shared" si="210"/>
        <v/>
      </c>
      <c r="AE822" s="187" t="str">
        <f>IF(S822&gt;0,(VLOOKUP(N822,ISO!$B$4:$D$43,3,FALSE)),"")</f>
        <v/>
      </c>
      <c r="AF822" s="187" t="str">
        <f t="shared" si="211"/>
        <v/>
      </c>
      <c r="AG822" s="187" t="str">
        <f>IF(R822&gt;0,(VLOOKUP(N822,ISO!$B$4:$D$43,2,FALSE)),"")</f>
        <v/>
      </c>
      <c r="AH822" s="193" t="str">
        <f t="shared" si="212"/>
        <v/>
      </c>
      <c r="AI822" s="397" t="str">
        <f t="shared" si="213"/>
        <v/>
      </c>
      <c r="AJ822" s="257" t="str">
        <f t="shared" si="214"/>
        <v/>
      </c>
      <c r="AK822" s="257" t="str">
        <f t="shared" si="215"/>
        <v/>
      </c>
      <c r="AL822" s="193" t="str">
        <f t="shared" si="216"/>
        <v>CHECK DATES</v>
      </c>
      <c r="AM822" s="257" t="str">
        <f t="shared" si="217"/>
        <v/>
      </c>
      <c r="AN822" s="288">
        <f t="shared" si="218"/>
        <v>0</v>
      </c>
      <c r="AO822" s="286">
        <v>0</v>
      </c>
      <c r="AP822" s="257">
        <f t="shared" si="219"/>
        <v>0</v>
      </c>
      <c r="AQ822" s="257" t="str">
        <f t="shared" si="220"/>
        <v/>
      </c>
      <c r="AR822" s="257">
        <f t="shared" si="221"/>
        <v>0</v>
      </c>
    </row>
    <row r="823" spans="1:44" x14ac:dyDescent="0.3">
      <c r="A823" s="287">
        <v>810</v>
      </c>
      <c r="B823" s="150"/>
      <c r="C823" s="152"/>
      <c r="D823" s="159"/>
      <c r="E823" s="337"/>
      <c r="F823" s="343" t="str">
        <f>IF(E823="","",LOOKUP(E823,'Work Programme'!$A$8:$A$207,'Work Programme'!$B$8:$B$207))</f>
        <v/>
      </c>
      <c r="G823" s="159"/>
      <c r="H823" s="150"/>
      <c r="I823" s="150"/>
      <c r="J823" s="150"/>
      <c r="K823" s="150"/>
      <c r="L823" s="150"/>
      <c r="M823" s="150"/>
      <c r="N823" s="430"/>
      <c r="O823" s="431"/>
      <c r="P823" s="431"/>
      <c r="Q823" s="160"/>
      <c r="R823" s="160"/>
      <c r="S823" s="160"/>
      <c r="T823" s="255" t="str">
        <f t="shared" si="206"/>
        <v/>
      </c>
      <c r="U823" s="152"/>
      <c r="V823" s="154"/>
      <c r="W823" s="254" t="str">
        <f>IF(V823="","",VLOOKUP(V823,'Overview - Financial Statement'!$A$46:$B$60,2,FALSE))</f>
        <v/>
      </c>
      <c r="X823" s="255" t="str">
        <f t="shared" si="207"/>
        <v/>
      </c>
      <c r="Y823" s="153"/>
      <c r="Z823" s="238">
        <f t="shared" si="208"/>
        <v>0</v>
      </c>
      <c r="AA823" s="193" t="s">
        <v>44</v>
      </c>
      <c r="AB823" s="173"/>
      <c r="AC823" s="193" t="str">
        <f t="shared" si="209"/>
        <v/>
      </c>
      <c r="AD823" s="187" t="str">
        <f t="shared" si="210"/>
        <v/>
      </c>
      <c r="AE823" s="187" t="str">
        <f>IF(S823&gt;0,(VLOOKUP(N823,ISO!$B$4:$D$43,3,FALSE)),"")</f>
        <v/>
      </c>
      <c r="AF823" s="187" t="str">
        <f t="shared" si="211"/>
        <v/>
      </c>
      <c r="AG823" s="187" t="str">
        <f>IF(R823&gt;0,(VLOOKUP(N823,ISO!$B$4:$D$43,2,FALSE)),"")</f>
        <v/>
      </c>
      <c r="AH823" s="193" t="str">
        <f t="shared" si="212"/>
        <v/>
      </c>
      <c r="AI823" s="397" t="str">
        <f t="shared" si="213"/>
        <v/>
      </c>
      <c r="AJ823" s="257" t="str">
        <f t="shared" si="214"/>
        <v/>
      </c>
      <c r="AK823" s="257" t="str">
        <f t="shared" si="215"/>
        <v/>
      </c>
      <c r="AL823" s="193" t="str">
        <f t="shared" si="216"/>
        <v>CHECK DATES</v>
      </c>
      <c r="AM823" s="257" t="str">
        <f t="shared" si="217"/>
        <v/>
      </c>
      <c r="AN823" s="288">
        <f t="shared" si="218"/>
        <v>0</v>
      </c>
      <c r="AO823" s="286">
        <v>0</v>
      </c>
      <c r="AP823" s="257">
        <f t="shared" si="219"/>
        <v>0</v>
      </c>
      <c r="AQ823" s="257" t="str">
        <f t="shared" si="220"/>
        <v/>
      </c>
      <c r="AR823" s="257">
        <f t="shared" si="221"/>
        <v>0</v>
      </c>
    </row>
    <row r="824" spans="1:44" x14ac:dyDescent="0.3">
      <c r="A824" s="287">
        <v>811</v>
      </c>
      <c r="B824" s="150"/>
      <c r="C824" s="152"/>
      <c r="D824" s="159"/>
      <c r="E824" s="337"/>
      <c r="F824" s="343" t="str">
        <f>IF(E824="","",LOOKUP(E824,'Work Programme'!$A$8:$A$207,'Work Programme'!$B$8:$B$207))</f>
        <v/>
      </c>
      <c r="G824" s="159"/>
      <c r="H824" s="150"/>
      <c r="I824" s="150"/>
      <c r="J824" s="150"/>
      <c r="K824" s="150"/>
      <c r="L824" s="150"/>
      <c r="M824" s="150"/>
      <c r="N824" s="430"/>
      <c r="O824" s="431"/>
      <c r="P824" s="431"/>
      <c r="Q824" s="160"/>
      <c r="R824" s="160"/>
      <c r="S824" s="160"/>
      <c r="T824" s="255" t="str">
        <f t="shared" si="206"/>
        <v/>
      </c>
      <c r="U824" s="152"/>
      <c r="V824" s="154"/>
      <c r="W824" s="254" t="str">
        <f>IF(V824="","",VLOOKUP(V824,'Overview - Financial Statement'!$A$46:$B$60,2,FALSE))</f>
        <v/>
      </c>
      <c r="X824" s="255" t="str">
        <f t="shared" si="207"/>
        <v/>
      </c>
      <c r="Y824" s="153"/>
      <c r="Z824" s="238">
        <f t="shared" si="208"/>
        <v>0</v>
      </c>
      <c r="AA824" s="193" t="s">
        <v>44</v>
      </c>
      <c r="AB824" s="173"/>
      <c r="AC824" s="193" t="str">
        <f t="shared" si="209"/>
        <v/>
      </c>
      <c r="AD824" s="187" t="str">
        <f t="shared" si="210"/>
        <v/>
      </c>
      <c r="AE824" s="187" t="str">
        <f>IF(S824&gt;0,(VLOOKUP(N824,ISO!$B$4:$D$43,3,FALSE)),"")</f>
        <v/>
      </c>
      <c r="AF824" s="187" t="str">
        <f t="shared" si="211"/>
        <v/>
      </c>
      <c r="AG824" s="187" t="str">
        <f>IF(R824&gt;0,(VLOOKUP(N824,ISO!$B$4:$D$43,2,FALSE)),"")</f>
        <v/>
      </c>
      <c r="AH824" s="193" t="str">
        <f t="shared" si="212"/>
        <v/>
      </c>
      <c r="AI824" s="397" t="str">
        <f t="shared" si="213"/>
        <v/>
      </c>
      <c r="AJ824" s="257" t="str">
        <f t="shared" si="214"/>
        <v/>
      </c>
      <c r="AK824" s="257" t="str">
        <f t="shared" si="215"/>
        <v/>
      </c>
      <c r="AL824" s="193" t="str">
        <f t="shared" si="216"/>
        <v>CHECK DATES</v>
      </c>
      <c r="AM824" s="257" t="str">
        <f t="shared" si="217"/>
        <v/>
      </c>
      <c r="AN824" s="288">
        <f t="shared" si="218"/>
        <v>0</v>
      </c>
      <c r="AO824" s="286">
        <v>0</v>
      </c>
      <c r="AP824" s="257">
        <f t="shared" si="219"/>
        <v>0</v>
      </c>
      <c r="AQ824" s="257" t="str">
        <f t="shared" si="220"/>
        <v/>
      </c>
      <c r="AR824" s="257">
        <f t="shared" si="221"/>
        <v>0</v>
      </c>
    </row>
    <row r="825" spans="1:44" x14ac:dyDescent="0.3">
      <c r="A825" s="287">
        <v>812</v>
      </c>
      <c r="B825" s="150"/>
      <c r="C825" s="152"/>
      <c r="D825" s="159"/>
      <c r="E825" s="337"/>
      <c r="F825" s="343" t="str">
        <f>IF(E825="","",LOOKUP(E825,'Work Programme'!$A$8:$A$207,'Work Programme'!$B$8:$B$207))</f>
        <v/>
      </c>
      <c r="G825" s="159"/>
      <c r="H825" s="150"/>
      <c r="I825" s="150"/>
      <c r="J825" s="150"/>
      <c r="K825" s="150"/>
      <c r="L825" s="150"/>
      <c r="M825" s="150"/>
      <c r="N825" s="430"/>
      <c r="O825" s="431"/>
      <c r="P825" s="431"/>
      <c r="Q825" s="160"/>
      <c r="R825" s="160"/>
      <c r="S825" s="160"/>
      <c r="T825" s="255" t="str">
        <f t="shared" si="206"/>
        <v/>
      </c>
      <c r="U825" s="152"/>
      <c r="V825" s="154"/>
      <c r="W825" s="254" t="str">
        <f>IF(V825="","",VLOOKUP(V825,'Overview - Financial Statement'!$A$46:$B$60,2,FALSE))</f>
        <v/>
      </c>
      <c r="X825" s="255" t="str">
        <f t="shared" si="207"/>
        <v/>
      </c>
      <c r="Y825" s="153"/>
      <c r="Z825" s="238">
        <f t="shared" si="208"/>
        <v>0</v>
      </c>
      <c r="AA825" s="193" t="s">
        <v>44</v>
      </c>
      <c r="AB825" s="173"/>
      <c r="AC825" s="193" t="str">
        <f t="shared" si="209"/>
        <v/>
      </c>
      <c r="AD825" s="187" t="str">
        <f t="shared" si="210"/>
        <v/>
      </c>
      <c r="AE825" s="187" t="str">
        <f>IF(S825&gt;0,(VLOOKUP(N825,ISO!$B$4:$D$43,3,FALSE)),"")</f>
        <v/>
      </c>
      <c r="AF825" s="187" t="str">
        <f t="shared" si="211"/>
        <v/>
      </c>
      <c r="AG825" s="187" t="str">
        <f>IF(R825&gt;0,(VLOOKUP(N825,ISO!$B$4:$D$43,2,FALSE)),"")</f>
        <v/>
      </c>
      <c r="AH825" s="193" t="str">
        <f t="shared" si="212"/>
        <v/>
      </c>
      <c r="AI825" s="397" t="str">
        <f t="shared" si="213"/>
        <v/>
      </c>
      <c r="AJ825" s="257" t="str">
        <f t="shared" si="214"/>
        <v/>
      </c>
      <c r="AK825" s="257" t="str">
        <f t="shared" si="215"/>
        <v/>
      </c>
      <c r="AL825" s="193" t="str">
        <f t="shared" si="216"/>
        <v>CHECK DATES</v>
      </c>
      <c r="AM825" s="257" t="str">
        <f t="shared" si="217"/>
        <v/>
      </c>
      <c r="AN825" s="288">
        <f t="shared" si="218"/>
        <v>0</v>
      </c>
      <c r="AO825" s="286">
        <v>0</v>
      </c>
      <c r="AP825" s="257">
        <f t="shared" si="219"/>
        <v>0</v>
      </c>
      <c r="AQ825" s="257" t="str">
        <f t="shared" si="220"/>
        <v/>
      </c>
      <c r="AR825" s="257">
        <f t="shared" si="221"/>
        <v>0</v>
      </c>
    </row>
    <row r="826" spans="1:44" x14ac:dyDescent="0.3">
      <c r="A826" s="287">
        <v>813</v>
      </c>
      <c r="B826" s="150"/>
      <c r="C826" s="152"/>
      <c r="D826" s="159"/>
      <c r="E826" s="337"/>
      <c r="F826" s="343" t="str">
        <f>IF(E826="","",LOOKUP(E826,'Work Programme'!$A$8:$A$207,'Work Programme'!$B$8:$B$207))</f>
        <v/>
      </c>
      <c r="G826" s="159"/>
      <c r="H826" s="150"/>
      <c r="I826" s="150"/>
      <c r="J826" s="150"/>
      <c r="K826" s="150"/>
      <c r="L826" s="150"/>
      <c r="M826" s="150"/>
      <c r="N826" s="430"/>
      <c r="O826" s="431"/>
      <c r="P826" s="431"/>
      <c r="Q826" s="160"/>
      <c r="R826" s="160"/>
      <c r="S826" s="160"/>
      <c r="T826" s="255" t="str">
        <f t="shared" si="206"/>
        <v/>
      </c>
      <c r="U826" s="152"/>
      <c r="V826" s="154"/>
      <c r="W826" s="254" t="str">
        <f>IF(V826="","",VLOOKUP(V826,'Overview - Financial Statement'!$A$46:$B$60,2,FALSE))</f>
        <v/>
      </c>
      <c r="X826" s="255" t="str">
        <f t="shared" si="207"/>
        <v/>
      </c>
      <c r="Y826" s="153"/>
      <c r="Z826" s="238">
        <f t="shared" si="208"/>
        <v>0</v>
      </c>
      <c r="AA826" s="193" t="s">
        <v>44</v>
      </c>
      <c r="AB826" s="173"/>
      <c r="AC826" s="193" t="str">
        <f t="shared" si="209"/>
        <v/>
      </c>
      <c r="AD826" s="187" t="str">
        <f t="shared" si="210"/>
        <v/>
      </c>
      <c r="AE826" s="187" t="str">
        <f>IF(S826&gt;0,(VLOOKUP(N826,ISO!$B$4:$D$43,3,FALSE)),"")</f>
        <v/>
      </c>
      <c r="AF826" s="187" t="str">
        <f t="shared" si="211"/>
        <v/>
      </c>
      <c r="AG826" s="187" t="str">
        <f>IF(R826&gt;0,(VLOOKUP(N826,ISO!$B$4:$D$43,2,FALSE)),"")</f>
        <v/>
      </c>
      <c r="AH826" s="193" t="str">
        <f t="shared" si="212"/>
        <v/>
      </c>
      <c r="AI826" s="397" t="str">
        <f t="shared" si="213"/>
        <v/>
      </c>
      <c r="AJ826" s="257" t="str">
        <f t="shared" si="214"/>
        <v/>
      </c>
      <c r="AK826" s="257" t="str">
        <f t="shared" si="215"/>
        <v/>
      </c>
      <c r="AL826" s="193" t="str">
        <f t="shared" si="216"/>
        <v>CHECK DATES</v>
      </c>
      <c r="AM826" s="257" t="str">
        <f t="shared" si="217"/>
        <v/>
      </c>
      <c r="AN826" s="288">
        <f t="shared" si="218"/>
        <v>0</v>
      </c>
      <c r="AO826" s="286">
        <v>0</v>
      </c>
      <c r="AP826" s="257">
        <f t="shared" si="219"/>
        <v>0</v>
      </c>
      <c r="AQ826" s="257" t="str">
        <f t="shared" si="220"/>
        <v/>
      </c>
      <c r="AR826" s="257">
        <f t="shared" si="221"/>
        <v>0</v>
      </c>
    </row>
    <row r="827" spans="1:44" x14ac:dyDescent="0.3">
      <c r="A827" s="287">
        <v>814</v>
      </c>
      <c r="B827" s="150"/>
      <c r="C827" s="152"/>
      <c r="D827" s="159"/>
      <c r="E827" s="337"/>
      <c r="F827" s="343" t="str">
        <f>IF(E827="","",LOOKUP(E827,'Work Programme'!$A$8:$A$207,'Work Programme'!$B$8:$B$207))</f>
        <v/>
      </c>
      <c r="G827" s="159"/>
      <c r="H827" s="150"/>
      <c r="I827" s="150"/>
      <c r="J827" s="150"/>
      <c r="K827" s="150"/>
      <c r="L827" s="150"/>
      <c r="M827" s="150"/>
      <c r="N827" s="430"/>
      <c r="O827" s="431"/>
      <c r="P827" s="431"/>
      <c r="Q827" s="160"/>
      <c r="R827" s="160"/>
      <c r="S827" s="160"/>
      <c r="T827" s="255" t="str">
        <f t="shared" si="206"/>
        <v/>
      </c>
      <c r="U827" s="152"/>
      <c r="V827" s="154"/>
      <c r="W827" s="254" t="str">
        <f>IF(V827="","",VLOOKUP(V827,'Overview - Financial Statement'!$A$46:$B$60,2,FALSE))</f>
        <v/>
      </c>
      <c r="X827" s="255" t="str">
        <f t="shared" si="207"/>
        <v/>
      </c>
      <c r="Y827" s="153"/>
      <c r="Z827" s="238">
        <f t="shared" si="208"/>
        <v>0</v>
      </c>
      <c r="AA827" s="193" t="s">
        <v>44</v>
      </c>
      <c r="AB827" s="173"/>
      <c r="AC827" s="193" t="str">
        <f t="shared" si="209"/>
        <v/>
      </c>
      <c r="AD827" s="187" t="str">
        <f t="shared" si="210"/>
        <v/>
      </c>
      <c r="AE827" s="187" t="str">
        <f>IF(S827&gt;0,(VLOOKUP(N827,ISO!$B$4:$D$43,3,FALSE)),"")</f>
        <v/>
      </c>
      <c r="AF827" s="187" t="str">
        <f t="shared" si="211"/>
        <v/>
      </c>
      <c r="AG827" s="187" t="str">
        <f>IF(R827&gt;0,(VLOOKUP(N827,ISO!$B$4:$D$43,2,FALSE)),"")</f>
        <v/>
      </c>
      <c r="AH827" s="193" t="str">
        <f t="shared" si="212"/>
        <v/>
      </c>
      <c r="AI827" s="397" t="str">
        <f t="shared" si="213"/>
        <v/>
      </c>
      <c r="AJ827" s="257" t="str">
        <f t="shared" si="214"/>
        <v/>
      </c>
      <c r="AK827" s="257" t="str">
        <f t="shared" si="215"/>
        <v/>
      </c>
      <c r="AL827" s="193" t="str">
        <f t="shared" si="216"/>
        <v>CHECK DATES</v>
      </c>
      <c r="AM827" s="257" t="str">
        <f t="shared" si="217"/>
        <v/>
      </c>
      <c r="AN827" s="288">
        <f t="shared" si="218"/>
        <v>0</v>
      </c>
      <c r="AO827" s="286">
        <v>0</v>
      </c>
      <c r="AP827" s="257">
        <f t="shared" si="219"/>
        <v>0</v>
      </c>
      <c r="AQ827" s="257" t="str">
        <f t="shared" si="220"/>
        <v/>
      </c>
      <c r="AR827" s="257">
        <f t="shared" si="221"/>
        <v>0</v>
      </c>
    </row>
    <row r="828" spans="1:44" x14ac:dyDescent="0.3">
      <c r="A828" s="287">
        <v>815</v>
      </c>
      <c r="B828" s="150"/>
      <c r="C828" s="152"/>
      <c r="D828" s="159"/>
      <c r="E828" s="337"/>
      <c r="F828" s="343" t="str">
        <f>IF(E828="","",LOOKUP(E828,'Work Programme'!$A$8:$A$207,'Work Programme'!$B$8:$B$207))</f>
        <v/>
      </c>
      <c r="G828" s="159"/>
      <c r="H828" s="150"/>
      <c r="I828" s="150"/>
      <c r="J828" s="150"/>
      <c r="K828" s="150"/>
      <c r="L828" s="150"/>
      <c r="M828" s="150"/>
      <c r="N828" s="430"/>
      <c r="O828" s="431"/>
      <c r="P828" s="431"/>
      <c r="Q828" s="160"/>
      <c r="R828" s="160"/>
      <c r="S828" s="160"/>
      <c r="T828" s="255" t="str">
        <f t="shared" si="206"/>
        <v/>
      </c>
      <c r="U828" s="152"/>
      <c r="V828" s="154"/>
      <c r="W828" s="254" t="str">
        <f>IF(V828="","",VLOOKUP(V828,'Overview - Financial Statement'!$A$46:$B$60,2,FALSE))</f>
        <v/>
      </c>
      <c r="X828" s="255" t="str">
        <f t="shared" si="207"/>
        <v/>
      </c>
      <c r="Y828" s="153"/>
      <c r="Z828" s="238">
        <f t="shared" si="208"/>
        <v>0</v>
      </c>
      <c r="AA828" s="193" t="s">
        <v>44</v>
      </c>
      <c r="AB828" s="173"/>
      <c r="AC828" s="193" t="str">
        <f t="shared" si="209"/>
        <v/>
      </c>
      <c r="AD828" s="187" t="str">
        <f t="shared" si="210"/>
        <v/>
      </c>
      <c r="AE828" s="187" t="str">
        <f>IF(S828&gt;0,(VLOOKUP(N828,ISO!$B$4:$D$43,3,FALSE)),"")</f>
        <v/>
      </c>
      <c r="AF828" s="187" t="str">
        <f t="shared" si="211"/>
        <v/>
      </c>
      <c r="AG828" s="187" t="str">
        <f>IF(R828&gt;0,(VLOOKUP(N828,ISO!$B$4:$D$43,2,FALSE)),"")</f>
        <v/>
      </c>
      <c r="AH828" s="193" t="str">
        <f t="shared" si="212"/>
        <v/>
      </c>
      <c r="AI828" s="397" t="str">
        <f t="shared" si="213"/>
        <v/>
      </c>
      <c r="AJ828" s="257" t="str">
        <f t="shared" si="214"/>
        <v/>
      </c>
      <c r="AK828" s="257" t="str">
        <f t="shared" si="215"/>
        <v/>
      </c>
      <c r="AL828" s="193" t="str">
        <f t="shared" si="216"/>
        <v>CHECK DATES</v>
      </c>
      <c r="AM828" s="257" t="str">
        <f t="shared" si="217"/>
        <v/>
      </c>
      <c r="AN828" s="288">
        <f t="shared" si="218"/>
        <v>0</v>
      </c>
      <c r="AO828" s="286">
        <v>0</v>
      </c>
      <c r="AP828" s="257">
        <f t="shared" si="219"/>
        <v>0</v>
      </c>
      <c r="AQ828" s="257" t="str">
        <f t="shared" si="220"/>
        <v/>
      </c>
      <c r="AR828" s="257">
        <f t="shared" si="221"/>
        <v>0</v>
      </c>
    </row>
    <row r="829" spans="1:44" x14ac:dyDescent="0.3">
      <c r="A829" s="287">
        <v>816</v>
      </c>
      <c r="B829" s="150"/>
      <c r="C829" s="152"/>
      <c r="D829" s="159"/>
      <c r="E829" s="337"/>
      <c r="F829" s="343" t="str">
        <f>IF(E829="","",LOOKUP(E829,'Work Programme'!$A$8:$A$207,'Work Programme'!$B$8:$B$207))</f>
        <v/>
      </c>
      <c r="G829" s="159"/>
      <c r="H829" s="150"/>
      <c r="I829" s="150"/>
      <c r="J829" s="150"/>
      <c r="K829" s="150"/>
      <c r="L829" s="150"/>
      <c r="M829" s="150"/>
      <c r="N829" s="430"/>
      <c r="O829" s="431"/>
      <c r="P829" s="431"/>
      <c r="Q829" s="160"/>
      <c r="R829" s="160"/>
      <c r="S829" s="160"/>
      <c r="T829" s="255" t="str">
        <f t="shared" si="206"/>
        <v/>
      </c>
      <c r="U829" s="152"/>
      <c r="V829" s="154"/>
      <c r="W829" s="254" t="str">
        <f>IF(V829="","",VLOOKUP(V829,'Overview - Financial Statement'!$A$46:$B$60,2,FALSE))</f>
        <v/>
      </c>
      <c r="X829" s="255" t="str">
        <f t="shared" si="207"/>
        <v/>
      </c>
      <c r="Y829" s="153"/>
      <c r="Z829" s="238">
        <f t="shared" si="208"/>
        <v>0</v>
      </c>
      <c r="AA829" s="193" t="s">
        <v>44</v>
      </c>
      <c r="AB829" s="173"/>
      <c r="AC829" s="193" t="str">
        <f t="shared" si="209"/>
        <v/>
      </c>
      <c r="AD829" s="187" t="str">
        <f t="shared" si="210"/>
        <v/>
      </c>
      <c r="AE829" s="187" t="str">
        <f>IF(S829&gt;0,(VLOOKUP(N829,ISO!$B$4:$D$43,3,FALSE)),"")</f>
        <v/>
      </c>
      <c r="AF829" s="187" t="str">
        <f t="shared" si="211"/>
        <v/>
      </c>
      <c r="AG829" s="187" t="str">
        <f>IF(R829&gt;0,(VLOOKUP(N829,ISO!$B$4:$D$43,2,FALSE)),"")</f>
        <v/>
      </c>
      <c r="AH829" s="193" t="str">
        <f t="shared" si="212"/>
        <v/>
      </c>
      <c r="AI829" s="397" t="str">
        <f t="shared" si="213"/>
        <v/>
      </c>
      <c r="AJ829" s="257" t="str">
        <f t="shared" si="214"/>
        <v/>
      </c>
      <c r="AK829" s="257" t="str">
        <f t="shared" si="215"/>
        <v/>
      </c>
      <c r="AL829" s="193" t="str">
        <f t="shared" si="216"/>
        <v>CHECK DATES</v>
      </c>
      <c r="AM829" s="257" t="str">
        <f t="shared" si="217"/>
        <v/>
      </c>
      <c r="AN829" s="288">
        <f t="shared" si="218"/>
        <v>0</v>
      </c>
      <c r="AO829" s="286">
        <v>0</v>
      </c>
      <c r="AP829" s="257">
        <f t="shared" si="219"/>
        <v>0</v>
      </c>
      <c r="AQ829" s="257" t="str">
        <f t="shared" si="220"/>
        <v/>
      </c>
      <c r="AR829" s="257">
        <f t="shared" si="221"/>
        <v>0</v>
      </c>
    </row>
    <row r="830" spans="1:44" x14ac:dyDescent="0.3">
      <c r="A830" s="287">
        <v>817</v>
      </c>
      <c r="B830" s="150"/>
      <c r="C830" s="152"/>
      <c r="D830" s="159"/>
      <c r="E830" s="337"/>
      <c r="F830" s="343" t="str">
        <f>IF(E830="","",LOOKUP(E830,'Work Programme'!$A$8:$A$207,'Work Programme'!$B$8:$B$207))</f>
        <v/>
      </c>
      <c r="G830" s="159"/>
      <c r="H830" s="150"/>
      <c r="I830" s="150"/>
      <c r="J830" s="150"/>
      <c r="K830" s="150"/>
      <c r="L830" s="150"/>
      <c r="M830" s="150"/>
      <c r="N830" s="430"/>
      <c r="O830" s="431"/>
      <c r="P830" s="431"/>
      <c r="Q830" s="160"/>
      <c r="R830" s="160"/>
      <c r="S830" s="160"/>
      <c r="T830" s="255" t="str">
        <f t="shared" si="206"/>
        <v/>
      </c>
      <c r="U830" s="152"/>
      <c r="V830" s="154"/>
      <c r="W830" s="254" t="str">
        <f>IF(V830="","",VLOOKUP(V830,'Overview - Financial Statement'!$A$46:$B$60,2,FALSE))</f>
        <v/>
      </c>
      <c r="X830" s="255" t="str">
        <f t="shared" si="207"/>
        <v/>
      </c>
      <c r="Y830" s="153"/>
      <c r="Z830" s="238">
        <f t="shared" si="208"/>
        <v>0</v>
      </c>
      <c r="AA830" s="193" t="s">
        <v>44</v>
      </c>
      <c r="AB830" s="173"/>
      <c r="AC830" s="193" t="str">
        <f t="shared" si="209"/>
        <v/>
      </c>
      <c r="AD830" s="187" t="str">
        <f t="shared" si="210"/>
        <v/>
      </c>
      <c r="AE830" s="187" t="str">
        <f>IF(S830&gt;0,(VLOOKUP(N830,ISO!$B$4:$D$43,3,FALSE)),"")</f>
        <v/>
      </c>
      <c r="AF830" s="187" t="str">
        <f t="shared" si="211"/>
        <v/>
      </c>
      <c r="AG830" s="187" t="str">
        <f>IF(R830&gt;0,(VLOOKUP(N830,ISO!$B$4:$D$43,2,FALSE)),"")</f>
        <v/>
      </c>
      <c r="AH830" s="193" t="str">
        <f t="shared" si="212"/>
        <v/>
      </c>
      <c r="AI830" s="397" t="str">
        <f t="shared" si="213"/>
        <v/>
      </c>
      <c r="AJ830" s="257" t="str">
        <f t="shared" si="214"/>
        <v/>
      </c>
      <c r="AK830" s="257" t="str">
        <f t="shared" si="215"/>
        <v/>
      </c>
      <c r="AL830" s="193" t="str">
        <f t="shared" si="216"/>
        <v>CHECK DATES</v>
      </c>
      <c r="AM830" s="257" t="str">
        <f t="shared" si="217"/>
        <v/>
      </c>
      <c r="AN830" s="288">
        <f t="shared" si="218"/>
        <v>0</v>
      </c>
      <c r="AO830" s="286">
        <v>0</v>
      </c>
      <c r="AP830" s="257">
        <f t="shared" si="219"/>
        <v>0</v>
      </c>
      <c r="AQ830" s="257" t="str">
        <f t="shared" si="220"/>
        <v/>
      </c>
      <c r="AR830" s="257">
        <f t="shared" si="221"/>
        <v>0</v>
      </c>
    </row>
    <row r="831" spans="1:44" x14ac:dyDescent="0.3">
      <c r="A831" s="287">
        <v>818</v>
      </c>
      <c r="B831" s="150"/>
      <c r="C831" s="152"/>
      <c r="D831" s="159"/>
      <c r="E831" s="337"/>
      <c r="F831" s="343" t="str">
        <f>IF(E831="","",LOOKUP(E831,'Work Programme'!$A$8:$A$207,'Work Programme'!$B$8:$B$207))</f>
        <v/>
      </c>
      <c r="G831" s="159"/>
      <c r="H831" s="150"/>
      <c r="I831" s="150"/>
      <c r="J831" s="150"/>
      <c r="K831" s="150"/>
      <c r="L831" s="150"/>
      <c r="M831" s="150"/>
      <c r="N831" s="430"/>
      <c r="O831" s="431"/>
      <c r="P831" s="431"/>
      <c r="Q831" s="160"/>
      <c r="R831" s="160"/>
      <c r="S831" s="160"/>
      <c r="T831" s="255" t="str">
        <f t="shared" si="206"/>
        <v/>
      </c>
      <c r="U831" s="152"/>
      <c r="V831" s="154"/>
      <c r="W831" s="254" t="str">
        <f>IF(V831="","",VLOOKUP(V831,'Overview - Financial Statement'!$A$46:$B$60,2,FALSE))</f>
        <v/>
      </c>
      <c r="X831" s="255" t="str">
        <f t="shared" si="207"/>
        <v/>
      </c>
      <c r="Y831" s="153"/>
      <c r="Z831" s="238">
        <f t="shared" si="208"/>
        <v>0</v>
      </c>
      <c r="AA831" s="193" t="s">
        <v>44</v>
      </c>
      <c r="AB831" s="173"/>
      <c r="AC831" s="193" t="str">
        <f t="shared" si="209"/>
        <v/>
      </c>
      <c r="AD831" s="187" t="str">
        <f t="shared" si="210"/>
        <v/>
      </c>
      <c r="AE831" s="187" t="str">
        <f>IF(S831&gt;0,(VLOOKUP(N831,ISO!$B$4:$D$43,3,FALSE)),"")</f>
        <v/>
      </c>
      <c r="AF831" s="187" t="str">
        <f t="shared" si="211"/>
        <v/>
      </c>
      <c r="AG831" s="187" t="str">
        <f>IF(R831&gt;0,(VLOOKUP(N831,ISO!$B$4:$D$43,2,FALSE)),"")</f>
        <v/>
      </c>
      <c r="AH831" s="193" t="str">
        <f t="shared" si="212"/>
        <v/>
      </c>
      <c r="AI831" s="397" t="str">
        <f t="shared" si="213"/>
        <v/>
      </c>
      <c r="AJ831" s="257" t="str">
        <f t="shared" si="214"/>
        <v/>
      </c>
      <c r="AK831" s="257" t="str">
        <f t="shared" si="215"/>
        <v/>
      </c>
      <c r="AL831" s="193" t="str">
        <f t="shared" si="216"/>
        <v>CHECK DATES</v>
      </c>
      <c r="AM831" s="257" t="str">
        <f t="shared" si="217"/>
        <v/>
      </c>
      <c r="AN831" s="288">
        <f t="shared" si="218"/>
        <v>0</v>
      </c>
      <c r="AO831" s="286">
        <v>0</v>
      </c>
      <c r="AP831" s="257">
        <f t="shared" si="219"/>
        <v>0</v>
      </c>
      <c r="AQ831" s="257" t="str">
        <f t="shared" si="220"/>
        <v/>
      </c>
      <c r="AR831" s="257">
        <f t="shared" si="221"/>
        <v>0</v>
      </c>
    </row>
    <row r="832" spans="1:44" x14ac:dyDescent="0.3">
      <c r="A832" s="287">
        <v>819</v>
      </c>
      <c r="B832" s="150"/>
      <c r="C832" s="152"/>
      <c r="D832" s="159"/>
      <c r="E832" s="337"/>
      <c r="F832" s="343" t="str">
        <f>IF(E832="","",LOOKUP(E832,'Work Programme'!$A$8:$A$207,'Work Programme'!$B$8:$B$207))</f>
        <v/>
      </c>
      <c r="G832" s="159"/>
      <c r="H832" s="150"/>
      <c r="I832" s="150"/>
      <c r="J832" s="150"/>
      <c r="K832" s="150"/>
      <c r="L832" s="150"/>
      <c r="M832" s="150"/>
      <c r="N832" s="430"/>
      <c r="O832" s="431"/>
      <c r="P832" s="431"/>
      <c r="Q832" s="160"/>
      <c r="R832" s="160"/>
      <c r="S832" s="160"/>
      <c r="T832" s="255" t="str">
        <f t="shared" si="206"/>
        <v/>
      </c>
      <c r="U832" s="152"/>
      <c r="V832" s="154"/>
      <c r="W832" s="254" t="str">
        <f>IF(V832="","",VLOOKUP(V832,'Overview - Financial Statement'!$A$46:$B$60,2,FALSE))</f>
        <v/>
      </c>
      <c r="X832" s="255" t="str">
        <f t="shared" si="207"/>
        <v/>
      </c>
      <c r="Y832" s="153"/>
      <c r="Z832" s="238">
        <f t="shared" si="208"/>
        <v>0</v>
      </c>
      <c r="AA832" s="193" t="s">
        <v>44</v>
      </c>
      <c r="AB832" s="173"/>
      <c r="AC832" s="193" t="str">
        <f t="shared" si="209"/>
        <v/>
      </c>
      <c r="AD832" s="187" t="str">
        <f t="shared" si="210"/>
        <v/>
      </c>
      <c r="AE832" s="187" t="str">
        <f>IF(S832&gt;0,(VLOOKUP(N832,ISO!$B$4:$D$43,3,FALSE)),"")</f>
        <v/>
      </c>
      <c r="AF832" s="187" t="str">
        <f t="shared" si="211"/>
        <v/>
      </c>
      <c r="AG832" s="187" t="str">
        <f>IF(R832&gt;0,(VLOOKUP(N832,ISO!$B$4:$D$43,2,FALSE)),"")</f>
        <v/>
      </c>
      <c r="AH832" s="193" t="str">
        <f t="shared" si="212"/>
        <v/>
      </c>
      <c r="AI832" s="397" t="str">
        <f t="shared" si="213"/>
        <v/>
      </c>
      <c r="AJ832" s="257" t="str">
        <f t="shared" si="214"/>
        <v/>
      </c>
      <c r="AK832" s="257" t="str">
        <f t="shared" si="215"/>
        <v/>
      </c>
      <c r="AL832" s="193" t="str">
        <f t="shared" si="216"/>
        <v>CHECK DATES</v>
      </c>
      <c r="AM832" s="257" t="str">
        <f t="shared" si="217"/>
        <v/>
      </c>
      <c r="AN832" s="288">
        <f t="shared" si="218"/>
        <v>0</v>
      </c>
      <c r="AO832" s="286">
        <v>0</v>
      </c>
      <c r="AP832" s="257">
        <f t="shared" si="219"/>
        <v>0</v>
      </c>
      <c r="AQ832" s="257" t="str">
        <f t="shared" si="220"/>
        <v/>
      </c>
      <c r="AR832" s="257">
        <f t="shared" si="221"/>
        <v>0</v>
      </c>
    </row>
    <row r="833" spans="1:44" x14ac:dyDescent="0.3">
      <c r="A833" s="287">
        <v>820</v>
      </c>
      <c r="B833" s="150"/>
      <c r="C833" s="152"/>
      <c r="D833" s="159"/>
      <c r="E833" s="337"/>
      <c r="F833" s="343" t="str">
        <f>IF(E833="","",LOOKUP(E833,'Work Programme'!$A$8:$A$207,'Work Programme'!$B$8:$B$207))</f>
        <v/>
      </c>
      <c r="G833" s="159"/>
      <c r="H833" s="150"/>
      <c r="I833" s="150"/>
      <c r="J833" s="150"/>
      <c r="K833" s="150"/>
      <c r="L833" s="150"/>
      <c r="M833" s="150"/>
      <c r="N833" s="430"/>
      <c r="O833" s="431"/>
      <c r="P833" s="431"/>
      <c r="Q833" s="160"/>
      <c r="R833" s="160"/>
      <c r="S833" s="160"/>
      <c r="T833" s="255" t="str">
        <f t="shared" si="206"/>
        <v/>
      </c>
      <c r="U833" s="152"/>
      <c r="V833" s="154"/>
      <c r="W833" s="254" t="str">
        <f>IF(V833="","",VLOOKUP(V833,'Overview - Financial Statement'!$A$46:$B$60,2,FALSE))</f>
        <v/>
      </c>
      <c r="X833" s="255" t="str">
        <f t="shared" si="207"/>
        <v/>
      </c>
      <c r="Y833" s="153"/>
      <c r="Z833" s="238">
        <f t="shared" si="208"/>
        <v>0</v>
      </c>
      <c r="AA833" s="193" t="s">
        <v>44</v>
      </c>
      <c r="AB833" s="173"/>
      <c r="AC833" s="193" t="str">
        <f t="shared" si="209"/>
        <v/>
      </c>
      <c r="AD833" s="187" t="str">
        <f t="shared" si="210"/>
        <v/>
      </c>
      <c r="AE833" s="187" t="str">
        <f>IF(S833&gt;0,(VLOOKUP(N833,ISO!$B$4:$D$43,3,FALSE)),"")</f>
        <v/>
      </c>
      <c r="AF833" s="187" t="str">
        <f t="shared" si="211"/>
        <v/>
      </c>
      <c r="AG833" s="187" t="str">
        <f>IF(R833&gt;0,(VLOOKUP(N833,ISO!$B$4:$D$43,2,FALSE)),"")</f>
        <v/>
      </c>
      <c r="AH833" s="193" t="str">
        <f t="shared" si="212"/>
        <v/>
      </c>
      <c r="AI833" s="397" t="str">
        <f t="shared" si="213"/>
        <v/>
      </c>
      <c r="AJ833" s="257" t="str">
        <f t="shared" si="214"/>
        <v/>
      </c>
      <c r="AK833" s="257" t="str">
        <f t="shared" si="215"/>
        <v/>
      </c>
      <c r="AL833" s="193" t="str">
        <f t="shared" si="216"/>
        <v>CHECK DATES</v>
      </c>
      <c r="AM833" s="257" t="str">
        <f t="shared" si="217"/>
        <v/>
      </c>
      <c r="AN833" s="288">
        <f t="shared" si="218"/>
        <v>0</v>
      </c>
      <c r="AO833" s="286">
        <v>0</v>
      </c>
      <c r="AP833" s="257">
        <f t="shared" si="219"/>
        <v>0</v>
      </c>
      <c r="AQ833" s="257" t="str">
        <f t="shared" si="220"/>
        <v/>
      </c>
      <c r="AR833" s="257">
        <f t="shared" si="221"/>
        <v>0</v>
      </c>
    </row>
    <row r="834" spans="1:44" x14ac:dyDescent="0.3">
      <c r="A834" s="287">
        <v>821</v>
      </c>
      <c r="B834" s="150"/>
      <c r="C834" s="152"/>
      <c r="D834" s="159"/>
      <c r="E834" s="337"/>
      <c r="F834" s="343" t="str">
        <f>IF(E834="","",LOOKUP(E834,'Work Programme'!$A$8:$A$207,'Work Programme'!$B$8:$B$207))</f>
        <v/>
      </c>
      <c r="G834" s="159"/>
      <c r="H834" s="150"/>
      <c r="I834" s="150"/>
      <c r="J834" s="150"/>
      <c r="K834" s="150"/>
      <c r="L834" s="150"/>
      <c r="M834" s="150"/>
      <c r="N834" s="430"/>
      <c r="O834" s="431"/>
      <c r="P834" s="431"/>
      <c r="Q834" s="160"/>
      <c r="R834" s="160"/>
      <c r="S834" s="160"/>
      <c r="T834" s="255" t="str">
        <f t="shared" si="206"/>
        <v/>
      </c>
      <c r="U834" s="152"/>
      <c r="V834" s="154"/>
      <c r="W834" s="254" t="str">
        <f>IF(V834="","",VLOOKUP(V834,'Overview - Financial Statement'!$A$46:$B$60,2,FALSE))</f>
        <v/>
      </c>
      <c r="X834" s="255" t="str">
        <f t="shared" si="207"/>
        <v/>
      </c>
      <c r="Y834" s="153"/>
      <c r="Z834" s="238">
        <f t="shared" si="208"/>
        <v>0</v>
      </c>
      <c r="AA834" s="193" t="s">
        <v>44</v>
      </c>
      <c r="AB834" s="173"/>
      <c r="AC834" s="193" t="str">
        <f t="shared" si="209"/>
        <v/>
      </c>
      <c r="AD834" s="187" t="str">
        <f t="shared" si="210"/>
        <v/>
      </c>
      <c r="AE834" s="187" t="str">
        <f>IF(S834&gt;0,(VLOOKUP(N834,ISO!$B$4:$D$43,3,FALSE)),"")</f>
        <v/>
      </c>
      <c r="AF834" s="187" t="str">
        <f t="shared" si="211"/>
        <v/>
      </c>
      <c r="AG834" s="187" t="str">
        <f>IF(R834&gt;0,(VLOOKUP(N834,ISO!$B$4:$D$43,2,FALSE)),"")</f>
        <v/>
      </c>
      <c r="AH834" s="193" t="str">
        <f t="shared" si="212"/>
        <v/>
      </c>
      <c r="AI834" s="397" t="str">
        <f t="shared" si="213"/>
        <v/>
      </c>
      <c r="AJ834" s="257" t="str">
        <f t="shared" si="214"/>
        <v/>
      </c>
      <c r="AK834" s="257" t="str">
        <f t="shared" si="215"/>
        <v/>
      </c>
      <c r="AL834" s="193" t="str">
        <f t="shared" si="216"/>
        <v>CHECK DATES</v>
      </c>
      <c r="AM834" s="257" t="str">
        <f t="shared" si="217"/>
        <v/>
      </c>
      <c r="AN834" s="288">
        <f t="shared" si="218"/>
        <v>0</v>
      </c>
      <c r="AO834" s="286">
        <v>0</v>
      </c>
      <c r="AP834" s="257">
        <f t="shared" si="219"/>
        <v>0</v>
      </c>
      <c r="AQ834" s="257" t="str">
        <f t="shared" si="220"/>
        <v/>
      </c>
      <c r="AR834" s="257">
        <f t="shared" si="221"/>
        <v>0</v>
      </c>
    </row>
    <row r="835" spans="1:44" x14ac:dyDescent="0.3">
      <c r="A835" s="287">
        <v>822</v>
      </c>
      <c r="B835" s="150"/>
      <c r="C835" s="152"/>
      <c r="D835" s="159"/>
      <c r="E835" s="337"/>
      <c r="F835" s="343" t="str">
        <f>IF(E835="","",LOOKUP(E835,'Work Programme'!$A$8:$A$207,'Work Programme'!$B$8:$B$207))</f>
        <v/>
      </c>
      <c r="G835" s="159"/>
      <c r="H835" s="150"/>
      <c r="I835" s="150"/>
      <c r="J835" s="150"/>
      <c r="K835" s="150"/>
      <c r="L835" s="150"/>
      <c r="M835" s="150"/>
      <c r="N835" s="430"/>
      <c r="O835" s="431"/>
      <c r="P835" s="431"/>
      <c r="Q835" s="160"/>
      <c r="R835" s="160"/>
      <c r="S835" s="160"/>
      <c r="T835" s="255" t="str">
        <f t="shared" si="206"/>
        <v/>
      </c>
      <c r="U835" s="152"/>
      <c r="V835" s="154"/>
      <c r="W835" s="254" t="str">
        <f>IF(V835="","",VLOOKUP(V835,'Overview - Financial Statement'!$A$46:$B$60,2,FALSE))</f>
        <v/>
      </c>
      <c r="X835" s="255" t="str">
        <f t="shared" si="207"/>
        <v/>
      </c>
      <c r="Y835" s="153"/>
      <c r="Z835" s="238">
        <f t="shared" si="208"/>
        <v>0</v>
      </c>
      <c r="AA835" s="193" t="s">
        <v>44</v>
      </c>
      <c r="AB835" s="173"/>
      <c r="AC835" s="193" t="str">
        <f t="shared" si="209"/>
        <v/>
      </c>
      <c r="AD835" s="187" t="str">
        <f t="shared" si="210"/>
        <v/>
      </c>
      <c r="AE835" s="187" t="str">
        <f>IF(S835&gt;0,(VLOOKUP(N835,ISO!$B$4:$D$43,3,FALSE)),"")</f>
        <v/>
      </c>
      <c r="AF835" s="187" t="str">
        <f t="shared" si="211"/>
        <v/>
      </c>
      <c r="AG835" s="187" t="str">
        <f>IF(R835&gt;0,(VLOOKUP(N835,ISO!$B$4:$D$43,2,FALSE)),"")</f>
        <v/>
      </c>
      <c r="AH835" s="193" t="str">
        <f t="shared" si="212"/>
        <v/>
      </c>
      <c r="AI835" s="397" t="str">
        <f t="shared" si="213"/>
        <v/>
      </c>
      <c r="AJ835" s="257" t="str">
        <f t="shared" si="214"/>
        <v/>
      </c>
      <c r="AK835" s="257" t="str">
        <f t="shared" si="215"/>
        <v/>
      </c>
      <c r="AL835" s="193" t="str">
        <f t="shared" si="216"/>
        <v>CHECK DATES</v>
      </c>
      <c r="AM835" s="257" t="str">
        <f t="shared" si="217"/>
        <v/>
      </c>
      <c r="AN835" s="288">
        <f t="shared" si="218"/>
        <v>0</v>
      </c>
      <c r="AO835" s="286">
        <v>0</v>
      </c>
      <c r="AP835" s="257">
        <f t="shared" si="219"/>
        <v>0</v>
      </c>
      <c r="AQ835" s="257" t="str">
        <f t="shared" si="220"/>
        <v/>
      </c>
      <c r="AR835" s="257">
        <f t="shared" si="221"/>
        <v>0</v>
      </c>
    </row>
    <row r="836" spans="1:44" x14ac:dyDescent="0.3">
      <c r="A836" s="287">
        <v>823</v>
      </c>
      <c r="B836" s="150"/>
      <c r="C836" s="152"/>
      <c r="D836" s="159"/>
      <c r="E836" s="337"/>
      <c r="F836" s="343" t="str">
        <f>IF(E836="","",LOOKUP(E836,'Work Programme'!$A$8:$A$207,'Work Programme'!$B$8:$B$207))</f>
        <v/>
      </c>
      <c r="G836" s="159"/>
      <c r="H836" s="150"/>
      <c r="I836" s="150"/>
      <c r="J836" s="150"/>
      <c r="K836" s="150"/>
      <c r="L836" s="150"/>
      <c r="M836" s="150"/>
      <c r="N836" s="430"/>
      <c r="O836" s="431"/>
      <c r="P836" s="431"/>
      <c r="Q836" s="160"/>
      <c r="R836" s="160"/>
      <c r="S836" s="160"/>
      <c r="T836" s="255" t="str">
        <f t="shared" si="206"/>
        <v/>
      </c>
      <c r="U836" s="152"/>
      <c r="V836" s="154"/>
      <c r="W836" s="254" t="str">
        <f>IF(V836="","",VLOOKUP(V836,'Overview - Financial Statement'!$A$46:$B$60,2,FALSE))</f>
        <v/>
      </c>
      <c r="X836" s="255" t="str">
        <f t="shared" si="207"/>
        <v/>
      </c>
      <c r="Y836" s="153"/>
      <c r="Z836" s="238">
        <f t="shared" si="208"/>
        <v>0</v>
      </c>
      <c r="AA836" s="193" t="s">
        <v>44</v>
      </c>
      <c r="AB836" s="173"/>
      <c r="AC836" s="193" t="str">
        <f t="shared" si="209"/>
        <v/>
      </c>
      <c r="AD836" s="187" t="str">
        <f t="shared" si="210"/>
        <v/>
      </c>
      <c r="AE836" s="187" t="str">
        <f>IF(S836&gt;0,(VLOOKUP(N836,ISO!$B$4:$D$43,3,FALSE)),"")</f>
        <v/>
      </c>
      <c r="AF836" s="187" t="str">
        <f t="shared" si="211"/>
        <v/>
      </c>
      <c r="AG836" s="187" t="str">
        <f>IF(R836&gt;0,(VLOOKUP(N836,ISO!$B$4:$D$43,2,FALSE)),"")</f>
        <v/>
      </c>
      <c r="AH836" s="193" t="str">
        <f t="shared" si="212"/>
        <v/>
      </c>
      <c r="AI836" s="397" t="str">
        <f t="shared" si="213"/>
        <v/>
      </c>
      <c r="AJ836" s="257" t="str">
        <f t="shared" si="214"/>
        <v/>
      </c>
      <c r="AK836" s="257" t="str">
        <f t="shared" si="215"/>
        <v/>
      </c>
      <c r="AL836" s="193" t="str">
        <f t="shared" si="216"/>
        <v>CHECK DATES</v>
      </c>
      <c r="AM836" s="257" t="str">
        <f t="shared" si="217"/>
        <v/>
      </c>
      <c r="AN836" s="288">
        <f t="shared" si="218"/>
        <v>0</v>
      </c>
      <c r="AO836" s="286">
        <v>0</v>
      </c>
      <c r="AP836" s="257">
        <f t="shared" si="219"/>
        <v>0</v>
      </c>
      <c r="AQ836" s="257" t="str">
        <f t="shared" si="220"/>
        <v/>
      </c>
      <c r="AR836" s="257">
        <f t="shared" si="221"/>
        <v>0</v>
      </c>
    </row>
    <row r="837" spans="1:44" x14ac:dyDescent="0.3">
      <c r="A837" s="287">
        <v>824</v>
      </c>
      <c r="B837" s="150"/>
      <c r="C837" s="152"/>
      <c r="D837" s="159"/>
      <c r="E837" s="337"/>
      <c r="F837" s="343" t="str">
        <f>IF(E837="","",LOOKUP(E837,'Work Programme'!$A$8:$A$207,'Work Programme'!$B$8:$B$207))</f>
        <v/>
      </c>
      <c r="G837" s="159"/>
      <c r="H837" s="150"/>
      <c r="I837" s="150"/>
      <c r="J837" s="150"/>
      <c r="K837" s="150"/>
      <c r="L837" s="150"/>
      <c r="M837" s="150"/>
      <c r="N837" s="430"/>
      <c r="O837" s="431"/>
      <c r="P837" s="431"/>
      <c r="Q837" s="160"/>
      <c r="R837" s="160"/>
      <c r="S837" s="160"/>
      <c r="T837" s="255" t="str">
        <f t="shared" si="206"/>
        <v/>
      </c>
      <c r="U837" s="152"/>
      <c r="V837" s="154"/>
      <c r="W837" s="254" t="str">
        <f>IF(V837="","",VLOOKUP(V837,'Overview - Financial Statement'!$A$46:$B$60,2,FALSE))</f>
        <v/>
      </c>
      <c r="X837" s="255" t="str">
        <f t="shared" si="207"/>
        <v/>
      </c>
      <c r="Y837" s="153"/>
      <c r="Z837" s="238">
        <f t="shared" si="208"/>
        <v>0</v>
      </c>
      <c r="AA837" s="193" t="s">
        <v>44</v>
      </c>
      <c r="AB837" s="173"/>
      <c r="AC837" s="193" t="str">
        <f t="shared" si="209"/>
        <v/>
      </c>
      <c r="AD837" s="187" t="str">
        <f t="shared" si="210"/>
        <v/>
      </c>
      <c r="AE837" s="187" t="str">
        <f>IF(S837&gt;0,(VLOOKUP(N837,ISO!$B$4:$D$43,3,FALSE)),"")</f>
        <v/>
      </c>
      <c r="AF837" s="187" t="str">
        <f t="shared" si="211"/>
        <v/>
      </c>
      <c r="AG837" s="187" t="str">
        <f>IF(R837&gt;0,(VLOOKUP(N837,ISO!$B$4:$D$43,2,FALSE)),"")</f>
        <v/>
      </c>
      <c r="AH837" s="193" t="str">
        <f t="shared" si="212"/>
        <v/>
      </c>
      <c r="AI837" s="397" t="str">
        <f t="shared" si="213"/>
        <v/>
      </c>
      <c r="AJ837" s="257" t="str">
        <f t="shared" si="214"/>
        <v/>
      </c>
      <c r="AK837" s="257" t="str">
        <f t="shared" si="215"/>
        <v/>
      </c>
      <c r="AL837" s="193" t="str">
        <f t="shared" si="216"/>
        <v>CHECK DATES</v>
      </c>
      <c r="AM837" s="257" t="str">
        <f t="shared" si="217"/>
        <v/>
      </c>
      <c r="AN837" s="288">
        <f t="shared" si="218"/>
        <v>0</v>
      </c>
      <c r="AO837" s="286">
        <v>0</v>
      </c>
      <c r="AP837" s="257">
        <f t="shared" si="219"/>
        <v>0</v>
      </c>
      <c r="AQ837" s="257" t="str">
        <f t="shared" si="220"/>
        <v/>
      </c>
      <c r="AR837" s="257">
        <f t="shared" si="221"/>
        <v>0</v>
      </c>
    </row>
    <row r="838" spans="1:44" x14ac:dyDescent="0.3">
      <c r="A838" s="287">
        <v>825</v>
      </c>
      <c r="B838" s="150"/>
      <c r="C838" s="152"/>
      <c r="D838" s="159"/>
      <c r="E838" s="337"/>
      <c r="F838" s="343" t="str">
        <f>IF(E838="","",LOOKUP(E838,'Work Programme'!$A$8:$A$207,'Work Programme'!$B$8:$B$207))</f>
        <v/>
      </c>
      <c r="G838" s="159"/>
      <c r="H838" s="150"/>
      <c r="I838" s="150"/>
      <c r="J838" s="150"/>
      <c r="K838" s="150"/>
      <c r="L838" s="150"/>
      <c r="M838" s="150"/>
      <c r="N838" s="430"/>
      <c r="O838" s="431"/>
      <c r="P838" s="431"/>
      <c r="Q838" s="160"/>
      <c r="R838" s="160"/>
      <c r="S838" s="160"/>
      <c r="T838" s="255" t="str">
        <f t="shared" si="206"/>
        <v/>
      </c>
      <c r="U838" s="152"/>
      <c r="V838" s="154"/>
      <c r="W838" s="254" t="str">
        <f>IF(V838="","",VLOOKUP(V838,'Overview - Financial Statement'!$A$46:$B$60,2,FALSE))</f>
        <v/>
      </c>
      <c r="X838" s="255" t="str">
        <f t="shared" si="207"/>
        <v/>
      </c>
      <c r="Y838" s="153"/>
      <c r="Z838" s="238">
        <f t="shared" si="208"/>
        <v>0</v>
      </c>
      <c r="AA838" s="193" t="s">
        <v>44</v>
      </c>
      <c r="AB838" s="173"/>
      <c r="AC838" s="193" t="str">
        <f t="shared" si="209"/>
        <v/>
      </c>
      <c r="AD838" s="187" t="str">
        <f t="shared" si="210"/>
        <v/>
      </c>
      <c r="AE838" s="187" t="str">
        <f>IF(S838&gt;0,(VLOOKUP(N838,ISO!$B$4:$D$43,3,FALSE)),"")</f>
        <v/>
      </c>
      <c r="AF838" s="187" t="str">
        <f t="shared" si="211"/>
        <v/>
      </c>
      <c r="AG838" s="187" t="str">
        <f>IF(R838&gt;0,(VLOOKUP(N838,ISO!$B$4:$D$43,2,FALSE)),"")</f>
        <v/>
      </c>
      <c r="AH838" s="193" t="str">
        <f t="shared" si="212"/>
        <v/>
      </c>
      <c r="AI838" s="397" t="str">
        <f t="shared" si="213"/>
        <v/>
      </c>
      <c r="AJ838" s="257" t="str">
        <f t="shared" si="214"/>
        <v/>
      </c>
      <c r="AK838" s="257" t="str">
        <f t="shared" si="215"/>
        <v/>
      </c>
      <c r="AL838" s="193" t="str">
        <f t="shared" si="216"/>
        <v>CHECK DATES</v>
      </c>
      <c r="AM838" s="257" t="str">
        <f t="shared" si="217"/>
        <v/>
      </c>
      <c r="AN838" s="288">
        <f t="shared" si="218"/>
        <v>0</v>
      </c>
      <c r="AO838" s="286">
        <v>0</v>
      </c>
      <c r="AP838" s="257">
        <f t="shared" si="219"/>
        <v>0</v>
      </c>
      <c r="AQ838" s="257" t="str">
        <f t="shared" si="220"/>
        <v/>
      </c>
      <c r="AR838" s="257">
        <f t="shared" si="221"/>
        <v>0</v>
      </c>
    </row>
    <row r="839" spans="1:44" x14ac:dyDescent="0.3">
      <c r="A839" s="287">
        <v>826</v>
      </c>
      <c r="B839" s="150"/>
      <c r="C839" s="152"/>
      <c r="D839" s="159"/>
      <c r="E839" s="337"/>
      <c r="F839" s="343" t="str">
        <f>IF(E839="","",LOOKUP(E839,'Work Programme'!$A$8:$A$207,'Work Programme'!$B$8:$B$207))</f>
        <v/>
      </c>
      <c r="G839" s="159"/>
      <c r="H839" s="150"/>
      <c r="I839" s="150"/>
      <c r="J839" s="150"/>
      <c r="K839" s="150"/>
      <c r="L839" s="150"/>
      <c r="M839" s="150"/>
      <c r="N839" s="430"/>
      <c r="O839" s="431"/>
      <c r="P839" s="431"/>
      <c r="Q839" s="160"/>
      <c r="R839" s="160"/>
      <c r="S839" s="160"/>
      <c r="T839" s="255" t="str">
        <f t="shared" si="206"/>
        <v/>
      </c>
      <c r="U839" s="152"/>
      <c r="V839" s="154"/>
      <c r="W839" s="254" t="str">
        <f>IF(V839="","",VLOOKUP(V839,'Overview - Financial Statement'!$A$46:$B$60,2,FALSE))</f>
        <v/>
      </c>
      <c r="X839" s="255" t="str">
        <f t="shared" si="207"/>
        <v/>
      </c>
      <c r="Y839" s="153"/>
      <c r="Z839" s="238">
        <f t="shared" si="208"/>
        <v>0</v>
      </c>
      <c r="AA839" s="193" t="s">
        <v>44</v>
      </c>
      <c r="AB839" s="173"/>
      <c r="AC839" s="193" t="str">
        <f t="shared" si="209"/>
        <v/>
      </c>
      <c r="AD839" s="187" t="str">
        <f t="shared" si="210"/>
        <v/>
      </c>
      <c r="AE839" s="187" t="str">
        <f>IF(S839&gt;0,(VLOOKUP(N839,ISO!$B$4:$D$43,3,FALSE)),"")</f>
        <v/>
      </c>
      <c r="AF839" s="187" t="str">
        <f t="shared" si="211"/>
        <v/>
      </c>
      <c r="AG839" s="187" t="str">
        <f>IF(R839&gt;0,(VLOOKUP(N839,ISO!$B$4:$D$43,2,FALSE)),"")</f>
        <v/>
      </c>
      <c r="AH839" s="193" t="str">
        <f t="shared" si="212"/>
        <v/>
      </c>
      <c r="AI839" s="397" t="str">
        <f t="shared" si="213"/>
        <v/>
      </c>
      <c r="AJ839" s="257" t="str">
        <f t="shared" si="214"/>
        <v/>
      </c>
      <c r="AK839" s="257" t="str">
        <f t="shared" si="215"/>
        <v/>
      </c>
      <c r="AL839" s="193" t="str">
        <f t="shared" si="216"/>
        <v>CHECK DATES</v>
      </c>
      <c r="AM839" s="257" t="str">
        <f t="shared" si="217"/>
        <v/>
      </c>
      <c r="AN839" s="288">
        <f t="shared" si="218"/>
        <v>0</v>
      </c>
      <c r="AO839" s="286">
        <v>0</v>
      </c>
      <c r="AP839" s="257">
        <f t="shared" si="219"/>
        <v>0</v>
      </c>
      <c r="AQ839" s="257" t="str">
        <f t="shared" si="220"/>
        <v/>
      </c>
      <c r="AR839" s="257">
        <f t="shared" si="221"/>
        <v>0</v>
      </c>
    </row>
    <row r="840" spans="1:44" x14ac:dyDescent="0.3">
      <c r="A840" s="287">
        <v>827</v>
      </c>
      <c r="B840" s="150"/>
      <c r="C840" s="152"/>
      <c r="D840" s="159"/>
      <c r="E840" s="337"/>
      <c r="F840" s="343" t="str">
        <f>IF(E840="","",LOOKUP(E840,'Work Programme'!$A$8:$A$207,'Work Programme'!$B$8:$B$207))</f>
        <v/>
      </c>
      <c r="G840" s="159"/>
      <c r="H840" s="150"/>
      <c r="I840" s="150"/>
      <c r="J840" s="150"/>
      <c r="K840" s="150"/>
      <c r="L840" s="150"/>
      <c r="M840" s="150"/>
      <c r="N840" s="430"/>
      <c r="O840" s="431"/>
      <c r="P840" s="431"/>
      <c r="Q840" s="160"/>
      <c r="R840" s="160"/>
      <c r="S840" s="160"/>
      <c r="T840" s="255" t="str">
        <f t="shared" si="206"/>
        <v/>
      </c>
      <c r="U840" s="152"/>
      <c r="V840" s="154"/>
      <c r="W840" s="254" t="str">
        <f>IF(V840="","",VLOOKUP(V840,'Overview - Financial Statement'!$A$46:$B$60,2,FALSE))</f>
        <v/>
      </c>
      <c r="X840" s="255" t="str">
        <f t="shared" si="207"/>
        <v/>
      </c>
      <c r="Y840" s="153"/>
      <c r="Z840" s="238">
        <f t="shared" si="208"/>
        <v>0</v>
      </c>
      <c r="AA840" s="193" t="s">
        <v>44</v>
      </c>
      <c r="AB840" s="173"/>
      <c r="AC840" s="193" t="str">
        <f t="shared" si="209"/>
        <v/>
      </c>
      <c r="AD840" s="187" t="str">
        <f t="shared" si="210"/>
        <v/>
      </c>
      <c r="AE840" s="187" t="str">
        <f>IF(S840&gt;0,(VLOOKUP(N840,ISO!$B$4:$D$43,3,FALSE)),"")</f>
        <v/>
      </c>
      <c r="AF840" s="187" t="str">
        <f t="shared" si="211"/>
        <v/>
      </c>
      <c r="AG840" s="187" t="str">
        <f>IF(R840&gt;0,(VLOOKUP(N840,ISO!$B$4:$D$43,2,FALSE)),"")</f>
        <v/>
      </c>
      <c r="AH840" s="193" t="str">
        <f t="shared" si="212"/>
        <v/>
      </c>
      <c r="AI840" s="397" t="str">
        <f t="shared" si="213"/>
        <v/>
      </c>
      <c r="AJ840" s="257" t="str">
        <f t="shared" si="214"/>
        <v/>
      </c>
      <c r="AK840" s="257" t="str">
        <f t="shared" si="215"/>
        <v/>
      </c>
      <c r="AL840" s="193" t="str">
        <f t="shared" si="216"/>
        <v>CHECK DATES</v>
      </c>
      <c r="AM840" s="257" t="str">
        <f t="shared" si="217"/>
        <v/>
      </c>
      <c r="AN840" s="288">
        <f t="shared" si="218"/>
        <v>0</v>
      </c>
      <c r="AO840" s="286">
        <v>0</v>
      </c>
      <c r="AP840" s="257">
        <f t="shared" si="219"/>
        <v>0</v>
      </c>
      <c r="AQ840" s="257" t="str">
        <f t="shared" si="220"/>
        <v/>
      </c>
      <c r="AR840" s="257">
        <f t="shared" si="221"/>
        <v>0</v>
      </c>
    </row>
    <row r="841" spans="1:44" x14ac:dyDescent="0.3">
      <c r="A841" s="287">
        <v>828</v>
      </c>
      <c r="B841" s="150"/>
      <c r="C841" s="152"/>
      <c r="D841" s="159"/>
      <c r="E841" s="337"/>
      <c r="F841" s="343" t="str">
        <f>IF(E841="","",LOOKUP(E841,'Work Programme'!$A$8:$A$207,'Work Programme'!$B$8:$B$207))</f>
        <v/>
      </c>
      <c r="G841" s="159"/>
      <c r="H841" s="150"/>
      <c r="I841" s="150"/>
      <c r="J841" s="150"/>
      <c r="K841" s="150"/>
      <c r="L841" s="150"/>
      <c r="M841" s="150"/>
      <c r="N841" s="430"/>
      <c r="O841" s="431"/>
      <c r="P841" s="431"/>
      <c r="Q841" s="160"/>
      <c r="R841" s="160"/>
      <c r="S841" s="160"/>
      <c r="T841" s="255" t="str">
        <f t="shared" si="206"/>
        <v/>
      </c>
      <c r="U841" s="152"/>
      <c r="V841" s="154"/>
      <c r="W841" s="254" t="str">
        <f>IF(V841="","",VLOOKUP(V841,'Overview - Financial Statement'!$A$46:$B$60,2,FALSE))</f>
        <v/>
      </c>
      <c r="X841" s="255" t="str">
        <f t="shared" si="207"/>
        <v/>
      </c>
      <c r="Y841" s="153"/>
      <c r="Z841" s="238">
        <f t="shared" si="208"/>
        <v>0</v>
      </c>
      <c r="AA841" s="193" t="s">
        <v>44</v>
      </c>
      <c r="AB841" s="173"/>
      <c r="AC841" s="193" t="str">
        <f t="shared" si="209"/>
        <v/>
      </c>
      <c r="AD841" s="187" t="str">
        <f t="shared" si="210"/>
        <v/>
      </c>
      <c r="AE841" s="187" t="str">
        <f>IF(S841&gt;0,(VLOOKUP(N841,ISO!$B$4:$D$43,3,FALSE)),"")</f>
        <v/>
      </c>
      <c r="AF841" s="187" t="str">
        <f t="shared" si="211"/>
        <v/>
      </c>
      <c r="AG841" s="187" t="str">
        <f>IF(R841&gt;0,(VLOOKUP(N841,ISO!$B$4:$D$43,2,FALSE)),"")</f>
        <v/>
      </c>
      <c r="AH841" s="193" t="str">
        <f t="shared" si="212"/>
        <v/>
      </c>
      <c r="AI841" s="397" t="str">
        <f t="shared" si="213"/>
        <v/>
      </c>
      <c r="AJ841" s="257" t="str">
        <f t="shared" si="214"/>
        <v/>
      </c>
      <c r="AK841" s="257" t="str">
        <f t="shared" si="215"/>
        <v/>
      </c>
      <c r="AL841" s="193" t="str">
        <f t="shared" si="216"/>
        <v>CHECK DATES</v>
      </c>
      <c r="AM841" s="257" t="str">
        <f t="shared" si="217"/>
        <v/>
      </c>
      <c r="AN841" s="288">
        <f t="shared" si="218"/>
        <v>0</v>
      </c>
      <c r="AO841" s="286">
        <v>0</v>
      </c>
      <c r="AP841" s="257">
        <f t="shared" si="219"/>
        <v>0</v>
      </c>
      <c r="AQ841" s="257" t="str">
        <f t="shared" si="220"/>
        <v/>
      </c>
      <c r="AR841" s="257">
        <f t="shared" si="221"/>
        <v>0</v>
      </c>
    </row>
    <row r="842" spans="1:44" x14ac:dyDescent="0.3">
      <c r="A842" s="287">
        <v>829</v>
      </c>
      <c r="B842" s="150"/>
      <c r="C842" s="152"/>
      <c r="D842" s="159"/>
      <c r="E842" s="337"/>
      <c r="F842" s="343" t="str">
        <f>IF(E842="","",LOOKUP(E842,'Work Programme'!$A$8:$A$207,'Work Programme'!$B$8:$B$207))</f>
        <v/>
      </c>
      <c r="G842" s="159"/>
      <c r="H842" s="150"/>
      <c r="I842" s="150"/>
      <c r="J842" s="150"/>
      <c r="K842" s="150"/>
      <c r="L842" s="150"/>
      <c r="M842" s="150"/>
      <c r="N842" s="430"/>
      <c r="O842" s="431"/>
      <c r="P842" s="431"/>
      <c r="Q842" s="160"/>
      <c r="R842" s="160"/>
      <c r="S842" s="160"/>
      <c r="T842" s="255" t="str">
        <f t="shared" si="206"/>
        <v/>
      </c>
      <c r="U842" s="152"/>
      <c r="V842" s="154"/>
      <c r="W842" s="254" t="str">
        <f>IF(V842="","",VLOOKUP(V842,'Overview - Financial Statement'!$A$46:$B$60,2,FALSE))</f>
        <v/>
      </c>
      <c r="X842" s="255" t="str">
        <f t="shared" si="207"/>
        <v/>
      </c>
      <c r="Y842" s="153"/>
      <c r="Z842" s="238">
        <f t="shared" si="208"/>
        <v>0</v>
      </c>
      <c r="AA842" s="193" t="s">
        <v>44</v>
      </c>
      <c r="AB842" s="173"/>
      <c r="AC842" s="193" t="str">
        <f t="shared" si="209"/>
        <v/>
      </c>
      <c r="AD842" s="187" t="str">
        <f t="shared" si="210"/>
        <v/>
      </c>
      <c r="AE842" s="187" t="str">
        <f>IF(S842&gt;0,(VLOOKUP(N842,ISO!$B$4:$D$43,3,FALSE)),"")</f>
        <v/>
      </c>
      <c r="AF842" s="187" t="str">
        <f t="shared" si="211"/>
        <v/>
      </c>
      <c r="AG842" s="187" t="str">
        <f>IF(R842&gt;0,(VLOOKUP(N842,ISO!$B$4:$D$43,2,FALSE)),"")</f>
        <v/>
      </c>
      <c r="AH842" s="193" t="str">
        <f t="shared" si="212"/>
        <v/>
      </c>
      <c r="AI842" s="397" t="str">
        <f t="shared" si="213"/>
        <v/>
      </c>
      <c r="AJ842" s="257" t="str">
        <f t="shared" si="214"/>
        <v/>
      </c>
      <c r="AK842" s="257" t="str">
        <f t="shared" si="215"/>
        <v/>
      </c>
      <c r="AL842" s="193" t="str">
        <f t="shared" si="216"/>
        <v>CHECK DATES</v>
      </c>
      <c r="AM842" s="257" t="str">
        <f t="shared" si="217"/>
        <v/>
      </c>
      <c r="AN842" s="288">
        <f t="shared" si="218"/>
        <v>0</v>
      </c>
      <c r="AO842" s="286">
        <v>0</v>
      </c>
      <c r="AP842" s="257">
        <f t="shared" si="219"/>
        <v>0</v>
      </c>
      <c r="AQ842" s="257" t="str">
        <f t="shared" si="220"/>
        <v/>
      </c>
      <c r="AR842" s="257">
        <f t="shared" si="221"/>
        <v>0</v>
      </c>
    </row>
    <row r="843" spans="1:44" x14ac:dyDescent="0.3">
      <c r="A843" s="287">
        <v>830</v>
      </c>
      <c r="B843" s="150"/>
      <c r="C843" s="152"/>
      <c r="D843" s="159"/>
      <c r="E843" s="337"/>
      <c r="F843" s="343" t="str">
        <f>IF(E843="","",LOOKUP(E843,'Work Programme'!$A$8:$A$207,'Work Programme'!$B$8:$B$207))</f>
        <v/>
      </c>
      <c r="G843" s="159"/>
      <c r="H843" s="150"/>
      <c r="I843" s="150"/>
      <c r="J843" s="150"/>
      <c r="K843" s="150"/>
      <c r="L843" s="150"/>
      <c r="M843" s="150"/>
      <c r="N843" s="430"/>
      <c r="O843" s="431"/>
      <c r="P843" s="431"/>
      <c r="Q843" s="160"/>
      <c r="R843" s="160"/>
      <c r="S843" s="160"/>
      <c r="T843" s="255" t="str">
        <f t="shared" si="206"/>
        <v/>
      </c>
      <c r="U843" s="152"/>
      <c r="V843" s="154"/>
      <c r="W843" s="254" t="str">
        <f>IF(V843="","",VLOOKUP(V843,'Overview - Financial Statement'!$A$46:$B$60,2,FALSE))</f>
        <v/>
      </c>
      <c r="X843" s="255" t="str">
        <f t="shared" si="207"/>
        <v/>
      </c>
      <c r="Y843" s="153"/>
      <c r="Z843" s="238">
        <f t="shared" si="208"/>
        <v>0</v>
      </c>
      <c r="AA843" s="193" t="s">
        <v>44</v>
      </c>
      <c r="AB843" s="173"/>
      <c r="AC843" s="193" t="str">
        <f t="shared" si="209"/>
        <v/>
      </c>
      <c r="AD843" s="187" t="str">
        <f t="shared" si="210"/>
        <v/>
      </c>
      <c r="AE843" s="187" t="str">
        <f>IF(S843&gt;0,(VLOOKUP(N843,ISO!$B$4:$D$43,3,FALSE)),"")</f>
        <v/>
      </c>
      <c r="AF843" s="187" t="str">
        <f t="shared" si="211"/>
        <v/>
      </c>
      <c r="AG843" s="187" t="str">
        <f>IF(R843&gt;0,(VLOOKUP(N843,ISO!$B$4:$D$43,2,FALSE)),"")</f>
        <v/>
      </c>
      <c r="AH843" s="193" t="str">
        <f t="shared" si="212"/>
        <v/>
      </c>
      <c r="AI843" s="397" t="str">
        <f t="shared" si="213"/>
        <v/>
      </c>
      <c r="AJ843" s="257" t="str">
        <f t="shared" si="214"/>
        <v/>
      </c>
      <c r="AK843" s="257" t="str">
        <f t="shared" si="215"/>
        <v/>
      </c>
      <c r="AL843" s="193" t="str">
        <f t="shared" si="216"/>
        <v>CHECK DATES</v>
      </c>
      <c r="AM843" s="257" t="str">
        <f t="shared" si="217"/>
        <v/>
      </c>
      <c r="AN843" s="288">
        <f t="shared" si="218"/>
        <v>0</v>
      </c>
      <c r="AO843" s="286">
        <v>0</v>
      </c>
      <c r="AP843" s="257">
        <f t="shared" si="219"/>
        <v>0</v>
      </c>
      <c r="AQ843" s="257" t="str">
        <f t="shared" si="220"/>
        <v/>
      </c>
      <c r="AR843" s="257">
        <f t="shared" si="221"/>
        <v>0</v>
      </c>
    </row>
    <row r="844" spans="1:44" x14ac:dyDescent="0.3">
      <c r="A844" s="287">
        <v>831</v>
      </c>
      <c r="B844" s="150"/>
      <c r="C844" s="152"/>
      <c r="D844" s="159"/>
      <c r="E844" s="337"/>
      <c r="F844" s="343" t="str">
        <f>IF(E844="","",LOOKUP(E844,'Work Programme'!$A$8:$A$207,'Work Programme'!$B$8:$B$207))</f>
        <v/>
      </c>
      <c r="G844" s="159"/>
      <c r="H844" s="150"/>
      <c r="I844" s="150"/>
      <c r="J844" s="150"/>
      <c r="K844" s="150"/>
      <c r="L844" s="150"/>
      <c r="M844" s="150"/>
      <c r="N844" s="430"/>
      <c r="O844" s="431"/>
      <c r="P844" s="431"/>
      <c r="Q844" s="160"/>
      <c r="R844" s="160"/>
      <c r="S844" s="160"/>
      <c r="T844" s="255" t="str">
        <f t="shared" si="206"/>
        <v/>
      </c>
      <c r="U844" s="152"/>
      <c r="V844" s="154"/>
      <c r="W844" s="254" t="str">
        <f>IF(V844="","",VLOOKUP(V844,'Overview - Financial Statement'!$A$46:$B$60,2,FALSE))</f>
        <v/>
      </c>
      <c r="X844" s="255" t="str">
        <f t="shared" si="207"/>
        <v/>
      </c>
      <c r="Y844" s="153"/>
      <c r="Z844" s="238">
        <f t="shared" si="208"/>
        <v>0</v>
      </c>
      <c r="AA844" s="193" t="s">
        <v>44</v>
      </c>
      <c r="AB844" s="173"/>
      <c r="AC844" s="193" t="str">
        <f t="shared" si="209"/>
        <v/>
      </c>
      <c r="AD844" s="187" t="str">
        <f t="shared" si="210"/>
        <v/>
      </c>
      <c r="AE844" s="187" t="str">
        <f>IF(S844&gt;0,(VLOOKUP(N844,ISO!$B$4:$D$43,3,FALSE)),"")</f>
        <v/>
      </c>
      <c r="AF844" s="187" t="str">
        <f t="shared" si="211"/>
        <v/>
      </c>
      <c r="AG844" s="187" t="str">
        <f>IF(R844&gt;0,(VLOOKUP(N844,ISO!$B$4:$D$43,2,FALSE)),"")</f>
        <v/>
      </c>
      <c r="AH844" s="193" t="str">
        <f t="shared" si="212"/>
        <v/>
      </c>
      <c r="AI844" s="397" t="str">
        <f t="shared" si="213"/>
        <v/>
      </c>
      <c r="AJ844" s="257" t="str">
        <f t="shared" si="214"/>
        <v/>
      </c>
      <c r="AK844" s="257" t="str">
        <f t="shared" si="215"/>
        <v/>
      </c>
      <c r="AL844" s="193" t="str">
        <f t="shared" si="216"/>
        <v>CHECK DATES</v>
      </c>
      <c r="AM844" s="257" t="str">
        <f t="shared" si="217"/>
        <v/>
      </c>
      <c r="AN844" s="288">
        <f t="shared" si="218"/>
        <v>0</v>
      </c>
      <c r="AO844" s="286">
        <v>0</v>
      </c>
      <c r="AP844" s="257">
        <f t="shared" si="219"/>
        <v>0</v>
      </c>
      <c r="AQ844" s="257" t="str">
        <f t="shared" si="220"/>
        <v/>
      </c>
      <c r="AR844" s="257">
        <f t="shared" si="221"/>
        <v>0</v>
      </c>
    </row>
    <row r="845" spans="1:44" x14ac:dyDescent="0.3">
      <c r="A845" s="287">
        <v>832</v>
      </c>
      <c r="B845" s="150"/>
      <c r="C845" s="152"/>
      <c r="D845" s="159"/>
      <c r="E845" s="337"/>
      <c r="F845" s="343" t="str">
        <f>IF(E845="","",LOOKUP(E845,'Work Programme'!$A$8:$A$207,'Work Programme'!$B$8:$B$207))</f>
        <v/>
      </c>
      <c r="G845" s="159"/>
      <c r="H845" s="150"/>
      <c r="I845" s="150"/>
      <c r="J845" s="150"/>
      <c r="K845" s="150"/>
      <c r="L845" s="150"/>
      <c r="M845" s="150"/>
      <c r="N845" s="430"/>
      <c r="O845" s="431"/>
      <c r="P845" s="431"/>
      <c r="Q845" s="160"/>
      <c r="R845" s="160"/>
      <c r="S845" s="160"/>
      <c r="T845" s="255" t="str">
        <f t="shared" si="206"/>
        <v/>
      </c>
      <c r="U845" s="152"/>
      <c r="V845" s="154"/>
      <c r="W845" s="254" t="str">
        <f>IF(V845="","",VLOOKUP(V845,'Overview - Financial Statement'!$A$46:$B$60,2,FALSE))</f>
        <v/>
      </c>
      <c r="X845" s="255" t="str">
        <f t="shared" si="207"/>
        <v/>
      </c>
      <c r="Y845" s="153"/>
      <c r="Z845" s="238">
        <f t="shared" si="208"/>
        <v>0</v>
      </c>
      <c r="AA845" s="193" t="s">
        <v>44</v>
      </c>
      <c r="AB845" s="173"/>
      <c r="AC845" s="193" t="str">
        <f t="shared" si="209"/>
        <v/>
      </c>
      <c r="AD845" s="187" t="str">
        <f t="shared" si="210"/>
        <v/>
      </c>
      <c r="AE845" s="187" t="str">
        <f>IF(S845&gt;0,(VLOOKUP(N845,ISO!$B$4:$D$43,3,FALSE)),"")</f>
        <v/>
      </c>
      <c r="AF845" s="187" t="str">
        <f t="shared" si="211"/>
        <v/>
      </c>
      <c r="AG845" s="187" t="str">
        <f>IF(R845&gt;0,(VLOOKUP(N845,ISO!$B$4:$D$43,2,FALSE)),"")</f>
        <v/>
      </c>
      <c r="AH845" s="193" t="str">
        <f t="shared" si="212"/>
        <v/>
      </c>
      <c r="AI845" s="397" t="str">
        <f t="shared" si="213"/>
        <v/>
      </c>
      <c r="AJ845" s="257" t="str">
        <f t="shared" si="214"/>
        <v/>
      </c>
      <c r="AK845" s="257" t="str">
        <f t="shared" si="215"/>
        <v/>
      </c>
      <c r="AL845" s="193" t="str">
        <f t="shared" si="216"/>
        <v>CHECK DATES</v>
      </c>
      <c r="AM845" s="257" t="str">
        <f t="shared" si="217"/>
        <v/>
      </c>
      <c r="AN845" s="288">
        <f t="shared" si="218"/>
        <v>0</v>
      </c>
      <c r="AO845" s="286">
        <v>0</v>
      </c>
      <c r="AP845" s="257">
        <f t="shared" si="219"/>
        <v>0</v>
      </c>
      <c r="AQ845" s="257" t="str">
        <f t="shared" si="220"/>
        <v/>
      </c>
      <c r="AR845" s="257">
        <f t="shared" si="221"/>
        <v>0</v>
      </c>
    </row>
    <row r="846" spans="1:44" x14ac:dyDescent="0.3">
      <c r="A846" s="287">
        <v>833</v>
      </c>
      <c r="B846" s="150"/>
      <c r="C846" s="152"/>
      <c r="D846" s="159"/>
      <c r="E846" s="337"/>
      <c r="F846" s="343" t="str">
        <f>IF(E846="","",LOOKUP(E846,'Work Programme'!$A$8:$A$207,'Work Programme'!$B$8:$B$207))</f>
        <v/>
      </c>
      <c r="G846" s="159"/>
      <c r="H846" s="150"/>
      <c r="I846" s="150"/>
      <c r="J846" s="150"/>
      <c r="K846" s="150"/>
      <c r="L846" s="150"/>
      <c r="M846" s="150"/>
      <c r="N846" s="430"/>
      <c r="O846" s="431"/>
      <c r="P846" s="431"/>
      <c r="Q846" s="160"/>
      <c r="R846" s="160"/>
      <c r="S846" s="160"/>
      <c r="T846" s="255" t="str">
        <f t="shared" si="206"/>
        <v/>
      </c>
      <c r="U846" s="152"/>
      <c r="V846" s="154"/>
      <c r="W846" s="254" t="str">
        <f>IF(V846="","",VLOOKUP(V846,'Overview - Financial Statement'!$A$46:$B$60,2,FALSE))</f>
        <v/>
      </c>
      <c r="X846" s="255" t="str">
        <f t="shared" si="207"/>
        <v/>
      </c>
      <c r="Y846" s="153"/>
      <c r="Z846" s="238">
        <f t="shared" si="208"/>
        <v>0</v>
      </c>
      <c r="AA846" s="193" t="s">
        <v>44</v>
      </c>
      <c r="AB846" s="173"/>
      <c r="AC846" s="193" t="str">
        <f t="shared" si="209"/>
        <v/>
      </c>
      <c r="AD846" s="187" t="str">
        <f t="shared" si="210"/>
        <v/>
      </c>
      <c r="AE846" s="187" t="str">
        <f>IF(S846&gt;0,(VLOOKUP(N846,ISO!$B$4:$D$43,3,FALSE)),"")</f>
        <v/>
      </c>
      <c r="AF846" s="187" t="str">
        <f t="shared" si="211"/>
        <v/>
      </c>
      <c r="AG846" s="187" t="str">
        <f>IF(R846&gt;0,(VLOOKUP(N846,ISO!$B$4:$D$43,2,FALSE)),"")</f>
        <v/>
      </c>
      <c r="AH846" s="193" t="str">
        <f t="shared" si="212"/>
        <v/>
      </c>
      <c r="AI846" s="397" t="str">
        <f t="shared" si="213"/>
        <v/>
      </c>
      <c r="AJ846" s="257" t="str">
        <f t="shared" si="214"/>
        <v/>
      </c>
      <c r="AK846" s="257" t="str">
        <f t="shared" si="215"/>
        <v/>
      </c>
      <c r="AL846" s="193" t="str">
        <f t="shared" si="216"/>
        <v>CHECK DATES</v>
      </c>
      <c r="AM846" s="257" t="str">
        <f t="shared" si="217"/>
        <v/>
      </c>
      <c r="AN846" s="288">
        <f t="shared" si="218"/>
        <v>0</v>
      </c>
      <c r="AO846" s="286">
        <v>0</v>
      </c>
      <c r="AP846" s="257">
        <f t="shared" si="219"/>
        <v>0</v>
      </c>
      <c r="AQ846" s="257" t="str">
        <f t="shared" si="220"/>
        <v/>
      </c>
      <c r="AR846" s="257">
        <f t="shared" si="221"/>
        <v>0</v>
      </c>
    </row>
    <row r="847" spans="1:44" x14ac:dyDescent="0.3">
      <c r="A847" s="287">
        <v>834</v>
      </c>
      <c r="B847" s="150"/>
      <c r="C847" s="152"/>
      <c r="D847" s="159"/>
      <c r="E847" s="337"/>
      <c r="F847" s="343" t="str">
        <f>IF(E847="","",LOOKUP(E847,'Work Programme'!$A$8:$A$207,'Work Programme'!$B$8:$B$207))</f>
        <v/>
      </c>
      <c r="G847" s="159"/>
      <c r="H847" s="150"/>
      <c r="I847" s="150"/>
      <c r="J847" s="150"/>
      <c r="K847" s="150"/>
      <c r="L847" s="150"/>
      <c r="M847" s="150"/>
      <c r="N847" s="430"/>
      <c r="O847" s="431"/>
      <c r="P847" s="431"/>
      <c r="Q847" s="160"/>
      <c r="R847" s="160"/>
      <c r="S847" s="160"/>
      <c r="T847" s="255" t="str">
        <f t="shared" ref="T847:T910" si="222">IF((Q847="")*AND(R847="")*AND(S847=""),"",SUM(Q847:S847))</f>
        <v/>
      </c>
      <c r="U847" s="152"/>
      <c r="V847" s="154"/>
      <c r="W847" s="254" t="str">
        <f>IF(V847="","",VLOOKUP(V847,'Overview - Financial Statement'!$A$46:$B$60,2,FALSE))</f>
        <v/>
      </c>
      <c r="X847" s="255" t="str">
        <f t="shared" ref="X847:X910" si="223">IF(W847="","",T847/W847)</f>
        <v/>
      </c>
      <c r="Y847" s="153"/>
      <c r="Z847" s="238">
        <f t="shared" si="208"/>
        <v>0</v>
      </c>
      <c r="AA847" s="193" t="s">
        <v>44</v>
      </c>
      <c r="AB847" s="173"/>
      <c r="AC847" s="193" t="str">
        <f t="shared" si="209"/>
        <v/>
      </c>
      <c r="AD847" s="187" t="str">
        <f t="shared" si="210"/>
        <v/>
      </c>
      <c r="AE847" s="187" t="str">
        <f>IF(S847&gt;0,(VLOOKUP(N847,ISO!$B$4:$D$43,3,FALSE)),"")</f>
        <v/>
      </c>
      <c r="AF847" s="187" t="str">
        <f t="shared" si="211"/>
        <v/>
      </c>
      <c r="AG847" s="187" t="str">
        <f>IF(R847&gt;0,(VLOOKUP(N847,ISO!$B$4:$D$43,2,FALSE)),"")</f>
        <v/>
      </c>
      <c r="AH847" s="193" t="str">
        <f t="shared" si="212"/>
        <v/>
      </c>
      <c r="AI847" s="397" t="str">
        <f t="shared" si="213"/>
        <v/>
      </c>
      <c r="AJ847" s="257" t="str">
        <f t="shared" si="214"/>
        <v/>
      </c>
      <c r="AK847" s="257" t="str">
        <f t="shared" si="215"/>
        <v/>
      </c>
      <c r="AL847" s="193" t="str">
        <f t="shared" si="216"/>
        <v>CHECK DATES</v>
      </c>
      <c r="AM847" s="257" t="str">
        <f t="shared" si="217"/>
        <v/>
      </c>
      <c r="AN847" s="288">
        <f t="shared" si="218"/>
        <v>0</v>
      </c>
      <c r="AO847" s="286">
        <v>0</v>
      </c>
      <c r="AP847" s="257">
        <f t="shared" si="219"/>
        <v>0</v>
      </c>
      <c r="AQ847" s="257" t="str">
        <f t="shared" si="220"/>
        <v/>
      </c>
      <c r="AR847" s="257">
        <f t="shared" si="221"/>
        <v>0</v>
      </c>
    </row>
    <row r="848" spans="1:44" x14ac:dyDescent="0.3">
      <c r="A848" s="287">
        <v>835</v>
      </c>
      <c r="B848" s="150"/>
      <c r="C848" s="152"/>
      <c r="D848" s="159"/>
      <c r="E848" s="337"/>
      <c r="F848" s="343" t="str">
        <f>IF(E848="","",LOOKUP(E848,'Work Programme'!$A$8:$A$207,'Work Programme'!$B$8:$B$207))</f>
        <v/>
      </c>
      <c r="G848" s="159"/>
      <c r="H848" s="150"/>
      <c r="I848" s="150"/>
      <c r="J848" s="150"/>
      <c r="K848" s="150"/>
      <c r="L848" s="150"/>
      <c r="M848" s="150"/>
      <c r="N848" s="430"/>
      <c r="O848" s="431"/>
      <c r="P848" s="431"/>
      <c r="Q848" s="160"/>
      <c r="R848" s="160"/>
      <c r="S848" s="160"/>
      <c r="T848" s="255" t="str">
        <f t="shared" si="222"/>
        <v/>
      </c>
      <c r="U848" s="152"/>
      <c r="V848" s="154"/>
      <c r="W848" s="254" t="str">
        <f>IF(V848="","",VLOOKUP(V848,'Overview - Financial Statement'!$A$46:$B$60,2,FALSE))</f>
        <v/>
      </c>
      <c r="X848" s="255" t="str">
        <f t="shared" si="223"/>
        <v/>
      </c>
      <c r="Y848" s="153"/>
      <c r="Z848" s="238">
        <f t="shared" ref="Z848:Z911" si="224">IF(Y848="YES",X848,0)</f>
        <v>0</v>
      </c>
      <c r="AA848" s="193" t="s">
        <v>44</v>
      </c>
      <c r="AB848" s="173"/>
      <c r="AC848" s="193" t="str">
        <f t="shared" si="209"/>
        <v/>
      </c>
      <c r="AD848" s="187" t="str">
        <f t="shared" si="210"/>
        <v/>
      </c>
      <c r="AE848" s="187" t="str">
        <f>IF(S848&gt;0,(VLOOKUP(N848,ISO!$B$4:$D$43,3,FALSE)),"")</f>
        <v/>
      </c>
      <c r="AF848" s="187" t="str">
        <f t="shared" si="211"/>
        <v/>
      </c>
      <c r="AG848" s="187" t="str">
        <f>IF(R848&gt;0,(VLOOKUP(N848,ISO!$B$4:$D$43,2,FALSE)),"")</f>
        <v/>
      </c>
      <c r="AH848" s="193" t="str">
        <f t="shared" si="212"/>
        <v/>
      </c>
      <c r="AI848" s="397" t="str">
        <f t="shared" si="213"/>
        <v/>
      </c>
      <c r="AJ848" s="257" t="str">
        <f t="shared" si="214"/>
        <v/>
      </c>
      <c r="AK848" s="257" t="str">
        <f t="shared" si="215"/>
        <v/>
      </c>
      <c r="AL848" s="193" t="str">
        <f t="shared" si="216"/>
        <v>CHECK DATES</v>
      </c>
      <c r="AM848" s="257" t="str">
        <f t="shared" si="217"/>
        <v/>
      </c>
      <c r="AN848" s="288">
        <f t="shared" si="218"/>
        <v>0</v>
      </c>
      <c r="AO848" s="286">
        <v>0</v>
      </c>
      <c r="AP848" s="257">
        <f t="shared" si="219"/>
        <v>0</v>
      </c>
      <c r="AQ848" s="257" t="str">
        <f t="shared" si="220"/>
        <v/>
      </c>
      <c r="AR848" s="257">
        <f t="shared" si="221"/>
        <v>0</v>
      </c>
    </row>
    <row r="849" spans="1:44" x14ac:dyDescent="0.3">
      <c r="A849" s="287">
        <v>836</v>
      </c>
      <c r="B849" s="150"/>
      <c r="C849" s="152"/>
      <c r="D849" s="159"/>
      <c r="E849" s="337"/>
      <c r="F849" s="343" t="str">
        <f>IF(E849="","",LOOKUP(E849,'Work Programme'!$A$8:$A$207,'Work Programme'!$B$8:$B$207))</f>
        <v/>
      </c>
      <c r="G849" s="159"/>
      <c r="H849" s="150"/>
      <c r="I849" s="150"/>
      <c r="J849" s="150"/>
      <c r="K849" s="150"/>
      <c r="L849" s="150"/>
      <c r="M849" s="150"/>
      <c r="N849" s="430"/>
      <c r="O849" s="431"/>
      <c r="P849" s="431"/>
      <c r="Q849" s="160"/>
      <c r="R849" s="160"/>
      <c r="S849" s="160"/>
      <c r="T849" s="255" t="str">
        <f t="shared" si="222"/>
        <v/>
      </c>
      <c r="U849" s="152"/>
      <c r="V849" s="154"/>
      <c r="W849" s="254" t="str">
        <f>IF(V849="","",VLOOKUP(V849,'Overview - Financial Statement'!$A$46:$B$60,2,FALSE))</f>
        <v/>
      </c>
      <c r="X849" s="255" t="str">
        <f t="shared" si="223"/>
        <v/>
      </c>
      <c r="Y849" s="153"/>
      <c r="Z849" s="238">
        <f t="shared" si="224"/>
        <v>0</v>
      </c>
      <c r="AA849" s="193" t="s">
        <v>44</v>
      </c>
      <c r="AB849" s="173"/>
      <c r="AC849" s="193" t="str">
        <f t="shared" si="209"/>
        <v/>
      </c>
      <c r="AD849" s="187" t="str">
        <f t="shared" si="210"/>
        <v/>
      </c>
      <c r="AE849" s="187" t="str">
        <f>IF(S849&gt;0,(VLOOKUP(N849,ISO!$B$4:$D$43,3,FALSE)),"")</f>
        <v/>
      </c>
      <c r="AF849" s="187" t="str">
        <f t="shared" si="211"/>
        <v/>
      </c>
      <c r="AG849" s="187" t="str">
        <f>IF(R849&gt;0,(VLOOKUP(N849,ISO!$B$4:$D$43,2,FALSE)),"")</f>
        <v/>
      </c>
      <c r="AH849" s="193" t="str">
        <f t="shared" si="212"/>
        <v/>
      </c>
      <c r="AI849" s="397" t="str">
        <f t="shared" si="213"/>
        <v/>
      </c>
      <c r="AJ849" s="257" t="str">
        <f t="shared" si="214"/>
        <v/>
      </c>
      <c r="AK849" s="257" t="str">
        <f t="shared" si="215"/>
        <v/>
      </c>
      <c r="AL849" s="193" t="str">
        <f t="shared" si="216"/>
        <v>CHECK DATES</v>
      </c>
      <c r="AM849" s="257" t="str">
        <f t="shared" si="217"/>
        <v/>
      </c>
      <c r="AN849" s="288">
        <f t="shared" si="218"/>
        <v>0</v>
      </c>
      <c r="AO849" s="286">
        <v>0</v>
      </c>
      <c r="AP849" s="257">
        <f t="shared" si="219"/>
        <v>0</v>
      </c>
      <c r="AQ849" s="257" t="str">
        <f t="shared" si="220"/>
        <v/>
      </c>
      <c r="AR849" s="257">
        <f t="shared" si="221"/>
        <v>0</v>
      </c>
    </row>
    <row r="850" spans="1:44" x14ac:dyDescent="0.3">
      <c r="A850" s="287">
        <v>837</v>
      </c>
      <c r="B850" s="150"/>
      <c r="C850" s="152"/>
      <c r="D850" s="159"/>
      <c r="E850" s="337"/>
      <c r="F850" s="343" t="str">
        <f>IF(E850="","",LOOKUP(E850,'Work Programme'!$A$8:$A$207,'Work Programme'!$B$8:$B$207))</f>
        <v/>
      </c>
      <c r="G850" s="159"/>
      <c r="H850" s="150"/>
      <c r="I850" s="150"/>
      <c r="J850" s="150"/>
      <c r="K850" s="150"/>
      <c r="L850" s="150"/>
      <c r="M850" s="150"/>
      <c r="N850" s="430"/>
      <c r="O850" s="431"/>
      <c r="P850" s="431"/>
      <c r="Q850" s="160"/>
      <c r="R850" s="160"/>
      <c r="S850" s="160"/>
      <c r="T850" s="255" t="str">
        <f t="shared" si="222"/>
        <v/>
      </c>
      <c r="U850" s="152"/>
      <c r="V850" s="154"/>
      <c r="W850" s="254" t="str">
        <f>IF(V850="","",VLOOKUP(V850,'Overview - Financial Statement'!$A$46:$B$60,2,FALSE))</f>
        <v/>
      </c>
      <c r="X850" s="255" t="str">
        <f t="shared" si="223"/>
        <v/>
      </c>
      <c r="Y850" s="153"/>
      <c r="Z850" s="238">
        <f t="shared" si="224"/>
        <v>0</v>
      </c>
      <c r="AA850" s="193" t="s">
        <v>44</v>
      </c>
      <c r="AB850" s="173"/>
      <c r="AC850" s="193" t="str">
        <f t="shared" ref="AC850:AC913" si="225">IF(V850="","",(IF(OR(C850&lt;=($H$4-1),C850&gt;=($J$4+1),D850&lt;=($H$4-1),D850&gt;=($J$4+1)),"CHECK DATES","OK")))</f>
        <v/>
      </c>
      <c r="AD850" s="187" t="str">
        <f t="shared" ref="AD850:AD913" si="226">IF(S850&gt;0,S850/(O850+0.5)/P850/AI850,"")</f>
        <v/>
      </c>
      <c r="AE850" s="187" t="str">
        <f>IF(S850&gt;0,(VLOOKUP(N850,ISO!$B$4:$D$43,3,FALSE)),"")</f>
        <v/>
      </c>
      <c r="AF850" s="187" t="str">
        <f t="shared" ref="AF850:AF913" si="227">IF(R850&gt;0,R850/O850/P850/AI850,"")</f>
        <v/>
      </c>
      <c r="AG850" s="187" t="str">
        <f>IF(R850&gt;0,(VLOOKUP(N850,ISO!$B$4:$D$43,2,FALSE)),"")</f>
        <v/>
      </c>
      <c r="AH850" s="193" t="str">
        <f t="shared" ref="AH850:AH913" si="228">IF(V850="","",V850)</f>
        <v/>
      </c>
      <c r="AI850" s="397" t="str">
        <f t="shared" ref="AI850:AI913" si="229">IF(V850="","",IF(HLOOKUP(V850,$AB$4:$AP$5,2,FALSE)="",W850,IF(W850&lt;&gt;HLOOKUP(V850,$AB$4:$AP$5,2,FALSE),HLOOKUP(V850,$AB$4:$AP$5,2,FALSE),W850)))</f>
        <v/>
      </c>
      <c r="AJ850" s="257" t="str">
        <f t="shared" ref="AJ850:AJ913" si="230">IF(W850="","",IF(AI850=1,X850,T850/AI850))</f>
        <v/>
      </c>
      <c r="AK850" s="257" t="str">
        <f t="shared" ref="AK850:AK913" si="231">IF(AJ850="","",IF(AI850=1,0,AJ850-X850))</f>
        <v/>
      </c>
      <c r="AL850" s="193" t="str">
        <f t="shared" ref="AL850:AL913" si="232">IF(X850=0,"",(IF(U850="","CHECK DATES","OK")))</f>
        <v>CHECK DATES</v>
      </c>
      <c r="AM850" s="257" t="str">
        <f t="shared" ref="AM850:AM913" si="233">IF(OR(AA850="NO",AC850="CHECK DATES",AL850="CHECK DATES"),AJ850,"")</f>
        <v/>
      </c>
      <c r="AN850" s="288">
        <f t="shared" ref="AN850:AN913" si="234">IF(AA850="NO","",IF(AD850&gt;AE850,(AD850-AE850)*O850,0)+IF(AF850&gt;AG850,(AF850-AG850)*O850,0))</f>
        <v>0</v>
      </c>
      <c r="AO850" s="286">
        <v>0</v>
      </c>
      <c r="AP850" s="257">
        <f t="shared" ref="AP850:AP913" si="235">IF(OR(AA850="NO",AM850&gt;0,AN850&gt;0,AO850&gt;0)*(AND(OR(Y850="NO",Y850=""))),SUM(AM850:AO850),"")</f>
        <v>0</v>
      </c>
      <c r="AQ850" s="257" t="str">
        <f t="shared" ref="AQ850:AQ913" si="236">IF(OR(AA850="NO",AM850&gt;0,AN850&gt;0)*(AND(OR(Y850="YES"))),SUM(AM850:AN850),"")</f>
        <v/>
      </c>
      <c r="AR850" s="257">
        <f t="shared" ref="AR850:AR913" si="237">IF(Y850="YES",AJ850,0)</f>
        <v>0</v>
      </c>
    </row>
    <row r="851" spans="1:44" x14ac:dyDescent="0.3">
      <c r="A851" s="287">
        <v>838</v>
      </c>
      <c r="B851" s="150"/>
      <c r="C851" s="152"/>
      <c r="D851" s="159"/>
      <c r="E851" s="337"/>
      <c r="F851" s="343" t="str">
        <f>IF(E851="","",LOOKUP(E851,'Work Programme'!$A$8:$A$207,'Work Programme'!$B$8:$B$207))</f>
        <v/>
      </c>
      <c r="G851" s="159"/>
      <c r="H851" s="150"/>
      <c r="I851" s="150"/>
      <c r="J851" s="150"/>
      <c r="K851" s="150"/>
      <c r="L851" s="150"/>
      <c r="M851" s="150"/>
      <c r="N851" s="430"/>
      <c r="O851" s="431"/>
      <c r="P851" s="431"/>
      <c r="Q851" s="160"/>
      <c r="R851" s="160"/>
      <c r="S851" s="160"/>
      <c r="T851" s="255" t="str">
        <f t="shared" si="222"/>
        <v/>
      </c>
      <c r="U851" s="152"/>
      <c r="V851" s="154"/>
      <c r="W851" s="254" t="str">
        <f>IF(V851="","",VLOOKUP(V851,'Overview - Financial Statement'!$A$46:$B$60,2,FALSE))</f>
        <v/>
      </c>
      <c r="X851" s="255" t="str">
        <f t="shared" si="223"/>
        <v/>
      </c>
      <c r="Y851" s="153"/>
      <c r="Z851" s="238">
        <f t="shared" si="224"/>
        <v>0</v>
      </c>
      <c r="AA851" s="193" t="s">
        <v>44</v>
      </c>
      <c r="AB851" s="173"/>
      <c r="AC851" s="193" t="str">
        <f t="shared" si="225"/>
        <v/>
      </c>
      <c r="AD851" s="187" t="str">
        <f t="shared" si="226"/>
        <v/>
      </c>
      <c r="AE851" s="187" t="str">
        <f>IF(S851&gt;0,(VLOOKUP(N851,ISO!$B$4:$D$43,3,FALSE)),"")</f>
        <v/>
      </c>
      <c r="AF851" s="187" t="str">
        <f t="shared" si="227"/>
        <v/>
      </c>
      <c r="AG851" s="187" t="str">
        <f>IF(R851&gt;0,(VLOOKUP(N851,ISO!$B$4:$D$43,2,FALSE)),"")</f>
        <v/>
      </c>
      <c r="AH851" s="193" t="str">
        <f t="shared" si="228"/>
        <v/>
      </c>
      <c r="AI851" s="397" t="str">
        <f t="shared" si="229"/>
        <v/>
      </c>
      <c r="AJ851" s="257" t="str">
        <f t="shared" si="230"/>
        <v/>
      </c>
      <c r="AK851" s="257" t="str">
        <f t="shared" si="231"/>
        <v/>
      </c>
      <c r="AL851" s="193" t="str">
        <f t="shared" si="232"/>
        <v>CHECK DATES</v>
      </c>
      <c r="AM851" s="257" t="str">
        <f t="shared" si="233"/>
        <v/>
      </c>
      <c r="AN851" s="288">
        <f t="shared" si="234"/>
        <v>0</v>
      </c>
      <c r="AO851" s="286">
        <v>0</v>
      </c>
      <c r="AP851" s="257">
        <f t="shared" si="235"/>
        <v>0</v>
      </c>
      <c r="AQ851" s="257" t="str">
        <f t="shared" si="236"/>
        <v/>
      </c>
      <c r="AR851" s="257">
        <f t="shared" si="237"/>
        <v>0</v>
      </c>
    </row>
    <row r="852" spans="1:44" x14ac:dyDescent="0.3">
      <c r="A852" s="287">
        <v>839</v>
      </c>
      <c r="B852" s="150"/>
      <c r="C852" s="152"/>
      <c r="D852" s="159"/>
      <c r="E852" s="337"/>
      <c r="F852" s="343" t="str">
        <f>IF(E852="","",LOOKUP(E852,'Work Programme'!$A$8:$A$207,'Work Programme'!$B$8:$B$207))</f>
        <v/>
      </c>
      <c r="G852" s="159"/>
      <c r="H852" s="150"/>
      <c r="I852" s="150"/>
      <c r="J852" s="150"/>
      <c r="K852" s="150"/>
      <c r="L852" s="150"/>
      <c r="M852" s="150"/>
      <c r="N852" s="430"/>
      <c r="O852" s="431"/>
      <c r="P852" s="431"/>
      <c r="Q852" s="160"/>
      <c r="R852" s="160"/>
      <c r="S852" s="160"/>
      <c r="T852" s="255" t="str">
        <f t="shared" si="222"/>
        <v/>
      </c>
      <c r="U852" s="152"/>
      <c r="V852" s="154"/>
      <c r="W852" s="254" t="str">
        <f>IF(V852="","",VLOOKUP(V852,'Overview - Financial Statement'!$A$46:$B$60,2,FALSE))</f>
        <v/>
      </c>
      <c r="X852" s="255" t="str">
        <f t="shared" si="223"/>
        <v/>
      </c>
      <c r="Y852" s="153"/>
      <c r="Z852" s="238">
        <f t="shared" si="224"/>
        <v>0</v>
      </c>
      <c r="AA852" s="193" t="s">
        <v>44</v>
      </c>
      <c r="AB852" s="173"/>
      <c r="AC852" s="193" t="str">
        <f t="shared" si="225"/>
        <v/>
      </c>
      <c r="AD852" s="187" t="str">
        <f t="shared" si="226"/>
        <v/>
      </c>
      <c r="AE852" s="187" t="str">
        <f>IF(S852&gt;0,(VLOOKUP(N852,ISO!$B$4:$D$43,3,FALSE)),"")</f>
        <v/>
      </c>
      <c r="AF852" s="187" t="str">
        <f t="shared" si="227"/>
        <v/>
      </c>
      <c r="AG852" s="187" t="str">
        <f>IF(R852&gt;0,(VLOOKUP(N852,ISO!$B$4:$D$43,2,FALSE)),"")</f>
        <v/>
      </c>
      <c r="AH852" s="193" t="str">
        <f t="shared" si="228"/>
        <v/>
      </c>
      <c r="AI852" s="397" t="str">
        <f t="shared" si="229"/>
        <v/>
      </c>
      <c r="AJ852" s="257" t="str">
        <f t="shared" si="230"/>
        <v/>
      </c>
      <c r="AK852" s="257" t="str">
        <f t="shared" si="231"/>
        <v/>
      </c>
      <c r="AL852" s="193" t="str">
        <f t="shared" si="232"/>
        <v>CHECK DATES</v>
      </c>
      <c r="AM852" s="257" t="str">
        <f t="shared" si="233"/>
        <v/>
      </c>
      <c r="AN852" s="288">
        <f t="shared" si="234"/>
        <v>0</v>
      </c>
      <c r="AO852" s="286">
        <v>0</v>
      </c>
      <c r="AP852" s="257">
        <f t="shared" si="235"/>
        <v>0</v>
      </c>
      <c r="AQ852" s="257" t="str">
        <f t="shared" si="236"/>
        <v/>
      </c>
      <c r="AR852" s="257">
        <f t="shared" si="237"/>
        <v>0</v>
      </c>
    </row>
    <row r="853" spans="1:44" x14ac:dyDescent="0.3">
      <c r="A853" s="287">
        <v>840</v>
      </c>
      <c r="B853" s="150"/>
      <c r="C853" s="152"/>
      <c r="D853" s="159"/>
      <c r="E853" s="337"/>
      <c r="F853" s="343" t="str">
        <f>IF(E853="","",LOOKUP(E853,'Work Programme'!$A$8:$A$207,'Work Programme'!$B$8:$B$207))</f>
        <v/>
      </c>
      <c r="G853" s="159"/>
      <c r="H853" s="150"/>
      <c r="I853" s="150"/>
      <c r="J853" s="150"/>
      <c r="K853" s="150"/>
      <c r="L853" s="150"/>
      <c r="M853" s="150"/>
      <c r="N853" s="430"/>
      <c r="O853" s="431"/>
      <c r="P853" s="431"/>
      <c r="Q853" s="160"/>
      <c r="R853" s="160"/>
      <c r="S853" s="160"/>
      <c r="T853" s="255" t="str">
        <f t="shared" si="222"/>
        <v/>
      </c>
      <c r="U853" s="152"/>
      <c r="V853" s="154"/>
      <c r="W853" s="254" t="str">
        <f>IF(V853="","",VLOOKUP(V853,'Overview - Financial Statement'!$A$46:$B$60,2,FALSE))</f>
        <v/>
      </c>
      <c r="X853" s="255" t="str">
        <f t="shared" si="223"/>
        <v/>
      </c>
      <c r="Y853" s="153"/>
      <c r="Z853" s="238">
        <f t="shared" si="224"/>
        <v>0</v>
      </c>
      <c r="AA853" s="193" t="s">
        <v>44</v>
      </c>
      <c r="AB853" s="173"/>
      <c r="AC853" s="193" t="str">
        <f t="shared" si="225"/>
        <v/>
      </c>
      <c r="AD853" s="187" t="str">
        <f t="shared" si="226"/>
        <v/>
      </c>
      <c r="AE853" s="187" t="str">
        <f>IF(S853&gt;0,(VLOOKUP(N853,ISO!$B$4:$D$43,3,FALSE)),"")</f>
        <v/>
      </c>
      <c r="AF853" s="187" t="str">
        <f t="shared" si="227"/>
        <v/>
      </c>
      <c r="AG853" s="187" t="str">
        <f>IF(R853&gt;0,(VLOOKUP(N853,ISO!$B$4:$D$43,2,FALSE)),"")</f>
        <v/>
      </c>
      <c r="AH853" s="193" t="str">
        <f t="shared" si="228"/>
        <v/>
      </c>
      <c r="AI853" s="397" t="str">
        <f t="shared" si="229"/>
        <v/>
      </c>
      <c r="AJ853" s="257" t="str">
        <f t="shared" si="230"/>
        <v/>
      </c>
      <c r="AK853" s="257" t="str">
        <f t="shared" si="231"/>
        <v/>
      </c>
      <c r="AL853" s="193" t="str">
        <f t="shared" si="232"/>
        <v>CHECK DATES</v>
      </c>
      <c r="AM853" s="257" t="str">
        <f t="shared" si="233"/>
        <v/>
      </c>
      <c r="AN853" s="288">
        <f t="shared" si="234"/>
        <v>0</v>
      </c>
      <c r="AO853" s="286">
        <v>0</v>
      </c>
      <c r="AP853" s="257">
        <f t="shared" si="235"/>
        <v>0</v>
      </c>
      <c r="AQ853" s="257" t="str">
        <f t="shared" si="236"/>
        <v/>
      </c>
      <c r="AR853" s="257">
        <f t="shared" si="237"/>
        <v>0</v>
      </c>
    </row>
    <row r="854" spans="1:44" x14ac:dyDescent="0.3">
      <c r="A854" s="287">
        <v>841</v>
      </c>
      <c r="B854" s="150"/>
      <c r="C854" s="152"/>
      <c r="D854" s="159"/>
      <c r="E854" s="337"/>
      <c r="F854" s="343" t="str">
        <f>IF(E854="","",LOOKUP(E854,'Work Programme'!$A$8:$A$207,'Work Programme'!$B$8:$B$207))</f>
        <v/>
      </c>
      <c r="G854" s="159"/>
      <c r="H854" s="150"/>
      <c r="I854" s="150"/>
      <c r="J854" s="150"/>
      <c r="K854" s="150"/>
      <c r="L854" s="150"/>
      <c r="M854" s="150"/>
      <c r="N854" s="430"/>
      <c r="O854" s="431"/>
      <c r="P854" s="431"/>
      <c r="Q854" s="160"/>
      <c r="R854" s="160"/>
      <c r="S854" s="160"/>
      <c r="T854" s="255" t="str">
        <f t="shared" si="222"/>
        <v/>
      </c>
      <c r="U854" s="152"/>
      <c r="V854" s="154"/>
      <c r="W854" s="254" t="str">
        <f>IF(V854="","",VLOOKUP(V854,'Overview - Financial Statement'!$A$46:$B$60,2,FALSE))</f>
        <v/>
      </c>
      <c r="X854" s="255" t="str">
        <f t="shared" si="223"/>
        <v/>
      </c>
      <c r="Y854" s="153"/>
      <c r="Z854" s="238">
        <f t="shared" si="224"/>
        <v>0</v>
      </c>
      <c r="AA854" s="193" t="s">
        <v>44</v>
      </c>
      <c r="AB854" s="173"/>
      <c r="AC854" s="193" t="str">
        <f t="shared" si="225"/>
        <v/>
      </c>
      <c r="AD854" s="187" t="str">
        <f t="shared" si="226"/>
        <v/>
      </c>
      <c r="AE854" s="187" t="str">
        <f>IF(S854&gt;0,(VLOOKUP(N854,ISO!$B$4:$D$43,3,FALSE)),"")</f>
        <v/>
      </c>
      <c r="AF854" s="187" t="str">
        <f t="shared" si="227"/>
        <v/>
      </c>
      <c r="AG854" s="187" t="str">
        <f>IF(R854&gt;0,(VLOOKUP(N854,ISO!$B$4:$D$43,2,FALSE)),"")</f>
        <v/>
      </c>
      <c r="AH854" s="193" t="str">
        <f t="shared" si="228"/>
        <v/>
      </c>
      <c r="AI854" s="397" t="str">
        <f t="shared" si="229"/>
        <v/>
      </c>
      <c r="AJ854" s="257" t="str">
        <f t="shared" si="230"/>
        <v/>
      </c>
      <c r="AK854" s="257" t="str">
        <f t="shared" si="231"/>
        <v/>
      </c>
      <c r="AL854" s="193" t="str">
        <f t="shared" si="232"/>
        <v>CHECK DATES</v>
      </c>
      <c r="AM854" s="257" t="str">
        <f t="shared" si="233"/>
        <v/>
      </c>
      <c r="AN854" s="288">
        <f t="shared" si="234"/>
        <v>0</v>
      </c>
      <c r="AO854" s="286">
        <v>0</v>
      </c>
      <c r="AP854" s="257">
        <f t="shared" si="235"/>
        <v>0</v>
      </c>
      <c r="AQ854" s="257" t="str">
        <f t="shared" si="236"/>
        <v/>
      </c>
      <c r="AR854" s="257">
        <f t="shared" si="237"/>
        <v>0</v>
      </c>
    </row>
    <row r="855" spans="1:44" x14ac:dyDescent="0.3">
      <c r="A855" s="287">
        <v>842</v>
      </c>
      <c r="B855" s="150"/>
      <c r="C855" s="152"/>
      <c r="D855" s="159"/>
      <c r="E855" s="337"/>
      <c r="F855" s="343" t="str">
        <f>IF(E855="","",LOOKUP(E855,'Work Programme'!$A$8:$A$207,'Work Programme'!$B$8:$B$207))</f>
        <v/>
      </c>
      <c r="G855" s="159"/>
      <c r="H855" s="150"/>
      <c r="I855" s="150"/>
      <c r="J855" s="150"/>
      <c r="K855" s="150"/>
      <c r="L855" s="150"/>
      <c r="M855" s="150"/>
      <c r="N855" s="430"/>
      <c r="O855" s="431"/>
      <c r="P855" s="431"/>
      <c r="Q855" s="160"/>
      <c r="R855" s="160"/>
      <c r="S855" s="160"/>
      <c r="T855" s="255" t="str">
        <f t="shared" si="222"/>
        <v/>
      </c>
      <c r="U855" s="152"/>
      <c r="V855" s="154"/>
      <c r="W855" s="254" t="str">
        <f>IF(V855="","",VLOOKUP(V855,'Overview - Financial Statement'!$A$46:$B$60,2,FALSE))</f>
        <v/>
      </c>
      <c r="X855" s="255" t="str">
        <f t="shared" si="223"/>
        <v/>
      </c>
      <c r="Y855" s="153"/>
      <c r="Z855" s="238">
        <f t="shared" si="224"/>
        <v>0</v>
      </c>
      <c r="AA855" s="193" t="s">
        <v>44</v>
      </c>
      <c r="AB855" s="173"/>
      <c r="AC855" s="193" t="str">
        <f t="shared" si="225"/>
        <v/>
      </c>
      <c r="AD855" s="187" t="str">
        <f t="shared" si="226"/>
        <v/>
      </c>
      <c r="AE855" s="187" t="str">
        <f>IF(S855&gt;0,(VLOOKUP(N855,ISO!$B$4:$D$43,3,FALSE)),"")</f>
        <v/>
      </c>
      <c r="AF855" s="187" t="str">
        <f t="shared" si="227"/>
        <v/>
      </c>
      <c r="AG855" s="187" t="str">
        <f>IF(R855&gt;0,(VLOOKUP(N855,ISO!$B$4:$D$43,2,FALSE)),"")</f>
        <v/>
      </c>
      <c r="AH855" s="193" t="str">
        <f t="shared" si="228"/>
        <v/>
      </c>
      <c r="AI855" s="397" t="str">
        <f t="shared" si="229"/>
        <v/>
      </c>
      <c r="AJ855" s="257" t="str">
        <f t="shared" si="230"/>
        <v/>
      </c>
      <c r="AK855" s="257" t="str">
        <f t="shared" si="231"/>
        <v/>
      </c>
      <c r="AL855" s="193" t="str">
        <f t="shared" si="232"/>
        <v>CHECK DATES</v>
      </c>
      <c r="AM855" s="257" t="str">
        <f t="shared" si="233"/>
        <v/>
      </c>
      <c r="AN855" s="288">
        <f t="shared" si="234"/>
        <v>0</v>
      </c>
      <c r="AO855" s="286">
        <v>0</v>
      </c>
      <c r="AP855" s="257">
        <f t="shared" si="235"/>
        <v>0</v>
      </c>
      <c r="AQ855" s="257" t="str">
        <f t="shared" si="236"/>
        <v/>
      </c>
      <c r="AR855" s="257">
        <f t="shared" si="237"/>
        <v>0</v>
      </c>
    </row>
    <row r="856" spans="1:44" x14ac:dyDescent="0.3">
      <c r="A856" s="287">
        <v>843</v>
      </c>
      <c r="B856" s="150"/>
      <c r="C856" s="152"/>
      <c r="D856" s="159"/>
      <c r="E856" s="337"/>
      <c r="F856" s="343" t="str">
        <f>IF(E856="","",LOOKUP(E856,'Work Programme'!$A$8:$A$207,'Work Programme'!$B$8:$B$207))</f>
        <v/>
      </c>
      <c r="G856" s="159"/>
      <c r="H856" s="150"/>
      <c r="I856" s="150"/>
      <c r="J856" s="150"/>
      <c r="K856" s="150"/>
      <c r="L856" s="150"/>
      <c r="M856" s="150"/>
      <c r="N856" s="430"/>
      <c r="O856" s="431"/>
      <c r="P856" s="431"/>
      <c r="Q856" s="160"/>
      <c r="R856" s="160"/>
      <c r="S856" s="160"/>
      <c r="T856" s="255" t="str">
        <f t="shared" si="222"/>
        <v/>
      </c>
      <c r="U856" s="152"/>
      <c r="V856" s="154"/>
      <c r="W856" s="254" t="str">
        <f>IF(V856="","",VLOOKUP(V856,'Overview - Financial Statement'!$A$46:$B$60,2,FALSE))</f>
        <v/>
      </c>
      <c r="X856" s="255" t="str">
        <f t="shared" si="223"/>
        <v/>
      </c>
      <c r="Y856" s="153"/>
      <c r="Z856" s="238">
        <f t="shared" si="224"/>
        <v>0</v>
      </c>
      <c r="AA856" s="193" t="s">
        <v>44</v>
      </c>
      <c r="AB856" s="173"/>
      <c r="AC856" s="193" t="str">
        <f t="shared" si="225"/>
        <v/>
      </c>
      <c r="AD856" s="187" t="str">
        <f t="shared" si="226"/>
        <v/>
      </c>
      <c r="AE856" s="187" t="str">
        <f>IF(S856&gt;0,(VLOOKUP(N856,ISO!$B$4:$D$43,3,FALSE)),"")</f>
        <v/>
      </c>
      <c r="AF856" s="187" t="str">
        <f t="shared" si="227"/>
        <v/>
      </c>
      <c r="AG856" s="187" t="str">
        <f>IF(R856&gt;0,(VLOOKUP(N856,ISO!$B$4:$D$43,2,FALSE)),"")</f>
        <v/>
      </c>
      <c r="AH856" s="193" t="str">
        <f t="shared" si="228"/>
        <v/>
      </c>
      <c r="AI856" s="397" t="str">
        <f t="shared" si="229"/>
        <v/>
      </c>
      <c r="AJ856" s="257" t="str">
        <f t="shared" si="230"/>
        <v/>
      </c>
      <c r="AK856" s="257" t="str">
        <f t="shared" si="231"/>
        <v/>
      </c>
      <c r="AL856" s="193" t="str">
        <f t="shared" si="232"/>
        <v>CHECK DATES</v>
      </c>
      <c r="AM856" s="257" t="str">
        <f t="shared" si="233"/>
        <v/>
      </c>
      <c r="AN856" s="288">
        <f t="shared" si="234"/>
        <v>0</v>
      </c>
      <c r="AO856" s="286">
        <v>0</v>
      </c>
      <c r="AP856" s="257">
        <f t="shared" si="235"/>
        <v>0</v>
      </c>
      <c r="AQ856" s="257" t="str">
        <f t="shared" si="236"/>
        <v/>
      </c>
      <c r="AR856" s="257">
        <f t="shared" si="237"/>
        <v>0</v>
      </c>
    </row>
    <row r="857" spans="1:44" x14ac:dyDescent="0.3">
      <c r="A857" s="287">
        <v>844</v>
      </c>
      <c r="B857" s="150"/>
      <c r="C857" s="152"/>
      <c r="D857" s="159"/>
      <c r="E857" s="337"/>
      <c r="F857" s="343" t="str">
        <f>IF(E857="","",LOOKUP(E857,'Work Programme'!$A$8:$A$207,'Work Programme'!$B$8:$B$207))</f>
        <v/>
      </c>
      <c r="G857" s="159"/>
      <c r="H857" s="150"/>
      <c r="I857" s="150"/>
      <c r="J857" s="150"/>
      <c r="K857" s="150"/>
      <c r="L857" s="150"/>
      <c r="M857" s="150"/>
      <c r="N857" s="430"/>
      <c r="O857" s="431"/>
      <c r="P857" s="431"/>
      <c r="Q857" s="160"/>
      <c r="R857" s="160"/>
      <c r="S857" s="160"/>
      <c r="T857" s="255" t="str">
        <f t="shared" si="222"/>
        <v/>
      </c>
      <c r="U857" s="152"/>
      <c r="V857" s="154"/>
      <c r="W857" s="254" t="str">
        <f>IF(V857="","",VLOOKUP(V857,'Overview - Financial Statement'!$A$46:$B$60,2,FALSE))</f>
        <v/>
      </c>
      <c r="X857" s="255" t="str">
        <f t="shared" si="223"/>
        <v/>
      </c>
      <c r="Y857" s="153"/>
      <c r="Z857" s="238">
        <f t="shared" si="224"/>
        <v>0</v>
      </c>
      <c r="AA857" s="193" t="s">
        <v>44</v>
      </c>
      <c r="AB857" s="173"/>
      <c r="AC857" s="193" t="str">
        <f t="shared" si="225"/>
        <v/>
      </c>
      <c r="AD857" s="187" t="str">
        <f t="shared" si="226"/>
        <v/>
      </c>
      <c r="AE857" s="187" t="str">
        <f>IF(S857&gt;0,(VLOOKUP(N857,ISO!$B$4:$D$43,3,FALSE)),"")</f>
        <v/>
      </c>
      <c r="AF857" s="187" t="str">
        <f t="shared" si="227"/>
        <v/>
      </c>
      <c r="AG857" s="187" t="str">
        <f>IF(R857&gt;0,(VLOOKUP(N857,ISO!$B$4:$D$43,2,FALSE)),"")</f>
        <v/>
      </c>
      <c r="AH857" s="193" t="str">
        <f t="shared" si="228"/>
        <v/>
      </c>
      <c r="AI857" s="397" t="str">
        <f t="shared" si="229"/>
        <v/>
      </c>
      <c r="AJ857" s="257" t="str">
        <f t="shared" si="230"/>
        <v/>
      </c>
      <c r="AK857" s="257" t="str">
        <f t="shared" si="231"/>
        <v/>
      </c>
      <c r="AL857" s="193" t="str">
        <f t="shared" si="232"/>
        <v>CHECK DATES</v>
      </c>
      <c r="AM857" s="257" t="str">
        <f t="shared" si="233"/>
        <v/>
      </c>
      <c r="AN857" s="288">
        <f t="shared" si="234"/>
        <v>0</v>
      </c>
      <c r="AO857" s="286">
        <v>0</v>
      </c>
      <c r="AP857" s="257">
        <f t="shared" si="235"/>
        <v>0</v>
      </c>
      <c r="AQ857" s="257" t="str">
        <f t="shared" si="236"/>
        <v/>
      </c>
      <c r="AR857" s="257">
        <f t="shared" si="237"/>
        <v>0</v>
      </c>
    </row>
    <row r="858" spans="1:44" x14ac:dyDescent="0.3">
      <c r="A858" s="287">
        <v>845</v>
      </c>
      <c r="B858" s="150"/>
      <c r="C858" s="152"/>
      <c r="D858" s="159"/>
      <c r="E858" s="337"/>
      <c r="F858" s="343" t="str">
        <f>IF(E858="","",LOOKUP(E858,'Work Programme'!$A$8:$A$207,'Work Programme'!$B$8:$B$207))</f>
        <v/>
      </c>
      <c r="G858" s="159"/>
      <c r="H858" s="150"/>
      <c r="I858" s="150"/>
      <c r="J858" s="150"/>
      <c r="K858" s="150"/>
      <c r="L858" s="150"/>
      <c r="M858" s="150"/>
      <c r="N858" s="430"/>
      <c r="O858" s="431"/>
      <c r="P858" s="431"/>
      <c r="Q858" s="160"/>
      <c r="R858" s="160"/>
      <c r="S858" s="160"/>
      <c r="T858" s="255" t="str">
        <f t="shared" si="222"/>
        <v/>
      </c>
      <c r="U858" s="152"/>
      <c r="V858" s="154"/>
      <c r="W858" s="254" t="str">
        <f>IF(V858="","",VLOOKUP(V858,'Overview - Financial Statement'!$A$46:$B$60,2,FALSE))</f>
        <v/>
      </c>
      <c r="X858" s="255" t="str">
        <f t="shared" si="223"/>
        <v/>
      </c>
      <c r="Y858" s="153"/>
      <c r="Z858" s="238">
        <f t="shared" si="224"/>
        <v>0</v>
      </c>
      <c r="AA858" s="193" t="s">
        <v>44</v>
      </c>
      <c r="AB858" s="173"/>
      <c r="AC858" s="193" t="str">
        <f t="shared" si="225"/>
        <v/>
      </c>
      <c r="AD858" s="187" t="str">
        <f t="shared" si="226"/>
        <v/>
      </c>
      <c r="AE858" s="187" t="str">
        <f>IF(S858&gt;0,(VLOOKUP(N858,ISO!$B$4:$D$43,3,FALSE)),"")</f>
        <v/>
      </c>
      <c r="AF858" s="187" t="str">
        <f t="shared" si="227"/>
        <v/>
      </c>
      <c r="AG858" s="187" t="str">
        <f>IF(R858&gt;0,(VLOOKUP(N858,ISO!$B$4:$D$43,2,FALSE)),"")</f>
        <v/>
      </c>
      <c r="AH858" s="193" t="str">
        <f t="shared" si="228"/>
        <v/>
      </c>
      <c r="AI858" s="397" t="str">
        <f t="shared" si="229"/>
        <v/>
      </c>
      <c r="AJ858" s="257" t="str">
        <f t="shared" si="230"/>
        <v/>
      </c>
      <c r="AK858" s="257" t="str">
        <f t="shared" si="231"/>
        <v/>
      </c>
      <c r="AL858" s="193" t="str">
        <f t="shared" si="232"/>
        <v>CHECK DATES</v>
      </c>
      <c r="AM858" s="257" t="str">
        <f t="shared" si="233"/>
        <v/>
      </c>
      <c r="AN858" s="288">
        <f t="shared" si="234"/>
        <v>0</v>
      </c>
      <c r="AO858" s="286">
        <v>0</v>
      </c>
      <c r="AP858" s="257">
        <f t="shared" si="235"/>
        <v>0</v>
      </c>
      <c r="AQ858" s="257" t="str">
        <f t="shared" si="236"/>
        <v/>
      </c>
      <c r="AR858" s="257">
        <f t="shared" si="237"/>
        <v>0</v>
      </c>
    </row>
    <row r="859" spans="1:44" x14ac:dyDescent="0.3">
      <c r="A859" s="287">
        <v>846</v>
      </c>
      <c r="B859" s="150"/>
      <c r="C859" s="152"/>
      <c r="D859" s="159"/>
      <c r="E859" s="337"/>
      <c r="F859" s="343" t="str">
        <f>IF(E859="","",LOOKUP(E859,'Work Programme'!$A$8:$A$207,'Work Programme'!$B$8:$B$207))</f>
        <v/>
      </c>
      <c r="G859" s="159"/>
      <c r="H859" s="150"/>
      <c r="I859" s="150"/>
      <c r="J859" s="150"/>
      <c r="K859" s="150"/>
      <c r="L859" s="150"/>
      <c r="M859" s="150"/>
      <c r="N859" s="430"/>
      <c r="O859" s="431"/>
      <c r="P859" s="431"/>
      <c r="Q859" s="160"/>
      <c r="R859" s="160"/>
      <c r="S859" s="160"/>
      <c r="T859" s="255" t="str">
        <f t="shared" si="222"/>
        <v/>
      </c>
      <c r="U859" s="152"/>
      <c r="V859" s="154"/>
      <c r="W859" s="254" t="str">
        <f>IF(V859="","",VLOOKUP(V859,'Overview - Financial Statement'!$A$46:$B$60,2,FALSE))</f>
        <v/>
      </c>
      <c r="X859" s="255" t="str">
        <f t="shared" si="223"/>
        <v/>
      </c>
      <c r="Y859" s="153"/>
      <c r="Z859" s="238">
        <f t="shared" si="224"/>
        <v>0</v>
      </c>
      <c r="AA859" s="193" t="s">
        <v>44</v>
      </c>
      <c r="AB859" s="173"/>
      <c r="AC859" s="193" t="str">
        <f t="shared" si="225"/>
        <v/>
      </c>
      <c r="AD859" s="187" t="str">
        <f t="shared" si="226"/>
        <v/>
      </c>
      <c r="AE859" s="187" t="str">
        <f>IF(S859&gt;0,(VLOOKUP(N859,ISO!$B$4:$D$43,3,FALSE)),"")</f>
        <v/>
      </c>
      <c r="AF859" s="187" t="str">
        <f t="shared" si="227"/>
        <v/>
      </c>
      <c r="AG859" s="187" t="str">
        <f>IF(R859&gt;0,(VLOOKUP(N859,ISO!$B$4:$D$43,2,FALSE)),"")</f>
        <v/>
      </c>
      <c r="AH859" s="193" t="str">
        <f t="shared" si="228"/>
        <v/>
      </c>
      <c r="AI859" s="397" t="str">
        <f t="shared" si="229"/>
        <v/>
      </c>
      <c r="AJ859" s="257" t="str">
        <f t="shared" si="230"/>
        <v/>
      </c>
      <c r="AK859" s="257" t="str">
        <f t="shared" si="231"/>
        <v/>
      </c>
      <c r="AL859" s="193" t="str">
        <f t="shared" si="232"/>
        <v>CHECK DATES</v>
      </c>
      <c r="AM859" s="257" t="str">
        <f t="shared" si="233"/>
        <v/>
      </c>
      <c r="AN859" s="288">
        <f t="shared" si="234"/>
        <v>0</v>
      </c>
      <c r="AO859" s="286">
        <v>0</v>
      </c>
      <c r="AP859" s="257">
        <f t="shared" si="235"/>
        <v>0</v>
      </c>
      <c r="AQ859" s="257" t="str">
        <f t="shared" si="236"/>
        <v/>
      </c>
      <c r="AR859" s="257">
        <f t="shared" si="237"/>
        <v>0</v>
      </c>
    </row>
    <row r="860" spans="1:44" x14ac:dyDescent="0.3">
      <c r="A860" s="287">
        <v>847</v>
      </c>
      <c r="B860" s="150"/>
      <c r="C860" s="152"/>
      <c r="D860" s="159"/>
      <c r="E860" s="337"/>
      <c r="F860" s="343" t="str">
        <f>IF(E860="","",LOOKUP(E860,'Work Programme'!$A$8:$A$207,'Work Programme'!$B$8:$B$207))</f>
        <v/>
      </c>
      <c r="G860" s="159"/>
      <c r="H860" s="150"/>
      <c r="I860" s="150"/>
      <c r="J860" s="150"/>
      <c r="K860" s="150"/>
      <c r="L860" s="150"/>
      <c r="M860" s="150"/>
      <c r="N860" s="430"/>
      <c r="O860" s="431"/>
      <c r="P860" s="431"/>
      <c r="Q860" s="160"/>
      <c r="R860" s="160"/>
      <c r="S860" s="160"/>
      <c r="T860" s="255" t="str">
        <f t="shared" si="222"/>
        <v/>
      </c>
      <c r="U860" s="152"/>
      <c r="V860" s="154"/>
      <c r="W860" s="254" t="str">
        <f>IF(V860="","",VLOOKUP(V860,'Overview - Financial Statement'!$A$46:$B$60,2,FALSE))</f>
        <v/>
      </c>
      <c r="X860" s="255" t="str">
        <f t="shared" si="223"/>
        <v/>
      </c>
      <c r="Y860" s="153"/>
      <c r="Z860" s="238">
        <f t="shared" si="224"/>
        <v>0</v>
      </c>
      <c r="AA860" s="193" t="s">
        <v>44</v>
      </c>
      <c r="AB860" s="173"/>
      <c r="AC860" s="193" t="str">
        <f t="shared" si="225"/>
        <v/>
      </c>
      <c r="AD860" s="187" t="str">
        <f t="shared" si="226"/>
        <v/>
      </c>
      <c r="AE860" s="187" t="str">
        <f>IF(S860&gt;0,(VLOOKUP(N860,ISO!$B$4:$D$43,3,FALSE)),"")</f>
        <v/>
      </c>
      <c r="AF860" s="187" t="str">
        <f t="shared" si="227"/>
        <v/>
      </c>
      <c r="AG860" s="187" t="str">
        <f>IF(R860&gt;0,(VLOOKUP(N860,ISO!$B$4:$D$43,2,FALSE)),"")</f>
        <v/>
      </c>
      <c r="AH860" s="193" t="str">
        <f t="shared" si="228"/>
        <v/>
      </c>
      <c r="AI860" s="397" t="str">
        <f t="shared" si="229"/>
        <v/>
      </c>
      <c r="AJ860" s="257" t="str">
        <f t="shared" si="230"/>
        <v/>
      </c>
      <c r="AK860" s="257" t="str">
        <f t="shared" si="231"/>
        <v/>
      </c>
      <c r="AL860" s="193" t="str">
        <f t="shared" si="232"/>
        <v>CHECK DATES</v>
      </c>
      <c r="AM860" s="257" t="str">
        <f t="shared" si="233"/>
        <v/>
      </c>
      <c r="AN860" s="288">
        <f t="shared" si="234"/>
        <v>0</v>
      </c>
      <c r="AO860" s="286">
        <v>0</v>
      </c>
      <c r="AP860" s="257">
        <f t="shared" si="235"/>
        <v>0</v>
      </c>
      <c r="AQ860" s="257" t="str">
        <f t="shared" si="236"/>
        <v/>
      </c>
      <c r="AR860" s="257">
        <f t="shared" si="237"/>
        <v>0</v>
      </c>
    </row>
    <row r="861" spans="1:44" x14ac:dyDescent="0.3">
      <c r="A861" s="287">
        <v>848</v>
      </c>
      <c r="B861" s="150"/>
      <c r="C861" s="152"/>
      <c r="D861" s="159"/>
      <c r="E861" s="337"/>
      <c r="F861" s="343" t="str">
        <f>IF(E861="","",LOOKUP(E861,'Work Programme'!$A$8:$A$207,'Work Programme'!$B$8:$B$207))</f>
        <v/>
      </c>
      <c r="G861" s="159"/>
      <c r="H861" s="150"/>
      <c r="I861" s="150"/>
      <c r="J861" s="150"/>
      <c r="K861" s="150"/>
      <c r="L861" s="150"/>
      <c r="M861" s="150"/>
      <c r="N861" s="430"/>
      <c r="O861" s="431"/>
      <c r="P861" s="431"/>
      <c r="Q861" s="160"/>
      <c r="R861" s="160"/>
      <c r="S861" s="160"/>
      <c r="T861" s="255" t="str">
        <f t="shared" si="222"/>
        <v/>
      </c>
      <c r="U861" s="152"/>
      <c r="V861" s="154"/>
      <c r="W861" s="254" t="str">
        <f>IF(V861="","",VLOOKUP(V861,'Overview - Financial Statement'!$A$46:$B$60,2,FALSE))</f>
        <v/>
      </c>
      <c r="X861" s="255" t="str">
        <f t="shared" si="223"/>
        <v/>
      </c>
      <c r="Y861" s="153"/>
      <c r="Z861" s="238">
        <f t="shared" si="224"/>
        <v>0</v>
      </c>
      <c r="AA861" s="193" t="s">
        <v>44</v>
      </c>
      <c r="AB861" s="173"/>
      <c r="AC861" s="193" t="str">
        <f t="shared" si="225"/>
        <v/>
      </c>
      <c r="AD861" s="187" t="str">
        <f t="shared" si="226"/>
        <v/>
      </c>
      <c r="AE861" s="187" t="str">
        <f>IF(S861&gt;0,(VLOOKUP(N861,ISO!$B$4:$D$43,3,FALSE)),"")</f>
        <v/>
      </c>
      <c r="AF861" s="187" t="str">
        <f t="shared" si="227"/>
        <v/>
      </c>
      <c r="AG861" s="187" t="str">
        <f>IF(R861&gt;0,(VLOOKUP(N861,ISO!$B$4:$D$43,2,FALSE)),"")</f>
        <v/>
      </c>
      <c r="AH861" s="193" t="str">
        <f t="shared" si="228"/>
        <v/>
      </c>
      <c r="AI861" s="397" t="str">
        <f t="shared" si="229"/>
        <v/>
      </c>
      <c r="AJ861" s="257" t="str">
        <f t="shared" si="230"/>
        <v/>
      </c>
      <c r="AK861" s="257" t="str">
        <f t="shared" si="231"/>
        <v/>
      </c>
      <c r="AL861" s="193" t="str">
        <f t="shared" si="232"/>
        <v>CHECK DATES</v>
      </c>
      <c r="AM861" s="257" t="str">
        <f t="shared" si="233"/>
        <v/>
      </c>
      <c r="AN861" s="288">
        <f t="shared" si="234"/>
        <v>0</v>
      </c>
      <c r="AO861" s="286">
        <v>0</v>
      </c>
      <c r="AP861" s="257">
        <f t="shared" si="235"/>
        <v>0</v>
      </c>
      <c r="AQ861" s="257" t="str">
        <f t="shared" si="236"/>
        <v/>
      </c>
      <c r="AR861" s="257">
        <f t="shared" si="237"/>
        <v>0</v>
      </c>
    </row>
    <row r="862" spans="1:44" x14ac:dyDescent="0.3">
      <c r="A862" s="287">
        <v>849</v>
      </c>
      <c r="B862" s="150"/>
      <c r="C862" s="152"/>
      <c r="D862" s="159"/>
      <c r="E862" s="337"/>
      <c r="F862" s="343" t="str">
        <f>IF(E862="","",LOOKUP(E862,'Work Programme'!$A$8:$A$207,'Work Programme'!$B$8:$B$207))</f>
        <v/>
      </c>
      <c r="G862" s="159"/>
      <c r="H862" s="150"/>
      <c r="I862" s="150"/>
      <c r="J862" s="150"/>
      <c r="K862" s="150"/>
      <c r="L862" s="150"/>
      <c r="M862" s="150"/>
      <c r="N862" s="430"/>
      <c r="O862" s="431"/>
      <c r="P862" s="431"/>
      <c r="Q862" s="160"/>
      <c r="R862" s="160"/>
      <c r="S862" s="160"/>
      <c r="T862" s="255" t="str">
        <f t="shared" si="222"/>
        <v/>
      </c>
      <c r="U862" s="152"/>
      <c r="V862" s="154"/>
      <c r="W862" s="254" t="str">
        <f>IF(V862="","",VLOOKUP(V862,'Overview - Financial Statement'!$A$46:$B$60,2,FALSE))</f>
        <v/>
      </c>
      <c r="X862" s="255" t="str">
        <f t="shared" si="223"/>
        <v/>
      </c>
      <c r="Y862" s="153"/>
      <c r="Z862" s="238">
        <f t="shared" si="224"/>
        <v>0</v>
      </c>
      <c r="AA862" s="193" t="s">
        <v>44</v>
      </c>
      <c r="AB862" s="173"/>
      <c r="AC862" s="193" t="str">
        <f t="shared" si="225"/>
        <v/>
      </c>
      <c r="AD862" s="187" t="str">
        <f t="shared" si="226"/>
        <v/>
      </c>
      <c r="AE862" s="187" t="str">
        <f>IF(S862&gt;0,(VLOOKUP(N862,ISO!$B$4:$D$43,3,FALSE)),"")</f>
        <v/>
      </c>
      <c r="AF862" s="187" t="str">
        <f t="shared" si="227"/>
        <v/>
      </c>
      <c r="AG862" s="187" t="str">
        <f>IF(R862&gt;0,(VLOOKUP(N862,ISO!$B$4:$D$43,2,FALSE)),"")</f>
        <v/>
      </c>
      <c r="AH862" s="193" t="str">
        <f t="shared" si="228"/>
        <v/>
      </c>
      <c r="AI862" s="397" t="str">
        <f t="shared" si="229"/>
        <v/>
      </c>
      <c r="AJ862" s="257" t="str">
        <f t="shared" si="230"/>
        <v/>
      </c>
      <c r="AK862" s="257" t="str">
        <f t="shared" si="231"/>
        <v/>
      </c>
      <c r="AL862" s="193" t="str">
        <f t="shared" si="232"/>
        <v>CHECK DATES</v>
      </c>
      <c r="AM862" s="257" t="str">
        <f t="shared" si="233"/>
        <v/>
      </c>
      <c r="AN862" s="288">
        <f t="shared" si="234"/>
        <v>0</v>
      </c>
      <c r="AO862" s="286">
        <v>0</v>
      </c>
      <c r="AP862" s="257">
        <f t="shared" si="235"/>
        <v>0</v>
      </c>
      <c r="AQ862" s="257" t="str">
        <f t="shared" si="236"/>
        <v/>
      </c>
      <c r="AR862" s="257">
        <f t="shared" si="237"/>
        <v>0</v>
      </c>
    </row>
    <row r="863" spans="1:44" x14ac:dyDescent="0.3">
      <c r="A863" s="287">
        <v>850</v>
      </c>
      <c r="B863" s="150"/>
      <c r="C863" s="152"/>
      <c r="D863" s="159"/>
      <c r="E863" s="337"/>
      <c r="F863" s="343" t="str">
        <f>IF(E863="","",LOOKUP(E863,'Work Programme'!$A$8:$A$207,'Work Programme'!$B$8:$B$207))</f>
        <v/>
      </c>
      <c r="G863" s="159"/>
      <c r="H863" s="150"/>
      <c r="I863" s="150"/>
      <c r="J863" s="150"/>
      <c r="K863" s="150"/>
      <c r="L863" s="150"/>
      <c r="M863" s="150"/>
      <c r="N863" s="430"/>
      <c r="O863" s="431"/>
      <c r="P863" s="431"/>
      <c r="Q863" s="160"/>
      <c r="R863" s="160"/>
      <c r="S863" s="160"/>
      <c r="T863" s="255" t="str">
        <f t="shared" si="222"/>
        <v/>
      </c>
      <c r="U863" s="152"/>
      <c r="V863" s="154"/>
      <c r="W863" s="254" t="str">
        <f>IF(V863="","",VLOOKUP(V863,'Overview - Financial Statement'!$A$46:$B$60,2,FALSE))</f>
        <v/>
      </c>
      <c r="X863" s="255" t="str">
        <f t="shared" si="223"/>
        <v/>
      </c>
      <c r="Y863" s="153"/>
      <c r="Z863" s="238">
        <f t="shared" si="224"/>
        <v>0</v>
      </c>
      <c r="AA863" s="193" t="s">
        <v>44</v>
      </c>
      <c r="AB863" s="173"/>
      <c r="AC863" s="193" t="str">
        <f t="shared" si="225"/>
        <v/>
      </c>
      <c r="AD863" s="187" t="str">
        <f t="shared" si="226"/>
        <v/>
      </c>
      <c r="AE863" s="187" t="str">
        <f>IF(S863&gt;0,(VLOOKUP(N863,ISO!$B$4:$D$43,3,FALSE)),"")</f>
        <v/>
      </c>
      <c r="AF863" s="187" t="str">
        <f t="shared" si="227"/>
        <v/>
      </c>
      <c r="AG863" s="187" t="str">
        <f>IF(R863&gt;0,(VLOOKUP(N863,ISO!$B$4:$D$43,2,FALSE)),"")</f>
        <v/>
      </c>
      <c r="AH863" s="193" t="str">
        <f t="shared" si="228"/>
        <v/>
      </c>
      <c r="AI863" s="397" t="str">
        <f t="shared" si="229"/>
        <v/>
      </c>
      <c r="AJ863" s="257" t="str">
        <f t="shared" si="230"/>
        <v/>
      </c>
      <c r="AK863" s="257" t="str">
        <f t="shared" si="231"/>
        <v/>
      </c>
      <c r="AL863" s="193" t="str">
        <f t="shared" si="232"/>
        <v>CHECK DATES</v>
      </c>
      <c r="AM863" s="257" t="str">
        <f t="shared" si="233"/>
        <v/>
      </c>
      <c r="AN863" s="288">
        <f t="shared" si="234"/>
        <v>0</v>
      </c>
      <c r="AO863" s="286">
        <v>0</v>
      </c>
      <c r="AP863" s="257">
        <f t="shared" si="235"/>
        <v>0</v>
      </c>
      <c r="AQ863" s="257" t="str">
        <f t="shared" si="236"/>
        <v/>
      </c>
      <c r="AR863" s="257">
        <f t="shared" si="237"/>
        <v>0</v>
      </c>
    </row>
    <row r="864" spans="1:44" x14ac:dyDescent="0.3">
      <c r="A864" s="287">
        <v>851</v>
      </c>
      <c r="B864" s="150"/>
      <c r="C864" s="152"/>
      <c r="D864" s="159"/>
      <c r="E864" s="337"/>
      <c r="F864" s="343" t="str">
        <f>IF(E864="","",LOOKUP(E864,'Work Programme'!$A$8:$A$207,'Work Programme'!$B$8:$B$207))</f>
        <v/>
      </c>
      <c r="G864" s="159"/>
      <c r="H864" s="150"/>
      <c r="I864" s="150"/>
      <c r="J864" s="150"/>
      <c r="K864" s="150"/>
      <c r="L864" s="150"/>
      <c r="M864" s="150"/>
      <c r="N864" s="430"/>
      <c r="O864" s="431"/>
      <c r="P864" s="431"/>
      <c r="Q864" s="160"/>
      <c r="R864" s="160"/>
      <c r="S864" s="160"/>
      <c r="T864" s="255" t="str">
        <f t="shared" si="222"/>
        <v/>
      </c>
      <c r="U864" s="152"/>
      <c r="V864" s="154"/>
      <c r="W864" s="254" t="str">
        <f>IF(V864="","",VLOOKUP(V864,'Overview - Financial Statement'!$A$46:$B$60,2,FALSE))</f>
        <v/>
      </c>
      <c r="X864" s="255" t="str">
        <f t="shared" si="223"/>
        <v/>
      </c>
      <c r="Y864" s="153"/>
      <c r="Z864" s="238">
        <f t="shared" si="224"/>
        <v>0</v>
      </c>
      <c r="AA864" s="193" t="s">
        <v>44</v>
      </c>
      <c r="AB864" s="173"/>
      <c r="AC864" s="193" t="str">
        <f t="shared" si="225"/>
        <v/>
      </c>
      <c r="AD864" s="187" t="str">
        <f t="shared" si="226"/>
        <v/>
      </c>
      <c r="AE864" s="187" t="str">
        <f>IF(S864&gt;0,(VLOOKUP(N864,ISO!$B$4:$D$43,3,FALSE)),"")</f>
        <v/>
      </c>
      <c r="AF864" s="187" t="str">
        <f t="shared" si="227"/>
        <v/>
      </c>
      <c r="AG864" s="187" t="str">
        <f>IF(R864&gt;0,(VLOOKUP(N864,ISO!$B$4:$D$43,2,FALSE)),"")</f>
        <v/>
      </c>
      <c r="AH864" s="193" t="str">
        <f t="shared" si="228"/>
        <v/>
      </c>
      <c r="AI864" s="397" t="str">
        <f t="shared" si="229"/>
        <v/>
      </c>
      <c r="AJ864" s="257" t="str">
        <f t="shared" si="230"/>
        <v/>
      </c>
      <c r="AK864" s="257" t="str">
        <f t="shared" si="231"/>
        <v/>
      </c>
      <c r="AL864" s="193" t="str">
        <f t="shared" si="232"/>
        <v>CHECK DATES</v>
      </c>
      <c r="AM864" s="257" t="str">
        <f t="shared" si="233"/>
        <v/>
      </c>
      <c r="AN864" s="288">
        <f t="shared" si="234"/>
        <v>0</v>
      </c>
      <c r="AO864" s="286">
        <v>0</v>
      </c>
      <c r="AP864" s="257">
        <f t="shared" si="235"/>
        <v>0</v>
      </c>
      <c r="AQ864" s="257" t="str">
        <f t="shared" si="236"/>
        <v/>
      </c>
      <c r="AR864" s="257">
        <f t="shared" si="237"/>
        <v>0</v>
      </c>
    </row>
    <row r="865" spans="1:44" x14ac:dyDescent="0.3">
      <c r="A865" s="287">
        <v>852</v>
      </c>
      <c r="B865" s="150"/>
      <c r="C865" s="152"/>
      <c r="D865" s="159"/>
      <c r="E865" s="337"/>
      <c r="F865" s="343" t="str">
        <f>IF(E865="","",LOOKUP(E865,'Work Programme'!$A$8:$A$207,'Work Programme'!$B$8:$B$207))</f>
        <v/>
      </c>
      <c r="G865" s="159"/>
      <c r="H865" s="150"/>
      <c r="I865" s="150"/>
      <c r="J865" s="150"/>
      <c r="K865" s="150"/>
      <c r="L865" s="150"/>
      <c r="M865" s="150"/>
      <c r="N865" s="430"/>
      <c r="O865" s="431"/>
      <c r="P865" s="431"/>
      <c r="Q865" s="160"/>
      <c r="R865" s="160"/>
      <c r="S865" s="160"/>
      <c r="T865" s="255" t="str">
        <f t="shared" si="222"/>
        <v/>
      </c>
      <c r="U865" s="152"/>
      <c r="V865" s="154"/>
      <c r="W865" s="254" t="str">
        <f>IF(V865="","",VLOOKUP(V865,'Overview - Financial Statement'!$A$46:$B$60,2,FALSE))</f>
        <v/>
      </c>
      <c r="X865" s="255" t="str">
        <f t="shared" si="223"/>
        <v/>
      </c>
      <c r="Y865" s="153"/>
      <c r="Z865" s="238">
        <f t="shared" si="224"/>
        <v>0</v>
      </c>
      <c r="AA865" s="193" t="s">
        <v>44</v>
      </c>
      <c r="AB865" s="173"/>
      <c r="AC865" s="193" t="str">
        <f t="shared" si="225"/>
        <v/>
      </c>
      <c r="AD865" s="187" t="str">
        <f t="shared" si="226"/>
        <v/>
      </c>
      <c r="AE865" s="187" t="str">
        <f>IF(S865&gt;0,(VLOOKUP(N865,ISO!$B$4:$D$43,3,FALSE)),"")</f>
        <v/>
      </c>
      <c r="AF865" s="187" t="str">
        <f t="shared" si="227"/>
        <v/>
      </c>
      <c r="AG865" s="187" t="str">
        <f>IF(R865&gt;0,(VLOOKUP(N865,ISO!$B$4:$D$43,2,FALSE)),"")</f>
        <v/>
      </c>
      <c r="AH865" s="193" t="str">
        <f t="shared" si="228"/>
        <v/>
      </c>
      <c r="AI865" s="397" t="str">
        <f t="shared" si="229"/>
        <v/>
      </c>
      <c r="AJ865" s="257" t="str">
        <f t="shared" si="230"/>
        <v/>
      </c>
      <c r="AK865" s="257" t="str">
        <f t="shared" si="231"/>
        <v/>
      </c>
      <c r="AL865" s="193" t="str">
        <f t="shared" si="232"/>
        <v>CHECK DATES</v>
      </c>
      <c r="AM865" s="257" t="str">
        <f t="shared" si="233"/>
        <v/>
      </c>
      <c r="AN865" s="288">
        <f t="shared" si="234"/>
        <v>0</v>
      </c>
      <c r="AO865" s="286">
        <v>0</v>
      </c>
      <c r="AP865" s="257">
        <f t="shared" si="235"/>
        <v>0</v>
      </c>
      <c r="AQ865" s="257" t="str">
        <f t="shared" si="236"/>
        <v/>
      </c>
      <c r="AR865" s="257">
        <f t="shared" si="237"/>
        <v>0</v>
      </c>
    </row>
    <row r="866" spans="1:44" x14ac:dyDescent="0.3">
      <c r="A866" s="287">
        <v>853</v>
      </c>
      <c r="B866" s="150"/>
      <c r="C866" s="152"/>
      <c r="D866" s="159"/>
      <c r="E866" s="337"/>
      <c r="F866" s="343" t="str">
        <f>IF(E866="","",LOOKUP(E866,'Work Programme'!$A$8:$A$207,'Work Programme'!$B$8:$B$207))</f>
        <v/>
      </c>
      <c r="G866" s="159"/>
      <c r="H866" s="150"/>
      <c r="I866" s="150"/>
      <c r="J866" s="150"/>
      <c r="K866" s="150"/>
      <c r="L866" s="150"/>
      <c r="M866" s="150"/>
      <c r="N866" s="430"/>
      <c r="O866" s="431"/>
      <c r="P866" s="431"/>
      <c r="Q866" s="160"/>
      <c r="R866" s="160"/>
      <c r="S866" s="160"/>
      <c r="T866" s="255" t="str">
        <f t="shared" si="222"/>
        <v/>
      </c>
      <c r="U866" s="152"/>
      <c r="V866" s="154"/>
      <c r="W866" s="254" t="str">
        <f>IF(V866="","",VLOOKUP(V866,'Overview - Financial Statement'!$A$46:$B$60,2,FALSE))</f>
        <v/>
      </c>
      <c r="X866" s="255" t="str">
        <f t="shared" si="223"/>
        <v/>
      </c>
      <c r="Y866" s="153"/>
      <c r="Z866" s="238">
        <f t="shared" si="224"/>
        <v>0</v>
      </c>
      <c r="AA866" s="193" t="s">
        <v>44</v>
      </c>
      <c r="AB866" s="173"/>
      <c r="AC866" s="193" t="str">
        <f t="shared" si="225"/>
        <v/>
      </c>
      <c r="AD866" s="187" t="str">
        <f t="shared" si="226"/>
        <v/>
      </c>
      <c r="AE866" s="187" t="str">
        <f>IF(S866&gt;0,(VLOOKUP(N866,ISO!$B$4:$D$43,3,FALSE)),"")</f>
        <v/>
      </c>
      <c r="AF866" s="187" t="str">
        <f t="shared" si="227"/>
        <v/>
      </c>
      <c r="AG866" s="187" t="str">
        <f>IF(R866&gt;0,(VLOOKUP(N866,ISO!$B$4:$D$43,2,FALSE)),"")</f>
        <v/>
      </c>
      <c r="AH866" s="193" t="str">
        <f t="shared" si="228"/>
        <v/>
      </c>
      <c r="AI866" s="397" t="str">
        <f t="shared" si="229"/>
        <v/>
      </c>
      <c r="AJ866" s="257" t="str">
        <f t="shared" si="230"/>
        <v/>
      </c>
      <c r="AK866" s="257" t="str">
        <f t="shared" si="231"/>
        <v/>
      </c>
      <c r="AL866" s="193" t="str">
        <f t="shared" si="232"/>
        <v>CHECK DATES</v>
      </c>
      <c r="AM866" s="257" t="str">
        <f t="shared" si="233"/>
        <v/>
      </c>
      <c r="AN866" s="288">
        <f t="shared" si="234"/>
        <v>0</v>
      </c>
      <c r="AO866" s="286">
        <v>0</v>
      </c>
      <c r="AP866" s="257">
        <f t="shared" si="235"/>
        <v>0</v>
      </c>
      <c r="AQ866" s="257" t="str">
        <f t="shared" si="236"/>
        <v/>
      </c>
      <c r="AR866" s="257">
        <f t="shared" si="237"/>
        <v>0</v>
      </c>
    </row>
    <row r="867" spans="1:44" x14ac:dyDescent="0.3">
      <c r="A867" s="287">
        <v>854</v>
      </c>
      <c r="B867" s="150"/>
      <c r="C867" s="152"/>
      <c r="D867" s="159"/>
      <c r="E867" s="337"/>
      <c r="F867" s="343" t="str">
        <f>IF(E867="","",LOOKUP(E867,'Work Programme'!$A$8:$A$207,'Work Programme'!$B$8:$B$207))</f>
        <v/>
      </c>
      <c r="G867" s="159"/>
      <c r="H867" s="150"/>
      <c r="I867" s="150"/>
      <c r="J867" s="150"/>
      <c r="K867" s="150"/>
      <c r="L867" s="150"/>
      <c r="M867" s="150"/>
      <c r="N867" s="430"/>
      <c r="O867" s="431"/>
      <c r="P867" s="431"/>
      <c r="Q867" s="160"/>
      <c r="R867" s="160"/>
      <c r="S867" s="160"/>
      <c r="T867" s="255" t="str">
        <f t="shared" si="222"/>
        <v/>
      </c>
      <c r="U867" s="152"/>
      <c r="V867" s="154"/>
      <c r="W867" s="254" t="str">
        <f>IF(V867="","",VLOOKUP(V867,'Overview - Financial Statement'!$A$46:$B$60,2,FALSE))</f>
        <v/>
      </c>
      <c r="X867" s="255" t="str">
        <f t="shared" si="223"/>
        <v/>
      </c>
      <c r="Y867" s="153"/>
      <c r="Z867" s="238">
        <f t="shared" si="224"/>
        <v>0</v>
      </c>
      <c r="AA867" s="193" t="s">
        <v>44</v>
      </c>
      <c r="AB867" s="173"/>
      <c r="AC867" s="193" t="str">
        <f t="shared" si="225"/>
        <v/>
      </c>
      <c r="AD867" s="187" t="str">
        <f t="shared" si="226"/>
        <v/>
      </c>
      <c r="AE867" s="187" t="str">
        <f>IF(S867&gt;0,(VLOOKUP(N867,ISO!$B$4:$D$43,3,FALSE)),"")</f>
        <v/>
      </c>
      <c r="AF867" s="187" t="str">
        <f t="shared" si="227"/>
        <v/>
      </c>
      <c r="AG867" s="187" t="str">
        <f>IF(R867&gt;0,(VLOOKUP(N867,ISO!$B$4:$D$43,2,FALSE)),"")</f>
        <v/>
      </c>
      <c r="AH867" s="193" t="str">
        <f t="shared" si="228"/>
        <v/>
      </c>
      <c r="AI867" s="397" t="str">
        <f t="shared" si="229"/>
        <v/>
      </c>
      <c r="AJ867" s="257" t="str">
        <f t="shared" si="230"/>
        <v/>
      </c>
      <c r="AK867" s="257" t="str">
        <f t="shared" si="231"/>
        <v/>
      </c>
      <c r="AL867" s="193" t="str">
        <f t="shared" si="232"/>
        <v>CHECK DATES</v>
      </c>
      <c r="AM867" s="257" t="str">
        <f t="shared" si="233"/>
        <v/>
      </c>
      <c r="AN867" s="288">
        <f t="shared" si="234"/>
        <v>0</v>
      </c>
      <c r="AO867" s="286">
        <v>0</v>
      </c>
      <c r="AP867" s="257">
        <f t="shared" si="235"/>
        <v>0</v>
      </c>
      <c r="AQ867" s="257" t="str">
        <f t="shared" si="236"/>
        <v/>
      </c>
      <c r="AR867" s="257">
        <f t="shared" si="237"/>
        <v>0</v>
      </c>
    </row>
    <row r="868" spans="1:44" x14ac:dyDescent="0.3">
      <c r="A868" s="287">
        <v>855</v>
      </c>
      <c r="B868" s="150"/>
      <c r="C868" s="152"/>
      <c r="D868" s="159"/>
      <c r="E868" s="337"/>
      <c r="F868" s="343" t="str">
        <f>IF(E868="","",LOOKUP(E868,'Work Programme'!$A$8:$A$207,'Work Programme'!$B$8:$B$207))</f>
        <v/>
      </c>
      <c r="G868" s="159"/>
      <c r="H868" s="150"/>
      <c r="I868" s="150"/>
      <c r="J868" s="150"/>
      <c r="K868" s="150"/>
      <c r="L868" s="150"/>
      <c r="M868" s="150"/>
      <c r="N868" s="430"/>
      <c r="O868" s="431"/>
      <c r="P868" s="431"/>
      <c r="Q868" s="160"/>
      <c r="R868" s="160"/>
      <c r="S868" s="160"/>
      <c r="T868" s="255" t="str">
        <f t="shared" si="222"/>
        <v/>
      </c>
      <c r="U868" s="152"/>
      <c r="V868" s="154"/>
      <c r="W868" s="254" t="str">
        <f>IF(V868="","",VLOOKUP(V868,'Overview - Financial Statement'!$A$46:$B$60,2,FALSE))</f>
        <v/>
      </c>
      <c r="X868" s="255" t="str">
        <f t="shared" si="223"/>
        <v/>
      </c>
      <c r="Y868" s="153"/>
      <c r="Z868" s="238">
        <f t="shared" si="224"/>
        <v>0</v>
      </c>
      <c r="AA868" s="193" t="s">
        <v>44</v>
      </c>
      <c r="AB868" s="173"/>
      <c r="AC868" s="193" t="str">
        <f t="shared" si="225"/>
        <v/>
      </c>
      <c r="AD868" s="187" t="str">
        <f t="shared" si="226"/>
        <v/>
      </c>
      <c r="AE868" s="187" t="str">
        <f>IF(S868&gt;0,(VLOOKUP(N868,ISO!$B$4:$D$43,3,FALSE)),"")</f>
        <v/>
      </c>
      <c r="AF868" s="187" t="str">
        <f t="shared" si="227"/>
        <v/>
      </c>
      <c r="AG868" s="187" t="str">
        <f>IF(R868&gt;0,(VLOOKUP(N868,ISO!$B$4:$D$43,2,FALSE)),"")</f>
        <v/>
      </c>
      <c r="AH868" s="193" t="str">
        <f t="shared" si="228"/>
        <v/>
      </c>
      <c r="AI868" s="397" t="str">
        <f t="shared" si="229"/>
        <v/>
      </c>
      <c r="AJ868" s="257" t="str">
        <f t="shared" si="230"/>
        <v/>
      </c>
      <c r="AK868" s="257" t="str">
        <f t="shared" si="231"/>
        <v/>
      </c>
      <c r="AL868" s="193" t="str">
        <f t="shared" si="232"/>
        <v>CHECK DATES</v>
      </c>
      <c r="AM868" s="257" t="str">
        <f t="shared" si="233"/>
        <v/>
      </c>
      <c r="AN868" s="288">
        <f t="shared" si="234"/>
        <v>0</v>
      </c>
      <c r="AO868" s="286">
        <v>0</v>
      </c>
      <c r="AP868" s="257">
        <f t="shared" si="235"/>
        <v>0</v>
      </c>
      <c r="AQ868" s="257" t="str">
        <f t="shared" si="236"/>
        <v/>
      </c>
      <c r="AR868" s="257">
        <f t="shared" si="237"/>
        <v>0</v>
      </c>
    </row>
    <row r="869" spans="1:44" x14ac:dyDescent="0.3">
      <c r="A869" s="287">
        <v>856</v>
      </c>
      <c r="B869" s="150"/>
      <c r="C869" s="152"/>
      <c r="D869" s="159"/>
      <c r="E869" s="337"/>
      <c r="F869" s="343" t="str">
        <f>IF(E869="","",LOOKUP(E869,'Work Programme'!$A$8:$A$207,'Work Programme'!$B$8:$B$207))</f>
        <v/>
      </c>
      <c r="G869" s="159"/>
      <c r="H869" s="150"/>
      <c r="I869" s="150"/>
      <c r="J869" s="150"/>
      <c r="K869" s="150"/>
      <c r="L869" s="150"/>
      <c r="M869" s="150"/>
      <c r="N869" s="430"/>
      <c r="O869" s="431"/>
      <c r="P869" s="431"/>
      <c r="Q869" s="160"/>
      <c r="R869" s="160"/>
      <c r="S869" s="160"/>
      <c r="T869" s="255" t="str">
        <f t="shared" si="222"/>
        <v/>
      </c>
      <c r="U869" s="152"/>
      <c r="V869" s="154"/>
      <c r="W869" s="254" t="str">
        <f>IF(V869="","",VLOOKUP(V869,'Overview - Financial Statement'!$A$46:$B$60,2,FALSE))</f>
        <v/>
      </c>
      <c r="X869" s="255" t="str">
        <f t="shared" si="223"/>
        <v/>
      </c>
      <c r="Y869" s="153"/>
      <c r="Z869" s="238">
        <f t="shared" si="224"/>
        <v>0</v>
      </c>
      <c r="AA869" s="193" t="s">
        <v>44</v>
      </c>
      <c r="AB869" s="173"/>
      <c r="AC869" s="193" t="str">
        <f t="shared" si="225"/>
        <v/>
      </c>
      <c r="AD869" s="187" t="str">
        <f t="shared" si="226"/>
        <v/>
      </c>
      <c r="AE869" s="187" t="str">
        <f>IF(S869&gt;0,(VLOOKUP(N869,ISO!$B$4:$D$43,3,FALSE)),"")</f>
        <v/>
      </c>
      <c r="AF869" s="187" t="str">
        <f t="shared" si="227"/>
        <v/>
      </c>
      <c r="AG869" s="187" t="str">
        <f>IF(R869&gt;0,(VLOOKUP(N869,ISO!$B$4:$D$43,2,FALSE)),"")</f>
        <v/>
      </c>
      <c r="AH869" s="193" t="str">
        <f t="shared" si="228"/>
        <v/>
      </c>
      <c r="AI869" s="397" t="str">
        <f t="shared" si="229"/>
        <v/>
      </c>
      <c r="AJ869" s="257" t="str">
        <f t="shared" si="230"/>
        <v/>
      </c>
      <c r="AK869" s="257" t="str">
        <f t="shared" si="231"/>
        <v/>
      </c>
      <c r="AL869" s="193" t="str">
        <f t="shared" si="232"/>
        <v>CHECK DATES</v>
      </c>
      <c r="AM869" s="257" t="str">
        <f t="shared" si="233"/>
        <v/>
      </c>
      <c r="AN869" s="288">
        <f t="shared" si="234"/>
        <v>0</v>
      </c>
      <c r="AO869" s="286">
        <v>0</v>
      </c>
      <c r="AP869" s="257">
        <f t="shared" si="235"/>
        <v>0</v>
      </c>
      <c r="AQ869" s="257" t="str">
        <f t="shared" si="236"/>
        <v/>
      </c>
      <c r="AR869" s="257">
        <f t="shared" si="237"/>
        <v>0</v>
      </c>
    </row>
    <row r="870" spans="1:44" x14ac:dyDescent="0.3">
      <c r="A870" s="287">
        <v>857</v>
      </c>
      <c r="B870" s="150"/>
      <c r="C870" s="152"/>
      <c r="D870" s="159"/>
      <c r="E870" s="337"/>
      <c r="F870" s="343" t="str">
        <f>IF(E870="","",LOOKUP(E870,'Work Programme'!$A$8:$A$207,'Work Programme'!$B$8:$B$207))</f>
        <v/>
      </c>
      <c r="G870" s="159"/>
      <c r="H870" s="150"/>
      <c r="I870" s="150"/>
      <c r="J870" s="150"/>
      <c r="K870" s="150"/>
      <c r="L870" s="150"/>
      <c r="M870" s="150"/>
      <c r="N870" s="430"/>
      <c r="O870" s="431"/>
      <c r="P870" s="431"/>
      <c r="Q870" s="160"/>
      <c r="R870" s="160"/>
      <c r="S870" s="160"/>
      <c r="T870" s="255" t="str">
        <f t="shared" si="222"/>
        <v/>
      </c>
      <c r="U870" s="152"/>
      <c r="V870" s="154"/>
      <c r="W870" s="254" t="str">
        <f>IF(V870="","",VLOOKUP(V870,'Overview - Financial Statement'!$A$46:$B$60,2,FALSE))</f>
        <v/>
      </c>
      <c r="X870" s="255" t="str">
        <f t="shared" si="223"/>
        <v/>
      </c>
      <c r="Y870" s="153"/>
      <c r="Z870" s="238">
        <f t="shared" si="224"/>
        <v>0</v>
      </c>
      <c r="AA870" s="193" t="s">
        <v>44</v>
      </c>
      <c r="AB870" s="173"/>
      <c r="AC870" s="193" t="str">
        <f t="shared" si="225"/>
        <v/>
      </c>
      <c r="AD870" s="187" t="str">
        <f t="shared" si="226"/>
        <v/>
      </c>
      <c r="AE870" s="187" t="str">
        <f>IF(S870&gt;0,(VLOOKUP(N870,ISO!$B$4:$D$43,3,FALSE)),"")</f>
        <v/>
      </c>
      <c r="AF870" s="187" t="str">
        <f t="shared" si="227"/>
        <v/>
      </c>
      <c r="AG870" s="187" t="str">
        <f>IF(R870&gt;0,(VLOOKUP(N870,ISO!$B$4:$D$43,2,FALSE)),"")</f>
        <v/>
      </c>
      <c r="AH870" s="193" t="str">
        <f t="shared" si="228"/>
        <v/>
      </c>
      <c r="AI870" s="397" t="str">
        <f t="shared" si="229"/>
        <v/>
      </c>
      <c r="AJ870" s="257" t="str">
        <f t="shared" si="230"/>
        <v/>
      </c>
      <c r="AK870" s="257" t="str">
        <f t="shared" si="231"/>
        <v/>
      </c>
      <c r="AL870" s="193" t="str">
        <f t="shared" si="232"/>
        <v>CHECK DATES</v>
      </c>
      <c r="AM870" s="257" t="str">
        <f t="shared" si="233"/>
        <v/>
      </c>
      <c r="AN870" s="288">
        <f t="shared" si="234"/>
        <v>0</v>
      </c>
      <c r="AO870" s="286">
        <v>0</v>
      </c>
      <c r="AP870" s="257">
        <f t="shared" si="235"/>
        <v>0</v>
      </c>
      <c r="AQ870" s="257" t="str">
        <f t="shared" si="236"/>
        <v/>
      </c>
      <c r="AR870" s="257">
        <f t="shared" si="237"/>
        <v>0</v>
      </c>
    </row>
    <row r="871" spans="1:44" x14ac:dyDescent="0.3">
      <c r="A871" s="287">
        <v>858</v>
      </c>
      <c r="B871" s="150"/>
      <c r="C871" s="152"/>
      <c r="D871" s="159"/>
      <c r="E871" s="337"/>
      <c r="F871" s="343" t="str">
        <f>IF(E871="","",LOOKUP(E871,'Work Programme'!$A$8:$A$207,'Work Programme'!$B$8:$B$207))</f>
        <v/>
      </c>
      <c r="G871" s="159"/>
      <c r="H871" s="150"/>
      <c r="I871" s="150"/>
      <c r="J871" s="150"/>
      <c r="K871" s="150"/>
      <c r="L871" s="150"/>
      <c r="M871" s="150"/>
      <c r="N871" s="430"/>
      <c r="O871" s="431"/>
      <c r="P871" s="431"/>
      <c r="Q871" s="160"/>
      <c r="R871" s="160"/>
      <c r="S871" s="160"/>
      <c r="T871" s="255" t="str">
        <f t="shared" si="222"/>
        <v/>
      </c>
      <c r="U871" s="152"/>
      <c r="V871" s="154"/>
      <c r="W871" s="254" t="str">
        <f>IF(V871="","",VLOOKUP(V871,'Overview - Financial Statement'!$A$46:$B$60,2,FALSE))</f>
        <v/>
      </c>
      <c r="X871" s="255" t="str">
        <f t="shared" si="223"/>
        <v/>
      </c>
      <c r="Y871" s="153"/>
      <c r="Z871" s="238">
        <f t="shared" si="224"/>
        <v>0</v>
      </c>
      <c r="AA871" s="193" t="s">
        <v>44</v>
      </c>
      <c r="AB871" s="173"/>
      <c r="AC871" s="193" t="str">
        <f t="shared" si="225"/>
        <v/>
      </c>
      <c r="AD871" s="187" t="str">
        <f t="shared" si="226"/>
        <v/>
      </c>
      <c r="AE871" s="187" t="str">
        <f>IF(S871&gt;0,(VLOOKUP(N871,ISO!$B$4:$D$43,3,FALSE)),"")</f>
        <v/>
      </c>
      <c r="AF871" s="187" t="str">
        <f t="shared" si="227"/>
        <v/>
      </c>
      <c r="AG871" s="187" t="str">
        <f>IF(R871&gt;0,(VLOOKUP(N871,ISO!$B$4:$D$43,2,FALSE)),"")</f>
        <v/>
      </c>
      <c r="AH871" s="193" t="str">
        <f t="shared" si="228"/>
        <v/>
      </c>
      <c r="AI871" s="397" t="str">
        <f t="shared" si="229"/>
        <v/>
      </c>
      <c r="AJ871" s="257" t="str">
        <f t="shared" si="230"/>
        <v/>
      </c>
      <c r="AK871" s="257" t="str">
        <f t="shared" si="231"/>
        <v/>
      </c>
      <c r="AL871" s="193" t="str">
        <f t="shared" si="232"/>
        <v>CHECK DATES</v>
      </c>
      <c r="AM871" s="257" t="str">
        <f t="shared" si="233"/>
        <v/>
      </c>
      <c r="AN871" s="288">
        <f t="shared" si="234"/>
        <v>0</v>
      </c>
      <c r="AO871" s="286">
        <v>0</v>
      </c>
      <c r="AP871" s="257">
        <f t="shared" si="235"/>
        <v>0</v>
      </c>
      <c r="AQ871" s="257" t="str">
        <f t="shared" si="236"/>
        <v/>
      </c>
      <c r="AR871" s="257">
        <f t="shared" si="237"/>
        <v>0</v>
      </c>
    </row>
    <row r="872" spans="1:44" x14ac:dyDescent="0.3">
      <c r="A872" s="287">
        <v>859</v>
      </c>
      <c r="B872" s="150"/>
      <c r="C872" s="152"/>
      <c r="D872" s="159"/>
      <c r="E872" s="337"/>
      <c r="F872" s="343" t="str">
        <f>IF(E872="","",LOOKUP(E872,'Work Programme'!$A$8:$A$207,'Work Programme'!$B$8:$B$207))</f>
        <v/>
      </c>
      <c r="G872" s="159"/>
      <c r="H872" s="150"/>
      <c r="I872" s="150"/>
      <c r="J872" s="150"/>
      <c r="K872" s="150"/>
      <c r="L872" s="150"/>
      <c r="M872" s="150"/>
      <c r="N872" s="430"/>
      <c r="O872" s="431"/>
      <c r="P872" s="431"/>
      <c r="Q872" s="160"/>
      <c r="R872" s="160"/>
      <c r="S872" s="160"/>
      <c r="T872" s="255" t="str">
        <f t="shared" si="222"/>
        <v/>
      </c>
      <c r="U872" s="152"/>
      <c r="V872" s="154"/>
      <c r="W872" s="254" t="str">
        <f>IF(V872="","",VLOOKUP(V872,'Overview - Financial Statement'!$A$46:$B$60,2,FALSE))</f>
        <v/>
      </c>
      <c r="X872" s="255" t="str">
        <f t="shared" si="223"/>
        <v/>
      </c>
      <c r="Y872" s="153"/>
      <c r="Z872" s="238">
        <f t="shared" si="224"/>
        <v>0</v>
      </c>
      <c r="AA872" s="193" t="s">
        <v>44</v>
      </c>
      <c r="AB872" s="173"/>
      <c r="AC872" s="193" t="str">
        <f t="shared" si="225"/>
        <v/>
      </c>
      <c r="AD872" s="187" t="str">
        <f t="shared" si="226"/>
        <v/>
      </c>
      <c r="AE872" s="187" t="str">
        <f>IF(S872&gt;0,(VLOOKUP(N872,ISO!$B$4:$D$43,3,FALSE)),"")</f>
        <v/>
      </c>
      <c r="AF872" s="187" t="str">
        <f t="shared" si="227"/>
        <v/>
      </c>
      <c r="AG872" s="187" t="str">
        <f>IF(R872&gt;0,(VLOOKUP(N872,ISO!$B$4:$D$43,2,FALSE)),"")</f>
        <v/>
      </c>
      <c r="AH872" s="193" t="str">
        <f t="shared" si="228"/>
        <v/>
      </c>
      <c r="AI872" s="397" t="str">
        <f t="shared" si="229"/>
        <v/>
      </c>
      <c r="AJ872" s="257" t="str">
        <f t="shared" si="230"/>
        <v/>
      </c>
      <c r="AK872" s="257" t="str">
        <f t="shared" si="231"/>
        <v/>
      </c>
      <c r="AL872" s="193" t="str">
        <f t="shared" si="232"/>
        <v>CHECK DATES</v>
      </c>
      <c r="AM872" s="257" t="str">
        <f t="shared" si="233"/>
        <v/>
      </c>
      <c r="AN872" s="288">
        <f t="shared" si="234"/>
        <v>0</v>
      </c>
      <c r="AO872" s="286">
        <v>0</v>
      </c>
      <c r="AP872" s="257">
        <f t="shared" si="235"/>
        <v>0</v>
      </c>
      <c r="AQ872" s="257" t="str">
        <f t="shared" si="236"/>
        <v/>
      </c>
      <c r="AR872" s="257">
        <f t="shared" si="237"/>
        <v>0</v>
      </c>
    </row>
    <row r="873" spans="1:44" x14ac:dyDescent="0.3">
      <c r="A873" s="287">
        <v>860</v>
      </c>
      <c r="B873" s="150"/>
      <c r="C873" s="152"/>
      <c r="D873" s="159"/>
      <c r="E873" s="337"/>
      <c r="F873" s="343" t="str">
        <f>IF(E873="","",LOOKUP(E873,'Work Programme'!$A$8:$A$207,'Work Programme'!$B$8:$B$207))</f>
        <v/>
      </c>
      <c r="G873" s="159"/>
      <c r="H873" s="150"/>
      <c r="I873" s="150"/>
      <c r="J873" s="150"/>
      <c r="K873" s="150"/>
      <c r="L873" s="150"/>
      <c r="M873" s="150"/>
      <c r="N873" s="430"/>
      <c r="O873" s="431"/>
      <c r="P873" s="431"/>
      <c r="Q873" s="160"/>
      <c r="R873" s="160"/>
      <c r="S873" s="160"/>
      <c r="T873" s="255" t="str">
        <f t="shared" si="222"/>
        <v/>
      </c>
      <c r="U873" s="152"/>
      <c r="V873" s="154"/>
      <c r="W873" s="254" t="str">
        <f>IF(V873="","",VLOOKUP(V873,'Overview - Financial Statement'!$A$46:$B$60,2,FALSE))</f>
        <v/>
      </c>
      <c r="X873" s="255" t="str">
        <f t="shared" si="223"/>
        <v/>
      </c>
      <c r="Y873" s="153"/>
      <c r="Z873" s="238">
        <f t="shared" si="224"/>
        <v>0</v>
      </c>
      <c r="AA873" s="193" t="s">
        <v>44</v>
      </c>
      <c r="AB873" s="173"/>
      <c r="AC873" s="193" t="str">
        <f t="shared" si="225"/>
        <v/>
      </c>
      <c r="AD873" s="187" t="str">
        <f t="shared" si="226"/>
        <v/>
      </c>
      <c r="AE873" s="187" t="str">
        <f>IF(S873&gt;0,(VLOOKUP(N873,ISO!$B$4:$D$43,3,FALSE)),"")</f>
        <v/>
      </c>
      <c r="AF873" s="187" t="str">
        <f t="shared" si="227"/>
        <v/>
      </c>
      <c r="AG873" s="187" t="str">
        <f>IF(R873&gt;0,(VLOOKUP(N873,ISO!$B$4:$D$43,2,FALSE)),"")</f>
        <v/>
      </c>
      <c r="AH873" s="193" t="str">
        <f t="shared" si="228"/>
        <v/>
      </c>
      <c r="AI873" s="397" t="str">
        <f t="shared" si="229"/>
        <v/>
      </c>
      <c r="AJ873" s="257" t="str">
        <f t="shared" si="230"/>
        <v/>
      </c>
      <c r="AK873" s="257" t="str">
        <f t="shared" si="231"/>
        <v/>
      </c>
      <c r="AL873" s="193" t="str">
        <f t="shared" si="232"/>
        <v>CHECK DATES</v>
      </c>
      <c r="AM873" s="257" t="str">
        <f t="shared" si="233"/>
        <v/>
      </c>
      <c r="AN873" s="288">
        <f t="shared" si="234"/>
        <v>0</v>
      </c>
      <c r="AO873" s="286">
        <v>0</v>
      </c>
      <c r="AP873" s="257">
        <f t="shared" si="235"/>
        <v>0</v>
      </c>
      <c r="AQ873" s="257" t="str">
        <f t="shared" si="236"/>
        <v/>
      </c>
      <c r="AR873" s="257">
        <f t="shared" si="237"/>
        <v>0</v>
      </c>
    </row>
    <row r="874" spans="1:44" x14ac:dyDescent="0.3">
      <c r="A874" s="287">
        <v>861</v>
      </c>
      <c r="B874" s="150"/>
      <c r="C874" s="152"/>
      <c r="D874" s="159"/>
      <c r="E874" s="337"/>
      <c r="F874" s="343" t="str">
        <f>IF(E874="","",LOOKUP(E874,'Work Programme'!$A$8:$A$207,'Work Programme'!$B$8:$B$207))</f>
        <v/>
      </c>
      <c r="G874" s="159"/>
      <c r="H874" s="150"/>
      <c r="I874" s="150"/>
      <c r="J874" s="150"/>
      <c r="K874" s="150"/>
      <c r="L874" s="150"/>
      <c r="M874" s="150"/>
      <c r="N874" s="430"/>
      <c r="O874" s="431"/>
      <c r="P874" s="431"/>
      <c r="Q874" s="160"/>
      <c r="R874" s="160"/>
      <c r="S874" s="160"/>
      <c r="T874" s="255" t="str">
        <f t="shared" si="222"/>
        <v/>
      </c>
      <c r="U874" s="152"/>
      <c r="V874" s="154"/>
      <c r="W874" s="254" t="str">
        <f>IF(V874="","",VLOOKUP(V874,'Overview - Financial Statement'!$A$46:$B$60,2,FALSE))</f>
        <v/>
      </c>
      <c r="X874" s="255" t="str">
        <f t="shared" si="223"/>
        <v/>
      </c>
      <c r="Y874" s="153"/>
      <c r="Z874" s="238">
        <f t="shared" si="224"/>
        <v>0</v>
      </c>
      <c r="AA874" s="193" t="s">
        <v>44</v>
      </c>
      <c r="AB874" s="173"/>
      <c r="AC874" s="193" t="str">
        <f t="shared" si="225"/>
        <v/>
      </c>
      <c r="AD874" s="187" t="str">
        <f t="shared" si="226"/>
        <v/>
      </c>
      <c r="AE874" s="187" t="str">
        <f>IF(S874&gt;0,(VLOOKUP(N874,ISO!$B$4:$D$43,3,FALSE)),"")</f>
        <v/>
      </c>
      <c r="AF874" s="187" t="str">
        <f t="shared" si="227"/>
        <v/>
      </c>
      <c r="AG874" s="187" t="str">
        <f>IF(R874&gt;0,(VLOOKUP(N874,ISO!$B$4:$D$43,2,FALSE)),"")</f>
        <v/>
      </c>
      <c r="AH874" s="193" t="str">
        <f t="shared" si="228"/>
        <v/>
      </c>
      <c r="AI874" s="397" t="str">
        <f t="shared" si="229"/>
        <v/>
      </c>
      <c r="AJ874" s="257" t="str">
        <f t="shared" si="230"/>
        <v/>
      </c>
      <c r="AK874" s="257" t="str">
        <f t="shared" si="231"/>
        <v/>
      </c>
      <c r="AL874" s="193" t="str">
        <f t="shared" si="232"/>
        <v>CHECK DATES</v>
      </c>
      <c r="AM874" s="257" t="str">
        <f t="shared" si="233"/>
        <v/>
      </c>
      <c r="AN874" s="288">
        <f t="shared" si="234"/>
        <v>0</v>
      </c>
      <c r="AO874" s="286">
        <v>0</v>
      </c>
      <c r="AP874" s="257">
        <f t="shared" si="235"/>
        <v>0</v>
      </c>
      <c r="AQ874" s="257" t="str">
        <f t="shared" si="236"/>
        <v/>
      </c>
      <c r="AR874" s="257">
        <f t="shared" si="237"/>
        <v>0</v>
      </c>
    </row>
    <row r="875" spans="1:44" x14ac:dyDescent="0.3">
      <c r="A875" s="287">
        <v>862</v>
      </c>
      <c r="B875" s="150"/>
      <c r="C875" s="152"/>
      <c r="D875" s="159"/>
      <c r="E875" s="337"/>
      <c r="F875" s="343" t="str">
        <f>IF(E875="","",LOOKUP(E875,'Work Programme'!$A$8:$A$207,'Work Programme'!$B$8:$B$207))</f>
        <v/>
      </c>
      <c r="G875" s="159"/>
      <c r="H875" s="150"/>
      <c r="I875" s="150"/>
      <c r="J875" s="150"/>
      <c r="K875" s="150"/>
      <c r="L875" s="150"/>
      <c r="M875" s="150"/>
      <c r="N875" s="430"/>
      <c r="O875" s="431"/>
      <c r="P875" s="431"/>
      <c r="Q875" s="160"/>
      <c r="R875" s="160"/>
      <c r="S875" s="160"/>
      <c r="T875" s="255" t="str">
        <f t="shared" si="222"/>
        <v/>
      </c>
      <c r="U875" s="152"/>
      <c r="V875" s="154"/>
      <c r="W875" s="254" t="str">
        <f>IF(V875="","",VLOOKUP(V875,'Overview - Financial Statement'!$A$46:$B$60,2,FALSE))</f>
        <v/>
      </c>
      <c r="X875" s="255" t="str">
        <f t="shared" si="223"/>
        <v/>
      </c>
      <c r="Y875" s="153"/>
      <c r="Z875" s="238">
        <f t="shared" si="224"/>
        <v>0</v>
      </c>
      <c r="AA875" s="193" t="s">
        <v>44</v>
      </c>
      <c r="AB875" s="173"/>
      <c r="AC875" s="193" t="str">
        <f t="shared" si="225"/>
        <v/>
      </c>
      <c r="AD875" s="187" t="str">
        <f t="shared" si="226"/>
        <v/>
      </c>
      <c r="AE875" s="187" t="str">
        <f>IF(S875&gt;0,(VLOOKUP(N875,ISO!$B$4:$D$43,3,FALSE)),"")</f>
        <v/>
      </c>
      <c r="AF875" s="187" t="str">
        <f t="shared" si="227"/>
        <v/>
      </c>
      <c r="AG875" s="187" t="str">
        <f>IF(R875&gt;0,(VLOOKUP(N875,ISO!$B$4:$D$43,2,FALSE)),"")</f>
        <v/>
      </c>
      <c r="AH875" s="193" t="str">
        <f t="shared" si="228"/>
        <v/>
      </c>
      <c r="AI875" s="397" t="str">
        <f t="shared" si="229"/>
        <v/>
      </c>
      <c r="AJ875" s="257" t="str">
        <f t="shared" si="230"/>
        <v/>
      </c>
      <c r="AK875" s="257" t="str">
        <f t="shared" si="231"/>
        <v/>
      </c>
      <c r="AL875" s="193" t="str">
        <f t="shared" si="232"/>
        <v>CHECK DATES</v>
      </c>
      <c r="AM875" s="257" t="str">
        <f t="shared" si="233"/>
        <v/>
      </c>
      <c r="AN875" s="288">
        <f t="shared" si="234"/>
        <v>0</v>
      </c>
      <c r="AO875" s="286">
        <v>0</v>
      </c>
      <c r="AP875" s="257">
        <f t="shared" si="235"/>
        <v>0</v>
      </c>
      <c r="AQ875" s="257" t="str">
        <f t="shared" si="236"/>
        <v/>
      </c>
      <c r="AR875" s="257">
        <f t="shared" si="237"/>
        <v>0</v>
      </c>
    </row>
    <row r="876" spans="1:44" x14ac:dyDescent="0.3">
      <c r="A876" s="287">
        <v>863</v>
      </c>
      <c r="B876" s="150"/>
      <c r="C876" s="152"/>
      <c r="D876" s="159"/>
      <c r="E876" s="337"/>
      <c r="F876" s="343" t="str">
        <f>IF(E876="","",LOOKUP(E876,'Work Programme'!$A$8:$A$207,'Work Programme'!$B$8:$B$207))</f>
        <v/>
      </c>
      <c r="G876" s="159"/>
      <c r="H876" s="150"/>
      <c r="I876" s="150"/>
      <c r="J876" s="150"/>
      <c r="K876" s="150"/>
      <c r="L876" s="150"/>
      <c r="M876" s="150"/>
      <c r="N876" s="430"/>
      <c r="O876" s="431"/>
      <c r="P876" s="431"/>
      <c r="Q876" s="160"/>
      <c r="R876" s="160"/>
      <c r="S876" s="160"/>
      <c r="T876" s="255" t="str">
        <f t="shared" si="222"/>
        <v/>
      </c>
      <c r="U876" s="152"/>
      <c r="V876" s="154"/>
      <c r="W876" s="254" t="str">
        <f>IF(V876="","",VLOOKUP(V876,'Overview - Financial Statement'!$A$46:$B$60,2,FALSE))</f>
        <v/>
      </c>
      <c r="X876" s="255" t="str">
        <f t="shared" si="223"/>
        <v/>
      </c>
      <c r="Y876" s="153"/>
      <c r="Z876" s="238">
        <f t="shared" si="224"/>
        <v>0</v>
      </c>
      <c r="AA876" s="193" t="s">
        <v>44</v>
      </c>
      <c r="AB876" s="173"/>
      <c r="AC876" s="193" t="str">
        <f t="shared" si="225"/>
        <v/>
      </c>
      <c r="AD876" s="187" t="str">
        <f t="shared" si="226"/>
        <v/>
      </c>
      <c r="AE876" s="187" t="str">
        <f>IF(S876&gt;0,(VLOOKUP(N876,ISO!$B$4:$D$43,3,FALSE)),"")</f>
        <v/>
      </c>
      <c r="AF876" s="187" t="str">
        <f t="shared" si="227"/>
        <v/>
      </c>
      <c r="AG876" s="187" t="str">
        <f>IF(R876&gt;0,(VLOOKUP(N876,ISO!$B$4:$D$43,2,FALSE)),"")</f>
        <v/>
      </c>
      <c r="AH876" s="193" t="str">
        <f t="shared" si="228"/>
        <v/>
      </c>
      <c r="AI876" s="397" t="str">
        <f t="shared" si="229"/>
        <v/>
      </c>
      <c r="AJ876" s="257" t="str">
        <f t="shared" si="230"/>
        <v/>
      </c>
      <c r="AK876" s="257" t="str">
        <f t="shared" si="231"/>
        <v/>
      </c>
      <c r="AL876" s="193" t="str">
        <f t="shared" si="232"/>
        <v>CHECK DATES</v>
      </c>
      <c r="AM876" s="257" t="str">
        <f t="shared" si="233"/>
        <v/>
      </c>
      <c r="AN876" s="288">
        <f t="shared" si="234"/>
        <v>0</v>
      </c>
      <c r="AO876" s="286">
        <v>0</v>
      </c>
      <c r="AP876" s="257">
        <f t="shared" si="235"/>
        <v>0</v>
      </c>
      <c r="AQ876" s="257" t="str">
        <f t="shared" si="236"/>
        <v/>
      </c>
      <c r="AR876" s="257">
        <f t="shared" si="237"/>
        <v>0</v>
      </c>
    </row>
    <row r="877" spans="1:44" x14ac:dyDescent="0.3">
      <c r="A877" s="287">
        <v>864</v>
      </c>
      <c r="B877" s="150"/>
      <c r="C877" s="152"/>
      <c r="D877" s="159"/>
      <c r="E877" s="337"/>
      <c r="F877" s="343" t="str">
        <f>IF(E877="","",LOOKUP(E877,'Work Programme'!$A$8:$A$207,'Work Programme'!$B$8:$B$207))</f>
        <v/>
      </c>
      <c r="G877" s="159"/>
      <c r="H877" s="150"/>
      <c r="I877" s="150"/>
      <c r="J877" s="150"/>
      <c r="K877" s="150"/>
      <c r="L877" s="150"/>
      <c r="M877" s="150"/>
      <c r="N877" s="430"/>
      <c r="O877" s="431"/>
      <c r="P877" s="431"/>
      <c r="Q877" s="160"/>
      <c r="R877" s="160"/>
      <c r="S877" s="160"/>
      <c r="T877" s="255" t="str">
        <f t="shared" si="222"/>
        <v/>
      </c>
      <c r="U877" s="152"/>
      <c r="V877" s="154"/>
      <c r="W877" s="254" t="str">
        <f>IF(V877="","",VLOOKUP(V877,'Overview - Financial Statement'!$A$46:$B$60,2,FALSE))</f>
        <v/>
      </c>
      <c r="X877" s="255" t="str">
        <f t="shared" si="223"/>
        <v/>
      </c>
      <c r="Y877" s="153"/>
      <c r="Z877" s="238">
        <f t="shared" si="224"/>
        <v>0</v>
      </c>
      <c r="AA877" s="193" t="s">
        <v>44</v>
      </c>
      <c r="AB877" s="173"/>
      <c r="AC877" s="193" t="str">
        <f t="shared" si="225"/>
        <v/>
      </c>
      <c r="AD877" s="187" t="str">
        <f t="shared" si="226"/>
        <v/>
      </c>
      <c r="AE877" s="187" t="str">
        <f>IF(S877&gt;0,(VLOOKUP(N877,ISO!$B$4:$D$43,3,FALSE)),"")</f>
        <v/>
      </c>
      <c r="AF877" s="187" t="str">
        <f t="shared" si="227"/>
        <v/>
      </c>
      <c r="AG877" s="187" t="str">
        <f>IF(R877&gt;0,(VLOOKUP(N877,ISO!$B$4:$D$43,2,FALSE)),"")</f>
        <v/>
      </c>
      <c r="AH877" s="193" t="str">
        <f t="shared" si="228"/>
        <v/>
      </c>
      <c r="AI877" s="397" t="str">
        <f t="shared" si="229"/>
        <v/>
      </c>
      <c r="AJ877" s="257" t="str">
        <f t="shared" si="230"/>
        <v/>
      </c>
      <c r="AK877" s="257" t="str">
        <f t="shared" si="231"/>
        <v/>
      </c>
      <c r="AL877" s="193" t="str">
        <f t="shared" si="232"/>
        <v>CHECK DATES</v>
      </c>
      <c r="AM877" s="257" t="str">
        <f t="shared" si="233"/>
        <v/>
      </c>
      <c r="AN877" s="288">
        <f t="shared" si="234"/>
        <v>0</v>
      </c>
      <c r="AO877" s="286">
        <v>0</v>
      </c>
      <c r="AP877" s="257">
        <f t="shared" si="235"/>
        <v>0</v>
      </c>
      <c r="AQ877" s="257" t="str">
        <f t="shared" si="236"/>
        <v/>
      </c>
      <c r="AR877" s="257">
        <f t="shared" si="237"/>
        <v>0</v>
      </c>
    </row>
    <row r="878" spans="1:44" x14ac:dyDescent="0.3">
      <c r="A878" s="287">
        <v>865</v>
      </c>
      <c r="B878" s="150"/>
      <c r="C878" s="152"/>
      <c r="D878" s="159"/>
      <c r="E878" s="337"/>
      <c r="F878" s="343" t="str">
        <f>IF(E878="","",LOOKUP(E878,'Work Programme'!$A$8:$A$207,'Work Programme'!$B$8:$B$207))</f>
        <v/>
      </c>
      <c r="G878" s="159"/>
      <c r="H878" s="150"/>
      <c r="I878" s="150"/>
      <c r="J878" s="150"/>
      <c r="K878" s="150"/>
      <c r="L878" s="150"/>
      <c r="M878" s="150"/>
      <c r="N878" s="430"/>
      <c r="O878" s="431"/>
      <c r="P878" s="431"/>
      <c r="Q878" s="160"/>
      <c r="R878" s="160"/>
      <c r="S878" s="160"/>
      <c r="T878" s="255" t="str">
        <f t="shared" si="222"/>
        <v/>
      </c>
      <c r="U878" s="152"/>
      <c r="V878" s="154"/>
      <c r="W878" s="254" t="str">
        <f>IF(V878="","",VLOOKUP(V878,'Overview - Financial Statement'!$A$46:$B$60,2,FALSE))</f>
        <v/>
      </c>
      <c r="X878" s="255" t="str">
        <f t="shared" si="223"/>
        <v/>
      </c>
      <c r="Y878" s="153"/>
      <c r="Z878" s="238">
        <f t="shared" si="224"/>
        <v>0</v>
      </c>
      <c r="AA878" s="193" t="s">
        <v>44</v>
      </c>
      <c r="AB878" s="173"/>
      <c r="AC878" s="193" t="str">
        <f t="shared" si="225"/>
        <v/>
      </c>
      <c r="AD878" s="187" t="str">
        <f t="shared" si="226"/>
        <v/>
      </c>
      <c r="AE878" s="187" t="str">
        <f>IF(S878&gt;0,(VLOOKUP(N878,ISO!$B$4:$D$43,3,FALSE)),"")</f>
        <v/>
      </c>
      <c r="AF878" s="187" t="str">
        <f t="shared" si="227"/>
        <v/>
      </c>
      <c r="AG878" s="187" t="str">
        <f>IF(R878&gt;0,(VLOOKUP(N878,ISO!$B$4:$D$43,2,FALSE)),"")</f>
        <v/>
      </c>
      <c r="AH878" s="193" t="str">
        <f t="shared" si="228"/>
        <v/>
      </c>
      <c r="AI878" s="397" t="str">
        <f t="shared" si="229"/>
        <v/>
      </c>
      <c r="AJ878" s="257" t="str">
        <f t="shared" si="230"/>
        <v/>
      </c>
      <c r="AK878" s="257" t="str">
        <f t="shared" si="231"/>
        <v/>
      </c>
      <c r="AL878" s="193" t="str">
        <f t="shared" si="232"/>
        <v>CHECK DATES</v>
      </c>
      <c r="AM878" s="257" t="str">
        <f t="shared" si="233"/>
        <v/>
      </c>
      <c r="AN878" s="288">
        <f t="shared" si="234"/>
        <v>0</v>
      </c>
      <c r="AO878" s="286">
        <v>0</v>
      </c>
      <c r="AP878" s="257">
        <f t="shared" si="235"/>
        <v>0</v>
      </c>
      <c r="AQ878" s="257" t="str">
        <f t="shared" si="236"/>
        <v/>
      </c>
      <c r="AR878" s="257">
        <f t="shared" si="237"/>
        <v>0</v>
      </c>
    </row>
    <row r="879" spans="1:44" x14ac:dyDescent="0.3">
      <c r="A879" s="287">
        <v>866</v>
      </c>
      <c r="B879" s="150"/>
      <c r="C879" s="152"/>
      <c r="D879" s="159"/>
      <c r="E879" s="337"/>
      <c r="F879" s="343" t="str">
        <f>IF(E879="","",LOOKUP(E879,'Work Programme'!$A$8:$A$207,'Work Programme'!$B$8:$B$207))</f>
        <v/>
      </c>
      <c r="G879" s="159"/>
      <c r="H879" s="150"/>
      <c r="I879" s="150"/>
      <c r="J879" s="150"/>
      <c r="K879" s="150"/>
      <c r="L879" s="150"/>
      <c r="M879" s="150"/>
      <c r="N879" s="430"/>
      <c r="O879" s="431"/>
      <c r="P879" s="431"/>
      <c r="Q879" s="160"/>
      <c r="R879" s="160"/>
      <c r="S879" s="160"/>
      <c r="T879" s="255" t="str">
        <f t="shared" si="222"/>
        <v/>
      </c>
      <c r="U879" s="152"/>
      <c r="V879" s="154"/>
      <c r="W879" s="254" t="str">
        <f>IF(V879="","",VLOOKUP(V879,'Overview - Financial Statement'!$A$46:$B$60,2,FALSE))</f>
        <v/>
      </c>
      <c r="X879" s="255" t="str">
        <f t="shared" si="223"/>
        <v/>
      </c>
      <c r="Y879" s="153"/>
      <c r="Z879" s="238">
        <f t="shared" si="224"/>
        <v>0</v>
      </c>
      <c r="AA879" s="193" t="s">
        <v>44</v>
      </c>
      <c r="AB879" s="173"/>
      <c r="AC879" s="193" t="str">
        <f t="shared" si="225"/>
        <v/>
      </c>
      <c r="AD879" s="187" t="str">
        <f t="shared" si="226"/>
        <v/>
      </c>
      <c r="AE879" s="187" t="str">
        <f>IF(S879&gt;0,(VLOOKUP(N879,ISO!$B$4:$D$43,3,FALSE)),"")</f>
        <v/>
      </c>
      <c r="AF879" s="187" t="str">
        <f t="shared" si="227"/>
        <v/>
      </c>
      <c r="AG879" s="187" t="str">
        <f>IF(R879&gt;0,(VLOOKUP(N879,ISO!$B$4:$D$43,2,FALSE)),"")</f>
        <v/>
      </c>
      <c r="AH879" s="193" t="str">
        <f t="shared" si="228"/>
        <v/>
      </c>
      <c r="AI879" s="397" t="str">
        <f t="shared" si="229"/>
        <v/>
      </c>
      <c r="AJ879" s="257" t="str">
        <f t="shared" si="230"/>
        <v/>
      </c>
      <c r="AK879" s="257" t="str">
        <f t="shared" si="231"/>
        <v/>
      </c>
      <c r="AL879" s="193" t="str">
        <f t="shared" si="232"/>
        <v>CHECK DATES</v>
      </c>
      <c r="AM879" s="257" t="str">
        <f t="shared" si="233"/>
        <v/>
      </c>
      <c r="AN879" s="288">
        <f t="shared" si="234"/>
        <v>0</v>
      </c>
      <c r="AO879" s="286">
        <v>0</v>
      </c>
      <c r="AP879" s="257">
        <f t="shared" si="235"/>
        <v>0</v>
      </c>
      <c r="AQ879" s="257" t="str">
        <f t="shared" si="236"/>
        <v/>
      </c>
      <c r="AR879" s="257">
        <f t="shared" si="237"/>
        <v>0</v>
      </c>
    </row>
    <row r="880" spans="1:44" x14ac:dyDescent="0.3">
      <c r="A880" s="287">
        <v>867</v>
      </c>
      <c r="B880" s="150"/>
      <c r="C880" s="152"/>
      <c r="D880" s="159"/>
      <c r="E880" s="337"/>
      <c r="F880" s="343" t="str">
        <f>IF(E880="","",LOOKUP(E880,'Work Programme'!$A$8:$A$207,'Work Programme'!$B$8:$B$207))</f>
        <v/>
      </c>
      <c r="G880" s="159"/>
      <c r="H880" s="150"/>
      <c r="I880" s="150"/>
      <c r="J880" s="150"/>
      <c r="K880" s="150"/>
      <c r="L880" s="150"/>
      <c r="M880" s="150"/>
      <c r="N880" s="430"/>
      <c r="O880" s="431"/>
      <c r="P880" s="431"/>
      <c r="Q880" s="160"/>
      <c r="R880" s="160"/>
      <c r="S880" s="160"/>
      <c r="T880" s="255" t="str">
        <f t="shared" si="222"/>
        <v/>
      </c>
      <c r="U880" s="152"/>
      <c r="V880" s="154"/>
      <c r="W880" s="254" t="str">
        <f>IF(V880="","",VLOOKUP(V880,'Overview - Financial Statement'!$A$46:$B$60,2,FALSE))</f>
        <v/>
      </c>
      <c r="X880" s="255" t="str">
        <f t="shared" si="223"/>
        <v/>
      </c>
      <c r="Y880" s="153"/>
      <c r="Z880" s="238">
        <f t="shared" si="224"/>
        <v>0</v>
      </c>
      <c r="AA880" s="193" t="s">
        <v>44</v>
      </c>
      <c r="AB880" s="173"/>
      <c r="AC880" s="193" t="str">
        <f t="shared" si="225"/>
        <v/>
      </c>
      <c r="AD880" s="187" t="str">
        <f t="shared" si="226"/>
        <v/>
      </c>
      <c r="AE880" s="187" t="str">
        <f>IF(S880&gt;0,(VLOOKUP(N880,ISO!$B$4:$D$43,3,FALSE)),"")</f>
        <v/>
      </c>
      <c r="AF880" s="187" t="str">
        <f t="shared" si="227"/>
        <v/>
      </c>
      <c r="AG880" s="187" t="str">
        <f>IF(R880&gt;0,(VLOOKUP(N880,ISO!$B$4:$D$43,2,FALSE)),"")</f>
        <v/>
      </c>
      <c r="AH880" s="193" t="str">
        <f t="shared" si="228"/>
        <v/>
      </c>
      <c r="AI880" s="397" t="str">
        <f t="shared" si="229"/>
        <v/>
      </c>
      <c r="AJ880" s="257" t="str">
        <f t="shared" si="230"/>
        <v/>
      </c>
      <c r="AK880" s="257" t="str">
        <f t="shared" si="231"/>
        <v/>
      </c>
      <c r="AL880" s="193" t="str">
        <f t="shared" si="232"/>
        <v>CHECK DATES</v>
      </c>
      <c r="AM880" s="257" t="str">
        <f t="shared" si="233"/>
        <v/>
      </c>
      <c r="AN880" s="288">
        <f t="shared" si="234"/>
        <v>0</v>
      </c>
      <c r="AO880" s="286">
        <v>0</v>
      </c>
      <c r="AP880" s="257">
        <f t="shared" si="235"/>
        <v>0</v>
      </c>
      <c r="AQ880" s="257" t="str">
        <f t="shared" si="236"/>
        <v/>
      </c>
      <c r="AR880" s="257">
        <f t="shared" si="237"/>
        <v>0</v>
      </c>
    </row>
    <row r="881" spans="1:44" x14ac:dyDescent="0.3">
      <c r="A881" s="287">
        <v>868</v>
      </c>
      <c r="B881" s="150"/>
      <c r="C881" s="152"/>
      <c r="D881" s="159"/>
      <c r="E881" s="337"/>
      <c r="F881" s="343" t="str">
        <f>IF(E881="","",LOOKUP(E881,'Work Programme'!$A$8:$A$207,'Work Programme'!$B$8:$B$207))</f>
        <v/>
      </c>
      <c r="G881" s="159"/>
      <c r="H881" s="150"/>
      <c r="I881" s="150"/>
      <c r="J881" s="150"/>
      <c r="K881" s="150"/>
      <c r="L881" s="150"/>
      <c r="M881" s="150"/>
      <c r="N881" s="430"/>
      <c r="O881" s="431"/>
      <c r="P881" s="431"/>
      <c r="Q881" s="160"/>
      <c r="R881" s="160"/>
      <c r="S881" s="160"/>
      <c r="T881" s="255" t="str">
        <f t="shared" si="222"/>
        <v/>
      </c>
      <c r="U881" s="152"/>
      <c r="V881" s="154"/>
      <c r="W881" s="254" t="str">
        <f>IF(V881="","",VLOOKUP(V881,'Overview - Financial Statement'!$A$46:$B$60,2,FALSE))</f>
        <v/>
      </c>
      <c r="X881" s="255" t="str">
        <f t="shared" si="223"/>
        <v/>
      </c>
      <c r="Y881" s="153"/>
      <c r="Z881" s="238">
        <f t="shared" si="224"/>
        <v>0</v>
      </c>
      <c r="AA881" s="193" t="s">
        <v>44</v>
      </c>
      <c r="AB881" s="173"/>
      <c r="AC881" s="193" t="str">
        <f t="shared" si="225"/>
        <v/>
      </c>
      <c r="AD881" s="187" t="str">
        <f t="shared" si="226"/>
        <v/>
      </c>
      <c r="AE881" s="187" t="str">
        <f>IF(S881&gt;0,(VLOOKUP(N881,ISO!$B$4:$D$43,3,FALSE)),"")</f>
        <v/>
      </c>
      <c r="AF881" s="187" t="str">
        <f t="shared" si="227"/>
        <v/>
      </c>
      <c r="AG881" s="187" t="str">
        <f>IF(R881&gt;0,(VLOOKUP(N881,ISO!$B$4:$D$43,2,FALSE)),"")</f>
        <v/>
      </c>
      <c r="AH881" s="193" t="str">
        <f t="shared" si="228"/>
        <v/>
      </c>
      <c r="AI881" s="397" t="str">
        <f t="shared" si="229"/>
        <v/>
      </c>
      <c r="AJ881" s="257" t="str">
        <f t="shared" si="230"/>
        <v/>
      </c>
      <c r="AK881" s="257" t="str">
        <f t="shared" si="231"/>
        <v/>
      </c>
      <c r="AL881" s="193" t="str">
        <f t="shared" si="232"/>
        <v>CHECK DATES</v>
      </c>
      <c r="AM881" s="257" t="str">
        <f t="shared" si="233"/>
        <v/>
      </c>
      <c r="AN881" s="288">
        <f t="shared" si="234"/>
        <v>0</v>
      </c>
      <c r="AO881" s="286">
        <v>0</v>
      </c>
      <c r="AP881" s="257">
        <f t="shared" si="235"/>
        <v>0</v>
      </c>
      <c r="AQ881" s="257" t="str">
        <f t="shared" si="236"/>
        <v/>
      </c>
      <c r="AR881" s="257">
        <f t="shared" si="237"/>
        <v>0</v>
      </c>
    </row>
    <row r="882" spans="1:44" x14ac:dyDescent="0.3">
      <c r="A882" s="287">
        <v>869</v>
      </c>
      <c r="B882" s="150"/>
      <c r="C882" s="152"/>
      <c r="D882" s="159"/>
      <c r="E882" s="337"/>
      <c r="F882" s="343" t="str">
        <f>IF(E882="","",LOOKUP(E882,'Work Programme'!$A$8:$A$207,'Work Programme'!$B$8:$B$207))</f>
        <v/>
      </c>
      <c r="G882" s="159"/>
      <c r="H882" s="150"/>
      <c r="I882" s="150"/>
      <c r="J882" s="150"/>
      <c r="K882" s="150"/>
      <c r="L882" s="150"/>
      <c r="M882" s="150"/>
      <c r="N882" s="430"/>
      <c r="O882" s="431"/>
      <c r="P882" s="431"/>
      <c r="Q882" s="160"/>
      <c r="R882" s="160"/>
      <c r="S882" s="160"/>
      <c r="T882" s="255" t="str">
        <f t="shared" si="222"/>
        <v/>
      </c>
      <c r="U882" s="152"/>
      <c r="V882" s="154"/>
      <c r="W882" s="254" t="str">
        <f>IF(V882="","",VLOOKUP(V882,'Overview - Financial Statement'!$A$46:$B$60,2,FALSE))</f>
        <v/>
      </c>
      <c r="X882" s="255" t="str">
        <f t="shared" si="223"/>
        <v/>
      </c>
      <c r="Y882" s="153"/>
      <c r="Z882" s="238">
        <f t="shared" si="224"/>
        <v>0</v>
      </c>
      <c r="AA882" s="193" t="s">
        <v>44</v>
      </c>
      <c r="AB882" s="173"/>
      <c r="AC882" s="193" t="str">
        <f t="shared" si="225"/>
        <v/>
      </c>
      <c r="AD882" s="187" t="str">
        <f t="shared" si="226"/>
        <v/>
      </c>
      <c r="AE882" s="187" t="str">
        <f>IF(S882&gt;0,(VLOOKUP(N882,ISO!$B$4:$D$43,3,FALSE)),"")</f>
        <v/>
      </c>
      <c r="AF882" s="187" t="str">
        <f t="shared" si="227"/>
        <v/>
      </c>
      <c r="AG882" s="187" t="str">
        <f>IF(R882&gt;0,(VLOOKUP(N882,ISO!$B$4:$D$43,2,FALSE)),"")</f>
        <v/>
      </c>
      <c r="AH882" s="193" t="str">
        <f t="shared" si="228"/>
        <v/>
      </c>
      <c r="AI882" s="397" t="str">
        <f t="shared" si="229"/>
        <v/>
      </c>
      <c r="AJ882" s="257" t="str">
        <f t="shared" si="230"/>
        <v/>
      </c>
      <c r="AK882" s="257" t="str">
        <f t="shared" si="231"/>
        <v/>
      </c>
      <c r="AL882" s="193" t="str">
        <f t="shared" si="232"/>
        <v>CHECK DATES</v>
      </c>
      <c r="AM882" s="257" t="str">
        <f t="shared" si="233"/>
        <v/>
      </c>
      <c r="AN882" s="288">
        <f t="shared" si="234"/>
        <v>0</v>
      </c>
      <c r="AO882" s="286">
        <v>0</v>
      </c>
      <c r="AP882" s="257">
        <f t="shared" si="235"/>
        <v>0</v>
      </c>
      <c r="AQ882" s="257" t="str">
        <f t="shared" si="236"/>
        <v/>
      </c>
      <c r="AR882" s="257">
        <f t="shared" si="237"/>
        <v>0</v>
      </c>
    </row>
    <row r="883" spans="1:44" x14ac:dyDescent="0.3">
      <c r="A883" s="287">
        <v>870</v>
      </c>
      <c r="B883" s="150"/>
      <c r="C883" s="152"/>
      <c r="D883" s="159"/>
      <c r="E883" s="337"/>
      <c r="F883" s="343" t="str">
        <f>IF(E883="","",LOOKUP(E883,'Work Programme'!$A$8:$A$207,'Work Programme'!$B$8:$B$207))</f>
        <v/>
      </c>
      <c r="G883" s="159"/>
      <c r="H883" s="150"/>
      <c r="I883" s="150"/>
      <c r="J883" s="150"/>
      <c r="K883" s="150"/>
      <c r="L883" s="150"/>
      <c r="M883" s="150"/>
      <c r="N883" s="430"/>
      <c r="O883" s="431"/>
      <c r="P883" s="431"/>
      <c r="Q883" s="160"/>
      <c r="R883" s="160"/>
      <c r="S883" s="160"/>
      <c r="T883" s="255" t="str">
        <f t="shared" si="222"/>
        <v/>
      </c>
      <c r="U883" s="152"/>
      <c r="V883" s="154"/>
      <c r="W883" s="254" t="str">
        <f>IF(V883="","",VLOOKUP(V883,'Overview - Financial Statement'!$A$46:$B$60,2,FALSE))</f>
        <v/>
      </c>
      <c r="X883" s="255" t="str">
        <f t="shared" si="223"/>
        <v/>
      </c>
      <c r="Y883" s="153"/>
      <c r="Z883" s="238">
        <f t="shared" si="224"/>
        <v>0</v>
      </c>
      <c r="AA883" s="193" t="s">
        <v>44</v>
      </c>
      <c r="AB883" s="173"/>
      <c r="AC883" s="193" t="str">
        <f t="shared" si="225"/>
        <v/>
      </c>
      <c r="AD883" s="187" t="str">
        <f t="shared" si="226"/>
        <v/>
      </c>
      <c r="AE883" s="187" t="str">
        <f>IF(S883&gt;0,(VLOOKUP(N883,ISO!$B$4:$D$43,3,FALSE)),"")</f>
        <v/>
      </c>
      <c r="AF883" s="187" t="str">
        <f t="shared" si="227"/>
        <v/>
      </c>
      <c r="AG883" s="187" t="str">
        <f>IF(R883&gt;0,(VLOOKUP(N883,ISO!$B$4:$D$43,2,FALSE)),"")</f>
        <v/>
      </c>
      <c r="AH883" s="193" t="str">
        <f t="shared" si="228"/>
        <v/>
      </c>
      <c r="AI883" s="397" t="str">
        <f t="shared" si="229"/>
        <v/>
      </c>
      <c r="AJ883" s="257" t="str">
        <f t="shared" si="230"/>
        <v/>
      </c>
      <c r="AK883" s="257" t="str">
        <f t="shared" si="231"/>
        <v/>
      </c>
      <c r="AL883" s="193" t="str">
        <f t="shared" si="232"/>
        <v>CHECK DATES</v>
      </c>
      <c r="AM883" s="257" t="str">
        <f t="shared" si="233"/>
        <v/>
      </c>
      <c r="AN883" s="288">
        <f t="shared" si="234"/>
        <v>0</v>
      </c>
      <c r="AO883" s="286">
        <v>0</v>
      </c>
      <c r="AP883" s="257">
        <f t="shared" si="235"/>
        <v>0</v>
      </c>
      <c r="AQ883" s="257" t="str">
        <f t="shared" si="236"/>
        <v/>
      </c>
      <c r="AR883" s="257">
        <f t="shared" si="237"/>
        <v>0</v>
      </c>
    </row>
    <row r="884" spans="1:44" x14ac:dyDescent="0.3">
      <c r="A884" s="287">
        <v>871</v>
      </c>
      <c r="B884" s="150"/>
      <c r="C884" s="152"/>
      <c r="D884" s="159"/>
      <c r="E884" s="337"/>
      <c r="F884" s="343" t="str">
        <f>IF(E884="","",LOOKUP(E884,'Work Programme'!$A$8:$A$207,'Work Programme'!$B$8:$B$207))</f>
        <v/>
      </c>
      <c r="G884" s="159"/>
      <c r="H884" s="150"/>
      <c r="I884" s="150"/>
      <c r="J884" s="150"/>
      <c r="K884" s="150"/>
      <c r="L884" s="150"/>
      <c r="M884" s="150"/>
      <c r="N884" s="430"/>
      <c r="O884" s="431"/>
      <c r="P884" s="431"/>
      <c r="Q884" s="160"/>
      <c r="R884" s="160"/>
      <c r="S884" s="160"/>
      <c r="T884" s="255" t="str">
        <f t="shared" si="222"/>
        <v/>
      </c>
      <c r="U884" s="152"/>
      <c r="V884" s="154"/>
      <c r="W884" s="254" t="str">
        <f>IF(V884="","",VLOOKUP(V884,'Overview - Financial Statement'!$A$46:$B$60,2,FALSE))</f>
        <v/>
      </c>
      <c r="X884" s="255" t="str">
        <f t="shared" si="223"/>
        <v/>
      </c>
      <c r="Y884" s="153"/>
      <c r="Z884" s="238">
        <f t="shared" si="224"/>
        <v>0</v>
      </c>
      <c r="AA884" s="193" t="s">
        <v>44</v>
      </c>
      <c r="AB884" s="173"/>
      <c r="AC884" s="193" t="str">
        <f t="shared" si="225"/>
        <v/>
      </c>
      <c r="AD884" s="187" t="str">
        <f t="shared" si="226"/>
        <v/>
      </c>
      <c r="AE884" s="187" t="str">
        <f>IF(S884&gt;0,(VLOOKUP(N884,ISO!$B$4:$D$43,3,FALSE)),"")</f>
        <v/>
      </c>
      <c r="AF884" s="187" t="str">
        <f t="shared" si="227"/>
        <v/>
      </c>
      <c r="AG884" s="187" t="str">
        <f>IF(R884&gt;0,(VLOOKUP(N884,ISO!$B$4:$D$43,2,FALSE)),"")</f>
        <v/>
      </c>
      <c r="AH884" s="193" t="str">
        <f t="shared" si="228"/>
        <v/>
      </c>
      <c r="AI884" s="397" t="str">
        <f t="shared" si="229"/>
        <v/>
      </c>
      <c r="AJ884" s="257" t="str">
        <f t="shared" si="230"/>
        <v/>
      </c>
      <c r="AK884" s="257" t="str">
        <f t="shared" si="231"/>
        <v/>
      </c>
      <c r="AL884" s="193" t="str">
        <f t="shared" si="232"/>
        <v>CHECK DATES</v>
      </c>
      <c r="AM884" s="257" t="str">
        <f t="shared" si="233"/>
        <v/>
      </c>
      <c r="AN884" s="288">
        <f t="shared" si="234"/>
        <v>0</v>
      </c>
      <c r="AO884" s="286">
        <v>0</v>
      </c>
      <c r="AP884" s="257">
        <f t="shared" si="235"/>
        <v>0</v>
      </c>
      <c r="AQ884" s="257" t="str">
        <f t="shared" si="236"/>
        <v/>
      </c>
      <c r="AR884" s="257">
        <f t="shared" si="237"/>
        <v>0</v>
      </c>
    </row>
    <row r="885" spans="1:44" x14ac:dyDescent="0.3">
      <c r="A885" s="287">
        <v>872</v>
      </c>
      <c r="B885" s="150"/>
      <c r="C885" s="152"/>
      <c r="D885" s="159"/>
      <c r="E885" s="337"/>
      <c r="F885" s="343" t="str">
        <f>IF(E885="","",LOOKUP(E885,'Work Programme'!$A$8:$A$207,'Work Programme'!$B$8:$B$207))</f>
        <v/>
      </c>
      <c r="G885" s="159"/>
      <c r="H885" s="150"/>
      <c r="I885" s="150"/>
      <c r="J885" s="150"/>
      <c r="K885" s="150"/>
      <c r="L885" s="150"/>
      <c r="M885" s="150"/>
      <c r="N885" s="430"/>
      <c r="O885" s="431"/>
      <c r="P885" s="431"/>
      <c r="Q885" s="160"/>
      <c r="R885" s="160"/>
      <c r="S885" s="160"/>
      <c r="T885" s="255" t="str">
        <f t="shared" si="222"/>
        <v/>
      </c>
      <c r="U885" s="152"/>
      <c r="V885" s="154"/>
      <c r="W885" s="254" t="str">
        <f>IF(V885="","",VLOOKUP(V885,'Overview - Financial Statement'!$A$46:$B$60,2,FALSE))</f>
        <v/>
      </c>
      <c r="X885" s="255" t="str">
        <f t="shared" si="223"/>
        <v/>
      </c>
      <c r="Y885" s="153"/>
      <c r="Z885" s="238">
        <f t="shared" si="224"/>
        <v>0</v>
      </c>
      <c r="AA885" s="193" t="s">
        <v>44</v>
      </c>
      <c r="AB885" s="173"/>
      <c r="AC885" s="193" t="str">
        <f t="shared" si="225"/>
        <v/>
      </c>
      <c r="AD885" s="187" t="str">
        <f t="shared" si="226"/>
        <v/>
      </c>
      <c r="AE885" s="187" t="str">
        <f>IF(S885&gt;0,(VLOOKUP(N885,ISO!$B$4:$D$43,3,FALSE)),"")</f>
        <v/>
      </c>
      <c r="AF885" s="187" t="str">
        <f t="shared" si="227"/>
        <v/>
      </c>
      <c r="AG885" s="187" t="str">
        <f>IF(R885&gt;0,(VLOOKUP(N885,ISO!$B$4:$D$43,2,FALSE)),"")</f>
        <v/>
      </c>
      <c r="AH885" s="193" t="str">
        <f t="shared" si="228"/>
        <v/>
      </c>
      <c r="AI885" s="397" t="str">
        <f t="shared" si="229"/>
        <v/>
      </c>
      <c r="AJ885" s="257" t="str">
        <f t="shared" si="230"/>
        <v/>
      </c>
      <c r="AK885" s="257" t="str">
        <f t="shared" si="231"/>
        <v/>
      </c>
      <c r="AL885" s="193" t="str">
        <f t="shared" si="232"/>
        <v>CHECK DATES</v>
      </c>
      <c r="AM885" s="257" t="str">
        <f t="shared" si="233"/>
        <v/>
      </c>
      <c r="AN885" s="288">
        <f t="shared" si="234"/>
        <v>0</v>
      </c>
      <c r="AO885" s="286">
        <v>0</v>
      </c>
      <c r="AP885" s="257">
        <f t="shared" si="235"/>
        <v>0</v>
      </c>
      <c r="AQ885" s="257" t="str">
        <f t="shared" si="236"/>
        <v/>
      </c>
      <c r="AR885" s="257">
        <f t="shared" si="237"/>
        <v>0</v>
      </c>
    </row>
    <row r="886" spans="1:44" x14ac:dyDescent="0.3">
      <c r="A886" s="287">
        <v>873</v>
      </c>
      <c r="B886" s="150"/>
      <c r="C886" s="152"/>
      <c r="D886" s="159"/>
      <c r="E886" s="337"/>
      <c r="F886" s="343" t="str">
        <f>IF(E886="","",LOOKUP(E886,'Work Programme'!$A$8:$A$207,'Work Programme'!$B$8:$B$207))</f>
        <v/>
      </c>
      <c r="G886" s="159"/>
      <c r="H886" s="150"/>
      <c r="I886" s="150"/>
      <c r="J886" s="150"/>
      <c r="K886" s="150"/>
      <c r="L886" s="150"/>
      <c r="M886" s="150"/>
      <c r="N886" s="430"/>
      <c r="O886" s="431"/>
      <c r="P886" s="431"/>
      <c r="Q886" s="160"/>
      <c r="R886" s="160"/>
      <c r="S886" s="160"/>
      <c r="T886" s="255" t="str">
        <f t="shared" si="222"/>
        <v/>
      </c>
      <c r="U886" s="152"/>
      <c r="V886" s="154"/>
      <c r="W886" s="254" t="str">
        <f>IF(V886="","",VLOOKUP(V886,'Overview - Financial Statement'!$A$46:$B$60,2,FALSE))</f>
        <v/>
      </c>
      <c r="X886" s="255" t="str">
        <f t="shared" si="223"/>
        <v/>
      </c>
      <c r="Y886" s="153"/>
      <c r="Z886" s="238">
        <f t="shared" si="224"/>
        <v>0</v>
      </c>
      <c r="AA886" s="193" t="s">
        <v>44</v>
      </c>
      <c r="AB886" s="173"/>
      <c r="AC886" s="193" t="str">
        <f t="shared" si="225"/>
        <v/>
      </c>
      <c r="AD886" s="187" t="str">
        <f t="shared" si="226"/>
        <v/>
      </c>
      <c r="AE886" s="187" t="str">
        <f>IF(S886&gt;0,(VLOOKUP(N886,ISO!$B$4:$D$43,3,FALSE)),"")</f>
        <v/>
      </c>
      <c r="AF886" s="187" t="str">
        <f t="shared" si="227"/>
        <v/>
      </c>
      <c r="AG886" s="187" t="str">
        <f>IF(R886&gt;0,(VLOOKUP(N886,ISO!$B$4:$D$43,2,FALSE)),"")</f>
        <v/>
      </c>
      <c r="AH886" s="193" t="str">
        <f t="shared" si="228"/>
        <v/>
      </c>
      <c r="AI886" s="397" t="str">
        <f t="shared" si="229"/>
        <v/>
      </c>
      <c r="AJ886" s="257" t="str">
        <f t="shared" si="230"/>
        <v/>
      </c>
      <c r="AK886" s="257" t="str">
        <f t="shared" si="231"/>
        <v/>
      </c>
      <c r="AL886" s="193" t="str">
        <f t="shared" si="232"/>
        <v>CHECK DATES</v>
      </c>
      <c r="AM886" s="257" t="str">
        <f t="shared" si="233"/>
        <v/>
      </c>
      <c r="AN886" s="288">
        <f t="shared" si="234"/>
        <v>0</v>
      </c>
      <c r="AO886" s="286">
        <v>0</v>
      </c>
      <c r="AP886" s="257">
        <f t="shared" si="235"/>
        <v>0</v>
      </c>
      <c r="AQ886" s="257" t="str">
        <f t="shared" si="236"/>
        <v/>
      </c>
      <c r="AR886" s="257">
        <f t="shared" si="237"/>
        <v>0</v>
      </c>
    </row>
    <row r="887" spans="1:44" x14ac:dyDescent="0.3">
      <c r="A887" s="287">
        <v>874</v>
      </c>
      <c r="B887" s="150"/>
      <c r="C887" s="152"/>
      <c r="D887" s="159"/>
      <c r="E887" s="337"/>
      <c r="F887" s="343" t="str">
        <f>IF(E887="","",LOOKUP(E887,'Work Programme'!$A$8:$A$207,'Work Programme'!$B$8:$B$207))</f>
        <v/>
      </c>
      <c r="G887" s="159"/>
      <c r="H887" s="150"/>
      <c r="I887" s="150"/>
      <c r="J887" s="150"/>
      <c r="K887" s="150"/>
      <c r="L887" s="150"/>
      <c r="M887" s="150"/>
      <c r="N887" s="430"/>
      <c r="O887" s="431"/>
      <c r="P887" s="431"/>
      <c r="Q887" s="160"/>
      <c r="R887" s="160"/>
      <c r="S887" s="160"/>
      <c r="T887" s="255" t="str">
        <f t="shared" si="222"/>
        <v/>
      </c>
      <c r="U887" s="152"/>
      <c r="V887" s="154"/>
      <c r="W887" s="254" t="str">
        <f>IF(V887="","",VLOOKUP(V887,'Overview - Financial Statement'!$A$46:$B$60,2,FALSE))</f>
        <v/>
      </c>
      <c r="X887" s="255" t="str">
        <f t="shared" si="223"/>
        <v/>
      </c>
      <c r="Y887" s="153"/>
      <c r="Z887" s="238">
        <f t="shared" si="224"/>
        <v>0</v>
      </c>
      <c r="AA887" s="193" t="s">
        <v>44</v>
      </c>
      <c r="AB887" s="173"/>
      <c r="AC887" s="193" t="str">
        <f t="shared" si="225"/>
        <v/>
      </c>
      <c r="AD887" s="187" t="str">
        <f t="shared" si="226"/>
        <v/>
      </c>
      <c r="AE887" s="187" t="str">
        <f>IF(S887&gt;0,(VLOOKUP(N887,ISO!$B$4:$D$43,3,FALSE)),"")</f>
        <v/>
      </c>
      <c r="AF887" s="187" t="str">
        <f t="shared" si="227"/>
        <v/>
      </c>
      <c r="AG887" s="187" t="str">
        <f>IF(R887&gt;0,(VLOOKUP(N887,ISO!$B$4:$D$43,2,FALSE)),"")</f>
        <v/>
      </c>
      <c r="AH887" s="193" t="str">
        <f t="shared" si="228"/>
        <v/>
      </c>
      <c r="AI887" s="397" t="str">
        <f t="shared" si="229"/>
        <v/>
      </c>
      <c r="AJ887" s="257" t="str">
        <f t="shared" si="230"/>
        <v/>
      </c>
      <c r="AK887" s="257" t="str">
        <f t="shared" si="231"/>
        <v/>
      </c>
      <c r="AL887" s="193" t="str">
        <f t="shared" si="232"/>
        <v>CHECK DATES</v>
      </c>
      <c r="AM887" s="257" t="str">
        <f t="shared" si="233"/>
        <v/>
      </c>
      <c r="AN887" s="288">
        <f t="shared" si="234"/>
        <v>0</v>
      </c>
      <c r="AO887" s="286">
        <v>0</v>
      </c>
      <c r="AP887" s="257">
        <f t="shared" si="235"/>
        <v>0</v>
      </c>
      <c r="AQ887" s="257" t="str">
        <f t="shared" si="236"/>
        <v/>
      </c>
      <c r="AR887" s="257">
        <f t="shared" si="237"/>
        <v>0</v>
      </c>
    </row>
    <row r="888" spans="1:44" x14ac:dyDescent="0.3">
      <c r="A888" s="287">
        <v>875</v>
      </c>
      <c r="B888" s="150"/>
      <c r="C888" s="152"/>
      <c r="D888" s="159"/>
      <c r="E888" s="337"/>
      <c r="F888" s="343" t="str">
        <f>IF(E888="","",LOOKUP(E888,'Work Programme'!$A$8:$A$207,'Work Programme'!$B$8:$B$207))</f>
        <v/>
      </c>
      <c r="G888" s="159"/>
      <c r="H888" s="150"/>
      <c r="I888" s="150"/>
      <c r="J888" s="150"/>
      <c r="K888" s="150"/>
      <c r="L888" s="150"/>
      <c r="M888" s="150"/>
      <c r="N888" s="430"/>
      <c r="O888" s="431"/>
      <c r="P888" s="431"/>
      <c r="Q888" s="160"/>
      <c r="R888" s="160"/>
      <c r="S888" s="160"/>
      <c r="T888" s="255" t="str">
        <f t="shared" si="222"/>
        <v/>
      </c>
      <c r="U888" s="152"/>
      <c r="V888" s="154"/>
      <c r="W888" s="254" t="str">
        <f>IF(V888="","",VLOOKUP(V888,'Overview - Financial Statement'!$A$46:$B$60,2,FALSE))</f>
        <v/>
      </c>
      <c r="X888" s="255" t="str">
        <f t="shared" si="223"/>
        <v/>
      </c>
      <c r="Y888" s="153"/>
      <c r="Z888" s="238">
        <f t="shared" si="224"/>
        <v>0</v>
      </c>
      <c r="AA888" s="193" t="s">
        <v>44</v>
      </c>
      <c r="AB888" s="173"/>
      <c r="AC888" s="193" t="str">
        <f t="shared" si="225"/>
        <v/>
      </c>
      <c r="AD888" s="187" t="str">
        <f t="shared" si="226"/>
        <v/>
      </c>
      <c r="AE888" s="187" t="str">
        <f>IF(S888&gt;0,(VLOOKUP(N888,ISO!$B$4:$D$43,3,FALSE)),"")</f>
        <v/>
      </c>
      <c r="AF888" s="187" t="str">
        <f t="shared" si="227"/>
        <v/>
      </c>
      <c r="AG888" s="187" t="str">
        <f>IF(R888&gt;0,(VLOOKUP(N888,ISO!$B$4:$D$43,2,FALSE)),"")</f>
        <v/>
      </c>
      <c r="AH888" s="193" t="str">
        <f t="shared" si="228"/>
        <v/>
      </c>
      <c r="AI888" s="397" t="str">
        <f t="shared" si="229"/>
        <v/>
      </c>
      <c r="AJ888" s="257" t="str">
        <f t="shared" si="230"/>
        <v/>
      </c>
      <c r="AK888" s="257" t="str">
        <f t="shared" si="231"/>
        <v/>
      </c>
      <c r="AL888" s="193" t="str">
        <f t="shared" si="232"/>
        <v>CHECK DATES</v>
      </c>
      <c r="AM888" s="257" t="str">
        <f t="shared" si="233"/>
        <v/>
      </c>
      <c r="AN888" s="288">
        <f t="shared" si="234"/>
        <v>0</v>
      </c>
      <c r="AO888" s="286">
        <v>0</v>
      </c>
      <c r="AP888" s="257">
        <f t="shared" si="235"/>
        <v>0</v>
      </c>
      <c r="AQ888" s="257" t="str">
        <f t="shared" si="236"/>
        <v/>
      </c>
      <c r="AR888" s="257">
        <f t="shared" si="237"/>
        <v>0</v>
      </c>
    </row>
    <row r="889" spans="1:44" x14ac:dyDescent="0.3">
      <c r="A889" s="287">
        <v>876</v>
      </c>
      <c r="B889" s="150"/>
      <c r="C889" s="152"/>
      <c r="D889" s="159"/>
      <c r="E889" s="337"/>
      <c r="F889" s="343" t="str">
        <f>IF(E889="","",LOOKUP(E889,'Work Programme'!$A$8:$A$207,'Work Programme'!$B$8:$B$207))</f>
        <v/>
      </c>
      <c r="G889" s="159"/>
      <c r="H889" s="150"/>
      <c r="I889" s="150"/>
      <c r="J889" s="150"/>
      <c r="K889" s="150"/>
      <c r="L889" s="150"/>
      <c r="M889" s="150"/>
      <c r="N889" s="430"/>
      <c r="O889" s="431"/>
      <c r="P889" s="431"/>
      <c r="Q889" s="160"/>
      <c r="R889" s="160"/>
      <c r="S889" s="160"/>
      <c r="T889" s="255" t="str">
        <f t="shared" si="222"/>
        <v/>
      </c>
      <c r="U889" s="152"/>
      <c r="V889" s="154"/>
      <c r="W889" s="254" t="str">
        <f>IF(V889="","",VLOOKUP(V889,'Overview - Financial Statement'!$A$46:$B$60,2,FALSE))</f>
        <v/>
      </c>
      <c r="X889" s="255" t="str">
        <f t="shared" si="223"/>
        <v/>
      </c>
      <c r="Y889" s="153"/>
      <c r="Z889" s="238">
        <f t="shared" si="224"/>
        <v>0</v>
      </c>
      <c r="AA889" s="193" t="s">
        <v>44</v>
      </c>
      <c r="AB889" s="173"/>
      <c r="AC889" s="193" t="str">
        <f t="shared" si="225"/>
        <v/>
      </c>
      <c r="AD889" s="187" t="str">
        <f t="shared" si="226"/>
        <v/>
      </c>
      <c r="AE889" s="187" t="str">
        <f>IF(S889&gt;0,(VLOOKUP(N889,ISO!$B$4:$D$43,3,FALSE)),"")</f>
        <v/>
      </c>
      <c r="AF889" s="187" t="str">
        <f t="shared" si="227"/>
        <v/>
      </c>
      <c r="AG889" s="187" t="str">
        <f>IF(R889&gt;0,(VLOOKUP(N889,ISO!$B$4:$D$43,2,FALSE)),"")</f>
        <v/>
      </c>
      <c r="AH889" s="193" t="str">
        <f t="shared" si="228"/>
        <v/>
      </c>
      <c r="AI889" s="397" t="str">
        <f t="shared" si="229"/>
        <v/>
      </c>
      <c r="AJ889" s="257" t="str">
        <f t="shared" si="230"/>
        <v/>
      </c>
      <c r="AK889" s="257" t="str">
        <f t="shared" si="231"/>
        <v/>
      </c>
      <c r="AL889" s="193" t="str">
        <f t="shared" si="232"/>
        <v>CHECK DATES</v>
      </c>
      <c r="AM889" s="257" t="str">
        <f t="shared" si="233"/>
        <v/>
      </c>
      <c r="AN889" s="288">
        <f t="shared" si="234"/>
        <v>0</v>
      </c>
      <c r="AO889" s="286">
        <v>0</v>
      </c>
      <c r="AP889" s="257">
        <f t="shared" si="235"/>
        <v>0</v>
      </c>
      <c r="AQ889" s="257" t="str">
        <f t="shared" si="236"/>
        <v/>
      </c>
      <c r="AR889" s="257">
        <f t="shared" si="237"/>
        <v>0</v>
      </c>
    </row>
    <row r="890" spans="1:44" x14ac:dyDescent="0.3">
      <c r="A890" s="287">
        <v>877</v>
      </c>
      <c r="B890" s="150"/>
      <c r="C890" s="152"/>
      <c r="D890" s="159"/>
      <c r="E890" s="337"/>
      <c r="F890" s="343" t="str">
        <f>IF(E890="","",LOOKUP(E890,'Work Programme'!$A$8:$A$207,'Work Programme'!$B$8:$B$207))</f>
        <v/>
      </c>
      <c r="G890" s="159"/>
      <c r="H890" s="150"/>
      <c r="I890" s="150"/>
      <c r="J890" s="150"/>
      <c r="K890" s="150"/>
      <c r="L890" s="150"/>
      <c r="M890" s="150"/>
      <c r="N890" s="430"/>
      <c r="O890" s="431"/>
      <c r="P890" s="431"/>
      <c r="Q890" s="160"/>
      <c r="R890" s="160"/>
      <c r="S890" s="160"/>
      <c r="T890" s="255" t="str">
        <f t="shared" si="222"/>
        <v/>
      </c>
      <c r="U890" s="152"/>
      <c r="V890" s="154"/>
      <c r="W890" s="254" t="str">
        <f>IF(V890="","",VLOOKUP(V890,'Overview - Financial Statement'!$A$46:$B$60,2,FALSE))</f>
        <v/>
      </c>
      <c r="X890" s="255" t="str">
        <f t="shared" si="223"/>
        <v/>
      </c>
      <c r="Y890" s="153"/>
      <c r="Z890" s="238">
        <f t="shared" si="224"/>
        <v>0</v>
      </c>
      <c r="AA890" s="193" t="s">
        <v>44</v>
      </c>
      <c r="AB890" s="173"/>
      <c r="AC890" s="193" t="str">
        <f t="shared" si="225"/>
        <v/>
      </c>
      <c r="AD890" s="187" t="str">
        <f t="shared" si="226"/>
        <v/>
      </c>
      <c r="AE890" s="187" t="str">
        <f>IF(S890&gt;0,(VLOOKUP(N890,ISO!$B$4:$D$43,3,FALSE)),"")</f>
        <v/>
      </c>
      <c r="AF890" s="187" t="str">
        <f t="shared" si="227"/>
        <v/>
      </c>
      <c r="AG890" s="187" t="str">
        <f>IF(R890&gt;0,(VLOOKUP(N890,ISO!$B$4:$D$43,2,FALSE)),"")</f>
        <v/>
      </c>
      <c r="AH890" s="193" t="str">
        <f t="shared" si="228"/>
        <v/>
      </c>
      <c r="AI890" s="397" t="str">
        <f t="shared" si="229"/>
        <v/>
      </c>
      <c r="AJ890" s="257" t="str">
        <f t="shared" si="230"/>
        <v/>
      </c>
      <c r="AK890" s="257" t="str">
        <f t="shared" si="231"/>
        <v/>
      </c>
      <c r="AL890" s="193" t="str">
        <f t="shared" si="232"/>
        <v>CHECK DATES</v>
      </c>
      <c r="AM890" s="257" t="str">
        <f t="shared" si="233"/>
        <v/>
      </c>
      <c r="AN890" s="288">
        <f t="shared" si="234"/>
        <v>0</v>
      </c>
      <c r="AO890" s="286">
        <v>0</v>
      </c>
      <c r="AP890" s="257">
        <f t="shared" si="235"/>
        <v>0</v>
      </c>
      <c r="AQ890" s="257" t="str">
        <f t="shared" si="236"/>
        <v/>
      </c>
      <c r="AR890" s="257">
        <f t="shared" si="237"/>
        <v>0</v>
      </c>
    </row>
    <row r="891" spans="1:44" x14ac:dyDescent="0.3">
      <c r="A891" s="287">
        <v>878</v>
      </c>
      <c r="B891" s="150"/>
      <c r="C891" s="152"/>
      <c r="D891" s="159"/>
      <c r="E891" s="337"/>
      <c r="F891" s="343" t="str">
        <f>IF(E891="","",LOOKUP(E891,'Work Programme'!$A$8:$A$207,'Work Programme'!$B$8:$B$207))</f>
        <v/>
      </c>
      <c r="G891" s="159"/>
      <c r="H891" s="150"/>
      <c r="I891" s="150"/>
      <c r="J891" s="150"/>
      <c r="K891" s="150"/>
      <c r="L891" s="150"/>
      <c r="M891" s="150"/>
      <c r="N891" s="430"/>
      <c r="O891" s="431"/>
      <c r="P891" s="431"/>
      <c r="Q891" s="160"/>
      <c r="R891" s="160"/>
      <c r="S891" s="160"/>
      <c r="T891" s="255" t="str">
        <f t="shared" si="222"/>
        <v/>
      </c>
      <c r="U891" s="152"/>
      <c r="V891" s="154"/>
      <c r="W891" s="254" t="str">
        <f>IF(V891="","",VLOOKUP(V891,'Overview - Financial Statement'!$A$46:$B$60,2,FALSE))</f>
        <v/>
      </c>
      <c r="X891" s="255" t="str">
        <f t="shared" si="223"/>
        <v/>
      </c>
      <c r="Y891" s="153"/>
      <c r="Z891" s="238">
        <f t="shared" si="224"/>
        <v>0</v>
      </c>
      <c r="AA891" s="193" t="s">
        <v>44</v>
      </c>
      <c r="AB891" s="173"/>
      <c r="AC891" s="193" t="str">
        <f t="shared" si="225"/>
        <v/>
      </c>
      <c r="AD891" s="187" t="str">
        <f t="shared" si="226"/>
        <v/>
      </c>
      <c r="AE891" s="187" t="str">
        <f>IF(S891&gt;0,(VLOOKUP(N891,ISO!$B$4:$D$43,3,FALSE)),"")</f>
        <v/>
      </c>
      <c r="AF891" s="187" t="str">
        <f t="shared" si="227"/>
        <v/>
      </c>
      <c r="AG891" s="187" t="str">
        <f>IF(R891&gt;0,(VLOOKUP(N891,ISO!$B$4:$D$43,2,FALSE)),"")</f>
        <v/>
      </c>
      <c r="AH891" s="193" t="str">
        <f t="shared" si="228"/>
        <v/>
      </c>
      <c r="AI891" s="397" t="str">
        <f t="shared" si="229"/>
        <v/>
      </c>
      <c r="AJ891" s="257" t="str">
        <f t="shared" si="230"/>
        <v/>
      </c>
      <c r="AK891" s="257" t="str">
        <f t="shared" si="231"/>
        <v/>
      </c>
      <c r="AL891" s="193" t="str">
        <f t="shared" si="232"/>
        <v>CHECK DATES</v>
      </c>
      <c r="AM891" s="257" t="str">
        <f t="shared" si="233"/>
        <v/>
      </c>
      <c r="AN891" s="288">
        <f t="shared" si="234"/>
        <v>0</v>
      </c>
      <c r="AO891" s="286">
        <v>0</v>
      </c>
      <c r="AP891" s="257">
        <f t="shared" si="235"/>
        <v>0</v>
      </c>
      <c r="AQ891" s="257" t="str">
        <f t="shared" si="236"/>
        <v/>
      </c>
      <c r="AR891" s="257">
        <f t="shared" si="237"/>
        <v>0</v>
      </c>
    </row>
    <row r="892" spans="1:44" x14ac:dyDescent="0.3">
      <c r="A892" s="287">
        <v>879</v>
      </c>
      <c r="B892" s="150"/>
      <c r="C892" s="152"/>
      <c r="D892" s="159"/>
      <c r="E892" s="337"/>
      <c r="F892" s="343" t="str">
        <f>IF(E892="","",LOOKUP(E892,'Work Programme'!$A$8:$A$207,'Work Programme'!$B$8:$B$207))</f>
        <v/>
      </c>
      <c r="G892" s="159"/>
      <c r="H892" s="150"/>
      <c r="I892" s="150"/>
      <c r="J892" s="150"/>
      <c r="K892" s="150"/>
      <c r="L892" s="150"/>
      <c r="M892" s="150"/>
      <c r="N892" s="430"/>
      <c r="O892" s="431"/>
      <c r="P892" s="431"/>
      <c r="Q892" s="160"/>
      <c r="R892" s="160"/>
      <c r="S892" s="160"/>
      <c r="T892" s="255" t="str">
        <f t="shared" si="222"/>
        <v/>
      </c>
      <c r="U892" s="152"/>
      <c r="V892" s="154"/>
      <c r="W892" s="254" t="str">
        <f>IF(V892="","",VLOOKUP(V892,'Overview - Financial Statement'!$A$46:$B$60,2,FALSE))</f>
        <v/>
      </c>
      <c r="X892" s="255" t="str">
        <f t="shared" si="223"/>
        <v/>
      </c>
      <c r="Y892" s="153"/>
      <c r="Z892" s="238">
        <f t="shared" si="224"/>
        <v>0</v>
      </c>
      <c r="AA892" s="193" t="s">
        <v>44</v>
      </c>
      <c r="AB892" s="173"/>
      <c r="AC892" s="193" t="str">
        <f t="shared" si="225"/>
        <v/>
      </c>
      <c r="AD892" s="187" t="str">
        <f t="shared" si="226"/>
        <v/>
      </c>
      <c r="AE892" s="187" t="str">
        <f>IF(S892&gt;0,(VLOOKUP(N892,ISO!$B$4:$D$43,3,FALSE)),"")</f>
        <v/>
      </c>
      <c r="AF892" s="187" t="str">
        <f t="shared" si="227"/>
        <v/>
      </c>
      <c r="AG892" s="187" t="str">
        <f>IF(R892&gt;0,(VLOOKUP(N892,ISO!$B$4:$D$43,2,FALSE)),"")</f>
        <v/>
      </c>
      <c r="AH892" s="193" t="str">
        <f t="shared" si="228"/>
        <v/>
      </c>
      <c r="AI892" s="397" t="str">
        <f t="shared" si="229"/>
        <v/>
      </c>
      <c r="AJ892" s="257" t="str">
        <f t="shared" si="230"/>
        <v/>
      </c>
      <c r="AK892" s="257" t="str">
        <f t="shared" si="231"/>
        <v/>
      </c>
      <c r="AL892" s="193" t="str">
        <f t="shared" si="232"/>
        <v>CHECK DATES</v>
      </c>
      <c r="AM892" s="257" t="str">
        <f t="shared" si="233"/>
        <v/>
      </c>
      <c r="AN892" s="288">
        <f t="shared" si="234"/>
        <v>0</v>
      </c>
      <c r="AO892" s="286">
        <v>0</v>
      </c>
      <c r="AP892" s="257">
        <f t="shared" si="235"/>
        <v>0</v>
      </c>
      <c r="AQ892" s="257" t="str">
        <f t="shared" si="236"/>
        <v/>
      </c>
      <c r="AR892" s="257">
        <f t="shared" si="237"/>
        <v>0</v>
      </c>
    </row>
    <row r="893" spans="1:44" x14ac:dyDescent="0.3">
      <c r="A893" s="287">
        <v>880</v>
      </c>
      <c r="B893" s="150"/>
      <c r="C893" s="152"/>
      <c r="D893" s="159"/>
      <c r="E893" s="337"/>
      <c r="F893" s="343" t="str">
        <f>IF(E893="","",LOOKUP(E893,'Work Programme'!$A$8:$A$207,'Work Programme'!$B$8:$B$207))</f>
        <v/>
      </c>
      <c r="G893" s="159"/>
      <c r="H893" s="150"/>
      <c r="I893" s="150"/>
      <c r="J893" s="150"/>
      <c r="K893" s="150"/>
      <c r="L893" s="150"/>
      <c r="M893" s="150"/>
      <c r="N893" s="430"/>
      <c r="O893" s="431"/>
      <c r="P893" s="431"/>
      <c r="Q893" s="160"/>
      <c r="R893" s="160"/>
      <c r="S893" s="160"/>
      <c r="T893" s="255" t="str">
        <f t="shared" si="222"/>
        <v/>
      </c>
      <c r="U893" s="152"/>
      <c r="V893" s="154"/>
      <c r="W893" s="254" t="str">
        <f>IF(V893="","",VLOOKUP(V893,'Overview - Financial Statement'!$A$46:$B$60,2,FALSE))</f>
        <v/>
      </c>
      <c r="X893" s="255" t="str">
        <f t="shared" si="223"/>
        <v/>
      </c>
      <c r="Y893" s="153"/>
      <c r="Z893" s="238">
        <f t="shared" si="224"/>
        <v>0</v>
      </c>
      <c r="AA893" s="193" t="s">
        <v>44</v>
      </c>
      <c r="AB893" s="173"/>
      <c r="AC893" s="193" t="str">
        <f t="shared" si="225"/>
        <v/>
      </c>
      <c r="AD893" s="187" t="str">
        <f t="shared" si="226"/>
        <v/>
      </c>
      <c r="AE893" s="187" t="str">
        <f>IF(S893&gt;0,(VLOOKUP(N893,ISO!$B$4:$D$43,3,FALSE)),"")</f>
        <v/>
      </c>
      <c r="AF893" s="187" t="str">
        <f t="shared" si="227"/>
        <v/>
      </c>
      <c r="AG893" s="187" t="str">
        <f>IF(R893&gt;0,(VLOOKUP(N893,ISO!$B$4:$D$43,2,FALSE)),"")</f>
        <v/>
      </c>
      <c r="AH893" s="193" t="str">
        <f t="shared" si="228"/>
        <v/>
      </c>
      <c r="AI893" s="397" t="str">
        <f t="shared" si="229"/>
        <v/>
      </c>
      <c r="AJ893" s="257" t="str">
        <f t="shared" si="230"/>
        <v/>
      </c>
      <c r="AK893" s="257" t="str">
        <f t="shared" si="231"/>
        <v/>
      </c>
      <c r="AL893" s="193" t="str">
        <f t="shared" si="232"/>
        <v>CHECK DATES</v>
      </c>
      <c r="AM893" s="257" t="str">
        <f t="shared" si="233"/>
        <v/>
      </c>
      <c r="AN893" s="288">
        <f t="shared" si="234"/>
        <v>0</v>
      </c>
      <c r="AO893" s="286">
        <v>0</v>
      </c>
      <c r="AP893" s="257">
        <f t="shared" si="235"/>
        <v>0</v>
      </c>
      <c r="AQ893" s="257" t="str">
        <f t="shared" si="236"/>
        <v/>
      </c>
      <c r="AR893" s="257">
        <f t="shared" si="237"/>
        <v>0</v>
      </c>
    </row>
    <row r="894" spans="1:44" x14ac:dyDescent="0.3">
      <c r="A894" s="287">
        <v>881</v>
      </c>
      <c r="B894" s="150"/>
      <c r="C894" s="152"/>
      <c r="D894" s="159"/>
      <c r="E894" s="337"/>
      <c r="F894" s="343" t="str">
        <f>IF(E894="","",LOOKUP(E894,'Work Programme'!$A$8:$A$207,'Work Programme'!$B$8:$B$207))</f>
        <v/>
      </c>
      <c r="G894" s="159"/>
      <c r="H894" s="150"/>
      <c r="I894" s="150"/>
      <c r="J894" s="150"/>
      <c r="K894" s="150"/>
      <c r="L894" s="150"/>
      <c r="M894" s="150"/>
      <c r="N894" s="430"/>
      <c r="O894" s="431"/>
      <c r="P894" s="431"/>
      <c r="Q894" s="160"/>
      <c r="R894" s="160"/>
      <c r="S894" s="160"/>
      <c r="T894" s="255" t="str">
        <f t="shared" si="222"/>
        <v/>
      </c>
      <c r="U894" s="152"/>
      <c r="V894" s="154"/>
      <c r="W894" s="254" t="str">
        <f>IF(V894="","",VLOOKUP(V894,'Overview - Financial Statement'!$A$46:$B$60,2,FALSE))</f>
        <v/>
      </c>
      <c r="X894" s="255" t="str">
        <f t="shared" si="223"/>
        <v/>
      </c>
      <c r="Y894" s="153"/>
      <c r="Z894" s="238">
        <f t="shared" si="224"/>
        <v>0</v>
      </c>
      <c r="AA894" s="193" t="s">
        <v>44</v>
      </c>
      <c r="AB894" s="173"/>
      <c r="AC894" s="193" t="str">
        <f t="shared" si="225"/>
        <v/>
      </c>
      <c r="AD894" s="187" t="str">
        <f t="shared" si="226"/>
        <v/>
      </c>
      <c r="AE894" s="187" t="str">
        <f>IF(S894&gt;0,(VLOOKUP(N894,ISO!$B$4:$D$43,3,FALSE)),"")</f>
        <v/>
      </c>
      <c r="AF894" s="187" t="str">
        <f t="shared" si="227"/>
        <v/>
      </c>
      <c r="AG894" s="187" t="str">
        <f>IF(R894&gt;0,(VLOOKUP(N894,ISO!$B$4:$D$43,2,FALSE)),"")</f>
        <v/>
      </c>
      <c r="AH894" s="193" t="str">
        <f t="shared" si="228"/>
        <v/>
      </c>
      <c r="AI894" s="397" t="str">
        <f t="shared" si="229"/>
        <v/>
      </c>
      <c r="AJ894" s="257" t="str">
        <f t="shared" si="230"/>
        <v/>
      </c>
      <c r="AK894" s="257" t="str">
        <f t="shared" si="231"/>
        <v/>
      </c>
      <c r="AL894" s="193" t="str">
        <f t="shared" si="232"/>
        <v>CHECK DATES</v>
      </c>
      <c r="AM894" s="257" t="str">
        <f t="shared" si="233"/>
        <v/>
      </c>
      <c r="AN894" s="288">
        <f t="shared" si="234"/>
        <v>0</v>
      </c>
      <c r="AO894" s="286">
        <v>0</v>
      </c>
      <c r="AP894" s="257">
        <f t="shared" si="235"/>
        <v>0</v>
      </c>
      <c r="AQ894" s="257" t="str">
        <f t="shared" si="236"/>
        <v/>
      </c>
      <c r="AR894" s="257">
        <f t="shared" si="237"/>
        <v>0</v>
      </c>
    </row>
    <row r="895" spans="1:44" x14ac:dyDescent="0.3">
      <c r="A895" s="287">
        <v>882</v>
      </c>
      <c r="B895" s="150"/>
      <c r="C895" s="152"/>
      <c r="D895" s="159"/>
      <c r="E895" s="337"/>
      <c r="F895" s="343" t="str">
        <f>IF(E895="","",LOOKUP(E895,'Work Programme'!$A$8:$A$207,'Work Programme'!$B$8:$B$207))</f>
        <v/>
      </c>
      <c r="G895" s="159"/>
      <c r="H895" s="150"/>
      <c r="I895" s="150"/>
      <c r="J895" s="150"/>
      <c r="K895" s="150"/>
      <c r="L895" s="150"/>
      <c r="M895" s="150"/>
      <c r="N895" s="430"/>
      <c r="O895" s="431"/>
      <c r="P895" s="431"/>
      <c r="Q895" s="160"/>
      <c r="R895" s="160"/>
      <c r="S895" s="160"/>
      <c r="T895" s="255" t="str">
        <f t="shared" si="222"/>
        <v/>
      </c>
      <c r="U895" s="152"/>
      <c r="V895" s="154"/>
      <c r="W895" s="254" t="str">
        <f>IF(V895="","",VLOOKUP(V895,'Overview - Financial Statement'!$A$46:$B$60,2,FALSE))</f>
        <v/>
      </c>
      <c r="X895" s="255" t="str">
        <f t="shared" si="223"/>
        <v/>
      </c>
      <c r="Y895" s="153"/>
      <c r="Z895" s="238">
        <f t="shared" si="224"/>
        <v>0</v>
      </c>
      <c r="AA895" s="193" t="s">
        <v>44</v>
      </c>
      <c r="AB895" s="173"/>
      <c r="AC895" s="193" t="str">
        <f t="shared" si="225"/>
        <v/>
      </c>
      <c r="AD895" s="187" t="str">
        <f t="shared" si="226"/>
        <v/>
      </c>
      <c r="AE895" s="187" t="str">
        <f>IF(S895&gt;0,(VLOOKUP(N895,ISO!$B$4:$D$43,3,FALSE)),"")</f>
        <v/>
      </c>
      <c r="AF895" s="187" t="str">
        <f t="shared" si="227"/>
        <v/>
      </c>
      <c r="AG895" s="187" t="str">
        <f>IF(R895&gt;0,(VLOOKUP(N895,ISO!$B$4:$D$43,2,FALSE)),"")</f>
        <v/>
      </c>
      <c r="AH895" s="193" t="str">
        <f t="shared" si="228"/>
        <v/>
      </c>
      <c r="AI895" s="397" t="str">
        <f t="shared" si="229"/>
        <v/>
      </c>
      <c r="AJ895" s="257" t="str">
        <f t="shared" si="230"/>
        <v/>
      </c>
      <c r="AK895" s="257" t="str">
        <f t="shared" si="231"/>
        <v/>
      </c>
      <c r="AL895" s="193" t="str">
        <f t="shared" si="232"/>
        <v>CHECK DATES</v>
      </c>
      <c r="AM895" s="257" t="str">
        <f t="shared" si="233"/>
        <v/>
      </c>
      <c r="AN895" s="288">
        <f t="shared" si="234"/>
        <v>0</v>
      </c>
      <c r="AO895" s="286">
        <v>0</v>
      </c>
      <c r="AP895" s="257">
        <f t="shared" si="235"/>
        <v>0</v>
      </c>
      <c r="AQ895" s="257" t="str">
        <f t="shared" si="236"/>
        <v/>
      </c>
      <c r="AR895" s="257">
        <f t="shared" si="237"/>
        <v>0</v>
      </c>
    </row>
    <row r="896" spans="1:44" x14ac:dyDescent="0.3">
      <c r="A896" s="287">
        <v>883</v>
      </c>
      <c r="B896" s="150"/>
      <c r="C896" s="152"/>
      <c r="D896" s="159"/>
      <c r="E896" s="337"/>
      <c r="F896" s="343" t="str">
        <f>IF(E896="","",LOOKUP(E896,'Work Programme'!$A$8:$A$207,'Work Programme'!$B$8:$B$207))</f>
        <v/>
      </c>
      <c r="G896" s="159"/>
      <c r="H896" s="150"/>
      <c r="I896" s="150"/>
      <c r="J896" s="150"/>
      <c r="K896" s="150"/>
      <c r="L896" s="150"/>
      <c r="M896" s="150"/>
      <c r="N896" s="430"/>
      <c r="O896" s="431"/>
      <c r="P896" s="431"/>
      <c r="Q896" s="160"/>
      <c r="R896" s="160"/>
      <c r="S896" s="160"/>
      <c r="T896" s="255" t="str">
        <f t="shared" si="222"/>
        <v/>
      </c>
      <c r="U896" s="152"/>
      <c r="V896" s="154"/>
      <c r="W896" s="254" t="str">
        <f>IF(V896="","",VLOOKUP(V896,'Overview - Financial Statement'!$A$46:$B$60,2,FALSE))</f>
        <v/>
      </c>
      <c r="X896" s="255" t="str">
        <f t="shared" si="223"/>
        <v/>
      </c>
      <c r="Y896" s="153"/>
      <c r="Z896" s="238">
        <f t="shared" si="224"/>
        <v>0</v>
      </c>
      <c r="AA896" s="193" t="s">
        <v>44</v>
      </c>
      <c r="AB896" s="173"/>
      <c r="AC896" s="193" t="str">
        <f t="shared" si="225"/>
        <v/>
      </c>
      <c r="AD896" s="187" t="str">
        <f t="shared" si="226"/>
        <v/>
      </c>
      <c r="AE896" s="187" t="str">
        <f>IF(S896&gt;0,(VLOOKUP(N896,ISO!$B$4:$D$43,3,FALSE)),"")</f>
        <v/>
      </c>
      <c r="AF896" s="187" t="str">
        <f t="shared" si="227"/>
        <v/>
      </c>
      <c r="AG896" s="187" t="str">
        <f>IF(R896&gt;0,(VLOOKUP(N896,ISO!$B$4:$D$43,2,FALSE)),"")</f>
        <v/>
      </c>
      <c r="AH896" s="193" t="str">
        <f t="shared" si="228"/>
        <v/>
      </c>
      <c r="AI896" s="397" t="str">
        <f t="shared" si="229"/>
        <v/>
      </c>
      <c r="AJ896" s="257" t="str">
        <f t="shared" si="230"/>
        <v/>
      </c>
      <c r="AK896" s="257" t="str">
        <f t="shared" si="231"/>
        <v/>
      </c>
      <c r="AL896" s="193" t="str">
        <f t="shared" si="232"/>
        <v>CHECK DATES</v>
      </c>
      <c r="AM896" s="257" t="str">
        <f t="shared" si="233"/>
        <v/>
      </c>
      <c r="AN896" s="288">
        <f t="shared" si="234"/>
        <v>0</v>
      </c>
      <c r="AO896" s="286">
        <v>0</v>
      </c>
      <c r="AP896" s="257">
        <f t="shared" si="235"/>
        <v>0</v>
      </c>
      <c r="AQ896" s="257" t="str">
        <f t="shared" si="236"/>
        <v/>
      </c>
      <c r="AR896" s="257">
        <f t="shared" si="237"/>
        <v>0</v>
      </c>
    </row>
    <row r="897" spans="1:44" x14ac:dyDescent="0.3">
      <c r="A897" s="287">
        <v>884</v>
      </c>
      <c r="B897" s="150"/>
      <c r="C897" s="152"/>
      <c r="D897" s="159"/>
      <c r="E897" s="337"/>
      <c r="F897" s="343" t="str">
        <f>IF(E897="","",LOOKUP(E897,'Work Programme'!$A$8:$A$207,'Work Programme'!$B$8:$B$207))</f>
        <v/>
      </c>
      <c r="G897" s="159"/>
      <c r="H897" s="150"/>
      <c r="I897" s="150"/>
      <c r="J897" s="150"/>
      <c r="K897" s="150"/>
      <c r="L897" s="150"/>
      <c r="M897" s="150"/>
      <c r="N897" s="430"/>
      <c r="O897" s="431"/>
      <c r="P897" s="431"/>
      <c r="Q897" s="160"/>
      <c r="R897" s="160"/>
      <c r="S897" s="160"/>
      <c r="T897" s="255" t="str">
        <f t="shared" si="222"/>
        <v/>
      </c>
      <c r="U897" s="152"/>
      <c r="V897" s="154"/>
      <c r="W897" s="254" t="str">
        <f>IF(V897="","",VLOOKUP(V897,'Overview - Financial Statement'!$A$46:$B$60,2,FALSE))</f>
        <v/>
      </c>
      <c r="X897" s="255" t="str">
        <f t="shared" si="223"/>
        <v/>
      </c>
      <c r="Y897" s="153"/>
      <c r="Z897" s="238">
        <f t="shared" si="224"/>
        <v>0</v>
      </c>
      <c r="AA897" s="193" t="s">
        <v>44</v>
      </c>
      <c r="AB897" s="173"/>
      <c r="AC897" s="193" t="str">
        <f t="shared" si="225"/>
        <v/>
      </c>
      <c r="AD897" s="187" t="str">
        <f t="shared" si="226"/>
        <v/>
      </c>
      <c r="AE897" s="187" t="str">
        <f>IF(S897&gt;0,(VLOOKUP(N897,ISO!$B$4:$D$43,3,FALSE)),"")</f>
        <v/>
      </c>
      <c r="AF897" s="187" t="str">
        <f t="shared" si="227"/>
        <v/>
      </c>
      <c r="AG897" s="187" t="str">
        <f>IF(R897&gt;0,(VLOOKUP(N897,ISO!$B$4:$D$43,2,FALSE)),"")</f>
        <v/>
      </c>
      <c r="AH897" s="193" t="str">
        <f t="shared" si="228"/>
        <v/>
      </c>
      <c r="AI897" s="397" t="str">
        <f t="shared" si="229"/>
        <v/>
      </c>
      <c r="AJ897" s="257" t="str">
        <f t="shared" si="230"/>
        <v/>
      </c>
      <c r="AK897" s="257" t="str">
        <f t="shared" si="231"/>
        <v/>
      </c>
      <c r="AL897" s="193" t="str">
        <f t="shared" si="232"/>
        <v>CHECK DATES</v>
      </c>
      <c r="AM897" s="257" t="str">
        <f t="shared" si="233"/>
        <v/>
      </c>
      <c r="AN897" s="288">
        <f t="shared" si="234"/>
        <v>0</v>
      </c>
      <c r="AO897" s="286">
        <v>0</v>
      </c>
      <c r="AP897" s="257">
        <f t="shared" si="235"/>
        <v>0</v>
      </c>
      <c r="AQ897" s="257" t="str">
        <f t="shared" si="236"/>
        <v/>
      </c>
      <c r="AR897" s="257">
        <f t="shared" si="237"/>
        <v>0</v>
      </c>
    </row>
    <row r="898" spans="1:44" x14ac:dyDescent="0.3">
      <c r="A898" s="287">
        <v>885</v>
      </c>
      <c r="B898" s="150"/>
      <c r="C898" s="152"/>
      <c r="D898" s="159"/>
      <c r="E898" s="337"/>
      <c r="F898" s="343" t="str">
        <f>IF(E898="","",LOOKUP(E898,'Work Programme'!$A$8:$A$207,'Work Programme'!$B$8:$B$207))</f>
        <v/>
      </c>
      <c r="G898" s="159"/>
      <c r="H898" s="150"/>
      <c r="I898" s="150"/>
      <c r="J898" s="150"/>
      <c r="K898" s="150"/>
      <c r="L898" s="150"/>
      <c r="M898" s="150"/>
      <c r="N898" s="430"/>
      <c r="O898" s="431"/>
      <c r="P898" s="431"/>
      <c r="Q898" s="160"/>
      <c r="R898" s="160"/>
      <c r="S898" s="160"/>
      <c r="T898" s="255" t="str">
        <f t="shared" si="222"/>
        <v/>
      </c>
      <c r="U898" s="152"/>
      <c r="V898" s="154"/>
      <c r="W898" s="254" t="str">
        <f>IF(V898="","",VLOOKUP(V898,'Overview - Financial Statement'!$A$46:$B$60,2,FALSE))</f>
        <v/>
      </c>
      <c r="X898" s="255" t="str">
        <f t="shared" si="223"/>
        <v/>
      </c>
      <c r="Y898" s="153"/>
      <c r="Z898" s="238">
        <f t="shared" si="224"/>
        <v>0</v>
      </c>
      <c r="AA898" s="193" t="s">
        <v>44</v>
      </c>
      <c r="AB898" s="173"/>
      <c r="AC898" s="193" t="str">
        <f t="shared" si="225"/>
        <v/>
      </c>
      <c r="AD898" s="187" t="str">
        <f t="shared" si="226"/>
        <v/>
      </c>
      <c r="AE898" s="187" t="str">
        <f>IF(S898&gt;0,(VLOOKUP(N898,ISO!$B$4:$D$43,3,FALSE)),"")</f>
        <v/>
      </c>
      <c r="AF898" s="187" t="str">
        <f t="shared" si="227"/>
        <v/>
      </c>
      <c r="AG898" s="187" t="str">
        <f>IF(R898&gt;0,(VLOOKUP(N898,ISO!$B$4:$D$43,2,FALSE)),"")</f>
        <v/>
      </c>
      <c r="AH898" s="193" t="str">
        <f t="shared" si="228"/>
        <v/>
      </c>
      <c r="AI898" s="397" t="str">
        <f t="shared" si="229"/>
        <v/>
      </c>
      <c r="AJ898" s="257" t="str">
        <f t="shared" si="230"/>
        <v/>
      </c>
      <c r="AK898" s="257" t="str">
        <f t="shared" si="231"/>
        <v/>
      </c>
      <c r="AL898" s="193" t="str">
        <f t="shared" si="232"/>
        <v>CHECK DATES</v>
      </c>
      <c r="AM898" s="257" t="str">
        <f t="shared" si="233"/>
        <v/>
      </c>
      <c r="AN898" s="288">
        <f t="shared" si="234"/>
        <v>0</v>
      </c>
      <c r="AO898" s="286">
        <v>0</v>
      </c>
      <c r="AP898" s="257">
        <f t="shared" si="235"/>
        <v>0</v>
      </c>
      <c r="AQ898" s="257" t="str">
        <f t="shared" si="236"/>
        <v/>
      </c>
      <c r="AR898" s="257">
        <f t="shared" si="237"/>
        <v>0</v>
      </c>
    </row>
    <row r="899" spans="1:44" x14ac:dyDescent="0.3">
      <c r="A899" s="287">
        <v>886</v>
      </c>
      <c r="B899" s="150"/>
      <c r="C899" s="152"/>
      <c r="D899" s="159"/>
      <c r="E899" s="337"/>
      <c r="F899" s="343" t="str">
        <f>IF(E899="","",LOOKUP(E899,'Work Programme'!$A$8:$A$207,'Work Programme'!$B$8:$B$207))</f>
        <v/>
      </c>
      <c r="G899" s="159"/>
      <c r="H899" s="150"/>
      <c r="I899" s="150"/>
      <c r="J899" s="150"/>
      <c r="K899" s="150"/>
      <c r="L899" s="150"/>
      <c r="M899" s="150"/>
      <c r="N899" s="430"/>
      <c r="O899" s="431"/>
      <c r="P899" s="431"/>
      <c r="Q899" s="160"/>
      <c r="R899" s="160"/>
      <c r="S899" s="160"/>
      <c r="T899" s="255" t="str">
        <f t="shared" si="222"/>
        <v/>
      </c>
      <c r="U899" s="152"/>
      <c r="V899" s="154"/>
      <c r="W899" s="254" t="str">
        <f>IF(V899="","",VLOOKUP(V899,'Overview - Financial Statement'!$A$46:$B$60,2,FALSE))</f>
        <v/>
      </c>
      <c r="X899" s="255" t="str">
        <f t="shared" si="223"/>
        <v/>
      </c>
      <c r="Y899" s="153"/>
      <c r="Z899" s="238">
        <f t="shared" si="224"/>
        <v>0</v>
      </c>
      <c r="AA899" s="193" t="s">
        <v>44</v>
      </c>
      <c r="AB899" s="173"/>
      <c r="AC899" s="193" t="str">
        <f t="shared" si="225"/>
        <v/>
      </c>
      <c r="AD899" s="187" t="str">
        <f t="shared" si="226"/>
        <v/>
      </c>
      <c r="AE899" s="187" t="str">
        <f>IF(S899&gt;0,(VLOOKUP(N899,ISO!$B$4:$D$43,3,FALSE)),"")</f>
        <v/>
      </c>
      <c r="AF899" s="187" t="str">
        <f t="shared" si="227"/>
        <v/>
      </c>
      <c r="AG899" s="187" t="str">
        <f>IF(R899&gt;0,(VLOOKUP(N899,ISO!$B$4:$D$43,2,FALSE)),"")</f>
        <v/>
      </c>
      <c r="AH899" s="193" t="str">
        <f t="shared" si="228"/>
        <v/>
      </c>
      <c r="AI899" s="397" t="str">
        <f t="shared" si="229"/>
        <v/>
      </c>
      <c r="AJ899" s="257" t="str">
        <f t="shared" si="230"/>
        <v/>
      </c>
      <c r="AK899" s="257" t="str">
        <f t="shared" si="231"/>
        <v/>
      </c>
      <c r="AL899" s="193" t="str">
        <f t="shared" si="232"/>
        <v>CHECK DATES</v>
      </c>
      <c r="AM899" s="257" t="str">
        <f t="shared" si="233"/>
        <v/>
      </c>
      <c r="AN899" s="288">
        <f t="shared" si="234"/>
        <v>0</v>
      </c>
      <c r="AO899" s="286">
        <v>0</v>
      </c>
      <c r="AP899" s="257">
        <f t="shared" si="235"/>
        <v>0</v>
      </c>
      <c r="AQ899" s="257" t="str">
        <f t="shared" si="236"/>
        <v/>
      </c>
      <c r="AR899" s="257">
        <f t="shared" si="237"/>
        <v>0</v>
      </c>
    </row>
    <row r="900" spans="1:44" x14ac:dyDescent="0.3">
      <c r="A900" s="287">
        <v>887</v>
      </c>
      <c r="B900" s="150"/>
      <c r="C900" s="152"/>
      <c r="D900" s="159"/>
      <c r="E900" s="337"/>
      <c r="F900" s="343" t="str">
        <f>IF(E900="","",LOOKUP(E900,'Work Programme'!$A$8:$A$207,'Work Programme'!$B$8:$B$207))</f>
        <v/>
      </c>
      <c r="G900" s="159"/>
      <c r="H900" s="150"/>
      <c r="I900" s="150"/>
      <c r="J900" s="150"/>
      <c r="K900" s="150"/>
      <c r="L900" s="150"/>
      <c r="M900" s="150"/>
      <c r="N900" s="430"/>
      <c r="O900" s="431"/>
      <c r="P900" s="431"/>
      <c r="Q900" s="160"/>
      <c r="R900" s="160"/>
      <c r="S900" s="160"/>
      <c r="T900" s="255" t="str">
        <f t="shared" si="222"/>
        <v/>
      </c>
      <c r="U900" s="152"/>
      <c r="V900" s="154"/>
      <c r="W900" s="254" t="str">
        <f>IF(V900="","",VLOOKUP(V900,'Overview - Financial Statement'!$A$46:$B$60,2,FALSE))</f>
        <v/>
      </c>
      <c r="X900" s="255" t="str">
        <f t="shared" si="223"/>
        <v/>
      </c>
      <c r="Y900" s="153"/>
      <c r="Z900" s="238">
        <f t="shared" si="224"/>
        <v>0</v>
      </c>
      <c r="AA900" s="193" t="s">
        <v>44</v>
      </c>
      <c r="AB900" s="173"/>
      <c r="AC900" s="193" t="str">
        <f t="shared" si="225"/>
        <v/>
      </c>
      <c r="AD900" s="187" t="str">
        <f t="shared" si="226"/>
        <v/>
      </c>
      <c r="AE900" s="187" t="str">
        <f>IF(S900&gt;0,(VLOOKUP(N900,ISO!$B$4:$D$43,3,FALSE)),"")</f>
        <v/>
      </c>
      <c r="AF900" s="187" t="str">
        <f t="shared" si="227"/>
        <v/>
      </c>
      <c r="AG900" s="187" t="str">
        <f>IF(R900&gt;0,(VLOOKUP(N900,ISO!$B$4:$D$43,2,FALSE)),"")</f>
        <v/>
      </c>
      <c r="AH900" s="193" t="str">
        <f t="shared" si="228"/>
        <v/>
      </c>
      <c r="AI900" s="397" t="str">
        <f t="shared" si="229"/>
        <v/>
      </c>
      <c r="AJ900" s="257" t="str">
        <f t="shared" si="230"/>
        <v/>
      </c>
      <c r="AK900" s="257" t="str">
        <f t="shared" si="231"/>
        <v/>
      </c>
      <c r="AL900" s="193" t="str">
        <f t="shared" si="232"/>
        <v>CHECK DATES</v>
      </c>
      <c r="AM900" s="257" t="str">
        <f t="shared" si="233"/>
        <v/>
      </c>
      <c r="AN900" s="288">
        <f t="shared" si="234"/>
        <v>0</v>
      </c>
      <c r="AO900" s="286">
        <v>0</v>
      </c>
      <c r="AP900" s="257">
        <f t="shared" si="235"/>
        <v>0</v>
      </c>
      <c r="AQ900" s="257" t="str">
        <f t="shared" si="236"/>
        <v/>
      </c>
      <c r="AR900" s="257">
        <f t="shared" si="237"/>
        <v>0</v>
      </c>
    </row>
    <row r="901" spans="1:44" x14ac:dyDescent="0.3">
      <c r="A901" s="287">
        <v>888</v>
      </c>
      <c r="B901" s="150"/>
      <c r="C901" s="152"/>
      <c r="D901" s="159"/>
      <c r="E901" s="337"/>
      <c r="F901" s="343" t="str">
        <f>IF(E901="","",LOOKUP(E901,'Work Programme'!$A$8:$A$207,'Work Programme'!$B$8:$B$207))</f>
        <v/>
      </c>
      <c r="G901" s="159"/>
      <c r="H901" s="150"/>
      <c r="I901" s="150"/>
      <c r="J901" s="150"/>
      <c r="K901" s="150"/>
      <c r="L901" s="150"/>
      <c r="M901" s="150"/>
      <c r="N901" s="430"/>
      <c r="O901" s="431"/>
      <c r="P901" s="431"/>
      <c r="Q901" s="160"/>
      <c r="R901" s="160"/>
      <c r="S901" s="160"/>
      <c r="T901" s="255" t="str">
        <f t="shared" si="222"/>
        <v/>
      </c>
      <c r="U901" s="152"/>
      <c r="V901" s="154"/>
      <c r="W901" s="254" t="str">
        <f>IF(V901="","",VLOOKUP(V901,'Overview - Financial Statement'!$A$46:$B$60,2,FALSE))</f>
        <v/>
      </c>
      <c r="X901" s="255" t="str">
        <f t="shared" si="223"/>
        <v/>
      </c>
      <c r="Y901" s="153"/>
      <c r="Z901" s="238">
        <f t="shared" si="224"/>
        <v>0</v>
      </c>
      <c r="AA901" s="193" t="s">
        <v>44</v>
      </c>
      <c r="AB901" s="173"/>
      <c r="AC901" s="193" t="str">
        <f t="shared" si="225"/>
        <v/>
      </c>
      <c r="AD901" s="187" t="str">
        <f t="shared" si="226"/>
        <v/>
      </c>
      <c r="AE901" s="187" t="str">
        <f>IF(S901&gt;0,(VLOOKUP(N901,ISO!$B$4:$D$43,3,FALSE)),"")</f>
        <v/>
      </c>
      <c r="AF901" s="187" t="str">
        <f t="shared" si="227"/>
        <v/>
      </c>
      <c r="AG901" s="187" t="str">
        <f>IF(R901&gt;0,(VLOOKUP(N901,ISO!$B$4:$D$43,2,FALSE)),"")</f>
        <v/>
      </c>
      <c r="AH901" s="193" t="str">
        <f t="shared" si="228"/>
        <v/>
      </c>
      <c r="AI901" s="397" t="str">
        <f t="shared" si="229"/>
        <v/>
      </c>
      <c r="AJ901" s="257" t="str">
        <f t="shared" si="230"/>
        <v/>
      </c>
      <c r="AK901" s="257" t="str">
        <f t="shared" si="231"/>
        <v/>
      </c>
      <c r="AL901" s="193" t="str">
        <f t="shared" si="232"/>
        <v>CHECK DATES</v>
      </c>
      <c r="AM901" s="257" t="str">
        <f t="shared" si="233"/>
        <v/>
      </c>
      <c r="AN901" s="288">
        <f t="shared" si="234"/>
        <v>0</v>
      </c>
      <c r="AO901" s="286">
        <v>0</v>
      </c>
      <c r="AP901" s="257">
        <f t="shared" si="235"/>
        <v>0</v>
      </c>
      <c r="AQ901" s="257" t="str">
        <f t="shared" si="236"/>
        <v/>
      </c>
      <c r="AR901" s="257">
        <f t="shared" si="237"/>
        <v>0</v>
      </c>
    </row>
    <row r="902" spans="1:44" x14ac:dyDescent="0.3">
      <c r="A902" s="287">
        <v>889</v>
      </c>
      <c r="B902" s="150"/>
      <c r="C902" s="152"/>
      <c r="D902" s="159"/>
      <c r="E902" s="337"/>
      <c r="F902" s="343" t="str">
        <f>IF(E902="","",LOOKUP(E902,'Work Programme'!$A$8:$A$207,'Work Programme'!$B$8:$B$207))</f>
        <v/>
      </c>
      <c r="G902" s="159"/>
      <c r="H902" s="150"/>
      <c r="I902" s="150"/>
      <c r="J902" s="150"/>
      <c r="K902" s="150"/>
      <c r="L902" s="150"/>
      <c r="M902" s="150"/>
      <c r="N902" s="430"/>
      <c r="O902" s="431"/>
      <c r="P902" s="431"/>
      <c r="Q902" s="160"/>
      <c r="R902" s="160"/>
      <c r="S902" s="160"/>
      <c r="T902" s="255" t="str">
        <f t="shared" si="222"/>
        <v/>
      </c>
      <c r="U902" s="152"/>
      <c r="V902" s="154"/>
      <c r="W902" s="254" t="str">
        <f>IF(V902="","",VLOOKUP(V902,'Overview - Financial Statement'!$A$46:$B$60,2,FALSE))</f>
        <v/>
      </c>
      <c r="X902" s="255" t="str">
        <f t="shared" si="223"/>
        <v/>
      </c>
      <c r="Y902" s="153"/>
      <c r="Z902" s="238">
        <f t="shared" si="224"/>
        <v>0</v>
      </c>
      <c r="AA902" s="193" t="s">
        <v>44</v>
      </c>
      <c r="AB902" s="173"/>
      <c r="AC902" s="193" t="str">
        <f t="shared" si="225"/>
        <v/>
      </c>
      <c r="AD902" s="187" t="str">
        <f t="shared" si="226"/>
        <v/>
      </c>
      <c r="AE902" s="187" t="str">
        <f>IF(S902&gt;0,(VLOOKUP(N902,ISO!$B$4:$D$43,3,FALSE)),"")</f>
        <v/>
      </c>
      <c r="AF902" s="187" t="str">
        <f t="shared" si="227"/>
        <v/>
      </c>
      <c r="AG902" s="187" t="str">
        <f>IF(R902&gt;0,(VLOOKUP(N902,ISO!$B$4:$D$43,2,FALSE)),"")</f>
        <v/>
      </c>
      <c r="AH902" s="193" t="str">
        <f t="shared" si="228"/>
        <v/>
      </c>
      <c r="AI902" s="397" t="str">
        <f t="shared" si="229"/>
        <v/>
      </c>
      <c r="AJ902" s="257" t="str">
        <f t="shared" si="230"/>
        <v/>
      </c>
      <c r="AK902" s="257" t="str">
        <f t="shared" si="231"/>
        <v/>
      </c>
      <c r="AL902" s="193" t="str">
        <f t="shared" si="232"/>
        <v>CHECK DATES</v>
      </c>
      <c r="AM902" s="257" t="str">
        <f t="shared" si="233"/>
        <v/>
      </c>
      <c r="AN902" s="288">
        <f t="shared" si="234"/>
        <v>0</v>
      </c>
      <c r="AO902" s="286">
        <v>0</v>
      </c>
      <c r="AP902" s="257">
        <f t="shared" si="235"/>
        <v>0</v>
      </c>
      <c r="AQ902" s="257" t="str">
        <f t="shared" si="236"/>
        <v/>
      </c>
      <c r="AR902" s="257">
        <f t="shared" si="237"/>
        <v>0</v>
      </c>
    </row>
    <row r="903" spans="1:44" x14ac:dyDescent="0.3">
      <c r="A903" s="287">
        <v>890</v>
      </c>
      <c r="B903" s="150"/>
      <c r="C903" s="152"/>
      <c r="D903" s="159"/>
      <c r="E903" s="337"/>
      <c r="F903" s="343" t="str">
        <f>IF(E903="","",LOOKUP(E903,'Work Programme'!$A$8:$A$207,'Work Programme'!$B$8:$B$207))</f>
        <v/>
      </c>
      <c r="G903" s="159"/>
      <c r="H903" s="150"/>
      <c r="I903" s="150"/>
      <c r="J903" s="150"/>
      <c r="K903" s="150"/>
      <c r="L903" s="150"/>
      <c r="M903" s="150"/>
      <c r="N903" s="430"/>
      <c r="O903" s="431"/>
      <c r="P903" s="431"/>
      <c r="Q903" s="160"/>
      <c r="R903" s="160"/>
      <c r="S903" s="160"/>
      <c r="T903" s="255" t="str">
        <f t="shared" si="222"/>
        <v/>
      </c>
      <c r="U903" s="152"/>
      <c r="V903" s="154"/>
      <c r="W903" s="254" t="str">
        <f>IF(V903="","",VLOOKUP(V903,'Overview - Financial Statement'!$A$46:$B$60,2,FALSE))</f>
        <v/>
      </c>
      <c r="X903" s="255" t="str">
        <f t="shared" si="223"/>
        <v/>
      </c>
      <c r="Y903" s="153"/>
      <c r="Z903" s="238">
        <f t="shared" si="224"/>
        <v>0</v>
      </c>
      <c r="AA903" s="193" t="s">
        <v>44</v>
      </c>
      <c r="AB903" s="173"/>
      <c r="AC903" s="193" t="str">
        <f t="shared" si="225"/>
        <v/>
      </c>
      <c r="AD903" s="187" t="str">
        <f t="shared" si="226"/>
        <v/>
      </c>
      <c r="AE903" s="187" t="str">
        <f>IF(S903&gt;0,(VLOOKUP(N903,ISO!$B$4:$D$43,3,FALSE)),"")</f>
        <v/>
      </c>
      <c r="AF903" s="187" t="str">
        <f t="shared" si="227"/>
        <v/>
      </c>
      <c r="AG903" s="187" t="str">
        <f>IF(R903&gt;0,(VLOOKUP(N903,ISO!$B$4:$D$43,2,FALSE)),"")</f>
        <v/>
      </c>
      <c r="AH903" s="193" t="str">
        <f t="shared" si="228"/>
        <v/>
      </c>
      <c r="AI903" s="397" t="str">
        <f t="shared" si="229"/>
        <v/>
      </c>
      <c r="AJ903" s="257" t="str">
        <f t="shared" si="230"/>
        <v/>
      </c>
      <c r="AK903" s="257" t="str">
        <f t="shared" si="231"/>
        <v/>
      </c>
      <c r="AL903" s="193" t="str">
        <f t="shared" si="232"/>
        <v>CHECK DATES</v>
      </c>
      <c r="AM903" s="257" t="str">
        <f t="shared" si="233"/>
        <v/>
      </c>
      <c r="AN903" s="288">
        <f t="shared" si="234"/>
        <v>0</v>
      </c>
      <c r="AO903" s="286">
        <v>0</v>
      </c>
      <c r="AP903" s="257">
        <f t="shared" si="235"/>
        <v>0</v>
      </c>
      <c r="AQ903" s="257" t="str">
        <f t="shared" si="236"/>
        <v/>
      </c>
      <c r="AR903" s="257">
        <f t="shared" si="237"/>
        <v>0</v>
      </c>
    </row>
    <row r="904" spans="1:44" x14ac:dyDescent="0.3">
      <c r="A904" s="287">
        <v>891</v>
      </c>
      <c r="B904" s="150"/>
      <c r="C904" s="152"/>
      <c r="D904" s="159"/>
      <c r="E904" s="337"/>
      <c r="F904" s="343" t="str">
        <f>IF(E904="","",LOOKUP(E904,'Work Programme'!$A$8:$A$207,'Work Programme'!$B$8:$B$207))</f>
        <v/>
      </c>
      <c r="G904" s="159"/>
      <c r="H904" s="150"/>
      <c r="I904" s="150"/>
      <c r="J904" s="150"/>
      <c r="K904" s="150"/>
      <c r="L904" s="150"/>
      <c r="M904" s="150"/>
      <c r="N904" s="430"/>
      <c r="O904" s="431"/>
      <c r="P904" s="431"/>
      <c r="Q904" s="160"/>
      <c r="R904" s="160"/>
      <c r="S904" s="160"/>
      <c r="T904" s="255" t="str">
        <f t="shared" si="222"/>
        <v/>
      </c>
      <c r="U904" s="152"/>
      <c r="V904" s="154"/>
      <c r="W904" s="254" t="str">
        <f>IF(V904="","",VLOOKUP(V904,'Overview - Financial Statement'!$A$46:$B$60,2,FALSE))</f>
        <v/>
      </c>
      <c r="X904" s="255" t="str">
        <f t="shared" si="223"/>
        <v/>
      </c>
      <c r="Y904" s="153"/>
      <c r="Z904" s="238">
        <f t="shared" si="224"/>
        <v>0</v>
      </c>
      <c r="AA904" s="193" t="s">
        <v>44</v>
      </c>
      <c r="AB904" s="173"/>
      <c r="AC904" s="193" t="str">
        <f t="shared" si="225"/>
        <v/>
      </c>
      <c r="AD904" s="187" t="str">
        <f t="shared" si="226"/>
        <v/>
      </c>
      <c r="AE904" s="187" t="str">
        <f>IF(S904&gt;0,(VLOOKUP(N904,ISO!$B$4:$D$43,3,FALSE)),"")</f>
        <v/>
      </c>
      <c r="AF904" s="187" t="str">
        <f t="shared" si="227"/>
        <v/>
      </c>
      <c r="AG904" s="187" t="str">
        <f>IF(R904&gt;0,(VLOOKUP(N904,ISO!$B$4:$D$43,2,FALSE)),"")</f>
        <v/>
      </c>
      <c r="AH904" s="193" t="str">
        <f t="shared" si="228"/>
        <v/>
      </c>
      <c r="AI904" s="397" t="str">
        <f t="shared" si="229"/>
        <v/>
      </c>
      <c r="AJ904" s="257" t="str">
        <f t="shared" si="230"/>
        <v/>
      </c>
      <c r="AK904" s="257" t="str">
        <f t="shared" si="231"/>
        <v/>
      </c>
      <c r="AL904" s="193" t="str">
        <f t="shared" si="232"/>
        <v>CHECK DATES</v>
      </c>
      <c r="AM904" s="257" t="str">
        <f t="shared" si="233"/>
        <v/>
      </c>
      <c r="AN904" s="288">
        <f t="shared" si="234"/>
        <v>0</v>
      </c>
      <c r="AO904" s="286">
        <v>0</v>
      </c>
      <c r="AP904" s="257">
        <f t="shared" si="235"/>
        <v>0</v>
      </c>
      <c r="AQ904" s="257" t="str">
        <f t="shared" si="236"/>
        <v/>
      </c>
      <c r="AR904" s="257">
        <f t="shared" si="237"/>
        <v>0</v>
      </c>
    </row>
    <row r="905" spans="1:44" x14ac:dyDescent="0.3">
      <c r="A905" s="287">
        <v>892</v>
      </c>
      <c r="B905" s="150"/>
      <c r="C905" s="152"/>
      <c r="D905" s="159"/>
      <c r="E905" s="337"/>
      <c r="F905" s="343" t="str">
        <f>IF(E905="","",LOOKUP(E905,'Work Programme'!$A$8:$A$207,'Work Programme'!$B$8:$B$207))</f>
        <v/>
      </c>
      <c r="G905" s="159"/>
      <c r="H905" s="150"/>
      <c r="I905" s="150"/>
      <c r="J905" s="150"/>
      <c r="K905" s="150"/>
      <c r="L905" s="150"/>
      <c r="M905" s="150"/>
      <c r="N905" s="430"/>
      <c r="O905" s="431"/>
      <c r="P905" s="431"/>
      <c r="Q905" s="160"/>
      <c r="R905" s="160"/>
      <c r="S905" s="160"/>
      <c r="T905" s="255" t="str">
        <f t="shared" si="222"/>
        <v/>
      </c>
      <c r="U905" s="152"/>
      <c r="V905" s="154"/>
      <c r="W905" s="254" t="str">
        <f>IF(V905="","",VLOOKUP(V905,'Overview - Financial Statement'!$A$46:$B$60,2,FALSE))</f>
        <v/>
      </c>
      <c r="X905" s="255" t="str">
        <f t="shared" si="223"/>
        <v/>
      </c>
      <c r="Y905" s="153"/>
      <c r="Z905" s="238">
        <f t="shared" si="224"/>
        <v>0</v>
      </c>
      <c r="AA905" s="193" t="s">
        <v>44</v>
      </c>
      <c r="AB905" s="173"/>
      <c r="AC905" s="193" t="str">
        <f t="shared" si="225"/>
        <v/>
      </c>
      <c r="AD905" s="187" t="str">
        <f t="shared" si="226"/>
        <v/>
      </c>
      <c r="AE905" s="187" t="str">
        <f>IF(S905&gt;0,(VLOOKUP(N905,ISO!$B$4:$D$43,3,FALSE)),"")</f>
        <v/>
      </c>
      <c r="AF905" s="187" t="str">
        <f t="shared" si="227"/>
        <v/>
      </c>
      <c r="AG905" s="187" t="str">
        <f>IF(R905&gt;0,(VLOOKUP(N905,ISO!$B$4:$D$43,2,FALSE)),"")</f>
        <v/>
      </c>
      <c r="AH905" s="193" t="str">
        <f t="shared" si="228"/>
        <v/>
      </c>
      <c r="AI905" s="397" t="str">
        <f t="shared" si="229"/>
        <v/>
      </c>
      <c r="AJ905" s="257" t="str">
        <f t="shared" si="230"/>
        <v/>
      </c>
      <c r="AK905" s="257" t="str">
        <f t="shared" si="231"/>
        <v/>
      </c>
      <c r="AL905" s="193" t="str">
        <f t="shared" si="232"/>
        <v>CHECK DATES</v>
      </c>
      <c r="AM905" s="257" t="str">
        <f t="shared" si="233"/>
        <v/>
      </c>
      <c r="AN905" s="288">
        <f t="shared" si="234"/>
        <v>0</v>
      </c>
      <c r="AO905" s="286">
        <v>0</v>
      </c>
      <c r="AP905" s="257">
        <f t="shared" si="235"/>
        <v>0</v>
      </c>
      <c r="AQ905" s="257" t="str">
        <f t="shared" si="236"/>
        <v/>
      </c>
      <c r="AR905" s="257">
        <f t="shared" si="237"/>
        <v>0</v>
      </c>
    </row>
    <row r="906" spans="1:44" x14ac:dyDescent="0.3">
      <c r="A906" s="287">
        <v>893</v>
      </c>
      <c r="B906" s="150"/>
      <c r="C906" s="152"/>
      <c r="D906" s="159"/>
      <c r="E906" s="337"/>
      <c r="F906" s="343" t="str">
        <f>IF(E906="","",LOOKUP(E906,'Work Programme'!$A$8:$A$207,'Work Programme'!$B$8:$B$207))</f>
        <v/>
      </c>
      <c r="G906" s="159"/>
      <c r="H906" s="150"/>
      <c r="I906" s="150"/>
      <c r="J906" s="150"/>
      <c r="K906" s="150"/>
      <c r="L906" s="150"/>
      <c r="M906" s="150"/>
      <c r="N906" s="430"/>
      <c r="O906" s="431"/>
      <c r="P906" s="431"/>
      <c r="Q906" s="160"/>
      <c r="R906" s="160"/>
      <c r="S906" s="160"/>
      <c r="T906" s="255" t="str">
        <f t="shared" si="222"/>
        <v/>
      </c>
      <c r="U906" s="152"/>
      <c r="V906" s="154"/>
      <c r="W906" s="254" t="str">
        <f>IF(V906="","",VLOOKUP(V906,'Overview - Financial Statement'!$A$46:$B$60,2,FALSE))</f>
        <v/>
      </c>
      <c r="X906" s="255" t="str">
        <f t="shared" si="223"/>
        <v/>
      </c>
      <c r="Y906" s="153"/>
      <c r="Z906" s="238">
        <f t="shared" si="224"/>
        <v>0</v>
      </c>
      <c r="AA906" s="193" t="s">
        <v>44</v>
      </c>
      <c r="AB906" s="173"/>
      <c r="AC906" s="193" t="str">
        <f t="shared" si="225"/>
        <v/>
      </c>
      <c r="AD906" s="187" t="str">
        <f t="shared" si="226"/>
        <v/>
      </c>
      <c r="AE906" s="187" t="str">
        <f>IF(S906&gt;0,(VLOOKUP(N906,ISO!$B$4:$D$43,3,FALSE)),"")</f>
        <v/>
      </c>
      <c r="AF906" s="187" t="str">
        <f t="shared" si="227"/>
        <v/>
      </c>
      <c r="AG906" s="187" t="str">
        <f>IF(R906&gt;0,(VLOOKUP(N906,ISO!$B$4:$D$43,2,FALSE)),"")</f>
        <v/>
      </c>
      <c r="AH906" s="193" t="str">
        <f t="shared" si="228"/>
        <v/>
      </c>
      <c r="AI906" s="397" t="str">
        <f t="shared" si="229"/>
        <v/>
      </c>
      <c r="AJ906" s="257" t="str">
        <f t="shared" si="230"/>
        <v/>
      </c>
      <c r="AK906" s="257" t="str">
        <f t="shared" si="231"/>
        <v/>
      </c>
      <c r="AL906" s="193" t="str">
        <f t="shared" si="232"/>
        <v>CHECK DATES</v>
      </c>
      <c r="AM906" s="257" t="str">
        <f t="shared" si="233"/>
        <v/>
      </c>
      <c r="AN906" s="288">
        <f t="shared" si="234"/>
        <v>0</v>
      </c>
      <c r="AO906" s="286">
        <v>0</v>
      </c>
      <c r="AP906" s="257">
        <f t="shared" si="235"/>
        <v>0</v>
      </c>
      <c r="AQ906" s="257" t="str">
        <f t="shared" si="236"/>
        <v/>
      </c>
      <c r="AR906" s="257">
        <f t="shared" si="237"/>
        <v>0</v>
      </c>
    </row>
    <row r="907" spans="1:44" x14ac:dyDescent="0.3">
      <c r="A907" s="287">
        <v>894</v>
      </c>
      <c r="B907" s="150"/>
      <c r="C907" s="152"/>
      <c r="D907" s="159"/>
      <c r="E907" s="337"/>
      <c r="F907" s="343" t="str">
        <f>IF(E907="","",LOOKUP(E907,'Work Programme'!$A$8:$A$207,'Work Programme'!$B$8:$B$207))</f>
        <v/>
      </c>
      <c r="G907" s="159"/>
      <c r="H907" s="150"/>
      <c r="I907" s="150"/>
      <c r="J907" s="150"/>
      <c r="K907" s="150"/>
      <c r="L907" s="150"/>
      <c r="M907" s="150"/>
      <c r="N907" s="430"/>
      <c r="O907" s="431"/>
      <c r="P907" s="431"/>
      <c r="Q907" s="160"/>
      <c r="R907" s="160"/>
      <c r="S907" s="160"/>
      <c r="T907" s="255" t="str">
        <f t="shared" si="222"/>
        <v/>
      </c>
      <c r="U907" s="152"/>
      <c r="V907" s="154"/>
      <c r="W907" s="254" t="str">
        <f>IF(V907="","",VLOOKUP(V907,'Overview - Financial Statement'!$A$46:$B$60,2,FALSE))</f>
        <v/>
      </c>
      <c r="X907" s="255" t="str">
        <f t="shared" si="223"/>
        <v/>
      </c>
      <c r="Y907" s="153"/>
      <c r="Z907" s="238">
        <f t="shared" si="224"/>
        <v>0</v>
      </c>
      <c r="AA907" s="193" t="s">
        <v>44</v>
      </c>
      <c r="AB907" s="173"/>
      <c r="AC907" s="193" t="str">
        <f t="shared" si="225"/>
        <v/>
      </c>
      <c r="AD907" s="187" t="str">
        <f t="shared" si="226"/>
        <v/>
      </c>
      <c r="AE907" s="187" t="str">
        <f>IF(S907&gt;0,(VLOOKUP(N907,ISO!$B$4:$D$43,3,FALSE)),"")</f>
        <v/>
      </c>
      <c r="AF907" s="187" t="str">
        <f t="shared" si="227"/>
        <v/>
      </c>
      <c r="AG907" s="187" t="str">
        <f>IF(R907&gt;0,(VLOOKUP(N907,ISO!$B$4:$D$43,2,FALSE)),"")</f>
        <v/>
      </c>
      <c r="AH907" s="193" t="str">
        <f t="shared" si="228"/>
        <v/>
      </c>
      <c r="AI907" s="397" t="str">
        <f t="shared" si="229"/>
        <v/>
      </c>
      <c r="AJ907" s="257" t="str">
        <f t="shared" si="230"/>
        <v/>
      </c>
      <c r="AK907" s="257" t="str">
        <f t="shared" si="231"/>
        <v/>
      </c>
      <c r="AL907" s="193" t="str">
        <f t="shared" si="232"/>
        <v>CHECK DATES</v>
      </c>
      <c r="AM907" s="257" t="str">
        <f t="shared" si="233"/>
        <v/>
      </c>
      <c r="AN907" s="288">
        <f t="shared" si="234"/>
        <v>0</v>
      </c>
      <c r="AO907" s="286">
        <v>0</v>
      </c>
      <c r="AP907" s="257">
        <f t="shared" si="235"/>
        <v>0</v>
      </c>
      <c r="AQ907" s="257" t="str">
        <f t="shared" si="236"/>
        <v/>
      </c>
      <c r="AR907" s="257">
        <f t="shared" si="237"/>
        <v>0</v>
      </c>
    </row>
    <row r="908" spans="1:44" x14ac:dyDescent="0.3">
      <c r="A908" s="287">
        <v>895</v>
      </c>
      <c r="B908" s="150"/>
      <c r="C908" s="152"/>
      <c r="D908" s="159"/>
      <c r="E908" s="337"/>
      <c r="F908" s="343" t="str">
        <f>IF(E908="","",LOOKUP(E908,'Work Programme'!$A$8:$A$207,'Work Programme'!$B$8:$B$207))</f>
        <v/>
      </c>
      <c r="G908" s="159"/>
      <c r="H908" s="150"/>
      <c r="I908" s="150"/>
      <c r="J908" s="150"/>
      <c r="K908" s="150"/>
      <c r="L908" s="150"/>
      <c r="M908" s="150"/>
      <c r="N908" s="430"/>
      <c r="O908" s="431"/>
      <c r="P908" s="431"/>
      <c r="Q908" s="160"/>
      <c r="R908" s="160"/>
      <c r="S908" s="160"/>
      <c r="T908" s="255" t="str">
        <f t="shared" si="222"/>
        <v/>
      </c>
      <c r="U908" s="152"/>
      <c r="V908" s="154"/>
      <c r="W908" s="254" t="str">
        <f>IF(V908="","",VLOOKUP(V908,'Overview - Financial Statement'!$A$46:$B$60,2,FALSE))</f>
        <v/>
      </c>
      <c r="X908" s="255" t="str">
        <f t="shared" si="223"/>
        <v/>
      </c>
      <c r="Y908" s="153"/>
      <c r="Z908" s="238">
        <f t="shared" si="224"/>
        <v>0</v>
      </c>
      <c r="AA908" s="193" t="s">
        <v>44</v>
      </c>
      <c r="AB908" s="173"/>
      <c r="AC908" s="193" t="str">
        <f t="shared" si="225"/>
        <v/>
      </c>
      <c r="AD908" s="187" t="str">
        <f t="shared" si="226"/>
        <v/>
      </c>
      <c r="AE908" s="187" t="str">
        <f>IF(S908&gt;0,(VLOOKUP(N908,ISO!$B$4:$D$43,3,FALSE)),"")</f>
        <v/>
      </c>
      <c r="AF908" s="187" t="str">
        <f t="shared" si="227"/>
        <v/>
      </c>
      <c r="AG908" s="187" t="str">
        <f>IF(R908&gt;0,(VLOOKUP(N908,ISO!$B$4:$D$43,2,FALSE)),"")</f>
        <v/>
      </c>
      <c r="AH908" s="193" t="str">
        <f t="shared" si="228"/>
        <v/>
      </c>
      <c r="AI908" s="397" t="str">
        <f t="shared" si="229"/>
        <v/>
      </c>
      <c r="AJ908" s="257" t="str">
        <f t="shared" si="230"/>
        <v/>
      </c>
      <c r="AK908" s="257" t="str">
        <f t="shared" si="231"/>
        <v/>
      </c>
      <c r="AL908" s="193" t="str">
        <f t="shared" si="232"/>
        <v>CHECK DATES</v>
      </c>
      <c r="AM908" s="257" t="str">
        <f t="shared" si="233"/>
        <v/>
      </c>
      <c r="AN908" s="288">
        <f t="shared" si="234"/>
        <v>0</v>
      </c>
      <c r="AO908" s="286">
        <v>0</v>
      </c>
      <c r="AP908" s="257">
        <f t="shared" si="235"/>
        <v>0</v>
      </c>
      <c r="AQ908" s="257" t="str">
        <f t="shared" si="236"/>
        <v/>
      </c>
      <c r="AR908" s="257">
        <f t="shared" si="237"/>
        <v>0</v>
      </c>
    </row>
    <row r="909" spans="1:44" x14ac:dyDescent="0.3">
      <c r="A909" s="287">
        <v>896</v>
      </c>
      <c r="B909" s="150"/>
      <c r="C909" s="152"/>
      <c r="D909" s="159"/>
      <c r="E909" s="337"/>
      <c r="F909" s="343" t="str">
        <f>IF(E909="","",LOOKUP(E909,'Work Programme'!$A$8:$A$207,'Work Programme'!$B$8:$B$207))</f>
        <v/>
      </c>
      <c r="G909" s="159"/>
      <c r="H909" s="150"/>
      <c r="I909" s="150"/>
      <c r="J909" s="150"/>
      <c r="K909" s="150"/>
      <c r="L909" s="150"/>
      <c r="M909" s="150"/>
      <c r="N909" s="430"/>
      <c r="O909" s="431"/>
      <c r="P909" s="431"/>
      <c r="Q909" s="160"/>
      <c r="R909" s="160"/>
      <c r="S909" s="160"/>
      <c r="T909" s="255" t="str">
        <f t="shared" si="222"/>
        <v/>
      </c>
      <c r="U909" s="152"/>
      <c r="V909" s="154"/>
      <c r="W909" s="254" t="str">
        <f>IF(V909="","",VLOOKUP(V909,'Overview - Financial Statement'!$A$46:$B$60,2,FALSE))</f>
        <v/>
      </c>
      <c r="X909" s="255" t="str">
        <f t="shared" si="223"/>
        <v/>
      </c>
      <c r="Y909" s="153"/>
      <c r="Z909" s="238">
        <f t="shared" si="224"/>
        <v>0</v>
      </c>
      <c r="AA909" s="193" t="s">
        <v>44</v>
      </c>
      <c r="AB909" s="173"/>
      <c r="AC909" s="193" t="str">
        <f t="shared" si="225"/>
        <v/>
      </c>
      <c r="AD909" s="187" t="str">
        <f t="shared" si="226"/>
        <v/>
      </c>
      <c r="AE909" s="187" t="str">
        <f>IF(S909&gt;0,(VLOOKUP(N909,ISO!$B$4:$D$43,3,FALSE)),"")</f>
        <v/>
      </c>
      <c r="AF909" s="187" t="str">
        <f t="shared" si="227"/>
        <v/>
      </c>
      <c r="AG909" s="187" t="str">
        <f>IF(R909&gt;0,(VLOOKUP(N909,ISO!$B$4:$D$43,2,FALSE)),"")</f>
        <v/>
      </c>
      <c r="AH909" s="193" t="str">
        <f t="shared" si="228"/>
        <v/>
      </c>
      <c r="AI909" s="397" t="str">
        <f t="shared" si="229"/>
        <v/>
      </c>
      <c r="AJ909" s="257" t="str">
        <f t="shared" si="230"/>
        <v/>
      </c>
      <c r="AK909" s="257" t="str">
        <f t="shared" si="231"/>
        <v/>
      </c>
      <c r="AL909" s="193" t="str">
        <f t="shared" si="232"/>
        <v>CHECK DATES</v>
      </c>
      <c r="AM909" s="257" t="str">
        <f t="shared" si="233"/>
        <v/>
      </c>
      <c r="AN909" s="288">
        <f t="shared" si="234"/>
        <v>0</v>
      </c>
      <c r="AO909" s="286">
        <v>0</v>
      </c>
      <c r="AP909" s="257">
        <f t="shared" si="235"/>
        <v>0</v>
      </c>
      <c r="AQ909" s="257" t="str">
        <f t="shared" si="236"/>
        <v/>
      </c>
      <c r="AR909" s="257">
        <f t="shared" si="237"/>
        <v>0</v>
      </c>
    </row>
    <row r="910" spans="1:44" x14ac:dyDescent="0.3">
      <c r="A910" s="287">
        <v>897</v>
      </c>
      <c r="B910" s="150"/>
      <c r="C910" s="152"/>
      <c r="D910" s="159"/>
      <c r="E910" s="337"/>
      <c r="F910" s="343" t="str">
        <f>IF(E910="","",LOOKUP(E910,'Work Programme'!$A$8:$A$207,'Work Programme'!$B$8:$B$207))</f>
        <v/>
      </c>
      <c r="G910" s="159"/>
      <c r="H910" s="150"/>
      <c r="I910" s="150"/>
      <c r="J910" s="150"/>
      <c r="K910" s="150"/>
      <c r="L910" s="150"/>
      <c r="M910" s="150"/>
      <c r="N910" s="430"/>
      <c r="O910" s="431"/>
      <c r="P910" s="431"/>
      <c r="Q910" s="160"/>
      <c r="R910" s="160"/>
      <c r="S910" s="160"/>
      <c r="T910" s="255" t="str">
        <f t="shared" si="222"/>
        <v/>
      </c>
      <c r="U910" s="152"/>
      <c r="V910" s="154"/>
      <c r="W910" s="254" t="str">
        <f>IF(V910="","",VLOOKUP(V910,'Overview - Financial Statement'!$A$46:$B$60,2,FALSE))</f>
        <v/>
      </c>
      <c r="X910" s="255" t="str">
        <f t="shared" si="223"/>
        <v/>
      </c>
      <c r="Y910" s="153"/>
      <c r="Z910" s="238">
        <f t="shared" si="224"/>
        <v>0</v>
      </c>
      <c r="AA910" s="193" t="s">
        <v>44</v>
      </c>
      <c r="AB910" s="173"/>
      <c r="AC910" s="193" t="str">
        <f t="shared" si="225"/>
        <v/>
      </c>
      <c r="AD910" s="187" t="str">
        <f t="shared" si="226"/>
        <v/>
      </c>
      <c r="AE910" s="187" t="str">
        <f>IF(S910&gt;0,(VLOOKUP(N910,ISO!$B$4:$D$43,3,FALSE)),"")</f>
        <v/>
      </c>
      <c r="AF910" s="187" t="str">
        <f t="shared" si="227"/>
        <v/>
      </c>
      <c r="AG910" s="187" t="str">
        <f>IF(R910&gt;0,(VLOOKUP(N910,ISO!$B$4:$D$43,2,FALSE)),"")</f>
        <v/>
      </c>
      <c r="AH910" s="193" t="str">
        <f t="shared" si="228"/>
        <v/>
      </c>
      <c r="AI910" s="397" t="str">
        <f t="shared" si="229"/>
        <v/>
      </c>
      <c r="AJ910" s="257" t="str">
        <f t="shared" si="230"/>
        <v/>
      </c>
      <c r="AK910" s="257" t="str">
        <f t="shared" si="231"/>
        <v/>
      </c>
      <c r="AL910" s="193" t="str">
        <f t="shared" si="232"/>
        <v>CHECK DATES</v>
      </c>
      <c r="AM910" s="257" t="str">
        <f t="shared" si="233"/>
        <v/>
      </c>
      <c r="AN910" s="288">
        <f t="shared" si="234"/>
        <v>0</v>
      </c>
      <c r="AO910" s="286">
        <v>0</v>
      </c>
      <c r="AP910" s="257">
        <f t="shared" si="235"/>
        <v>0</v>
      </c>
      <c r="AQ910" s="257" t="str">
        <f t="shared" si="236"/>
        <v/>
      </c>
      <c r="AR910" s="257">
        <f t="shared" si="237"/>
        <v>0</v>
      </c>
    </row>
    <row r="911" spans="1:44" x14ac:dyDescent="0.3">
      <c r="A911" s="287">
        <v>898</v>
      </c>
      <c r="B911" s="150"/>
      <c r="C911" s="152"/>
      <c r="D911" s="159"/>
      <c r="E911" s="337"/>
      <c r="F911" s="343" t="str">
        <f>IF(E911="","",LOOKUP(E911,'Work Programme'!$A$8:$A$207,'Work Programme'!$B$8:$B$207))</f>
        <v/>
      </c>
      <c r="G911" s="159"/>
      <c r="H911" s="150"/>
      <c r="I911" s="150"/>
      <c r="J911" s="150"/>
      <c r="K911" s="150"/>
      <c r="L911" s="150"/>
      <c r="M911" s="150"/>
      <c r="N911" s="430"/>
      <c r="O911" s="431"/>
      <c r="P911" s="431"/>
      <c r="Q911" s="160"/>
      <c r="R911" s="160"/>
      <c r="S911" s="160"/>
      <c r="T911" s="255" t="str">
        <f t="shared" ref="T911:T974" si="238">IF((Q911="")*AND(R911="")*AND(S911=""),"",SUM(Q911:S911))</f>
        <v/>
      </c>
      <c r="U911" s="152"/>
      <c r="V911" s="154"/>
      <c r="W911" s="254" t="str">
        <f>IF(V911="","",VLOOKUP(V911,'Overview - Financial Statement'!$A$46:$B$60,2,FALSE))</f>
        <v/>
      </c>
      <c r="X911" s="255" t="str">
        <f t="shared" ref="X911:X974" si="239">IF(W911="","",T911/W911)</f>
        <v/>
      </c>
      <c r="Y911" s="153"/>
      <c r="Z911" s="238">
        <f t="shared" si="224"/>
        <v>0</v>
      </c>
      <c r="AA911" s="193" t="s">
        <v>44</v>
      </c>
      <c r="AB911" s="173"/>
      <c r="AC911" s="193" t="str">
        <f t="shared" si="225"/>
        <v/>
      </c>
      <c r="AD911" s="187" t="str">
        <f t="shared" si="226"/>
        <v/>
      </c>
      <c r="AE911" s="187" t="str">
        <f>IF(S911&gt;0,(VLOOKUP(N911,ISO!$B$4:$D$43,3,FALSE)),"")</f>
        <v/>
      </c>
      <c r="AF911" s="187" t="str">
        <f t="shared" si="227"/>
        <v/>
      </c>
      <c r="AG911" s="187" t="str">
        <f>IF(R911&gt;0,(VLOOKUP(N911,ISO!$B$4:$D$43,2,FALSE)),"")</f>
        <v/>
      </c>
      <c r="AH911" s="193" t="str">
        <f t="shared" si="228"/>
        <v/>
      </c>
      <c r="AI911" s="397" t="str">
        <f t="shared" si="229"/>
        <v/>
      </c>
      <c r="AJ911" s="257" t="str">
        <f t="shared" si="230"/>
        <v/>
      </c>
      <c r="AK911" s="257" t="str">
        <f t="shared" si="231"/>
        <v/>
      </c>
      <c r="AL911" s="193" t="str">
        <f t="shared" si="232"/>
        <v>CHECK DATES</v>
      </c>
      <c r="AM911" s="257" t="str">
        <f t="shared" si="233"/>
        <v/>
      </c>
      <c r="AN911" s="288">
        <f t="shared" si="234"/>
        <v>0</v>
      </c>
      <c r="AO911" s="286">
        <v>0</v>
      </c>
      <c r="AP911" s="257">
        <f t="shared" si="235"/>
        <v>0</v>
      </c>
      <c r="AQ911" s="257" t="str">
        <f t="shared" si="236"/>
        <v/>
      </c>
      <c r="AR911" s="257">
        <f t="shared" si="237"/>
        <v>0</v>
      </c>
    </row>
    <row r="912" spans="1:44" x14ac:dyDescent="0.3">
      <c r="A912" s="287">
        <v>899</v>
      </c>
      <c r="B912" s="150"/>
      <c r="C912" s="152"/>
      <c r="D912" s="159"/>
      <c r="E912" s="337"/>
      <c r="F912" s="343" t="str">
        <f>IF(E912="","",LOOKUP(E912,'Work Programme'!$A$8:$A$207,'Work Programme'!$B$8:$B$207))</f>
        <v/>
      </c>
      <c r="G912" s="159"/>
      <c r="H912" s="150"/>
      <c r="I912" s="150"/>
      <c r="J912" s="150"/>
      <c r="K912" s="150"/>
      <c r="L912" s="150"/>
      <c r="M912" s="150"/>
      <c r="N912" s="430"/>
      <c r="O912" s="431"/>
      <c r="P912" s="431"/>
      <c r="Q912" s="160"/>
      <c r="R912" s="160"/>
      <c r="S912" s="160"/>
      <c r="T912" s="255" t="str">
        <f t="shared" si="238"/>
        <v/>
      </c>
      <c r="U912" s="152"/>
      <c r="V912" s="154"/>
      <c r="W912" s="254" t="str">
        <f>IF(V912="","",VLOOKUP(V912,'Overview - Financial Statement'!$A$46:$B$60,2,FALSE))</f>
        <v/>
      </c>
      <c r="X912" s="255" t="str">
        <f t="shared" si="239"/>
        <v/>
      </c>
      <c r="Y912" s="153"/>
      <c r="Z912" s="238">
        <f t="shared" ref="Z912:Z975" si="240">IF(Y912="YES",X912,0)</f>
        <v>0</v>
      </c>
      <c r="AA912" s="193" t="s">
        <v>44</v>
      </c>
      <c r="AB912" s="173"/>
      <c r="AC912" s="193" t="str">
        <f t="shared" si="225"/>
        <v/>
      </c>
      <c r="AD912" s="187" t="str">
        <f t="shared" si="226"/>
        <v/>
      </c>
      <c r="AE912" s="187" t="str">
        <f>IF(S912&gt;0,(VLOOKUP(N912,ISO!$B$4:$D$43,3,FALSE)),"")</f>
        <v/>
      </c>
      <c r="AF912" s="187" t="str">
        <f t="shared" si="227"/>
        <v/>
      </c>
      <c r="AG912" s="187" t="str">
        <f>IF(R912&gt;0,(VLOOKUP(N912,ISO!$B$4:$D$43,2,FALSE)),"")</f>
        <v/>
      </c>
      <c r="AH912" s="193" t="str">
        <f t="shared" si="228"/>
        <v/>
      </c>
      <c r="AI912" s="397" t="str">
        <f t="shared" si="229"/>
        <v/>
      </c>
      <c r="AJ912" s="257" t="str">
        <f t="shared" si="230"/>
        <v/>
      </c>
      <c r="AK912" s="257" t="str">
        <f t="shared" si="231"/>
        <v/>
      </c>
      <c r="AL912" s="193" t="str">
        <f t="shared" si="232"/>
        <v>CHECK DATES</v>
      </c>
      <c r="AM912" s="257" t="str">
        <f t="shared" si="233"/>
        <v/>
      </c>
      <c r="AN912" s="288">
        <f t="shared" si="234"/>
        <v>0</v>
      </c>
      <c r="AO912" s="286">
        <v>0</v>
      </c>
      <c r="AP912" s="257">
        <f t="shared" si="235"/>
        <v>0</v>
      </c>
      <c r="AQ912" s="257" t="str">
        <f t="shared" si="236"/>
        <v/>
      </c>
      <c r="AR912" s="257">
        <f t="shared" si="237"/>
        <v>0</v>
      </c>
    </row>
    <row r="913" spans="1:44" x14ac:dyDescent="0.3">
      <c r="A913" s="287">
        <v>900</v>
      </c>
      <c r="B913" s="150"/>
      <c r="C913" s="152"/>
      <c r="D913" s="159"/>
      <c r="E913" s="337"/>
      <c r="F913" s="343" t="str">
        <f>IF(E913="","",LOOKUP(E913,'Work Programme'!$A$8:$A$207,'Work Programme'!$B$8:$B$207))</f>
        <v/>
      </c>
      <c r="G913" s="159"/>
      <c r="H913" s="150"/>
      <c r="I913" s="150"/>
      <c r="J913" s="150"/>
      <c r="K913" s="150"/>
      <c r="L913" s="150"/>
      <c r="M913" s="150"/>
      <c r="N913" s="430"/>
      <c r="O913" s="431"/>
      <c r="P913" s="431"/>
      <c r="Q913" s="160"/>
      <c r="R913" s="160"/>
      <c r="S913" s="160"/>
      <c r="T913" s="255" t="str">
        <f t="shared" si="238"/>
        <v/>
      </c>
      <c r="U913" s="152"/>
      <c r="V913" s="154"/>
      <c r="W913" s="254" t="str">
        <f>IF(V913="","",VLOOKUP(V913,'Overview - Financial Statement'!$A$46:$B$60,2,FALSE))</f>
        <v/>
      </c>
      <c r="X913" s="255" t="str">
        <f t="shared" si="239"/>
        <v/>
      </c>
      <c r="Y913" s="153"/>
      <c r="Z913" s="238">
        <f t="shared" si="240"/>
        <v>0</v>
      </c>
      <c r="AA913" s="193" t="s">
        <v>44</v>
      </c>
      <c r="AB913" s="173"/>
      <c r="AC913" s="193" t="str">
        <f t="shared" si="225"/>
        <v/>
      </c>
      <c r="AD913" s="187" t="str">
        <f t="shared" si="226"/>
        <v/>
      </c>
      <c r="AE913" s="187" t="str">
        <f>IF(S913&gt;0,(VLOOKUP(N913,ISO!$B$4:$D$43,3,FALSE)),"")</f>
        <v/>
      </c>
      <c r="AF913" s="187" t="str">
        <f t="shared" si="227"/>
        <v/>
      </c>
      <c r="AG913" s="187" t="str">
        <f>IF(R913&gt;0,(VLOOKUP(N913,ISO!$B$4:$D$43,2,FALSE)),"")</f>
        <v/>
      </c>
      <c r="AH913" s="193" t="str">
        <f t="shared" si="228"/>
        <v/>
      </c>
      <c r="AI913" s="397" t="str">
        <f t="shared" si="229"/>
        <v/>
      </c>
      <c r="AJ913" s="257" t="str">
        <f t="shared" si="230"/>
        <v/>
      </c>
      <c r="AK913" s="257" t="str">
        <f t="shared" si="231"/>
        <v/>
      </c>
      <c r="AL913" s="193" t="str">
        <f t="shared" si="232"/>
        <v>CHECK DATES</v>
      </c>
      <c r="AM913" s="257" t="str">
        <f t="shared" si="233"/>
        <v/>
      </c>
      <c r="AN913" s="288">
        <f t="shared" si="234"/>
        <v>0</v>
      </c>
      <c r="AO913" s="286">
        <v>0</v>
      </c>
      <c r="AP913" s="257">
        <f t="shared" si="235"/>
        <v>0</v>
      </c>
      <c r="AQ913" s="257" t="str">
        <f t="shared" si="236"/>
        <v/>
      </c>
      <c r="AR913" s="257">
        <f t="shared" si="237"/>
        <v>0</v>
      </c>
    </row>
    <row r="914" spans="1:44" x14ac:dyDescent="0.3">
      <c r="A914" s="287">
        <v>901</v>
      </c>
      <c r="B914" s="150"/>
      <c r="C914" s="152"/>
      <c r="D914" s="159"/>
      <c r="E914" s="337"/>
      <c r="F914" s="343" t="str">
        <f>IF(E914="","",LOOKUP(E914,'Work Programme'!$A$8:$A$207,'Work Programme'!$B$8:$B$207))</f>
        <v/>
      </c>
      <c r="G914" s="159"/>
      <c r="H914" s="150"/>
      <c r="I914" s="150"/>
      <c r="J914" s="150"/>
      <c r="K914" s="150"/>
      <c r="L914" s="150"/>
      <c r="M914" s="150"/>
      <c r="N914" s="430"/>
      <c r="O914" s="431"/>
      <c r="P914" s="431"/>
      <c r="Q914" s="160"/>
      <c r="R914" s="160"/>
      <c r="S914" s="160"/>
      <c r="T914" s="255" t="str">
        <f t="shared" si="238"/>
        <v/>
      </c>
      <c r="U914" s="152"/>
      <c r="V914" s="154"/>
      <c r="W914" s="254" t="str">
        <f>IF(V914="","",VLOOKUP(V914,'Overview - Financial Statement'!$A$46:$B$60,2,FALSE))</f>
        <v/>
      </c>
      <c r="X914" s="255" t="str">
        <f t="shared" si="239"/>
        <v/>
      </c>
      <c r="Y914" s="153"/>
      <c r="Z914" s="238">
        <f t="shared" si="240"/>
        <v>0</v>
      </c>
      <c r="AA914" s="193" t="s">
        <v>44</v>
      </c>
      <c r="AB914" s="173"/>
      <c r="AC914" s="193" t="str">
        <f t="shared" ref="AC914:AC977" si="241">IF(V914="","",(IF(OR(C914&lt;=($H$4-1),C914&gt;=($J$4+1),D914&lt;=($H$4-1),D914&gt;=($J$4+1)),"CHECK DATES","OK")))</f>
        <v/>
      </c>
      <c r="AD914" s="187" t="str">
        <f t="shared" ref="AD914:AD977" si="242">IF(S914&gt;0,S914/(O914+0.5)/P914/AI914,"")</f>
        <v/>
      </c>
      <c r="AE914" s="187" t="str">
        <f>IF(S914&gt;0,(VLOOKUP(N914,ISO!$B$4:$D$43,3,FALSE)),"")</f>
        <v/>
      </c>
      <c r="AF914" s="187" t="str">
        <f t="shared" ref="AF914:AF977" si="243">IF(R914&gt;0,R914/O914/P914/AI914,"")</f>
        <v/>
      </c>
      <c r="AG914" s="187" t="str">
        <f>IF(R914&gt;0,(VLOOKUP(N914,ISO!$B$4:$D$43,2,FALSE)),"")</f>
        <v/>
      </c>
      <c r="AH914" s="193" t="str">
        <f t="shared" ref="AH914:AH977" si="244">IF(V914="","",V914)</f>
        <v/>
      </c>
      <c r="AI914" s="397" t="str">
        <f t="shared" ref="AI914:AI977" si="245">IF(V914="","",IF(HLOOKUP(V914,$AB$4:$AP$5,2,FALSE)="",W914,IF(W914&lt;&gt;HLOOKUP(V914,$AB$4:$AP$5,2,FALSE),HLOOKUP(V914,$AB$4:$AP$5,2,FALSE),W914)))</f>
        <v/>
      </c>
      <c r="AJ914" s="257" t="str">
        <f t="shared" ref="AJ914:AJ977" si="246">IF(W914="","",IF(AI914=1,X914,T914/AI914))</f>
        <v/>
      </c>
      <c r="AK914" s="257" t="str">
        <f t="shared" ref="AK914:AK977" si="247">IF(AJ914="","",IF(AI914=1,0,AJ914-X914))</f>
        <v/>
      </c>
      <c r="AL914" s="193" t="str">
        <f t="shared" ref="AL914:AL977" si="248">IF(X914=0,"",(IF(U914="","CHECK DATES","OK")))</f>
        <v>CHECK DATES</v>
      </c>
      <c r="AM914" s="257" t="str">
        <f t="shared" ref="AM914:AM977" si="249">IF(OR(AA914="NO",AC914="CHECK DATES",AL914="CHECK DATES"),AJ914,"")</f>
        <v/>
      </c>
      <c r="AN914" s="288">
        <f t="shared" ref="AN914:AN977" si="250">IF(AA914="NO","",IF(AD914&gt;AE914,(AD914-AE914)*O914,0)+IF(AF914&gt;AG914,(AF914-AG914)*O914,0))</f>
        <v>0</v>
      </c>
      <c r="AO914" s="286">
        <v>0</v>
      </c>
      <c r="AP914" s="257">
        <f t="shared" ref="AP914:AP977" si="251">IF(OR(AA914="NO",AM914&gt;0,AN914&gt;0,AO914&gt;0)*(AND(OR(Y914="NO",Y914=""))),SUM(AM914:AO914),"")</f>
        <v>0</v>
      </c>
      <c r="AQ914" s="257" t="str">
        <f t="shared" ref="AQ914:AQ977" si="252">IF(OR(AA914="NO",AM914&gt;0,AN914&gt;0)*(AND(OR(Y914="YES"))),SUM(AM914:AN914),"")</f>
        <v/>
      </c>
      <c r="AR914" s="257">
        <f t="shared" ref="AR914:AR977" si="253">IF(Y914="YES",AJ914,0)</f>
        <v>0</v>
      </c>
    </row>
    <row r="915" spans="1:44" x14ac:dyDescent="0.3">
      <c r="A915" s="287">
        <v>902</v>
      </c>
      <c r="B915" s="150"/>
      <c r="C915" s="152"/>
      <c r="D915" s="159"/>
      <c r="E915" s="337"/>
      <c r="F915" s="343" t="str">
        <f>IF(E915="","",LOOKUP(E915,'Work Programme'!$A$8:$A$207,'Work Programme'!$B$8:$B$207))</f>
        <v/>
      </c>
      <c r="G915" s="159"/>
      <c r="H915" s="150"/>
      <c r="I915" s="150"/>
      <c r="J915" s="150"/>
      <c r="K915" s="150"/>
      <c r="L915" s="150"/>
      <c r="M915" s="150"/>
      <c r="N915" s="430"/>
      <c r="O915" s="431"/>
      <c r="P915" s="431"/>
      <c r="Q915" s="160"/>
      <c r="R915" s="160"/>
      <c r="S915" s="160"/>
      <c r="T915" s="255" t="str">
        <f t="shared" si="238"/>
        <v/>
      </c>
      <c r="U915" s="152"/>
      <c r="V915" s="154"/>
      <c r="W915" s="254" t="str">
        <f>IF(V915="","",VLOOKUP(V915,'Overview - Financial Statement'!$A$46:$B$60,2,FALSE))</f>
        <v/>
      </c>
      <c r="X915" s="255" t="str">
        <f t="shared" si="239"/>
        <v/>
      </c>
      <c r="Y915" s="153"/>
      <c r="Z915" s="238">
        <f t="shared" si="240"/>
        <v>0</v>
      </c>
      <c r="AA915" s="193" t="s">
        <v>44</v>
      </c>
      <c r="AB915" s="173"/>
      <c r="AC915" s="193" t="str">
        <f t="shared" si="241"/>
        <v/>
      </c>
      <c r="AD915" s="187" t="str">
        <f t="shared" si="242"/>
        <v/>
      </c>
      <c r="AE915" s="187" t="str">
        <f>IF(S915&gt;0,(VLOOKUP(N915,ISO!$B$4:$D$43,3,FALSE)),"")</f>
        <v/>
      </c>
      <c r="AF915" s="187" t="str">
        <f t="shared" si="243"/>
        <v/>
      </c>
      <c r="AG915" s="187" t="str">
        <f>IF(R915&gt;0,(VLOOKUP(N915,ISO!$B$4:$D$43,2,FALSE)),"")</f>
        <v/>
      </c>
      <c r="AH915" s="193" t="str">
        <f t="shared" si="244"/>
        <v/>
      </c>
      <c r="AI915" s="397" t="str">
        <f t="shared" si="245"/>
        <v/>
      </c>
      <c r="AJ915" s="257" t="str">
        <f t="shared" si="246"/>
        <v/>
      </c>
      <c r="AK915" s="257" t="str">
        <f t="shared" si="247"/>
        <v/>
      </c>
      <c r="AL915" s="193" t="str">
        <f t="shared" si="248"/>
        <v>CHECK DATES</v>
      </c>
      <c r="AM915" s="257" t="str">
        <f t="shared" si="249"/>
        <v/>
      </c>
      <c r="AN915" s="288">
        <f t="shared" si="250"/>
        <v>0</v>
      </c>
      <c r="AO915" s="286">
        <v>0</v>
      </c>
      <c r="AP915" s="257">
        <f t="shared" si="251"/>
        <v>0</v>
      </c>
      <c r="AQ915" s="257" t="str">
        <f t="shared" si="252"/>
        <v/>
      </c>
      <c r="AR915" s="257">
        <f t="shared" si="253"/>
        <v>0</v>
      </c>
    </row>
    <row r="916" spans="1:44" x14ac:dyDescent="0.3">
      <c r="A916" s="287">
        <v>903</v>
      </c>
      <c r="B916" s="150"/>
      <c r="C916" s="152"/>
      <c r="D916" s="159"/>
      <c r="E916" s="337"/>
      <c r="F916" s="343" t="str">
        <f>IF(E916="","",LOOKUP(E916,'Work Programme'!$A$8:$A$207,'Work Programme'!$B$8:$B$207))</f>
        <v/>
      </c>
      <c r="G916" s="159"/>
      <c r="H916" s="150"/>
      <c r="I916" s="150"/>
      <c r="J916" s="150"/>
      <c r="K916" s="150"/>
      <c r="L916" s="150"/>
      <c r="M916" s="150"/>
      <c r="N916" s="430"/>
      <c r="O916" s="431"/>
      <c r="P916" s="431"/>
      <c r="Q916" s="160"/>
      <c r="R916" s="160"/>
      <c r="S916" s="160"/>
      <c r="T916" s="255" t="str">
        <f t="shared" si="238"/>
        <v/>
      </c>
      <c r="U916" s="152"/>
      <c r="V916" s="154"/>
      <c r="W916" s="254" t="str">
        <f>IF(V916="","",VLOOKUP(V916,'Overview - Financial Statement'!$A$46:$B$60,2,FALSE))</f>
        <v/>
      </c>
      <c r="X916" s="255" t="str">
        <f t="shared" si="239"/>
        <v/>
      </c>
      <c r="Y916" s="153"/>
      <c r="Z916" s="238">
        <f t="shared" si="240"/>
        <v>0</v>
      </c>
      <c r="AA916" s="193" t="s">
        <v>44</v>
      </c>
      <c r="AB916" s="173"/>
      <c r="AC916" s="193" t="str">
        <f t="shared" si="241"/>
        <v/>
      </c>
      <c r="AD916" s="187" t="str">
        <f t="shared" si="242"/>
        <v/>
      </c>
      <c r="AE916" s="187" t="str">
        <f>IF(S916&gt;0,(VLOOKUP(N916,ISO!$B$4:$D$43,3,FALSE)),"")</f>
        <v/>
      </c>
      <c r="AF916" s="187" t="str">
        <f t="shared" si="243"/>
        <v/>
      </c>
      <c r="AG916" s="187" t="str">
        <f>IF(R916&gt;0,(VLOOKUP(N916,ISO!$B$4:$D$43,2,FALSE)),"")</f>
        <v/>
      </c>
      <c r="AH916" s="193" t="str">
        <f t="shared" si="244"/>
        <v/>
      </c>
      <c r="AI916" s="397" t="str">
        <f t="shared" si="245"/>
        <v/>
      </c>
      <c r="AJ916" s="257" t="str">
        <f t="shared" si="246"/>
        <v/>
      </c>
      <c r="AK916" s="257" t="str">
        <f t="shared" si="247"/>
        <v/>
      </c>
      <c r="AL916" s="193" t="str">
        <f t="shared" si="248"/>
        <v>CHECK DATES</v>
      </c>
      <c r="AM916" s="257" t="str">
        <f t="shared" si="249"/>
        <v/>
      </c>
      <c r="AN916" s="288">
        <f t="shared" si="250"/>
        <v>0</v>
      </c>
      <c r="AO916" s="286">
        <v>0</v>
      </c>
      <c r="AP916" s="257">
        <f t="shared" si="251"/>
        <v>0</v>
      </c>
      <c r="AQ916" s="257" t="str">
        <f t="shared" si="252"/>
        <v/>
      </c>
      <c r="AR916" s="257">
        <f t="shared" si="253"/>
        <v>0</v>
      </c>
    </row>
    <row r="917" spans="1:44" x14ac:dyDescent="0.3">
      <c r="A917" s="287">
        <v>904</v>
      </c>
      <c r="B917" s="150"/>
      <c r="C917" s="152"/>
      <c r="D917" s="159"/>
      <c r="E917" s="337"/>
      <c r="F917" s="343" t="str">
        <f>IF(E917="","",LOOKUP(E917,'Work Programme'!$A$8:$A$207,'Work Programme'!$B$8:$B$207))</f>
        <v/>
      </c>
      <c r="G917" s="159"/>
      <c r="H917" s="150"/>
      <c r="I917" s="150"/>
      <c r="J917" s="150"/>
      <c r="K917" s="150"/>
      <c r="L917" s="150"/>
      <c r="M917" s="150"/>
      <c r="N917" s="430"/>
      <c r="O917" s="431"/>
      <c r="P917" s="431"/>
      <c r="Q917" s="160"/>
      <c r="R917" s="160"/>
      <c r="S917" s="160"/>
      <c r="T917" s="255" t="str">
        <f t="shared" si="238"/>
        <v/>
      </c>
      <c r="U917" s="152"/>
      <c r="V917" s="154"/>
      <c r="W917" s="254" t="str">
        <f>IF(V917="","",VLOOKUP(V917,'Overview - Financial Statement'!$A$46:$B$60,2,FALSE))</f>
        <v/>
      </c>
      <c r="X917" s="255" t="str">
        <f t="shared" si="239"/>
        <v/>
      </c>
      <c r="Y917" s="153"/>
      <c r="Z917" s="238">
        <f t="shared" si="240"/>
        <v>0</v>
      </c>
      <c r="AA917" s="193" t="s">
        <v>44</v>
      </c>
      <c r="AB917" s="173"/>
      <c r="AC917" s="193" t="str">
        <f t="shared" si="241"/>
        <v/>
      </c>
      <c r="AD917" s="187" t="str">
        <f t="shared" si="242"/>
        <v/>
      </c>
      <c r="AE917" s="187" t="str">
        <f>IF(S917&gt;0,(VLOOKUP(N917,ISO!$B$4:$D$43,3,FALSE)),"")</f>
        <v/>
      </c>
      <c r="AF917" s="187" t="str">
        <f t="shared" si="243"/>
        <v/>
      </c>
      <c r="AG917" s="187" t="str">
        <f>IF(R917&gt;0,(VLOOKUP(N917,ISO!$B$4:$D$43,2,FALSE)),"")</f>
        <v/>
      </c>
      <c r="AH917" s="193" t="str">
        <f t="shared" si="244"/>
        <v/>
      </c>
      <c r="AI917" s="397" t="str">
        <f t="shared" si="245"/>
        <v/>
      </c>
      <c r="AJ917" s="257" t="str">
        <f t="shared" si="246"/>
        <v/>
      </c>
      <c r="AK917" s="257" t="str">
        <f t="shared" si="247"/>
        <v/>
      </c>
      <c r="AL917" s="193" t="str">
        <f t="shared" si="248"/>
        <v>CHECK DATES</v>
      </c>
      <c r="AM917" s="257" t="str">
        <f t="shared" si="249"/>
        <v/>
      </c>
      <c r="AN917" s="288">
        <f t="shared" si="250"/>
        <v>0</v>
      </c>
      <c r="AO917" s="286">
        <v>0</v>
      </c>
      <c r="AP917" s="257">
        <f t="shared" si="251"/>
        <v>0</v>
      </c>
      <c r="AQ917" s="257" t="str">
        <f t="shared" si="252"/>
        <v/>
      </c>
      <c r="AR917" s="257">
        <f t="shared" si="253"/>
        <v>0</v>
      </c>
    </row>
    <row r="918" spans="1:44" x14ac:dyDescent="0.3">
      <c r="A918" s="287">
        <v>905</v>
      </c>
      <c r="B918" s="150"/>
      <c r="C918" s="152"/>
      <c r="D918" s="159"/>
      <c r="E918" s="337"/>
      <c r="F918" s="343" t="str">
        <f>IF(E918="","",LOOKUP(E918,'Work Programme'!$A$8:$A$207,'Work Programme'!$B$8:$B$207))</f>
        <v/>
      </c>
      <c r="G918" s="159"/>
      <c r="H918" s="150"/>
      <c r="I918" s="150"/>
      <c r="J918" s="150"/>
      <c r="K918" s="150"/>
      <c r="L918" s="150"/>
      <c r="M918" s="150"/>
      <c r="N918" s="430"/>
      <c r="O918" s="431"/>
      <c r="P918" s="431"/>
      <c r="Q918" s="160"/>
      <c r="R918" s="160"/>
      <c r="S918" s="160"/>
      <c r="T918" s="255" t="str">
        <f t="shared" si="238"/>
        <v/>
      </c>
      <c r="U918" s="152"/>
      <c r="V918" s="154"/>
      <c r="W918" s="254" t="str">
        <f>IF(V918="","",VLOOKUP(V918,'Overview - Financial Statement'!$A$46:$B$60,2,FALSE))</f>
        <v/>
      </c>
      <c r="X918" s="255" t="str">
        <f t="shared" si="239"/>
        <v/>
      </c>
      <c r="Y918" s="153"/>
      <c r="Z918" s="238">
        <f t="shared" si="240"/>
        <v>0</v>
      </c>
      <c r="AA918" s="193" t="s">
        <v>44</v>
      </c>
      <c r="AB918" s="173"/>
      <c r="AC918" s="193" t="str">
        <f t="shared" si="241"/>
        <v/>
      </c>
      <c r="AD918" s="187" t="str">
        <f t="shared" si="242"/>
        <v/>
      </c>
      <c r="AE918" s="187" t="str">
        <f>IF(S918&gt;0,(VLOOKUP(N918,ISO!$B$4:$D$43,3,FALSE)),"")</f>
        <v/>
      </c>
      <c r="AF918" s="187" t="str">
        <f t="shared" si="243"/>
        <v/>
      </c>
      <c r="AG918" s="187" t="str">
        <f>IF(R918&gt;0,(VLOOKUP(N918,ISO!$B$4:$D$43,2,FALSE)),"")</f>
        <v/>
      </c>
      <c r="AH918" s="193" t="str">
        <f t="shared" si="244"/>
        <v/>
      </c>
      <c r="AI918" s="397" t="str">
        <f t="shared" si="245"/>
        <v/>
      </c>
      <c r="AJ918" s="257" t="str">
        <f t="shared" si="246"/>
        <v/>
      </c>
      <c r="AK918" s="257" t="str">
        <f t="shared" si="247"/>
        <v/>
      </c>
      <c r="AL918" s="193" t="str">
        <f t="shared" si="248"/>
        <v>CHECK DATES</v>
      </c>
      <c r="AM918" s="257" t="str">
        <f t="shared" si="249"/>
        <v/>
      </c>
      <c r="AN918" s="288">
        <f t="shared" si="250"/>
        <v>0</v>
      </c>
      <c r="AO918" s="286">
        <v>0</v>
      </c>
      <c r="AP918" s="257">
        <f t="shared" si="251"/>
        <v>0</v>
      </c>
      <c r="AQ918" s="257" t="str">
        <f t="shared" si="252"/>
        <v/>
      </c>
      <c r="AR918" s="257">
        <f t="shared" si="253"/>
        <v>0</v>
      </c>
    </row>
    <row r="919" spans="1:44" x14ac:dyDescent="0.3">
      <c r="A919" s="287">
        <v>906</v>
      </c>
      <c r="B919" s="150"/>
      <c r="C919" s="152"/>
      <c r="D919" s="159"/>
      <c r="E919" s="337"/>
      <c r="F919" s="343" t="str">
        <f>IF(E919="","",LOOKUP(E919,'Work Programme'!$A$8:$A$207,'Work Programme'!$B$8:$B$207))</f>
        <v/>
      </c>
      <c r="G919" s="159"/>
      <c r="H919" s="150"/>
      <c r="I919" s="150"/>
      <c r="J919" s="150"/>
      <c r="K919" s="150"/>
      <c r="L919" s="150"/>
      <c r="M919" s="150"/>
      <c r="N919" s="430"/>
      <c r="O919" s="431"/>
      <c r="P919" s="431"/>
      <c r="Q919" s="160"/>
      <c r="R919" s="160"/>
      <c r="S919" s="160"/>
      <c r="T919" s="255" t="str">
        <f t="shared" si="238"/>
        <v/>
      </c>
      <c r="U919" s="152"/>
      <c r="V919" s="154"/>
      <c r="W919" s="254" t="str">
        <f>IF(V919="","",VLOOKUP(V919,'Overview - Financial Statement'!$A$46:$B$60,2,FALSE))</f>
        <v/>
      </c>
      <c r="X919" s="255" t="str">
        <f t="shared" si="239"/>
        <v/>
      </c>
      <c r="Y919" s="153"/>
      <c r="Z919" s="238">
        <f t="shared" si="240"/>
        <v>0</v>
      </c>
      <c r="AA919" s="193" t="s">
        <v>44</v>
      </c>
      <c r="AB919" s="173"/>
      <c r="AC919" s="193" t="str">
        <f t="shared" si="241"/>
        <v/>
      </c>
      <c r="AD919" s="187" t="str">
        <f t="shared" si="242"/>
        <v/>
      </c>
      <c r="AE919" s="187" t="str">
        <f>IF(S919&gt;0,(VLOOKUP(N919,ISO!$B$4:$D$43,3,FALSE)),"")</f>
        <v/>
      </c>
      <c r="AF919" s="187" t="str">
        <f t="shared" si="243"/>
        <v/>
      </c>
      <c r="AG919" s="187" t="str">
        <f>IF(R919&gt;0,(VLOOKUP(N919,ISO!$B$4:$D$43,2,FALSE)),"")</f>
        <v/>
      </c>
      <c r="AH919" s="193" t="str">
        <f t="shared" si="244"/>
        <v/>
      </c>
      <c r="AI919" s="397" t="str">
        <f t="shared" si="245"/>
        <v/>
      </c>
      <c r="AJ919" s="257" t="str">
        <f t="shared" si="246"/>
        <v/>
      </c>
      <c r="AK919" s="257" t="str">
        <f t="shared" si="247"/>
        <v/>
      </c>
      <c r="AL919" s="193" t="str">
        <f t="shared" si="248"/>
        <v>CHECK DATES</v>
      </c>
      <c r="AM919" s="257" t="str">
        <f t="shared" si="249"/>
        <v/>
      </c>
      <c r="AN919" s="288">
        <f t="shared" si="250"/>
        <v>0</v>
      </c>
      <c r="AO919" s="286">
        <v>0</v>
      </c>
      <c r="AP919" s="257">
        <f t="shared" si="251"/>
        <v>0</v>
      </c>
      <c r="AQ919" s="257" t="str">
        <f t="shared" si="252"/>
        <v/>
      </c>
      <c r="AR919" s="257">
        <f t="shared" si="253"/>
        <v>0</v>
      </c>
    </row>
    <row r="920" spans="1:44" x14ac:dyDescent="0.3">
      <c r="A920" s="287">
        <v>907</v>
      </c>
      <c r="B920" s="150"/>
      <c r="C920" s="152"/>
      <c r="D920" s="159"/>
      <c r="E920" s="337"/>
      <c r="F920" s="343" t="str">
        <f>IF(E920="","",LOOKUP(E920,'Work Programme'!$A$8:$A$207,'Work Programme'!$B$8:$B$207))</f>
        <v/>
      </c>
      <c r="G920" s="159"/>
      <c r="H920" s="150"/>
      <c r="I920" s="150"/>
      <c r="J920" s="150"/>
      <c r="K920" s="150"/>
      <c r="L920" s="150"/>
      <c r="M920" s="150"/>
      <c r="N920" s="430"/>
      <c r="O920" s="431"/>
      <c r="P920" s="431"/>
      <c r="Q920" s="160"/>
      <c r="R920" s="160"/>
      <c r="S920" s="160"/>
      <c r="T920" s="255" t="str">
        <f t="shared" si="238"/>
        <v/>
      </c>
      <c r="U920" s="152"/>
      <c r="V920" s="154"/>
      <c r="W920" s="254" t="str">
        <f>IF(V920="","",VLOOKUP(V920,'Overview - Financial Statement'!$A$46:$B$60,2,FALSE))</f>
        <v/>
      </c>
      <c r="X920" s="255" t="str">
        <f t="shared" si="239"/>
        <v/>
      </c>
      <c r="Y920" s="153"/>
      <c r="Z920" s="238">
        <f t="shared" si="240"/>
        <v>0</v>
      </c>
      <c r="AA920" s="193" t="s">
        <v>44</v>
      </c>
      <c r="AB920" s="173"/>
      <c r="AC920" s="193" t="str">
        <f t="shared" si="241"/>
        <v/>
      </c>
      <c r="AD920" s="187" t="str">
        <f t="shared" si="242"/>
        <v/>
      </c>
      <c r="AE920" s="187" t="str">
        <f>IF(S920&gt;0,(VLOOKUP(N920,ISO!$B$4:$D$43,3,FALSE)),"")</f>
        <v/>
      </c>
      <c r="AF920" s="187" t="str">
        <f t="shared" si="243"/>
        <v/>
      </c>
      <c r="AG920" s="187" t="str">
        <f>IF(R920&gt;0,(VLOOKUP(N920,ISO!$B$4:$D$43,2,FALSE)),"")</f>
        <v/>
      </c>
      <c r="AH920" s="193" t="str">
        <f t="shared" si="244"/>
        <v/>
      </c>
      <c r="AI920" s="397" t="str">
        <f t="shared" si="245"/>
        <v/>
      </c>
      <c r="AJ920" s="257" t="str">
        <f t="shared" si="246"/>
        <v/>
      </c>
      <c r="AK920" s="257" t="str">
        <f t="shared" si="247"/>
        <v/>
      </c>
      <c r="AL920" s="193" t="str">
        <f t="shared" si="248"/>
        <v>CHECK DATES</v>
      </c>
      <c r="AM920" s="257" t="str">
        <f t="shared" si="249"/>
        <v/>
      </c>
      <c r="AN920" s="288">
        <f t="shared" si="250"/>
        <v>0</v>
      </c>
      <c r="AO920" s="286">
        <v>0</v>
      </c>
      <c r="AP920" s="257">
        <f t="shared" si="251"/>
        <v>0</v>
      </c>
      <c r="AQ920" s="257" t="str">
        <f t="shared" si="252"/>
        <v/>
      </c>
      <c r="AR920" s="257">
        <f t="shared" si="253"/>
        <v>0</v>
      </c>
    </row>
    <row r="921" spans="1:44" x14ac:dyDescent="0.3">
      <c r="A921" s="287">
        <v>908</v>
      </c>
      <c r="B921" s="150"/>
      <c r="C921" s="152"/>
      <c r="D921" s="159"/>
      <c r="E921" s="337"/>
      <c r="F921" s="343" t="str">
        <f>IF(E921="","",LOOKUP(E921,'Work Programme'!$A$8:$A$207,'Work Programme'!$B$8:$B$207))</f>
        <v/>
      </c>
      <c r="G921" s="159"/>
      <c r="H921" s="150"/>
      <c r="I921" s="150"/>
      <c r="J921" s="150"/>
      <c r="K921" s="150"/>
      <c r="L921" s="150"/>
      <c r="M921" s="150"/>
      <c r="N921" s="430"/>
      <c r="O921" s="431"/>
      <c r="P921" s="431"/>
      <c r="Q921" s="160"/>
      <c r="R921" s="160"/>
      <c r="S921" s="160"/>
      <c r="T921" s="255" t="str">
        <f t="shared" si="238"/>
        <v/>
      </c>
      <c r="U921" s="152"/>
      <c r="V921" s="154"/>
      <c r="W921" s="254" t="str">
        <f>IF(V921="","",VLOOKUP(V921,'Overview - Financial Statement'!$A$46:$B$60,2,FALSE))</f>
        <v/>
      </c>
      <c r="X921" s="255" t="str">
        <f t="shared" si="239"/>
        <v/>
      </c>
      <c r="Y921" s="153"/>
      <c r="Z921" s="238">
        <f t="shared" si="240"/>
        <v>0</v>
      </c>
      <c r="AA921" s="193" t="s">
        <v>44</v>
      </c>
      <c r="AB921" s="173"/>
      <c r="AC921" s="193" t="str">
        <f t="shared" si="241"/>
        <v/>
      </c>
      <c r="AD921" s="187" t="str">
        <f t="shared" si="242"/>
        <v/>
      </c>
      <c r="AE921" s="187" t="str">
        <f>IF(S921&gt;0,(VLOOKUP(N921,ISO!$B$4:$D$43,3,FALSE)),"")</f>
        <v/>
      </c>
      <c r="AF921" s="187" t="str">
        <f t="shared" si="243"/>
        <v/>
      </c>
      <c r="AG921" s="187" t="str">
        <f>IF(R921&gt;0,(VLOOKUP(N921,ISO!$B$4:$D$43,2,FALSE)),"")</f>
        <v/>
      </c>
      <c r="AH921" s="193" t="str">
        <f t="shared" si="244"/>
        <v/>
      </c>
      <c r="AI921" s="397" t="str">
        <f t="shared" si="245"/>
        <v/>
      </c>
      <c r="AJ921" s="257" t="str">
        <f t="shared" si="246"/>
        <v/>
      </c>
      <c r="AK921" s="257" t="str">
        <f t="shared" si="247"/>
        <v/>
      </c>
      <c r="AL921" s="193" t="str">
        <f t="shared" si="248"/>
        <v>CHECK DATES</v>
      </c>
      <c r="AM921" s="257" t="str">
        <f t="shared" si="249"/>
        <v/>
      </c>
      <c r="AN921" s="288">
        <f t="shared" si="250"/>
        <v>0</v>
      </c>
      <c r="AO921" s="286">
        <v>0</v>
      </c>
      <c r="AP921" s="257">
        <f t="shared" si="251"/>
        <v>0</v>
      </c>
      <c r="AQ921" s="257" t="str">
        <f t="shared" si="252"/>
        <v/>
      </c>
      <c r="AR921" s="257">
        <f t="shared" si="253"/>
        <v>0</v>
      </c>
    </row>
    <row r="922" spans="1:44" x14ac:dyDescent="0.3">
      <c r="A922" s="287">
        <v>909</v>
      </c>
      <c r="B922" s="150"/>
      <c r="C922" s="152"/>
      <c r="D922" s="159"/>
      <c r="E922" s="337"/>
      <c r="F922" s="343" t="str">
        <f>IF(E922="","",LOOKUP(E922,'Work Programme'!$A$8:$A$207,'Work Programme'!$B$8:$B$207))</f>
        <v/>
      </c>
      <c r="G922" s="159"/>
      <c r="H922" s="150"/>
      <c r="I922" s="150"/>
      <c r="J922" s="150"/>
      <c r="K922" s="150"/>
      <c r="L922" s="150"/>
      <c r="M922" s="150"/>
      <c r="N922" s="430"/>
      <c r="O922" s="431"/>
      <c r="P922" s="431"/>
      <c r="Q922" s="160"/>
      <c r="R922" s="160"/>
      <c r="S922" s="160"/>
      <c r="T922" s="255" t="str">
        <f t="shared" si="238"/>
        <v/>
      </c>
      <c r="U922" s="152"/>
      <c r="V922" s="154"/>
      <c r="W922" s="254" t="str">
        <f>IF(V922="","",VLOOKUP(V922,'Overview - Financial Statement'!$A$46:$B$60,2,FALSE))</f>
        <v/>
      </c>
      <c r="X922" s="255" t="str">
        <f t="shared" si="239"/>
        <v/>
      </c>
      <c r="Y922" s="153"/>
      <c r="Z922" s="238">
        <f t="shared" si="240"/>
        <v>0</v>
      </c>
      <c r="AA922" s="193" t="s">
        <v>44</v>
      </c>
      <c r="AB922" s="173"/>
      <c r="AC922" s="193" t="str">
        <f t="shared" si="241"/>
        <v/>
      </c>
      <c r="AD922" s="187" t="str">
        <f t="shared" si="242"/>
        <v/>
      </c>
      <c r="AE922" s="187" t="str">
        <f>IF(S922&gt;0,(VLOOKUP(N922,ISO!$B$4:$D$43,3,FALSE)),"")</f>
        <v/>
      </c>
      <c r="AF922" s="187" t="str">
        <f t="shared" si="243"/>
        <v/>
      </c>
      <c r="AG922" s="187" t="str">
        <f>IF(R922&gt;0,(VLOOKUP(N922,ISO!$B$4:$D$43,2,FALSE)),"")</f>
        <v/>
      </c>
      <c r="AH922" s="193" t="str">
        <f t="shared" si="244"/>
        <v/>
      </c>
      <c r="AI922" s="397" t="str">
        <f t="shared" si="245"/>
        <v/>
      </c>
      <c r="AJ922" s="257" t="str">
        <f t="shared" si="246"/>
        <v/>
      </c>
      <c r="AK922" s="257" t="str">
        <f t="shared" si="247"/>
        <v/>
      </c>
      <c r="AL922" s="193" t="str">
        <f t="shared" si="248"/>
        <v>CHECK DATES</v>
      </c>
      <c r="AM922" s="257" t="str">
        <f t="shared" si="249"/>
        <v/>
      </c>
      <c r="AN922" s="288">
        <f t="shared" si="250"/>
        <v>0</v>
      </c>
      <c r="AO922" s="286">
        <v>0</v>
      </c>
      <c r="AP922" s="257">
        <f t="shared" si="251"/>
        <v>0</v>
      </c>
      <c r="AQ922" s="257" t="str">
        <f t="shared" si="252"/>
        <v/>
      </c>
      <c r="AR922" s="257">
        <f t="shared" si="253"/>
        <v>0</v>
      </c>
    </row>
    <row r="923" spans="1:44" x14ac:dyDescent="0.3">
      <c r="A923" s="287">
        <v>910</v>
      </c>
      <c r="B923" s="150"/>
      <c r="C923" s="152"/>
      <c r="D923" s="159"/>
      <c r="E923" s="337"/>
      <c r="F923" s="343" t="str">
        <f>IF(E923="","",LOOKUP(E923,'Work Programme'!$A$8:$A$207,'Work Programme'!$B$8:$B$207))</f>
        <v/>
      </c>
      <c r="G923" s="159"/>
      <c r="H923" s="150"/>
      <c r="I923" s="150"/>
      <c r="J923" s="150"/>
      <c r="K923" s="150"/>
      <c r="L923" s="150"/>
      <c r="M923" s="150"/>
      <c r="N923" s="430"/>
      <c r="O923" s="431"/>
      <c r="P923" s="431"/>
      <c r="Q923" s="160"/>
      <c r="R923" s="160"/>
      <c r="S923" s="160"/>
      <c r="T923" s="255" t="str">
        <f t="shared" si="238"/>
        <v/>
      </c>
      <c r="U923" s="152"/>
      <c r="V923" s="154"/>
      <c r="W923" s="254" t="str">
        <f>IF(V923="","",VLOOKUP(V923,'Overview - Financial Statement'!$A$46:$B$60,2,FALSE))</f>
        <v/>
      </c>
      <c r="X923" s="255" t="str">
        <f t="shared" si="239"/>
        <v/>
      </c>
      <c r="Y923" s="153"/>
      <c r="Z923" s="238">
        <f t="shared" si="240"/>
        <v>0</v>
      </c>
      <c r="AA923" s="193" t="s">
        <v>44</v>
      </c>
      <c r="AB923" s="173"/>
      <c r="AC923" s="193" t="str">
        <f t="shared" si="241"/>
        <v/>
      </c>
      <c r="AD923" s="187" t="str">
        <f t="shared" si="242"/>
        <v/>
      </c>
      <c r="AE923" s="187" t="str">
        <f>IF(S923&gt;0,(VLOOKUP(N923,ISO!$B$4:$D$43,3,FALSE)),"")</f>
        <v/>
      </c>
      <c r="AF923" s="187" t="str">
        <f t="shared" si="243"/>
        <v/>
      </c>
      <c r="AG923" s="187" t="str">
        <f>IF(R923&gt;0,(VLOOKUP(N923,ISO!$B$4:$D$43,2,FALSE)),"")</f>
        <v/>
      </c>
      <c r="AH923" s="193" t="str">
        <f t="shared" si="244"/>
        <v/>
      </c>
      <c r="AI923" s="397" t="str">
        <f t="shared" si="245"/>
        <v/>
      </c>
      <c r="AJ923" s="257" t="str">
        <f t="shared" si="246"/>
        <v/>
      </c>
      <c r="AK923" s="257" t="str">
        <f t="shared" si="247"/>
        <v/>
      </c>
      <c r="AL923" s="193" t="str">
        <f t="shared" si="248"/>
        <v>CHECK DATES</v>
      </c>
      <c r="AM923" s="257" t="str">
        <f t="shared" si="249"/>
        <v/>
      </c>
      <c r="AN923" s="288">
        <f t="shared" si="250"/>
        <v>0</v>
      </c>
      <c r="AO923" s="286">
        <v>0</v>
      </c>
      <c r="AP923" s="257">
        <f t="shared" si="251"/>
        <v>0</v>
      </c>
      <c r="AQ923" s="257" t="str">
        <f t="shared" si="252"/>
        <v/>
      </c>
      <c r="AR923" s="257">
        <f t="shared" si="253"/>
        <v>0</v>
      </c>
    </row>
    <row r="924" spans="1:44" x14ac:dyDescent="0.3">
      <c r="A924" s="287">
        <v>911</v>
      </c>
      <c r="B924" s="150"/>
      <c r="C924" s="152"/>
      <c r="D924" s="159"/>
      <c r="E924" s="337"/>
      <c r="F924" s="343" t="str">
        <f>IF(E924="","",LOOKUP(E924,'Work Programme'!$A$8:$A$207,'Work Programme'!$B$8:$B$207))</f>
        <v/>
      </c>
      <c r="G924" s="159"/>
      <c r="H924" s="150"/>
      <c r="I924" s="150"/>
      <c r="J924" s="150"/>
      <c r="K924" s="150"/>
      <c r="L924" s="150"/>
      <c r="M924" s="150"/>
      <c r="N924" s="430"/>
      <c r="O924" s="431"/>
      <c r="P924" s="431"/>
      <c r="Q924" s="160"/>
      <c r="R924" s="160"/>
      <c r="S924" s="160"/>
      <c r="T924" s="255" t="str">
        <f t="shared" si="238"/>
        <v/>
      </c>
      <c r="U924" s="152"/>
      <c r="V924" s="154"/>
      <c r="W924" s="254" t="str">
        <f>IF(V924="","",VLOOKUP(V924,'Overview - Financial Statement'!$A$46:$B$60,2,FALSE))</f>
        <v/>
      </c>
      <c r="X924" s="255" t="str">
        <f t="shared" si="239"/>
        <v/>
      </c>
      <c r="Y924" s="153"/>
      <c r="Z924" s="238">
        <f t="shared" si="240"/>
        <v>0</v>
      </c>
      <c r="AA924" s="193" t="s">
        <v>44</v>
      </c>
      <c r="AB924" s="173"/>
      <c r="AC924" s="193" t="str">
        <f t="shared" si="241"/>
        <v/>
      </c>
      <c r="AD924" s="187" t="str">
        <f t="shared" si="242"/>
        <v/>
      </c>
      <c r="AE924" s="187" t="str">
        <f>IF(S924&gt;0,(VLOOKUP(N924,ISO!$B$4:$D$43,3,FALSE)),"")</f>
        <v/>
      </c>
      <c r="AF924" s="187" t="str">
        <f t="shared" si="243"/>
        <v/>
      </c>
      <c r="AG924" s="187" t="str">
        <f>IF(R924&gt;0,(VLOOKUP(N924,ISO!$B$4:$D$43,2,FALSE)),"")</f>
        <v/>
      </c>
      <c r="AH924" s="193" t="str">
        <f t="shared" si="244"/>
        <v/>
      </c>
      <c r="AI924" s="397" t="str">
        <f t="shared" si="245"/>
        <v/>
      </c>
      <c r="AJ924" s="257" t="str">
        <f t="shared" si="246"/>
        <v/>
      </c>
      <c r="AK924" s="257" t="str">
        <f t="shared" si="247"/>
        <v/>
      </c>
      <c r="AL924" s="193" t="str">
        <f t="shared" si="248"/>
        <v>CHECK DATES</v>
      </c>
      <c r="AM924" s="257" t="str">
        <f t="shared" si="249"/>
        <v/>
      </c>
      <c r="AN924" s="288">
        <f t="shared" si="250"/>
        <v>0</v>
      </c>
      <c r="AO924" s="286">
        <v>0</v>
      </c>
      <c r="AP924" s="257">
        <f t="shared" si="251"/>
        <v>0</v>
      </c>
      <c r="AQ924" s="257" t="str">
        <f t="shared" si="252"/>
        <v/>
      </c>
      <c r="AR924" s="257">
        <f t="shared" si="253"/>
        <v>0</v>
      </c>
    </row>
    <row r="925" spans="1:44" x14ac:dyDescent="0.3">
      <c r="A925" s="287">
        <v>912</v>
      </c>
      <c r="B925" s="150"/>
      <c r="C925" s="152"/>
      <c r="D925" s="159"/>
      <c r="E925" s="337"/>
      <c r="F925" s="343" t="str">
        <f>IF(E925="","",LOOKUP(E925,'Work Programme'!$A$8:$A$207,'Work Programme'!$B$8:$B$207))</f>
        <v/>
      </c>
      <c r="G925" s="159"/>
      <c r="H925" s="150"/>
      <c r="I925" s="150"/>
      <c r="J925" s="150"/>
      <c r="K925" s="150"/>
      <c r="L925" s="150"/>
      <c r="M925" s="150"/>
      <c r="N925" s="430"/>
      <c r="O925" s="431"/>
      <c r="P925" s="431"/>
      <c r="Q925" s="160"/>
      <c r="R925" s="160"/>
      <c r="S925" s="160"/>
      <c r="T925" s="255" t="str">
        <f t="shared" si="238"/>
        <v/>
      </c>
      <c r="U925" s="152"/>
      <c r="V925" s="154"/>
      <c r="W925" s="254" t="str">
        <f>IF(V925="","",VLOOKUP(V925,'Overview - Financial Statement'!$A$46:$B$60,2,FALSE))</f>
        <v/>
      </c>
      <c r="X925" s="255" t="str">
        <f t="shared" si="239"/>
        <v/>
      </c>
      <c r="Y925" s="153"/>
      <c r="Z925" s="238">
        <f t="shared" si="240"/>
        <v>0</v>
      </c>
      <c r="AA925" s="193" t="s">
        <v>44</v>
      </c>
      <c r="AB925" s="173"/>
      <c r="AC925" s="193" t="str">
        <f t="shared" si="241"/>
        <v/>
      </c>
      <c r="AD925" s="187" t="str">
        <f t="shared" si="242"/>
        <v/>
      </c>
      <c r="AE925" s="187" t="str">
        <f>IF(S925&gt;0,(VLOOKUP(N925,ISO!$B$4:$D$43,3,FALSE)),"")</f>
        <v/>
      </c>
      <c r="AF925" s="187" t="str">
        <f t="shared" si="243"/>
        <v/>
      </c>
      <c r="AG925" s="187" t="str">
        <f>IF(R925&gt;0,(VLOOKUP(N925,ISO!$B$4:$D$43,2,FALSE)),"")</f>
        <v/>
      </c>
      <c r="AH925" s="193" t="str">
        <f t="shared" si="244"/>
        <v/>
      </c>
      <c r="AI925" s="397" t="str">
        <f t="shared" si="245"/>
        <v/>
      </c>
      <c r="AJ925" s="257" t="str">
        <f t="shared" si="246"/>
        <v/>
      </c>
      <c r="AK925" s="257" t="str">
        <f t="shared" si="247"/>
        <v/>
      </c>
      <c r="AL925" s="193" t="str">
        <f t="shared" si="248"/>
        <v>CHECK DATES</v>
      </c>
      <c r="AM925" s="257" t="str">
        <f t="shared" si="249"/>
        <v/>
      </c>
      <c r="AN925" s="288">
        <f t="shared" si="250"/>
        <v>0</v>
      </c>
      <c r="AO925" s="286">
        <v>0</v>
      </c>
      <c r="AP925" s="257">
        <f t="shared" si="251"/>
        <v>0</v>
      </c>
      <c r="AQ925" s="257" t="str">
        <f t="shared" si="252"/>
        <v/>
      </c>
      <c r="AR925" s="257">
        <f t="shared" si="253"/>
        <v>0</v>
      </c>
    </row>
    <row r="926" spans="1:44" x14ac:dyDescent="0.3">
      <c r="A926" s="287">
        <v>913</v>
      </c>
      <c r="B926" s="150"/>
      <c r="C926" s="152"/>
      <c r="D926" s="159"/>
      <c r="E926" s="337"/>
      <c r="F926" s="343" t="str">
        <f>IF(E926="","",LOOKUP(E926,'Work Programme'!$A$8:$A$207,'Work Programme'!$B$8:$B$207))</f>
        <v/>
      </c>
      <c r="G926" s="159"/>
      <c r="H926" s="150"/>
      <c r="I926" s="150"/>
      <c r="J926" s="150"/>
      <c r="K926" s="150"/>
      <c r="L926" s="150"/>
      <c r="M926" s="150"/>
      <c r="N926" s="430"/>
      <c r="O926" s="431"/>
      <c r="P926" s="431"/>
      <c r="Q926" s="160"/>
      <c r="R926" s="160"/>
      <c r="S926" s="160"/>
      <c r="T926" s="255" t="str">
        <f t="shared" si="238"/>
        <v/>
      </c>
      <c r="U926" s="152"/>
      <c r="V926" s="154"/>
      <c r="W926" s="254" t="str">
        <f>IF(V926="","",VLOOKUP(V926,'Overview - Financial Statement'!$A$46:$B$60,2,FALSE))</f>
        <v/>
      </c>
      <c r="X926" s="255" t="str">
        <f t="shared" si="239"/>
        <v/>
      </c>
      <c r="Y926" s="153"/>
      <c r="Z926" s="238">
        <f t="shared" si="240"/>
        <v>0</v>
      </c>
      <c r="AA926" s="193" t="s">
        <v>44</v>
      </c>
      <c r="AB926" s="173"/>
      <c r="AC926" s="193" t="str">
        <f t="shared" si="241"/>
        <v/>
      </c>
      <c r="AD926" s="187" t="str">
        <f t="shared" si="242"/>
        <v/>
      </c>
      <c r="AE926" s="187" t="str">
        <f>IF(S926&gt;0,(VLOOKUP(N926,ISO!$B$4:$D$43,3,FALSE)),"")</f>
        <v/>
      </c>
      <c r="AF926" s="187" t="str">
        <f t="shared" si="243"/>
        <v/>
      </c>
      <c r="AG926" s="187" t="str">
        <f>IF(R926&gt;0,(VLOOKUP(N926,ISO!$B$4:$D$43,2,FALSE)),"")</f>
        <v/>
      </c>
      <c r="AH926" s="193" t="str">
        <f t="shared" si="244"/>
        <v/>
      </c>
      <c r="AI926" s="397" t="str">
        <f t="shared" si="245"/>
        <v/>
      </c>
      <c r="AJ926" s="257" t="str">
        <f t="shared" si="246"/>
        <v/>
      </c>
      <c r="AK926" s="257" t="str">
        <f t="shared" si="247"/>
        <v/>
      </c>
      <c r="AL926" s="193" t="str">
        <f t="shared" si="248"/>
        <v>CHECK DATES</v>
      </c>
      <c r="AM926" s="257" t="str">
        <f t="shared" si="249"/>
        <v/>
      </c>
      <c r="AN926" s="288">
        <f t="shared" si="250"/>
        <v>0</v>
      </c>
      <c r="AO926" s="286">
        <v>0</v>
      </c>
      <c r="AP926" s="257">
        <f t="shared" si="251"/>
        <v>0</v>
      </c>
      <c r="AQ926" s="257" t="str">
        <f t="shared" si="252"/>
        <v/>
      </c>
      <c r="AR926" s="257">
        <f t="shared" si="253"/>
        <v>0</v>
      </c>
    </row>
    <row r="927" spans="1:44" x14ac:dyDescent="0.3">
      <c r="A927" s="287">
        <v>914</v>
      </c>
      <c r="B927" s="150"/>
      <c r="C927" s="152"/>
      <c r="D927" s="159"/>
      <c r="E927" s="337"/>
      <c r="F927" s="343" t="str">
        <f>IF(E927="","",LOOKUP(E927,'Work Programme'!$A$8:$A$207,'Work Programme'!$B$8:$B$207))</f>
        <v/>
      </c>
      <c r="G927" s="159"/>
      <c r="H927" s="150"/>
      <c r="I927" s="150"/>
      <c r="J927" s="150"/>
      <c r="K927" s="150"/>
      <c r="L927" s="150"/>
      <c r="M927" s="150"/>
      <c r="N927" s="430"/>
      <c r="O927" s="431"/>
      <c r="P927" s="431"/>
      <c r="Q927" s="160"/>
      <c r="R927" s="160"/>
      <c r="S927" s="160"/>
      <c r="T927" s="255" t="str">
        <f t="shared" si="238"/>
        <v/>
      </c>
      <c r="U927" s="152"/>
      <c r="V927" s="154"/>
      <c r="W927" s="254" t="str">
        <f>IF(V927="","",VLOOKUP(V927,'Overview - Financial Statement'!$A$46:$B$60,2,FALSE))</f>
        <v/>
      </c>
      <c r="X927" s="255" t="str">
        <f t="shared" si="239"/>
        <v/>
      </c>
      <c r="Y927" s="153"/>
      <c r="Z927" s="238">
        <f t="shared" si="240"/>
        <v>0</v>
      </c>
      <c r="AA927" s="193" t="s">
        <v>44</v>
      </c>
      <c r="AB927" s="173"/>
      <c r="AC927" s="193" t="str">
        <f t="shared" si="241"/>
        <v/>
      </c>
      <c r="AD927" s="187" t="str">
        <f t="shared" si="242"/>
        <v/>
      </c>
      <c r="AE927" s="187" t="str">
        <f>IF(S927&gt;0,(VLOOKUP(N927,ISO!$B$4:$D$43,3,FALSE)),"")</f>
        <v/>
      </c>
      <c r="AF927" s="187" t="str">
        <f t="shared" si="243"/>
        <v/>
      </c>
      <c r="AG927" s="187" t="str">
        <f>IF(R927&gt;0,(VLOOKUP(N927,ISO!$B$4:$D$43,2,FALSE)),"")</f>
        <v/>
      </c>
      <c r="AH927" s="193" t="str">
        <f t="shared" si="244"/>
        <v/>
      </c>
      <c r="AI927" s="397" t="str">
        <f t="shared" si="245"/>
        <v/>
      </c>
      <c r="AJ927" s="257" t="str">
        <f t="shared" si="246"/>
        <v/>
      </c>
      <c r="AK927" s="257" t="str">
        <f t="shared" si="247"/>
        <v/>
      </c>
      <c r="AL927" s="193" t="str">
        <f t="shared" si="248"/>
        <v>CHECK DATES</v>
      </c>
      <c r="AM927" s="257" t="str">
        <f t="shared" si="249"/>
        <v/>
      </c>
      <c r="AN927" s="288">
        <f t="shared" si="250"/>
        <v>0</v>
      </c>
      <c r="AO927" s="286">
        <v>0</v>
      </c>
      <c r="AP927" s="257">
        <f t="shared" si="251"/>
        <v>0</v>
      </c>
      <c r="AQ927" s="257" t="str">
        <f t="shared" si="252"/>
        <v/>
      </c>
      <c r="AR927" s="257">
        <f t="shared" si="253"/>
        <v>0</v>
      </c>
    </row>
    <row r="928" spans="1:44" x14ac:dyDescent="0.3">
      <c r="A928" s="287">
        <v>915</v>
      </c>
      <c r="B928" s="150"/>
      <c r="C928" s="152"/>
      <c r="D928" s="159"/>
      <c r="E928" s="337"/>
      <c r="F928" s="343" t="str">
        <f>IF(E928="","",LOOKUP(E928,'Work Programme'!$A$8:$A$207,'Work Programme'!$B$8:$B$207))</f>
        <v/>
      </c>
      <c r="G928" s="159"/>
      <c r="H928" s="150"/>
      <c r="I928" s="150"/>
      <c r="J928" s="150"/>
      <c r="K928" s="150"/>
      <c r="L928" s="150"/>
      <c r="M928" s="150"/>
      <c r="N928" s="430"/>
      <c r="O928" s="431"/>
      <c r="P928" s="431"/>
      <c r="Q928" s="160"/>
      <c r="R928" s="160"/>
      <c r="S928" s="160"/>
      <c r="T928" s="255" t="str">
        <f t="shared" si="238"/>
        <v/>
      </c>
      <c r="U928" s="152"/>
      <c r="V928" s="154"/>
      <c r="W928" s="254" t="str">
        <f>IF(V928="","",VLOOKUP(V928,'Overview - Financial Statement'!$A$46:$B$60,2,FALSE))</f>
        <v/>
      </c>
      <c r="X928" s="255" t="str">
        <f t="shared" si="239"/>
        <v/>
      </c>
      <c r="Y928" s="153"/>
      <c r="Z928" s="238">
        <f t="shared" si="240"/>
        <v>0</v>
      </c>
      <c r="AA928" s="193" t="s">
        <v>44</v>
      </c>
      <c r="AB928" s="173"/>
      <c r="AC928" s="193" t="str">
        <f t="shared" si="241"/>
        <v/>
      </c>
      <c r="AD928" s="187" t="str">
        <f t="shared" si="242"/>
        <v/>
      </c>
      <c r="AE928" s="187" t="str">
        <f>IF(S928&gt;0,(VLOOKUP(N928,ISO!$B$4:$D$43,3,FALSE)),"")</f>
        <v/>
      </c>
      <c r="AF928" s="187" t="str">
        <f t="shared" si="243"/>
        <v/>
      </c>
      <c r="AG928" s="187" t="str">
        <f>IF(R928&gt;0,(VLOOKUP(N928,ISO!$B$4:$D$43,2,FALSE)),"")</f>
        <v/>
      </c>
      <c r="AH928" s="193" t="str">
        <f t="shared" si="244"/>
        <v/>
      </c>
      <c r="AI928" s="397" t="str">
        <f t="shared" si="245"/>
        <v/>
      </c>
      <c r="AJ928" s="257" t="str">
        <f t="shared" si="246"/>
        <v/>
      </c>
      <c r="AK928" s="257" t="str">
        <f t="shared" si="247"/>
        <v/>
      </c>
      <c r="AL928" s="193" t="str">
        <f t="shared" si="248"/>
        <v>CHECK DATES</v>
      </c>
      <c r="AM928" s="257" t="str">
        <f t="shared" si="249"/>
        <v/>
      </c>
      <c r="AN928" s="288">
        <f t="shared" si="250"/>
        <v>0</v>
      </c>
      <c r="AO928" s="286">
        <v>0</v>
      </c>
      <c r="AP928" s="257">
        <f t="shared" si="251"/>
        <v>0</v>
      </c>
      <c r="AQ928" s="257" t="str">
        <f t="shared" si="252"/>
        <v/>
      </c>
      <c r="AR928" s="257">
        <f t="shared" si="253"/>
        <v>0</v>
      </c>
    </row>
    <row r="929" spans="1:44" x14ac:dyDescent="0.3">
      <c r="A929" s="287">
        <v>916</v>
      </c>
      <c r="B929" s="150"/>
      <c r="C929" s="152"/>
      <c r="D929" s="159"/>
      <c r="E929" s="337"/>
      <c r="F929" s="343" t="str">
        <f>IF(E929="","",LOOKUP(E929,'Work Programme'!$A$8:$A$207,'Work Programme'!$B$8:$B$207))</f>
        <v/>
      </c>
      <c r="G929" s="159"/>
      <c r="H929" s="150"/>
      <c r="I929" s="150"/>
      <c r="J929" s="150"/>
      <c r="K929" s="150"/>
      <c r="L929" s="150"/>
      <c r="M929" s="150"/>
      <c r="N929" s="430"/>
      <c r="O929" s="431"/>
      <c r="P929" s="431"/>
      <c r="Q929" s="160"/>
      <c r="R929" s="160"/>
      <c r="S929" s="160"/>
      <c r="T929" s="255" t="str">
        <f t="shared" si="238"/>
        <v/>
      </c>
      <c r="U929" s="152"/>
      <c r="V929" s="154"/>
      <c r="W929" s="254" t="str">
        <f>IF(V929="","",VLOOKUP(V929,'Overview - Financial Statement'!$A$46:$B$60,2,FALSE))</f>
        <v/>
      </c>
      <c r="X929" s="255" t="str">
        <f t="shared" si="239"/>
        <v/>
      </c>
      <c r="Y929" s="153"/>
      <c r="Z929" s="238">
        <f t="shared" si="240"/>
        <v>0</v>
      </c>
      <c r="AA929" s="193" t="s">
        <v>44</v>
      </c>
      <c r="AB929" s="173"/>
      <c r="AC929" s="193" t="str">
        <f t="shared" si="241"/>
        <v/>
      </c>
      <c r="AD929" s="187" t="str">
        <f t="shared" si="242"/>
        <v/>
      </c>
      <c r="AE929" s="187" t="str">
        <f>IF(S929&gt;0,(VLOOKUP(N929,ISO!$B$4:$D$43,3,FALSE)),"")</f>
        <v/>
      </c>
      <c r="AF929" s="187" t="str">
        <f t="shared" si="243"/>
        <v/>
      </c>
      <c r="AG929" s="187" t="str">
        <f>IF(R929&gt;0,(VLOOKUP(N929,ISO!$B$4:$D$43,2,FALSE)),"")</f>
        <v/>
      </c>
      <c r="AH929" s="193" t="str">
        <f t="shared" si="244"/>
        <v/>
      </c>
      <c r="AI929" s="397" t="str">
        <f t="shared" si="245"/>
        <v/>
      </c>
      <c r="AJ929" s="257" t="str">
        <f t="shared" si="246"/>
        <v/>
      </c>
      <c r="AK929" s="257" t="str">
        <f t="shared" si="247"/>
        <v/>
      </c>
      <c r="AL929" s="193" t="str">
        <f t="shared" si="248"/>
        <v>CHECK DATES</v>
      </c>
      <c r="AM929" s="257" t="str">
        <f t="shared" si="249"/>
        <v/>
      </c>
      <c r="AN929" s="288">
        <f t="shared" si="250"/>
        <v>0</v>
      </c>
      <c r="AO929" s="286">
        <v>0</v>
      </c>
      <c r="AP929" s="257">
        <f t="shared" si="251"/>
        <v>0</v>
      </c>
      <c r="AQ929" s="257" t="str">
        <f t="shared" si="252"/>
        <v/>
      </c>
      <c r="AR929" s="257">
        <f t="shared" si="253"/>
        <v>0</v>
      </c>
    </row>
    <row r="930" spans="1:44" x14ac:dyDescent="0.3">
      <c r="A930" s="287">
        <v>917</v>
      </c>
      <c r="B930" s="150"/>
      <c r="C930" s="152"/>
      <c r="D930" s="159"/>
      <c r="E930" s="337"/>
      <c r="F930" s="343" t="str">
        <f>IF(E930="","",LOOKUP(E930,'Work Programme'!$A$8:$A$207,'Work Programme'!$B$8:$B$207))</f>
        <v/>
      </c>
      <c r="G930" s="159"/>
      <c r="H930" s="150"/>
      <c r="I930" s="150"/>
      <c r="J930" s="150"/>
      <c r="K930" s="150"/>
      <c r="L930" s="150"/>
      <c r="M930" s="150"/>
      <c r="N930" s="430"/>
      <c r="O930" s="431"/>
      <c r="P930" s="431"/>
      <c r="Q930" s="160"/>
      <c r="R930" s="160"/>
      <c r="S930" s="160"/>
      <c r="T930" s="255" t="str">
        <f t="shared" si="238"/>
        <v/>
      </c>
      <c r="U930" s="152"/>
      <c r="V930" s="154"/>
      <c r="W930" s="254" t="str">
        <f>IF(V930="","",VLOOKUP(V930,'Overview - Financial Statement'!$A$46:$B$60,2,FALSE))</f>
        <v/>
      </c>
      <c r="X930" s="255" t="str">
        <f t="shared" si="239"/>
        <v/>
      </c>
      <c r="Y930" s="153"/>
      <c r="Z930" s="238">
        <f t="shared" si="240"/>
        <v>0</v>
      </c>
      <c r="AA930" s="193" t="s">
        <v>44</v>
      </c>
      <c r="AB930" s="173"/>
      <c r="AC930" s="193" t="str">
        <f t="shared" si="241"/>
        <v/>
      </c>
      <c r="AD930" s="187" t="str">
        <f t="shared" si="242"/>
        <v/>
      </c>
      <c r="AE930" s="187" t="str">
        <f>IF(S930&gt;0,(VLOOKUP(N930,ISO!$B$4:$D$43,3,FALSE)),"")</f>
        <v/>
      </c>
      <c r="AF930" s="187" t="str">
        <f t="shared" si="243"/>
        <v/>
      </c>
      <c r="AG930" s="187" t="str">
        <f>IF(R930&gt;0,(VLOOKUP(N930,ISO!$B$4:$D$43,2,FALSE)),"")</f>
        <v/>
      </c>
      <c r="AH930" s="193" t="str">
        <f t="shared" si="244"/>
        <v/>
      </c>
      <c r="AI930" s="397" t="str">
        <f t="shared" si="245"/>
        <v/>
      </c>
      <c r="AJ930" s="257" t="str">
        <f t="shared" si="246"/>
        <v/>
      </c>
      <c r="AK930" s="257" t="str">
        <f t="shared" si="247"/>
        <v/>
      </c>
      <c r="AL930" s="193" t="str">
        <f t="shared" si="248"/>
        <v>CHECK DATES</v>
      </c>
      <c r="AM930" s="257" t="str">
        <f t="shared" si="249"/>
        <v/>
      </c>
      <c r="AN930" s="288">
        <f t="shared" si="250"/>
        <v>0</v>
      </c>
      <c r="AO930" s="286">
        <v>0</v>
      </c>
      <c r="AP930" s="257">
        <f t="shared" si="251"/>
        <v>0</v>
      </c>
      <c r="AQ930" s="257" t="str">
        <f t="shared" si="252"/>
        <v/>
      </c>
      <c r="AR930" s="257">
        <f t="shared" si="253"/>
        <v>0</v>
      </c>
    </row>
    <row r="931" spans="1:44" x14ac:dyDescent="0.3">
      <c r="A931" s="287">
        <v>918</v>
      </c>
      <c r="B931" s="150"/>
      <c r="C931" s="152"/>
      <c r="D931" s="159"/>
      <c r="E931" s="337"/>
      <c r="F931" s="343" t="str">
        <f>IF(E931="","",LOOKUP(E931,'Work Programme'!$A$8:$A$207,'Work Programme'!$B$8:$B$207))</f>
        <v/>
      </c>
      <c r="G931" s="159"/>
      <c r="H931" s="150"/>
      <c r="I931" s="150"/>
      <c r="J931" s="150"/>
      <c r="K931" s="150"/>
      <c r="L931" s="150"/>
      <c r="M931" s="150"/>
      <c r="N931" s="430"/>
      <c r="O931" s="431"/>
      <c r="P931" s="431"/>
      <c r="Q931" s="160"/>
      <c r="R931" s="160"/>
      <c r="S931" s="160"/>
      <c r="T931" s="255" t="str">
        <f t="shared" si="238"/>
        <v/>
      </c>
      <c r="U931" s="152"/>
      <c r="V931" s="154"/>
      <c r="W931" s="254" t="str">
        <f>IF(V931="","",VLOOKUP(V931,'Overview - Financial Statement'!$A$46:$B$60,2,FALSE))</f>
        <v/>
      </c>
      <c r="X931" s="255" t="str">
        <f t="shared" si="239"/>
        <v/>
      </c>
      <c r="Y931" s="153"/>
      <c r="Z931" s="238">
        <f t="shared" si="240"/>
        <v>0</v>
      </c>
      <c r="AA931" s="193" t="s">
        <v>44</v>
      </c>
      <c r="AB931" s="173"/>
      <c r="AC931" s="193" t="str">
        <f t="shared" si="241"/>
        <v/>
      </c>
      <c r="AD931" s="187" t="str">
        <f t="shared" si="242"/>
        <v/>
      </c>
      <c r="AE931" s="187" t="str">
        <f>IF(S931&gt;0,(VLOOKUP(N931,ISO!$B$4:$D$43,3,FALSE)),"")</f>
        <v/>
      </c>
      <c r="AF931" s="187" t="str">
        <f t="shared" si="243"/>
        <v/>
      </c>
      <c r="AG931" s="187" t="str">
        <f>IF(R931&gt;0,(VLOOKUP(N931,ISO!$B$4:$D$43,2,FALSE)),"")</f>
        <v/>
      </c>
      <c r="AH931" s="193" t="str">
        <f t="shared" si="244"/>
        <v/>
      </c>
      <c r="AI931" s="397" t="str">
        <f t="shared" si="245"/>
        <v/>
      </c>
      <c r="AJ931" s="257" t="str">
        <f t="shared" si="246"/>
        <v/>
      </c>
      <c r="AK931" s="257" t="str">
        <f t="shared" si="247"/>
        <v/>
      </c>
      <c r="AL931" s="193" t="str">
        <f t="shared" si="248"/>
        <v>CHECK DATES</v>
      </c>
      <c r="AM931" s="257" t="str">
        <f t="shared" si="249"/>
        <v/>
      </c>
      <c r="AN931" s="288">
        <f t="shared" si="250"/>
        <v>0</v>
      </c>
      <c r="AO931" s="286">
        <v>0</v>
      </c>
      <c r="AP931" s="257">
        <f t="shared" si="251"/>
        <v>0</v>
      </c>
      <c r="AQ931" s="257" t="str">
        <f t="shared" si="252"/>
        <v/>
      </c>
      <c r="AR931" s="257">
        <f t="shared" si="253"/>
        <v>0</v>
      </c>
    </row>
    <row r="932" spans="1:44" x14ac:dyDescent="0.3">
      <c r="A932" s="287">
        <v>919</v>
      </c>
      <c r="B932" s="150"/>
      <c r="C932" s="152"/>
      <c r="D932" s="159"/>
      <c r="E932" s="337"/>
      <c r="F932" s="343" t="str">
        <f>IF(E932="","",LOOKUP(E932,'Work Programme'!$A$8:$A$207,'Work Programme'!$B$8:$B$207))</f>
        <v/>
      </c>
      <c r="G932" s="159"/>
      <c r="H932" s="150"/>
      <c r="I932" s="150"/>
      <c r="J932" s="150"/>
      <c r="K932" s="150"/>
      <c r="L932" s="150"/>
      <c r="M932" s="150"/>
      <c r="N932" s="430"/>
      <c r="O932" s="431"/>
      <c r="P932" s="431"/>
      <c r="Q932" s="160"/>
      <c r="R932" s="160"/>
      <c r="S932" s="160"/>
      <c r="T932" s="255" t="str">
        <f t="shared" si="238"/>
        <v/>
      </c>
      <c r="U932" s="152"/>
      <c r="V932" s="154"/>
      <c r="W932" s="254" t="str">
        <f>IF(V932="","",VLOOKUP(V932,'Overview - Financial Statement'!$A$46:$B$60,2,FALSE))</f>
        <v/>
      </c>
      <c r="X932" s="255" t="str">
        <f t="shared" si="239"/>
        <v/>
      </c>
      <c r="Y932" s="153"/>
      <c r="Z932" s="238">
        <f t="shared" si="240"/>
        <v>0</v>
      </c>
      <c r="AA932" s="193" t="s">
        <v>44</v>
      </c>
      <c r="AB932" s="173"/>
      <c r="AC932" s="193" t="str">
        <f t="shared" si="241"/>
        <v/>
      </c>
      <c r="AD932" s="187" t="str">
        <f t="shared" si="242"/>
        <v/>
      </c>
      <c r="AE932" s="187" t="str">
        <f>IF(S932&gt;0,(VLOOKUP(N932,ISO!$B$4:$D$43,3,FALSE)),"")</f>
        <v/>
      </c>
      <c r="AF932" s="187" t="str">
        <f t="shared" si="243"/>
        <v/>
      </c>
      <c r="AG932" s="187" t="str">
        <f>IF(R932&gt;0,(VLOOKUP(N932,ISO!$B$4:$D$43,2,FALSE)),"")</f>
        <v/>
      </c>
      <c r="AH932" s="193" t="str">
        <f t="shared" si="244"/>
        <v/>
      </c>
      <c r="AI932" s="397" t="str">
        <f t="shared" si="245"/>
        <v/>
      </c>
      <c r="AJ932" s="257" t="str">
        <f t="shared" si="246"/>
        <v/>
      </c>
      <c r="AK932" s="257" t="str">
        <f t="shared" si="247"/>
        <v/>
      </c>
      <c r="AL932" s="193" t="str">
        <f t="shared" si="248"/>
        <v>CHECK DATES</v>
      </c>
      <c r="AM932" s="257" t="str">
        <f t="shared" si="249"/>
        <v/>
      </c>
      <c r="AN932" s="288">
        <f t="shared" si="250"/>
        <v>0</v>
      </c>
      <c r="AO932" s="286">
        <v>0</v>
      </c>
      <c r="AP932" s="257">
        <f t="shared" si="251"/>
        <v>0</v>
      </c>
      <c r="AQ932" s="257" t="str">
        <f t="shared" si="252"/>
        <v/>
      </c>
      <c r="AR932" s="257">
        <f t="shared" si="253"/>
        <v>0</v>
      </c>
    </row>
    <row r="933" spans="1:44" x14ac:dyDescent="0.3">
      <c r="A933" s="287">
        <v>920</v>
      </c>
      <c r="B933" s="150"/>
      <c r="C933" s="152"/>
      <c r="D933" s="159"/>
      <c r="E933" s="337"/>
      <c r="F933" s="343" t="str">
        <f>IF(E933="","",LOOKUP(E933,'Work Programme'!$A$8:$A$207,'Work Programme'!$B$8:$B$207))</f>
        <v/>
      </c>
      <c r="G933" s="159"/>
      <c r="H933" s="150"/>
      <c r="I933" s="150"/>
      <c r="J933" s="150"/>
      <c r="K933" s="150"/>
      <c r="L933" s="150"/>
      <c r="M933" s="150"/>
      <c r="N933" s="430"/>
      <c r="O933" s="431"/>
      <c r="P933" s="431"/>
      <c r="Q933" s="160"/>
      <c r="R933" s="160"/>
      <c r="S933" s="160"/>
      <c r="T933" s="255" t="str">
        <f t="shared" si="238"/>
        <v/>
      </c>
      <c r="U933" s="152"/>
      <c r="V933" s="154"/>
      <c r="W933" s="254" t="str">
        <f>IF(V933="","",VLOOKUP(V933,'Overview - Financial Statement'!$A$46:$B$60,2,FALSE))</f>
        <v/>
      </c>
      <c r="X933" s="255" t="str">
        <f t="shared" si="239"/>
        <v/>
      </c>
      <c r="Y933" s="153"/>
      <c r="Z933" s="238">
        <f t="shared" si="240"/>
        <v>0</v>
      </c>
      <c r="AA933" s="193" t="s">
        <v>44</v>
      </c>
      <c r="AB933" s="173"/>
      <c r="AC933" s="193" t="str">
        <f t="shared" si="241"/>
        <v/>
      </c>
      <c r="AD933" s="187" t="str">
        <f t="shared" si="242"/>
        <v/>
      </c>
      <c r="AE933" s="187" t="str">
        <f>IF(S933&gt;0,(VLOOKUP(N933,ISO!$B$4:$D$43,3,FALSE)),"")</f>
        <v/>
      </c>
      <c r="AF933" s="187" t="str">
        <f t="shared" si="243"/>
        <v/>
      </c>
      <c r="AG933" s="187" t="str">
        <f>IF(R933&gt;0,(VLOOKUP(N933,ISO!$B$4:$D$43,2,FALSE)),"")</f>
        <v/>
      </c>
      <c r="AH933" s="193" t="str">
        <f t="shared" si="244"/>
        <v/>
      </c>
      <c r="AI933" s="397" t="str">
        <f t="shared" si="245"/>
        <v/>
      </c>
      <c r="AJ933" s="257" t="str">
        <f t="shared" si="246"/>
        <v/>
      </c>
      <c r="AK933" s="257" t="str">
        <f t="shared" si="247"/>
        <v/>
      </c>
      <c r="AL933" s="193" t="str">
        <f t="shared" si="248"/>
        <v>CHECK DATES</v>
      </c>
      <c r="AM933" s="257" t="str">
        <f t="shared" si="249"/>
        <v/>
      </c>
      <c r="AN933" s="288">
        <f t="shared" si="250"/>
        <v>0</v>
      </c>
      <c r="AO933" s="286">
        <v>0</v>
      </c>
      <c r="AP933" s="257">
        <f t="shared" si="251"/>
        <v>0</v>
      </c>
      <c r="AQ933" s="257" t="str">
        <f t="shared" si="252"/>
        <v/>
      </c>
      <c r="AR933" s="257">
        <f t="shared" si="253"/>
        <v>0</v>
      </c>
    </row>
    <row r="934" spans="1:44" x14ac:dyDescent="0.3">
      <c r="A934" s="287">
        <v>921</v>
      </c>
      <c r="B934" s="150"/>
      <c r="C934" s="152"/>
      <c r="D934" s="159"/>
      <c r="E934" s="337"/>
      <c r="F934" s="343" t="str">
        <f>IF(E934="","",LOOKUP(E934,'Work Programme'!$A$8:$A$207,'Work Programme'!$B$8:$B$207))</f>
        <v/>
      </c>
      <c r="G934" s="159"/>
      <c r="H934" s="150"/>
      <c r="I934" s="150"/>
      <c r="J934" s="150"/>
      <c r="K934" s="150"/>
      <c r="L934" s="150"/>
      <c r="M934" s="150"/>
      <c r="N934" s="430"/>
      <c r="O934" s="431"/>
      <c r="P934" s="431"/>
      <c r="Q934" s="160"/>
      <c r="R934" s="160"/>
      <c r="S934" s="160"/>
      <c r="T934" s="255" t="str">
        <f t="shared" si="238"/>
        <v/>
      </c>
      <c r="U934" s="152"/>
      <c r="V934" s="154"/>
      <c r="W934" s="254" t="str">
        <f>IF(V934="","",VLOOKUP(V934,'Overview - Financial Statement'!$A$46:$B$60,2,FALSE))</f>
        <v/>
      </c>
      <c r="X934" s="255" t="str">
        <f t="shared" si="239"/>
        <v/>
      </c>
      <c r="Y934" s="153"/>
      <c r="Z934" s="238">
        <f t="shared" si="240"/>
        <v>0</v>
      </c>
      <c r="AA934" s="193" t="s">
        <v>44</v>
      </c>
      <c r="AB934" s="173"/>
      <c r="AC934" s="193" t="str">
        <f t="shared" si="241"/>
        <v/>
      </c>
      <c r="AD934" s="187" t="str">
        <f t="shared" si="242"/>
        <v/>
      </c>
      <c r="AE934" s="187" t="str">
        <f>IF(S934&gt;0,(VLOOKUP(N934,ISO!$B$4:$D$43,3,FALSE)),"")</f>
        <v/>
      </c>
      <c r="AF934" s="187" t="str">
        <f t="shared" si="243"/>
        <v/>
      </c>
      <c r="AG934" s="187" t="str">
        <f>IF(R934&gt;0,(VLOOKUP(N934,ISO!$B$4:$D$43,2,FALSE)),"")</f>
        <v/>
      </c>
      <c r="AH934" s="193" t="str">
        <f t="shared" si="244"/>
        <v/>
      </c>
      <c r="AI934" s="397" t="str">
        <f t="shared" si="245"/>
        <v/>
      </c>
      <c r="AJ934" s="257" t="str">
        <f t="shared" si="246"/>
        <v/>
      </c>
      <c r="AK934" s="257" t="str">
        <f t="shared" si="247"/>
        <v/>
      </c>
      <c r="AL934" s="193" t="str">
        <f t="shared" si="248"/>
        <v>CHECK DATES</v>
      </c>
      <c r="AM934" s="257" t="str">
        <f t="shared" si="249"/>
        <v/>
      </c>
      <c r="AN934" s="288">
        <f t="shared" si="250"/>
        <v>0</v>
      </c>
      <c r="AO934" s="286">
        <v>0</v>
      </c>
      <c r="AP934" s="257">
        <f t="shared" si="251"/>
        <v>0</v>
      </c>
      <c r="AQ934" s="257" t="str">
        <f t="shared" si="252"/>
        <v/>
      </c>
      <c r="AR934" s="257">
        <f t="shared" si="253"/>
        <v>0</v>
      </c>
    </row>
    <row r="935" spans="1:44" x14ac:dyDescent="0.3">
      <c r="A935" s="287">
        <v>922</v>
      </c>
      <c r="B935" s="150"/>
      <c r="C935" s="152"/>
      <c r="D935" s="159"/>
      <c r="E935" s="337"/>
      <c r="F935" s="343" t="str">
        <f>IF(E935="","",LOOKUP(E935,'Work Programme'!$A$8:$A$207,'Work Programme'!$B$8:$B$207))</f>
        <v/>
      </c>
      <c r="G935" s="159"/>
      <c r="H935" s="150"/>
      <c r="I935" s="150"/>
      <c r="J935" s="150"/>
      <c r="K935" s="150"/>
      <c r="L935" s="150"/>
      <c r="M935" s="150"/>
      <c r="N935" s="430"/>
      <c r="O935" s="431"/>
      <c r="P935" s="431"/>
      <c r="Q935" s="160"/>
      <c r="R935" s="160"/>
      <c r="S935" s="160"/>
      <c r="T935" s="255" t="str">
        <f t="shared" si="238"/>
        <v/>
      </c>
      <c r="U935" s="152"/>
      <c r="V935" s="154"/>
      <c r="W935" s="254" t="str">
        <f>IF(V935="","",VLOOKUP(V935,'Overview - Financial Statement'!$A$46:$B$60,2,FALSE))</f>
        <v/>
      </c>
      <c r="X935" s="255" t="str">
        <f t="shared" si="239"/>
        <v/>
      </c>
      <c r="Y935" s="153"/>
      <c r="Z935" s="238">
        <f t="shared" si="240"/>
        <v>0</v>
      </c>
      <c r="AA935" s="193" t="s">
        <v>44</v>
      </c>
      <c r="AB935" s="173"/>
      <c r="AC935" s="193" t="str">
        <f t="shared" si="241"/>
        <v/>
      </c>
      <c r="AD935" s="187" t="str">
        <f t="shared" si="242"/>
        <v/>
      </c>
      <c r="AE935" s="187" t="str">
        <f>IF(S935&gt;0,(VLOOKUP(N935,ISO!$B$4:$D$43,3,FALSE)),"")</f>
        <v/>
      </c>
      <c r="AF935" s="187" t="str">
        <f t="shared" si="243"/>
        <v/>
      </c>
      <c r="AG935" s="187" t="str">
        <f>IF(R935&gt;0,(VLOOKUP(N935,ISO!$B$4:$D$43,2,FALSE)),"")</f>
        <v/>
      </c>
      <c r="AH935" s="193" t="str">
        <f t="shared" si="244"/>
        <v/>
      </c>
      <c r="AI935" s="397" t="str">
        <f t="shared" si="245"/>
        <v/>
      </c>
      <c r="AJ935" s="257" t="str">
        <f t="shared" si="246"/>
        <v/>
      </c>
      <c r="AK935" s="257" t="str">
        <f t="shared" si="247"/>
        <v/>
      </c>
      <c r="AL935" s="193" t="str">
        <f t="shared" si="248"/>
        <v>CHECK DATES</v>
      </c>
      <c r="AM935" s="257" t="str">
        <f t="shared" si="249"/>
        <v/>
      </c>
      <c r="AN935" s="288">
        <f t="shared" si="250"/>
        <v>0</v>
      </c>
      <c r="AO935" s="286">
        <v>0</v>
      </c>
      <c r="AP935" s="257">
        <f t="shared" si="251"/>
        <v>0</v>
      </c>
      <c r="AQ935" s="257" t="str">
        <f t="shared" si="252"/>
        <v/>
      </c>
      <c r="AR935" s="257">
        <f t="shared" si="253"/>
        <v>0</v>
      </c>
    </row>
    <row r="936" spans="1:44" x14ac:dyDescent="0.3">
      <c r="A936" s="287">
        <v>923</v>
      </c>
      <c r="B936" s="150"/>
      <c r="C936" s="152"/>
      <c r="D936" s="159"/>
      <c r="E936" s="337"/>
      <c r="F936" s="343" t="str">
        <f>IF(E936="","",LOOKUP(E936,'Work Programme'!$A$8:$A$207,'Work Programme'!$B$8:$B$207))</f>
        <v/>
      </c>
      <c r="G936" s="159"/>
      <c r="H936" s="150"/>
      <c r="I936" s="150"/>
      <c r="J936" s="150"/>
      <c r="K936" s="150"/>
      <c r="L936" s="150"/>
      <c r="M936" s="150"/>
      <c r="N936" s="430"/>
      <c r="O936" s="431"/>
      <c r="P936" s="431"/>
      <c r="Q936" s="160"/>
      <c r="R936" s="160"/>
      <c r="S936" s="160"/>
      <c r="T936" s="255" t="str">
        <f t="shared" si="238"/>
        <v/>
      </c>
      <c r="U936" s="152"/>
      <c r="V936" s="154"/>
      <c r="W936" s="254" t="str">
        <f>IF(V936="","",VLOOKUP(V936,'Overview - Financial Statement'!$A$46:$B$60,2,FALSE))</f>
        <v/>
      </c>
      <c r="X936" s="255" t="str">
        <f t="shared" si="239"/>
        <v/>
      </c>
      <c r="Y936" s="153"/>
      <c r="Z936" s="238">
        <f t="shared" si="240"/>
        <v>0</v>
      </c>
      <c r="AA936" s="193" t="s">
        <v>44</v>
      </c>
      <c r="AB936" s="173"/>
      <c r="AC936" s="193" t="str">
        <f t="shared" si="241"/>
        <v/>
      </c>
      <c r="AD936" s="187" t="str">
        <f t="shared" si="242"/>
        <v/>
      </c>
      <c r="AE936" s="187" t="str">
        <f>IF(S936&gt;0,(VLOOKUP(N936,ISO!$B$4:$D$43,3,FALSE)),"")</f>
        <v/>
      </c>
      <c r="AF936" s="187" t="str">
        <f t="shared" si="243"/>
        <v/>
      </c>
      <c r="AG936" s="187" t="str">
        <f>IF(R936&gt;0,(VLOOKUP(N936,ISO!$B$4:$D$43,2,FALSE)),"")</f>
        <v/>
      </c>
      <c r="AH936" s="193" t="str">
        <f t="shared" si="244"/>
        <v/>
      </c>
      <c r="AI936" s="397" t="str">
        <f t="shared" si="245"/>
        <v/>
      </c>
      <c r="AJ936" s="257" t="str">
        <f t="shared" si="246"/>
        <v/>
      </c>
      <c r="AK936" s="257" t="str">
        <f t="shared" si="247"/>
        <v/>
      </c>
      <c r="AL936" s="193" t="str">
        <f t="shared" si="248"/>
        <v>CHECK DATES</v>
      </c>
      <c r="AM936" s="257" t="str">
        <f t="shared" si="249"/>
        <v/>
      </c>
      <c r="AN936" s="288">
        <f t="shared" si="250"/>
        <v>0</v>
      </c>
      <c r="AO936" s="286">
        <v>0</v>
      </c>
      <c r="AP936" s="257">
        <f t="shared" si="251"/>
        <v>0</v>
      </c>
      <c r="AQ936" s="257" t="str">
        <f t="shared" si="252"/>
        <v/>
      </c>
      <c r="AR936" s="257">
        <f t="shared" si="253"/>
        <v>0</v>
      </c>
    </row>
    <row r="937" spans="1:44" x14ac:dyDescent="0.3">
      <c r="A937" s="287">
        <v>924</v>
      </c>
      <c r="B937" s="150"/>
      <c r="C937" s="152"/>
      <c r="D937" s="159"/>
      <c r="E937" s="337"/>
      <c r="F937" s="343" t="str">
        <f>IF(E937="","",LOOKUP(E937,'Work Programme'!$A$8:$A$207,'Work Programme'!$B$8:$B$207))</f>
        <v/>
      </c>
      <c r="G937" s="159"/>
      <c r="H937" s="150"/>
      <c r="I937" s="150"/>
      <c r="J937" s="150"/>
      <c r="K937" s="150"/>
      <c r="L937" s="150"/>
      <c r="M937" s="150"/>
      <c r="N937" s="430"/>
      <c r="O937" s="431"/>
      <c r="P937" s="431"/>
      <c r="Q937" s="160"/>
      <c r="R937" s="160"/>
      <c r="S937" s="160"/>
      <c r="T937" s="255" t="str">
        <f t="shared" si="238"/>
        <v/>
      </c>
      <c r="U937" s="152"/>
      <c r="V937" s="154"/>
      <c r="W937" s="254" t="str">
        <f>IF(V937="","",VLOOKUP(V937,'Overview - Financial Statement'!$A$46:$B$60,2,FALSE))</f>
        <v/>
      </c>
      <c r="X937" s="255" t="str">
        <f t="shared" si="239"/>
        <v/>
      </c>
      <c r="Y937" s="153"/>
      <c r="Z937" s="238">
        <f t="shared" si="240"/>
        <v>0</v>
      </c>
      <c r="AA937" s="193" t="s">
        <v>44</v>
      </c>
      <c r="AB937" s="173"/>
      <c r="AC937" s="193" t="str">
        <f t="shared" si="241"/>
        <v/>
      </c>
      <c r="AD937" s="187" t="str">
        <f t="shared" si="242"/>
        <v/>
      </c>
      <c r="AE937" s="187" t="str">
        <f>IF(S937&gt;0,(VLOOKUP(N937,ISO!$B$4:$D$43,3,FALSE)),"")</f>
        <v/>
      </c>
      <c r="AF937" s="187" t="str">
        <f t="shared" si="243"/>
        <v/>
      </c>
      <c r="AG937" s="187" t="str">
        <f>IF(R937&gt;0,(VLOOKUP(N937,ISO!$B$4:$D$43,2,FALSE)),"")</f>
        <v/>
      </c>
      <c r="AH937" s="193" t="str">
        <f t="shared" si="244"/>
        <v/>
      </c>
      <c r="AI937" s="397" t="str">
        <f t="shared" si="245"/>
        <v/>
      </c>
      <c r="AJ937" s="257" t="str">
        <f t="shared" si="246"/>
        <v/>
      </c>
      <c r="AK937" s="257" t="str">
        <f t="shared" si="247"/>
        <v/>
      </c>
      <c r="AL937" s="193" t="str">
        <f t="shared" si="248"/>
        <v>CHECK DATES</v>
      </c>
      <c r="AM937" s="257" t="str">
        <f t="shared" si="249"/>
        <v/>
      </c>
      <c r="AN937" s="288">
        <f t="shared" si="250"/>
        <v>0</v>
      </c>
      <c r="AO937" s="286">
        <v>0</v>
      </c>
      <c r="AP937" s="257">
        <f t="shared" si="251"/>
        <v>0</v>
      </c>
      <c r="AQ937" s="257" t="str">
        <f t="shared" si="252"/>
        <v/>
      </c>
      <c r="AR937" s="257">
        <f t="shared" si="253"/>
        <v>0</v>
      </c>
    </row>
    <row r="938" spans="1:44" x14ac:dyDescent="0.3">
      <c r="A938" s="287">
        <v>925</v>
      </c>
      <c r="B938" s="150"/>
      <c r="C938" s="152"/>
      <c r="D938" s="159"/>
      <c r="E938" s="337"/>
      <c r="F938" s="343" t="str">
        <f>IF(E938="","",LOOKUP(E938,'Work Programme'!$A$8:$A$207,'Work Programme'!$B$8:$B$207))</f>
        <v/>
      </c>
      <c r="G938" s="159"/>
      <c r="H938" s="150"/>
      <c r="I938" s="150"/>
      <c r="J938" s="150"/>
      <c r="K938" s="150"/>
      <c r="L938" s="150"/>
      <c r="M938" s="150"/>
      <c r="N938" s="430"/>
      <c r="O938" s="431"/>
      <c r="P938" s="431"/>
      <c r="Q938" s="160"/>
      <c r="R938" s="160"/>
      <c r="S938" s="160"/>
      <c r="T938" s="255" t="str">
        <f t="shared" si="238"/>
        <v/>
      </c>
      <c r="U938" s="152"/>
      <c r="V938" s="154"/>
      <c r="W938" s="254" t="str">
        <f>IF(V938="","",VLOOKUP(V938,'Overview - Financial Statement'!$A$46:$B$60,2,FALSE))</f>
        <v/>
      </c>
      <c r="X938" s="255" t="str">
        <f t="shared" si="239"/>
        <v/>
      </c>
      <c r="Y938" s="153"/>
      <c r="Z938" s="238">
        <f t="shared" si="240"/>
        <v>0</v>
      </c>
      <c r="AA938" s="193" t="s">
        <v>44</v>
      </c>
      <c r="AB938" s="173"/>
      <c r="AC938" s="193" t="str">
        <f t="shared" si="241"/>
        <v/>
      </c>
      <c r="AD938" s="187" t="str">
        <f t="shared" si="242"/>
        <v/>
      </c>
      <c r="AE938" s="187" t="str">
        <f>IF(S938&gt;0,(VLOOKUP(N938,ISO!$B$4:$D$43,3,FALSE)),"")</f>
        <v/>
      </c>
      <c r="AF938" s="187" t="str">
        <f t="shared" si="243"/>
        <v/>
      </c>
      <c r="AG938" s="187" t="str">
        <f>IF(R938&gt;0,(VLOOKUP(N938,ISO!$B$4:$D$43,2,FALSE)),"")</f>
        <v/>
      </c>
      <c r="AH938" s="193" t="str">
        <f t="shared" si="244"/>
        <v/>
      </c>
      <c r="AI938" s="397" t="str">
        <f t="shared" si="245"/>
        <v/>
      </c>
      <c r="AJ938" s="257" t="str">
        <f t="shared" si="246"/>
        <v/>
      </c>
      <c r="AK938" s="257" t="str">
        <f t="shared" si="247"/>
        <v/>
      </c>
      <c r="AL938" s="193" t="str">
        <f t="shared" si="248"/>
        <v>CHECK DATES</v>
      </c>
      <c r="AM938" s="257" t="str">
        <f t="shared" si="249"/>
        <v/>
      </c>
      <c r="AN938" s="288">
        <f t="shared" si="250"/>
        <v>0</v>
      </c>
      <c r="AO938" s="286">
        <v>0</v>
      </c>
      <c r="AP938" s="257">
        <f t="shared" si="251"/>
        <v>0</v>
      </c>
      <c r="AQ938" s="257" t="str">
        <f t="shared" si="252"/>
        <v/>
      </c>
      <c r="AR938" s="257">
        <f t="shared" si="253"/>
        <v>0</v>
      </c>
    </row>
    <row r="939" spans="1:44" x14ac:dyDescent="0.3">
      <c r="A939" s="287">
        <v>926</v>
      </c>
      <c r="B939" s="150"/>
      <c r="C939" s="152"/>
      <c r="D939" s="159"/>
      <c r="E939" s="337"/>
      <c r="F939" s="343" t="str">
        <f>IF(E939="","",LOOKUP(E939,'Work Programme'!$A$8:$A$207,'Work Programme'!$B$8:$B$207))</f>
        <v/>
      </c>
      <c r="G939" s="159"/>
      <c r="H939" s="150"/>
      <c r="I939" s="150"/>
      <c r="J939" s="150"/>
      <c r="K939" s="150"/>
      <c r="L939" s="150"/>
      <c r="M939" s="150"/>
      <c r="N939" s="430"/>
      <c r="O939" s="431"/>
      <c r="P939" s="431"/>
      <c r="Q939" s="160"/>
      <c r="R939" s="160"/>
      <c r="S939" s="160"/>
      <c r="T939" s="255" t="str">
        <f t="shared" si="238"/>
        <v/>
      </c>
      <c r="U939" s="152"/>
      <c r="V939" s="154"/>
      <c r="W939" s="254" t="str">
        <f>IF(V939="","",VLOOKUP(V939,'Overview - Financial Statement'!$A$46:$B$60,2,FALSE))</f>
        <v/>
      </c>
      <c r="X939" s="255" t="str">
        <f t="shared" si="239"/>
        <v/>
      </c>
      <c r="Y939" s="153"/>
      <c r="Z939" s="238">
        <f t="shared" si="240"/>
        <v>0</v>
      </c>
      <c r="AA939" s="193" t="s">
        <v>44</v>
      </c>
      <c r="AB939" s="173"/>
      <c r="AC939" s="193" t="str">
        <f t="shared" si="241"/>
        <v/>
      </c>
      <c r="AD939" s="187" t="str">
        <f t="shared" si="242"/>
        <v/>
      </c>
      <c r="AE939" s="187" t="str">
        <f>IF(S939&gt;0,(VLOOKUP(N939,ISO!$B$4:$D$43,3,FALSE)),"")</f>
        <v/>
      </c>
      <c r="AF939" s="187" t="str">
        <f t="shared" si="243"/>
        <v/>
      </c>
      <c r="AG939" s="187" t="str">
        <f>IF(R939&gt;0,(VLOOKUP(N939,ISO!$B$4:$D$43,2,FALSE)),"")</f>
        <v/>
      </c>
      <c r="AH939" s="193" t="str">
        <f t="shared" si="244"/>
        <v/>
      </c>
      <c r="AI939" s="397" t="str">
        <f t="shared" si="245"/>
        <v/>
      </c>
      <c r="AJ939" s="257" t="str">
        <f t="shared" si="246"/>
        <v/>
      </c>
      <c r="AK939" s="257" t="str">
        <f t="shared" si="247"/>
        <v/>
      </c>
      <c r="AL939" s="193" t="str">
        <f t="shared" si="248"/>
        <v>CHECK DATES</v>
      </c>
      <c r="AM939" s="257" t="str">
        <f t="shared" si="249"/>
        <v/>
      </c>
      <c r="AN939" s="288">
        <f t="shared" si="250"/>
        <v>0</v>
      </c>
      <c r="AO939" s="286">
        <v>0</v>
      </c>
      <c r="AP939" s="257">
        <f t="shared" si="251"/>
        <v>0</v>
      </c>
      <c r="AQ939" s="257" t="str">
        <f t="shared" si="252"/>
        <v/>
      </c>
      <c r="AR939" s="257">
        <f t="shared" si="253"/>
        <v>0</v>
      </c>
    </row>
    <row r="940" spans="1:44" x14ac:dyDescent="0.3">
      <c r="A940" s="287">
        <v>927</v>
      </c>
      <c r="B940" s="150"/>
      <c r="C940" s="152"/>
      <c r="D940" s="159"/>
      <c r="E940" s="337"/>
      <c r="F940" s="343" t="str">
        <f>IF(E940="","",LOOKUP(E940,'Work Programme'!$A$8:$A$207,'Work Programme'!$B$8:$B$207))</f>
        <v/>
      </c>
      <c r="G940" s="159"/>
      <c r="H940" s="150"/>
      <c r="I940" s="150"/>
      <c r="J940" s="150"/>
      <c r="K940" s="150"/>
      <c r="L940" s="150"/>
      <c r="M940" s="150"/>
      <c r="N940" s="430"/>
      <c r="O940" s="431"/>
      <c r="P940" s="431"/>
      <c r="Q940" s="160"/>
      <c r="R940" s="160"/>
      <c r="S940" s="160"/>
      <c r="T940" s="255" t="str">
        <f t="shared" si="238"/>
        <v/>
      </c>
      <c r="U940" s="152"/>
      <c r="V940" s="154"/>
      <c r="W940" s="254" t="str">
        <f>IF(V940="","",VLOOKUP(V940,'Overview - Financial Statement'!$A$46:$B$60,2,FALSE))</f>
        <v/>
      </c>
      <c r="X940" s="255" t="str">
        <f t="shared" si="239"/>
        <v/>
      </c>
      <c r="Y940" s="153"/>
      <c r="Z940" s="238">
        <f t="shared" si="240"/>
        <v>0</v>
      </c>
      <c r="AA940" s="193" t="s">
        <v>44</v>
      </c>
      <c r="AB940" s="173"/>
      <c r="AC940" s="193" t="str">
        <f t="shared" si="241"/>
        <v/>
      </c>
      <c r="AD940" s="187" t="str">
        <f t="shared" si="242"/>
        <v/>
      </c>
      <c r="AE940" s="187" t="str">
        <f>IF(S940&gt;0,(VLOOKUP(N940,ISO!$B$4:$D$43,3,FALSE)),"")</f>
        <v/>
      </c>
      <c r="AF940" s="187" t="str">
        <f t="shared" si="243"/>
        <v/>
      </c>
      <c r="AG940" s="187" t="str">
        <f>IF(R940&gt;0,(VLOOKUP(N940,ISO!$B$4:$D$43,2,FALSE)),"")</f>
        <v/>
      </c>
      <c r="AH940" s="193" t="str">
        <f t="shared" si="244"/>
        <v/>
      </c>
      <c r="AI940" s="397" t="str">
        <f t="shared" si="245"/>
        <v/>
      </c>
      <c r="AJ940" s="257" t="str">
        <f t="shared" si="246"/>
        <v/>
      </c>
      <c r="AK940" s="257" t="str">
        <f t="shared" si="247"/>
        <v/>
      </c>
      <c r="AL940" s="193" t="str">
        <f t="shared" si="248"/>
        <v>CHECK DATES</v>
      </c>
      <c r="AM940" s="257" t="str">
        <f t="shared" si="249"/>
        <v/>
      </c>
      <c r="AN940" s="288">
        <f t="shared" si="250"/>
        <v>0</v>
      </c>
      <c r="AO940" s="286">
        <v>0</v>
      </c>
      <c r="AP940" s="257">
        <f t="shared" si="251"/>
        <v>0</v>
      </c>
      <c r="AQ940" s="257" t="str">
        <f t="shared" si="252"/>
        <v/>
      </c>
      <c r="AR940" s="257">
        <f t="shared" si="253"/>
        <v>0</v>
      </c>
    </row>
    <row r="941" spans="1:44" x14ac:dyDescent="0.3">
      <c r="A941" s="287">
        <v>928</v>
      </c>
      <c r="B941" s="150"/>
      <c r="C941" s="152"/>
      <c r="D941" s="159"/>
      <c r="E941" s="337"/>
      <c r="F941" s="343" t="str">
        <f>IF(E941="","",LOOKUP(E941,'Work Programme'!$A$8:$A$207,'Work Programme'!$B$8:$B$207))</f>
        <v/>
      </c>
      <c r="G941" s="159"/>
      <c r="H941" s="150"/>
      <c r="I941" s="150"/>
      <c r="J941" s="150"/>
      <c r="K941" s="150"/>
      <c r="L941" s="150"/>
      <c r="M941" s="150"/>
      <c r="N941" s="430"/>
      <c r="O941" s="431"/>
      <c r="P941" s="431"/>
      <c r="Q941" s="160"/>
      <c r="R941" s="160"/>
      <c r="S941" s="160"/>
      <c r="T941" s="255" t="str">
        <f t="shared" si="238"/>
        <v/>
      </c>
      <c r="U941" s="152"/>
      <c r="V941" s="154"/>
      <c r="W941" s="254" t="str">
        <f>IF(V941="","",VLOOKUP(V941,'Overview - Financial Statement'!$A$46:$B$60,2,FALSE))</f>
        <v/>
      </c>
      <c r="X941" s="255" t="str">
        <f t="shared" si="239"/>
        <v/>
      </c>
      <c r="Y941" s="153"/>
      <c r="Z941" s="238">
        <f t="shared" si="240"/>
        <v>0</v>
      </c>
      <c r="AA941" s="193" t="s">
        <v>44</v>
      </c>
      <c r="AB941" s="173"/>
      <c r="AC941" s="193" t="str">
        <f t="shared" si="241"/>
        <v/>
      </c>
      <c r="AD941" s="187" t="str">
        <f t="shared" si="242"/>
        <v/>
      </c>
      <c r="AE941" s="187" t="str">
        <f>IF(S941&gt;0,(VLOOKUP(N941,ISO!$B$4:$D$43,3,FALSE)),"")</f>
        <v/>
      </c>
      <c r="AF941" s="187" t="str">
        <f t="shared" si="243"/>
        <v/>
      </c>
      <c r="AG941" s="187" t="str">
        <f>IF(R941&gt;0,(VLOOKUP(N941,ISO!$B$4:$D$43,2,FALSE)),"")</f>
        <v/>
      </c>
      <c r="AH941" s="193" t="str">
        <f t="shared" si="244"/>
        <v/>
      </c>
      <c r="AI941" s="397" t="str">
        <f t="shared" si="245"/>
        <v/>
      </c>
      <c r="AJ941" s="257" t="str">
        <f t="shared" si="246"/>
        <v/>
      </c>
      <c r="AK941" s="257" t="str">
        <f t="shared" si="247"/>
        <v/>
      </c>
      <c r="AL941" s="193" t="str">
        <f t="shared" si="248"/>
        <v>CHECK DATES</v>
      </c>
      <c r="AM941" s="257" t="str">
        <f t="shared" si="249"/>
        <v/>
      </c>
      <c r="AN941" s="288">
        <f t="shared" si="250"/>
        <v>0</v>
      </c>
      <c r="AO941" s="286">
        <v>0</v>
      </c>
      <c r="AP941" s="257">
        <f t="shared" si="251"/>
        <v>0</v>
      </c>
      <c r="AQ941" s="257" t="str">
        <f t="shared" si="252"/>
        <v/>
      </c>
      <c r="AR941" s="257">
        <f t="shared" si="253"/>
        <v>0</v>
      </c>
    </row>
    <row r="942" spans="1:44" x14ac:dyDescent="0.3">
      <c r="A942" s="287">
        <v>929</v>
      </c>
      <c r="B942" s="150"/>
      <c r="C942" s="152"/>
      <c r="D942" s="159"/>
      <c r="E942" s="337"/>
      <c r="F942" s="343" t="str">
        <f>IF(E942="","",LOOKUP(E942,'Work Programme'!$A$8:$A$207,'Work Programme'!$B$8:$B$207))</f>
        <v/>
      </c>
      <c r="G942" s="159"/>
      <c r="H942" s="150"/>
      <c r="I942" s="150"/>
      <c r="J942" s="150"/>
      <c r="K942" s="150"/>
      <c r="L942" s="150"/>
      <c r="M942" s="150"/>
      <c r="N942" s="430"/>
      <c r="O942" s="431"/>
      <c r="P942" s="431"/>
      <c r="Q942" s="160"/>
      <c r="R942" s="160"/>
      <c r="S942" s="160"/>
      <c r="T942" s="255" t="str">
        <f t="shared" si="238"/>
        <v/>
      </c>
      <c r="U942" s="152"/>
      <c r="V942" s="154"/>
      <c r="W942" s="254" t="str">
        <f>IF(V942="","",VLOOKUP(V942,'Overview - Financial Statement'!$A$46:$B$60,2,FALSE))</f>
        <v/>
      </c>
      <c r="X942" s="255" t="str">
        <f t="shared" si="239"/>
        <v/>
      </c>
      <c r="Y942" s="153"/>
      <c r="Z942" s="238">
        <f t="shared" si="240"/>
        <v>0</v>
      </c>
      <c r="AA942" s="193" t="s">
        <v>44</v>
      </c>
      <c r="AB942" s="173"/>
      <c r="AC942" s="193" t="str">
        <f t="shared" si="241"/>
        <v/>
      </c>
      <c r="AD942" s="187" t="str">
        <f t="shared" si="242"/>
        <v/>
      </c>
      <c r="AE942" s="187" t="str">
        <f>IF(S942&gt;0,(VLOOKUP(N942,ISO!$B$4:$D$43,3,FALSE)),"")</f>
        <v/>
      </c>
      <c r="AF942" s="187" t="str">
        <f t="shared" si="243"/>
        <v/>
      </c>
      <c r="AG942" s="187" t="str">
        <f>IF(R942&gt;0,(VLOOKUP(N942,ISO!$B$4:$D$43,2,FALSE)),"")</f>
        <v/>
      </c>
      <c r="AH942" s="193" t="str">
        <f t="shared" si="244"/>
        <v/>
      </c>
      <c r="AI942" s="397" t="str">
        <f t="shared" si="245"/>
        <v/>
      </c>
      <c r="AJ942" s="257" t="str">
        <f t="shared" si="246"/>
        <v/>
      </c>
      <c r="AK942" s="257" t="str">
        <f t="shared" si="247"/>
        <v/>
      </c>
      <c r="AL942" s="193" t="str">
        <f t="shared" si="248"/>
        <v>CHECK DATES</v>
      </c>
      <c r="AM942" s="257" t="str">
        <f t="shared" si="249"/>
        <v/>
      </c>
      <c r="AN942" s="288">
        <f t="shared" si="250"/>
        <v>0</v>
      </c>
      <c r="AO942" s="286">
        <v>0</v>
      </c>
      <c r="AP942" s="257">
        <f t="shared" si="251"/>
        <v>0</v>
      </c>
      <c r="AQ942" s="257" t="str">
        <f t="shared" si="252"/>
        <v/>
      </c>
      <c r="AR942" s="257">
        <f t="shared" si="253"/>
        <v>0</v>
      </c>
    </row>
    <row r="943" spans="1:44" x14ac:dyDescent="0.3">
      <c r="A943" s="287">
        <v>930</v>
      </c>
      <c r="B943" s="150"/>
      <c r="C943" s="152"/>
      <c r="D943" s="159"/>
      <c r="E943" s="337"/>
      <c r="F943" s="343" t="str">
        <f>IF(E943="","",LOOKUP(E943,'Work Programme'!$A$8:$A$207,'Work Programme'!$B$8:$B$207))</f>
        <v/>
      </c>
      <c r="G943" s="159"/>
      <c r="H943" s="150"/>
      <c r="I943" s="150"/>
      <c r="J943" s="150"/>
      <c r="K943" s="150"/>
      <c r="L943" s="150"/>
      <c r="M943" s="150"/>
      <c r="N943" s="430"/>
      <c r="O943" s="431"/>
      <c r="P943" s="431"/>
      <c r="Q943" s="160"/>
      <c r="R943" s="160"/>
      <c r="S943" s="160"/>
      <c r="T943" s="255" t="str">
        <f t="shared" si="238"/>
        <v/>
      </c>
      <c r="U943" s="152"/>
      <c r="V943" s="154"/>
      <c r="W943" s="254" t="str">
        <f>IF(V943="","",VLOOKUP(V943,'Overview - Financial Statement'!$A$46:$B$60,2,FALSE))</f>
        <v/>
      </c>
      <c r="X943" s="255" t="str">
        <f t="shared" si="239"/>
        <v/>
      </c>
      <c r="Y943" s="153"/>
      <c r="Z943" s="238">
        <f t="shared" si="240"/>
        <v>0</v>
      </c>
      <c r="AA943" s="193" t="s">
        <v>44</v>
      </c>
      <c r="AB943" s="173"/>
      <c r="AC943" s="193" t="str">
        <f t="shared" si="241"/>
        <v/>
      </c>
      <c r="AD943" s="187" t="str">
        <f t="shared" si="242"/>
        <v/>
      </c>
      <c r="AE943" s="187" t="str">
        <f>IF(S943&gt;0,(VLOOKUP(N943,ISO!$B$4:$D$43,3,FALSE)),"")</f>
        <v/>
      </c>
      <c r="AF943" s="187" t="str">
        <f t="shared" si="243"/>
        <v/>
      </c>
      <c r="AG943" s="187" t="str">
        <f>IF(R943&gt;0,(VLOOKUP(N943,ISO!$B$4:$D$43,2,FALSE)),"")</f>
        <v/>
      </c>
      <c r="AH943" s="193" t="str">
        <f t="shared" si="244"/>
        <v/>
      </c>
      <c r="AI943" s="397" t="str">
        <f t="shared" si="245"/>
        <v/>
      </c>
      <c r="AJ943" s="257" t="str">
        <f t="shared" si="246"/>
        <v/>
      </c>
      <c r="AK943" s="257" t="str">
        <f t="shared" si="247"/>
        <v/>
      </c>
      <c r="AL943" s="193" t="str">
        <f t="shared" si="248"/>
        <v>CHECK DATES</v>
      </c>
      <c r="AM943" s="257" t="str">
        <f t="shared" si="249"/>
        <v/>
      </c>
      <c r="AN943" s="288">
        <f t="shared" si="250"/>
        <v>0</v>
      </c>
      <c r="AO943" s="286">
        <v>0</v>
      </c>
      <c r="AP943" s="257">
        <f t="shared" si="251"/>
        <v>0</v>
      </c>
      <c r="AQ943" s="257" t="str">
        <f t="shared" si="252"/>
        <v/>
      </c>
      <c r="AR943" s="257">
        <f t="shared" si="253"/>
        <v>0</v>
      </c>
    </row>
    <row r="944" spans="1:44" x14ac:dyDescent="0.3">
      <c r="A944" s="287">
        <v>931</v>
      </c>
      <c r="B944" s="150"/>
      <c r="C944" s="152"/>
      <c r="D944" s="159"/>
      <c r="E944" s="337"/>
      <c r="F944" s="343" t="str">
        <f>IF(E944="","",LOOKUP(E944,'Work Programme'!$A$8:$A$207,'Work Programme'!$B$8:$B$207))</f>
        <v/>
      </c>
      <c r="G944" s="159"/>
      <c r="H944" s="150"/>
      <c r="I944" s="150"/>
      <c r="J944" s="150"/>
      <c r="K944" s="150"/>
      <c r="L944" s="150"/>
      <c r="M944" s="150"/>
      <c r="N944" s="430"/>
      <c r="O944" s="431"/>
      <c r="P944" s="431"/>
      <c r="Q944" s="160"/>
      <c r="R944" s="160"/>
      <c r="S944" s="160"/>
      <c r="T944" s="255" t="str">
        <f t="shared" si="238"/>
        <v/>
      </c>
      <c r="U944" s="152"/>
      <c r="V944" s="154"/>
      <c r="W944" s="254" t="str">
        <f>IF(V944="","",VLOOKUP(V944,'Overview - Financial Statement'!$A$46:$B$60,2,FALSE))</f>
        <v/>
      </c>
      <c r="X944" s="255" t="str">
        <f t="shared" si="239"/>
        <v/>
      </c>
      <c r="Y944" s="153"/>
      <c r="Z944" s="238">
        <f t="shared" si="240"/>
        <v>0</v>
      </c>
      <c r="AA944" s="193" t="s">
        <v>44</v>
      </c>
      <c r="AB944" s="173"/>
      <c r="AC944" s="193" t="str">
        <f t="shared" si="241"/>
        <v/>
      </c>
      <c r="AD944" s="187" t="str">
        <f t="shared" si="242"/>
        <v/>
      </c>
      <c r="AE944" s="187" t="str">
        <f>IF(S944&gt;0,(VLOOKUP(N944,ISO!$B$4:$D$43,3,FALSE)),"")</f>
        <v/>
      </c>
      <c r="AF944" s="187" t="str">
        <f t="shared" si="243"/>
        <v/>
      </c>
      <c r="AG944" s="187" t="str">
        <f>IF(R944&gt;0,(VLOOKUP(N944,ISO!$B$4:$D$43,2,FALSE)),"")</f>
        <v/>
      </c>
      <c r="AH944" s="193" t="str">
        <f t="shared" si="244"/>
        <v/>
      </c>
      <c r="AI944" s="397" t="str">
        <f t="shared" si="245"/>
        <v/>
      </c>
      <c r="AJ944" s="257" t="str">
        <f t="shared" si="246"/>
        <v/>
      </c>
      <c r="AK944" s="257" t="str">
        <f t="shared" si="247"/>
        <v/>
      </c>
      <c r="AL944" s="193" t="str">
        <f t="shared" si="248"/>
        <v>CHECK DATES</v>
      </c>
      <c r="AM944" s="257" t="str">
        <f t="shared" si="249"/>
        <v/>
      </c>
      <c r="AN944" s="288">
        <f t="shared" si="250"/>
        <v>0</v>
      </c>
      <c r="AO944" s="286">
        <v>0</v>
      </c>
      <c r="AP944" s="257">
        <f t="shared" si="251"/>
        <v>0</v>
      </c>
      <c r="AQ944" s="257" t="str">
        <f t="shared" si="252"/>
        <v/>
      </c>
      <c r="AR944" s="257">
        <f t="shared" si="253"/>
        <v>0</v>
      </c>
    </row>
    <row r="945" spans="1:44" x14ac:dyDescent="0.3">
      <c r="A945" s="287">
        <v>932</v>
      </c>
      <c r="B945" s="150"/>
      <c r="C945" s="152"/>
      <c r="D945" s="159"/>
      <c r="E945" s="337"/>
      <c r="F945" s="343" t="str">
        <f>IF(E945="","",LOOKUP(E945,'Work Programme'!$A$8:$A$207,'Work Programme'!$B$8:$B$207))</f>
        <v/>
      </c>
      <c r="G945" s="159"/>
      <c r="H945" s="150"/>
      <c r="I945" s="150"/>
      <c r="J945" s="150"/>
      <c r="K945" s="150"/>
      <c r="L945" s="150"/>
      <c r="M945" s="150"/>
      <c r="N945" s="430"/>
      <c r="O945" s="431"/>
      <c r="P945" s="431"/>
      <c r="Q945" s="160"/>
      <c r="R945" s="160"/>
      <c r="S945" s="160"/>
      <c r="T945" s="255" t="str">
        <f t="shared" si="238"/>
        <v/>
      </c>
      <c r="U945" s="152"/>
      <c r="V945" s="154"/>
      <c r="W945" s="254" t="str">
        <f>IF(V945="","",VLOOKUP(V945,'Overview - Financial Statement'!$A$46:$B$60,2,FALSE))</f>
        <v/>
      </c>
      <c r="X945" s="255" t="str">
        <f t="shared" si="239"/>
        <v/>
      </c>
      <c r="Y945" s="153"/>
      <c r="Z945" s="238">
        <f t="shared" si="240"/>
        <v>0</v>
      </c>
      <c r="AA945" s="193" t="s">
        <v>44</v>
      </c>
      <c r="AB945" s="173"/>
      <c r="AC945" s="193" t="str">
        <f t="shared" si="241"/>
        <v/>
      </c>
      <c r="AD945" s="187" t="str">
        <f t="shared" si="242"/>
        <v/>
      </c>
      <c r="AE945" s="187" t="str">
        <f>IF(S945&gt;0,(VLOOKUP(N945,ISO!$B$4:$D$43,3,FALSE)),"")</f>
        <v/>
      </c>
      <c r="AF945" s="187" t="str">
        <f t="shared" si="243"/>
        <v/>
      </c>
      <c r="AG945" s="187" t="str">
        <f>IF(R945&gt;0,(VLOOKUP(N945,ISO!$B$4:$D$43,2,FALSE)),"")</f>
        <v/>
      </c>
      <c r="AH945" s="193" t="str">
        <f t="shared" si="244"/>
        <v/>
      </c>
      <c r="AI945" s="397" t="str">
        <f t="shared" si="245"/>
        <v/>
      </c>
      <c r="AJ945" s="257" t="str">
        <f t="shared" si="246"/>
        <v/>
      </c>
      <c r="AK945" s="257" t="str">
        <f t="shared" si="247"/>
        <v/>
      </c>
      <c r="AL945" s="193" t="str">
        <f t="shared" si="248"/>
        <v>CHECK DATES</v>
      </c>
      <c r="AM945" s="257" t="str">
        <f t="shared" si="249"/>
        <v/>
      </c>
      <c r="AN945" s="288">
        <f t="shared" si="250"/>
        <v>0</v>
      </c>
      <c r="AO945" s="286">
        <v>0</v>
      </c>
      <c r="AP945" s="257">
        <f t="shared" si="251"/>
        <v>0</v>
      </c>
      <c r="AQ945" s="257" t="str">
        <f t="shared" si="252"/>
        <v/>
      </c>
      <c r="AR945" s="257">
        <f t="shared" si="253"/>
        <v>0</v>
      </c>
    </row>
    <row r="946" spans="1:44" x14ac:dyDescent="0.3">
      <c r="A946" s="287">
        <v>933</v>
      </c>
      <c r="B946" s="150"/>
      <c r="C946" s="152"/>
      <c r="D946" s="159"/>
      <c r="E946" s="337"/>
      <c r="F946" s="343" t="str">
        <f>IF(E946="","",LOOKUP(E946,'Work Programme'!$A$8:$A$207,'Work Programme'!$B$8:$B$207))</f>
        <v/>
      </c>
      <c r="G946" s="159"/>
      <c r="H946" s="150"/>
      <c r="I946" s="150"/>
      <c r="J946" s="150"/>
      <c r="K946" s="150"/>
      <c r="L946" s="150"/>
      <c r="M946" s="150"/>
      <c r="N946" s="430"/>
      <c r="O946" s="431"/>
      <c r="P946" s="431"/>
      <c r="Q946" s="160"/>
      <c r="R946" s="160"/>
      <c r="S946" s="160"/>
      <c r="T946" s="255" t="str">
        <f t="shared" si="238"/>
        <v/>
      </c>
      <c r="U946" s="152"/>
      <c r="V946" s="154"/>
      <c r="W946" s="254" t="str">
        <f>IF(V946="","",VLOOKUP(V946,'Overview - Financial Statement'!$A$46:$B$60,2,FALSE))</f>
        <v/>
      </c>
      <c r="X946" s="255" t="str">
        <f t="shared" si="239"/>
        <v/>
      </c>
      <c r="Y946" s="153"/>
      <c r="Z946" s="238">
        <f t="shared" si="240"/>
        <v>0</v>
      </c>
      <c r="AA946" s="193" t="s">
        <v>44</v>
      </c>
      <c r="AB946" s="173"/>
      <c r="AC946" s="193" t="str">
        <f t="shared" si="241"/>
        <v/>
      </c>
      <c r="AD946" s="187" t="str">
        <f t="shared" si="242"/>
        <v/>
      </c>
      <c r="AE946" s="187" t="str">
        <f>IF(S946&gt;0,(VLOOKUP(N946,ISO!$B$4:$D$43,3,FALSE)),"")</f>
        <v/>
      </c>
      <c r="AF946" s="187" t="str">
        <f t="shared" si="243"/>
        <v/>
      </c>
      <c r="AG946" s="187" t="str">
        <f>IF(R946&gt;0,(VLOOKUP(N946,ISO!$B$4:$D$43,2,FALSE)),"")</f>
        <v/>
      </c>
      <c r="AH946" s="193" t="str">
        <f t="shared" si="244"/>
        <v/>
      </c>
      <c r="AI946" s="397" t="str">
        <f t="shared" si="245"/>
        <v/>
      </c>
      <c r="AJ946" s="257" t="str">
        <f t="shared" si="246"/>
        <v/>
      </c>
      <c r="AK946" s="257" t="str">
        <f t="shared" si="247"/>
        <v/>
      </c>
      <c r="AL946" s="193" t="str">
        <f t="shared" si="248"/>
        <v>CHECK DATES</v>
      </c>
      <c r="AM946" s="257" t="str">
        <f t="shared" si="249"/>
        <v/>
      </c>
      <c r="AN946" s="288">
        <f t="shared" si="250"/>
        <v>0</v>
      </c>
      <c r="AO946" s="286">
        <v>0</v>
      </c>
      <c r="AP946" s="257">
        <f t="shared" si="251"/>
        <v>0</v>
      </c>
      <c r="AQ946" s="257" t="str">
        <f t="shared" si="252"/>
        <v/>
      </c>
      <c r="AR946" s="257">
        <f t="shared" si="253"/>
        <v>0</v>
      </c>
    </row>
    <row r="947" spans="1:44" x14ac:dyDescent="0.3">
      <c r="A947" s="287">
        <v>934</v>
      </c>
      <c r="B947" s="150"/>
      <c r="C947" s="152"/>
      <c r="D947" s="159"/>
      <c r="E947" s="337"/>
      <c r="F947" s="343" t="str">
        <f>IF(E947="","",LOOKUP(E947,'Work Programme'!$A$8:$A$207,'Work Programme'!$B$8:$B$207))</f>
        <v/>
      </c>
      <c r="G947" s="159"/>
      <c r="H947" s="150"/>
      <c r="I947" s="150"/>
      <c r="J947" s="150"/>
      <c r="K947" s="150"/>
      <c r="L947" s="150"/>
      <c r="M947" s="150"/>
      <c r="N947" s="430"/>
      <c r="O947" s="431"/>
      <c r="P947" s="431"/>
      <c r="Q947" s="160"/>
      <c r="R947" s="160"/>
      <c r="S947" s="160"/>
      <c r="T947" s="255" t="str">
        <f t="shared" si="238"/>
        <v/>
      </c>
      <c r="U947" s="152"/>
      <c r="V947" s="154"/>
      <c r="W947" s="254" t="str">
        <f>IF(V947="","",VLOOKUP(V947,'Overview - Financial Statement'!$A$46:$B$60,2,FALSE))</f>
        <v/>
      </c>
      <c r="X947" s="255" t="str">
        <f t="shared" si="239"/>
        <v/>
      </c>
      <c r="Y947" s="153"/>
      <c r="Z947" s="238">
        <f t="shared" si="240"/>
        <v>0</v>
      </c>
      <c r="AA947" s="193" t="s">
        <v>44</v>
      </c>
      <c r="AB947" s="173"/>
      <c r="AC947" s="193" t="str">
        <f t="shared" si="241"/>
        <v/>
      </c>
      <c r="AD947" s="187" t="str">
        <f t="shared" si="242"/>
        <v/>
      </c>
      <c r="AE947" s="187" t="str">
        <f>IF(S947&gt;0,(VLOOKUP(N947,ISO!$B$4:$D$43,3,FALSE)),"")</f>
        <v/>
      </c>
      <c r="AF947" s="187" t="str">
        <f t="shared" si="243"/>
        <v/>
      </c>
      <c r="AG947" s="187" t="str">
        <f>IF(R947&gt;0,(VLOOKUP(N947,ISO!$B$4:$D$43,2,FALSE)),"")</f>
        <v/>
      </c>
      <c r="AH947" s="193" t="str">
        <f t="shared" si="244"/>
        <v/>
      </c>
      <c r="AI947" s="397" t="str">
        <f t="shared" si="245"/>
        <v/>
      </c>
      <c r="AJ947" s="257" t="str">
        <f t="shared" si="246"/>
        <v/>
      </c>
      <c r="AK947" s="257" t="str">
        <f t="shared" si="247"/>
        <v/>
      </c>
      <c r="AL947" s="193" t="str">
        <f t="shared" si="248"/>
        <v>CHECK DATES</v>
      </c>
      <c r="AM947" s="257" t="str">
        <f t="shared" si="249"/>
        <v/>
      </c>
      <c r="AN947" s="288">
        <f t="shared" si="250"/>
        <v>0</v>
      </c>
      <c r="AO947" s="286">
        <v>0</v>
      </c>
      <c r="AP947" s="257">
        <f t="shared" si="251"/>
        <v>0</v>
      </c>
      <c r="AQ947" s="257" t="str">
        <f t="shared" si="252"/>
        <v/>
      </c>
      <c r="AR947" s="257">
        <f t="shared" si="253"/>
        <v>0</v>
      </c>
    </row>
    <row r="948" spans="1:44" x14ac:dyDescent="0.3">
      <c r="A948" s="287">
        <v>935</v>
      </c>
      <c r="B948" s="150"/>
      <c r="C948" s="152"/>
      <c r="D948" s="159"/>
      <c r="E948" s="337"/>
      <c r="F948" s="343" t="str">
        <f>IF(E948="","",LOOKUP(E948,'Work Programme'!$A$8:$A$207,'Work Programme'!$B$8:$B$207))</f>
        <v/>
      </c>
      <c r="G948" s="159"/>
      <c r="H948" s="150"/>
      <c r="I948" s="150"/>
      <c r="J948" s="150"/>
      <c r="K948" s="150"/>
      <c r="L948" s="150"/>
      <c r="M948" s="150"/>
      <c r="N948" s="430"/>
      <c r="O948" s="431"/>
      <c r="P948" s="431"/>
      <c r="Q948" s="160"/>
      <c r="R948" s="160"/>
      <c r="S948" s="160"/>
      <c r="T948" s="255" t="str">
        <f t="shared" si="238"/>
        <v/>
      </c>
      <c r="U948" s="152"/>
      <c r="V948" s="154"/>
      <c r="W948" s="254" t="str">
        <f>IF(V948="","",VLOOKUP(V948,'Overview - Financial Statement'!$A$46:$B$60,2,FALSE))</f>
        <v/>
      </c>
      <c r="X948" s="255" t="str">
        <f t="shared" si="239"/>
        <v/>
      </c>
      <c r="Y948" s="153"/>
      <c r="Z948" s="238">
        <f t="shared" si="240"/>
        <v>0</v>
      </c>
      <c r="AA948" s="193" t="s">
        <v>44</v>
      </c>
      <c r="AB948" s="173"/>
      <c r="AC948" s="193" t="str">
        <f t="shared" si="241"/>
        <v/>
      </c>
      <c r="AD948" s="187" t="str">
        <f t="shared" si="242"/>
        <v/>
      </c>
      <c r="AE948" s="187" t="str">
        <f>IF(S948&gt;0,(VLOOKUP(N948,ISO!$B$4:$D$43,3,FALSE)),"")</f>
        <v/>
      </c>
      <c r="AF948" s="187" t="str">
        <f t="shared" si="243"/>
        <v/>
      </c>
      <c r="AG948" s="187" t="str">
        <f>IF(R948&gt;0,(VLOOKUP(N948,ISO!$B$4:$D$43,2,FALSE)),"")</f>
        <v/>
      </c>
      <c r="AH948" s="193" t="str">
        <f t="shared" si="244"/>
        <v/>
      </c>
      <c r="AI948" s="397" t="str">
        <f t="shared" si="245"/>
        <v/>
      </c>
      <c r="AJ948" s="257" t="str">
        <f t="shared" si="246"/>
        <v/>
      </c>
      <c r="AK948" s="257" t="str">
        <f t="shared" si="247"/>
        <v/>
      </c>
      <c r="AL948" s="193" t="str">
        <f t="shared" si="248"/>
        <v>CHECK DATES</v>
      </c>
      <c r="AM948" s="257" t="str">
        <f t="shared" si="249"/>
        <v/>
      </c>
      <c r="AN948" s="288">
        <f t="shared" si="250"/>
        <v>0</v>
      </c>
      <c r="AO948" s="286">
        <v>0</v>
      </c>
      <c r="AP948" s="257">
        <f t="shared" si="251"/>
        <v>0</v>
      </c>
      <c r="AQ948" s="257" t="str">
        <f t="shared" si="252"/>
        <v/>
      </c>
      <c r="AR948" s="257">
        <f t="shared" si="253"/>
        <v>0</v>
      </c>
    </row>
    <row r="949" spans="1:44" x14ac:dyDescent="0.3">
      <c r="A949" s="287">
        <v>936</v>
      </c>
      <c r="B949" s="150"/>
      <c r="C949" s="152"/>
      <c r="D949" s="159"/>
      <c r="E949" s="337"/>
      <c r="F949" s="343" t="str">
        <f>IF(E949="","",LOOKUP(E949,'Work Programme'!$A$8:$A$207,'Work Programme'!$B$8:$B$207))</f>
        <v/>
      </c>
      <c r="G949" s="159"/>
      <c r="H949" s="150"/>
      <c r="I949" s="150"/>
      <c r="J949" s="150"/>
      <c r="K949" s="150"/>
      <c r="L949" s="150"/>
      <c r="M949" s="150"/>
      <c r="N949" s="430"/>
      <c r="O949" s="431"/>
      <c r="P949" s="431"/>
      <c r="Q949" s="160"/>
      <c r="R949" s="160"/>
      <c r="S949" s="160"/>
      <c r="T949" s="255" t="str">
        <f t="shared" si="238"/>
        <v/>
      </c>
      <c r="U949" s="152"/>
      <c r="V949" s="154"/>
      <c r="W949" s="254" t="str">
        <f>IF(V949="","",VLOOKUP(V949,'Overview - Financial Statement'!$A$46:$B$60,2,FALSE))</f>
        <v/>
      </c>
      <c r="X949" s="255" t="str">
        <f t="shared" si="239"/>
        <v/>
      </c>
      <c r="Y949" s="153"/>
      <c r="Z949" s="238">
        <f t="shared" si="240"/>
        <v>0</v>
      </c>
      <c r="AA949" s="193" t="s">
        <v>44</v>
      </c>
      <c r="AB949" s="173"/>
      <c r="AC949" s="193" t="str">
        <f t="shared" si="241"/>
        <v/>
      </c>
      <c r="AD949" s="187" t="str">
        <f t="shared" si="242"/>
        <v/>
      </c>
      <c r="AE949" s="187" t="str">
        <f>IF(S949&gt;0,(VLOOKUP(N949,ISO!$B$4:$D$43,3,FALSE)),"")</f>
        <v/>
      </c>
      <c r="AF949" s="187" t="str">
        <f t="shared" si="243"/>
        <v/>
      </c>
      <c r="AG949" s="187" t="str">
        <f>IF(R949&gt;0,(VLOOKUP(N949,ISO!$B$4:$D$43,2,FALSE)),"")</f>
        <v/>
      </c>
      <c r="AH949" s="193" t="str">
        <f t="shared" si="244"/>
        <v/>
      </c>
      <c r="AI949" s="397" t="str">
        <f t="shared" si="245"/>
        <v/>
      </c>
      <c r="AJ949" s="257" t="str">
        <f t="shared" si="246"/>
        <v/>
      </c>
      <c r="AK949" s="257" t="str">
        <f t="shared" si="247"/>
        <v/>
      </c>
      <c r="AL949" s="193" t="str">
        <f t="shared" si="248"/>
        <v>CHECK DATES</v>
      </c>
      <c r="AM949" s="257" t="str">
        <f t="shared" si="249"/>
        <v/>
      </c>
      <c r="AN949" s="288">
        <f t="shared" si="250"/>
        <v>0</v>
      </c>
      <c r="AO949" s="286">
        <v>0</v>
      </c>
      <c r="AP949" s="257">
        <f t="shared" si="251"/>
        <v>0</v>
      </c>
      <c r="AQ949" s="257" t="str">
        <f t="shared" si="252"/>
        <v/>
      </c>
      <c r="AR949" s="257">
        <f t="shared" si="253"/>
        <v>0</v>
      </c>
    </row>
    <row r="950" spans="1:44" x14ac:dyDescent="0.3">
      <c r="A950" s="287">
        <v>937</v>
      </c>
      <c r="B950" s="150"/>
      <c r="C950" s="152"/>
      <c r="D950" s="159"/>
      <c r="E950" s="337"/>
      <c r="F950" s="343" t="str">
        <f>IF(E950="","",LOOKUP(E950,'Work Programme'!$A$8:$A$207,'Work Programme'!$B$8:$B$207))</f>
        <v/>
      </c>
      <c r="G950" s="159"/>
      <c r="H950" s="150"/>
      <c r="I950" s="150"/>
      <c r="J950" s="150"/>
      <c r="K950" s="150"/>
      <c r="L950" s="150"/>
      <c r="M950" s="150"/>
      <c r="N950" s="430"/>
      <c r="O950" s="431"/>
      <c r="P950" s="431"/>
      <c r="Q950" s="160"/>
      <c r="R950" s="160"/>
      <c r="S950" s="160"/>
      <c r="T950" s="255" t="str">
        <f t="shared" si="238"/>
        <v/>
      </c>
      <c r="U950" s="152"/>
      <c r="V950" s="154"/>
      <c r="W950" s="254" t="str">
        <f>IF(V950="","",VLOOKUP(V950,'Overview - Financial Statement'!$A$46:$B$60,2,FALSE))</f>
        <v/>
      </c>
      <c r="X950" s="255" t="str">
        <f t="shared" si="239"/>
        <v/>
      </c>
      <c r="Y950" s="153"/>
      <c r="Z950" s="238">
        <f t="shared" si="240"/>
        <v>0</v>
      </c>
      <c r="AA950" s="193" t="s">
        <v>44</v>
      </c>
      <c r="AB950" s="173"/>
      <c r="AC950" s="193" t="str">
        <f t="shared" si="241"/>
        <v/>
      </c>
      <c r="AD950" s="187" t="str">
        <f t="shared" si="242"/>
        <v/>
      </c>
      <c r="AE950" s="187" t="str">
        <f>IF(S950&gt;0,(VLOOKUP(N950,ISO!$B$4:$D$43,3,FALSE)),"")</f>
        <v/>
      </c>
      <c r="AF950" s="187" t="str">
        <f t="shared" si="243"/>
        <v/>
      </c>
      <c r="AG950" s="187" t="str">
        <f>IF(R950&gt;0,(VLOOKUP(N950,ISO!$B$4:$D$43,2,FALSE)),"")</f>
        <v/>
      </c>
      <c r="AH950" s="193" t="str">
        <f t="shared" si="244"/>
        <v/>
      </c>
      <c r="AI950" s="397" t="str">
        <f t="shared" si="245"/>
        <v/>
      </c>
      <c r="AJ950" s="257" t="str">
        <f t="shared" si="246"/>
        <v/>
      </c>
      <c r="AK950" s="257" t="str">
        <f t="shared" si="247"/>
        <v/>
      </c>
      <c r="AL950" s="193" t="str">
        <f t="shared" si="248"/>
        <v>CHECK DATES</v>
      </c>
      <c r="AM950" s="257" t="str">
        <f t="shared" si="249"/>
        <v/>
      </c>
      <c r="AN950" s="288">
        <f t="shared" si="250"/>
        <v>0</v>
      </c>
      <c r="AO950" s="286">
        <v>0</v>
      </c>
      <c r="AP950" s="257">
        <f t="shared" si="251"/>
        <v>0</v>
      </c>
      <c r="AQ950" s="257" t="str">
        <f t="shared" si="252"/>
        <v/>
      </c>
      <c r="AR950" s="257">
        <f t="shared" si="253"/>
        <v>0</v>
      </c>
    </row>
    <row r="951" spans="1:44" x14ac:dyDescent="0.3">
      <c r="A951" s="287">
        <v>938</v>
      </c>
      <c r="B951" s="150"/>
      <c r="C951" s="152"/>
      <c r="D951" s="159"/>
      <c r="E951" s="337"/>
      <c r="F951" s="343" t="str">
        <f>IF(E951="","",LOOKUP(E951,'Work Programme'!$A$8:$A$207,'Work Programme'!$B$8:$B$207))</f>
        <v/>
      </c>
      <c r="G951" s="159"/>
      <c r="H951" s="150"/>
      <c r="I951" s="150"/>
      <c r="J951" s="150"/>
      <c r="K951" s="150"/>
      <c r="L951" s="150"/>
      <c r="M951" s="150"/>
      <c r="N951" s="430"/>
      <c r="O951" s="431"/>
      <c r="P951" s="431"/>
      <c r="Q951" s="160"/>
      <c r="R951" s="160"/>
      <c r="S951" s="160"/>
      <c r="T951" s="255" t="str">
        <f t="shared" si="238"/>
        <v/>
      </c>
      <c r="U951" s="152"/>
      <c r="V951" s="154"/>
      <c r="W951" s="254" t="str">
        <f>IF(V951="","",VLOOKUP(V951,'Overview - Financial Statement'!$A$46:$B$60,2,FALSE))</f>
        <v/>
      </c>
      <c r="X951" s="255" t="str">
        <f t="shared" si="239"/>
        <v/>
      </c>
      <c r="Y951" s="153"/>
      <c r="Z951" s="238">
        <f t="shared" si="240"/>
        <v>0</v>
      </c>
      <c r="AA951" s="193" t="s">
        <v>44</v>
      </c>
      <c r="AB951" s="173"/>
      <c r="AC951" s="193" t="str">
        <f t="shared" si="241"/>
        <v/>
      </c>
      <c r="AD951" s="187" t="str">
        <f t="shared" si="242"/>
        <v/>
      </c>
      <c r="AE951" s="187" t="str">
        <f>IF(S951&gt;0,(VLOOKUP(N951,ISO!$B$4:$D$43,3,FALSE)),"")</f>
        <v/>
      </c>
      <c r="AF951" s="187" t="str">
        <f t="shared" si="243"/>
        <v/>
      </c>
      <c r="AG951" s="187" t="str">
        <f>IF(R951&gt;0,(VLOOKUP(N951,ISO!$B$4:$D$43,2,FALSE)),"")</f>
        <v/>
      </c>
      <c r="AH951" s="193" t="str">
        <f t="shared" si="244"/>
        <v/>
      </c>
      <c r="AI951" s="397" t="str">
        <f t="shared" si="245"/>
        <v/>
      </c>
      <c r="AJ951" s="257" t="str">
        <f t="shared" si="246"/>
        <v/>
      </c>
      <c r="AK951" s="257" t="str">
        <f t="shared" si="247"/>
        <v/>
      </c>
      <c r="AL951" s="193" t="str">
        <f t="shared" si="248"/>
        <v>CHECK DATES</v>
      </c>
      <c r="AM951" s="257" t="str">
        <f t="shared" si="249"/>
        <v/>
      </c>
      <c r="AN951" s="288">
        <f t="shared" si="250"/>
        <v>0</v>
      </c>
      <c r="AO951" s="286">
        <v>0</v>
      </c>
      <c r="AP951" s="257">
        <f t="shared" si="251"/>
        <v>0</v>
      </c>
      <c r="AQ951" s="257" t="str">
        <f t="shared" si="252"/>
        <v/>
      </c>
      <c r="AR951" s="257">
        <f t="shared" si="253"/>
        <v>0</v>
      </c>
    </row>
    <row r="952" spans="1:44" x14ac:dyDescent="0.3">
      <c r="A952" s="287">
        <v>939</v>
      </c>
      <c r="B952" s="150"/>
      <c r="C952" s="152"/>
      <c r="D952" s="159"/>
      <c r="E952" s="337"/>
      <c r="F952" s="343" t="str">
        <f>IF(E952="","",LOOKUP(E952,'Work Programme'!$A$8:$A$207,'Work Programme'!$B$8:$B$207))</f>
        <v/>
      </c>
      <c r="G952" s="159"/>
      <c r="H952" s="150"/>
      <c r="I952" s="150"/>
      <c r="J952" s="150"/>
      <c r="K952" s="150"/>
      <c r="L952" s="150"/>
      <c r="M952" s="150"/>
      <c r="N952" s="430"/>
      <c r="O952" s="431"/>
      <c r="P952" s="431"/>
      <c r="Q952" s="160"/>
      <c r="R952" s="160"/>
      <c r="S952" s="160"/>
      <c r="T952" s="255" t="str">
        <f t="shared" si="238"/>
        <v/>
      </c>
      <c r="U952" s="152"/>
      <c r="V952" s="154"/>
      <c r="W952" s="254" t="str">
        <f>IF(V952="","",VLOOKUP(V952,'Overview - Financial Statement'!$A$46:$B$60,2,FALSE))</f>
        <v/>
      </c>
      <c r="X952" s="255" t="str">
        <f t="shared" si="239"/>
        <v/>
      </c>
      <c r="Y952" s="153"/>
      <c r="Z952" s="238">
        <f t="shared" si="240"/>
        <v>0</v>
      </c>
      <c r="AA952" s="193" t="s">
        <v>44</v>
      </c>
      <c r="AB952" s="173"/>
      <c r="AC952" s="193" t="str">
        <f t="shared" si="241"/>
        <v/>
      </c>
      <c r="AD952" s="187" t="str">
        <f t="shared" si="242"/>
        <v/>
      </c>
      <c r="AE952" s="187" t="str">
        <f>IF(S952&gt;0,(VLOOKUP(N952,ISO!$B$4:$D$43,3,FALSE)),"")</f>
        <v/>
      </c>
      <c r="AF952" s="187" t="str">
        <f t="shared" si="243"/>
        <v/>
      </c>
      <c r="AG952" s="187" t="str">
        <f>IF(R952&gt;0,(VLOOKUP(N952,ISO!$B$4:$D$43,2,FALSE)),"")</f>
        <v/>
      </c>
      <c r="AH952" s="193" t="str">
        <f t="shared" si="244"/>
        <v/>
      </c>
      <c r="AI952" s="397" t="str">
        <f t="shared" si="245"/>
        <v/>
      </c>
      <c r="AJ952" s="257" t="str">
        <f t="shared" si="246"/>
        <v/>
      </c>
      <c r="AK952" s="257" t="str">
        <f t="shared" si="247"/>
        <v/>
      </c>
      <c r="AL952" s="193" t="str">
        <f t="shared" si="248"/>
        <v>CHECK DATES</v>
      </c>
      <c r="AM952" s="257" t="str">
        <f t="shared" si="249"/>
        <v/>
      </c>
      <c r="AN952" s="288">
        <f t="shared" si="250"/>
        <v>0</v>
      </c>
      <c r="AO952" s="286">
        <v>0</v>
      </c>
      <c r="AP952" s="257">
        <f t="shared" si="251"/>
        <v>0</v>
      </c>
      <c r="AQ952" s="257" t="str">
        <f t="shared" si="252"/>
        <v/>
      </c>
      <c r="AR952" s="257">
        <f t="shared" si="253"/>
        <v>0</v>
      </c>
    </row>
    <row r="953" spans="1:44" x14ac:dyDescent="0.3">
      <c r="A953" s="287">
        <v>940</v>
      </c>
      <c r="B953" s="150"/>
      <c r="C953" s="152"/>
      <c r="D953" s="159"/>
      <c r="E953" s="337"/>
      <c r="F953" s="343" t="str">
        <f>IF(E953="","",LOOKUP(E953,'Work Programme'!$A$8:$A$207,'Work Programme'!$B$8:$B$207))</f>
        <v/>
      </c>
      <c r="G953" s="159"/>
      <c r="H953" s="150"/>
      <c r="I953" s="150"/>
      <c r="J953" s="150"/>
      <c r="K953" s="150"/>
      <c r="L953" s="150"/>
      <c r="M953" s="150"/>
      <c r="N953" s="430"/>
      <c r="O953" s="431"/>
      <c r="P953" s="431"/>
      <c r="Q953" s="160"/>
      <c r="R953" s="160"/>
      <c r="S953" s="160"/>
      <c r="T953" s="255" t="str">
        <f t="shared" si="238"/>
        <v/>
      </c>
      <c r="U953" s="152"/>
      <c r="V953" s="154"/>
      <c r="W953" s="254" t="str">
        <f>IF(V953="","",VLOOKUP(V953,'Overview - Financial Statement'!$A$46:$B$60,2,FALSE))</f>
        <v/>
      </c>
      <c r="X953" s="255" t="str">
        <f t="shared" si="239"/>
        <v/>
      </c>
      <c r="Y953" s="153"/>
      <c r="Z953" s="238">
        <f t="shared" si="240"/>
        <v>0</v>
      </c>
      <c r="AA953" s="193" t="s">
        <v>44</v>
      </c>
      <c r="AB953" s="173"/>
      <c r="AC953" s="193" t="str">
        <f t="shared" si="241"/>
        <v/>
      </c>
      <c r="AD953" s="187" t="str">
        <f t="shared" si="242"/>
        <v/>
      </c>
      <c r="AE953" s="187" t="str">
        <f>IF(S953&gt;0,(VLOOKUP(N953,ISO!$B$4:$D$43,3,FALSE)),"")</f>
        <v/>
      </c>
      <c r="AF953" s="187" t="str">
        <f t="shared" si="243"/>
        <v/>
      </c>
      <c r="AG953" s="187" t="str">
        <f>IF(R953&gt;0,(VLOOKUP(N953,ISO!$B$4:$D$43,2,FALSE)),"")</f>
        <v/>
      </c>
      <c r="AH953" s="193" t="str">
        <f t="shared" si="244"/>
        <v/>
      </c>
      <c r="AI953" s="397" t="str">
        <f t="shared" si="245"/>
        <v/>
      </c>
      <c r="AJ953" s="257" t="str">
        <f t="shared" si="246"/>
        <v/>
      </c>
      <c r="AK953" s="257" t="str">
        <f t="shared" si="247"/>
        <v/>
      </c>
      <c r="AL953" s="193" t="str">
        <f t="shared" si="248"/>
        <v>CHECK DATES</v>
      </c>
      <c r="AM953" s="257" t="str">
        <f t="shared" si="249"/>
        <v/>
      </c>
      <c r="AN953" s="288">
        <f t="shared" si="250"/>
        <v>0</v>
      </c>
      <c r="AO953" s="286">
        <v>0</v>
      </c>
      <c r="AP953" s="257">
        <f t="shared" si="251"/>
        <v>0</v>
      </c>
      <c r="AQ953" s="257" t="str">
        <f t="shared" si="252"/>
        <v/>
      </c>
      <c r="AR953" s="257">
        <f t="shared" si="253"/>
        <v>0</v>
      </c>
    </row>
    <row r="954" spans="1:44" x14ac:dyDescent="0.3">
      <c r="A954" s="287">
        <v>941</v>
      </c>
      <c r="B954" s="150"/>
      <c r="C954" s="152"/>
      <c r="D954" s="159"/>
      <c r="E954" s="337"/>
      <c r="F954" s="343" t="str">
        <f>IF(E954="","",LOOKUP(E954,'Work Programme'!$A$8:$A$207,'Work Programme'!$B$8:$B$207))</f>
        <v/>
      </c>
      <c r="G954" s="159"/>
      <c r="H954" s="150"/>
      <c r="I954" s="150"/>
      <c r="J954" s="150"/>
      <c r="K954" s="150"/>
      <c r="L954" s="150"/>
      <c r="M954" s="150"/>
      <c r="N954" s="430"/>
      <c r="O954" s="431"/>
      <c r="P954" s="431"/>
      <c r="Q954" s="160"/>
      <c r="R954" s="160"/>
      <c r="S954" s="160"/>
      <c r="T954" s="255" t="str">
        <f t="shared" si="238"/>
        <v/>
      </c>
      <c r="U954" s="152"/>
      <c r="V954" s="154"/>
      <c r="W954" s="254" t="str">
        <f>IF(V954="","",VLOOKUP(V954,'Overview - Financial Statement'!$A$46:$B$60,2,FALSE))</f>
        <v/>
      </c>
      <c r="X954" s="255" t="str">
        <f t="shared" si="239"/>
        <v/>
      </c>
      <c r="Y954" s="153"/>
      <c r="Z954" s="238">
        <f t="shared" si="240"/>
        <v>0</v>
      </c>
      <c r="AA954" s="193" t="s">
        <v>44</v>
      </c>
      <c r="AB954" s="173"/>
      <c r="AC954" s="193" t="str">
        <f t="shared" si="241"/>
        <v/>
      </c>
      <c r="AD954" s="187" t="str">
        <f t="shared" si="242"/>
        <v/>
      </c>
      <c r="AE954" s="187" t="str">
        <f>IF(S954&gt;0,(VLOOKUP(N954,ISO!$B$4:$D$43,3,FALSE)),"")</f>
        <v/>
      </c>
      <c r="AF954" s="187" t="str">
        <f t="shared" si="243"/>
        <v/>
      </c>
      <c r="AG954" s="187" t="str">
        <f>IF(R954&gt;0,(VLOOKUP(N954,ISO!$B$4:$D$43,2,FALSE)),"")</f>
        <v/>
      </c>
      <c r="AH954" s="193" t="str">
        <f t="shared" si="244"/>
        <v/>
      </c>
      <c r="AI954" s="397" t="str">
        <f t="shared" si="245"/>
        <v/>
      </c>
      <c r="AJ954" s="257" t="str">
        <f t="shared" si="246"/>
        <v/>
      </c>
      <c r="AK954" s="257" t="str">
        <f t="shared" si="247"/>
        <v/>
      </c>
      <c r="AL954" s="193" t="str">
        <f t="shared" si="248"/>
        <v>CHECK DATES</v>
      </c>
      <c r="AM954" s="257" t="str">
        <f t="shared" si="249"/>
        <v/>
      </c>
      <c r="AN954" s="288">
        <f t="shared" si="250"/>
        <v>0</v>
      </c>
      <c r="AO954" s="286">
        <v>0</v>
      </c>
      <c r="AP954" s="257">
        <f t="shared" si="251"/>
        <v>0</v>
      </c>
      <c r="AQ954" s="257" t="str">
        <f t="shared" si="252"/>
        <v/>
      </c>
      <c r="AR954" s="257">
        <f t="shared" si="253"/>
        <v>0</v>
      </c>
    </row>
    <row r="955" spans="1:44" x14ac:dyDescent="0.3">
      <c r="A955" s="287">
        <v>942</v>
      </c>
      <c r="B955" s="150"/>
      <c r="C955" s="152"/>
      <c r="D955" s="159"/>
      <c r="E955" s="337"/>
      <c r="F955" s="343" t="str">
        <f>IF(E955="","",LOOKUP(E955,'Work Programme'!$A$8:$A$207,'Work Programme'!$B$8:$B$207))</f>
        <v/>
      </c>
      <c r="G955" s="159"/>
      <c r="H955" s="150"/>
      <c r="I955" s="150"/>
      <c r="J955" s="150"/>
      <c r="K955" s="150"/>
      <c r="L955" s="150"/>
      <c r="M955" s="150"/>
      <c r="N955" s="430"/>
      <c r="O955" s="431"/>
      <c r="P955" s="431"/>
      <c r="Q955" s="160"/>
      <c r="R955" s="160"/>
      <c r="S955" s="160"/>
      <c r="T955" s="255" t="str">
        <f t="shared" si="238"/>
        <v/>
      </c>
      <c r="U955" s="152"/>
      <c r="V955" s="154"/>
      <c r="W955" s="254" t="str">
        <f>IF(V955="","",VLOOKUP(V955,'Overview - Financial Statement'!$A$46:$B$60,2,FALSE))</f>
        <v/>
      </c>
      <c r="X955" s="255" t="str">
        <f t="shared" si="239"/>
        <v/>
      </c>
      <c r="Y955" s="153"/>
      <c r="Z955" s="238">
        <f t="shared" si="240"/>
        <v>0</v>
      </c>
      <c r="AA955" s="193" t="s">
        <v>44</v>
      </c>
      <c r="AB955" s="173"/>
      <c r="AC955" s="193" t="str">
        <f t="shared" si="241"/>
        <v/>
      </c>
      <c r="AD955" s="187" t="str">
        <f t="shared" si="242"/>
        <v/>
      </c>
      <c r="AE955" s="187" t="str">
        <f>IF(S955&gt;0,(VLOOKUP(N955,ISO!$B$4:$D$43,3,FALSE)),"")</f>
        <v/>
      </c>
      <c r="AF955" s="187" t="str">
        <f t="shared" si="243"/>
        <v/>
      </c>
      <c r="AG955" s="187" t="str">
        <f>IF(R955&gt;0,(VLOOKUP(N955,ISO!$B$4:$D$43,2,FALSE)),"")</f>
        <v/>
      </c>
      <c r="AH955" s="193" t="str">
        <f t="shared" si="244"/>
        <v/>
      </c>
      <c r="AI955" s="397" t="str">
        <f t="shared" si="245"/>
        <v/>
      </c>
      <c r="AJ955" s="257" t="str">
        <f t="shared" si="246"/>
        <v/>
      </c>
      <c r="AK955" s="257" t="str">
        <f t="shared" si="247"/>
        <v/>
      </c>
      <c r="AL955" s="193" t="str">
        <f t="shared" si="248"/>
        <v>CHECK DATES</v>
      </c>
      <c r="AM955" s="257" t="str">
        <f t="shared" si="249"/>
        <v/>
      </c>
      <c r="AN955" s="288">
        <f t="shared" si="250"/>
        <v>0</v>
      </c>
      <c r="AO955" s="286">
        <v>0</v>
      </c>
      <c r="AP955" s="257">
        <f t="shared" si="251"/>
        <v>0</v>
      </c>
      <c r="AQ955" s="257" t="str">
        <f t="shared" si="252"/>
        <v/>
      </c>
      <c r="AR955" s="257">
        <f t="shared" si="253"/>
        <v>0</v>
      </c>
    </row>
    <row r="956" spans="1:44" x14ac:dyDescent="0.3">
      <c r="A956" s="287">
        <v>943</v>
      </c>
      <c r="B956" s="150"/>
      <c r="C956" s="152"/>
      <c r="D956" s="159"/>
      <c r="E956" s="337"/>
      <c r="F956" s="343" t="str">
        <f>IF(E956="","",LOOKUP(E956,'Work Programme'!$A$8:$A$207,'Work Programme'!$B$8:$B$207))</f>
        <v/>
      </c>
      <c r="G956" s="159"/>
      <c r="H956" s="150"/>
      <c r="I956" s="150"/>
      <c r="J956" s="150"/>
      <c r="K956" s="150"/>
      <c r="L956" s="150"/>
      <c r="M956" s="150"/>
      <c r="N956" s="430"/>
      <c r="O956" s="431"/>
      <c r="P956" s="431"/>
      <c r="Q956" s="160"/>
      <c r="R956" s="160"/>
      <c r="S956" s="160"/>
      <c r="T956" s="255" t="str">
        <f t="shared" si="238"/>
        <v/>
      </c>
      <c r="U956" s="152"/>
      <c r="V956" s="154"/>
      <c r="W956" s="254" t="str">
        <f>IF(V956="","",VLOOKUP(V956,'Overview - Financial Statement'!$A$46:$B$60,2,FALSE))</f>
        <v/>
      </c>
      <c r="X956" s="255" t="str">
        <f t="shared" si="239"/>
        <v/>
      </c>
      <c r="Y956" s="153"/>
      <c r="Z956" s="238">
        <f t="shared" si="240"/>
        <v>0</v>
      </c>
      <c r="AA956" s="193" t="s">
        <v>44</v>
      </c>
      <c r="AB956" s="173"/>
      <c r="AC956" s="193" t="str">
        <f t="shared" si="241"/>
        <v/>
      </c>
      <c r="AD956" s="187" t="str">
        <f t="shared" si="242"/>
        <v/>
      </c>
      <c r="AE956" s="187" t="str">
        <f>IF(S956&gt;0,(VLOOKUP(N956,ISO!$B$4:$D$43,3,FALSE)),"")</f>
        <v/>
      </c>
      <c r="AF956" s="187" t="str">
        <f t="shared" si="243"/>
        <v/>
      </c>
      <c r="AG956" s="187" t="str">
        <f>IF(R956&gt;0,(VLOOKUP(N956,ISO!$B$4:$D$43,2,FALSE)),"")</f>
        <v/>
      </c>
      <c r="AH956" s="193" t="str">
        <f t="shared" si="244"/>
        <v/>
      </c>
      <c r="AI956" s="397" t="str">
        <f t="shared" si="245"/>
        <v/>
      </c>
      <c r="AJ956" s="257" t="str">
        <f t="shared" si="246"/>
        <v/>
      </c>
      <c r="AK956" s="257" t="str">
        <f t="shared" si="247"/>
        <v/>
      </c>
      <c r="AL956" s="193" t="str">
        <f t="shared" si="248"/>
        <v>CHECK DATES</v>
      </c>
      <c r="AM956" s="257" t="str">
        <f t="shared" si="249"/>
        <v/>
      </c>
      <c r="AN956" s="288">
        <f t="shared" si="250"/>
        <v>0</v>
      </c>
      <c r="AO956" s="286">
        <v>0</v>
      </c>
      <c r="AP956" s="257">
        <f t="shared" si="251"/>
        <v>0</v>
      </c>
      <c r="AQ956" s="257" t="str">
        <f t="shared" si="252"/>
        <v/>
      </c>
      <c r="AR956" s="257">
        <f t="shared" si="253"/>
        <v>0</v>
      </c>
    </row>
    <row r="957" spans="1:44" x14ac:dyDescent="0.3">
      <c r="A957" s="287">
        <v>944</v>
      </c>
      <c r="B957" s="150"/>
      <c r="C957" s="152"/>
      <c r="D957" s="159"/>
      <c r="E957" s="337"/>
      <c r="F957" s="343" t="str">
        <f>IF(E957="","",LOOKUP(E957,'Work Programme'!$A$8:$A$207,'Work Programme'!$B$8:$B$207))</f>
        <v/>
      </c>
      <c r="G957" s="159"/>
      <c r="H957" s="150"/>
      <c r="I957" s="150"/>
      <c r="J957" s="150"/>
      <c r="K957" s="150"/>
      <c r="L957" s="150"/>
      <c r="M957" s="150"/>
      <c r="N957" s="430"/>
      <c r="O957" s="431"/>
      <c r="P957" s="431"/>
      <c r="Q957" s="160"/>
      <c r="R957" s="160"/>
      <c r="S957" s="160"/>
      <c r="T957" s="255" t="str">
        <f t="shared" si="238"/>
        <v/>
      </c>
      <c r="U957" s="152"/>
      <c r="V957" s="154"/>
      <c r="W957" s="254" t="str">
        <f>IF(V957="","",VLOOKUP(V957,'Overview - Financial Statement'!$A$46:$B$60,2,FALSE))</f>
        <v/>
      </c>
      <c r="X957" s="255" t="str">
        <f t="shared" si="239"/>
        <v/>
      </c>
      <c r="Y957" s="153"/>
      <c r="Z957" s="238">
        <f t="shared" si="240"/>
        <v>0</v>
      </c>
      <c r="AA957" s="193" t="s">
        <v>44</v>
      </c>
      <c r="AB957" s="173"/>
      <c r="AC957" s="193" t="str">
        <f t="shared" si="241"/>
        <v/>
      </c>
      <c r="AD957" s="187" t="str">
        <f t="shared" si="242"/>
        <v/>
      </c>
      <c r="AE957" s="187" t="str">
        <f>IF(S957&gt;0,(VLOOKUP(N957,ISO!$B$4:$D$43,3,FALSE)),"")</f>
        <v/>
      </c>
      <c r="AF957" s="187" t="str">
        <f t="shared" si="243"/>
        <v/>
      </c>
      <c r="AG957" s="187" t="str">
        <f>IF(R957&gt;0,(VLOOKUP(N957,ISO!$B$4:$D$43,2,FALSE)),"")</f>
        <v/>
      </c>
      <c r="AH957" s="193" t="str">
        <f t="shared" si="244"/>
        <v/>
      </c>
      <c r="AI957" s="397" t="str">
        <f t="shared" si="245"/>
        <v/>
      </c>
      <c r="AJ957" s="257" t="str">
        <f t="shared" si="246"/>
        <v/>
      </c>
      <c r="AK957" s="257" t="str">
        <f t="shared" si="247"/>
        <v/>
      </c>
      <c r="AL957" s="193" t="str">
        <f t="shared" si="248"/>
        <v>CHECK DATES</v>
      </c>
      <c r="AM957" s="257" t="str">
        <f t="shared" si="249"/>
        <v/>
      </c>
      <c r="AN957" s="288">
        <f t="shared" si="250"/>
        <v>0</v>
      </c>
      <c r="AO957" s="286">
        <v>0</v>
      </c>
      <c r="AP957" s="257">
        <f t="shared" si="251"/>
        <v>0</v>
      </c>
      <c r="AQ957" s="257" t="str">
        <f t="shared" si="252"/>
        <v/>
      </c>
      <c r="AR957" s="257">
        <f t="shared" si="253"/>
        <v>0</v>
      </c>
    </row>
    <row r="958" spans="1:44" x14ac:dyDescent="0.3">
      <c r="A958" s="287">
        <v>945</v>
      </c>
      <c r="B958" s="150"/>
      <c r="C958" s="152"/>
      <c r="D958" s="159"/>
      <c r="E958" s="337"/>
      <c r="F958" s="343" t="str">
        <f>IF(E958="","",LOOKUP(E958,'Work Programme'!$A$8:$A$207,'Work Programme'!$B$8:$B$207))</f>
        <v/>
      </c>
      <c r="G958" s="159"/>
      <c r="H958" s="150"/>
      <c r="I958" s="150"/>
      <c r="J958" s="150"/>
      <c r="K958" s="150"/>
      <c r="L958" s="150"/>
      <c r="M958" s="150"/>
      <c r="N958" s="430"/>
      <c r="O958" s="431"/>
      <c r="P958" s="431"/>
      <c r="Q958" s="160"/>
      <c r="R958" s="160"/>
      <c r="S958" s="160"/>
      <c r="T958" s="255" t="str">
        <f t="shared" si="238"/>
        <v/>
      </c>
      <c r="U958" s="152"/>
      <c r="V958" s="154"/>
      <c r="W958" s="254" t="str">
        <f>IF(V958="","",VLOOKUP(V958,'Overview - Financial Statement'!$A$46:$B$60,2,FALSE))</f>
        <v/>
      </c>
      <c r="X958" s="255" t="str">
        <f t="shared" si="239"/>
        <v/>
      </c>
      <c r="Y958" s="153"/>
      <c r="Z958" s="238">
        <f t="shared" si="240"/>
        <v>0</v>
      </c>
      <c r="AA958" s="193" t="s">
        <v>44</v>
      </c>
      <c r="AB958" s="173"/>
      <c r="AC958" s="193" t="str">
        <f t="shared" si="241"/>
        <v/>
      </c>
      <c r="AD958" s="187" t="str">
        <f t="shared" si="242"/>
        <v/>
      </c>
      <c r="AE958" s="187" t="str">
        <f>IF(S958&gt;0,(VLOOKUP(N958,ISO!$B$4:$D$43,3,FALSE)),"")</f>
        <v/>
      </c>
      <c r="AF958" s="187" t="str">
        <f t="shared" si="243"/>
        <v/>
      </c>
      <c r="AG958" s="187" t="str">
        <f>IF(R958&gt;0,(VLOOKUP(N958,ISO!$B$4:$D$43,2,FALSE)),"")</f>
        <v/>
      </c>
      <c r="AH958" s="193" t="str">
        <f t="shared" si="244"/>
        <v/>
      </c>
      <c r="AI958" s="397" t="str">
        <f t="shared" si="245"/>
        <v/>
      </c>
      <c r="AJ958" s="257" t="str">
        <f t="shared" si="246"/>
        <v/>
      </c>
      <c r="AK958" s="257" t="str">
        <f t="shared" si="247"/>
        <v/>
      </c>
      <c r="AL958" s="193" t="str">
        <f t="shared" si="248"/>
        <v>CHECK DATES</v>
      </c>
      <c r="AM958" s="257" t="str">
        <f t="shared" si="249"/>
        <v/>
      </c>
      <c r="AN958" s="288">
        <f t="shared" si="250"/>
        <v>0</v>
      </c>
      <c r="AO958" s="286">
        <v>0</v>
      </c>
      <c r="AP958" s="257">
        <f t="shared" si="251"/>
        <v>0</v>
      </c>
      <c r="AQ958" s="257" t="str">
        <f t="shared" si="252"/>
        <v/>
      </c>
      <c r="AR958" s="257">
        <f t="shared" si="253"/>
        <v>0</v>
      </c>
    </row>
    <row r="959" spans="1:44" x14ac:dyDescent="0.3">
      <c r="A959" s="287">
        <v>946</v>
      </c>
      <c r="B959" s="150"/>
      <c r="C959" s="152"/>
      <c r="D959" s="159"/>
      <c r="E959" s="337"/>
      <c r="F959" s="343" t="str">
        <f>IF(E959="","",LOOKUP(E959,'Work Programme'!$A$8:$A$207,'Work Programme'!$B$8:$B$207))</f>
        <v/>
      </c>
      <c r="G959" s="159"/>
      <c r="H959" s="150"/>
      <c r="I959" s="150"/>
      <c r="J959" s="150"/>
      <c r="K959" s="150"/>
      <c r="L959" s="150"/>
      <c r="M959" s="150"/>
      <c r="N959" s="430"/>
      <c r="O959" s="431"/>
      <c r="P959" s="431"/>
      <c r="Q959" s="160"/>
      <c r="R959" s="160"/>
      <c r="S959" s="160"/>
      <c r="T959" s="255" t="str">
        <f t="shared" si="238"/>
        <v/>
      </c>
      <c r="U959" s="152"/>
      <c r="V959" s="154"/>
      <c r="W959" s="254" t="str">
        <f>IF(V959="","",VLOOKUP(V959,'Overview - Financial Statement'!$A$46:$B$60,2,FALSE))</f>
        <v/>
      </c>
      <c r="X959" s="255" t="str">
        <f t="shared" si="239"/>
        <v/>
      </c>
      <c r="Y959" s="153"/>
      <c r="Z959" s="238">
        <f t="shared" si="240"/>
        <v>0</v>
      </c>
      <c r="AA959" s="193" t="s">
        <v>44</v>
      </c>
      <c r="AB959" s="173"/>
      <c r="AC959" s="193" t="str">
        <f t="shared" si="241"/>
        <v/>
      </c>
      <c r="AD959" s="187" t="str">
        <f t="shared" si="242"/>
        <v/>
      </c>
      <c r="AE959" s="187" t="str">
        <f>IF(S959&gt;0,(VLOOKUP(N959,ISO!$B$4:$D$43,3,FALSE)),"")</f>
        <v/>
      </c>
      <c r="AF959" s="187" t="str">
        <f t="shared" si="243"/>
        <v/>
      </c>
      <c r="AG959" s="187" t="str">
        <f>IF(R959&gt;0,(VLOOKUP(N959,ISO!$B$4:$D$43,2,FALSE)),"")</f>
        <v/>
      </c>
      <c r="AH959" s="193" t="str">
        <f t="shared" si="244"/>
        <v/>
      </c>
      <c r="AI959" s="397" t="str">
        <f t="shared" si="245"/>
        <v/>
      </c>
      <c r="AJ959" s="257" t="str">
        <f t="shared" si="246"/>
        <v/>
      </c>
      <c r="AK959" s="257" t="str">
        <f t="shared" si="247"/>
        <v/>
      </c>
      <c r="AL959" s="193" t="str">
        <f t="shared" si="248"/>
        <v>CHECK DATES</v>
      </c>
      <c r="AM959" s="257" t="str">
        <f t="shared" si="249"/>
        <v/>
      </c>
      <c r="AN959" s="288">
        <f t="shared" si="250"/>
        <v>0</v>
      </c>
      <c r="AO959" s="286">
        <v>0</v>
      </c>
      <c r="AP959" s="257">
        <f t="shared" si="251"/>
        <v>0</v>
      </c>
      <c r="AQ959" s="257" t="str">
        <f t="shared" si="252"/>
        <v/>
      </c>
      <c r="AR959" s="257">
        <f t="shared" si="253"/>
        <v>0</v>
      </c>
    </row>
    <row r="960" spans="1:44" x14ac:dyDescent="0.3">
      <c r="A960" s="287">
        <v>947</v>
      </c>
      <c r="B960" s="150"/>
      <c r="C960" s="152"/>
      <c r="D960" s="159"/>
      <c r="E960" s="337"/>
      <c r="F960" s="343" t="str">
        <f>IF(E960="","",LOOKUP(E960,'Work Programme'!$A$8:$A$207,'Work Programme'!$B$8:$B$207))</f>
        <v/>
      </c>
      <c r="G960" s="159"/>
      <c r="H960" s="150"/>
      <c r="I960" s="150"/>
      <c r="J960" s="150"/>
      <c r="K960" s="150"/>
      <c r="L960" s="150"/>
      <c r="M960" s="150"/>
      <c r="N960" s="430"/>
      <c r="O960" s="431"/>
      <c r="P960" s="431"/>
      <c r="Q960" s="160"/>
      <c r="R960" s="160"/>
      <c r="S960" s="160"/>
      <c r="T960" s="255" t="str">
        <f t="shared" si="238"/>
        <v/>
      </c>
      <c r="U960" s="152"/>
      <c r="V960" s="154"/>
      <c r="W960" s="254" t="str">
        <f>IF(V960="","",VLOOKUP(V960,'Overview - Financial Statement'!$A$46:$B$60,2,FALSE))</f>
        <v/>
      </c>
      <c r="X960" s="255" t="str">
        <f t="shared" si="239"/>
        <v/>
      </c>
      <c r="Y960" s="153"/>
      <c r="Z960" s="238">
        <f t="shared" si="240"/>
        <v>0</v>
      </c>
      <c r="AA960" s="193" t="s">
        <v>44</v>
      </c>
      <c r="AB960" s="173"/>
      <c r="AC960" s="193" t="str">
        <f t="shared" si="241"/>
        <v/>
      </c>
      <c r="AD960" s="187" t="str">
        <f t="shared" si="242"/>
        <v/>
      </c>
      <c r="AE960" s="187" t="str">
        <f>IF(S960&gt;0,(VLOOKUP(N960,ISO!$B$4:$D$43,3,FALSE)),"")</f>
        <v/>
      </c>
      <c r="AF960" s="187" t="str">
        <f t="shared" si="243"/>
        <v/>
      </c>
      <c r="AG960" s="187" t="str">
        <f>IF(R960&gt;0,(VLOOKUP(N960,ISO!$B$4:$D$43,2,FALSE)),"")</f>
        <v/>
      </c>
      <c r="AH960" s="193" t="str">
        <f t="shared" si="244"/>
        <v/>
      </c>
      <c r="AI960" s="397" t="str">
        <f t="shared" si="245"/>
        <v/>
      </c>
      <c r="AJ960" s="257" t="str">
        <f t="shared" si="246"/>
        <v/>
      </c>
      <c r="AK960" s="257" t="str">
        <f t="shared" si="247"/>
        <v/>
      </c>
      <c r="AL960" s="193" t="str">
        <f t="shared" si="248"/>
        <v>CHECK DATES</v>
      </c>
      <c r="AM960" s="257" t="str">
        <f t="shared" si="249"/>
        <v/>
      </c>
      <c r="AN960" s="288">
        <f t="shared" si="250"/>
        <v>0</v>
      </c>
      <c r="AO960" s="286">
        <v>0</v>
      </c>
      <c r="AP960" s="257">
        <f t="shared" si="251"/>
        <v>0</v>
      </c>
      <c r="AQ960" s="257" t="str">
        <f t="shared" si="252"/>
        <v/>
      </c>
      <c r="AR960" s="257">
        <f t="shared" si="253"/>
        <v>0</v>
      </c>
    </row>
    <row r="961" spans="1:44" x14ac:dyDescent="0.3">
      <c r="A961" s="287">
        <v>948</v>
      </c>
      <c r="B961" s="150"/>
      <c r="C961" s="152"/>
      <c r="D961" s="159"/>
      <c r="E961" s="337"/>
      <c r="F961" s="343" t="str">
        <f>IF(E961="","",LOOKUP(E961,'Work Programme'!$A$8:$A$207,'Work Programme'!$B$8:$B$207))</f>
        <v/>
      </c>
      <c r="G961" s="159"/>
      <c r="H961" s="150"/>
      <c r="I961" s="150"/>
      <c r="J961" s="150"/>
      <c r="K961" s="150"/>
      <c r="L961" s="150"/>
      <c r="M961" s="150"/>
      <c r="N961" s="430"/>
      <c r="O961" s="431"/>
      <c r="P961" s="431"/>
      <c r="Q961" s="160"/>
      <c r="R961" s="160"/>
      <c r="S961" s="160"/>
      <c r="T961" s="255" t="str">
        <f t="shared" si="238"/>
        <v/>
      </c>
      <c r="U961" s="152"/>
      <c r="V961" s="154"/>
      <c r="W961" s="254" t="str">
        <f>IF(V961="","",VLOOKUP(V961,'Overview - Financial Statement'!$A$46:$B$60,2,FALSE))</f>
        <v/>
      </c>
      <c r="X961" s="255" t="str">
        <f t="shared" si="239"/>
        <v/>
      </c>
      <c r="Y961" s="153"/>
      <c r="Z961" s="238">
        <f t="shared" si="240"/>
        <v>0</v>
      </c>
      <c r="AA961" s="193" t="s">
        <v>44</v>
      </c>
      <c r="AB961" s="173"/>
      <c r="AC961" s="193" t="str">
        <f t="shared" si="241"/>
        <v/>
      </c>
      <c r="AD961" s="187" t="str">
        <f t="shared" si="242"/>
        <v/>
      </c>
      <c r="AE961" s="187" t="str">
        <f>IF(S961&gt;0,(VLOOKUP(N961,ISO!$B$4:$D$43,3,FALSE)),"")</f>
        <v/>
      </c>
      <c r="AF961" s="187" t="str">
        <f t="shared" si="243"/>
        <v/>
      </c>
      <c r="AG961" s="187" t="str">
        <f>IF(R961&gt;0,(VLOOKUP(N961,ISO!$B$4:$D$43,2,FALSE)),"")</f>
        <v/>
      </c>
      <c r="AH961" s="193" t="str">
        <f t="shared" si="244"/>
        <v/>
      </c>
      <c r="AI961" s="397" t="str">
        <f t="shared" si="245"/>
        <v/>
      </c>
      <c r="AJ961" s="257" t="str">
        <f t="shared" si="246"/>
        <v/>
      </c>
      <c r="AK961" s="257" t="str">
        <f t="shared" si="247"/>
        <v/>
      </c>
      <c r="AL961" s="193" t="str">
        <f t="shared" si="248"/>
        <v>CHECK DATES</v>
      </c>
      <c r="AM961" s="257" t="str">
        <f t="shared" si="249"/>
        <v/>
      </c>
      <c r="AN961" s="288">
        <f t="shared" si="250"/>
        <v>0</v>
      </c>
      <c r="AO961" s="286">
        <v>0</v>
      </c>
      <c r="AP961" s="257">
        <f t="shared" si="251"/>
        <v>0</v>
      </c>
      <c r="AQ961" s="257" t="str">
        <f t="shared" si="252"/>
        <v/>
      </c>
      <c r="AR961" s="257">
        <f t="shared" si="253"/>
        <v>0</v>
      </c>
    </row>
    <row r="962" spans="1:44" x14ac:dyDescent="0.3">
      <c r="A962" s="287">
        <v>949</v>
      </c>
      <c r="B962" s="150"/>
      <c r="C962" s="152"/>
      <c r="D962" s="159"/>
      <c r="E962" s="337"/>
      <c r="F962" s="343" t="str">
        <f>IF(E962="","",LOOKUP(E962,'Work Programme'!$A$8:$A$207,'Work Programme'!$B$8:$B$207))</f>
        <v/>
      </c>
      <c r="G962" s="159"/>
      <c r="H962" s="150"/>
      <c r="I962" s="150"/>
      <c r="J962" s="150"/>
      <c r="K962" s="150"/>
      <c r="L962" s="150"/>
      <c r="M962" s="150"/>
      <c r="N962" s="430"/>
      <c r="O962" s="431"/>
      <c r="P962" s="431"/>
      <c r="Q962" s="160"/>
      <c r="R962" s="160"/>
      <c r="S962" s="160"/>
      <c r="T962" s="255" t="str">
        <f t="shared" si="238"/>
        <v/>
      </c>
      <c r="U962" s="152"/>
      <c r="V962" s="154"/>
      <c r="W962" s="254" t="str">
        <f>IF(V962="","",VLOOKUP(V962,'Overview - Financial Statement'!$A$46:$B$60,2,FALSE))</f>
        <v/>
      </c>
      <c r="X962" s="255" t="str">
        <f t="shared" si="239"/>
        <v/>
      </c>
      <c r="Y962" s="153"/>
      <c r="Z962" s="238">
        <f t="shared" si="240"/>
        <v>0</v>
      </c>
      <c r="AA962" s="193" t="s">
        <v>44</v>
      </c>
      <c r="AB962" s="173"/>
      <c r="AC962" s="193" t="str">
        <f t="shared" si="241"/>
        <v/>
      </c>
      <c r="AD962" s="187" t="str">
        <f t="shared" si="242"/>
        <v/>
      </c>
      <c r="AE962" s="187" t="str">
        <f>IF(S962&gt;0,(VLOOKUP(N962,ISO!$B$4:$D$43,3,FALSE)),"")</f>
        <v/>
      </c>
      <c r="AF962" s="187" t="str">
        <f t="shared" si="243"/>
        <v/>
      </c>
      <c r="AG962" s="187" t="str">
        <f>IF(R962&gt;0,(VLOOKUP(N962,ISO!$B$4:$D$43,2,FALSE)),"")</f>
        <v/>
      </c>
      <c r="AH962" s="193" t="str">
        <f t="shared" si="244"/>
        <v/>
      </c>
      <c r="AI962" s="397" t="str">
        <f t="shared" si="245"/>
        <v/>
      </c>
      <c r="AJ962" s="257" t="str">
        <f t="shared" si="246"/>
        <v/>
      </c>
      <c r="AK962" s="257" t="str">
        <f t="shared" si="247"/>
        <v/>
      </c>
      <c r="AL962" s="193" t="str">
        <f t="shared" si="248"/>
        <v>CHECK DATES</v>
      </c>
      <c r="AM962" s="257" t="str">
        <f t="shared" si="249"/>
        <v/>
      </c>
      <c r="AN962" s="288">
        <f t="shared" si="250"/>
        <v>0</v>
      </c>
      <c r="AO962" s="286">
        <v>0</v>
      </c>
      <c r="AP962" s="257">
        <f t="shared" si="251"/>
        <v>0</v>
      </c>
      <c r="AQ962" s="257" t="str">
        <f t="shared" si="252"/>
        <v/>
      </c>
      <c r="AR962" s="257">
        <f t="shared" si="253"/>
        <v>0</v>
      </c>
    </row>
    <row r="963" spans="1:44" x14ac:dyDescent="0.3">
      <c r="A963" s="287">
        <v>950</v>
      </c>
      <c r="B963" s="150"/>
      <c r="C963" s="152"/>
      <c r="D963" s="159"/>
      <c r="E963" s="337"/>
      <c r="F963" s="343" t="str">
        <f>IF(E963="","",LOOKUP(E963,'Work Programme'!$A$8:$A$207,'Work Programme'!$B$8:$B$207))</f>
        <v/>
      </c>
      <c r="G963" s="159"/>
      <c r="H963" s="150"/>
      <c r="I963" s="150"/>
      <c r="J963" s="150"/>
      <c r="K963" s="150"/>
      <c r="L963" s="150"/>
      <c r="M963" s="150"/>
      <c r="N963" s="430"/>
      <c r="O963" s="431"/>
      <c r="P963" s="431"/>
      <c r="Q963" s="160"/>
      <c r="R963" s="160"/>
      <c r="S963" s="160"/>
      <c r="T963" s="255" t="str">
        <f t="shared" si="238"/>
        <v/>
      </c>
      <c r="U963" s="152"/>
      <c r="V963" s="154"/>
      <c r="W963" s="254" t="str">
        <f>IF(V963="","",VLOOKUP(V963,'Overview - Financial Statement'!$A$46:$B$60,2,FALSE))</f>
        <v/>
      </c>
      <c r="X963" s="255" t="str">
        <f t="shared" si="239"/>
        <v/>
      </c>
      <c r="Y963" s="153"/>
      <c r="Z963" s="238">
        <f t="shared" si="240"/>
        <v>0</v>
      </c>
      <c r="AA963" s="193" t="s">
        <v>44</v>
      </c>
      <c r="AB963" s="173"/>
      <c r="AC963" s="193" t="str">
        <f t="shared" si="241"/>
        <v/>
      </c>
      <c r="AD963" s="187" t="str">
        <f t="shared" si="242"/>
        <v/>
      </c>
      <c r="AE963" s="187" t="str">
        <f>IF(S963&gt;0,(VLOOKUP(N963,ISO!$B$4:$D$43,3,FALSE)),"")</f>
        <v/>
      </c>
      <c r="AF963" s="187" t="str">
        <f t="shared" si="243"/>
        <v/>
      </c>
      <c r="AG963" s="187" t="str">
        <f>IF(R963&gt;0,(VLOOKUP(N963,ISO!$B$4:$D$43,2,FALSE)),"")</f>
        <v/>
      </c>
      <c r="AH963" s="193" t="str">
        <f t="shared" si="244"/>
        <v/>
      </c>
      <c r="AI963" s="397" t="str">
        <f t="shared" si="245"/>
        <v/>
      </c>
      <c r="AJ963" s="257" t="str">
        <f t="shared" si="246"/>
        <v/>
      </c>
      <c r="AK963" s="257" t="str">
        <f t="shared" si="247"/>
        <v/>
      </c>
      <c r="AL963" s="193" t="str">
        <f t="shared" si="248"/>
        <v>CHECK DATES</v>
      </c>
      <c r="AM963" s="257" t="str">
        <f t="shared" si="249"/>
        <v/>
      </c>
      <c r="AN963" s="288">
        <f t="shared" si="250"/>
        <v>0</v>
      </c>
      <c r="AO963" s="286">
        <v>0</v>
      </c>
      <c r="AP963" s="257">
        <f t="shared" si="251"/>
        <v>0</v>
      </c>
      <c r="AQ963" s="257" t="str">
        <f t="shared" si="252"/>
        <v/>
      </c>
      <c r="AR963" s="257">
        <f t="shared" si="253"/>
        <v>0</v>
      </c>
    </row>
    <row r="964" spans="1:44" x14ac:dyDescent="0.3">
      <c r="A964" s="287">
        <v>951</v>
      </c>
      <c r="B964" s="150"/>
      <c r="C964" s="152"/>
      <c r="D964" s="159"/>
      <c r="E964" s="337"/>
      <c r="F964" s="343" t="str">
        <f>IF(E964="","",LOOKUP(E964,'Work Programme'!$A$8:$A$207,'Work Programme'!$B$8:$B$207))</f>
        <v/>
      </c>
      <c r="G964" s="159"/>
      <c r="H964" s="150"/>
      <c r="I964" s="150"/>
      <c r="J964" s="150"/>
      <c r="K964" s="150"/>
      <c r="L964" s="150"/>
      <c r="M964" s="150"/>
      <c r="N964" s="430"/>
      <c r="O964" s="431"/>
      <c r="P964" s="431"/>
      <c r="Q964" s="160"/>
      <c r="R964" s="160"/>
      <c r="S964" s="160"/>
      <c r="T964" s="255" t="str">
        <f t="shared" si="238"/>
        <v/>
      </c>
      <c r="U964" s="152"/>
      <c r="V964" s="154"/>
      <c r="W964" s="254" t="str">
        <f>IF(V964="","",VLOOKUP(V964,'Overview - Financial Statement'!$A$46:$B$60,2,FALSE))</f>
        <v/>
      </c>
      <c r="X964" s="255" t="str">
        <f t="shared" si="239"/>
        <v/>
      </c>
      <c r="Y964" s="153"/>
      <c r="Z964" s="238">
        <f t="shared" si="240"/>
        <v>0</v>
      </c>
      <c r="AA964" s="193" t="s">
        <v>44</v>
      </c>
      <c r="AB964" s="173"/>
      <c r="AC964" s="193" t="str">
        <f t="shared" si="241"/>
        <v/>
      </c>
      <c r="AD964" s="187" t="str">
        <f t="shared" si="242"/>
        <v/>
      </c>
      <c r="AE964" s="187" t="str">
        <f>IF(S964&gt;0,(VLOOKUP(N964,ISO!$B$4:$D$43,3,FALSE)),"")</f>
        <v/>
      </c>
      <c r="AF964" s="187" t="str">
        <f t="shared" si="243"/>
        <v/>
      </c>
      <c r="AG964" s="187" t="str">
        <f>IF(R964&gt;0,(VLOOKUP(N964,ISO!$B$4:$D$43,2,FALSE)),"")</f>
        <v/>
      </c>
      <c r="AH964" s="193" t="str">
        <f t="shared" si="244"/>
        <v/>
      </c>
      <c r="AI964" s="397" t="str">
        <f t="shared" si="245"/>
        <v/>
      </c>
      <c r="AJ964" s="257" t="str">
        <f t="shared" si="246"/>
        <v/>
      </c>
      <c r="AK964" s="257" t="str">
        <f t="shared" si="247"/>
        <v/>
      </c>
      <c r="AL964" s="193" t="str">
        <f t="shared" si="248"/>
        <v>CHECK DATES</v>
      </c>
      <c r="AM964" s="257" t="str">
        <f t="shared" si="249"/>
        <v/>
      </c>
      <c r="AN964" s="288">
        <f t="shared" si="250"/>
        <v>0</v>
      </c>
      <c r="AO964" s="286">
        <v>0</v>
      </c>
      <c r="AP964" s="257">
        <f t="shared" si="251"/>
        <v>0</v>
      </c>
      <c r="AQ964" s="257" t="str">
        <f t="shared" si="252"/>
        <v/>
      </c>
      <c r="AR964" s="257">
        <f t="shared" si="253"/>
        <v>0</v>
      </c>
    </row>
    <row r="965" spans="1:44" x14ac:dyDescent="0.3">
      <c r="A965" s="287">
        <v>952</v>
      </c>
      <c r="B965" s="150"/>
      <c r="C965" s="152"/>
      <c r="D965" s="159"/>
      <c r="E965" s="337"/>
      <c r="F965" s="343" t="str">
        <f>IF(E965="","",LOOKUP(E965,'Work Programme'!$A$8:$A$207,'Work Programme'!$B$8:$B$207))</f>
        <v/>
      </c>
      <c r="G965" s="159"/>
      <c r="H965" s="150"/>
      <c r="I965" s="150"/>
      <c r="J965" s="150"/>
      <c r="K965" s="150"/>
      <c r="L965" s="150"/>
      <c r="M965" s="150"/>
      <c r="N965" s="430"/>
      <c r="O965" s="431"/>
      <c r="P965" s="431"/>
      <c r="Q965" s="160"/>
      <c r="R965" s="160"/>
      <c r="S965" s="160"/>
      <c r="T965" s="255" t="str">
        <f t="shared" si="238"/>
        <v/>
      </c>
      <c r="U965" s="152"/>
      <c r="V965" s="154"/>
      <c r="W965" s="254" t="str">
        <f>IF(V965="","",VLOOKUP(V965,'Overview - Financial Statement'!$A$46:$B$60,2,FALSE))</f>
        <v/>
      </c>
      <c r="X965" s="255" t="str">
        <f t="shared" si="239"/>
        <v/>
      </c>
      <c r="Y965" s="153"/>
      <c r="Z965" s="238">
        <f t="shared" si="240"/>
        <v>0</v>
      </c>
      <c r="AA965" s="193" t="s">
        <v>44</v>
      </c>
      <c r="AB965" s="173"/>
      <c r="AC965" s="193" t="str">
        <f t="shared" si="241"/>
        <v/>
      </c>
      <c r="AD965" s="187" t="str">
        <f t="shared" si="242"/>
        <v/>
      </c>
      <c r="AE965" s="187" t="str">
        <f>IF(S965&gt;0,(VLOOKUP(N965,ISO!$B$4:$D$43,3,FALSE)),"")</f>
        <v/>
      </c>
      <c r="AF965" s="187" t="str">
        <f t="shared" si="243"/>
        <v/>
      </c>
      <c r="AG965" s="187" t="str">
        <f>IF(R965&gt;0,(VLOOKUP(N965,ISO!$B$4:$D$43,2,FALSE)),"")</f>
        <v/>
      </c>
      <c r="AH965" s="193" t="str">
        <f t="shared" si="244"/>
        <v/>
      </c>
      <c r="AI965" s="397" t="str">
        <f t="shared" si="245"/>
        <v/>
      </c>
      <c r="AJ965" s="257" t="str">
        <f t="shared" si="246"/>
        <v/>
      </c>
      <c r="AK965" s="257" t="str">
        <f t="shared" si="247"/>
        <v/>
      </c>
      <c r="AL965" s="193" t="str">
        <f t="shared" si="248"/>
        <v>CHECK DATES</v>
      </c>
      <c r="AM965" s="257" t="str">
        <f t="shared" si="249"/>
        <v/>
      </c>
      <c r="AN965" s="288">
        <f t="shared" si="250"/>
        <v>0</v>
      </c>
      <c r="AO965" s="286">
        <v>0</v>
      </c>
      <c r="AP965" s="257">
        <f t="shared" si="251"/>
        <v>0</v>
      </c>
      <c r="AQ965" s="257" t="str">
        <f t="shared" si="252"/>
        <v/>
      </c>
      <c r="AR965" s="257">
        <f t="shared" si="253"/>
        <v>0</v>
      </c>
    </row>
    <row r="966" spans="1:44" x14ac:dyDescent="0.3">
      <c r="A966" s="287">
        <v>953</v>
      </c>
      <c r="B966" s="150"/>
      <c r="C966" s="152"/>
      <c r="D966" s="159"/>
      <c r="E966" s="337"/>
      <c r="F966" s="343" t="str">
        <f>IF(E966="","",LOOKUP(E966,'Work Programme'!$A$8:$A$207,'Work Programme'!$B$8:$B$207))</f>
        <v/>
      </c>
      <c r="G966" s="159"/>
      <c r="H966" s="150"/>
      <c r="I966" s="150"/>
      <c r="J966" s="150"/>
      <c r="K966" s="150"/>
      <c r="L966" s="150"/>
      <c r="M966" s="150"/>
      <c r="N966" s="430"/>
      <c r="O966" s="431"/>
      <c r="P966" s="431"/>
      <c r="Q966" s="160"/>
      <c r="R966" s="160"/>
      <c r="S966" s="160"/>
      <c r="T966" s="255" t="str">
        <f t="shared" si="238"/>
        <v/>
      </c>
      <c r="U966" s="152"/>
      <c r="V966" s="154"/>
      <c r="W966" s="254" t="str">
        <f>IF(V966="","",VLOOKUP(V966,'Overview - Financial Statement'!$A$46:$B$60,2,FALSE))</f>
        <v/>
      </c>
      <c r="X966" s="255" t="str">
        <f t="shared" si="239"/>
        <v/>
      </c>
      <c r="Y966" s="153"/>
      <c r="Z966" s="238">
        <f t="shared" si="240"/>
        <v>0</v>
      </c>
      <c r="AA966" s="193" t="s">
        <v>44</v>
      </c>
      <c r="AB966" s="173"/>
      <c r="AC966" s="193" t="str">
        <f t="shared" si="241"/>
        <v/>
      </c>
      <c r="AD966" s="187" t="str">
        <f t="shared" si="242"/>
        <v/>
      </c>
      <c r="AE966" s="187" t="str">
        <f>IF(S966&gt;0,(VLOOKUP(N966,ISO!$B$4:$D$43,3,FALSE)),"")</f>
        <v/>
      </c>
      <c r="AF966" s="187" t="str">
        <f t="shared" si="243"/>
        <v/>
      </c>
      <c r="AG966" s="187" t="str">
        <f>IF(R966&gt;0,(VLOOKUP(N966,ISO!$B$4:$D$43,2,FALSE)),"")</f>
        <v/>
      </c>
      <c r="AH966" s="193" t="str">
        <f t="shared" si="244"/>
        <v/>
      </c>
      <c r="AI966" s="397" t="str">
        <f t="shared" si="245"/>
        <v/>
      </c>
      <c r="AJ966" s="257" t="str">
        <f t="shared" si="246"/>
        <v/>
      </c>
      <c r="AK966" s="257" t="str">
        <f t="shared" si="247"/>
        <v/>
      </c>
      <c r="AL966" s="193" t="str">
        <f t="shared" si="248"/>
        <v>CHECK DATES</v>
      </c>
      <c r="AM966" s="257" t="str">
        <f t="shared" si="249"/>
        <v/>
      </c>
      <c r="AN966" s="288">
        <f t="shared" si="250"/>
        <v>0</v>
      </c>
      <c r="AO966" s="286">
        <v>0</v>
      </c>
      <c r="AP966" s="257">
        <f t="shared" si="251"/>
        <v>0</v>
      </c>
      <c r="AQ966" s="257" t="str">
        <f t="shared" si="252"/>
        <v/>
      </c>
      <c r="AR966" s="257">
        <f t="shared" si="253"/>
        <v>0</v>
      </c>
    </row>
    <row r="967" spans="1:44" x14ac:dyDescent="0.3">
      <c r="A967" s="287">
        <v>954</v>
      </c>
      <c r="B967" s="150"/>
      <c r="C967" s="152"/>
      <c r="D967" s="159"/>
      <c r="E967" s="337"/>
      <c r="F967" s="343" t="str">
        <f>IF(E967="","",LOOKUP(E967,'Work Programme'!$A$8:$A$207,'Work Programme'!$B$8:$B$207))</f>
        <v/>
      </c>
      <c r="G967" s="159"/>
      <c r="H967" s="150"/>
      <c r="I967" s="150"/>
      <c r="J967" s="150"/>
      <c r="K967" s="150"/>
      <c r="L967" s="150"/>
      <c r="M967" s="150"/>
      <c r="N967" s="430"/>
      <c r="O967" s="431"/>
      <c r="P967" s="431"/>
      <c r="Q967" s="160"/>
      <c r="R967" s="160"/>
      <c r="S967" s="160"/>
      <c r="T967" s="255" t="str">
        <f t="shared" si="238"/>
        <v/>
      </c>
      <c r="U967" s="152"/>
      <c r="V967" s="154"/>
      <c r="W967" s="254" t="str">
        <f>IF(V967="","",VLOOKUP(V967,'Overview - Financial Statement'!$A$46:$B$60,2,FALSE))</f>
        <v/>
      </c>
      <c r="X967" s="255" t="str">
        <f t="shared" si="239"/>
        <v/>
      </c>
      <c r="Y967" s="153"/>
      <c r="Z967" s="238">
        <f t="shared" si="240"/>
        <v>0</v>
      </c>
      <c r="AA967" s="193" t="s">
        <v>44</v>
      </c>
      <c r="AB967" s="173"/>
      <c r="AC967" s="193" t="str">
        <f t="shared" si="241"/>
        <v/>
      </c>
      <c r="AD967" s="187" t="str">
        <f t="shared" si="242"/>
        <v/>
      </c>
      <c r="AE967" s="187" t="str">
        <f>IF(S967&gt;0,(VLOOKUP(N967,ISO!$B$4:$D$43,3,FALSE)),"")</f>
        <v/>
      </c>
      <c r="AF967" s="187" t="str">
        <f t="shared" si="243"/>
        <v/>
      </c>
      <c r="AG967" s="187" t="str">
        <f>IF(R967&gt;0,(VLOOKUP(N967,ISO!$B$4:$D$43,2,FALSE)),"")</f>
        <v/>
      </c>
      <c r="AH967" s="193" t="str">
        <f t="shared" si="244"/>
        <v/>
      </c>
      <c r="AI967" s="397" t="str">
        <f t="shared" si="245"/>
        <v/>
      </c>
      <c r="AJ967" s="257" t="str">
        <f t="shared" si="246"/>
        <v/>
      </c>
      <c r="AK967" s="257" t="str">
        <f t="shared" si="247"/>
        <v/>
      </c>
      <c r="AL967" s="193" t="str">
        <f t="shared" si="248"/>
        <v>CHECK DATES</v>
      </c>
      <c r="AM967" s="257" t="str">
        <f t="shared" si="249"/>
        <v/>
      </c>
      <c r="AN967" s="288">
        <f t="shared" si="250"/>
        <v>0</v>
      </c>
      <c r="AO967" s="286">
        <v>0</v>
      </c>
      <c r="AP967" s="257">
        <f t="shared" si="251"/>
        <v>0</v>
      </c>
      <c r="AQ967" s="257" t="str">
        <f t="shared" si="252"/>
        <v/>
      </c>
      <c r="AR967" s="257">
        <f t="shared" si="253"/>
        <v>0</v>
      </c>
    </row>
    <row r="968" spans="1:44" x14ac:dyDescent="0.3">
      <c r="A968" s="287">
        <v>955</v>
      </c>
      <c r="B968" s="150"/>
      <c r="C968" s="152"/>
      <c r="D968" s="159"/>
      <c r="E968" s="337"/>
      <c r="F968" s="343" t="str">
        <f>IF(E968="","",LOOKUP(E968,'Work Programme'!$A$8:$A$207,'Work Programme'!$B$8:$B$207))</f>
        <v/>
      </c>
      <c r="G968" s="159"/>
      <c r="H968" s="150"/>
      <c r="I968" s="150"/>
      <c r="J968" s="150"/>
      <c r="K968" s="150"/>
      <c r="L968" s="150"/>
      <c r="M968" s="150"/>
      <c r="N968" s="430"/>
      <c r="O968" s="431"/>
      <c r="P968" s="431"/>
      <c r="Q968" s="160"/>
      <c r="R968" s="160"/>
      <c r="S968" s="160"/>
      <c r="T968" s="255" t="str">
        <f t="shared" si="238"/>
        <v/>
      </c>
      <c r="U968" s="152"/>
      <c r="V968" s="154"/>
      <c r="W968" s="254" t="str">
        <f>IF(V968="","",VLOOKUP(V968,'Overview - Financial Statement'!$A$46:$B$60,2,FALSE))</f>
        <v/>
      </c>
      <c r="X968" s="255" t="str">
        <f t="shared" si="239"/>
        <v/>
      </c>
      <c r="Y968" s="153"/>
      <c r="Z968" s="238">
        <f t="shared" si="240"/>
        <v>0</v>
      </c>
      <c r="AA968" s="193" t="s">
        <v>44</v>
      </c>
      <c r="AB968" s="173"/>
      <c r="AC968" s="193" t="str">
        <f t="shared" si="241"/>
        <v/>
      </c>
      <c r="AD968" s="187" t="str">
        <f t="shared" si="242"/>
        <v/>
      </c>
      <c r="AE968" s="187" t="str">
        <f>IF(S968&gt;0,(VLOOKUP(N968,ISO!$B$4:$D$43,3,FALSE)),"")</f>
        <v/>
      </c>
      <c r="AF968" s="187" t="str">
        <f t="shared" si="243"/>
        <v/>
      </c>
      <c r="AG968" s="187" t="str">
        <f>IF(R968&gt;0,(VLOOKUP(N968,ISO!$B$4:$D$43,2,FALSE)),"")</f>
        <v/>
      </c>
      <c r="AH968" s="193" t="str">
        <f t="shared" si="244"/>
        <v/>
      </c>
      <c r="AI968" s="397" t="str">
        <f t="shared" si="245"/>
        <v/>
      </c>
      <c r="AJ968" s="257" t="str">
        <f t="shared" si="246"/>
        <v/>
      </c>
      <c r="AK968" s="257" t="str">
        <f t="shared" si="247"/>
        <v/>
      </c>
      <c r="AL968" s="193" t="str">
        <f t="shared" si="248"/>
        <v>CHECK DATES</v>
      </c>
      <c r="AM968" s="257" t="str">
        <f t="shared" si="249"/>
        <v/>
      </c>
      <c r="AN968" s="288">
        <f t="shared" si="250"/>
        <v>0</v>
      </c>
      <c r="AO968" s="286">
        <v>0</v>
      </c>
      <c r="AP968" s="257">
        <f t="shared" si="251"/>
        <v>0</v>
      </c>
      <c r="AQ968" s="257" t="str">
        <f t="shared" si="252"/>
        <v/>
      </c>
      <c r="AR968" s="257">
        <f t="shared" si="253"/>
        <v>0</v>
      </c>
    </row>
    <row r="969" spans="1:44" x14ac:dyDescent="0.3">
      <c r="A969" s="287">
        <v>956</v>
      </c>
      <c r="B969" s="150"/>
      <c r="C969" s="152"/>
      <c r="D969" s="159"/>
      <c r="E969" s="337"/>
      <c r="F969" s="343" t="str">
        <f>IF(E969="","",LOOKUP(E969,'Work Programme'!$A$8:$A$207,'Work Programme'!$B$8:$B$207))</f>
        <v/>
      </c>
      <c r="G969" s="159"/>
      <c r="H969" s="150"/>
      <c r="I969" s="150"/>
      <c r="J969" s="150"/>
      <c r="K969" s="150"/>
      <c r="L969" s="150"/>
      <c r="M969" s="150"/>
      <c r="N969" s="430"/>
      <c r="O969" s="431"/>
      <c r="P969" s="431"/>
      <c r="Q969" s="160"/>
      <c r="R969" s="160"/>
      <c r="S969" s="160"/>
      <c r="T969" s="255" t="str">
        <f t="shared" si="238"/>
        <v/>
      </c>
      <c r="U969" s="152"/>
      <c r="V969" s="154"/>
      <c r="W969" s="254" t="str">
        <f>IF(V969="","",VLOOKUP(V969,'Overview - Financial Statement'!$A$46:$B$60,2,FALSE))</f>
        <v/>
      </c>
      <c r="X969" s="255" t="str">
        <f t="shared" si="239"/>
        <v/>
      </c>
      <c r="Y969" s="153"/>
      <c r="Z969" s="238">
        <f t="shared" si="240"/>
        <v>0</v>
      </c>
      <c r="AA969" s="193" t="s">
        <v>44</v>
      </c>
      <c r="AB969" s="173"/>
      <c r="AC969" s="193" t="str">
        <f t="shared" si="241"/>
        <v/>
      </c>
      <c r="AD969" s="187" t="str">
        <f t="shared" si="242"/>
        <v/>
      </c>
      <c r="AE969" s="187" t="str">
        <f>IF(S969&gt;0,(VLOOKUP(N969,ISO!$B$4:$D$43,3,FALSE)),"")</f>
        <v/>
      </c>
      <c r="AF969" s="187" t="str">
        <f t="shared" si="243"/>
        <v/>
      </c>
      <c r="AG969" s="187" t="str">
        <f>IF(R969&gt;0,(VLOOKUP(N969,ISO!$B$4:$D$43,2,FALSE)),"")</f>
        <v/>
      </c>
      <c r="AH969" s="193" t="str">
        <f t="shared" si="244"/>
        <v/>
      </c>
      <c r="AI969" s="397" t="str">
        <f t="shared" si="245"/>
        <v/>
      </c>
      <c r="AJ969" s="257" t="str">
        <f t="shared" si="246"/>
        <v/>
      </c>
      <c r="AK969" s="257" t="str">
        <f t="shared" si="247"/>
        <v/>
      </c>
      <c r="AL969" s="193" t="str">
        <f t="shared" si="248"/>
        <v>CHECK DATES</v>
      </c>
      <c r="AM969" s="257" t="str">
        <f t="shared" si="249"/>
        <v/>
      </c>
      <c r="AN969" s="288">
        <f t="shared" si="250"/>
        <v>0</v>
      </c>
      <c r="AO969" s="286">
        <v>0</v>
      </c>
      <c r="AP969" s="257">
        <f t="shared" si="251"/>
        <v>0</v>
      </c>
      <c r="AQ969" s="257" t="str">
        <f t="shared" si="252"/>
        <v/>
      </c>
      <c r="AR969" s="257">
        <f t="shared" si="253"/>
        <v>0</v>
      </c>
    </row>
    <row r="970" spans="1:44" x14ac:dyDescent="0.3">
      <c r="A970" s="287">
        <v>957</v>
      </c>
      <c r="B970" s="150"/>
      <c r="C970" s="152"/>
      <c r="D970" s="159"/>
      <c r="E970" s="337"/>
      <c r="F970" s="343" t="str">
        <f>IF(E970="","",LOOKUP(E970,'Work Programme'!$A$8:$A$207,'Work Programme'!$B$8:$B$207))</f>
        <v/>
      </c>
      <c r="G970" s="159"/>
      <c r="H970" s="150"/>
      <c r="I970" s="150"/>
      <c r="J970" s="150"/>
      <c r="K970" s="150"/>
      <c r="L970" s="150"/>
      <c r="M970" s="150"/>
      <c r="N970" s="430"/>
      <c r="O970" s="431"/>
      <c r="P970" s="431"/>
      <c r="Q970" s="160"/>
      <c r="R970" s="160"/>
      <c r="S970" s="160"/>
      <c r="T970" s="255" t="str">
        <f t="shared" si="238"/>
        <v/>
      </c>
      <c r="U970" s="152"/>
      <c r="V970" s="154"/>
      <c r="W970" s="254" t="str">
        <f>IF(V970="","",VLOOKUP(V970,'Overview - Financial Statement'!$A$46:$B$60,2,FALSE))</f>
        <v/>
      </c>
      <c r="X970" s="255" t="str">
        <f t="shared" si="239"/>
        <v/>
      </c>
      <c r="Y970" s="153"/>
      <c r="Z970" s="238">
        <f t="shared" si="240"/>
        <v>0</v>
      </c>
      <c r="AA970" s="193" t="s">
        <v>44</v>
      </c>
      <c r="AB970" s="173"/>
      <c r="AC970" s="193" t="str">
        <f t="shared" si="241"/>
        <v/>
      </c>
      <c r="AD970" s="187" t="str">
        <f t="shared" si="242"/>
        <v/>
      </c>
      <c r="AE970" s="187" t="str">
        <f>IF(S970&gt;0,(VLOOKUP(N970,ISO!$B$4:$D$43,3,FALSE)),"")</f>
        <v/>
      </c>
      <c r="AF970" s="187" t="str">
        <f t="shared" si="243"/>
        <v/>
      </c>
      <c r="AG970" s="187" t="str">
        <f>IF(R970&gt;0,(VLOOKUP(N970,ISO!$B$4:$D$43,2,FALSE)),"")</f>
        <v/>
      </c>
      <c r="AH970" s="193" t="str">
        <f t="shared" si="244"/>
        <v/>
      </c>
      <c r="AI970" s="397" t="str">
        <f t="shared" si="245"/>
        <v/>
      </c>
      <c r="AJ970" s="257" t="str">
        <f t="shared" si="246"/>
        <v/>
      </c>
      <c r="AK970" s="257" t="str">
        <f t="shared" si="247"/>
        <v/>
      </c>
      <c r="AL970" s="193" t="str">
        <f t="shared" si="248"/>
        <v>CHECK DATES</v>
      </c>
      <c r="AM970" s="257" t="str">
        <f t="shared" si="249"/>
        <v/>
      </c>
      <c r="AN970" s="288">
        <f t="shared" si="250"/>
        <v>0</v>
      </c>
      <c r="AO970" s="286">
        <v>0</v>
      </c>
      <c r="AP970" s="257">
        <f t="shared" si="251"/>
        <v>0</v>
      </c>
      <c r="AQ970" s="257" t="str">
        <f t="shared" si="252"/>
        <v/>
      </c>
      <c r="AR970" s="257">
        <f t="shared" si="253"/>
        <v>0</v>
      </c>
    </row>
    <row r="971" spans="1:44" x14ac:dyDescent="0.3">
      <c r="A971" s="287">
        <v>958</v>
      </c>
      <c r="B971" s="150"/>
      <c r="C971" s="152"/>
      <c r="D971" s="159"/>
      <c r="E971" s="337"/>
      <c r="F971" s="343" t="str">
        <f>IF(E971="","",LOOKUP(E971,'Work Programme'!$A$8:$A$207,'Work Programme'!$B$8:$B$207))</f>
        <v/>
      </c>
      <c r="G971" s="159"/>
      <c r="H971" s="150"/>
      <c r="I971" s="150"/>
      <c r="J971" s="150"/>
      <c r="K971" s="150"/>
      <c r="L971" s="150"/>
      <c r="M971" s="150"/>
      <c r="N971" s="430"/>
      <c r="O971" s="431"/>
      <c r="P971" s="431"/>
      <c r="Q971" s="160"/>
      <c r="R971" s="160"/>
      <c r="S971" s="160"/>
      <c r="T971" s="255" t="str">
        <f t="shared" si="238"/>
        <v/>
      </c>
      <c r="U971" s="152"/>
      <c r="V971" s="154"/>
      <c r="W971" s="254" t="str">
        <f>IF(V971="","",VLOOKUP(V971,'Overview - Financial Statement'!$A$46:$B$60,2,FALSE))</f>
        <v/>
      </c>
      <c r="X971" s="255" t="str">
        <f t="shared" si="239"/>
        <v/>
      </c>
      <c r="Y971" s="153"/>
      <c r="Z971" s="238">
        <f t="shared" si="240"/>
        <v>0</v>
      </c>
      <c r="AA971" s="193" t="s">
        <v>44</v>
      </c>
      <c r="AB971" s="173"/>
      <c r="AC971" s="193" t="str">
        <f t="shared" si="241"/>
        <v/>
      </c>
      <c r="AD971" s="187" t="str">
        <f t="shared" si="242"/>
        <v/>
      </c>
      <c r="AE971" s="187" t="str">
        <f>IF(S971&gt;0,(VLOOKUP(N971,ISO!$B$4:$D$43,3,FALSE)),"")</f>
        <v/>
      </c>
      <c r="AF971" s="187" t="str">
        <f t="shared" si="243"/>
        <v/>
      </c>
      <c r="AG971" s="187" t="str">
        <f>IF(R971&gt;0,(VLOOKUP(N971,ISO!$B$4:$D$43,2,FALSE)),"")</f>
        <v/>
      </c>
      <c r="AH971" s="193" t="str">
        <f t="shared" si="244"/>
        <v/>
      </c>
      <c r="AI971" s="397" t="str">
        <f t="shared" si="245"/>
        <v/>
      </c>
      <c r="AJ971" s="257" t="str">
        <f t="shared" si="246"/>
        <v/>
      </c>
      <c r="AK971" s="257" t="str">
        <f t="shared" si="247"/>
        <v/>
      </c>
      <c r="AL971" s="193" t="str">
        <f t="shared" si="248"/>
        <v>CHECK DATES</v>
      </c>
      <c r="AM971" s="257" t="str">
        <f t="shared" si="249"/>
        <v/>
      </c>
      <c r="AN971" s="288">
        <f t="shared" si="250"/>
        <v>0</v>
      </c>
      <c r="AO971" s="286">
        <v>0</v>
      </c>
      <c r="AP971" s="257">
        <f t="shared" si="251"/>
        <v>0</v>
      </c>
      <c r="AQ971" s="257" t="str">
        <f t="shared" si="252"/>
        <v/>
      </c>
      <c r="AR971" s="257">
        <f t="shared" si="253"/>
        <v>0</v>
      </c>
    </row>
    <row r="972" spans="1:44" x14ac:dyDescent="0.3">
      <c r="A972" s="287">
        <v>959</v>
      </c>
      <c r="B972" s="150"/>
      <c r="C972" s="152"/>
      <c r="D972" s="159"/>
      <c r="E972" s="337"/>
      <c r="F972" s="343" t="str">
        <f>IF(E972="","",LOOKUP(E972,'Work Programme'!$A$8:$A$207,'Work Programme'!$B$8:$B$207))</f>
        <v/>
      </c>
      <c r="G972" s="159"/>
      <c r="H972" s="150"/>
      <c r="I972" s="150"/>
      <c r="J972" s="150"/>
      <c r="K972" s="150"/>
      <c r="L972" s="150"/>
      <c r="M972" s="150"/>
      <c r="N972" s="430"/>
      <c r="O972" s="431"/>
      <c r="P972" s="431"/>
      <c r="Q972" s="160"/>
      <c r="R972" s="160"/>
      <c r="S972" s="160"/>
      <c r="T972" s="255" t="str">
        <f t="shared" si="238"/>
        <v/>
      </c>
      <c r="U972" s="152"/>
      <c r="V972" s="154"/>
      <c r="W972" s="254" t="str">
        <f>IF(V972="","",VLOOKUP(V972,'Overview - Financial Statement'!$A$46:$B$60,2,FALSE))</f>
        <v/>
      </c>
      <c r="X972" s="255" t="str">
        <f t="shared" si="239"/>
        <v/>
      </c>
      <c r="Y972" s="153"/>
      <c r="Z972" s="238">
        <f t="shared" si="240"/>
        <v>0</v>
      </c>
      <c r="AA972" s="193" t="s">
        <v>44</v>
      </c>
      <c r="AB972" s="173"/>
      <c r="AC972" s="193" t="str">
        <f t="shared" si="241"/>
        <v/>
      </c>
      <c r="AD972" s="187" t="str">
        <f t="shared" si="242"/>
        <v/>
      </c>
      <c r="AE972" s="187" t="str">
        <f>IF(S972&gt;0,(VLOOKUP(N972,ISO!$B$4:$D$43,3,FALSE)),"")</f>
        <v/>
      </c>
      <c r="AF972" s="187" t="str">
        <f t="shared" si="243"/>
        <v/>
      </c>
      <c r="AG972" s="187" t="str">
        <f>IF(R972&gt;0,(VLOOKUP(N972,ISO!$B$4:$D$43,2,FALSE)),"")</f>
        <v/>
      </c>
      <c r="AH972" s="193" t="str">
        <f t="shared" si="244"/>
        <v/>
      </c>
      <c r="AI972" s="397" t="str">
        <f t="shared" si="245"/>
        <v/>
      </c>
      <c r="AJ972" s="257" t="str">
        <f t="shared" si="246"/>
        <v/>
      </c>
      <c r="AK972" s="257" t="str">
        <f t="shared" si="247"/>
        <v/>
      </c>
      <c r="AL972" s="193" t="str">
        <f t="shared" si="248"/>
        <v>CHECK DATES</v>
      </c>
      <c r="AM972" s="257" t="str">
        <f t="shared" si="249"/>
        <v/>
      </c>
      <c r="AN972" s="288">
        <f t="shared" si="250"/>
        <v>0</v>
      </c>
      <c r="AO972" s="286">
        <v>0</v>
      </c>
      <c r="AP972" s="257">
        <f t="shared" si="251"/>
        <v>0</v>
      </c>
      <c r="AQ972" s="257" t="str">
        <f t="shared" si="252"/>
        <v/>
      </c>
      <c r="AR972" s="257">
        <f t="shared" si="253"/>
        <v>0</v>
      </c>
    </row>
    <row r="973" spans="1:44" x14ac:dyDescent="0.3">
      <c r="A973" s="287">
        <v>960</v>
      </c>
      <c r="B973" s="150"/>
      <c r="C973" s="152"/>
      <c r="D973" s="159"/>
      <c r="E973" s="337"/>
      <c r="F973" s="343" t="str">
        <f>IF(E973="","",LOOKUP(E973,'Work Programme'!$A$8:$A$207,'Work Programme'!$B$8:$B$207))</f>
        <v/>
      </c>
      <c r="G973" s="159"/>
      <c r="H973" s="150"/>
      <c r="I973" s="150"/>
      <c r="J973" s="150"/>
      <c r="K973" s="150"/>
      <c r="L973" s="150"/>
      <c r="M973" s="150"/>
      <c r="N973" s="430"/>
      <c r="O973" s="431"/>
      <c r="P973" s="431"/>
      <c r="Q973" s="160"/>
      <c r="R973" s="160"/>
      <c r="S973" s="160"/>
      <c r="T973" s="255" t="str">
        <f t="shared" si="238"/>
        <v/>
      </c>
      <c r="U973" s="152"/>
      <c r="V973" s="154"/>
      <c r="W973" s="254" t="str">
        <f>IF(V973="","",VLOOKUP(V973,'Overview - Financial Statement'!$A$46:$B$60,2,FALSE))</f>
        <v/>
      </c>
      <c r="X973" s="255" t="str">
        <f t="shared" si="239"/>
        <v/>
      </c>
      <c r="Y973" s="153"/>
      <c r="Z973" s="238">
        <f t="shared" si="240"/>
        <v>0</v>
      </c>
      <c r="AA973" s="193" t="s">
        <v>44</v>
      </c>
      <c r="AB973" s="173"/>
      <c r="AC973" s="193" t="str">
        <f t="shared" si="241"/>
        <v/>
      </c>
      <c r="AD973" s="187" t="str">
        <f t="shared" si="242"/>
        <v/>
      </c>
      <c r="AE973" s="187" t="str">
        <f>IF(S973&gt;0,(VLOOKUP(N973,ISO!$B$4:$D$43,3,FALSE)),"")</f>
        <v/>
      </c>
      <c r="AF973" s="187" t="str">
        <f t="shared" si="243"/>
        <v/>
      </c>
      <c r="AG973" s="187" t="str">
        <f>IF(R973&gt;0,(VLOOKUP(N973,ISO!$B$4:$D$43,2,FALSE)),"")</f>
        <v/>
      </c>
      <c r="AH973" s="193" t="str">
        <f t="shared" si="244"/>
        <v/>
      </c>
      <c r="AI973" s="397" t="str">
        <f t="shared" si="245"/>
        <v/>
      </c>
      <c r="AJ973" s="257" t="str">
        <f t="shared" si="246"/>
        <v/>
      </c>
      <c r="AK973" s="257" t="str">
        <f t="shared" si="247"/>
        <v/>
      </c>
      <c r="AL973" s="193" t="str">
        <f t="shared" si="248"/>
        <v>CHECK DATES</v>
      </c>
      <c r="AM973" s="257" t="str">
        <f t="shared" si="249"/>
        <v/>
      </c>
      <c r="AN973" s="288">
        <f t="shared" si="250"/>
        <v>0</v>
      </c>
      <c r="AO973" s="286">
        <v>0</v>
      </c>
      <c r="AP973" s="257">
        <f t="shared" si="251"/>
        <v>0</v>
      </c>
      <c r="AQ973" s="257" t="str">
        <f t="shared" si="252"/>
        <v/>
      </c>
      <c r="AR973" s="257">
        <f t="shared" si="253"/>
        <v>0</v>
      </c>
    </row>
    <row r="974" spans="1:44" x14ac:dyDescent="0.3">
      <c r="A974" s="287">
        <v>961</v>
      </c>
      <c r="B974" s="150"/>
      <c r="C974" s="152"/>
      <c r="D974" s="159"/>
      <c r="E974" s="337"/>
      <c r="F974" s="343" t="str">
        <f>IF(E974="","",LOOKUP(E974,'Work Programme'!$A$8:$A$207,'Work Programme'!$B$8:$B$207))</f>
        <v/>
      </c>
      <c r="G974" s="159"/>
      <c r="H974" s="150"/>
      <c r="I974" s="150"/>
      <c r="J974" s="150"/>
      <c r="K974" s="150"/>
      <c r="L974" s="150"/>
      <c r="M974" s="150"/>
      <c r="N974" s="430"/>
      <c r="O974" s="431"/>
      <c r="P974" s="431"/>
      <c r="Q974" s="160"/>
      <c r="R974" s="160"/>
      <c r="S974" s="160"/>
      <c r="T974" s="255" t="str">
        <f t="shared" si="238"/>
        <v/>
      </c>
      <c r="U974" s="152"/>
      <c r="V974" s="154"/>
      <c r="W974" s="254" t="str">
        <f>IF(V974="","",VLOOKUP(V974,'Overview - Financial Statement'!$A$46:$B$60,2,FALSE))</f>
        <v/>
      </c>
      <c r="X974" s="255" t="str">
        <f t="shared" si="239"/>
        <v/>
      </c>
      <c r="Y974" s="153"/>
      <c r="Z974" s="238">
        <f t="shared" si="240"/>
        <v>0</v>
      </c>
      <c r="AA974" s="193" t="s">
        <v>44</v>
      </c>
      <c r="AB974" s="173"/>
      <c r="AC974" s="193" t="str">
        <f t="shared" si="241"/>
        <v/>
      </c>
      <c r="AD974" s="187" t="str">
        <f t="shared" si="242"/>
        <v/>
      </c>
      <c r="AE974" s="187" t="str">
        <f>IF(S974&gt;0,(VLOOKUP(N974,ISO!$B$4:$D$43,3,FALSE)),"")</f>
        <v/>
      </c>
      <c r="AF974" s="187" t="str">
        <f t="shared" si="243"/>
        <v/>
      </c>
      <c r="AG974" s="187" t="str">
        <f>IF(R974&gt;0,(VLOOKUP(N974,ISO!$B$4:$D$43,2,FALSE)),"")</f>
        <v/>
      </c>
      <c r="AH974" s="193" t="str">
        <f t="shared" si="244"/>
        <v/>
      </c>
      <c r="AI974" s="397" t="str">
        <f t="shared" si="245"/>
        <v/>
      </c>
      <c r="AJ974" s="257" t="str">
        <f t="shared" si="246"/>
        <v/>
      </c>
      <c r="AK974" s="257" t="str">
        <f t="shared" si="247"/>
        <v/>
      </c>
      <c r="AL974" s="193" t="str">
        <f t="shared" si="248"/>
        <v>CHECK DATES</v>
      </c>
      <c r="AM974" s="257" t="str">
        <f t="shared" si="249"/>
        <v/>
      </c>
      <c r="AN974" s="288">
        <f t="shared" si="250"/>
        <v>0</v>
      </c>
      <c r="AO974" s="286">
        <v>0</v>
      </c>
      <c r="AP974" s="257">
        <f t="shared" si="251"/>
        <v>0</v>
      </c>
      <c r="AQ974" s="257" t="str">
        <f t="shared" si="252"/>
        <v/>
      </c>
      <c r="AR974" s="257">
        <f t="shared" si="253"/>
        <v>0</v>
      </c>
    </row>
    <row r="975" spans="1:44" x14ac:dyDescent="0.3">
      <c r="A975" s="287">
        <v>962</v>
      </c>
      <c r="B975" s="150"/>
      <c r="C975" s="152"/>
      <c r="D975" s="159"/>
      <c r="E975" s="337"/>
      <c r="F975" s="343" t="str">
        <f>IF(E975="","",LOOKUP(E975,'Work Programme'!$A$8:$A$207,'Work Programme'!$B$8:$B$207))</f>
        <v/>
      </c>
      <c r="G975" s="159"/>
      <c r="H975" s="150"/>
      <c r="I975" s="150"/>
      <c r="J975" s="150"/>
      <c r="K975" s="150"/>
      <c r="L975" s="150"/>
      <c r="M975" s="150"/>
      <c r="N975" s="430"/>
      <c r="O975" s="431"/>
      <c r="P975" s="431"/>
      <c r="Q975" s="160"/>
      <c r="R975" s="160"/>
      <c r="S975" s="160"/>
      <c r="T975" s="255" t="str">
        <f t="shared" ref="T975:T1038" si="254">IF((Q975="")*AND(R975="")*AND(S975=""),"",SUM(Q975:S975))</f>
        <v/>
      </c>
      <c r="U975" s="152"/>
      <c r="V975" s="154"/>
      <c r="W975" s="254" t="str">
        <f>IF(V975="","",VLOOKUP(V975,'Overview - Financial Statement'!$A$46:$B$60,2,FALSE))</f>
        <v/>
      </c>
      <c r="X975" s="255" t="str">
        <f t="shared" ref="X975:X1038" si="255">IF(W975="","",T975/W975)</f>
        <v/>
      </c>
      <c r="Y975" s="153"/>
      <c r="Z975" s="238">
        <f t="shared" si="240"/>
        <v>0</v>
      </c>
      <c r="AA975" s="193" t="s">
        <v>44</v>
      </c>
      <c r="AB975" s="173"/>
      <c r="AC975" s="193" t="str">
        <f t="shared" si="241"/>
        <v/>
      </c>
      <c r="AD975" s="187" t="str">
        <f t="shared" si="242"/>
        <v/>
      </c>
      <c r="AE975" s="187" t="str">
        <f>IF(S975&gt;0,(VLOOKUP(N975,ISO!$B$4:$D$43,3,FALSE)),"")</f>
        <v/>
      </c>
      <c r="AF975" s="187" t="str">
        <f t="shared" si="243"/>
        <v/>
      </c>
      <c r="AG975" s="187" t="str">
        <f>IF(R975&gt;0,(VLOOKUP(N975,ISO!$B$4:$D$43,2,FALSE)),"")</f>
        <v/>
      </c>
      <c r="AH975" s="193" t="str">
        <f t="shared" si="244"/>
        <v/>
      </c>
      <c r="AI975" s="397" t="str">
        <f t="shared" si="245"/>
        <v/>
      </c>
      <c r="AJ975" s="257" t="str">
        <f t="shared" si="246"/>
        <v/>
      </c>
      <c r="AK975" s="257" t="str">
        <f t="shared" si="247"/>
        <v/>
      </c>
      <c r="AL975" s="193" t="str">
        <f t="shared" si="248"/>
        <v>CHECK DATES</v>
      </c>
      <c r="AM975" s="257" t="str">
        <f t="shared" si="249"/>
        <v/>
      </c>
      <c r="AN975" s="288">
        <f t="shared" si="250"/>
        <v>0</v>
      </c>
      <c r="AO975" s="286">
        <v>0</v>
      </c>
      <c r="AP975" s="257">
        <f t="shared" si="251"/>
        <v>0</v>
      </c>
      <c r="AQ975" s="257" t="str">
        <f t="shared" si="252"/>
        <v/>
      </c>
      <c r="AR975" s="257">
        <f t="shared" si="253"/>
        <v>0</v>
      </c>
    </row>
    <row r="976" spans="1:44" x14ac:dyDescent="0.3">
      <c r="A976" s="287">
        <v>963</v>
      </c>
      <c r="B976" s="150"/>
      <c r="C976" s="152"/>
      <c r="D976" s="159"/>
      <c r="E976" s="337"/>
      <c r="F976" s="343" t="str">
        <f>IF(E976="","",LOOKUP(E976,'Work Programme'!$A$8:$A$207,'Work Programme'!$B$8:$B$207))</f>
        <v/>
      </c>
      <c r="G976" s="159"/>
      <c r="H976" s="150"/>
      <c r="I976" s="150"/>
      <c r="J976" s="150"/>
      <c r="K976" s="150"/>
      <c r="L976" s="150"/>
      <c r="M976" s="150"/>
      <c r="N976" s="430"/>
      <c r="O976" s="431"/>
      <c r="P976" s="431"/>
      <c r="Q976" s="160"/>
      <c r="R976" s="160"/>
      <c r="S976" s="160"/>
      <c r="T976" s="255" t="str">
        <f t="shared" si="254"/>
        <v/>
      </c>
      <c r="U976" s="152"/>
      <c r="V976" s="154"/>
      <c r="W976" s="254" t="str">
        <f>IF(V976="","",VLOOKUP(V976,'Overview - Financial Statement'!$A$46:$B$60,2,FALSE))</f>
        <v/>
      </c>
      <c r="X976" s="255" t="str">
        <f t="shared" si="255"/>
        <v/>
      </c>
      <c r="Y976" s="153"/>
      <c r="Z976" s="238">
        <f t="shared" ref="Z976:Z1039" si="256">IF(Y976="YES",X976,0)</f>
        <v>0</v>
      </c>
      <c r="AA976" s="193" t="s">
        <v>44</v>
      </c>
      <c r="AB976" s="173"/>
      <c r="AC976" s="193" t="str">
        <f t="shared" si="241"/>
        <v/>
      </c>
      <c r="AD976" s="187" t="str">
        <f t="shared" si="242"/>
        <v/>
      </c>
      <c r="AE976" s="187" t="str">
        <f>IF(S976&gt;0,(VLOOKUP(N976,ISO!$B$4:$D$43,3,FALSE)),"")</f>
        <v/>
      </c>
      <c r="AF976" s="187" t="str">
        <f t="shared" si="243"/>
        <v/>
      </c>
      <c r="AG976" s="187" t="str">
        <f>IF(R976&gt;0,(VLOOKUP(N976,ISO!$B$4:$D$43,2,FALSE)),"")</f>
        <v/>
      </c>
      <c r="AH976" s="193" t="str">
        <f t="shared" si="244"/>
        <v/>
      </c>
      <c r="AI976" s="397" t="str">
        <f t="shared" si="245"/>
        <v/>
      </c>
      <c r="AJ976" s="257" t="str">
        <f t="shared" si="246"/>
        <v/>
      </c>
      <c r="AK976" s="257" t="str">
        <f t="shared" si="247"/>
        <v/>
      </c>
      <c r="AL976" s="193" t="str">
        <f t="shared" si="248"/>
        <v>CHECK DATES</v>
      </c>
      <c r="AM976" s="257" t="str">
        <f t="shared" si="249"/>
        <v/>
      </c>
      <c r="AN976" s="288">
        <f t="shared" si="250"/>
        <v>0</v>
      </c>
      <c r="AO976" s="286">
        <v>0</v>
      </c>
      <c r="AP976" s="257">
        <f t="shared" si="251"/>
        <v>0</v>
      </c>
      <c r="AQ976" s="257" t="str">
        <f t="shared" si="252"/>
        <v/>
      </c>
      <c r="AR976" s="257">
        <f t="shared" si="253"/>
        <v>0</v>
      </c>
    </row>
    <row r="977" spans="1:44" x14ac:dyDescent="0.3">
      <c r="A977" s="287">
        <v>964</v>
      </c>
      <c r="B977" s="150"/>
      <c r="C977" s="152"/>
      <c r="D977" s="159"/>
      <c r="E977" s="337"/>
      <c r="F977" s="343" t="str">
        <f>IF(E977="","",LOOKUP(E977,'Work Programme'!$A$8:$A$207,'Work Programme'!$B$8:$B$207))</f>
        <v/>
      </c>
      <c r="G977" s="159"/>
      <c r="H977" s="150"/>
      <c r="I977" s="150"/>
      <c r="J977" s="150"/>
      <c r="K977" s="150"/>
      <c r="L977" s="150"/>
      <c r="M977" s="150"/>
      <c r="N977" s="430"/>
      <c r="O977" s="431"/>
      <c r="P977" s="431"/>
      <c r="Q977" s="160"/>
      <c r="R977" s="160"/>
      <c r="S977" s="160"/>
      <c r="T977" s="255" t="str">
        <f t="shared" si="254"/>
        <v/>
      </c>
      <c r="U977" s="152"/>
      <c r="V977" s="154"/>
      <c r="W977" s="254" t="str">
        <f>IF(V977="","",VLOOKUP(V977,'Overview - Financial Statement'!$A$46:$B$60,2,FALSE))</f>
        <v/>
      </c>
      <c r="X977" s="255" t="str">
        <f t="shared" si="255"/>
        <v/>
      </c>
      <c r="Y977" s="153"/>
      <c r="Z977" s="238">
        <f t="shared" si="256"/>
        <v>0</v>
      </c>
      <c r="AA977" s="193" t="s">
        <v>44</v>
      </c>
      <c r="AB977" s="173"/>
      <c r="AC977" s="193" t="str">
        <f t="shared" si="241"/>
        <v/>
      </c>
      <c r="AD977" s="187" t="str">
        <f t="shared" si="242"/>
        <v/>
      </c>
      <c r="AE977" s="187" t="str">
        <f>IF(S977&gt;0,(VLOOKUP(N977,ISO!$B$4:$D$43,3,FALSE)),"")</f>
        <v/>
      </c>
      <c r="AF977" s="187" t="str">
        <f t="shared" si="243"/>
        <v/>
      </c>
      <c r="AG977" s="187" t="str">
        <f>IF(R977&gt;0,(VLOOKUP(N977,ISO!$B$4:$D$43,2,FALSE)),"")</f>
        <v/>
      </c>
      <c r="AH977" s="193" t="str">
        <f t="shared" si="244"/>
        <v/>
      </c>
      <c r="AI977" s="397" t="str">
        <f t="shared" si="245"/>
        <v/>
      </c>
      <c r="AJ977" s="257" t="str">
        <f t="shared" si="246"/>
        <v/>
      </c>
      <c r="AK977" s="257" t="str">
        <f t="shared" si="247"/>
        <v/>
      </c>
      <c r="AL977" s="193" t="str">
        <f t="shared" si="248"/>
        <v>CHECK DATES</v>
      </c>
      <c r="AM977" s="257" t="str">
        <f t="shared" si="249"/>
        <v/>
      </c>
      <c r="AN977" s="288">
        <f t="shared" si="250"/>
        <v>0</v>
      </c>
      <c r="AO977" s="286">
        <v>0</v>
      </c>
      <c r="AP977" s="257">
        <f t="shared" si="251"/>
        <v>0</v>
      </c>
      <c r="AQ977" s="257" t="str">
        <f t="shared" si="252"/>
        <v/>
      </c>
      <c r="AR977" s="257">
        <f t="shared" si="253"/>
        <v>0</v>
      </c>
    </row>
    <row r="978" spans="1:44" x14ac:dyDescent="0.3">
      <c r="A978" s="287">
        <v>965</v>
      </c>
      <c r="B978" s="150"/>
      <c r="C978" s="152"/>
      <c r="D978" s="159"/>
      <c r="E978" s="337"/>
      <c r="F978" s="343" t="str">
        <f>IF(E978="","",LOOKUP(E978,'Work Programme'!$A$8:$A$207,'Work Programme'!$B$8:$B$207))</f>
        <v/>
      </c>
      <c r="G978" s="159"/>
      <c r="H978" s="150"/>
      <c r="I978" s="150"/>
      <c r="J978" s="150"/>
      <c r="K978" s="150"/>
      <c r="L978" s="150"/>
      <c r="M978" s="150"/>
      <c r="N978" s="430"/>
      <c r="O978" s="431"/>
      <c r="P978" s="431"/>
      <c r="Q978" s="160"/>
      <c r="R978" s="160"/>
      <c r="S978" s="160"/>
      <c r="T978" s="255" t="str">
        <f t="shared" si="254"/>
        <v/>
      </c>
      <c r="U978" s="152"/>
      <c r="V978" s="154"/>
      <c r="W978" s="254" t="str">
        <f>IF(V978="","",VLOOKUP(V978,'Overview - Financial Statement'!$A$46:$B$60,2,FALSE))</f>
        <v/>
      </c>
      <c r="X978" s="255" t="str">
        <f t="shared" si="255"/>
        <v/>
      </c>
      <c r="Y978" s="153"/>
      <c r="Z978" s="238">
        <f t="shared" si="256"/>
        <v>0</v>
      </c>
      <c r="AA978" s="193" t="s">
        <v>44</v>
      </c>
      <c r="AB978" s="173"/>
      <c r="AC978" s="193" t="str">
        <f t="shared" ref="AC978:AC1041" si="257">IF(V978="","",(IF(OR(C978&lt;=($H$4-1),C978&gt;=($J$4+1),D978&lt;=($H$4-1),D978&gt;=($J$4+1)),"CHECK DATES","OK")))</f>
        <v/>
      </c>
      <c r="AD978" s="187" t="str">
        <f t="shared" ref="AD978:AD1041" si="258">IF(S978&gt;0,S978/(O978+0.5)/P978/AI978,"")</f>
        <v/>
      </c>
      <c r="AE978" s="187" t="str">
        <f>IF(S978&gt;0,(VLOOKUP(N978,ISO!$B$4:$D$43,3,FALSE)),"")</f>
        <v/>
      </c>
      <c r="AF978" s="187" t="str">
        <f t="shared" ref="AF978:AF1041" si="259">IF(R978&gt;0,R978/O978/P978/AI978,"")</f>
        <v/>
      </c>
      <c r="AG978" s="187" t="str">
        <f>IF(R978&gt;0,(VLOOKUP(N978,ISO!$B$4:$D$43,2,FALSE)),"")</f>
        <v/>
      </c>
      <c r="AH978" s="193" t="str">
        <f t="shared" ref="AH978:AH1041" si="260">IF(V978="","",V978)</f>
        <v/>
      </c>
      <c r="AI978" s="397" t="str">
        <f t="shared" ref="AI978:AI1041" si="261">IF(V978="","",IF(HLOOKUP(V978,$AB$4:$AP$5,2,FALSE)="",W978,IF(W978&lt;&gt;HLOOKUP(V978,$AB$4:$AP$5,2,FALSE),HLOOKUP(V978,$AB$4:$AP$5,2,FALSE),W978)))</f>
        <v/>
      </c>
      <c r="AJ978" s="257" t="str">
        <f t="shared" ref="AJ978:AJ1041" si="262">IF(W978="","",IF(AI978=1,X978,T978/AI978))</f>
        <v/>
      </c>
      <c r="AK978" s="257" t="str">
        <f t="shared" ref="AK978:AK1041" si="263">IF(AJ978="","",IF(AI978=1,0,AJ978-X978))</f>
        <v/>
      </c>
      <c r="AL978" s="193" t="str">
        <f t="shared" ref="AL978:AL1041" si="264">IF(X978=0,"",(IF(U978="","CHECK DATES","OK")))</f>
        <v>CHECK DATES</v>
      </c>
      <c r="AM978" s="257" t="str">
        <f t="shared" ref="AM978:AM1041" si="265">IF(OR(AA978="NO",AC978="CHECK DATES",AL978="CHECK DATES"),AJ978,"")</f>
        <v/>
      </c>
      <c r="AN978" s="288">
        <f t="shared" ref="AN978:AN1041" si="266">IF(AA978="NO","",IF(AD978&gt;AE978,(AD978-AE978)*O978,0)+IF(AF978&gt;AG978,(AF978-AG978)*O978,0))</f>
        <v>0</v>
      </c>
      <c r="AO978" s="286">
        <v>0</v>
      </c>
      <c r="AP978" s="257">
        <f t="shared" ref="AP978:AP1041" si="267">IF(OR(AA978="NO",AM978&gt;0,AN978&gt;0,AO978&gt;0)*(AND(OR(Y978="NO",Y978=""))),SUM(AM978:AO978),"")</f>
        <v>0</v>
      </c>
      <c r="AQ978" s="257" t="str">
        <f t="shared" ref="AQ978:AQ1041" si="268">IF(OR(AA978="NO",AM978&gt;0,AN978&gt;0)*(AND(OR(Y978="YES"))),SUM(AM978:AN978),"")</f>
        <v/>
      </c>
      <c r="AR978" s="257">
        <f t="shared" ref="AR978:AR1041" si="269">IF(Y978="YES",AJ978,0)</f>
        <v>0</v>
      </c>
    </row>
    <row r="979" spans="1:44" x14ac:dyDescent="0.3">
      <c r="A979" s="287">
        <v>966</v>
      </c>
      <c r="B979" s="150"/>
      <c r="C979" s="152"/>
      <c r="D979" s="159"/>
      <c r="E979" s="337"/>
      <c r="F979" s="343" t="str">
        <f>IF(E979="","",LOOKUP(E979,'Work Programme'!$A$8:$A$207,'Work Programme'!$B$8:$B$207))</f>
        <v/>
      </c>
      <c r="G979" s="159"/>
      <c r="H979" s="150"/>
      <c r="I979" s="150"/>
      <c r="J979" s="150"/>
      <c r="K979" s="150"/>
      <c r="L979" s="150"/>
      <c r="M979" s="150"/>
      <c r="N979" s="430"/>
      <c r="O979" s="431"/>
      <c r="P979" s="431"/>
      <c r="Q979" s="160"/>
      <c r="R979" s="160"/>
      <c r="S979" s="160"/>
      <c r="T979" s="255" t="str">
        <f t="shared" si="254"/>
        <v/>
      </c>
      <c r="U979" s="152"/>
      <c r="V979" s="154"/>
      <c r="W979" s="254" t="str">
        <f>IF(V979="","",VLOOKUP(V979,'Overview - Financial Statement'!$A$46:$B$60,2,FALSE))</f>
        <v/>
      </c>
      <c r="X979" s="255" t="str">
        <f t="shared" si="255"/>
        <v/>
      </c>
      <c r="Y979" s="153"/>
      <c r="Z979" s="238">
        <f t="shared" si="256"/>
        <v>0</v>
      </c>
      <c r="AA979" s="193" t="s">
        <v>44</v>
      </c>
      <c r="AB979" s="173"/>
      <c r="AC979" s="193" t="str">
        <f t="shared" si="257"/>
        <v/>
      </c>
      <c r="AD979" s="187" t="str">
        <f t="shared" si="258"/>
        <v/>
      </c>
      <c r="AE979" s="187" t="str">
        <f>IF(S979&gt;0,(VLOOKUP(N979,ISO!$B$4:$D$43,3,FALSE)),"")</f>
        <v/>
      </c>
      <c r="AF979" s="187" t="str">
        <f t="shared" si="259"/>
        <v/>
      </c>
      <c r="AG979" s="187" t="str">
        <f>IF(R979&gt;0,(VLOOKUP(N979,ISO!$B$4:$D$43,2,FALSE)),"")</f>
        <v/>
      </c>
      <c r="AH979" s="193" t="str">
        <f t="shared" si="260"/>
        <v/>
      </c>
      <c r="AI979" s="397" t="str">
        <f t="shared" si="261"/>
        <v/>
      </c>
      <c r="AJ979" s="257" t="str">
        <f t="shared" si="262"/>
        <v/>
      </c>
      <c r="AK979" s="257" t="str">
        <f t="shared" si="263"/>
        <v/>
      </c>
      <c r="AL979" s="193" t="str">
        <f t="shared" si="264"/>
        <v>CHECK DATES</v>
      </c>
      <c r="AM979" s="257" t="str">
        <f t="shared" si="265"/>
        <v/>
      </c>
      <c r="AN979" s="288">
        <f t="shared" si="266"/>
        <v>0</v>
      </c>
      <c r="AO979" s="286">
        <v>0</v>
      </c>
      <c r="AP979" s="257">
        <f t="shared" si="267"/>
        <v>0</v>
      </c>
      <c r="AQ979" s="257" t="str">
        <f t="shared" si="268"/>
        <v/>
      </c>
      <c r="AR979" s="257">
        <f t="shared" si="269"/>
        <v>0</v>
      </c>
    </row>
    <row r="980" spans="1:44" x14ac:dyDescent="0.3">
      <c r="A980" s="287">
        <v>967</v>
      </c>
      <c r="B980" s="150"/>
      <c r="C980" s="152"/>
      <c r="D980" s="159"/>
      <c r="E980" s="337"/>
      <c r="F980" s="343" t="str">
        <f>IF(E980="","",LOOKUP(E980,'Work Programme'!$A$8:$A$207,'Work Programme'!$B$8:$B$207))</f>
        <v/>
      </c>
      <c r="G980" s="159"/>
      <c r="H980" s="150"/>
      <c r="I980" s="150"/>
      <c r="J980" s="150"/>
      <c r="K980" s="150"/>
      <c r="L980" s="150"/>
      <c r="M980" s="150"/>
      <c r="N980" s="430"/>
      <c r="O980" s="431"/>
      <c r="P980" s="431"/>
      <c r="Q980" s="160"/>
      <c r="R980" s="160"/>
      <c r="S980" s="160"/>
      <c r="T980" s="255" t="str">
        <f t="shared" si="254"/>
        <v/>
      </c>
      <c r="U980" s="152"/>
      <c r="V980" s="154"/>
      <c r="W980" s="254" t="str">
        <f>IF(V980="","",VLOOKUP(V980,'Overview - Financial Statement'!$A$46:$B$60,2,FALSE))</f>
        <v/>
      </c>
      <c r="X980" s="255" t="str">
        <f t="shared" si="255"/>
        <v/>
      </c>
      <c r="Y980" s="153"/>
      <c r="Z980" s="238">
        <f t="shared" si="256"/>
        <v>0</v>
      </c>
      <c r="AA980" s="193" t="s">
        <v>44</v>
      </c>
      <c r="AB980" s="173"/>
      <c r="AC980" s="193" t="str">
        <f t="shared" si="257"/>
        <v/>
      </c>
      <c r="AD980" s="187" t="str">
        <f t="shared" si="258"/>
        <v/>
      </c>
      <c r="AE980" s="187" t="str">
        <f>IF(S980&gt;0,(VLOOKUP(N980,ISO!$B$4:$D$43,3,FALSE)),"")</f>
        <v/>
      </c>
      <c r="AF980" s="187" t="str">
        <f t="shared" si="259"/>
        <v/>
      </c>
      <c r="AG980" s="187" t="str">
        <f>IF(R980&gt;0,(VLOOKUP(N980,ISO!$B$4:$D$43,2,FALSE)),"")</f>
        <v/>
      </c>
      <c r="AH980" s="193" t="str">
        <f t="shared" si="260"/>
        <v/>
      </c>
      <c r="AI980" s="397" t="str">
        <f t="shared" si="261"/>
        <v/>
      </c>
      <c r="AJ980" s="257" t="str">
        <f t="shared" si="262"/>
        <v/>
      </c>
      <c r="AK980" s="257" t="str">
        <f t="shared" si="263"/>
        <v/>
      </c>
      <c r="AL980" s="193" t="str">
        <f t="shared" si="264"/>
        <v>CHECK DATES</v>
      </c>
      <c r="AM980" s="257" t="str">
        <f t="shared" si="265"/>
        <v/>
      </c>
      <c r="AN980" s="288">
        <f t="shared" si="266"/>
        <v>0</v>
      </c>
      <c r="AO980" s="286">
        <v>0</v>
      </c>
      <c r="AP980" s="257">
        <f t="shared" si="267"/>
        <v>0</v>
      </c>
      <c r="AQ980" s="257" t="str">
        <f t="shared" si="268"/>
        <v/>
      </c>
      <c r="AR980" s="257">
        <f t="shared" si="269"/>
        <v>0</v>
      </c>
    </row>
    <row r="981" spans="1:44" x14ac:dyDescent="0.3">
      <c r="A981" s="287">
        <v>968</v>
      </c>
      <c r="B981" s="150"/>
      <c r="C981" s="152"/>
      <c r="D981" s="159"/>
      <c r="E981" s="337"/>
      <c r="F981" s="343" t="str">
        <f>IF(E981="","",LOOKUP(E981,'Work Programme'!$A$8:$A$207,'Work Programme'!$B$8:$B$207))</f>
        <v/>
      </c>
      <c r="G981" s="159"/>
      <c r="H981" s="150"/>
      <c r="I981" s="150"/>
      <c r="J981" s="150"/>
      <c r="K981" s="150"/>
      <c r="L981" s="150"/>
      <c r="M981" s="150"/>
      <c r="N981" s="430"/>
      <c r="O981" s="431"/>
      <c r="P981" s="431"/>
      <c r="Q981" s="160"/>
      <c r="R981" s="160"/>
      <c r="S981" s="160"/>
      <c r="T981" s="255" t="str">
        <f t="shared" si="254"/>
        <v/>
      </c>
      <c r="U981" s="152"/>
      <c r="V981" s="154"/>
      <c r="W981" s="254" t="str">
        <f>IF(V981="","",VLOOKUP(V981,'Overview - Financial Statement'!$A$46:$B$60,2,FALSE))</f>
        <v/>
      </c>
      <c r="X981" s="255" t="str">
        <f t="shared" si="255"/>
        <v/>
      </c>
      <c r="Y981" s="153"/>
      <c r="Z981" s="238">
        <f t="shared" si="256"/>
        <v>0</v>
      </c>
      <c r="AA981" s="193" t="s">
        <v>44</v>
      </c>
      <c r="AB981" s="173"/>
      <c r="AC981" s="193" t="str">
        <f t="shared" si="257"/>
        <v/>
      </c>
      <c r="AD981" s="187" t="str">
        <f t="shared" si="258"/>
        <v/>
      </c>
      <c r="AE981" s="187" t="str">
        <f>IF(S981&gt;0,(VLOOKUP(N981,ISO!$B$4:$D$43,3,FALSE)),"")</f>
        <v/>
      </c>
      <c r="AF981" s="187" t="str">
        <f t="shared" si="259"/>
        <v/>
      </c>
      <c r="AG981" s="187" t="str">
        <f>IF(R981&gt;0,(VLOOKUP(N981,ISO!$B$4:$D$43,2,FALSE)),"")</f>
        <v/>
      </c>
      <c r="AH981" s="193" t="str">
        <f t="shared" si="260"/>
        <v/>
      </c>
      <c r="AI981" s="397" t="str">
        <f t="shared" si="261"/>
        <v/>
      </c>
      <c r="AJ981" s="257" t="str">
        <f t="shared" si="262"/>
        <v/>
      </c>
      <c r="AK981" s="257" t="str">
        <f t="shared" si="263"/>
        <v/>
      </c>
      <c r="AL981" s="193" t="str">
        <f t="shared" si="264"/>
        <v>CHECK DATES</v>
      </c>
      <c r="AM981" s="257" t="str">
        <f t="shared" si="265"/>
        <v/>
      </c>
      <c r="AN981" s="288">
        <f t="shared" si="266"/>
        <v>0</v>
      </c>
      <c r="AO981" s="286">
        <v>0</v>
      </c>
      <c r="AP981" s="257">
        <f t="shared" si="267"/>
        <v>0</v>
      </c>
      <c r="AQ981" s="257" t="str">
        <f t="shared" si="268"/>
        <v/>
      </c>
      <c r="AR981" s="257">
        <f t="shared" si="269"/>
        <v>0</v>
      </c>
    </row>
    <row r="982" spans="1:44" x14ac:dyDescent="0.3">
      <c r="A982" s="287">
        <v>969</v>
      </c>
      <c r="B982" s="150"/>
      <c r="C982" s="152"/>
      <c r="D982" s="159"/>
      <c r="E982" s="337"/>
      <c r="F982" s="343" t="str">
        <f>IF(E982="","",LOOKUP(E982,'Work Programme'!$A$8:$A$207,'Work Programme'!$B$8:$B$207))</f>
        <v/>
      </c>
      <c r="G982" s="159"/>
      <c r="H982" s="150"/>
      <c r="I982" s="150"/>
      <c r="J982" s="150"/>
      <c r="K982" s="150"/>
      <c r="L982" s="150"/>
      <c r="M982" s="150"/>
      <c r="N982" s="430"/>
      <c r="O982" s="431"/>
      <c r="P982" s="431"/>
      <c r="Q982" s="160"/>
      <c r="R982" s="160"/>
      <c r="S982" s="160"/>
      <c r="T982" s="255" t="str">
        <f t="shared" si="254"/>
        <v/>
      </c>
      <c r="U982" s="152"/>
      <c r="V982" s="154"/>
      <c r="W982" s="254" t="str">
        <f>IF(V982="","",VLOOKUP(V982,'Overview - Financial Statement'!$A$46:$B$60,2,FALSE))</f>
        <v/>
      </c>
      <c r="X982" s="255" t="str">
        <f t="shared" si="255"/>
        <v/>
      </c>
      <c r="Y982" s="153"/>
      <c r="Z982" s="238">
        <f t="shared" si="256"/>
        <v>0</v>
      </c>
      <c r="AA982" s="193" t="s">
        <v>44</v>
      </c>
      <c r="AB982" s="173"/>
      <c r="AC982" s="193" t="str">
        <f t="shared" si="257"/>
        <v/>
      </c>
      <c r="AD982" s="187" t="str">
        <f t="shared" si="258"/>
        <v/>
      </c>
      <c r="AE982" s="187" t="str">
        <f>IF(S982&gt;0,(VLOOKUP(N982,ISO!$B$4:$D$43,3,FALSE)),"")</f>
        <v/>
      </c>
      <c r="AF982" s="187" t="str">
        <f t="shared" si="259"/>
        <v/>
      </c>
      <c r="AG982" s="187" t="str">
        <f>IF(R982&gt;0,(VLOOKUP(N982,ISO!$B$4:$D$43,2,FALSE)),"")</f>
        <v/>
      </c>
      <c r="AH982" s="193" t="str">
        <f t="shared" si="260"/>
        <v/>
      </c>
      <c r="AI982" s="397" t="str">
        <f t="shared" si="261"/>
        <v/>
      </c>
      <c r="AJ982" s="257" t="str">
        <f t="shared" si="262"/>
        <v/>
      </c>
      <c r="AK982" s="257" t="str">
        <f t="shared" si="263"/>
        <v/>
      </c>
      <c r="AL982" s="193" t="str">
        <f t="shared" si="264"/>
        <v>CHECK DATES</v>
      </c>
      <c r="AM982" s="257" t="str">
        <f t="shared" si="265"/>
        <v/>
      </c>
      <c r="AN982" s="288">
        <f t="shared" si="266"/>
        <v>0</v>
      </c>
      <c r="AO982" s="286">
        <v>0</v>
      </c>
      <c r="AP982" s="257">
        <f t="shared" si="267"/>
        <v>0</v>
      </c>
      <c r="AQ982" s="257" t="str">
        <f t="shared" si="268"/>
        <v/>
      </c>
      <c r="AR982" s="257">
        <f t="shared" si="269"/>
        <v>0</v>
      </c>
    </row>
    <row r="983" spans="1:44" x14ac:dyDescent="0.3">
      <c r="A983" s="287">
        <v>970</v>
      </c>
      <c r="B983" s="150"/>
      <c r="C983" s="152"/>
      <c r="D983" s="159"/>
      <c r="E983" s="337"/>
      <c r="F983" s="343" t="str">
        <f>IF(E983="","",LOOKUP(E983,'Work Programme'!$A$8:$A$207,'Work Programme'!$B$8:$B$207))</f>
        <v/>
      </c>
      <c r="G983" s="159"/>
      <c r="H983" s="150"/>
      <c r="I983" s="150"/>
      <c r="J983" s="150"/>
      <c r="K983" s="150"/>
      <c r="L983" s="150"/>
      <c r="M983" s="150"/>
      <c r="N983" s="430"/>
      <c r="O983" s="431"/>
      <c r="P983" s="431"/>
      <c r="Q983" s="160"/>
      <c r="R983" s="160"/>
      <c r="S983" s="160"/>
      <c r="T983" s="255" t="str">
        <f t="shared" si="254"/>
        <v/>
      </c>
      <c r="U983" s="152"/>
      <c r="V983" s="154"/>
      <c r="W983" s="254" t="str">
        <f>IF(V983="","",VLOOKUP(V983,'Overview - Financial Statement'!$A$46:$B$60,2,FALSE))</f>
        <v/>
      </c>
      <c r="X983" s="255" t="str">
        <f t="shared" si="255"/>
        <v/>
      </c>
      <c r="Y983" s="153"/>
      <c r="Z983" s="238">
        <f t="shared" si="256"/>
        <v>0</v>
      </c>
      <c r="AA983" s="193" t="s">
        <v>44</v>
      </c>
      <c r="AB983" s="173"/>
      <c r="AC983" s="193" t="str">
        <f t="shared" si="257"/>
        <v/>
      </c>
      <c r="AD983" s="187" t="str">
        <f t="shared" si="258"/>
        <v/>
      </c>
      <c r="AE983" s="187" t="str">
        <f>IF(S983&gt;0,(VLOOKUP(N983,ISO!$B$4:$D$43,3,FALSE)),"")</f>
        <v/>
      </c>
      <c r="AF983" s="187" t="str">
        <f t="shared" si="259"/>
        <v/>
      </c>
      <c r="AG983" s="187" t="str">
        <f>IF(R983&gt;0,(VLOOKUP(N983,ISO!$B$4:$D$43,2,FALSE)),"")</f>
        <v/>
      </c>
      <c r="AH983" s="193" t="str">
        <f t="shared" si="260"/>
        <v/>
      </c>
      <c r="AI983" s="397" t="str">
        <f t="shared" si="261"/>
        <v/>
      </c>
      <c r="AJ983" s="257" t="str">
        <f t="shared" si="262"/>
        <v/>
      </c>
      <c r="AK983" s="257" t="str">
        <f t="shared" si="263"/>
        <v/>
      </c>
      <c r="AL983" s="193" t="str">
        <f t="shared" si="264"/>
        <v>CHECK DATES</v>
      </c>
      <c r="AM983" s="257" t="str">
        <f t="shared" si="265"/>
        <v/>
      </c>
      <c r="AN983" s="288">
        <f t="shared" si="266"/>
        <v>0</v>
      </c>
      <c r="AO983" s="286">
        <v>0</v>
      </c>
      <c r="AP983" s="257">
        <f t="shared" si="267"/>
        <v>0</v>
      </c>
      <c r="AQ983" s="257" t="str">
        <f t="shared" si="268"/>
        <v/>
      </c>
      <c r="AR983" s="257">
        <f t="shared" si="269"/>
        <v>0</v>
      </c>
    </row>
    <row r="984" spans="1:44" x14ac:dyDescent="0.3">
      <c r="A984" s="287">
        <v>971</v>
      </c>
      <c r="B984" s="150"/>
      <c r="C984" s="152"/>
      <c r="D984" s="159"/>
      <c r="E984" s="337"/>
      <c r="F984" s="343" t="str">
        <f>IF(E984="","",LOOKUP(E984,'Work Programme'!$A$8:$A$207,'Work Programme'!$B$8:$B$207))</f>
        <v/>
      </c>
      <c r="G984" s="159"/>
      <c r="H984" s="150"/>
      <c r="I984" s="150"/>
      <c r="J984" s="150"/>
      <c r="K984" s="150"/>
      <c r="L984" s="150"/>
      <c r="M984" s="150"/>
      <c r="N984" s="430"/>
      <c r="O984" s="431"/>
      <c r="P984" s="431"/>
      <c r="Q984" s="160"/>
      <c r="R984" s="160"/>
      <c r="S984" s="160"/>
      <c r="T984" s="255" t="str">
        <f t="shared" si="254"/>
        <v/>
      </c>
      <c r="U984" s="152"/>
      <c r="V984" s="154"/>
      <c r="W984" s="254" t="str">
        <f>IF(V984="","",VLOOKUP(V984,'Overview - Financial Statement'!$A$46:$B$60,2,FALSE))</f>
        <v/>
      </c>
      <c r="X984" s="255" t="str">
        <f t="shared" si="255"/>
        <v/>
      </c>
      <c r="Y984" s="153"/>
      <c r="Z984" s="238">
        <f t="shared" si="256"/>
        <v>0</v>
      </c>
      <c r="AA984" s="193" t="s">
        <v>44</v>
      </c>
      <c r="AB984" s="173"/>
      <c r="AC984" s="193" t="str">
        <f t="shared" si="257"/>
        <v/>
      </c>
      <c r="AD984" s="187" t="str">
        <f t="shared" si="258"/>
        <v/>
      </c>
      <c r="AE984" s="187" t="str">
        <f>IF(S984&gt;0,(VLOOKUP(N984,ISO!$B$4:$D$43,3,FALSE)),"")</f>
        <v/>
      </c>
      <c r="AF984" s="187" t="str">
        <f t="shared" si="259"/>
        <v/>
      </c>
      <c r="AG984" s="187" t="str">
        <f>IF(R984&gt;0,(VLOOKUP(N984,ISO!$B$4:$D$43,2,FALSE)),"")</f>
        <v/>
      </c>
      <c r="AH984" s="193" t="str">
        <f t="shared" si="260"/>
        <v/>
      </c>
      <c r="AI984" s="397" t="str">
        <f t="shared" si="261"/>
        <v/>
      </c>
      <c r="AJ984" s="257" t="str">
        <f t="shared" si="262"/>
        <v/>
      </c>
      <c r="AK984" s="257" t="str">
        <f t="shared" si="263"/>
        <v/>
      </c>
      <c r="AL984" s="193" t="str">
        <f t="shared" si="264"/>
        <v>CHECK DATES</v>
      </c>
      <c r="AM984" s="257" t="str">
        <f t="shared" si="265"/>
        <v/>
      </c>
      <c r="AN984" s="288">
        <f t="shared" si="266"/>
        <v>0</v>
      </c>
      <c r="AO984" s="286">
        <v>0</v>
      </c>
      <c r="AP984" s="257">
        <f t="shared" si="267"/>
        <v>0</v>
      </c>
      <c r="AQ984" s="257" t="str">
        <f t="shared" si="268"/>
        <v/>
      </c>
      <c r="AR984" s="257">
        <f t="shared" si="269"/>
        <v>0</v>
      </c>
    </row>
    <row r="985" spans="1:44" x14ac:dyDescent="0.3">
      <c r="A985" s="287">
        <v>972</v>
      </c>
      <c r="B985" s="150"/>
      <c r="C985" s="152"/>
      <c r="D985" s="159"/>
      <c r="E985" s="337"/>
      <c r="F985" s="343" t="str">
        <f>IF(E985="","",LOOKUP(E985,'Work Programme'!$A$8:$A$207,'Work Programme'!$B$8:$B$207))</f>
        <v/>
      </c>
      <c r="G985" s="159"/>
      <c r="H985" s="150"/>
      <c r="I985" s="150"/>
      <c r="J985" s="150"/>
      <c r="K985" s="150"/>
      <c r="L985" s="150"/>
      <c r="M985" s="150"/>
      <c r="N985" s="430"/>
      <c r="O985" s="431"/>
      <c r="P985" s="431"/>
      <c r="Q985" s="160"/>
      <c r="R985" s="160"/>
      <c r="S985" s="160"/>
      <c r="T985" s="255" t="str">
        <f t="shared" si="254"/>
        <v/>
      </c>
      <c r="U985" s="152"/>
      <c r="V985" s="154"/>
      <c r="W985" s="254" t="str">
        <f>IF(V985="","",VLOOKUP(V985,'Overview - Financial Statement'!$A$46:$B$60,2,FALSE))</f>
        <v/>
      </c>
      <c r="X985" s="255" t="str">
        <f t="shared" si="255"/>
        <v/>
      </c>
      <c r="Y985" s="153"/>
      <c r="Z985" s="238">
        <f t="shared" si="256"/>
        <v>0</v>
      </c>
      <c r="AA985" s="193" t="s">
        <v>44</v>
      </c>
      <c r="AB985" s="173"/>
      <c r="AC985" s="193" t="str">
        <f t="shared" si="257"/>
        <v/>
      </c>
      <c r="AD985" s="187" t="str">
        <f t="shared" si="258"/>
        <v/>
      </c>
      <c r="AE985" s="187" t="str">
        <f>IF(S985&gt;0,(VLOOKUP(N985,ISO!$B$4:$D$43,3,FALSE)),"")</f>
        <v/>
      </c>
      <c r="AF985" s="187" t="str">
        <f t="shared" si="259"/>
        <v/>
      </c>
      <c r="AG985" s="187" t="str">
        <f>IF(R985&gt;0,(VLOOKUP(N985,ISO!$B$4:$D$43,2,FALSE)),"")</f>
        <v/>
      </c>
      <c r="AH985" s="193" t="str">
        <f t="shared" si="260"/>
        <v/>
      </c>
      <c r="AI985" s="397" t="str">
        <f t="shared" si="261"/>
        <v/>
      </c>
      <c r="AJ985" s="257" t="str">
        <f t="shared" si="262"/>
        <v/>
      </c>
      <c r="AK985" s="257" t="str">
        <f t="shared" si="263"/>
        <v/>
      </c>
      <c r="AL985" s="193" t="str">
        <f t="shared" si="264"/>
        <v>CHECK DATES</v>
      </c>
      <c r="AM985" s="257" t="str">
        <f t="shared" si="265"/>
        <v/>
      </c>
      <c r="AN985" s="288">
        <f t="shared" si="266"/>
        <v>0</v>
      </c>
      <c r="AO985" s="286">
        <v>0</v>
      </c>
      <c r="AP985" s="257">
        <f t="shared" si="267"/>
        <v>0</v>
      </c>
      <c r="AQ985" s="257" t="str">
        <f t="shared" si="268"/>
        <v/>
      </c>
      <c r="AR985" s="257">
        <f t="shared" si="269"/>
        <v>0</v>
      </c>
    </row>
    <row r="986" spans="1:44" x14ac:dyDescent="0.3">
      <c r="A986" s="287">
        <v>973</v>
      </c>
      <c r="B986" s="150"/>
      <c r="C986" s="152"/>
      <c r="D986" s="159"/>
      <c r="E986" s="337"/>
      <c r="F986" s="343" t="str">
        <f>IF(E986="","",LOOKUP(E986,'Work Programme'!$A$8:$A$207,'Work Programme'!$B$8:$B$207))</f>
        <v/>
      </c>
      <c r="G986" s="159"/>
      <c r="H986" s="150"/>
      <c r="I986" s="150"/>
      <c r="J986" s="150"/>
      <c r="K986" s="150"/>
      <c r="L986" s="150"/>
      <c r="M986" s="150"/>
      <c r="N986" s="430"/>
      <c r="O986" s="431"/>
      <c r="P986" s="431"/>
      <c r="Q986" s="160"/>
      <c r="R986" s="160"/>
      <c r="S986" s="160"/>
      <c r="T986" s="255" t="str">
        <f t="shared" si="254"/>
        <v/>
      </c>
      <c r="U986" s="152"/>
      <c r="V986" s="154"/>
      <c r="W986" s="254" t="str">
        <f>IF(V986="","",VLOOKUP(V986,'Overview - Financial Statement'!$A$46:$B$60,2,FALSE))</f>
        <v/>
      </c>
      <c r="X986" s="255" t="str">
        <f t="shared" si="255"/>
        <v/>
      </c>
      <c r="Y986" s="153"/>
      <c r="Z986" s="238">
        <f t="shared" si="256"/>
        <v>0</v>
      </c>
      <c r="AA986" s="193" t="s">
        <v>44</v>
      </c>
      <c r="AB986" s="173"/>
      <c r="AC986" s="193" t="str">
        <f t="shared" si="257"/>
        <v/>
      </c>
      <c r="AD986" s="187" t="str">
        <f t="shared" si="258"/>
        <v/>
      </c>
      <c r="AE986" s="187" t="str">
        <f>IF(S986&gt;0,(VLOOKUP(N986,ISO!$B$4:$D$43,3,FALSE)),"")</f>
        <v/>
      </c>
      <c r="AF986" s="187" t="str">
        <f t="shared" si="259"/>
        <v/>
      </c>
      <c r="AG986" s="187" t="str">
        <f>IF(R986&gt;0,(VLOOKUP(N986,ISO!$B$4:$D$43,2,FALSE)),"")</f>
        <v/>
      </c>
      <c r="AH986" s="193" t="str">
        <f t="shared" si="260"/>
        <v/>
      </c>
      <c r="AI986" s="397" t="str">
        <f t="shared" si="261"/>
        <v/>
      </c>
      <c r="AJ986" s="257" t="str">
        <f t="shared" si="262"/>
        <v/>
      </c>
      <c r="AK986" s="257" t="str">
        <f t="shared" si="263"/>
        <v/>
      </c>
      <c r="AL986" s="193" t="str">
        <f t="shared" si="264"/>
        <v>CHECK DATES</v>
      </c>
      <c r="AM986" s="257" t="str">
        <f t="shared" si="265"/>
        <v/>
      </c>
      <c r="AN986" s="288">
        <f t="shared" si="266"/>
        <v>0</v>
      </c>
      <c r="AO986" s="286">
        <v>0</v>
      </c>
      <c r="AP986" s="257">
        <f t="shared" si="267"/>
        <v>0</v>
      </c>
      <c r="AQ986" s="257" t="str">
        <f t="shared" si="268"/>
        <v/>
      </c>
      <c r="AR986" s="257">
        <f t="shared" si="269"/>
        <v>0</v>
      </c>
    </row>
    <row r="987" spans="1:44" x14ac:dyDescent="0.3">
      <c r="A987" s="287">
        <v>974</v>
      </c>
      <c r="B987" s="150"/>
      <c r="C987" s="152"/>
      <c r="D987" s="159"/>
      <c r="E987" s="337"/>
      <c r="F987" s="343" t="str">
        <f>IF(E987="","",LOOKUP(E987,'Work Programme'!$A$8:$A$207,'Work Programme'!$B$8:$B$207))</f>
        <v/>
      </c>
      <c r="G987" s="159"/>
      <c r="H987" s="150"/>
      <c r="I987" s="150"/>
      <c r="J987" s="150"/>
      <c r="K987" s="150"/>
      <c r="L987" s="150"/>
      <c r="M987" s="150"/>
      <c r="N987" s="430"/>
      <c r="O987" s="431"/>
      <c r="P987" s="431"/>
      <c r="Q987" s="160"/>
      <c r="R987" s="160"/>
      <c r="S987" s="160"/>
      <c r="T987" s="255" t="str">
        <f t="shared" si="254"/>
        <v/>
      </c>
      <c r="U987" s="152"/>
      <c r="V987" s="154"/>
      <c r="W987" s="254" t="str">
        <f>IF(V987="","",VLOOKUP(V987,'Overview - Financial Statement'!$A$46:$B$60,2,FALSE))</f>
        <v/>
      </c>
      <c r="X987" s="255" t="str">
        <f t="shared" si="255"/>
        <v/>
      </c>
      <c r="Y987" s="153"/>
      <c r="Z987" s="238">
        <f t="shared" si="256"/>
        <v>0</v>
      </c>
      <c r="AA987" s="193" t="s">
        <v>44</v>
      </c>
      <c r="AB987" s="173"/>
      <c r="AC987" s="193" t="str">
        <f t="shared" si="257"/>
        <v/>
      </c>
      <c r="AD987" s="187" t="str">
        <f t="shared" si="258"/>
        <v/>
      </c>
      <c r="AE987" s="187" t="str">
        <f>IF(S987&gt;0,(VLOOKUP(N987,ISO!$B$4:$D$43,3,FALSE)),"")</f>
        <v/>
      </c>
      <c r="AF987" s="187" t="str">
        <f t="shared" si="259"/>
        <v/>
      </c>
      <c r="AG987" s="187" t="str">
        <f>IF(R987&gt;0,(VLOOKUP(N987,ISO!$B$4:$D$43,2,FALSE)),"")</f>
        <v/>
      </c>
      <c r="AH987" s="193" t="str">
        <f t="shared" si="260"/>
        <v/>
      </c>
      <c r="AI987" s="397" t="str">
        <f t="shared" si="261"/>
        <v/>
      </c>
      <c r="AJ987" s="257" t="str">
        <f t="shared" si="262"/>
        <v/>
      </c>
      <c r="AK987" s="257" t="str">
        <f t="shared" si="263"/>
        <v/>
      </c>
      <c r="AL987" s="193" t="str">
        <f t="shared" si="264"/>
        <v>CHECK DATES</v>
      </c>
      <c r="AM987" s="257" t="str">
        <f t="shared" si="265"/>
        <v/>
      </c>
      <c r="AN987" s="288">
        <f t="shared" si="266"/>
        <v>0</v>
      </c>
      <c r="AO987" s="286">
        <v>0</v>
      </c>
      <c r="AP987" s="257">
        <f t="shared" si="267"/>
        <v>0</v>
      </c>
      <c r="AQ987" s="257" t="str">
        <f t="shared" si="268"/>
        <v/>
      </c>
      <c r="AR987" s="257">
        <f t="shared" si="269"/>
        <v>0</v>
      </c>
    </row>
    <row r="988" spans="1:44" x14ac:dyDescent="0.3">
      <c r="A988" s="287">
        <v>975</v>
      </c>
      <c r="B988" s="150"/>
      <c r="C988" s="152"/>
      <c r="D988" s="159"/>
      <c r="E988" s="337"/>
      <c r="F988" s="343" t="str">
        <f>IF(E988="","",LOOKUP(E988,'Work Programme'!$A$8:$A$207,'Work Programme'!$B$8:$B$207))</f>
        <v/>
      </c>
      <c r="G988" s="159"/>
      <c r="H988" s="150"/>
      <c r="I988" s="150"/>
      <c r="J988" s="150"/>
      <c r="K988" s="150"/>
      <c r="L988" s="150"/>
      <c r="M988" s="150"/>
      <c r="N988" s="430"/>
      <c r="O988" s="431"/>
      <c r="P988" s="431"/>
      <c r="Q988" s="160"/>
      <c r="R988" s="160"/>
      <c r="S988" s="160"/>
      <c r="T988" s="255" t="str">
        <f t="shared" si="254"/>
        <v/>
      </c>
      <c r="U988" s="152"/>
      <c r="V988" s="154"/>
      <c r="W988" s="254" t="str">
        <f>IF(V988="","",VLOOKUP(V988,'Overview - Financial Statement'!$A$46:$B$60,2,FALSE))</f>
        <v/>
      </c>
      <c r="X988" s="255" t="str">
        <f t="shared" si="255"/>
        <v/>
      </c>
      <c r="Y988" s="153"/>
      <c r="Z988" s="238">
        <f t="shared" si="256"/>
        <v>0</v>
      </c>
      <c r="AA988" s="193" t="s">
        <v>44</v>
      </c>
      <c r="AB988" s="173"/>
      <c r="AC988" s="193" t="str">
        <f t="shared" si="257"/>
        <v/>
      </c>
      <c r="AD988" s="187" t="str">
        <f t="shared" si="258"/>
        <v/>
      </c>
      <c r="AE988" s="187" t="str">
        <f>IF(S988&gt;0,(VLOOKUP(N988,ISO!$B$4:$D$43,3,FALSE)),"")</f>
        <v/>
      </c>
      <c r="AF988" s="187" t="str">
        <f t="shared" si="259"/>
        <v/>
      </c>
      <c r="AG988" s="187" t="str">
        <f>IF(R988&gt;0,(VLOOKUP(N988,ISO!$B$4:$D$43,2,FALSE)),"")</f>
        <v/>
      </c>
      <c r="AH988" s="193" t="str">
        <f t="shared" si="260"/>
        <v/>
      </c>
      <c r="AI988" s="397" t="str">
        <f t="shared" si="261"/>
        <v/>
      </c>
      <c r="AJ988" s="257" t="str">
        <f t="shared" si="262"/>
        <v/>
      </c>
      <c r="AK988" s="257" t="str">
        <f t="shared" si="263"/>
        <v/>
      </c>
      <c r="AL988" s="193" t="str">
        <f t="shared" si="264"/>
        <v>CHECK DATES</v>
      </c>
      <c r="AM988" s="257" t="str">
        <f t="shared" si="265"/>
        <v/>
      </c>
      <c r="AN988" s="288">
        <f t="shared" si="266"/>
        <v>0</v>
      </c>
      <c r="AO988" s="286">
        <v>0</v>
      </c>
      <c r="AP988" s="257">
        <f t="shared" si="267"/>
        <v>0</v>
      </c>
      <c r="AQ988" s="257" t="str">
        <f t="shared" si="268"/>
        <v/>
      </c>
      <c r="AR988" s="257">
        <f t="shared" si="269"/>
        <v>0</v>
      </c>
    </row>
    <row r="989" spans="1:44" x14ac:dyDescent="0.3">
      <c r="A989" s="287">
        <v>976</v>
      </c>
      <c r="B989" s="150"/>
      <c r="C989" s="152"/>
      <c r="D989" s="159"/>
      <c r="E989" s="337"/>
      <c r="F989" s="343" t="str">
        <f>IF(E989="","",LOOKUP(E989,'Work Programme'!$A$8:$A$207,'Work Programme'!$B$8:$B$207))</f>
        <v/>
      </c>
      <c r="G989" s="159"/>
      <c r="H989" s="150"/>
      <c r="I989" s="150"/>
      <c r="J989" s="150"/>
      <c r="K989" s="150"/>
      <c r="L989" s="150"/>
      <c r="M989" s="150"/>
      <c r="N989" s="430"/>
      <c r="O989" s="431"/>
      <c r="P989" s="431"/>
      <c r="Q989" s="160"/>
      <c r="R989" s="160"/>
      <c r="S989" s="160"/>
      <c r="T989" s="255" t="str">
        <f t="shared" si="254"/>
        <v/>
      </c>
      <c r="U989" s="152"/>
      <c r="V989" s="154"/>
      <c r="W989" s="254" t="str">
        <f>IF(V989="","",VLOOKUP(V989,'Overview - Financial Statement'!$A$46:$B$60,2,FALSE))</f>
        <v/>
      </c>
      <c r="X989" s="255" t="str">
        <f t="shared" si="255"/>
        <v/>
      </c>
      <c r="Y989" s="153"/>
      <c r="Z989" s="238">
        <f t="shared" si="256"/>
        <v>0</v>
      </c>
      <c r="AA989" s="193" t="s">
        <v>44</v>
      </c>
      <c r="AB989" s="173"/>
      <c r="AC989" s="193" t="str">
        <f t="shared" si="257"/>
        <v/>
      </c>
      <c r="AD989" s="187" t="str">
        <f t="shared" si="258"/>
        <v/>
      </c>
      <c r="AE989" s="187" t="str">
        <f>IF(S989&gt;0,(VLOOKUP(N989,ISO!$B$4:$D$43,3,FALSE)),"")</f>
        <v/>
      </c>
      <c r="AF989" s="187" t="str">
        <f t="shared" si="259"/>
        <v/>
      </c>
      <c r="AG989" s="187" t="str">
        <f>IF(R989&gt;0,(VLOOKUP(N989,ISO!$B$4:$D$43,2,FALSE)),"")</f>
        <v/>
      </c>
      <c r="AH989" s="193" t="str">
        <f t="shared" si="260"/>
        <v/>
      </c>
      <c r="AI989" s="397" t="str">
        <f t="shared" si="261"/>
        <v/>
      </c>
      <c r="AJ989" s="257" t="str">
        <f t="shared" si="262"/>
        <v/>
      </c>
      <c r="AK989" s="257" t="str">
        <f t="shared" si="263"/>
        <v/>
      </c>
      <c r="AL989" s="193" t="str">
        <f t="shared" si="264"/>
        <v>CHECK DATES</v>
      </c>
      <c r="AM989" s="257" t="str">
        <f t="shared" si="265"/>
        <v/>
      </c>
      <c r="AN989" s="288">
        <f t="shared" si="266"/>
        <v>0</v>
      </c>
      <c r="AO989" s="286">
        <v>0</v>
      </c>
      <c r="AP989" s="257">
        <f t="shared" si="267"/>
        <v>0</v>
      </c>
      <c r="AQ989" s="257" t="str">
        <f t="shared" si="268"/>
        <v/>
      </c>
      <c r="AR989" s="257">
        <f t="shared" si="269"/>
        <v>0</v>
      </c>
    </row>
    <row r="990" spans="1:44" x14ac:dyDescent="0.3">
      <c r="A990" s="287">
        <v>977</v>
      </c>
      <c r="B990" s="150"/>
      <c r="C990" s="152"/>
      <c r="D990" s="159"/>
      <c r="E990" s="337"/>
      <c r="F990" s="343" t="str">
        <f>IF(E990="","",LOOKUP(E990,'Work Programme'!$A$8:$A$207,'Work Programme'!$B$8:$B$207))</f>
        <v/>
      </c>
      <c r="G990" s="159"/>
      <c r="H990" s="150"/>
      <c r="I990" s="150"/>
      <c r="J990" s="150"/>
      <c r="K990" s="150"/>
      <c r="L990" s="150"/>
      <c r="M990" s="150"/>
      <c r="N990" s="430"/>
      <c r="O990" s="431"/>
      <c r="P990" s="431"/>
      <c r="Q990" s="160"/>
      <c r="R990" s="160"/>
      <c r="S990" s="160"/>
      <c r="T990" s="255" t="str">
        <f t="shared" si="254"/>
        <v/>
      </c>
      <c r="U990" s="152"/>
      <c r="V990" s="154"/>
      <c r="W990" s="254" t="str">
        <f>IF(V990="","",VLOOKUP(V990,'Overview - Financial Statement'!$A$46:$B$60,2,FALSE))</f>
        <v/>
      </c>
      <c r="X990" s="255" t="str">
        <f t="shared" si="255"/>
        <v/>
      </c>
      <c r="Y990" s="153"/>
      <c r="Z990" s="238">
        <f t="shared" si="256"/>
        <v>0</v>
      </c>
      <c r="AA990" s="193" t="s">
        <v>44</v>
      </c>
      <c r="AB990" s="173"/>
      <c r="AC990" s="193" t="str">
        <f t="shared" si="257"/>
        <v/>
      </c>
      <c r="AD990" s="187" t="str">
        <f t="shared" si="258"/>
        <v/>
      </c>
      <c r="AE990" s="187" t="str">
        <f>IF(S990&gt;0,(VLOOKUP(N990,ISO!$B$4:$D$43,3,FALSE)),"")</f>
        <v/>
      </c>
      <c r="AF990" s="187" t="str">
        <f t="shared" si="259"/>
        <v/>
      </c>
      <c r="AG990" s="187" t="str">
        <f>IF(R990&gt;0,(VLOOKUP(N990,ISO!$B$4:$D$43,2,FALSE)),"")</f>
        <v/>
      </c>
      <c r="AH990" s="193" t="str">
        <f t="shared" si="260"/>
        <v/>
      </c>
      <c r="AI990" s="397" t="str">
        <f t="shared" si="261"/>
        <v/>
      </c>
      <c r="AJ990" s="257" t="str">
        <f t="shared" si="262"/>
        <v/>
      </c>
      <c r="AK990" s="257" t="str">
        <f t="shared" si="263"/>
        <v/>
      </c>
      <c r="AL990" s="193" t="str">
        <f t="shared" si="264"/>
        <v>CHECK DATES</v>
      </c>
      <c r="AM990" s="257" t="str">
        <f t="shared" si="265"/>
        <v/>
      </c>
      <c r="AN990" s="288">
        <f t="shared" si="266"/>
        <v>0</v>
      </c>
      <c r="AO990" s="286">
        <v>0</v>
      </c>
      <c r="AP990" s="257">
        <f t="shared" si="267"/>
        <v>0</v>
      </c>
      <c r="AQ990" s="257" t="str">
        <f t="shared" si="268"/>
        <v/>
      </c>
      <c r="AR990" s="257">
        <f t="shared" si="269"/>
        <v>0</v>
      </c>
    </row>
    <row r="991" spans="1:44" x14ac:dyDescent="0.3">
      <c r="A991" s="287">
        <v>978</v>
      </c>
      <c r="B991" s="150"/>
      <c r="C991" s="152"/>
      <c r="D991" s="159"/>
      <c r="E991" s="337"/>
      <c r="F991" s="343" t="str">
        <f>IF(E991="","",LOOKUP(E991,'Work Programme'!$A$8:$A$207,'Work Programme'!$B$8:$B$207))</f>
        <v/>
      </c>
      <c r="G991" s="159"/>
      <c r="H991" s="150"/>
      <c r="I991" s="150"/>
      <c r="J991" s="150"/>
      <c r="K991" s="150"/>
      <c r="L991" s="150"/>
      <c r="M991" s="150"/>
      <c r="N991" s="430"/>
      <c r="O991" s="431"/>
      <c r="P991" s="431"/>
      <c r="Q991" s="160"/>
      <c r="R991" s="160"/>
      <c r="S991" s="160"/>
      <c r="T991" s="255" t="str">
        <f t="shared" si="254"/>
        <v/>
      </c>
      <c r="U991" s="152"/>
      <c r="V991" s="154"/>
      <c r="W991" s="254" t="str">
        <f>IF(V991="","",VLOOKUP(V991,'Overview - Financial Statement'!$A$46:$B$60,2,FALSE))</f>
        <v/>
      </c>
      <c r="X991" s="255" t="str">
        <f t="shared" si="255"/>
        <v/>
      </c>
      <c r="Y991" s="153"/>
      <c r="Z991" s="238">
        <f t="shared" si="256"/>
        <v>0</v>
      </c>
      <c r="AA991" s="193" t="s">
        <v>44</v>
      </c>
      <c r="AB991" s="173"/>
      <c r="AC991" s="193" t="str">
        <f t="shared" si="257"/>
        <v/>
      </c>
      <c r="AD991" s="187" t="str">
        <f t="shared" si="258"/>
        <v/>
      </c>
      <c r="AE991" s="187" t="str">
        <f>IF(S991&gt;0,(VLOOKUP(N991,ISO!$B$4:$D$43,3,FALSE)),"")</f>
        <v/>
      </c>
      <c r="AF991" s="187" t="str">
        <f t="shared" si="259"/>
        <v/>
      </c>
      <c r="AG991" s="187" t="str">
        <f>IF(R991&gt;0,(VLOOKUP(N991,ISO!$B$4:$D$43,2,FALSE)),"")</f>
        <v/>
      </c>
      <c r="AH991" s="193" t="str">
        <f t="shared" si="260"/>
        <v/>
      </c>
      <c r="AI991" s="397" t="str">
        <f t="shared" si="261"/>
        <v/>
      </c>
      <c r="AJ991" s="257" t="str">
        <f t="shared" si="262"/>
        <v/>
      </c>
      <c r="AK991" s="257" t="str">
        <f t="shared" si="263"/>
        <v/>
      </c>
      <c r="AL991" s="193" t="str">
        <f t="shared" si="264"/>
        <v>CHECK DATES</v>
      </c>
      <c r="AM991" s="257" t="str">
        <f t="shared" si="265"/>
        <v/>
      </c>
      <c r="AN991" s="288">
        <f t="shared" si="266"/>
        <v>0</v>
      </c>
      <c r="AO991" s="286">
        <v>0</v>
      </c>
      <c r="AP991" s="257">
        <f t="shared" si="267"/>
        <v>0</v>
      </c>
      <c r="AQ991" s="257" t="str">
        <f t="shared" si="268"/>
        <v/>
      </c>
      <c r="AR991" s="257">
        <f t="shared" si="269"/>
        <v>0</v>
      </c>
    </row>
    <row r="992" spans="1:44" x14ac:dyDescent="0.3">
      <c r="A992" s="287">
        <v>979</v>
      </c>
      <c r="B992" s="150"/>
      <c r="C992" s="152"/>
      <c r="D992" s="159"/>
      <c r="E992" s="337"/>
      <c r="F992" s="343" t="str">
        <f>IF(E992="","",LOOKUP(E992,'Work Programme'!$A$8:$A$207,'Work Programme'!$B$8:$B$207))</f>
        <v/>
      </c>
      <c r="G992" s="159"/>
      <c r="H992" s="150"/>
      <c r="I992" s="150"/>
      <c r="J992" s="150"/>
      <c r="K992" s="150"/>
      <c r="L992" s="150"/>
      <c r="M992" s="150"/>
      <c r="N992" s="430"/>
      <c r="O992" s="431"/>
      <c r="P992" s="431"/>
      <c r="Q992" s="160"/>
      <c r="R992" s="160"/>
      <c r="S992" s="160"/>
      <c r="T992" s="255" t="str">
        <f t="shared" si="254"/>
        <v/>
      </c>
      <c r="U992" s="152"/>
      <c r="V992" s="154"/>
      <c r="W992" s="254" t="str">
        <f>IF(V992="","",VLOOKUP(V992,'Overview - Financial Statement'!$A$46:$B$60,2,FALSE))</f>
        <v/>
      </c>
      <c r="X992" s="255" t="str">
        <f t="shared" si="255"/>
        <v/>
      </c>
      <c r="Y992" s="153"/>
      <c r="Z992" s="238">
        <f t="shared" si="256"/>
        <v>0</v>
      </c>
      <c r="AA992" s="193" t="s">
        <v>44</v>
      </c>
      <c r="AB992" s="173"/>
      <c r="AC992" s="193" t="str">
        <f t="shared" si="257"/>
        <v/>
      </c>
      <c r="AD992" s="187" t="str">
        <f t="shared" si="258"/>
        <v/>
      </c>
      <c r="AE992" s="187" t="str">
        <f>IF(S992&gt;0,(VLOOKUP(N992,ISO!$B$4:$D$43,3,FALSE)),"")</f>
        <v/>
      </c>
      <c r="AF992" s="187" t="str">
        <f t="shared" si="259"/>
        <v/>
      </c>
      <c r="AG992" s="187" t="str">
        <f>IF(R992&gt;0,(VLOOKUP(N992,ISO!$B$4:$D$43,2,FALSE)),"")</f>
        <v/>
      </c>
      <c r="AH992" s="193" t="str">
        <f t="shared" si="260"/>
        <v/>
      </c>
      <c r="AI992" s="397" t="str">
        <f t="shared" si="261"/>
        <v/>
      </c>
      <c r="AJ992" s="257" t="str">
        <f t="shared" si="262"/>
        <v/>
      </c>
      <c r="AK992" s="257" t="str">
        <f t="shared" si="263"/>
        <v/>
      </c>
      <c r="AL992" s="193" t="str">
        <f t="shared" si="264"/>
        <v>CHECK DATES</v>
      </c>
      <c r="AM992" s="257" t="str">
        <f t="shared" si="265"/>
        <v/>
      </c>
      <c r="AN992" s="288">
        <f t="shared" si="266"/>
        <v>0</v>
      </c>
      <c r="AO992" s="286">
        <v>0</v>
      </c>
      <c r="AP992" s="257">
        <f t="shared" si="267"/>
        <v>0</v>
      </c>
      <c r="AQ992" s="257" t="str">
        <f t="shared" si="268"/>
        <v/>
      </c>
      <c r="AR992" s="257">
        <f t="shared" si="269"/>
        <v>0</v>
      </c>
    </row>
    <row r="993" spans="1:44" x14ac:dyDescent="0.3">
      <c r="A993" s="287">
        <v>980</v>
      </c>
      <c r="B993" s="150"/>
      <c r="C993" s="152"/>
      <c r="D993" s="159"/>
      <c r="E993" s="337"/>
      <c r="F993" s="343" t="str">
        <f>IF(E993="","",LOOKUP(E993,'Work Programme'!$A$8:$A$207,'Work Programme'!$B$8:$B$207))</f>
        <v/>
      </c>
      <c r="G993" s="159"/>
      <c r="H993" s="150"/>
      <c r="I993" s="150"/>
      <c r="J993" s="150"/>
      <c r="K993" s="150"/>
      <c r="L993" s="150"/>
      <c r="M993" s="150"/>
      <c r="N993" s="430"/>
      <c r="O993" s="431"/>
      <c r="P993" s="431"/>
      <c r="Q993" s="160"/>
      <c r="R993" s="160"/>
      <c r="S993" s="160"/>
      <c r="T993" s="255" t="str">
        <f t="shared" si="254"/>
        <v/>
      </c>
      <c r="U993" s="152"/>
      <c r="V993" s="154"/>
      <c r="W993" s="254" t="str">
        <f>IF(V993="","",VLOOKUP(V993,'Overview - Financial Statement'!$A$46:$B$60,2,FALSE))</f>
        <v/>
      </c>
      <c r="X993" s="255" t="str">
        <f t="shared" si="255"/>
        <v/>
      </c>
      <c r="Y993" s="153"/>
      <c r="Z993" s="238">
        <f t="shared" si="256"/>
        <v>0</v>
      </c>
      <c r="AA993" s="193" t="s">
        <v>44</v>
      </c>
      <c r="AB993" s="173"/>
      <c r="AC993" s="193" t="str">
        <f t="shared" si="257"/>
        <v/>
      </c>
      <c r="AD993" s="187" t="str">
        <f t="shared" si="258"/>
        <v/>
      </c>
      <c r="AE993" s="187" t="str">
        <f>IF(S993&gt;0,(VLOOKUP(N993,ISO!$B$4:$D$43,3,FALSE)),"")</f>
        <v/>
      </c>
      <c r="AF993" s="187" t="str">
        <f t="shared" si="259"/>
        <v/>
      </c>
      <c r="AG993" s="187" t="str">
        <f>IF(R993&gt;0,(VLOOKUP(N993,ISO!$B$4:$D$43,2,FALSE)),"")</f>
        <v/>
      </c>
      <c r="AH993" s="193" t="str">
        <f t="shared" si="260"/>
        <v/>
      </c>
      <c r="AI993" s="397" t="str">
        <f t="shared" si="261"/>
        <v/>
      </c>
      <c r="AJ993" s="257" t="str">
        <f t="shared" si="262"/>
        <v/>
      </c>
      <c r="AK993" s="257" t="str">
        <f t="shared" si="263"/>
        <v/>
      </c>
      <c r="AL993" s="193" t="str">
        <f t="shared" si="264"/>
        <v>CHECK DATES</v>
      </c>
      <c r="AM993" s="257" t="str">
        <f t="shared" si="265"/>
        <v/>
      </c>
      <c r="AN993" s="288">
        <f t="shared" si="266"/>
        <v>0</v>
      </c>
      <c r="AO993" s="286">
        <v>0</v>
      </c>
      <c r="AP993" s="257">
        <f t="shared" si="267"/>
        <v>0</v>
      </c>
      <c r="AQ993" s="257" t="str">
        <f t="shared" si="268"/>
        <v/>
      </c>
      <c r="AR993" s="257">
        <f t="shared" si="269"/>
        <v>0</v>
      </c>
    </row>
    <row r="994" spans="1:44" x14ac:dyDescent="0.3">
      <c r="A994" s="287">
        <v>981</v>
      </c>
      <c r="B994" s="150"/>
      <c r="C994" s="152"/>
      <c r="D994" s="159"/>
      <c r="E994" s="337"/>
      <c r="F994" s="343" t="str">
        <f>IF(E994="","",LOOKUP(E994,'Work Programme'!$A$8:$A$207,'Work Programme'!$B$8:$B$207))</f>
        <v/>
      </c>
      <c r="G994" s="159"/>
      <c r="H994" s="150"/>
      <c r="I994" s="150"/>
      <c r="J994" s="150"/>
      <c r="K994" s="150"/>
      <c r="L994" s="150"/>
      <c r="M994" s="150"/>
      <c r="N994" s="430"/>
      <c r="O994" s="431"/>
      <c r="P994" s="431"/>
      <c r="Q994" s="160"/>
      <c r="R994" s="160"/>
      <c r="S994" s="160"/>
      <c r="T994" s="255" t="str">
        <f t="shared" si="254"/>
        <v/>
      </c>
      <c r="U994" s="152"/>
      <c r="V994" s="154"/>
      <c r="W994" s="254" t="str">
        <f>IF(V994="","",VLOOKUP(V994,'Overview - Financial Statement'!$A$46:$B$60,2,FALSE))</f>
        <v/>
      </c>
      <c r="X994" s="255" t="str">
        <f t="shared" si="255"/>
        <v/>
      </c>
      <c r="Y994" s="153"/>
      <c r="Z994" s="238">
        <f t="shared" si="256"/>
        <v>0</v>
      </c>
      <c r="AA994" s="193" t="s">
        <v>44</v>
      </c>
      <c r="AB994" s="173"/>
      <c r="AC994" s="193" t="str">
        <f t="shared" si="257"/>
        <v/>
      </c>
      <c r="AD994" s="187" t="str">
        <f t="shared" si="258"/>
        <v/>
      </c>
      <c r="AE994" s="187" t="str">
        <f>IF(S994&gt;0,(VLOOKUP(N994,ISO!$B$4:$D$43,3,FALSE)),"")</f>
        <v/>
      </c>
      <c r="AF994" s="187" t="str">
        <f t="shared" si="259"/>
        <v/>
      </c>
      <c r="AG994" s="187" t="str">
        <f>IF(R994&gt;0,(VLOOKUP(N994,ISO!$B$4:$D$43,2,FALSE)),"")</f>
        <v/>
      </c>
      <c r="AH994" s="193" t="str">
        <f t="shared" si="260"/>
        <v/>
      </c>
      <c r="AI994" s="397" t="str">
        <f t="shared" si="261"/>
        <v/>
      </c>
      <c r="AJ994" s="257" t="str">
        <f t="shared" si="262"/>
        <v/>
      </c>
      <c r="AK994" s="257" t="str">
        <f t="shared" si="263"/>
        <v/>
      </c>
      <c r="AL994" s="193" t="str">
        <f t="shared" si="264"/>
        <v>CHECK DATES</v>
      </c>
      <c r="AM994" s="257" t="str">
        <f t="shared" si="265"/>
        <v/>
      </c>
      <c r="AN994" s="288">
        <f t="shared" si="266"/>
        <v>0</v>
      </c>
      <c r="AO994" s="286">
        <v>0</v>
      </c>
      <c r="AP994" s="257">
        <f t="shared" si="267"/>
        <v>0</v>
      </c>
      <c r="AQ994" s="257" t="str">
        <f t="shared" si="268"/>
        <v/>
      </c>
      <c r="AR994" s="257">
        <f t="shared" si="269"/>
        <v>0</v>
      </c>
    </row>
    <row r="995" spans="1:44" x14ac:dyDescent="0.3">
      <c r="A995" s="287">
        <v>982</v>
      </c>
      <c r="B995" s="150"/>
      <c r="C995" s="152"/>
      <c r="D995" s="159"/>
      <c r="E995" s="337"/>
      <c r="F995" s="343" t="str">
        <f>IF(E995="","",LOOKUP(E995,'Work Programme'!$A$8:$A$207,'Work Programme'!$B$8:$B$207))</f>
        <v/>
      </c>
      <c r="G995" s="159"/>
      <c r="H995" s="150"/>
      <c r="I995" s="150"/>
      <c r="J995" s="150"/>
      <c r="K995" s="150"/>
      <c r="L995" s="150"/>
      <c r="M995" s="150"/>
      <c r="N995" s="430"/>
      <c r="O995" s="431"/>
      <c r="P995" s="431"/>
      <c r="Q995" s="160"/>
      <c r="R995" s="160"/>
      <c r="S995" s="160"/>
      <c r="T995" s="255" t="str">
        <f t="shared" si="254"/>
        <v/>
      </c>
      <c r="U995" s="152"/>
      <c r="V995" s="154"/>
      <c r="W995" s="254" t="str">
        <f>IF(V995="","",VLOOKUP(V995,'Overview - Financial Statement'!$A$46:$B$60,2,FALSE))</f>
        <v/>
      </c>
      <c r="X995" s="255" t="str">
        <f t="shared" si="255"/>
        <v/>
      </c>
      <c r="Y995" s="153"/>
      <c r="Z995" s="238">
        <f t="shared" si="256"/>
        <v>0</v>
      </c>
      <c r="AA995" s="193" t="s">
        <v>44</v>
      </c>
      <c r="AB995" s="173"/>
      <c r="AC995" s="193" t="str">
        <f t="shared" si="257"/>
        <v/>
      </c>
      <c r="AD995" s="187" t="str">
        <f t="shared" si="258"/>
        <v/>
      </c>
      <c r="AE995" s="187" t="str">
        <f>IF(S995&gt;0,(VLOOKUP(N995,ISO!$B$4:$D$43,3,FALSE)),"")</f>
        <v/>
      </c>
      <c r="AF995" s="187" t="str">
        <f t="shared" si="259"/>
        <v/>
      </c>
      <c r="AG995" s="187" t="str">
        <f>IF(R995&gt;0,(VLOOKUP(N995,ISO!$B$4:$D$43,2,FALSE)),"")</f>
        <v/>
      </c>
      <c r="AH995" s="193" t="str">
        <f t="shared" si="260"/>
        <v/>
      </c>
      <c r="AI995" s="397" t="str">
        <f t="shared" si="261"/>
        <v/>
      </c>
      <c r="AJ995" s="257" t="str">
        <f t="shared" si="262"/>
        <v/>
      </c>
      <c r="AK995" s="257" t="str">
        <f t="shared" si="263"/>
        <v/>
      </c>
      <c r="AL995" s="193" t="str">
        <f t="shared" si="264"/>
        <v>CHECK DATES</v>
      </c>
      <c r="AM995" s="257" t="str">
        <f t="shared" si="265"/>
        <v/>
      </c>
      <c r="AN995" s="288">
        <f t="shared" si="266"/>
        <v>0</v>
      </c>
      <c r="AO995" s="286">
        <v>0</v>
      </c>
      <c r="AP995" s="257">
        <f t="shared" si="267"/>
        <v>0</v>
      </c>
      <c r="AQ995" s="257" t="str">
        <f t="shared" si="268"/>
        <v/>
      </c>
      <c r="AR995" s="257">
        <f t="shared" si="269"/>
        <v>0</v>
      </c>
    </row>
    <row r="996" spans="1:44" x14ac:dyDescent="0.3">
      <c r="A996" s="287">
        <v>983</v>
      </c>
      <c r="B996" s="150"/>
      <c r="C996" s="152"/>
      <c r="D996" s="159"/>
      <c r="E996" s="337"/>
      <c r="F996" s="343" t="str">
        <f>IF(E996="","",LOOKUP(E996,'Work Programme'!$A$8:$A$207,'Work Programme'!$B$8:$B$207))</f>
        <v/>
      </c>
      <c r="G996" s="159"/>
      <c r="H996" s="150"/>
      <c r="I996" s="150"/>
      <c r="J996" s="150"/>
      <c r="K996" s="150"/>
      <c r="L996" s="150"/>
      <c r="M996" s="150"/>
      <c r="N996" s="430"/>
      <c r="O996" s="431"/>
      <c r="P996" s="431"/>
      <c r="Q996" s="160"/>
      <c r="R996" s="160"/>
      <c r="S996" s="160"/>
      <c r="T996" s="255" t="str">
        <f t="shared" si="254"/>
        <v/>
      </c>
      <c r="U996" s="152"/>
      <c r="V996" s="154"/>
      <c r="W996" s="254" t="str">
        <f>IF(V996="","",VLOOKUP(V996,'Overview - Financial Statement'!$A$46:$B$60,2,FALSE))</f>
        <v/>
      </c>
      <c r="X996" s="255" t="str">
        <f t="shared" si="255"/>
        <v/>
      </c>
      <c r="Y996" s="153"/>
      <c r="Z996" s="238">
        <f t="shared" si="256"/>
        <v>0</v>
      </c>
      <c r="AA996" s="193" t="s">
        <v>44</v>
      </c>
      <c r="AB996" s="173"/>
      <c r="AC996" s="193" t="str">
        <f t="shared" si="257"/>
        <v/>
      </c>
      <c r="AD996" s="187" t="str">
        <f t="shared" si="258"/>
        <v/>
      </c>
      <c r="AE996" s="187" t="str">
        <f>IF(S996&gt;0,(VLOOKUP(N996,ISO!$B$4:$D$43,3,FALSE)),"")</f>
        <v/>
      </c>
      <c r="AF996" s="187" t="str">
        <f t="shared" si="259"/>
        <v/>
      </c>
      <c r="AG996" s="187" t="str">
        <f>IF(R996&gt;0,(VLOOKUP(N996,ISO!$B$4:$D$43,2,FALSE)),"")</f>
        <v/>
      </c>
      <c r="AH996" s="193" t="str">
        <f t="shared" si="260"/>
        <v/>
      </c>
      <c r="AI996" s="397" t="str">
        <f t="shared" si="261"/>
        <v/>
      </c>
      <c r="AJ996" s="257" t="str">
        <f t="shared" si="262"/>
        <v/>
      </c>
      <c r="AK996" s="257" t="str">
        <f t="shared" si="263"/>
        <v/>
      </c>
      <c r="AL996" s="193" t="str">
        <f t="shared" si="264"/>
        <v>CHECK DATES</v>
      </c>
      <c r="AM996" s="257" t="str">
        <f t="shared" si="265"/>
        <v/>
      </c>
      <c r="AN996" s="288">
        <f t="shared" si="266"/>
        <v>0</v>
      </c>
      <c r="AO996" s="286">
        <v>0</v>
      </c>
      <c r="AP996" s="257">
        <f t="shared" si="267"/>
        <v>0</v>
      </c>
      <c r="AQ996" s="257" t="str">
        <f t="shared" si="268"/>
        <v/>
      </c>
      <c r="AR996" s="257">
        <f t="shared" si="269"/>
        <v>0</v>
      </c>
    </row>
    <row r="997" spans="1:44" x14ac:dyDescent="0.3">
      <c r="A997" s="287">
        <v>984</v>
      </c>
      <c r="B997" s="150"/>
      <c r="C997" s="152"/>
      <c r="D997" s="159"/>
      <c r="E997" s="337"/>
      <c r="F997" s="343" t="str">
        <f>IF(E997="","",LOOKUP(E997,'Work Programme'!$A$8:$A$207,'Work Programme'!$B$8:$B$207))</f>
        <v/>
      </c>
      <c r="G997" s="159"/>
      <c r="H997" s="150"/>
      <c r="I997" s="150"/>
      <c r="J997" s="150"/>
      <c r="K997" s="150"/>
      <c r="L997" s="150"/>
      <c r="M997" s="150"/>
      <c r="N997" s="430"/>
      <c r="O997" s="431"/>
      <c r="P997" s="431"/>
      <c r="Q997" s="160"/>
      <c r="R997" s="160"/>
      <c r="S997" s="160"/>
      <c r="T997" s="255" t="str">
        <f t="shared" si="254"/>
        <v/>
      </c>
      <c r="U997" s="152"/>
      <c r="V997" s="154"/>
      <c r="W997" s="254" t="str">
        <f>IF(V997="","",VLOOKUP(V997,'Overview - Financial Statement'!$A$46:$B$60,2,FALSE))</f>
        <v/>
      </c>
      <c r="X997" s="255" t="str">
        <f t="shared" si="255"/>
        <v/>
      </c>
      <c r="Y997" s="153"/>
      <c r="Z997" s="238">
        <f t="shared" si="256"/>
        <v>0</v>
      </c>
      <c r="AA997" s="193" t="s">
        <v>44</v>
      </c>
      <c r="AB997" s="173"/>
      <c r="AC997" s="193" t="str">
        <f t="shared" si="257"/>
        <v/>
      </c>
      <c r="AD997" s="187" t="str">
        <f t="shared" si="258"/>
        <v/>
      </c>
      <c r="AE997" s="187" t="str">
        <f>IF(S997&gt;0,(VLOOKUP(N997,ISO!$B$4:$D$43,3,FALSE)),"")</f>
        <v/>
      </c>
      <c r="AF997" s="187" t="str">
        <f t="shared" si="259"/>
        <v/>
      </c>
      <c r="AG997" s="187" t="str">
        <f>IF(R997&gt;0,(VLOOKUP(N997,ISO!$B$4:$D$43,2,FALSE)),"")</f>
        <v/>
      </c>
      <c r="AH997" s="193" t="str">
        <f t="shared" si="260"/>
        <v/>
      </c>
      <c r="AI997" s="397" t="str">
        <f t="shared" si="261"/>
        <v/>
      </c>
      <c r="AJ997" s="257" t="str">
        <f t="shared" si="262"/>
        <v/>
      </c>
      <c r="AK997" s="257" t="str">
        <f t="shared" si="263"/>
        <v/>
      </c>
      <c r="AL997" s="193" t="str">
        <f t="shared" si="264"/>
        <v>CHECK DATES</v>
      </c>
      <c r="AM997" s="257" t="str">
        <f t="shared" si="265"/>
        <v/>
      </c>
      <c r="AN997" s="288">
        <f t="shared" si="266"/>
        <v>0</v>
      </c>
      <c r="AO997" s="286">
        <v>0</v>
      </c>
      <c r="AP997" s="257">
        <f t="shared" si="267"/>
        <v>0</v>
      </c>
      <c r="AQ997" s="257" t="str">
        <f t="shared" si="268"/>
        <v/>
      </c>
      <c r="AR997" s="257">
        <f t="shared" si="269"/>
        <v>0</v>
      </c>
    </row>
    <row r="998" spans="1:44" x14ac:dyDescent="0.3">
      <c r="A998" s="287">
        <v>985</v>
      </c>
      <c r="B998" s="150"/>
      <c r="C998" s="152"/>
      <c r="D998" s="159"/>
      <c r="E998" s="337"/>
      <c r="F998" s="343" t="str">
        <f>IF(E998="","",LOOKUP(E998,'Work Programme'!$A$8:$A$207,'Work Programme'!$B$8:$B$207))</f>
        <v/>
      </c>
      <c r="G998" s="159"/>
      <c r="H998" s="150"/>
      <c r="I998" s="150"/>
      <c r="J998" s="150"/>
      <c r="K998" s="150"/>
      <c r="L998" s="150"/>
      <c r="M998" s="150"/>
      <c r="N998" s="430"/>
      <c r="O998" s="431"/>
      <c r="P998" s="431"/>
      <c r="Q998" s="160"/>
      <c r="R998" s="160"/>
      <c r="S998" s="160"/>
      <c r="T998" s="255" t="str">
        <f t="shared" si="254"/>
        <v/>
      </c>
      <c r="U998" s="152"/>
      <c r="V998" s="154"/>
      <c r="W998" s="254" t="str">
        <f>IF(V998="","",VLOOKUP(V998,'Overview - Financial Statement'!$A$46:$B$60,2,FALSE))</f>
        <v/>
      </c>
      <c r="X998" s="255" t="str">
        <f t="shared" si="255"/>
        <v/>
      </c>
      <c r="Y998" s="153"/>
      <c r="Z998" s="238">
        <f t="shared" si="256"/>
        <v>0</v>
      </c>
      <c r="AA998" s="193" t="s">
        <v>44</v>
      </c>
      <c r="AB998" s="173"/>
      <c r="AC998" s="193" t="str">
        <f t="shared" si="257"/>
        <v/>
      </c>
      <c r="AD998" s="187" t="str">
        <f t="shared" si="258"/>
        <v/>
      </c>
      <c r="AE998" s="187" t="str">
        <f>IF(S998&gt;0,(VLOOKUP(N998,ISO!$B$4:$D$43,3,FALSE)),"")</f>
        <v/>
      </c>
      <c r="AF998" s="187" t="str">
        <f t="shared" si="259"/>
        <v/>
      </c>
      <c r="AG998" s="187" t="str">
        <f>IF(R998&gt;0,(VLOOKUP(N998,ISO!$B$4:$D$43,2,FALSE)),"")</f>
        <v/>
      </c>
      <c r="AH998" s="193" t="str">
        <f t="shared" si="260"/>
        <v/>
      </c>
      <c r="AI998" s="397" t="str">
        <f t="shared" si="261"/>
        <v/>
      </c>
      <c r="AJ998" s="257" t="str">
        <f t="shared" si="262"/>
        <v/>
      </c>
      <c r="AK998" s="257" t="str">
        <f t="shared" si="263"/>
        <v/>
      </c>
      <c r="AL998" s="193" t="str">
        <f t="shared" si="264"/>
        <v>CHECK DATES</v>
      </c>
      <c r="AM998" s="257" t="str">
        <f t="shared" si="265"/>
        <v/>
      </c>
      <c r="AN998" s="288">
        <f t="shared" si="266"/>
        <v>0</v>
      </c>
      <c r="AO998" s="286">
        <v>0</v>
      </c>
      <c r="AP998" s="257">
        <f t="shared" si="267"/>
        <v>0</v>
      </c>
      <c r="AQ998" s="257" t="str">
        <f t="shared" si="268"/>
        <v/>
      </c>
      <c r="AR998" s="257">
        <f t="shared" si="269"/>
        <v>0</v>
      </c>
    </row>
    <row r="999" spans="1:44" x14ac:dyDescent="0.3">
      <c r="A999" s="287">
        <v>986</v>
      </c>
      <c r="B999" s="150"/>
      <c r="C999" s="152"/>
      <c r="D999" s="159"/>
      <c r="E999" s="337"/>
      <c r="F999" s="343" t="str">
        <f>IF(E999="","",LOOKUP(E999,'Work Programme'!$A$8:$A$207,'Work Programme'!$B$8:$B$207))</f>
        <v/>
      </c>
      <c r="G999" s="159"/>
      <c r="H999" s="150"/>
      <c r="I999" s="150"/>
      <c r="J999" s="150"/>
      <c r="K999" s="150"/>
      <c r="L999" s="150"/>
      <c r="M999" s="150"/>
      <c r="N999" s="430"/>
      <c r="O999" s="431"/>
      <c r="P999" s="431"/>
      <c r="Q999" s="160"/>
      <c r="R999" s="160"/>
      <c r="S999" s="160"/>
      <c r="T999" s="255" t="str">
        <f t="shared" si="254"/>
        <v/>
      </c>
      <c r="U999" s="152"/>
      <c r="V999" s="154"/>
      <c r="W999" s="254" t="str">
        <f>IF(V999="","",VLOOKUP(V999,'Overview - Financial Statement'!$A$46:$B$60,2,FALSE))</f>
        <v/>
      </c>
      <c r="X999" s="255" t="str">
        <f t="shared" si="255"/>
        <v/>
      </c>
      <c r="Y999" s="153"/>
      <c r="Z999" s="238">
        <f t="shared" si="256"/>
        <v>0</v>
      </c>
      <c r="AA999" s="193" t="s">
        <v>44</v>
      </c>
      <c r="AB999" s="173"/>
      <c r="AC999" s="193" t="str">
        <f t="shared" si="257"/>
        <v/>
      </c>
      <c r="AD999" s="187" t="str">
        <f t="shared" si="258"/>
        <v/>
      </c>
      <c r="AE999" s="187" t="str">
        <f>IF(S999&gt;0,(VLOOKUP(N999,ISO!$B$4:$D$43,3,FALSE)),"")</f>
        <v/>
      </c>
      <c r="AF999" s="187" t="str">
        <f t="shared" si="259"/>
        <v/>
      </c>
      <c r="AG999" s="187" t="str">
        <f>IF(R999&gt;0,(VLOOKUP(N999,ISO!$B$4:$D$43,2,FALSE)),"")</f>
        <v/>
      </c>
      <c r="AH999" s="193" t="str">
        <f t="shared" si="260"/>
        <v/>
      </c>
      <c r="AI999" s="397" t="str">
        <f t="shared" si="261"/>
        <v/>
      </c>
      <c r="AJ999" s="257" t="str">
        <f t="shared" si="262"/>
        <v/>
      </c>
      <c r="AK999" s="257" t="str">
        <f t="shared" si="263"/>
        <v/>
      </c>
      <c r="AL999" s="193" t="str">
        <f t="shared" si="264"/>
        <v>CHECK DATES</v>
      </c>
      <c r="AM999" s="257" t="str">
        <f t="shared" si="265"/>
        <v/>
      </c>
      <c r="AN999" s="288">
        <f t="shared" si="266"/>
        <v>0</v>
      </c>
      <c r="AO999" s="286">
        <v>0</v>
      </c>
      <c r="AP999" s="257">
        <f t="shared" si="267"/>
        <v>0</v>
      </c>
      <c r="AQ999" s="257" t="str">
        <f t="shared" si="268"/>
        <v/>
      </c>
      <c r="AR999" s="257">
        <f t="shared" si="269"/>
        <v>0</v>
      </c>
    </row>
    <row r="1000" spans="1:44" x14ac:dyDescent="0.3">
      <c r="A1000" s="287">
        <v>987</v>
      </c>
      <c r="B1000" s="150"/>
      <c r="C1000" s="152"/>
      <c r="D1000" s="159"/>
      <c r="E1000" s="337"/>
      <c r="F1000" s="343" t="str">
        <f>IF(E1000="","",LOOKUP(E1000,'Work Programme'!$A$8:$A$207,'Work Programme'!$B$8:$B$207))</f>
        <v/>
      </c>
      <c r="G1000" s="159"/>
      <c r="H1000" s="150"/>
      <c r="I1000" s="150"/>
      <c r="J1000" s="150"/>
      <c r="K1000" s="150"/>
      <c r="L1000" s="150"/>
      <c r="M1000" s="150"/>
      <c r="N1000" s="430"/>
      <c r="O1000" s="431"/>
      <c r="P1000" s="431"/>
      <c r="Q1000" s="160"/>
      <c r="R1000" s="160"/>
      <c r="S1000" s="160"/>
      <c r="T1000" s="255" t="str">
        <f t="shared" si="254"/>
        <v/>
      </c>
      <c r="U1000" s="152"/>
      <c r="V1000" s="154"/>
      <c r="W1000" s="254" t="str">
        <f>IF(V1000="","",VLOOKUP(V1000,'Overview - Financial Statement'!$A$46:$B$60,2,FALSE))</f>
        <v/>
      </c>
      <c r="X1000" s="255" t="str">
        <f t="shared" si="255"/>
        <v/>
      </c>
      <c r="Y1000" s="153"/>
      <c r="Z1000" s="238">
        <f t="shared" si="256"/>
        <v>0</v>
      </c>
      <c r="AA1000" s="193" t="s">
        <v>44</v>
      </c>
      <c r="AB1000" s="173"/>
      <c r="AC1000" s="193" t="str">
        <f t="shared" si="257"/>
        <v/>
      </c>
      <c r="AD1000" s="187" t="str">
        <f t="shared" si="258"/>
        <v/>
      </c>
      <c r="AE1000" s="187" t="str">
        <f>IF(S1000&gt;0,(VLOOKUP(N1000,ISO!$B$4:$D$43,3,FALSE)),"")</f>
        <v/>
      </c>
      <c r="AF1000" s="187" t="str">
        <f t="shared" si="259"/>
        <v/>
      </c>
      <c r="AG1000" s="187" t="str">
        <f>IF(R1000&gt;0,(VLOOKUP(N1000,ISO!$B$4:$D$43,2,FALSE)),"")</f>
        <v/>
      </c>
      <c r="AH1000" s="193" t="str">
        <f t="shared" si="260"/>
        <v/>
      </c>
      <c r="AI1000" s="397" t="str">
        <f t="shared" si="261"/>
        <v/>
      </c>
      <c r="AJ1000" s="257" t="str">
        <f t="shared" si="262"/>
        <v/>
      </c>
      <c r="AK1000" s="257" t="str">
        <f t="shared" si="263"/>
        <v/>
      </c>
      <c r="AL1000" s="193" t="str">
        <f t="shared" si="264"/>
        <v>CHECK DATES</v>
      </c>
      <c r="AM1000" s="257" t="str">
        <f t="shared" si="265"/>
        <v/>
      </c>
      <c r="AN1000" s="288">
        <f t="shared" si="266"/>
        <v>0</v>
      </c>
      <c r="AO1000" s="286">
        <v>0</v>
      </c>
      <c r="AP1000" s="257">
        <f t="shared" si="267"/>
        <v>0</v>
      </c>
      <c r="AQ1000" s="257" t="str">
        <f t="shared" si="268"/>
        <v/>
      </c>
      <c r="AR1000" s="257">
        <f t="shared" si="269"/>
        <v>0</v>
      </c>
    </row>
    <row r="1001" spans="1:44" x14ac:dyDescent="0.3">
      <c r="A1001" s="287">
        <v>988</v>
      </c>
      <c r="B1001" s="150"/>
      <c r="C1001" s="152"/>
      <c r="D1001" s="159"/>
      <c r="E1001" s="337"/>
      <c r="F1001" s="343" t="str">
        <f>IF(E1001="","",LOOKUP(E1001,'Work Programme'!$A$8:$A$207,'Work Programme'!$B$8:$B$207))</f>
        <v/>
      </c>
      <c r="G1001" s="159"/>
      <c r="H1001" s="150"/>
      <c r="I1001" s="150"/>
      <c r="J1001" s="150"/>
      <c r="K1001" s="150"/>
      <c r="L1001" s="150"/>
      <c r="M1001" s="150"/>
      <c r="N1001" s="430"/>
      <c r="O1001" s="431"/>
      <c r="P1001" s="431"/>
      <c r="Q1001" s="160"/>
      <c r="R1001" s="160"/>
      <c r="S1001" s="160"/>
      <c r="T1001" s="255" t="str">
        <f t="shared" si="254"/>
        <v/>
      </c>
      <c r="U1001" s="152"/>
      <c r="V1001" s="154"/>
      <c r="W1001" s="254" t="str">
        <f>IF(V1001="","",VLOOKUP(V1001,'Overview - Financial Statement'!$A$46:$B$60,2,FALSE))</f>
        <v/>
      </c>
      <c r="X1001" s="255" t="str">
        <f t="shared" si="255"/>
        <v/>
      </c>
      <c r="Y1001" s="153"/>
      <c r="Z1001" s="238">
        <f t="shared" si="256"/>
        <v>0</v>
      </c>
      <c r="AA1001" s="193" t="s">
        <v>44</v>
      </c>
      <c r="AB1001" s="173"/>
      <c r="AC1001" s="193" t="str">
        <f t="shared" si="257"/>
        <v/>
      </c>
      <c r="AD1001" s="187" t="str">
        <f t="shared" si="258"/>
        <v/>
      </c>
      <c r="AE1001" s="187" t="str">
        <f>IF(S1001&gt;0,(VLOOKUP(N1001,ISO!$B$4:$D$43,3,FALSE)),"")</f>
        <v/>
      </c>
      <c r="AF1001" s="187" t="str">
        <f t="shared" si="259"/>
        <v/>
      </c>
      <c r="AG1001" s="187" t="str">
        <f>IF(R1001&gt;0,(VLOOKUP(N1001,ISO!$B$4:$D$43,2,FALSE)),"")</f>
        <v/>
      </c>
      <c r="AH1001" s="193" t="str">
        <f t="shared" si="260"/>
        <v/>
      </c>
      <c r="AI1001" s="397" t="str">
        <f t="shared" si="261"/>
        <v/>
      </c>
      <c r="AJ1001" s="257" t="str">
        <f t="shared" si="262"/>
        <v/>
      </c>
      <c r="AK1001" s="257" t="str">
        <f t="shared" si="263"/>
        <v/>
      </c>
      <c r="AL1001" s="193" t="str">
        <f t="shared" si="264"/>
        <v>CHECK DATES</v>
      </c>
      <c r="AM1001" s="257" t="str">
        <f t="shared" si="265"/>
        <v/>
      </c>
      <c r="AN1001" s="288">
        <f t="shared" si="266"/>
        <v>0</v>
      </c>
      <c r="AO1001" s="286">
        <v>0</v>
      </c>
      <c r="AP1001" s="257">
        <f t="shared" si="267"/>
        <v>0</v>
      </c>
      <c r="AQ1001" s="257" t="str">
        <f t="shared" si="268"/>
        <v/>
      </c>
      <c r="AR1001" s="257">
        <f t="shared" si="269"/>
        <v>0</v>
      </c>
    </row>
    <row r="1002" spans="1:44" x14ac:dyDescent="0.3">
      <c r="A1002" s="287">
        <v>989</v>
      </c>
      <c r="B1002" s="150"/>
      <c r="C1002" s="152"/>
      <c r="D1002" s="159"/>
      <c r="E1002" s="337"/>
      <c r="F1002" s="343" t="str">
        <f>IF(E1002="","",LOOKUP(E1002,'Work Programme'!$A$8:$A$207,'Work Programme'!$B$8:$B$207))</f>
        <v/>
      </c>
      <c r="G1002" s="159"/>
      <c r="H1002" s="150"/>
      <c r="I1002" s="150"/>
      <c r="J1002" s="150"/>
      <c r="K1002" s="150"/>
      <c r="L1002" s="150"/>
      <c r="M1002" s="150"/>
      <c r="N1002" s="430"/>
      <c r="O1002" s="431"/>
      <c r="P1002" s="431"/>
      <c r="Q1002" s="160"/>
      <c r="R1002" s="160"/>
      <c r="S1002" s="160"/>
      <c r="T1002" s="255" t="str">
        <f t="shared" si="254"/>
        <v/>
      </c>
      <c r="U1002" s="152"/>
      <c r="V1002" s="154"/>
      <c r="W1002" s="254" t="str">
        <f>IF(V1002="","",VLOOKUP(V1002,'Overview - Financial Statement'!$A$46:$B$60,2,FALSE))</f>
        <v/>
      </c>
      <c r="X1002" s="255" t="str">
        <f t="shared" si="255"/>
        <v/>
      </c>
      <c r="Y1002" s="153"/>
      <c r="Z1002" s="238">
        <f t="shared" si="256"/>
        <v>0</v>
      </c>
      <c r="AA1002" s="193" t="s">
        <v>44</v>
      </c>
      <c r="AB1002" s="173"/>
      <c r="AC1002" s="193" t="str">
        <f t="shared" si="257"/>
        <v/>
      </c>
      <c r="AD1002" s="187" t="str">
        <f t="shared" si="258"/>
        <v/>
      </c>
      <c r="AE1002" s="187" t="str">
        <f>IF(S1002&gt;0,(VLOOKUP(N1002,ISO!$B$4:$D$43,3,FALSE)),"")</f>
        <v/>
      </c>
      <c r="AF1002" s="187" t="str">
        <f t="shared" si="259"/>
        <v/>
      </c>
      <c r="AG1002" s="187" t="str">
        <f>IF(R1002&gt;0,(VLOOKUP(N1002,ISO!$B$4:$D$43,2,FALSE)),"")</f>
        <v/>
      </c>
      <c r="AH1002" s="193" t="str">
        <f t="shared" si="260"/>
        <v/>
      </c>
      <c r="AI1002" s="397" t="str">
        <f t="shared" si="261"/>
        <v/>
      </c>
      <c r="AJ1002" s="257" t="str">
        <f t="shared" si="262"/>
        <v/>
      </c>
      <c r="AK1002" s="257" t="str">
        <f t="shared" si="263"/>
        <v/>
      </c>
      <c r="AL1002" s="193" t="str">
        <f t="shared" si="264"/>
        <v>CHECK DATES</v>
      </c>
      <c r="AM1002" s="257" t="str">
        <f t="shared" si="265"/>
        <v/>
      </c>
      <c r="AN1002" s="288">
        <f t="shared" si="266"/>
        <v>0</v>
      </c>
      <c r="AO1002" s="286">
        <v>0</v>
      </c>
      <c r="AP1002" s="257">
        <f t="shared" si="267"/>
        <v>0</v>
      </c>
      <c r="AQ1002" s="257" t="str">
        <f t="shared" si="268"/>
        <v/>
      </c>
      <c r="AR1002" s="257">
        <f t="shared" si="269"/>
        <v>0</v>
      </c>
    </row>
    <row r="1003" spans="1:44" x14ac:dyDescent="0.3">
      <c r="A1003" s="287">
        <v>990</v>
      </c>
      <c r="B1003" s="150"/>
      <c r="C1003" s="152"/>
      <c r="D1003" s="159"/>
      <c r="E1003" s="337"/>
      <c r="F1003" s="343" t="str">
        <f>IF(E1003="","",LOOKUP(E1003,'Work Programme'!$A$8:$A$207,'Work Programme'!$B$8:$B$207))</f>
        <v/>
      </c>
      <c r="G1003" s="159"/>
      <c r="H1003" s="150"/>
      <c r="I1003" s="150"/>
      <c r="J1003" s="150"/>
      <c r="K1003" s="150"/>
      <c r="L1003" s="150"/>
      <c r="M1003" s="150"/>
      <c r="N1003" s="430"/>
      <c r="O1003" s="431"/>
      <c r="P1003" s="431"/>
      <c r="Q1003" s="160"/>
      <c r="R1003" s="160"/>
      <c r="S1003" s="160"/>
      <c r="T1003" s="255" t="str">
        <f t="shared" si="254"/>
        <v/>
      </c>
      <c r="U1003" s="152"/>
      <c r="V1003" s="154"/>
      <c r="W1003" s="254" t="str">
        <f>IF(V1003="","",VLOOKUP(V1003,'Overview - Financial Statement'!$A$46:$B$60,2,FALSE))</f>
        <v/>
      </c>
      <c r="X1003" s="255" t="str">
        <f t="shared" si="255"/>
        <v/>
      </c>
      <c r="Y1003" s="153"/>
      <c r="Z1003" s="238">
        <f t="shared" si="256"/>
        <v>0</v>
      </c>
      <c r="AA1003" s="193" t="s">
        <v>44</v>
      </c>
      <c r="AB1003" s="173"/>
      <c r="AC1003" s="193" t="str">
        <f t="shared" si="257"/>
        <v/>
      </c>
      <c r="AD1003" s="187" t="str">
        <f t="shared" si="258"/>
        <v/>
      </c>
      <c r="AE1003" s="187" t="str">
        <f>IF(S1003&gt;0,(VLOOKUP(N1003,ISO!$B$4:$D$43,3,FALSE)),"")</f>
        <v/>
      </c>
      <c r="AF1003" s="187" t="str">
        <f t="shared" si="259"/>
        <v/>
      </c>
      <c r="AG1003" s="187" t="str">
        <f>IF(R1003&gt;0,(VLOOKUP(N1003,ISO!$B$4:$D$43,2,FALSE)),"")</f>
        <v/>
      </c>
      <c r="AH1003" s="193" t="str">
        <f t="shared" si="260"/>
        <v/>
      </c>
      <c r="AI1003" s="397" t="str">
        <f t="shared" si="261"/>
        <v/>
      </c>
      <c r="AJ1003" s="257" t="str">
        <f t="shared" si="262"/>
        <v/>
      </c>
      <c r="AK1003" s="257" t="str">
        <f t="shared" si="263"/>
        <v/>
      </c>
      <c r="AL1003" s="193" t="str">
        <f t="shared" si="264"/>
        <v>CHECK DATES</v>
      </c>
      <c r="AM1003" s="257" t="str">
        <f t="shared" si="265"/>
        <v/>
      </c>
      <c r="AN1003" s="288">
        <f t="shared" si="266"/>
        <v>0</v>
      </c>
      <c r="AO1003" s="286">
        <v>0</v>
      </c>
      <c r="AP1003" s="257">
        <f t="shared" si="267"/>
        <v>0</v>
      </c>
      <c r="AQ1003" s="257" t="str">
        <f t="shared" si="268"/>
        <v/>
      </c>
      <c r="AR1003" s="257">
        <f t="shared" si="269"/>
        <v>0</v>
      </c>
    </row>
    <row r="1004" spans="1:44" x14ac:dyDescent="0.3">
      <c r="A1004" s="287">
        <v>991</v>
      </c>
      <c r="B1004" s="150"/>
      <c r="C1004" s="152"/>
      <c r="D1004" s="159"/>
      <c r="E1004" s="337"/>
      <c r="F1004" s="343" t="str">
        <f>IF(E1004="","",LOOKUP(E1004,'Work Programme'!$A$8:$A$207,'Work Programme'!$B$8:$B$207))</f>
        <v/>
      </c>
      <c r="G1004" s="159"/>
      <c r="H1004" s="150"/>
      <c r="I1004" s="150"/>
      <c r="J1004" s="150"/>
      <c r="K1004" s="150"/>
      <c r="L1004" s="150"/>
      <c r="M1004" s="150"/>
      <c r="N1004" s="430"/>
      <c r="O1004" s="431"/>
      <c r="P1004" s="431"/>
      <c r="Q1004" s="160"/>
      <c r="R1004" s="160"/>
      <c r="S1004" s="160"/>
      <c r="T1004" s="255" t="str">
        <f t="shared" si="254"/>
        <v/>
      </c>
      <c r="U1004" s="152"/>
      <c r="V1004" s="154"/>
      <c r="W1004" s="254" t="str">
        <f>IF(V1004="","",VLOOKUP(V1004,'Overview - Financial Statement'!$A$46:$B$60,2,FALSE))</f>
        <v/>
      </c>
      <c r="X1004" s="255" t="str">
        <f t="shared" si="255"/>
        <v/>
      </c>
      <c r="Y1004" s="153"/>
      <c r="Z1004" s="238">
        <f t="shared" si="256"/>
        <v>0</v>
      </c>
      <c r="AA1004" s="193" t="s">
        <v>44</v>
      </c>
      <c r="AB1004" s="173"/>
      <c r="AC1004" s="193" t="str">
        <f t="shared" si="257"/>
        <v/>
      </c>
      <c r="AD1004" s="187" t="str">
        <f t="shared" si="258"/>
        <v/>
      </c>
      <c r="AE1004" s="187" t="str">
        <f>IF(S1004&gt;0,(VLOOKUP(N1004,ISO!$B$4:$D$43,3,FALSE)),"")</f>
        <v/>
      </c>
      <c r="AF1004" s="187" t="str">
        <f t="shared" si="259"/>
        <v/>
      </c>
      <c r="AG1004" s="187" t="str">
        <f>IF(R1004&gt;0,(VLOOKUP(N1004,ISO!$B$4:$D$43,2,FALSE)),"")</f>
        <v/>
      </c>
      <c r="AH1004" s="193" t="str">
        <f t="shared" si="260"/>
        <v/>
      </c>
      <c r="AI1004" s="397" t="str">
        <f t="shared" si="261"/>
        <v/>
      </c>
      <c r="AJ1004" s="257" t="str">
        <f t="shared" si="262"/>
        <v/>
      </c>
      <c r="AK1004" s="257" t="str">
        <f t="shared" si="263"/>
        <v/>
      </c>
      <c r="AL1004" s="193" t="str">
        <f t="shared" si="264"/>
        <v>CHECK DATES</v>
      </c>
      <c r="AM1004" s="257" t="str">
        <f t="shared" si="265"/>
        <v/>
      </c>
      <c r="AN1004" s="288">
        <f t="shared" si="266"/>
        <v>0</v>
      </c>
      <c r="AO1004" s="286">
        <v>0</v>
      </c>
      <c r="AP1004" s="257">
        <f t="shared" si="267"/>
        <v>0</v>
      </c>
      <c r="AQ1004" s="257" t="str">
        <f t="shared" si="268"/>
        <v/>
      </c>
      <c r="AR1004" s="257">
        <f t="shared" si="269"/>
        <v>0</v>
      </c>
    </row>
    <row r="1005" spans="1:44" x14ac:dyDescent="0.3">
      <c r="A1005" s="287">
        <v>992</v>
      </c>
      <c r="B1005" s="150"/>
      <c r="C1005" s="152"/>
      <c r="D1005" s="159"/>
      <c r="E1005" s="337"/>
      <c r="F1005" s="343" t="str">
        <f>IF(E1005="","",LOOKUP(E1005,'Work Programme'!$A$8:$A$207,'Work Programme'!$B$8:$B$207))</f>
        <v/>
      </c>
      <c r="G1005" s="159"/>
      <c r="H1005" s="150"/>
      <c r="I1005" s="150"/>
      <c r="J1005" s="150"/>
      <c r="K1005" s="150"/>
      <c r="L1005" s="150"/>
      <c r="M1005" s="150"/>
      <c r="N1005" s="430"/>
      <c r="O1005" s="431"/>
      <c r="P1005" s="431"/>
      <c r="Q1005" s="160"/>
      <c r="R1005" s="160"/>
      <c r="S1005" s="160"/>
      <c r="T1005" s="255" t="str">
        <f t="shared" si="254"/>
        <v/>
      </c>
      <c r="U1005" s="152"/>
      <c r="V1005" s="154"/>
      <c r="W1005" s="254" t="str">
        <f>IF(V1005="","",VLOOKUP(V1005,'Overview - Financial Statement'!$A$46:$B$60,2,FALSE))</f>
        <v/>
      </c>
      <c r="X1005" s="255" t="str">
        <f t="shared" si="255"/>
        <v/>
      </c>
      <c r="Y1005" s="153"/>
      <c r="Z1005" s="238">
        <f t="shared" si="256"/>
        <v>0</v>
      </c>
      <c r="AA1005" s="193" t="s">
        <v>44</v>
      </c>
      <c r="AB1005" s="173"/>
      <c r="AC1005" s="193" t="str">
        <f t="shared" si="257"/>
        <v/>
      </c>
      <c r="AD1005" s="187" t="str">
        <f t="shared" si="258"/>
        <v/>
      </c>
      <c r="AE1005" s="187" t="str">
        <f>IF(S1005&gt;0,(VLOOKUP(N1005,ISO!$B$4:$D$43,3,FALSE)),"")</f>
        <v/>
      </c>
      <c r="AF1005" s="187" t="str">
        <f t="shared" si="259"/>
        <v/>
      </c>
      <c r="AG1005" s="187" t="str">
        <f>IF(R1005&gt;0,(VLOOKUP(N1005,ISO!$B$4:$D$43,2,FALSE)),"")</f>
        <v/>
      </c>
      <c r="AH1005" s="193" t="str">
        <f t="shared" si="260"/>
        <v/>
      </c>
      <c r="AI1005" s="397" t="str">
        <f t="shared" si="261"/>
        <v/>
      </c>
      <c r="AJ1005" s="257" t="str">
        <f t="shared" si="262"/>
        <v/>
      </c>
      <c r="AK1005" s="257" t="str">
        <f t="shared" si="263"/>
        <v/>
      </c>
      <c r="AL1005" s="193" t="str">
        <f t="shared" si="264"/>
        <v>CHECK DATES</v>
      </c>
      <c r="AM1005" s="257" t="str">
        <f t="shared" si="265"/>
        <v/>
      </c>
      <c r="AN1005" s="288">
        <f t="shared" si="266"/>
        <v>0</v>
      </c>
      <c r="AO1005" s="286">
        <v>0</v>
      </c>
      <c r="AP1005" s="257">
        <f t="shared" si="267"/>
        <v>0</v>
      </c>
      <c r="AQ1005" s="257" t="str">
        <f t="shared" si="268"/>
        <v/>
      </c>
      <c r="AR1005" s="257">
        <f t="shared" si="269"/>
        <v>0</v>
      </c>
    </row>
    <row r="1006" spans="1:44" x14ac:dyDescent="0.3">
      <c r="A1006" s="287">
        <v>993</v>
      </c>
      <c r="B1006" s="150"/>
      <c r="C1006" s="152"/>
      <c r="D1006" s="159"/>
      <c r="E1006" s="337"/>
      <c r="F1006" s="343" t="str">
        <f>IF(E1006="","",LOOKUP(E1006,'Work Programme'!$A$8:$A$207,'Work Programme'!$B$8:$B$207))</f>
        <v/>
      </c>
      <c r="G1006" s="159"/>
      <c r="H1006" s="150"/>
      <c r="I1006" s="150"/>
      <c r="J1006" s="150"/>
      <c r="K1006" s="150"/>
      <c r="L1006" s="150"/>
      <c r="M1006" s="150"/>
      <c r="N1006" s="430"/>
      <c r="O1006" s="431"/>
      <c r="P1006" s="431"/>
      <c r="Q1006" s="160"/>
      <c r="R1006" s="160"/>
      <c r="S1006" s="160"/>
      <c r="T1006" s="255" t="str">
        <f t="shared" si="254"/>
        <v/>
      </c>
      <c r="U1006" s="152"/>
      <c r="V1006" s="154"/>
      <c r="W1006" s="254" t="str">
        <f>IF(V1006="","",VLOOKUP(V1006,'Overview - Financial Statement'!$A$46:$B$60,2,FALSE))</f>
        <v/>
      </c>
      <c r="X1006" s="255" t="str">
        <f t="shared" si="255"/>
        <v/>
      </c>
      <c r="Y1006" s="153"/>
      <c r="Z1006" s="238">
        <f t="shared" si="256"/>
        <v>0</v>
      </c>
      <c r="AA1006" s="193" t="s">
        <v>44</v>
      </c>
      <c r="AB1006" s="173"/>
      <c r="AC1006" s="193" t="str">
        <f t="shared" si="257"/>
        <v/>
      </c>
      <c r="AD1006" s="187" t="str">
        <f t="shared" si="258"/>
        <v/>
      </c>
      <c r="AE1006" s="187" t="str">
        <f>IF(S1006&gt;0,(VLOOKUP(N1006,ISO!$B$4:$D$43,3,FALSE)),"")</f>
        <v/>
      </c>
      <c r="AF1006" s="187" t="str">
        <f t="shared" si="259"/>
        <v/>
      </c>
      <c r="AG1006" s="187" t="str">
        <f>IF(R1006&gt;0,(VLOOKUP(N1006,ISO!$B$4:$D$43,2,FALSE)),"")</f>
        <v/>
      </c>
      <c r="AH1006" s="193" t="str">
        <f t="shared" si="260"/>
        <v/>
      </c>
      <c r="AI1006" s="397" t="str">
        <f t="shared" si="261"/>
        <v/>
      </c>
      <c r="AJ1006" s="257" t="str">
        <f t="shared" si="262"/>
        <v/>
      </c>
      <c r="AK1006" s="257" t="str">
        <f t="shared" si="263"/>
        <v/>
      </c>
      <c r="AL1006" s="193" t="str">
        <f t="shared" si="264"/>
        <v>CHECK DATES</v>
      </c>
      <c r="AM1006" s="257" t="str">
        <f t="shared" si="265"/>
        <v/>
      </c>
      <c r="AN1006" s="288">
        <f t="shared" si="266"/>
        <v>0</v>
      </c>
      <c r="AO1006" s="286">
        <v>0</v>
      </c>
      <c r="AP1006" s="257">
        <f t="shared" si="267"/>
        <v>0</v>
      </c>
      <c r="AQ1006" s="257" t="str">
        <f t="shared" si="268"/>
        <v/>
      </c>
      <c r="AR1006" s="257">
        <f t="shared" si="269"/>
        <v>0</v>
      </c>
    </row>
    <row r="1007" spans="1:44" x14ac:dyDescent="0.3">
      <c r="A1007" s="287">
        <v>994</v>
      </c>
      <c r="B1007" s="150"/>
      <c r="C1007" s="152"/>
      <c r="D1007" s="159"/>
      <c r="E1007" s="337"/>
      <c r="F1007" s="343" t="str">
        <f>IF(E1007="","",LOOKUP(E1007,'Work Programme'!$A$8:$A$207,'Work Programme'!$B$8:$B$207))</f>
        <v/>
      </c>
      <c r="G1007" s="159"/>
      <c r="H1007" s="150"/>
      <c r="I1007" s="150"/>
      <c r="J1007" s="150"/>
      <c r="K1007" s="150"/>
      <c r="L1007" s="150"/>
      <c r="M1007" s="150"/>
      <c r="N1007" s="430"/>
      <c r="O1007" s="431"/>
      <c r="P1007" s="431"/>
      <c r="Q1007" s="160"/>
      <c r="R1007" s="160"/>
      <c r="S1007" s="160"/>
      <c r="T1007" s="255" t="str">
        <f t="shared" si="254"/>
        <v/>
      </c>
      <c r="U1007" s="152"/>
      <c r="V1007" s="154"/>
      <c r="W1007" s="254" t="str">
        <f>IF(V1007="","",VLOOKUP(V1007,'Overview - Financial Statement'!$A$46:$B$60,2,FALSE))</f>
        <v/>
      </c>
      <c r="X1007" s="255" t="str">
        <f t="shared" si="255"/>
        <v/>
      </c>
      <c r="Y1007" s="153"/>
      <c r="Z1007" s="238">
        <f t="shared" si="256"/>
        <v>0</v>
      </c>
      <c r="AA1007" s="193" t="s">
        <v>44</v>
      </c>
      <c r="AB1007" s="173"/>
      <c r="AC1007" s="193" t="str">
        <f t="shared" si="257"/>
        <v/>
      </c>
      <c r="AD1007" s="187" t="str">
        <f t="shared" si="258"/>
        <v/>
      </c>
      <c r="AE1007" s="187" t="str">
        <f>IF(S1007&gt;0,(VLOOKUP(N1007,ISO!$B$4:$D$43,3,FALSE)),"")</f>
        <v/>
      </c>
      <c r="AF1007" s="187" t="str">
        <f t="shared" si="259"/>
        <v/>
      </c>
      <c r="AG1007" s="187" t="str">
        <f>IF(R1007&gt;0,(VLOOKUP(N1007,ISO!$B$4:$D$43,2,FALSE)),"")</f>
        <v/>
      </c>
      <c r="AH1007" s="193" t="str">
        <f t="shared" si="260"/>
        <v/>
      </c>
      <c r="AI1007" s="397" t="str">
        <f t="shared" si="261"/>
        <v/>
      </c>
      <c r="AJ1007" s="257" t="str">
        <f t="shared" si="262"/>
        <v/>
      </c>
      <c r="AK1007" s="257" t="str">
        <f t="shared" si="263"/>
        <v/>
      </c>
      <c r="AL1007" s="193" t="str">
        <f t="shared" si="264"/>
        <v>CHECK DATES</v>
      </c>
      <c r="AM1007" s="257" t="str">
        <f t="shared" si="265"/>
        <v/>
      </c>
      <c r="AN1007" s="288">
        <f t="shared" si="266"/>
        <v>0</v>
      </c>
      <c r="AO1007" s="286">
        <v>0</v>
      </c>
      <c r="AP1007" s="257">
        <f t="shared" si="267"/>
        <v>0</v>
      </c>
      <c r="AQ1007" s="257" t="str">
        <f t="shared" si="268"/>
        <v/>
      </c>
      <c r="AR1007" s="257">
        <f t="shared" si="269"/>
        <v>0</v>
      </c>
    </row>
    <row r="1008" spans="1:44" x14ac:dyDescent="0.3">
      <c r="A1008" s="287">
        <v>995</v>
      </c>
      <c r="B1008" s="150"/>
      <c r="C1008" s="152"/>
      <c r="D1008" s="159"/>
      <c r="E1008" s="337"/>
      <c r="F1008" s="343" t="str">
        <f>IF(E1008="","",LOOKUP(E1008,'Work Programme'!$A$8:$A$207,'Work Programme'!$B$8:$B$207))</f>
        <v/>
      </c>
      <c r="G1008" s="159"/>
      <c r="H1008" s="150"/>
      <c r="I1008" s="150"/>
      <c r="J1008" s="150"/>
      <c r="K1008" s="150"/>
      <c r="L1008" s="150"/>
      <c r="M1008" s="150"/>
      <c r="N1008" s="430"/>
      <c r="O1008" s="431"/>
      <c r="P1008" s="431"/>
      <c r="Q1008" s="160"/>
      <c r="R1008" s="160"/>
      <c r="S1008" s="160"/>
      <c r="T1008" s="255" t="str">
        <f t="shared" si="254"/>
        <v/>
      </c>
      <c r="U1008" s="152"/>
      <c r="V1008" s="154"/>
      <c r="W1008" s="254" t="str">
        <f>IF(V1008="","",VLOOKUP(V1008,'Overview - Financial Statement'!$A$46:$B$60,2,FALSE))</f>
        <v/>
      </c>
      <c r="X1008" s="255" t="str">
        <f t="shared" si="255"/>
        <v/>
      </c>
      <c r="Y1008" s="153"/>
      <c r="Z1008" s="238">
        <f t="shared" si="256"/>
        <v>0</v>
      </c>
      <c r="AA1008" s="193" t="s">
        <v>44</v>
      </c>
      <c r="AB1008" s="173"/>
      <c r="AC1008" s="193" t="str">
        <f t="shared" si="257"/>
        <v/>
      </c>
      <c r="AD1008" s="187" t="str">
        <f t="shared" si="258"/>
        <v/>
      </c>
      <c r="AE1008" s="187" t="str">
        <f>IF(S1008&gt;0,(VLOOKUP(N1008,ISO!$B$4:$D$43,3,FALSE)),"")</f>
        <v/>
      </c>
      <c r="AF1008" s="187" t="str">
        <f t="shared" si="259"/>
        <v/>
      </c>
      <c r="AG1008" s="187" t="str">
        <f>IF(R1008&gt;0,(VLOOKUP(N1008,ISO!$B$4:$D$43,2,FALSE)),"")</f>
        <v/>
      </c>
      <c r="AH1008" s="193" t="str">
        <f t="shared" si="260"/>
        <v/>
      </c>
      <c r="AI1008" s="397" t="str">
        <f t="shared" si="261"/>
        <v/>
      </c>
      <c r="AJ1008" s="257" t="str">
        <f t="shared" si="262"/>
        <v/>
      </c>
      <c r="AK1008" s="257" t="str">
        <f t="shared" si="263"/>
        <v/>
      </c>
      <c r="AL1008" s="193" t="str">
        <f t="shared" si="264"/>
        <v>CHECK DATES</v>
      </c>
      <c r="AM1008" s="257" t="str">
        <f t="shared" si="265"/>
        <v/>
      </c>
      <c r="AN1008" s="288">
        <f t="shared" si="266"/>
        <v>0</v>
      </c>
      <c r="AO1008" s="286">
        <v>0</v>
      </c>
      <c r="AP1008" s="257">
        <f t="shared" si="267"/>
        <v>0</v>
      </c>
      <c r="AQ1008" s="257" t="str">
        <f t="shared" si="268"/>
        <v/>
      </c>
      <c r="AR1008" s="257">
        <f t="shared" si="269"/>
        <v>0</v>
      </c>
    </row>
    <row r="1009" spans="1:44" x14ac:dyDescent="0.3">
      <c r="A1009" s="287">
        <v>996</v>
      </c>
      <c r="B1009" s="150"/>
      <c r="C1009" s="152"/>
      <c r="D1009" s="159"/>
      <c r="E1009" s="337"/>
      <c r="F1009" s="343" t="str">
        <f>IF(E1009="","",LOOKUP(E1009,'Work Programme'!$A$8:$A$207,'Work Programme'!$B$8:$B$207))</f>
        <v/>
      </c>
      <c r="G1009" s="159"/>
      <c r="H1009" s="150"/>
      <c r="I1009" s="150"/>
      <c r="J1009" s="150"/>
      <c r="K1009" s="150"/>
      <c r="L1009" s="150"/>
      <c r="M1009" s="150"/>
      <c r="N1009" s="430"/>
      <c r="O1009" s="431"/>
      <c r="P1009" s="431"/>
      <c r="Q1009" s="160"/>
      <c r="R1009" s="160"/>
      <c r="S1009" s="160"/>
      <c r="T1009" s="255" t="str">
        <f t="shared" si="254"/>
        <v/>
      </c>
      <c r="U1009" s="152"/>
      <c r="V1009" s="154"/>
      <c r="W1009" s="254" t="str">
        <f>IF(V1009="","",VLOOKUP(V1009,'Overview - Financial Statement'!$A$46:$B$60,2,FALSE))</f>
        <v/>
      </c>
      <c r="X1009" s="255" t="str">
        <f t="shared" si="255"/>
        <v/>
      </c>
      <c r="Y1009" s="153"/>
      <c r="Z1009" s="238">
        <f t="shared" si="256"/>
        <v>0</v>
      </c>
      <c r="AA1009" s="193" t="s">
        <v>44</v>
      </c>
      <c r="AB1009" s="173"/>
      <c r="AC1009" s="193" t="str">
        <f t="shared" si="257"/>
        <v/>
      </c>
      <c r="AD1009" s="187" t="str">
        <f t="shared" si="258"/>
        <v/>
      </c>
      <c r="AE1009" s="187" t="str">
        <f>IF(S1009&gt;0,(VLOOKUP(N1009,ISO!$B$4:$D$43,3,FALSE)),"")</f>
        <v/>
      </c>
      <c r="AF1009" s="187" t="str">
        <f t="shared" si="259"/>
        <v/>
      </c>
      <c r="AG1009" s="187" t="str">
        <f>IF(R1009&gt;0,(VLOOKUP(N1009,ISO!$B$4:$D$43,2,FALSE)),"")</f>
        <v/>
      </c>
      <c r="AH1009" s="193" t="str">
        <f t="shared" si="260"/>
        <v/>
      </c>
      <c r="AI1009" s="397" t="str">
        <f t="shared" si="261"/>
        <v/>
      </c>
      <c r="AJ1009" s="257" t="str">
        <f t="shared" si="262"/>
        <v/>
      </c>
      <c r="AK1009" s="257" t="str">
        <f t="shared" si="263"/>
        <v/>
      </c>
      <c r="AL1009" s="193" t="str">
        <f t="shared" si="264"/>
        <v>CHECK DATES</v>
      </c>
      <c r="AM1009" s="257" t="str">
        <f t="shared" si="265"/>
        <v/>
      </c>
      <c r="AN1009" s="288">
        <f t="shared" si="266"/>
        <v>0</v>
      </c>
      <c r="AO1009" s="286">
        <v>0</v>
      </c>
      <c r="AP1009" s="257">
        <f t="shared" si="267"/>
        <v>0</v>
      </c>
      <c r="AQ1009" s="257" t="str">
        <f t="shared" si="268"/>
        <v/>
      </c>
      <c r="AR1009" s="257">
        <f t="shared" si="269"/>
        <v>0</v>
      </c>
    </row>
    <row r="1010" spans="1:44" x14ac:dyDescent="0.3">
      <c r="A1010" s="287">
        <v>997</v>
      </c>
      <c r="B1010" s="150"/>
      <c r="C1010" s="152"/>
      <c r="D1010" s="159"/>
      <c r="E1010" s="337"/>
      <c r="F1010" s="343" t="str">
        <f>IF(E1010="","",LOOKUP(E1010,'Work Programme'!$A$8:$A$207,'Work Programme'!$B$8:$B$207))</f>
        <v/>
      </c>
      <c r="G1010" s="159"/>
      <c r="H1010" s="150"/>
      <c r="I1010" s="150"/>
      <c r="J1010" s="150"/>
      <c r="K1010" s="150"/>
      <c r="L1010" s="150"/>
      <c r="M1010" s="150"/>
      <c r="N1010" s="430"/>
      <c r="O1010" s="431"/>
      <c r="P1010" s="431"/>
      <c r="Q1010" s="160"/>
      <c r="R1010" s="160"/>
      <c r="S1010" s="160"/>
      <c r="T1010" s="255" t="str">
        <f t="shared" si="254"/>
        <v/>
      </c>
      <c r="U1010" s="152"/>
      <c r="V1010" s="154"/>
      <c r="W1010" s="254" t="str">
        <f>IF(V1010="","",VLOOKUP(V1010,'Overview - Financial Statement'!$A$46:$B$60,2,FALSE))</f>
        <v/>
      </c>
      <c r="X1010" s="255" t="str">
        <f t="shared" si="255"/>
        <v/>
      </c>
      <c r="Y1010" s="153"/>
      <c r="Z1010" s="238">
        <f t="shared" si="256"/>
        <v>0</v>
      </c>
      <c r="AA1010" s="193" t="s">
        <v>44</v>
      </c>
      <c r="AB1010" s="173"/>
      <c r="AC1010" s="193" t="str">
        <f t="shared" si="257"/>
        <v/>
      </c>
      <c r="AD1010" s="187" t="str">
        <f t="shared" si="258"/>
        <v/>
      </c>
      <c r="AE1010" s="187" t="str">
        <f>IF(S1010&gt;0,(VLOOKUP(N1010,ISO!$B$4:$D$43,3,FALSE)),"")</f>
        <v/>
      </c>
      <c r="AF1010" s="187" t="str">
        <f t="shared" si="259"/>
        <v/>
      </c>
      <c r="AG1010" s="187" t="str">
        <f>IF(R1010&gt;0,(VLOOKUP(N1010,ISO!$B$4:$D$43,2,FALSE)),"")</f>
        <v/>
      </c>
      <c r="AH1010" s="193" t="str">
        <f t="shared" si="260"/>
        <v/>
      </c>
      <c r="AI1010" s="397" t="str">
        <f t="shared" si="261"/>
        <v/>
      </c>
      <c r="AJ1010" s="257" t="str">
        <f t="shared" si="262"/>
        <v/>
      </c>
      <c r="AK1010" s="257" t="str">
        <f t="shared" si="263"/>
        <v/>
      </c>
      <c r="AL1010" s="193" t="str">
        <f t="shared" si="264"/>
        <v>CHECK DATES</v>
      </c>
      <c r="AM1010" s="257" t="str">
        <f t="shared" si="265"/>
        <v/>
      </c>
      <c r="AN1010" s="288">
        <f t="shared" si="266"/>
        <v>0</v>
      </c>
      <c r="AO1010" s="286">
        <v>0</v>
      </c>
      <c r="AP1010" s="257">
        <f t="shared" si="267"/>
        <v>0</v>
      </c>
      <c r="AQ1010" s="257" t="str">
        <f t="shared" si="268"/>
        <v/>
      </c>
      <c r="AR1010" s="257">
        <f t="shared" si="269"/>
        <v>0</v>
      </c>
    </row>
    <row r="1011" spans="1:44" x14ac:dyDescent="0.3">
      <c r="A1011" s="287">
        <v>998</v>
      </c>
      <c r="B1011" s="150"/>
      <c r="C1011" s="152"/>
      <c r="D1011" s="159"/>
      <c r="E1011" s="337"/>
      <c r="F1011" s="343" t="str">
        <f>IF(E1011="","",LOOKUP(E1011,'Work Programme'!$A$8:$A$207,'Work Programme'!$B$8:$B$207))</f>
        <v/>
      </c>
      <c r="G1011" s="159"/>
      <c r="H1011" s="150"/>
      <c r="I1011" s="150"/>
      <c r="J1011" s="150"/>
      <c r="K1011" s="150"/>
      <c r="L1011" s="150"/>
      <c r="M1011" s="150"/>
      <c r="N1011" s="430"/>
      <c r="O1011" s="431"/>
      <c r="P1011" s="431"/>
      <c r="Q1011" s="160"/>
      <c r="R1011" s="160"/>
      <c r="S1011" s="160"/>
      <c r="T1011" s="255" t="str">
        <f t="shared" si="254"/>
        <v/>
      </c>
      <c r="U1011" s="152"/>
      <c r="V1011" s="154"/>
      <c r="W1011" s="254" t="str">
        <f>IF(V1011="","",VLOOKUP(V1011,'Overview - Financial Statement'!$A$46:$B$60,2,FALSE))</f>
        <v/>
      </c>
      <c r="X1011" s="255" t="str">
        <f t="shared" si="255"/>
        <v/>
      </c>
      <c r="Y1011" s="153"/>
      <c r="Z1011" s="238">
        <f t="shared" si="256"/>
        <v>0</v>
      </c>
      <c r="AA1011" s="193" t="s">
        <v>44</v>
      </c>
      <c r="AB1011" s="173"/>
      <c r="AC1011" s="193" t="str">
        <f t="shared" si="257"/>
        <v/>
      </c>
      <c r="AD1011" s="187" t="str">
        <f t="shared" si="258"/>
        <v/>
      </c>
      <c r="AE1011" s="187" t="str">
        <f>IF(S1011&gt;0,(VLOOKUP(N1011,ISO!$B$4:$D$43,3,FALSE)),"")</f>
        <v/>
      </c>
      <c r="AF1011" s="187" t="str">
        <f t="shared" si="259"/>
        <v/>
      </c>
      <c r="AG1011" s="187" t="str">
        <f>IF(R1011&gt;0,(VLOOKUP(N1011,ISO!$B$4:$D$43,2,FALSE)),"")</f>
        <v/>
      </c>
      <c r="AH1011" s="193" t="str">
        <f t="shared" si="260"/>
        <v/>
      </c>
      <c r="AI1011" s="397" t="str">
        <f t="shared" si="261"/>
        <v/>
      </c>
      <c r="AJ1011" s="257" t="str">
        <f t="shared" si="262"/>
        <v/>
      </c>
      <c r="AK1011" s="257" t="str">
        <f t="shared" si="263"/>
        <v/>
      </c>
      <c r="AL1011" s="193" t="str">
        <f t="shared" si="264"/>
        <v>CHECK DATES</v>
      </c>
      <c r="AM1011" s="257" t="str">
        <f t="shared" si="265"/>
        <v/>
      </c>
      <c r="AN1011" s="288">
        <f t="shared" si="266"/>
        <v>0</v>
      </c>
      <c r="AO1011" s="286">
        <v>0</v>
      </c>
      <c r="AP1011" s="257">
        <f t="shared" si="267"/>
        <v>0</v>
      </c>
      <c r="AQ1011" s="257" t="str">
        <f t="shared" si="268"/>
        <v/>
      </c>
      <c r="AR1011" s="257">
        <f t="shared" si="269"/>
        <v>0</v>
      </c>
    </row>
    <row r="1012" spans="1:44" x14ac:dyDescent="0.3">
      <c r="A1012" s="287">
        <v>999</v>
      </c>
      <c r="B1012" s="150"/>
      <c r="C1012" s="152"/>
      <c r="D1012" s="159"/>
      <c r="E1012" s="337"/>
      <c r="F1012" s="343" t="str">
        <f>IF(E1012="","",LOOKUP(E1012,'Work Programme'!$A$8:$A$207,'Work Programme'!$B$8:$B$207))</f>
        <v/>
      </c>
      <c r="G1012" s="159"/>
      <c r="H1012" s="150"/>
      <c r="I1012" s="150"/>
      <c r="J1012" s="150"/>
      <c r="K1012" s="150"/>
      <c r="L1012" s="150"/>
      <c r="M1012" s="150"/>
      <c r="N1012" s="430"/>
      <c r="O1012" s="431"/>
      <c r="P1012" s="431"/>
      <c r="Q1012" s="160"/>
      <c r="R1012" s="160"/>
      <c r="S1012" s="160"/>
      <c r="T1012" s="255" t="str">
        <f t="shared" si="254"/>
        <v/>
      </c>
      <c r="U1012" s="152"/>
      <c r="V1012" s="154"/>
      <c r="W1012" s="254" t="str">
        <f>IF(V1012="","",VLOOKUP(V1012,'Overview - Financial Statement'!$A$46:$B$60,2,FALSE))</f>
        <v/>
      </c>
      <c r="X1012" s="255" t="str">
        <f t="shared" si="255"/>
        <v/>
      </c>
      <c r="Y1012" s="153"/>
      <c r="Z1012" s="238">
        <f t="shared" si="256"/>
        <v>0</v>
      </c>
      <c r="AA1012" s="193" t="s">
        <v>44</v>
      </c>
      <c r="AB1012" s="173"/>
      <c r="AC1012" s="193" t="str">
        <f t="shared" si="257"/>
        <v/>
      </c>
      <c r="AD1012" s="187" t="str">
        <f t="shared" si="258"/>
        <v/>
      </c>
      <c r="AE1012" s="187" t="str">
        <f>IF(S1012&gt;0,(VLOOKUP(N1012,ISO!$B$4:$D$43,3,FALSE)),"")</f>
        <v/>
      </c>
      <c r="AF1012" s="187" t="str">
        <f t="shared" si="259"/>
        <v/>
      </c>
      <c r="AG1012" s="187" t="str">
        <f>IF(R1012&gt;0,(VLOOKUP(N1012,ISO!$B$4:$D$43,2,FALSE)),"")</f>
        <v/>
      </c>
      <c r="AH1012" s="193" t="str">
        <f t="shared" si="260"/>
        <v/>
      </c>
      <c r="AI1012" s="397" t="str">
        <f t="shared" si="261"/>
        <v/>
      </c>
      <c r="AJ1012" s="257" t="str">
        <f t="shared" si="262"/>
        <v/>
      </c>
      <c r="AK1012" s="257" t="str">
        <f t="shared" si="263"/>
        <v/>
      </c>
      <c r="AL1012" s="193" t="str">
        <f t="shared" si="264"/>
        <v>CHECK DATES</v>
      </c>
      <c r="AM1012" s="257" t="str">
        <f t="shared" si="265"/>
        <v/>
      </c>
      <c r="AN1012" s="288">
        <f t="shared" si="266"/>
        <v>0</v>
      </c>
      <c r="AO1012" s="286">
        <v>0</v>
      </c>
      <c r="AP1012" s="257">
        <f t="shared" si="267"/>
        <v>0</v>
      </c>
      <c r="AQ1012" s="257" t="str">
        <f t="shared" si="268"/>
        <v/>
      </c>
      <c r="AR1012" s="257">
        <f t="shared" si="269"/>
        <v>0</v>
      </c>
    </row>
    <row r="1013" spans="1:44" x14ac:dyDescent="0.3">
      <c r="A1013" s="287">
        <v>1000</v>
      </c>
      <c r="B1013" s="150"/>
      <c r="C1013" s="152"/>
      <c r="D1013" s="159"/>
      <c r="E1013" s="337"/>
      <c r="F1013" s="343" t="str">
        <f>IF(E1013="","",LOOKUP(E1013,'Work Programme'!$A$8:$A$207,'Work Programme'!$B$8:$B$207))</f>
        <v/>
      </c>
      <c r="G1013" s="159"/>
      <c r="H1013" s="150"/>
      <c r="I1013" s="150"/>
      <c r="J1013" s="150"/>
      <c r="K1013" s="150"/>
      <c r="L1013" s="150"/>
      <c r="M1013" s="150"/>
      <c r="N1013" s="430"/>
      <c r="O1013" s="431"/>
      <c r="P1013" s="431"/>
      <c r="Q1013" s="160"/>
      <c r="R1013" s="160"/>
      <c r="S1013" s="160"/>
      <c r="T1013" s="255" t="str">
        <f t="shared" si="254"/>
        <v/>
      </c>
      <c r="U1013" s="152"/>
      <c r="V1013" s="154"/>
      <c r="W1013" s="254" t="str">
        <f>IF(V1013="","",VLOOKUP(V1013,'Overview - Financial Statement'!$A$46:$B$60,2,FALSE))</f>
        <v/>
      </c>
      <c r="X1013" s="255" t="str">
        <f t="shared" si="255"/>
        <v/>
      </c>
      <c r="Y1013" s="153"/>
      <c r="Z1013" s="238">
        <f t="shared" si="256"/>
        <v>0</v>
      </c>
      <c r="AA1013" s="193" t="s">
        <v>44</v>
      </c>
      <c r="AB1013" s="173"/>
      <c r="AC1013" s="193" t="str">
        <f t="shared" si="257"/>
        <v/>
      </c>
      <c r="AD1013" s="187" t="str">
        <f t="shared" si="258"/>
        <v/>
      </c>
      <c r="AE1013" s="187" t="str">
        <f>IF(S1013&gt;0,(VLOOKUP(N1013,ISO!$B$4:$D$43,3,FALSE)),"")</f>
        <v/>
      </c>
      <c r="AF1013" s="187" t="str">
        <f t="shared" si="259"/>
        <v/>
      </c>
      <c r="AG1013" s="187" t="str">
        <f>IF(R1013&gt;0,(VLOOKUP(N1013,ISO!$B$4:$D$43,2,FALSE)),"")</f>
        <v/>
      </c>
      <c r="AH1013" s="193" t="str">
        <f t="shared" si="260"/>
        <v/>
      </c>
      <c r="AI1013" s="397" t="str">
        <f t="shared" si="261"/>
        <v/>
      </c>
      <c r="AJ1013" s="257" t="str">
        <f t="shared" si="262"/>
        <v/>
      </c>
      <c r="AK1013" s="257" t="str">
        <f t="shared" si="263"/>
        <v/>
      </c>
      <c r="AL1013" s="193" t="str">
        <f t="shared" si="264"/>
        <v>CHECK DATES</v>
      </c>
      <c r="AM1013" s="257" t="str">
        <f t="shared" si="265"/>
        <v/>
      </c>
      <c r="AN1013" s="288">
        <f t="shared" si="266"/>
        <v>0</v>
      </c>
      <c r="AO1013" s="286">
        <v>0</v>
      </c>
      <c r="AP1013" s="257">
        <f t="shared" si="267"/>
        <v>0</v>
      </c>
      <c r="AQ1013" s="257" t="str">
        <f t="shared" si="268"/>
        <v/>
      </c>
      <c r="AR1013" s="257">
        <f t="shared" si="269"/>
        <v>0</v>
      </c>
    </row>
    <row r="1014" spans="1:44" x14ac:dyDescent="0.3">
      <c r="A1014" s="287">
        <v>1001</v>
      </c>
      <c r="B1014" s="150"/>
      <c r="C1014" s="152"/>
      <c r="D1014" s="159"/>
      <c r="E1014" s="337"/>
      <c r="F1014" s="343" t="str">
        <f>IF(E1014="","",LOOKUP(E1014,'Work Programme'!$A$8:$A$207,'Work Programme'!$B$8:$B$207))</f>
        <v/>
      </c>
      <c r="G1014" s="159"/>
      <c r="H1014" s="150"/>
      <c r="I1014" s="150"/>
      <c r="J1014" s="150"/>
      <c r="K1014" s="150"/>
      <c r="L1014" s="150"/>
      <c r="M1014" s="150"/>
      <c r="N1014" s="430"/>
      <c r="O1014" s="431"/>
      <c r="P1014" s="431"/>
      <c r="Q1014" s="160"/>
      <c r="R1014" s="160"/>
      <c r="S1014" s="160"/>
      <c r="T1014" s="255" t="str">
        <f t="shared" si="254"/>
        <v/>
      </c>
      <c r="U1014" s="152"/>
      <c r="V1014" s="154"/>
      <c r="W1014" s="254" t="str">
        <f>IF(V1014="","",VLOOKUP(V1014,'Overview - Financial Statement'!$A$46:$B$60,2,FALSE))</f>
        <v/>
      </c>
      <c r="X1014" s="255" t="str">
        <f t="shared" si="255"/>
        <v/>
      </c>
      <c r="Y1014" s="153"/>
      <c r="Z1014" s="238">
        <f t="shared" si="256"/>
        <v>0</v>
      </c>
      <c r="AA1014" s="193" t="s">
        <v>44</v>
      </c>
      <c r="AB1014" s="173"/>
      <c r="AC1014" s="193" t="str">
        <f t="shared" si="257"/>
        <v/>
      </c>
      <c r="AD1014" s="187" t="str">
        <f t="shared" si="258"/>
        <v/>
      </c>
      <c r="AE1014" s="187" t="str">
        <f>IF(S1014&gt;0,(VLOOKUP(N1014,ISO!$B$4:$D$43,3,FALSE)),"")</f>
        <v/>
      </c>
      <c r="AF1014" s="187" t="str">
        <f t="shared" si="259"/>
        <v/>
      </c>
      <c r="AG1014" s="187" t="str">
        <f>IF(R1014&gt;0,(VLOOKUP(N1014,ISO!$B$4:$D$43,2,FALSE)),"")</f>
        <v/>
      </c>
      <c r="AH1014" s="193" t="str">
        <f t="shared" si="260"/>
        <v/>
      </c>
      <c r="AI1014" s="397" t="str">
        <f t="shared" si="261"/>
        <v/>
      </c>
      <c r="AJ1014" s="257" t="str">
        <f t="shared" si="262"/>
        <v/>
      </c>
      <c r="AK1014" s="257" t="str">
        <f t="shared" si="263"/>
        <v/>
      </c>
      <c r="AL1014" s="193" t="str">
        <f t="shared" si="264"/>
        <v>CHECK DATES</v>
      </c>
      <c r="AM1014" s="257" t="str">
        <f t="shared" si="265"/>
        <v/>
      </c>
      <c r="AN1014" s="288">
        <f t="shared" si="266"/>
        <v>0</v>
      </c>
      <c r="AO1014" s="286">
        <v>0</v>
      </c>
      <c r="AP1014" s="257">
        <f t="shared" si="267"/>
        <v>0</v>
      </c>
      <c r="AQ1014" s="257" t="str">
        <f t="shared" si="268"/>
        <v/>
      </c>
      <c r="AR1014" s="257">
        <f t="shared" si="269"/>
        <v>0</v>
      </c>
    </row>
    <row r="1015" spans="1:44" x14ac:dyDescent="0.3">
      <c r="A1015" s="287">
        <v>1002</v>
      </c>
      <c r="B1015" s="150"/>
      <c r="C1015" s="152"/>
      <c r="D1015" s="159"/>
      <c r="E1015" s="337"/>
      <c r="F1015" s="343" t="str">
        <f>IF(E1015="","",LOOKUP(E1015,'Work Programme'!$A$8:$A$207,'Work Programme'!$B$8:$B$207))</f>
        <v/>
      </c>
      <c r="G1015" s="159"/>
      <c r="H1015" s="150"/>
      <c r="I1015" s="150"/>
      <c r="J1015" s="150"/>
      <c r="K1015" s="150"/>
      <c r="L1015" s="150"/>
      <c r="M1015" s="150"/>
      <c r="N1015" s="430"/>
      <c r="O1015" s="431"/>
      <c r="P1015" s="431"/>
      <c r="Q1015" s="160"/>
      <c r="R1015" s="160"/>
      <c r="S1015" s="160"/>
      <c r="T1015" s="255" t="str">
        <f t="shared" si="254"/>
        <v/>
      </c>
      <c r="U1015" s="152"/>
      <c r="V1015" s="154"/>
      <c r="W1015" s="254" t="str">
        <f>IF(V1015="","",VLOOKUP(V1015,'Overview - Financial Statement'!$A$46:$B$60,2,FALSE))</f>
        <v/>
      </c>
      <c r="X1015" s="255" t="str">
        <f t="shared" si="255"/>
        <v/>
      </c>
      <c r="Y1015" s="153"/>
      <c r="Z1015" s="238">
        <f t="shared" si="256"/>
        <v>0</v>
      </c>
      <c r="AA1015" s="193" t="s">
        <v>44</v>
      </c>
      <c r="AB1015" s="173"/>
      <c r="AC1015" s="193" t="str">
        <f t="shared" si="257"/>
        <v/>
      </c>
      <c r="AD1015" s="187" t="str">
        <f t="shared" si="258"/>
        <v/>
      </c>
      <c r="AE1015" s="187" t="str">
        <f>IF(S1015&gt;0,(VLOOKUP(N1015,ISO!$B$4:$D$43,3,FALSE)),"")</f>
        <v/>
      </c>
      <c r="AF1015" s="187" t="str">
        <f t="shared" si="259"/>
        <v/>
      </c>
      <c r="AG1015" s="187" t="str">
        <f>IF(R1015&gt;0,(VLOOKUP(N1015,ISO!$B$4:$D$43,2,FALSE)),"")</f>
        <v/>
      </c>
      <c r="AH1015" s="193" t="str">
        <f t="shared" si="260"/>
        <v/>
      </c>
      <c r="AI1015" s="397" t="str">
        <f t="shared" si="261"/>
        <v/>
      </c>
      <c r="AJ1015" s="257" t="str">
        <f t="shared" si="262"/>
        <v/>
      </c>
      <c r="AK1015" s="257" t="str">
        <f t="shared" si="263"/>
        <v/>
      </c>
      <c r="AL1015" s="193" t="str">
        <f t="shared" si="264"/>
        <v>CHECK DATES</v>
      </c>
      <c r="AM1015" s="257" t="str">
        <f t="shared" si="265"/>
        <v/>
      </c>
      <c r="AN1015" s="288">
        <f t="shared" si="266"/>
        <v>0</v>
      </c>
      <c r="AO1015" s="286">
        <v>0</v>
      </c>
      <c r="AP1015" s="257">
        <f t="shared" si="267"/>
        <v>0</v>
      </c>
      <c r="AQ1015" s="257" t="str">
        <f t="shared" si="268"/>
        <v/>
      </c>
      <c r="AR1015" s="257">
        <f t="shared" si="269"/>
        <v>0</v>
      </c>
    </row>
    <row r="1016" spans="1:44" x14ac:dyDescent="0.3">
      <c r="A1016" s="287">
        <v>1003</v>
      </c>
      <c r="B1016" s="150"/>
      <c r="C1016" s="152"/>
      <c r="D1016" s="159"/>
      <c r="E1016" s="337"/>
      <c r="F1016" s="343" t="str">
        <f>IF(E1016="","",LOOKUP(E1016,'Work Programme'!$A$8:$A$207,'Work Programme'!$B$8:$B$207))</f>
        <v/>
      </c>
      <c r="G1016" s="159"/>
      <c r="H1016" s="150"/>
      <c r="I1016" s="150"/>
      <c r="J1016" s="150"/>
      <c r="K1016" s="150"/>
      <c r="L1016" s="150"/>
      <c r="M1016" s="150"/>
      <c r="N1016" s="430"/>
      <c r="O1016" s="431"/>
      <c r="P1016" s="431"/>
      <c r="Q1016" s="160"/>
      <c r="R1016" s="160"/>
      <c r="S1016" s="160"/>
      <c r="T1016" s="255" t="str">
        <f t="shared" si="254"/>
        <v/>
      </c>
      <c r="U1016" s="152"/>
      <c r="V1016" s="154"/>
      <c r="W1016" s="254" t="str">
        <f>IF(V1016="","",VLOOKUP(V1016,'Overview - Financial Statement'!$A$46:$B$60,2,FALSE))</f>
        <v/>
      </c>
      <c r="X1016" s="255" t="str">
        <f t="shared" si="255"/>
        <v/>
      </c>
      <c r="Y1016" s="153"/>
      <c r="Z1016" s="238">
        <f t="shared" si="256"/>
        <v>0</v>
      </c>
      <c r="AA1016" s="193" t="s">
        <v>44</v>
      </c>
      <c r="AB1016" s="173"/>
      <c r="AC1016" s="193" t="str">
        <f t="shared" si="257"/>
        <v/>
      </c>
      <c r="AD1016" s="187" t="str">
        <f t="shared" si="258"/>
        <v/>
      </c>
      <c r="AE1016" s="187" t="str">
        <f>IF(S1016&gt;0,(VLOOKUP(N1016,ISO!$B$4:$D$43,3,FALSE)),"")</f>
        <v/>
      </c>
      <c r="AF1016" s="187" t="str">
        <f t="shared" si="259"/>
        <v/>
      </c>
      <c r="AG1016" s="187" t="str">
        <f>IF(R1016&gt;0,(VLOOKUP(N1016,ISO!$B$4:$D$43,2,FALSE)),"")</f>
        <v/>
      </c>
      <c r="AH1016" s="193" t="str">
        <f t="shared" si="260"/>
        <v/>
      </c>
      <c r="AI1016" s="397" t="str">
        <f t="shared" si="261"/>
        <v/>
      </c>
      <c r="AJ1016" s="257" t="str">
        <f t="shared" si="262"/>
        <v/>
      </c>
      <c r="AK1016" s="257" t="str">
        <f t="shared" si="263"/>
        <v/>
      </c>
      <c r="AL1016" s="193" t="str">
        <f t="shared" si="264"/>
        <v>CHECK DATES</v>
      </c>
      <c r="AM1016" s="257" t="str">
        <f t="shared" si="265"/>
        <v/>
      </c>
      <c r="AN1016" s="288">
        <f t="shared" si="266"/>
        <v>0</v>
      </c>
      <c r="AO1016" s="286">
        <v>0</v>
      </c>
      <c r="AP1016" s="257">
        <f t="shared" si="267"/>
        <v>0</v>
      </c>
      <c r="AQ1016" s="257" t="str">
        <f t="shared" si="268"/>
        <v/>
      </c>
      <c r="AR1016" s="257">
        <f t="shared" si="269"/>
        <v>0</v>
      </c>
    </row>
    <row r="1017" spans="1:44" x14ac:dyDescent="0.3">
      <c r="A1017" s="287">
        <v>1004</v>
      </c>
      <c r="B1017" s="150"/>
      <c r="C1017" s="152"/>
      <c r="D1017" s="159"/>
      <c r="E1017" s="337"/>
      <c r="F1017" s="343" t="str">
        <f>IF(E1017="","",LOOKUP(E1017,'Work Programme'!$A$8:$A$207,'Work Programme'!$B$8:$B$207))</f>
        <v/>
      </c>
      <c r="G1017" s="159"/>
      <c r="H1017" s="150"/>
      <c r="I1017" s="150"/>
      <c r="J1017" s="150"/>
      <c r="K1017" s="150"/>
      <c r="L1017" s="150"/>
      <c r="M1017" s="150"/>
      <c r="N1017" s="430"/>
      <c r="O1017" s="431"/>
      <c r="P1017" s="431"/>
      <c r="Q1017" s="160"/>
      <c r="R1017" s="160"/>
      <c r="S1017" s="160"/>
      <c r="T1017" s="255" t="str">
        <f t="shared" si="254"/>
        <v/>
      </c>
      <c r="U1017" s="152"/>
      <c r="V1017" s="154"/>
      <c r="W1017" s="254" t="str">
        <f>IF(V1017="","",VLOOKUP(V1017,'Overview - Financial Statement'!$A$46:$B$60,2,FALSE))</f>
        <v/>
      </c>
      <c r="X1017" s="255" t="str">
        <f t="shared" si="255"/>
        <v/>
      </c>
      <c r="Y1017" s="153"/>
      <c r="Z1017" s="238">
        <f t="shared" si="256"/>
        <v>0</v>
      </c>
      <c r="AA1017" s="193" t="s">
        <v>44</v>
      </c>
      <c r="AB1017" s="173"/>
      <c r="AC1017" s="193" t="str">
        <f t="shared" si="257"/>
        <v/>
      </c>
      <c r="AD1017" s="187" t="str">
        <f t="shared" si="258"/>
        <v/>
      </c>
      <c r="AE1017" s="187" t="str">
        <f>IF(S1017&gt;0,(VLOOKUP(N1017,ISO!$B$4:$D$43,3,FALSE)),"")</f>
        <v/>
      </c>
      <c r="AF1017" s="187" t="str">
        <f t="shared" si="259"/>
        <v/>
      </c>
      <c r="AG1017" s="187" t="str">
        <f>IF(R1017&gt;0,(VLOOKUP(N1017,ISO!$B$4:$D$43,2,FALSE)),"")</f>
        <v/>
      </c>
      <c r="AH1017" s="193" t="str">
        <f t="shared" si="260"/>
        <v/>
      </c>
      <c r="AI1017" s="397" t="str">
        <f t="shared" si="261"/>
        <v/>
      </c>
      <c r="AJ1017" s="257" t="str">
        <f t="shared" si="262"/>
        <v/>
      </c>
      <c r="AK1017" s="257" t="str">
        <f t="shared" si="263"/>
        <v/>
      </c>
      <c r="AL1017" s="193" t="str">
        <f t="shared" si="264"/>
        <v>CHECK DATES</v>
      </c>
      <c r="AM1017" s="257" t="str">
        <f t="shared" si="265"/>
        <v/>
      </c>
      <c r="AN1017" s="288">
        <f t="shared" si="266"/>
        <v>0</v>
      </c>
      <c r="AO1017" s="286">
        <v>0</v>
      </c>
      <c r="AP1017" s="257">
        <f t="shared" si="267"/>
        <v>0</v>
      </c>
      <c r="AQ1017" s="257" t="str">
        <f t="shared" si="268"/>
        <v/>
      </c>
      <c r="AR1017" s="257">
        <f t="shared" si="269"/>
        <v>0</v>
      </c>
    </row>
    <row r="1018" spans="1:44" x14ac:dyDescent="0.3">
      <c r="A1018" s="287">
        <v>1005</v>
      </c>
      <c r="B1018" s="150"/>
      <c r="C1018" s="152"/>
      <c r="D1018" s="159"/>
      <c r="E1018" s="337"/>
      <c r="F1018" s="343" t="str">
        <f>IF(E1018="","",LOOKUP(E1018,'Work Programme'!$A$8:$A$207,'Work Programme'!$B$8:$B$207))</f>
        <v/>
      </c>
      <c r="G1018" s="159"/>
      <c r="H1018" s="150"/>
      <c r="I1018" s="150"/>
      <c r="J1018" s="150"/>
      <c r="K1018" s="150"/>
      <c r="L1018" s="150"/>
      <c r="M1018" s="150"/>
      <c r="N1018" s="430"/>
      <c r="O1018" s="431"/>
      <c r="P1018" s="431"/>
      <c r="Q1018" s="160"/>
      <c r="R1018" s="160"/>
      <c r="S1018" s="160"/>
      <c r="T1018" s="255" t="str">
        <f t="shared" si="254"/>
        <v/>
      </c>
      <c r="U1018" s="152"/>
      <c r="V1018" s="154"/>
      <c r="W1018" s="254" t="str">
        <f>IF(V1018="","",VLOOKUP(V1018,'Overview - Financial Statement'!$A$46:$B$60,2,FALSE))</f>
        <v/>
      </c>
      <c r="X1018" s="255" t="str">
        <f t="shared" si="255"/>
        <v/>
      </c>
      <c r="Y1018" s="153"/>
      <c r="Z1018" s="238">
        <f t="shared" si="256"/>
        <v>0</v>
      </c>
      <c r="AA1018" s="193" t="s">
        <v>44</v>
      </c>
      <c r="AB1018" s="173"/>
      <c r="AC1018" s="193" t="str">
        <f t="shared" si="257"/>
        <v/>
      </c>
      <c r="AD1018" s="187" t="str">
        <f t="shared" si="258"/>
        <v/>
      </c>
      <c r="AE1018" s="187" t="str">
        <f>IF(S1018&gt;0,(VLOOKUP(N1018,ISO!$B$4:$D$43,3,FALSE)),"")</f>
        <v/>
      </c>
      <c r="AF1018" s="187" t="str">
        <f t="shared" si="259"/>
        <v/>
      </c>
      <c r="AG1018" s="187" t="str">
        <f>IF(R1018&gt;0,(VLOOKUP(N1018,ISO!$B$4:$D$43,2,FALSE)),"")</f>
        <v/>
      </c>
      <c r="AH1018" s="193" t="str">
        <f t="shared" si="260"/>
        <v/>
      </c>
      <c r="AI1018" s="397" t="str">
        <f t="shared" si="261"/>
        <v/>
      </c>
      <c r="AJ1018" s="257" t="str">
        <f t="shared" si="262"/>
        <v/>
      </c>
      <c r="AK1018" s="257" t="str">
        <f t="shared" si="263"/>
        <v/>
      </c>
      <c r="AL1018" s="193" t="str">
        <f t="shared" si="264"/>
        <v>CHECK DATES</v>
      </c>
      <c r="AM1018" s="257" t="str">
        <f t="shared" si="265"/>
        <v/>
      </c>
      <c r="AN1018" s="288">
        <f t="shared" si="266"/>
        <v>0</v>
      </c>
      <c r="AO1018" s="286">
        <v>0</v>
      </c>
      <c r="AP1018" s="257">
        <f t="shared" si="267"/>
        <v>0</v>
      </c>
      <c r="AQ1018" s="257" t="str">
        <f t="shared" si="268"/>
        <v/>
      </c>
      <c r="AR1018" s="257">
        <f t="shared" si="269"/>
        <v>0</v>
      </c>
    </row>
    <row r="1019" spans="1:44" x14ac:dyDescent="0.3">
      <c r="A1019" s="287">
        <v>1006</v>
      </c>
      <c r="B1019" s="150"/>
      <c r="C1019" s="152"/>
      <c r="D1019" s="159"/>
      <c r="E1019" s="337"/>
      <c r="F1019" s="343" t="str">
        <f>IF(E1019="","",LOOKUP(E1019,'Work Programme'!$A$8:$A$207,'Work Programme'!$B$8:$B$207))</f>
        <v/>
      </c>
      <c r="G1019" s="159"/>
      <c r="H1019" s="150"/>
      <c r="I1019" s="150"/>
      <c r="J1019" s="150"/>
      <c r="K1019" s="150"/>
      <c r="L1019" s="150"/>
      <c r="M1019" s="150"/>
      <c r="N1019" s="430"/>
      <c r="O1019" s="431"/>
      <c r="P1019" s="431"/>
      <c r="Q1019" s="160"/>
      <c r="R1019" s="160"/>
      <c r="S1019" s="160"/>
      <c r="T1019" s="255" t="str">
        <f t="shared" si="254"/>
        <v/>
      </c>
      <c r="U1019" s="152"/>
      <c r="V1019" s="154"/>
      <c r="W1019" s="254" t="str">
        <f>IF(V1019="","",VLOOKUP(V1019,'Overview - Financial Statement'!$A$46:$B$60,2,FALSE))</f>
        <v/>
      </c>
      <c r="X1019" s="255" t="str">
        <f t="shared" si="255"/>
        <v/>
      </c>
      <c r="Y1019" s="153"/>
      <c r="Z1019" s="238">
        <f t="shared" si="256"/>
        <v>0</v>
      </c>
      <c r="AA1019" s="193" t="s">
        <v>44</v>
      </c>
      <c r="AB1019" s="173"/>
      <c r="AC1019" s="193" t="str">
        <f t="shared" si="257"/>
        <v/>
      </c>
      <c r="AD1019" s="187" t="str">
        <f t="shared" si="258"/>
        <v/>
      </c>
      <c r="AE1019" s="187" t="str">
        <f>IF(S1019&gt;0,(VLOOKUP(N1019,ISO!$B$4:$D$43,3,FALSE)),"")</f>
        <v/>
      </c>
      <c r="AF1019" s="187" t="str">
        <f t="shared" si="259"/>
        <v/>
      </c>
      <c r="AG1019" s="187" t="str">
        <f>IF(R1019&gt;0,(VLOOKUP(N1019,ISO!$B$4:$D$43,2,FALSE)),"")</f>
        <v/>
      </c>
      <c r="AH1019" s="193" t="str">
        <f t="shared" si="260"/>
        <v/>
      </c>
      <c r="AI1019" s="397" t="str">
        <f t="shared" si="261"/>
        <v/>
      </c>
      <c r="AJ1019" s="257" t="str">
        <f t="shared" si="262"/>
        <v/>
      </c>
      <c r="AK1019" s="257" t="str">
        <f t="shared" si="263"/>
        <v/>
      </c>
      <c r="AL1019" s="193" t="str">
        <f t="shared" si="264"/>
        <v>CHECK DATES</v>
      </c>
      <c r="AM1019" s="257" t="str">
        <f t="shared" si="265"/>
        <v/>
      </c>
      <c r="AN1019" s="288">
        <f t="shared" si="266"/>
        <v>0</v>
      </c>
      <c r="AO1019" s="286">
        <v>0</v>
      </c>
      <c r="AP1019" s="257">
        <f t="shared" si="267"/>
        <v>0</v>
      </c>
      <c r="AQ1019" s="257" t="str">
        <f t="shared" si="268"/>
        <v/>
      </c>
      <c r="AR1019" s="257">
        <f t="shared" si="269"/>
        <v>0</v>
      </c>
    </row>
    <row r="1020" spans="1:44" x14ac:dyDescent="0.3">
      <c r="A1020" s="287">
        <v>1007</v>
      </c>
      <c r="B1020" s="150"/>
      <c r="C1020" s="152"/>
      <c r="D1020" s="159"/>
      <c r="E1020" s="337"/>
      <c r="F1020" s="343" t="str">
        <f>IF(E1020="","",LOOKUP(E1020,'Work Programme'!$A$8:$A$207,'Work Programme'!$B$8:$B$207))</f>
        <v/>
      </c>
      <c r="G1020" s="159"/>
      <c r="H1020" s="150"/>
      <c r="I1020" s="150"/>
      <c r="J1020" s="150"/>
      <c r="K1020" s="150"/>
      <c r="L1020" s="150"/>
      <c r="M1020" s="150"/>
      <c r="N1020" s="430"/>
      <c r="O1020" s="431"/>
      <c r="P1020" s="431"/>
      <c r="Q1020" s="160"/>
      <c r="R1020" s="160"/>
      <c r="S1020" s="160"/>
      <c r="T1020" s="255" t="str">
        <f t="shared" si="254"/>
        <v/>
      </c>
      <c r="U1020" s="152"/>
      <c r="V1020" s="154"/>
      <c r="W1020" s="254" t="str">
        <f>IF(V1020="","",VLOOKUP(V1020,'Overview - Financial Statement'!$A$46:$B$60,2,FALSE))</f>
        <v/>
      </c>
      <c r="X1020" s="255" t="str">
        <f t="shared" si="255"/>
        <v/>
      </c>
      <c r="Y1020" s="153"/>
      <c r="Z1020" s="238">
        <f t="shared" si="256"/>
        <v>0</v>
      </c>
      <c r="AA1020" s="193" t="s">
        <v>44</v>
      </c>
      <c r="AB1020" s="173"/>
      <c r="AC1020" s="193" t="str">
        <f t="shared" si="257"/>
        <v/>
      </c>
      <c r="AD1020" s="187" t="str">
        <f t="shared" si="258"/>
        <v/>
      </c>
      <c r="AE1020" s="187" t="str">
        <f>IF(S1020&gt;0,(VLOOKUP(N1020,ISO!$B$4:$D$43,3,FALSE)),"")</f>
        <v/>
      </c>
      <c r="AF1020" s="187" t="str">
        <f t="shared" si="259"/>
        <v/>
      </c>
      <c r="AG1020" s="187" t="str">
        <f>IF(R1020&gt;0,(VLOOKUP(N1020,ISO!$B$4:$D$43,2,FALSE)),"")</f>
        <v/>
      </c>
      <c r="AH1020" s="193" t="str">
        <f t="shared" si="260"/>
        <v/>
      </c>
      <c r="AI1020" s="397" t="str">
        <f t="shared" si="261"/>
        <v/>
      </c>
      <c r="AJ1020" s="257" t="str">
        <f t="shared" si="262"/>
        <v/>
      </c>
      <c r="AK1020" s="257" t="str">
        <f t="shared" si="263"/>
        <v/>
      </c>
      <c r="AL1020" s="193" t="str">
        <f t="shared" si="264"/>
        <v>CHECK DATES</v>
      </c>
      <c r="AM1020" s="257" t="str">
        <f t="shared" si="265"/>
        <v/>
      </c>
      <c r="AN1020" s="288">
        <f t="shared" si="266"/>
        <v>0</v>
      </c>
      <c r="AO1020" s="286">
        <v>0</v>
      </c>
      <c r="AP1020" s="257">
        <f t="shared" si="267"/>
        <v>0</v>
      </c>
      <c r="AQ1020" s="257" t="str">
        <f t="shared" si="268"/>
        <v/>
      </c>
      <c r="AR1020" s="257">
        <f t="shared" si="269"/>
        <v>0</v>
      </c>
    </row>
    <row r="1021" spans="1:44" x14ac:dyDescent="0.3">
      <c r="A1021" s="287">
        <v>1008</v>
      </c>
      <c r="B1021" s="150"/>
      <c r="C1021" s="152"/>
      <c r="D1021" s="159"/>
      <c r="E1021" s="337"/>
      <c r="F1021" s="343" t="str">
        <f>IF(E1021="","",LOOKUP(E1021,'Work Programme'!$A$8:$A$207,'Work Programme'!$B$8:$B$207))</f>
        <v/>
      </c>
      <c r="G1021" s="159"/>
      <c r="H1021" s="150"/>
      <c r="I1021" s="150"/>
      <c r="J1021" s="150"/>
      <c r="K1021" s="150"/>
      <c r="L1021" s="150"/>
      <c r="M1021" s="150"/>
      <c r="N1021" s="430"/>
      <c r="O1021" s="431"/>
      <c r="P1021" s="431"/>
      <c r="Q1021" s="160"/>
      <c r="R1021" s="160"/>
      <c r="S1021" s="160"/>
      <c r="T1021" s="255" t="str">
        <f t="shared" si="254"/>
        <v/>
      </c>
      <c r="U1021" s="152"/>
      <c r="V1021" s="154"/>
      <c r="W1021" s="254" t="str">
        <f>IF(V1021="","",VLOOKUP(V1021,'Overview - Financial Statement'!$A$46:$B$60,2,FALSE))</f>
        <v/>
      </c>
      <c r="X1021" s="255" t="str">
        <f t="shared" si="255"/>
        <v/>
      </c>
      <c r="Y1021" s="153"/>
      <c r="Z1021" s="238">
        <f t="shared" si="256"/>
        <v>0</v>
      </c>
      <c r="AA1021" s="193" t="s">
        <v>44</v>
      </c>
      <c r="AB1021" s="173"/>
      <c r="AC1021" s="193" t="str">
        <f t="shared" si="257"/>
        <v/>
      </c>
      <c r="AD1021" s="187" t="str">
        <f t="shared" si="258"/>
        <v/>
      </c>
      <c r="AE1021" s="187" t="str">
        <f>IF(S1021&gt;0,(VLOOKUP(N1021,ISO!$B$4:$D$43,3,FALSE)),"")</f>
        <v/>
      </c>
      <c r="AF1021" s="187" t="str">
        <f t="shared" si="259"/>
        <v/>
      </c>
      <c r="AG1021" s="187" t="str">
        <f>IF(R1021&gt;0,(VLOOKUP(N1021,ISO!$B$4:$D$43,2,FALSE)),"")</f>
        <v/>
      </c>
      <c r="AH1021" s="193" t="str">
        <f t="shared" si="260"/>
        <v/>
      </c>
      <c r="AI1021" s="397" t="str">
        <f t="shared" si="261"/>
        <v/>
      </c>
      <c r="AJ1021" s="257" t="str">
        <f t="shared" si="262"/>
        <v/>
      </c>
      <c r="AK1021" s="257" t="str">
        <f t="shared" si="263"/>
        <v/>
      </c>
      <c r="AL1021" s="193" t="str">
        <f t="shared" si="264"/>
        <v>CHECK DATES</v>
      </c>
      <c r="AM1021" s="257" t="str">
        <f t="shared" si="265"/>
        <v/>
      </c>
      <c r="AN1021" s="288">
        <f t="shared" si="266"/>
        <v>0</v>
      </c>
      <c r="AO1021" s="286">
        <v>0</v>
      </c>
      <c r="AP1021" s="257">
        <f t="shared" si="267"/>
        <v>0</v>
      </c>
      <c r="AQ1021" s="257" t="str">
        <f t="shared" si="268"/>
        <v/>
      </c>
      <c r="AR1021" s="257">
        <f t="shared" si="269"/>
        <v>0</v>
      </c>
    </row>
    <row r="1022" spans="1:44" x14ac:dyDescent="0.3">
      <c r="A1022" s="287">
        <v>1009</v>
      </c>
      <c r="B1022" s="150"/>
      <c r="C1022" s="152"/>
      <c r="D1022" s="159"/>
      <c r="E1022" s="337"/>
      <c r="F1022" s="343" t="str">
        <f>IF(E1022="","",LOOKUP(E1022,'Work Programme'!$A$8:$A$207,'Work Programme'!$B$8:$B$207))</f>
        <v/>
      </c>
      <c r="G1022" s="159"/>
      <c r="H1022" s="150"/>
      <c r="I1022" s="150"/>
      <c r="J1022" s="150"/>
      <c r="K1022" s="150"/>
      <c r="L1022" s="150"/>
      <c r="M1022" s="150"/>
      <c r="N1022" s="430"/>
      <c r="O1022" s="431"/>
      <c r="P1022" s="431"/>
      <c r="Q1022" s="160"/>
      <c r="R1022" s="160"/>
      <c r="S1022" s="160"/>
      <c r="T1022" s="255" t="str">
        <f t="shared" si="254"/>
        <v/>
      </c>
      <c r="U1022" s="152"/>
      <c r="V1022" s="154"/>
      <c r="W1022" s="254" t="str">
        <f>IF(V1022="","",VLOOKUP(V1022,'Overview - Financial Statement'!$A$46:$B$60,2,FALSE))</f>
        <v/>
      </c>
      <c r="X1022" s="255" t="str">
        <f t="shared" si="255"/>
        <v/>
      </c>
      <c r="Y1022" s="153"/>
      <c r="Z1022" s="238">
        <f t="shared" si="256"/>
        <v>0</v>
      </c>
      <c r="AA1022" s="193" t="s">
        <v>44</v>
      </c>
      <c r="AB1022" s="173"/>
      <c r="AC1022" s="193" t="str">
        <f t="shared" si="257"/>
        <v/>
      </c>
      <c r="AD1022" s="187" t="str">
        <f t="shared" si="258"/>
        <v/>
      </c>
      <c r="AE1022" s="187" t="str">
        <f>IF(S1022&gt;0,(VLOOKUP(N1022,ISO!$B$4:$D$43,3,FALSE)),"")</f>
        <v/>
      </c>
      <c r="AF1022" s="187" t="str">
        <f t="shared" si="259"/>
        <v/>
      </c>
      <c r="AG1022" s="187" t="str">
        <f>IF(R1022&gt;0,(VLOOKUP(N1022,ISO!$B$4:$D$43,2,FALSE)),"")</f>
        <v/>
      </c>
      <c r="AH1022" s="193" t="str">
        <f t="shared" si="260"/>
        <v/>
      </c>
      <c r="AI1022" s="397" t="str">
        <f t="shared" si="261"/>
        <v/>
      </c>
      <c r="AJ1022" s="257" t="str">
        <f t="shared" si="262"/>
        <v/>
      </c>
      <c r="AK1022" s="257" t="str">
        <f t="shared" si="263"/>
        <v/>
      </c>
      <c r="AL1022" s="193" t="str">
        <f t="shared" si="264"/>
        <v>CHECK DATES</v>
      </c>
      <c r="AM1022" s="257" t="str">
        <f t="shared" si="265"/>
        <v/>
      </c>
      <c r="AN1022" s="288">
        <f t="shared" si="266"/>
        <v>0</v>
      </c>
      <c r="AO1022" s="286">
        <v>0</v>
      </c>
      <c r="AP1022" s="257">
        <f t="shared" si="267"/>
        <v>0</v>
      </c>
      <c r="AQ1022" s="257" t="str">
        <f t="shared" si="268"/>
        <v/>
      </c>
      <c r="AR1022" s="257">
        <f t="shared" si="269"/>
        <v>0</v>
      </c>
    </row>
    <row r="1023" spans="1:44" x14ac:dyDescent="0.3">
      <c r="A1023" s="287">
        <v>1010</v>
      </c>
      <c r="B1023" s="150"/>
      <c r="C1023" s="152"/>
      <c r="D1023" s="159"/>
      <c r="E1023" s="337"/>
      <c r="F1023" s="343" t="str">
        <f>IF(E1023="","",LOOKUP(E1023,'Work Programme'!$A$8:$A$207,'Work Programme'!$B$8:$B$207))</f>
        <v/>
      </c>
      <c r="G1023" s="159"/>
      <c r="H1023" s="150"/>
      <c r="I1023" s="150"/>
      <c r="J1023" s="150"/>
      <c r="K1023" s="150"/>
      <c r="L1023" s="150"/>
      <c r="M1023" s="150"/>
      <c r="N1023" s="430"/>
      <c r="O1023" s="431"/>
      <c r="P1023" s="431"/>
      <c r="Q1023" s="160"/>
      <c r="R1023" s="160"/>
      <c r="S1023" s="160"/>
      <c r="T1023" s="255" t="str">
        <f t="shared" si="254"/>
        <v/>
      </c>
      <c r="U1023" s="152"/>
      <c r="V1023" s="154"/>
      <c r="W1023" s="254" t="str">
        <f>IF(V1023="","",VLOOKUP(V1023,'Overview - Financial Statement'!$A$46:$B$60,2,FALSE))</f>
        <v/>
      </c>
      <c r="X1023" s="255" t="str">
        <f t="shared" si="255"/>
        <v/>
      </c>
      <c r="Y1023" s="153"/>
      <c r="Z1023" s="238">
        <f t="shared" si="256"/>
        <v>0</v>
      </c>
      <c r="AA1023" s="193" t="s">
        <v>44</v>
      </c>
      <c r="AB1023" s="173"/>
      <c r="AC1023" s="193" t="str">
        <f t="shared" si="257"/>
        <v/>
      </c>
      <c r="AD1023" s="187" t="str">
        <f t="shared" si="258"/>
        <v/>
      </c>
      <c r="AE1023" s="187" t="str">
        <f>IF(S1023&gt;0,(VLOOKUP(N1023,ISO!$B$4:$D$43,3,FALSE)),"")</f>
        <v/>
      </c>
      <c r="AF1023" s="187" t="str">
        <f t="shared" si="259"/>
        <v/>
      </c>
      <c r="AG1023" s="187" t="str">
        <f>IF(R1023&gt;0,(VLOOKUP(N1023,ISO!$B$4:$D$43,2,FALSE)),"")</f>
        <v/>
      </c>
      <c r="AH1023" s="193" t="str">
        <f t="shared" si="260"/>
        <v/>
      </c>
      <c r="AI1023" s="397" t="str">
        <f t="shared" si="261"/>
        <v/>
      </c>
      <c r="AJ1023" s="257" t="str">
        <f t="shared" si="262"/>
        <v/>
      </c>
      <c r="AK1023" s="257" t="str">
        <f t="shared" si="263"/>
        <v/>
      </c>
      <c r="AL1023" s="193" t="str">
        <f t="shared" si="264"/>
        <v>CHECK DATES</v>
      </c>
      <c r="AM1023" s="257" t="str">
        <f t="shared" si="265"/>
        <v/>
      </c>
      <c r="AN1023" s="288">
        <f t="shared" si="266"/>
        <v>0</v>
      </c>
      <c r="AO1023" s="286">
        <v>0</v>
      </c>
      <c r="AP1023" s="257">
        <f t="shared" si="267"/>
        <v>0</v>
      </c>
      <c r="AQ1023" s="257" t="str">
        <f t="shared" si="268"/>
        <v/>
      </c>
      <c r="AR1023" s="257">
        <f t="shared" si="269"/>
        <v>0</v>
      </c>
    </row>
    <row r="1024" spans="1:44" x14ac:dyDescent="0.3">
      <c r="A1024" s="287">
        <v>1011</v>
      </c>
      <c r="B1024" s="150"/>
      <c r="C1024" s="152"/>
      <c r="D1024" s="159"/>
      <c r="E1024" s="337"/>
      <c r="F1024" s="343" t="str">
        <f>IF(E1024="","",LOOKUP(E1024,'Work Programme'!$A$8:$A$207,'Work Programme'!$B$8:$B$207))</f>
        <v/>
      </c>
      <c r="G1024" s="159"/>
      <c r="H1024" s="150"/>
      <c r="I1024" s="150"/>
      <c r="J1024" s="150"/>
      <c r="K1024" s="150"/>
      <c r="L1024" s="150"/>
      <c r="M1024" s="150"/>
      <c r="N1024" s="430"/>
      <c r="O1024" s="431"/>
      <c r="P1024" s="431"/>
      <c r="Q1024" s="160"/>
      <c r="R1024" s="160"/>
      <c r="S1024" s="160"/>
      <c r="T1024" s="255" t="str">
        <f t="shared" si="254"/>
        <v/>
      </c>
      <c r="U1024" s="152"/>
      <c r="V1024" s="154"/>
      <c r="W1024" s="254" t="str">
        <f>IF(V1024="","",VLOOKUP(V1024,'Overview - Financial Statement'!$A$46:$B$60,2,FALSE))</f>
        <v/>
      </c>
      <c r="X1024" s="255" t="str">
        <f t="shared" si="255"/>
        <v/>
      </c>
      <c r="Y1024" s="153"/>
      <c r="Z1024" s="238">
        <f t="shared" si="256"/>
        <v>0</v>
      </c>
      <c r="AA1024" s="193" t="s">
        <v>44</v>
      </c>
      <c r="AB1024" s="173"/>
      <c r="AC1024" s="193" t="str">
        <f t="shared" si="257"/>
        <v/>
      </c>
      <c r="AD1024" s="187" t="str">
        <f t="shared" si="258"/>
        <v/>
      </c>
      <c r="AE1024" s="187" t="str">
        <f>IF(S1024&gt;0,(VLOOKUP(N1024,ISO!$B$4:$D$43,3,FALSE)),"")</f>
        <v/>
      </c>
      <c r="AF1024" s="187" t="str">
        <f t="shared" si="259"/>
        <v/>
      </c>
      <c r="AG1024" s="187" t="str">
        <f>IF(R1024&gt;0,(VLOOKUP(N1024,ISO!$B$4:$D$43,2,FALSE)),"")</f>
        <v/>
      </c>
      <c r="AH1024" s="193" t="str">
        <f t="shared" si="260"/>
        <v/>
      </c>
      <c r="AI1024" s="397" t="str">
        <f t="shared" si="261"/>
        <v/>
      </c>
      <c r="AJ1024" s="257" t="str">
        <f t="shared" si="262"/>
        <v/>
      </c>
      <c r="AK1024" s="257" t="str">
        <f t="shared" si="263"/>
        <v/>
      </c>
      <c r="AL1024" s="193" t="str">
        <f t="shared" si="264"/>
        <v>CHECK DATES</v>
      </c>
      <c r="AM1024" s="257" t="str">
        <f t="shared" si="265"/>
        <v/>
      </c>
      <c r="AN1024" s="288">
        <f t="shared" si="266"/>
        <v>0</v>
      </c>
      <c r="AO1024" s="286">
        <v>0</v>
      </c>
      <c r="AP1024" s="257">
        <f t="shared" si="267"/>
        <v>0</v>
      </c>
      <c r="AQ1024" s="257" t="str">
        <f t="shared" si="268"/>
        <v/>
      </c>
      <c r="AR1024" s="257">
        <f t="shared" si="269"/>
        <v>0</v>
      </c>
    </row>
    <row r="1025" spans="1:44" x14ac:dyDescent="0.3">
      <c r="A1025" s="287">
        <v>1012</v>
      </c>
      <c r="B1025" s="150"/>
      <c r="C1025" s="152"/>
      <c r="D1025" s="159"/>
      <c r="E1025" s="337"/>
      <c r="F1025" s="343" t="str">
        <f>IF(E1025="","",LOOKUP(E1025,'Work Programme'!$A$8:$A$207,'Work Programme'!$B$8:$B$207))</f>
        <v/>
      </c>
      <c r="G1025" s="159"/>
      <c r="H1025" s="150"/>
      <c r="I1025" s="150"/>
      <c r="J1025" s="150"/>
      <c r="K1025" s="150"/>
      <c r="L1025" s="150"/>
      <c r="M1025" s="150"/>
      <c r="N1025" s="430"/>
      <c r="O1025" s="431"/>
      <c r="P1025" s="431"/>
      <c r="Q1025" s="160"/>
      <c r="R1025" s="160"/>
      <c r="S1025" s="160"/>
      <c r="T1025" s="255" t="str">
        <f t="shared" si="254"/>
        <v/>
      </c>
      <c r="U1025" s="152"/>
      <c r="V1025" s="154"/>
      <c r="W1025" s="254" t="str">
        <f>IF(V1025="","",VLOOKUP(V1025,'Overview - Financial Statement'!$A$46:$B$60,2,FALSE))</f>
        <v/>
      </c>
      <c r="X1025" s="255" t="str">
        <f t="shared" si="255"/>
        <v/>
      </c>
      <c r="Y1025" s="153"/>
      <c r="Z1025" s="238">
        <f t="shared" si="256"/>
        <v>0</v>
      </c>
      <c r="AA1025" s="193" t="s">
        <v>44</v>
      </c>
      <c r="AB1025" s="173"/>
      <c r="AC1025" s="193" t="str">
        <f t="shared" si="257"/>
        <v/>
      </c>
      <c r="AD1025" s="187" t="str">
        <f t="shared" si="258"/>
        <v/>
      </c>
      <c r="AE1025" s="187" t="str">
        <f>IF(S1025&gt;0,(VLOOKUP(N1025,ISO!$B$4:$D$43,3,FALSE)),"")</f>
        <v/>
      </c>
      <c r="AF1025" s="187" t="str">
        <f t="shared" si="259"/>
        <v/>
      </c>
      <c r="AG1025" s="187" t="str">
        <f>IF(R1025&gt;0,(VLOOKUP(N1025,ISO!$B$4:$D$43,2,FALSE)),"")</f>
        <v/>
      </c>
      <c r="AH1025" s="193" t="str">
        <f t="shared" si="260"/>
        <v/>
      </c>
      <c r="AI1025" s="397" t="str">
        <f t="shared" si="261"/>
        <v/>
      </c>
      <c r="AJ1025" s="257" t="str">
        <f t="shared" si="262"/>
        <v/>
      </c>
      <c r="AK1025" s="257" t="str">
        <f t="shared" si="263"/>
        <v/>
      </c>
      <c r="AL1025" s="193" t="str">
        <f t="shared" si="264"/>
        <v>CHECK DATES</v>
      </c>
      <c r="AM1025" s="257" t="str">
        <f t="shared" si="265"/>
        <v/>
      </c>
      <c r="AN1025" s="288">
        <f t="shared" si="266"/>
        <v>0</v>
      </c>
      <c r="AO1025" s="286">
        <v>0</v>
      </c>
      <c r="AP1025" s="257">
        <f t="shared" si="267"/>
        <v>0</v>
      </c>
      <c r="AQ1025" s="257" t="str">
        <f t="shared" si="268"/>
        <v/>
      </c>
      <c r="AR1025" s="257">
        <f t="shared" si="269"/>
        <v>0</v>
      </c>
    </row>
    <row r="1026" spans="1:44" x14ac:dyDescent="0.3">
      <c r="A1026" s="287">
        <v>1013</v>
      </c>
      <c r="B1026" s="150"/>
      <c r="C1026" s="152"/>
      <c r="D1026" s="159"/>
      <c r="E1026" s="337"/>
      <c r="F1026" s="343" t="str">
        <f>IF(E1026="","",LOOKUP(E1026,'Work Programme'!$A$8:$A$207,'Work Programme'!$B$8:$B$207))</f>
        <v/>
      </c>
      <c r="G1026" s="159"/>
      <c r="H1026" s="150"/>
      <c r="I1026" s="150"/>
      <c r="J1026" s="150"/>
      <c r="K1026" s="150"/>
      <c r="L1026" s="150"/>
      <c r="M1026" s="150"/>
      <c r="N1026" s="430"/>
      <c r="O1026" s="431"/>
      <c r="P1026" s="431"/>
      <c r="Q1026" s="160"/>
      <c r="R1026" s="160"/>
      <c r="S1026" s="160"/>
      <c r="T1026" s="255" t="str">
        <f t="shared" si="254"/>
        <v/>
      </c>
      <c r="U1026" s="152"/>
      <c r="V1026" s="154"/>
      <c r="W1026" s="254" t="str">
        <f>IF(V1026="","",VLOOKUP(V1026,'Overview - Financial Statement'!$A$46:$B$60,2,FALSE))</f>
        <v/>
      </c>
      <c r="X1026" s="255" t="str">
        <f t="shared" si="255"/>
        <v/>
      </c>
      <c r="Y1026" s="153"/>
      <c r="Z1026" s="238">
        <f t="shared" si="256"/>
        <v>0</v>
      </c>
      <c r="AA1026" s="193" t="s">
        <v>44</v>
      </c>
      <c r="AB1026" s="173"/>
      <c r="AC1026" s="193" t="str">
        <f t="shared" si="257"/>
        <v/>
      </c>
      <c r="AD1026" s="187" t="str">
        <f t="shared" si="258"/>
        <v/>
      </c>
      <c r="AE1026" s="187" t="str">
        <f>IF(S1026&gt;0,(VLOOKUP(N1026,ISO!$B$4:$D$43,3,FALSE)),"")</f>
        <v/>
      </c>
      <c r="AF1026" s="187" t="str">
        <f t="shared" si="259"/>
        <v/>
      </c>
      <c r="AG1026" s="187" t="str">
        <f>IF(R1026&gt;0,(VLOOKUP(N1026,ISO!$B$4:$D$43,2,FALSE)),"")</f>
        <v/>
      </c>
      <c r="AH1026" s="193" t="str">
        <f t="shared" si="260"/>
        <v/>
      </c>
      <c r="AI1026" s="397" t="str">
        <f t="shared" si="261"/>
        <v/>
      </c>
      <c r="AJ1026" s="257" t="str">
        <f t="shared" si="262"/>
        <v/>
      </c>
      <c r="AK1026" s="257" t="str">
        <f t="shared" si="263"/>
        <v/>
      </c>
      <c r="AL1026" s="193" t="str">
        <f t="shared" si="264"/>
        <v>CHECK DATES</v>
      </c>
      <c r="AM1026" s="257" t="str">
        <f t="shared" si="265"/>
        <v/>
      </c>
      <c r="AN1026" s="288">
        <f t="shared" si="266"/>
        <v>0</v>
      </c>
      <c r="AO1026" s="286">
        <v>0</v>
      </c>
      <c r="AP1026" s="257">
        <f t="shared" si="267"/>
        <v>0</v>
      </c>
      <c r="AQ1026" s="257" t="str">
        <f t="shared" si="268"/>
        <v/>
      </c>
      <c r="AR1026" s="257">
        <f t="shared" si="269"/>
        <v>0</v>
      </c>
    </row>
    <row r="1027" spans="1:44" x14ac:dyDescent="0.3">
      <c r="A1027" s="287">
        <v>1014</v>
      </c>
      <c r="B1027" s="150"/>
      <c r="C1027" s="152"/>
      <c r="D1027" s="159"/>
      <c r="E1027" s="337"/>
      <c r="F1027" s="343" t="str">
        <f>IF(E1027="","",LOOKUP(E1027,'Work Programme'!$A$8:$A$207,'Work Programme'!$B$8:$B$207))</f>
        <v/>
      </c>
      <c r="G1027" s="159"/>
      <c r="H1027" s="150"/>
      <c r="I1027" s="150"/>
      <c r="J1027" s="150"/>
      <c r="K1027" s="150"/>
      <c r="L1027" s="150"/>
      <c r="M1027" s="150"/>
      <c r="N1027" s="430"/>
      <c r="O1027" s="431"/>
      <c r="P1027" s="431"/>
      <c r="Q1027" s="160"/>
      <c r="R1027" s="160"/>
      <c r="S1027" s="160"/>
      <c r="T1027" s="255" t="str">
        <f t="shared" si="254"/>
        <v/>
      </c>
      <c r="U1027" s="152"/>
      <c r="V1027" s="154"/>
      <c r="W1027" s="254" t="str">
        <f>IF(V1027="","",VLOOKUP(V1027,'Overview - Financial Statement'!$A$46:$B$60,2,FALSE))</f>
        <v/>
      </c>
      <c r="X1027" s="255" t="str">
        <f t="shared" si="255"/>
        <v/>
      </c>
      <c r="Y1027" s="153"/>
      <c r="Z1027" s="238">
        <f t="shared" si="256"/>
        <v>0</v>
      </c>
      <c r="AA1027" s="193" t="s">
        <v>44</v>
      </c>
      <c r="AB1027" s="173"/>
      <c r="AC1027" s="193" t="str">
        <f t="shared" si="257"/>
        <v/>
      </c>
      <c r="AD1027" s="187" t="str">
        <f t="shared" si="258"/>
        <v/>
      </c>
      <c r="AE1027" s="187" t="str">
        <f>IF(S1027&gt;0,(VLOOKUP(N1027,ISO!$B$4:$D$43,3,FALSE)),"")</f>
        <v/>
      </c>
      <c r="AF1027" s="187" t="str">
        <f t="shared" si="259"/>
        <v/>
      </c>
      <c r="AG1027" s="187" t="str">
        <f>IF(R1027&gt;0,(VLOOKUP(N1027,ISO!$B$4:$D$43,2,FALSE)),"")</f>
        <v/>
      </c>
      <c r="AH1027" s="193" t="str">
        <f t="shared" si="260"/>
        <v/>
      </c>
      <c r="AI1027" s="397" t="str">
        <f t="shared" si="261"/>
        <v/>
      </c>
      <c r="AJ1027" s="257" t="str">
        <f t="shared" si="262"/>
        <v/>
      </c>
      <c r="AK1027" s="257" t="str">
        <f t="shared" si="263"/>
        <v/>
      </c>
      <c r="AL1027" s="193" t="str">
        <f t="shared" si="264"/>
        <v>CHECK DATES</v>
      </c>
      <c r="AM1027" s="257" t="str">
        <f t="shared" si="265"/>
        <v/>
      </c>
      <c r="AN1027" s="288">
        <f t="shared" si="266"/>
        <v>0</v>
      </c>
      <c r="AO1027" s="286">
        <v>0</v>
      </c>
      <c r="AP1027" s="257">
        <f t="shared" si="267"/>
        <v>0</v>
      </c>
      <c r="AQ1027" s="257" t="str">
        <f t="shared" si="268"/>
        <v/>
      </c>
      <c r="AR1027" s="257">
        <f t="shared" si="269"/>
        <v>0</v>
      </c>
    </row>
    <row r="1028" spans="1:44" x14ac:dyDescent="0.3">
      <c r="A1028" s="287">
        <v>1015</v>
      </c>
      <c r="B1028" s="150"/>
      <c r="C1028" s="152"/>
      <c r="D1028" s="159"/>
      <c r="E1028" s="337"/>
      <c r="F1028" s="343" t="str">
        <f>IF(E1028="","",LOOKUP(E1028,'Work Programme'!$A$8:$A$207,'Work Programme'!$B$8:$B$207))</f>
        <v/>
      </c>
      <c r="G1028" s="159"/>
      <c r="H1028" s="150"/>
      <c r="I1028" s="150"/>
      <c r="J1028" s="150"/>
      <c r="K1028" s="150"/>
      <c r="L1028" s="150"/>
      <c r="M1028" s="150"/>
      <c r="N1028" s="430"/>
      <c r="O1028" s="431"/>
      <c r="P1028" s="431"/>
      <c r="Q1028" s="160"/>
      <c r="R1028" s="160"/>
      <c r="S1028" s="160"/>
      <c r="T1028" s="255" t="str">
        <f t="shared" si="254"/>
        <v/>
      </c>
      <c r="U1028" s="152"/>
      <c r="V1028" s="154"/>
      <c r="W1028" s="254" t="str">
        <f>IF(V1028="","",VLOOKUP(V1028,'Overview - Financial Statement'!$A$46:$B$60,2,FALSE))</f>
        <v/>
      </c>
      <c r="X1028" s="255" t="str">
        <f t="shared" si="255"/>
        <v/>
      </c>
      <c r="Y1028" s="153"/>
      <c r="Z1028" s="238">
        <f t="shared" si="256"/>
        <v>0</v>
      </c>
      <c r="AA1028" s="193" t="s">
        <v>44</v>
      </c>
      <c r="AB1028" s="173"/>
      <c r="AC1028" s="193" t="str">
        <f t="shared" si="257"/>
        <v/>
      </c>
      <c r="AD1028" s="187" t="str">
        <f t="shared" si="258"/>
        <v/>
      </c>
      <c r="AE1028" s="187" t="str">
        <f>IF(S1028&gt;0,(VLOOKUP(N1028,ISO!$B$4:$D$43,3,FALSE)),"")</f>
        <v/>
      </c>
      <c r="AF1028" s="187" t="str">
        <f t="shared" si="259"/>
        <v/>
      </c>
      <c r="AG1028" s="187" t="str">
        <f>IF(R1028&gt;0,(VLOOKUP(N1028,ISO!$B$4:$D$43,2,FALSE)),"")</f>
        <v/>
      </c>
      <c r="AH1028" s="193" t="str">
        <f t="shared" si="260"/>
        <v/>
      </c>
      <c r="AI1028" s="397" t="str">
        <f t="shared" si="261"/>
        <v/>
      </c>
      <c r="AJ1028" s="257" t="str">
        <f t="shared" si="262"/>
        <v/>
      </c>
      <c r="AK1028" s="257" t="str">
        <f t="shared" si="263"/>
        <v/>
      </c>
      <c r="AL1028" s="193" t="str">
        <f t="shared" si="264"/>
        <v>CHECK DATES</v>
      </c>
      <c r="AM1028" s="257" t="str">
        <f t="shared" si="265"/>
        <v/>
      </c>
      <c r="AN1028" s="288">
        <f t="shared" si="266"/>
        <v>0</v>
      </c>
      <c r="AO1028" s="286">
        <v>0</v>
      </c>
      <c r="AP1028" s="257">
        <f t="shared" si="267"/>
        <v>0</v>
      </c>
      <c r="AQ1028" s="257" t="str">
        <f t="shared" si="268"/>
        <v/>
      </c>
      <c r="AR1028" s="257">
        <f t="shared" si="269"/>
        <v>0</v>
      </c>
    </row>
    <row r="1029" spans="1:44" x14ac:dyDescent="0.3">
      <c r="A1029" s="287">
        <v>1016</v>
      </c>
      <c r="B1029" s="150"/>
      <c r="C1029" s="152"/>
      <c r="D1029" s="159"/>
      <c r="E1029" s="337"/>
      <c r="F1029" s="343" t="str">
        <f>IF(E1029="","",LOOKUP(E1029,'Work Programme'!$A$8:$A$207,'Work Programme'!$B$8:$B$207))</f>
        <v/>
      </c>
      <c r="G1029" s="159"/>
      <c r="H1029" s="150"/>
      <c r="I1029" s="150"/>
      <c r="J1029" s="150"/>
      <c r="K1029" s="150"/>
      <c r="L1029" s="150"/>
      <c r="M1029" s="150"/>
      <c r="N1029" s="430"/>
      <c r="O1029" s="431"/>
      <c r="P1029" s="431"/>
      <c r="Q1029" s="160"/>
      <c r="R1029" s="160"/>
      <c r="S1029" s="160"/>
      <c r="T1029" s="255" t="str">
        <f t="shared" si="254"/>
        <v/>
      </c>
      <c r="U1029" s="152"/>
      <c r="V1029" s="154"/>
      <c r="W1029" s="254" t="str">
        <f>IF(V1029="","",VLOOKUP(V1029,'Overview - Financial Statement'!$A$46:$B$60,2,FALSE))</f>
        <v/>
      </c>
      <c r="X1029" s="255" t="str">
        <f t="shared" si="255"/>
        <v/>
      </c>
      <c r="Y1029" s="153"/>
      <c r="Z1029" s="238">
        <f t="shared" si="256"/>
        <v>0</v>
      </c>
      <c r="AA1029" s="193" t="s">
        <v>44</v>
      </c>
      <c r="AB1029" s="173"/>
      <c r="AC1029" s="193" t="str">
        <f t="shared" si="257"/>
        <v/>
      </c>
      <c r="AD1029" s="187" t="str">
        <f t="shared" si="258"/>
        <v/>
      </c>
      <c r="AE1029" s="187" t="str">
        <f>IF(S1029&gt;0,(VLOOKUP(N1029,ISO!$B$4:$D$43,3,FALSE)),"")</f>
        <v/>
      </c>
      <c r="AF1029" s="187" t="str">
        <f t="shared" si="259"/>
        <v/>
      </c>
      <c r="AG1029" s="187" t="str">
        <f>IF(R1029&gt;0,(VLOOKUP(N1029,ISO!$B$4:$D$43,2,FALSE)),"")</f>
        <v/>
      </c>
      <c r="AH1029" s="193" t="str">
        <f t="shared" si="260"/>
        <v/>
      </c>
      <c r="AI1029" s="397" t="str">
        <f t="shared" si="261"/>
        <v/>
      </c>
      <c r="AJ1029" s="257" t="str">
        <f t="shared" si="262"/>
        <v/>
      </c>
      <c r="AK1029" s="257" t="str">
        <f t="shared" si="263"/>
        <v/>
      </c>
      <c r="AL1029" s="193" t="str">
        <f t="shared" si="264"/>
        <v>CHECK DATES</v>
      </c>
      <c r="AM1029" s="257" t="str">
        <f t="shared" si="265"/>
        <v/>
      </c>
      <c r="AN1029" s="288">
        <f t="shared" si="266"/>
        <v>0</v>
      </c>
      <c r="AO1029" s="286">
        <v>0</v>
      </c>
      <c r="AP1029" s="257">
        <f t="shared" si="267"/>
        <v>0</v>
      </c>
      <c r="AQ1029" s="257" t="str">
        <f t="shared" si="268"/>
        <v/>
      </c>
      <c r="AR1029" s="257">
        <f t="shared" si="269"/>
        <v>0</v>
      </c>
    </row>
    <row r="1030" spans="1:44" x14ac:dyDescent="0.3">
      <c r="A1030" s="287">
        <v>1017</v>
      </c>
      <c r="B1030" s="150"/>
      <c r="C1030" s="152"/>
      <c r="D1030" s="159"/>
      <c r="E1030" s="337"/>
      <c r="F1030" s="343" t="str">
        <f>IF(E1030="","",LOOKUP(E1030,'Work Programme'!$A$8:$A$207,'Work Programme'!$B$8:$B$207))</f>
        <v/>
      </c>
      <c r="G1030" s="159"/>
      <c r="H1030" s="150"/>
      <c r="I1030" s="150"/>
      <c r="J1030" s="150"/>
      <c r="K1030" s="150"/>
      <c r="L1030" s="150"/>
      <c r="M1030" s="150"/>
      <c r="N1030" s="430"/>
      <c r="O1030" s="431"/>
      <c r="P1030" s="431"/>
      <c r="Q1030" s="160"/>
      <c r="R1030" s="160"/>
      <c r="S1030" s="160"/>
      <c r="T1030" s="255" t="str">
        <f t="shared" si="254"/>
        <v/>
      </c>
      <c r="U1030" s="152"/>
      <c r="V1030" s="154"/>
      <c r="W1030" s="254" t="str">
        <f>IF(V1030="","",VLOOKUP(V1030,'Overview - Financial Statement'!$A$46:$B$60,2,FALSE))</f>
        <v/>
      </c>
      <c r="X1030" s="255" t="str">
        <f t="shared" si="255"/>
        <v/>
      </c>
      <c r="Y1030" s="153"/>
      <c r="Z1030" s="238">
        <f t="shared" si="256"/>
        <v>0</v>
      </c>
      <c r="AA1030" s="193" t="s">
        <v>44</v>
      </c>
      <c r="AB1030" s="173"/>
      <c r="AC1030" s="193" t="str">
        <f t="shared" si="257"/>
        <v/>
      </c>
      <c r="AD1030" s="187" t="str">
        <f t="shared" si="258"/>
        <v/>
      </c>
      <c r="AE1030" s="187" t="str">
        <f>IF(S1030&gt;0,(VLOOKUP(N1030,ISO!$B$4:$D$43,3,FALSE)),"")</f>
        <v/>
      </c>
      <c r="AF1030" s="187" t="str">
        <f t="shared" si="259"/>
        <v/>
      </c>
      <c r="AG1030" s="187" t="str">
        <f>IF(R1030&gt;0,(VLOOKUP(N1030,ISO!$B$4:$D$43,2,FALSE)),"")</f>
        <v/>
      </c>
      <c r="AH1030" s="193" t="str">
        <f t="shared" si="260"/>
        <v/>
      </c>
      <c r="AI1030" s="397" t="str">
        <f t="shared" si="261"/>
        <v/>
      </c>
      <c r="AJ1030" s="257" t="str">
        <f t="shared" si="262"/>
        <v/>
      </c>
      <c r="AK1030" s="257" t="str">
        <f t="shared" si="263"/>
        <v/>
      </c>
      <c r="AL1030" s="193" t="str">
        <f t="shared" si="264"/>
        <v>CHECK DATES</v>
      </c>
      <c r="AM1030" s="257" t="str">
        <f t="shared" si="265"/>
        <v/>
      </c>
      <c r="AN1030" s="288">
        <f t="shared" si="266"/>
        <v>0</v>
      </c>
      <c r="AO1030" s="286">
        <v>0</v>
      </c>
      <c r="AP1030" s="257">
        <f t="shared" si="267"/>
        <v>0</v>
      </c>
      <c r="AQ1030" s="257" t="str">
        <f t="shared" si="268"/>
        <v/>
      </c>
      <c r="AR1030" s="257">
        <f t="shared" si="269"/>
        <v>0</v>
      </c>
    </row>
    <row r="1031" spans="1:44" x14ac:dyDescent="0.3">
      <c r="A1031" s="287">
        <v>1018</v>
      </c>
      <c r="B1031" s="150"/>
      <c r="C1031" s="152"/>
      <c r="D1031" s="159"/>
      <c r="E1031" s="337"/>
      <c r="F1031" s="343" t="str">
        <f>IF(E1031="","",LOOKUP(E1031,'Work Programme'!$A$8:$A$207,'Work Programme'!$B$8:$B$207))</f>
        <v/>
      </c>
      <c r="G1031" s="159"/>
      <c r="H1031" s="150"/>
      <c r="I1031" s="150"/>
      <c r="J1031" s="150"/>
      <c r="K1031" s="150"/>
      <c r="L1031" s="150"/>
      <c r="M1031" s="150"/>
      <c r="N1031" s="430"/>
      <c r="O1031" s="431"/>
      <c r="P1031" s="431"/>
      <c r="Q1031" s="160"/>
      <c r="R1031" s="160"/>
      <c r="S1031" s="160"/>
      <c r="T1031" s="255" t="str">
        <f t="shared" si="254"/>
        <v/>
      </c>
      <c r="U1031" s="152"/>
      <c r="V1031" s="154"/>
      <c r="W1031" s="254" t="str">
        <f>IF(V1031="","",VLOOKUP(V1031,'Overview - Financial Statement'!$A$46:$B$60,2,FALSE))</f>
        <v/>
      </c>
      <c r="X1031" s="255" t="str">
        <f t="shared" si="255"/>
        <v/>
      </c>
      <c r="Y1031" s="153"/>
      <c r="Z1031" s="238">
        <f t="shared" si="256"/>
        <v>0</v>
      </c>
      <c r="AA1031" s="193" t="s">
        <v>44</v>
      </c>
      <c r="AB1031" s="173"/>
      <c r="AC1031" s="193" t="str">
        <f t="shared" si="257"/>
        <v/>
      </c>
      <c r="AD1031" s="187" t="str">
        <f t="shared" si="258"/>
        <v/>
      </c>
      <c r="AE1031" s="187" t="str">
        <f>IF(S1031&gt;0,(VLOOKUP(N1031,ISO!$B$4:$D$43,3,FALSE)),"")</f>
        <v/>
      </c>
      <c r="AF1031" s="187" t="str">
        <f t="shared" si="259"/>
        <v/>
      </c>
      <c r="AG1031" s="187" t="str">
        <f>IF(R1031&gt;0,(VLOOKUP(N1031,ISO!$B$4:$D$43,2,FALSE)),"")</f>
        <v/>
      </c>
      <c r="AH1031" s="193" t="str">
        <f t="shared" si="260"/>
        <v/>
      </c>
      <c r="AI1031" s="397" t="str">
        <f t="shared" si="261"/>
        <v/>
      </c>
      <c r="AJ1031" s="257" t="str">
        <f t="shared" si="262"/>
        <v/>
      </c>
      <c r="AK1031" s="257" t="str">
        <f t="shared" si="263"/>
        <v/>
      </c>
      <c r="AL1031" s="193" t="str">
        <f t="shared" si="264"/>
        <v>CHECK DATES</v>
      </c>
      <c r="AM1031" s="257" t="str">
        <f t="shared" si="265"/>
        <v/>
      </c>
      <c r="AN1031" s="288">
        <f t="shared" si="266"/>
        <v>0</v>
      </c>
      <c r="AO1031" s="286">
        <v>0</v>
      </c>
      <c r="AP1031" s="257">
        <f t="shared" si="267"/>
        <v>0</v>
      </c>
      <c r="AQ1031" s="257" t="str">
        <f t="shared" si="268"/>
        <v/>
      </c>
      <c r="AR1031" s="257">
        <f t="shared" si="269"/>
        <v>0</v>
      </c>
    </row>
    <row r="1032" spans="1:44" x14ac:dyDescent="0.3">
      <c r="A1032" s="287">
        <v>1019</v>
      </c>
      <c r="B1032" s="150"/>
      <c r="C1032" s="152"/>
      <c r="D1032" s="159"/>
      <c r="E1032" s="337"/>
      <c r="F1032" s="343" t="str">
        <f>IF(E1032="","",LOOKUP(E1032,'Work Programme'!$A$8:$A$207,'Work Programme'!$B$8:$B$207))</f>
        <v/>
      </c>
      <c r="G1032" s="159"/>
      <c r="H1032" s="150"/>
      <c r="I1032" s="150"/>
      <c r="J1032" s="150"/>
      <c r="K1032" s="150"/>
      <c r="L1032" s="150"/>
      <c r="M1032" s="150"/>
      <c r="N1032" s="430"/>
      <c r="O1032" s="431"/>
      <c r="P1032" s="431"/>
      <c r="Q1032" s="160"/>
      <c r="R1032" s="160"/>
      <c r="S1032" s="160"/>
      <c r="T1032" s="255" t="str">
        <f t="shared" si="254"/>
        <v/>
      </c>
      <c r="U1032" s="152"/>
      <c r="V1032" s="154"/>
      <c r="W1032" s="254" t="str">
        <f>IF(V1032="","",VLOOKUP(V1032,'Overview - Financial Statement'!$A$46:$B$60,2,FALSE))</f>
        <v/>
      </c>
      <c r="X1032" s="255" t="str">
        <f t="shared" si="255"/>
        <v/>
      </c>
      <c r="Y1032" s="153"/>
      <c r="Z1032" s="238">
        <f t="shared" si="256"/>
        <v>0</v>
      </c>
      <c r="AA1032" s="193" t="s">
        <v>44</v>
      </c>
      <c r="AB1032" s="173"/>
      <c r="AC1032" s="193" t="str">
        <f t="shared" si="257"/>
        <v/>
      </c>
      <c r="AD1032" s="187" t="str">
        <f t="shared" si="258"/>
        <v/>
      </c>
      <c r="AE1032" s="187" t="str">
        <f>IF(S1032&gt;0,(VLOOKUP(N1032,ISO!$B$4:$D$43,3,FALSE)),"")</f>
        <v/>
      </c>
      <c r="AF1032" s="187" t="str">
        <f t="shared" si="259"/>
        <v/>
      </c>
      <c r="AG1032" s="187" t="str">
        <f>IF(R1032&gt;0,(VLOOKUP(N1032,ISO!$B$4:$D$43,2,FALSE)),"")</f>
        <v/>
      </c>
      <c r="AH1032" s="193" t="str">
        <f t="shared" si="260"/>
        <v/>
      </c>
      <c r="AI1032" s="397" t="str">
        <f t="shared" si="261"/>
        <v/>
      </c>
      <c r="AJ1032" s="257" t="str">
        <f t="shared" si="262"/>
        <v/>
      </c>
      <c r="AK1032" s="257" t="str">
        <f t="shared" si="263"/>
        <v/>
      </c>
      <c r="AL1032" s="193" t="str">
        <f t="shared" si="264"/>
        <v>CHECK DATES</v>
      </c>
      <c r="AM1032" s="257" t="str">
        <f t="shared" si="265"/>
        <v/>
      </c>
      <c r="AN1032" s="288">
        <f t="shared" si="266"/>
        <v>0</v>
      </c>
      <c r="AO1032" s="286">
        <v>0</v>
      </c>
      <c r="AP1032" s="257">
        <f t="shared" si="267"/>
        <v>0</v>
      </c>
      <c r="AQ1032" s="257" t="str">
        <f t="shared" si="268"/>
        <v/>
      </c>
      <c r="AR1032" s="257">
        <f t="shared" si="269"/>
        <v>0</v>
      </c>
    </row>
    <row r="1033" spans="1:44" x14ac:dyDescent="0.3">
      <c r="A1033" s="287">
        <v>1020</v>
      </c>
      <c r="B1033" s="150"/>
      <c r="C1033" s="152"/>
      <c r="D1033" s="159"/>
      <c r="E1033" s="337"/>
      <c r="F1033" s="343" t="str">
        <f>IF(E1033="","",LOOKUP(E1033,'Work Programme'!$A$8:$A$207,'Work Programme'!$B$8:$B$207))</f>
        <v/>
      </c>
      <c r="G1033" s="159"/>
      <c r="H1033" s="150"/>
      <c r="I1033" s="150"/>
      <c r="J1033" s="150"/>
      <c r="K1033" s="150"/>
      <c r="L1033" s="150"/>
      <c r="M1033" s="150"/>
      <c r="N1033" s="430"/>
      <c r="O1033" s="431"/>
      <c r="P1033" s="431"/>
      <c r="Q1033" s="160"/>
      <c r="R1033" s="160"/>
      <c r="S1033" s="160"/>
      <c r="T1033" s="255" t="str">
        <f t="shared" si="254"/>
        <v/>
      </c>
      <c r="U1033" s="152"/>
      <c r="V1033" s="154"/>
      <c r="W1033" s="254" t="str">
        <f>IF(V1033="","",VLOOKUP(V1033,'Overview - Financial Statement'!$A$46:$B$60,2,FALSE))</f>
        <v/>
      </c>
      <c r="X1033" s="255" t="str">
        <f t="shared" si="255"/>
        <v/>
      </c>
      <c r="Y1033" s="153"/>
      <c r="Z1033" s="238">
        <f t="shared" si="256"/>
        <v>0</v>
      </c>
      <c r="AA1033" s="193" t="s">
        <v>44</v>
      </c>
      <c r="AB1033" s="173"/>
      <c r="AC1033" s="193" t="str">
        <f t="shared" si="257"/>
        <v/>
      </c>
      <c r="AD1033" s="187" t="str">
        <f t="shared" si="258"/>
        <v/>
      </c>
      <c r="AE1033" s="187" t="str">
        <f>IF(S1033&gt;0,(VLOOKUP(N1033,ISO!$B$4:$D$43,3,FALSE)),"")</f>
        <v/>
      </c>
      <c r="AF1033" s="187" t="str">
        <f t="shared" si="259"/>
        <v/>
      </c>
      <c r="AG1033" s="187" t="str">
        <f>IF(R1033&gt;0,(VLOOKUP(N1033,ISO!$B$4:$D$43,2,FALSE)),"")</f>
        <v/>
      </c>
      <c r="AH1033" s="193" t="str">
        <f t="shared" si="260"/>
        <v/>
      </c>
      <c r="AI1033" s="397" t="str">
        <f t="shared" si="261"/>
        <v/>
      </c>
      <c r="AJ1033" s="257" t="str">
        <f t="shared" si="262"/>
        <v/>
      </c>
      <c r="AK1033" s="257" t="str">
        <f t="shared" si="263"/>
        <v/>
      </c>
      <c r="AL1033" s="193" t="str">
        <f t="shared" si="264"/>
        <v>CHECK DATES</v>
      </c>
      <c r="AM1033" s="257" t="str">
        <f t="shared" si="265"/>
        <v/>
      </c>
      <c r="AN1033" s="288">
        <f t="shared" si="266"/>
        <v>0</v>
      </c>
      <c r="AO1033" s="286">
        <v>0</v>
      </c>
      <c r="AP1033" s="257">
        <f t="shared" si="267"/>
        <v>0</v>
      </c>
      <c r="AQ1033" s="257" t="str">
        <f t="shared" si="268"/>
        <v/>
      </c>
      <c r="AR1033" s="257">
        <f t="shared" si="269"/>
        <v>0</v>
      </c>
    </row>
    <row r="1034" spans="1:44" x14ac:dyDescent="0.3">
      <c r="A1034" s="287">
        <v>1021</v>
      </c>
      <c r="B1034" s="150"/>
      <c r="C1034" s="152"/>
      <c r="D1034" s="159"/>
      <c r="E1034" s="337"/>
      <c r="F1034" s="343" t="str">
        <f>IF(E1034="","",LOOKUP(E1034,'Work Programme'!$A$8:$A$207,'Work Programme'!$B$8:$B$207))</f>
        <v/>
      </c>
      <c r="G1034" s="159"/>
      <c r="H1034" s="150"/>
      <c r="I1034" s="150"/>
      <c r="J1034" s="150"/>
      <c r="K1034" s="150"/>
      <c r="L1034" s="150"/>
      <c r="M1034" s="150"/>
      <c r="N1034" s="430"/>
      <c r="O1034" s="431"/>
      <c r="P1034" s="431"/>
      <c r="Q1034" s="160"/>
      <c r="R1034" s="160"/>
      <c r="S1034" s="160"/>
      <c r="T1034" s="255" t="str">
        <f t="shared" si="254"/>
        <v/>
      </c>
      <c r="U1034" s="152"/>
      <c r="V1034" s="154"/>
      <c r="W1034" s="254" t="str">
        <f>IF(V1034="","",VLOOKUP(V1034,'Overview - Financial Statement'!$A$46:$B$60,2,FALSE))</f>
        <v/>
      </c>
      <c r="X1034" s="255" t="str">
        <f t="shared" si="255"/>
        <v/>
      </c>
      <c r="Y1034" s="153"/>
      <c r="Z1034" s="238">
        <f t="shared" si="256"/>
        <v>0</v>
      </c>
      <c r="AA1034" s="193" t="s">
        <v>44</v>
      </c>
      <c r="AB1034" s="173"/>
      <c r="AC1034" s="193" t="str">
        <f t="shared" si="257"/>
        <v/>
      </c>
      <c r="AD1034" s="187" t="str">
        <f t="shared" si="258"/>
        <v/>
      </c>
      <c r="AE1034" s="187" t="str">
        <f>IF(S1034&gt;0,(VLOOKUP(N1034,ISO!$B$4:$D$43,3,FALSE)),"")</f>
        <v/>
      </c>
      <c r="AF1034" s="187" t="str">
        <f t="shared" si="259"/>
        <v/>
      </c>
      <c r="AG1034" s="187" t="str">
        <f>IF(R1034&gt;0,(VLOOKUP(N1034,ISO!$B$4:$D$43,2,FALSE)),"")</f>
        <v/>
      </c>
      <c r="AH1034" s="193" t="str">
        <f t="shared" si="260"/>
        <v/>
      </c>
      <c r="AI1034" s="397" t="str">
        <f t="shared" si="261"/>
        <v/>
      </c>
      <c r="AJ1034" s="257" t="str">
        <f t="shared" si="262"/>
        <v/>
      </c>
      <c r="AK1034" s="257" t="str">
        <f t="shared" si="263"/>
        <v/>
      </c>
      <c r="AL1034" s="193" t="str">
        <f t="shared" si="264"/>
        <v>CHECK DATES</v>
      </c>
      <c r="AM1034" s="257" t="str">
        <f t="shared" si="265"/>
        <v/>
      </c>
      <c r="AN1034" s="288">
        <f t="shared" si="266"/>
        <v>0</v>
      </c>
      <c r="AO1034" s="286">
        <v>0</v>
      </c>
      <c r="AP1034" s="257">
        <f t="shared" si="267"/>
        <v>0</v>
      </c>
      <c r="AQ1034" s="257" t="str">
        <f t="shared" si="268"/>
        <v/>
      </c>
      <c r="AR1034" s="257">
        <f t="shared" si="269"/>
        <v>0</v>
      </c>
    </row>
    <row r="1035" spans="1:44" x14ac:dyDescent="0.3">
      <c r="A1035" s="287">
        <v>1022</v>
      </c>
      <c r="B1035" s="150"/>
      <c r="C1035" s="152"/>
      <c r="D1035" s="159"/>
      <c r="E1035" s="337"/>
      <c r="F1035" s="343" t="str">
        <f>IF(E1035="","",LOOKUP(E1035,'Work Programme'!$A$8:$A$207,'Work Programme'!$B$8:$B$207))</f>
        <v/>
      </c>
      <c r="G1035" s="159"/>
      <c r="H1035" s="150"/>
      <c r="I1035" s="150"/>
      <c r="J1035" s="150"/>
      <c r="K1035" s="150"/>
      <c r="L1035" s="150"/>
      <c r="M1035" s="150"/>
      <c r="N1035" s="430"/>
      <c r="O1035" s="431"/>
      <c r="P1035" s="431"/>
      <c r="Q1035" s="160"/>
      <c r="R1035" s="160"/>
      <c r="S1035" s="160"/>
      <c r="T1035" s="255" t="str">
        <f t="shared" si="254"/>
        <v/>
      </c>
      <c r="U1035" s="152"/>
      <c r="V1035" s="154"/>
      <c r="W1035" s="254" t="str">
        <f>IF(V1035="","",VLOOKUP(V1035,'Overview - Financial Statement'!$A$46:$B$60,2,FALSE))</f>
        <v/>
      </c>
      <c r="X1035" s="255" t="str">
        <f t="shared" si="255"/>
        <v/>
      </c>
      <c r="Y1035" s="153"/>
      <c r="Z1035" s="238">
        <f t="shared" si="256"/>
        <v>0</v>
      </c>
      <c r="AA1035" s="193" t="s">
        <v>44</v>
      </c>
      <c r="AB1035" s="173"/>
      <c r="AC1035" s="193" t="str">
        <f t="shared" si="257"/>
        <v/>
      </c>
      <c r="AD1035" s="187" t="str">
        <f t="shared" si="258"/>
        <v/>
      </c>
      <c r="AE1035" s="187" t="str">
        <f>IF(S1035&gt;0,(VLOOKUP(N1035,ISO!$B$4:$D$43,3,FALSE)),"")</f>
        <v/>
      </c>
      <c r="AF1035" s="187" t="str">
        <f t="shared" si="259"/>
        <v/>
      </c>
      <c r="AG1035" s="187" t="str">
        <f>IF(R1035&gt;0,(VLOOKUP(N1035,ISO!$B$4:$D$43,2,FALSE)),"")</f>
        <v/>
      </c>
      <c r="AH1035" s="193" t="str">
        <f t="shared" si="260"/>
        <v/>
      </c>
      <c r="AI1035" s="397" t="str">
        <f t="shared" si="261"/>
        <v/>
      </c>
      <c r="AJ1035" s="257" t="str">
        <f t="shared" si="262"/>
        <v/>
      </c>
      <c r="AK1035" s="257" t="str">
        <f t="shared" si="263"/>
        <v/>
      </c>
      <c r="AL1035" s="193" t="str">
        <f t="shared" si="264"/>
        <v>CHECK DATES</v>
      </c>
      <c r="AM1035" s="257" t="str">
        <f t="shared" si="265"/>
        <v/>
      </c>
      <c r="AN1035" s="288">
        <f t="shared" si="266"/>
        <v>0</v>
      </c>
      <c r="AO1035" s="286">
        <v>0</v>
      </c>
      <c r="AP1035" s="257">
        <f t="shared" si="267"/>
        <v>0</v>
      </c>
      <c r="AQ1035" s="257" t="str">
        <f t="shared" si="268"/>
        <v/>
      </c>
      <c r="AR1035" s="257">
        <f t="shared" si="269"/>
        <v>0</v>
      </c>
    </row>
    <row r="1036" spans="1:44" x14ac:dyDescent="0.3">
      <c r="A1036" s="287">
        <v>1023</v>
      </c>
      <c r="B1036" s="150"/>
      <c r="C1036" s="152"/>
      <c r="D1036" s="159"/>
      <c r="E1036" s="337"/>
      <c r="F1036" s="343" t="str">
        <f>IF(E1036="","",LOOKUP(E1036,'Work Programme'!$A$8:$A$207,'Work Programme'!$B$8:$B$207))</f>
        <v/>
      </c>
      <c r="G1036" s="159"/>
      <c r="H1036" s="150"/>
      <c r="I1036" s="150"/>
      <c r="J1036" s="150"/>
      <c r="K1036" s="150"/>
      <c r="L1036" s="150"/>
      <c r="M1036" s="150"/>
      <c r="N1036" s="430"/>
      <c r="O1036" s="431"/>
      <c r="P1036" s="431"/>
      <c r="Q1036" s="160"/>
      <c r="R1036" s="160"/>
      <c r="S1036" s="160"/>
      <c r="T1036" s="255" t="str">
        <f t="shared" si="254"/>
        <v/>
      </c>
      <c r="U1036" s="152"/>
      <c r="V1036" s="154"/>
      <c r="W1036" s="254" t="str">
        <f>IF(V1036="","",VLOOKUP(V1036,'Overview - Financial Statement'!$A$46:$B$60,2,FALSE))</f>
        <v/>
      </c>
      <c r="X1036" s="255" t="str">
        <f t="shared" si="255"/>
        <v/>
      </c>
      <c r="Y1036" s="153"/>
      <c r="Z1036" s="238">
        <f t="shared" si="256"/>
        <v>0</v>
      </c>
      <c r="AA1036" s="193" t="s">
        <v>44</v>
      </c>
      <c r="AB1036" s="173"/>
      <c r="AC1036" s="193" t="str">
        <f t="shared" si="257"/>
        <v/>
      </c>
      <c r="AD1036" s="187" t="str">
        <f t="shared" si="258"/>
        <v/>
      </c>
      <c r="AE1036" s="187" t="str">
        <f>IF(S1036&gt;0,(VLOOKUP(N1036,ISO!$B$4:$D$43,3,FALSE)),"")</f>
        <v/>
      </c>
      <c r="AF1036" s="187" t="str">
        <f t="shared" si="259"/>
        <v/>
      </c>
      <c r="AG1036" s="187" t="str">
        <f>IF(R1036&gt;0,(VLOOKUP(N1036,ISO!$B$4:$D$43,2,FALSE)),"")</f>
        <v/>
      </c>
      <c r="AH1036" s="193" t="str">
        <f t="shared" si="260"/>
        <v/>
      </c>
      <c r="AI1036" s="397" t="str">
        <f t="shared" si="261"/>
        <v/>
      </c>
      <c r="AJ1036" s="257" t="str">
        <f t="shared" si="262"/>
        <v/>
      </c>
      <c r="AK1036" s="257" t="str">
        <f t="shared" si="263"/>
        <v/>
      </c>
      <c r="AL1036" s="193" t="str">
        <f t="shared" si="264"/>
        <v>CHECK DATES</v>
      </c>
      <c r="AM1036" s="257" t="str">
        <f t="shared" si="265"/>
        <v/>
      </c>
      <c r="AN1036" s="288">
        <f t="shared" si="266"/>
        <v>0</v>
      </c>
      <c r="AO1036" s="286">
        <v>0</v>
      </c>
      <c r="AP1036" s="257">
        <f t="shared" si="267"/>
        <v>0</v>
      </c>
      <c r="AQ1036" s="257" t="str">
        <f t="shared" si="268"/>
        <v/>
      </c>
      <c r="AR1036" s="257">
        <f t="shared" si="269"/>
        <v>0</v>
      </c>
    </row>
    <row r="1037" spans="1:44" x14ac:dyDescent="0.3">
      <c r="A1037" s="287">
        <v>1024</v>
      </c>
      <c r="B1037" s="150"/>
      <c r="C1037" s="152"/>
      <c r="D1037" s="159"/>
      <c r="E1037" s="337"/>
      <c r="F1037" s="343" t="str">
        <f>IF(E1037="","",LOOKUP(E1037,'Work Programme'!$A$8:$A$207,'Work Programme'!$B$8:$B$207))</f>
        <v/>
      </c>
      <c r="G1037" s="159"/>
      <c r="H1037" s="150"/>
      <c r="I1037" s="150"/>
      <c r="J1037" s="150"/>
      <c r="K1037" s="150"/>
      <c r="L1037" s="150"/>
      <c r="M1037" s="150"/>
      <c r="N1037" s="430"/>
      <c r="O1037" s="431"/>
      <c r="P1037" s="431"/>
      <c r="Q1037" s="160"/>
      <c r="R1037" s="160"/>
      <c r="S1037" s="160"/>
      <c r="T1037" s="255" t="str">
        <f t="shared" si="254"/>
        <v/>
      </c>
      <c r="U1037" s="152"/>
      <c r="V1037" s="154"/>
      <c r="W1037" s="254" t="str">
        <f>IF(V1037="","",VLOOKUP(V1037,'Overview - Financial Statement'!$A$46:$B$60,2,FALSE))</f>
        <v/>
      </c>
      <c r="X1037" s="255" t="str">
        <f t="shared" si="255"/>
        <v/>
      </c>
      <c r="Y1037" s="153"/>
      <c r="Z1037" s="238">
        <f t="shared" si="256"/>
        <v>0</v>
      </c>
      <c r="AA1037" s="193" t="s">
        <v>44</v>
      </c>
      <c r="AB1037" s="173"/>
      <c r="AC1037" s="193" t="str">
        <f t="shared" si="257"/>
        <v/>
      </c>
      <c r="AD1037" s="187" t="str">
        <f t="shared" si="258"/>
        <v/>
      </c>
      <c r="AE1037" s="187" t="str">
        <f>IF(S1037&gt;0,(VLOOKUP(N1037,ISO!$B$4:$D$43,3,FALSE)),"")</f>
        <v/>
      </c>
      <c r="AF1037" s="187" t="str">
        <f t="shared" si="259"/>
        <v/>
      </c>
      <c r="AG1037" s="187" t="str">
        <f>IF(R1037&gt;0,(VLOOKUP(N1037,ISO!$B$4:$D$43,2,FALSE)),"")</f>
        <v/>
      </c>
      <c r="AH1037" s="193" t="str">
        <f t="shared" si="260"/>
        <v/>
      </c>
      <c r="AI1037" s="397" t="str">
        <f t="shared" si="261"/>
        <v/>
      </c>
      <c r="AJ1037" s="257" t="str">
        <f t="shared" si="262"/>
        <v/>
      </c>
      <c r="AK1037" s="257" t="str">
        <f t="shared" si="263"/>
        <v/>
      </c>
      <c r="AL1037" s="193" t="str">
        <f t="shared" si="264"/>
        <v>CHECK DATES</v>
      </c>
      <c r="AM1037" s="257" t="str">
        <f t="shared" si="265"/>
        <v/>
      </c>
      <c r="AN1037" s="288">
        <f t="shared" si="266"/>
        <v>0</v>
      </c>
      <c r="AO1037" s="286">
        <v>0</v>
      </c>
      <c r="AP1037" s="257">
        <f t="shared" si="267"/>
        <v>0</v>
      </c>
      <c r="AQ1037" s="257" t="str">
        <f t="shared" si="268"/>
        <v/>
      </c>
      <c r="AR1037" s="257">
        <f t="shared" si="269"/>
        <v>0</v>
      </c>
    </row>
    <row r="1038" spans="1:44" x14ac:dyDescent="0.3">
      <c r="A1038" s="287">
        <v>1025</v>
      </c>
      <c r="B1038" s="150"/>
      <c r="C1038" s="152"/>
      <c r="D1038" s="159"/>
      <c r="E1038" s="337"/>
      <c r="F1038" s="343" t="str">
        <f>IF(E1038="","",LOOKUP(E1038,'Work Programme'!$A$8:$A$207,'Work Programme'!$B$8:$B$207))</f>
        <v/>
      </c>
      <c r="G1038" s="159"/>
      <c r="H1038" s="150"/>
      <c r="I1038" s="150"/>
      <c r="J1038" s="150"/>
      <c r="K1038" s="150"/>
      <c r="L1038" s="150"/>
      <c r="M1038" s="150"/>
      <c r="N1038" s="430"/>
      <c r="O1038" s="431"/>
      <c r="P1038" s="431"/>
      <c r="Q1038" s="160"/>
      <c r="R1038" s="160"/>
      <c r="S1038" s="160"/>
      <c r="T1038" s="255" t="str">
        <f t="shared" si="254"/>
        <v/>
      </c>
      <c r="U1038" s="152"/>
      <c r="V1038" s="154"/>
      <c r="W1038" s="254" t="str">
        <f>IF(V1038="","",VLOOKUP(V1038,'Overview - Financial Statement'!$A$46:$B$60,2,FALSE))</f>
        <v/>
      </c>
      <c r="X1038" s="255" t="str">
        <f t="shared" si="255"/>
        <v/>
      </c>
      <c r="Y1038" s="153"/>
      <c r="Z1038" s="238">
        <f t="shared" si="256"/>
        <v>0</v>
      </c>
      <c r="AA1038" s="193" t="s">
        <v>44</v>
      </c>
      <c r="AB1038" s="173"/>
      <c r="AC1038" s="193" t="str">
        <f t="shared" si="257"/>
        <v/>
      </c>
      <c r="AD1038" s="187" t="str">
        <f t="shared" si="258"/>
        <v/>
      </c>
      <c r="AE1038" s="187" t="str">
        <f>IF(S1038&gt;0,(VLOOKUP(N1038,ISO!$B$4:$D$43,3,FALSE)),"")</f>
        <v/>
      </c>
      <c r="AF1038" s="187" t="str">
        <f t="shared" si="259"/>
        <v/>
      </c>
      <c r="AG1038" s="187" t="str">
        <f>IF(R1038&gt;0,(VLOOKUP(N1038,ISO!$B$4:$D$43,2,FALSE)),"")</f>
        <v/>
      </c>
      <c r="AH1038" s="193" t="str">
        <f t="shared" si="260"/>
        <v/>
      </c>
      <c r="AI1038" s="397" t="str">
        <f t="shared" si="261"/>
        <v/>
      </c>
      <c r="AJ1038" s="257" t="str">
        <f t="shared" si="262"/>
        <v/>
      </c>
      <c r="AK1038" s="257" t="str">
        <f t="shared" si="263"/>
        <v/>
      </c>
      <c r="AL1038" s="193" t="str">
        <f t="shared" si="264"/>
        <v>CHECK DATES</v>
      </c>
      <c r="AM1038" s="257" t="str">
        <f t="shared" si="265"/>
        <v/>
      </c>
      <c r="AN1038" s="288">
        <f t="shared" si="266"/>
        <v>0</v>
      </c>
      <c r="AO1038" s="286">
        <v>0</v>
      </c>
      <c r="AP1038" s="257">
        <f t="shared" si="267"/>
        <v>0</v>
      </c>
      <c r="AQ1038" s="257" t="str">
        <f t="shared" si="268"/>
        <v/>
      </c>
      <c r="AR1038" s="257">
        <f t="shared" si="269"/>
        <v>0</v>
      </c>
    </row>
    <row r="1039" spans="1:44" x14ac:dyDescent="0.3">
      <c r="A1039" s="287">
        <v>1026</v>
      </c>
      <c r="B1039" s="150"/>
      <c r="C1039" s="152"/>
      <c r="D1039" s="159"/>
      <c r="E1039" s="337"/>
      <c r="F1039" s="343" t="str">
        <f>IF(E1039="","",LOOKUP(E1039,'Work Programme'!$A$8:$A$207,'Work Programme'!$B$8:$B$207))</f>
        <v/>
      </c>
      <c r="G1039" s="159"/>
      <c r="H1039" s="150"/>
      <c r="I1039" s="150"/>
      <c r="J1039" s="150"/>
      <c r="K1039" s="150"/>
      <c r="L1039" s="150"/>
      <c r="M1039" s="150"/>
      <c r="N1039" s="430"/>
      <c r="O1039" s="431"/>
      <c r="P1039" s="431"/>
      <c r="Q1039" s="160"/>
      <c r="R1039" s="160"/>
      <c r="S1039" s="160"/>
      <c r="T1039" s="255" t="str">
        <f t="shared" ref="T1039:T1102" si="270">IF((Q1039="")*AND(R1039="")*AND(S1039=""),"",SUM(Q1039:S1039))</f>
        <v/>
      </c>
      <c r="U1039" s="152"/>
      <c r="V1039" s="154"/>
      <c r="W1039" s="254" t="str">
        <f>IF(V1039="","",VLOOKUP(V1039,'Overview - Financial Statement'!$A$46:$B$60,2,FALSE))</f>
        <v/>
      </c>
      <c r="X1039" s="255" t="str">
        <f t="shared" ref="X1039:X1102" si="271">IF(W1039="","",T1039/W1039)</f>
        <v/>
      </c>
      <c r="Y1039" s="153"/>
      <c r="Z1039" s="238">
        <f t="shared" si="256"/>
        <v>0</v>
      </c>
      <c r="AA1039" s="193" t="s">
        <v>44</v>
      </c>
      <c r="AB1039" s="173"/>
      <c r="AC1039" s="193" t="str">
        <f t="shared" si="257"/>
        <v/>
      </c>
      <c r="AD1039" s="187" t="str">
        <f t="shared" si="258"/>
        <v/>
      </c>
      <c r="AE1039" s="187" t="str">
        <f>IF(S1039&gt;0,(VLOOKUP(N1039,ISO!$B$4:$D$43,3,FALSE)),"")</f>
        <v/>
      </c>
      <c r="AF1039" s="187" t="str">
        <f t="shared" si="259"/>
        <v/>
      </c>
      <c r="AG1039" s="187" t="str">
        <f>IF(R1039&gt;0,(VLOOKUP(N1039,ISO!$B$4:$D$43,2,FALSE)),"")</f>
        <v/>
      </c>
      <c r="AH1039" s="193" t="str">
        <f t="shared" si="260"/>
        <v/>
      </c>
      <c r="AI1039" s="397" t="str">
        <f t="shared" si="261"/>
        <v/>
      </c>
      <c r="AJ1039" s="257" t="str">
        <f t="shared" si="262"/>
        <v/>
      </c>
      <c r="AK1039" s="257" t="str">
        <f t="shared" si="263"/>
        <v/>
      </c>
      <c r="AL1039" s="193" t="str">
        <f t="shared" si="264"/>
        <v>CHECK DATES</v>
      </c>
      <c r="AM1039" s="257" t="str">
        <f t="shared" si="265"/>
        <v/>
      </c>
      <c r="AN1039" s="288">
        <f t="shared" si="266"/>
        <v>0</v>
      </c>
      <c r="AO1039" s="286">
        <v>0</v>
      </c>
      <c r="AP1039" s="257">
        <f t="shared" si="267"/>
        <v>0</v>
      </c>
      <c r="AQ1039" s="257" t="str">
        <f t="shared" si="268"/>
        <v/>
      </c>
      <c r="AR1039" s="257">
        <f t="shared" si="269"/>
        <v>0</v>
      </c>
    </row>
    <row r="1040" spans="1:44" x14ac:dyDescent="0.3">
      <c r="A1040" s="287">
        <v>1027</v>
      </c>
      <c r="B1040" s="150"/>
      <c r="C1040" s="152"/>
      <c r="D1040" s="159"/>
      <c r="E1040" s="337"/>
      <c r="F1040" s="343" t="str">
        <f>IF(E1040="","",LOOKUP(E1040,'Work Programme'!$A$8:$A$207,'Work Programme'!$B$8:$B$207))</f>
        <v/>
      </c>
      <c r="G1040" s="159"/>
      <c r="H1040" s="150"/>
      <c r="I1040" s="150"/>
      <c r="J1040" s="150"/>
      <c r="K1040" s="150"/>
      <c r="L1040" s="150"/>
      <c r="M1040" s="150"/>
      <c r="N1040" s="430"/>
      <c r="O1040" s="431"/>
      <c r="P1040" s="431"/>
      <c r="Q1040" s="160"/>
      <c r="R1040" s="160"/>
      <c r="S1040" s="160"/>
      <c r="T1040" s="255" t="str">
        <f t="shared" si="270"/>
        <v/>
      </c>
      <c r="U1040" s="152"/>
      <c r="V1040" s="154"/>
      <c r="W1040" s="254" t="str">
        <f>IF(V1040="","",VLOOKUP(V1040,'Overview - Financial Statement'!$A$46:$B$60,2,FALSE))</f>
        <v/>
      </c>
      <c r="X1040" s="255" t="str">
        <f t="shared" si="271"/>
        <v/>
      </c>
      <c r="Y1040" s="153"/>
      <c r="Z1040" s="238">
        <f t="shared" ref="Z1040:Z1103" si="272">IF(Y1040="YES",X1040,0)</f>
        <v>0</v>
      </c>
      <c r="AA1040" s="193" t="s">
        <v>44</v>
      </c>
      <c r="AB1040" s="173"/>
      <c r="AC1040" s="193" t="str">
        <f t="shared" si="257"/>
        <v/>
      </c>
      <c r="AD1040" s="187" t="str">
        <f t="shared" si="258"/>
        <v/>
      </c>
      <c r="AE1040" s="187" t="str">
        <f>IF(S1040&gt;0,(VLOOKUP(N1040,ISO!$B$4:$D$43,3,FALSE)),"")</f>
        <v/>
      </c>
      <c r="AF1040" s="187" t="str">
        <f t="shared" si="259"/>
        <v/>
      </c>
      <c r="AG1040" s="187" t="str">
        <f>IF(R1040&gt;0,(VLOOKUP(N1040,ISO!$B$4:$D$43,2,FALSE)),"")</f>
        <v/>
      </c>
      <c r="AH1040" s="193" t="str">
        <f t="shared" si="260"/>
        <v/>
      </c>
      <c r="AI1040" s="397" t="str">
        <f t="shared" si="261"/>
        <v/>
      </c>
      <c r="AJ1040" s="257" t="str">
        <f t="shared" si="262"/>
        <v/>
      </c>
      <c r="AK1040" s="257" t="str">
        <f t="shared" si="263"/>
        <v/>
      </c>
      <c r="AL1040" s="193" t="str">
        <f t="shared" si="264"/>
        <v>CHECK DATES</v>
      </c>
      <c r="AM1040" s="257" t="str">
        <f t="shared" si="265"/>
        <v/>
      </c>
      <c r="AN1040" s="288">
        <f t="shared" si="266"/>
        <v>0</v>
      </c>
      <c r="AO1040" s="286">
        <v>0</v>
      </c>
      <c r="AP1040" s="257">
        <f t="shared" si="267"/>
        <v>0</v>
      </c>
      <c r="AQ1040" s="257" t="str">
        <f t="shared" si="268"/>
        <v/>
      </c>
      <c r="AR1040" s="257">
        <f t="shared" si="269"/>
        <v>0</v>
      </c>
    </row>
    <row r="1041" spans="1:44" x14ac:dyDescent="0.3">
      <c r="A1041" s="287">
        <v>1028</v>
      </c>
      <c r="B1041" s="150"/>
      <c r="C1041" s="152"/>
      <c r="D1041" s="159"/>
      <c r="E1041" s="337"/>
      <c r="F1041" s="343" t="str">
        <f>IF(E1041="","",LOOKUP(E1041,'Work Programme'!$A$8:$A$207,'Work Programme'!$B$8:$B$207))</f>
        <v/>
      </c>
      <c r="G1041" s="159"/>
      <c r="H1041" s="150"/>
      <c r="I1041" s="150"/>
      <c r="J1041" s="150"/>
      <c r="K1041" s="150"/>
      <c r="L1041" s="150"/>
      <c r="M1041" s="150"/>
      <c r="N1041" s="430"/>
      <c r="O1041" s="431"/>
      <c r="P1041" s="431"/>
      <c r="Q1041" s="160"/>
      <c r="R1041" s="160"/>
      <c r="S1041" s="160"/>
      <c r="T1041" s="255" t="str">
        <f t="shared" si="270"/>
        <v/>
      </c>
      <c r="U1041" s="152"/>
      <c r="V1041" s="154"/>
      <c r="W1041" s="254" t="str">
        <f>IF(V1041="","",VLOOKUP(V1041,'Overview - Financial Statement'!$A$46:$B$60,2,FALSE))</f>
        <v/>
      </c>
      <c r="X1041" s="255" t="str">
        <f t="shared" si="271"/>
        <v/>
      </c>
      <c r="Y1041" s="153"/>
      <c r="Z1041" s="238">
        <f t="shared" si="272"/>
        <v>0</v>
      </c>
      <c r="AA1041" s="193" t="s">
        <v>44</v>
      </c>
      <c r="AB1041" s="173"/>
      <c r="AC1041" s="193" t="str">
        <f t="shared" si="257"/>
        <v/>
      </c>
      <c r="AD1041" s="187" t="str">
        <f t="shared" si="258"/>
        <v/>
      </c>
      <c r="AE1041" s="187" t="str">
        <f>IF(S1041&gt;0,(VLOOKUP(N1041,ISO!$B$4:$D$43,3,FALSE)),"")</f>
        <v/>
      </c>
      <c r="AF1041" s="187" t="str">
        <f t="shared" si="259"/>
        <v/>
      </c>
      <c r="AG1041" s="187" t="str">
        <f>IF(R1041&gt;0,(VLOOKUP(N1041,ISO!$B$4:$D$43,2,FALSE)),"")</f>
        <v/>
      </c>
      <c r="AH1041" s="193" t="str">
        <f t="shared" si="260"/>
        <v/>
      </c>
      <c r="AI1041" s="397" t="str">
        <f t="shared" si="261"/>
        <v/>
      </c>
      <c r="AJ1041" s="257" t="str">
        <f t="shared" si="262"/>
        <v/>
      </c>
      <c r="AK1041" s="257" t="str">
        <f t="shared" si="263"/>
        <v/>
      </c>
      <c r="AL1041" s="193" t="str">
        <f t="shared" si="264"/>
        <v>CHECK DATES</v>
      </c>
      <c r="AM1041" s="257" t="str">
        <f t="shared" si="265"/>
        <v/>
      </c>
      <c r="AN1041" s="288">
        <f t="shared" si="266"/>
        <v>0</v>
      </c>
      <c r="AO1041" s="286">
        <v>0</v>
      </c>
      <c r="AP1041" s="257">
        <f t="shared" si="267"/>
        <v>0</v>
      </c>
      <c r="AQ1041" s="257" t="str">
        <f t="shared" si="268"/>
        <v/>
      </c>
      <c r="AR1041" s="257">
        <f t="shared" si="269"/>
        <v>0</v>
      </c>
    </row>
    <row r="1042" spans="1:44" x14ac:dyDescent="0.3">
      <c r="A1042" s="287">
        <v>1029</v>
      </c>
      <c r="B1042" s="150"/>
      <c r="C1042" s="152"/>
      <c r="D1042" s="159"/>
      <c r="E1042" s="337"/>
      <c r="F1042" s="343" t="str">
        <f>IF(E1042="","",LOOKUP(E1042,'Work Programme'!$A$8:$A$207,'Work Programme'!$B$8:$B$207))</f>
        <v/>
      </c>
      <c r="G1042" s="159"/>
      <c r="H1042" s="150"/>
      <c r="I1042" s="150"/>
      <c r="J1042" s="150"/>
      <c r="K1042" s="150"/>
      <c r="L1042" s="150"/>
      <c r="M1042" s="150"/>
      <c r="N1042" s="430"/>
      <c r="O1042" s="431"/>
      <c r="P1042" s="431"/>
      <c r="Q1042" s="160"/>
      <c r="R1042" s="160"/>
      <c r="S1042" s="160"/>
      <c r="T1042" s="255" t="str">
        <f t="shared" si="270"/>
        <v/>
      </c>
      <c r="U1042" s="152"/>
      <c r="V1042" s="154"/>
      <c r="W1042" s="254" t="str">
        <f>IF(V1042="","",VLOOKUP(V1042,'Overview - Financial Statement'!$A$46:$B$60,2,FALSE))</f>
        <v/>
      </c>
      <c r="X1042" s="255" t="str">
        <f t="shared" si="271"/>
        <v/>
      </c>
      <c r="Y1042" s="153"/>
      <c r="Z1042" s="238">
        <f t="shared" si="272"/>
        <v>0</v>
      </c>
      <c r="AA1042" s="193" t="s">
        <v>44</v>
      </c>
      <c r="AB1042" s="173"/>
      <c r="AC1042" s="193" t="str">
        <f t="shared" ref="AC1042:AC1105" si="273">IF(V1042="","",(IF(OR(C1042&lt;=($H$4-1),C1042&gt;=($J$4+1),D1042&lt;=($H$4-1),D1042&gt;=($J$4+1)),"CHECK DATES","OK")))</f>
        <v/>
      </c>
      <c r="AD1042" s="187" t="str">
        <f t="shared" ref="AD1042:AD1105" si="274">IF(S1042&gt;0,S1042/(O1042+0.5)/P1042/AI1042,"")</f>
        <v/>
      </c>
      <c r="AE1042" s="187" t="str">
        <f>IF(S1042&gt;0,(VLOOKUP(N1042,ISO!$B$4:$D$43,3,FALSE)),"")</f>
        <v/>
      </c>
      <c r="AF1042" s="187" t="str">
        <f t="shared" ref="AF1042:AF1105" si="275">IF(R1042&gt;0,R1042/O1042/P1042/AI1042,"")</f>
        <v/>
      </c>
      <c r="AG1042" s="187" t="str">
        <f>IF(R1042&gt;0,(VLOOKUP(N1042,ISO!$B$4:$D$43,2,FALSE)),"")</f>
        <v/>
      </c>
      <c r="AH1042" s="193" t="str">
        <f t="shared" ref="AH1042:AH1105" si="276">IF(V1042="","",V1042)</f>
        <v/>
      </c>
      <c r="AI1042" s="397" t="str">
        <f t="shared" ref="AI1042:AI1105" si="277">IF(V1042="","",IF(HLOOKUP(V1042,$AB$4:$AP$5,2,FALSE)="",W1042,IF(W1042&lt;&gt;HLOOKUP(V1042,$AB$4:$AP$5,2,FALSE),HLOOKUP(V1042,$AB$4:$AP$5,2,FALSE),W1042)))</f>
        <v/>
      </c>
      <c r="AJ1042" s="257" t="str">
        <f t="shared" ref="AJ1042:AJ1105" si="278">IF(W1042="","",IF(AI1042=1,X1042,T1042/AI1042))</f>
        <v/>
      </c>
      <c r="AK1042" s="257" t="str">
        <f t="shared" ref="AK1042:AK1105" si="279">IF(AJ1042="","",IF(AI1042=1,0,AJ1042-X1042))</f>
        <v/>
      </c>
      <c r="AL1042" s="193" t="str">
        <f t="shared" ref="AL1042:AL1105" si="280">IF(X1042=0,"",(IF(U1042="","CHECK DATES","OK")))</f>
        <v>CHECK DATES</v>
      </c>
      <c r="AM1042" s="257" t="str">
        <f t="shared" ref="AM1042:AM1105" si="281">IF(OR(AA1042="NO",AC1042="CHECK DATES",AL1042="CHECK DATES"),AJ1042,"")</f>
        <v/>
      </c>
      <c r="AN1042" s="288">
        <f t="shared" ref="AN1042:AN1105" si="282">IF(AA1042="NO","",IF(AD1042&gt;AE1042,(AD1042-AE1042)*O1042,0)+IF(AF1042&gt;AG1042,(AF1042-AG1042)*O1042,0))</f>
        <v>0</v>
      </c>
      <c r="AO1042" s="286">
        <v>0</v>
      </c>
      <c r="AP1042" s="257">
        <f t="shared" ref="AP1042:AP1105" si="283">IF(OR(AA1042="NO",AM1042&gt;0,AN1042&gt;0,AO1042&gt;0)*(AND(OR(Y1042="NO",Y1042=""))),SUM(AM1042:AO1042),"")</f>
        <v>0</v>
      </c>
      <c r="AQ1042" s="257" t="str">
        <f t="shared" ref="AQ1042:AQ1105" si="284">IF(OR(AA1042="NO",AM1042&gt;0,AN1042&gt;0)*(AND(OR(Y1042="YES"))),SUM(AM1042:AN1042),"")</f>
        <v/>
      </c>
      <c r="AR1042" s="257">
        <f t="shared" ref="AR1042:AR1105" si="285">IF(Y1042="YES",AJ1042,0)</f>
        <v>0</v>
      </c>
    </row>
    <row r="1043" spans="1:44" x14ac:dyDescent="0.3">
      <c r="A1043" s="287">
        <v>1030</v>
      </c>
      <c r="B1043" s="150"/>
      <c r="C1043" s="152"/>
      <c r="D1043" s="159"/>
      <c r="E1043" s="337"/>
      <c r="F1043" s="343" t="str">
        <f>IF(E1043="","",LOOKUP(E1043,'Work Programme'!$A$8:$A$207,'Work Programme'!$B$8:$B$207))</f>
        <v/>
      </c>
      <c r="G1043" s="159"/>
      <c r="H1043" s="150"/>
      <c r="I1043" s="150"/>
      <c r="J1043" s="150"/>
      <c r="K1043" s="150"/>
      <c r="L1043" s="150"/>
      <c r="M1043" s="150"/>
      <c r="N1043" s="430"/>
      <c r="O1043" s="431"/>
      <c r="P1043" s="431"/>
      <c r="Q1043" s="160"/>
      <c r="R1043" s="160"/>
      <c r="S1043" s="160"/>
      <c r="T1043" s="255" t="str">
        <f t="shared" si="270"/>
        <v/>
      </c>
      <c r="U1043" s="152"/>
      <c r="V1043" s="154"/>
      <c r="W1043" s="254" t="str">
        <f>IF(V1043="","",VLOOKUP(V1043,'Overview - Financial Statement'!$A$46:$B$60,2,FALSE))</f>
        <v/>
      </c>
      <c r="X1043" s="255" t="str">
        <f t="shared" si="271"/>
        <v/>
      </c>
      <c r="Y1043" s="153"/>
      <c r="Z1043" s="238">
        <f t="shared" si="272"/>
        <v>0</v>
      </c>
      <c r="AA1043" s="193" t="s">
        <v>44</v>
      </c>
      <c r="AB1043" s="173"/>
      <c r="AC1043" s="193" t="str">
        <f t="shared" si="273"/>
        <v/>
      </c>
      <c r="AD1043" s="187" t="str">
        <f t="shared" si="274"/>
        <v/>
      </c>
      <c r="AE1043" s="187" t="str">
        <f>IF(S1043&gt;0,(VLOOKUP(N1043,ISO!$B$4:$D$43,3,FALSE)),"")</f>
        <v/>
      </c>
      <c r="AF1043" s="187" t="str">
        <f t="shared" si="275"/>
        <v/>
      </c>
      <c r="AG1043" s="187" t="str">
        <f>IF(R1043&gt;0,(VLOOKUP(N1043,ISO!$B$4:$D$43,2,FALSE)),"")</f>
        <v/>
      </c>
      <c r="AH1043" s="193" t="str">
        <f t="shared" si="276"/>
        <v/>
      </c>
      <c r="AI1043" s="397" t="str">
        <f t="shared" si="277"/>
        <v/>
      </c>
      <c r="AJ1043" s="257" t="str">
        <f t="shared" si="278"/>
        <v/>
      </c>
      <c r="AK1043" s="257" t="str">
        <f t="shared" si="279"/>
        <v/>
      </c>
      <c r="AL1043" s="193" t="str">
        <f t="shared" si="280"/>
        <v>CHECK DATES</v>
      </c>
      <c r="AM1043" s="257" t="str">
        <f t="shared" si="281"/>
        <v/>
      </c>
      <c r="AN1043" s="288">
        <f t="shared" si="282"/>
        <v>0</v>
      </c>
      <c r="AO1043" s="286">
        <v>0</v>
      </c>
      <c r="AP1043" s="257">
        <f t="shared" si="283"/>
        <v>0</v>
      </c>
      <c r="AQ1043" s="257" t="str">
        <f t="shared" si="284"/>
        <v/>
      </c>
      <c r="AR1043" s="257">
        <f t="shared" si="285"/>
        <v>0</v>
      </c>
    </row>
    <row r="1044" spans="1:44" x14ac:dyDescent="0.3">
      <c r="A1044" s="287">
        <v>1031</v>
      </c>
      <c r="B1044" s="150"/>
      <c r="C1044" s="152"/>
      <c r="D1044" s="159"/>
      <c r="E1044" s="337"/>
      <c r="F1044" s="343" t="str">
        <f>IF(E1044="","",LOOKUP(E1044,'Work Programme'!$A$8:$A$207,'Work Programme'!$B$8:$B$207))</f>
        <v/>
      </c>
      <c r="G1044" s="159"/>
      <c r="H1044" s="150"/>
      <c r="I1044" s="150"/>
      <c r="J1044" s="150"/>
      <c r="K1044" s="150"/>
      <c r="L1044" s="150"/>
      <c r="M1044" s="150"/>
      <c r="N1044" s="430"/>
      <c r="O1044" s="431"/>
      <c r="P1044" s="431"/>
      <c r="Q1044" s="160"/>
      <c r="R1044" s="160"/>
      <c r="S1044" s="160"/>
      <c r="T1044" s="255" t="str">
        <f t="shared" si="270"/>
        <v/>
      </c>
      <c r="U1044" s="152"/>
      <c r="V1044" s="154"/>
      <c r="W1044" s="254" t="str">
        <f>IF(V1044="","",VLOOKUP(V1044,'Overview - Financial Statement'!$A$46:$B$60,2,FALSE))</f>
        <v/>
      </c>
      <c r="X1044" s="255" t="str">
        <f t="shared" si="271"/>
        <v/>
      </c>
      <c r="Y1044" s="153"/>
      <c r="Z1044" s="238">
        <f t="shared" si="272"/>
        <v>0</v>
      </c>
      <c r="AA1044" s="193" t="s">
        <v>44</v>
      </c>
      <c r="AB1044" s="173"/>
      <c r="AC1044" s="193" t="str">
        <f t="shared" si="273"/>
        <v/>
      </c>
      <c r="AD1044" s="187" t="str">
        <f t="shared" si="274"/>
        <v/>
      </c>
      <c r="AE1044" s="187" t="str">
        <f>IF(S1044&gt;0,(VLOOKUP(N1044,ISO!$B$4:$D$43,3,FALSE)),"")</f>
        <v/>
      </c>
      <c r="AF1044" s="187" t="str">
        <f t="shared" si="275"/>
        <v/>
      </c>
      <c r="AG1044" s="187" t="str">
        <f>IF(R1044&gt;0,(VLOOKUP(N1044,ISO!$B$4:$D$43,2,FALSE)),"")</f>
        <v/>
      </c>
      <c r="AH1044" s="193" t="str">
        <f t="shared" si="276"/>
        <v/>
      </c>
      <c r="AI1044" s="397" t="str">
        <f t="shared" si="277"/>
        <v/>
      </c>
      <c r="AJ1044" s="257" t="str">
        <f t="shared" si="278"/>
        <v/>
      </c>
      <c r="AK1044" s="257" t="str">
        <f t="shared" si="279"/>
        <v/>
      </c>
      <c r="AL1044" s="193" t="str">
        <f t="shared" si="280"/>
        <v>CHECK DATES</v>
      </c>
      <c r="AM1044" s="257" t="str">
        <f t="shared" si="281"/>
        <v/>
      </c>
      <c r="AN1044" s="288">
        <f t="shared" si="282"/>
        <v>0</v>
      </c>
      <c r="AO1044" s="286">
        <v>0</v>
      </c>
      <c r="AP1044" s="257">
        <f t="shared" si="283"/>
        <v>0</v>
      </c>
      <c r="AQ1044" s="257" t="str">
        <f t="shared" si="284"/>
        <v/>
      </c>
      <c r="AR1044" s="257">
        <f t="shared" si="285"/>
        <v>0</v>
      </c>
    </row>
    <row r="1045" spans="1:44" x14ac:dyDescent="0.3">
      <c r="A1045" s="287">
        <v>1032</v>
      </c>
      <c r="B1045" s="150"/>
      <c r="C1045" s="152"/>
      <c r="D1045" s="159"/>
      <c r="E1045" s="337"/>
      <c r="F1045" s="343" t="str">
        <f>IF(E1045="","",LOOKUP(E1045,'Work Programme'!$A$8:$A$207,'Work Programme'!$B$8:$B$207))</f>
        <v/>
      </c>
      <c r="G1045" s="159"/>
      <c r="H1045" s="150"/>
      <c r="I1045" s="150"/>
      <c r="J1045" s="150"/>
      <c r="K1045" s="150"/>
      <c r="L1045" s="150"/>
      <c r="M1045" s="150"/>
      <c r="N1045" s="430"/>
      <c r="O1045" s="431"/>
      <c r="P1045" s="431"/>
      <c r="Q1045" s="160"/>
      <c r="R1045" s="160"/>
      <c r="S1045" s="160"/>
      <c r="T1045" s="255" t="str">
        <f t="shared" si="270"/>
        <v/>
      </c>
      <c r="U1045" s="152"/>
      <c r="V1045" s="154"/>
      <c r="W1045" s="254" t="str">
        <f>IF(V1045="","",VLOOKUP(V1045,'Overview - Financial Statement'!$A$46:$B$60,2,FALSE))</f>
        <v/>
      </c>
      <c r="X1045" s="255" t="str">
        <f t="shared" si="271"/>
        <v/>
      </c>
      <c r="Y1045" s="153"/>
      <c r="Z1045" s="238">
        <f t="shared" si="272"/>
        <v>0</v>
      </c>
      <c r="AA1045" s="193" t="s">
        <v>44</v>
      </c>
      <c r="AB1045" s="173"/>
      <c r="AC1045" s="193" t="str">
        <f t="shared" si="273"/>
        <v/>
      </c>
      <c r="AD1045" s="187" t="str">
        <f t="shared" si="274"/>
        <v/>
      </c>
      <c r="AE1045" s="187" t="str">
        <f>IF(S1045&gt;0,(VLOOKUP(N1045,ISO!$B$4:$D$43,3,FALSE)),"")</f>
        <v/>
      </c>
      <c r="AF1045" s="187" t="str">
        <f t="shared" si="275"/>
        <v/>
      </c>
      <c r="AG1045" s="187" t="str">
        <f>IF(R1045&gt;0,(VLOOKUP(N1045,ISO!$B$4:$D$43,2,FALSE)),"")</f>
        <v/>
      </c>
      <c r="AH1045" s="193" t="str">
        <f t="shared" si="276"/>
        <v/>
      </c>
      <c r="AI1045" s="397" t="str">
        <f t="shared" si="277"/>
        <v/>
      </c>
      <c r="AJ1045" s="257" t="str">
        <f t="shared" si="278"/>
        <v/>
      </c>
      <c r="AK1045" s="257" t="str">
        <f t="shared" si="279"/>
        <v/>
      </c>
      <c r="AL1045" s="193" t="str">
        <f t="shared" si="280"/>
        <v>CHECK DATES</v>
      </c>
      <c r="AM1045" s="257" t="str">
        <f t="shared" si="281"/>
        <v/>
      </c>
      <c r="AN1045" s="288">
        <f t="shared" si="282"/>
        <v>0</v>
      </c>
      <c r="AO1045" s="286">
        <v>0</v>
      </c>
      <c r="AP1045" s="257">
        <f t="shared" si="283"/>
        <v>0</v>
      </c>
      <c r="AQ1045" s="257" t="str">
        <f t="shared" si="284"/>
        <v/>
      </c>
      <c r="AR1045" s="257">
        <f t="shared" si="285"/>
        <v>0</v>
      </c>
    </row>
    <row r="1046" spans="1:44" x14ac:dyDescent="0.3">
      <c r="A1046" s="287">
        <v>1033</v>
      </c>
      <c r="B1046" s="150"/>
      <c r="C1046" s="152"/>
      <c r="D1046" s="159"/>
      <c r="E1046" s="337"/>
      <c r="F1046" s="343" t="str">
        <f>IF(E1046="","",LOOKUP(E1046,'Work Programme'!$A$8:$A$207,'Work Programme'!$B$8:$B$207))</f>
        <v/>
      </c>
      <c r="G1046" s="159"/>
      <c r="H1046" s="150"/>
      <c r="I1046" s="150"/>
      <c r="J1046" s="150"/>
      <c r="K1046" s="150"/>
      <c r="L1046" s="150"/>
      <c r="M1046" s="150"/>
      <c r="N1046" s="430"/>
      <c r="O1046" s="431"/>
      <c r="P1046" s="431"/>
      <c r="Q1046" s="160"/>
      <c r="R1046" s="160"/>
      <c r="S1046" s="160"/>
      <c r="T1046" s="255" t="str">
        <f t="shared" si="270"/>
        <v/>
      </c>
      <c r="U1046" s="152"/>
      <c r="V1046" s="154"/>
      <c r="W1046" s="254" t="str">
        <f>IF(V1046="","",VLOOKUP(V1046,'Overview - Financial Statement'!$A$46:$B$60,2,FALSE))</f>
        <v/>
      </c>
      <c r="X1046" s="255" t="str">
        <f t="shared" si="271"/>
        <v/>
      </c>
      <c r="Y1046" s="153"/>
      <c r="Z1046" s="238">
        <f t="shared" si="272"/>
        <v>0</v>
      </c>
      <c r="AA1046" s="193" t="s">
        <v>44</v>
      </c>
      <c r="AB1046" s="173"/>
      <c r="AC1046" s="193" t="str">
        <f t="shared" si="273"/>
        <v/>
      </c>
      <c r="AD1046" s="187" t="str">
        <f t="shared" si="274"/>
        <v/>
      </c>
      <c r="AE1046" s="187" t="str">
        <f>IF(S1046&gt;0,(VLOOKUP(N1046,ISO!$B$4:$D$43,3,FALSE)),"")</f>
        <v/>
      </c>
      <c r="AF1046" s="187" t="str">
        <f t="shared" si="275"/>
        <v/>
      </c>
      <c r="AG1046" s="187" t="str">
        <f>IF(R1046&gt;0,(VLOOKUP(N1046,ISO!$B$4:$D$43,2,FALSE)),"")</f>
        <v/>
      </c>
      <c r="AH1046" s="193" t="str">
        <f t="shared" si="276"/>
        <v/>
      </c>
      <c r="AI1046" s="397" t="str">
        <f t="shared" si="277"/>
        <v/>
      </c>
      <c r="AJ1046" s="257" t="str">
        <f t="shared" si="278"/>
        <v/>
      </c>
      <c r="AK1046" s="257" t="str">
        <f t="shared" si="279"/>
        <v/>
      </c>
      <c r="AL1046" s="193" t="str">
        <f t="shared" si="280"/>
        <v>CHECK DATES</v>
      </c>
      <c r="AM1046" s="257" t="str">
        <f t="shared" si="281"/>
        <v/>
      </c>
      <c r="AN1046" s="288">
        <f t="shared" si="282"/>
        <v>0</v>
      </c>
      <c r="AO1046" s="286">
        <v>0</v>
      </c>
      <c r="AP1046" s="257">
        <f t="shared" si="283"/>
        <v>0</v>
      </c>
      <c r="AQ1046" s="257" t="str">
        <f t="shared" si="284"/>
        <v/>
      </c>
      <c r="AR1046" s="257">
        <f t="shared" si="285"/>
        <v>0</v>
      </c>
    </row>
    <row r="1047" spans="1:44" x14ac:dyDescent="0.3">
      <c r="A1047" s="287">
        <v>1034</v>
      </c>
      <c r="B1047" s="150"/>
      <c r="C1047" s="152"/>
      <c r="D1047" s="159"/>
      <c r="E1047" s="337"/>
      <c r="F1047" s="343" t="str">
        <f>IF(E1047="","",LOOKUP(E1047,'Work Programme'!$A$8:$A$207,'Work Programme'!$B$8:$B$207))</f>
        <v/>
      </c>
      <c r="G1047" s="159"/>
      <c r="H1047" s="150"/>
      <c r="I1047" s="150"/>
      <c r="J1047" s="150"/>
      <c r="K1047" s="150"/>
      <c r="L1047" s="150"/>
      <c r="M1047" s="150"/>
      <c r="N1047" s="430"/>
      <c r="O1047" s="431"/>
      <c r="P1047" s="431"/>
      <c r="Q1047" s="160"/>
      <c r="R1047" s="160"/>
      <c r="S1047" s="160"/>
      <c r="T1047" s="255" t="str">
        <f t="shared" si="270"/>
        <v/>
      </c>
      <c r="U1047" s="152"/>
      <c r="V1047" s="154"/>
      <c r="W1047" s="254" t="str">
        <f>IF(V1047="","",VLOOKUP(V1047,'Overview - Financial Statement'!$A$46:$B$60,2,FALSE))</f>
        <v/>
      </c>
      <c r="X1047" s="255" t="str">
        <f t="shared" si="271"/>
        <v/>
      </c>
      <c r="Y1047" s="153"/>
      <c r="Z1047" s="238">
        <f t="shared" si="272"/>
        <v>0</v>
      </c>
      <c r="AA1047" s="193" t="s">
        <v>44</v>
      </c>
      <c r="AB1047" s="173"/>
      <c r="AC1047" s="193" t="str">
        <f t="shared" si="273"/>
        <v/>
      </c>
      <c r="AD1047" s="187" t="str">
        <f t="shared" si="274"/>
        <v/>
      </c>
      <c r="AE1047" s="187" t="str">
        <f>IF(S1047&gt;0,(VLOOKUP(N1047,ISO!$B$4:$D$43,3,FALSE)),"")</f>
        <v/>
      </c>
      <c r="AF1047" s="187" t="str">
        <f t="shared" si="275"/>
        <v/>
      </c>
      <c r="AG1047" s="187" t="str">
        <f>IF(R1047&gt;0,(VLOOKUP(N1047,ISO!$B$4:$D$43,2,FALSE)),"")</f>
        <v/>
      </c>
      <c r="AH1047" s="193" t="str">
        <f t="shared" si="276"/>
        <v/>
      </c>
      <c r="AI1047" s="397" t="str">
        <f t="shared" si="277"/>
        <v/>
      </c>
      <c r="AJ1047" s="257" t="str">
        <f t="shared" si="278"/>
        <v/>
      </c>
      <c r="AK1047" s="257" t="str">
        <f t="shared" si="279"/>
        <v/>
      </c>
      <c r="AL1047" s="193" t="str">
        <f t="shared" si="280"/>
        <v>CHECK DATES</v>
      </c>
      <c r="AM1047" s="257" t="str">
        <f t="shared" si="281"/>
        <v/>
      </c>
      <c r="AN1047" s="288">
        <f t="shared" si="282"/>
        <v>0</v>
      </c>
      <c r="AO1047" s="286">
        <v>0</v>
      </c>
      <c r="AP1047" s="257">
        <f t="shared" si="283"/>
        <v>0</v>
      </c>
      <c r="AQ1047" s="257" t="str">
        <f t="shared" si="284"/>
        <v/>
      </c>
      <c r="AR1047" s="257">
        <f t="shared" si="285"/>
        <v>0</v>
      </c>
    </row>
    <row r="1048" spans="1:44" x14ac:dyDescent="0.3">
      <c r="A1048" s="287">
        <v>1035</v>
      </c>
      <c r="B1048" s="150"/>
      <c r="C1048" s="152"/>
      <c r="D1048" s="159"/>
      <c r="E1048" s="337"/>
      <c r="F1048" s="343" t="str">
        <f>IF(E1048="","",LOOKUP(E1048,'Work Programme'!$A$8:$A$207,'Work Programme'!$B$8:$B$207))</f>
        <v/>
      </c>
      <c r="G1048" s="159"/>
      <c r="H1048" s="150"/>
      <c r="I1048" s="150"/>
      <c r="J1048" s="150"/>
      <c r="K1048" s="150"/>
      <c r="L1048" s="150"/>
      <c r="M1048" s="150"/>
      <c r="N1048" s="430"/>
      <c r="O1048" s="431"/>
      <c r="P1048" s="431"/>
      <c r="Q1048" s="160"/>
      <c r="R1048" s="160"/>
      <c r="S1048" s="160"/>
      <c r="T1048" s="255" t="str">
        <f t="shared" si="270"/>
        <v/>
      </c>
      <c r="U1048" s="152"/>
      <c r="V1048" s="154"/>
      <c r="W1048" s="254" t="str">
        <f>IF(V1048="","",VLOOKUP(V1048,'Overview - Financial Statement'!$A$46:$B$60,2,FALSE))</f>
        <v/>
      </c>
      <c r="X1048" s="255" t="str">
        <f t="shared" si="271"/>
        <v/>
      </c>
      <c r="Y1048" s="153"/>
      <c r="Z1048" s="238">
        <f t="shared" si="272"/>
        <v>0</v>
      </c>
      <c r="AA1048" s="193" t="s">
        <v>44</v>
      </c>
      <c r="AB1048" s="173"/>
      <c r="AC1048" s="193" t="str">
        <f t="shared" si="273"/>
        <v/>
      </c>
      <c r="AD1048" s="187" t="str">
        <f t="shared" si="274"/>
        <v/>
      </c>
      <c r="AE1048" s="187" t="str">
        <f>IF(S1048&gt;0,(VLOOKUP(N1048,ISO!$B$4:$D$43,3,FALSE)),"")</f>
        <v/>
      </c>
      <c r="AF1048" s="187" t="str">
        <f t="shared" si="275"/>
        <v/>
      </c>
      <c r="AG1048" s="187" t="str">
        <f>IF(R1048&gt;0,(VLOOKUP(N1048,ISO!$B$4:$D$43,2,FALSE)),"")</f>
        <v/>
      </c>
      <c r="AH1048" s="193" t="str">
        <f t="shared" si="276"/>
        <v/>
      </c>
      <c r="AI1048" s="397" t="str">
        <f t="shared" si="277"/>
        <v/>
      </c>
      <c r="AJ1048" s="257" t="str">
        <f t="shared" si="278"/>
        <v/>
      </c>
      <c r="AK1048" s="257" t="str">
        <f t="shared" si="279"/>
        <v/>
      </c>
      <c r="AL1048" s="193" t="str">
        <f t="shared" si="280"/>
        <v>CHECK DATES</v>
      </c>
      <c r="AM1048" s="257" t="str">
        <f t="shared" si="281"/>
        <v/>
      </c>
      <c r="AN1048" s="288">
        <f t="shared" si="282"/>
        <v>0</v>
      </c>
      <c r="AO1048" s="286">
        <v>0</v>
      </c>
      <c r="AP1048" s="257">
        <f t="shared" si="283"/>
        <v>0</v>
      </c>
      <c r="AQ1048" s="257" t="str">
        <f t="shared" si="284"/>
        <v/>
      </c>
      <c r="AR1048" s="257">
        <f t="shared" si="285"/>
        <v>0</v>
      </c>
    </row>
    <row r="1049" spans="1:44" x14ac:dyDescent="0.3">
      <c r="A1049" s="287">
        <v>1036</v>
      </c>
      <c r="B1049" s="150"/>
      <c r="C1049" s="152"/>
      <c r="D1049" s="159"/>
      <c r="E1049" s="337"/>
      <c r="F1049" s="343" t="str">
        <f>IF(E1049="","",LOOKUP(E1049,'Work Programme'!$A$8:$A$207,'Work Programme'!$B$8:$B$207))</f>
        <v/>
      </c>
      <c r="G1049" s="159"/>
      <c r="H1049" s="150"/>
      <c r="I1049" s="150"/>
      <c r="J1049" s="150"/>
      <c r="K1049" s="150"/>
      <c r="L1049" s="150"/>
      <c r="M1049" s="150"/>
      <c r="N1049" s="430"/>
      <c r="O1049" s="431"/>
      <c r="P1049" s="431"/>
      <c r="Q1049" s="160"/>
      <c r="R1049" s="160"/>
      <c r="S1049" s="160"/>
      <c r="T1049" s="255" t="str">
        <f t="shared" si="270"/>
        <v/>
      </c>
      <c r="U1049" s="152"/>
      <c r="V1049" s="154"/>
      <c r="W1049" s="254" t="str">
        <f>IF(V1049="","",VLOOKUP(V1049,'Overview - Financial Statement'!$A$46:$B$60,2,FALSE))</f>
        <v/>
      </c>
      <c r="X1049" s="255" t="str">
        <f t="shared" si="271"/>
        <v/>
      </c>
      <c r="Y1049" s="153"/>
      <c r="Z1049" s="238">
        <f t="shared" si="272"/>
        <v>0</v>
      </c>
      <c r="AA1049" s="193" t="s">
        <v>44</v>
      </c>
      <c r="AB1049" s="173"/>
      <c r="AC1049" s="193" t="str">
        <f t="shared" si="273"/>
        <v/>
      </c>
      <c r="AD1049" s="187" t="str">
        <f t="shared" si="274"/>
        <v/>
      </c>
      <c r="AE1049" s="187" t="str">
        <f>IF(S1049&gt;0,(VLOOKUP(N1049,ISO!$B$4:$D$43,3,FALSE)),"")</f>
        <v/>
      </c>
      <c r="AF1049" s="187" t="str">
        <f t="shared" si="275"/>
        <v/>
      </c>
      <c r="AG1049" s="187" t="str">
        <f>IF(R1049&gt;0,(VLOOKUP(N1049,ISO!$B$4:$D$43,2,FALSE)),"")</f>
        <v/>
      </c>
      <c r="AH1049" s="193" t="str">
        <f t="shared" si="276"/>
        <v/>
      </c>
      <c r="AI1049" s="397" t="str">
        <f t="shared" si="277"/>
        <v/>
      </c>
      <c r="AJ1049" s="257" t="str">
        <f t="shared" si="278"/>
        <v/>
      </c>
      <c r="AK1049" s="257" t="str">
        <f t="shared" si="279"/>
        <v/>
      </c>
      <c r="AL1049" s="193" t="str">
        <f t="shared" si="280"/>
        <v>CHECK DATES</v>
      </c>
      <c r="AM1049" s="257" t="str">
        <f t="shared" si="281"/>
        <v/>
      </c>
      <c r="AN1049" s="288">
        <f t="shared" si="282"/>
        <v>0</v>
      </c>
      <c r="AO1049" s="286">
        <v>0</v>
      </c>
      <c r="AP1049" s="257">
        <f t="shared" si="283"/>
        <v>0</v>
      </c>
      <c r="AQ1049" s="257" t="str">
        <f t="shared" si="284"/>
        <v/>
      </c>
      <c r="AR1049" s="257">
        <f t="shared" si="285"/>
        <v>0</v>
      </c>
    </row>
    <row r="1050" spans="1:44" x14ac:dyDescent="0.3">
      <c r="A1050" s="287">
        <v>1037</v>
      </c>
      <c r="B1050" s="150"/>
      <c r="C1050" s="152"/>
      <c r="D1050" s="159"/>
      <c r="E1050" s="337"/>
      <c r="F1050" s="343" t="str">
        <f>IF(E1050="","",LOOKUP(E1050,'Work Programme'!$A$8:$A$207,'Work Programme'!$B$8:$B$207))</f>
        <v/>
      </c>
      <c r="G1050" s="159"/>
      <c r="H1050" s="150"/>
      <c r="I1050" s="150"/>
      <c r="J1050" s="150"/>
      <c r="K1050" s="150"/>
      <c r="L1050" s="150"/>
      <c r="M1050" s="150"/>
      <c r="N1050" s="430"/>
      <c r="O1050" s="431"/>
      <c r="P1050" s="431"/>
      <c r="Q1050" s="160"/>
      <c r="R1050" s="160"/>
      <c r="S1050" s="160"/>
      <c r="T1050" s="255" t="str">
        <f t="shared" si="270"/>
        <v/>
      </c>
      <c r="U1050" s="152"/>
      <c r="V1050" s="154"/>
      <c r="W1050" s="254" t="str">
        <f>IF(V1050="","",VLOOKUP(V1050,'Overview - Financial Statement'!$A$46:$B$60,2,FALSE))</f>
        <v/>
      </c>
      <c r="X1050" s="255" t="str">
        <f t="shared" si="271"/>
        <v/>
      </c>
      <c r="Y1050" s="153"/>
      <c r="Z1050" s="238">
        <f t="shared" si="272"/>
        <v>0</v>
      </c>
      <c r="AA1050" s="193" t="s">
        <v>44</v>
      </c>
      <c r="AB1050" s="173"/>
      <c r="AC1050" s="193" t="str">
        <f t="shared" si="273"/>
        <v/>
      </c>
      <c r="AD1050" s="187" t="str">
        <f t="shared" si="274"/>
        <v/>
      </c>
      <c r="AE1050" s="187" t="str">
        <f>IF(S1050&gt;0,(VLOOKUP(N1050,ISO!$B$4:$D$43,3,FALSE)),"")</f>
        <v/>
      </c>
      <c r="AF1050" s="187" t="str">
        <f t="shared" si="275"/>
        <v/>
      </c>
      <c r="AG1050" s="187" t="str">
        <f>IF(R1050&gt;0,(VLOOKUP(N1050,ISO!$B$4:$D$43,2,FALSE)),"")</f>
        <v/>
      </c>
      <c r="AH1050" s="193" t="str">
        <f t="shared" si="276"/>
        <v/>
      </c>
      <c r="AI1050" s="397" t="str">
        <f t="shared" si="277"/>
        <v/>
      </c>
      <c r="AJ1050" s="257" t="str">
        <f t="shared" si="278"/>
        <v/>
      </c>
      <c r="AK1050" s="257" t="str">
        <f t="shared" si="279"/>
        <v/>
      </c>
      <c r="AL1050" s="193" t="str">
        <f t="shared" si="280"/>
        <v>CHECK DATES</v>
      </c>
      <c r="AM1050" s="257" t="str">
        <f t="shared" si="281"/>
        <v/>
      </c>
      <c r="AN1050" s="288">
        <f t="shared" si="282"/>
        <v>0</v>
      </c>
      <c r="AO1050" s="286">
        <v>0</v>
      </c>
      <c r="AP1050" s="257">
        <f t="shared" si="283"/>
        <v>0</v>
      </c>
      <c r="AQ1050" s="257" t="str">
        <f t="shared" si="284"/>
        <v/>
      </c>
      <c r="AR1050" s="257">
        <f t="shared" si="285"/>
        <v>0</v>
      </c>
    </row>
    <row r="1051" spans="1:44" x14ac:dyDescent="0.3">
      <c r="A1051" s="287">
        <v>1038</v>
      </c>
      <c r="B1051" s="150"/>
      <c r="C1051" s="152"/>
      <c r="D1051" s="159"/>
      <c r="E1051" s="337"/>
      <c r="F1051" s="343" t="str">
        <f>IF(E1051="","",LOOKUP(E1051,'Work Programme'!$A$8:$A$207,'Work Programme'!$B$8:$B$207))</f>
        <v/>
      </c>
      <c r="G1051" s="159"/>
      <c r="H1051" s="150"/>
      <c r="I1051" s="150"/>
      <c r="J1051" s="150"/>
      <c r="K1051" s="150"/>
      <c r="L1051" s="150"/>
      <c r="M1051" s="150"/>
      <c r="N1051" s="430"/>
      <c r="O1051" s="431"/>
      <c r="P1051" s="431"/>
      <c r="Q1051" s="160"/>
      <c r="R1051" s="160"/>
      <c r="S1051" s="160"/>
      <c r="T1051" s="255" t="str">
        <f t="shared" si="270"/>
        <v/>
      </c>
      <c r="U1051" s="152"/>
      <c r="V1051" s="154"/>
      <c r="W1051" s="254" t="str">
        <f>IF(V1051="","",VLOOKUP(V1051,'Overview - Financial Statement'!$A$46:$B$60,2,FALSE))</f>
        <v/>
      </c>
      <c r="X1051" s="255" t="str">
        <f t="shared" si="271"/>
        <v/>
      </c>
      <c r="Y1051" s="153"/>
      <c r="Z1051" s="238">
        <f t="shared" si="272"/>
        <v>0</v>
      </c>
      <c r="AA1051" s="193" t="s">
        <v>44</v>
      </c>
      <c r="AB1051" s="173"/>
      <c r="AC1051" s="193" t="str">
        <f t="shared" si="273"/>
        <v/>
      </c>
      <c r="AD1051" s="187" t="str">
        <f t="shared" si="274"/>
        <v/>
      </c>
      <c r="AE1051" s="187" t="str">
        <f>IF(S1051&gt;0,(VLOOKUP(N1051,ISO!$B$4:$D$43,3,FALSE)),"")</f>
        <v/>
      </c>
      <c r="AF1051" s="187" t="str">
        <f t="shared" si="275"/>
        <v/>
      </c>
      <c r="AG1051" s="187" t="str">
        <f>IF(R1051&gt;0,(VLOOKUP(N1051,ISO!$B$4:$D$43,2,FALSE)),"")</f>
        <v/>
      </c>
      <c r="AH1051" s="193" t="str">
        <f t="shared" si="276"/>
        <v/>
      </c>
      <c r="AI1051" s="397" t="str">
        <f t="shared" si="277"/>
        <v/>
      </c>
      <c r="AJ1051" s="257" t="str">
        <f t="shared" si="278"/>
        <v/>
      </c>
      <c r="AK1051" s="257" t="str">
        <f t="shared" si="279"/>
        <v/>
      </c>
      <c r="AL1051" s="193" t="str">
        <f t="shared" si="280"/>
        <v>CHECK DATES</v>
      </c>
      <c r="AM1051" s="257" t="str">
        <f t="shared" si="281"/>
        <v/>
      </c>
      <c r="AN1051" s="288">
        <f t="shared" si="282"/>
        <v>0</v>
      </c>
      <c r="AO1051" s="286">
        <v>0</v>
      </c>
      <c r="AP1051" s="257">
        <f t="shared" si="283"/>
        <v>0</v>
      </c>
      <c r="AQ1051" s="257" t="str">
        <f t="shared" si="284"/>
        <v/>
      </c>
      <c r="AR1051" s="257">
        <f t="shared" si="285"/>
        <v>0</v>
      </c>
    </row>
    <row r="1052" spans="1:44" x14ac:dyDescent="0.3">
      <c r="A1052" s="287">
        <v>1039</v>
      </c>
      <c r="B1052" s="150"/>
      <c r="C1052" s="152"/>
      <c r="D1052" s="159"/>
      <c r="E1052" s="337"/>
      <c r="F1052" s="343" t="str">
        <f>IF(E1052="","",LOOKUP(E1052,'Work Programme'!$A$8:$A$207,'Work Programme'!$B$8:$B$207))</f>
        <v/>
      </c>
      <c r="G1052" s="159"/>
      <c r="H1052" s="150"/>
      <c r="I1052" s="150"/>
      <c r="J1052" s="150"/>
      <c r="K1052" s="150"/>
      <c r="L1052" s="150"/>
      <c r="M1052" s="150"/>
      <c r="N1052" s="430"/>
      <c r="O1052" s="431"/>
      <c r="P1052" s="431"/>
      <c r="Q1052" s="160"/>
      <c r="R1052" s="160"/>
      <c r="S1052" s="160"/>
      <c r="T1052" s="255" t="str">
        <f t="shared" si="270"/>
        <v/>
      </c>
      <c r="U1052" s="152"/>
      <c r="V1052" s="154"/>
      <c r="W1052" s="254" t="str">
        <f>IF(V1052="","",VLOOKUP(V1052,'Overview - Financial Statement'!$A$46:$B$60,2,FALSE))</f>
        <v/>
      </c>
      <c r="X1052" s="255" t="str">
        <f t="shared" si="271"/>
        <v/>
      </c>
      <c r="Y1052" s="153"/>
      <c r="Z1052" s="238">
        <f t="shared" si="272"/>
        <v>0</v>
      </c>
      <c r="AA1052" s="193" t="s">
        <v>44</v>
      </c>
      <c r="AB1052" s="173"/>
      <c r="AC1052" s="193" t="str">
        <f t="shared" si="273"/>
        <v/>
      </c>
      <c r="AD1052" s="187" t="str">
        <f t="shared" si="274"/>
        <v/>
      </c>
      <c r="AE1052" s="187" t="str">
        <f>IF(S1052&gt;0,(VLOOKUP(N1052,ISO!$B$4:$D$43,3,FALSE)),"")</f>
        <v/>
      </c>
      <c r="AF1052" s="187" t="str">
        <f t="shared" si="275"/>
        <v/>
      </c>
      <c r="AG1052" s="187" t="str">
        <f>IF(R1052&gt;0,(VLOOKUP(N1052,ISO!$B$4:$D$43,2,FALSE)),"")</f>
        <v/>
      </c>
      <c r="AH1052" s="193" t="str">
        <f t="shared" si="276"/>
        <v/>
      </c>
      <c r="AI1052" s="397" t="str">
        <f t="shared" si="277"/>
        <v/>
      </c>
      <c r="AJ1052" s="257" t="str">
        <f t="shared" si="278"/>
        <v/>
      </c>
      <c r="AK1052" s="257" t="str">
        <f t="shared" si="279"/>
        <v/>
      </c>
      <c r="AL1052" s="193" t="str">
        <f t="shared" si="280"/>
        <v>CHECK DATES</v>
      </c>
      <c r="AM1052" s="257" t="str">
        <f t="shared" si="281"/>
        <v/>
      </c>
      <c r="AN1052" s="288">
        <f t="shared" si="282"/>
        <v>0</v>
      </c>
      <c r="AO1052" s="286">
        <v>0</v>
      </c>
      <c r="AP1052" s="257">
        <f t="shared" si="283"/>
        <v>0</v>
      </c>
      <c r="AQ1052" s="257" t="str">
        <f t="shared" si="284"/>
        <v/>
      </c>
      <c r="AR1052" s="257">
        <f t="shared" si="285"/>
        <v>0</v>
      </c>
    </row>
    <row r="1053" spans="1:44" x14ac:dyDescent="0.3">
      <c r="A1053" s="287">
        <v>1040</v>
      </c>
      <c r="B1053" s="150"/>
      <c r="C1053" s="152"/>
      <c r="D1053" s="159"/>
      <c r="E1053" s="337"/>
      <c r="F1053" s="343" t="str">
        <f>IF(E1053="","",LOOKUP(E1053,'Work Programme'!$A$8:$A$207,'Work Programme'!$B$8:$B$207))</f>
        <v/>
      </c>
      <c r="G1053" s="159"/>
      <c r="H1053" s="150"/>
      <c r="I1053" s="150"/>
      <c r="J1053" s="150"/>
      <c r="K1053" s="150"/>
      <c r="L1053" s="150"/>
      <c r="M1053" s="150"/>
      <c r="N1053" s="430"/>
      <c r="O1053" s="431"/>
      <c r="P1053" s="431"/>
      <c r="Q1053" s="160"/>
      <c r="R1053" s="160"/>
      <c r="S1053" s="160"/>
      <c r="T1053" s="255" t="str">
        <f t="shared" si="270"/>
        <v/>
      </c>
      <c r="U1053" s="152"/>
      <c r="V1053" s="154"/>
      <c r="W1053" s="254" t="str">
        <f>IF(V1053="","",VLOOKUP(V1053,'Overview - Financial Statement'!$A$46:$B$60,2,FALSE))</f>
        <v/>
      </c>
      <c r="X1053" s="255" t="str">
        <f t="shared" si="271"/>
        <v/>
      </c>
      <c r="Y1053" s="153"/>
      <c r="Z1053" s="238">
        <f t="shared" si="272"/>
        <v>0</v>
      </c>
      <c r="AA1053" s="193" t="s">
        <v>44</v>
      </c>
      <c r="AB1053" s="173"/>
      <c r="AC1053" s="193" t="str">
        <f t="shared" si="273"/>
        <v/>
      </c>
      <c r="AD1053" s="187" t="str">
        <f t="shared" si="274"/>
        <v/>
      </c>
      <c r="AE1053" s="187" t="str">
        <f>IF(S1053&gt;0,(VLOOKUP(N1053,ISO!$B$4:$D$43,3,FALSE)),"")</f>
        <v/>
      </c>
      <c r="AF1053" s="187" t="str">
        <f t="shared" si="275"/>
        <v/>
      </c>
      <c r="AG1053" s="187" t="str">
        <f>IF(R1053&gt;0,(VLOOKUP(N1053,ISO!$B$4:$D$43,2,FALSE)),"")</f>
        <v/>
      </c>
      <c r="AH1053" s="193" t="str">
        <f t="shared" si="276"/>
        <v/>
      </c>
      <c r="AI1053" s="397" t="str">
        <f t="shared" si="277"/>
        <v/>
      </c>
      <c r="AJ1053" s="257" t="str">
        <f t="shared" si="278"/>
        <v/>
      </c>
      <c r="AK1053" s="257" t="str">
        <f t="shared" si="279"/>
        <v/>
      </c>
      <c r="AL1053" s="193" t="str">
        <f t="shared" si="280"/>
        <v>CHECK DATES</v>
      </c>
      <c r="AM1053" s="257" t="str">
        <f t="shared" si="281"/>
        <v/>
      </c>
      <c r="AN1053" s="288">
        <f t="shared" si="282"/>
        <v>0</v>
      </c>
      <c r="AO1053" s="286">
        <v>0</v>
      </c>
      <c r="AP1053" s="257">
        <f t="shared" si="283"/>
        <v>0</v>
      </c>
      <c r="AQ1053" s="257" t="str">
        <f t="shared" si="284"/>
        <v/>
      </c>
      <c r="AR1053" s="257">
        <f t="shared" si="285"/>
        <v>0</v>
      </c>
    </row>
    <row r="1054" spans="1:44" x14ac:dyDescent="0.3">
      <c r="A1054" s="287">
        <v>1041</v>
      </c>
      <c r="B1054" s="150"/>
      <c r="C1054" s="152"/>
      <c r="D1054" s="159"/>
      <c r="E1054" s="337"/>
      <c r="F1054" s="343" t="str">
        <f>IF(E1054="","",LOOKUP(E1054,'Work Programme'!$A$8:$A$207,'Work Programme'!$B$8:$B$207))</f>
        <v/>
      </c>
      <c r="G1054" s="159"/>
      <c r="H1054" s="150"/>
      <c r="I1054" s="150"/>
      <c r="J1054" s="150"/>
      <c r="K1054" s="150"/>
      <c r="L1054" s="150"/>
      <c r="M1054" s="150"/>
      <c r="N1054" s="430"/>
      <c r="O1054" s="431"/>
      <c r="P1054" s="431"/>
      <c r="Q1054" s="160"/>
      <c r="R1054" s="160"/>
      <c r="S1054" s="160"/>
      <c r="T1054" s="255" t="str">
        <f t="shared" si="270"/>
        <v/>
      </c>
      <c r="U1054" s="152"/>
      <c r="V1054" s="154"/>
      <c r="W1054" s="254" t="str">
        <f>IF(V1054="","",VLOOKUP(V1054,'Overview - Financial Statement'!$A$46:$B$60,2,FALSE))</f>
        <v/>
      </c>
      <c r="X1054" s="255" t="str">
        <f t="shared" si="271"/>
        <v/>
      </c>
      <c r="Y1054" s="153"/>
      <c r="Z1054" s="238">
        <f t="shared" si="272"/>
        <v>0</v>
      </c>
      <c r="AA1054" s="193" t="s">
        <v>44</v>
      </c>
      <c r="AB1054" s="173"/>
      <c r="AC1054" s="193" t="str">
        <f t="shared" si="273"/>
        <v/>
      </c>
      <c r="AD1054" s="187" t="str">
        <f t="shared" si="274"/>
        <v/>
      </c>
      <c r="AE1054" s="187" t="str">
        <f>IF(S1054&gt;0,(VLOOKUP(N1054,ISO!$B$4:$D$43,3,FALSE)),"")</f>
        <v/>
      </c>
      <c r="AF1054" s="187" t="str">
        <f t="shared" si="275"/>
        <v/>
      </c>
      <c r="AG1054" s="187" t="str">
        <f>IF(R1054&gt;0,(VLOOKUP(N1054,ISO!$B$4:$D$43,2,FALSE)),"")</f>
        <v/>
      </c>
      <c r="AH1054" s="193" t="str">
        <f t="shared" si="276"/>
        <v/>
      </c>
      <c r="AI1054" s="397" t="str">
        <f t="shared" si="277"/>
        <v/>
      </c>
      <c r="AJ1054" s="257" t="str">
        <f t="shared" si="278"/>
        <v/>
      </c>
      <c r="AK1054" s="257" t="str">
        <f t="shared" si="279"/>
        <v/>
      </c>
      <c r="AL1054" s="193" t="str">
        <f t="shared" si="280"/>
        <v>CHECK DATES</v>
      </c>
      <c r="AM1054" s="257" t="str">
        <f t="shared" si="281"/>
        <v/>
      </c>
      <c r="AN1054" s="288">
        <f t="shared" si="282"/>
        <v>0</v>
      </c>
      <c r="AO1054" s="286">
        <v>0</v>
      </c>
      <c r="AP1054" s="257">
        <f t="shared" si="283"/>
        <v>0</v>
      </c>
      <c r="AQ1054" s="257" t="str">
        <f t="shared" si="284"/>
        <v/>
      </c>
      <c r="AR1054" s="257">
        <f t="shared" si="285"/>
        <v>0</v>
      </c>
    </row>
    <row r="1055" spans="1:44" x14ac:dyDescent="0.3">
      <c r="A1055" s="287">
        <v>1042</v>
      </c>
      <c r="B1055" s="150"/>
      <c r="C1055" s="152"/>
      <c r="D1055" s="159"/>
      <c r="E1055" s="337"/>
      <c r="F1055" s="343" t="str">
        <f>IF(E1055="","",LOOKUP(E1055,'Work Programme'!$A$8:$A$207,'Work Programme'!$B$8:$B$207))</f>
        <v/>
      </c>
      <c r="G1055" s="159"/>
      <c r="H1055" s="150"/>
      <c r="I1055" s="150"/>
      <c r="J1055" s="150"/>
      <c r="K1055" s="150"/>
      <c r="L1055" s="150"/>
      <c r="M1055" s="150"/>
      <c r="N1055" s="430"/>
      <c r="O1055" s="431"/>
      <c r="P1055" s="431"/>
      <c r="Q1055" s="160"/>
      <c r="R1055" s="160"/>
      <c r="S1055" s="160"/>
      <c r="T1055" s="255" t="str">
        <f t="shared" si="270"/>
        <v/>
      </c>
      <c r="U1055" s="152"/>
      <c r="V1055" s="154"/>
      <c r="W1055" s="254" t="str">
        <f>IF(V1055="","",VLOOKUP(V1055,'Overview - Financial Statement'!$A$46:$B$60,2,FALSE))</f>
        <v/>
      </c>
      <c r="X1055" s="255" t="str">
        <f t="shared" si="271"/>
        <v/>
      </c>
      <c r="Y1055" s="153"/>
      <c r="Z1055" s="238">
        <f t="shared" si="272"/>
        <v>0</v>
      </c>
      <c r="AA1055" s="193" t="s">
        <v>44</v>
      </c>
      <c r="AB1055" s="173"/>
      <c r="AC1055" s="193" t="str">
        <f t="shared" si="273"/>
        <v/>
      </c>
      <c r="AD1055" s="187" t="str">
        <f t="shared" si="274"/>
        <v/>
      </c>
      <c r="AE1055" s="187" t="str">
        <f>IF(S1055&gt;0,(VLOOKUP(N1055,ISO!$B$4:$D$43,3,FALSE)),"")</f>
        <v/>
      </c>
      <c r="AF1055" s="187" t="str">
        <f t="shared" si="275"/>
        <v/>
      </c>
      <c r="AG1055" s="187" t="str">
        <f>IF(R1055&gt;0,(VLOOKUP(N1055,ISO!$B$4:$D$43,2,FALSE)),"")</f>
        <v/>
      </c>
      <c r="AH1055" s="193" t="str">
        <f t="shared" si="276"/>
        <v/>
      </c>
      <c r="AI1055" s="397" t="str">
        <f t="shared" si="277"/>
        <v/>
      </c>
      <c r="AJ1055" s="257" t="str">
        <f t="shared" si="278"/>
        <v/>
      </c>
      <c r="AK1055" s="257" t="str">
        <f t="shared" si="279"/>
        <v/>
      </c>
      <c r="AL1055" s="193" t="str">
        <f t="shared" si="280"/>
        <v>CHECK DATES</v>
      </c>
      <c r="AM1055" s="257" t="str">
        <f t="shared" si="281"/>
        <v/>
      </c>
      <c r="AN1055" s="288">
        <f t="shared" si="282"/>
        <v>0</v>
      </c>
      <c r="AO1055" s="286">
        <v>0</v>
      </c>
      <c r="AP1055" s="257">
        <f t="shared" si="283"/>
        <v>0</v>
      </c>
      <c r="AQ1055" s="257" t="str">
        <f t="shared" si="284"/>
        <v/>
      </c>
      <c r="AR1055" s="257">
        <f t="shared" si="285"/>
        <v>0</v>
      </c>
    </row>
    <row r="1056" spans="1:44" x14ac:dyDescent="0.3">
      <c r="A1056" s="287">
        <v>1043</v>
      </c>
      <c r="B1056" s="150"/>
      <c r="C1056" s="152"/>
      <c r="D1056" s="159"/>
      <c r="E1056" s="337"/>
      <c r="F1056" s="343" t="str">
        <f>IF(E1056="","",LOOKUP(E1056,'Work Programme'!$A$8:$A$207,'Work Programme'!$B$8:$B$207))</f>
        <v/>
      </c>
      <c r="G1056" s="159"/>
      <c r="H1056" s="150"/>
      <c r="I1056" s="150"/>
      <c r="J1056" s="150"/>
      <c r="K1056" s="150"/>
      <c r="L1056" s="150"/>
      <c r="M1056" s="150"/>
      <c r="N1056" s="430"/>
      <c r="O1056" s="431"/>
      <c r="P1056" s="431"/>
      <c r="Q1056" s="160"/>
      <c r="R1056" s="160"/>
      <c r="S1056" s="160"/>
      <c r="T1056" s="255" t="str">
        <f t="shared" si="270"/>
        <v/>
      </c>
      <c r="U1056" s="152"/>
      <c r="V1056" s="154"/>
      <c r="W1056" s="254" t="str">
        <f>IF(V1056="","",VLOOKUP(V1056,'Overview - Financial Statement'!$A$46:$B$60,2,FALSE))</f>
        <v/>
      </c>
      <c r="X1056" s="255" t="str">
        <f t="shared" si="271"/>
        <v/>
      </c>
      <c r="Y1056" s="153"/>
      <c r="Z1056" s="238">
        <f t="shared" si="272"/>
        <v>0</v>
      </c>
      <c r="AA1056" s="193" t="s">
        <v>44</v>
      </c>
      <c r="AB1056" s="173"/>
      <c r="AC1056" s="193" t="str">
        <f t="shared" si="273"/>
        <v/>
      </c>
      <c r="AD1056" s="187" t="str">
        <f t="shared" si="274"/>
        <v/>
      </c>
      <c r="AE1056" s="187" t="str">
        <f>IF(S1056&gt;0,(VLOOKUP(N1056,ISO!$B$4:$D$43,3,FALSE)),"")</f>
        <v/>
      </c>
      <c r="AF1056" s="187" t="str">
        <f t="shared" si="275"/>
        <v/>
      </c>
      <c r="AG1056" s="187" t="str">
        <f>IF(R1056&gt;0,(VLOOKUP(N1056,ISO!$B$4:$D$43,2,FALSE)),"")</f>
        <v/>
      </c>
      <c r="AH1056" s="193" t="str">
        <f t="shared" si="276"/>
        <v/>
      </c>
      <c r="AI1056" s="397" t="str">
        <f t="shared" si="277"/>
        <v/>
      </c>
      <c r="AJ1056" s="257" t="str">
        <f t="shared" si="278"/>
        <v/>
      </c>
      <c r="AK1056" s="257" t="str">
        <f t="shared" si="279"/>
        <v/>
      </c>
      <c r="AL1056" s="193" t="str">
        <f t="shared" si="280"/>
        <v>CHECK DATES</v>
      </c>
      <c r="AM1056" s="257" t="str">
        <f t="shared" si="281"/>
        <v/>
      </c>
      <c r="AN1056" s="288">
        <f t="shared" si="282"/>
        <v>0</v>
      </c>
      <c r="AO1056" s="286">
        <v>0</v>
      </c>
      <c r="AP1056" s="257">
        <f t="shared" si="283"/>
        <v>0</v>
      </c>
      <c r="AQ1056" s="257" t="str">
        <f t="shared" si="284"/>
        <v/>
      </c>
      <c r="AR1056" s="257">
        <f t="shared" si="285"/>
        <v>0</v>
      </c>
    </row>
    <row r="1057" spans="1:44" x14ac:dyDescent="0.3">
      <c r="A1057" s="287">
        <v>1044</v>
      </c>
      <c r="B1057" s="150"/>
      <c r="C1057" s="152"/>
      <c r="D1057" s="159"/>
      <c r="E1057" s="337"/>
      <c r="F1057" s="343" t="str">
        <f>IF(E1057="","",LOOKUP(E1057,'Work Programme'!$A$8:$A$207,'Work Programme'!$B$8:$B$207))</f>
        <v/>
      </c>
      <c r="G1057" s="159"/>
      <c r="H1057" s="150"/>
      <c r="I1057" s="150"/>
      <c r="J1057" s="150"/>
      <c r="K1057" s="150"/>
      <c r="L1057" s="150"/>
      <c r="M1057" s="150"/>
      <c r="N1057" s="430"/>
      <c r="O1057" s="431"/>
      <c r="P1057" s="431"/>
      <c r="Q1057" s="160"/>
      <c r="R1057" s="160"/>
      <c r="S1057" s="160"/>
      <c r="T1057" s="255" t="str">
        <f t="shared" si="270"/>
        <v/>
      </c>
      <c r="U1057" s="152"/>
      <c r="V1057" s="154"/>
      <c r="W1057" s="254" t="str">
        <f>IF(V1057="","",VLOOKUP(V1057,'Overview - Financial Statement'!$A$46:$B$60,2,FALSE))</f>
        <v/>
      </c>
      <c r="X1057" s="255" t="str">
        <f t="shared" si="271"/>
        <v/>
      </c>
      <c r="Y1057" s="153"/>
      <c r="Z1057" s="238">
        <f t="shared" si="272"/>
        <v>0</v>
      </c>
      <c r="AA1057" s="193" t="s">
        <v>44</v>
      </c>
      <c r="AB1057" s="173"/>
      <c r="AC1057" s="193" t="str">
        <f t="shared" si="273"/>
        <v/>
      </c>
      <c r="AD1057" s="187" t="str">
        <f t="shared" si="274"/>
        <v/>
      </c>
      <c r="AE1057" s="187" t="str">
        <f>IF(S1057&gt;0,(VLOOKUP(N1057,ISO!$B$4:$D$43,3,FALSE)),"")</f>
        <v/>
      </c>
      <c r="AF1057" s="187" t="str">
        <f t="shared" si="275"/>
        <v/>
      </c>
      <c r="AG1057" s="187" t="str">
        <f>IF(R1057&gt;0,(VLOOKUP(N1057,ISO!$B$4:$D$43,2,FALSE)),"")</f>
        <v/>
      </c>
      <c r="AH1057" s="193" t="str">
        <f t="shared" si="276"/>
        <v/>
      </c>
      <c r="AI1057" s="397" t="str">
        <f t="shared" si="277"/>
        <v/>
      </c>
      <c r="AJ1057" s="257" t="str">
        <f t="shared" si="278"/>
        <v/>
      </c>
      <c r="AK1057" s="257" t="str">
        <f t="shared" si="279"/>
        <v/>
      </c>
      <c r="AL1057" s="193" t="str">
        <f t="shared" si="280"/>
        <v>CHECK DATES</v>
      </c>
      <c r="AM1057" s="257" t="str">
        <f t="shared" si="281"/>
        <v/>
      </c>
      <c r="AN1057" s="288">
        <f t="shared" si="282"/>
        <v>0</v>
      </c>
      <c r="AO1057" s="286">
        <v>0</v>
      </c>
      <c r="AP1057" s="257">
        <f t="shared" si="283"/>
        <v>0</v>
      </c>
      <c r="AQ1057" s="257" t="str">
        <f t="shared" si="284"/>
        <v/>
      </c>
      <c r="AR1057" s="257">
        <f t="shared" si="285"/>
        <v>0</v>
      </c>
    </row>
    <row r="1058" spans="1:44" x14ac:dyDescent="0.3">
      <c r="A1058" s="287">
        <v>1045</v>
      </c>
      <c r="B1058" s="150"/>
      <c r="C1058" s="152"/>
      <c r="D1058" s="159"/>
      <c r="E1058" s="337"/>
      <c r="F1058" s="343" t="str">
        <f>IF(E1058="","",LOOKUP(E1058,'Work Programme'!$A$8:$A$207,'Work Programme'!$B$8:$B$207))</f>
        <v/>
      </c>
      <c r="G1058" s="159"/>
      <c r="H1058" s="150"/>
      <c r="I1058" s="150"/>
      <c r="J1058" s="150"/>
      <c r="K1058" s="150"/>
      <c r="L1058" s="150"/>
      <c r="M1058" s="150"/>
      <c r="N1058" s="430"/>
      <c r="O1058" s="431"/>
      <c r="P1058" s="431"/>
      <c r="Q1058" s="160"/>
      <c r="R1058" s="160"/>
      <c r="S1058" s="160"/>
      <c r="T1058" s="255" t="str">
        <f t="shared" si="270"/>
        <v/>
      </c>
      <c r="U1058" s="152"/>
      <c r="V1058" s="154"/>
      <c r="W1058" s="254" t="str">
        <f>IF(V1058="","",VLOOKUP(V1058,'Overview - Financial Statement'!$A$46:$B$60,2,FALSE))</f>
        <v/>
      </c>
      <c r="X1058" s="255" t="str">
        <f t="shared" si="271"/>
        <v/>
      </c>
      <c r="Y1058" s="153"/>
      <c r="Z1058" s="238">
        <f t="shared" si="272"/>
        <v>0</v>
      </c>
      <c r="AA1058" s="193" t="s">
        <v>44</v>
      </c>
      <c r="AB1058" s="173"/>
      <c r="AC1058" s="193" t="str">
        <f t="shared" si="273"/>
        <v/>
      </c>
      <c r="AD1058" s="187" t="str">
        <f t="shared" si="274"/>
        <v/>
      </c>
      <c r="AE1058" s="187" t="str">
        <f>IF(S1058&gt;0,(VLOOKUP(N1058,ISO!$B$4:$D$43,3,FALSE)),"")</f>
        <v/>
      </c>
      <c r="AF1058" s="187" t="str">
        <f t="shared" si="275"/>
        <v/>
      </c>
      <c r="AG1058" s="187" t="str">
        <f>IF(R1058&gt;0,(VLOOKUP(N1058,ISO!$B$4:$D$43,2,FALSE)),"")</f>
        <v/>
      </c>
      <c r="AH1058" s="193" t="str">
        <f t="shared" si="276"/>
        <v/>
      </c>
      <c r="AI1058" s="397" t="str">
        <f t="shared" si="277"/>
        <v/>
      </c>
      <c r="AJ1058" s="257" t="str">
        <f t="shared" si="278"/>
        <v/>
      </c>
      <c r="AK1058" s="257" t="str">
        <f t="shared" si="279"/>
        <v/>
      </c>
      <c r="AL1058" s="193" t="str">
        <f t="shared" si="280"/>
        <v>CHECK DATES</v>
      </c>
      <c r="AM1058" s="257" t="str">
        <f t="shared" si="281"/>
        <v/>
      </c>
      <c r="AN1058" s="288">
        <f t="shared" si="282"/>
        <v>0</v>
      </c>
      <c r="AO1058" s="286">
        <v>0</v>
      </c>
      <c r="AP1058" s="257">
        <f t="shared" si="283"/>
        <v>0</v>
      </c>
      <c r="AQ1058" s="257" t="str">
        <f t="shared" si="284"/>
        <v/>
      </c>
      <c r="AR1058" s="257">
        <f t="shared" si="285"/>
        <v>0</v>
      </c>
    </row>
    <row r="1059" spans="1:44" x14ac:dyDescent="0.3">
      <c r="A1059" s="287">
        <v>1046</v>
      </c>
      <c r="B1059" s="150"/>
      <c r="C1059" s="152"/>
      <c r="D1059" s="159"/>
      <c r="E1059" s="337"/>
      <c r="F1059" s="343" t="str">
        <f>IF(E1059="","",LOOKUP(E1059,'Work Programme'!$A$8:$A$207,'Work Programme'!$B$8:$B$207))</f>
        <v/>
      </c>
      <c r="G1059" s="159"/>
      <c r="H1059" s="150"/>
      <c r="I1059" s="150"/>
      <c r="J1059" s="150"/>
      <c r="K1059" s="150"/>
      <c r="L1059" s="150"/>
      <c r="M1059" s="150"/>
      <c r="N1059" s="430"/>
      <c r="O1059" s="431"/>
      <c r="P1059" s="431"/>
      <c r="Q1059" s="160"/>
      <c r="R1059" s="160"/>
      <c r="S1059" s="160"/>
      <c r="T1059" s="255" t="str">
        <f t="shared" si="270"/>
        <v/>
      </c>
      <c r="U1059" s="152"/>
      <c r="V1059" s="154"/>
      <c r="W1059" s="254" t="str">
        <f>IF(V1059="","",VLOOKUP(V1059,'Overview - Financial Statement'!$A$46:$B$60,2,FALSE))</f>
        <v/>
      </c>
      <c r="X1059" s="255" t="str">
        <f t="shared" si="271"/>
        <v/>
      </c>
      <c r="Y1059" s="153"/>
      <c r="Z1059" s="238">
        <f t="shared" si="272"/>
        <v>0</v>
      </c>
      <c r="AA1059" s="193" t="s">
        <v>44</v>
      </c>
      <c r="AB1059" s="173"/>
      <c r="AC1059" s="193" t="str">
        <f t="shared" si="273"/>
        <v/>
      </c>
      <c r="AD1059" s="187" t="str">
        <f t="shared" si="274"/>
        <v/>
      </c>
      <c r="AE1059" s="187" t="str">
        <f>IF(S1059&gt;0,(VLOOKUP(N1059,ISO!$B$4:$D$43,3,FALSE)),"")</f>
        <v/>
      </c>
      <c r="AF1059" s="187" t="str">
        <f t="shared" si="275"/>
        <v/>
      </c>
      <c r="AG1059" s="187" t="str">
        <f>IF(R1059&gt;0,(VLOOKUP(N1059,ISO!$B$4:$D$43,2,FALSE)),"")</f>
        <v/>
      </c>
      <c r="AH1059" s="193" t="str">
        <f t="shared" si="276"/>
        <v/>
      </c>
      <c r="AI1059" s="397" t="str">
        <f t="shared" si="277"/>
        <v/>
      </c>
      <c r="AJ1059" s="257" t="str">
        <f t="shared" si="278"/>
        <v/>
      </c>
      <c r="AK1059" s="257" t="str">
        <f t="shared" si="279"/>
        <v/>
      </c>
      <c r="AL1059" s="193" t="str">
        <f t="shared" si="280"/>
        <v>CHECK DATES</v>
      </c>
      <c r="AM1059" s="257" t="str">
        <f t="shared" si="281"/>
        <v/>
      </c>
      <c r="AN1059" s="288">
        <f t="shared" si="282"/>
        <v>0</v>
      </c>
      <c r="AO1059" s="286">
        <v>0</v>
      </c>
      <c r="AP1059" s="257">
        <f t="shared" si="283"/>
        <v>0</v>
      </c>
      <c r="AQ1059" s="257" t="str">
        <f t="shared" si="284"/>
        <v/>
      </c>
      <c r="AR1059" s="257">
        <f t="shared" si="285"/>
        <v>0</v>
      </c>
    </row>
    <row r="1060" spans="1:44" x14ac:dyDescent="0.3">
      <c r="A1060" s="287">
        <v>1047</v>
      </c>
      <c r="B1060" s="150"/>
      <c r="C1060" s="152"/>
      <c r="D1060" s="159"/>
      <c r="E1060" s="337"/>
      <c r="F1060" s="343" t="str">
        <f>IF(E1060="","",LOOKUP(E1060,'Work Programme'!$A$8:$A$207,'Work Programme'!$B$8:$B$207))</f>
        <v/>
      </c>
      <c r="G1060" s="159"/>
      <c r="H1060" s="150"/>
      <c r="I1060" s="150"/>
      <c r="J1060" s="150"/>
      <c r="K1060" s="150"/>
      <c r="L1060" s="150"/>
      <c r="M1060" s="150"/>
      <c r="N1060" s="430"/>
      <c r="O1060" s="431"/>
      <c r="P1060" s="431"/>
      <c r="Q1060" s="160"/>
      <c r="R1060" s="160"/>
      <c r="S1060" s="160"/>
      <c r="T1060" s="255" t="str">
        <f t="shared" si="270"/>
        <v/>
      </c>
      <c r="U1060" s="152"/>
      <c r="V1060" s="154"/>
      <c r="W1060" s="254" t="str">
        <f>IF(V1060="","",VLOOKUP(V1060,'Overview - Financial Statement'!$A$46:$B$60,2,FALSE))</f>
        <v/>
      </c>
      <c r="X1060" s="255" t="str">
        <f t="shared" si="271"/>
        <v/>
      </c>
      <c r="Y1060" s="153"/>
      <c r="Z1060" s="238">
        <f t="shared" si="272"/>
        <v>0</v>
      </c>
      <c r="AA1060" s="193" t="s">
        <v>44</v>
      </c>
      <c r="AB1060" s="173"/>
      <c r="AC1060" s="193" t="str">
        <f t="shared" si="273"/>
        <v/>
      </c>
      <c r="AD1060" s="187" t="str">
        <f t="shared" si="274"/>
        <v/>
      </c>
      <c r="AE1060" s="187" t="str">
        <f>IF(S1060&gt;0,(VLOOKUP(N1060,ISO!$B$4:$D$43,3,FALSE)),"")</f>
        <v/>
      </c>
      <c r="AF1060" s="187" t="str">
        <f t="shared" si="275"/>
        <v/>
      </c>
      <c r="AG1060" s="187" t="str">
        <f>IF(R1060&gt;0,(VLOOKUP(N1060,ISO!$B$4:$D$43,2,FALSE)),"")</f>
        <v/>
      </c>
      <c r="AH1060" s="193" t="str">
        <f t="shared" si="276"/>
        <v/>
      </c>
      <c r="AI1060" s="397" t="str">
        <f t="shared" si="277"/>
        <v/>
      </c>
      <c r="AJ1060" s="257" t="str">
        <f t="shared" si="278"/>
        <v/>
      </c>
      <c r="AK1060" s="257" t="str">
        <f t="shared" si="279"/>
        <v/>
      </c>
      <c r="AL1060" s="193" t="str">
        <f t="shared" si="280"/>
        <v>CHECK DATES</v>
      </c>
      <c r="AM1060" s="257" t="str">
        <f t="shared" si="281"/>
        <v/>
      </c>
      <c r="AN1060" s="288">
        <f t="shared" si="282"/>
        <v>0</v>
      </c>
      <c r="AO1060" s="286">
        <v>0</v>
      </c>
      <c r="AP1060" s="257">
        <f t="shared" si="283"/>
        <v>0</v>
      </c>
      <c r="AQ1060" s="257" t="str">
        <f t="shared" si="284"/>
        <v/>
      </c>
      <c r="AR1060" s="257">
        <f t="shared" si="285"/>
        <v>0</v>
      </c>
    </row>
    <row r="1061" spans="1:44" x14ac:dyDescent="0.3">
      <c r="A1061" s="287">
        <v>1048</v>
      </c>
      <c r="B1061" s="150"/>
      <c r="C1061" s="152"/>
      <c r="D1061" s="159"/>
      <c r="E1061" s="337"/>
      <c r="F1061" s="343" t="str">
        <f>IF(E1061="","",LOOKUP(E1061,'Work Programme'!$A$8:$A$207,'Work Programme'!$B$8:$B$207))</f>
        <v/>
      </c>
      <c r="G1061" s="159"/>
      <c r="H1061" s="150"/>
      <c r="I1061" s="150"/>
      <c r="J1061" s="150"/>
      <c r="K1061" s="150"/>
      <c r="L1061" s="150"/>
      <c r="M1061" s="150"/>
      <c r="N1061" s="430"/>
      <c r="O1061" s="431"/>
      <c r="P1061" s="431"/>
      <c r="Q1061" s="160"/>
      <c r="R1061" s="160"/>
      <c r="S1061" s="160"/>
      <c r="T1061" s="255" t="str">
        <f t="shared" si="270"/>
        <v/>
      </c>
      <c r="U1061" s="152"/>
      <c r="V1061" s="154"/>
      <c r="W1061" s="254" t="str">
        <f>IF(V1061="","",VLOOKUP(V1061,'Overview - Financial Statement'!$A$46:$B$60,2,FALSE))</f>
        <v/>
      </c>
      <c r="X1061" s="255" t="str">
        <f t="shared" si="271"/>
        <v/>
      </c>
      <c r="Y1061" s="153"/>
      <c r="Z1061" s="238">
        <f t="shared" si="272"/>
        <v>0</v>
      </c>
      <c r="AA1061" s="193" t="s">
        <v>44</v>
      </c>
      <c r="AB1061" s="173"/>
      <c r="AC1061" s="193" t="str">
        <f t="shared" si="273"/>
        <v/>
      </c>
      <c r="AD1061" s="187" t="str">
        <f t="shared" si="274"/>
        <v/>
      </c>
      <c r="AE1061" s="187" t="str">
        <f>IF(S1061&gt;0,(VLOOKUP(N1061,ISO!$B$4:$D$43,3,FALSE)),"")</f>
        <v/>
      </c>
      <c r="AF1061" s="187" t="str">
        <f t="shared" si="275"/>
        <v/>
      </c>
      <c r="AG1061" s="187" t="str">
        <f>IF(R1061&gt;0,(VLOOKUP(N1061,ISO!$B$4:$D$43,2,FALSE)),"")</f>
        <v/>
      </c>
      <c r="AH1061" s="193" t="str">
        <f t="shared" si="276"/>
        <v/>
      </c>
      <c r="AI1061" s="397" t="str">
        <f t="shared" si="277"/>
        <v/>
      </c>
      <c r="AJ1061" s="257" t="str">
        <f t="shared" si="278"/>
        <v/>
      </c>
      <c r="AK1061" s="257" t="str">
        <f t="shared" si="279"/>
        <v/>
      </c>
      <c r="AL1061" s="193" t="str">
        <f t="shared" si="280"/>
        <v>CHECK DATES</v>
      </c>
      <c r="AM1061" s="257" t="str">
        <f t="shared" si="281"/>
        <v/>
      </c>
      <c r="AN1061" s="288">
        <f t="shared" si="282"/>
        <v>0</v>
      </c>
      <c r="AO1061" s="286">
        <v>0</v>
      </c>
      <c r="AP1061" s="257">
        <f t="shared" si="283"/>
        <v>0</v>
      </c>
      <c r="AQ1061" s="257" t="str">
        <f t="shared" si="284"/>
        <v/>
      </c>
      <c r="AR1061" s="257">
        <f t="shared" si="285"/>
        <v>0</v>
      </c>
    </row>
    <row r="1062" spans="1:44" x14ac:dyDescent="0.3">
      <c r="A1062" s="287">
        <v>1049</v>
      </c>
      <c r="B1062" s="150"/>
      <c r="C1062" s="152"/>
      <c r="D1062" s="159"/>
      <c r="E1062" s="337"/>
      <c r="F1062" s="343" t="str">
        <f>IF(E1062="","",LOOKUP(E1062,'Work Programme'!$A$8:$A$207,'Work Programme'!$B$8:$B$207))</f>
        <v/>
      </c>
      <c r="G1062" s="159"/>
      <c r="H1062" s="150"/>
      <c r="I1062" s="150"/>
      <c r="J1062" s="150"/>
      <c r="K1062" s="150"/>
      <c r="L1062" s="150"/>
      <c r="M1062" s="150"/>
      <c r="N1062" s="430"/>
      <c r="O1062" s="431"/>
      <c r="P1062" s="431"/>
      <c r="Q1062" s="160"/>
      <c r="R1062" s="160"/>
      <c r="S1062" s="160"/>
      <c r="T1062" s="255" t="str">
        <f t="shared" si="270"/>
        <v/>
      </c>
      <c r="U1062" s="152"/>
      <c r="V1062" s="154"/>
      <c r="W1062" s="254" t="str">
        <f>IF(V1062="","",VLOOKUP(V1062,'Overview - Financial Statement'!$A$46:$B$60,2,FALSE))</f>
        <v/>
      </c>
      <c r="X1062" s="255" t="str">
        <f t="shared" si="271"/>
        <v/>
      </c>
      <c r="Y1062" s="153"/>
      <c r="Z1062" s="238">
        <f t="shared" si="272"/>
        <v>0</v>
      </c>
      <c r="AA1062" s="193" t="s">
        <v>44</v>
      </c>
      <c r="AB1062" s="173"/>
      <c r="AC1062" s="193" t="str">
        <f t="shared" si="273"/>
        <v/>
      </c>
      <c r="AD1062" s="187" t="str">
        <f t="shared" si="274"/>
        <v/>
      </c>
      <c r="AE1062" s="187" t="str">
        <f>IF(S1062&gt;0,(VLOOKUP(N1062,ISO!$B$4:$D$43,3,FALSE)),"")</f>
        <v/>
      </c>
      <c r="AF1062" s="187" t="str">
        <f t="shared" si="275"/>
        <v/>
      </c>
      <c r="AG1062" s="187" t="str">
        <f>IF(R1062&gt;0,(VLOOKUP(N1062,ISO!$B$4:$D$43,2,FALSE)),"")</f>
        <v/>
      </c>
      <c r="AH1062" s="193" t="str">
        <f t="shared" si="276"/>
        <v/>
      </c>
      <c r="AI1062" s="397" t="str">
        <f t="shared" si="277"/>
        <v/>
      </c>
      <c r="AJ1062" s="257" t="str">
        <f t="shared" si="278"/>
        <v/>
      </c>
      <c r="AK1062" s="257" t="str">
        <f t="shared" si="279"/>
        <v/>
      </c>
      <c r="AL1062" s="193" t="str">
        <f t="shared" si="280"/>
        <v>CHECK DATES</v>
      </c>
      <c r="AM1062" s="257" t="str">
        <f t="shared" si="281"/>
        <v/>
      </c>
      <c r="AN1062" s="288">
        <f t="shared" si="282"/>
        <v>0</v>
      </c>
      <c r="AO1062" s="286">
        <v>0</v>
      </c>
      <c r="AP1062" s="257">
        <f t="shared" si="283"/>
        <v>0</v>
      </c>
      <c r="AQ1062" s="257" t="str">
        <f t="shared" si="284"/>
        <v/>
      </c>
      <c r="AR1062" s="257">
        <f t="shared" si="285"/>
        <v>0</v>
      </c>
    </row>
    <row r="1063" spans="1:44" x14ac:dyDescent="0.3">
      <c r="A1063" s="287">
        <v>1050</v>
      </c>
      <c r="B1063" s="150"/>
      <c r="C1063" s="152"/>
      <c r="D1063" s="159"/>
      <c r="E1063" s="337"/>
      <c r="F1063" s="343" t="str">
        <f>IF(E1063="","",LOOKUP(E1063,'Work Programme'!$A$8:$A$207,'Work Programme'!$B$8:$B$207))</f>
        <v/>
      </c>
      <c r="G1063" s="159"/>
      <c r="H1063" s="150"/>
      <c r="I1063" s="150"/>
      <c r="J1063" s="150"/>
      <c r="K1063" s="150"/>
      <c r="L1063" s="150"/>
      <c r="M1063" s="150"/>
      <c r="N1063" s="430"/>
      <c r="O1063" s="431"/>
      <c r="P1063" s="431"/>
      <c r="Q1063" s="160"/>
      <c r="R1063" s="160"/>
      <c r="S1063" s="160"/>
      <c r="T1063" s="255" t="str">
        <f t="shared" si="270"/>
        <v/>
      </c>
      <c r="U1063" s="152"/>
      <c r="V1063" s="154"/>
      <c r="W1063" s="254" t="str">
        <f>IF(V1063="","",VLOOKUP(V1063,'Overview - Financial Statement'!$A$46:$B$60,2,FALSE))</f>
        <v/>
      </c>
      <c r="X1063" s="255" t="str">
        <f t="shared" si="271"/>
        <v/>
      </c>
      <c r="Y1063" s="153"/>
      <c r="Z1063" s="238">
        <f t="shared" si="272"/>
        <v>0</v>
      </c>
      <c r="AA1063" s="193" t="s">
        <v>44</v>
      </c>
      <c r="AB1063" s="173"/>
      <c r="AC1063" s="193" t="str">
        <f t="shared" si="273"/>
        <v/>
      </c>
      <c r="AD1063" s="187" t="str">
        <f t="shared" si="274"/>
        <v/>
      </c>
      <c r="AE1063" s="187" t="str">
        <f>IF(S1063&gt;0,(VLOOKUP(N1063,ISO!$B$4:$D$43,3,FALSE)),"")</f>
        <v/>
      </c>
      <c r="AF1063" s="187" t="str">
        <f t="shared" si="275"/>
        <v/>
      </c>
      <c r="AG1063" s="187" t="str">
        <f>IF(R1063&gt;0,(VLOOKUP(N1063,ISO!$B$4:$D$43,2,FALSE)),"")</f>
        <v/>
      </c>
      <c r="AH1063" s="193" t="str">
        <f t="shared" si="276"/>
        <v/>
      </c>
      <c r="AI1063" s="397" t="str">
        <f t="shared" si="277"/>
        <v/>
      </c>
      <c r="AJ1063" s="257" t="str">
        <f t="shared" si="278"/>
        <v/>
      </c>
      <c r="AK1063" s="257" t="str">
        <f t="shared" si="279"/>
        <v/>
      </c>
      <c r="AL1063" s="193" t="str">
        <f t="shared" si="280"/>
        <v>CHECK DATES</v>
      </c>
      <c r="AM1063" s="257" t="str">
        <f t="shared" si="281"/>
        <v/>
      </c>
      <c r="AN1063" s="288">
        <f t="shared" si="282"/>
        <v>0</v>
      </c>
      <c r="AO1063" s="286">
        <v>0</v>
      </c>
      <c r="AP1063" s="257">
        <f t="shared" si="283"/>
        <v>0</v>
      </c>
      <c r="AQ1063" s="257" t="str">
        <f t="shared" si="284"/>
        <v/>
      </c>
      <c r="AR1063" s="257">
        <f t="shared" si="285"/>
        <v>0</v>
      </c>
    </row>
    <row r="1064" spans="1:44" x14ac:dyDescent="0.3">
      <c r="A1064" s="287">
        <v>1051</v>
      </c>
      <c r="B1064" s="150"/>
      <c r="C1064" s="152"/>
      <c r="D1064" s="159"/>
      <c r="E1064" s="337"/>
      <c r="F1064" s="343" t="str">
        <f>IF(E1064="","",LOOKUP(E1064,'Work Programme'!$A$8:$A$207,'Work Programme'!$B$8:$B$207))</f>
        <v/>
      </c>
      <c r="G1064" s="159"/>
      <c r="H1064" s="150"/>
      <c r="I1064" s="150"/>
      <c r="J1064" s="150"/>
      <c r="K1064" s="150"/>
      <c r="L1064" s="150"/>
      <c r="M1064" s="150"/>
      <c r="N1064" s="430"/>
      <c r="O1064" s="431"/>
      <c r="P1064" s="431"/>
      <c r="Q1064" s="160"/>
      <c r="R1064" s="160"/>
      <c r="S1064" s="160"/>
      <c r="T1064" s="255" t="str">
        <f t="shared" si="270"/>
        <v/>
      </c>
      <c r="U1064" s="152"/>
      <c r="V1064" s="154"/>
      <c r="W1064" s="254" t="str">
        <f>IF(V1064="","",VLOOKUP(V1064,'Overview - Financial Statement'!$A$46:$B$60,2,FALSE))</f>
        <v/>
      </c>
      <c r="X1064" s="255" t="str">
        <f t="shared" si="271"/>
        <v/>
      </c>
      <c r="Y1064" s="153"/>
      <c r="Z1064" s="238">
        <f t="shared" si="272"/>
        <v>0</v>
      </c>
      <c r="AA1064" s="193" t="s">
        <v>44</v>
      </c>
      <c r="AB1064" s="173"/>
      <c r="AC1064" s="193" t="str">
        <f t="shared" si="273"/>
        <v/>
      </c>
      <c r="AD1064" s="187" t="str">
        <f t="shared" si="274"/>
        <v/>
      </c>
      <c r="AE1064" s="187" t="str">
        <f>IF(S1064&gt;0,(VLOOKUP(N1064,ISO!$B$4:$D$43,3,FALSE)),"")</f>
        <v/>
      </c>
      <c r="AF1064" s="187" t="str">
        <f t="shared" si="275"/>
        <v/>
      </c>
      <c r="AG1064" s="187" t="str">
        <f>IF(R1064&gt;0,(VLOOKUP(N1064,ISO!$B$4:$D$43,2,FALSE)),"")</f>
        <v/>
      </c>
      <c r="AH1064" s="193" t="str">
        <f t="shared" si="276"/>
        <v/>
      </c>
      <c r="AI1064" s="397" t="str">
        <f t="shared" si="277"/>
        <v/>
      </c>
      <c r="AJ1064" s="257" t="str">
        <f t="shared" si="278"/>
        <v/>
      </c>
      <c r="AK1064" s="257" t="str">
        <f t="shared" si="279"/>
        <v/>
      </c>
      <c r="AL1064" s="193" t="str">
        <f t="shared" si="280"/>
        <v>CHECK DATES</v>
      </c>
      <c r="AM1064" s="257" t="str">
        <f t="shared" si="281"/>
        <v/>
      </c>
      <c r="AN1064" s="288">
        <f t="shared" si="282"/>
        <v>0</v>
      </c>
      <c r="AO1064" s="286">
        <v>0</v>
      </c>
      <c r="AP1064" s="257">
        <f t="shared" si="283"/>
        <v>0</v>
      </c>
      <c r="AQ1064" s="257" t="str">
        <f t="shared" si="284"/>
        <v/>
      </c>
      <c r="AR1064" s="257">
        <f t="shared" si="285"/>
        <v>0</v>
      </c>
    </row>
    <row r="1065" spans="1:44" x14ac:dyDescent="0.3">
      <c r="A1065" s="287">
        <v>1052</v>
      </c>
      <c r="B1065" s="150"/>
      <c r="C1065" s="152"/>
      <c r="D1065" s="159"/>
      <c r="E1065" s="337"/>
      <c r="F1065" s="343" t="str">
        <f>IF(E1065="","",LOOKUP(E1065,'Work Programme'!$A$8:$A$207,'Work Programme'!$B$8:$B$207))</f>
        <v/>
      </c>
      <c r="G1065" s="159"/>
      <c r="H1065" s="150"/>
      <c r="I1065" s="150"/>
      <c r="J1065" s="150"/>
      <c r="K1065" s="150"/>
      <c r="L1065" s="150"/>
      <c r="M1065" s="150"/>
      <c r="N1065" s="430"/>
      <c r="O1065" s="431"/>
      <c r="P1065" s="431"/>
      <c r="Q1065" s="160"/>
      <c r="R1065" s="160"/>
      <c r="S1065" s="160"/>
      <c r="T1065" s="255" t="str">
        <f t="shared" si="270"/>
        <v/>
      </c>
      <c r="U1065" s="152"/>
      <c r="V1065" s="154"/>
      <c r="W1065" s="254" t="str">
        <f>IF(V1065="","",VLOOKUP(V1065,'Overview - Financial Statement'!$A$46:$B$60,2,FALSE))</f>
        <v/>
      </c>
      <c r="X1065" s="255" t="str">
        <f t="shared" si="271"/>
        <v/>
      </c>
      <c r="Y1065" s="153"/>
      <c r="Z1065" s="238">
        <f t="shared" si="272"/>
        <v>0</v>
      </c>
      <c r="AA1065" s="193" t="s">
        <v>44</v>
      </c>
      <c r="AB1065" s="173"/>
      <c r="AC1065" s="193" t="str">
        <f t="shared" si="273"/>
        <v/>
      </c>
      <c r="AD1065" s="187" t="str">
        <f t="shared" si="274"/>
        <v/>
      </c>
      <c r="AE1065" s="187" t="str">
        <f>IF(S1065&gt;0,(VLOOKUP(N1065,ISO!$B$4:$D$43,3,FALSE)),"")</f>
        <v/>
      </c>
      <c r="AF1065" s="187" t="str">
        <f t="shared" si="275"/>
        <v/>
      </c>
      <c r="AG1065" s="187" t="str">
        <f>IF(R1065&gt;0,(VLOOKUP(N1065,ISO!$B$4:$D$43,2,FALSE)),"")</f>
        <v/>
      </c>
      <c r="AH1065" s="193" t="str">
        <f t="shared" si="276"/>
        <v/>
      </c>
      <c r="AI1065" s="397" t="str">
        <f t="shared" si="277"/>
        <v/>
      </c>
      <c r="AJ1065" s="257" t="str">
        <f t="shared" si="278"/>
        <v/>
      </c>
      <c r="AK1065" s="257" t="str">
        <f t="shared" si="279"/>
        <v/>
      </c>
      <c r="AL1065" s="193" t="str">
        <f t="shared" si="280"/>
        <v>CHECK DATES</v>
      </c>
      <c r="AM1065" s="257" t="str">
        <f t="shared" si="281"/>
        <v/>
      </c>
      <c r="AN1065" s="288">
        <f t="shared" si="282"/>
        <v>0</v>
      </c>
      <c r="AO1065" s="286">
        <v>0</v>
      </c>
      <c r="AP1065" s="257">
        <f t="shared" si="283"/>
        <v>0</v>
      </c>
      <c r="AQ1065" s="257" t="str">
        <f t="shared" si="284"/>
        <v/>
      </c>
      <c r="AR1065" s="257">
        <f t="shared" si="285"/>
        <v>0</v>
      </c>
    </row>
    <row r="1066" spans="1:44" x14ac:dyDescent="0.3">
      <c r="A1066" s="287">
        <v>1053</v>
      </c>
      <c r="B1066" s="150"/>
      <c r="C1066" s="152"/>
      <c r="D1066" s="159"/>
      <c r="E1066" s="337"/>
      <c r="F1066" s="343" t="str">
        <f>IF(E1066="","",LOOKUP(E1066,'Work Programme'!$A$8:$A$207,'Work Programme'!$B$8:$B$207))</f>
        <v/>
      </c>
      <c r="G1066" s="159"/>
      <c r="H1066" s="150"/>
      <c r="I1066" s="150"/>
      <c r="J1066" s="150"/>
      <c r="K1066" s="150"/>
      <c r="L1066" s="150"/>
      <c r="M1066" s="150"/>
      <c r="N1066" s="430"/>
      <c r="O1066" s="431"/>
      <c r="P1066" s="431"/>
      <c r="Q1066" s="160"/>
      <c r="R1066" s="160"/>
      <c r="S1066" s="160"/>
      <c r="T1066" s="255" t="str">
        <f t="shared" si="270"/>
        <v/>
      </c>
      <c r="U1066" s="152"/>
      <c r="V1066" s="154"/>
      <c r="W1066" s="254" t="str">
        <f>IF(V1066="","",VLOOKUP(V1066,'Overview - Financial Statement'!$A$46:$B$60,2,FALSE))</f>
        <v/>
      </c>
      <c r="X1066" s="255" t="str">
        <f t="shared" si="271"/>
        <v/>
      </c>
      <c r="Y1066" s="153"/>
      <c r="Z1066" s="238">
        <f t="shared" si="272"/>
        <v>0</v>
      </c>
      <c r="AA1066" s="193" t="s">
        <v>44</v>
      </c>
      <c r="AB1066" s="173"/>
      <c r="AC1066" s="193" t="str">
        <f t="shared" si="273"/>
        <v/>
      </c>
      <c r="AD1066" s="187" t="str">
        <f t="shared" si="274"/>
        <v/>
      </c>
      <c r="AE1066" s="187" t="str">
        <f>IF(S1066&gt;0,(VLOOKUP(N1066,ISO!$B$4:$D$43,3,FALSE)),"")</f>
        <v/>
      </c>
      <c r="AF1066" s="187" t="str">
        <f t="shared" si="275"/>
        <v/>
      </c>
      <c r="AG1066" s="187" t="str">
        <f>IF(R1066&gt;0,(VLOOKUP(N1066,ISO!$B$4:$D$43,2,FALSE)),"")</f>
        <v/>
      </c>
      <c r="AH1066" s="193" t="str">
        <f t="shared" si="276"/>
        <v/>
      </c>
      <c r="AI1066" s="397" t="str">
        <f t="shared" si="277"/>
        <v/>
      </c>
      <c r="AJ1066" s="257" t="str">
        <f t="shared" si="278"/>
        <v/>
      </c>
      <c r="AK1066" s="257" t="str">
        <f t="shared" si="279"/>
        <v/>
      </c>
      <c r="AL1066" s="193" t="str">
        <f t="shared" si="280"/>
        <v>CHECK DATES</v>
      </c>
      <c r="AM1066" s="257" t="str">
        <f t="shared" si="281"/>
        <v/>
      </c>
      <c r="AN1066" s="288">
        <f t="shared" si="282"/>
        <v>0</v>
      </c>
      <c r="AO1066" s="286">
        <v>0</v>
      </c>
      <c r="AP1066" s="257">
        <f t="shared" si="283"/>
        <v>0</v>
      </c>
      <c r="AQ1066" s="257" t="str">
        <f t="shared" si="284"/>
        <v/>
      </c>
      <c r="AR1066" s="257">
        <f t="shared" si="285"/>
        <v>0</v>
      </c>
    </row>
    <row r="1067" spans="1:44" x14ac:dyDescent="0.3">
      <c r="A1067" s="287">
        <v>1054</v>
      </c>
      <c r="B1067" s="150"/>
      <c r="C1067" s="152"/>
      <c r="D1067" s="159"/>
      <c r="E1067" s="337"/>
      <c r="F1067" s="343" t="str">
        <f>IF(E1067="","",LOOKUP(E1067,'Work Programme'!$A$8:$A$207,'Work Programme'!$B$8:$B$207))</f>
        <v/>
      </c>
      <c r="G1067" s="159"/>
      <c r="H1067" s="150"/>
      <c r="I1067" s="150"/>
      <c r="J1067" s="150"/>
      <c r="K1067" s="150"/>
      <c r="L1067" s="150"/>
      <c r="M1067" s="150"/>
      <c r="N1067" s="430"/>
      <c r="O1067" s="431"/>
      <c r="P1067" s="431"/>
      <c r="Q1067" s="160"/>
      <c r="R1067" s="160"/>
      <c r="S1067" s="160"/>
      <c r="T1067" s="255" t="str">
        <f t="shared" si="270"/>
        <v/>
      </c>
      <c r="U1067" s="152"/>
      <c r="V1067" s="154"/>
      <c r="W1067" s="254" t="str">
        <f>IF(V1067="","",VLOOKUP(V1067,'Overview - Financial Statement'!$A$46:$B$60,2,FALSE))</f>
        <v/>
      </c>
      <c r="X1067" s="255" t="str">
        <f t="shared" si="271"/>
        <v/>
      </c>
      <c r="Y1067" s="153"/>
      <c r="Z1067" s="238">
        <f t="shared" si="272"/>
        <v>0</v>
      </c>
      <c r="AA1067" s="193" t="s">
        <v>44</v>
      </c>
      <c r="AB1067" s="173"/>
      <c r="AC1067" s="193" t="str">
        <f t="shared" si="273"/>
        <v/>
      </c>
      <c r="AD1067" s="187" t="str">
        <f t="shared" si="274"/>
        <v/>
      </c>
      <c r="AE1067" s="187" t="str">
        <f>IF(S1067&gt;0,(VLOOKUP(N1067,ISO!$B$4:$D$43,3,FALSE)),"")</f>
        <v/>
      </c>
      <c r="AF1067" s="187" t="str">
        <f t="shared" si="275"/>
        <v/>
      </c>
      <c r="AG1067" s="187" t="str">
        <f>IF(R1067&gt;0,(VLOOKUP(N1067,ISO!$B$4:$D$43,2,FALSE)),"")</f>
        <v/>
      </c>
      <c r="AH1067" s="193" t="str">
        <f t="shared" si="276"/>
        <v/>
      </c>
      <c r="AI1067" s="397" t="str">
        <f t="shared" si="277"/>
        <v/>
      </c>
      <c r="AJ1067" s="257" t="str">
        <f t="shared" si="278"/>
        <v/>
      </c>
      <c r="AK1067" s="257" t="str">
        <f t="shared" si="279"/>
        <v/>
      </c>
      <c r="AL1067" s="193" t="str">
        <f t="shared" si="280"/>
        <v>CHECK DATES</v>
      </c>
      <c r="AM1067" s="257" t="str">
        <f t="shared" si="281"/>
        <v/>
      </c>
      <c r="AN1067" s="288">
        <f t="shared" si="282"/>
        <v>0</v>
      </c>
      <c r="AO1067" s="286">
        <v>0</v>
      </c>
      <c r="AP1067" s="257">
        <f t="shared" si="283"/>
        <v>0</v>
      </c>
      <c r="AQ1067" s="257" t="str">
        <f t="shared" si="284"/>
        <v/>
      </c>
      <c r="AR1067" s="257">
        <f t="shared" si="285"/>
        <v>0</v>
      </c>
    </row>
    <row r="1068" spans="1:44" x14ac:dyDescent="0.3">
      <c r="A1068" s="287">
        <v>1055</v>
      </c>
      <c r="B1068" s="150"/>
      <c r="C1068" s="152"/>
      <c r="D1068" s="159"/>
      <c r="E1068" s="337"/>
      <c r="F1068" s="343" t="str">
        <f>IF(E1068="","",LOOKUP(E1068,'Work Programme'!$A$8:$A$207,'Work Programme'!$B$8:$B$207))</f>
        <v/>
      </c>
      <c r="G1068" s="159"/>
      <c r="H1068" s="150"/>
      <c r="I1068" s="150"/>
      <c r="J1068" s="150"/>
      <c r="K1068" s="150"/>
      <c r="L1068" s="150"/>
      <c r="M1068" s="150"/>
      <c r="N1068" s="430"/>
      <c r="O1068" s="431"/>
      <c r="P1068" s="431"/>
      <c r="Q1068" s="160"/>
      <c r="R1068" s="160"/>
      <c r="S1068" s="160"/>
      <c r="T1068" s="255" t="str">
        <f t="shared" si="270"/>
        <v/>
      </c>
      <c r="U1068" s="152"/>
      <c r="V1068" s="154"/>
      <c r="W1068" s="254" t="str">
        <f>IF(V1068="","",VLOOKUP(V1068,'Overview - Financial Statement'!$A$46:$B$60,2,FALSE))</f>
        <v/>
      </c>
      <c r="X1068" s="255" t="str">
        <f t="shared" si="271"/>
        <v/>
      </c>
      <c r="Y1068" s="153"/>
      <c r="Z1068" s="238">
        <f t="shared" si="272"/>
        <v>0</v>
      </c>
      <c r="AA1068" s="193" t="s">
        <v>44</v>
      </c>
      <c r="AB1068" s="173"/>
      <c r="AC1068" s="193" t="str">
        <f t="shared" si="273"/>
        <v/>
      </c>
      <c r="AD1068" s="187" t="str">
        <f t="shared" si="274"/>
        <v/>
      </c>
      <c r="AE1068" s="187" t="str">
        <f>IF(S1068&gt;0,(VLOOKUP(N1068,ISO!$B$4:$D$43,3,FALSE)),"")</f>
        <v/>
      </c>
      <c r="AF1068" s="187" t="str">
        <f t="shared" si="275"/>
        <v/>
      </c>
      <c r="AG1068" s="187" t="str">
        <f>IF(R1068&gt;0,(VLOOKUP(N1068,ISO!$B$4:$D$43,2,FALSE)),"")</f>
        <v/>
      </c>
      <c r="AH1068" s="193" t="str">
        <f t="shared" si="276"/>
        <v/>
      </c>
      <c r="AI1068" s="397" t="str">
        <f t="shared" si="277"/>
        <v/>
      </c>
      <c r="AJ1068" s="257" t="str">
        <f t="shared" si="278"/>
        <v/>
      </c>
      <c r="AK1068" s="257" t="str">
        <f t="shared" si="279"/>
        <v/>
      </c>
      <c r="AL1068" s="193" t="str">
        <f t="shared" si="280"/>
        <v>CHECK DATES</v>
      </c>
      <c r="AM1068" s="257" t="str">
        <f t="shared" si="281"/>
        <v/>
      </c>
      <c r="AN1068" s="288">
        <f t="shared" si="282"/>
        <v>0</v>
      </c>
      <c r="AO1068" s="286">
        <v>0</v>
      </c>
      <c r="AP1068" s="257">
        <f t="shared" si="283"/>
        <v>0</v>
      </c>
      <c r="AQ1068" s="257" t="str">
        <f t="shared" si="284"/>
        <v/>
      </c>
      <c r="AR1068" s="257">
        <f t="shared" si="285"/>
        <v>0</v>
      </c>
    </row>
    <row r="1069" spans="1:44" x14ac:dyDescent="0.3">
      <c r="A1069" s="287">
        <v>1056</v>
      </c>
      <c r="B1069" s="150"/>
      <c r="C1069" s="152"/>
      <c r="D1069" s="159"/>
      <c r="E1069" s="337"/>
      <c r="F1069" s="343" t="str">
        <f>IF(E1069="","",LOOKUP(E1069,'Work Programme'!$A$8:$A$207,'Work Programme'!$B$8:$B$207))</f>
        <v/>
      </c>
      <c r="G1069" s="159"/>
      <c r="H1069" s="150"/>
      <c r="I1069" s="150"/>
      <c r="J1069" s="150"/>
      <c r="K1069" s="150"/>
      <c r="L1069" s="150"/>
      <c r="M1069" s="150"/>
      <c r="N1069" s="430"/>
      <c r="O1069" s="431"/>
      <c r="P1069" s="431"/>
      <c r="Q1069" s="160"/>
      <c r="R1069" s="160"/>
      <c r="S1069" s="160"/>
      <c r="T1069" s="255" t="str">
        <f t="shared" si="270"/>
        <v/>
      </c>
      <c r="U1069" s="152"/>
      <c r="V1069" s="154"/>
      <c r="W1069" s="254" t="str">
        <f>IF(V1069="","",VLOOKUP(V1069,'Overview - Financial Statement'!$A$46:$B$60,2,FALSE))</f>
        <v/>
      </c>
      <c r="X1069" s="255" t="str">
        <f t="shared" si="271"/>
        <v/>
      </c>
      <c r="Y1069" s="153"/>
      <c r="Z1069" s="238">
        <f t="shared" si="272"/>
        <v>0</v>
      </c>
      <c r="AA1069" s="193" t="s">
        <v>44</v>
      </c>
      <c r="AB1069" s="173"/>
      <c r="AC1069" s="193" t="str">
        <f t="shared" si="273"/>
        <v/>
      </c>
      <c r="AD1069" s="187" t="str">
        <f t="shared" si="274"/>
        <v/>
      </c>
      <c r="AE1069" s="187" t="str">
        <f>IF(S1069&gt;0,(VLOOKUP(N1069,ISO!$B$4:$D$43,3,FALSE)),"")</f>
        <v/>
      </c>
      <c r="AF1069" s="187" t="str">
        <f t="shared" si="275"/>
        <v/>
      </c>
      <c r="AG1069" s="187" t="str">
        <f>IF(R1069&gt;0,(VLOOKUP(N1069,ISO!$B$4:$D$43,2,FALSE)),"")</f>
        <v/>
      </c>
      <c r="AH1069" s="193" t="str">
        <f t="shared" si="276"/>
        <v/>
      </c>
      <c r="AI1069" s="397" t="str">
        <f t="shared" si="277"/>
        <v/>
      </c>
      <c r="AJ1069" s="257" t="str">
        <f t="shared" si="278"/>
        <v/>
      </c>
      <c r="AK1069" s="257" t="str">
        <f t="shared" si="279"/>
        <v/>
      </c>
      <c r="AL1069" s="193" t="str">
        <f t="shared" si="280"/>
        <v>CHECK DATES</v>
      </c>
      <c r="AM1069" s="257" t="str">
        <f t="shared" si="281"/>
        <v/>
      </c>
      <c r="AN1069" s="288">
        <f t="shared" si="282"/>
        <v>0</v>
      </c>
      <c r="AO1069" s="286">
        <v>0</v>
      </c>
      <c r="AP1069" s="257">
        <f t="shared" si="283"/>
        <v>0</v>
      </c>
      <c r="AQ1069" s="257" t="str">
        <f t="shared" si="284"/>
        <v/>
      </c>
      <c r="AR1069" s="257">
        <f t="shared" si="285"/>
        <v>0</v>
      </c>
    </row>
    <row r="1070" spans="1:44" x14ac:dyDescent="0.3">
      <c r="A1070" s="287">
        <v>1057</v>
      </c>
      <c r="B1070" s="150"/>
      <c r="C1070" s="152"/>
      <c r="D1070" s="159"/>
      <c r="E1070" s="337"/>
      <c r="F1070" s="343" t="str">
        <f>IF(E1070="","",LOOKUP(E1070,'Work Programme'!$A$8:$A$207,'Work Programme'!$B$8:$B$207))</f>
        <v/>
      </c>
      <c r="G1070" s="159"/>
      <c r="H1070" s="150"/>
      <c r="I1070" s="150"/>
      <c r="J1070" s="150"/>
      <c r="K1070" s="150"/>
      <c r="L1070" s="150"/>
      <c r="M1070" s="150"/>
      <c r="N1070" s="430"/>
      <c r="O1070" s="431"/>
      <c r="P1070" s="431"/>
      <c r="Q1070" s="160"/>
      <c r="R1070" s="160"/>
      <c r="S1070" s="160"/>
      <c r="T1070" s="255" t="str">
        <f t="shared" si="270"/>
        <v/>
      </c>
      <c r="U1070" s="152"/>
      <c r="V1070" s="154"/>
      <c r="W1070" s="254" t="str">
        <f>IF(V1070="","",VLOOKUP(V1070,'Overview - Financial Statement'!$A$46:$B$60,2,FALSE))</f>
        <v/>
      </c>
      <c r="X1070" s="255" t="str">
        <f t="shared" si="271"/>
        <v/>
      </c>
      <c r="Y1070" s="153"/>
      <c r="Z1070" s="238">
        <f t="shared" si="272"/>
        <v>0</v>
      </c>
      <c r="AA1070" s="193" t="s">
        <v>44</v>
      </c>
      <c r="AB1070" s="173"/>
      <c r="AC1070" s="193" t="str">
        <f t="shared" si="273"/>
        <v/>
      </c>
      <c r="AD1070" s="187" t="str">
        <f t="shared" si="274"/>
        <v/>
      </c>
      <c r="AE1070" s="187" t="str">
        <f>IF(S1070&gt;0,(VLOOKUP(N1070,ISO!$B$4:$D$43,3,FALSE)),"")</f>
        <v/>
      </c>
      <c r="AF1070" s="187" t="str">
        <f t="shared" si="275"/>
        <v/>
      </c>
      <c r="AG1070" s="187" t="str">
        <f>IF(R1070&gt;0,(VLOOKUP(N1070,ISO!$B$4:$D$43,2,FALSE)),"")</f>
        <v/>
      </c>
      <c r="AH1070" s="193" t="str">
        <f t="shared" si="276"/>
        <v/>
      </c>
      <c r="AI1070" s="397" t="str">
        <f t="shared" si="277"/>
        <v/>
      </c>
      <c r="AJ1070" s="257" t="str">
        <f t="shared" si="278"/>
        <v/>
      </c>
      <c r="AK1070" s="257" t="str">
        <f t="shared" si="279"/>
        <v/>
      </c>
      <c r="AL1070" s="193" t="str">
        <f t="shared" si="280"/>
        <v>CHECK DATES</v>
      </c>
      <c r="AM1070" s="257" t="str">
        <f t="shared" si="281"/>
        <v/>
      </c>
      <c r="AN1070" s="288">
        <f t="shared" si="282"/>
        <v>0</v>
      </c>
      <c r="AO1070" s="286">
        <v>0</v>
      </c>
      <c r="AP1070" s="257">
        <f t="shared" si="283"/>
        <v>0</v>
      </c>
      <c r="AQ1070" s="257" t="str">
        <f t="shared" si="284"/>
        <v/>
      </c>
      <c r="AR1070" s="257">
        <f t="shared" si="285"/>
        <v>0</v>
      </c>
    </row>
    <row r="1071" spans="1:44" x14ac:dyDescent="0.3">
      <c r="A1071" s="287">
        <v>1058</v>
      </c>
      <c r="B1071" s="150"/>
      <c r="C1071" s="152"/>
      <c r="D1071" s="159"/>
      <c r="E1071" s="337"/>
      <c r="F1071" s="343" t="str">
        <f>IF(E1071="","",LOOKUP(E1071,'Work Programme'!$A$8:$A$207,'Work Programme'!$B$8:$B$207))</f>
        <v/>
      </c>
      <c r="G1071" s="159"/>
      <c r="H1071" s="150"/>
      <c r="I1071" s="150"/>
      <c r="J1071" s="150"/>
      <c r="K1071" s="150"/>
      <c r="L1071" s="150"/>
      <c r="M1071" s="150"/>
      <c r="N1071" s="430"/>
      <c r="O1071" s="431"/>
      <c r="P1071" s="431"/>
      <c r="Q1071" s="160"/>
      <c r="R1071" s="160"/>
      <c r="S1071" s="160"/>
      <c r="T1071" s="255" t="str">
        <f t="shared" si="270"/>
        <v/>
      </c>
      <c r="U1071" s="152"/>
      <c r="V1071" s="154"/>
      <c r="W1071" s="254" t="str">
        <f>IF(V1071="","",VLOOKUP(V1071,'Overview - Financial Statement'!$A$46:$B$60,2,FALSE))</f>
        <v/>
      </c>
      <c r="X1071" s="255" t="str">
        <f t="shared" si="271"/>
        <v/>
      </c>
      <c r="Y1071" s="153"/>
      <c r="Z1071" s="238">
        <f t="shared" si="272"/>
        <v>0</v>
      </c>
      <c r="AA1071" s="193" t="s">
        <v>44</v>
      </c>
      <c r="AB1071" s="173"/>
      <c r="AC1071" s="193" t="str">
        <f t="shared" si="273"/>
        <v/>
      </c>
      <c r="AD1071" s="187" t="str">
        <f t="shared" si="274"/>
        <v/>
      </c>
      <c r="AE1071" s="187" t="str">
        <f>IF(S1071&gt;0,(VLOOKUP(N1071,ISO!$B$4:$D$43,3,FALSE)),"")</f>
        <v/>
      </c>
      <c r="AF1071" s="187" t="str">
        <f t="shared" si="275"/>
        <v/>
      </c>
      <c r="AG1071" s="187" t="str">
        <f>IF(R1071&gt;0,(VLOOKUP(N1071,ISO!$B$4:$D$43,2,FALSE)),"")</f>
        <v/>
      </c>
      <c r="AH1071" s="193" t="str">
        <f t="shared" si="276"/>
        <v/>
      </c>
      <c r="AI1071" s="397" t="str">
        <f t="shared" si="277"/>
        <v/>
      </c>
      <c r="AJ1071" s="257" t="str">
        <f t="shared" si="278"/>
        <v/>
      </c>
      <c r="AK1071" s="257" t="str">
        <f t="shared" si="279"/>
        <v/>
      </c>
      <c r="AL1071" s="193" t="str">
        <f t="shared" si="280"/>
        <v>CHECK DATES</v>
      </c>
      <c r="AM1071" s="257" t="str">
        <f t="shared" si="281"/>
        <v/>
      </c>
      <c r="AN1071" s="288">
        <f t="shared" si="282"/>
        <v>0</v>
      </c>
      <c r="AO1071" s="286">
        <v>0</v>
      </c>
      <c r="AP1071" s="257">
        <f t="shared" si="283"/>
        <v>0</v>
      </c>
      <c r="AQ1071" s="257" t="str">
        <f t="shared" si="284"/>
        <v/>
      </c>
      <c r="AR1071" s="257">
        <f t="shared" si="285"/>
        <v>0</v>
      </c>
    </row>
    <row r="1072" spans="1:44" x14ac:dyDescent="0.3">
      <c r="A1072" s="287">
        <v>1059</v>
      </c>
      <c r="B1072" s="150"/>
      <c r="C1072" s="152"/>
      <c r="D1072" s="159"/>
      <c r="E1072" s="337"/>
      <c r="F1072" s="343" t="str">
        <f>IF(E1072="","",LOOKUP(E1072,'Work Programme'!$A$8:$A$207,'Work Programme'!$B$8:$B$207))</f>
        <v/>
      </c>
      <c r="G1072" s="159"/>
      <c r="H1072" s="150"/>
      <c r="I1072" s="150"/>
      <c r="J1072" s="150"/>
      <c r="K1072" s="150"/>
      <c r="L1072" s="150"/>
      <c r="M1072" s="150"/>
      <c r="N1072" s="430"/>
      <c r="O1072" s="431"/>
      <c r="P1072" s="431"/>
      <c r="Q1072" s="160"/>
      <c r="R1072" s="160"/>
      <c r="S1072" s="160"/>
      <c r="T1072" s="255" t="str">
        <f t="shared" si="270"/>
        <v/>
      </c>
      <c r="U1072" s="152"/>
      <c r="V1072" s="154"/>
      <c r="W1072" s="254" t="str">
        <f>IF(V1072="","",VLOOKUP(V1072,'Overview - Financial Statement'!$A$46:$B$60,2,FALSE))</f>
        <v/>
      </c>
      <c r="X1072" s="255" t="str">
        <f t="shared" si="271"/>
        <v/>
      </c>
      <c r="Y1072" s="153"/>
      <c r="Z1072" s="238">
        <f t="shared" si="272"/>
        <v>0</v>
      </c>
      <c r="AA1072" s="193" t="s">
        <v>44</v>
      </c>
      <c r="AB1072" s="173"/>
      <c r="AC1072" s="193" t="str">
        <f t="shared" si="273"/>
        <v/>
      </c>
      <c r="AD1072" s="187" t="str">
        <f t="shared" si="274"/>
        <v/>
      </c>
      <c r="AE1072" s="187" t="str">
        <f>IF(S1072&gt;0,(VLOOKUP(N1072,ISO!$B$4:$D$43,3,FALSE)),"")</f>
        <v/>
      </c>
      <c r="AF1072" s="187" t="str">
        <f t="shared" si="275"/>
        <v/>
      </c>
      <c r="AG1072" s="187" t="str">
        <f>IF(R1072&gt;0,(VLOOKUP(N1072,ISO!$B$4:$D$43,2,FALSE)),"")</f>
        <v/>
      </c>
      <c r="AH1072" s="193" t="str">
        <f t="shared" si="276"/>
        <v/>
      </c>
      <c r="AI1072" s="397" t="str">
        <f t="shared" si="277"/>
        <v/>
      </c>
      <c r="AJ1072" s="257" t="str">
        <f t="shared" si="278"/>
        <v/>
      </c>
      <c r="AK1072" s="257" t="str">
        <f t="shared" si="279"/>
        <v/>
      </c>
      <c r="AL1072" s="193" t="str">
        <f t="shared" si="280"/>
        <v>CHECK DATES</v>
      </c>
      <c r="AM1072" s="257" t="str">
        <f t="shared" si="281"/>
        <v/>
      </c>
      <c r="AN1072" s="288">
        <f t="shared" si="282"/>
        <v>0</v>
      </c>
      <c r="AO1072" s="286">
        <v>0</v>
      </c>
      <c r="AP1072" s="257">
        <f t="shared" si="283"/>
        <v>0</v>
      </c>
      <c r="AQ1072" s="257" t="str">
        <f t="shared" si="284"/>
        <v/>
      </c>
      <c r="AR1072" s="257">
        <f t="shared" si="285"/>
        <v>0</v>
      </c>
    </row>
    <row r="1073" spans="1:44" x14ac:dyDescent="0.3">
      <c r="A1073" s="287">
        <v>1060</v>
      </c>
      <c r="B1073" s="150"/>
      <c r="C1073" s="152"/>
      <c r="D1073" s="159"/>
      <c r="E1073" s="337"/>
      <c r="F1073" s="343" t="str">
        <f>IF(E1073="","",LOOKUP(E1073,'Work Programme'!$A$8:$A$207,'Work Programme'!$B$8:$B$207))</f>
        <v/>
      </c>
      <c r="G1073" s="159"/>
      <c r="H1073" s="150"/>
      <c r="I1073" s="150"/>
      <c r="J1073" s="150"/>
      <c r="K1073" s="150"/>
      <c r="L1073" s="150"/>
      <c r="M1073" s="150"/>
      <c r="N1073" s="430"/>
      <c r="O1073" s="431"/>
      <c r="P1073" s="431"/>
      <c r="Q1073" s="160"/>
      <c r="R1073" s="160"/>
      <c r="S1073" s="160"/>
      <c r="T1073" s="255" t="str">
        <f t="shared" si="270"/>
        <v/>
      </c>
      <c r="U1073" s="152"/>
      <c r="V1073" s="154"/>
      <c r="W1073" s="254" t="str">
        <f>IF(V1073="","",VLOOKUP(V1073,'Overview - Financial Statement'!$A$46:$B$60,2,FALSE))</f>
        <v/>
      </c>
      <c r="X1073" s="255" t="str">
        <f t="shared" si="271"/>
        <v/>
      </c>
      <c r="Y1073" s="153"/>
      <c r="Z1073" s="238">
        <f t="shared" si="272"/>
        <v>0</v>
      </c>
      <c r="AA1073" s="193" t="s">
        <v>44</v>
      </c>
      <c r="AB1073" s="173"/>
      <c r="AC1073" s="193" t="str">
        <f t="shared" si="273"/>
        <v/>
      </c>
      <c r="AD1073" s="187" t="str">
        <f t="shared" si="274"/>
        <v/>
      </c>
      <c r="AE1073" s="187" t="str">
        <f>IF(S1073&gt;0,(VLOOKUP(N1073,ISO!$B$4:$D$43,3,FALSE)),"")</f>
        <v/>
      </c>
      <c r="AF1073" s="187" t="str">
        <f t="shared" si="275"/>
        <v/>
      </c>
      <c r="AG1073" s="187" t="str">
        <f>IF(R1073&gt;0,(VLOOKUP(N1073,ISO!$B$4:$D$43,2,FALSE)),"")</f>
        <v/>
      </c>
      <c r="AH1073" s="193" t="str">
        <f t="shared" si="276"/>
        <v/>
      </c>
      <c r="AI1073" s="397" t="str">
        <f t="shared" si="277"/>
        <v/>
      </c>
      <c r="AJ1073" s="257" t="str">
        <f t="shared" si="278"/>
        <v/>
      </c>
      <c r="AK1073" s="257" t="str">
        <f t="shared" si="279"/>
        <v/>
      </c>
      <c r="AL1073" s="193" t="str">
        <f t="shared" si="280"/>
        <v>CHECK DATES</v>
      </c>
      <c r="AM1073" s="257" t="str">
        <f t="shared" si="281"/>
        <v/>
      </c>
      <c r="AN1073" s="288">
        <f t="shared" si="282"/>
        <v>0</v>
      </c>
      <c r="AO1073" s="286">
        <v>0</v>
      </c>
      <c r="AP1073" s="257">
        <f t="shared" si="283"/>
        <v>0</v>
      </c>
      <c r="AQ1073" s="257" t="str">
        <f t="shared" si="284"/>
        <v/>
      </c>
      <c r="AR1073" s="257">
        <f t="shared" si="285"/>
        <v>0</v>
      </c>
    </row>
    <row r="1074" spans="1:44" x14ac:dyDescent="0.3">
      <c r="A1074" s="287">
        <v>1061</v>
      </c>
      <c r="B1074" s="150"/>
      <c r="C1074" s="152"/>
      <c r="D1074" s="159"/>
      <c r="E1074" s="337"/>
      <c r="F1074" s="343" t="str">
        <f>IF(E1074="","",LOOKUP(E1074,'Work Programme'!$A$8:$A$207,'Work Programme'!$B$8:$B$207))</f>
        <v/>
      </c>
      <c r="G1074" s="159"/>
      <c r="H1074" s="150"/>
      <c r="I1074" s="150"/>
      <c r="J1074" s="150"/>
      <c r="K1074" s="150"/>
      <c r="L1074" s="150"/>
      <c r="M1074" s="150"/>
      <c r="N1074" s="430"/>
      <c r="O1074" s="431"/>
      <c r="P1074" s="431"/>
      <c r="Q1074" s="160"/>
      <c r="R1074" s="160"/>
      <c r="S1074" s="160"/>
      <c r="T1074" s="255" t="str">
        <f t="shared" si="270"/>
        <v/>
      </c>
      <c r="U1074" s="152"/>
      <c r="V1074" s="154"/>
      <c r="W1074" s="254" t="str">
        <f>IF(V1074="","",VLOOKUP(V1074,'Overview - Financial Statement'!$A$46:$B$60,2,FALSE))</f>
        <v/>
      </c>
      <c r="X1074" s="255" t="str">
        <f t="shared" si="271"/>
        <v/>
      </c>
      <c r="Y1074" s="153"/>
      <c r="Z1074" s="238">
        <f t="shared" si="272"/>
        <v>0</v>
      </c>
      <c r="AA1074" s="193" t="s">
        <v>44</v>
      </c>
      <c r="AB1074" s="173"/>
      <c r="AC1074" s="193" t="str">
        <f t="shared" si="273"/>
        <v/>
      </c>
      <c r="AD1074" s="187" t="str">
        <f t="shared" si="274"/>
        <v/>
      </c>
      <c r="AE1074" s="187" t="str">
        <f>IF(S1074&gt;0,(VLOOKUP(N1074,ISO!$B$4:$D$43,3,FALSE)),"")</f>
        <v/>
      </c>
      <c r="AF1074" s="187" t="str">
        <f t="shared" si="275"/>
        <v/>
      </c>
      <c r="AG1074" s="187" t="str">
        <f>IF(R1074&gt;0,(VLOOKUP(N1074,ISO!$B$4:$D$43,2,FALSE)),"")</f>
        <v/>
      </c>
      <c r="AH1074" s="193" t="str">
        <f t="shared" si="276"/>
        <v/>
      </c>
      <c r="AI1074" s="397" t="str">
        <f t="shared" si="277"/>
        <v/>
      </c>
      <c r="AJ1074" s="257" t="str">
        <f t="shared" si="278"/>
        <v/>
      </c>
      <c r="AK1074" s="257" t="str">
        <f t="shared" si="279"/>
        <v/>
      </c>
      <c r="AL1074" s="193" t="str">
        <f t="shared" si="280"/>
        <v>CHECK DATES</v>
      </c>
      <c r="AM1074" s="257" t="str">
        <f t="shared" si="281"/>
        <v/>
      </c>
      <c r="AN1074" s="288">
        <f t="shared" si="282"/>
        <v>0</v>
      </c>
      <c r="AO1074" s="286">
        <v>0</v>
      </c>
      <c r="AP1074" s="257">
        <f t="shared" si="283"/>
        <v>0</v>
      </c>
      <c r="AQ1074" s="257" t="str">
        <f t="shared" si="284"/>
        <v/>
      </c>
      <c r="AR1074" s="257">
        <f t="shared" si="285"/>
        <v>0</v>
      </c>
    </row>
    <row r="1075" spans="1:44" x14ac:dyDescent="0.3">
      <c r="A1075" s="287">
        <v>1062</v>
      </c>
      <c r="B1075" s="150"/>
      <c r="C1075" s="152"/>
      <c r="D1075" s="159"/>
      <c r="E1075" s="337"/>
      <c r="F1075" s="343" t="str">
        <f>IF(E1075="","",LOOKUP(E1075,'Work Programme'!$A$8:$A$207,'Work Programme'!$B$8:$B$207))</f>
        <v/>
      </c>
      <c r="G1075" s="159"/>
      <c r="H1075" s="150"/>
      <c r="I1075" s="150"/>
      <c r="J1075" s="150"/>
      <c r="K1075" s="150"/>
      <c r="L1075" s="150"/>
      <c r="M1075" s="150"/>
      <c r="N1075" s="430"/>
      <c r="O1075" s="431"/>
      <c r="P1075" s="431"/>
      <c r="Q1075" s="160"/>
      <c r="R1075" s="160"/>
      <c r="S1075" s="160"/>
      <c r="T1075" s="255" t="str">
        <f t="shared" si="270"/>
        <v/>
      </c>
      <c r="U1075" s="152"/>
      <c r="V1075" s="154"/>
      <c r="W1075" s="254" t="str">
        <f>IF(V1075="","",VLOOKUP(V1075,'Overview - Financial Statement'!$A$46:$B$60,2,FALSE))</f>
        <v/>
      </c>
      <c r="X1075" s="255" t="str">
        <f t="shared" si="271"/>
        <v/>
      </c>
      <c r="Y1075" s="153"/>
      <c r="Z1075" s="238">
        <f t="shared" si="272"/>
        <v>0</v>
      </c>
      <c r="AA1075" s="193" t="s">
        <v>44</v>
      </c>
      <c r="AB1075" s="173"/>
      <c r="AC1075" s="193" t="str">
        <f t="shared" si="273"/>
        <v/>
      </c>
      <c r="AD1075" s="187" t="str">
        <f t="shared" si="274"/>
        <v/>
      </c>
      <c r="AE1075" s="187" t="str">
        <f>IF(S1075&gt;0,(VLOOKUP(N1075,ISO!$B$4:$D$43,3,FALSE)),"")</f>
        <v/>
      </c>
      <c r="AF1075" s="187" t="str">
        <f t="shared" si="275"/>
        <v/>
      </c>
      <c r="AG1075" s="187" t="str">
        <f>IF(R1075&gt;0,(VLOOKUP(N1075,ISO!$B$4:$D$43,2,FALSE)),"")</f>
        <v/>
      </c>
      <c r="AH1075" s="193" t="str">
        <f t="shared" si="276"/>
        <v/>
      </c>
      <c r="AI1075" s="397" t="str">
        <f t="shared" si="277"/>
        <v/>
      </c>
      <c r="AJ1075" s="257" t="str">
        <f t="shared" si="278"/>
        <v/>
      </c>
      <c r="AK1075" s="257" t="str">
        <f t="shared" si="279"/>
        <v/>
      </c>
      <c r="AL1075" s="193" t="str">
        <f t="shared" si="280"/>
        <v>CHECK DATES</v>
      </c>
      <c r="AM1075" s="257" t="str">
        <f t="shared" si="281"/>
        <v/>
      </c>
      <c r="AN1075" s="288">
        <f t="shared" si="282"/>
        <v>0</v>
      </c>
      <c r="AO1075" s="286">
        <v>0</v>
      </c>
      <c r="AP1075" s="257">
        <f t="shared" si="283"/>
        <v>0</v>
      </c>
      <c r="AQ1075" s="257" t="str">
        <f t="shared" si="284"/>
        <v/>
      </c>
      <c r="AR1075" s="257">
        <f t="shared" si="285"/>
        <v>0</v>
      </c>
    </row>
    <row r="1076" spans="1:44" x14ac:dyDescent="0.3">
      <c r="A1076" s="287">
        <v>1063</v>
      </c>
      <c r="B1076" s="150"/>
      <c r="C1076" s="152"/>
      <c r="D1076" s="159"/>
      <c r="E1076" s="337"/>
      <c r="F1076" s="343" t="str">
        <f>IF(E1076="","",LOOKUP(E1076,'Work Programme'!$A$8:$A$207,'Work Programme'!$B$8:$B$207))</f>
        <v/>
      </c>
      <c r="G1076" s="159"/>
      <c r="H1076" s="150"/>
      <c r="I1076" s="150"/>
      <c r="J1076" s="150"/>
      <c r="K1076" s="150"/>
      <c r="L1076" s="150"/>
      <c r="M1076" s="150"/>
      <c r="N1076" s="430"/>
      <c r="O1076" s="431"/>
      <c r="P1076" s="431"/>
      <c r="Q1076" s="160"/>
      <c r="R1076" s="160"/>
      <c r="S1076" s="160"/>
      <c r="T1076" s="255" t="str">
        <f t="shared" si="270"/>
        <v/>
      </c>
      <c r="U1076" s="152"/>
      <c r="V1076" s="154"/>
      <c r="W1076" s="254" t="str">
        <f>IF(V1076="","",VLOOKUP(V1076,'Overview - Financial Statement'!$A$46:$B$60,2,FALSE))</f>
        <v/>
      </c>
      <c r="X1076" s="255" t="str">
        <f t="shared" si="271"/>
        <v/>
      </c>
      <c r="Y1076" s="153"/>
      <c r="Z1076" s="238">
        <f t="shared" si="272"/>
        <v>0</v>
      </c>
      <c r="AA1076" s="193" t="s">
        <v>44</v>
      </c>
      <c r="AB1076" s="173"/>
      <c r="AC1076" s="193" t="str">
        <f t="shared" si="273"/>
        <v/>
      </c>
      <c r="AD1076" s="187" t="str">
        <f t="shared" si="274"/>
        <v/>
      </c>
      <c r="AE1076" s="187" t="str">
        <f>IF(S1076&gt;0,(VLOOKUP(N1076,ISO!$B$4:$D$43,3,FALSE)),"")</f>
        <v/>
      </c>
      <c r="AF1076" s="187" t="str">
        <f t="shared" si="275"/>
        <v/>
      </c>
      <c r="AG1076" s="187" t="str">
        <f>IF(R1076&gt;0,(VLOOKUP(N1076,ISO!$B$4:$D$43,2,FALSE)),"")</f>
        <v/>
      </c>
      <c r="AH1076" s="193" t="str">
        <f t="shared" si="276"/>
        <v/>
      </c>
      <c r="AI1076" s="397" t="str">
        <f t="shared" si="277"/>
        <v/>
      </c>
      <c r="AJ1076" s="257" t="str">
        <f t="shared" si="278"/>
        <v/>
      </c>
      <c r="AK1076" s="257" t="str">
        <f t="shared" si="279"/>
        <v/>
      </c>
      <c r="AL1076" s="193" t="str">
        <f t="shared" si="280"/>
        <v>CHECK DATES</v>
      </c>
      <c r="AM1076" s="257" t="str">
        <f t="shared" si="281"/>
        <v/>
      </c>
      <c r="AN1076" s="288">
        <f t="shared" si="282"/>
        <v>0</v>
      </c>
      <c r="AO1076" s="286">
        <v>0</v>
      </c>
      <c r="AP1076" s="257">
        <f t="shared" si="283"/>
        <v>0</v>
      </c>
      <c r="AQ1076" s="257" t="str">
        <f t="shared" si="284"/>
        <v/>
      </c>
      <c r="AR1076" s="257">
        <f t="shared" si="285"/>
        <v>0</v>
      </c>
    </row>
    <row r="1077" spans="1:44" x14ac:dyDescent="0.3">
      <c r="A1077" s="287">
        <v>1064</v>
      </c>
      <c r="B1077" s="150"/>
      <c r="C1077" s="152"/>
      <c r="D1077" s="159"/>
      <c r="E1077" s="337"/>
      <c r="F1077" s="343" t="str">
        <f>IF(E1077="","",LOOKUP(E1077,'Work Programme'!$A$8:$A$207,'Work Programme'!$B$8:$B$207))</f>
        <v/>
      </c>
      <c r="G1077" s="159"/>
      <c r="H1077" s="150"/>
      <c r="I1077" s="150"/>
      <c r="J1077" s="150"/>
      <c r="K1077" s="150"/>
      <c r="L1077" s="150"/>
      <c r="M1077" s="150"/>
      <c r="N1077" s="430"/>
      <c r="O1077" s="431"/>
      <c r="P1077" s="431"/>
      <c r="Q1077" s="160"/>
      <c r="R1077" s="160"/>
      <c r="S1077" s="160"/>
      <c r="T1077" s="255" t="str">
        <f t="shared" si="270"/>
        <v/>
      </c>
      <c r="U1077" s="152"/>
      <c r="V1077" s="154"/>
      <c r="W1077" s="254" t="str">
        <f>IF(V1077="","",VLOOKUP(V1077,'Overview - Financial Statement'!$A$46:$B$60,2,FALSE))</f>
        <v/>
      </c>
      <c r="X1077" s="255" t="str">
        <f t="shared" si="271"/>
        <v/>
      </c>
      <c r="Y1077" s="153"/>
      <c r="Z1077" s="238">
        <f t="shared" si="272"/>
        <v>0</v>
      </c>
      <c r="AA1077" s="193" t="s">
        <v>44</v>
      </c>
      <c r="AB1077" s="173"/>
      <c r="AC1077" s="193" t="str">
        <f t="shared" si="273"/>
        <v/>
      </c>
      <c r="AD1077" s="187" t="str">
        <f t="shared" si="274"/>
        <v/>
      </c>
      <c r="AE1077" s="187" t="str">
        <f>IF(S1077&gt;0,(VLOOKUP(N1077,ISO!$B$4:$D$43,3,FALSE)),"")</f>
        <v/>
      </c>
      <c r="AF1077" s="187" t="str">
        <f t="shared" si="275"/>
        <v/>
      </c>
      <c r="AG1077" s="187" t="str">
        <f>IF(R1077&gt;0,(VLOOKUP(N1077,ISO!$B$4:$D$43,2,FALSE)),"")</f>
        <v/>
      </c>
      <c r="AH1077" s="193" t="str">
        <f t="shared" si="276"/>
        <v/>
      </c>
      <c r="AI1077" s="397" t="str">
        <f t="shared" si="277"/>
        <v/>
      </c>
      <c r="AJ1077" s="257" t="str">
        <f t="shared" si="278"/>
        <v/>
      </c>
      <c r="AK1077" s="257" t="str">
        <f t="shared" si="279"/>
        <v/>
      </c>
      <c r="AL1077" s="193" t="str">
        <f t="shared" si="280"/>
        <v>CHECK DATES</v>
      </c>
      <c r="AM1077" s="257" t="str">
        <f t="shared" si="281"/>
        <v/>
      </c>
      <c r="AN1077" s="288">
        <f t="shared" si="282"/>
        <v>0</v>
      </c>
      <c r="AO1077" s="286">
        <v>0</v>
      </c>
      <c r="AP1077" s="257">
        <f t="shared" si="283"/>
        <v>0</v>
      </c>
      <c r="AQ1077" s="257" t="str">
        <f t="shared" si="284"/>
        <v/>
      </c>
      <c r="AR1077" s="257">
        <f t="shared" si="285"/>
        <v>0</v>
      </c>
    </row>
    <row r="1078" spans="1:44" x14ac:dyDescent="0.3">
      <c r="A1078" s="287">
        <v>1065</v>
      </c>
      <c r="B1078" s="150"/>
      <c r="C1078" s="152"/>
      <c r="D1078" s="159"/>
      <c r="E1078" s="337"/>
      <c r="F1078" s="343" t="str">
        <f>IF(E1078="","",LOOKUP(E1078,'Work Programme'!$A$8:$A$207,'Work Programme'!$B$8:$B$207))</f>
        <v/>
      </c>
      <c r="G1078" s="159"/>
      <c r="H1078" s="150"/>
      <c r="I1078" s="150"/>
      <c r="J1078" s="150"/>
      <c r="K1078" s="150"/>
      <c r="L1078" s="150"/>
      <c r="M1078" s="150"/>
      <c r="N1078" s="430"/>
      <c r="O1078" s="431"/>
      <c r="P1078" s="431"/>
      <c r="Q1078" s="160"/>
      <c r="R1078" s="160"/>
      <c r="S1078" s="160"/>
      <c r="T1078" s="255" t="str">
        <f t="shared" si="270"/>
        <v/>
      </c>
      <c r="U1078" s="152"/>
      <c r="V1078" s="154"/>
      <c r="W1078" s="254" t="str">
        <f>IF(V1078="","",VLOOKUP(V1078,'Overview - Financial Statement'!$A$46:$B$60,2,FALSE))</f>
        <v/>
      </c>
      <c r="X1078" s="255" t="str">
        <f t="shared" si="271"/>
        <v/>
      </c>
      <c r="Y1078" s="153"/>
      <c r="Z1078" s="238">
        <f t="shared" si="272"/>
        <v>0</v>
      </c>
      <c r="AA1078" s="193" t="s">
        <v>44</v>
      </c>
      <c r="AB1078" s="173"/>
      <c r="AC1078" s="193" t="str">
        <f t="shared" si="273"/>
        <v/>
      </c>
      <c r="AD1078" s="187" t="str">
        <f t="shared" si="274"/>
        <v/>
      </c>
      <c r="AE1078" s="187" t="str">
        <f>IF(S1078&gt;0,(VLOOKUP(N1078,ISO!$B$4:$D$43,3,FALSE)),"")</f>
        <v/>
      </c>
      <c r="AF1078" s="187" t="str">
        <f t="shared" si="275"/>
        <v/>
      </c>
      <c r="AG1078" s="187" t="str">
        <f>IF(R1078&gt;0,(VLOOKUP(N1078,ISO!$B$4:$D$43,2,FALSE)),"")</f>
        <v/>
      </c>
      <c r="AH1078" s="193" t="str">
        <f t="shared" si="276"/>
        <v/>
      </c>
      <c r="AI1078" s="397" t="str">
        <f t="shared" si="277"/>
        <v/>
      </c>
      <c r="AJ1078" s="257" t="str">
        <f t="shared" si="278"/>
        <v/>
      </c>
      <c r="AK1078" s="257" t="str">
        <f t="shared" si="279"/>
        <v/>
      </c>
      <c r="AL1078" s="193" t="str">
        <f t="shared" si="280"/>
        <v>CHECK DATES</v>
      </c>
      <c r="AM1078" s="257" t="str">
        <f t="shared" si="281"/>
        <v/>
      </c>
      <c r="AN1078" s="288">
        <f t="shared" si="282"/>
        <v>0</v>
      </c>
      <c r="AO1078" s="286">
        <v>0</v>
      </c>
      <c r="AP1078" s="257">
        <f t="shared" si="283"/>
        <v>0</v>
      </c>
      <c r="AQ1078" s="257" t="str">
        <f t="shared" si="284"/>
        <v/>
      </c>
      <c r="AR1078" s="257">
        <f t="shared" si="285"/>
        <v>0</v>
      </c>
    </row>
    <row r="1079" spans="1:44" x14ac:dyDescent="0.3">
      <c r="A1079" s="287">
        <v>1066</v>
      </c>
      <c r="B1079" s="150"/>
      <c r="C1079" s="152"/>
      <c r="D1079" s="159"/>
      <c r="E1079" s="337"/>
      <c r="F1079" s="343" t="str">
        <f>IF(E1079="","",LOOKUP(E1079,'Work Programme'!$A$8:$A$207,'Work Programme'!$B$8:$B$207))</f>
        <v/>
      </c>
      <c r="G1079" s="159"/>
      <c r="H1079" s="150"/>
      <c r="I1079" s="150"/>
      <c r="J1079" s="150"/>
      <c r="K1079" s="150"/>
      <c r="L1079" s="150"/>
      <c r="M1079" s="150"/>
      <c r="N1079" s="430"/>
      <c r="O1079" s="431"/>
      <c r="P1079" s="431"/>
      <c r="Q1079" s="160"/>
      <c r="R1079" s="160"/>
      <c r="S1079" s="160"/>
      <c r="T1079" s="255" t="str">
        <f t="shared" si="270"/>
        <v/>
      </c>
      <c r="U1079" s="152"/>
      <c r="V1079" s="154"/>
      <c r="W1079" s="254" t="str">
        <f>IF(V1079="","",VLOOKUP(V1079,'Overview - Financial Statement'!$A$46:$B$60,2,FALSE))</f>
        <v/>
      </c>
      <c r="X1079" s="255" t="str">
        <f t="shared" si="271"/>
        <v/>
      </c>
      <c r="Y1079" s="153"/>
      <c r="Z1079" s="238">
        <f t="shared" si="272"/>
        <v>0</v>
      </c>
      <c r="AA1079" s="193" t="s">
        <v>44</v>
      </c>
      <c r="AB1079" s="173"/>
      <c r="AC1079" s="193" t="str">
        <f t="shared" si="273"/>
        <v/>
      </c>
      <c r="AD1079" s="187" t="str">
        <f t="shared" si="274"/>
        <v/>
      </c>
      <c r="AE1079" s="187" t="str">
        <f>IF(S1079&gt;0,(VLOOKUP(N1079,ISO!$B$4:$D$43,3,FALSE)),"")</f>
        <v/>
      </c>
      <c r="AF1079" s="187" t="str">
        <f t="shared" si="275"/>
        <v/>
      </c>
      <c r="AG1079" s="187" t="str">
        <f>IF(R1079&gt;0,(VLOOKUP(N1079,ISO!$B$4:$D$43,2,FALSE)),"")</f>
        <v/>
      </c>
      <c r="AH1079" s="193" t="str">
        <f t="shared" si="276"/>
        <v/>
      </c>
      <c r="AI1079" s="397" t="str">
        <f t="shared" si="277"/>
        <v/>
      </c>
      <c r="AJ1079" s="257" t="str">
        <f t="shared" si="278"/>
        <v/>
      </c>
      <c r="AK1079" s="257" t="str">
        <f t="shared" si="279"/>
        <v/>
      </c>
      <c r="AL1079" s="193" t="str">
        <f t="shared" si="280"/>
        <v>CHECK DATES</v>
      </c>
      <c r="AM1079" s="257" t="str">
        <f t="shared" si="281"/>
        <v/>
      </c>
      <c r="AN1079" s="288">
        <f t="shared" si="282"/>
        <v>0</v>
      </c>
      <c r="AO1079" s="286">
        <v>0</v>
      </c>
      <c r="AP1079" s="257">
        <f t="shared" si="283"/>
        <v>0</v>
      </c>
      <c r="AQ1079" s="257" t="str">
        <f t="shared" si="284"/>
        <v/>
      </c>
      <c r="AR1079" s="257">
        <f t="shared" si="285"/>
        <v>0</v>
      </c>
    </row>
    <row r="1080" spans="1:44" x14ac:dyDescent="0.3">
      <c r="A1080" s="287">
        <v>1067</v>
      </c>
      <c r="B1080" s="150"/>
      <c r="C1080" s="152"/>
      <c r="D1080" s="159"/>
      <c r="E1080" s="337"/>
      <c r="F1080" s="343" t="str">
        <f>IF(E1080="","",LOOKUP(E1080,'Work Programme'!$A$8:$A$207,'Work Programme'!$B$8:$B$207))</f>
        <v/>
      </c>
      <c r="G1080" s="159"/>
      <c r="H1080" s="150"/>
      <c r="I1080" s="150"/>
      <c r="J1080" s="150"/>
      <c r="K1080" s="150"/>
      <c r="L1080" s="150"/>
      <c r="M1080" s="150"/>
      <c r="N1080" s="430"/>
      <c r="O1080" s="431"/>
      <c r="P1080" s="431"/>
      <c r="Q1080" s="160"/>
      <c r="R1080" s="160"/>
      <c r="S1080" s="160"/>
      <c r="T1080" s="255" t="str">
        <f t="shared" si="270"/>
        <v/>
      </c>
      <c r="U1080" s="152"/>
      <c r="V1080" s="154"/>
      <c r="W1080" s="254" t="str">
        <f>IF(V1080="","",VLOOKUP(V1080,'Overview - Financial Statement'!$A$46:$B$60,2,FALSE))</f>
        <v/>
      </c>
      <c r="X1080" s="255" t="str">
        <f t="shared" si="271"/>
        <v/>
      </c>
      <c r="Y1080" s="153"/>
      <c r="Z1080" s="238">
        <f t="shared" si="272"/>
        <v>0</v>
      </c>
      <c r="AA1080" s="193" t="s">
        <v>44</v>
      </c>
      <c r="AB1080" s="173"/>
      <c r="AC1080" s="193" t="str">
        <f t="shared" si="273"/>
        <v/>
      </c>
      <c r="AD1080" s="187" t="str">
        <f t="shared" si="274"/>
        <v/>
      </c>
      <c r="AE1080" s="187" t="str">
        <f>IF(S1080&gt;0,(VLOOKUP(N1080,ISO!$B$4:$D$43,3,FALSE)),"")</f>
        <v/>
      </c>
      <c r="AF1080" s="187" t="str">
        <f t="shared" si="275"/>
        <v/>
      </c>
      <c r="AG1080" s="187" t="str">
        <f>IF(R1080&gt;0,(VLOOKUP(N1080,ISO!$B$4:$D$43,2,FALSE)),"")</f>
        <v/>
      </c>
      <c r="AH1080" s="193" t="str">
        <f t="shared" si="276"/>
        <v/>
      </c>
      <c r="AI1080" s="397" t="str">
        <f t="shared" si="277"/>
        <v/>
      </c>
      <c r="AJ1080" s="257" t="str">
        <f t="shared" si="278"/>
        <v/>
      </c>
      <c r="AK1080" s="257" t="str">
        <f t="shared" si="279"/>
        <v/>
      </c>
      <c r="AL1080" s="193" t="str">
        <f t="shared" si="280"/>
        <v>CHECK DATES</v>
      </c>
      <c r="AM1080" s="257" t="str">
        <f t="shared" si="281"/>
        <v/>
      </c>
      <c r="AN1080" s="288">
        <f t="shared" si="282"/>
        <v>0</v>
      </c>
      <c r="AO1080" s="286">
        <v>0</v>
      </c>
      <c r="AP1080" s="257">
        <f t="shared" si="283"/>
        <v>0</v>
      </c>
      <c r="AQ1080" s="257" t="str">
        <f t="shared" si="284"/>
        <v/>
      </c>
      <c r="AR1080" s="257">
        <f t="shared" si="285"/>
        <v>0</v>
      </c>
    </row>
    <row r="1081" spans="1:44" x14ac:dyDescent="0.3">
      <c r="A1081" s="287">
        <v>1068</v>
      </c>
      <c r="B1081" s="150"/>
      <c r="C1081" s="152"/>
      <c r="D1081" s="159"/>
      <c r="E1081" s="337"/>
      <c r="F1081" s="343" t="str">
        <f>IF(E1081="","",LOOKUP(E1081,'Work Programme'!$A$8:$A$207,'Work Programme'!$B$8:$B$207))</f>
        <v/>
      </c>
      <c r="G1081" s="159"/>
      <c r="H1081" s="150"/>
      <c r="I1081" s="150"/>
      <c r="J1081" s="150"/>
      <c r="K1081" s="150"/>
      <c r="L1081" s="150"/>
      <c r="M1081" s="150"/>
      <c r="N1081" s="430"/>
      <c r="O1081" s="431"/>
      <c r="P1081" s="431"/>
      <c r="Q1081" s="160"/>
      <c r="R1081" s="160"/>
      <c r="S1081" s="160"/>
      <c r="T1081" s="255" t="str">
        <f t="shared" si="270"/>
        <v/>
      </c>
      <c r="U1081" s="152"/>
      <c r="V1081" s="154"/>
      <c r="W1081" s="254" t="str">
        <f>IF(V1081="","",VLOOKUP(V1081,'Overview - Financial Statement'!$A$46:$B$60,2,FALSE))</f>
        <v/>
      </c>
      <c r="X1081" s="255" t="str">
        <f t="shared" si="271"/>
        <v/>
      </c>
      <c r="Y1081" s="153"/>
      <c r="Z1081" s="238">
        <f t="shared" si="272"/>
        <v>0</v>
      </c>
      <c r="AA1081" s="193" t="s">
        <v>44</v>
      </c>
      <c r="AB1081" s="173"/>
      <c r="AC1081" s="193" t="str">
        <f t="shared" si="273"/>
        <v/>
      </c>
      <c r="AD1081" s="187" t="str">
        <f t="shared" si="274"/>
        <v/>
      </c>
      <c r="AE1081" s="187" t="str">
        <f>IF(S1081&gt;0,(VLOOKUP(N1081,ISO!$B$4:$D$43,3,FALSE)),"")</f>
        <v/>
      </c>
      <c r="AF1081" s="187" t="str">
        <f t="shared" si="275"/>
        <v/>
      </c>
      <c r="AG1081" s="187" t="str">
        <f>IF(R1081&gt;0,(VLOOKUP(N1081,ISO!$B$4:$D$43,2,FALSE)),"")</f>
        <v/>
      </c>
      <c r="AH1081" s="193" t="str">
        <f t="shared" si="276"/>
        <v/>
      </c>
      <c r="AI1081" s="397" t="str">
        <f t="shared" si="277"/>
        <v/>
      </c>
      <c r="AJ1081" s="257" t="str">
        <f t="shared" si="278"/>
        <v/>
      </c>
      <c r="AK1081" s="257" t="str">
        <f t="shared" si="279"/>
        <v/>
      </c>
      <c r="AL1081" s="193" t="str">
        <f t="shared" si="280"/>
        <v>CHECK DATES</v>
      </c>
      <c r="AM1081" s="257" t="str">
        <f t="shared" si="281"/>
        <v/>
      </c>
      <c r="AN1081" s="288">
        <f t="shared" si="282"/>
        <v>0</v>
      </c>
      <c r="AO1081" s="286">
        <v>0</v>
      </c>
      <c r="AP1081" s="257">
        <f t="shared" si="283"/>
        <v>0</v>
      </c>
      <c r="AQ1081" s="257" t="str">
        <f t="shared" si="284"/>
        <v/>
      </c>
      <c r="AR1081" s="257">
        <f t="shared" si="285"/>
        <v>0</v>
      </c>
    </row>
    <row r="1082" spans="1:44" x14ac:dyDescent="0.3">
      <c r="A1082" s="287">
        <v>1069</v>
      </c>
      <c r="B1082" s="150"/>
      <c r="C1082" s="152"/>
      <c r="D1082" s="159"/>
      <c r="E1082" s="337"/>
      <c r="F1082" s="343" t="str">
        <f>IF(E1082="","",LOOKUP(E1082,'Work Programme'!$A$8:$A$207,'Work Programme'!$B$8:$B$207))</f>
        <v/>
      </c>
      <c r="G1082" s="159"/>
      <c r="H1082" s="150"/>
      <c r="I1082" s="150"/>
      <c r="J1082" s="150"/>
      <c r="K1082" s="150"/>
      <c r="L1082" s="150"/>
      <c r="M1082" s="150"/>
      <c r="N1082" s="430"/>
      <c r="O1082" s="431"/>
      <c r="P1082" s="431"/>
      <c r="Q1082" s="160"/>
      <c r="R1082" s="160"/>
      <c r="S1082" s="160"/>
      <c r="T1082" s="255" t="str">
        <f t="shared" si="270"/>
        <v/>
      </c>
      <c r="U1082" s="152"/>
      <c r="V1082" s="154"/>
      <c r="W1082" s="254" t="str">
        <f>IF(V1082="","",VLOOKUP(V1082,'Overview - Financial Statement'!$A$46:$B$60,2,FALSE))</f>
        <v/>
      </c>
      <c r="X1082" s="255" t="str">
        <f t="shared" si="271"/>
        <v/>
      </c>
      <c r="Y1082" s="153"/>
      <c r="Z1082" s="238">
        <f t="shared" si="272"/>
        <v>0</v>
      </c>
      <c r="AA1082" s="193" t="s">
        <v>44</v>
      </c>
      <c r="AB1082" s="173"/>
      <c r="AC1082" s="193" t="str">
        <f t="shared" si="273"/>
        <v/>
      </c>
      <c r="AD1082" s="187" t="str">
        <f t="shared" si="274"/>
        <v/>
      </c>
      <c r="AE1082" s="187" t="str">
        <f>IF(S1082&gt;0,(VLOOKUP(N1082,ISO!$B$4:$D$43,3,FALSE)),"")</f>
        <v/>
      </c>
      <c r="AF1082" s="187" t="str">
        <f t="shared" si="275"/>
        <v/>
      </c>
      <c r="AG1082" s="187" t="str">
        <f>IF(R1082&gt;0,(VLOOKUP(N1082,ISO!$B$4:$D$43,2,FALSE)),"")</f>
        <v/>
      </c>
      <c r="AH1082" s="193" t="str">
        <f t="shared" si="276"/>
        <v/>
      </c>
      <c r="AI1082" s="397" t="str">
        <f t="shared" si="277"/>
        <v/>
      </c>
      <c r="AJ1082" s="257" t="str">
        <f t="shared" si="278"/>
        <v/>
      </c>
      <c r="AK1082" s="257" t="str">
        <f t="shared" si="279"/>
        <v/>
      </c>
      <c r="AL1082" s="193" t="str">
        <f t="shared" si="280"/>
        <v>CHECK DATES</v>
      </c>
      <c r="AM1082" s="257" t="str">
        <f t="shared" si="281"/>
        <v/>
      </c>
      <c r="AN1082" s="288">
        <f t="shared" si="282"/>
        <v>0</v>
      </c>
      <c r="AO1082" s="286">
        <v>0</v>
      </c>
      <c r="AP1082" s="257">
        <f t="shared" si="283"/>
        <v>0</v>
      </c>
      <c r="AQ1082" s="257" t="str">
        <f t="shared" si="284"/>
        <v/>
      </c>
      <c r="AR1082" s="257">
        <f t="shared" si="285"/>
        <v>0</v>
      </c>
    </row>
    <row r="1083" spans="1:44" x14ac:dyDescent="0.3">
      <c r="A1083" s="287">
        <v>1070</v>
      </c>
      <c r="B1083" s="150"/>
      <c r="C1083" s="152"/>
      <c r="D1083" s="159"/>
      <c r="E1083" s="337"/>
      <c r="F1083" s="343" t="str">
        <f>IF(E1083="","",LOOKUP(E1083,'Work Programme'!$A$8:$A$207,'Work Programme'!$B$8:$B$207))</f>
        <v/>
      </c>
      <c r="G1083" s="159"/>
      <c r="H1083" s="150"/>
      <c r="I1083" s="150"/>
      <c r="J1083" s="150"/>
      <c r="K1083" s="150"/>
      <c r="L1083" s="150"/>
      <c r="M1083" s="150"/>
      <c r="N1083" s="430"/>
      <c r="O1083" s="431"/>
      <c r="P1083" s="431"/>
      <c r="Q1083" s="160"/>
      <c r="R1083" s="160"/>
      <c r="S1083" s="160"/>
      <c r="T1083" s="255" t="str">
        <f t="shared" si="270"/>
        <v/>
      </c>
      <c r="U1083" s="152"/>
      <c r="V1083" s="154"/>
      <c r="W1083" s="254" t="str">
        <f>IF(V1083="","",VLOOKUP(V1083,'Overview - Financial Statement'!$A$46:$B$60,2,FALSE))</f>
        <v/>
      </c>
      <c r="X1083" s="255" t="str">
        <f t="shared" si="271"/>
        <v/>
      </c>
      <c r="Y1083" s="153"/>
      <c r="Z1083" s="238">
        <f t="shared" si="272"/>
        <v>0</v>
      </c>
      <c r="AA1083" s="193" t="s">
        <v>44</v>
      </c>
      <c r="AB1083" s="173"/>
      <c r="AC1083" s="193" t="str">
        <f t="shared" si="273"/>
        <v/>
      </c>
      <c r="AD1083" s="187" t="str">
        <f t="shared" si="274"/>
        <v/>
      </c>
      <c r="AE1083" s="187" t="str">
        <f>IF(S1083&gt;0,(VLOOKUP(N1083,ISO!$B$4:$D$43,3,FALSE)),"")</f>
        <v/>
      </c>
      <c r="AF1083" s="187" t="str">
        <f t="shared" si="275"/>
        <v/>
      </c>
      <c r="AG1083" s="187" t="str">
        <f>IF(R1083&gt;0,(VLOOKUP(N1083,ISO!$B$4:$D$43,2,FALSE)),"")</f>
        <v/>
      </c>
      <c r="AH1083" s="193" t="str">
        <f t="shared" si="276"/>
        <v/>
      </c>
      <c r="AI1083" s="397" t="str">
        <f t="shared" si="277"/>
        <v/>
      </c>
      <c r="AJ1083" s="257" t="str">
        <f t="shared" si="278"/>
        <v/>
      </c>
      <c r="AK1083" s="257" t="str">
        <f t="shared" si="279"/>
        <v/>
      </c>
      <c r="AL1083" s="193" t="str">
        <f t="shared" si="280"/>
        <v>CHECK DATES</v>
      </c>
      <c r="AM1083" s="257" t="str">
        <f t="shared" si="281"/>
        <v/>
      </c>
      <c r="AN1083" s="288">
        <f t="shared" si="282"/>
        <v>0</v>
      </c>
      <c r="AO1083" s="286">
        <v>0</v>
      </c>
      <c r="AP1083" s="257">
        <f t="shared" si="283"/>
        <v>0</v>
      </c>
      <c r="AQ1083" s="257" t="str">
        <f t="shared" si="284"/>
        <v/>
      </c>
      <c r="AR1083" s="257">
        <f t="shared" si="285"/>
        <v>0</v>
      </c>
    </row>
    <row r="1084" spans="1:44" x14ac:dyDescent="0.3">
      <c r="A1084" s="287">
        <v>1071</v>
      </c>
      <c r="B1084" s="150"/>
      <c r="C1084" s="152"/>
      <c r="D1084" s="159"/>
      <c r="E1084" s="337"/>
      <c r="F1084" s="343" t="str">
        <f>IF(E1084="","",LOOKUP(E1084,'Work Programme'!$A$8:$A$207,'Work Programme'!$B$8:$B$207))</f>
        <v/>
      </c>
      <c r="G1084" s="159"/>
      <c r="H1084" s="150"/>
      <c r="I1084" s="150"/>
      <c r="J1084" s="150"/>
      <c r="K1084" s="150"/>
      <c r="L1084" s="150"/>
      <c r="M1084" s="150"/>
      <c r="N1084" s="430"/>
      <c r="O1084" s="431"/>
      <c r="P1084" s="431"/>
      <c r="Q1084" s="160"/>
      <c r="R1084" s="160"/>
      <c r="S1084" s="160"/>
      <c r="T1084" s="255" t="str">
        <f t="shared" si="270"/>
        <v/>
      </c>
      <c r="U1084" s="152"/>
      <c r="V1084" s="154"/>
      <c r="W1084" s="254" t="str">
        <f>IF(V1084="","",VLOOKUP(V1084,'Overview - Financial Statement'!$A$46:$B$60,2,FALSE))</f>
        <v/>
      </c>
      <c r="X1084" s="255" t="str">
        <f t="shared" si="271"/>
        <v/>
      </c>
      <c r="Y1084" s="153"/>
      <c r="Z1084" s="238">
        <f t="shared" si="272"/>
        <v>0</v>
      </c>
      <c r="AA1084" s="193" t="s">
        <v>44</v>
      </c>
      <c r="AB1084" s="173"/>
      <c r="AC1084" s="193" t="str">
        <f t="shared" si="273"/>
        <v/>
      </c>
      <c r="AD1084" s="187" t="str">
        <f t="shared" si="274"/>
        <v/>
      </c>
      <c r="AE1084" s="187" t="str">
        <f>IF(S1084&gt;0,(VLOOKUP(N1084,ISO!$B$4:$D$43,3,FALSE)),"")</f>
        <v/>
      </c>
      <c r="AF1084" s="187" t="str">
        <f t="shared" si="275"/>
        <v/>
      </c>
      <c r="AG1084" s="187" t="str">
        <f>IF(R1084&gt;0,(VLOOKUP(N1084,ISO!$B$4:$D$43,2,FALSE)),"")</f>
        <v/>
      </c>
      <c r="AH1084" s="193" t="str">
        <f t="shared" si="276"/>
        <v/>
      </c>
      <c r="AI1084" s="397" t="str">
        <f t="shared" si="277"/>
        <v/>
      </c>
      <c r="AJ1084" s="257" t="str">
        <f t="shared" si="278"/>
        <v/>
      </c>
      <c r="AK1084" s="257" t="str">
        <f t="shared" si="279"/>
        <v/>
      </c>
      <c r="AL1084" s="193" t="str">
        <f t="shared" si="280"/>
        <v>CHECK DATES</v>
      </c>
      <c r="AM1084" s="257" t="str">
        <f t="shared" si="281"/>
        <v/>
      </c>
      <c r="AN1084" s="288">
        <f t="shared" si="282"/>
        <v>0</v>
      </c>
      <c r="AO1084" s="286">
        <v>0</v>
      </c>
      <c r="AP1084" s="257">
        <f t="shared" si="283"/>
        <v>0</v>
      </c>
      <c r="AQ1084" s="257" t="str">
        <f t="shared" si="284"/>
        <v/>
      </c>
      <c r="AR1084" s="257">
        <f t="shared" si="285"/>
        <v>0</v>
      </c>
    </row>
    <row r="1085" spans="1:44" x14ac:dyDescent="0.3">
      <c r="A1085" s="287">
        <v>1072</v>
      </c>
      <c r="B1085" s="150"/>
      <c r="C1085" s="152"/>
      <c r="D1085" s="159"/>
      <c r="E1085" s="337"/>
      <c r="F1085" s="343" t="str">
        <f>IF(E1085="","",LOOKUP(E1085,'Work Programme'!$A$8:$A$207,'Work Programme'!$B$8:$B$207))</f>
        <v/>
      </c>
      <c r="G1085" s="159"/>
      <c r="H1085" s="150"/>
      <c r="I1085" s="150"/>
      <c r="J1085" s="150"/>
      <c r="K1085" s="150"/>
      <c r="L1085" s="150"/>
      <c r="M1085" s="150"/>
      <c r="N1085" s="430"/>
      <c r="O1085" s="431"/>
      <c r="P1085" s="431"/>
      <c r="Q1085" s="160"/>
      <c r="R1085" s="160"/>
      <c r="S1085" s="160"/>
      <c r="T1085" s="255" t="str">
        <f t="shared" si="270"/>
        <v/>
      </c>
      <c r="U1085" s="152"/>
      <c r="V1085" s="154"/>
      <c r="W1085" s="254" t="str">
        <f>IF(V1085="","",VLOOKUP(V1085,'Overview - Financial Statement'!$A$46:$B$60,2,FALSE))</f>
        <v/>
      </c>
      <c r="X1085" s="255" t="str">
        <f t="shared" si="271"/>
        <v/>
      </c>
      <c r="Y1085" s="153"/>
      <c r="Z1085" s="238">
        <f t="shared" si="272"/>
        <v>0</v>
      </c>
      <c r="AA1085" s="193" t="s">
        <v>44</v>
      </c>
      <c r="AB1085" s="173"/>
      <c r="AC1085" s="193" t="str">
        <f t="shared" si="273"/>
        <v/>
      </c>
      <c r="AD1085" s="187" t="str">
        <f t="shared" si="274"/>
        <v/>
      </c>
      <c r="AE1085" s="187" t="str">
        <f>IF(S1085&gt;0,(VLOOKUP(N1085,ISO!$B$4:$D$43,3,FALSE)),"")</f>
        <v/>
      </c>
      <c r="AF1085" s="187" t="str">
        <f t="shared" si="275"/>
        <v/>
      </c>
      <c r="AG1085" s="187" t="str">
        <f>IF(R1085&gt;0,(VLOOKUP(N1085,ISO!$B$4:$D$43,2,FALSE)),"")</f>
        <v/>
      </c>
      <c r="AH1085" s="193" t="str">
        <f t="shared" si="276"/>
        <v/>
      </c>
      <c r="AI1085" s="397" t="str">
        <f t="shared" si="277"/>
        <v/>
      </c>
      <c r="AJ1085" s="257" t="str">
        <f t="shared" si="278"/>
        <v/>
      </c>
      <c r="AK1085" s="257" t="str">
        <f t="shared" si="279"/>
        <v/>
      </c>
      <c r="AL1085" s="193" t="str">
        <f t="shared" si="280"/>
        <v>CHECK DATES</v>
      </c>
      <c r="AM1085" s="257" t="str">
        <f t="shared" si="281"/>
        <v/>
      </c>
      <c r="AN1085" s="288">
        <f t="shared" si="282"/>
        <v>0</v>
      </c>
      <c r="AO1085" s="286">
        <v>0</v>
      </c>
      <c r="AP1085" s="257">
        <f t="shared" si="283"/>
        <v>0</v>
      </c>
      <c r="AQ1085" s="257" t="str">
        <f t="shared" si="284"/>
        <v/>
      </c>
      <c r="AR1085" s="257">
        <f t="shared" si="285"/>
        <v>0</v>
      </c>
    </row>
    <row r="1086" spans="1:44" x14ac:dyDescent="0.3">
      <c r="A1086" s="287">
        <v>1073</v>
      </c>
      <c r="B1086" s="150"/>
      <c r="C1086" s="152"/>
      <c r="D1086" s="159"/>
      <c r="E1086" s="337"/>
      <c r="F1086" s="343" t="str">
        <f>IF(E1086="","",LOOKUP(E1086,'Work Programme'!$A$8:$A$207,'Work Programme'!$B$8:$B$207))</f>
        <v/>
      </c>
      <c r="G1086" s="159"/>
      <c r="H1086" s="150"/>
      <c r="I1086" s="150"/>
      <c r="J1086" s="150"/>
      <c r="K1086" s="150"/>
      <c r="L1086" s="150"/>
      <c r="M1086" s="150"/>
      <c r="N1086" s="430"/>
      <c r="O1086" s="431"/>
      <c r="P1086" s="431"/>
      <c r="Q1086" s="160"/>
      <c r="R1086" s="160"/>
      <c r="S1086" s="160"/>
      <c r="T1086" s="255" t="str">
        <f t="shared" si="270"/>
        <v/>
      </c>
      <c r="U1086" s="152"/>
      <c r="V1086" s="154"/>
      <c r="W1086" s="254" t="str">
        <f>IF(V1086="","",VLOOKUP(V1086,'Overview - Financial Statement'!$A$46:$B$60,2,FALSE))</f>
        <v/>
      </c>
      <c r="X1086" s="255" t="str">
        <f t="shared" si="271"/>
        <v/>
      </c>
      <c r="Y1086" s="153"/>
      <c r="Z1086" s="238">
        <f t="shared" si="272"/>
        <v>0</v>
      </c>
      <c r="AA1086" s="193" t="s">
        <v>44</v>
      </c>
      <c r="AB1086" s="173"/>
      <c r="AC1086" s="193" t="str">
        <f t="shared" si="273"/>
        <v/>
      </c>
      <c r="AD1086" s="187" t="str">
        <f t="shared" si="274"/>
        <v/>
      </c>
      <c r="AE1086" s="187" t="str">
        <f>IF(S1086&gt;0,(VLOOKUP(N1086,ISO!$B$4:$D$43,3,FALSE)),"")</f>
        <v/>
      </c>
      <c r="AF1086" s="187" t="str">
        <f t="shared" si="275"/>
        <v/>
      </c>
      <c r="AG1086" s="187" t="str">
        <f>IF(R1086&gt;0,(VLOOKUP(N1086,ISO!$B$4:$D$43,2,FALSE)),"")</f>
        <v/>
      </c>
      <c r="AH1086" s="193" t="str">
        <f t="shared" si="276"/>
        <v/>
      </c>
      <c r="AI1086" s="397" t="str">
        <f t="shared" si="277"/>
        <v/>
      </c>
      <c r="AJ1086" s="257" t="str">
        <f t="shared" si="278"/>
        <v/>
      </c>
      <c r="AK1086" s="257" t="str">
        <f t="shared" si="279"/>
        <v/>
      </c>
      <c r="AL1086" s="193" t="str">
        <f t="shared" si="280"/>
        <v>CHECK DATES</v>
      </c>
      <c r="AM1086" s="257" t="str">
        <f t="shared" si="281"/>
        <v/>
      </c>
      <c r="AN1086" s="288">
        <f t="shared" si="282"/>
        <v>0</v>
      </c>
      <c r="AO1086" s="286">
        <v>0</v>
      </c>
      <c r="AP1086" s="257">
        <f t="shared" si="283"/>
        <v>0</v>
      </c>
      <c r="AQ1086" s="257" t="str">
        <f t="shared" si="284"/>
        <v/>
      </c>
      <c r="AR1086" s="257">
        <f t="shared" si="285"/>
        <v>0</v>
      </c>
    </row>
    <row r="1087" spans="1:44" x14ac:dyDescent="0.3">
      <c r="A1087" s="287">
        <v>1074</v>
      </c>
      <c r="B1087" s="150"/>
      <c r="C1087" s="152"/>
      <c r="D1087" s="159"/>
      <c r="E1087" s="337"/>
      <c r="F1087" s="343" t="str">
        <f>IF(E1087="","",LOOKUP(E1087,'Work Programme'!$A$8:$A$207,'Work Programme'!$B$8:$B$207))</f>
        <v/>
      </c>
      <c r="G1087" s="159"/>
      <c r="H1087" s="150"/>
      <c r="I1087" s="150"/>
      <c r="J1087" s="150"/>
      <c r="K1087" s="150"/>
      <c r="L1087" s="150"/>
      <c r="M1087" s="150"/>
      <c r="N1087" s="430"/>
      <c r="O1087" s="431"/>
      <c r="P1087" s="431"/>
      <c r="Q1087" s="160"/>
      <c r="R1087" s="160"/>
      <c r="S1087" s="160"/>
      <c r="T1087" s="255" t="str">
        <f t="shared" si="270"/>
        <v/>
      </c>
      <c r="U1087" s="152"/>
      <c r="V1087" s="154"/>
      <c r="W1087" s="254" t="str">
        <f>IF(V1087="","",VLOOKUP(V1087,'Overview - Financial Statement'!$A$46:$B$60,2,FALSE))</f>
        <v/>
      </c>
      <c r="X1087" s="255" t="str">
        <f t="shared" si="271"/>
        <v/>
      </c>
      <c r="Y1087" s="153"/>
      <c r="Z1087" s="238">
        <f t="shared" si="272"/>
        <v>0</v>
      </c>
      <c r="AA1087" s="193" t="s">
        <v>44</v>
      </c>
      <c r="AB1087" s="173"/>
      <c r="AC1087" s="193" t="str">
        <f t="shared" si="273"/>
        <v/>
      </c>
      <c r="AD1087" s="187" t="str">
        <f t="shared" si="274"/>
        <v/>
      </c>
      <c r="AE1087" s="187" t="str">
        <f>IF(S1087&gt;0,(VLOOKUP(N1087,ISO!$B$4:$D$43,3,FALSE)),"")</f>
        <v/>
      </c>
      <c r="AF1087" s="187" t="str">
        <f t="shared" si="275"/>
        <v/>
      </c>
      <c r="AG1087" s="187" t="str">
        <f>IF(R1087&gt;0,(VLOOKUP(N1087,ISO!$B$4:$D$43,2,FALSE)),"")</f>
        <v/>
      </c>
      <c r="AH1087" s="193" t="str">
        <f t="shared" si="276"/>
        <v/>
      </c>
      <c r="AI1087" s="397" t="str">
        <f t="shared" si="277"/>
        <v/>
      </c>
      <c r="AJ1087" s="257" t="str">
        <f t="shared" si="278"/>
        <v/>
      </c>
      <c r="AK1087" s="257" t="str">
        <f t="shared" si="279"/>
        <v/>
      </c>
      <c r="AL1087" s="193" t="str">
        <f t="shared" si="280"/>
        <v>CHECK DATES</v>
      </c>
      <c r="AM1087" s="257" t="str">
        <f t="shared" si="281"/>
        <v/>
      </c>
      <c r="AN1087" s="288">
        <f t="shared" si="282"/>
        <v>0</v>
      </c>
      <c r="AO1087" s="286">
        <v>0</v>
      </c>
      <c r="AP1087" s="257">
        <f t="shared" si="283"/>
        <v>0</v>
      </c>
      <c r="AQ1087" s="257" t="str">
        <f t="shared" si="284"/>
        <v/>
      </c>
      <c r="AR1087" s="257">
        <f t="shared" si="285"/>
        <v>0</v>
      </c>
    </row>
    <row r="1088" spans="1:44" x14ac:dyDescent="0.3">
      <c r="A1088" s="287">
        <v>1075</v>
      </c>
      <c r="B1088" s="150"/>
      <c r="C1088" s="152"/>
      <c r="D1088" s="159"/>
      <c r="E1088" s="337"/>
      <c r="F1088" s="343" t="str">
        <f>IF(E1088="","",LOOKUP(E1088,'Work Programme'!$A$8:$A$207,'Work Programme'!$B$8:$B$207))</f>
        <v/>
      </c>
      <c r="G1088" s="159"/>
      <c r="H1088" s="150"/>
      <c r="I1088" s="150"/>
      <c r="J1088" s="150"/>
      <c r="K1088" s="150"/>
      <c r="L1088" s="150"/>
      <c r="M1088" s="150"/>
      <c r="N1088" s="430"/>
      <c r="O1088" s="431"/>
      <c r="P1088" s="431"/>
      <c r="Q1088" s="160"/>
      <c r="R1088" s="160"/>
      <c r="S1088" s="160"/>
      <c r="T1088" s="255" t="str">
        <f t="shared" si="270"/>
        <v/>
      </c>
      <c r="U1088" s="152"/>
      <c r="V1088" s="154"/>
      <c r="W1088" s="254" t="str">
        <f>IF(V1088="","",VLOOKUP(V1088,'Overview - Financial Statement'!$A$46:$B$60,2,FALSE))</f>
        <v/>
      </c>
      <c r="X1088" s="255" t="str">
        <f t="shared" si="271"/>
        <v/>
      </c>
      <c r="Y1088" s="153"/>
      <c r="Z1088" s="238">
        <f t="shared" si="272"/>
        <v>0</v>
      </c>
      <c r="AA1088" s="193" t="s">
        <v>44</v>
      </c>
      <c r="AB1088" s="173"/>
      <c r="AC1088" s="193" t="str">
        <f t="shared" si="273"/>
        <v/>
      </c>
      <c r="AD1088" s="187" t="str">
        <f t="shared" si="274"/>
        <v/>
      </c>
      <c r="AE1088" s="187" t="str">
        <f>IF(S1088&gt;0,(VLOOKUP(N1088,ISO!$B$4:$D$43,3,FALSE)),"")</f>
        <v/>
      </c>
      <c r="AF1088" s="187" t="str">
        <f t="shared" si="275"/>
        <v/>
      </c>
      <c r="AG1088" s="187" t="str">
        <f>IF(R1088&gt;0,(VLOOKUP(N1088,ISO!$B$4:$D$43,2,FALSE)),"")</f>
        <v/>
      </c>
      <c r="AH1088" s="193" t="str">
        <f t="shared" si="276"/>
        <v/>
      </c>
      <c r="AI1088" s="397" t="str">
        <f t="shared" si="277"/>
        <v/>
      </c>
      <c r="AJ1088" s="257" t="str">
        <f t="shared" si="278"/>
        <v/>
      </c>
      <c r="AK1088" s="257" t="str">
        <f t="shared" si="279"/>
        <v/>
      </c>
      <c r="AL1088" s="193" t="str">
        <f t="shared" si="280"/>
        <v>CHECK DATES</v>
      </c>
      <c r="AM1088" s="257" t="str">
        <f t="shared" si="281"/>
        <v/>
      </c>
      <c r="AN1088" s="288">
        <f t="shared" si="282"/>
        <v>0</v>
      </c>
      <c r="AO1088" s="286">
        <v>0</v>
      </c>
      <c r="AP1088" s="257">
        <f t="shared" si="283"/>
        <v>0</v>
      </c>
      <c r="AQ1088" s="257" t="str">
        <f t="shared" si="284"/>
        <v/>
      </c>
      <c r="AR1088" s="257">
        <f t="shared" si="285"/>
        <v>0</v>
      </c>
    </row>
    <row r="1089" spans="1:44" x14ac:dyDescent="0.3">
      <c r="A1089" s="287">
        <v>1076</v>
      </c>
      <c r="B1089" s="150"/>
      <c r="C1089" s="152"/>
      <c r="D1089" s="159"/>
      <c r="E1089" s="337"/>
      <c r="F1089" s="343" t="str">
        <f>IF(E1089="","",LOOKUP(E1089,'Work Programme'!$A$8:$A$207,'Work Programme'!$B$8:$B$207))</f>
        <v/>
      </c>
      <c r="G1089" s="159"/>
      <c r="H1089" s="150"/>
      <c r="I1089" s="150"/>
      <c r="J1089" s="150"/>
      <c r="K1089" s="150"/>
      <c r="L1089" s="150"/>
      <c r="M1089" s="150"/>
      <c r="N1089" s="430"/>
      <c r="O1089" s="431"/>
      <c r="P1089" s="431"/>
      <c r="Q1089" s="160"/>
      <c r="R1089" s="160"/>
      <c r="S1089" s="160"/>
      <c r="T1089" s="255" t="str">
        <f t="shared" si="270"/>
        <v/>
      </c>
      <c r="U1089" s="152"/>
      <c r="V1089" s="154"/>
      <c r="W1089" s="254" t="str">
        <f>IF(V1089="","",VLOOKUP(V1089,'Overview - Financial Statement'!$A$46:$B$60,2,FALSE))</f>
        <v/>
      </c>
      <c r="X1089" s="255" t="str">
        <f t="shared" si="271"/>
        <v/>
      </c>
      <c r="Y1089" s="153"/>
      <c r="Z1089" s="238">
        <f t="shared" si="272"/>
        <v>0</v>
      </c>
      <c r="AA1089" s="193" t="s">
        <v>44</v>
      </c>
      <c r="AB1089" s="173"/>
      <c r="AC1089" s="193" t="str">
        <f t="shared" si="273"/>
        <v/>
      </c>
      <c r="AD1089" s="187" t="str">
        <f t="shared" si="274"/>
        <v/>
      </c>
      <c r="AE1089" s="187" t="str">
        <f>IF(S1089&gt;0,(VLOOKUP(N1089,ISO!$B$4:$D$43,3,FALSE)),"")</f>
        <v/>
      </c>
      <c r="AF1089" s="187" t="str">
        <f t="shared" si="275"/>
        <v/>
      </c>
      <c r="AG1089" s="187" t="str">
        <f>IF(R1089&gt;0,(VLOOKUP(N1089,ISO!$B$4:$D$43,2,FALSE)),"")</f>
        <v/>
      </c>
      <c r="AH1089" s="193" t="str">
        <f t="shared" si="276"/>
        <v/>
      </c>
      <c r="AI1089" s="397" t="str">
        <f t="shared" si="277"/>
        <v/>
      </c>
      <c r="AJ1089" s="257" t="str">
        <f t="shared" si="278"/>
        <v/>
      </c>
      <c r="AK1089" s="257" t="str">
        <f t="shared" si="279"/>
        <v/>
      </c>
      <c r="AL1089" s="193" t="str">
        <f t="shared" si="280"/>
        <v>CHECK DATES</v>
      </c>
      <c r="AM1089" s="257" t="str">
        <f t="shared" si="281"/>
        <v/>
      </c>
      <c r="AN1089" s="288">
        <f t="shared" si="282"/>
        <v>0</v>
      </c>
      <c r="AO1089" s="286">
        <v>0</v>
      </c>
      <c r="AP1089" s="257">
        <f t="shared" si="283"/>
        <v>0</v>
      </c>
      <c r="AQ1089" s="257" t="str">
        <f t="shared" si="284"/>
        <v/>
      </c>
      <c r="AR1089" s="257">
        <f t="shared" si="285"/>
        <v>0</v>
      </c>
    </row>
    <row r="1090" spans="1:44" x14ac:dyDescent="0.3">
      <c r="A1090" s="287">
        <v>1077</v>
      </c>
      <c r="B1090" s="150"/>
      <c r="C1090" s="152"/>
      <c r="D1090" s="159"/>
      <c r="E1090" s="337"/>
      <c r="F1090" s="343" t="str">
        <f>IF(E1090="","",LOOKUP(E1090,'Work Programme'!$A$8:$A$207,'Work Programme'!$B$8:$B$207))</f>
        <v/>
      </c>
      <c r="G1090" s="159"/>
      <c r="H1090" s="150"/>
      <c r="I1090" s="150"/>
      <c r="J1090" s="150"/>
      <c r="K1090" s="150"/>
      <c r="L1090" s="150"/>
      <c r="M1090" s="150"/>
      <c r="N1090" s="430"/>
      <c r="O1090" s="431"/>
      <c r="P1090" s="431"/>
      <c r="Q1090" s="160"/>
      <c r="R1090" s="160"/>
      <c r="S1090" s="160"/>
      <c r="T1090" s="255" t="str">
        <f t="shared" si="270"/>
        <v/>
      </c>
      <c r="U1090" s="152"/>
      <c r="V1090" s="154"/>
      <c r="W1090" s="254" t="str">
        <f>IF(V1090="","",VLOOKUP(V1090,'Overview - Financial Statement'!$A$46:$B$60,2,FALSE))</f>
        <v/>
      </c>
      <c r="X1090" s="255" t="str">
        <f t="shared" si="271"/>
        <v/>
      </c>
      <c r="Y1090" s="153"/>
      <c r="Z1090" s="238">
        <f t="shared" si="272"/>
        <v>0</v>
      </c>
      <c r="AA1090" s="193" t="s">
        <v>44</v>
      </c>
      <c r="AB1090" s="173"/>
      <c r="AC1090" s="193" t="str">
        <f t="shared" si="273"/>
        <v/>
      </c>
      <c r="AD1090" s="187" t="str">
        <f t="shared" si="274"/>
        <v/>
      </c>
      <c r="AE1090" s="187" t="str">
        <f>IF(S1090&gt;0,(VLOOKUP(N1090,ISO!$B$4:$D$43,3,FALSE)),"")</f>
        <v/>
      </c>
      <c r="AF1090" s="187" t="str">
        <f t="shared" si="275"/>
        <v/>
      </c>
      <c r="AG1090" s="187" t="str">
        <f>IF(R1090&gt;0,(VLOOKUP(N1090,ISO!$B$4:$D$43,2,FALSE)),"")</f>
        <v/>
      </c>
      <c r="AH1090" s="193" t="str">
        <f t="shared" si="276"/>
        <v/>
      </c>
      <c r="AI1090" s="397" t="str">
        <f t="shared" si="277"/>
        <v/>
      </c>
      <c r="AJ1090" s="257" t="str">
        <f t="shared" si="278"/>
        <v/>
      </c>
      <c r="AK1090" s="257" t="str">
        <f t="shared" si="279"/>
        <v/>
      </c>
      <c r="AL1090" s="193" t="str">
        <f t="shared" si="280"/>
        <v>CHECK DATES</v>
      </c>
      <c r="AM1090" s="257" t="str">
        <f t="shared" si="281"/>
        <v/>
      </c>
      <c r="AN1090" s="288">
        <f t="shared" si="282"/>
        <v>0</v>
      </c>
      <c r="AO1090" s="286">
        <v>0</v>
      </c>
      <c r="AP1090" s="257">
        <f t="shared" si="283"/>
        <v>0</v>
      </c>
      <c r="AQ1090" s="257" t="str">
        <f t="shared" si="284"/>
        <v/>
      </c>
      <c r="AR1090" s="257">
        <f t="shared" si="285"/>
        <v>0</v>
      </c>
    </row>
    <row r="1091" spans="1:44" x14ac:dyDescent="0.3">
      <c r="A1091" s="287">
        <v>1078</v>
      </c>
      <c r="B1091" s="150"/>
      <c r="C1091" s="152"/>
      <c r="D1091" s="159"/>
      <c r="E1091" s="337"/>
      <c r="F1091" s="343" t="str">
        <f>IF(E1091="","",LOOKUP(E1091,'Work Programme'!$A$8:$A$207,'Work Programme'!$B$8:$B$207))</f>
        <v/>
      </c>
      <c r="G1091" s="159"/>
      <c r="H1091" s="150"/>
      <c r="I1091" s="150"/>
      <c r="J1091" s="150"/>
      <c r="K1091" s="150"/>
      <c r="L1091" s="150"/>
      <c r="M1091" s="150"/>
      <c r="N1091" s="430"/>
      <c r="O1091" s="431"/>
      <c r="P1091" s="431"/>
      <c r="Q1091" s="160"/>
      <c r="R1091" s="160"/>
      <c r="S1091" s="160"/>
      <c r="T1091" s="255" t="str">
        <f t="shared" si="270"/>
        <v/>
      </c>
      <c r="U1091" s="152"/>
      <c r="V1091" s="154"/>
      <c r="W1091" s="254" t="str">
        <f>IF(V1091="","",VLOOKUP(V1091,'Overview - Financial Statement'!$A$46:$B$60,2,FALSE))</f>
        <v/>
      </c>
      <c r="X1091" s="255" t="str">
        <f t="shared" si="271"/>
        <v/>
      </c>
      <c r="Y1091" s="153"/>
      <c r="Z1091" s="238">
        <f t="shared" si="272"/>
        <v>0</v>
      </c>
      <c r="AA1091" s="193" t="s">
        <v>44</v>
      </c>
      <c r="AB1091" s="173"/>
      <c r="AC1091" s="193" t="str">
        <f t="shared" si="273"/>
        <v/>
      </c>
      <c r="AD1091" s="187" t="str">
        <f t="shared" si="274"/>
        <v/>
      </c>
      <c r="AE1091" s="187" t="str">
        <f>IF(S1091&gt;0,(VLOOKUP(N1091,ISO!$B$4:$D$43,3,FALSE)),"")</f>
        <v/>
      </c>
      <c r="AF1091" s="187" t="str">
        <f t="shared" si="275"/>
        <v/>
      </c>
      <c r="AG1091" s="187" t="str">
        <f>IF(R1091&gt;0,(VLOOKUP(N1091,ISO!$B$4:$D$43,2,FALSE)),"")</f>
        <v/>
      </c>
      <c r="AH1091" s="193" t="str">
        <f t="shared" si="276"/>
        <v/>
      </c>
      <c r="AI1091" s="397" t="str">
        <f t="shared" si="277"/>
        <v/>
      </c>
      <c r="AJ1091" s="257" t="str">
        <f t="shared" si="278"/>
        <v/>
      </c>
      <c r="AK1091" s="257" t="str">
        <f t="shared" si="279"/>
        <v/>
      </c>
      <c r="AL1091" s="193" t="str">
        <f t="shared" si="280"/>
        <v>CHECK DATES</v>
      </c>
      <c r="AM1091" s="257" t="str">
        <f t="shared" si="281"/>
        <v/>
      </c>
      <c r="AN1091" s="288">
        <f t="shared" si="282"/>
        <v>0</v>
      </c>
      <c r="AO1091" s="286">
        <v>0</v>
      </c>
      <c r="AP1091" s="257">
        <f t="shared" si="283"/>
        <v>0</v>
      </c>
      <c r="AQ1091" s="257" t="str">
        <f t="shared" si="284"/>
        <v/>
      </c>
      <c r="AR1091" s="257">
        <f t="shared" si="285"/>
        <v>0</v>
      </c>
    </row>
    <row r="1092" spans="1:44" x14ac:dyDescent="0.3">
      <c r="A1092" s="287">
        <v>1079</v>
      </c>
      <c r="B1092" s="150"/>
      <c r="C1092" s="152"/>
      <c r="D1092" s="159"/>
      <c r="E1092" s="337"/>
      <c r="F1092" s="343" t="str">
        <f>IF(E1092="","",LOOKUP(E1092,'Work Programme'!$A$8:$A$207,'Work Programme'!$B$8:$B$207))</f>
        <v/>
      </c>
      <c r="G1092" s="159"/>
      <c r="H1092" s="150"/>
      <c r="I1092" s="150"/>
      <c r="J1092" s="150"/>
      <c r="K1092" s="150"/>
      <c r="L1092" s="150"/>
      <c r="M1092" s="150"/>
      <c r="N1092" s="430"/>
      <c r="O1092" s="431"/>
      <c r="P1092" s="431"/>
      <c r="Q1092" s="160"/>
      <c r="R1092" s="160"/>
      <c r="S1092" s="160"/>
      <c r="T1092" s="255" t="str">
        <f t="shared" si="270"/>
        <v/>
      </c>
      <c r="U1092" s="152"/>
      <c r="V1092" s="154"/>
      <c r="W1092" s="254" t="str">
        <f>IF(V1092="","",VLOOKUP(V1092,'Overview - Financial Statement'!$A$46:$B$60,2,FALSE))</f>
        <v/>
      </c>
      <c r="X1092" s="255" t="str">
        <f t="shared" si="271"/>
        <v/>
      </c>
      <c r="Y1092" s="153"/>
      <c r="Z1092" s="238">
        <f t="shared" si="272"/>
        <v>0</v>
      </c>
      <c r="AA1092" s="193" t="s">
        <v>44</v>
      </c>
      <c r="AB1092" s="173"/>
      <c r="AC1092" s="193" t="str">
        <f t="shared" si="273"/>
        <v/>
      </c>
      <c r="AD1092" s="187" t="str">
        <f t="shared" si="274"/>
        <v/>
      </c>
      <c r="AE1092" s="187" t="str">
        <f>IF(S1092&gt;0,(VLOOKUP(N1092,ISO!$B$4:$D$43,3,FALSE)),"")</f>
        <v/>
      </c>
      <c r="AF1092" s="187" t="str">
        <f t="shared" si="275"/>
        <v/>
      </c>
      <c r="AG1092" s="187" t="str">
        <f>IF(R1092&gt;0,(VLOOKUP(N1092,ISO!$B$4:$D$43,2,FALSE)),"")</f>
        <v/>
      </c>
      <c r="AH1092" s="193" t="str">
        <f t="shared" si="276"/>
        <v/>
      </c>
      <c r="AI1092" s="397" t="str">
        <f t="shared" si="277"/>
        <v/>
      </c>
      <c r="AJ1092" s="257" t="str">
        <f t="shared" si="278"/>
        <v/>
      </c>
      <c r="AK1092" s="257" t="str">
        <f t="shared" si="279"/>
        <v/>
      </c>
      <c r="AL1092" s="193" t="str">
        <f t="shared" si="280"/>
        <v>CHECK DATES</v>
      </c>
      <c r="AM1092" s="257" t="str">
        <f t="shared" si="281"/>
        <v/>
      </c>
      <c r="AN1092" s="288">
        <f t="shared" si="282"/>
        <v>0</v>
      </c>
      <c r="AO1092" s="286">
        <v>0</v>
      </c>
      <c r="AP1092" s="257">
        <f t="shared" si="283"/>
        <v>0</v>
      </c>
      <c r="AQ1092" s="257" t="str">
        <f t="shared" si="284"/>
        <v/>
      </c>
      <c r="AR1092" s="257">
        <f t="shared" si="285"/>
        <v>0</v>
      </c>
    </row>
    <row r="1093" spans="1:44" x14ac:dyDescent="0.3">
      <c r="A1093" s="287">
        <v>1080</v>
      </c>
      <c r="B1093" s="150"/>
      <c r="C1093" s="152"/>
      <c r="D1093" s="159"/>
      <c r="E1093" s="337"/>
      <c r="F1093" s="343" t="str">
        <f>IF(E1093="","",LOOKUP(E1093,'Work Programme'!$A$8:$A$207,'Work Programme'!$B$8:$B$207))</f>
        <v/>
      </c>
      <c r="G1093" s="159"/>
      <c r="H1093" s="150"/>
      <c r="I1093" s="150"/>
      <c r="J1093" s="150"/>
      <c r="K1093" s="150"/>
      <c r="L1093" s="150"/>
      <c r="M1093" s="150"/>
      <c r="N1093" s="430"/>
      <c r="O1093" s="431"/>
      <c r="P1093" s="431"/>
      <c r="Q1093" s="160"/>
      <c r="R1093" s="160"/>
      <c r="S1093" s="160"/>
      <c r="T1093" s="255" t="str">
        <f t="shared" si="270"/>
        <v/>
      </c>
      <c r="U1093" s="152"/>
      <c r="V1093" s="154"/>
      <c r="W1093" s="254" t="str">
        <f>IF(V1093="","",VLOOKUP(V1093,'Overview - Financial Statement'!$A$46:$B$60,2,FALSE))</f>
        <v/>
      </c>
      <c r="X1093" s="255" t="str">
        <f t="shared" si="271"/>
        <v/>
      </c>
      <c r="Y1093" s="153"/>
      <c r="Z1093" s="238">
        <f t="shared" si="272"/>
        <v>0</v>
      </c>
      <c r="AA1093" s="193" t="s">
        <v>44</v>
      </c>
      <c r="AB1093" s="173"/>
      <c r="AC1093" s="193" t="str">
        <f t="shared" si="273"/>
        <v/>
      </c>
      <c r="AD1093" s="187" t="str">
        <f t="shared" si="274"/>
        <v/>
      </c>
      <c r="AE1093" s="187" t="str">
        <f>IF(S1093&gt;0,(VLOOKUP(N1093,ISO!$B$4:$D$43,3,FALSE)),"")</f>
        <v/>
      </c>
      <c r="AF1093" s="187" t="str">
        <f t="shared" si="275"/>
        <v/>
      </c>
      <c r="AG1093" s="187" t="str">
        <f>IF(R1093&gt;0,(VLOOKUP(N1093,ISO!$B$4:$D$43,2,FALSE)),"")</f>
        <v/>
      </c>
      <c r="AH1093" s="193" t="str">
        <f t="shared" si="276"/>
        <v/>
      </c>
      <c r="AI1093" s="397" t="str">
        <f t="shared" si="277"/>
        <v/>
      </c>
      <c r="AJ1093" s="257" t="str">
        <f t="shared" si="278"/>
        <v/>
      </c>
      <c r="AK1093" s="257" t="str">
        <f t="shared" si="279"/>
        <v/>
      </c>
      <c r="AL1093" s="193" t="str">
        <f t="shared" si="280"/>
        <v>CHECK DATES</v>
      </c>
      <c r="AM1093" s="257" t="str">
        <f t="shared" si="281"/>
        <v/>
      </c>
      <c r="AN1093" s="288">
        <f t="shared" si="282"/>
        <v>0</v>
      </c>
      <c r="AO1093" s="286">
        <v>0</v>
      </c>
      <c r="AP1093" s="257">
        <f t="shared" si="283"/>
        <v>0</v>
      </c>
      <c r="AQ1093" s="257" t="str">
        <f t="shared" si="284"/>
        <v/>
      </c>
      <c r="AR1093" s="257">
        <f t="shared" si="285"/>
        <v>0</v>
      </c>
    </row>
    <row r="1094" spans="1:44" x14ac:dyDescent="0.3">
      <c r="A1094" s="287">
        <v>1081</v>
      </c>
      <c r="B1094" s="150"/>
      <c r="C1094" s="152"/>
      <c r="D1094" s="159"/>
      <c r="E1094" s="337"/>
      <c r="F1094" s="343" t="str">
        <f>IF(E1094="","",LOOKUP(E1094,'Work Programme'!$A$8:$A$207,'Work Programme'!$B$8:$B$207))</f>
        <v/>
      </c>
      <c r="G1094" s="159"/>
      <c r="H1094" s="150"/>
      <c r="I1094" s="150"/>
      <c r="J1094" s="150"/>
      <c r="K1094" s="150"/>
      <c r="L1094" s="150"/>
      <c r="M1094" s="150"/>
      <c r="N1094" s="430"/>
      <c r="O1094" s="431"/>
      <c r="P1094" s="431"/>
      <c r="Q1094" s="160"/>
      <c r="R1094" s="160"/>
      <c r="S1094" s="160"/>
      <c r="T1094" s="255" t="str">
        <f t="shared" si="270"/>
        <v/>
      </c>
      <c r="U1094" s="152"/>
      <c r="V1094" s="154"/>
      <c r="W1094" s="254" t="str">
        <f>IF(V1094="","",VLOOKUP(V1094,'Overview - Financial Statement'!$A$46:$B$60,2,FALSE))</f>
        <v/>
      </c>
      <c r="X1094" s="255" t="str">
        <f t="shared" si="271"/>
        <v/>
      </c>
      <c r="Y1094" s="153"/>
      <c r="Z1094" s="238">
        <f t="shared" si="272"/>
        <v>0</v>
      </c>
      <c r="AA1094" s="193" t="s">
        <v>44</v>
      </c>
      <c r="AB1094" s="173"/>
      <c r="AC1094" s="193" t="str">
        <f t="shared" si="273"/>
        <v/>
      </c>
      <c r="AD1094" s="187" t="str">
        <f t="shared" si="274"/>
        <v/>
      </c>
      <c r="AE1094" s="187" t="str">
        <f>IF(S1094&gt;0,(VLOOKUP(N1094,ISO!$B$4:$D$43,3,FALSE)),"")</f>
        <v/>
      </c>
      <c r="AF1094" s="187" t="str">
        <f t="shared" si="275"/>
        <v/>
      </c>
      <c r="AG1094" s="187" t="str">
        <f>IF(R1094&gt;0,(VLOOKUP(N1094,ISO!$B$4:$D$43,2,FALSE)),"")</f>
        <v/>
      </c>
      <c r="AH1094" s="193" t="str">
        <f t="shared" si="276"/>
        <v/>
      </c>
      <c r="AI1094" s="397" t="str">
        <f t="shared" si="277"/>
        <v/>
      </c>
      <c r="AJ1094" s="257" t="str">
        <f t="shared" si="278"/>
        <v/>
      </c>
      <c r="AK1094" s="257" t="str">
        <f t="shared" si="279"/>
        <v/>
      </c>
      <c r="AL1094" s="193" t="str">
        <f t="shared" si="280"/>
        <v>CHECK DATES</v>
      </c>
      <c r="AM1094" s="257" t="str">
        <f t="shared" si="281"/>
        <v/>
      </c>
      <c r="AN1094" s="288">
        <f t="shared" si="282"/>
        <v>0</v>
      </c>
      <c r="AO1094" s="286">
        <v>0</v>
      </c>
      <c r="AP1094" s="257">
        <f t="shared" si="283"/>
        <v>0</v>
      </c>
      <c r="AQ1094" s="257" t="str">
        <f t="shared" si="284"/>
        <v/>
      </c>
      <c r="AR1094" s="257">
        <f t="shared" si="285"/>
        <v>0</v>
      </c>
    </row>
    <row r="1095" spans="1:44" x14ac:dyDescent="0.3">
      <c r="A1095" s="287">
        <v>1082</v>
      </c>
      <c r="B1095" s="150"/>
      <c r="C1095" s="152"/>
      <c r="D1095" s="159"/>
      <c r="E1095" s="337"/>
      <c r="F1095" s="343" t="str">
        <f>IF(E1095="","",LOOKUP(E1095,'Work Programme'!$A$8:$A$207,'Work Programme'!$B$8:$B$207))</f>
        <v/>
      </c>
      <c r="G1095" s="159"/>
      <c r="H1095" s="150"/>
      <c r="I1095" s="150"/>
      <c r="J1095" s="150"/>
      <c r="K1095" s="150"/>
      <c r="L1095" s="150"/>
      <c r="M1095" s="150"/>
      <c r="N1095" s="430"/>
      <c r="O1095" s="431"/>
      <c r="P1095" s="431"/>
      <c r="Q1095" s="160"/>
      <c r="R1095" s="160"/>
      <c r="S1095" s="160"/>
      <c r="T1095" s="255" t="str">
        <f t="shared" si="270"/>
        <v/>
      </c>
      <c r="U1095" s="152"/>
      <c r="V1095" s="154"/>
      <c r="W1095" s="254" t="str">
        <f>IF(V1095="","",VLOOKUP(V1095,'Overview - Financial Statement'!$A$46:$B$60,2,FALSE))</f>
        <v/>
      </c>
      <c r="X1095" s="255" t="str">
        <f t="shared" si="271"/>
        <v/>
      </c>
      <c r="Y1095" s="153"/>
      <c r="Z1095" s="238">
        <f t="shared" si="272"/>
        <v>0</v>
      </c>
      <c r="AA1095" s="193" t="s">
        <v>44</v>
      </c>
      <c r="AB1095" s="173"/>
      <c r="AC1095" s="193" t="str">
        <f t="shared" si="273"/>
        <v/>
      </c>
      <c r="AD1095" s="187" t="str">
        <f t="shared" si="274"/>
        <v/>
      </c>
      <c r="AE1095" s="187" t="str">
        <f>IF(S1095&gt;0,(VLOOKUP(N1095,ISO!$B$4:$D$43,3,FALSE)),"")</f>
        <v/>
      </c>
      <c r="AF1095" s="187" t="str">
        <f t="shared" si="275"/>
        <v/>
      </c>
      <c r="AG1095" s="187" t="str">
        <f>IF(R1095&gt;0,(VLOOKUP(N1095,ISO!$B$4:$D$43,2,FALSE)),"")</f>
        <v/>
      </c>
      <c r="AH1095" s="193" t="str">
        <f t="shared" si="276"/>
        <v/>
      </c>
      <c r="AI1095" s="397" t="str">
        <f t="shared" si="277"/>
        <v/>
      </c>
      <c r="AJ1095" s="257" t="str">
        <f t="shared" si="278"/>
        <v/>
      </c>
      <c r="AK1095" s="257" t="str">
        <f t="shared" si="279"/>
        <v/>
      </c>
      <c r="AL1095" s="193" t="str">
        <f t="shared" si="280"/>
        <v>CHECK DATES</v>
      </c>
      <c r="AM1095" s="257" t="str">
        <f t="shared" si="281"/>
        <v/>
      </c>
      <c r="AN1095" s="288">
        <f t="shared" si="282"/>
        <v>0</v>
      </c>
      <c r="AO1095" s="286">
        <v>0</v>
      </c>
      <c r="AP1095" s="257">
        <f t="shared" si="283"/>
        <v>0</v>
      </c>
      <c r="AQ1095" s="257" t="str">
        <f t="shared" si="284"/>
        <v/>
      </c>
      <c r="AR1095" s="257">
        <f t="shared" si="285"/>
        <v>0</v>
      </c>
    </row>
    <row r="1096" spans="1:44" x14ac:dyDescent="0.3">
      <c r="A1096" s="287">
        <v>1083</v>
      </c>
      <c r="B1096" s="150"/>
      <c r="C1096" s="152"/>
      <c r="D1096" s="159"/>
      <c r="E1096" s="337"/>
      <c r="F1096" s="343" t="str">
        <f>IF(E1096="","",LOOKUP(E1096,'Work Programme'!$A$8:$A$207,'Work Programme'!$B$8:$B$207))</f>
        <v/>
      </c>
      <c r="G1096" s="159"/>
      <c r="H1096" s="150"/>
      <c r="I1096" s="150"/>
      <c r="J1096" s="150"/>
      <c r="K1096" s="150"/>
      <c r="L1096" s="150"/>
      <c r="M1096" s="150"/>
      <c r="N1096" s="430"/>
      <c r="O1096" s="431"/>
      <c r="P1096" s="431"/>
      <c r="Q1096" s="160"/>
      <c r="R1096" s="160"/>
      <c r="S1096" s="160"/>
      <c r="T1096" s="255" t="str">
        <f t="shared" si="270"/>
        <v/>
      </c>
      <c r="U1096" s="152"/>
      <c r="V1096" s="154"/>
      <c r="W1096" s="254" t="str">
        <f>IF(V1096="","",VLOOKUP(V1096,'Overview - Financial Statement'!$A$46:$B$60,2,FALSE))</f>
        <v/>
      </c>
      <c r="X1096" s="255" t="str">
        <f t="shared" si="271"/>
        <v/>
      </c>
      <c r="Y1096" s="153"/>
      <c r="Z1096" s="238">
        <f t="shared" si="272"/>
        <v>0</v>
      </c>
      <c r="AA1096" s="193" t="s">
        <v>44</v>
      </c>
      <c r="AB1096" s="173"/>
      <c r="AC1096" s="193" t="str">
        <f t="shared" si="273"/>
        <v/>
      </c>
      <c r="AD1096" s="187" t="str">
        <f t="shared" si="274"/>
        <v/>
      </c>
      <c r="AE1096" s="187" t="str">
        <f>IF(S1096&gt;0,(VLOOKUP(N1096,ISO!$B$4:$D$43,3,FALSE)),"")</f>
        <v/>
      </c>
      <c r="AF1096" s="187" t="str">
        <f t="shared" si="275"/>
        <v/>
      </c>
      <c r="AG1096" s="187" t="str">
        <f>IF(R1096&gt;0,(VLOOKUP(N1096,ISO!$B$4:$D$43,2,FALSE)),"")</f>
        <v/>
      </c>
      <c r="AH1096" s="193" t="str">
        <f t="shared" si="276"/>
        <v/>
      </c>
      <c r="AI1096" s="397" t="str">
        <f t="shared" si="277"/>
        <v/>
      </c>
      <c r="AJ1096" s="257" t="str">
        <f t="shared" si="278"/>
        <v/>
      </c>
      <c r="AK1096" s="257" t="str">
        <f t="shared" si="279"/>
        <v/>
      </c>
      <c r="AL1096" s="193" t="str">
        <f t="shared" si="280"/>
        <v>CHECK DATES</v>
      </c>
      <c r="AM1096" s="257" t="str">
        <f t="shared" si="281"/>
        <v/>
      </c>
      <c r="AN1096" s="288">
        <f t="shared" si="282"/>
        <v>0</v>
      </c>
      <c r="AO1096" s="286">
        <v>0</v>
      </c>
      <c r="AP1096" s="257">
        <f t="shared" si="283"/>
        <v>0</v>
      </c>
      <c r="AQ1096" s="257" t="str">
        <f t="shared" si="284"/>
        <v/>
      </c>
      <c r="AR1096" s="257">
        <f t="shared" si="285"/>
        <v>0</v>
      </c>
    </row>
    <row r="1097" spans="1:44" x14ac:dyDescent="0.3">
      <c r="A1097" s="287">
        <v>1084</v>
      </c>
      <c r="B1097" s="150"/>
      <c r="C1097" s="152"/>
      <c r="D1097" s="159"/>
      <c r="E1097" s="337"/>
      <c r="F1097" s="343" t="str">
        <f>IF(E1097="","",LOOKUP(E1097,'Work Programme'!$A$8:$A$207,'Work Programme'!$B$8:$B$207))</f>
        <v/>
      </c>
      <c r="G1097" s="159"/>
      <c r="H1097" s="150"/>
      <c r="I1097" s="150"/>
      <c r="J1097" s="150"/>
      <c r="K1097" s="150"/>
      <c r="L1097" s="150"/>
      <c r="M1097" s="150"/>
      <c r="N1097" s="430"/>
      <c r="O1097" s="431"/>
      <c r="P1097" s="431"/>
      <c r="Q1097" s="160"/>
      <c r="R1097" s="160"/>
      <c r="S1097" s="160"/>
      <c r="T1097" s="255" t="str">
        <f t="shared" si="270"/>
        <v/>
      </c>
      <c r="U1097" s="152"/>
      <c r="V1097" s="154"/>
      <c r="W1097" s="254" t="str">
        <f>IF(V1097="","",VLOOKUP(V1097,'Overview - Financial Statement'!$A$46:$B$60,2,FALSE))</f>
        <v/>
      </c>
      <c r="X1097" s="255" t="str">
        <f t="shared" si="271"/>
        <v/>
      </c>
      <c r="Y1097" s="153"/>
      <c r="Z1097" s="238">
        <f t="shared" si="272"/>
        <v>0</v>
      </c>
      <c r="AA1097" s="193" t="s">
        <v>44</v>
      </c>
      <c r="AB1097" s="173"/>
      <c r="AC1097" s="193" t="str">
        <f t="shared" si="273"/>
        <v/>
      </c>
      <c r="AD1097" s="187" t="str">
        <f t="shared" si="274"/>
        <v/>
      </c>
      <c r="AE1097" s="187" t="str">
        <f>IF(S1097&gt;0,(VLOOKUP(N1097,ISO!$B$4:$D$43,3,FALSE)),"")</f>
        <v/>
      </c>
      <c r="AF1097" s="187" t="str">
        <f t="shared" si="275"/>
        <v/>
      </c>
      <c r="AG1097" s="187" t="str">
        <f>IF(R1097&gt;0,(VLOOKUP(N1097,ISO!$B$4:$D$43,2,FALSE)),"")</f>
        <v/>
      </c>
      <c r="AH1097" s="193" t="str">
        <f t="shared" si="276"/>
        <v/>
      </c>
      <c r="AI1097" s="397" t="str">
        <f t="shared" si="277"/>
        <v/>
      </c>
      <c r="AJ1097" s="257" t="str">
        <f t="shared" si="278"/>
        <v/>
      </c>
      <c r="AK1097" s="257" t="str">
        <f t="shared" si="279"/>
        <v/>
      </c>
      <c r="AL1097" s="193" t="str">
        <f t="shared" si="280"/>
        <v>CHECK DATES</v>
      </c>
      <c r="AM1097" s="257" t="str">
        <f t="shared" si="281"/>
        <v/>
      </c>
      <c r="AN1097" s="288">
        <f t="shared" si="282"/>
        <v>0</v>
      </c>
      <c r="AO1097" s="286">
        <v>0</v>
      </c>
      <c r="AP1097" s="257">
        <f t="shared" si="283"/>
        <v>0</v>
      </c>
      <c r="AQ1097" s="257" t="str">
        <f t="shared" si="284"/>
        <v/>
      </c>
      <c r="AR1097" s="257">
        <f t="shared" si="285"/>
        <v>0</v>
      </c>
    </row>
    <row r="1098" spans="1:44" x14ac:dyDescent="0.3">
      <c r="A1098" s="287">
        <v>1085</v>
      </c>
      <c r="B1098" s="150"/>
      <c r="C1098" s="152"/>
      <c r="D1098" s="159"/>
      <c r="E1098" s="337"/>
      <c r="F1098" s="343" t="str">
        <f>IF(E1098="","",LOOKUP(E1098,'Work Programme'!$A$8:$A$207,'Work Programme'!$B$8:$B$207))</f>
        <v/>
      </c>
      <c r="G1098" s="159"/>
      <c r="H1098" s="150"/>
      <c r="I1098" s="150"/>
      <c r="J1098" s="150"/>
      <c r="K1098" s="150"/>
      <c r="L1098" s="150"/>
      <c r="M1098" s="150"/>
      <c r="N1098" s="430"/>
      <c r="O1098" s="431"/>
      <c r="P1098" s="431"/>
      <c r="Q1098" s="160"/>
      <c r="R1098" s="160"/>
      <c r="S1098" s="160"/>
      <c r="T1098" s="255" t="str">
        <f t="shared" si="270"/>
        <v/>
      </c>
      <c r="U1098" s="152"/>
      <c r="V1098" s="154"/>
      <c r="W1098" s="254" t="str">
        <f>IF(V1098="","",VLOOKUP(V1098,'Overview - Financial Statement'!$A$46:$B$60,2,FALSE))</f>
        <v/>
      </c>
      <c r="X1098" s="255" t="str">
        <f t="shared" si="271"/>
        <v/>
      </c>
      <c r="Y1098" s="153"/>
      <c r="Z1098" s="238">
        <f t="shared" si="272"/>
        <v>0</v>
      </c>
      <c r="AA1098" s="193" t="s">
        <v>44</v>
      </c>
      <c r="AB1098" s="173"/>
      <c r="AC1098" s="193" t="str">
        <f t="shared" si="273"/>
        <v/>
      </c>
      <c r="AD1098" s="187" t="str">
        <f t="shared" si="274"/>
        <v/>
      </c>
      <c r="AE1098" s="187" t="str">
        <f>IF(S1098&gt;0,(VLOOKUP(N1098,ISO!$B$4:$D$43,3,FALSE)),"")</f>
        <v/>
      </c>
      <c r="AF1098" s="187" t="str">
        <f t="shared" si="275"/>
        <v/>
      </c>
      <c r="AG1098" s="187" t="str">
        <f>IF(R1098&gt;0,(VLOOKUP(N1098,ISO!$B$4:$D$43,2,FALSE)),"")</f>
        <v/>
      </c>
      <c r="AH1098" s="193" t="str">
        <f t="shared" si="276"/>
        <v/>
      </c>
      <c r="AI1098" s="397" t="str">
        <f t="shared" si="277"/>
        <v/>
      </c>
      <c r="AJ1098" s="257" t="str">
        <f t="shared" si="278"/>
        <v/>
      </c>
      <c r="AK1098" s="257" t="str">
        <f t="shared" si="279"/>
        <v/>
      </c>
      <c r="AL1098" s="193" t="str">
        <f t="shared" si="280"/>
        <v>CHECK DATES</v>
      </c>
      <c r="AM1098" s="257" t="str">
        <f t="shared" si="281"/>
        <v/>
      </c>
      <c r="AN1098" s="288">
        <f t="shared" si="282"/>
        <v>0</v>
      </c>
      <c r="AO1098" s="286">
        <v>0</v>
      </c>
      <c r="AP1098" s="257">
        <f t="shared" si="283"/>
        <v>0</v>
      </c>
      <c r="AQ1098" s="257" t="str">
        <f t="shared" si="284"/>
        <v/>
      </c>
      <c r="AR1098" s="257">
        <f t="shared" si="285"/>
        <v>0</v>
      </c>
    </row>
    <row r="1099" spans="1:44" x14ac:dyDescent="0.3">
      <c r="A1099" s="287">
        <v>1086</v>
      </c>
      <c r="B1099" s="150"/>
      <c r="C1099" s="152"/>
      <c r="D1099" s="159"/>
      <c r="E1099" s="337"/>
      <c r="F1099" s="343" t="str">
        <f>IF(E1099="","",LOOKUP(E1099,'Work Programme'!$A$8:$A$207,'Work Programme'!$B$8:$B$207))</f>
        <v/>
      </c>
      <c r="G1099" s="159"/>
      <c r="H1099" s="150"/>
      <c r="I1099" s="150"/>
      <c r="J1099" s="150"/>
      <c r="K1099" s="150"/>
      <c r="L1099" s="150"/>
      <c r="M1099" s="150"/>
      <c r="N1099" s="430"/>
      <c r="O1099" s="431"/>
      <c r="P1099" s="431"/>
      <c r="Q1099" s="160"/>
      <c r="R1099" s="160"/>
      <c r="S1099" s="160"/>
      <c r="T1099" s="255" t="str">
        <f t="shared" si="270"/>
        <v/>
      </c>
      <c r="U1099" s="152"/>
      <c r="V1099" s="154"/>
      <c r="W1099" s="254" t="str">
        <f>IF(V1099="","",VLOOKUP(V1099,'Overview - Financial Statement'!$A$46:$B$60,2,FALSE))</f>
        <v/>
      </c>
      <c r="X1099" s="255" t="str">
        <f t="shared" si="271"/>
        <v/>
      </c>
      <c r="Y1099" s="153"/>
      <c r="Z1099" s="238">
        <f t="shared" si="272"/>
        <v>0</v>
      </c>
      <c r="AA1099" s="193" t="s">
        <v>44</v>
      </c>
      <c r="AB1099" s="173"/>
      <c r="AC1099" s="193" t="str">
        <f t="shared" si="273"/>
        <v/>
      </c>
      <c r="AD1099" s="187" t="str">
        <f t="shared" si="274"/>
        <v/>
      </c>
      <c r="AE1099" s="187" t="str">
        <f>IF(S1099&gt;0,(VLOOKUP(N1099,ISO!$B$4:$D$43,3,FALSE)),"")</f>
        <v/>
      </c>
      <c r="AF1099" s="187" t="str">
        <f t="shared" si="275"/>
        <v/>
      </c>
      <c r="AG1099" s="187" t="str">
        <f>IF(R1099&gt;0,(VLOOKUP(N1099,ISO!$B$4:$D$43,2,FALSE)),"")</f>
        <v/>
      </c>
      <c r="AH1099" s="193" t="str">
        <f t="shared" si="276"/>
        <v/>
      </c>
      <c r="AI1099" s="397" t="str">
        <f t="shared" si="277"/>
        <v/>
      </c>
      <c r="AJ1099" s="257" t="str">
        <f t="shared" si="278"/>
        <v/>
      </c>
      <c r="AK1099" s="257" t="str">
        <f t="shared" si="279"/>
        <v/>
      </c>
      <c r="AL1099" s="193" t="str">
        <f t="shared" si="280"/>
        <v>CHECK DATES</v>
      </c>
      <c r="AM1099" s="257" t="str">
        <f t="shared" si="281"/>
        <v/>
      </c>
      <c r="AN1099" s="288">
        <f t="shared" si="282"/>
        <v>0</v>
      </c>
      <c r="AO1099" s="286">
        <v>0</v>
      </c>
      <c r="AP1099" s="257">
        <f t="shared" si="283"/>
        <v>0</v>
      </c>
      <c r="AQ1099" s="257" t="str">
        <f t="shared" si="284"/>
        <v/>
      </c>
      <c r="AR1099" s="257">
        <f t="shared" si="285"/>
        <v>0</v>
      </c>
    </row>
    <row r="1100" spans="1:44" x14ac:dyDescent="0.3">
      <c r="A1100" s="287">
        <v>1087</v>
      </c>
      <c r="B1100" s="150"/>
      <c r="C1100" s="152"/>
      <c r="D1100" s="159"/>
      <c r="E1100" s="337"/>
      <c r="F1100" s="343" t="str">
        <f>IF(E1100="","",LOOKUP(E1100,'Work Programme'!$A$8:$A$207,'Work Programme'!$B$8:$B$207))</f>
        <v/>
      </c>
      <c r="G1100" s="159"/>
      <c r="H1100" s="150"/>
      <c r="I1100" s="150"/>
      <c r="J1100" s="150"/>
      <c r="K1100" s="150"/>
      <c r="L1100" s="150"/>
      <c r="M1100" s="150"/>
      <c r="N1100" s="430"/>
      <c r="O1100" s="431"/>
      <c r="P1100" s="431"/>
      <c r="Q1100" s="160"/>
      <c r="R1100" s="160"/>
      <c r="S1100" s="160"/>
      <c r="T1100" s="255" t="str">
        <f t="shared" si="270"/>
        <v/>
      </c>
      <c r="U1100" s="152"/>
      <c r="V1100" s="154"/>
      <c r="W1100" s="254" t="str">
        <f>IF(V1100="","",VLOOKUP(V1100,'Overview - Financial Statement'!$A$46:$B$60,2,FALSE))</f>
        <v/>
      </c>
      <c r="X1100" s="255" t="str">
        <f t="shared" si="271"/>
        <v/>
      </c>
      <c r="Y1100" s="153"/>
      <c r="Z1100" s="238">
        <f t="shared" si="272"/>
        <v>0</v>
      </c>
      <c r="AA1100" s="193" t="s">
        <v>44</v>
      </c>
      <c r="AB1100" s="173"/>
      <c r="AC1100" s="193" t="str">
        <f t="shared" si="273"/>
        <v/>
      </c>
      <c r="AD1100" s="187" t="str">
        <f t="shared" si="274"/>
        <v/>
      </c>
      <c r="AE1100" s="187" t="str">
        <f>IF(S1100&gt;0,(VLOOKUP(N1100,ISO!$B$4:$D$43,3,FALSE)),"")</f>
        <v/>
      </c>
      <c r="AF1100" s="187" t="str">
        <f t="shared" si="275"/>
        <v/>
      </c>
      <c r="AG1100" s="187" t="str">
        <f>IF(R1100&gt;0,(VLOOKUP(N1100,ISO!$B$4:$D$43,2,FALSE)),"")</f>
        <v/>
      </c>
      <c r="AH1100" s="193" t="str">
        <f t="shared" si="276"/>
        <v/>
      </c>
      <c r="AI1100" s="397" t="str">
        <f t="shared" si="277"/>
        <v/>
      </c>
      <c r="AJ1100" s="257" t="str">
        <f t="shared" si="278"/>
        <v/>
      </c>
      <c r="AK1100" s="257" t="str">
        <f t="shared" si="279"/>
        <v/>
      </c>
      <c r="AL1100" s="193" t="str">
        <f t="shared" si="280"/>
        <v>CHECK DATES</v>
      </c>
      <c r="AM1100" s="257" t="str">
        <f t="shared" si="281"/>
        <v/>
      </c>
      <c r="AN1100" s="288">
        <f t="shared" si="282"/>
        <v>0</v>
      </c>
      <c r="AO1100" s="286">
        <v>0</v>
      </c>
      <c r="AP1100" s="257">
        <f t="shared" si="283"/>
        <v>0</v>
      </c>
      <c r="AQ1100" s="257" t="str">
        <f t="shared" si="284"/>
        <v/>
      </c>
      <c r="AR1100" s="257">
        <f t="shared" si="285"/>
        <v>0</v>
      </c>
    </row>
    <row r="1101" spans="1:44" x14ac:dyDescent="0.3">
      <c r="A1101" s="287">
        <v>1088</v>
      </c>
      <c r="B1101" s="150"/>
      <c r="C1101" s="152"/>
      <c r="D1101" s="159"/>
      <c r="E1101" s="337"/>
      <c r="F1101" s="343" t="str">
        <f>IF(E1101="","",LOOKUP(E1101,'Work Programme'!$A$8:$A$207,'Work Programme'!$B$8:$B$207))</f>
        <v/>
      </c>
      <c r="G1101" s="159"/>
      <c r="H1101" s="150"/>
      <c r="I1101" s="150"/>
      <c r="J1101" s="150"/>
      <c r="K1101" s="150"/>
      <c r="L1101" s="150"/>
      <c r="M1101" s="150"/>
      <c r="N1101" s="430"/>
      <c r="O1101" s="431"/>
      <c r="P1101" s="431"/>
      <c r="Q1101" s="160"/>
      <c r="R1101" s="160"/>
      <c r="S1101" s="160"/>
      <c r="T1101" s="255" t="str">
        <f t="shared" si="270"/>
        <v/>
      </c>
      <c r="U1101" s="152"/>
      <c r="V1101" s="154"/>
      <c r="W1101" s="254" t="str">
        <f>IF(V1101="","",VLOOKUP(V1101,'Overview - Financial Statement'!$A$46:$B$60,2,FALSE))</f>
        <v/>
      </c>
      <c r="X1101" s="255" t="str">
        <f t="shared" si="271"/>
        <v/>
      </c>
      <c r="Y1101" s="153"/>
      <c r="Z1101" s="238">
        <f t="shared" si="272"/>
        <v>0</v>
      </c>
      <c r="AA1101" s="193" t="s">
        <v>44</v>
      </c>
      <c r="AB1101" s="173"/>
      <c r="AC1101" s="193" t="str">
        <f t="shared" si="273"/>
        <v/>
      </c>
      <c r="AD1101" s="187" t="str">
        <f t="shared" si="274"/>
        <v/>
      </c>
      <c r="AE1101" s="187" t="str">
        <f>IF(S1101&gt;0,(VLOOKUP(N1101,ISO!$B$4:$D$43,3,FALSE)),"")</f>
        <v/>
      </c>
      <c r="AF1101" s="187" t="str">
        <f t="shared" si="275"/>
        <v/>
      </c>
      <c r="AG1101" s="187" t="str">
        <f>IF(R1101&gt;0,(VLOOKUP(N1101,ISO!$B$4:$D$43,2,FALSE)),"")</f>
        <v/>
      </c>
      <c r="AH1101" s="193" t="str">
        <f t="shared" si="276"/>
        <v/>
      </c>
      <c r="AI1101" s="397" t="str">
        <f t="shared" si="277"/>
        <v/>
      </c>
      <c r="AJ1101" s="257" t="str">
        <f t="shared" si="278"/>
        <v/>
      </c>
      <c r="AK1101" s="257" t="str">
        <f t="shared" si="279"/>
        <v/>
      </c>
      <c r="AL1101" s="193" t="str">
        <f t="shared" si="280"/>
        <v>CHECK DATES</v>
      </c>
      <c r="AM1101" s="257" t="str">
        <f t="shared" si="281"/>
        <v/>
      </c>
      <c r="AN1101" s="288">
        <f t="shared" si="282"/>
        <v>0</v>
      </c>
      <c r="AO1101" s="286">
        <v>0</v>
      </c>
      <c r="AP1101" s="257">
        <f t="shared" si="283"/>
        <v>0</v>
      </c>
      <c r="AQ1101" s="257" t="str">
        <f t="shared" si="284"/>
        <v/>
      </c>
      <c r="AR1101" s="257">
        <f t="shared" si="285"/>
        <v>0</v>
      </c>
    </row>
    <row r="1102" spans="1:44" x14ac:dyDescent="0.3">
      <c r="A1102" s="287">
        <v>1089</v>
      </c>
      <c r="B1102" s="150"/>
      <c r="C1102" s="152"/>
      <c r="D1102" s="159"/>
      <c r="E1102" s="337"/>
      <c r="F1102" s="343" t="str">
        <f>IF(E1102="","",LOOKUP(E1102,'Work Programme'!$A$8:$A$207,'Work Programme'!$B$8:$B$207))</f>
        <v/>
      </c>
      <c r="G1102" s="159"/>
      <c r="H1102" s="150"/>
      <c r="I1102" s="150"/>
      <c r="J1102" s="150"/>
      <c r="K1102" s="150"/>
      <c r="L1102" s="150"/>
      <c r="M1102" s="150"/>
      <c r="N1102" s="430"/>
      <c r="O1102" s="431"/>
      <c r="P1102" s="431"/>
      <c r="Q1102" s="160"/>
      <c r="R1102" s="160"/>
      <c r="S1102" s="160"/>
      <c r="T1102" s="255" t="str">
        <f t="shared" si="270"/>
        <v/>
      </c>
      <c r="U1102" s="152"/>
      <c r="V1102" s="154"/>
      <c r="W1102" s="254" t="str">
        <f>IF(V1102="","",VLOOKUP(V1102,'Overview - Financial Statement'!$A$46:$B$60,2,FALSE))</f>
        <v/>
      </c>
      <c r="X1102" s="255" t="str">
        <f t="shared" si="271"/>
        <v/>
      </c>
      <c r="Y1102" s="153"/>
      <c r="Z1102" s="238">
        <f t="shared" si="272"/>
        <v>0</v>
      </c>
      <c r="AA1102" s="193" t="s">
        <v>44</v>
      </c>
      <c r="AB1102" s="173"/>
      <c r="AC1102" s="193" t="str">
        <f t="shared" si="273"/>
        <v/>
      </c>
      <c r="AD1102" s="187" t="str">
        <f t="shared" si="274"/>
        <v/>
      </c>
      <c r="AE1102" s="187" t="str">
        <f>IF(S1102&gt;0,(VLOOKUP(N1102,ISO!$B$4:$D$43,3,FALSE)),"")</f>
        <v/>
      </c>
      <c r="AF1102" s="187" t="str">
        <f t="shared" si="275"/>
        <v/>
      </c>
      <c r="AG1102" s="187" t="str">
        <f>IF(R1102&gt;0,(VLOOKUP(N1102,ISO!$B$4:$D$43,2,FALSE)),"")</f>
        <v/>
      </c>
      <c r="AH1102" s="193" t="str">
        <f t="shared" si="276"/>
        <v/>
      </c>
      <c r="AI1102" s="397" t="str">
        <f t="shared" si="277"/>
        <v/>
      </c>
      <c r="AJ1102" s="257" t="str">
        <f t="shared" si="278"/>
        <v/>
      </c>
      <c r="AK1102" s="257" t="str">
        <f t="shared" si="279"/>
        <v/>
      </c>
      <c r="AL1102" s="193" t="str">
        <f t="shared" si="280"/>
        <v>CHECK DATES</v>
      </c>
      <c r="AM1102" s="257" t="str">
        <f t="shared" si="281"/>
        <v/>
      </c>
      <c r="AN1102" s="288">
        <f t="shared" si="282"/>
        <v>0</v>
      </c>
      <c r="AO1102" s="286">
        <v>0</v>
      </c>
      <c r="AP1102" s="257">
        <f t="shared" si="283"/>
        <v>0</v>
      </c>
      <c r="AQ1102" s="257" t="str">
        <f t="shared" si="284"/>
        <v/>
      </c>
      <c r="AR1102" s="257">
        <f t="shared" si="285"/>
        <v>0</v>
      </c>
    </row>
    <row r="1103" spans="1:44" x14ac:dyDescent="0.3">
      <c r="A1103" s="287">
        <v>1090</v>
      </c>
      <c r="B1103" s="150"/>
      <c r="C1103" s="152"/>
      <c r="D1103" s="159"/>
      <c r="E1103" s="337"/>
      <c r="F1103" s="343" t="str">
        <f>IF(E1103="","",LOOKUP(E1103,'Work Programme'!$A$8:$A$207,'Work Programme'!$B$8:$B$207))</f>
        <v/>
      </c>
      <c r="G1103" s="159"/>
      <c r="H1103" s="150"/>
      <c r="I1103" s="150"/>
      <c r="J1103" s="150"/>
      <c r="K1103" s="150"/>
      <c r="L1103" s="150"/>
      <c r="M1103" s="150"/>
      <c r="N1103" s="430"/>
      <c r="O1103" s="431"/>
      <c r="P1103" s="431"/>
      <c r="Q1103" s="160"/>
      <c r="R1103" s="160"/>
      <c r="S1103" s="160"/>
      <c r="T1103" s="255" t="str">
        <f t="shared" ref="T1103:T1166" si="286">IF((Q1103="")*AND(R1103="")*AND(S1103=""),"",SUM(Q1103:S1103))</f>
        <v/>
      </c>
      <c r="U1103" s="152"/>
      <c r="V1103" s="154"/>
      <c r="W1103" s="254" t="str">
        <f>IF(V1103="","",VLOOKUP(V1103,'Overview - Financial Statement'!$A$46:$B$60,2,FALSE))</f>
        <v/>
      </c>
      <c r="X1103" s="255" t="str">
        <f t="shared" ref="X1103:X1166" si="287">IF(W1103="","",T1103/W1103)</f>
        <v/>
      </c>
      <c r="Y1103" s="153"/>
      <c r="Z1103" s="238">
        <f t="shared" si="272"/>
        <v>0</v>
      </c>
      <c r="AA1103" s="193" t="s">
        <v>44</v>
      </c>
      <c r="AB1103" s="173"/>
      <c r="AC1103" s="193" t="str">
        <f t="shared" si="273"/>
        <v/>
      </c>
      <c r="AD1103" s="187" t="str">
        <f t="shared" si="274"/>
        <v/>
      </c>
      <c r="AE1103" s="187" t="str">
        <f>IF(S1103&gt;0,(VLOOKUP(N1103,ISO!$B$4:$D$43,3,FALSE)),"")</f>
        <v/>
      </c>
      <c r="AF1103" s="187" t="str">
        <f t="shared" si="275"/>
        <v/>
      </c>
      <c r="AG1103" s="187" t="str">
        <f>IF(R1103&gt;0,(VLOOKUP(N1103,ISO!$B$4:$D$43,2,FALSE)),"")</f>
        <v/>
      </c>
      <c r="AH1103" s="193" t="str">
        <f t="shared" si="276"/>
        <v/>
      </c>
      <c r="AI1103" s="397" t="str">
        <f t="shared" si="277"/>
        <v/>
      </c>
      <c r="AJ1103" s="257" t="str">
        <f t="shared" si="278"/>
        <v/>
      </c>
      <c r="AK1103" s="257" t="str">
        <f t="shared" si="279"/>
        <v/>
      </c>
      <c r="AL1103" s="193" t="str">
        <f t="shared" si="280"/>
        <v>CHECK DATES</v>
      </c>
      <c r="AM1103" s="257" t="str">
        <f t="shared" si="281"/>
        <v/>
      </c>
      <c r="AN1103" s="288">
        <f t="shared" si="282"/>
        <v>0</v>
      </c>
      <c r="AO1103" s="286">
        <v>0</v>
      </c>
      <c r="AP1103" s="257">
        <f t="shared" si="283"/>
        <v>0</v>
      </c>
      <c r="AQ1103" s="257" t="str">
        <f t="shared" si="284"/>
        <v/>
      </c>
      <c r="AR1103" s="257">
        <f t="shared" si="285"/>
        <v>0</v>
      </c>
    </row>
    <row r="1104" spans="1:44" x14ac:dyDescent="0.3">
      <c r="A1104" s="287">
        <v>1091</v>
      </c>
      <c r="B1104" s="150"/>
      <c r="C1104" s="152"/>
      <c r="D1104" s="159"/>
      <c r="E1104" s="337"/>
      <c r="F1104" s="343" t="str">
        <f>IF(E1104="","",LOOKUP(E1104,'Work Programme'!$A$8:$A$207,'Work Programme'!$B$8:$B$207))</f>
        <v/>
      </c>
      <c r="G1104" s="159"/>
      <c r="H1104" s="150"/>
      <c r="I1104" s="150"/>
      <c r="J1104" s="150"/>
      <c r="K1104" s="150"/>
      <c r="L1104" s="150"/>
      <c r="M1104" s="150"/>
      <c r="N1104" s="430"/>
      <c r="O1104" s="431"/>
      <c r="P1104" s="431"/>
      <c r="Q1104" s="160"/>
      <c r="R1104" s="160"/>
      <c r="S1104" s="160"/>
      <c r="T1104" s="255" t="str">
        <f t="shared" si="286"/>
        <v/>
      </c>
      <c r="U1104" s="152"/>
      <c r="V1104" s="154"/>
      <c r="W1104" s="254" t="str">
        <f>IF(V1104="","",VLOOKUP(V1104,'Overview - Financial Statement'!$A$46:$B$60,2,FALSE))</f>
        <v/>
      </c>
      <c r="X1104" s="255" t="str">
        <f t="shared" si="287"/>
        <v/>
      </c>
      <c r="Y1104" s="153"/>
      <c r="Z1104" s="238">
        <f t="shared" ref="Z1104:Z1167" si="288">IF(Y1104="YES",X1104,0)</f>
        <v>0</v>
      </c>
      <c r="AA1104" s="193" t="s">
        <v>44</v>
      </c>
      <c r="AB1104" s="173"/>
      <c r="AC1104" s="193" t="str">
        <f t="shared" si="273"/>
        <v/>
      </c>
      <c r="AD1104" s="187" t="str">
        <f t="shared" si="274"/>
        <v/>
      </c>
      <c r="AE1104" s="187" t="str">
        <f>IF(S1104&gt;0,(VLOOKUP(N1104,ISO!$B$4:$D$43,3,FALSE)),"")</f>
        <v/>
      </c>
      <c r="AF1104" s="187" t="str">
        <f t="shared" si="275"/>
        <v/>
      </c>
      <c r="AG1104" s="187" t="str">
        <f>IF(R1104&gt;0,(VLOOKUP(N1104,ISO!$B$4:$D$43,2,FALSE)),"")</f>
        <v/>
      </c>
      <c r="AH1104" s="193" t="str">
        <f t="shared" si="276"/>
        <v/>
      </c>
      <c r="AI1104" s="397" t="str">
        <f t="shared" si="277"/>
        <v/>
      </c>
      <c r="AJ1104" s="257" t="str">
        <f t="shared" si="278"/>
        <v/>
      </c>
      <c r="AK1104" s="257" t="str">
        <f t="shared" si="279"/>
        <v/>
      </c>
      <c r="AL1104" s="193" t="str">
        <f t="shared" si="280"/>
        <v>CHECK DATES</v>
      </c>
      <c r="AM1104" s="257" t="str">
        <f t="shared" si="281"/>
        <v/>
      </c>
      <c r="AN1104" s="288">
        <f t="shared" si="282"/>
        <v>0</v>
      </c>
      <c r="AO1104" s="286">
        <v>0</v>
      </c>
      <c r="AP1104" s="257">
        <f t="shared" si="283"/>
        <v>0</v>
      </c>
      <c r="AQ1104" s="257" t="str">
        <f t="shared" si="284"/>
        <v/>
      </c>
      <c r="AR1104" s="257">
        <f t="shared" si="285"/>
        <v>0</v>
      </c>
    </row>
    <row r="1105" spans="1:44" x14ac:dyDescent="0.3">
      <c r="A1105" s="287">
        <v>1092</v>
      </c>
      <c r="B1105" s="150"/>
      <c r="C1105" s="152"/>
      <c r="D1105" s="159"/>
      <c r="E1105" s="337"/>
      <c r="F1105" s="343" t="str">
        <f>IF(E1105="","",LOOKUP(E1105,'Work Programme'!$A$8:$A$207,'Work Programme'!$B$8:$B$207))</f>
        <v/>
      </c>
      <c r="G1105" s="159"/>
      <c r="H1105" s="150"/>
      <c r="I1105" s="150"/>
      <c r="J1105" s="150"/>
      <c r="K1105" s="150"/>
      <c r="L1105" s="150"/>
      <c r="M1105" s="150"/>
      <c r="N1105" s="430"/>
      <c r="O1105" s="431"/>
      <c r="P1105" s="431"/>
      <c r="Q1105" s="160"/>
      <c r="R1105" s="160"/>
      <c r="S1105" s="160"/>
      <c r="T1105" s="255" t="str">
        <f t="shared" si="286"/>
        <v/>
      </c>
      <c r="U1105" s="152"/>
      <c r="V1105" s="154"/>
      <c r="W1105" s="254" t="str">
        <f>IF(V1105="","",VLOOKUP(V1105,'Overview - Financial Statement'!$A$46:$B$60,2,FALSE))</f>
        <v/>
      </c>
      <c r="X1105" s="255" t="str">
        <f t="shared" si="287"/>
        <v/>
      </c>
      <c r="Y1105" s="153"/>
      <c r="Z1105" s="238">
        <f t="shared" si="288"/>
        <v>0</v>
      </c>
      <c r="AA1105" s="193" t="s">
        <v>44</v>
      </c>
      <c r="AB1105" s="173"/>
      <c r="AC1105" s="193" t="str">
        <f t="shared" si="273"/>
        <v/>
      </c>
      <c r="AD1105" s="187" t="str">
        <f t="shared" si="274"/>
        <v/>
      </c>
      <c r="AE1105" s="187" t="str">
        <f>IF(S1105&gt;0,(VLOOKUP(N1105,ISO!$B$4:$D$43,3,FALSE)),"")</f>
        <v/>
      </c>
      <c r="AF1105" s="187" t="str">
        <f t="shared" si="275"/>
        <v/>
      </c>
      <c r="AG1105" s="187" t="str">
        <f>IF(R1105&gt;0,(VLOOKUP(N1105,ISO!$B$4:$D$43,2,FALSE)),"")</f>
        <v/>
      </c>
      <c r="AH1105" s="193" t="str">
        <f t="shared" si="276"/>
        <v/>
      </c>
      <c r="AI1105" s="397" t="str">
        <f t="shared" si="277"/>
        <v/>
      </c>
      <c r="AJ1105" s="257" t="str">
        <f t="shared" si="278"/>
        <v/>
      </c>
      <c r="AK1105" s="257" t="str">
        <f t="shared" si="279"/>
        <v/>
      </c>
      <c r="AL1105" s="193" t="str">
        <f t="shared" si="280"/>
        <v>CHECK DATES</v>
      </c>
      <c r="AM1105" s="257" t="str">
        <f t="shared" si="281"/>
        <v/>
      </c>
      <c r="AN1105" s="288">
        <f t="shared" si="282"/>
        <v>0</v>
      </c>
      <c r="AO1105" s="286">
        <v>0</v>
      </c>
      <c r="AP1105" s="257">
        <f t="shared" si="283"/>
        <v>0</v>
      </c>
      <c r="AQ1105" s="257" t="str">
        <f t="shared" si="284"/>
        <v/>
      </c>
      <c r="AR1105" s="257">
        <f t="shared" si="285"/>
        <v>0</v>
      </c>
    </row>
    <row r="1106" spans="1:44" x14ac:dyDescent="0.3">
      <c r="A1106" s="287">
        <v>1093</v>
      </c>
      <c r="B1106" s="150"/>
      <c r="C1106" s="152"/>
      <c r="D1106" s="159"/>
      <c r="E1106" s="337"/>
      <c r="F1106" s="343" t="str">
        <f>IF(E1106="","",LOOKUP(E1106,'Work Programme'!$A$8:$A$207,'Work Programme'!$B$8:$B$207))</f>
        <v/>
      </c>
      <c r="G1106" s="159"/>
      <c r="H1106" s="150"/>
      <c r="I1106" s="150"/>
      <c r="J1106" s="150"/>
      <c r="K1106" s="150"/>
      <c r="L1106" s="150"/>
      <c r="M1106" s="150"/>
      <c r="N1106" s="430"/>
      <c r="O1106" s="431"/>
      <c r="P1106" s="431"/>
      <c r="Q1106" s="160"/>
      <c r="R1106" s="160"/>
      <c r="S1106" s="160"/>
      <c r="T1106" s="255" t="str">
        <f t="shared" si="286"/>
        <v/>
      </c>
      <c r="U1106" s="152"/>
      <c r="V1106" s="154"/>
      <c r="W1106" s="254" t="str">
        <f>IF(V1106="","",VLOOKUP(V1106,'Overview - Financial Statement'!$A$46:$B$60,2,FALSE))</f>
        <v/>
      </c>
      <c r="X1106" s="255" t="str">
        <f t="shared" si="287"/>
        <v/>
      </c>
      <c r="Y1106" s="153"/>
      <c r="Z1106" s="238">
        <f t="shared" si="288"/>
        <v>0</v>
      </c>
      <c r="AA1106" s="193" t="s">
        <v>44</v>
      </c>
      <c r="AB1106" s="173"/>
      <c r="AC1106" s="193" t="str">
        <f t="shared" ref="AC1106:AC1169" si="289">IF(V1106="","",(IF(OR(C1106&lt;=($H$4-1),C1106&gt;=($J$4+1),D1106&lt;=($H$4-1),D1106&gt;=($J$4+1)),"CHECK DATES","OK")))</f>
        <v/>
      </c>
      <c r="AD1106" s="187" t="str">
        <f t="shared" ref="AD1106:AD1169" si="290">IF(S1106&gt;0,S1106/(O1106+0.5)/P1106/AI1106,"")</f>
        <v/>
      </c>
      <c r="AE1106" s="187" t="str">
        <f>IF(S1106&gt;0,(VLOOKUP(N1106,ISO!$B$4:$D$43,3,FALSE)),"")</f>
        <v/>
      </c>
      <c r="AF1106" s="187" t="str">
        <f t="shared" ref="AF1106:AF1169" si="291">IF(R1106&gt;0,R1106/O1106/P1106/AI1106,"")</f>
        <v/>
      </c>
      <c r="AG1106" s="187" t="str">
        <f>IF(R1106&gt;0,(VLOOKUP(N1106,ISO!$B$4:$D$43,2,FALSE)),"")</f>
        <v/>
      </c>
      <c r="AH1106" s="193" t="str">
        <f t="shared" ref="AH1106:AH1169" si="292">IF(V1106="","",V1106)</f>
        <v/>
      </c>
      <c r="AI1106" s="397" t="str">
        <f t="shared" ref="AI1106:AI1169" si="293">IF(V1106="","",IF(HLOOKUP(V1106,$AB$4:$AP$5,2,FALSE)="",W1106,IF(W1106&lt;&gt;HLOOKUP(V1106,$AB$4:$AP$5,2,FALSE),HLOOKUP(V1106,$AB$4:$AP$5,2,FALSE),W1106)))</f>
        <v/>
      </c>
      <c r="AJ1106" s="257" t="str">
        <f t="shared" ref="AJ1106:AJ1169" si="294">IF(W1106="","",IF(AI1106=1,X1106,T1106/AI1106))</f>
        <v/>
      </c>
      <c r="AK1106" s="257" t="str">
        <f t="shared" ref="AK1106:AK1169" si="295">IF(AJ1106="","",IF(AI1106=1,0,AJ1106-X1106))</f>
        <v/>
      </c>
      <c r="AL1106" s="193" t="str">
        <f t="shared" ref="AL1106:AL1169" si="296">IF(X1106=0,"",(IF(U1106="","CHECK DATES","OK")))</f>
        <v>CHECK DATES</v>
      </c>
      <c r="AM1106" s="257" t="str">
        <f t="shared" ref="AM1106:AM1169" si="297">IF(OR(AA1106="NO",AC1106="CHECK DATES",AL1106="CHECK DATES"),AJ1106,"")</f>
        <v/>
      </c>
      <c r="AN1106" s="288">
        <f t="shared" ref="AN1106:AN1169" si="298">IF(AA1106="NO","",IF(AD1106&gt;AE1106,(AD1106-AE1106)*O1106,0)+IF(AF1106&gt;AG1106,(AF1106-AG1106)*O1106,0))</f>
        <v>0</v>
      </c>
      <c r="AO1106" s="286">
        <v>0</v>
      </c>
      <c r="AP1106" s="257">
        <f t="shared" ref="AP1106:AP1169" si="299">IF(OR(AA1106="NO",AM1106&gt;0,AN1106&gt;0,AO1106&gt;0)*(AND(OR(Y1106="NO",Y1106=""))),SUM(AM1106:AO1106),"")</f>
        <v>0</v>
      </c>
      <c r="AQ1106" s="257" t="str">
        <f t="shared" ref="AQ1106:AQ1169" si="300">IF(OR(AA1106="NO",AM1106&gt;0,AN1106&gt;0)*(AND(OR(Y1106="YES"))),SUM(AM1106:AN1106),"")</f>
        <v/>
      </c>
      <c r="AR1106" s="257">
        <f t="shared" ref="AR1106:AR1169" si="301">IF(Y1106="YES",AJ1106,0)</f>
        <v>0</v>
      </c>
    </row>
    <row r="1107" spans="1:44" x14ac:dyDescent="0.3">
      <c r="A1107" s="287">
        <v>1094</v>
      </c>
      <c r="B1107" s="150"/>
      <c r="C1107" s="152"/>
      <c r="D1107" s="159"/>
      <c r="E1107" s="337"/>
      <c r="F1107" s="343" t="str">
        <f>IF(E1107="","",LOOKUP(E1107,'Work Programme'!$A$8:$A$207,'Work Programme'!$B$8:$B$207))</f>
        <v/>
      </c>
      <c r="G1107" s="159"/>
      <c r="H1107" s="150"/>
      <c r="I1107" s="150"/>
      <c r="J1107" s="150"/>
      <c r="K1107" s="150"/>
      <c r="L1107" s="150"/>
      <c r="M1107" s="150"/>
      <c r="N1107" s="430"/>
      <c r="O1107" s="431"/>
      <c r="P1107" s="431"/>
      <c r="Q1107" s="160"/>
      <c r="R1107" s="160"/>
      <c r="S1107" s="160"/>
      <c r="T1107" s="255" t="str">
        <f t="shared" si="286"/>
        <v/>
      </c>
      <c r="U1107" s="152"/>
      <c r="V1107" s="154"/>
      <c r="W1107" s="254" t="str">
        <f>IF(V1107="","",VLOOKUP(V1107,'Overview - Financial Statement'!$A$46:$B$60,2,FALSE))</f>
        <v/>
      </c>
      <c r="X1107" s="255" t="str">
        <f t="shared" si="287"/>
        <v/>
      </c>
      <c r="Y1107" s="153"/>
      <c r="Z1107" s="238">
        <f t="shared" si="288"/>
        <v>0</v>
      </c>
      <c r="AA1107" s="193" t="s">
        <v>44</v>
      </c>
      <c r="AB1107" s="173"/>
      <c r="AC1107" s="193" t="str">
        <f t="shared" si="289"/>
        <v/>
      </c>
      <c r="AD1107" s="187" t="str">
        <f t="shared" si="290"/>
        <v/>
      </c>
      <c r="AE1107" s="187" t="str">
        <f>IF(S1107&gt;0,(VLOOKUP(N1107,ISO!$B$4:$D$43,3,FALSE)),"")</f>
        <v/>
      </c>
      <c r="AF1107" s="187" t="str">
        <f t="shared" si="291"/>
        <v/>
      </c>
      <c r="AG1107" s="187" t="str">
        <f>IF(R1107&gt;0,(VLOOKUP(N1107,ISO!$B$4:$D$43,2,FALSE)),"")</f>
        <v/>
      </c>
      <c r="AH1107" s="193" t="str">
        <f t="shared" si="292"/>
        <v/>
      </c>
      <c r="AI1107" s="397" t="str">
        <f t="shared" si="293"/>
        <v/>
      </c>
      <c r="AJ1107" s="257" t="str">
        <f t="shared" si="294"/>
        <v/>
      </c>
      <c r="AK1107" s="257" t="str">
        <f t="shared" si="295"/>
        <v/>
      </c>
      <c r="AL1107" s="193" t="str">
        <f t="shared" si="296"/>
        <v>CHECK DATES</v>
      </c>
      <c r="AM1107" s="257" t="str">
        <f t="shared" si="297"/>
        <v/>
      </c>
      <c r="AN1107" s="288">
        <f t="shared" si="298"/>
        <v>0</v>
      </c>
      <c r="AO1107" s="286">
        <v>0</v>
      </c>
      <c r="AP1107" s="257">
        <f t="shared" si="299"/>
        <v>0</v>
      </c>
      <c r="AQ1107" s="257" t="str">
        <f t="shared" si="300"/>
        <v/>
      </c>
      <c r="AR1107" s="257">
        <f t="shared" si="301"/>
        <v>0</v>
      </c>
    </row>
    <row r="1108" spans="1:44" x14ac:dyDescent="0.3">
      <c r="A1108" s="287">
        <v>1095</v>
      </c>
      <c r="B1108" s="150"/>
      <c r="C1108" s="152"/>
      <c r="D1108" s="159"/>
      <c r="E1108" s="337"/>
      <c r="F1108" s="343" t="str">
        <f>IF(E1108="","",LOOKUP(E1108,'Work Programme'!$A$8:$A$207,'Work Programme'!$B$8:$B$207))</f>
        <v/>
      </c>
      <c r="G1108" s="159"/>
      <c r="H1108" s="150"/>
      <c r="I1108" s="150"/>
      <c r="J1108" s="150"/>
      <c r="K1108" s="150"/>
      <c r="L1108" s="150"/>
      <c r="M1108" s="150"/>
      <c r="N1108" s="430"/>
      <c r="O1108" s="431"/>
      <c r="P1108" s="431"/>
      <c r="Q1108" s="160"/>
      <c r="R1108" s="160"/>
      <c r="S1108" s="160"/>
      <c r="T1108" s="255" t="str">
        <f t="shared" si="286"/>
        <v/>
      </c>
      <c r="U1108" s="152"/>
      <c r="V1108" s="154"/>
      <c r="W1108" s="254" t="str">
        <f>IF(V1108="","",VLOOKUP(V1108,'Overview - Financial Statement'!$A$46:$B$60,2,FALSE))</f>
        <v/>
      </c>
      <c r="X1108" s="255" t="str">
        <f t="shared" si="287"/>
        <v/>
      </c>
      <c r="Y1108" s="153"/>
      <c r="Z1108" s="238">
        <f t="shared" si="288"/>
        <v>0</v>
      </c>
      <c r="AA1108" s="193" t="s">
        <v>44</v>
      </c>
      <c r="AB1108" s="173"/>
      <c r="AC1108" s="193" t="str">
        <f t="shared" si="289"/>
        <v/>
      </c>
      <c r="AD1108" s="187" t="str">
        <f t="shared" si="290"/>
        <v/>
      </c>
      <c r="AE1108" s="187" t="str">
        <f>IF(S1108&gt;0,(VLOOKUP(N1108,ISO!$B$4:$D$43,3,FALSE)),"")</f>
        <v/>
      </c>
      <c r="AF1108" s="187" t="str">
        <f t="shared" si="291"/>
        <v/>
      </c>
      <c r="AG1108" s="187" t="str">
        <f>IF(R1108&gt;0,(VLOOKUP(N1108,ISO!$B$4:$D$43,2,FALSE)),"")</f>
        <v/>
      </c>
      <c r="AH1108" s="193" t="str">
        <f t="shared" si="292"/>
        <v/>
      </c>
      <c r="AI1108" s="397" t="str">
        <f t="shared" si="293"/>
        <v/>
      </c>
      <c r="AJ1108" s="257" t="str">
        <f t="shared" si="294"/>
        <v/>
      </c>
      <c r="AK1108" s="257" t="str">
        <f t="shared" si="295"/>
        <v/>
      </c>
      <c r="AL1108" s="193" t="str">
        <f t="shared" si="296"/>
        <v>CHECK DATES</v>
      </c>
      <c r="AM1108" s="257" t="str">
        <f t="shared" si="297"/>
        <v/>
      </c>
      <c r="AN1108" s="288">
        <f t="shared" si="298"/>
        <v>0</v>
      </c>
      <c r="AO1108" s="286">
        <v>0</v>
      </c>
      <c r="AP1108" s="257">
        <f t="shared" si="299"/>
        <v>0</v>
      </c>
      <c r="AQ1108" s="257" t="str">
        <f t="shared" si="300"/>
        <v/>
      </c>
      <c r="AR1108" s="257">
        <f t="shared" si="301"/>
        <v>0</v>
      </c>
    </row>
    <row r="1109" spans="1:44" x14ac:dyDescent="0.3">
      <c r="A1109" s="287">
        <v>1096</v>
      </c>
      <c r="B1109" s="150"/>
      <c r="C1109" s="152"/>
      <c r="D1109" s="159"/>
      <c r="E1109" s="337"/>
      <c r="F1109" s="343" t="str">
        <f>IF(E1109="","",LOOKUP(E1109,'Work Programme'!$A$8:$A$207,'Work Programme'!$B$8:$B$207))</f>
        <v/>
      </c>
      <c r="G1109" s="159"/>
      <c r="H1109" s="150"/>
      <c r="I1109" s="150"/>
      <c r="J1109" s="150"/>
      <c r="K1109" s="150"/>
      <c r="L1109" s="150"/>
      <c r="M1109" s="150"/>
      <c r="N1109" s="430"/>
      <c r="O1109" s="431"/>
      <c r="P1109" s="431"/>
      <c r="Q1109" s="160"/>
      <c r="R1109" s="160"/>
      <c r="S1109" s="160"/>
      <c r="T1109" s="255" t="str">
        <f t="shared" si="286"/>
        <v/>
      </c>
      <c r="U1109" s="152"/>
      <c r="V1109" s="154"/>
      <c r="W1109" s="254" t="str">
        <f>IF(V1109="","",VLOOKUP(V1109,'Overview - Financial Statement'!$A$46:$B$60,2,FALSE))</f>
        <v/>
      </c>
      <c r="X1109" s="255" t="str">
        <f t="shared" si="287"/>
        <v/>
      </c>
      <c r="Y1109" s="153"/>
      <c r="Z1109" s="238">
        <f t="shared" si="288"/>
        <v>0</v>
      </c>
      <c r="AA1109" s="193" t="s">
        <v>44</v>
      </c>
      <c r="AB1109" s="173"/>
      <c r="AC1109" s="193" t="str">
        <f t="shared" si="289"/>
        <v/>
      </c>
      <c r="AD1109" s="187" t="str">
        <f t="shared" si="290"/>
        <v/>
      </c>
      <c r="AE1109" s="187" t="str">
        <f>IF(S1109&gt;0,(VLOOKUP(N1109,ISO!$B$4:$D$43,3,FALSE)),"")</f>
        <v/>
      </c>
      <c r="AF1109" s="187" t="str">
        <f t="shared" si="291"/>
        <v/>
      </c>
      <c r="AG1109" s="187" t="str">
        <f>IF(R1109&gt;0,(VLOOKUP(N1109,ISO!$B$4:$D$43,2,FALSE)),"")</f>
        <v/>
      </c>
      <c r="AH1109" s="193" t="str">
        <f t="shared" si="292"/>
        <v/>
      </c>
      <c r="AI1109" s="397" t="str">
        <f t="shared" si="293"/>
        <v/>
      </c>
      <c r="AJ1109" s="257" t="str">
        <f t="shared" si="294"/>
        <v/>
      </c>
      <c r="AK1109" s="257" t="str">
        <f t="shared" si="295"/>
        <v/>
      </c>
      <c r="AL1109" s="193" t="str">
        <f t="shared" si="296"/>
        <v>CHECK DATES</v>
      </c>
      <c r="AM1109" s="257" t="str">
        <f t="shared" si="297"/>
        <v/>
      </c>
      <c r="AN1109" s="288">
        <f t="shared" si="298"/>
        <v>0</v>
      </c>
      <c r="AO1109" s="286">
        <v>0</v>
      </c>
      <c r="AP1109" s="257">
        <f t="shared" si="299"/>
        <v>0</v>
      </c>
      <c r="AQ1109" s="257" t="str">
        <f t="shared" si="300"/>
        <v/>
      </c>
      <c r="AR1109" s="257">
        <f t="shared" si="301"/>
        <v>0</v>
      </c>
    </row>
    <row r="1110" spans="1:44" x14ac:dyDescent="0.3">
      <c r="A1110" s="287">
        <v>1097</v>
      </c>
      <c r="B1110" s="150"/>
      <c r="C1110" s="152"/>
      <c r="D1110" s="159"/>
      <c r="E1110" s="337"/>
      <c r="F1110" s="343" t="str">
        <f>IF(E1110="","",LOOKUP(E1110,'Work Programme'!$A$8:$A$207,'Work Programme'!$B$8:$B$207))</f>
        <v/>
      </c>
      <c r="G1110" s="159"/>
      <c r="H1110" s="150"/>
      <c r="I1110" s="150"/>
      <c r="J1110" s="150"/>
      <c r="K1110" s="150"/>
      <c r="L1110" s="150"/>
      <c r="M1110" s="150"/>
      <c r="N1110" s="430"/>
      <c r="O1110" s="431"/>
      <c r="P1110" s="431"/>
      <c r="Q1110" s="160"/>
      <c r="R1110" s="160"/>
      <c r="S1110" s="160"/>
      <c r="T1110" s="255" t="str">
        <f t="shared" si="286"/>
        <v/>
      </c>
      <c r="U1110" s="152"/>
      <c r="V1110" s="154"/>
      <c r="W1110" s="254" t="str">
        <f>IF(V1110="","",VLOOKUP(V1110,'Overview - Financial Statement'!$A$46:$B$60,2,FALSE))</f>
        <v/>
      </c>
      <c r="X1110" s="255" t="str">
        <f t="shared" si="287"/>
        <v/>
      </c>
      <c r="Y1110" s="153"/>
      <c r="Z1110" s="238">
        <f t="shared" si="288"/>
        <v>0</v>
      </c>
      <c r="AA1110" s="193" t="s">
        <v>44</v>
      </c>
      <c r="AB1110" s="173"/>
      <c r="AC1110" s="193" t="str">
        <f t="shared" si="289"/>
        <v/>
      </c>
      <c r="AD1110" s="187" t="str">
        <f t="shared" si="290"/>
        <v/>
      </c>
      <c r="AE1110" s="187" t="str">
        <f>IF(S1110&gt;0,(VLOOKUP(N1110,ISO!$B$4:$D$43,3,FALSE)),"")</f>
        <v/>
      </c>
      <c r="AF1110" s="187" t="str">
        <f t="shared" si="291"/>
        <v/>
      </c>
      <c r="AG1110" s="187" t="str">
        <f>IF(R1110&gt;0,(VLOOKUP(N1110,ISO!$B$4:$D$43,2,FALSE)),"")</f>
        <v/>
      </c>
      <c r="AH1110" s="193" t="str">
        <f t="shared" si="292"/>
        <v/>
      </c>
      <c r="AI1110" s="397" t="str">
        <f t="shared" si="293"/>
        <v/>
      </c>
      <c r="AJ1110" s="257" t="str">
        <f t="shared" si="294"/>
        <v/>
      </c>
      <c r="AK1110" s="257" t="str">
        <f t="shared" si="295"/>
        <v/>
      </c>
      <c r="AL1110" s="193" t="str">
        <f t="shared" si="296"/>
        <v>CHECK DATES</v>
      </c>
      <c r="AM1110" s="257" t="str">
        <f t="shared" si="297"/>
        <v/>
      </c>
      <c r="AN1110" s="288">
        <f t="shared" si="298"/>
        <v>0</v>
      </c>
      <c r="AO1110" s="286">
        <v>0</v>
      </c>
      <c r="AP1110" s="257">
        <f t="shared" si="299"/>
        <v>0</v>
      </c>
      <c r="AQ1110" s="257" t="str">
        <f t="shared" si="300"/>
        <v/>
      </c>
      <c r="AR1110" s="257">
        <f t="shared" si="301"/>
        <v>0</v>
      </c>
    </row>
    <row r="1111" spans="1:44" x14ac:dyDescent="0.3">
      <c r="A1111" s="287">
        <v>1098</v>
      </c>
      <c r="B1111" s="150"/>
      <c r="C1111" s="152"/>
      <c r="D1111" s="159"/>
      <c r="E1111" s="337"/>
      <c r="F1111" s="343" t="str">
        <f>IF(E1111="","",LOOKUP(E1111,'Work Programme'!$A$8:$A$207,'Work Programme'!$B$8:$B$207))</f>
        <v/>
      </c>
      <c r="G1111" s="159"/>
      <c r="H1111" s="150"/>
      <c r="I1111" s="150"/>
      <c r="J1111" s="150"/>
      <c r="K1111" s="150"/>
      <c r="L1111" s="150"/>
      <c r="M1111" s="150"/>
      <c r="N1111" s="430"/>
      <c r="O1111" s="431"/>
      <c r="P1111" s="431"/>
      <c r="Q1111" s="160"/>
      <c r="R1111" s="160"/>
      <c r="S1111" s="160"/>
      <c r="T1111" s="255" t="str">
        <f t="shared" si="286"/>
        <v/>
      </c>
      <c r="U1111" s="152"/>
      <c r="V1111" s="154"/>
      <c r="W1111" s="254" t="str">
        <f>IF(V1111="","",VLOOKUP(V1111,'Overview - Financial Statement'!$A$46:$B$60,2,FALSE))</f>
        <v/>
      </c>
      <c r="X1111" s="255" t="str">
        <f t="shared" si="287"/>
        <v/>
      </c>
      <c r="Y1111" s="153"/>
      <c r="Z1111" s="238">
        <f t="shared" si="288"/>
        <v>0</v>
      </c>
      <c r="AA1111" s="193" t="s">
        <v>44</v>
      </c>
      <c r="AB1111" s="173"/>
      <c r="AC1111" s="193" t="str">
        <f t="shared" si="289"/>
        <v/>
      </c>
      <c r="AD1111" s="187" t="str">
        <f t="shared" si="290"/>
        <v/>
      </c>
      <c r="AE1111" s="187" t="str">
        <f>IF(S1111&gt;0,(VLOOKUP(N1111,ISO!$B$4:$D$43,3,FALSE)),"")</f>
        <v/>
      </c>
      <c r="AF1111" s="187" t="str">
        <f t="shared" si="291"/>
        <v/>
      </c>
      <c r="AG1111" s="187" t="str">
        <f>IF(R1111&gt;0,(VLOOKUP(N1111,ISO!$B$4:$D$43,2,FALSE)),"")</f>
        <v/>
      </c>
      <c r="AH1111" s="193" t="str">
        <f t="shared" si="292"/>
        <v/>
      </c>
      <c r="AI1111" s="397" t="str">
        <f t="shared" si="293"/>
        <v/>
      </c>
      <c r="AJ1111" s="257" t="str">
        <f t="shared" si="294"/>
        <v/>
      </c>
      <c r="AK1111" s="257" t="str">
        <f t="shared" si="295"/>
        <v/>
      </c>
      <c r="AL1111" s="193" t="str">
        <f t="shared" si="296"/>
        <v>CHECK DATES</v>
      </c>
      <c r="AM1111" s="257" t="str">
        <f t="shared" si="297"/>
        <v/>
      </c>
      <c r="AN1111" s="288">
        <f t="shared" si="298"/>
        <v>0</v>
      </c>
      <c r="AO1111" s="286">
        <v>0</v>
      </c>
      <c r="AP1111" s="257">
        <f t="shared" si="299"/>
        <v>0</v>
      </c>
      <c r="AQ1111" s="257" t="str">
        <f t="shared" si="300"/>
        <v/>
      </c>
      <c r="AR1111" s="257">
        <f t="shared" si="301"/>
        <v>0</v>
      </c>
    </row>
    <row r="1112" spans="1:44" x14ac:dyDescent="0.3">
      <c r="A1112" s="287">
        <v>1099</v>
      </c>
      <c r="B1112" s="150"/>
      <c r="C1112" s="152"/>
      <c r="D1112" s="159"/>
      <c r="E1112" s="337"/>
      <c r="F1112" s="343" t="str">
        <f>IF(E1112="","",LOOKUP(E1112,'Work Programme'!$A$8:$A$207,'Work Programme'!$B$8:$B$207))</f>
        <v/>
      </c>
      <c r="G1112" s="159"/>
      <c r="H1112" s="150"/>
      <c r="I1112" s="150"/>
      <c r="J1112" s="150"/>
      <c r="K1112" s="150"/>
      <c r="L1112" s="150"/>
      <c r="M1112" s="150"/>
      <c r="N1112" s="430"/>
      <c r="O1112" s="431"/>
      <c r="P1112" s="431"/>
      <c r="Q1112" s="160"/>
      <c r="R1112" s="160"/>
      <c r="S1112" s="160"/>
      <c r="T1112" s="255" t="str">
        <f t="shared" si="286"/>
        <v/>
      </c>
      <c r="U1112" s="152"/>
      <c r="V1112" s="154"/>
      <c r="W1112" s="254" t="str">
        <f>IF(V1112="","",VLOOKUP(V1112,'Overview - Financial Statement'!$A$46:$B$60,2,FALSE))</f>
        <v/>
      </c>
      <c r="X1112" s="255" t="str">
        <f t="shared" si="287"/>
        <v/>
      </c>
      <c r="Y1112" s="153"/>
      <c r="Z1112" s="238">
        <f t="shared" si="288"/>
        <v>0</v>
      </c>
      <c r="AA1112" s="193" t="s">
        <v>44</v>
      </c>
      <c r="AB1112" s="173"/>
      <c r="AC1112" s="193" t="str">
        <f t="shared" si="289"/>
        <v/>
      </c>
      <c r="AD1112" s="187" t="str">
        <f t="shared" si="290"/>
        <v/>
      </c>
      <c r="AE1112" s="187" t="str">
        <f>IF(S1112&gt;0,(VLOOKUP(N1112,ISO!$B$4:$D$43,3,FALSE)),"")</f>
        <v/>
      </c>
      <c r="AF1112" s="187" t="str">
        <f t="shared" si="291"/>
        <v/>
      </c>
      <c r="AG1112" s="187" t="str">
        <f>IF(R1112&gt;0,(VLOOKUP(N1112,ISO!$B$4:$D$43,2,FALSE)),"")</f>
        <v/>
      </c>
      <c r="AH1112" s="193" t="str">
        <f t="shared" si="292"/>
        <v/>
      </c>
      <c r="AI1112" s="397" t="str">
        <f t="shared" si="293"/>
        <v/>
      </c>
      <c r="AJ1112" s="257" t="str">
        <f t="shared" si="294"/>
        <v/>
      </c>
      <c r="AK1112" s="257" t="str">
        <f t="shared" si="295"/>
        <v/>
      </c>
      <c r="AL1112" s="193" t="str">
        <f t="shared" si="296"/>
        <v>CHECK DATES</v>
      </c>
      <c r="AM1112" s="257" t="str">
        <f t="shared" si="297"/>
        <v/>
      </c>
      <c r="AN1112" s="288">
        <f t="shared" si="298"/>
        <v>0</v>
      </c>
      <c r="AO1112" s="286">
        <v>0</v>
      </c>
      <c r="AP1112" s="257">
        <f t="shared" si="299"/>
        <v>0</v>
      </c>
      <c r="AQ1112" s="257" t="str">
        <f t="shared" si="300"/>
        <v/>
      </c>
      <c r="AR1112" s="257">
        <f t="shared" si="301"/>
        <v>0</v>
      </c>
    </row>
    <row r="1113" spans="1:44" x14ac:dyDescent="0.3">
      <c r="A1113" s="287">
        <v>1100</v>
      </c>
      <c r="B1113" s="150"/>
      <c r="C1113" s="152"/>
      <c r="D1113" s="159"/>
      <c r="E1113" s="337"/>
      <c r="F1113" s="343" t="str">
        <f>IF(E1113="","",LOOKUP(E1113,'Work Programme'!$A$8:$A$207,'Work Programme'!$B$8:$B$207))</f>
        <v/>
      </c>
      <c r="G1113" s="159"/>
      <c r="H1113" s="150"/>
      <c r="I1113" s="150"/>
      <c r="J1113" s="150"/>
      <c r="K1113" s="150"/>
      <c r="L1113" s="150"/>
      <c r="M1113" s="150"/>
      <c r="N1113" s="430"/>
      <c r="O1113" s="431"/>
      <c r="P1113" s="431"/>
      <c r="Q1113" s="160"/>
      <c r="R1113" s="160"/>
      <c r="S1113" s="160"/>
      <c r="T1113" s="255" t="str">
        <f t="shared" si="286"/>
        <v/>
      </c>
      <c r="U1113" s="152"/>
      <c r="V1113" s="154"/>
      <c r="W1113" s="254" t="str">
        <f>IF(V1113="","",VLOOKUP(V1113,'Overview - Financial Statement'!$A$46:$B$60,2,FALSE))</f>
        <v/>
      </c>
      <c r="X1113" s="255" t="str">
        <f t="shared" si="287"/>
        <v/>
      </c>
      <c r="Y1113" s="153"/>
      <c r="Z1113" s="238">
        <f t="shared" si="288"/>
        <v>0</v>
      </c>
      <c r="AA1113" s="193" t="s">
        <v>44</v>
      </c>
      <c r="AB1113" s="173"/>
      <c r="AC1113" s="193" t="str">
        <f t="shared" si="289"/>
        <v/>
      </c>
      <c r="AD1113" s="187" t="str">
        <f t="shared" si="290"/>
        <v/>
      </c>
      <c r="AE1113" s="187" t="str">
        <f>IF(S1113&gt;0,(VLOOKUP(N1113,ISO!$B$4:$D$43,3,FALSE)),"")</f>
        <v/>
      </c>
      <c r="AF1113" s="187" t="str">
        <f t="shared" si="291"/>
        <v/>
      </c>
      <c r="AG1113" s="187" t="str">
        <f>IF(R1113&gt;0,(VLOOKUP(N1113,ISO!$B$4:$D$43,2,FALSE)),"")</f>
        <v/>
      </c>
      <c r="AH1113" s="193" t="str">
        <f t="shared" si="292"/>
        <v/>
      </c>
      <c r="AI1113" s="397" t="str">
        <f t="shared" si="293"/>
        <v/>
      </c>
      <c r="AJ1113" s="257" t="str">
        <f t="shared" si="294"/>
        <v/>
      </c>
      <c r="AK1113" s="257" t="str">
        <f t="shared" si="295"/>
        <v/>
      </c>
      <c r="AL1113" s="193" t="str">
        <f t="shared" si="296"/>
        <v>CHECK DATES</v>
      </c>
      <c r="AM1113" s="257" t="str">
        <f t="shared" si="297"/>
        <v/>
      </c>
      <c r="AN1113" s="288">
        <f t="shared" si="298"/>
        <v>0</v>
      </c>
      <c r="AO1113" s="286">
        <v>0</v>
      </c>
      <c r="AP1113" s="257">
        <f t="shared" si="299"/>
        <v>0</v>
      </c>
      <c r="AQ1113" s="257" t="str">
        <f t="shared" si="300"/>
        <v/>
      </c>
      <c r="AR1113" s="257">
        <f t="shared" si="301"/>
        <v>0</v>
      </c>
    </row>
    <row r="1114" spans="1:44" x14ac:dyDescent="0.3">
      <c r="A1114" s="287">
        <v>1101</v>
      </c>
      <c r="B1114" s="150"/>
      <c r="C1114" s="152"/>
      <c r="D1114" s="159"/>
      <c r="E1114" s="337"/>
      <c r="F1114" s="343" t="str">
        <f>IF(E1114="","",LOOKUP(E1114,'Work Programme'!$A$8:$A$207,'Work Programme'!$B$8:$B$207))</f>
        <v/>
      </c>
      <c r="G1114" s="159"/>
      <c r="H1114" s="150"/>
      <c r="I1114" s="150"/>
      <c r="J1114" s="150"/>
      <c r="K1114" s="150"/>
      <c r="L1114" s="150"/>
      <c r="M1114" s="150"/>
      <c r="N1114" s="430"/>
      <c r="O1114" s="431"/>
      <c r="P1114" s="431"/>
      <c r="Q1114" s="160"/>
      <c r="R1114" s="160"/>
      <c r="S1114" s="160"/>
      <c r="T1114" s="255" t="str">
        <f t="shared" si="286"/>
        <v/>
      </c>
      <c r="U1114" s="152"/>
      <c r="V1114" s="154"/>
      <c r="W1114" s="254" t="str">
        <f>IF(V1114="","",VLOOKUP(V1114,'Overview - Financial Statement'!$A$46:$B$60,2,FALSE))</f>
        <v/>
      </c>
      <c r="X1114" s="255" t="str">
        <f t="shared" si="287"/>
        <v/>
      </c>
      <c r="Y1114" s="153"/>
      <c r="Z1114" s="238">
        <f t="shared" si="288"/>
        <v>0</v>
      </c>
      <c r="AA1114" s="193" t="s">
        <v>44</v>
      </c>
      <c r="AB1114" s="173"/>
      <c r="AC1114" s="193" t="str">
        <f t="shared" si="289"/>
        <v/>
      </c>
      <c r="AD1114" s="187" t="str">
        <f t="shared" si="290"/>
        <v/>
      </c>
      <c r="AE1114" s="187" t="str">
        <f>IF(S1114&gt;0,(VLOOKUP(N1114,ISO!$B$4:$D$43,3,FALSE)),"")</f>
        <v/>
      </c>
      <c r="AF1114" s="187" t="str">
        <f t="shared" si="291"/>
        <v/>
      </c>
      <c r="AG1114" s="187" t="str">
        <f>IF(R1114&gt;0,(VLOOKUP(N1114,ISO!$B$4:$D$43,2,FALSE)),"")</f>
        <v/>
      </c>
      <c r="AH1114" s="193" t="str">
        <f t="shared" si="292"/>
        <v/>
      </c>
      <c r="AI1114" s="397" t="str">
        <f t="shared" si="293"/>
        <v/>
      </c>
      <c r="AJ1114" s="257" t="str">
        <f t="shared" si="294"/>
        <v/>
      </c>
      <c r="AK1114" s="257" t="str">
        <f t="shared" si="295"/>
        <v/>
      </c>
      <c r="AL1114" s="193" t="str">
        <f t="shared" si="296"/>
        <v>CHECK DATES</v>
      </c>
      <c r="AM1114" s="257" t="str">
        <f t="shared" si="297"/>
        <v/>
      </c>
      <c r="AN1114" s="288">
        <f t="shared" si="298"/>
        <v>0</v>
      </c>
      <c r="AO1114" s="286">
        <v>0</v>
      </c>
      <c r="AP1114" s="257">
        <f t="shared" si="299"/>
        <v>0</v>
      </c>
      <c r="AQ1114" s="257" t="str">
        <f t="shared" si="300"/>
        <v/>
      </c>
      <c r="AR1114" s="257">
        <f t="shared" si="301"/>
        <v>0</v>
      </c>
    </row>
    <row r="1115" spans="1:44" x14ac:dyDescent="0.3">
      <c r="A1115" s="287">
        <v>1102</v>
      </c>
      <c r="B1115" s="150"/>
      <c r="C1115" s="152"/>
      <c r="D1115" s="159"/>
      <c r="E1115" s="337"/>
      <c r="F1115" s="343" t="str">
        <f>IF(E1115="","",LOOKUP(E1115,'Work Programme'!$A$8:$A$207,'Work Programme'!$B$8:$B$207))</f>
        <v/>
      </c>
      <c r="G1115" s="159"/>
      <c r="H1115" s="150"/>
      <c r="I1115" s="150"/>
      <c r="J1115" s="150"/>
      <c r="K1115" s="150"/>
      <c r="L1115" s="150"/>
      <c r="M1115" s="150"/>
      <c r="N1115" s="430"/>
      <c r="O1115" s="431"/>
      <c r="P1115" s="431"/>
      <c r="Q1115" s="160"/>
      <c r="R1115" s="160"/>
      <c r="S1115" s="160"/>
      <c r="T1115" s="255" t="str">
        <f t="shared" si="286"/>
        <v/>
      </c>
      <c r="U1115" s="152"/>
      <c r="V1115" s="154"/>
      <c r="W1115" s="254" t="str">
        <f>IF(V1115="","",VLOOKUP(V1115,'Overview - Financial Statement'!$A$46:$B$60,2,FALSE))</f>
        <v/>
      </c>
      <c r="X1115" s="255" t="str">
        <f t="shared" si="287"/>
        <v/>
      </c>
      <c r="Y1115" s="153"/>
      <c r="Z1115" s="238">
        <f t="shared" si="288"/>
        <v>0</v>
      </c>
      <c r="AA1115" s="193" t="s">
        <v>44</v>
      </c>
      <c r="AB1115" s="173"/>
      <c r="AC1115" s="193" t="str">
        <f t="shared" si="289"/>
        <v/>
      </c>
      <c r="AD1115" s="187" t="str">
        <f t="shared" si="290"/>
        <v/>
      </c>
      <c r="AE1115" s="187" t="str">
        <f>IF(S1115&gt;0,(VLOOKUP(N1115,ISO!$B$4:$D$43,3,FALSE)),"")</f>
        <v/>
      </c>
      <c r="AF1115" s="187" t="str">
        <f t="shared" si="291"/>
        <v/>
      </c>
      <c r="AG1115" s="187" t="str">
        <f>IF(R1115&gt;0,(VLOOKUP(N1115,ISO!$B$4:$D$43,2,FALSE)),"")</f>
        <v/>
      </c>
      <c r="AH1115" s="193" t="str">
        <f t="shared" si="292"/>
        <v/>
      </c>
      <c r="AI1115" s="397" t="str">
        <f t="shared" si="293"/>
        <v/>
      </c>
      <c r="AJ1115" s="257" t="str">
        <f t="shared" si="294"/>
        <v/>
      </c>
      <c r="AK1115" s="257" t="str">
        <f t="shared" si="295"/>
        <v/>
      </c>
      <c r="AL1115" s="193" t="str">
        <f t="shared" si="296"/>
        <v>CHECK DATES</v>
      </c>
      <c r="AM1115" s="257" t="str">
        <f t="shared" si="297"/>
        <v/>
      </c>
      <c r="AN1115" s="288">
        <f t="shared" si="298"/>
        <v>0</v>
      </c>
      <c r="AO1115" s="286">
        <v>0</v>
      </c>
      <c r="AP1115" s="257">
        <f t="shared" si="299"/>
        <v>0</v>
      </c>
      <c r="AQ1115" s="257" t="str">
        <f t="shared" si="300"/>
        <v/>
      </c>
      <c r="AR1115" s="257">
        <f t="shared" si="301"/>
        <v>0</v>
      </c>
    </row>
    <row r="1116" spans="1:44" x14ac:dyDescent="0.3">
      <c r="A1116" s="287">
        <v>1103</v>
      </c>
      <c r="B1116" s="150"/>
      <c r="C1116" s="152"/>
      <c r="D1116" s="159"/>
      <c r="E1116" s="337"/>
      <c r="F1116" s="343" t="str">
        <f>IF(E1116="","",LOOKUP(E1116,'Work Programme'!$A$8:$A$207,'Work Programme'!$B$8:$B$207))</f>
        <v/>
      </c>
      <c r="G1116" s="159"/>
      <c r="H1116" s="150"/>
      <c r="I1116" s="150"/>
      <c r="J1116" s="150"/>
      <c r="K1116" s="150"/>
      <c r="L1116" s="150"/>
      <c r="M1116" s="150"/>
      <c r="N1116" s="430"/>
      <c r="O1116" s="431"/>
      <c r="P1116" s="431"/>
      <c r="Q1116" s="160"/>
      <c r="R1116" s="160"/>
      <c r="S1116" s="160"/>
      <c r="T1116" s="255" t="str">
        <f t="shared" si="286"/>
        <v/>
      </c>
      <c r="U1116" s="152"/>
      <c r="V1116" s="154"/>
      <c r="W1116" s="254" t="str">
        <f>IF(V1116="","",VLOOKUP(V1116,'Overview - Financial Statement'!$A$46:$B$60,2,FALSE))</f>
        <v/>
      </c>
      <c r="X1116" s="255" t="str">
        <f t="shared" si="287"/>
        <v/>
      </c>
      <c r="Y1116" s="153"/>
      <c r="Z1116" s="238">
        <f t="shared" si="288"/>
        <v>0</v>
      </c>
      <c r="AA1116" s="193" t="s">
        <v>44</v>
      </c>
      <c r="AB1116" s="173"/>
      <c r="AC1116" s="193" t="str">
        <f t="shared" si="289"/>
        <v/>
      </c>
      <c r="AD1116" s="187" t="str">
        <f t="shared" si="290"/>
        <v/>
      </c>
      <c r="AE1116" s="187" t="str">
        <f>IF(S1116&gt;0,(VLOOKUP(N1116,ISO!$B$4:$D$43,3,FALSE)),"")</f>
        <v/>
      </c>
      <c r="AF1116" s="187" t="str">
        <f t="shared" si="291"/>
        <v/>
      </c>
      <c r="AG1116" s="187" t="str">
        <f>IF(R1116&gt;0,(VLOOKUP(N1116,ISO!$B$4:$D$43,2,FALSE)),"")</f>
        <v/>
      </c>
      <c r="AH1116" s="193" t="str">
        <f t="shared" si="292"/>
        <v/>
      </c>
      <c r="AI1116" s="397" t="str">
        <f t="shared" si="293"/>
        <v/>
      </c>
      <c r="AJ1116" s="257" t="str">
        <f t="shared" si="294"/>
        <v/>
      </c>
      <c r="AK1116" s="257" t="str">
        <f t="shared" si="295"/>
        <v/>
      </c>
      <c r="AL1116" s="193" t="str">
        <f t="shared" si="296"/>
        <v>CHECK DATES</v>
      </c>
      <c r="AM1116" s="257" t="str">
        <f t="shared" si="297"/>
        <v/>
      </c>
      <c r="AN1116" s="288">
        <f t="shared" si="298"/>
        <v>0</v>
      </c>
      <c r="AO1116" s="286">
        <v>0</v>
      </c>
      <c r="AP1116" s="257">
        <f t="shared" si="299"/>
        <v>0</v>
      </c>
      <c r="AQ1116" s="257" t="str">
        <f t="shared" si="300"/>
        <v/>
      </c>
      <c r="AR1116" s="257">
        <f t="shared" si="301"/>
        <v>0</v>
      </c>
    </row>
    <row r="1117" spans="1:44" x14ac:dyDescent="0.3">
      <c r="A1117" s="287">
        <v>1104</v>
      </c>
      <c r="B1117" s="150"/>
      <c r="C1117" s="152"/>
      <c r="D1117" s="159"/>
      <c r="E1117" s="337"/>
      <c r="F1117" s="343" t="str">
        <f>IF(E1117="","",LOOKUP(E1117,'Work Programme'!$A$8:$A$207,'Work Programme'!$B$8:$B$207))</f>
        <v/>
      </c>
      <c r="G1117" s="159"/>
      <c r="H1117" s="150"/>
      <c r="I1117" s="150"/>
      <c r="J1117" s="150"/>
      <c r="K1117" s="150"/>
      <c r="L1117" s="150"/>
      <c r="M1117" s="150"/>
      <c r="N1117" s="430"/>
      <c r="O1117" s="431"/>
      <c r="P1117" s="431"/>
      <c r="Q1117" s="160"/>
      <c r="R1117" s="160"/>
      <c r="S1117" s="160"/>
      <c r="T1117" s="255" t="str">
        <f t="shared" si="286"/>
        <v/>
      </c>
      <c r="U1117" s="152"/>
      <c r="V1117" s="154"/>
      <c r="W1117" s="254" t="str">
        <f>IF(V1117="","",VLOOKUP(V1117,'Overview - Financial Statement'!$A$46:$B$60,2,FALSE))</f>
        <v/>
      </c>
      <c r="X1117" s="255" t="str">
        <f t="shared" si="287"/>
        <v/>
      </c>
      <c r="Y1117" s="153"/>
      <c r="Z1117" s="238">
        <f t="shared" si="288"/>
        <v>0</v>
      </c>
      <c r="AA1117" s="193" t="s">
        <v>44</v>
      </c>
      <c r="AB1117" s="173"/>
      <c r="AC1117" s="193" t="str">
        <f t="shared" si="289"/>
        <v/>
      </c>
      <c r="AD1117" s="187" t="str">
        <f t="shared" si="290"/>
        <v/>
      </c>
      <c r="AE1117" s="187" t="str">
        <f>IF(S1117&gt;0,(VLOOKUP(N1117,ISO!$B$4:$D$43,3,FALSE)),"")</f>
        <v/>
      </c>
      <c r="AF1117" s="187" t="str">
        <f t="shared" si="291"/>
        <v/>
      </c>
      <c r="AG1117" s="187" t="str">
        <f>IF(R1117&gt;0,(VLOOKUP(N1117,ISO!$B$4:$D$43,2,FALSE)),"")</f>
        <v/>
      </c>
      <c r="AH1117" s="193" t="str">
        <f t="shared" si="292"/>
        <v/>
      </c>
      <c r="AI1117" s="397" t="str">
        <f t="shared" si="293"/>
        <v/>
      </c>
      <c r="AJ1117" s="257" t="str">
        <f t="shared" si="294"/>
        <v/>
      </c>
      <c r="AK1117" s="257" t="str">
        <f t="shared" si="295"/>
        <v/>
      </c>
      <c r="AL1117" s="193" t="str">
        <f t="shared" si="296"/>
        <v>CHECK DATES</v>
      </c>
      <c r="AM1117" s="257" t="str">
        <f t="shared" si="297"/>
        <v/>
      </c>
      <c r="AN1117" s="288">
        <f t="shared" si="298"/>
        <v>0</v>
      </c>
      <c r="AO1117" s="286">
        <v>0</v>
      </c>
      <c r="AP1117" s="257">
        <f t="shared" si="299"/>
        <v>0</v>
      </c>
      <c r="AQ1117" s="257" t="str">
        <f t="shared" si="300"/>
        <v/>
      </c>
      <c r="AR1117" s="257">
        <f t="shared" si="301"/>
        <v>0</v>
      </c>
    </row>
    <row r="1118" spans="1:44" x14ac:dyDescent="0.3">
      <c r="A1118" s="287">
        <v>1105</v>
      </c>
      <c r="B1118" s="150"/>
      <c r="C1118" s="152"/>
      <c r="D1118" s="159"/>
      <c r="E1118" s="337"/>
      <c r="F1118" s="343" t="str">
        <f>IF(E1118="","",LOOKUP(E1118,'Work Programme'!$A$8:$A$207,'Work Programme'!$B$8:$B$207))</f>
        <v/>
      </c>
      <c r="G1118" s="159"/>
      <c r="H1118" s="150"/>
      <c r="I1118" s="150"/>
      <c r="J1118" s="150"/>
      <c r="K1118" s="150"/>
      <c r="L1118" s="150"/>
      <c r="M1118" s="150"/>
      <c r="N1118" s="430"/>
      <c r="O1118" s="431"/>
      <c r="P1118" s="431"/>
      <c r="Q1118" s="160"/>
      <c r="R1118" s="160"/>
      <c r="S1118" s="160"/>
      <c r="T1118" s="255" t="str">
        <f t="shared" si="286"/>
        <v/>
      </c>
      <c r="U1118" s="152"/>
      <c r="V1118" s="154"/>
      <c r="W1118" s="254" t="str">
        <f>IF(V1118="","",VLOOKUP(V1118,'Overview - Financial Statement'!$A$46:$B$60,2,FALSE))</f>
        <v/>
      </c>
      <c r="X1118" s="255" t="str">
        <f t="shared" si="287"/>
        <v/>
      </c>
      <c r="Y1118" s="153"/>
      <c r="Z1118" s="238">
        <f t="shared" si="288"/>
        <v>0</v>
      </c>
      <c r="AA1118" s="193" t="s">
        <v>44</v>
      </c>
      <c r="AB1118" s="173"/>
      <c r="AC1118" s="193" t="str">
        <f t="shared" si="289"/>
        <v/>
      </c>
      <c r="AD1118" s="187" t="str">
        <f t="shared" si="290"/>
        <v/>
      </c>
      <c r="AE1118" s="187" t="str">
        <f>IF(S1118&gt;0,(VLOOKUP(N1118,ISO!$B$4:$D$43,3,FALSE)),"")</f>
        <v/>
      </c>
      <c r="AF1118" s="187" t="str">
        <f t="shared" si="291"/>
        <v/>
      </c>
      <c r="AG1118" s="187" t="str">
        <f>IF(R1118&gt;0,(VLOOKUP(N1118,ISO!$B$4:$D$43,2,FALSE)),"")</f>
        <v/>
      </c>
      <c r="AH1118" s="193" t="str">
        <f t="shared" si="292"/>
        <v/>
      </c>
      <c r="AI1118" s="397" t="str">
        <f t="shared" si="293"/>
        <v/>
      </c>
      <c r="AJ1118" s="257" t="str">
        <f t="shared" si="294"/>
        <v/>
      </c>
      <c r="AK1118" s="257" t="str">
        <f t="shared" si="295"/>
        <v/>
      </c>
      <c r="AL1118" s="193" t="str">
        <f t="shared" si="296"/>
        <v>CHECK DATES</v>
      </c>
      <c r="AM1118" s="257" t="str">
        <f t="shared" si="297"/>
        <v/>
      </c>
      <c r="AN1118" s="288">
        <f t="shared" si="298"/>
        <v>0</v>
      </c>
      <c r="AO1118" s="286">
        <v>0</v>
      </c>
      <c r="AP1118" s="257">
        <f t="shared" si="299"/>
        <v>0</v>
      </c>
      <c r="AQ1118" s="257" t="str">
        <f t="shared" si="300"/>
        <v/>
      </c>
      <c r="AR1118" s="257">
        <f t="shared" si="301"/>
        <v>0</v>
      </c>
    </row>
    <row r="1119" spans="1:44" x14ac:dyDescent="0.3">
      <c r="A1119" s="287">
        <v>1106</v>
      </c>
      <c r="B1119" s="150"/>
      <c r="C1119" s="152"/>
      <c r="D1119" s="159"/>
      <c r="E1119" s="337"/>
      <c r="F1119" s="343" t="str">
        <f>IF(E1119="","",LOOKUP(E1119,'Work Programme'!$A$8:$A$207,'Work Programme'!$B$8:$B$207))</f>
        <v/>
      </c>
      <c r="G1119" s="159"/>
      <c r="H1119" s="150"/>
      <c r="I1119" s="150"/>
      <c r="J1119" s="150"/>
      <c r="K1119" s="150"/>
      <c r="L1119" s="150"/>
      <c r="M1119" s="150"/>
      <c r="N1119" s="430"/>
      <c r="O1119" s="431"/>
      <c r="P1119" s="431"/>
      <c r="Q1119" s="160"/>
      <c r="R1119" s="160"/>
      <c r="S1119" s="160"/>
      <c r="T1119" s="255" t="str">
        <f t="shared" si="286"/>
        <v/>
      </c>
      <c r="U1119" s="152"/>
      <c r="V1119" s="154"/>
      <c r="W1119" s="254" t="str">
        <f>IF(V1119="","",VLOOKUP(V1119,'Overview - Financial Statement'!$A$46:$B$60,2,FALSE))</f>
        <v/>
      </c>
      <c r="X1119" s="255" t="str">
        <f t="shared" si="287"/>
        <v/>
      </c>
      <c r="Y1119" s="153"/>
      <c r="Z1119" s="238">
        <f t="shared" si="288"/>
        <v>0</v>
      </c>
      <c r="AA1119" s="193" t="s">
        <v>44</v>
      </c>
      <c r="AB1119" s="173"/>
      <c r="AC1119" s="193" t="str">
        <f t="shared" si="289"/>
        <v/>
      </c>
      <c r="AD1119" s="187" t="str">
        <f t="shared" si="290"/>
        <v/>
      </c>
      <c r="AE1119" s="187" t="str">
        <f>IF(S1119&gt;0,(VLOOKUP(N1119,ISO!$B$4:$D$43,3,FALSE)),"")</f>
        <v/>
      </c>
      <c r="AF1119" s="187" t="str">
        <f t="shared" si="291"/>
        <v/>
      </c>
      <c r="AG1119" s="187" t="str">
        <f>IF(R1119&gt;0,(VLOOKUP(N1119,ISO!$B$4:$D$43,2,FALSE)),"")</f>
        <v/>
      </c>
      <c r="AH1119" s="193" t="str">
        <f t="shared" si="292"/>
        <v/>
      </c>
      <c r="AI1119" s="397" t="str">
        <f t="shared" si="293"/>
        <v/>
      </c>
      <c r="AJ1119" s="257" t="str">
        <f t="shared" si="294"/>
        <v/>
      </c>
      <c r="AK1119" s="257" t="str">
        <f t="shared" si="295"/>
        <v/>
      </c>
      <c r="AL1119" s="193" t="str">
        <f t="shared" si="296"/>
        <v>CHECK DATES</v>
      </c>
      <c r="AM1119" s="257" t="str">
        <f t="shared" si="297"/>
        <v/>
      </c>
      <c r="AN1119" s="288">
        <f t="shared" si="298"/>
        <v>0</v>
      </c>
      <c r="AO1119" s="286">
        <v>0</v>
      </c>
      <c r="AP1119" s="257">
        <f t="shared" si="299"/>
        <v>0</v>
      </c>
      <c r="AQ1119" s="257" t="str">
        <f t="shared" si="300"/>
        <v/>
      </c>
      <c r="AR1119" s="257">
        <f t="shared" si="301"/>
        <v>0</v>
      </c>
    </row>
    <row r="1120" spans="1:44" x14ac:dyDescent="0.3">
      <c r="A1120" s="287">
        <v>1107</v>
      </c>
      <c r="B1120" s="150"/>
      <c r="C1120" s="152"/>
      <c r="D1120" s="159"/>
      <c r="E1120" s="337"/>
      <c r="F1120" s="343" t="str">
        <f>IF(E1120="","",LOOKUP(E1120,'Work Programme'!$A$8:$A$207,'Work Programme'!$B$8:$B$207))</f>
        <v/>
      </c>
      <c r="G1120" s="159"/>
      <c r="H1120" s="150"/>
      <c r="I1120" s="150"/>
      <c r="J1120" s="150"/>
      <c r="K1120" s="150"/>
      <c r="L1120" s="150"/>
      <c r="M1120" s="150"/>
      <c r="N1120" s="430"/>
      <c r="O1120" s="431"/>
      <c r="P1120" s="431"/>
      <c r="Q1120" s="160"/>
      <c r="R1120" s="160"/>
      <c r="S1120" s="160"/>
      <c r="T1120" s="255" t="str">
        <f t="shared" si="286"/>
        <v/>
      </c>
      <c r="U1120" s="152"/>
      <c r="V1120" s="154"/>
      <c r="W1120" s="254" t="str">
        <f>IF(V1120="","",VLOOKUP(V1120,'Overview - Financial Statement'!$A$46:$B$60,2,FALSE))</f>
        <v/>
      </c>
      <c r="X1120" s="255" t="str">
        <f t="shared" si="287"/>
        <v/>
      </c>
      <c r="Y1120" s="153"/>
      <c r="Z1120" s="238">
        <f t="shared" si="288"/>
        <v>0</v>
      </c>
      <c r="AA1120" s="193" t="s">
        <v>44</v>
      </c>
      <c r="AB1120" s="173"/>
      <c r="AC1120" s="193" t="str">
        <f t="shared" si="289"/>
        <v/>
      </c>
      <c r="AD1120" s="187" t="str">
        <f t="shared" si="290"/>
        <v/>
      </c>
      <c r="AE1120" s="187" t="str">
        <f>IF(S1120&gt;0,(VLOOKUP(N1120,ISO!$B$4:$D$43,3,FALSE)),"")</f>
        <v/>
      </c>
      <c r="AF1120" s="187" t="str">
        <f t="shared" si="291"/>
        <v/>
      </c>
      <c r="AG1120" s="187" t="str">
        <f>IF(R1120&gt;0,(VLOOKUP(N1120,ISO!$B$4:$D$43,2,FALSE)),"")</f>
        <v/>
      </c>
      <c r="AH1120" s="193" t="str">
        <f t="shared" si="292"/>
        <v/>
      </c>
      <c r="AI1120" s="397" t="str">
        <f t="shared" si="293"/>
        <v/>
      </c>
      <c r="AJ1120" s="257" t="str">
        <f t="shared" si="294"/>
        <v/>
      </c>
      <c r="AK1120" s="257" t="str">
        <f t="shared" si="295"/>
        <v/>
      </c>
      <c r="AL1120" s="193" t="str">
        <f t="shared" si="296"/>
        <v>CHECK DATES</v>
      </c>
      <c r="AM1120" s="257" t="str">
        <f t="shared" si="297"/>
        <v/>
      </c>
      <c r="AN1120" s="288">
        <f t="shared" si="298"/>
        <v>0</v>
      </c>
      <c r="AO1120" s="286">
        <v>0</v>
      </c>
      <c r="AP1120" s="257">
        <f t="shared" si="299"/>
        <v>0</v>
      </c>
      <c r="AQ1120" s="257" t="str">
        <f t="shared" si="300"/>
        <v/>
      </c>
      <c r="AR1120" s="257">
        <f t="shared" si="301"/>
        <v>0</v>
      </c>
    </row>
    <row r="1121" spans="1:44" x14ac:dyDescent="0.3">
      <c r="A1121" s="287">
        <v>1108</v>
      </c>
      <c r="B1121" s="150"/>
      <c r="C1121" s="152"/>
      <c r="D1121" s="159"/>
      <c r="E1121" s="337"/>
      <c r="F1121" s="343" t="str">
        <f>IF(E1121="","",LOOKUP(E1121,'Work Programme'!$A$8:$A$207,'Work Programme'!$B$8:$B$207))</f>
        <v/>
      </c>
      <c r="G1121" s="159"/>
      <c r="H1121" s="150"/>
      <c r="I1121" s="150"/>
      <c r="J1121" s="150"/>
      <c r="K1121" s="150"/>
      <c r="L1121" s="150"/>
      <c r="M1121" s="150"/>
      <c r="N1121" s="430"/>
      <c r="O1121" s="431"/>
      <c r="P1121" s="431"/>
      <c r="Q1121" s="160"/>
      <c r="R1121" s="160"/>
      <c r="S1121" s="160"/>
      <c r="T1121" s="255" t="str">
        <f t="shared" si="286"/>
        <v/>
      </c>
      <c r="U1121" s="152"/>
      <c r="V1121" s="154"/>
      <c r="W1121" s="254" t="str">
        <f>IF(V1121="","",VLOOKUP(V1121,'Overview - Financial Statement'!$A$46:$B$60,2,FALSE))</f>
        <v/>
      </c>
      <c r="X1121" s="255" t="str">
        <f t="shared" si="287"/>
        <v/>
      </c>
      <c r="Y1121" s="153"/>
      <c r="Z1121" s="238">
        <f t="shared" si="288"/>
        <v>0</v>
      </c>
      <c r="AA1121" s="193" t="s">
        <v>44</v>
      </c>
      <c r="AB1121" s="173"/>
      <c r="AC1121" s="193" t="str">
        <f t="shared" si="289"/>
        <v/>
      </c>
      <c r="AD1121" s="187" t="str">
        <f t="shared" si="290"/>
        <v/>
      </c>
      <c r="AE1121" s="187" t="str">
        <f>IF(S1121&gt;0,(VLOOKUP(N1121,ISO!$B$4:$D$43,3,FALSE)),"")</f>
        <v/>
      </c>
      <c r="AF1121" s="187" t="str">
        <f t="shared" si="291"/>
        <v/>
      </c>
      <c r="AG1121" s="187" t="str">
        <f>IF(R1121&gt;0,(VLOOKUP(N1121,ISO!$B$4:$D$43,2,FALSE)),"")</f>
        <v/>
      </c>
      <c r="AH1121" s="193" t="str">
        <f t="shared" si="292"/>
        <v/>
      </c>
      <c r="AI1121" s="397" t="str">
        <f t="shared" si="293"/>
        <v/>
      </c>
      <c r="AJ1121" s="257" t="str">
        <f t="shared" si="294"/>
        <v/>
      </c>
      <c r="AK1121" s="257" t="str">
        <f t="shared" si="295"/>
        <v/>
      </c>
      <c r="AL1121" s="193" t="str">
        <f t="shared" si="296"/>
        <v>CHECK DATES</v>
      </c>
      <c r="AM1121" s="257" t="str">
        <f t="shared" si="297"/>
        <v/>
      </c>
      <c r="AN1121" s="288">
        <f t="shared" si="298"/>
        <v>0</v>
      </c>
      <c r="AO1121" s="286">
        <v>0</v>
      </c>
      <c r="AP1121" s="257">
        <f t="shared" si="299"/>
        <v>0</v>
      </c>
      <c r="AQ1121" s="257" t="str">
        <f t="shared" si="300"/>
        <v/>
      </c>
      <c r="AR1121" s="257">
        <f t="shared" si="301"/>
        <v>0</v>
      </c>
    </row>
    <row r="1122" spans="1:44" x14ac:dyDescent="0.3">
      <c r="A1122" s="287">
        <v>1109</v>
      </c>
      <c r="B1122" s="150"/>
      <c r="C1122" s="152"/>
      <c r="D1122" s="159"/>
      <c r="E1122" s="337"/>
      <c r="F1122" s="343" t="str">
        <f>IF(E1122="","",LOOKUP(E1122,'Work Programme'!$A$8:$A$207,'Work Programme'!$B$8:$B$207))</f>
        <v/>
      </c>
      <c r="G1122" s="159"/>
      <c r="H1122" s="150"/>
      <c r="I1122" s="150"/>
      <c r="J1122" s="150"/>
      <c r="K1122" s="150"/>
      <c r="L1122" s="150"/>
      <c r="M1122" s="150"/>
      <c r="N1122" s="430"/>
      <c r="O1122" s="431"/>
      <c r="P1122" s="431"/>
      <c r="Q1122" s="160"/>
      <c r="R1122" s="160"/>
      <c r="S1122" s="160"/>
      <c r="T1122" s="255" t="str">
        <f t="shared" si="286"/>
        <v/>
      </c>
      <c r="U1122" s="152"/>
      <c r="V1122" s="154"/>
      <c r="W1122" s="254" t="str">
        <f>IF(V1122="","",VLOOKUP(V1122,'Overview - Financial Statement'!$A$46:$B$60,2,FALSE))</f>
        <v/>
      </c>
      <c r="X1122" s="255" t="str">
        <f t="shared" si="287"/>
        <v/>
      </c>
      <c r="Y1122" s="153"/>
      <c r="Z1122" s="238">
        <f t="shared" si="288"/>
        <v>0</v>
      </c>
      <c r="AA1122" s="193" t="s">
        <v>44</v>
      </c>
      <c r="AB1122" s="173"/>
      <c r="AC1122" s="193" t="str">
        <f t="shared" si="289"/>
        <v/>
      </c>
      <c r="AD1122" s="187" t="str">
        <f t="shared" si="290"/>
        <v/>
      </c>
      <c r="AE1122" s="187" t="str">
        <f>IF(S1122&gt;0,(VLOOKUP(N1122,ISO!$B$4:$D$43,3,FALSE)),"")</f>
        <v/>
      </c>
      <c r="AF1122" s="187" t="str">
        <f t="shared" si="291"/>
        <v/>
      </c>
      <c r="AG1122" s="187" t="str">
        <f>IF(R1122&gt;0,(VLOOKUP(N1122,ISO!$B$4:$D$43,2,FALSE)),"")</f>
        <v/>
      </c>
      <c r="AH1122" s="193" t="str">
        <f t="shared" si="292"/>
        <v/>
      </c>
      <c r="AI1122" s="397" t="str">
        <f t="shared" si="293"/>
        <v/>
      </c>
      <c r="AJ1122" s="257" t="str">
        <f t="shared" si="294"/>
        <v/>
      </c>
      <c r="AK1122" s="257" t="str">
        <f t="shared" si="295"/>
        <v/>
      </c>
      <c r="AL1122" s="193" t="str">
        <f t="shared" si="296"/>
        <v>CHECK DATES</v>
      </c>
      <c r="AM1122" s="257" t="str">
        <f t="shared" si="297"/>
        <v/>
      </c>
      <c r="AN1122" s="288">
        <f t="shared" si="298"/>
        <v>0</v>
      </c>
      <c r="AO1122" s="286">
        <v>0</v>
      </c>
      <c r="AP1122" s="257">
        <f t="shared" si="299"/>
        <v>0</v>
      </c>
      <c r="AQ1122" s="257" t="str">
        <f t="shared" si="300"/>
        <v/>
      </c>
      <c r="AR1122" s="257">
        <f t="shared" si="301"/>
        <v>0</v>
      </c>
    </row>
    <row r="1123" spans="1:44" x14ac:dyDescent="0.3">
      <c r="A1123" s="287">
        <v>1110</v>
      </c>
      <c r="B1123" s="150"/>
      <c r="C1123" s="152"/>
      <c r="D1123" s="159"/>
      <c r="E1123" s="337"/>
      <c r="F1123" s="343" t="str">
        <f>IF(E1123="","",LOOKUP(E1123,'Work Programme'!$A$8:$A$207,'Work Programme'!$B$8:$B$207))</f>
        <v/>
      </c>
      <c r="G1123" s="159"/>
      <c r="H1123" s="150"/>
      <c r="I1123" s="150"/>
      <c r="J1123" s="150"/>
      <c r="K1123" s="150"/>
      <c r="L1123" s="150"/>
      <c r="M1123" s="150"/>
      <c r="N1123" s="430"/>
      <c r="O1123" s="431"/>
      <c r="P1123" s="431"/>
      <c r="Q1123" s="160"/>
      <c r="R1123" s="160"/>
      <c r="S1123" s="160"/>
      <c r="T1123" s="255" t="str">
        <f t="shared" si="286"/>
        <v/>
      </c>
      <c r="U1123" s="152"/>
      <c r="V1123" s="154"/>
      <c r="W1123" s="254" t="str">
        <f>IF(V1123="","",VLOOKUP(V1123,'Overview - Financial Statement'!$A$46:$B$60,2,FALSE))</f>
        <v/>
      </c>
      <c r="X1123" s="255" t="str">
        <f t="shared" si="287"/>
        <v/>
      </c>
      <c r="Y1123" s="153"/>
      <c r="Z1123" s="238">
        <f t="shared" si="288"/>
        <v>0</v>
      </c>
      <c r="AA1123" s="193" t="s">
        <v>44</v>
      </c>
      <c r="AB1123" s="173"/>
      <c r="AC1123" s="193" t="str">
        <f t="shared" si="289"/>
        <v/>
      </c>
      <c r="AD1123" s="187" t="str">
        <f t="shared" si="290"/>
        <v/>
      </c>
      <c r="AE1123" s="187" t="str">
        <f>IF(S1123&gt;0,(VLOOKUP(N1123,ISO!$B$4:$D$43,3,FALSE)),"")</f>
        <v/>
      </c>
      <c r="AF1123" s="187" t="str">
        <f t="shared" si="291"/>
        <v/>
      </c>
      <c r="AG1123" s="187" t="str">
        <f>IF(R1123&gt;0,(VLOOKUP(N1123,ISO!$B$4:$D$43,2,FALSE)),"")</f>
        <v/>
      </c>
      <c r="AH1123" s="193" t="str">
        <f t="shared" si="292"/>
        <v/>
      </c>
      <c r="AI1123" s="397" t="str">
        <f t="shared" si="293"/>
        <v/>
      </c>
      <c r="AJ1123" s="257" t="str">
        <f t="shared" si="294"/>
        <v/>
      </c>
      <c r="AK1123" s="257" t="str">
        <f t="shared" si="295"/>
        <v/>
      </c>
      <c r="AL1123" s="193" t="str">
        <f t="shared" si="296"/>
        <v>CHECK DATES</v>
      </c>
      <c r="AM1123" s="257" t="str">
        <f t="shared" si="297"/>
        <v/>
      </c>
      <c r="AN1123" s="288">
        <f t="shared" si="298"/>
        <v>0</v>
      </c>
      <c r="AO1123" s="286">
        <v>0</v>
      </c>
      <c r="AP1123" s="257">
        <f t="shared" si="299"/>
        <v>0</v>
      </c>
      <c r="AQ1123" s="257" t="str">
        <f t="shared" si="300"/>
        <v/>
      </c>
      <c r="AR1123" s="257">
        <f t="shared" si="301"/>
        <v>0</v>
      </c>
    </row>
    <row r="1124" spans="1:44" x14ac:dyDescent="0.3">
      <c r="A1124" s="287">
        <v>1111</v>
      </c>
      <c r="B1124" s="150"/>
      <c r="C1124" s="152"/>
      <c r="D1124" s="159"/>
      <c r="E1124" s="337"/>
      <c r="F1124" s="343" t="str">
        <f>IF(E1124="","",LOOKUP(E1124,'Work Programme'!$A$8:$A$207,'Work Programme'!$B$8:$B$207))</f>
        <v/>
      </c>
      <c r="G1124" s="159"/>
      <c r="H1124" s="150"/>
      <c r="I1124" s="150"/>
      <c r="J1124" s="150"/>
      <c r="K1124" s="150"/>
      <c r="L1124" s="150"/>
      <c r="M1124" s="150"/>
      <c r="N1124" s="430"/>
      <c r="O1124" s="431"/>
      <c r="P1124" s="431"/>
      <c r="Q1124" s="160"/>
      <c r="R1124" s="160"/>
      <c r="S1124" s="160"/>
      <c r="T1124" s="255" t="str">
        <f t="shared" si="286"/>
        <v/>
      </c>
      <c r="U1124" s="152"/>
      <c r="V1124" s="154"/>
      <c r="W1124" s="254" t="str">
        <f>IF(V1124="","",VLOOKUP(V1124,'Overview - Financial Statement'!$A$46:$B$60,2,FALSE))</f>
        <v/>
      </c>
      <c r="X1124" s="255" t="str">
        <f t="shared" si="287"/>
        <v/>
      </c>
      <c r="Y1124" s="153"/>
      <c r="Z1124" s="238">
        <f t="shared" si="288"/>
        <v>0</v>
      </c>
      <c r="AA1124" s="193" t="s">
        <v>44</v>
      </c>
      <c r="AB1124" s="173"/>
      <c r="AC1124" s="193" t="str">
        <f t="shared" si="289"/>
        <v/>
      </c>
      <c r="AD1124" s="187" t="str">
        <f t="shared" si="290"/>
        <v/>
      </c>
      <c r="AE1124" s="187" t="str">
        <f>IF(S1124&gt;0,(VLOOKUP(N1124,ISO!$B$4:$D$43,3,FALSE)),"")</f>
        <v/>
      </c>
      <c r="AF1124" s="187" t="str">
        <f t="shared" si="291"/>
        <v/>
      </c>
      <c r="AG1124" s="187" t="str">
        <f>IF(R1124&gt;0,(VLOOKUP(N1124,ISO!$B$4:$D$43,2,FALSE)),"")</f>
        <v/>
      </c>
      <c r="AH1124" s="193" t="str">
        <f t="shared" si="292"/>
        <v/>
      </c>
      <c r="AI1124" s="397" t="str">
        <f t="shared" si="293"/>
        <v/>
      </c>
      <c r="AJ1124" s="257" t="str">
        <f t="shared" si="294"/>
        <v/>
      </c>
      <c r="AK1124" s="257" t="str">
        <f t="shared" si="295"/>
        <v/>
      </c>
      <c r="AL1124" s="193" t="str">
        <f t="shared" si="296"/>
        <v>CHECK DATES</v>
      </c>
      <c r="AM1124" s="257" t="str">
        <f t="shared" si="297"/>
        <v/>
      </c>
      <c r="AN1124" s="288">
        <f t="shared" si="298"/>
        <v>0</v>
      </c>
      <c r="AO1124" s="286">
        <v>0</v>
      </c>
      <c r="AP1124" s="257">
        <f t="shared" si="299"/>
        <v>0</v>
      </c>
      <c r="AQ1124" s="257" t="str">
        <f t="shared" si="300"/>
        <v/>
      </c>
      <c r="AR1124" s="257">
        <f t="shared" si="301"/>
        <v>0</v>
      </c>
    </row>
    <row r="1125" spans="1:44" x14ac:dyDescent="0.3">
      <c r="A1125" s="287">
        <v>1112</v>
      </c>
      <c r="B1125" s="150"/>
      <c r="C1125" s="152"/>
      <c r="D1125" s="159"/>
      <c r="E1125" s="337"/>
      <c r="F1125" s="343" t="str">
        <f>IF(E1125="","",LOOKUP(E1125,'Work Programme'!$A$8:$A$207,'Work Programme'!$B$8:$B$207))</f>
        <v/>
      </c>
      <c r="G1125" s="159"/>
      <c r="H1125" s="150"/>
      <c r="I1125" s="150"/>
      <c r="J1125" s="150"/>
      <c r="K1125" s="150"/>
      <c r="L1125" s="150"/>
      <c r="M1125" s="150"/>
      <c r="N1125" s="430"/>
      <c r="O1125" s="431"/>
      <c r="P1125" s="431"/>
      <c r="Q1125" s="160"/>
      <c r="R1125" s="160"/>
      <c r="S1125" s="160"/>
      <c r="T1125" s="255" t="str">
        <f t="shared" si="286"/>
        <v/>
      </c>
      <c r="U1125" s="152"/>
      <c r="V1125" s="154"/>
      <c r="W1125" s="254" t="str">
        <f>IF(V1125="","",VLOOKUP(V1125,'Overview - Financial Statement'!$A$46:$B$60,2,FALSE))</f>
        <v/>
      </c>
      <c r="X1125" s="255" t="str">
        <f t="shared" si="287"/>
        <v/>
      </c>
      <c r="Y1125" s="153"/>
      <c r="Z1125" s="238">
        <f t="shared" si="288"/>
        <v>0</v>
      </c>
      <c r="AA1125" s="193" t="s">
        <v>44</v>
      </c>
      <c r="AB1125" s="173"/>
      <c r="AC1125" s="193" t="str">
        <f t="shared" si="289"/>
        <v/>
      </c>
      <c r="AD1125" s="187" t="str">
        <f t="shared" si="290"/>
        <v/>
      </c>
      <c r="AE1125" s="187" t="str">
        <f>IF(S1125&gt;0,(VLOOKUP(N1125,ISO!$B$4:$D$43,3,FALSE)),"")</f>
        <v/>
      </c>
      <c r="AF1125" s="187" t="str">
        <f t="shared" si="291"/>
        <v/>
      </c>
      <c r="AG1125" s="187" t="str">
        <f>IF(R1125&gt;0,(VLOOKUP(N1125,ISO!$B$4:$D$43,2,FALSE)),"")</f>
        <v/>
      </c>
      <c r="AH1125" s="193" t="str">
        <f t="shared" si="292"/>
        <v/>
      </c>
      <c r="AI1125" s="397" t="str">
        <f t="shared" si="293"/>
        <v/>
      </c>
      <c r="AJ1125" s="257" t="str">
        <f t="shared" si="294"/>
        <v/>
      </c>
      <c r="AK1125" s="257" t="str">
        <f t="shared" si="295"/>
        <v/>
      </c>
      <c r="AL1125" s="193" t="str">
        <f t="shared" si="296"/>
        <v>CHECK DATES</v>
      </c>
      <c r="AM1125" s="257" t="str">
        <f t="shared" si="297"/>
        <v/>
      </c>
      <c r="AN1125" s="288">
        <f t="shared" si="298"/>
        <v>0</v>
      </c>
      <c r="AO1125" s="286">
        <v>0</v>
      </c>
      <c r="AP1125" s="257">
        <f t="shared" si="299"/>
        <v>0</v>
      </c>
      <c r="AQ1125" s="257" t="str">
        <f t="shared" si="300"/>
        <v/>
      </c>
      <c r="AR1125" s="257">
        <f t="shared" si="301"/>
        <v>0</v>
      </c>
    </row>
    <row r="1126" spans="1:44" x14ac:dyDescent="0.3">
      <c r="A1126" s="287">
        <v>1113</v>
      </c>
      <c r="B1126" s="150"/>
      <c r="C1126" s="152"/>
      <c r="D1126" s="159"/>
      <c r="E1126" s="337"/>
      <c r="F1126" s="343" t="str">
        <f>IF(E1126="","",LOOKUP(E1126,'Work Programme'!$A$8:$A$207,'Work Programme'!$B$8:$B$207))</f>
        <v/>
      </c>
      <c r="G1126" s="159"/>
      <c r="H1126" s="150"/>
      <c r="I1126" s="150"/>
      <c r="J1126" s="150"/>
      <c r="K1126" s="150"/>
      <c r="L1126" s="150"/>
      <c r="M1126" s="150"/>
      <c r="N1126" s="430"/>
      <c r="O1126" s="431"/>
      <c r="P1126" s="431"/>
      <c r="Q1126" s="160"/>
      <c r="R1126" s="160"/>
      <c r="S1126" s="160"/>
      <c r="T1126" s="255" t="str">
        <f t="shared" si="286"/>
        <v/>
      </c>
      <c r="U1126" s="152"/>
      <c r="V1126" s="154"/>
      <c r="W1126" s="254" t="str">
        <f>IF(V1126="","",VLOOKUP(V1126,'Overview - Financial Statement'!$A$46:$B$60,2,FALSE))</f>
        <v/>
      </c>
      <c r="X1126" s="255" t="str">
        <f t="shared" si="287"/>
        <v/>
      </c>
      <c r="Y1126" s="153"/>
      <c r="Z1126" s="238">
        <f t="shared" si="288"/>
        <v>0</v>
      </c>
      <c r="AA1126" s="193" t="s">
        <v>44</v>
      </c>
      <c r="AB1126" s="173"/>
      <c r="AC1126" s="193" t="str">
        <f t="shared" si="289"/>
        <v/>
      </c>
      <c r="AD1126" s="187" t="str">
        <f t="shared" si="290"/>
        <v/>
      </c>
      <c r="AE1126" s="187" t="str">
        <f>IF(S1126&gt;0,(VLOOKUP(N1126,ISO!$B$4:$D$43,3,FALSE)),"")</f>
        <v/>
      </c>
      <c r="AF1126" s="187" t="str">
        <f t="shared" si="291"/>
        <v/>
      </c>
      <c r="AG1126" s="187" t="str">
        <f>IF(R1126&gt;0,(VLOOKUP(N1126,ISO!$B$4:$D$43,2,FALSE)),"")</f>
        <v/>
      </c>
      <c r="AH1126" s="193" t="str">
        <f t="shared" si="292"/>
        <v/>
      </c>
      <c r="AI1126" s="397" t="str">
        <f t="shared" si="293"/>
        <v/>
      </c>
      <c r="AJ1126" s="257" t="str">
        <f t="shared" si="294"/>
        <v/>
      </c>
      <c r="AK1126" s="257" t="str">
        <f t="shared" si="295"/>
        <v/>
      </c>
      <c r="AL1126" s="193" t="str">
        <f t="shared" si="296"/>
        <v>CHECK DATES</v>
      </c>
      <c r="AM1126" s="257" t="str">
        <f t="shared" si="297"/>
        <v/>
      </c>
      <c r="AN1126" s="288">
        <f t="shared" si="298"/>
        <v>0</v>
      </c>
      <c r="AO1126" s="286">
        <v>0</v>
      </c>
      <c r="AP1126" s="257">
        <f t="shared" si="299"/>
        <v>0</v>
      </c>
      <c r="AQ1126" s="257" t="str">
        <f t="shared" si="300"/>
        <v/>
      </c>
      <c r="AR1126" s="257">
        <f t="shared" si="301"/>
        <v>0</v>
      </c>
    </row>
    <row r="1127" spans="1:44" x14ac:dyDescent="0.3">
      <c r="A1127" s="287">
        <v>1114</v>
      </c>
      <c r="B1127" s="150"/>
      <c r="C1127" s="152"/>
      <c r="D1127" s="159"/>
      <c r="E1127" s="337"/>
      <c r="F1127" s="343" t="str">
        <f>IF(E1127="","",LOOKUP(E1127,'Work Programme'!$A$8:$A$207,'Work Programme'!$B$8:$B$207))</f>
        <v/>
      </c>
      <c r="G1127" s="159"/>
      <c r="H1127" s="150"/>
      <c r="I1127" s="150"/>
      <c r="J1127" s="150"/>
      <c r="K1127" s="150"/>
      <c r="L1127" s="150"/>
      <c r="M1127" s="150"/>
      <c r="N1127" s="430"/>
      <c r="O1127" s="431"/>
      <c r="P1127" s="431"/>
      <c r="Q1127" s="160"/>
      <c r="R1127" s="160"/>
      <c r="S1127" s="160"/>
      <c r="T1127" s="255" t="str">
        <f t="shared" si="286"/>
        <v/>
      </c>
      <c r="U1127" s="152"/>
      <c r="V1127" s="154"/>
      <c r="W1127" s="254" t="str">
        <f>IF(V1127="","",VLOOKUP(V1127,'Overview - Financial Statement'!$A$46:$B$60,2,FALSE))</f>
        <v/>
      </c>
      <c r="X1127" s="255" t="str">
        <f t="shared" si="287"/>
        <v/>
      </c>
      <c r="Y1127" s="153"/>
      <c r="Z1127" s="238">
        <f t="shared" si="288"/>
        <v>0</v>
      </c>
      <c r="AA1127" s="193" t="s">
        <v>44</v>
      </c>
      <c r="AB1127" s="173"/>
      <c r="AC1127" s="193" t="str">
        <f t="shared" si="289"/>
        <v/>
      </c>
      <c r="AD1127" s="187" t="str">
        <f t="shared" si="290"/>
        <v/>
      </c>
      <c r="AE1127" s="187" t="str">
        <f>IF(S1127&gt;0,(VLOOKUP(N1127,ISO!$B$4:$D$43,3,FALSE)),"")</f>
        <v/>
      </c>
      <c r="AF1127" s="187" t="str">
        <f t="shared" si="291"/>
        <v/>
      </c>
      <c r="AG1127" s="187" t="str">
        <f>IF(R1127&gt;0,(VLOOKUP(N1127,ISO!$B$4:$D$43,2,FALSE)),"")</f>
        <v/>
      </c>
      <c r="AH1127" s="193" t="str">
        <f t="shared" si="292"/>
        <v/>
      </c>
      <c r="AI1127" s="397" t="str">
        <f t="shared" si="293"/>
        <v/>
      </c>
      <c r="AJ1127" s="257" t="str">
        <f t="shared" si="294"/>
        <v/>
      </c>
      <c r="AK1127" s="257" t="str">
        <f t="shared" si="295"/>
        <v/>
      </c>
      <c r="AL1127" s="193" t="str">
        <f t="shared" si="296"/>
        <v>CHECK DATES</v>
      </c>
      <c r="AM1127" s="257" t="str">
        <f t="shared" si="297"/>
        <v/>
      </c>
      <c r="AN1127" s="288">
        <f t="shared" si="298"/>
        <v>0</v>
      </c>
      <c r="AO1127" s="286">
        <v>0</v>
      </c>
      <c r="AP1127" s="257">
        <f t="shared" si="299"/>
        <v>0</v>
      </c>
      <c r="AQ1127" s="257" t="str">
        <f t="shared" si="300"/>
        <v/>
      </c>
      <c r="AR1127" s="257">
        <f t="shared" si="301"/>
        <v>0</v>
      </c>
    </row>
    <row r="1128" spans="1:44" x14ac:dyDescent="0.3">
      <c r="A1128" s="287">
        <v>1115</v>
      </c>
      <c r="B1128" s="150"/>
      <c r="C1128" s="152"/>
      <c r="D1128" s="159"/>
      <c r="E1128" s="337"/>
      <c r="F1128" s="343" t="str">
        <f>IF(E1128="","",LOOKUP(E1128,'Work Programme'!$A$8:$A$207,'Work Programme'!$B$8:$B$207))</f>
        <v/>
      </c>
      <c r="G1128" s="159"/>
      <c r="H1128" s="150"/>
      <c r="I1128" s="150"/>
      <c r="J1128" s="150"/>
      <c r="K1128" s="150"/>
      <c r="L1128" s="150"/>
      <c r="M1128" s="150"/>
      <c r="N1128" s="430"/>
      <c r="O1128" s="431"/>
      <c r="P1128" s="431"/>
      <c r="Q1128" s="160"/>
      <c r="R1128" s="160"/>
      <c r="S1128" s="160"/>
      <c r="T1128" s="255" t="str">
        <f t="shared" si="286"/>
        <v/>
      </c>
      <c r="U1128" s="152"/>
      <c r="V1128" s="154"/>
      <c r="W1128" s="254" t="str">
        <f>IF(V1128="","",VLOOKUP(V1128,'Overview - Financial Statement'!$A$46:$B$60,2,FALSE))</f>
        <v/>
      </c>
      <c r="X1128" s="255" t="str">
        <f t="shared" si="287"/>
        <v/>
      </c>
      <c r="Y1128" s="153"/>
      <c r="Z1128" s="238">
        <f t="shared" si="288"/>
        <v>0</v>
      </c>
      <c r="AA1128" s="193" t="s">
        <v>44</v>
      </c>
      <c r="AB1128" s="173"/>
      <c r="AC1128" s="193" t="str">
        <f t="shared" si="289"/>
        <v/>
      </c>
      <c r="AD1128" s="187" t="str">
        <f t="shared" si="290"/>
        <v/>
      </c>
      <c r="AE1128" s="187" t="str">
        <f>IF(S1128&gt;0,(VLOOKUP(N1128,ISO!$B$4:$D$43,3,FALSE)),"")</f>
        <v/>
      </c>
      <c r="AF1128" s="187" t="str">
        <f t="shared" si="291"/>
        <v/>
      </c>
      <c r="AG1128" s="187" t="str">
        <f>IF(R1128&gt;0,(VLOOKUP(N1128,ISO!$B$4:$D$43,2,FALSE)),"")</f>
        <v/>
      </c>
      <c r="AH1128" s="193" t="str">
        <f t="shared" si="292"/>
        <v/>
      </c>
      <c r="AI1128" s="397" t="str">
        <f t="shared" si="293"/>
        <v/>
      </c>
      <c r="AJ1128" s="257" t="str">
        <f t="shared" si="294"/>
        <v/>
      </c>
      <c r="AK1128" s="257" t="str">
        <f t="shared" si="295"/>
        <v/>
      </c>
      <c r="AL1128" s="193" t="str">
        <f t="shared" si="296"/>
        <v>CHECK DATES</v>
      </c>
      <c r="AM1128" s="257" t="str">
        <f t="shared" si="297"/>
        <v/>
      </c>
      <c r="AN1128" s="288">
        <f t="shared" si="298"/>
        <v>0</v>
      </c>
      <c r="AO1128" s="286">
        <v>0</v>
      </c>
      <c r="AP1128" s="257">
        <f t="shared" si="299"/>
        <v>0</v>
      </c>
      <c r="AQ1128" s="257" t="str">
        <f t="shared" si="300"/>
        <v/>
      </c>
      <c r="AR1128" s="257">
        <f t="shared" si="301"/>
        <v>0</v>
      </c>
    </row>
    <row r="1129" spans="1:44" x14ac:dyDescent="0.3">
      <c r="A1129" s="287">
        <v>1116</v>
      </c>
      <c r="B1129" s="150"/>
      <c r="C1129" s="152"/>
      <c r="D1129" s="159"/>
      <c r="E1129" s="337"/>
      <c r="F1129" s="343" t="str">
        <f>IF(E1129="","",LOOKUP(E1129,'Work Programme'!$A$8:$A$207,'Work Programme'!$B$8:$B$207))</f>
        <v/>
      </c>
      <c r="G1129" s="159"/>
      <c r="H1129" s="150"/>
      <c r="I1129" s="150"/>
      <c r="J1129" s="150"/>
      <c r="K1129" s="150"/>
      <c r="L1129" s="150"/>
      <c r="M1129" s="150"/>
      <c r="N1129" s="430"/>
      <c r="O1129" s="431"/>
      <c r="P1129" s="431"/>
      <c r="Q1129" s="160"/>
      <c r="R1129" s="160"/>
      <c r="S1129" s="160"/>
      <c r="T1129" s="255" t="str">
        <f t="shared" si="286"/>
        <v/>
      </c>
      <c r="U1129" s="152"/>
      <c r="V1129" s="154"/>
      <c r="W1129" s="254" t="str">
        <f>IF(V1129="","",VLOOKUP(V1129,'Overview - Financial Statement'!$A$46:$B$60,2,FALSE))</f>
        <v/>
      </c>
      <c r="X1129" s="255" t="str">
        <f t="shared" si="287"/>
        <v/>
      </c>
      <c r="Y1129" s="153"/>
      <c r="Z1129" s="238">
        <f t="shared" si="288"/>
        <v>0</v>
      </c>
      <c r="AA1129" s="193" t="s">
        <v>44</v>
      </c>
      <c r="AB1129" s="173"/>
      <c r="AC1129" s="193" t="str">
        <f t="shared" si="289"/>
        <v/>
      </c>
      <c r="AD1129" s="187" t="str">
        <f t="shared" si="290"/>
        <v/>
      </c>
      <c r="AE1129" s="187" t="str">
        <f>IF(S1129&gt;0,(VLOOKUP(N1129,ISO!$B$4:$D$43,3,FALSE)),"")</f>
        <v/>
      </c>
      <c r="AF1129" s="187" t="str">
        <f t="shared" si="291"/>
        <v/>
      </c>
      <c r="AG1129" s="187" t="str">
        <f>IF(R1129&gt;0,(VLOOKUP(N1129,ISO!$B$4:$D$43,2,FALSE)),"")</f>
        <v/>
      </c>
      <c r="AH1129" s="193" t="str">
        <f t="shared" si="292"/>
        <v/>
      </c>
      <c r="AI1129" s="397" t="str">
        <f t="shared" si="293"/>
        <v/>
      </c>
      <c r="AJ1129" s="257" t="str">
        <f t="shared" si="294"/>
        <v/>
      </c>
      <c r="AK1129" s="257" t="str">
        <f t="shared" si="295"/>
        <v/>
      </c>
      <c r="AL1129" s="193" t="str">
        <f t="shared" si="296"/>
        <v>CHECK DATES</v>
      </c>
      <c r="AM1129" s="257" t="str">
        <f t="shared" si="297"/>
        <v/>
      </c>
      <c r="AN1129" s="288">
        <f t="shared" si="298"/>
        <v>0</v>
      </c>
      <c r="AO1129" s="286">
        <v>0</v>
      </c>
      <c r="AP1129" s="257">
        <f t="shared" si="299"/>
        <v>0</v>
      </c>
      <c r="AQ1129" s="257" t="str">
        <f t="shared" si="300"/>
        <v/>
      </c>
      <c r="AR1129" s="257">
        <f t="shared" si="301"/>
        <v>0</v>
      </c>
    </row>
    <row r="1130" spans="1:44" x14ac:dyDescent="0.3">
      <c r="A1130" s="287">
        <v>1117</v>
      </c>
      <c r="B1130" s="150"/>
      <c r="C1130" s="152"/>
      <c r="D1130" s="159"/>
      <c r="E1130" s="337"/>
      <c r="F1130" s="343" t="str">
        <f>IF(E1130="","",LOOKUP(E1130,'Work Programme'!$A$8:$A$207,'Work Programme'!$B$8:$B$207))</f>
        <v/>
      </c>
      <c r="G1130" s="159"/>
      <c r="H1130" s="150"/>
      <c r="I1130" s="150"/>
      <c r="J1130" s="150"/>
      <c r="K1130" s="150"/>
      <c r="L1130" s="150"/>
      <c r="M1130" s="150"/>
      <c r="N1130" s="430"/>
      <c r="O1130" s="431"/>
      <c r="P1130" s="431"/>
      <c r="Q1130" s="160"/>
      <c r="R1130" s="160"/>
      <c r="S1130" s="160"/>
      <c r="T1130" s="255" t="str">
        <f t="shared" si="286"/>
        <v/>
      </c>
      <c r="U1130" s="152"/>
      <c r="V1130" s="154"/>
      <c r="W1130" s="254" t="str">
        <f>IF(V1130="","",VLOOKUP(V1130,'Overview - Financial Statement'!$A$46:$B$60,2,FALSE))</f>
        <v/>
      </c>
      <c r="X1130" s="255" t="str">
        <f t="shared" si="287"/>
        <v/>
      </c>
      <c r="Y1130" s="153"/>
      <c r="Z1130" s="238">
        <f t="shared" si="288"/>
        <v>0</v>
      </c>
      <c r="AA1130" s="193" t="s">
        <v>44</v>
      </c>
      <c r="AB1130" s="173"/>
      <c r="AC1130" s="193" t="str">
        <f t="shared" si="289"/>
        <v/>
      </c>
      <c r="AD1130" s="187" t="str">
        <f t="shared" si="290"/>
        <v/>
      </c>
      <c r="AE1130" s="187" t="str">
        <f>IF(S1130&gt;0,(VLOOKUP(N1130,ISO!$B$4:$D$43,3,FALSE)),"")</f>
        <v/>
      </c>
      <c r="AF1130" s="187" t="str">
        <f t="shared" si="291"/>
        <v/>
      </c>
      <c r="AG1130" s="187" t="str">
        <f>IF(R1130&gt;0,(VLOOKUP(N1130,ISO!$B$4:$D$43,2,FALSE)),"")</f>
        <v/>
      </c>
      <c r="AH1130" s="193" t="str">
        <f t="shared" si="292"/>
        <v/>
      </c>
      <c r="AI1130" s="397" t="str">
        <f t="shared" si="293"/>
        <v/>
      </c>
      <c r="AJ1130" s="257" t="str">
        <f t="shared" si="294"/>
        <v/>
      </c>
      <c r="AK1130" s="257" t="str">
        <f t="shared" si="295"/>
        <v/>
      </c>
      <c r="AL1130" s="193" t="str">
        <f t="shared" si="296"/>
        <v>CHECK DATES</v>
      </c>
      <c r="AM1130" s="257" t="str">
        <f t="shared" si="297"/>
        <v/>
      </c>
      <c r="AN1130" s="288">
        <f t="shared" si="298"/>
        <v>0</v>
      </c>
      <c r="AO1130" s="286">
        <v>0</v>
      </c>
      <c r="AP1130" s="257">
        <f t="shared" si="299"/>
        <v>0</v>
      </c>
      <c r="AQ1130" s="257" t="str">
        <f t="shared" si="300"/>
        <v/>
      </c>
      <c r="AR1130" s="257">
        <f t="shared" si="301"/>
        <v>0</v>
      </c>
    </row>
    <row r="1131" spans="1:44" x14ac:dyDescent="0.3">
      <c r="A1131" s="287">
        <v>1118</v>
      </c>
      <c r="B1131" s="150"/>
      <c r="C1131" s="152"/>
      <c r="D1131" s="159"/>
      <c r="E1131" s="337"/>
      <c r="F1131" s="343" t="str">
        <f>IF(E1131="","",LOOKUP(E1131,'Work Programme'!$A$8:$A$207,'Work Programme'!$B$8:$B$207))</f>
        <v/>
      </c>
      <c r="G1131" s="159"/>
      <c r="H1131" s="150"/>
      <c r="I1131" s="150"/>
      <c r="J1131" s="150"/>
      <c r="K1131" s="150"/>
      <c r="L1131" s="150"/>
      <c r="M1131" s="150"/>
      <c r="N1131" s="430"/>
      <c r="O1131" s="431"/>
      <c r="P1131" s="431"/>
      <c r="Q1131" s="160"/>
      <c r="R1131" s="160"/>
      <c r="S1131" s="160"/>
      <c r="T1131" s="255" t="str">
        <f t="shared" si="286"/>
        <v/>
      </c>
      <c r="U1131" s="152"/>
      <c r="V1131" s="154"/>
      <c r="W1131" s="254" t="str">
        <f>IF(V1131="","",VLOOKUP(V1131,'Overview - Financial Statement'!$A$46:$B$60,2,FALSE))</f>
        <v/>
      </c>
      <c r="X1131" s="255" t="str">
        <f t="shared" si="287"/>
        <v/>
      </c>
      <c r="Y1131" s="153"/>
      <c r="Z1131" s="238">
        <f t="shared" si="288"/>
        <v>0</v>
      </c>
      <c r="AA1131" s="193" t="s">
        <v>44</v>
      </c>
      <c r="AB1131" s="173"/>
      <c r="AC1131" s="193" t="str">
        <f t="shared" si="289"/>
        <v/>
      </c>
      <c r="AD1131" s="187" t="str">
        <f t="shared" si="290"/>
        <v/>
      </c>
      <c r="AE1131" s="187" t="str">
        <f>IF(S1131&gt;0,(VLOOKUP(N1131,ISO!$B$4:$D$43,3,FALSE)),"")</f>
        <v/>
      </c>
      <c r="AF1131" s="187" t="str">
        <f t="shared" si="291"/>
        <v/>
      </c>
      <c r="AG1131" s="187" t="str">
        <f>IF(R1131&gt;0,(VLOOKUP(N1131,ISO!$B$4:$D$43,2,FALSE)),"")</f>
        <v/>
      </c>
      <c r="AH1131" s="193" t="str">
        <f t="shared" si="292"/>
        <v/>
      </c>
      <c r="AI1131" s="397" t="str">
        <f t="shared" si="293"/>
        <v/>
      </c>
      <c r="AJ1131" s="257" t="str">
        <f t="shared" si="294"/>
        <v/>
      </c>
      <c r="AK1131" s="257" t="str">
        <f t="shared" si="295"/>
        <v/>
      </c>
      <c r="AL1131" s="193" t="str">
        <f t="shared" si="296"/>
        <v>CHECK DATES</v>
      </c>
      <c r="AM1131" s="257" t="str">
        <f t="shared" si="297"/>
        <v/>
      </c>
      <c r="AN1131" s="288">
        <f t="shared" si="298"/>
        <v>0</v>
      </c>
      <c r="AO1131" s="286">
        <v>0</v>
      </c>
      <c r="AP1131" s="257">
        <f t="shared" si="299"/>
        <v>0</v>
      </c>
      <c r="AQ1131" s="257" t="str">
        <f t="shared" si="300"/>
        <v/>
      </c>
      <c r="AR1131" s="257">
        <f t="shared" si="301"/>
        <v>0</v>
      </c>
    </row>
    <row r="1132" spans="1:44" x14ac:dyDescent="0.3">
      <c r="A1132" s="287">
        <v>1119</v>
      </c>
      <c r="B1132" s="150"/>
      <c r="C1132" s="152"/>
      <c r="D1132" s="159"/>
      <c r="E1132" s="337"/>
      <c r="F1132" s="343" t="str">
        <f>IF(E1132="","",LOOKUP(E1132,'Work Programme'!$A$8:$A$207,'Work Programme'!$B$8:$B$207))</f>
        <v/>
      </c>
      <c r="G1132" s="159"/>
      <c r="H1132" s="150"/>
      <c r="I1132" s="150"/>
      <c r="J1132" s="150"/>
      <c r="K1132" s="150"/>
      <c r="L1132" s="150"/>
      <c r="M1132" s="150"/>
      <c r="N1132" s="430"/>
      <c r="O1132" s="431"/>
      <c r="P1132" s="431"/>
      <c r="Q1132" s="160"/>
      <c r="R1132" s="160"/>
      <c r="S1132" s="160"/>
      <c r="T1132" s="255" t="str">
        <f t="shared" si="286"/>
        <v/>
      </c>
      <c r="U1132" s="152"/>
      <c r="V1132" s="154"/>
      <c r="W1132" s="254" t="str">
        <f>IF(V1132="","",VLOOKUP(V1132,'Overview - Financial Statement'!$A$46:$B$60,2,FALSE))</f>
        <v/>
      </c>
      <c r="X1132" s="255" t="str">
        <f t="shared" si="287"/>
        <v/>
      </c>
      <c r="Y1132" s="153"/>
      <c r="Z1132" s="238">
        <f t="shared" si="288"/>
        <v>0</v>
      </c>
      <c r="AA1132" s="193" t="s">
        <v>44</v>
      </c>
      <c r="AB1132" s="173"/>
      <c r="AC1132" s="193" t="str">
        <f t="shared" si="289"/>
        <v/>
      </c>
      <c r="AD1132" s="187" t="str">
        <f t="shared" si="290"/>
        <v/>
      </c>
      <c r="AE1132" s="187" t="str">
        <f>IF(S1132&gt;0,(VLOOKUP(N1132,ISO!$B$4:$D$43,3,FALSE)),"")</f>
        <v/>
      </c>
      <c r="AF1132" s="187" t="str">
        <f t="shared" si="291"/>
        <v/>
      </c>
      <c r="AG1132" s="187" t="str">
        <f>IF(R1132&gt;0,(VLOOKUP(N1132,ISO!$B$4:$D$43,2,FALSE)),"")</f>
        <v/>
      </c>
      <c r="AH1132" s="193" t="str">
        <f t="shared" si="292"/>
        <v/>
      </c>
      <c r="AI1132" s="397" t="str">
        <f t="shared" si="293"/>
        <v/>
      </c>
      <c r="AJ1132" s="257" t="str">
        <f t="shared" si="294"/>
        <v/>
      </c>
      <c r="AK1132" s="257" t="str">
        <f t="shared" si="295"/>
        <v/>
      </c>
      <c r="AL1132" s="193" t="str">
        <f t="shared" si="296"/>
        <v>CHECK DATES</v>
      </c>
      <c r="AM1132" s="257" t="str">
        <f t="shared" si="297"/>
        <v/>
      </c>
      <c r="AN1132" s="288">
        <f t="shared" si="298"/>
        <v>0</v>
      </c>
      <c r="AO1132" s="286">
        <v>0</v>
      </c>
      <c r="AP1132" s="257">
        <f t="shared" si="299"/>
        <v>0</v>
      </c>
      <c r="AQ1132" s="257" t="str">
        <f t="shared" si="300"/>
        <v/>
      </c>
      <c r="AR1132" s="257">
        <f t="shared" si="301"/>
        <v>0</v>
      </c>
    </row>
    <row r="1133" spans="1:44" x14ac:dyDescent="0.3">
      <c r="A1133" s="287">
        <v>1120</v>
      </c>
      <c r="B1133" s="150"/>
      <c r="C1133" s="152"/>
      <c r="D1133" s="159"/>
      <c r="E1133" s="337"/>
      <c r="F1133" s="343" t="str">
        <f>IF(E1133="","",LOOKUP(E1133,'Work Programme'!$A$8:$A$207,'Work Programme'!$B$8:$B$207))</f>
        <v/>
      </c>
      <c r="G1133" s="159"/>
      <c r="H1133" s="150"/>
      <c r="I1133" s="150"/>
      <c r="J1133" s="150"/>
      <c r="K1133" s="150"/>
      <c r="L1133" s="150"/>
      <c r="M1133" s="150"/>
      <c r="N1133" s="430"/>
      <c r="O1133" s="431"/>
      <c r="P1133" s="431"/>
      <c r="Q1133" s="160"/>
      <c r="R1133" s="160"/>
      <c r="S1133" s="160"/>
      <c r="T1133" s="255" t="str">
        <f t="shared" si="286"/>
        <v/>
      </c>
      <c r="U1133" s="152"/>
      <c r="V1133" s="154"/>
      <c r="W1133" s="254" t="str">
        <f>IF(V1133="","",VLOOKUP(V1133,'Overview - Financial Statement'!$A$46:$B$60,2,FALSE))</f>
        <v/>
      </c>
      <c r="X1133" s="255" t="str">
        <f t="shared" si="287"/>
        <v/>
      </c>
      <c r="Y1133" s="153"/>
      <c r="Z1133" s="238">
        <f t="shared" si="288"/>
        <v>0</v>
      </c>
      <c r="AA1133" s="193" t="s">
        <v>44</v>
      </c>
      <c r="AB1133" s="173"/>
      <c r="AC1133" s="193" t="str">
        <f t="shared" si="289"/>
        <v/>
      </c>
      <c r="AD1133" s="187" t="str">
        <f t="shared" si="290"/>
        <v/>
      </c>
      <c r="AE1133" s="187" t="str">
        <f>IF(S1133&gt;0,(VLOOKUP(N1133,ISO!$B$4:$D$43,3,FALSE)),"")</f>
        <v/>
      </c>
      <c r="AF1133" s="187" t="str">
        <f t="shared" si="291"/>
        <v/>
      </c>
      <c r="AG1133" s="187" t="str">
        <f>IF(R1133&gt;0,(VLOOKUP(N1133,ISO!$B$4:$D$43,2,FALSE)),"")</f>
        <v/>
      </c>
      <c r="AH1133" s="193" t="str">
        <f t="shared" si="292"/>
        <v/>
      </c>
      <c r="AI1133" s="397" t="str">
        <f t="shared" si="293"/>
        <v/>
      </c>
      <c r="AJ1133" s="257" t="str">
        <f t="shared" si="294"/>
        <v/>
      </c>
      <c r="AK1133" s="257" t="str">
        <f t="shared" si="295"/>
        <v/>
      </c>
      <c r="AL1133" s="193" t="str">
        <f t="shared" si="296"/>
        <v>CHECK DATES</v>
      </c>
      <c r="AM1133" s="257" t="str">
        <f t="shared" si="297"/>
        <v/>
      </c>
      <c r="AN1133" s="288">
        <f t="shared" si="298"/>
        <v>0</v>
      </c>
      <c r="AO1133" s="286">
        <v>0</v>
      </c>
      <c r="AP1133" s="257">
        <f t="shared" si="299"/>
        <v>0</v>
      </c>
      <c r="AQ1133" s="257" t="str">
        <f t="shared" si="300"/>
        <v/>
      </c>
      <c r="AR1133" s="257">
        <f t="shared" si="301"/>
        <v>0</v>
      </c>
    </row>
    <row r="1134" spans="1:44" x14ac:dyDescent="0.3">
      <c r="A1134" s="287">
        <v>1121</v>
      </c>
      <c r="B1134" s="150"/>
      <c r="C1134" s="152"/>
      <c r="D1134" s="159"/>
      <c r="E1134" s="337"/>
      <c r="F1134" s="343" t="str">
        <f>IF(E1134="","",LOOKUP(E1134,'Work Programme'!$A$8:$A$207,'Work Programme'!$B$8:$B$207))</f>
        <v/>
      </c>
      <c r="G1134" s="159"/>
      <c r="H1134" s="150"/>
      <c r="I1134" s="150"/>
      <c r="J1134" s="150"/>
      <c r="K1134" s="150"/>
      <c r="L1134" s="150"/>
      <c r="M1134" s="150"/>
      <c r="N1134" s="430"/>
      <c r="O1134" s="431"/>
      <c r="P1134" s="431"/>
      <c r="Q1134" s="160"/>
      <c r="R1134" s="160"/>
      <c r="S1134" s="160"/>
      <c r="T1134" s="255" t="str">
        <f t="shared" si="286"/>
        <v/>
      </c>
      <c r="U1134" s="152"/>
      <c r="V1134" s="154"/>
      <c r="W1134" s="254" t="str">
        <f>IF(V1134="","",VLOOKUP(V1134,'Overview - Financial Statement'!$A$46:$B$60,2,FALSE))</f>
        <v/>
      </c>
      <c r="X1134" s="255" t="str">
        <f t="shared" si="287"/>
        <v/>
      </c>
      <c r="Y1134" s="153"/>
      <c r="Z1134" s="238">
        <f t="shared" si="288"/>
        <v>0</v>
      </c>
      <c r="AA1134" s="193" t="s">
        <v>44</v>
      </c>
      <c r="AB1134" s="173"/>
      <c r="AC1134" s="193" t="str">
        <f t="shared" si="289"/>
        <v/>
      </c>
      <c r="AD1134" s="187" t="str">
        <f t="shared" si="290"/>
        <v/>
      </c>
      <c r="AE1134" s="187" t="str">
        <f>IF(S1134&gt;0,(VLOOKUP(N1134,ISO!$B$4:$D$43,3,FALSE)),"")</f>
        <v/>
      </c>
      <c r="AF1134" s="187" t="str">
        <f t="shared" si="291"/>
        <v/>
      </c>
      <c r="AG1134" s="187" t="str">
        <f>IF(R1134&gt;0,(VLOOKUP(N1134,ISO!$B$4:$D$43,2,FALSE)),"")</f>
        <v/>
      </c>
      <c r="AH1134" s="193" t="str">
        <f t="shared" si="292"/>
        <v/>
      </c>
      <c r="AI1134" s="397" t="str">
        <f t="shared" si="293"/>
        <v/>
      </c>
      <c r="AJ1134" s="257" t="str">
        <f t="shared" si="294"/>
        <v/>
      </c>
      <c r="AK1134" s="257" t="str">
        <f t="shared" si="295"/>
        <v/>
      </c>
      <c r="AL1134" s="193" t="str">
        <f t="shared" si="296"/>
        <v>CHECK DATES</v>
      </c>
      <c r="AM1134" s="257" t="str">
        <f t="shared" si="297"/>
        <v/>
      </c>
      <c r="AN1134" s="288">
        <f t="shared" si="298"/>
        <v>0</v>
      </c>
      <c r="AO1134" s="286">
        <v>0</v>
      </c>
      <c r="AP1134" s="257">
        <f t="shared" si="299"/>
        <v>0</v>
      </c>
      <c r="AQ1134" s="257" t="str">
        <f t="shared" si="300"/>
        <v/>
      </c>
      <c r="AR1134" s="257">
        <f t="shared" si="301"/>
        <v>0</v>
      </c>
    </row>
    <row r="1135" spans="1:44" x14ac:dyDescent="0.3">
      <c r="A1135" s="287">
        <v>1122</v>
      </c>
      <c r="B1135" s="150"/>
      <c r="C1135" s="152"/>
      <c r="D1135" s="159"/>
      <c r="E1135" s="337"/>
      <c r="F1135" s="343" t="str">
        <f>IF(E1135="","",LOOKUP(E1135,'Work Programme'!$A$8:$A$207,'Work Programme'!$B$8:$B$207))</f>
        <v/>
      </c>
      <c r="G1135" s="159"/>
      <c r="H1135" s="150"/>
      <c r="I1135" s="150"/>
      <c r="J1135" s="150"/>
      <c r="K1135" s="150"/>
      <c r="L1135" s="150"/>
      <c r="M1135" s="150"/>
      <c r="N1135" s="430"/>
      <c r="O1135" s="431"/>
      <c r="P1135" s="431"/>
      <c r="Q1135" s="160"/>
      <c r="R1135" s="160"/>
      <c r="S1135" s="160"/>
      <c r="T1135" s="255" t="str">
        <f t="shared" si="286"/>
        <v/>
      </c>
      <c r="U1135" s="152"/>
      <c r="V1135" s="154"/>
      <c r="W1135" s="254" t="str">
        <f>IF(V1135="","",VLOOKUP(V1135,'Overview - Financial Statement'!$A$46:$B$60,2,FALSE))</f>
        <v/>
      </c>
      <c r="X1135" s="255" t="str">
        <f t="shared" si="287"/>
        <v/>
      </c>
      <c r="Y1135" s="153"/>
      <c r="Z1135" s="238">
        <f t="shared" si="288"/>
        <v>0</v>
      </c>
      <c r="AA1135" s="193" t="s">
        <v>44</v>
      </c>
      <c r="AB1135" s="173"/>
      <c r="AC1135" s="193" t="str">
        <f t="shared" si="289"/>
        <v/>
      </c>
      <c r="AD1135" s="187" t="str">
        <f t="shared" si="290"/>
        <v/>
      </c>
      <c r="AE1135" s="187" t="str">
        <f>IF(S1135&gt;0,(VLOOKUP(N1135,ISO!$B$4:$D$43,3,FALSE)),"")</f>
        <v/>
      </c>
      <c r="AF1135" s="187" t="str">
        <f t="shared" si="291"/>
        <v/>
      </c>
      <c r="AG1135" s="187" t="str">
        <f>IF(R1135&gt;0,(VLOOKUP(N1135,ISO!$B$4:$D$43,2,FALSE)),"")</f>
        <v/>
      </c>
      <c r="AH1135" s="193" t="str">
        <f t="shared" si="292"/>
        <v/>
      </c>
      <c r="AI1135" s="397" t="str">
        <f t="shared" si="293"/>
        <v/>
      </c>
      <c r="AJ1135" s="257" t="str">
        <f t="shared" si="294"/>
        <v/>
      </c>
      <c r="AK1135" s="257" t="str">
        <f t="shared" si="295"/>
        <v/>
      </c>
      <c r="AL1135" s="193" t="str">
        <f t="shared" si="296"/>
        <v>CHECK DATES</v>
      </c>
      <c r="AM1135" s="257" t="str">
        <f t="shared" si="297"/>
        <v/>
      </c>
      <c r="AN1135" s="288">
        <f t="shared" si="298"/>
        <v>0</v>
      </c>
      <c r="AO1135" s="286">
        <v>0</v>
      </c>
      <c r="AP1135" s="257">
        <f t="shared" si="299"/>
        <v>0</v>
      </c>
      <c r="AQ1135" s="257" t="str">
        <f t="shared" si="300"/>
        <v/>
      </c>
      <c r="AR1135" s="257">
        <f t="shared" si="301"/>
        <v>0</v>
      </c>
    </row>
    <row r="1136" spans="1:44" x14ac:dyDescent="0.3">
      <c r="A1136" s="287">
        <v>1123</v>
      </c>
      <c r="B1136" s="150"/>
      <c r="C1136" s="152"/>
      <c r="D1136" s="159"/>
      <c r="E1136" s="337"/>
      <c r="F1136" s="343" t="str">
        <f>IF(E1136="","",LOOKUP(E1136,'Work Programme'!$A$8:$A$207,'Work Programme'!$B$8:$B$207))</f>
        <v/>
      </c>
      <c r="G1136" s="159"/>
      <c r="H1136" s="150"/>
      <c r="I1136" s="150"/>
      <c r="J1136" s="150"/>
      <c r="K1136" s="150"/>
      <c r="L1136" s="150"/>
      <c r="M1136" s="150"/>
      <c r="N1136" s="430"/>
      <c r="O1136" s="431"/>
      <c r="P1136" s="431"/>
      <c r="Q1136" s="160"/>
      <c r="R1136" s="160"/>
      <c r="S1136" s="160"/>
      <c r="T1136" s="255" t="str">
        <f t="shared" si="286"/>
        <v/>
      </c>
      <c r="U1136" s="152"/>
      <c r="V1136" s="154"/>
      <c r="W1136" s="254" t="str">
        <f>IF(V1136="","",VLOOKUP(V1136,'Overview - Financial Statement'!$A$46:$B$60,2,FALSE))</f>
        <v/>
      </c>
      <c r="X1136" s="255" t="str">
        <f t="shared" si="287"/>
        <v/>
      </c>
      <c r="Y1136" s="153"/>
      <c r="Z1136" s="238">
        <f t="shared" si="288"/>
        <v>0</v>
      </c>
      <c r="AA1136" s="193" t="s">
        <v>44</v>
      </c>
      <c r="AB1136" s="173"/>
      <c r="AC1136" s="193" t="str">
        <f t="shared" si="289"/>
        <v/>
      </c>
      <c r="AD1136" s="187" t="str">
        <f t="shared" si="290"/>
        <v/>
      </c>
      <c r="AE1136" s="187" t="str">
        <f>IF(S1136&gt;0,(VLOOKUP(N1136,ISO!$B$4:$D$43,3,FALSE)),"")</f>
        <v/>
      </c>
      <c r="AF1136" s="187" t="str">
        <f t="shared" si="291"/>
        <v/>
      </c>
      <c r="AG1136" s="187" t="str">
        <f>IF(R1136&gt;0,(VLOOKUP(N1136,ISO!$B$4:$D$43,2,FALSE)),"")</f>
        <v/>
      </c>
      <c r="AH1136" s="193" t="str">
        <f t="shared" si="292"/>
        <v/>
      </c>
      <c r="AI1136" s="397" t="str">
        <f t="shared" si="293"/>
        <v/>
      </c>
      <c r="AJ1136" s="257" t="str">
        <f t="shared" si="294"/>
        <v/>
      </c>
      <c r="AK1136" s="257" t="str">
        <f t="shared" si="295"/>
        <v/>
      </c>
      <c r="AL1136" s="193" t="str">
        <f t="shared" si="296"/>
        <v>CHECK DATES</v>
      </c>
      <c r="AM1136" s="257" t="str">
        <f t="shared" si="297"/>
        <v/>
      </c>
      <c r="AN1136" s="288">
        <f t="shared" si="298"/>
        <v>0</v>
      </c>
      <c r="AO1136" s="286">
        <v>0</v>
      </c>
      <c r="AP1136" s="257">
        <f t="shared" si="299"/>
        <v>0</v>
      </c>
      <c r="AQ1136" s="257" t="str">
        <f t="shared" si="300"/>
        <v/>
      </c>
      <c r="AR1136" s="257">
        <f t="shared" si="301"/>
        <v>0</v>
      </c>
    </row>
    <row r="1137" spans="1:44" x14ac:dyDescent="0.3">
      <c r="A1137" s="287">
        <v>1124</v>
      </c>
      <c r="B1137" s="150"/>
      <c r="C1137" s="152"/>
      <c r="D1137" s="159"/>
      <c r="E1137" s="337"/>
      <c r="F1137" s="343" t="str">
        <f>IF(E1137="","",LOOKUP(E1137,'Work Programme'!$A$8:$A$207,'Work Programme'!$B$8:$B$207))</f>
        <v/>
      </c>
      <c r="G1137" s="159"/>
      <c r="H1137" s="150"/>
      <c r="I1137" s="150"/>
      <c r="J1137" s="150"/>
      <c r="K1137" s="150"/>
      <c r="L1137" s="150"/>
      <c r="M1137" s="150"/>
      <c r="N1137" s="430"/>
      <c r="O1137" s="431"/>
      <c r="P1137" s="431"/>
      <c r="Q1137" s="160"/>
      <c r="R1137" s="160"/>
      <c r="S1137" s="160"/>
      <c r="T1137" s="255" t="str">
        <f t="shared" si="286"/>
        <v/>
      </c>
      <c r="U1137" s="152"/>
      <c r="V1137" s="154"/>
      <c r="W1137" s="254" t="str">
        <f>IF(V1137="","",VLOOKUP(V1137,'Overview - Financial Statement'!$A$46:$B$60,2,FALSE))</f>
        <v/>
      </c>
      <c r="X1137" s="255" t="str">
        <f t="shared" si="287"/>
        <v/>
      </c>
      <c r="Y1137" s="153"/>
      <c r="Z1137" s="238">
        <f t="shared" si="288"/>
        <v>0</v>
      </c>
      <c r="AA1137" s="193" t="s">
        <v>44</v>
      </c>
      <c r="AB1137" s="173"/>
      <c r="AC1137" s="193" t="str">
        <f t="shared" si="289"/>
        <v/>
      </c>
      <c r="AD1137" s="187" t="str">
        <f t="shared" si="290"/>
        <v/>
      </c>
      <c r="AE1137" s="187" t="str">
        <f>IF(S1137&gt;0,(VLOOKUP(N1137,ISO!$B$4:$D$43,3,FALSE)),"")</f>
        <v/>
      </c>
      <c r="AF1137" s="187" t="str">
        <f t="shared" si="291"/>
        <v/>
      </c>
      <c r="AG1137" s="187" t="str">
        <f>IF(R1137&gt;0,(VLOOKUP(N1137,ISO!$B$4:$D$43,2,FALSE)),"")</f>
        <v/>
      </c>
      <c r="AH1137" s="193" t="str">
        <f t="shared" si="292"/>
        <v/>
      </c>
      <c r="AI1137" s="397" t="str">
        <f t="shared" si="293"/>
        <v/>
      </c>
      <c r="AJ1137" s="257" t="str">
        <f t="shared" si="294"/>
        <v/>
      </c>
      <c r="AK1137" s="257" t="str">
        <f t="shared" si="295"/>
        <v/>
      </c>
      <c r="AL1137" s="193" t="str">
        <f t="shared" si="296"/>
        <v>CHECK DATES</v>
      </c>
      <c r="AM1137" s="257" t="str">
        <f t="shared" si="297"/>
        <v/>
      </c>
      <c r="AN1137" s="288">
        <f t="shared" si="298"/>
        <v>0</v>
      </c>
      <c r="AO1137" s="286">
        <v>0</v>
      </c>
      <c r="AP1137" s="257">
        <f t="shared" si="299"/>
        <v>0</v>
      </c>
      <c r="AQ1137" s="257" t="str">
        <f t="shared" si="300"/>
        <v/>
      </c>
      <c r="AR1137" s="257">
        <f t="shared" si="301"/>
        <v>0</v>
      </c>
    </row>
    <row r="1138" spans="1:44" x14ac:dyDescent="0.3">
      <c r="A1138" s="287">
        <v>1125</v>
      </c>
      <c r="B1138" s="150"/>
      <c r="C1138" s="152"/>
      <c r="D1138" s="159"/>
      <c r="E1138" s="337"/>
      <c r="F1138" s="343" t="str">
        <f>IF(E1138="","",LOOKUP(E1138,'Work Programme'!$A$8:$A$207,'Work Programme'!$B$8:$B$207))</f>
        <v/>
      </c>
      <c r="G1138" s="159"/>
      <c r="H1138" s="150"/>
      <c r="I1138" s="150"/>
      <c r="J1138" s="150"/>
      <c r="K1138" s="150"/>
      <c r="L1138" s="150"/>
      <c r="M1138" s="150"/>
      <c r="N1138" s="430"/>
      <c r="O1138" s="431"/>
      <c r="P1138" s="431"/>
      <c r="Q1138" s="160"/>
      <c r="R1138" s="160"/>
      <c r="S1138" s="160"/>
      <c r="T1138" s="255" t="str">
        <f t="shared" si="286"/>
        <v/>
      </c>
      <c r="U1138" s="152"/>
      <c r="V1138" s="154"/>
      <c r="W1138" s="254" t="str">
        <f>IF(V1138="","",VLOOKUP(V1138,'Overview - Financial Statement'!$A$46:$B$60,2,FALSE))</f>
        <v/>
      </c>
      <c r="X1138" s="255" t="str">
        <f t="shared" si="287"/>
        <v/>
      </c>
      <c r="Y1138" s="153"/>
      <c r="Z1138" s="238">
        <f t="shared" si="288"/>
        <v>0</v>
      </c>
      <c r="AA1138" s="193" t="s">
        <v>44</v>
      </c>
      <c r="AB1138" s="173"/>
      <c r="AC1138" s="193" t="str">
        <f t="shared" si="289"/>
        <v/>
      </c>
      <c r="AD1138" s="187" t="str">
        <f t="shared" si="290"/>
        <v/>
      </c>
      <c r="AE1138" s="187" t="str">
        <f>IF(S1138&gt;0,(VLOOKUP(N1138,ISO!$B$4:$D$43,3,FALSE)),"")</f>
        <v/>
      </c>
      <c r="AF1138" s="187" t="str">
        <f t="shared" si="291"/>
        <v/>
      </c>
      <c r="AG1138" s="187" t="str">
        <f>IF(R1138&gt;0,(VLOOKUP(N1138,ISO!$B$4:$D$43,2,FALSE)),"")</f>
        <v/>
      </c>
      <c r="AH1138" s="193" t="str">
        <f t="shared" si="292"/>
        <v/>
      </c>
      <c r="AI1138" s="397" t="str">
        <f t="shared" si="293"/>
        <v/>
      </c>
      <c r="AJ1138" s="257" t="str">
        <f t="shared" si="294"/>
        <v/>
      </c>
      <c r="AK1138" s="257" t="str">
        <f t="shared" si="295"/>
        <v/>
      </c>
      <c r="AL1138" s="193" t="str">
        <f t="shared" si="296"/>
        <v>CHECK DATES</v>
      </c>
      <c r="AM1138" s="257" t="str">
        <f t="shared" si="297"/>
        <v/>
      </c>
      <c r="AN1138" s="288">
        <f t="shared" si="298"/>
        <v>0</v>
      </c>
      <c r="AO1138" s="286">
        <v>0</v>
      </c>
      <c r="AP1138" s="257">
        <f t="shared" si="299"/>
        <v>0</v>
      </c>
      <c r="AQ1138" s="257" t="str">
        <f t="shared" si="300"/>
        <v/>
      </c>
      <c r="AR1138" s="257">
        <f t="shared" si="301"/>
        <v>0</v>
      </c>
    </row>
    <row r="1139" spans="1:44" x14ac:dyDescent="0.3">
      <c r="A1139" s="287">
        <v>1126</v>
      </c>
      <c r="B1139" s="150"/>
      <c r="C1139" s="152"/>
      <c r="D1139" s="159"/>
      <c r="E1139" s="337"/>
      <c r="F1139" s="343" t="str">
        <f>IF(E1139="","",LOOKUP(E1139,'Work Programme'!$A$8:$A$207,'Work Programme'!$B$8:$B$207))</f>
        <v/>
      </c>
      <c r="G1139" s="159"/>
      <c r="H1139" s="150"/>
      <c r="I1139" s="150"/>
      <c r="J1139" s="150"/>
      <c r="K1139" s="150"/>
      <c r="L1139" s="150"/>
      <c r="M1139" s="150"/>
      <c r="N1139" s="430"/>
      <c r="O1139" s="431"/>
      <c r="P1139" s="431"/>
      <c r="Q1139" s="160"/>
      <c r="R1139" s="160"/>
      <c r="S1139" s="160"/>
      <c r="T1139" s="255" t="str">
        <f t="shared" si="286"/>
        <v/>
      </c>
      <c r="U1139" s="152"/>
      <c r="V1139" s="154"/>
      <c r="W1139" s="254" t="str">
        <f>IF(V1139="","",VLOOKUP(V1139,'Overview - Financial Statement'!$A$46:$B$60,2,FALSE))</f>
        <v/>
      </c>
      <c r="X1139" s="255" t="str">
        <f t="shared" si="287"/>
        <v/>
      </c>
      <c r="Y1139" s="153"/>
      <c r="Z1139" s="238">
        <f t="shared" si="288"/>
        <v>0</v>
      </c>
      <c r="AA1139" s="193" t="s">
        <v>44</v>
      </c>
      <c r="AB1139" s="173"/>
      <c r="AC1139" s="193" t="str">
        <f t="shared" si="289"/>
        <v/>
      </c>
      <c r="AD1139" s="187" t="str">
        <f t="shared" si="290"/>
        <v/>
      </c>
      <c r="AE1139" s="187" t="str">
        <f>IF(S1139&gt;0,(VLOOKUP(N1139,ISO!$B$4:$D$43,3,FALSE)),"")</f>
        <v/>
      </c>
      <c r="AF1139" s="187" t="str">
        <f t="shared" si="291"/>
        <v/>
      </c>
      <c r="AG1139" s="187" t="str">
        <f>IF(R1139&gt;0,(VLOOKUP(N1139,ISO!$B$4:$D$43,2,FALSE)),"")</f>
        <v/>
      </c>
      <c r="AH1139" s="193" t="str">
        <f t="shared" si="292"/>
        <v/>
      </c>
      <c r="AI1139" s="397" t="str">
        <f t="shared" si="293"/>
        <v/>
      </c>
      <c r="AJ1139" s="257" t="str">
        <f t="shared" si="294"/>
        <v/>
      </c>
      <c r="AK1139" s="257" t="str">
        <f t="shared" si="295"/>
        <v/>
      </c>
      <c r="AL1139" s="193" t="str">
        <f t="shared" si="296"/>
        <v>CHECK DATES</v>
      </c>
      <c r="AM1139" s="257" t="str">
        <f t="shared" si="297"/>
        <v/>
      </c>
      <c r="AN1139" s="288">
        <f t="shared" si="298"/>
        <v>0</v>
      </c>
      <c r="AO1139" s="286">
        <v>0</v>
      </c>
      <c r="AP1139" s="257">
        <f t="shared" si="299"/>
        <v>0</v>
      </c>
      <c r="AQ1139" s="257" t="str">
        <f t="shared" si="300"/>
        <v/>
      </c>
      <c r="AR1139" s="257">
        <f t="shared" si="301"/>
        <v>0</v>
      </c>
    </row>
    <row r="1140" spans="1:44" x14ac:dyDescent="0.3">
      <c r="A1140" s="287">
        <v>1127</v>
      </c>
      <c r="B1140" s="150"/>
      <c r="C1140" s="152"/>
      <c r="D1140" s="159"/>
      <c r="E1140" s="337"/>
      <c r="F1140" s="343" t="str">
        <f>IF(E1140="","",LOOKUP(E1140,'Work Programme'!$A$8:$A$207,'Work Programme'!$B$8:$B$207))</f>
        <v/>
      </c>
      <c r="G1140" s="159"/>
      <c r="H1140" s="150"/>
      <c r="I1140" s="150"/>
      <c r="J1140" s="150"/>
      <c r="K1140" s="150"/>
      <c r="L1140" s="150"/>
      <c r="M1140" s="150"/>
      <c r="N1140" s="430"/>
      <c r="O1140" s="431"/>
      <c r="P1140" s="431"/>
      <c r="Q1140" s="160"/>
      <c r="R1140" s="160"/>
      <c r="S1140" s="160"/>
      <c r="T1140" s="255" t="str">
        <f t="shared" si="286"/>
        <v/>
      </c>
      <c r="U1140" s="152"/>
      <c r="V1140" s="154"/>
      <c r="W1140" s="254" t="str">
        <f>IF(V1140="","",VLOOKUP(V1140,'Overview - Financial Statement'!$A$46:$B$60,2,FALSE))</f>
        <v/>
      </c>
      <c r="X1140" s="255" t="str">
        <f t="shared" si="287"/>
        <v/>
      </c>
      <c r="Y1140" s="153"/>
      <c r="Z1140" s="238">
        <f t="shared" si="288"/>
        <v>0</v>
      </c>
      <c r="AA1140" s="193" t="s">
        <v>44</v>
      </c>
      <c r="AB1140" s="173"/>
      <c r="AC1140" s="193" t="str">
        <f t="shared" si="289"/>
        <v/>
      </c>
      <c r="AD1140" s="187" t="str">
        <f t="shared" si="290"/>
        <v/>
      </c>
      <c r="AE1140" s="187" t="str">
        <f>IF(S1140&gt;0,(VLOOKUP(N1140,ISO!$B$4:$D$43,3,FALSE)),"")</f>
        <v/>
      </c>
      <c r="AF1140" s="187" t="str">
        <f t="shared" si="291"/>
        <v/>
      </c>
      <c r="AG1140" s="187" t="str">
        <f>IF(R1140&gt;0,(VLOOKUP(N1140,ISO!$B$4:$D$43,2,FALSE)),"")</f>
        <v/>
      </c>
      <c r="AH1140" s="193" t="str">
        <f t="shared" si="292"/>
        <v/>
      </c>
      <c r="AI1140" s="397" t="str">
        <f t="shared" si="293"/>
        <v/>
      </c>
      <c r="AJ1140" s="257" t="str">
        <f t="shared" si="294"/>
        <v/>
      </c>
      <c r="AK1140" s="257" t="str">
        <f t="shared" si="295"/>
        <v/>
      </c>
      <c r="AL1140" s="193" t="str">
        <f t="shared" si="296"/>
        <v>CHECK DATES</v>
      </c>
      <c r="AM1140" s="257" t="str">
        <f t="shared" si="297"/>
        <v/>
      </c>
      <c r="AN1140" s="288">
        <f t="shared" si="298"/>
        <v>0</v>
      </c>
      <c r="AO1140" s="286">
        <v>0</v>
      </c>
      <c r="AP1140" s="257">
        <f t="shared" si="299"/>
        <v>0</v>
      </c>
      <c r="AQ1140" s="257" t="str">
        <f t="shared" si="300"/>
        <v/>
      </c>
      <c r="AR1140" s="257">
        <f t="shared" si="301"/>
        <v>0</v>
      </c>
    </row>
    <row r="1141" spans="1:44" x14ac:dyDescent="0.3">
      <c r="A1141" s="287">
        <v>1128</v>
      </c>
      <c r="B1141" s="150"/>
      <c r="C1141" s="152"/>
      <c r="D1141" s="159"/>
      <c r="E1141" s="337"/>
      <c r="F1141" s="343" t="str">
        <f>IF(E1141="","",LOOKUP(E1141,'Work Programme'!$A$8:$A$207,'Work Programme'!$B$8:$B$207))</f>
        <v/>
      </c>
      <c r="G1141" s="159"/>
      <c r="H1141" s="150"/>
      <c r="I1141" s="150"/>
      <c r="J1141" s="150"/>
      <c r="K1141" s="150"/>
      <c r="L1141" s="150"/>
      <c r="M1141" s="150"/>
      <c r="N1141" s="430"/>
      <c r="O1141" s="431"/>
      <c r="P1141" s="431"/>
      <c r="Q1141" s="160"/>
      <c r="R1141" s="160"/>
      <c r="S1141" s="160"/>
      <c r="T1141" s="255" t="str">
        <f t="shared" si="286"/>
        <v/>
      </c>
      <c r="U1141" s="152"/>
      <c r="V1141" s="154"/>
      <c r="W1141" s="254" t="str">
        <f>IF(V1141="","",VLOOKUP(V1141,'Overview - Financial Statement'!$A$46:$B$60,2,FALSE))</f>
        <v/>
      </c>
      <c r="X1141" s="255" t="str">
        <f t="shared" si="287"/>
        <v/>
      </c>
      <c r="Y1141" s="153"/>
      <c r="Z1141" s="238">
        <f t="shared" si="288"/>
        <v>0</v>
      </c>
      <c r="AA1141" s="193" t="s">
        <v>44</v>
      </c>
      <c r="AB1141" s="173"/>
      <c r="AC1141" s="193" t="str">
        <f t="shared" si="289"/>
        <v/>
      </c>
      <c r="AD1141" s="187" t="str">
        <f t="shared" si="290"/>
        <v/>
      </c>
      <c r="AE1141" s="187" t="str">
        <f>IF(S1141&gt;0,(VLOOKUP(N1141,ISO!$B$4:$D$43,3,FALSE)),"")</f>
        <v/>
      </c>
      <c r="AF1141" s="187" t="str">
        <f t="shared" si="291"/>
        <v/>
      </c>
      <c r="AG1141" s="187" t="str">
        <f>IF(R1141&gt;0,(VLOOKUP(N1141,ISO!$B$4:$D$43,2,FALSE)),"")</f>
        <v/>
      </c>
      <c r="AH1141" s="193" t="str">
        <f t="shared" si="292"/>
        <v/>
      </c>
      <c r="AI1141" s="397" t="str">
        <f t="shared" si="293"/>
        <v/>
      </c>
      <c r="AJ1141" s="257" t="str">
        <f t="shared" si="294"/>
        <v/>
      </c>
      <c r="AK1141" s="257" t="str">
        <f t="shared" si="295"/>
        <v/>
      </c>
      <c r="AL1141" s="193" t="str">
        <f t="shared" si="296"/>
        <v>CHECK DATES</v>
      </c>
      <c r="AM1141" s="257" t="str">
        <f t="shared" si="297"/>
        <v/>
      </c>
      <c r="AN1141" s="288">
        <f t="shared" si="298"/>
        <v>0</v>
      </c>
      <c r="AO1141" s="286">
        <v>0</v>
      </c>
      <c r="AP1141" s="257">
        <f t="shared" si="299"/>
        <v>0</v>
      </c>
      <c r="AQ1141" s="257" t="str">
        <f t="shared" si="300"/>
        <v/>
      </c>
      <c r="AR1141" s="257">
        <f t="shared" si="301"/>
        <v>0</v>
      </c>
    </row>
    <row r="1142" spans="1:44" x14ac:dyDescent="0.3">
      <c r="A1142" s="287">
        <v>1129</v>
      </c>
      <c r="B1142" s="150"/>
      <c r="C1142" s="152"/>
      <c r="D1142" s="159"/>
      <c r="E1142" s="337"/>
      <c r="F1142" s="343" t="str">
        <f>IF(E1142="","",LOOKUP(E1142,'Work Programme'!$A$8:$A$207,'Work Programme'!$B$8:$B$207))</f>
        <v/>
      </c>
      <c r="G1142" s="159"/>
      <c r="H1142" s="150"/>
      <c r="I1142" s="150"/>
      <c r="J1142" s="150"/>
      <c r="K1142" s="150"/>
      <c r="L1142" s="150"/>
      <c r="M1142" s="150"/>
      <c r="N1142" s="430"/>
      <c r="O1142" s="431"/>
      <c r="P1142" s="431"/>
      <c r="Q1142" s="160"/>
      <c r="R1142" s="160"/>
      <c r="S1142" s="160"/>
      <c r="T1142" s="255" t="str">
        <f t="shared" si="286"/>
        <v/>
      </c>
      <c r="U1142" s="152"/>
      <c r="V1142" s="154"/>
      <c r="W1142" s="254" t="str">
        <f>IF(V1142="","",VLOOKUP(V1142,'Overview - Financial Statement'!$A$46:$B$60,2,FALSE))</f>
        <v/>
      </c>
      <c r="X1142" s="255" t="str">
        <f t="shared" si="287"/>
        <v/>
      </c>
      <c r="Y1142" s="153"/>
      <c r="Z1142" s="238">
        <f t="shared" si="288"/>
        <v>0</v>
      </c>
      <c r="AA1142" s="193" t="s">
        <v>44</v>
      </c>
      <c r="AB1142" s="173"/>
      <c r="AC1142" s="193" t="str">
        <f t="shared" si="289"/>
        <v/>
      </c>
      <c r="AD1142" s="187" t="str">
        <f t="shared" si="290"/>
        <v/>
      </c>
      <c r="AE1142" s="187" t="str">
        <f>IF(S1142&gt;0,(VLOOKUP(N1142,ISO!$B$4:$D$43,3,FALSE)),"")</f>
        <v/>
      </c>
      <c r="AF1142" s="187" t="str">
        <f t="shared" si="291"/>
        <v/>
      </c>
      <c r="AG1142" s="187" t="str">
        <f>IF(R1142&gt;0,(VLOOKUP(N1142,ISO!$B$4:$D$43,2,FALSE)),"")</f>
        <v/>
      </c>
      <c r="AH1142" s="193" t="str">
        <f t="shared" si="292"/>
        <v/>
      </c>
      <c r="AI1142" s="397" t="str">
        <f t="shared" si="293"/>
        <v/>
      </c>
      <c r="AJ1142" s="257" t="str">
        <f t="shared" si="294"/>
        <v/>
      </c>
      <c r="AK1142" s="257" t="str">
        <f t="shared" si="295"/>
        <v/>
      </c>
      <c r="AL1142" s="193" t="str">
        <f t="shared" si="296"/>
        <v>CHECK DATES</v>
      </c>
      <c r="AM1142" s="257" t="str">
        <f t="shared" si="297"/>
        <v/>
      </c>
      <c r="AN1142" s="288">
        <f t="shared" si="298"/>
        <v>0</v>
      </c>
      <c r="AO1142" s="286">
        <v>0</v>
      </c>
      <c r="AP1142" s="257">
        <f t="shared" si="299"/>
        <v>0</v>
      </c>
      <c r="AQ1142" s="257" t="str">
        <f t="shared" si="300"/>
        <v/>
      </c>
      <c r="AR1142" s="257">
        <f t="shared" si="301"/>
        <v>0</v>
      </c>
    </row>
    <row r="1143" spans="1:44" x14ac:dyDescent="0.3">
      <c r="A1143" s="287">
        <v>1130</v>
      </c>
      <c r="B1143" s="150"/>
      <c r="C1143" s="152"/>
      <c r="D1143" s="159"/>
      <c r="E1143" s="337"/>
      <c r="F1143" s="343" t="str">
        <f>IF(E1143="","",LOOKUP(E1143,'Work Programme'!$A$8:$A$207,'Work Programme'!$B$8:$B$207))</f>
        <v/>
      </c>
      <c r="G1143" s="159"/>
      <c r="H1143" s="150"/>
      <c r="I1143" s="150"/>
      <c r="J1143" s="150"/>
      <c r="K1143" s="150"/>
      <c r="L1143" s="150"/>
      <c r="M1143" s="150"/>
      <c r="N1143" s="430"/>
      <c r="O1143" s="431"/>
      <c r="P1143" s="431"/>
      <c r="Q1143" s="160"/>
      <c r="R1143" s="160"/>
      <c r="S1143" s="160"/>
      <c r="T1143" s="255" t="str">
        <f t="shared" si="286"/>
        <v/>
      </c>
      <c r="U1143" s="152"/>
      <c r="V1143" s="154"/>
      <c r="W1143" s="254" t="str">
        <f>IF(V1143="","",VLOOKUP(V1143,'Overview - Financial Statement'!$A$46:$B$60,2,FALSE))</f>
        <v/>
      </c>
      <c r="X1143" s="255" t="str">
        <f t="shared" si="287"/>
        <v/>
      </c>
      <c r="Y1143" s="153"/>
      <c r="Z1143" s="238">
        <f t="shared" si="288"/>
        <v>0</v>
      </c>
      <c r="AA1143" s="193" t="s">
        <v>44</v>
      </c>
      <c r="AB1143" s="173"/>
      <c r="AC1143" s="193" t="str">
        <f t="shared" si="289"/>
        <v/>
      </c>
      <c r="AD1143" s="187" t="str">
        <f t="shared" si="290"/>
        <v/>
      </c>
      <c r="AE1143" s="187" t="str">
        <f>IF(S1143&gt;0,(VLOOKUP(N1143,ISO!$B$4:$D$43,3,FALSE)),"")</f>
        <v/>
      </c>
      <c r="AF1143" s="187" t="str">
        <f t="shared" si="291"/>
        <v/>
      </c>
      <c r="AG1143" s="187" t="str">
        <f>IF(R1143&gt;0,(VLOOKUP(N1143,ISO!$B$4:$D$43,2,FALSE)),"")</f>
        <v/>
      </c>
      <c r="AH1143" s="193" t="str">
        <f t="shared" si="292"/>
        <v/>
      </c>
      <c r="AI1143" s="397" t="str">
        <f t="shared" si="293"/>
        <v/>
      </c>
      <c r="AJ1143" s="257" t="str">
        <f t="shared" si="294"/>
        <v/>
      </c>
      <c r="AK1143" s="257" t="str">
        <f t="shared" si="295"/>
        <v/>
      </c>
      <c r="AL1143" s="193" t="str">
        <f t="shared" si="296"/>
        <v>CHECK DATES</v>
      </c>
      <c r="AM1143" s="257" t="str">
        <f t="shared" si="297"/>
        <v/>
      </c>
      <c r="AN1143" s="288">
        <f t="shared" si="298"/>
        <v>0</v>
      </c>
      <c r="AO1143" s="286">
        <v>0</v>
      </c>
      <c r="AP1143" s="257">
        <f t="shared" si="299"/>
        <v>0</v>
      </c>
      <c r="AQ1143" s="257" t="str">
        <f t="shared" si="300"/>
        <v/>
      </c>
      <c r="AR1143" s="257">
        <f t="shared" si="301"/>
        <v>0</v>
      </c>
    </row>
    <row r="1144" spans="1:44" x14ac:dyDescent="0.3">
      <c r="A1144" s="287">
        <v>1131</v>
      </c>
      <c r="B1144" s="150"/>
      <c r="C1144" s="152"/>
      <c r="D1144" s="159"/>
      <c r="E1144" s="337"/>
      <c r="F1144" s="343" t="str">
        <f>IF(E1144="","",LOOKUP(E1144,'Work Programme'!$A$8:$A$207,'Work Programme'!$B$8:$B$207))</f>
        <v/>
      </c>
      <c r="G1144" s="159"/>
      <c r="H1144" s="150"/>
      <c r="I1144" s="150"/>
      <c r="J1144" s="150"/>
      <c r="K1144" s="150"/>
      <c r="L1144" s="150"/>
      <c r="M1144" s="150"/>
      <c r="N1144" s="430"/>
      <c r="O1144" s="431"/>
      <c r="P1144" s="431"/>
      <c r="Q1144" s="160"/>
      <c r="R1144" s="160"/>
      <c r="S1144" s="160"/>
      <c r="T1144" s="255" t="str">
        <f t="shared" si="286"/>
        <v/>
      </c>
      <c r="U1144" s="152"/>
      <c r="V1144" s="154"/>
      <c r="W1144" s="254" t="str">
        <f>IF(V1144="","",VLOOKUP(V1144,'Overview - Financial Statement'!$A$46:$B$60,2,FALSE))</f>
        <v/>
      </c>
      <c r="X1144" s="255" t="str">
        <f t="shared" si="287"/>
        <v/>
      </c>
      <c r="Y1144" s="153"/>
      <c r="Z1144" s="238">
        <f t="shared" si="288"/>
        <v>0</v>
      </c>
      <c r="AA1144" s="193" t="s">
        <v>44</v>
      </c>
      <c r="AB1144" s="173"/>
      <c r="AC1144" s="193" t="str">
        <f t="shared" si="289"/>
        <v/>
      </c>
      <c r="AD1144" s="187" t="str">
        <f t="shared" si="290"/>
        <v/>
      </c>
      <c r="AE1144" s="187" t="str">
        <f>IF(S1144&gt;0,(VLOOKUP(N1144,ISO!$B$4:$D$43,3,FALSE)),"")</f>
        <v/>
      </c>
      <c r="AF1144" s="187" t="str">
        <f t="shared" si="291"/>
        <v/>
      </c>
      <c r="AG1144" s="187" t="str">
        <f>IF(R1144&gt;0,(VLOOKUP(N1144,ISO!$B$4:$D$43,2,FALSE)),"")</f>
        <v/>
      </c>
      <c r="AH1144" s="193" t="str">
        <f t="shared" si="292"/>
        <v/>
      </c>
      <c r="AI1144" s="397" t="str">
        <f t="shared" si="293"/>
        <v/>
      </c>
      <c r="AJ1144" s="257" t="str">
        <f t="shared" si="294"/>
        <v/>
      </c>
      <c r="AK1144" s="257" t="str">
        <f t="shared" si="295"/>
        <v/>
      </c>
      <c r="AL1144" s="193" t="str">
        <f t="shared" si="296"/>
        <v>CHECK DATES</v>
      </c>
      <c r="AM1144" s="257" t="str">
        <f t="shared" si="297"/>
        <v/>
      </c>
      <c r="AN1144" s="288">
        <f t="shared" si="298"/>
        <v>0</v>
      </c>
      <c r="AO1144" s="286">
        <v>0</v>
      </c>
      <c r="AP1144" s="257">
        <f t="shared" si="299"/>
        <v>0</v>
      </c>
      <c r="AQ1144" s="257" t="str">
        <f t="shared" si="300"/>
        <v/>
      </c>
      <c r="AR1144" s="257">
        <f t="shared" si="301"/>
        <v>0</v>
      </c>
    </row>
    <row r="1145" spans="1:44" x14ac:dyDescent="0.3">
      <c r="A1145" s="287">
        <v>1132</v>
      </c>
      <c r="B1145" s="150"/>
      <c r="C1145" s="152"/>
      <c r="D1145" s="159"/>
      <c r="E1145" s="337"/>
      <c r="F1145" s="343" t="str">
        <f>IF(E1145="","",LOOKUP(E1145,'Work Programme'!$A$8:$A$207,'Work Programme'!$B$8:$B$207))</f>
        <v/>
      </c>
      <c r="G1145" s="159"/>
      <c r="H1145" s="150"/>
      <c r="I1145" s="150"/>
      <c r="J1145" s="150"/>
      <c r="K1145" s="150"/>
      <c r="L1145" s="150"/>
      <c r="M1145" s="150"/>
      <c r="N1145" s="430"/>
      <c r="O1145" s="431"/>
      <c r="P1145" s="431"/>
      <c r="Q1145" s="160"/>
      <c r="R1145" s="160"/>
      <c r="S1145" s="160"/>
      <c r="T1145" s="255" t="str">
        <f t="shared" si="286"/>
        <v/>
      </c>
      <c r="U1145" s="152"/>
      <c r="V1145" s="154"/>
      <c r="W1145" s="254" t="str">
        <f>IF(V1145="","",VLOOKUP(V1145,'Overview - Financial Statement'!$A$46:$B$60,2,FALSE))</f>
        <v/>
      </c>
      <c r="X1145" s="255" t="str">
        <f t="shared" si="287"/>
        <v/>
      </c>
      <c r="Y1145" s="153"/>
      <c r="Z1145" s="238">
        <f t="shared" si="288"/>
        <v>0</v>
      </c>
      <c r="AA1145" s="193" t="s">
        <v>44</v>
      </c>
      <c r="AB1145" s="173"/>
      <c r="AC1145" s="193" t="str">
        <f t="shared" si="289"/>
        <v/>
      </c>
      <c r="AD1145" s="187" t="str">
        <f t="shared" si="290"/>
        <v/>
      </c>
      <c r="AE1145" s="187" t="str">
        <f>IF(S1145&gt;0,(VLOOKUP(N1145,ISO!$B$4:$D$43,3,FALSE)),"")</f>
        <v/>
      </c>
      <c r="AF1145" s="187" t="str">
        <f t="shared" si="291"/>
        <v/>
      </c>
      <c r="AG1145" s="187" t="str">
        <f>IF(R1145&gt;0,(VLOOKUP(N1145,ISO!$B$4:$D$43,2,FALSE)),"")</f>
        <v/>
      </c>
      <c r="AH1145" s="193" t="str">
        <f t="shared" si="292"/>
        <v/>
      </c>
      <c r="AI1145" s="397" t="str">
        <f t="shared" si="293"/>
        <v/>
      </c>
      <c r="AJ1145" s="257" t="str">
        <f t="shared" si="294"/>
        <v/>
      </c>
      <c r="AK1145" s="257" t="str">
        <f t="shared" si="295"/>
        <v/>
      </c>
      <c r="AL1145" s="193" t="str">
        <f t="shared" si="296"/>
        <v>CHECK DATES</v>
      </c>
      <c r="AM1145" s="257" t="str">
        <f t="shared" si="297"/>
        <v/>
      </c>
      <c r="AN1145" s="288">
        <f t="shared" si="298"/>
        <v>0</v>
      </c>
      <c r="AO1145" s="286">
        <v>0</v>
      </c>
      <c r="AP1145" s="257">
        <f t="shared" si="299"/>
        <v>0</v>
      </c>
      <c r="AQ1145" s="257" t="str">
        <f t="shared" si="300"/>
        <v/>
      </c>
      <c r="AR1145" s="257">
        <f t="shared" si="301"/>
        <v>0</v>
      </c>
    </row>
    <row r="1146" spans="1:44" x14ac:dyDescent="0.3">
      <c r="A1146" s="287">
        <v>1133</v>
      </c>
      <c r="B1146" s="150"/>
      <c r="C1146" s="152"/>
      <c r="D1146" s="159"/>
      <c r="E1146" s="337"/>
      <c r="F1146" s="343" t="str">
        <f>IF(E1146="","",LOOKUP(E1146,'Work Programme'!$A$8:$A$207,'Work Programme'!$B$8:$B$207))</f>
        <v/>
      </c>
      <c r="G1146" s="159"/>
      <c r="H1146" s="150"/>
      <c r="I1146" s="150"/>
      <c r="J1146" s="150"/>
      <c r="K1146" s="150"/>
      <c r="L1146" s="150"/>
      <c r="M1146" s="150"/>
      <c r="N1146" s="430"/>
      <c r="O1146" s="431"/>
      <c r="P1146" s="431"/>
      <c r="Q1146" s="160"/>
      <c r="R1146" s="160"/>
      <c r="S1146" s="160"/>
      <c r="T1146" s="255" t="str">
        <f t="shared" si="286"/>
        <v/>
      </c>
      <c r="U1146" s="152"/>
      <c r="V1146" s="154"/>
      <c r="W1146" s="254" t="str">
        <f>IF(V1146="","",VLOOKUP(V1146,'Overview - Financial Statement'!$A$46:$B$60,2,FALSE))</f>
        <v/>
      </c>
      <c r="X1146" s="255" t="str">
        <f t="shared" si="287"/>
        <v/>
      </c>
      <c r="Y1146" s="153"/>
      <c r="Z1146" s="238">
        <f t="shared" si="288"/>
        <v>0</v>
      </c>
      <c r="AA1146" s="193" t="s">
        <v>44</v>
      </c>
      <c r="AB1146" s="173"/>
      <c r="AC1146" s="193" t="str">
        <f t="shared" si="289"/>
        <v/>
      </c>
      <c r="AD1146" s="187" t="str">
        <f t="shared" si="290"/>
        <v/>
      </c>
      <c r="AE1146" s="187" t="str">
        <f>IF(S1146&gt;0,(VLOOKUP(N1146,ISO!$B$4:$D$43,3,FALSE)),"")</f>
        <v/>
      </c>
      <c r="AF1146" s="187" t="str">
        <f t="shared" si="291"/>
        <v/>
      </c>
      <c r="AG1146" s="187" t="str">
        <f>IF(R1146&gt;0,(VLOOKUP(N1146,ISO!$B$4:$D$43,2,FALSE)),"")</f>
        <v/>
      </c>
      <c r="AH1146" s="193" t="str">
        <f t="shared" si="292"/>
        <v/>
      </c>
      <c r="AI1146" s="397" t="str">
        <f t="shared" si="293"/>
        <v/>
      </c>
      <c r="AJ1146" s="257" t="str">
        <f t="shared" si="294"/>
        <v/>
      </c>
      <c r="AK1146" s="257" t="str">
        <f t="shared" si="295"/>
        <v/>
      </c>
      <c r="AL1146" s="193" t="str">
        <f t="shared" si="296"/>
        <v>CHECK DATES</v>
      </c>
      <c r="AM1146" s="257" t="str">
        <f t="shared" si="297"/>
        <v/>
      </c>
      <c r="AN1146" s="288">
        <f t="shared" si="298"/>
        <v>0</v>
      </c>
      <c r="AO1146" s="286">
        <v>0</v>
      </c>
      <c r="AP1146" s="257">
        <f t="shared" si="299"/>
        <v>0</v>
      </c>
      <c r="AQ1146" s="257" t="str">
        <f t="shared" si="300"/>
        <v/>
      </c>
      <c r="AR1146" s="257">
        <f t="shared" si="301"/>
        <v>0</v>
      </c>
    </row>
    <row r="1147" spans="1:44" x14ac:dyDescent="0.3">
      <c r="A1147" s="287">
        <v>1134</v>
      </c>
      <c r="B1147" s="150"/>
      <c r="C1147" s="152"/>
      <c r="D1147" s="159"/>
      <c r="E1147" s="337"/>
      <c r="F1147" s="343" t="str">
        <f>IF(E1147="","",LOOKUP(E1147,'Work Programme'!$A$8:$A$207,'Work Programme'!$B$8:$B$207))</f>
        <v/>
      </c>
      <c r="G1147" s="159"/>
      <c r="H1147" s="150"/>
      <c r="I1147" s="150"/>
      <c r="J1147" s="150"/>
      <c r="K1147" s="150"/>
      <c r="L1147" s="150"/>
      <c r="M1147" s="150"/>
      <c r="N1147" s="430"/>
      <c r="O1147" s="431"/>
      <c r="P1147" s="431"/>
      <c r="Q1147" s="160"/>
      <c r="R1147" s="160"/>
      <c r="S1147" s="160"/>
      <c r="T1147" s="255" t="str">
        <f t="shared" si="286"/>
        <v/>
      </c>
      <c r="U1147" s="152"/>
      <c r="V1147" s="154"/>
      <c r="W1147" s="254" t="str">
        <f>IF(V1147="","",VLOOKUP(V1147,'Overview - Financial Statement'!$A$46:$B$60,2,FALSE))</f>
        <v/>
      </c>
      <c r="X1147" s="255" t="str">
        <f t="shared" si="287"/>
        <v/>
      </c>
      <c r="Y1147" s="153"/>
      <c r="Z1147" s="238">
        <f t="shared" si="288"/>
        <v>0</v>
      </c>
      <c r="AA1147" s="193" t="s">
        <v>44</v>
      </c>
      <c r="AB1147" s="173"/>
      <c r="AC1147" s="193" t="str">
        <f t="shared" si="289"/>
        <v/>
      </c>
      <c r="AD1147" s="187" t="str">
        <f t="shared" si="290"/>
        <v/>
      </c>
      <c r="AE1147" s="187" t="str">
        <f>IF(S1147&gt;0,(VLOOKUP(N1147,ISO!$B$4:$D$43,3,FALSE)),"")</f>
        <v/>
      </c>
      <c r="AF1147" s="187" t="str">
        <f t="shared" si="291"/>
        <v/>
      </c>
      <c r="AG1147" s="187" t="str">
        <f>IF(R1147&gt;0,(VLOOKUP(N1147,ISO!$B$4:$D$43,2,FALSE)),"")</f>
        <v/>
      </c>
      <c r="AH1147" s="193" t="str">
        <f t="shared" si="292"/>
        <v/>
      </c>
      <c r="AI1147" s="397" t="str">
        <f t="shared" si="293"/>
        <v/>
      </c>
      <c r="AJ1147" s="257" t="str">
        <f t="shared" si="294"/>
        <v/>
      </c>
      <c r="AK1147" s="257" t="str">
        <f t="shared" si="295"/>
        <v/>
      </c>
      <c r="AL1147" s="193" t="str">
        <f t="shared" si="296"/>
        <v>CHECK DATES</v>
      </c>
      <c r="AM1147" s="257" t="str">
        <f t="shared" si="297"/>
        <v/>
      </c>
      <c r="AN1147" s="288">
        <f t="shared" si="298"/>
        <v>0</v>
      </c>
      <c r="AO1147" s="286">
        <v>0</v>
      </c>
      <c r="AP1147" s="257">
        <f t="shared" si="299"/>
        <v>0</v>
      </c>
      <c r="AQ1147" s="257" t="str">
        <f t="shared" si="300"/>
        <v/>
      </c>
      <c r="AR1147" s="257">
        <f t="shared" si="301"/>
        <v>0</v>
      </c>
    </row>
    <row r="1148" spans="1:44" x14ac:dyDescent="0.3">
      <c r="A1148" s="287">
        <v>1135</v>
      </c>
      <c r="B1148" s="150"/>
      <c r="C1148" s="152"/>
      <c r="D1148" s="159"/>
      <c r="E1148" s="337"/>
      <c r="F1148" s="343" t="str">
        <f>IF(E1148="","",LOOKUP(E1148,'Work Programme'!$A$8:$A$207,'Work Programme'!$B$8:$B$207))</f>
        <v/>
      </c>
      <c r="G1148" s="159"/>
      <c r="H1148" s="150"/>
      <c r="I1148" s="150"/>
      <c r="J1148" s="150"/>
      <c r="K1148" s="150"/>
      <c r="L1148" s="150"/>
      <c r="M1148" s="150"/>
      <c r="N1148" s="430"/>
      <c r="O1148" s="431"/>
      <c r="P1148" s="431"/>
      <c r="Q1148" s="160"/>
      <c r="R1148" s="160"/>
      <c r="S1148" s="160"/>
      <c r="T1148" s="255" t="str">
        <f t="shared" si="286"/>
        <v/>
      </c>
      <c r="U1148" s="152"/>
      <c r="V1148" s="154"/>
      <c r="W1148" s="254" t="str">
        <f>IF(V1148="","",VLOOKUP(V1148,'Overview - Financial Statement'!$A$46:$B$60,2,FALSE))</f>
        <v/>
      </c>
      <c r="X1148" s="255" t="str">
        <f t="shared" si="287"/>
        <v/>
      </c>
      <c r="Y1148" s="153"/>
      <c r="Z1148" s="238">
        <f t="shared" si="288"/>
        <v>0</v>
      </c>
      <c r="AA1148" s="193" t="s">
        <v>44</v>
      </c>
      <c r="AB1148" s="173"/>
      <c r="AC1148" s="193" t="str">
        <f t="shared" si="289"/>
        <v/>
      </c>
      <c r="AD1148" s="187" t="str">
        <f t="shared" si="290"/>
        <v/>
      </c>
      <c r="AE1148" s="187" t="str">
        <f>IF(S1148&gt;0,(VLOOKUP(N1148,ISO!$B$4:$D$43,3,FALSE)),"")</f>
        <v/>
      </c>
      <c r="AF1148" s="187" t="str">
        <f t="shared" si="291"/>
        <v/>
      </c>
      <c r="AG1148" s="187" t="str">
        <f>IF(R1148&gt;0,(VLOOKUP(N1148,ISO!$B$4:$D$43,2,FALSE)),"")</f>
        <v/>
      </c>
      <c r="AH1148" s="193" t="str">
        <f t="shared" si="292"/>
        <v/>
      </c>
      <c r="AI1148" s="397" t="str">
        <f t="shared" si="293"/>
        <v/>
      </c>
      <c r="AJ1148" s="257" t="str">
        <f t="shared" si="294"/>
        <v/>
      </c>
      <c r="AK1148" s="257" t="str">
        <f t="shared" si="295"/>
        <v/>
      </c>
      <c r="AL1148" s="193" t="str">
        <f t="shared" si="296"/>
        <v>CHECK DATES</v>
      </c>
      <c r="AM1148" s="257" t="str">
        <f t="shared" si="297"/>
        <v/>
      </c>
      <c r="AN1148" s="288">
        <f t="shared" si="298"/>
        <v>0</v>
      </c>
      <c r="AO1148" s="286">
        <v>0</v>
      </c>
      <c r="AP1148" s="257">
        <f t="shared" si="299"/>
        <v>0</v>
      </c>
      <c r="AQ1148" s="257" t="str">
        <f t="shared" si="300"/>
        <v/>
      </c>
      <c r="AR1148" s="257">
        <f t="shared" si="301"/>
        <v>0</v>
      </c>
    </row>
    <row r="1149" spans="1:44" x14ac:dyDescent="0.3">
      <c r="A1149" s="287">
        <v>1136</v>
      </c>
      <c r="B1149" s="150"/>
      <c r="C1149" s="152"/>
      <c r="D1149" s="159"/>
      <c r="E1149" s="337"/>
      <c r="F1149" s="343" t="str">
        <f>IF(E1149="","",LOOKUP(E1149,'Work Programme'!$A$8:$A$207,'Work Programme'!$B$8:$B$207))</f>
        <v/>
      </c>
      <c r="G1149" s="159"/>
      <c r="H1149" s="150"/>
      <c r="I1149" s="150"/>
      <c r="J1149" s="150"/>
      <c r="K1149" s="150"/>
      <c r="L1149" s="150"/>
      <c r="M1149" s="150"/>
      <c r="N1149" s="430"/>
      <c r="O1149" s="431"/>
      <c r="P1149" s="431"/>
      <c r="Q1149" s="160"/>
      <c r="R1149" s="160"/>
      <c r="S1149" s="160"/>
      <c r="T1149" s="255" t="str">
        <f t="shared" si="286"/>
        <v/>
      </c>
      <c r="U1149" s="152"/>
      <c r="V1149" s="154"/>
      <c r="W1149" s="254" t="str">
        <f>IF(V1149="","",VLOOKUP(V1149,'Overview - Financial Statement'!$A$46:$B$60,2,FALSE))</f>
        <v/>
      </c>
      <c r="X1149" s="255" t="str">
        <f t="shared" si="287"/>
        <v/>
      </c>
      <c r="Y1149" s="153"/>
      <c r="Z1149" s="238">
        <f t="shared" si="288"/>
        <v>0</v>
      </c>
      <c r="AA1149" s="193" t="s">
        <v>44</v>
      </c>
      <c r="AB1149" s="173"/>
      <c r="AC1149" s="193" t="str">
        <f t="shared" si="289"/>
        <v/>
      </c>
      <c r="AD1149" s="187" t="str">
        <f t="shared" si="290"/>
        <v/>
      </c>
      <c r="AE1149" s="187" t="str">
        <f>IF(S1149&gt;0,(VLOOKUP(N1149,ISO!$B$4:$D$43,3,FALSE)),"")</f>
        <v/>
      </c>
      <c r="AF1149" s="187" t="str">
        <f t="shared" si="291"/>
        <v/>
      </c>
      <c r="AG1149" s="187" t="str">
        <f>IF(R1149&gt;0,(VLOOKUP(N1149,ISO!$B$4:$D$43,2,FALSE)),"")</f>
        <v/>
      </c>
      <c r="AH1149" s="193" t="str">
        <f t="shared" si="292"/>
        <v/>
      </c>
      <c r="AI1149" s="397" t="str">
        <f t="shared" si="293"/>
        <v/>
      </c>
      <c r="AJ1149" s="257" t="str">
        <f t="shared" si="294"/>
        <v/>
      </c>
      <c r="AK1149" s="257" t="str">
        <f t="shared" si="295"/>
        <v/>
      </c>
      <c r="AL1149" s="193" t="str">
        <f t="shared" si="296"/>
        <v>CHECK DATES</v>
      </c>
      <c r="AM1149" s="257" t="str">
        <f t="shared" si="297"/>
        <v/>
      </c>
      <c r="AN1149" s="288">
        <f t="shared" si="298"/>
        <v>0</v>
      </c>
      <c r="AO1149" s="286">
        <v>0</v>
      </c>
      <c r="AP1149" s="257">
        <f t="shared" si="299"/>
        <v>0</v>
      </c>
      <c r="AQ1149" s="257" t="str">
        <f t="shared" si="300"/>
        <v/>
      </c>
      <c r="AR1149" s="257">
        <f t="shared" si="301"/>
        <v>0</v>
      </c>
    </row>
    <row r="1150" spans="1:44" x14ac:dyDescent="0.3">
      <c r="A1150" s="287">
        <v>1137</v>
      </c>
      <c r="B1150" s="150"/>
      <c r="C1150" s="152"/>
      <c r="D1150" s="159"/>
      <c r="E1150" s="337"/>
      <c r="F1150" s="343" t="str">
        <f>IF(E1150="","",LOOKUP(E1150,'Work Programme'!$A$8:$A$207,'Work Programme'!$B$8:$B$207))</f>
        <v/>
      </c>
      <c r="G1150" s="159"/>
      <c r="H1150" s="150"/>
      <c r="I1150" s="150"/>
      <c r="J1150" s="150"/>
      <c r="K1150" s="150"/>
      <c r="L1150" s="150"/>
      <c r="M1150" s="150"/>
      <c r="N1150" s="430"/>
      <c r="O1150" s="431"/>
      <c r="P1150" s="431"/>
      <c r="Q1150" s="160"/>
      <c r="R1150" s="160"/>
      <c r="S1150" s="160"/>
      <c r="T1150" s="255" t="str">
        <f t="shared" si="286"/>
        <v/>
      </c>
      <c r="U1150" s="152"/>
      <c r="V1150" s="154"/>
      <c r="W1150" s="254" t="str">
        <f>IF(V1150="","",VLOOKUP(V1150,'Overview - Financial Statement'!$A$46:$B$60,2,FALSE))</f>
        <v/>
      </c>
      <c r="X1150" s="255" t="str">
        <f t="shared" si="287"/>
        <v/>
      </c>
      <c r="Y1150" s="153"/>
      <c r="Z1150" s="238">
        <f t="shared" si="288"/>
        <v>0</v>
      </c>
      <c r="AA1150" s="193" t="s">
        <v>44</v>
      </c>
      <c r="AB1150" s="173"/>
      <c r="AC1150" s="193" t="str">
        <f t="shared" si="289"/>
        <v/>
      </c>
      <c r="AD1150" s="187" t="str">
        <f t="shared" si="290"/>
        <v/>
      </c>
      <c r="AE1150" s="187" t="str">
        <f>IF(S1150&gt;0,(VLOOKUP(N1150,ISO!$B$4:$D$43,3,FALSE)),"")</f>
        <v/>
      </c>
      <c r="AF1150" s="187" t="str">
        <f t="shared" si="291"/>
        <v/>
      </c>
      <c r="AG1150" s="187" t="str">
        <f>IF(R1150&gt;0,(VLOOKUP(N1150,ISO!$B$4:$D$43,2,FALSE)),"")</f>
        <v/>
      </c>
      <c r="AH1150" s="193" t="str">
        <f t="shared" si="292"/>
        <v/>
      </c>
      <c r="AI1150" s="397" t="str">
        <f t="shared" si="293"/>
        <v/>
      </c>
      <c r="AJ1150" s="257" t="str">
        <f t="shared" si="294"/>
        <v/>
      </c>
      <c r="AK1150" s="257" t="str">
        <f t="shared" si="295"/>
        <v/>
      </c>
      <c r="AL1150" s="193" t="str">
        <f t="shared" si="296"/>
        <v>CHECK DATES</v>
      </c>
      <c r="AM1150" s="257" t="str">
        <f t="shared" si="297"/>
        <v/>
      </c>
      <c r="AN1150" s="288">
        <f t="shared" si="298"/>
        <v>0</v>
      </c>
      <c r="AO1150" s="286">
        <v>0</v>
      </c>
      <c r="AP1150" s="257">
        <f t="shared" si="299"/>
        <v>0</v>
      </c>
      <c r="AQ1150" s="257" t="str">
        <f t="shared" si="300"/>
        <v/>
      </c>
      <c r="AR1150" s="257">
        <f t="shared" si="301"/>
        <v>0</v>
      </c>
    </row>
    <row r="1151" spans="1:44" x14ac:dyDescent="0.3">
      <c r="A1151" s="287">
        <v>1138</v>
      </c>
      <c r="B1151" s="150"/>
      <c r="C1151" s="152"/>
      <c r="D1151" s="159"/>
      <c r="E1151" s="337"/>
      <c r="F1151" s="343" t="str">
        <f>IF(E1151="","",LOOKUP(E1151,'Work Programme'!$A$8:$A$207,'Work Programme'!$B$8:$B$207))</f>
        <v/>
      </c>
      <c r="G1151" s="159"/>
      <c r="H1151" s="150"/>
      <c r="I1151" s="150"/>
      <c r="J1151" s="150"/>
      <c r="K1151" s="150"/>
      <c r="L1151" s="150"/>
      <c r="M1151" s="150"/>
      <c r="N1151" s="430"/>
      <c r="O1151" s="431"/>
      <c r="P1151" s="431"/>
      <c r="Q1151" s="160"/>
      <c r="R1151" s="160"/>
      <c r="S1151" s="160"/>
      <c r="T1151" s="255" t="str">
        <f t="shared" si="286"/>
        <v/>
      </c>
      <c r="U1151" s="152"/>
      <c r="V1151" s="154"/>
      <c r="W1151" s="254" t="str">
        <f>IF(V1151="","",VLOOKUP(V1151,'Overview - Financial Statement'!$A$46:$B$60,2,FALSE))</f>
        <v/>
      </c>
      <c r="X1151" s="255" t="str">
        <f t="shared" si="287"/>
        <v/>
      </c>
      <c r="Y1151" s="153"/>
      <c r="Z1151" s="238">
        <f t="shared" si="288"/>
        <v>0</v>
      </c>
      <c r="AA1151" s="193" t="s">
        <v>44</v>
      </c>
      <c r="AB1151" s="173"/>
      <c r="AC1151" s="193" t="str">
        <f t="shared" si="289"/>
        <v/>
      </c>
      <c r="AD1151" s="187" t="str">
        <f t="shared" si="290"/>
        <v/>
      </c>
      <c r="AE1151" s="187" t="str">
        <f>IF(S1151&gt;0,(VLOOKUP(N1151,ISO!$B$4:$D$43,3,FALSE)),"")</f>
        <v/>
      </c>
      <c r="AF1151" s="187" t="str">
        <f t="shared" si="291"/>
        <v/>
      </c>
      <c r="AG1151" s="187" t="str">
        <f>IF(R1151&gt;0,(VLOOKUP(N1151,ISO!$B$4:$D$43,2,FALSE)),"")</f>
        <v/>
      </c>
      <c r="AH1151" s="193" t="str">
        <f t="shared" si="292"/>
        <v/>
      </c>
      <c r="AI1151" s="397" t="str">
        <f t="shared" si="293"/>
        <v/>
      </c>
      <c r="AJ1151" s="257" t="str">
        <f t="shared" si="294"/>
        <v/>
      </c>
      <c r="AK1151" s="257" t="str">
        <f t="shared" si="295"/>
        <v/>
      </c>
      <c r="AL1151" s="193" t="str">
        <f t="shared" si="296"/>
        <v>CHECK DATES</v>
      </c>
      <c r="AM1151" s="257" t="str">
        <f t="shared" si="297"/>
        <v/>
      </c>
      <c r="AN1151" s="288">
        <f t="shared" si="298"/>
        <v>0</v>
      </c>
      <c r="AO1151" s="286">
        <v>0</v>
      </c>
      <c r="AP1151" s="257">
        <f t="shared" si="299"/>
        <v>0</v>
      </c>
      <c r="AQ1151" s="257" t="str">
        <f t="shared" si="300"/>
        <v/>
      </c>
      <c r="AR1151" s="257">
        <f t="shared" si="301"/>
        <v>0</v>
      </c>
    </row>
    <row r="1152" spans="1:44" x14ac:dyDescent="0.3">
      <c r="A1152" s="287">
        <v>1139</v>
      </c>
      <c r="B1152" s="150"/>
      <c r="C1152" s="152"/>
      <c r="D1152" s="159"/>
      <c r="E1152" s="337"/>
      <c r="F1152" s="343" t="str">
        <f>IF(E1152="","",LOOKUP(E1152,'Work Programme'!$A$8:$A$207,'Work Programme'!$B$8:$B$207))</f>
        <v/>
      </c>
      <c r="G1152" s="159"/>
      <c r="H1152" s="150"/>
      <c r="I1152" s="150"/>
      <c r="J1152" s="150"/>
      <c r="K1152" s="150"/>
      <c r="L1152" s="150"/>
      <c r="M1152" s="150"/>
      <c r="N1152" s="430"/>
      <c r="O1152" s="431"/>
      <c r="P1152" s="431"/>
      <c r="Q1152" s="160"/>
      <c r="R1152" s="160"/>
      <c r="S1152" s="160"/>
      <c r="T1152" s="255" t="str">
        <f t="shared" si="286"/>
        <v/>
      </c>
      <c r="U1152" s="152"/>
      <c r="V1152" s="154"/>
      <c r="W1152" s="254" t="str">
        <f>IF(V1152="","",VLOOKUP(V1152,'Overview - Financial Statement'!$A$46:$B$60,2,FALSE))</f>
        <v/>
      </c>
      <c r="X1152" s="255" t="str">
        <f t="shared" si="287"/>
        <v/>
      </c>
      <c r="Y1152" s="153"/>
      <c r="Z1152" s="238">
        <f t="shared" si="288"/>
        <v>0</v>
      </c>
      <c r="AA1152" s="193" t="s">
        <v>44</v>
      </c>
      <c r="AB1152" s="173"/>
      <c r="AC1152" s="193" t="str">
        <f t="shared" si="289"/>
        <v/>
      </c>
      <c r="AD1152" s="187" t="str">
        <f t="shared" si="290"/>
        <v/>
      </c>
      <c r="AE1152" s="187" t="str">
        <f>IF(S1152&gt;0,(VLOOKUP(N1152,ISO!$B$4:$D$43,3,FALSE)),"")</f>
        <v/>
      </c>
      <c r="AF1152" s="187" t="str">
        <f t="shared" si="291"/>
        <v/>
      </c>
      <c r="AG1152" s="187" t="str">
        <f>IF(R1152&gt;0,(VLOOKUP(N1152,ISO!$B$4:$D$43,2,FALSE)),"")</f>
        <v/>
      </c>
      <c r="AH1152" s="193" t="str">
        <f t="shared" si="292"/>
        <v/>
      </c>
      <c r="AI1152" s="397" t="str">
        <f t="shared" si="293"/>
        <v/>
      </c>
      <c r="AJ1152" s="257" t="str">
        <f t="shared" si="294"/>
        <v/>
      </c>
      <c r="AK1152" s="257" t="str">
        <f t="shared" si="295"/>
        <v/>
      </c>
      <c r="AL1152" s="193" t="str">
        <f t="shared" si="296"/>
        <v>CHECK DATES</v>
      </c>
      <c r="AM1152" s="257" t="str">
        <f t="shared" si="297"/>
        <v/>
      </c>
      <c r="AN1152" s="288">
        <f t="shared" si="298"/>
        <v>0</v>
      </c>
      <c r="AO1152" s="286">
        <v>0</v>
      </c>
      <c r="AP1152" s="257">
        <f t="shared" si="299"/>
        <v>0</v>
      </c>
      <c r="AQ1152" s="257" t="str">
        <f t="shared" si="300"/>
        <v/>
      </c>
      <c r="AR1152" s="257">
        <f t="shared" si="301"/>
        <v>0</v>
      </c>
    </row>
    <row r="1153" spans="1:44" x14ac:dyDescent="0.3">
      <c r="A1153" s="287">
        <v>1140</v>
      </c>
      <c r="B1153" s="150"/>
      <c r="C1153" s="152"/>
      <c r="D1153" s="159"/>
      <c r="E1153" s="337"/>
      <c r="F1153" s="343" t="str">
        <f>IF(E1153="","",LOOKUP(E1153,'Work Programme'!$A$8:$A$207,'Work Programme'!$B$8:$B$207))</f>
        <v/>
      </c>
      <c r="G1153" s="159"/>
      <c r="H1153" s="150"/>
      <c r="I1153" s="150"/>
      <c r="J1153" s="150"/>
      <c r="K1153" s="150"/>
      <c r="L1153" s="150"/>
      <c r="M1153" s="150"/>
      <c r="N1153" s="430"/>
      <c r="O1153" s="431"/>
      <c r="P1153" s="431"/>
      <c r="Q1153" s="160"/>
      <c r="R1153" s="160"/>
      <c r="S1153" s="160"/>
      <c r="T1153" s="255" t="str">
        <f t="shared" si="286"/>
        <v/>
      </c>
      <c r="U1153" s="152"/>
      <c r="V1153" s="154"/>
      <c r="W1153" s="254" t="str">
        <f>IF(V1153="","",VLOOKUP(V1153,'Overview - Financial Statement'!$A$46:$B$60,2,FALSE))</f>
        <v/>
      </c>
      <c r="X1153" s="255" t="str">
        <f t="shared" si="287"/>
        <v/>
      </c>
      <c r="Y1153" s="153"/>
      <c r="Z1153" s="238">
        <f t="shared" si="288"/>
        <v>0</v>
      </c>
      <c r="AA1153" s="193" t="s">
        <v>44</v>
      </c>
      <c r="AB1153" s="173"/>
      <c r="AC1153" s="193" t="str">
        <f t="shared" si="289"/>
        <v/>
      </c>
      <c r="AD1153" s="187" t="str">
        <f t="shared" si="290"/>
        <v/>
      </c>
      <c r="AE1153" s="187" t="str">
        <f>IF(S1153&gt;0,(VLOOKUP(N1153,ISO!$B$4:$D$43,3,FALSE)),"")</f>
        <v/>
      </c>
      <c r="AF1153" s="187" t="str">
        <f t="shared" si="291"/>
        <v/>
      </c>
      <c r="AG1153" s="187" t="str">
        <f>IF(R1153&gt;0,(VLOOKUP(N1153,ISO!$B$4:$D$43,2,FALSE)),"")</f>
        <v/>
      </c>
      <c r="AH1153" s="193" t="str">
        <f t="shared" si="292"/>
        <v/>
      </c>
      <c r="AI1153" s="397" t="str">
        <f t="shared" si="293"/>
        <v/>
      </c>
      <c r="AJ1153" s="257" t="str">
        <f t="shared" si="294"/>
        <v/>
      </c>
      <c r="AK1153" s="257" t="str">
        <f t="shared" si="295"/>
        <v/>
      </c>
      <c r="AL1153" s="193" t="str">
        <f t="shared" si="296"/>
        <v>CHECK DATES</v>
      </c>
      <c r="AM1153" s="257" t="str">
        <f t="shared" si="297"/>
        <v/>
      </c>
      <c r="AN1153" s="288">
        <f t="shared" si="298"/>
        <v>0</v>
      </c>
      <c r="AO1153" s="286">
        <v>0</v>
      </c>
      <c r="AP1153" s="257">
        <f t="shared" si="299"/>
        <v>0</v>
      </c>
      <c r="AQ1153" s="257" t="str">
        <f t="shared" si="300"/>
        <v/>
      </c>
      <c r="AR1153" s="257">
        <f t="shared" si="301"/>
        <v>0</v>
      </c>
    </row>
    <row r="1154" spans="1:44" x14ac:dyDescent="0.3">
      <c r="A1154" s="287">
        <v>1141</v>
      </c>
      <c r="B1154" s="150"/>
      <c r="C1154" s="152"/>
      <c r="D1154" s="159"/>
      <c r="E1154" s="337"/>
      <c r="F1154" s="343" t="str">
        <f>IF(E1154="","",LOOKUP(E1154,'Work Programme'!$A$8:$A$207,'Work Programme'!$B$8:$B$207))</f>
        <v/>
      </c>
      <c r="G1154" s="159"/>
      <c r="H1154" s="150"/>
      <c r="I1154" s="150"/>
      <c r="J1154" s="150"/>
      <c r="K1154" s="150"/>
      <c r="L1154" s="150"/>
      <c r="M1154" s="150"/>
      <c r="N1154" s="430"/>
      <c r="O1154" s="431"/>
      <c r="P1154" s="431"/>
      <c r="Q1154" s="160"/>
      <c r="R1154" s="160"/>
      <c r="S1154" s="160"/>
      <c r="T1154" s="255" t="str">
        <f t="shared" si="286"/>
        <v/>
      </c>
      <c r="U1154" s="152"/>
      <c r="V1154" s="154"/>
      <c r="W1154" s="254" t="str">
        <f>IF(V1154="","",VLOOKUP(V1154,'Overview - Financial Statement'!$A$46:$B$60,2,FALSE))</f>
        <v/>
      </c>
      <c r="X1154" s="255" t="str">
        <f t="shared" si="287"/>
        <v/>
      </c>
      <c r="Y1154" s="153"/>
      <c r="Z1154" s="238">
        <f t="shared" si="288"/>
        <v>0</v>
      </c>
      <c r="AA1154" s="193" t="s">
        <v>44</v>
      </c>
      <c r="AB1154" s="173"/>
      <c r="AC1154" s="193" t="str">
        <f t="shared" si="289"/>
        <v/>
      </c>
      <c r="AD1154" s="187" t="str">
        <f t="shared" si="290"/>
        <v/>
      </c>
      <c r="AE1154" s="187" t="str">
        <f>IF(S1154&gt;0,(VLOOKUP(N1154,ISO!$B$4:$D$43,3,FALSE)),"")</f>
        <v/>
      </c>
      <c r="AF1154" s="187" t="str">
        <f t="shared" si="291"/>
        <v/>
      </c>
      <c r="AG1154" s="187" t="str">
        <f>IF(R1154&gt;0,(VLOOKUP(N1154,ISO!$B$4:$D$43,2,FALSE)),"")</f>
        <v/>
      </c>
      <c r="AH1154" s="193" t="str">
        <f t="shared" si="292"/>
        <v/>
      </c>
      <c r="AI1154" s="397" t="str">
        <f t="shared" si="293"/>
        <v/>
      </c>
      <c r="AJ1154" s="257" t="str">
        <f t="shared" si="294"/>
        <v/>
      </c>
      <c r="AK1154" s="257" t="str">
        <f t="shared" si="295"/>
        <v/>
      </c>
      <c r="AL1154" s="193" t="str">
        <f t="shared" si="296"/>
        <v>CHECK DATES</v>
      </c>
      <c r="AM1154" s="257" t="str">
        <f t="shared" si="297"/>
        <v/>
      </c>
      <c r="AN1154" s="288">
        <f t="shared" si="298"/>
        <v>0</v>
      </c>
      <c r="AO1154" s="286">
        <v>0</v>
      </c>
      <c r="AP1154" s="257">
        <f t="shared" si="299"/>
        <v>0</v>
      </c>
      <c r="AQ1154" s="257" t="str">
        <f t="shared" si="300"/>
        <v/>
      </c>
      <c r="AR1154" s="257">
        <f t="shared" si="301"/>
        <v>0</v>
      </c>
    </row>
    <row r="1155" spans="1:44" x14ac:dyDescent="0.3">
      <c r="A1155" s="287">
        <v>1142</v>
      </c>
      <c r="B1155" s="150"/>
      <c r="C1155" s="152"/>
      <c r="D1155" s="159"/>
      <c r="E1155" s="337"/>
      <c r="F1155" s="343" t="str">
        <f>IF(E1155="","",LOOKUP(E1155,'Work Programme'!$A$8:$A$207,'Work Programme'!$B$8:$B$207))</f>
        <v/>
      </c>
      <c r="G1155" s="159"/>
      <c r="H1155" s="150"/>
      <c r="I1155" s="150"/>
      <c r="J1155" s="150"/>
      <c r="K1155" s="150"/>
      <c r="L1155" s="150"/>
      <c r="M1155" s="150"/>
      <c r="N1155" s="430"/>
      <c r="O1155" s="431"/>
      <c r="P1155" s="431"/>
      <c r="Q1155" s="160"/>
      <c r="R1155" s="160"/>
      <c r="S1155" s="160"/>
      <c r="T1155" s="255" t="str">
        <f t="shared" si="286"/>
        <v/>
      </c>
      <c r="U1155" s="152"/>
      <c r="V1155" s="154"/>
      <c r="W1155" s="254" t="str">
        <f>IF(V1155="","",VLOOKUP(V1155,'Overview - Financial Statement'!$A$46:$B$60,2,FALSE))</f>
        <v/>
      </c>
      <c r="X1155" s="255" t="str">
        <f t="shared" si="287"/>
        <v/>
      </c>
      <c r="Y1155" s="153"/>
      <c r="Z1155" s="238">
        <f t="shared" si="288"/>
        <v>0</v>
      </c>
      <c r="AA1155" s="193" t="s">
        <v>44</v>
      </c>
      <c r="AB1155" s="173"/>
      <c r="AC1155" s="193" t="str">
        <f t="shared" si="289"/>
        <v/>
      </c>
      <c r="AD1155" s="187" t="str">
        <f t="shared" si="290"/>
        <v/>
      </c>
      <c r="AE1155" s="187" t="str">
        <f>IF(S1155&gt;0,(VLOOKUP(N1155,ISO!$B$4:$D$43,3,FALSE)),"")</f>
        <v/>
      </c>
      <c r="AF1155" s="187" t="str">
        <f t="shared" si="291"/>
        <v/>
      </c>
      <c r="AG1155" s="187" t="str">
        <f>IF(R1155&gt;0,(VLOOKUP(N1155,ISO!$B$4:$D$43,2,FALSE)),"")</f>
        <v/>
      </c>
      <c r="AH1155" s="193" t="str">
        <f t="shared" si="292"/>
        <v/>
      </c>
      <c r="AI1155" s="397" t="str">
        <f t="shared" si="293"/>
        <v/>
      </c>
      <c r="AJ1155" s="257" t="str">
        <f t="shared" si="294"/>
        <v/>
      </c>
      <c r="AK1155" s="257" t="str">
        <f t="shared" si="295"/>
        <v/>
      </c>
      <c r="AL1155" s="193" t="str">
        <f t="shared" si="296"/>
        <v>CHECK DATES</v>
      </c>
      <c r="AM1155" s="257" t="str">
        <f t="shared" si="297"/>
        <v/>
      </c>
      <c r="AN1155" s="288">
        <f t="shared" si="298"/>
        <v>0</v>
      </c>
      <c r="AO1155" s="286">
        <v>0</v>
      </c>
      <c r="AP1155" s="257">
        <f t="shared" si="299"/>
        <v>0</v>
      </c>
      <c r="AQ1155" s="257" t="str">
        <f t="shared" si="300"/>
        <v/>
      </c>
      <c r="AR1155" s="257">
        <f t="shared" si="301"/>
        <v>0</v>
      </c>
    </row>
    <row r="1156" spans="1:44" x14ac:dyDescent="0.3">
      <c r="A1156" s="287">
        <v>1143</v>
      </c>
      <c r="B1156" s="150"/>
      <c r="C1156" s="152"/>
      <c r="D1156" s="159"/>
      <c r="E1156" s="337"/>
      <c r="F1156" s="343" t="str">
        <f>IF(E1156="","",LOOKUP(E1156,'Work Programme'!$A$8:$A$207,'Work Programme'!$B$8:$B$207))</f>
        <v/>
      </c>
      <c r="G1156" s="159"/>
      <c r="H1156" s="150"/>
      <c r="I1156" s="150"/>
      <c r="J1156" s="150"/>
      <c r="K1156" s="150"/>
      <c r="L1156" s="150"/>
      <c r="M1156" s="150"/>
      <c r="N1156" s="430"/>
      <c r="O1156" s="431"/>
      <c r="P1156" s="431"/>
      <c r="Q1156" s="160"/>
      <c r="R1156" s="160"/>
      <c r="S1156" s="160"/>
      <c r="T1156" s="255" t="str">
        <f t="shared" si="286"/>
        <v/>
      </c>
      <c r="U1156" s="152"/>
      <c r="V1156" s="154"/>
      <c r="W1156" s="254" t="str">
        <f>IF(V1156="","",VLOOKUP(V1156,'Overview - Financial Statement'!$A$46:$B$60,2,FALSE))</f>
        <v/>
      </c>
      <c r="X1156" s="255" t="str">
        <f t="shared" si="287"/>
        <v/>
      </c>
      <c r="Y1156" s="153"/>
      <c r="Z1156" s="238">
        <f t="shared" si="288"/>
        <v>0</v>
      </c>
      <c r="AA1156" s="193" t="s">
        <v>44</v>
      </c>
      <c r="AB1156" s="173"/>
      <c r="AC1156" s="193" t="str">
        <f t="shared" si="289"/>
        <v/>
      </c>
      <c r="AD1156" s="187" t="str">
        <f t="shared" si="290"/>
        <v/>
      </c>
      <c r="AE1156" s="187" t="str">
        <f>IF(S1156&gt;0,(VLOOKUP(N1156,ISO!$B$4:$D$43,3,FALSE)),"")</f>
        <v/>
      </c>
      <c r="AF1156" s="187" t="str">
        <f t="shared" si="291"/>
        <v/>
      </c>
      <c r="AG1156" s="187" t="str">
        <f>IF(R1156&gt;0,(VLOOKUP(N1156,ISO!$B$4:$D$43,2,FALSE)),"")</f>
        <v/>
      </c>
      <c r="AH1156" s="193" t="str">
        <f t="shared" si="292"/>
        <v/>
      </c>
      <c r="AI1156" s="397" t="str">
        <f t="shared" si="293"/>
        <v/>
      </c>
      <c r="AJ1156" s="257" t="str">
        <f t="shared" si="294"/>
        <v/>
      </c>
      <c r="AK1156" s="257" t="str">
        <f t="shared" si="295"/>
        <v/>
      </c>
      <c r="AL1156" s="193" t="str">
        <f t="shared" si="296"/>
        <v>CHECK DATES</v>
      </c>
      <c r="AM1156" s="257" t="str">
        <f t="shared" si="297"/>
        <v/>
      </c>
      <c r="AN1156" s="288">
        <f t="shared" si="298"/>
        <v>0</v>
      </c>
      <c r="AO1156" s="286">
        <v>0</v>
      </c>
      <c r="AP1156" s="257">
        <f t="shared" si="299"/>
        <v>0</v>
      </c>
      <c r="AQ1156" s="257" t="str">
        <f t="shared" si="300"/>
        <v/>
      </c>
      <c r="AR1156" s="257">
        <f t="shared" si="301"/>
        <v>0</v>
      </c>
    </row>
    <row r="1157" spans="1:44" x14ac:dyDescent="0.3">
      <c r="A1157" s="287">
        <v>1144</v>
      </c>
      <c r="B1157" s="150"/>
      <c r="C1157" s="152"/>
      <c r="D1157" s="159"/>
      <c r="E1157" s="337"/>
      <c r="F1157" s="343" t="str">
        <f>IF(E1157="","",LOOKUP(E1157,'Work Programme'!$A$8:$A$207,'Work Programme'!$B$8:$B$207))</f>
        <v/>
      </c>
      <c r="G1157" s="159"/>
      <c r="H1157" s="150"/>
      <c r="I1157" s="150"/>
      <c r="J1157" s="150"/>
      <c r="K1157" s="150"/>
      <c r="L1157" s="150"/>
      <c r="M1157" s="150"/>
      <c r="N1157" s="430"/>
      <c r="O1157" s="431"/>
      <c r="P1157" s="431"/>
      <c r="Q1157" s="160"/>
      <c r="R1157" s="160"/>
      <c r="S1157" s="160"/>
      <c r="T1157" s="255" t="str">
        <f t="shared" si="286"/>
        <v/>
      </c>
      <c r="U1157" s="152"/>
      <c r="V1157" s="154"/>
      <c r="W1157" s="254" t="str">
        <f>IF(V1157="","",VLOOKUP(V1157,'Overview - Financial Statement'!$A$46:$B$60,2,FALSE))</f>
        <v/>
      </c>
      <c r="X1157" s="255" t="str">
        <f t="shared" si="287"/>
        <v/>
      </c>
      <c r="Y1157" s="153"/>
      <c r="Z1157" s="238">
        <f t="shared" si="288"/>
        <v>0</v>
      </c>
      <c r="AA1157" s="193" t="s">
        <v>44</v>
      </c>
      <c r="AB1157" s="173"/>
      <c r="AC1157" s="193" t="str">
        <f t="shared" si="289"/>
        <v/>
      </c>
      <c r="AD1157" s="187" t="str">
        <f t="shared" si="290"/>
        <v/>
      </c>
      <c r="AE1157" s="187" t="str">
        <f>IF(S1157&gt;0,(VLOOKUP(N1157,ISO!$B$4:$D$43,3,FALSE)),"")</f>
        <v/>
      </c>
      <c r="AF1157" s="187" t="str">
        <f t="shared" si="291"/>
        <v/>
      </c>
      <c r="AG1157" s="187" t="str">
        <f>IF(R1157&gt;0,(VLOOKUP(N1157,ISO!$B$4:$D$43,2,FALSE)),"")</f>
        <v/>
      </c>
      <c r="AH1157" s="193" t="str">
        <f t="shared" si="292"/>
        <v/>
      </c>
      <c r="AI1157" s="397" t="str">
        <f t="shared" si="293"/>
        <v/>
      </c>
      <c r="AJ1157" s="257" t="str">
        <f t="shared" si="294"/>
        <v/>
      </c>
      <c r="AK1157" s="257" t="str">
        <f t="shared" si="295"/>
        <v/>
      </c>
      <c r="AL1157" s="193" t="str">
        <f t="shared" si="296"/>
        <v>CHECK DATES</v>
      </c>
      <c r="AM1157" s="257" t="str">
        <f t="shared" si="297"/>
        <v/>
      </c>
      <c r="AN1157" s="288">
        <f t="shared" si="298"/>
        <v>0</v>
      </c>
      <c r="AO1157" s="286">
        <v>0</v>
      </c>
      <c r="AP1157" s="257">
        <f t="shared" si="299"/>
        <v>0</v>
      </c>
      <c r="AQ1157" s="257" t="str">
        <f t="shared" si="300"/>
        <v/>
      </c>
      <c r="AR1157" s="257">
        <f t="shared" si="301"/>
        <v>0</v>
      </c>
    </row>
    <row r="1158" spans="1:44" x14ac:dyDescent="0.3">
      <c r="A1158" s="287">
        <v>1145</v>
      </c>
      <c r="B1158" s="150"/>
      <c r="C1158" s="152"/>
      <c r="D1158" s="159"/>
      <c r="E1158" s="337"/>
      <c r="F1158" s="343" t="str">
        <f>IF(E1158="","",LOOKUP(E1158,'Work Programme'!$A$8:$A$207,'Work Programme'!$B$8:$B$207))</f>
        <v/>
      </c>
      <c r="G1158" s="159"/>
      <c r="H1158" s="150"/>
      <c r="I1158" s="150"/>
      <c r="J1158" s="150"/>
      <c r="K1158" s="150"/>
      <c r="L1158" s="150"/>
      <c r="M1158" s="150"/>
      <c r="N1158" s="430"/>
      <c r="O1158" s="431"/>
      <c r="P1158" s="431"/>
      <c r="Q1158" s="160"/>
      <c r="R1158" s="160"/>
      <c r="S1158" s="160"/>
      <c r="T1158" s="255" t="str">
        <f t="shared" si="286"/>
        <v/>
      </c>
      <c r="U1158" s="152"/>
      <c r="V1158" s="154"/>
      <c r="W1158" s="254" t="str">
        <f>IF(V1158="","",VLOOKUP(V1158,'Overview - Financial Statement'!$A$46:$B$60,2,FALSE))</f>
        <v/>
      </c>
      <c r="X1158" s="255" t="str">
        <f t="shared" si="287"/>
        <v/>
      </c>
      <c r="Y1158" s="153"/>
      <c r="Z1158" s="238">
        <f t="shared" si="288"/>
        <v>0</v>
      </c>
      <c r="AA1158" s="193" t="s">
        <v>44</v>
      </c>
      <c r="AB1158" s="173"/>
      <c r="AC1158" s="193" t="str">
        <f t="shared" si="289"/>
        <v/>
      </c>
      <c r="AD1158" s="187" t="str">
        <f t="shared" si="290"/>
        <v/>
      </c>
      <c r="AE1158" s="187" t="str">
        <f>IF(S1158&gt;0,(VLOOKUP(N1158,ISO!$B$4:$D$43,3,FALSE)),"")</f>
        <v/>
      </c>
      <c r="AF1158" s="187" t="str">
        <f t="shared" si="291"/>
        <v/>
      </c>
      <c r="AG1158" s="187" t="str">
        <f>IF(R1158&gt;0,(VLOOKUP(N1158,ISO!$B$4:$D$43,2,FALSE)),"")</f>
        <v/>
      </c>
      <c r="AH1158" s="193" t="str">
        <f t="shared" si="292"/>
        <v/>
      </c>
      <c r="AI1158" s="397" t="str">
        <f t="shared" si="293"/>
        <v/>
      </c>
      <c r="AJ1158" s="257" t="str">
        <f t="shared" si="294"/>
        <v/>
      </c>
      <c r="AK1158" s="257" t="str">
        <f t="shared" si="295"/>
        <v/>
      </c>
      <c r="AL1158" s="193" t="str">
        <f t="shared" si="296"/>
        <v>CHECK DATES</v>
      </c>
      <c r="AM1158" s="257" t="str">
        <f t="shared" si="297"/>
        <v/>
      </c>
      <c r="AN1158" s="288">
        <f t="shared" si="298"/>
        <v>0</v>
      </c>
      <c r="AO1158" s="286">
        <v>0</v>
      </c>
      <c r="AP1158" s="257">
        <f t="shared" si="299"/>
        <v>0</v>
      </c>
      <c r="AQ1158" s="257" t="str">
        <f t="shared" si="300"/>
        <v/>
      </c>
      <c r="AR1158" s="257">
        <f t="shared" si="301"/>
        <v>0</v>
      </c>
    </row>
    <row r="1159" spans="1:44" x14ac:dyDescent="0.3">
      <c r="A1159" s="287">
        <v>1146</v>
      </c>
      <c r="B1159" s="150"/>
      <c r="C1159" s="152"/>
      <c r="D1159" s="159"/>
      <c r="E1159" s="337"/>
      <c r="F1159" s="343" t="str">
        <f>IF(E1159="","",LOOKUP(E1159,'Work Programme'!$A$8:$A$207,'Work Programme'!$B$8:$B$207))</f>
        <v/>
      </c>
      <c r="G1159" s="159"/>
      <c r="H1159" s="150"/>
      <c r="I1159" s="150"/>
      <c r="J1159" s="150"/>
      <c r="K1159" s="150"/>
      <c r="L1159" s="150"/>
      <c r="M1159" s="150"/>
      <c r="N1159" s="430"/>
      <c r="O1159" s="431"/>
      <c r="P1159" s="431"/>
      <c r="Q1159" s="160"/>
      <c r="R1159" s="160"/>
      <c r="S1159" s="160"/>
      <c r="T1159" s="255" t="str">
        <f t="shared" si="286"/>
        <v/>
      </c>
      <c r="U1159" s="152"/>
      <c r="V1159" s="154"/>
      <c r="W1159" s="254" t="str">
        <f>IF(V1159="","",VLOOKUP(V1159,'Overview - Financial Statement'!$A$46:$B$60,2,FALSE))</f>
        <v/>
      </c>
      <c r="X1159" s="255" t="str">
        <f t="shared" si="287"/>
        <v/>
      </c>
      <c r="Y1159" s="153"/>
      <c r="Z1159" s="238">
        <f t="shared" si="288"/>
        <v>0</v>
      </c>
      <c r="AA1159" s="193" t="s">
        <v>44</v>
      </c>
      <c r="AB1159" s="173"/>
      <c r="AC1159" s="193" t="str">
        <f t="shared" si="289"/>
        <v/>
      </c>
      <c r="AD1159" s="187" t="str">
        <f t="shared" si="290"/>
        <v/>
      </c>
      <c r="AE1159" s="187" t="str">
        <f>IF(S1159&gt;0,(VLOOKUP(N1159,ISO!$B$4:$D$43,3,FALSE)),"")</f>
        <v/>
      </c>
      <c r="AF1159" s="187" t="str">
        <f t="shared" si="291"/>
        <v/>
      </c>
      <c r="AG1159" s="187" t="str">
        <f>IF(R1159&gt;0,(VLOOKUP(N1159,ISO!$B$4:$D$43,2,FALSE)),"")</f>
        <v/>
      </c>
      <c r="AH1159" s="193" t="str">
        <f t="shared" si="292"/>
        <v/>
      </c>
      <c r="AI1159" s="397" t="str">
        <f t="shared" si="293"/>
        <v/>
      </c>
      <c r="AJ1159" s="257" t="str">
        <f t="shared" si="294"/>
        <v/>
      </c>
      <c r="AK1159" s="257" t="str">
        <f t="shared" si="295"/>
        <v/>
      </c>
      <c r="AL1159" s="193" t="str">
        <f t="shared" si="296"/>
        <v>CHECK DATES</v>
      </c>
      <c r="AM1159" s="257" t="str">
        <f t="shared" si="297"/>
        <v/>
      </c>
      <c r="AN1159" s="288">
        <f t="shared" si="298"/>
        <v>0</v>
      </c>
      <c r="AO1159" s="286">
        <v>0</v>
      </c>
      <c r="AP1159" s="257">
        <f t="shared" si="299"/>
        <v>0</v>
      </c>
      <c r="AQ1159" s="257" t="str">
        <f t="shared" si="300"/>
        <v/>
      </c>
      <c r="AR1159" s="257">
        <f t="shared" si="301"/>
        <v>0</v>
      </c>
    </row>
    <row r="1160" spans="1:44" x14ac:dyDescent="0.3">
      <c r="A1160" s="287">
        <v>1147</v>
      </c>
      <c r="B1160" s="150"/>
      <c r="C1160" s="152"/>
      <c r="D1160" s="159"/>
      <c r="E1160" s="337"/>
      <c r="F1160" s="343" t="str">
        <f>IF(E1160="","",LOOKUP(E1160,'Work Programme'!$A$8:$A$207,'Work Programme'!$B$8:$B$207))</f>
        <v/>
      </c>
      <c r="G1160" s="159"/>
      <c r="H1160" s="150"/>
      <c r="I1160" s="150"/>
      <c r="J1160" s="150"/>
      <c r="K1160" s="150"/>
      <c r="L1160" s="150"/>
      <c r="M1160" s="150"/>
      <c r="N1160" s="430"/>
      <c r="O1160" s="431"/>
      <c r="P1160" s="431"/>
      <c r="Q1160" s="160"/>
      <c r="R1160" s="160"/>
      <c r="S1160" s="160"/>
      <c r="T1160" s="255" t="str">
        <f t="shared" si="286"/>
        <v/>
      </c>
      <c r="U1160" s="152"/>
      <c r="V1160" s="154"/>
      <c r="W1160" s="254" t="str">
        <f>IF(V1160="","",VLOOKUP(V1160,'Overview - Financial Statement'!$A$46:$B$60,2,FALSE))</f>
        <v/>
      </c>
      <c r="X1160" s="255" t="str">
        <f t="shared" si="287"/>
        <v/>
      </c>
      <c r="Y1160" s="153"/>
      <c r="Z1160" s="238">
        <f t="shared" si="288"/>
        <v>0</v>
      </c>
      <c r="AA1160" s="193" t="s">
        <v>44</v>
      </c>
      <c r="AB1160" s="173"/>
      <c r="AC1160" s="193" t="str">
        <f t="shared" si="289"/>
        <v/>
      </c>
      <c r="AD1160" s="187" t="str">
        <f t="shared" si="290"/>
        <v/>
      </c>
      <c r="AE1160" s="187" t="str">
        <f>IF(S1160&gt;0,(VLOOKUP(N1160,ISO!$B$4:$D$43,3,FALSE)),"")</f>
        <v/>
      </c>
      <c r="AF1160" s="187" t="str">
        <f t="shared" si="291"/>
        <v/>
      </c>
      <c r="AG1160" s="187" t="str">
        <f>IF(R1160&gt;0,(VLOOKUP(N1160,ISO!$B$4:$D$43,2,FALSE)),"")</f>
        <v/>
      </c>
      <c r="AH1160" s="193" t="str">
        <f t="shared" si="292"/>
        <v/>
      </c>
      <c r="AI1160" s="397" t="str">
        <f t="shared" si="293"/>
        <v/>
      </c>
      <c r="AJ1160" s="257" t="str">
        <f t="shared" si="294"/>
        <v/>
      </c>
      <c r="AK1160" s="257" t="str">
        <f t="shared" si="295"/>
        <v/>
      </c>
      <c r="AL1160" s="193" t="str">
        <f t="shared" si="296"/>
        <v>CHECK DATES</v>
      </c>
      <c r="AM1160" s="257" t="str">
        <f t="shared" si="297"/>
        <v/>
      </c>
      <c r="AN1160" s="288">
        <f t="shared" si="298"/>
        <v>0</v>
      </c>
      <c r="AO1160" s="286">
        <v>0</v>
      </c>
      <c r="AP1160" s="257">
        <f t="shared" si="299"/>
        <v>0</v>
      </c>
      <c r="AQ1160" s="257" t="str">
        <f t="shared" si="300"/>
        <v/>
      </c>
      <c r="AR1160" s="257">
        <f t="shared" si="301"/>
        <v>0</v>
      </c>
    </row>
    <row r="1161" spans="1:44" x14ac:dyDescent="0.3">
      <c r="A1161" s="287">
        <v>1148</v>
      </c>
      <c r="B1161" s="150"/>
      <c r="C1161" s="152"/>
      <c r="D1161" s="159"/>
      <c r="E1161" s="337"/>
      <c r="F1161" s="343" t="str">
        <f>IF(E1161="","",LOOKUP(E1161,'Work Programme'!$A$8:$A$207,'Work Programme'!$B$8:$B$207))</f>
        <v/>
      </c>
      <c r="G1161" s="159"/>
      <c r="H1161" s="150"/>
      <c r="I1161" s="150"/>
      <c r="J1161" s="150"/>
      <c r="K1161" s="150"/>
      <c r="L1161" s="150"/>
      <c r="M1161" s="150"/>
      <c r="N1161" s="430"/>
      <c r="O1161" s="431"/>
      <c r="P1161" s="431"/>
      <c r="Q1161" s="160"/>
      <c r="R1161" s="160"/>
      <c r="S1161" s="160"/>
      <c r="T1161" s="255" t="str">
        <f t="shared" si="286"/>
        <v/>
      </c>
      <c r="U1161" s="152"/>
      <c r="V1161" s="154"/>
      <c r="W1161" s="254" t="str">
        <f>IF(V1161="","",VLOOKUP(V1161,'Overview - Financial Statement'!$A$46:$B$60,2,FALSE))</f>
        <v/>
      </c>
      <c r="X1161" s="255" t="str">
        <f t="shared" si="287"/>
        <v/>
      </c>
      <c r="Y1161" s="153"/>
      <c r="Z1161" s="238">
        <f t="shared" si="288"/>
        <v>0</v>
      </c>
      <c r="AA1161" s="193" t="s">
        <v>44</v>
      </c>
      <c r="AB1161" s="173"/>
      <c r="AC1161" s="193" t="str">
        <f t="shared" si="289"/>
        <v/>
      </c>
      <c r="AD1161" s="187" t="str">
        <f t="shared" si="290"/>
        <v/>
      </c>
      <c r="AE1161" s="187" t="str">
        <f>IF(S1161&gt;0,(VLOOKUP(N1161,ISO!$B$4:$D$43,3,FALSE)),"")</f>
        <v/>
      </c>
      <c r="AF1161" s="187" t="str">
        <f t="shared" si="291"/>
        <v/>
      </c>
      <c r="AG1161" s="187" t="str">
        <f>IF(R1161&gt;0,(VLOOKUP(N1161,ISO!$B$4:$D$43,2,FALSE)),"")</f>
        <v/>
      </c>
      <c r="AH1161" s="193" t="str">
        <f t="shared" si="292"/>
        <v/>
      </c>
      <c r="AI1161" s="397" t="str">
        <f t="shared" si="293"/>
        <v/>
      </c>
      <c r="AJ1161" s="257" t="str">
        <f t="shared" si="294"/>
        <v/>
      </c>
      <c r="AK1161" s="257" t="str">
        <f t="shared" si="295"/>
        <v/>
      </c>
      <c r="AL1161" s="193" t="str">
        <f t="shared" si="296"/>
        <v>CHECK DATES</v>
      </c>
      <c r="AM1161" s="257" t="str">
        <f t="shared" si="297"/>
        <v/>
      </c>
      <c r="AN1161" s="288">
        <f t="shared" si="298"/>
        <v>0</v>
      </c>
      <c r="AO1161" s="286">
        <v>0</v>
      </c>
      <c r="AP1161" s="257">
        <f t="shared" si="299"/>
        <v>0</v>
      </c>
      <c r="AQ1161" s="257" t="str">
        <f t="shared" si="300"/>
        <v/>
      </c>
      <c r="AR1161" s="257">
        <f t="shared" si="301"/>
        <v>0</v>
      </c>
    </row>
    <row r="1162" spans="1:44" x14ac:dyDescent="0.3">
      <c r="A1162" s="287">
        <v>1149</v>
      </c>
      <c r="B1162" s="150"/>
      <c r="C1162" s="152"/>
      <c r="D1162" s="159"/>
      <c r="E1162" s="337"/>
      <c r="F1162" s="343" t="str">
        <f>IF(E1162="","",LOOKUP(E1162,'Work Programme'!$A$8:$A$207,'Work Programme'!$B$8:$B$207))</f>
        <v/>
      </c>
      <c r="G1162" s="159"/>
      <c r="H1162" s="150"/>
      <c r="I1162" s="150"/>
      <c r="J1162" s="150"/>
      <c r="K1162" s="150"/>
      <c r="L1162" s="150"/>
      <c r="M1162" s="150"/>
      <c r="N1162" s="430"/>
      <c r="O1162" s="431"/>
      <c r="P1162" s="431"/>
      <c r="Q1162" s="160"/>
      <c r="R1162" s="160"/>
      <c r="S1162" s="160"/>
      <c r="T1162" s="255" t="str">
        <f t="shared" si="286"/>
        <v/>
      </c>
      <c r="U1162" s="152"/>
      <c r="V1162" s="154"/>
      <c r="W1162" s="254" t="str">
        <f>IF(V1162="","",VLOOKUP(V1162,'Overview - Financial Statement'!$A$46:$B$60,2,FALSE))</f>
        <v/>
      </c>
      <c r="X1162" s="255" t="str">
        <f t="shared" si="287"/>
        <v/>
      </c>
      <c r="Y1162" s="153"/>
      <c r="Z1162" s="238">
        <f t="shared" si="288"/>
        <v>0</v>
      </c>
      <c r="AA1162" s="193" t="s">
        <v>44</v>
      </c>
      <c r="AB1162" s="173"/>
      <c r="AC1162" s="193" t="str">
        <f t="shared" si="289"/>
        <v/>
      </c>
      <c r="AD1162" s="187" t="str">
        <f t="shared" si="290"/>
        <v/>
      </c>
      <c r="AE1162" s="187" t="str">
        <f>IF(S1162&gt;0,(VLOOKUP(N1162,ISO!$B$4:$D$43,3,FALSE)),"")</f>
        <v/>
      </c>
      <c r="AF1162" s="187" t="str">
        <f t="shared" si="291"/>
        <v/>
      </c>
      <c r="AG1162" s="187" t="str">
        <f>IF(R1162&gt;0,(VLOOKUP(N1162,ISO!$B$4:$D$43,2,FALSE)),"")</f>
        <v/>
      </c>
      <c r="AH1162" s="193" t="str">
        <f t="shared" si="292"/>
        <v/>
      </c>
      <c r="AI1162" s="397" t="str">
        <f t="shared" si="293"/>
        <v/>
      </c>
      <c r="AJ1162" s="257" t="str">
        <f t="shared" si="294"/>
        <v/>
      </c>
      <c r="AK1162" s="257" t="str">
        <f t="shared" si="295"/>
        <v/>
      </c>
      <c r="AL1162" s="193" t="str">
        <f t="shared" si="296"/>
        <v>CHECK DATES</v>
      </c>
      <c r="AM1162" s="257" t="str">
        <f t="shared" si="297"/>
        <v/>
      </c>
      <c r="AN1162" s="288">
        <f t="shared" si="298"/>
        <v>0</v>
      </c>
      <c r="AO1162" s="286">
        <v>0</v>
      </c>
      <c r="AP1162" s="257">
        <f t="shared" si="299"/>
        <v>0</v>
      </c>
      <c r="AQ1162" s="257" t="str">
        <f t="shared" si="300"/>
        <v/>
      </c>
      <c r="AR1162" s="257">
        <f t="shared" si="301"/>
        <v>0</v>
      </c>
    </row>
    <row r="1163" spans="1:44" x14ac:dyDescent="0.3">
      <c r="A1163" s="287">
        <v>1150</v>
      </c>
      <c r="B1163" s="150"/>
      <c r="C1163" s="152"/>
      <c r="D1163" s="159"/>
      <c r="E1163" s="337"/>
      <c r="F1163" s="343" t="str">
        <f>IF(E1163="","",LOOKUP(E1163,'Work Programme'!$A$8:$A$207,'Work Programme'!$B$8:$B$207))</f>
        <v/>
      </c>
      <c r="G1163" s="159"/>
      <c r="H1163" s="150"/>
      <c r="I1163" s="150"/>
      <c r="J1163" s="150"/>
      <c r="K1163" s="150"/>
      <c r="L1163" s="150"/>
      <c r="M1163" s="150"/>
      <c r="N1163" s="430"/>
      <c r="O1163" s="431"/>
      <c r="P1163" s="431"/>
      <c r="Q1163" s="160"/>
      <c r="R1163" s="160"/>
      <c r="S1163" s="160"/>
      <c r="T1163" s="255" t="str">
        <f t="shared" si="286"/>
        <v/>
      </c>
      <c r="U1163" s="152"/>
      <c r="V1163" s="154"/>
      <c r="W1163" s="254" t="str">
        <f>IF(V1163="","",VLOOKUP(V1163,'Overview - Financial Statement'!$A$46:$B$60,2,FALSE))</f>
        <v/>
      </c>
      <c r="X1163" s="255" t="str">
        <f t="shared" si="287"/>
        <v/>
      </c>
      <c r="Y1163" s="153"/>
      <c r="Z1163" s="238">
        <f t="shared" si="288"/>
        <v>0</v>
      </c>
      <c r="AA1163" s="193" t="s">
        <v>44</v>
      </c>
      <c r="AB1163" s="173"/>
      <c r="AC1163" s="193" t="str">
        <f t="shared" si="289"/>
        <v/>
      </c>
      <c r="AD1163" s="187" t="str">
        <f t="shared" si="290"/>
        <v/>
      </c>
      <c r="AE1163" s="187" t="str">
        <f>IF(S1163&gt;0,(VLOOKUP(N1163,ISO!$B$4:$D$43,3,FALSE)),"")</f>
        <v/>
      </c>
      <c r="AF1163" s="187" t="str">
        <f t="shared" si="291"/>
        <v/>
      </c>
      <c r="AG1163" s="187" t="str">
        <f>IF(R1163&gt;0,(VLOOKUP(N1163,ISO!$B$4:$D$43,2,FALSE)),"")</f>
        <v/>
      </c>
      <c r="AH1163" s="193" t="str">
        <f t="shared" si="292"/>
        <v/>
      </c>
      <c r="AI1163" s="397" t="str">
        <f t="shared" si="293"/>
        <v/>
      </c>
      <c r="AJ1163" s="257" t="str">
        <f t="shared" si="294"/>
        <v/>
      </c>
      <c r="AK1163" s="257" t="str">
        <f t="shared" si="295"/>
        <v/>
      </c>
      <c r="AL1163" s="193" t="str">
        <f t="shared" si="296"/>
        <v>CHECK DATES</v>
      </c>
      <c r="AM1163" s="257" t="str">
        <f t="shared" si="297"/>
        <v/>
      </c>
      <c r="AN1163" s="288">
        <f t="shared" si="298"/>
        <v>0</v>
      </c>
      <c r="AO1163" s="286">
        <v>0</v>
      </c>
      <c r="AP1163" s="257">
        <f t="shared" si="299"/>
        <v>0</v>
      </c>
      <c r="AQ1163" s="257" t="str">
        <f t="shared" si="300"/>
        <v/>
      </c>
      <c r="AR1163" s="257">
        <f t="shared" si="301"/>
        <v>0</v>
      </c>
    </row>
    <row r="1164" spans="1:44" x14ac:dyDescent="0.3">
      <c r="A1164" s="287">
        <v>1151</v>
      </c>
      <c r="B1164" s="150"/>
      <c r="C1164" s="152"/>
      <c r="D1164" s="159"/>
      <c r="E1164" s="337"/>
      <c r="F1164" s="343" t="str">
        <f>IF(E1164="","",LOOKUP(E1164,'Work Programme'!$A$8:$A$207,'Work Programme'!$B$8:$B$207))</f>
        <v/>
      </c>
      <c r="G1164" s="159"/>
      <c r="H1164" s="150"/>
      <c r="I1164" s="150"/>
      <c r="J1164" s="150"/>
      <c r="K1164" s="150"/>
      <c r="L1164" s="150"/>
      <c r="M1164" s="150"/>
      <c r="N1164" s="430"/>
      <c r="O1164" s="431"/>
      <c r="P1164" s="431"/>
      <c r="Q1164" s="160"/>
      <c r="R1164" s="160"/>
      <c r="S1164" s="160"/>
      <c r="T1164" s="255" t="str">
        <f t="shared" si="286"/>
        <v/>
      </c>
      <c r="U1164" s="152"/>
      <c r="V1164" s="154"/>
      <c r="W1164" s="254" t="str">
        <f>IF(V1164="","",VLOOKUP(V1164,'Overview - Financial Statement'!$A$46:$B$60,2,FALSE))</f>
        <v/>
      </c>
      <c r="X1164" s="255" t="str">
        <f t="shared" si="287"/>
        <v/>
      </c>
      <c r="Y1164" s="153"/>
      <c r="Z1164" s="238">
        <f t="shared" si="288"/>
        <v>0</v>
      </c>
      <c r="AA1164" s="193" t="s">
        <v>44</v>
      </c>
      <c r="AB1164" s="173"/>
      <c r="AC1164" s="193" t="str">
        <f t="shared" si="289"/>
        <v/>
      </c>
      <c r="AD1164" s="187" t="str">
        <f t="shared" si="290"/>
        <v/>
      </c>
      <c r="AE1164" s="187" t="str">
        <f>IF(S1164&gt;0,(VLOOKUP(N1164,ISO!$B$4:$D$43,3,FALSE)),"")</f>
        <v/>
      </c>
      <c r="AF1164" s="187" t="str">
        <f t="shared" si="291"/>
        <v/>
      </c>
      <c r="AG1164" s="187" t="str">
        <f>IF(R1164&gt;0,(VLOOKUP(N1164,ISO!$B$4:$D$43,2,FALSE)),"")</f>
        <v/>
      </c>
      <c r="AH1164" s="193" t="str">
        <f t="shared" si="292"/>
        <v/>
      </c>
      <c r="AI1164" s="397" t="str">
        <f t="shared" si="293"/>
        <v/>
      </c>
      <c r="AJ1164" s="257" t="str">
        <f t="shared" si="294"/>
        <v/>
      </c>
      <c r="AK1164" s="257" t="str">
        <f t="shared" si="295"/>
        <v/>
      </c>
      <c r="AL1164" s="193" t="str">
        <f t="shared" si="296"/>
        <v>CHECK DATES</v>
      </c>
      <c r="AM1164" s="257" t="str">
        <f t="shared" si="297"/>
        <v/>
      </c>
      <c r="AN1164" s="288">
        <f t="shared" si="298"/>
        <v>0</v>
      </c>
      <c r="AO1164" s="286">
        <v>0</v>
      </c>
      <c r="AP1164" s="257">
        <f t="shared" si="299"/>
        <v>0</v>
      </c>
      <c r="AQ1164" s="257" t="str">
        <f t="shared" si="300"/>
        <v/>
      </c>
      <c r="AR1164" s="257">
        <f t="shared" si="301"/>
        <v>0</v>
      </c>
    </row>
    <row r="1165" spans="1:44" x14ac:dyDescent="0.3">
      <c r="A1165" s="287">
        <v>1152</v>
      </c>
      <c r="B1165" s="150"/>
      <c r="C1165" s="152"/>
      <c r="D1165" s="159"/>
      <c r="E1165" s="337"/>
      <c r="F1165" s="343" t="str">
        <f>IF(E1165="","",LOOKUP(E1165,'Work Programme'!$A$8:$A$207,'Work Programme'!$B$8:$B$207))</f>
        <v/>
      </c>
      <c r="G1165" s="159"/>
      <c r="H1165" s="150"/>
      <c r="I1165" s="150"/>
      <c r="J1165" s="150"/>
      <c r="K1165" s="150"/>
      <c r="L1165" s="150"/>
      <c r="M1165" s="150"/>
      <c r="N1165" s="430"/>
      <c r="O1165" s="431"/>
      <c r="P1165" s="431"/>
      <c r="Q1165" s="160"/>
      <c r="R1165" s="160"/>
      <c r="S1165" s="160"/>
      <c r="T1165" s="255" t="str">
        <f t="shared" si="286"/>
        <v/>
      </c>
      <c r="U1165" s="152"/>
      <c r="V1165" s="154"/>
      <c r="W1165" s="254" t="str">
        <f>IF(V1165="","",VLOOKUP(V1165,'Overview - Financial Statement'!$A$46:$B$60,2,FALSE))</f>
        <v/>
      </c>
      <c r="X1165" s="255" t="str">
        <f t="shared" si="287"/>
        <v/>
      </c>
      <c r="Y1165" s="153"/>
      <c r="Z1165" s="238">
        <f t="shared" si="288"/>
        <v>0</v>
      </c>
      <c r="AA1165" s="193" t="s">
        <v>44</v>
      </c>
      <c r="AB1165" s="173"/>
      <c r="AC1165" s="193" t="str">
        <f t="shared" si="289"/>
        <v/>
      </c>
      <c r="AD1165" s="187" t="str">
        <f t="shared" si="290"/>
        <v/>
      </c>
      <c r="AE1165" s="187" t="str">
        <f>IF(S1165&gt;0,(VLOOKUP(N1165,ISO!$B$4:$D$43,3,FALSE)),"")</f>
        <v/>
      </c>
      <c r="AF1165" s="187" t="str">
        <f t="shared" si="291"/>
        <v/>
      </c>
      <c r="AG1165" s="187" t="str">
        <f>IF(R1165&gt;0,(VLOOKUP(N1165,ISO!$B$4:$D$43,2,FALSE)),"")</f>
        <v/>
      </c>
      <c r="AH1165" s="193" t="str">
        <f t="shared" si="292"/>
        <v/>
      </c>
      <c r="AI1165" s="397" t="str">
        <f t="shared" si="293"/>
        <v/>
      </c>
      <c r="AJ1165" s="257" t="str">
        <f t="shared" si="294"/>
        <v/>
      </c>
      <c r="AK1165" s="257" t="str">
        <f t="shared" si="295"/>
        <v/>
      </c>
      <c r="AL1165" s="193" t="str">
        <f t="shared" si="296"/>
        <v>CHECK DATES</v>
      </c>
      <c r="AM1165" s="257" t="str">
        <f t="shared" si="297"/>
        <v/>
      </c>
      <c r="AN1165" s="288">
        <f t="shared" si="298"/>
        <v>0</v>
      </c>
      <c r="AO1165" s="286">
        <v>0</v>
      </c>
      <c r="AP1165" s="257">
        <f t="shared" si="299"/>
        <v>0</v>
      </c>
      <c r="AQ1165" s="257" t="str">
        <f t="shared" si="300"/>
        <v/>
      </c>
      <c r="AR1165" s="257">
        <f t="shared" si="301"/>
        <v>0</v>
      </c>
    </row>
    <row r="1166" spans="1:44" x14ac:dyDescent="0.3">
      <c r="A1166" s="287">
        <v>1153</v>
      </c>
      <c r="B1166" s="150"/>
      <c r="C1166" s="152"/>
      <c r="D1166" s="159"/>
      <c r="E1166" s="337"/>
      <c r="F1166" s="343" t="str">
        <f>IF(E1166="","",LOOKUP(E1166,'Work Programme'!$A$8:$A$207,'Work Programme'!$B$8:$B$207))</f>
        <v/>
      </c>
      <c r="G1166" s="159"/>
      <c r="H1166" s="150"/>
      <c r="I1166" s="150"/>
      <c r="J1166" s="150"/>
      <c r="K1166" s="150"/>
      <c r="L1166" s="150"/>
      <c r="M1166" s="150"/>
      <c r="N1166" s="430"/>
      <c r="O1166" s="431"/>
      <c r="P1166" s="431"/>
      <c r="Q1166" s="160"/>
      <c r="R1166" s="160"/>
      <c r="S1166" s="160"/>
      <c r="T1166" s="255" t="str">
        <f t="shared" si="286"/>
        <v/>
      </c>
      <c r="U1166" s="152"/>
      <c r="V1166" s="154"/>
      <c r="W1166" s="254" t="str">
        <f>IF(V1166="","",VLOOKUP(V1166,'Overview - Financial Statement'!$A$46:$B$60,2,FALSE))</f>
        <v/>
      </c>
      <c r="X1166" s="255" t="str">
        <f t="shared" si="287"/>
        <v/>
      </c>
      <c r="Y1166" s="153"/>
      <c r="Z1166" s="238">
        <f t="shared" si="288"/>
        <v>0</v>
      </c>
      <c r="AA1166" s="193" t="s">
        <v>44</v>
      </c>
      <c r="AB1166" s="173"/>
      <c r="AC1166" s="193" t="str">
        <f t="shared" si="289"/>
        <v/>
      </c>
      <c r="AD1166" s="187" t="str">
        <f t="shared" si="290"/>
        <v/>
      </c>
      <c r="AE1166" s="187" t="str">
        <f>IF(S1166&gt;0,(VLOOKUP(N1166,ISO!$B$4:$D$43,3,FALSE)),"")</f>
        <v/>
      </c>
      <c r="AF1166" s="187" t="str">
        <f t="shared" si="291"/>
        <v/>
      </c>
      <c r="AG1166" s="187" t="str">
        <f>IF(R1166&gt;0,(VLOOKUP(N1166,ISO!$B$4:$D$43,2,FALSE)),"")</f>
        <v/>
      </c>
      <c r="AH1166" s="193" t="str">
        <f t="shared" si="292"/>
        <v/>
      </c>
      <c r="AI1166" s="397" t="str">
        <f t="shared" si="293"/>
        <v/>
      </c>
      <c r="AJ1166" s="257" t="str">
        <f t="shared" si="294"/>
        <v/>
      </c>
      <c r="AK1166" s="257" t="str">
        <f t="shared" si="295"/>
        <v/>
      </c>
      <c r="AL1166" s="193" t="str">
        <f t="shared" si="296"/>
        <v>CHECK DATES</v>
      </c>
      <c r="AM1166" s="257" t="str">
        <f t="shared" si="297"/>
        <v/>
      </c>
      <c r="AN1166" s="288">
        <f t="shared" si="298"/>
        <v>0</v>
      </c>
      <c r="AO1166" s="286">
        <v>0</v>
      </c>
      <c r="AP1166" s="257">
        <f t="shared" si="299"/>
        <v>0</v>
      </c>
      <c r="AQ1166" s="257" t="str">
        <f t="shared" si="300"/>
        <v/>
      </c>
      <c r="AR1166" s="257">
        <f t="shared" si="301"/>
        <v>0</v>
      </c>
    </row>
    <row r="1167" spans="1:44" x14ac:dyDescent="0.3">
      <c r="A1167" s="287">
        <v>1154</v>
      </c>
      <c r="B1167" s="150"/>
      <c r="C1167" s="152"/>
      <c r="D1167" s="159"/>
      <c r="E1167" s="337"/>
      <c r="F1167" s="343" t="str">
        <f>IF(E1167="","",LOOKUP(E1167,'Work Programme'!$A$8:$A$207,'Work Programme'!$B$8:$B$207))</f>
        <v/>
      </c>
      <c r="G1167" s="159"/>
      <c r="H1167" s="150"/>
      <c r="I1167" s="150"/>
      <c r="J1167" s="150"/>
      <c r="K1167" s="150"/>
      <c r="L1167" s="150"/>
      <c r="M1167" s="150"/>
      <c r="N1167" s="430"/>
      <c r="O1167" s="431"/>
      <c r="P1167" s="431"/>
      <c r="Q1167" s="160"/>
      <c r="R1167" s="160"/>
      <c r="S1167" s="160"/>
      <c r="T1167" s="255" t="str">
        <f t="shared" ref="T1167:T1213" si="302">IF((Q1167="")*AND(R1167="")*AND(S1167=""),"",SUM(Q1167:S1167))</f>
        <v/>
      </c>
      <c r="U1167" s="152"/>
      <c r="V1167" s="154"/>
      <c r="W1167" s="254" t="str">
        <f>IF(V1167="","",VLOOKUP(V1167,'Overview - Financial Statement'!$A$46:$B$60,2,FALSE))</f>
        <v/>
      </c>
      <c r="X1167" s="255" t="str">
        <f t="shared" ref="X1167:X1213" si="303">IF(W1167="","",T1167/W1167)</f>
        <v/>
      </c>
      <c r="Y1167" s="153"/>
      <c r="Z1167" s="238">
        <f t="shared" si="288"/>
        <v>0</v>
      </c>
      <c r="AA1167" s="193" t="s">
        <v>44</v>
      </c>
      <c r="AB1167" s="173"/>
      <c r="AC1167" s="193" t="str">
        <f t="shared" si="289"/>
        <v/>
      </c>
      <c r="AD1167" s="187" t="str">
        <f t="shared" si="290"/>
        <v/>
      </c>
      <c r="AE1167" s="187" t="str">
        <f>IF(S1167&gt;0,(VLOOKUP(N1167,ISO!$B$4:$D$43,3,FALSE)),"")</f>
        <v/>
      </c>
      <c r="AF1167" s="187" t="str">
        <f t="shared" si="291"/>
        <v/>
      </c>
      <c r="AG1167" s="187" t="str">
        <f>IF(R1167&gt;0,(VLOOKUP(N1167,ISO!$B$4:$D$43,2,FALSE)),"")</f>
        <v/>
      </c>
      <c r="AH1167" s="193" t="str">
        <f t="shared" si="292"/>
        <v/>
      </c>
      <c r="AI1167" s="397" t="str">
        <f t="shared" si="293"/>
        <v/>
      </c>
      <c r="AJ1167" s="257" t="str">
        <f t="shared" si="294"/>
        <v/>
      </c>
      <c r="AK1167" s="257" t="str">
        <f t="shared" si="295"/>
        <v/>
      </c>
      <c r="AL1167" s="193" t="str">
        <f t="shared" si="296"/>
        <v>CHECK DATES</v>
      </c>
      <c r="AM1167" s="257" t="str">
        <f t="shared" si="297"/>
        <v/>
      </c>
      <c r="AN1167" s="288">
        <f t="shared" si="298"/>
        <v>0</v>
      </c>
      <c r="AO1167" s="286">
        <v>0</v>
      </c>
      <c r="AP1167" s="257">
        <f t="shared" si="299"/>
        <v>0</v>
      </c>
      <c r="AQ1167" s="257" t="str">
        <f t="shared" si="300"/>
        <v/>
      </c>
      <c r="AR1167" s="257">
        <f t="shared" si="301"/>
        <v>0</v>
      </c>
    </row>
    <row r="1168" spans="1:44" x14ac:dyDescent="0.3">
      <c r="A1168" s="287">
        <v>1155</v>
      </c>
      <c r="B1168" s="150"/>
      <c r="C1168" s="152"/>
      <c r="D1168" s="159"/>
      <c r="E1168" s="337"/>
      <c r="F1168" s="343" t="str">
        <f>IF(E1168="","",LOOKUP(E1168,'Work Programme'!$A$8:$A$207,'Work Programme'!$B$8:$B$207))</f>
        <v/>
      </c>
      <c r="G1168" s="159"/>
      <c r="H1168" s="150"/>
      <c r="I1168" s="150"/>
      <c r="J1168" s="150"/>
      <c r="K1168" s="150"/>
      <c r="L1168" s="150"/>
      <c r="M1168" s="150"/>
      <c r="N1168" s="430"/>
      <c r="O1168" s="431"/>
      <c r="P1168" s="431"/>
      <c r="Q1168" s="160"/>
      <c r="R1168" s="160"/>
      <c r="S1168" s="160"/>
      <c r="T1168" s="255" t="str">
        <f t="shared" si="302"/>
        <v/>
      </c>
      <c r="U1168" s="152"/>
      <c r="V1168" s="154"/>
      <c r="W1168" s="254" t="str">
        <f>IF(V1168="","",VLOOKUP(V1168,'Overview - Financial Statement'!$A$46:$B$60,2,FALSE))</f>
        <v/>
      </c>
      <c r="X1168" s="255" t="str">
        <f t="shared" si="303"/>
        <v/>
      </c>
      <c r="Y1168" s="153"/>
      <c r="Z1168" s="238">
        <f t="shared" ref="Z1168:Z1212" si="304">IF(Y1168="YES",X1168,0)</f>
        <v>0</v>
      </c>
      <c r="AA1168" s="193" t="s">
        <v>44</v>
      </c>
      <c r="AB1168" s="173"/>
      <c r="AC1168" s="193" t="str">
        <f t="shared" si="289"/>
        <v/>
      </c>
      <c r="AD1168" s="187" t="str">
        <f t="shared" si="290"/>
        <v/>
      </c>
      <c r="AE1168" s="187" t="str">
        <f>IF(S1168&gt;0,(VLOOKUP(N1168,ISO!$B$4:$D$43,3,FALSE)),"")</f>
        <v/>
      </c>
      <c r="AF1168" s="187" t="str">
        <f t="shared" si="291"/>
        <v/>
      </c>
      <c r="AG1168" s="187" t="str">
        <f>IF(R1168&gt;0,(VLOOKUP(N1168,ISO!$B$4:$D$43,2,FALSE)),"")</f>
        <v/>
      </c>
      <c r="AH1168" s="193" t="str">
        <f t="shared" si="292"/>
        <v/>
      </c>
      <c r="AI1168" s="397" t="str">
        <f t="shared" si="293"/>
        <v/>
      </c>
      <c r="AJ1168" s="257" t="str">
        <f t="shared" si="294"/>
        <v/>
      </c>
      <c r="AK1168" s="257" t="str">
        <f t="shared" si="295"/>
        <v/>
      </c>
      <c r="AL1168" s="193" t="str">
        <f t="shared" si="296"/>
        <v>CHECK DATES</v>
      </c>
      <c r="AM1168" s="257" t="str">
        <f t="shared" si="297"/>
        <v/>
      </c>
      <c r="AN1168" s="288">
        <f t="shared" si="298"/>
        <v>0</v>
      </c>
      <c r="AO1168" s="286">
        <v>0</v>
      </c>
      <c r="AP1168" s="257">
        <f t="shared" si="299"/>
        <v>0</v>
      </c>
      <c r="AQ1168" s="257" t="str">
        <f t="shared" si="300"/>
        <v/>
      </c>
      <c r="AR1168" s="257">
        <f t="shared" si="301"/>
        <v>0</v>
      </c>
    </row>
    <row r="1169" spans="1:44" x14ac:dyDescent="0.3">
      <c r="A1169" s="287">
        <v>1156</v>
      </c>
      <c r="B1169" s="150"/>
      <c r="C1169" s="152"/>
      <c r="D1169" s="159"/>
      <c r="E1169" s="337"/>
      <c r="F1169" s="343" t="str">
        <f>IF(E1169="","",LOOKUP(E1169,'Work Programme'!$A$8:$A$207,'Work Programme'!$B$8:$B$207))</f>
        <v/>
      </c>
      <c r="G1169" s="159"/>
      <c r="H1169" s="150"/>
      <c r="I1169" s="150"/>
      <c r="J1169" s="150"/>
      <c r="K1169" s="150"/>
      <c r="L1169" s="150"/>
      <c r="M1169" s="150"/>
      <c r="N1169" s="430"/>
      <c r="O1169" s="431"/>
      <c r="P1169" s="431"/>
      <c r="Q1169" s="160"/>
      <c r="R1169" s="160"/>
      <c r="S1169" s="160"/>
      <c r="T1169" s="255" t="str">
        <f t="shared" si="302"/>
        <v/>
      </c>
      <c r="U1169" s="152"/>
      <c r="V1169" s="154"/>
      <c r="W1169" s="254" t="str">
        <f>IF(V1169="","",VLOOKUP(V1169,'Overview - Financial Statement'!$A$46:$B$60,2,FALSE))</f>
        <v/>
      </c>
      <c r="X1169" s="255" t="str">
        <f t="shared" si="303"/>
        <v/>
      </c>
      <c r="Y1169" s="153"/>
      <c r="Z1169" s="238">
        <f t="shared" si="304"/>
        <v>0</v>
      </c>
      <c r="AA1169" s="193" t="s">
        <v>44</v>
      </c>
      <c r="AB1169" s="173"/>
      <c r="AC1169" s="193" t="str">
        <f t="shared" si="289"/>
        <v/>
      </c>
      <c r="AD1169" s="187" t="str">
        <f t="shared" si="290"/>
        <v/>
      </c>
      <c r="AE1169" s="187" t="str">
        <f>IF(S1169&gt;0,(VLOOKUP(N1169,ISO!$B$4:$D$43,3,FALSE)),"")</f>
        <v/>
      </c>
      <c r="AF1169" s="187" t="str">
        <f t="shared" si="291"/>
        <v/>
      </c>
      <c r="AG1169" s="187" t="str">
        <f>IF(R1169&gt;0,(VLOOKUP(N1169,ISO!$B$4:$D$43,2,FALSE)),"")</f>
        <v/>
      </c>
      <c r="AH1169" s="193" t="str">
        <f t="shared" si="292"/>
        <v/>
      </c>
      <c r="AI1169" s="397" t="str">
        <f t="shared" si="293"/>
        <v/>
      </c>
      <c r="AJ1169" s="257" t="str">
        <f t="shared" si="294"/>
        <v/>
      </c>
      <c r="AK1169" s="257" t="str">
        <f t="shared" si="295"/>
        <v/>
      </c>
      <c r="AL1169" s="193" t="str">
        <f t="shared" si="296"/>
        <v>CHECK DATES</v>
      </c>
      <c r="AM1169" s="257" t="str">
        <f t="shared" si="297"/>
        <v/>
      </c>
      <c r="AN1169" s="288">
        <f t="shared" si="298"/>
        <v>0</v>
      </c>
      <c r="AO1169" s="286">
        <v>0</v>
      </c>
      <c r="AP1169" s="257">
        <f t="shared" si="299"/>
        <v>0</v>
      </c>
      <c r="AQ1169" s="257" t="str">
        <f t="shared" si="300"/>
        <v/>
      </c>
      <c r="AR1169" s="257">
        <f t="shared" si="301"/>
        <v>0</v>
      </c>
    </row>
    <row r="1170" spans="1:44" x14ac:dyDescent="0.3">
      <c r="A1170" s="287">
        <v>1157</v>
      </c>
      <c r="B1170" s="150"/>
      <c r="C1170" s="152"/>
      <c r="D1170" s="159"/>
      <c r="E1170" s="337"/>
      <c r="F1170" s="343" t="str">
        <f>IF(E1170="","",LOOKUP(E1170,'Work Programme'!$A$8:$A$207,'Work Programme'!$B$8:$B$207))</f>
        <v/>
      </c>
      <c r="G1170" s="159"/>
      <c r="H1170" s="150"/>
      <c r="I1170" s="150"/>
      <c r="J1170" s="150"/>
      <c r="K1170" s="150"/>
      <c r="L1170" s="150"/>
      <c r="M1170" s="150"/>
      <c r="N1170" s="430"/>
      <c r="O1170" s="431"/>
      <c r="P1170" s="431"/>
      <c r="Q1170" s="160"/>
      <c r="R1170" s="160"/>
      <c r="S1170" s="160"/>
      <c r="T1170" s="255" t="str">
        <f t="shared" si="302"/>
        <v/>
      </c>
      <c r="U1170" s="152"/>
      <c r="V1170" s="154"/>
      <c r="W1170" s="254" t="str">
        <f>IF(V1170="","",VLOOKUP(V1170,'Overview - Financial Statement'!$A$46:$B$60,2,FALSE))</f>
        <v/>
      </c>
      <c r="X1170" s="255" t="str">
        <f t="shared" si="303"/>
        <v/>
      </c>
      <c r="Y1170" s="153"/>
      <c r="Z1170" s="238">
        <f t="shared" si="304"/>
        <v>0</v>
      </c>
      <c r="AA1170" s="193" t="s">
        <v>44</v>
      </c>
      <c r="AB1170" s="173"/>
      <c r="AC1170" s="193" t="str">
        <f t="shared" ref="AC1170:AC1213" si="305">IF(V1170="","",(IF(OR(C1170&lt;=($H$4-1),C1170&gt;=($J$4+1),D1170&lt;=($H$4-1),D1170&gt;=($J$4+1)),"CHECK DATES","OK")))</f>
        <v/>
      </c>
      <c r="AD1170" s="187" t="str">
        <f t="shared" ref="AD1170:AD1213" si="306">IF(S1170&gt;0,S1170/(O1170+0.5)/P1170/AI1170,"")</f>
        <v/>
      </c>
      <c r="AE1170" s="187" t="str">
        <f>IF(S1170&gt;0,(VLOOKUP(N1170,ISO!$B$4:$D$43,3,FALSE)),"")</f>
        <v/>
      </c>
      <c r="AF1170" s="187" t="str">
        <f t="shared" ref="AF1170:AF1213" si="307">IF(R1170&gt;0,R1170/O1170/P1170/AI1170,"")</f>
        <v/>
      </c>
      <c r="AG1170" s="187" t="str">
        <f>IF(R1170&gt;0,(VLOOKUP(N1170,ISO!$B$4:$D$43,2,FALSE)),"")</f>
        <v/>
      </c>
      <c r="AH1170" s="193" t="str">
        <f t="shared" ref="AH1170:AH1213" si="308">IF(V1170="","",V1170)</f>
        <v/>
      </c>
      <c r="AI1170" s="397" t="str">
        <f t="shared" ref="AI1170:AI1213" si="309">IF(V1170="","",IF(HLOOKUP(V1170,$AB$4:$AP$5,2,FALSE)="",W1170,IF(W1170&lt;&gt;HLOOKUP(V1170,$AB$4:$AP$5,2,FALSE),HLOOKUP(V1170,$AB$4:$AP$5,2,FALSE),W1170)))</f>
        <v/>
      </c>
      <c r="AJ1170" s="257" t="str">
        <f t="shared" ref="AJ1170:AJ1213" si="310">IF(W1170="","",IF(AI1170=1,X1170,T1170/AI1170))</f>
        <v/>
      </c>
      <c r="AK1170" s="257" t="str">
        <f t="shared" ref="AK1170:AK1213" si="311">IF(AJ1170="","",IF(AI1170=1,0,AJ1170-X1170))</f>
        <v/>
      </c>
      <c r="AL1170" s="193" t="str">
        <f t="shared" ref="AL1170:AL1213" si="312">IF(X1170=0,"",(IF(U1170="","CHECK DATES","OK")))</f>
        <v>CHECK DATES</v>
      </c>
      <c r="AM1170" s="257" t="str">
        <f t="shared" ref="AM1170:AM1213" si="313">IF(OR(AA1170="NO",AC1170="CHECK DATES",AL1170="CHECK DATES"),AJ1170,"")</f>
        <v/>
      </c>
      <c r="AN1170" s="288">
        <f t="shared" ref="AN1170:AN1213" si="314">IF(AA1170="NO","",IF(AD1170&gt;AE1170,(AD1170-AE1170)*O1170,0)+IF(AF1170&gt;AG1170,(AF1170-AG1170)*O1170,0))</f>
        <v>0</v>
      </c>
      <c r="AO1170" s="286">
        <v>0</v>
      </c>
      <c r="AP1170" s="257">
        <f t="shared" ref="AP1170:AP1213" si="315">IF(OR(AA1170="NO",AM1170&gt;0,AN1170&gt;0,AO1170&gt;0)*(AND(OR(Y1170="NO",Y1170=""))),SUM(AM1170:AO1170),"")</f>
        <v>0</v>
      </c>
      <c r="AQ1170" s="257" t="str">
        <f t="shared" ref="AQ1170:AQ1213" si="316">IF(OR(AA1170="NO",AM1170&gt;0,AN1170&gt;0)*(AND(OR(Y1170="YES"))),SUM(AM1170:AN1170),"")</f>
        <v/>
      </c>
      <c r="AR1170" s="257">
        <f t="shared" ref="AR1170:AR1213" si="317">IF(Y1170="YES",AJ1170,0)</f>
        <v>0</v>
      </c>
    </row>
    <row r="1171" spans="1:44" x14ac:dyDescent="0.3">
      <c r="A1171" s="287">
        <v>1158</v>
      </c>
      <c r="B1171" s="150"/>
      <c r="C1171" s="152"/>
      <c r="D1171" s="159"/>
      <c r="E1171" s="337"/>
      <c r="F1171" s="343" t="str">
        <f>IF(E1171="","",LOOKUP(E1171,'Work Programme'!$A$8:$A$207,'Work Programme'!$B$8:$B$207))</f>
        <v/>
      </c>
      <c r="G1171" s="159"/>
      <c r="H1171" s="150"/>
      <c r="I1171" s="150"/>
      <c r="J1171" s="150"/>
      <c r="K1171" s="150"/>
      <c r="L1171" s="150"/>
      <c r="M1171" s="150"/>
      <c r="N1171" s="430"/>
      <c r="O1171" s="431"/>
      <c r="P1171" s="431"/>
      <c r="Q1171" s="160"/>
      <c r="R1171" s="160"/>
      <c r="S1171" s="160"/>
      <c r="T1171" s="255" t="str">
        <f t="shared" si="302"/>
        <v/>
      </c>
      <c r="U1171" s="152"/>
      <c r="V1171" s="154"/>
      <c r="W1171" s="254" t="str">
        <f>IF(V1171="","",VLOOKUP(V1171,'Overview - Financial Statement'!$A$46:$B$60,2,FALSE))</f>
        <v/>
      </c>
      <c r="X1171" s="255" t="str">
        <f t="shared" si="303"/>
        <v/>
      </c>
      <c r="Y1171" s="153"/>
      <c r="Z1171" s="238">
        <f t="shared" si="304"/>
        <v>0</v>
      </c>
      <c r="AA1171" s="193" t="s">
        <v>44</v>
      </c>
      <c r="AB1171" s="173"/>
      <c r="AC1171" s="193" t="str">
        <f t="shared" si="305"/>
        <v/>
      </c>
      <c r="AD1171" s="187" t="str">
        <f t="shared" si="306"/>
        <v/>
      </c>
      <c r="AE1171" s="187" t="str">
        <f>IF(S1171&gt;0,(VLOOKUP(N1171,ISO!$B$4:$D$43,3,FALSE)),"")</f>
        <v/>
      </c>
      <c r="AF1171" s="187" t="str">
        <f t="shared" si="307"/>
        <v/>
      </c>
      <c r="AG1171" s="187" t="str">
        <f>IF(R1171&gt;0,(VLOOKUP(N1171,ISO!$B$4:$D$43,2,FALSE)),"")</f>
        <v/>
      </c>
      <c r="AH1171" s="193" t="str">
        <f t="shared" si="308"/>
        <v/>
      </c>
      <c r="AI1171" s="397" t="str">
        <f t="shared" si="309"/>
        <v/>
      </c>
      <c r="AJ1171" s="257" t="str">
        <f t="shared" si="310"/>
        <v/>
      </c>
      <c r="AK1171" s="257" t="str">
        <f t="shared" si="311"/>
        <v/>
      </c>
      <c r="AL1171" s="193" t="str">
        <f t="shared" si="312"/>
        <v>CHECK DATES</v>
      </c>
      <c r="AM1171" s="257" t="str">
        <f t="shared" si="313"/>
        <v/>
      </c>
      <c r="AN1171" s="288">
        <f t="shared" si="314"/>
        <v>0</v>
      </c>
      <c r="AO1171" s="286">
        <v>0</v>
      </c>
      <c r="AP1171" s="257">
        <f t="shared" si="315"/>
        <v>0</v>
      </c>
      <c r="AQ1171" s="257" t="str">
        <f t="shared" si="316"/>
        <v/>
      </c>
      <c r="AR1171" s="257">
        <f t="shared" si="317"/>
        <v>0</v>
      </c>
    </row>
    <row r="1172" spans="1:44" x14ac:dyDescent="0.3">
      <c r="A1172" s="287">
        <v>1159</v>
      </c>
      <c r="B1172" s="150"/>
      <c r="C1172" s="152"/>
      <c r="D1172" s="159"/>
      <c r="E1172" s="337"/>
      <c r="F1172" s="343" t="str">
        <f>IF(E1172="","",LOOKUP(E1172,'Work Programme'!$A$8:$A$207,'Work Programme'!$B$8:$B$207))</f>
        <v/>
      </c>
      <c r="G1172" s="159"/>
      <c r="H1172" s="150"/>
      <c r="I1172" s="150"/>
      <c r="J1172" s="150"/>
      <c r="K1172" s="150"/>
      <c r="L1172" s="150"/>
      <c r="M1172" s="150"/>
      <c r="N1172" s="430"/>
      <c r="O1172" s="431"/>
      <c r="P1172" s="431"/>
      <c r="Q1172" s="160"/>
      <c r="R1172" s="160"/>
      <c r="S1172" s="160"/>
      <c r="T1172" s="255" t="str">
        <f t="shared" si="302"/>
        <v/>
      </c>
      <c r="U1172" s="152"/>
      <c r="V1172" s="154"/>
      <c r="W1172" s="254" t="str">
        <f>IF(V1172="","",VLOOKUP(V1172,'Overview - Financial Statement'!$A$46:$B$60,2,FALSE))</f>
        <v/>
      </c>
      <c r="X1172" s="255" t="str">
        <f t="shared" si="303"/>
        <v/>
      </c>
      <c r="Y1172" s="153"/>
      <c r="Z1172" s="238">
        <f t="shared" si="304"/>
        <v>0</v>
      </c>
      <c r="AA1172" s="193" t="s">
        <v>44</v>
      </c>
      <c r="AB1172" s="173"/>
      <c r="AC1172" s="193" t="str">
        <f t="shared" si="305"/>
        <v/>
      </c>
      <c r="AD1172" s="187" t="str">
        <f t="shared" si="306"/>
        <v/>
      </c>
      <c r="AE1172" s="187" t="str">
        <f>IF(S1172&gt;0,(VLOOKUP(N1172,ISO!$B$4:$D$43,3,FALSE)),"")</f>
        <v/>
      </c>
      <c r="AF1172" s="187" t="str">
        <f t="shared" si="307"/>
        <v/>
      </c>
      <c r="AG1172" s="187" t="str">
        <f>IF(R1172&gt;0,(VLOOKUP(N1172,ISO!$B$4:$D$43,2,FALSE)),"")</f>
        <v/>
      </c>
      <c r="AH1172" s="193" t="str">
        <f t="shared" si="308"/>
        <v/>
      </c>
      <c r="AI1172" s="397" t="str">
        <f t="shared" si="309"/>
        <v/>
      </c>
      <c r="AJ1172" s="257" t="str">
        <f t="shared" si="310"/>
        <v/>
      </c>
      <c r="AK1172" s="257" t="str">
        <f t="shared" si="311"/>
        <v/>
      </c>
      <c r="AL1172" s="193" t="str">
        <f t="shared" si="312"/>
        <v>CHECK DATES</v>
      </c>
      <c r="AM1172" s="257" t="str">
        <f t="shared" si="313"/>
        <v/>
      </c>
      <c r="AN1172" s="288">
        <f t="shared" si="314"/>
        <v>0</v>
      </c>
      <c r="AO1172" s="286">
        <v>0</v>
      </c>
      <c r="AP1172" s="257">
        <f t="shared" si="315"/>
        <v>0</v>
      </c>
      <c r="AQ1172" s="257" t="str">
        <f t="shared" si="316"/>
        <v/>
      </c>
      <c r="AR1172" s="257">
        <f t="shared" si="317"/>
        <v>0</v>
      </c>
    </row>
    <row r="1173" spans="1:44" x14ac:dyDescent="0.3">
      <c r="A1173" s="287">
        <v>1160</v>
      </c>
      <c r="B1173" s="150"/>
      <c r="C1173" s="152"/>
      <c r="D1173" s="159"/>
      <c r="E1173" s="337"/>
      <c r="F1173" s="343" t="str">
        <f>IF(E1173="","",LOOKUP(E1173,'Work Programme'!$A$8:$A$207,'Work Programme'!$B$8:$B$207))</f>
        <v/>
      </c>
      <c r="G1173" s="159"/>
      <c r="H1173" s="150"/>
      <c r="I1173" s="150"/>
      <c r="J1173" s="150"/>
      <c r="K1173" s="150"/>
      <c r="L1173" s="150"/>
      <c r="M1173" s="150"/>
      <c r="N1173" s="430"/>
      <c r="O1173" s="431"/>
      <c r="P1173" s="431"/>
      <c r="Q1173" s="160"/>
      <c r="R1173" s="160"/>
      <c r="S1173" s="160"/>
      <c r="T1173" s="255" t="str">
        <f t="shared" si="302"/>
        <v/>
      </c>
      <c r="U1173" s="152"/>
      <c r="V1173" s="154"/>
      <c r="W1173" s="254" t="str">
        <f>IF(V1173="","",VLOOKUP(V1173,'Overview - Financial Statement'!$A$46:$B$60,2,FALSE))</f>
        <v/>
      </c>
      <c r="X1173" s="255" t="str">
        <f t="shared" si="303"/>
        <v/>
      </c>
      <c r="Y1173" s="153"/>
      <c r="Z1173" s="238">
        <f t="shared" si="304"/>
        <v>0</v>
      </c>
      <c r="AA1173" s="193" t="s">
        <v>44</v>
      </c>
      <c r="AB1173" s="173"/>
      <c r="AC1173" s="193" t="str">
        <f t="shared" si="305"/>
        <v/>
      </c>
      <c r="AD1173" s="187" t="str">
        <f t="shared" si="306"/>
        <v/>
      </c>
      <c r="AE1173" s="187" t="str">
        <f>IF(S1173&gt;0,(VLOOKUP(N1173,ISO!$B$4:$D$43,3,FALSE)),"")</f>
        <v/>
      </c>
      <c r="AF1173" s="187" t="str">
        <f t="shared" si="307"/>
        <v/>
      </c>
      <c r="AG1173" s="187" t="str">
        <f>IF(R1173&gt;0,(VLOOKUP(N1173,ISO!$B$4:$D$43,2,FALSE)),"")</f>
        <v/>
      </c>
      <c r="AH1173" s="193" t="str">
        <f t="shared" si="308"/>
        <v/>
      </c>
      <c r="AI1173" s="397" t="str">
        <f t="shared" si="309"/>
        <v/>
      </c>
      <c r="AJ1173" s="257" t="str">
        <f t="shared" si="310"/>
        <v/>
      </c>
      <c r="AK1173" s="257" t="str">
        <f t="shared" si="311"/>
        <v/>
      </c>
      <c r="AL1173" s="193" t="str">
        <f t="shared" si="312"/>
        <v>CHECK DATES</v>
      </c>
      <c r="AM1173" s="257" t="str">
        <f t="shared" si="313"/>
        <v/>
      </c>
      <c r="AN1173" s="288">
        <f t="shared" si="314"/>
        <v>0</v>
      </c>
      <c r="AO1173" s="286">
        <v>0</v>
      </c>
      <c r="AP1173" s="257">
        <f t="shared" si="315"/>
        <v>0</v>
      </c>
      <c r="AQ1173" s="257" t="str">
        <f t="shared" si="316"/>
        <v/>
      </c>
      <c r="AR1173" s="257">
        <f t="shared" si="317"/>
        <v>0</v>
      </c>
    </row>
    <row r="1174" spans="1:44" x14ac:dyDescent="0.3">
      <c r="A1174" s="287">
        <v>1161</v>
      </c>
      <c r="B1174" s="150"/>
      <c r="C1174" s="152"/>
      <c r="D1174" s="159"/>
      <c r="E1174" s="337"/>
      <c r="F1174" s="343" t="str">
        <f>IF(E1174="","",LOOKUP(E1174,'Work Programme'!$A$8:$A$207,'Work Programme'!$B$8:$B$207))</f>
        <v/>
      </c>
      <c r="G1174" s="159"/>
      <c r="H1174" s="150"/>
      <c r="I1174" s="150"/>
      <c r="J1174" s="150"/>
      <c r="K1174" s="150"/>
      <c r="L1174" s="150"/>
      <c r="M1174" s="150"/>
      <c r="N1174" s="430"/>
      <c r="O1174" s="431"/>
      <c r="P1174" s="431"/>
      <c r="Q1174" s="160"/>
      <c r="R1174" s="160"/>
      <c r="S1174" s="160"/>
      <c r="T1174" s="255" t="str">
        <f t="shared" si="302"/>
        <v/>
      </c>
      <c r="U1174" s="152"/>
      <c r="V1174" s="154"/>
      <c r="W1174" s="254" t="str">
        <f>IF(V1174="","",VLOOKUP(V1174,'Overview - Financial Statement'!$A$46:$B$60,2,FALSE))</f>
        <v/>
      </c>
      <c r="X1174" s="255" t="str">
        <f t="shared" si="303"/>
        <v/>
      </c>
      <c r="Y1174" s="153"/>
      <c r="Z1174" s="238">
        <f t="shared" si="304"/>
        <v>0</v>
      </c>
      <c r="AA1174" s="193" t="s">
        <v>44</v>
      </c>
      <c r="AB1174" s="173"/>
      <c r="AC1174" s="193" t="str">
        <f t="shared" si="305"/>
        <v/>
      </c>
      <c r="AD1174" s="187" t="str">
        <f t="shared" si="306"/>
        <v/>
      </c>
      <c r="AE1174" s="187" t="str">
        <f>IF(S1174&gt;0,(VLOOKUP(N1174,ISO!$B$4:$D$43,3,FALSE)),"")</f>
        <v/>
      </c>
      <c r="AF1174" s="187" t="str">
        <f t="shared" si="307"/>
        <v/>
      </c>
      <c r="AG1174" s="187" t="str">
        <f>IF(R1174&gt;0,(VLOOKUP(N1174,ISO!$B$4:$D$43,2,FALSE)),"")</f>
        <v/>
      </c>
      <c r="AH1174" s="193" t="str">
        <f t="shared" si="308"/>
        <v/>
      </c>
      <c r="AI1174" s="397" t="str">
        <f t="shared" si="309"/>
        <v/>
      </c>
      <c r="AJ1174" s="257" t="str">
        <f t="shared" si="310"/>
        <v/>
      </c>
      <c r="AK1174" s="257" t="str">
        <f t="shared" si="311"/>
        <v/>
      </c>
      <c r="AL1174" s="193" t="str">
        <f t="shared" si="312"/>
        <v>CHECK DATES</v>
      </c>
      <c r="AM1174" s="257" t="str">
        <f t="shared" si="313"/>
        <v/>
      </c>
      <c r="AN1174" s="288">
        <f t="shared" si="314"/>
        <v>0</v>
      </c>
      <c r="AO1174" s="286">
        <v>0</v>
      </c>
      <c r="AP1174" s="257">
        <f t="shared" si="315"/>
        <v>0</v>
      </c>
      <c r="AQ1174" s="257" t="str">
        <f t="shared" si="316"/>
        <v/>
      </c>
      <c r="AR1174" s="257">
        <f t="shared" si="317"/>
        <v>0</v>
      </c>
    </row>
    <row r="1175" spans="1:44" x14ac:dyDescent="0.3">
      <c r="A1175" s="287">
        <v>1162</v>
      </c>
      <c r="B1175" s="150"/>
      <c r="C1175" s="152"/>
      <c r="D1175" s="159"/>
      <c r="E1175" s="337"/>
      <c r="F1175" s="343" t="str">
        <f>IF(E1175="","",LOOKUP(E1175,'Work Programme'!$A$8:$A$207,'Work Programme'!$B$8:$B$207))</f>
        <v/>
      </c>
      <c r="G1175" s="159"/>
      <c r="H1175" s="150"/>
      <c r="I1175" s="150"/>
      <c r="J1175" s="150"/>
      <c r="K1175" s="150"/>
      <c r="L1175" s="150"/>
      <c r="M1175" s="150"/>
      <c r="N1175" s="430"/>
      <c r="O1175" s="431"/>
      <c r="P1175" s="431"/>
      <c r="Q1175" s="160"/>
      <c r="R1175" s="160"/>
      <c r="S1175" s="160"/>
      <c r="T1175" s="255" t="str">
        <f t="shared" si="302"/>
        <v/>
      </c>
      <c r="U1175" s="152"/>
      <c r="V1175" s="154"/>
      <c r="W1175" s="254" t="str">
        <f>IF(V1175="","",VLOOKUP(V1175,'Overview - Financial Statement'!$A$46:$B$60,2,FALSE))</f>
        <v/>
      </c>
      <c r="X1175" s="255" t="str">
        <f t="shared" si="303"/>
        <v/>
      </c>
      <c r="Y1175" s="153"/>
      <c r="Z1175" s="238">
        <f t="shared" si="304"/>
        <v>0</v>
      </c>
      <c r="AA1175" s="193" t="s">
        <v>44</v>
      </c>
      <c r="AB1175" s="173"/>
      <c r="AC1175" s="193" t="str">
        <f t="shared" si="305"/>
        <v/>
      </c>
      <c r="AD1175" s="187" t="str">
        <f t="shared" si="306"/>
        <v/>
      </c>
      <c r="AE1175" s="187" t="str">
        <f>IF(S1175&gt;0,(VLOOKUP(N1175,ISO!$B$4:$D$43,3,FALSE)),"")</f>
        <v/>
      </c>
      <c r="AF1175" s="187" t="str">
        <f t="shared" si="307"/>
        <v/>
      </c>
      <c r="AG1175" s="187" t="str">
        <f>IF(R1175&gt;0,(VLOOKUP(N1175,ISO!$B$4:$D$43,2,FALSE)),"")</f>
        <v/>
      </c>
      <c r="AH1175" s="193" t="str">
        <f t="shared" si="308"/>
        <v/>
      </c>
      <c r="AI1175" s="397" t="str">
        <f t="shared" si="309"/>
        <v/>
      </c>
      <c r="AJ1175" s="257" t="str">
        <f t="shared" si="310"/>
        <v/>
      </c>
      <c r="AK1175" s="257" t="str">
        <f t="shared" si="311"/>
        <v/>
      </c>
      <c r="AL1175" s="193" t="str">
        <f t="shared" si="312"/>
        <v>CHECK DATES</v>
      </c>
      <c r="AM1175" s="257" t="str">
        <f t="shared" si="313"/>
        <v/>
      </c>
      <c r="AN1175" s="288">
        <f t="shared" si="314"/>
        <v>0</v>
      </c>
      <c r="AO1175" s="286">
        <v>0</v>
      </c>
      <c r="AP1175" s="257">
        <f t="shared" si="315"/>
        <v>0</v>
      </c>
      <c r="AQ1175" s="257" t="str">
        <f t="shared" si="316"/>
        <v/>
      </c>
      <c r="AR1175" s="257">
        <f t="shared" si="317"/>
        <v>0</v>
      </c>
    </row>
    <row r="1176" spans="1:44" x14ac:dyDescent="0.3">
      <c r="A1176" s="287">
        <v>1163</v>
      </c>
      <c r="B1176" s="150"/>
      <c r="C1176" s="152"/>
      <c r="D1176" s="159"/>
      <c r="E1176" s="337"/>
      <c r="F1176" s="343" t="str">
        <f>IF(E1176="","",LOOKUP(E1176,'Work Programme'!$A$8:$A$207,'Work Programme'!$B$8:$B$207))</f>
        <v/>
      </c>
      <c r="G1176" s="159"/>
      <c r="H1176" s="150"/>
      <c r="I1176" s="150"/>
      <c r="J1176" s="150"/>
      <c r="K1176" s="150"/>
      <c r="L1176" s="150"/>
      <c r="M1176" s="150"/>
      <c r="N1176" s="430"/>
      <c r="O1176" s="431"/>
      <c r="P1176" s="431"/>
      <c r="Q1176" s="160"/>
      <c r="R1176" s="160"/>
      <c r="S1176" s="160"/>
      <c r="T1176" s="255" t="str">
        <f t="shared" si="302"/>
        <v/>
      </c>
      <c r="U1176" s="152"/>
      <c r="V1176" s="154"/>
      <c r="W1176" s="254" t="str">
        <f>IF(V1176="","",VLOOKUP(V1176,'Overview - Financial Statement'!$A$46:$B$60,2,FALSE))</f>
        <v/>
      </c>
      <c r="X1176" s="255" t="str">
        <f t="shared" si="303"/>
        <v/>
      </c>
      <c r="Y1176" s="153"/>
      <c r="Z1176" s="238">
        <f t="shared" si="304"/>
        <v>0</v>
      </c>
      <c r="AA1176" s="193" t="s">
        <v>44</v>
      </c>
      <c r="AB1176" s="173"/>
      <c r="AC1176" s="193" t="str">
        <f t="shared" si="305"/>
        <v/>
      </c>
      <c r="AD1176" s="187" t="str">
        <f t="shared" si="306"/>
        <v/>
      </c>
      <c r="AE1176" s="187" t="str">
        <f>IF(S1176&gt;0,(VLOOKUP(N1176,ISO!$B$4:$D$43,3,FALSE)),"")</f>
        <v/>
      </c>
      <c r="AF1176" s="187" t="str">
        <f t="shared" si="307"/>
        <v/>
      </c>
      <c r="AG1176" s="187" t="str">
        <f>IF(R1176&gt;0,(VLOOKUP(N1176,ISO!$B$4:$D$43,2,FALSE)),"")</f>
        <v/>
      </c>
      <c r="AH1176" s="193" t="str">
        <f t="shared" si="308"/>
        <v/>
      </c>
      <c r="AI1176" s="397" t="str">
        <f t="shared" si="309"/>
        <v/>
      </c>
      <c r="AJ1176" s="257" t="str">
        <f t="shared" si="310"/>
        <v/>
      </c>
      <c r="AK1176" s="257" t="str">
        <f t="shared" si="311"/>
        <v/>
      </c>
      <c r="AL1176" s="193" t="str">
        <f t="shared" si="312"/>
        <v>CHECK DATES</v>
      </c>
      <c r="AM1176" s="257" t="str">
        <f t="shared" si="313"/>
        <v/>
      </c>
      <c r="AN1176" s="288">
        <f t="shared" si="314"/>
        <v>0</v>
      </c>
      <c r="AO1176" s="286">
        <v>0</v>
      </c>
      <c r="AP1176" s="257">
        <f t="shared" si="315"/>
        <v>0</v>
      </c>
      <c r="AQ1176" s="257" t="str">
        <f t="shared" si="316"/>
        <v/>
      </c>
      <c r="AR1176" s="257">
        <f t="shared" si="317"/>
        <v>0</v>
      </c>
    </row>
    <row r="1177" spans="1:44" x14ac:dyDescent="0.3">
      <c r="A1177" s="287">
        <v>1164</v>
      </c>
      <c r="B1177" s="150"/>
      <c r="C1177" s="152"/>
      <c r="D1177" s="159"/>
      <c r="E1177" s="337"/>
      <c r="F1177" s="343" t="str">
        <f>IF(E1177="","",LOOKUP(E1177,'Work Programme'!$A$8:$A$207,'Work Programme'!$B$8:$B$207))</f>
        <v/>
      </c>
      <c r="G1177" s="159"/>
      <c r="H1177" s="150"/>
      <c r="I1177" s="150"/>
      <c r="J1177" s="150"/>
      <c r="K1177" s="150"/>
      <c r="L1177" s="150"/>
      <c r="M1177" s="150"/>
      <c r="N1177" s="430"/>
      <c r="O1177" s="431"/>
      <c r="P1177" s="431"/>
      <c r="Q1177" s="160"/>
      <c r="R1177" s="160"/>
      <c r="S1177" s="160"/>
      <c r="T1177" s="255" t="str">
        <f t="shared" si="302"/>
        <v/>
      </c>
      <c r="U1177" s="152"/>
      <c r="V1177" s="154"/>
      <c r="W1177" s="254" t="str">
        <f>IF(V1177="","",VLOOKUP(V1177,'Overview - Financial Statement'!$A$46:$B$60,2,FALSE))</f>
        <v/>
      </c>
      <c r="X1177" s="255" t="str">
        <f t="shared" si="303"/>
        <v/>
      </c>
      <c r="Y1177" s="153"/>
      <c r="Z1177" s="238">
        <f t="shared" si="304"/>
        <v>0</v>
      </c>
      <c r="AA1177" s="193" t="s">
        <v>44</v>
      </c>
      <c r="AB1177" s="173"/>
      <c r="AC1177" s="193" t="str">
        <f t="shared" si="305"/>
        <v/>
      </c>
      <c r="AD1177" s="187" t="str">
        <f t="shared" si="306"/>
        <v/>
      </c>
      <c r="AE1177" s="187" t="str">
        <f>IF(S1177&gt;0,(VLOOKUP(N1177,ISO!$B$4:$D$43,3,FALSE)),"")</f>
        <v/>
      </c>
      <c r="AF1177" s="187" t="str">
        <f t="shared" si="307"/>
        <v/>
      </c>
      <c r="AG1177" s="187" t="str">
        <f>IF(R1177&gt;0,(VLOOKUP(N1177,ISO!$B$4:$D$43,2,FALSE)),"")</f>
        <v/>
      </c>
      <c r="AH1177" s="193" t="str">
        <f t="shared" si="308"/>
        <v/>
      </c>
      <c r="AI1177" s="397" t="str">
        <f t="shared" si="309"/>
        <v/>
      </c>
      <c r="AJ1177" s="257" t="str">
        <f t="shared" si="310"/>
        <v/>
      </c>
      <c r="AK1177" s="257" t="str">
        <f t="shared" si="311"/>
        <v/>
      </c>
      <c r="AL1177" s="193" t="str">
        <f t="shared" si="312"/>
        <v>CHECK DATES</v>
      </c>
      <c r="AM1177" s="257" t="str">
        <f t="shared" si="313"/>
        <v/>
      </c>
      <c r="AN1177" s="288">
        <f t="shared" si="314"/>
        <v>0</v>
      </c>
      <c r="AO1177" s="286">
        <v>0</v>
      </c>
      <c r="AP1177" s="257">
        <f t="shared" si="315"/>
        <v>0</v>
      </c>
      <c r="AQ1177" s="257" t="str">
        <f t="shared" si="316"/>
        <v/>
      </c>
      <c r="AR1177" s="257">
        <f t="shared" si="317"/>
        <v>0</v>
      </c>
    </row>
    <row r="1178" spans="1:44" x14ac:dyDescent="0.3">
      <c r="A1178" s="287">
        <v>1165</v>
      </c>
      <c r="B1178" s="150"/>
      <c r="C1178" s="152"/>
      <c r="D1178" s="159"/>
      <c r="E1178" s="337"/>
      <c r="F1178" s="343" t="str">
        <f>IF(E1178="","",LOOKUP(E1178,'Work Programme'!$A$8:$A$207,'Work Programme'!$B$8:$B$207))</f>
        <v/>
      </c>
      <c r="G1178" s="159"/>
      <c r="H1178" s="150"/>
      <c r="I1178" s="150"/>
      <c r="J1178" s="150"/>
      <c r="K1178" s="150"/>
      <c r="L1178" s="150"/>
      <c r="M1178" s="150"/>
      <c r="N1178" s="430"/>
      <c r="O1178" s="431"/>
      <c r="P1178" s="431"/>
      <c r="Q1178" s="160"/>
      <c r="R1178" s="160"/>
      <c r="S1178" s="160"/>
      <c r="T1178" s="255" t="str">
        <f t="shared" si="302"/>
        <v/>
      </c>
      <c r="U1178" s="152"/>
      <c r="V1178" s="154"/>
      <c r="W1178" s="254" t="str">
        <f>IF(V1178="","",VLOOKUP(V1178,'Overview - Financial Statement'!$A$46:$B$60,2,FALSE))</f>
        <v/>
      </c>
      <c r="X1178" s="255" t="str">
        <f t="shared" si="303"/>
        <v/>
      </c>
      <c r="Y1178" s="153"/>
      <c r="Z1178" s="238">
        <f t="shared" si="304"/>
        <v>0</v>
      </c>
      <c r="AA1178" s="193" t="s">
        <v>44</v>
      </c>
      <c r="AB1178" s="173"/>
      <c r="AC1178" s="193" t="str">
        <f t="shared" si="305"/>
        <v/>
      </c>
      <c r="AD1178" s="187" t="str">
        <f t="shared" si="306"/>
        <v/>
      </c>
      <c r="AE1178" s="187" t="str">
        <f>IF(S1178&gt;0,(VLOOKUP(N1178,ISO!$B$4:$D$43,3,FALSE)),"")</f>
        <v/>
      </c>
      <c r="AF1178" s="187" t="str">
        <f t="shared" si="307"/>
        <v/>
      </c>
      <c r="AG1178" s="187" t="str">
        <f>IF(R1178&gt;0,(VLOOKUP(N1178,ISO!$B$4:$D$43,2,FALSE)),"")</f>
        <v/>
      </c>
      <c r="AH1178" s="193" t="str">
        <f t="shared" si="308"/>
        <v/>
      </c>
      <c r="AI1178" s="397" t="str">
        <f t="shared" si="309"/>
        <v/>
      </c>
      <c r="AJ1178" s="257" t="str">
        <f t="shared" si="310"/>
        <v/>
      </c>
      <c r="AK1178" s="257" t="str">
        <f t="shared" si="311"/>
        <v/>
      </c>
      <c r="AL1178" s="193" t="str">
        <f t="shared" si="312"/>
        <v>CHECK DATES</v>
      </c>
      <c r="AM1178" s="257" t="str">
        <f t="shared" si="313"/>
        <v/>
      </c>
      <c r="AN1178" s="288">
        <f t="shared" si="314"/>
        <v>0</v>
      </c>
      <c r="AO1178" s="286">
        <v>0</v>
      </c>
      <c r="AP1178" s="257">
        <f t="shared" si="315"/>
        <v>0</v>
      </c>
      <c r="AQ1178" s="257" t="str">
        <f t="shared" si="316"/>
        <v/>
      </c>
      <c r="AR1178" s="257">
        <f t="shared" si="317"/>
        <v>0</v>
      </c>
    </row>
    <row r="1179" spans="1:44" x14ac:dyDescent="0.3">
      <c r="A1179" s="287">
        <v>1166</v>
      </c>
      <c r="B1179" s="150"/>
      <c r="C1179" s="152"/>
      <c r="D1179" s="159"/>
      <c r="E1179" s="337"/>
      <c r="F1179" s="343" t="str">
        <f>IF(E1179="","",LOOKUP(E1179,'Work Programme'!$A$8:$A$207,'Work Programme'!$B$8:$B$207))</f>
        <v/>
      </c>
      <c r="G1179" s="159"/>
      <c r="H1179" s="150"/>
      <c r="I1179" s="150"/>
      <c r="J1179" s="150"/>
      <c r="K1179" s="150"/>
      <c r="L1179" s="150"/>
      <c r="M1179" s="150"/>
      <c r="N1179" s="430"/>
      <c r="O1179" s="431"/>
      <c r="P1179" s="431"/>
      <c r="Q1179" s="160"/>
      <c r="R1179" s="160"/>
      <c r="S1179" s="160"/>
      <c r="T1179" s="255" t="str">
        <f t="shared" si="302"/>
        <v/>
      </c>
      <c r="U1179" s="152"/>
      <c r="V1179" s="154"/>
      <c r="W1179" s="254" t="str">
        <f>IF(V1179="","",VLOOKUP(V1179,'Overview - Financial Statement'!$A$46:$B$60,2,FALSE))</f>
        <v/>
      </c>
      <c r="X1179" s="255" t="str">
        <f t="shared" si="303"/>
        <v/>
      </c>
      <c r="Y1179" s="153"/>
      <c r="Z1179" s="238">
        <f t="shared" si="304"/>
        <v>0</v>
      </c>
      <c r="AA1179" s="193" t="s">
        <v>44</v>
      </c>
      <c r="AB1179" s="173"/>
      <c r="AC1179" s="193" t="str">
        <f t="shared" si="305"/>
        <v/>
      </c>
      <c r="AD1179" s="187" t="str">
        <f t="shared" si="306"/>
        <v/>
      </c>
      <c r="AE1179" s="187" t="str">
        <f>IF(S1179&gt;0,(VLOOKUP(N1179,ISO!$B$4:$D$43,3,FALSE)),"")</f>
        <v/>
      </c>
      <c r="AF1179" s="187" t="str">
        <f t="shared" si="307"/>
        <v/>
      </c>
      <c r="AG1179" s="187" t="str">
        <f>IF(R1179&gt;0,(VLOOKUP(N1179,ISO!$B$4:$D$43,2,FALSE)),"")</f>
        <v/>
      </c>
      <c r="AH1179" s="193" t="str">
        <f t="shared" si="308"/>
        <v/>
      </c>
      <c r="AI1179" s="397" t="str">
        <f t="shared" si="309"/>
        <v/>
      </c>
      <c r="AJ1179" s="257" t="str">
        <f t="shared" si="310"/>
        <v/>
      </c>
      <c r="AK1179" s="257" t="str">
        <f t="shared" si="311"/>
        <v/>
      </c>
      <c r="AL1179" s="193" t="str">
        <f t="shared" si="312"/>
        <v>CHECK DATES</v>
      </c>
      <c r="AM1179" s="257" t="str">
        <f t="shared" si="313"/>
        <v/>
      </c>
      <c r="AN1179" s="288">
        <f t="shared" si="314"/>
        <v>0</v>
      </c>
      <c r="AO1179" s="286">
        <v>0</v>
      </c>
      <c r="AP1179" s="257">
        <f t="shared" si="315"/>
        <v>0</v>
      </c>
      <c r="AQ1179" s="257" t="str">
        <f t="shared" si="316"/>
        <v/>
      </c>
      <c r="AR1179" s="257">
        <f t="shared" si="317"/>
        <v>0</v>
      </c>
    </row>
    <row r="1180" spans="1:44" x14ac:dyDescent="0.3">
      <c r="A1180" s="287">
        <v>1167</v>
      </c>
      <c r="B1180" s="150"/>
      <c r="C1180" s="152"/>
      <c r="D1180" s="159"/>
      <c r="E1180" s="337"/>
      <c r="F1180" s="343" t="str">
        <f>IF(E1180="","",LOOKUP(E1180,'Work Programme'!$A$8:$A$207,'Work Programme'!$B$8:$B$207))</f>
        <v/>
      </c>
      <c r="G1180" s="159"/>
      <c r="H1180" s="150"/>
      <c r="I1180" s="150"/>
      <c r="J1180" s="150"/>
      <c r="K1180" s="150"/>
      <c r="L1180" s="150"/>
      <c r="M1180" s="150"/>
      <c r="N1180" s="430"/>
      <c r="O1180" s="431"/>
      <c r="P1180" s="431"/>
      <c r="Q1180" s="160"/>
      <c r="R1180" s="160"/>
      <c r="S1180" s="160"/>
      <c r="T1180" s="255" t="str">
        <f t="shared" si="302"/>
        <v/>
      </c>
      <c r="U1180" s="152"/>
      <c r="V1180" s="154"/>
      <c r="W1180" s="254" t="str">
        <f>IF(V1180="","",VLOOKUP(V1180,'Overview - Financial Statement'!$A$46:$B$60,2,FALSE))</f>
        <v/>
      </c>
      <c r="X1180" s="255" t="str">
        <f t="shared" si="303"/>
        <v/>
      </c>
      <c r="Y1180" s="153"/>
      <c r="Z1180" s="238">
        <f t="shared" si="304"/>
        <v>0</v>
      </c>
      <c r="AA1180" s="193" t="s">
        <v>44</v>
      </c>
      <c r="AB1180" s="173"/>
      <c r="AC1180" s="193" t="str">
        <f t="shared" si="305"/>
        <v/>
      </c>
      <c r="AD1180" s="187" t="str">
        <f t="shared" si="306"/>
        <v/>
      </c>
      <c r="AE1180" s="187" t="str">
        <f>IF(S1180&gt;0,(VLOOKUP(N1180,ISO!$B$4:$D$43,3,FALSE)),"")</f>
        <v/>
      </c>
      <c r="AF1180" s="187" t="str">
        <f t="shared" si="307"/>
        <v/>
      </c>
      <c r="AG1180" s="187" t="str">
        <f>IF(R1180&gt;0,(VLOOKUP(N1180,ISO!$B$4:$D$43,2,FALSE)),"")</f>
        <v/>
      </c>
      <c r="AH1180" s="193" t="str">
        <f t="shared" si="308"/>
        <v/>
      </c>
      <c r="AI1180" s="397" t="str">
        <f t="shared" si="309"/>
        <v/>
      </c>
      <c r="AJ1180" s="257" t="str">
        <f t="shared" si="310"/>
        <v/>
      </c>
      <c r="AK1180" s="257" t="str">
        <f t="shared" si="311"/>
        <v/>
      </c>
      <c r="AL1180" s="193" t="str">
        <f t="shared" si="312"/>
        <v>CHECK DATES</v>
      </c>
      <c r="AM1180" s="257" t="str">
        <f t="shared" si="313"/>
        <v/>
      </c>
      <c r="AN1180" s="288">
        <f t="shared" si="314"/>
        <v>0</v>
      </c>
      <c r="AO1180" s="286">
        <v>0</v>
      </c>
      <c r="AP1180" s="257">
        <f t="shared" si="315"/>
        <v>0</v>
      </c>
      <c r="AQ1180" s="257" t="str">
        <f t="shared" si="316"/>
        <v/>
      </c>
      <c r="AR1180" s="257">
        <f t="shared" si="317"/>
        <v>0</v>
      </c>
    </row>
    <row r="1181" spans="1:44" x14ac:dyDescent="0.3">
      <c r="A1181" s="287">
        <v>1168</v>
      </c>
      <c r="B1181" s="150"/>
      <c r="C1181" s="152"/>
      <c r="D1181" s="159"/>
      <c r="E1181" s="337"/>
      <c r="F1181" s="343" t="str">
        <f>IF(E1181="","",LOOKUP(E1181,'Work Programme'!$A$8:$A$207,'Work Programme'!$B$8:$B$207))</f>
        <v/>
      </c>
      <c r="G1181" s="159"/>
      <c r="H1181" s="150"/>
      <c r="I1181" s="150"/>
      <c r="J1181" s="150"/>
      <c r="K1181" s="150"/>
      <c r="L1181" s="150"/>
      <c r="M1181" s="150"/>
      <c r="N1181" s="430"/>
      <c r="O1181" s="431"/>
      <c r="P1181" s="431"/>
      <c r="Q1181" s="160"/>
      <c r="R1181" s="160"/>
      <c r="S1181" s="160"/>
      <c r="T1181" s="255" t="str">
        <f t="shared" si="302"/>
        <v/>
      </c>
      <c r="U1181" s="152"/>
      <c r="V1181" s="154"/>
      <c r="W1181" s="254" t="str">
        <f>IF(V1181="","",VLOOKUP(V1181,'Overview - Financial Statement'!$A$46:$B$60,2,FALSE))</f>
        <v/>
      </c>
      <c r="X1181" s="255" t="str">
        <f t="shared" si="303"/>
        <v/>
      </c>
      <c r="Y1181" s="153"/>
      <c r="Z1181" s="238">
        <f t="shared" si="304"/>
        <v>0</v>
      </c>
      <c r="AA1181" s="193" t="s">
        <v>44</v>
      </c>
      <c r="AB1181" s="173"/>
      <c r="AC1181" s="193" t="str">
        <f t="shared" si="305"/>
        <v/>
      </c>
      <c r="AD1181" s="187" t="str">
        <f t="shared" si="306"/>
        <v/>
      </c>
      <c r="AE1181" s="187" t="str">
        <f>IF(S1181&gt;0,(VLOOKUP(N1181,ISO!$B$4:$D$43,3,FALSE)),"")</f>
        <v/>
      </c>
      <c r="AF1181" s="187" t="str">
        <f t="shared" si="307"/>
        <v/>
      </c>
      <c r="AG1181" s="187" t="str">
        <f>IF(R1181&gt;0,(VLOOKUP(N1181,ISO!$B$4:$D$43,2,FALSE)),"")</f>
        <v/>
      </c>
      <c r="AH1181" s="193" t="str">
        <f t="shared" si="308"/>
        <v/>
      </c>
      <c r="AI1181" s="397" t="str">
        <f t="shared" si="309"/>
        <v/>
      </c>
      <c r="AJ1181" s="257" t="str">
        <f t="shared" si="310"/>
        <v/>
      </c>
      <c r="AK1181" s="257" t="str">
        <f t="shared" si="311"/>
        <v/>
      </c>
      <c r="AL1181" s="193" t="str">
        <f t="shared" si="312"/>
        <v>CHECK DATES</v>
      </c>
      <c r="AM1181" s="257" t="str">
        <f t="shared" si="313"/>
        <v/>
      </c>
      <c r="AN1181" s="288">
        <f t="shared" si="314"/>
        <v>0</v>
      </c>
      <c r="AO1181" s="286">
        <v>0</v>
      </c>
      <c r="AP1181" s="257">
        <f t="shared" si="315"/>
        <v>0</v>
      </c>
      <c r="AQ1181" s="257" t="str">
        <f t="shared" si="316"/>
        <v/>
      </c>
      <c r="AR1181" s="257">
        <f t="shared" si="317"/>
        <v>0</v>
      </c>
    </row>
    <row r="1182" spans="1:44" x14ac:dyDescent="0.3">
      <c r="A1182" s="287">
        <v>1169</v>
      </c>
      <c r="B1182" s="150"/>
      <c r="C1182" s="152"/>
      <c r="D1182" s="159"/>
      <c r="E1182" s="337"/>
      <c r="F1182" s="343" t="str">
        <f>IF(E1182="","",LOOKUP(E1182,'Work Programme'!$A$8:$A$207,'Work Programme'!$B$8:$B$207))</f>
        <v/>
      </c>
      <c r="G1182" s="159"/>
      <c r="H1182" s="150"/>
      <c r="I1182" s="150"/>
      <c r="J1182" s="150"/>
      <c r="K1182" s="150"/>
      <c r="L1182" s="150"/>
      <c r="M1182" s="150"/>
      <c r="N1182" s="430"/>
      <c r="O1182" s="431"/>
      <c r="P1182" s="431"/>
      <c r="Q1182" s="160"/>
      <c r="R1182" s="160"/>
      <c r="S1182" s="160"/>
      <c r="T1182" s="255" t="str">
        <f t="shared" si="302"/>
        <v/>
      </c>
      <c r="U1182" s="152"/>
      <c r="V1182" s="154"/>
      <c r="W1182" s="254" t="str">
        <f>IF(V1182="","",VLOOKUP(V1182,'Overview - Financial Statement'!$A$46:$B$60,2,FALSE))</f>
        <v/>
      </c>
      <c r="X1182" s="255" t="str">
        <f t="shared" si="303"/>
        <v/>
      </c>
      <c r="Y1182" s="153"/>
      <c r="Z1182" s="238">
        <f t="shared" si="304"/>
        <v>0</v>
      </c>
      <c r="AA1182" s="193" t="s">
        <v>44</v>
      </c>
      <c r="AB1182" s="173"/>
      <c r="AC1182" s="193" t="str">
        <f t="shared" si="305"/>
        <v/>
      </c>
      <c r="AD1182" s="187" t="str">
        <f t="shared" si="306"/>
        <v/>
      </c>
      <c r="AE1182" s="187" t="str">
        <f>IF(S1182&gt;0,(VLOOKUP(N1182,ISO!$B$4:$D$43,3,FALSE)),"")</f>
        <v/>
      </c>
      <c r="AF1182" s="187" t="str">
        <f t="shared" si="307"/>
        <v/>
      </c>
      <c r="AG1182" s="187" t="str">
        <f>IF(R1182&gt;0,(VLOOKUP(N1182,ISO!$B$4:$D$43,2,FALSE)),"")</f>
        <v/>
      </c>
      <c r="AH1182" s="193" t="str">
        <f t="shared" si="308"/>
        <v/>
      </c>
      <c r="AI1182" s="397" t="str">
        <f t="shared" si="309"/>
        <v/>
      </c>
      <c r="AJ1182" s="257" t="str">
        <f t="shared" si="310"/>
        <v/>
      </c>
      <c r="AK1182" s="257" t="str">
        <f t="shared" si="311"/>
        <v/>
      </c>
      <c r="AL1182" s="193" t="str">
        <f t="shared" si="312"/>
        <v>CHECK DATES</v>
      </c>
      <c r="AM1182" s="257" t="str">
        <f t="shared" si="313"/>
        <v/>
      </c>
      <c r="AN1182" s="288">
        <f t="shared" si="314"/>
        <v>0</v>
      </c>
      <c r="AO1182" s="286">
        <v>0</v>
      </c>
      <c r="AP1182" s="257">
        <f t="shared" si="315"/>
        <v>0</v>
      </c>
      <c r="AQ1182" s="257" t="str">
        <f t="shared" si="316"/>
        <v/>
      </c>
      <c r="AR1182" s="257">
        <f t="shared" si="317"/>
        <v>0</v>
      </c>
    </row>
    <row r="1183" spans="1:44" x14ac:dyDescent="0.3">
      <c r="A1183" s="287">
        <v>1170</v>
      </c>
      <c r="B1183" s="150"/>
      <c r="C1183" s="152"/>
      <c r="D1183" s="159"/>
      <c r="E1183" s="337"/>
      <c r="F1183" s="343" t="str">
        <f>IF(E1183="","",LOOKUP(E1183,'Work Programme'!$A$8:$A$207,'Work Programme'!$B$8:$B$207))</f>
        <v/>
      </c>
      <c r="G1183" s="159"/>
      <c r="H1183" s="150"/>
      <c r="I1183" s="150"/>
      <c r="J1183" s="150"/>
      <c r="K1183" s="150"/>
      <c r="L1183" s="150"/>
      <c r="M1183" s="150"/>
      <c r="N1183" s="430"/>
      <c r="O1183" s="431"/>
      <c r="P1183" s="431"/>
      <c r="Q1183" s="160"/>
      <c r="R1183" s="160"/>
      <c r="S1183" s="160"/>
      <c r="T1183" s="255" t="str">
        <f t="shared" si="302"/>
        <v/>
      </c>
      <c r="U1183" s="152"/>
      <c r="V1183" s="154"/>
      <c r="W1183" s="254" t="str">
        <f>IF(V1183="","",VLOOKUP(V1183,'Overview - Financial Statement'!$A$46:$B$60,2,FALSE))</f>
        <v/>
      </c>
      <c r="X1183" s="255" t="str">
        <f t="shared" si="303"/>
        <v/>
      </c>
      <c r="Y1183" s="153"/>
      <c r="Z1183" s="238">
        <f t="shared" si="304"/>
        <v>0</v>
      </c>
      <c r="AA1183" s="193" t="s">
        <v>44</v>
      </c>
      <c r="AB1183" s="173"/>
      <c r="AC1183" s="193" t="str">
        <f t="shared" si="305"/>
        <v/>
      </c>
      <c r="AD1183" s="187" t="str">
        <f t="shared" si="306"/>
        <v/>
      </c>
      <c r="AE1183" s="187" t="str">
        <f>IF(S1183&gt;0,(VLOOKUP(N1183,ISO!$B$4:$D$43,3,FALSE)),"")</f>
        <v/>
      </c>
      <c r="AF1183" s="187" t="str">
        <f t="shared" si="307"/>
        <v/>
      </c>
      <c r="AG1183" s="187" t="str">
        <f>IF(R1183&gt;0,(VLOOKUP(N1183,ISO!$B$4:$D$43,2,FALSE)),"")</f>
        <v/>
      </c>
      <c r="AH1183" s="193" t="str">
        <f t="shared" si="308"/>
        <v/>
      </c>
      <c r="AI1183" s="397" t="str">
        <f t="shared" si="309"/>
        <v/>
      </c>
      <c r="AJ1183" s="257" t="str">
        <f t="shared" si="310"/>
        <v/>
      </c>
      <c r="AK1183" s="257" t="str">
        <f t="shared" si="311"/>
        <v/>
      </c>
      <c r="AL1183" s="193" t="str">
        <f t="shared" si="312"/>
        <v>CHECK DATES</v>
      </c>
      <c r="AM1183" s="257" t="str">
        <f t="shared" si="313"/>
        <v/>
      </c>
      <c r="AN1183" s="288">
        <f t="shared" si="314"/>
        <v>0</v>
      </c>
      <c r="AO1183" s="286">
        <v>0</v>
      </c>
      <c r="AP1183" s="257">
        <f t="shared" si="315"/>
        <v>0</v>
      </c>
      <c r="AQ1183" s="257" t="str">
        <f t="shared" si="316"/>
        <v/>
      </c>
      <c r="AR1183" s="257">
        <f t="shared" si="317"/>
        <v>0</v>
      </c>
    </row>
    <row r="1184" spans="1:44" x14ac:dyDescent="0.3">
      <c r="A1184" s="287">
        <v>1171</v>
      </c>
      <c r="B1184" s="150"/>
      <c r="C1184" s="152"/>
      <c r="D1184" s="159"/>
      <c r="E1184" s="337"/>
      <c r="F1184" s="343" t="str">
        <f>IF(E1184="","",LOOKUP(E1184,'Work Programme'!$A$8:$A$207,'Work Programme'!$B$8:$B$207))</f>
        <v/>
      </c>
      <c r="G1184" s="159"/>
      <c r="H1184" s="150"/>
      <c r="I1184" s="150"/>
      <c r="J1184" s="150"/>
      <c r="K1184" s="150"/>
      <c r="L1184" s="150"/>
      <c r="M1184" s="150"/>
      <c r="N1184" s="430"/>
      <c r="O1184" s="431"/>
      <c r="P1184" s="431"/>
      <c r="Q1184" s="160"/>
      <c r="R1184" s="160"/>
      <c r="S1184" s="160"/>
      <c r="T1184" s="255" t="str">
        <f t="shared" si="302"/>
        <v/>
      </c>
      <c r="U1184" s="152"/>
      <c r="V1184" s="154"/>
      <c r="W1184" s="254" t="str">
        <f>IF(V1184="","",VLOOKUP(V1184,'Overview - Financial Statement'!$A$46:$B$60,2,FALSE))</f>
        <v/>
      </c>
      <c r="X1184" s="255" t="str">
        <f t="shared" si="303"/>
        <v/>
      </c>
      <c r="Y1184" s="153"/>
      <c r="Z1184" s="238">
        <f t="shared" si="304"/>
        <v>0</v>
      </c>
      <c r="AA1184" s="193" t="s">
        <v>44</v>
      </c>
      <c r="AB1184" s="173"/>
      <c r="AC1184" s="193" t="str">
        <f t="shared" si="305"/>
        <v/>
      </c>
      <c r="AD1184" s="187" t="str">
        <f t="shared" si="306"/>
        <v/>
      </c>
      <c r="AE1184" s="187" t="str">
        <f>IF(S1184&gt;0,(VLOOKUP(N1184,ISO!$B$4:$D$43,3,FALSE)),"")</f>
        <v/>
      </c>
      <c r="AF1184" s="187" t="str">
        <f t="shared" si="307"/>
        <v/>
      </c>
      <c r="AG1184" s="187" t="str">
        <f>IF(R1184&gt;0,(VLOOKUP(N1184,ISO!$B$4:$D$43,2,FALSE)),"")</f>
        <v/>
      </c>
      <c r="AH1184" s="193" t="str">
        <f t="shared" si="308"/>
        <v/>
      </c>
      <c r="AI1184" s="397" t="str">
        <f t="shared" si="309"/>
        <v/>
      </c>
      <c r="AJ1184" s="257" t="str">
        <f t="shared" si="310"/>
        <v/>
      </c>
      <c r="AK1184" s="257" t="str">
        <f t="shared" si="311"/>
        <v/>
      </c>
      <c r="AL1184" s="193" t="str">
        <f t="shared" si="312"/>
        <v>CHECK DATES</v>
      </c>
      <c r="AM1184" s="257" t="str">
        <f t="shared" si="313"/>
        <v/>
      </c>
      <c r="AN1184" s="288">
        <f t="shared" si="314"/>
        <v>0</v>
      </c>
      <c r="AO1184" s="286">
        <v>0</v>
      </c>
      <c r="AP1184" s="257">
        <f t="shared" si="315"/>
        <v>0</v>
      </c>
      <c r="AQ1184" s="257" t="str">
        <f t="shared" si="316"/>
        <v/>
      </c>
      <c r="AR1184" s="257">
        <f t="shared" si="317"/>
        <v>0</v>
      </c>
    </row>
    <row r="1185" spans="1:44" x14ac:dyDescent="0.3">
      <c r="A1185" s="287">
        <v>1172</v>
      </c>
      <c r="B1185" s="150"/>
      <c r="C1185" s="152"/>
      <c r="D1185" s="159"/>
      <c r="E1185" s="337"/>
      <c r="F1185" s="343" t="str">
        <f>IF(E1185="","",LOOKUP(E1185,'Work Programme'!$A$8:$A$207,'Work Programme'!$B$8:$B$207))</f>
        <v/>
      </c>
      <c r="G1185" s="159"/>
      <c r="H1185" s="150"/>
      <c r="I1185" s="150"/>
      <c r="J1185" s="150"/>
      <c r="K1185" s="150"/>
      <c r="L1185" s="150"/>
      <c r="M1185" s="150"/>
      <c r="N1185" s="430"/>
      <c r="O1185" s="431"/>
      <c r="P1185" s="431"/>
      <c r="Q1185" s="160"/>
      <c r="R1185" s="160"/>
      <c r="S1185" s="160"/>
      <c r="T1185" s="255" t="str">
        <f t="shared" si="302"/>
        <v/>
      </c>
      <c r="U1185" s="152"/>
      <c r="V1185" s="154"/>
      <c r="W1185" s="254" t="str">
        <f>IF(V1185="","",VLOOKUP(V1185,'Overview - Financial Statement'!$A$46:$B$60,2,FALSE))</f>
        <v/>
      </c>
      <c r="X1185" s="255" t="str">
        <f t="shared" si="303"/>
        <v/>
      </c>
      <c r="Y1185" s="153"/>
      <c r="Z1185" s="238">
        <f t="shared" si="304"/>
        <v>0</v>
      </c>
      <c r="AA1185" s="193" t="s">
        <v>44</v>
      </c>
      <c r="AB1185" s="173"/>
      <c r="AC1185" s="193" t="str">
        <f t="shared" si="305"/>
        <v/>
      </c>
      <c r="AD1185" s="187" t="str">
        <f t="shared" si="306"/>
        <v/>
      </c>
      <c r="AE1185" s="187" t="str">
        <f>IF(S1185&gt;0,(VLOOKUP(N1185,ISO!$B$4:$D$43,3,FALSE)),"")</f>
        <v/>
      </c>
      <c r="AF1185" s="187" t="str">
        <f t="shared" si="307"/>
        <v/>
      </c>
      <c r="AG1185" s="187" t="str">
        <f>IF(R1185&gt;0,(VLOOKUP(N1185,ISO!$B$4:$D$43,2,FALSE)),"")</f>
        <v/>
      </c>
      <c r="AH1185" s="193" t="str">
        <f t="shared" si="308"/>
        <v/>
      </c>
      <c r="AI1185" s="397" t="str">
        <f t="shared" si="309"/>
        <v/>
      </c>
      <c r="AJ1185" s="257" t="str">
        <f t="shared" si="310"/>
        <v/>
      </c>
      <c r="AK1185" s="257" t="str">
        <f t="shared" si="311"/>
        <v/>
      </c>
      <c r="AL1185" s="193" t="str">
        <f t="shared" si="312"/>
        <v>CHECK DATES</v>
      </c>
      <c r="AM1185" s="257" t="str">
        <f t="shared" si="313"/>
        <v/>
      </c>
      <c r="AN1185" s="288">
        <f t="shared" si="314"/>
        <v>0</v>
      </c>
      <c r="AO1185" s="286">
        <v>0</v>
      </c>
      <c r="AP1185" s="257">
        <f t="shared" si="315"/>
        <v>0</v>
      </c>
      <c r="AQ1185" s="257" t="str">
        <f t="shared" si="316"/>
        <v/>
      </c>
      <c r="AR1185" s="257">
        <f t="shared" si="317"/>
        <v>0</v>
      </c>
    </row>
    <row r="1186" spans="1:44" x14ac:dyDescent="0.3">
      <c r="A1186" s="287">
        <v>1173</v>
      </c>
      <c r="B1186" s="150"/>
      <c r="C1186" s="152"/>
      <c r="D1186" s="159"/>
      <c r="E1186" s="337"/>
      <c r="F1186" s="343" t="str">
        <f>IF(E1186="","",LOOKUP(E1186,'Work Programme'!$A$8:$A$207,'Work Programme'!$B$8:$B$207))</f>
        <v/>
      </c>
      <c r="G1186" s="159"/>
      <c r="H1186" s="150"/>
      <c r="I1186" s="150"/>
      <c r="J1186" s="150"/>
      <c r="K1186" s="150"/>
      <c r="L1186" s="150"/>
      <c r="M1186" s="150"/>
      <c r="N1186" s="430"/>
      <c r="O1186" s="431"/>
      <c r="P1186" s="431"/>
      <c r="Q1186" s="160"/>
      <c r="R1186" s="160"/>
      <c r="S1186" s="160"/>
      <c r="T1186" s="255" t="str">
        <f t="shared" si="302"/>
        <v/>
      </c>
      <c r="U1186" s="152"/>
      <c r="V1186" s="154"/>
      <c r="W1186" s="254" t="str">
        <f>IF(V1186="","",VLOOKUP(V1186,'Overview - Financial Statement'!$A$46:$B$60,2,FALSE))</f>
        <v/>
      </c>
      <c r="X1186" s="255" t="str">
        <f t="shared" si="303"/>
        <v/>
      </c>
      <c r="Y1186" s="153"/>
      <c r="Z1186" s="238">
        <f t="shared" si="304"/>
        <v>0</v>
      </c>
      <c r="AA1186" s="193" t="s">
        <v>44</v>
      </c>
      <c r="AB1186" s="173"/>
      <c r="AC1186" s="193" t="str">
        <f t="shared" si="305"/>
        <v/>
      </c>
      <c r="AD1186" s="187" t="str">
        <f t="shared" si="306"/>
        <v/>
      </c>
      <c r="AE1186" s="187" t="str">
        <f>IF(S1186&gt;0,(VLOOKUP(N1186,ISO!$B$4:$D$43,3,FALSE)),"")</f>
        <v/>
      </c>
      <c r="AF1186" s="187" t="str">
        <f t="shared" si="307"/>
        <v/>
      </c>
      <c r="AG1186" s="187" t="str">
        <f>IF(R1186&gt;0,(VLOOKUP(N1186,ISO!$B$4:$D$43,2,FALSE)),"")</f>
        <v/>
      </c>
      <c r="AH1186" s="193" t="str">
        <f t="shared" si="308"/>
        <v/>
      </c>
      <c r="AI1186" s="397" t="str">
        <f t="shared" si="309"/>
        <v/>
      </c>
      <c r="AJ1186" s="257" t="str">
        <f t="shared" si="310"/>
        <v/>
      </c>
      <c r="AK1186" s="257" t="str">
        <f t="shared" si="311"/>
        <v/>
      </c>
      <c r="AL1186" s="193" t="str">
        <f t="shared" si="312"/>
        <v>CHECK DATES</v>
      </c>
      <c r="AM1186" s="257" t="str">
        <f t="shared" si="313"/>
        <v/>
      </c>
      <c r="AN1186" s="288">
        <f t="shared" si="314"/>
        <v>0</v>
      </c>
      <c r="AO1186" s="286">
        <v>0</v>
      </c>
      <c r="AP1186" s="257">
        <f t="shared" si="315"/>
        <v>0</v>
      </c>
      <c r="AQ1186" s="257" t="str">
        <f t="shared" si="316"/>
        <v/>
      </c>
      <c r="AR1186" s="257">
        <f t="shared" si="317"/>
        <v>0</v>
      </c>
    </row>
    <row r="1187" spans="1:44" x14ac:dyDescent="0.3">
      <c r="A1187" s="287">
        <v>1174</v>
      </c>
      <c r="B1187" s="150"/>
      <c r="C1187" s="152"/>
      <c r="D1187" s="159"/>
      <c r="E1187" s="337"/>
      <c r="F1187" s="343" t="str">
        <f>IF(E1187="","",LOOKUP(E1187,'Work Programme'!$A$8:$A$207,'Work Programme'!$B$8:$B$207))</f>
        <v/>
      </c>
      <c r="G1187" s="159"/>
      <c r="H1187" s="150"/>
      <c r="I1187" s="150"/>
      <c r="J1187" s="150"/>
      <c r="K1187" s="150"/>
      <c r="L1187" s="150"/>
      <c r="M1187" s="150"/>
      <c r="N1187" s="430"/>
      <c r="O1187" s="431"/>
      <c r="P1187" s="431"/>
      <c r="Q1187" s="160"/>
      <c r="R1187" s="160"/>
      <c r="S1187" s="160"/>
      <c r="T1187" s="255" t="str">
        <f t="shared" si="302"/>
        <v/>
      </c>
      <c r="U1187" s="152"/>
      <c r="V1187" s="154"/>
      <c r="W1187" s="254" t="str">
        <f>IF(V1187="","",VLOOKUP(V1187,'Overview - Financial Statement'!$A$46:$B$60,2,FALSE))</f>
        <v/>
      </c>
      <c r="X1187" s="255" t="str">
        <f t="shared" si="303"/>
        <v/>
      </c>
      <c r="Y1187" s="153"/>
      <c r="Z1187" s="238">
        <f t="shared" si="304"/>
        <v>0</v>
      </c>
      <c r="AA1187" s="193" t="s">
        <v>44</v>
      </c>
      <c r="AB1187" s="173"/>
      <c r="AC1187" s="193" t="str">
        <f t="shared" si="305"/>
        <v/>
      </c>
      <c r="AD1187" s="187" t="str">
        <f t="shared" si="306"/>
        <v/>
      </c>
      <c r="AE1187" s="187" t="str">
        <f>IF(S1187&gt;0,(VLOOKUP(N1187,ISO!$B$4:$D$43,3,FALSE)),"")</f>
        <v/>
      </c>
      <c r="AF1187" s="187" t="str">
        <f t="shared" si="307"/>
        <v/>
      </c>
      <c r="AG1187" s="187" t="str">
        <f>IF(R1187&gt;0,(VLOOKUP(N1187,ISO!$B$4:$D$43,2,FALSE)),"")</f>
        <v/>
      </c>
      <c r="AH1187" s="193" t="str">
        <f t="shared" si="308"/>
        <v/>
      </c>
      <c r="AI1187" s="397" t="str">
        <f t="shared" si="309"/>
        <v/>
      </c>
      <c r="AJ1187" s="257" t="str">
        <f t="shared" si="310"/>
        <v/>
      </c>
      <c r="AK1187" s="257" t="str">
        <f t="shared" si="311"/>
        <v/>
      </c>
      <c r="AL1187" s="193" t="str">
        <f t="shared" si="312"/>
        <v>CHECK DATES</v>
      </c>
      <c r="AM1187" s="257" t="str">
        <f t="shared" si="313"/>
        <v/>
      </c>
      <c r="AN1187" s="288">
        <f t="shared" si="314"/>
        <v>0</v>
      </c>
      <c r="AO1187" s="286">
        <v>0</v>
      </c>
      <c r="AP1187" s="257">
        <f t="shared" si="315"/>
        <v>0</v>
      </c>
      <c r="AQ1187" s="257" t="str">
        <f t="shared" si="316"/>
        <v/>
      </c>
      <c r="AR1187" s="257">
        <f t="shared" si="317"/>
        <v>0</v>
      </c>
    </row>
    <row r="1188" spans="1:44" x14ac:dyDescent="0.3">
      <c r="A1188" s="287">
        <v>1175</v>
      </c>
      <c r="B1188" s="150"/>
      <c r="C1188" s="152"/>
      <c r="D1188" s="159"/>
      <c r="E1188" s="337"/>
      <c r="F1188" s="343" t="str">
        <f>IF(E1188="","",LOOKUP(E1188,'Work Programme'!$A$8:$A$207,'Work Programme'!$B$8:$B$207))</f>
        <v/>
      </c>
      <c r="G1188" s="159"/>
      <c r="H1188" s="150"/>
      <c r="I1188" s="150"/>
      <c r="J1188" s="150"/>
      <c r="K1188" s="150"/>
      <c r="L1188" s="150"/>
      <c r="M1188" s="150"/>
      <c r="N1188" s="430"/>
      <c r="O1188" s="431"/>
      <c r="P1188" s="431"/>
      <c r="Q1188" s="160"/>
      <c r="R1188" s="160"/>
      <c r="S1188" s="160"/>
      <c r="T1188" s="255" t="str">
        <f t="shared" si="302"/>
        <v/>
      </c>
      <c r="U1188" s="152"/>
      <c r="V1188" s="154"/>
      <c r="W1188" s="254" t="str">
        <f>IF(V1188="","",VLOOKUP(V1188,'Overview - Financial Statement'!$A$46:$B$60,2,FALSE))</f>
        <v/>
      </c>
      <c r="X1188" s="255" t="str">
        <f t="shared" si="303"/>
        <v/>
      </c>
      <c r="Y1188" s="153"/>
      <c r="Z1188" s="238">
        <f t="shared" si="304"/>
        <v>0</v>
      </c>
      <c r="AA1188" s="193" t="s">
        <v>44</v>
      </c>
      <c r="AB1188" s="173"/>
      <c r="AC1188" s="193" t="str">
        <f t="shared" si="305"/>
        <v/>
      </c>
      <c r="AD1188" s="187" t="str">
        <f t="shared" si="306"/>
        <v/>
      </c>
      <c r="AE1188" s="187" t="str">
        <f>IF(S1188&gt;0,(VLOOKUP(N1188,ISO!$B$4:$D$43,3,FALSE)),"")</f>
        <v/>
      </c>
      <c r="AF1188" s="187" t="str">
        <f t="shared" si="307"/>
        <v/>
      </c>
      <c r="AG1188" s="187" t="str">
        <f>IF(R1188&gt;0,(VLOOKUP(N1188,ISO!$B$4:$D$43,2,FALSE)),"")</f>
        <v/>
      </c>
      <c r="AH1188" s="193" t="str">
        <f t="shared" si="308"/>
        <v/>
      </c>
      <c r="AI1188" s="397" t="str">
        <f t="shared" si="309"/>
        <v/>
      </c>
      <c r="AJ1188" s="257" t="str">
        <f t="shared" si="310"/>
        <v/>
      </c>
      <c r="AK1188" s="257" t="str">
        <f t="shared" si="311"/>
        <v/>
      </c>
      <c r="AL1188" s="193" t="str">
        <f t="shared" si="312"/>
        <v>CHECK DATES</v>
      </c>
      <c r="AM1188" s="257" t="str">
        <f t="shared" si="313"/>
        <v/>
      </c>
      <c r="AN1188" s="288">
        <f t="shared" si="314"/>
        <v>0</v>
      </c>
      <c r="AO1188" s="286">
        <v>0</v>
      </c>
      <c r="AP1188" s="257">
        <f t="shared" si="315"/>
        <v>0</v>
      </c>
      <c r="AQ1188" s="257" t="str">
        <f t="shared" si="316"/>
        <v/>
      </c>
      <c r="AR1188" s="257">
        <f t="shared" si="317"/>
        <v>0</v>
      </c>
    </row>
    <row r="1189" spans="1:44" x14ac:dyDescent="0.3">
      <c r="A1189" s="287">
        <v>1176</v>
      </c>
      <c r="B1189" s="150"/>
      <c r="C1189" s="152"/>
      <c r="D1189" s="159"/>
      <c r="E1189" s="337"/>
      <c r="F1189" s="343" t="str">
        <f>IF(E1189="","",LOOKUP(E1189,'Work Programme'!$A$8:$A$207,'Work Programme'!$B$8:$B$207))</f>
        <v/>
      </c>
      <c r="G1189" s="159"/>
      <c r="H1189" s="150"/>
      <c r="I1189" s="150"/>
      <c r="J1189" s="150"/>
      <c r="K1189" s="150"/>
      <c r="L1189" s="150"/>
      <c r="M1189" s="150"/>
      <c r="N1189" s="430"/>
      <c r="O1189" s="431"/>
      <c r="P1189" s="431"/>
      <c r="Q1189" s="160"/>
      <c r="R1189" s="160"/>
      <c r="S1189" s="160"/>
      <c r="T1189" s="255" t="str">
        <f t="shared" si="302"/>
        <v/>
      </c>
      <c r="U1189" s="152"/>
      <c r="V1189" s="154"/>
      <c r="W1189" s="254" t="str">
        <f>IF(V1189="","",VLOOKUP(V1189,'Overview - Financial Statement'!$A$46:$B$60,2,FALSE))</f>
        <v/>
      </c>
      <c r="X1189" s="255" t="str">
        <f t="shared" si="303"/>
        <v/>
      </c>
      <c r="Y1189" s="153"/>
      <c r="Z1189" s="238">
        <f t="shared" si="304"/>
        <v>0</v>
      </c>
      <c r="AA1189" s="193" t="s">
        <v>44</v>
      </c>
      <c r="AB1189" s="173"/>
      <c r="AC1189" s="193" t="str">
        <f t="shared" si="305"/>
        <v/>
      </c>
      <c r="AD1189" s="187" t="str">
        <f t="shared" si="306"/>
        <v/>
      </c>
      <c r="AE1189" s="187" t="str">
        <f>IF(S1189&gt;0,(VLOOKUP(N1189,ISO!$B$4:$D$43,3,FALSE)),"")</f>
        <v/>
      </c>
      <c r="AF1189" s="187" t="str">
        <f t="shared" si="307"/>
        <v/>
      </c>
      <c r="AG1189" s="187" t="str">
        <f>IF(R1189&gt;0,(VLOOKUP(N1189,ISO!$B$4:$D$43,2,FALSE)),"")</f>
        <v/>
      </c>
      <c r="AH1189" s="193" t="str">
        <f t="shared" si="308"/>
        <v/>
      </c>
      <c r="AI1189" s="397" t="str">
        <f t="shared" si="309"/>
        <v/>
      </c>
      <c r="AJ1189" s="257" t="str">
        <f t="shared" si="310"/>
        <v/>
      </c>
      <c r="AK1189" s="257" t="str">
        <f t="shared" si="311"/>
        <v/>
      </c>
      <c r="AL1189" s="193" t="str">
        <f t="shared" si="312"/>
        <v>CHECK DATES</v>
      </c>
      <c r="AM1189" s="257" t="str">
        <f t="shared" si="313"/>
        <v/>
      </c>
      <c r="AN1189" s="288">
        <f t="shared" si="314"/>
        <v>0</v>
      </c>
      <c r="AO1189" s="286">
        <v>0</v>
      </c>
      <c r="AP1189" s="257">
        <f t="shared" si="315"/>
        <v>0</v>
      </c>
      <c r="AQ1189" s="257" t="str">
        <f t="shared" si="316"/>
        <v/>
      </c>
      <c r="AR1189" s="257">
        <f t="shared" si="317"/>
        <v>0</v>
      </c>
    </row>
    <row r="1190" spans="1:44" x14ac:dyDescent="0.3">
      <c r="A1190" s="287">
        <v>1177</v>
      </c>
      <c r="B1190" s="150"/>
      <c r="C1190" s="152"/>
      <c r="D1190" s="159"/>
      <c r="E1190" s="337"/>
      <c r="F1190" s="343" t="str">
        <f>IF(E1190="","",LOOKUP(E1190,'Work Programme'!$A$8:$A$207,'Work Programme'!$B$8:$B$207))</f>
        <v/>
      </c>
      <c r="G1190" s="159"/>
      <c r="H1190" s="150"/>
      <c r="I1190" s="150"/>
      <c r="J1190" s="150"/>
      <c r="K1190" s="150"/>
      <c r="L1190" s="150"/>
      <c r="M1190" s="150"/>
      <c r="N1190" s="430"/>
      <c r="O1190" s="431"/>
      <c r="P1190" s="431"/>
      <c r="Q1190" s="160"/>
      <c r="R1190" s="160"/>
      <c r="S1190" s="160"/>
      <c r="T1190" s="255" t="str">
        <f t="shared" si="302"/>
        <v/>
      </c>
      <c r="U1190" s="152"/>
      <c r="V1190" s="154"/>
      <c r="W1190" s="254" t="str">
        <f>IF(V1190="","",VLOOKUP(V1190,'Overview - Financial Statement'!$A$46:$B$60,2,FALSE))</f>
        <v/>
      </c>
      <c r="X1190" s="255" t="str">
        <f t="shared" si="303"/>
        <v/>
      </c>
      <c r="Y1190" s="153"/>
      <c r="Z1190" s="238">
        <f t="shared" si="304"/>
        <v>0</v>
      </c>
      <c r="AA1190" s="193" t="s">
        <v>44</v>
      </c>
      <c r="AB1190" s="173"/>
      <c r="AC1190" s="193" t="str">
        <f t="shared" si="305"/>
        <v/>
      </c>
      <c r="AD1190" s="187" t="str">
        <f t="shared" si="306"/>
        <v/>
      </c>
      <c r="AE1190" s="187" t="str">
        <f>IF(S1190&gt;0,(VLOOKUP(N1190,ISO!$B$4:$D$43,3,FALSE)),"")</f>
        <v/>
      </c>
      <c r="AF1190" s="187" t="str">
        <f t="shared" si="307"/>
        <v/>
      </c>
      <c r="AG1190" s="187" t="str">
        <f>IF(R1190&gt;0,(VLOOKUP(N1190,ISO!$B$4:$D$43,2,FALSE)),"")</f>
        <v/>
      </c>
      <c r="AH1190" s="193" t="str">
        <f t="shared" si="308"/>
        <v/>
      </c>
      <c r="AI1190" s="397" t="str">
        <f t="shared" si="309"/>
        <v/>
      </c>
      <c r="AJ1190" s="257" t="str">
        <f t="shared" si="310"/>
        <v/>
      </c>
      <c r="AK1190" s="257" t="str">
        <f t="shared" si="311"/>
        <v/>
      </c>
      <c r="AL1190" s="193" t="str">
        <f t="shared" si="312"/>
        <v>CHECK DATES</v>
      </c>
      <c r="AM1190" s="257" t="str">
        <f t="shared" si="313"/>
        <v/>
      </c>
      <c r="AN1190" s="288">
        <f t="shared" si="314"/>
        <v>0</v>
      </c>
      <c r="AO1190" s="286">
        <v>0</v>
      </c>
      <c r="AP1190" s="257">
        <f t="shared" si="315"/>
        <v>0</v>
      </c>
      <c r="AQ1190" s="257" t="str">
        <f t="shared" si="316"/>
        <v/>
      </c>
      <c r="AR1190" s="257">
        <f t="shared" si="317"/>
        <v>0</v>
      </c>
    </row>
    <row r="1191" spans="1:44" x14ac:dyDescent="0.3">
      <c r="A1191" s="287">
        <v>1178</v>
      </c>
      <c r="B1191" s="150"/>
      <c r="C1191" s="152"/>
      <c r="D1191" s="159"/>
      <c r="E1191" s="337"/>
      <c r="F1191" s="343" t="str">
        <f>IF(E1191="","",LOOKUP(E1191,'Work Programme'!$A$8:$A$207,'Work Programme'!$B$8:$B$207))</f>
        <v/>
      </c>
      <c r="G1191" s="159"/>
      <c r="H1191" s="150"/>
      <c r="I1191" s="150"/>
      <c r="J1191" s="150"/>
      <c r="K1191" s="150"/>
      <c r="L1191" s="150"/>
      <c r="M1191" s="150"/>
      <c r="N1191" s="430"/>
      <c r="O1191" s="431"/>
      <c r="P1191" s="431"/>
      <c r="Q1191" s="160"/>
      <c r="R1191" s="160"/>
      <c r="S1191" s="160"/>
      <c r="T1191" s="255" t="str">
        <f t="shared" si="302"/>
        <v/>
      </c>
      <c r="U1191" s="152"/>
      <c r="V1191" s="154"/>
      <c r="W1191" s="254" t="str">
        <f>IF(V1191="","",VLOOKUP(V1191,'Overview - Financial Statement'!$A$46:$B$60,2,FALSE))</f>
        <v/>
      </c>
      <c r="X1191" s="255" t="str">
        <f t="shared" si="303"/>
        <v/>
      </c>
      <c r="Y1191" s="153"/>
      <c r="Z1191" s="238">
        <f t="shared" si="304"/>
        <v>0</v>
      </c>
      <c r="AA1191" s="193" t="s">
        <v>44</v>
      </c>
      <c r="AB1191" s="173"/>
      <c r="AC1191" s="193" t="str">
        <f t="shared" si="305"/>
        <v/>
      </c>
      <c r="AD1191" s="187" t="str">
        <f t="shared" si="306"/>
        <v/>
      </c>
      <c r="AE1191" s="187" t="str">
        <f>IF(S1191&gt;0,(VLOOKUP(N1191,ISO!$B$4:$D$43,3,FALSE)),"")</f>
        <v/>
      </c>
      <c r="AF1191" s="187" t="str">
        <f t="shared" si="307"/>
        <v/>
      </c>
      <c r="AG1191" s="187" t="str">
        <f>IF(R1191&gt;0,(VLOOKUP(N1191,ISO!$B$4:$D$43,2,FALSE)),"")</f>
        <v/>
      </c>
      <c r="AH1191" s="193" t="str">
        <f t="shared" si="308"/>
        <v/>
      </c>
      <c r="AI1191" s="397" t="str">
        <f t="shared" si="309"/>
        <v/>
      </c>
      <c r="AJ1191" s="257" t="str">
        <f t="shared" si="310"/>
        <v/>
      </c>
      <c r="AK1191" s="257" t="str">
        <f t="shared" si="311"/>
        <v/>
      </c>
      <c r="AL1191" s="193" t="str">
        <f t="shared" si="312"/>
        <v>CHECK DATES</v>
      </c>
      <c r="AM1191" s="257" t="str">
        <f t="shared" si="313"/>
        <v/>
      </c>
      <c r="AN1191" s="288">
        <f t="shared" si="314"/>
        <v>0</v>
      </c>
      <c r="AO1191" s="286">
        <v>0</v>
      </c>
      <c r="AP1191" s="257">
        <f t="shared" si="315"/>
        <v>0</v>
      </c>
      <c r="AQ1191" s="257" t="str">
        <f t="shared" si="316"/>
        <v/>
      </c>
      <c r="AR1191" s="257">
        <f t="shared" si="317"/>
        <v>0</v>
      </c>
    </row>
    <row r="1192" spans="1:44" x14ac:dyDescent="0.3">
      <c r="A1192" s="287">
        <v>1179</v>
      </c>
      <c r="B1192" s="150"/>
      <c r="C1192" s="152"/>
      <c r="D1192" s="159"/>
      <c r="E1192" s="337"/>
      <c r="F1192" s="343" t="str">
        <f>IF(E1192="","",LOOKUP(E1192,'Work Programme'!$A$8:$A$207,'Work Programme'!$B$8:$B$207))</f>
        <v/>
      </c>
      <c r="G1192" s="159"/>
      <c r="H1192" s="150"/>
      <c r="I1192" s="150"/>
      <c r="J1192" s="150"/>
      <c r="K1192" s="150"/>
      <c r="L1192" s="150"/>
      <c r="M1192" s="150"/>
      <c r="N1192" s="430"/>
      <c r="O1192" s="431"/>
      <c r="P1192" s="431"/>
      <c r="Q1192" s="160"/>
      <c r="R1192" s="160"/>
      <c r="S1192" s="160"/>
      <c r="T1192" s="255" t="str">
        <f t="shared" si="302"/>
        <v/>
      </c>
      <c r="U1192" s="152"/>
      <c r="V1192" s="154"/>
      <c r="W1192" s="254" t="str">
        <f>IF(V1192="","",VLOOKUP(V1192,'Overview - Financial Statement'!$A$46:$B$60,2,FALSE))</f>
        <v/>
      </c>
      <c r="X1192" s="255" t="str">
        <f t="shared" si="303"/>
        <v/>
      </c>
      <c r="Y1192" s="153"/>
      <c r="Z1192" s="238">
        <f t="shared" si="304"/>
        <v>0</v>
      </c>
      <c r="AA1192" s="193" t="s">
        <v>44</v>
      </c>
      <c r="AB1192" s="173"/>
      <c r="AC1192" s="193" t="str">
        <f t="shared" si="305"/>
        <v/>
      </c>
      <c r="AD1192" s="187" t="str">
        <f t="shared" si="306"/>
        <v/>
      </c>
      <c r="AE1192" s="187" t="str">
        <f>IF(S1192&gt;0,(VLOOKUP(N1192,ISO!$B$4:$D$43,3,FALSE)),"")</f>
        <v/>
      </c>
      <c r="AF1192" s="187" t="str">
        <f t="shared" si="307"/>
        <v/>
      </c>
      <c r="AG1192" s="187" t="str">
        <f>IF(R1192&gt;0,(VLOOKUP(N1192,ISO!$B$4:$D$43,2,FALSE)),"")</f>
        <v/>
      </c>
      <c r="AH1192" s="193" t="str">
        <f t="shared" si="308"/>
        <v/>
      </c>
      <c r="AI1192" s="397" t="str">
        <f t="shared" si="309"/>
        <v/>
      </c>
      <c r="AJ1192" s="257" t="str">
        <f t="shared" si="310"/>
        <v/>
      </c>
      <c r="AK1192" s="257" t="str">
        <f t="shared" si="311"/>
        <v/>
      </c>
      <c r="AL1192" s="193" t="str">
        <f t="shared" si="312"/>
        <v>CHECK DATES</v>
      </c>
      <c r="AM1192" s="257" t="str">
        <f t="shared" si="313"/>
        <v/>
      </c>
      <c r="AN1192" s="288">
        <f t="shared" si="314"/>
        <v>0</v>
      </c>
      <c r="AO1192" s="286">
        <v>0</v>
      </c>
      <c r="AP1192" s="257">
        <f t="shared" si="315"/>
        <v>0</v>
      </c>
      <c r="AQ1192" s="257" t="str">
        <f t="shared" si="316"/>
        <v/>
      </c>
      <c r="AR1192" s="257">
        <f t="shared" si="317"/>
        <v>0</v>
      </c>
    </row>
    <row r="1193" spans="1:44" x14ac:dyDescent="0.3">
      <c r="A1193" s="287">
        <v>1180</v>
      </c>
      <c r="B1193" s="150"/>
      <c r="C1193" s="152"/>
      <c r="D1193" s="159"/>
      <c r="E1193" s="337"/>
      <c r="F1193" s="343" t="str">
        <f>IF(E1193="","",LOOKUP(E1193,'Work Programme'!$A$8:$A$207,'Work Programme'!$B$8:$B$207))</f>
        <v/>
      </c>
      <c r="G1193" s="159"/>
      <c r="H1193" s="150"/>
      <c r="I1193" s="150"/>
      <c r="J1193" s="150"/>
      <c r="K1193" s="150"/>
      <c r="L1193" s="150"/>
      <c r="M1193" s="150"/>
      <c r="N1193" s="430"/>
      <c r="O1193" s="431"/>
      <c r="P1193" s="431"/>
      <c r="Q1193" s="160"/>
      <c r="R1193" s="160"/>
      <c r="S1193" s="160"/>
      <c r="T1193" s="255" t="str">
        <f t="shared" si="302"/>
        <v/>
      </c>
      <c r="U1193" s="152"/>
      <c r="V1193" s="154"/>
      <c r="W1193" s="254" t="str">
        <f>IF(V1193="","",VLOOKUP(V1193,'Overview - Financial Statement'!$A$46:$B$60,2,FALSE))</f>
        <v/>
      </c>
      <c r="X1193" s="255" t="str">
        <f t="shared" si="303"/>
        <v/>
      </c>
      <c r="Y1193" s="153"/>
      <c r="Z1193" s="238">
        <f t="shared" si="304"/>
        <v>0</v>
      </c>
      <c r="AA1193" s="193" t="s">
        <v>44</v>
      </c>
      <c r="AB1193" s="173"/>
      <c r="AC1193" s="193" t="str">
        <f t="shared" si="305"/>
        <v/>
      </c>
      <c r="AD1193" s="187" t="str">
        <f t="shared" si="306"/>
        <v/>
      </c>
      <c r="AE1193" s="187" t="str">
        <f>IF(S1193&gt;0,(VLOOKUP(N1193,ISO!$B$4:$D$43,3,FALSE)),"")</f>
        <v/>
      </c>
      <c r="AF1193" s="187" t="str">
        <f t="shared" si="307"/>
        <v/>
      </c>
      <c r="AG1193" s="187" t="str">
        <f>IF(R1193&gt;0,(VLOOKUP(N1193,ISO!$B$4:$D$43,2,FALSE)),"")</f>
        <v/>
      </c>
      <c r="AH1193" s="193" t="str">
        <f t="shared" si="308"/>
        <v/>
      </c>
      <c r="AI1193" s="397" t="str">
        <f t="shared" si="309"/>
        <v/>
      </c>
      <c r="AJ1193" s="257" t="str">
        <f t="shared" si="310"/>
        <v/>
      </c>
      <c r="AK1193" s="257" t="str">
        <f t="shared" si="311"/>
        <v/>
      </c>
      <c r="AL1193" s="193" t="str">
        <f t="shared" si="312"/>
        <v>CHECK DATES</v>
      </c>
      <c r="AM1193" s="257" t="str">
        <f t="shared" si="313"/>
        <v/>
      </c>
      <c r="AN1193" s="288">
        <f t="shared" si="314"/>
        <v>0</v>
      </c>
      <c r="AO1193" s="286">
        <v>0</v>
      </c>
      <c r="AP1193" s="257">
        <f t="shared" si="315"/>
        <v>0</v>
      </c>
      <c r="AQ1193" s="257" t="str">
        <f t="shared" si="316"/>
        <v/>
      </c>
      <c r="AR1193" s="257">
        <f t="shared" si="317"/>
        <v>0</v>
      </c>
    </row>
    <row r="1194" spans="1:44" x14ac:dyDescent="0.3">
      <c r="A1194" s="287">
        <v>1181</v>
      </c>
      <c r="B1194" s="150"/>
      <c r="C1194" s="152"/>
      <c r="D1194" s="159"/>
      <c r="E1194" s="337"/>
      <c r="F1194" s="343" t="str">
        <f>IF(E1194="","",LOOKUP(E1194,'Work Programme'!$A$8:$A$207,'Work Programme'!$B$8:$B$207))</f>
        <v/>
      </c>
      <c r="G1194" s="159"/>
      <c r="H1194" s="150"/>
      <c r="I1194" s="150"/>
      <c r="J1194" s="150"/>
      <c r="K1194" s="150"/>
      <c r="L1194" s="150"/>
      <c r="M1194" s="150"/>
      <c r="N1194" s="430"/>
      <c r="O1194" s="431"/>
      <c r="P1194" s="431"/>
      <c r="Q1194" s="160"/>
      <c r="R1194" s="160"/>
      <c r="S1194" s="160"/>
      <c r="T1194" s="255" t="str">
        <f t="shared" si="302"/>
        <v/>
      </c>
      <c r="U1194" s="152"/>
      <c r="V1194" s="154"/>
      <c r="W1194" s="254" t="str">
        <f>IF(V1194="","",VLOOKUP(V1194,'Overview - Financial Statement'!$A$46:$B$60,2,FALSE))</f>
        <v/>
      </c>
      <c r="X1194" s="255" t="str">
        <f t="shared" si="303"/>
        <v/>
      </c>
      <c r="Y1194" s="153"/>
      <c r="Z1194" s="238">
        <f t="shared" si="304"/>
        <v>0</v>
      </c>
      <c r="AA1194" s="193" t="s">
        <v>44</v>
      </c>
      <c r="AB1194" s="173"/>
      <c r="AC1194" s="193" t="str">
        <f t="shared" si="305"/>
        <v/>
      </c>
      <c r="AD1194" s="187" t="str">
        <f t="shared" si="306"/>
        <v/>
      </c>
      <c r="AE1194" s="187" t="str">
        <f>IF(S1194&gt;0,(VLOOKUP(N1194,ISO!$B$4:$D$43,3,FALSE)),"")</f>
        <v/>
      </c>
      <c r="AF1194" s="187" t="str">
        <f t="shared" si="307"/>
        <v/>
      </c>
      <c r="AG1194" s="187" t="str">
        <f>IF(R1194&gt;0,(VLOOKUP(N1194,ISO!$B$4:$D$43,2,FALSE)),"")</f>
        <v/>
      </c>
      <c r="AH1194" s="193" t="str">
        <f t="shared" si="308"/>
        <v/>
      </c>
      <c r="AI1194" s="397" t="str">
        <f t="shared" si="309"/>
        <v/>
      </c>
      <c r="AJ1194" s="257" t="str">
        <f t="shared" si="310"/>
        <v/>
      </c>
      <c r="AK1194" s="257" t="str">
        <f t="shared" si="311"/>
        <v/>
      </c>
      <c r="AL1194" s="193" t="str">
        <f t="shared" si="312"/>
        <v>CHECK DATES</v>
      </c>
      <c r="AM1194" s="257" t="str">
        <f t="shared" si="313"/>
        <v/>
      </c>
      <c r="AN1194" s="288">
        <f t="shared" si="314"/>
        <v>0</v>
      </c>
      <c r="AO1194" s="286">
        <v>0</v>
      </c>
      <c r="AP1194" s="257">
        <f t="shared" si="315"/>
        <v>0</v>
      </c>
      <c r="AQ1194" s="257" t="str">
        <f t="shared" si="316"/>
        <v/>
      </c>
      <c r="AR1194" s="257">
        <f t="shared" si="317"/>
        <v>0</v>
      </c>
    </row>
    <row r="1195" spans="1:44" x14ac:dyDescent="0.3">
      <c r="A1195" s="287">
        <v>1182</v>
      </c>
      <c r="B1195" s="150"/>
      <c r="C1195" s="152"/>
      <c r="D1195" s="159"/>
      <c r="E1195" s="337"/>
      <c r="F1195" s="343" t="str">
        <f>IF(E1195="","",LOOKUP(E1195,'Work Programme'!$A$8:$A$207,'Work Programme'!$B$8:$B$207))</f>
        <v/>
      </c>
      <c r="G1195" s="159"/>
      <c r="H1195" s="150"/>
      <c r="I1195" s="150"/>
      <c r="J1195" s="150"/>
      <c r="K1195" s="150"/>
      <c r="L1195" s="150"/>
      <c r="M1195" s="150"/>
      <c r="N1195" s="430"/>
      <c r="O1195" s="431"/>
      <c r="P1195" s="431"/>
      <c r="Q1195" s="160"/>
      <c r="R1195" s="160"/>
      <c r="S1195" s="160"/>
      <c r="T1195" s="255" t="str">
        <f t="shared" si="302"/>
        <v/>
      </c>
      <c r="U1195" s="152"/>
      <c r="V1195" s="154"/>
      <c r="W1195" s="254" t="str">
        <f>IF(V1195="","",VLOOKUP(V1195,'Overview - Financial Statement'!$A$46:$B$60,2,FALSE))</f>
        <v/>
      </c>
      <c r="X1195" s="255" t="str">
        <f t="shared" si="303"/>
        <v/>
      </c>
      <c r="Y1195" s="153"/>
      <c r="Z1195" s="238">
        <f t="shared" si="304"/>
        <v>0</v>
      </c>
      <c r="AA1195" s="193" t="s">
        <v>44</v>
      </c>
      <c r="AB1195" s="173"/>
      <c r="AC1195" s="193" t="str">
        <f t="shared" si="305"/>
        <v/>
      </c>
      <c r="AD1195" s="187" t="str">
        <f t="shared" si="306"/>
        <v/>
      </c>
      <c r="AE1195" s="187" t="str">
        <f>IF(S1195&gt;0,(VLOOKUP(N1195,ISO!$B$4:$D$43,3,FALSE)),"")</f>
        <v/>
      </c>
      <c r="AF1195" s="187" t="str">
        <f t="shared" si="307"/>
        <v/>
      </c>
      <c r="AG1195" s="187" t="str">
        <f>IF(R1195&gt;0,(VLOOKUP(N1195,ISO!$B$4:$D$43,2,FALSE)),"")</f>
        <v/>
      </c>
      <c r="AH1195" s="193" t="str">
        <f t="shared" si="308"/>
        <v/>
      </c>
      <c r="AI1195" s="397" t="str">
        <f t="shared" si="309"/>
        <v/>
      </c>
      <c r="AJ1195" s="257" t="str">
        <f t="shared" si="310"/>
        <v/>
      </c>
      <c r="AK1195" s="257" t="str">
        <f t="shared" si="311"/>
        <v/>
      </c>
      <c r="AL1195" s="193" t="str">
        <f t="shared" si="312"/>
        <v>CHECK DATES</v>
      </c>
      <c r="AM1195" s="257" t="str">
        <f t="shared" si="313"/>
        <v/>
      </c>
      <c r="AN1195" s="288">
        <f t="shared" si="314"/>
        <v>0</v>
      </c>
      <c r="AO1195" s="286">
        <v>0</v>
      </c>
      <c r="AP1195" s="257">
        <f t="shared" si="315"/>
        <v>0</v>
      </c>
      <c r="AQ1195" s="257" t="str">
        <f t="shared" si="316"/>
        <v/>
      </c>
      <c r="AR1195" s="257">
        <f t="shared" si="317"/>
        <v>0</v>
      </c>
    </row>
    <row r="1196" spans="1:44" x14ac:dyDescent="0.3">
      <c r="A1196" s="287">
        <v>1183</v>
      </c>
      <c r="B1196" s="150"/>
      <c r="C1196" s="152"/>
      <c r="D1196" s="159"/>
      <c r="E1196" s="337"/>
      <c r="F1196" s="343" t="str">
        <f>IF(E1196="","",LOOKUP(E1196,'Work Programme'!$A$8:$A$207,'Work Programme'!$B$8:$B$207))</f>
        <v/>
      </c>
      <c r="G1196" s="159"/>
      <c r="H1196" s="150"/>
      <c r="I1196" s="150"/>
      <c r="J1196" s="150"/>
      <c r="K1196" s="150"/>
      <c r="L1196" s="150"/>
      <c r="M1196" s="150"/>
      <c r="N1196" s="430"/>
      <c r="O1196" s="431"/>
      <c r="P1196" s="431"/>
      <c r="Q1196" s="160"/>
      <c r="R1196" s="160"/>
      <c r="S1196" s="160"/>
      <c r="T1196" s="255" t="str">
        <f t="shared" si="302"/>
        <v/>
      </c>
      <c r="U1196" s="152"/>
      <c r="V1196" s="154"/>
      <c r="W1196" s="254" t="str">
        <f>IF(V1196="","",VLOOKUP(V1196,'Overview - Financial Statement'!$A$46:$B$60,2,FALSE))</f>
        <v/>
      </c>
      <c r="X1196" s="255" t="str">
        <f t="shared" si="303"/>
        <v/>
      </c>
      <c r="Y1196" s="153"/>
      <c r="Z1196" s="238">
        <f t="shared" si="304"/>
        <v>0</v>
      </c>
      <c r="AA1196" s="193" t="s">
        <v>44</v>
      </c>
      <c r="AB1196" s="173"/>
      <c r="AC1196" s="193" t="str">
        <f t="shared" si="305"/>
        <v/>
      </c>
      <c r="AD1196" s="187" t="str">
        <f t="shared" si="306"/>
        <v/>
      </c>
      <c r="AE1196" s="187" t="str">
        <f>IF(S1196&gt;0,(VLOOKUP(N1196,ISO!$B$4:$D$43,3,FALSE)),"")</f>
        <v/>
      </c>
      <c r="AF1196" s="187" t="str">
        <f t="shared" si="307"/>
        <v/>
      </c>
      <c r="AG1196" s="187" t="str">
        <f>IF(R1196&gt;0,(VLOOKUP(N1196,ISO!$B$4:$D$43,2,FALSE)),"")</f>
        <v/>
      </c>
      <c r="AH1196" s="193" t="str">
        <f t="shared" si="308"/>
        <v/>
      </c>
      <c r="AI1196" s="397" t="str">
        <f t="shared" si="309"/>
        <v/>
      </c>
      <c r="AJ1196" s="257" t="str">
        <f t="shared" si="310"/>
        <v/>
      </c>
      <c r="AK1196" s="257" t="str">
        <f t="shared" si="311"/>
        <v/>
      </c>
      <c r="AL1196" s="193" t="str">
        <f t="shared" si="312"/>
        <v>CHECK DATES</v>
      </c>
      <c r="AM1196" s="257" t="str">
        <f t="shared" si="313"/>
        <v/>
      </c>
      <c r="AN1196" s="288">
        <f t="shared" si="314"/>
        <v>0</v>
      </c>
      <c r="AO1196" s="286">
        <v>0</v>
      </c>
      <c r="AP1196" s="257">
        <f t="shared" si="315"/>
        <v>0</v>
      </c>
      <c r="AQ1196" s="257" t="str">
        <f t="shared" si="316"/>
        <v/>
      </c>
      <c r="AR1196" s="257">
        <f t="shared" si="317"/>
        <v>0</v>
      </c>
    </row>
    <row r="1197" spans="1:44" x14ac:dyDescent="0.3">
      <c r="A1197" s="287">
        <v>1184</v>
      </c>
      <c r="B1197" s="150"/>
      <c r="C1197" s="152"/>
      <c r="D1197" s="159"/>
      <c r="E1197" s="337"/>
      <c r="F1197" s="343" t="str">
        <f>IF(E1197="","",LOOKUP(E1197,'Work Programme'!$A$8:$A$207,'Work Programme'!$B$8:$B$207))</f>
        <v/>
      </c>
      <c r="G1197" s="159"/>
      <c r="H1197" s="150"/>
      <c r="I1197" s="150"/>
      <c r="J1197" s="150"/>
      <c r="K1197" s="150"/>
      <c r="L1197" s="150"/>
      <c r="M1197" s="150"/>
      <c r="N1197" s="430"/>
      <c r="O1197" s="431"/>
      <c r="P1197" s="431"/>
      <c r="Q1197" s="160"/>
      <c r="R1197" s="160"/>
      <c r="S1197" s="160"/>
      <c r="T1197" s="255" t="str">
        <f t="shared" si="302"/>
        <v/>
      </c>
      <c r="U1197" s="152"/>
      <c r="V1197" s="154"/>
      <c r="W1197" s="254" t="str">
        <f>IF(V1197="","",VLOOKUP(V1197,'Overview - Financial Statement'!$A$46:$B$60,2,FALSE))</f>
        <v/>
      </c>
      <c r="X1197" s="255" t="str">
        <f t="shared" si="303"/>
        <v/>
      </c>
      <c r="Y1197" s="153"/>
      <c r="Z1197" s="238">
        <f t="shared" si="304"/>
        <v>0</v>
      </c>
      <c r="AA1197" s="193" t="s">
        <v>44</v>
      </c>
      <c r="AB1197" s="173"/>
      <c r="AC1197" s="193" t="str">
        <f t="shared" si="305"/>
        <v/>
      </c>
      <c r="AD1197" s="187" t="str">
        <f t="shared" si="306"/>
        <v/>
      </c>
      <c r="AE1197" s="187" t="str">
        <f>IF(S1197&gt;0,(VLOOKUP(N1197,ISO!$B$4:$D$43,3,FALSE)),"")</f>
        <v/>
      </c>
      <c r="AF1197" s="187" t="str">
        <f t="shared" si="307"/>
        <v/>
      </c>
      <c r="AG1197" s="187" t="str">
        <f>IF(R1197&gt;0,(VLOOKUP(N1197,ISO!$B$4:$D$43,2,FALSE)),"")</f>
        <v/>
      </c>
      <c r="AH1197" s="193" t="str">
        <f t="shared" si="308"/>
        <v/>
      </c>
      <c r="AI1197" s="397" t="str">
        <f t="shared" si="309"/>
        <v/>
      </c>
      <c r="AJ1197" s="257" t="str">
        <f t="shared" si="310"/>
        <v/>
      </c>
      <c r="AK1197" s="257" t="str">
        <f t="shared" si="311"/>
        <v/>
      </c>
      <c r="AL1197" s="193" t="str">
        <f t="shared" si="312"/>
        <v>CHECK DATES</v>
      </c>
      <c r="AM1197" s="257" t="str">
        <f t="shared" si="313"/>
        <v/>
      </c>
      <c r="AN1197" s="288">
        <f t="shared" si="314"/>
        <v>0</v>
      </c>
      <c r="AO1197" s="286">
        <v>0</v>
      </c>
      <c r="AP1197" s="257">
        <f t="shared" si="315"/>
        <v>0</v>
      </c>
      <c r="AQ1197" s="257" t="str">
        <f t="shared" si="316"/>
        <v/>
      </c>
      <c r="AR1197" s="257">
        <f t="shared" si="317"/>
        <v>0</v>
      </c>
    </row>
    <row r="1198" spans="1:44" x14ac:dyDescent="0.3">
      <c r="A1198" s="287">
        <v>1185</v>
      </c>
      <c r="B1198" s="150"/>
      <c r="C1198" s="152"/>
      <c r="D1198" s="159"/>
      <c r="E1198" s="337"/>
      <c r="F1198" s="343" t="str">
        <f>IF(E1198="","",LOOKUP(E1198,'Work Programme'!$A$8:$A$207,'Work Programme'!$B$8:$B$207))</f>
        <v/>
      </c>
      <c r="G1198" s="159"/>
      <c r="H1198" s="150"/>
      <c r="I1198" s="150"/>
      <c r="J1198" s="150"/>
      <c r="K1198" s="150"/>
      <c r="L1198" s="150"/>
      <c r="M1198" s="150"/>
      <c r="N1198" s="430"/>
      <c r="O1198" s="431"/>
      <c r="P1198" s="431"/>
      <c r="Q1198" s="160"/>
      <c r="R1198" s="160"/>
      <c r="S1198" s="160"/>
      <c r="T1198" s="255" t="str">
        <f t="shared" si="302"/>
        <v/>
      </c>
      <c r="U1198" s="152"/>
      <c r="V1198" s="154"/>
      <c r="W1198" s="254" t="str">
        <f>IF(V1198="","",VLOOKUP(V1198,'Overview - Financial Statement'!$A$46:$B$60,2,FALSE))</f>
        <v/>
      </c>
      <c r="X1198" s="255" t="str">
        <f t="shared" si="303"/>
        <v/>
      </c>
      <c r="Y1198" s="153"/>
      <c r="Z1198" s="238">
        <f t="shared" si="304"/>
        <v>0</v>
      </c>
      <c r="AA1198" s="193" t="s">
        <v>44</v>
      </c>
      <c r="AB1198" s="173"/>
      <c r="AC1198" s="193" t="str">
        <f t="shared" si="305"/>
        <v/>
      </c>
      <c r="AD1198" s="187" t="str">
        <f t="shared" si="306"/>
        <v/>
      </c>
      <c r="AE1198" s="187" t="str">
        <f>IF(S1198&gt;0,(VLOOKUP(N1198,ISO!$B$4:$D$43,3,FALSE)),"")</f>
        <v/>
      </c>
      <c r="AF1198" s="187" t="str">
        <f t="shared" si="307"/>
        <v/>
      </c>
      <c r="AG1198" s="187" t="str">
        <f>IF(R1198&gt;0,(VLOOKUP(N1198,ISO!$B$4:$D$43,2,FALSE)),"")</f>
        <v/>
      </c>
      <c r="AH1198" s="193" t="str">
        <f t="shared" si="308"/>
        <v/>
      </c>
      <c r="AI1198" s="397" t="str">
        <f t="shared" si="309"/>
        <v/>
      </c>
      <c r="AJ1198" s="257" t="str">
        <f t="shared" si="310"/>
        <v/>
      </c>
      <c r="AK1198" s="257" t="str">
        <f t="shared" si="311"/>
        <v/>
      </c>
      <c r="AL1198" s="193" t="str">
        <f t="shared" si="312"/>
        <v>CHECK DATES</v>
      </c>
      <c r="AM1198" s="257" t="str">
        <f t="shared" si="313"/>
        <v/>
      </c>
      <c r="AN1198" s="288">
        <f t="shared" si="314"/>
        <v>0</v>
      </c>
      <c r="AO1198" s="286">
        <v>0</v>
      </c>
      <c r="AP1198" s="257">
        <f t="shared" si="315"/>
        <v>0</v>
      </c>
      <c r="AQ1198" s="257" t="str">
        <f t="shared" si="316"/>
        <v/>
      </c>
      <c r="AR1198" s="257">
        <f t="shared" si="317"/>
        <v>0</v>
      </c>
    </row>
    <row r="1199" spans="1:44" x14ac:dyDescent="0.3">
      <c r="A1199" s="287">
        <v>1186</v>
      </c>
      <c r="B1199" s="150"/>
      <c r="C1199" s="152"/>
      <c r="D1199" s="159"/>
      <c r="E1199" s="337"/>
      <c r="F1199" s="343" t="str">
        <f>IF(E1199="","",LOOKUP(E1199,'Work Programme'!$A$8:$A$207,'Work Programme'!$B$8:$B$207))</f>
        <v/>
      </c>
      <c r="G1199" s="159"/>
      <c r="H1199" s="150"/>
      <c r="I1199" s="150"/>
      <c r="J1199" s="150"/>
      <c r="K1199" s="150"/>
      <c r="L1199" s="150"/>
      <c r="M1199" s="150"/>
      <c r="N1199" s="430"/>
      <c r="O1199" s="431"/>
      <c r="P1199" s="431"/>
      <c r="Q1199" s="160"/>
      <c r="R1199" s="160"/>
      <c r="S1199" s="160"/>
      <c r="T1199" s="255" t="str">
        <f t="shared" si="302"/>
        <v/>
      </c>
      <c r="U1199" s="152"/>
      <c r="V1199" s="154"/>
      <c r="W1199" s="254" t="str">
        <f>IF(V1199="","",VLOOKUP(V1199,'Overview - Financial Statement'!$A$46:$B$60,2,FALSE))</f>
        <v/>
      </c>
      <c r="X1199" s="255" t="str">
        <f t="shared" si="303"/>
        <v/>
      </c>
      <c r="Y1199" s="153"/>
      <c r="Z1199" s="238">
        <f t="shared" si="304"/>
        <v>0</v>
      </c>
      <c r="AA1199" s="193" t="s">
        <v>44</v>
      </c>
      <c r="AB1199" s="173"/>
      <c r="AC1199" s="193" t="str">
        <f t="shared" si="305"/>
        <v/>
      </c>
      <c r="AD1199" s="187" t="str">
        <f t="shared" si="306"/>
        <v/>
      </c>
      <c r="AE1199" s="187" t="str">
        <f>IF(S1199&gt;0,(VLOOKUP(N1199,ISO!$B$4:$D$43,3,FALSE)),"")</f>
        <v/>
      </c>
      <c r="AF1199" s="187" t="str">
        <f t="shared" si="307"/>
        <v/>
      </c>
      <c r="AG1199" s="187" t="str">
        <f>IF(R1199&gt;0,(VLOOKUP(N1199,ISO!$B$4:$D$43,2,FALSE)),"")</f>
        <v/>
      </c>
      <c r="AH1199" s="193" t="str">
        <f t="shared" si="308"/>
        <v/>
      </c>
      <c r="AI1199" s="397" t="str">
        <f t="shared" si="309"/>
        <v/>
      </c>
      <c r="AJ1199" s="257" t="str">
        <f t="shared" si="310"/>
        <v/>
      </c>
      <c r="AK1199" s="257" t="str">
        <f t="shared" si="311"/>
        <v/>
      </c>
      <c r="AL1199" s="193" t="str">
        <f t="shared" si="312"/>
        <v>CHECK DATES</v>
      </c>
      <c r="AM1199" s="257" t="str">
        <f t="shared" si="313"/>
        <v/>
      </c>
      <c r="AN1199" s="288">
        <f t="shared" si="314"/>
        <v>0</v>
      </c>
      <c r="AO1199" s="286">
        <v>0</v>
      </c>
      <c r="AP1199" s="257">
        <f t="shared" si="315"/>
        <v>0</v>
      </c>
      <c r="AQ1199" s="257" t="str">
        <f t="shared" si="316"/>
        <v/>
      </c>
      <c r="AR1199" s="257">
        <f t="shared" si="317"/>
        <v>0</v>
      </c>
    </row>
    <row r="1200" spans="1:44" x14ac:dyDescent="0.3">
      <c r="A1200" s="287">
        <v>1187</v>
      </c>
      <c r="B1200" s="150"/>
      <c r="C1200" s="152"/>
      <c r="D1200" s="159"/>
      <c r="E1200" s="337"/>
      <c r="F1200" s="343" t="str">
        <f>IF(E1200="","",LOOKUP(E1200,'Work Programme'!$A$8:$A$207,'Work Programme'!$B$8:$B$207))</f>
        <v/>
      </c>
      <c r="G1200" s="159"/>
      <c r="H1200" s="150"/>
      <c r="I1200" s="150"/>
      <c r="J1200" s="150"/>
      <c r="K1200" s="150"/>
      <c r="L1200" s="150"/>
      <c r="M1200" s="150"/>
      <c r="N1200" s="430"/>
      <c r="O1200" s="431"/>
      <c r="P1200" s="431"/>
      <c r="Q1200" s="160"/>
      <c r="R1200" s="160"/>
      <c r="S1200" s="160"/>
      <c r="T1200" s="255" t="str">
        <f t="shared" si="302"/>
        <v/>
      </c>
      <c r="U1200" s="152"/>
      <c r="V1200" s="154"/>
      <c r="W1200" s="254" t="str">
        <f>IF(V1200="","",VLOOKUP(V1200,'Overview - Financial Statement'!$A$46:$B$60,2,FALSE))</f>
        <v/>
      </c>
      <c r="X1200" s="255" t="str">
        <f t="shared" si="303"/>
        <v/>
      </c>
      <c r="Y1200" s="153"/>
      <c r="Z1200" s="238">
        <f t="shared" si="304"/>
        <v>0</v>
      </c>
      <c r="AA1200" s="193" t="s">
        <v>44</v>
      </c>
      <c r="AB1200" s="173"/>
      <c r="AC1200" s="193" t="str">
        <f t="shared" si="305"/>
        <v/>
      </c>
      <c r="AD1200" s="187" t="str">
        <f t="shared" si="306"/>
        <v/>
      </c>
      <c r="AE1200" s="187" t="str">
        <f>IF(S1200&gt;0,(VLOOKUP(N1200,ISO!$B$4:$D$43,3,FALSE)),"")</f>
        <v/>
      </c>
      <c r="AF1200" s="187" t="str">
        <f t="shared" si="307"/>
        <v/>
      </c>
      <c r="AG1200" s="187" t="str">
        <f>IF(R1200&gt;0,(VLOOKUP(N1200,ISO!$B$4:$D$43,2,FALSE)),"")</f>
        <v/>
      </c>
      <c r="AH1200" s="193" t="str">
        <f t="shared" si="308"/>
        <v/>
      </c>
      <c r="AI1200" s="397" t="str">
        <f t="shared" si="309"/>
        <v/>
      </c>
      <c r="AJ1200" s="257" t="str">
        <f t="shared" si="310"/>
        <v/>
      </c>
      <c r="AK1200" s="257" t="str">
        <f t="shared" si="311"/>
        <v/>
      </c>
      <c r="AL1200" s="193" t="str">
        <f t="shared" si="312"/>
        <v>CHECK DATES</v>
      </c>
      <c r="AM1200" s="257" t="str">
        <f t="shared" si="313"/>
        <v/>
      </c>
      <c r="AN1200" s="288">
        <f t="shared" si="314"/>
        <v>0</v>
      </c>
      <c r="AO1200" s="286">
        <v>0</v>
      </c>
      <c r="AP1200" s="257">
        <f t="shared" si="315"/>
        <v>0</v>
      </c>
      <c r="AQ1200" s="257" t="str">
        <f t="shared" si="316"/>
        <v/>
      </c>
      <c r="AR1200" s="257">
        <f t="shared" si="317"/>
        <v>0</v>
      </c>
    </row>
    <row r="1201" spans="1:44" x14ac:dyDescent="0.3">
      <c r="A1201" s="287">
        <v>1188</v>
      </c>
      <c r="B1201" s="150"/>
      <c r="C1201" s="152"/>
      <c r="D1201" s="159"/>
      <c r="E1201" s="337"/>
      <c r="F1201" s="343" t="str">
        <f>IF(E1201="","",LOOKUP(E1201,'Work Programme'!$A$8:$A$207,'Work Programme'!$B$8:$B$207))</f>
        <v/>
      </c>
      <c r="G1201" s="159"/>
      <c r="H1201" s="150"/>
      <c r="I1201" s="150"/>
      <c r="J1201" s="150"/>
      <c r="K1201" s="150"/>
      <c r="L1201" s="150"/>
      <c r="M1201" s="150"/>
      <c r="N1201" s="430"/>
      <c r="O1201" s="431"/>
      <c r="P1201" s="431"/>
      <c r="Q1201" s="160"/>
      <c r="R1201" s="160"/>
      <c r="S1201" s="160"/>
      <c r="T1201" s="255" t="str">
        <f t="shared" si="302"/>
        <v/>
      </c>
      <c r="U1201" s="152"/>
      <c r="V1201" s="154"/>
      <c r="W1201" s="254" t="str">
        <f>IF(V1201="","",VLOOKUP(V1201,'Overview - Financial Statement'!$A$46:$B$60,2,FALSE))</f>
        <v/>
      </c>
      <c r="X1201" s="255" t="str">
        <f t="shared" si="303"/>
        <v/>
      </c>
      <c r="Y1201" s="153"/>
      <c r="Z1201" s="238">
        <f t="shared" si="304"/>
        <v>0</v>
      </c>
      <c r="AA1201" s="193" t="s">
        <v>44</v>
      </c>
      <c r="AB1201" s="173"/>
      <c r="AC1201" s="193" t="str">
        <f t="shared" si="305"/>
        <v/>
      </c>
      <c r="AD1201" s="187" t="str">
        <f t="shared" si="306"/>
        <v/>
      </c>
      <c r="AE1201" s="187" t="str">
        <f>IF(S1201&gt;0,(VLOOKUP(N1201,ISO!$B$4:$D$43,3,FALSE)),"")</f>
        <v/>
      </c>
      <c r="AF1201" s="187" t="str">
        <f t="shared" si="307"/>
        <v/>
      </c>
      <c r="AG1201" s="187" t="str">
        <f>IF(R1201&gt;0,(VLOOKUP(N1201,ISO!$B$4:$D$43,2,FALSE)),"")</f>
        <v/>
      </c>
      <c r="AH1201" s="193" t="str">
        <f t="shared" si="308"/>
        <v/>
      </c>
      <c r="AI1201" s="397" t="str">
        <f t="shared" si="309"/>
        <v/>
      </c>
      <c r="AJ1201" s="257" t="str">
        <f t="shared" si="310"/>
        <v/>
      </c>
      <c r="AK1201" s="257" t="str">
        <f t="shared" si="311"/>
        <v/>
      </c>
      <c r="AL1201" s="193" t="str">
        <f t="shared" si="312"/>
        <v>CHECK DATES</v>
      </c>
      <c r="AM1201" s="257" t="str">
        <f t="shared" si="313"/>
        <v/>
      </c>
      <c r="AN1201" s="288">
        <f t="shared" si="314"/>
        <v>0</v>
      </c>
      <c r="AO1201" s="286">
        <v>0</v>
      </c>
      <c r="AP1201" s="257">
        <f t="shared" si="315"/>
        <v>0</v>
      </c>
      <c r="AQ1201" s="257" t="str">
        <f t="shared" si="316"/>
        <v/>
      </c>
      <c r="AR1201" s="257">
        <f t="shared" si="317"/>
        <v>0</v>
      </c>
    </row>
    <row r="1202" spans="1:44" x14ac:dyDescent="0.3">
      <c r="A1202" s="287">
        <v>1189</v>
      </c>
      <c r="B1202" s="150"/>
      <c r="C1202" s="152"/>
      <c r="D1202" s="159"/>
      <c r="E1202" s="337"/>
      <c r="F1202" s="343" t="str">
        <f>IF(E1202="","",LOOKUP(E1202,'Work Programme'!$A$8:$A$207,'Work Programme'!$B$8:$B$207))</f>
        <v/>
      </c>
      <c r="G1202" s="159"/>
      <c r="H1202" s="150"/>
      <c r="I1202" s="150"/>
      <c r="J1202" s="150"/>
      <c r="K1202" s="150"/>
      <c r="L1202" s="150"/>
      <c r="M1202" s="150"/>
      <c r="N1202" s="430"/>
      <c r="O1202" s="431"/>
      <c r="P1202" s="431"/>
      <c r="Q1202" s="160"/>
      <c r="R1202" s="160"/>
      <c r="S1202" s="160"/>
      <c r="T1202" s="255" t="str">
        <f t="shared" si="302"/>
        <v/>
      </c>
      <c r="U1202" s="152"/>
      <c r="V1202" s="154"/>
      <c r="W1202" s="254" t="str">
        <f>IF(V1202="","",VLOOKUP(V1202,'Overview - Financial Statement'!$A$46:$B$60,2,FALSE))</f>
        <v/>
      </c>
      <c r="X1202" s="255" t="str">
        <f t="shared" si="303"/>
        <v/>
      </c>
      <c r="Y1202" s="153"/>
      <c r="Z1202" s="238">
        <f t="shared" si="304"/>
        <v>0</v>
      </c>
      <c r="AA1202" s="193" t="s">
        <v>44</v>
      </c>
      <c r="AB1202" s="173"/>
      <c r="AC1202" s="193" t="str">
        <f t="shared" si="305"/>
        <v/>
      </c>
      <c r="AD1202" s="187" t="str">
        <f t="shared" si="306"/>
        <v/>
      </c>
      <c r="AE1202" s="187" t="str">
        <f>IF(S1202&gt;0,(VLOOKUP(N1202,ISO!$B$4:$D$43,3,FALSE)),"")</f>
        <v/>
      </c>
      <c r="AF1202" s="187" t="str">
        <f t="shared" si="307"/>
        <v/>
      </c>
      <c r="AG1202" s="187" t="str">
        <f>IF(R1202&gt;0,(VLOOKUP(N1202,ISO!$B$4:$D$43,2,FALSE)),"")</f>
        <v/>
      </c>
      <c r="AH1202" s="193" t="str">
        <f t="shared" si="308"/>
        <v/>
      </c>
      <c r="AI1202" s="397" t="str">
        <f t="shared" si="309"/>
        <v/>
      </c>
      <c r="AJ1202" s="257" t="str">
        <f t="shared" si="310"/>
        <v/>
      </c>
      <c r="AK1202" s="257" t="str">
        <f t="shared" si="311"/>
        <v/>
      </c>
      <c r="AL1202" s="193" t="str">
        <f t="shared" si="312"/>
        <v>CHECK DATES</v>
      </c>
      <c r="AM1202" s="257" t="str">
        <f t="shared" si="313"/>
        <v/>
      </c>
      <c r="AN1202" s="288">
        <f t="shared" si="314"/>
        <v>0</v>
      </c>
      <c r="AO1202" s="286">
        <v>0</v>
      </c>
      <c r="AP1202" s="257">
        <f t="shared" si="315"/>
        <v>0</v>
      </c>
      <c r="AQ1202" s="257" t="str">
        <f t="shared" si="316"/>
        <v/>
      </c>
      <c r="AR1202" s="257">
        <f t="shared" si="317"/>
        <v>0</v>
      </c>
    </row>
    <row r="1203" spans="1:44" x14ac:dyDescent="0.3">
      <c r="A1203" s="287">
        <v>1190</v>
      </c>
      <c r="B1203" s="150"/>
      <c r="C1203" s="152"/>
      <c r="D1203" s="159"/>
      <c r="E1203" s="337"/>
      <c r="F1203" s="343" t="str">
        <f>IF(E1203="","",LOOKUP(E1203,'Work Programme'!$A$8:$A$207,'Work Programme'!$B$8:$B$207))</f>
        <v/>
      </c>
      <c r="G1203" s="159"/>
      <c r="H1203" s="150"/>
      <c r="I1203" s="150"/>
      <c r="J1203" s="150"/>
      <c r="K1203" s="150"/>
      <c r="L1203" s="150"/>
      <c r="M1203" s="150"/>
      <c r="N1203" s="430"/>
      <c r="O1203" s="431"/>
      <c r="P1203" s="431"/>
      <c r="Q1203" s="160"/>
      <c r="R1203" s="160"/>
      <c r="S1203" s="160"/>
      <c r="T1203" s="255" t="str">
        <f t="shared" si="302"/>
        <v/>
      </c>
      <c r="U1203" s="152"/>
      <c r="V1203" s="154"/>
      <c r="W1203" s="254" t="str">
        <f>IF(V1203="","",VLOOKUP(V1203,'Overview - Financial Statement'!$A$46:$B$60,2,FALSE))</f>
        <v/>
      </c>
      <c r="X1203" s="255" t="str">
        <f t="shared" si="303"/>
        <v/>
      </c>
      <c r="Y1203" s="153"/>
      <c r="Z1203" s="238">
        <f t="shared" si="304"/>
        <v>0</v>
      </c>
      <c r="AA1203" s="193" t="s">
        <v>44</v>
      </c>
      <c r="AB1203" s="173"/>
      <c r="AC1203" s="193" t="str">
        <f t="shared" si="305"/>
        <v/>
      </c>
      <c r="AD1203" s="187" t="str">
        <f t="shared" si="306"/>
        <v/>
      </c>
      <c r="AE1203" s="187" t="str">
        <f>IF(S1203&gt;0,(VLOOKUP(N1203,ISO!$B$4:$D$43,3,FALSE)),"")</f>
        <v/>
      </c>
      <c r="AF1203" s="187" t="str">
        <f t="shared" si="307"/>
        <v/>
      </c>
      <c r="AG1203" s="187" t="str">
        <f>IF(R1203&gt;0,(VLOOKUP(N1203,ISO!$B$4:$D$43,2,FALSE)),"")</f>
        <v/>
      </c>
      <c r="AH1203" s="193" t="str">
        <f t="shared" si="308"/>
        <v/>
      </c>
      <c r="AI1203" s="397" t="str">
        <f t="shared" si="309"/>
        <v/>
      </c>
      <c r="AJ1203" s="257" t="str">
        <f t="shared" si="310"/>
        <v/>
      </c>
      <c r="AK1203" s="257" t="str">
        <f t="shared" si="311"/>
        <v/>
      </c>
      <c r="AL1203" s="193" t="str">
        <f t="shared" si="312"/>
        <v>CHECK DATES</v>
      </c>
      <c r="AM1203" s="257" t="str">
        <f t="shared" si="313"/>
        <v/>
      </c>
      <c r="AN1203" s="288">
        <f t="shared" si="314"/>
        <v>0</v>
      </c>
      <c r="AO1203" s="286">
        <v>0</v>
      </c>
      <c r="AP1203" s="257">
        <f t="shared" si="315"/>
        <v>0</v>
      </c>
      <c r="AQ1203" s="257" t="str">
        <f t="shared" si="316"/>
        <v/>
      </c>
      <c r="AR1203" s="257">
        <f t="shared" si="317"/>
        <v>0</v>
      </c>
    </row>
    <row r="1204" spans="1:44" x14ac:dyDescent="0.3">
      <c r="A1204" s="287">
        <v>1191</v>
      </c>
      <c r="B1204" s="150"/>
      <c r="C1204" s="152"/>
      <c r="D1204" s="159"/>
      <c r="E1204" s="337"/>
      <c r="F1204" s="343" t="str">
        <f>IF(E1204="","",LOOKUP(E1204,'Work Programme'!$A$8:$A$207,'Work Programme'!$B$8:$B$207))</f>
        <v/>
      </c>
      <c r="G1204" s="159"/>
      <c r="H1204" s="150"/>
      <c r="I1204" s="150"/>
      <c r="J1204" s="150"/>
      <c r="K1204" s="150"/>
      <c r="L1204" s="150"/>
      <c r="M1204" s="150"/>
      <c r="N1204" s="430"/>
      <c r="O1204" s="431"/>
      <c r="P1204" s="431"/>
      <c r="Q1204" s="160"/>
      <c r="R1204" s="160"/>
      <c r="S1204" s="160"/>
      <c r="T1204" s="255" t="str">
        <f t="shared" si="302"/>
        <v/>
      </c>
      <c r="U1204" s="152"/>
      <c r="V1204" s="154"/>
      <c r="W1204" s="254" t="str">
        <f>IF(V1204="","",VLOOKUP(V1204,'Overview - Financial Statement'!$A$46:$B$60,2,FALSE))</f>
        <v/>
      </c>
      <c r="X1204" s="255" t="str">
        <f t="shared" si="303"/>
        <v/>
      </c>
      <c r="Y1204" s="153"/>
      <c r="Z1204" s="238">
        <f t="shared" si="304"/>
        <v>0</v>
      </c>
      <c r="AA1204" s="193" t="s">
        <v>44</v>
      </c>
      <c r="AB1204" s="173"/>
      <c r="AC1204" s="193" t="str">
        <f t="shared" si="305"/>
        <v/>
      </c>
      <c r="AD1204" s="187" t="str">
        <f t="shared" si="306"/>
        <v/>
      </c>
      <c r="AE1204" s="187" t="str">
        <f>IF(S1204&gt;0,(VLOOKUP(N1204,ISO!$B$4:$D$43,3,FALSE)),"")</f>
        <v/>
      </c>
      <c r="AF1204" s="187" t="str">
        <f t="shared" si="307"/>
        <v/>
      </c>
      <c r="AG1204" s="187" t="str">
        <f>IF(R1204&gt;0,(VLOOKUP(N1204,ISO!$B$4:$D$43,2,FALSE)),"")</f>
        <v/>
      </c>
      <c r="AH1204" s="193" t="str">
        <f t="shared" si="308"/>
        <v/>
      </c>
      <c r="AI1204" s="397" t="str">
        <f t="shared" si="309"/>
        <v/>
      </c>
      <c r="AJ1204" s="257" t="str">
        <f t="shared" si="310"/>
        <v/>
      </c>
      <c r="AK1204" s="257" t="str">
        <f t="shared" si="311"/>
        <v/>
      </c>
      <c r="AL1204" s="193" t="str">
        <f t="shared" si="312"/>
        <v>CHECK DATES</v>
      </c>
      <c r="AM1204" s="257" t="str">
        <f t="shared" si="313"/>
        <v/>
      </c>
      <c r="AN1204" s="288">
        <f t="shared" si="314"/>
        <v>0</v>
      </c>
      <c r="AO1204" s="286">
        <v>0</v>
      </c>
      <c r="AP1204" s="257">
        <f t="shared" si="315"/>
        <v>0</v>
      </c>
      <c r="AQ1204" s="257" t="str">
        <f t="shared" si="316"/>
        <v/>
      </c>
      <c r="AR1204" s="257">
        <f t="shared" si="317"/>
        <v>0</v>
      </c>
    </row>
    <row r="1205" spans="1:44" x14ac:dyDescent="0.3">
      <c r="A1205" s="287">
        <v>1192</v>
      </c>
      <c r="B1205" s="150"/>
      <c r="C1205" s="152"/>
      <c r="D1205" s="159"/>
      <c r="E1205" s="337"/>
      <c r="F1205" s="343" t="str">
        <f>IF(E1205="","",LOOKUP(E1205,'Work Programme'!$A$8:$A$207,'Work Programme'!$B$8:$B$207))</f>
        <v/>
      </c>
      <c r="G1205" s="159"/>
      <c r="H1205" s="150"/>
      <c r="I1205" s="150"/>
      <c r="J1205" s="150"/>
      <c r="K1205" s="150"/>
      <c r="L1205" s="150"/>
      <c r="M1205" s="150"/>
      <c r="N1205" s="430"/>
      <c r="O1205" s="431"/>
      <c r="P1205" s="431"/>
      <c r="Q1205" s="160"/>
      <c r="R1205" s="160"/>
      <c r="S1205" s="160"/>
      <c r="T1205" s="255" t="str">
        <f t="shared" si="302"/>
        <v/>
      </c>
      <c r="U1205" s="152"/>
      <c r="V1205" s="154"/>
      <c r="W1205" s="254" t="str">
        <f>IF(V1205="","",VLOOKUP(V1205,'Overview - Financial Statement'!$A$46:$B$60,2,FALSE))</f>
        <v/>
      </c>
      <c r="X1205" s="255" t="str">
        <f t="shared" si="303"/>
        <v/>
      </c>
      <c r="Y1205" s="153"/>
      <c r="Z1205" s="238">
        <f t="shared" si="304"/>
        <v>0</v>
      </c>
      <c r="AA1205" s="193" t="s">
        <v>44</v>
      </c>
      <c r="AB1205" s="173"/>
      <c r="AC1205" s="193" t="str">
        <f t="shared" si="305"/>
        <v/>
      </c>
      <c r="AD1205" s="187" t="str">
        <f t="shared" si="306"/>
        <v/>
      </c>
      <c r="AE1205" s="187" t="str">
        <f>IF(S1205&gt;0,(VLOOKUP(N1205,ISO!$B$4:$D$43,3,FALSE)),"")</f>
        <v/>
      </c>
      <c r="AF1205" s="187" t="str">
        <f t="shared" si="307"/>
        <v/>
      </c>
      <c r="AG1205" s="187" t="str">
        <f>IF(R1205&gt;0,(VLOOKUP(N1205,ISO!$B$4:$D$43,2,FALSE)),"")</f>
        <v/>
      </c>
      <c r="AH1205" s="193" t="str">
        <f t="shared" si="308"/>
        <v/>
      </c>
      <c r="AI1205" s="397" t="str">
        <f t="shared" si="309"/>
        <v/>
      </c>
      <c r="AJ1205" s="257" t="str">
        <f t="shared" si="310"/>
        <v/>
      </c>
      <c r="AK1205" s="257" t="str">
        <f t="shared" si="311"/>
        <v/>
      </c>
      <c r="AL1205" s="193" t="str">
        <f t="shared" si="312"/>
        <v>CHECK DATES</v>
      </c>
      <c r="AM1205" s="257" t="str">
        <f t="shared" si="313"/>
        <v/>
      </c>
      <c r="AN1205" s="288">
        <f t="shared" si="314"/>
        <v>0</v>
      </c>
      <c r="AO1205" s="286">
        <v>0</v>
      </c>
      <c r="AP1205" s="257">
        <f t="shared" si="315"/>
        <v>0</v>
      </c>
      <c r="AQ1205" s="257" t="str">
        <f t="shared" si="316"/>
        <v/>
      </c>
      <c r="AR1205" s="257">
        <f t="shared" si="317"/>
        <v>0</v>
      </c>
    </row>
    <row r="1206" spans="1:44" x14ac:dyDescent="0.3">
      <c r="A1206" s="287">
        <v>1193</v>
      </c>
      <c r="B1206" s="150"/>
      <c r="C1206" s="152"/>
      <c r="D1206" s="159"/>
      <c r="E1206" s="337"/>
      <c r="F1206" s="343" t="str">
        <f>IF(E1206="","",LOOKUP(E1206,'Work Programme'!$A$8:$A$207,'Work Programme'!$B$8:$B$207))</f>
        <v/>
      </c>
      <c r="G1206" s="159"/>
      <c r="H1206" s="150"/>
      <c r="I1206" s="150"/>
      <c r="J1206" s="150"/>
      <c r="K1206" s="150"/>
      <c r="L1206" s="150"/>
      <c r="M1206" s="150"/>
      <c r="N1206" s="430"/>
      <c r="O1206" s="431"/>
      <c r="P1206" s="431"/>
      <c r="Q1206" s="160"/>
      <c r="R1206" s="160"/>
      <c r="S1206" s="160"/>
      <c r="T1206" s="255" t="str">
        <f t="shared" si="302"/>
        <v/>
      </c>
      <c r="U1206" s="152"/>
      <c r="V1206" s="154"/>
      <c r="W1206" s="254" t="str">
        <f>IF(V1206="","",VLOOKUP(V1206,'Overview - Financial Statement'!$A$46:$B$60,2,FALSE))</f>
        <v/>
      </c>
      <c r="X1206" s="255" t="str">
        <f t="shared" si="303"/>
        <v/>
      </c>
      <c r="Y1206" s="153"/>
      <c r="Z1206" s="238">
        <f t="shared" si="304"/>
        <v>0</v>
      </c>
      <c r="AA1206" s="193" t="s">
        <v>44</v>
      </c>
      <c r="AB1206" s="173"/>
      <c r="AC1206" s="193" t="str">
        <f t="shared" si="305"/>
        <v/>
      </c>
      <c r="AD1206" s="187" t="str">
        <f t="shared" si="306"/>
        <v/>
      </c>
      <c r="AE1206" s="187" t="str">
        <f>IF(S1206&gt;0,(VLOOKUP(N1206,ISO!$B$4:$D$43,3,FALSE)),"")</f>
        <v/>
      </c>
      <c r="AF1206" s="187" t="str">
        <f t="shared" si="307"/>
        <v/>
      </c>
      <c r="AG1206" s="187" t="str">
        <f>IF(R1206&gt;0,(VLOOKUP(N1206,ISO!$B$4:$D$43,2,FALSE)),"")</f>
        <v/>
      </c>
      <c r="AH1206" s="193" t="str">
        <f t="shared" si="308"/>
        <v/>
      </c>
      <c r="AI1206" s="397" t="str">
        <f t="shared" si="309"/>
        <v/>
      </c>
      <c r="AJ1206" s="257" t="str">
        <f t="shared" si="310"/>
        <v/>
      </c>
      <c r="AK1206" s="257" t="str">
        <f t="shared" si="311"/>
        <v/>
      </c>
      <c r="AL1206" s="193" t="str">
        <f t="shared" si="312"/>
        <v>CHECK DATES</v>
      </c>
      <c r="AM1206" s="257" t="str">
        <f t="shared" si="313"/>
        <v/>
      </c>
      <c r="AN1206" s="288">
        <f t="shared" si="314"/>
        <v>0</v>
      </c>
      <c r="AO1206" s="286">
        <v>0</v>
      </c>
      <c r="AP1206" s="257">
        <f t="shared" si="315"/>
        <v>0</v>
      </c>
      <c r="AQ1206" s="257" t="str">
        <f t="shared" si="316"/>
        <v/>
      </c>
      <c r="AR1206" s="257">
        <f t="shared" si="317"/>
        <v>0</v>
      </c>
    </row>
    <row r="1207" spans="1:44" x14ac:dyDescent="0.3">
      <c r="A1207" s="287">
        <v>1194</v>
      </c>
      <c r="B1207" s="150"/>
      <c r="C1207" s="152"/>
      <c r="D1207" s="159"/>
      <c r="E1207" s="337"/>
      <c r="F1207" s="343" t="str">
        <f>IF(E1207="","",LOOKUP(E1207,'Work Programme'!$A$8:$A$207,'Work Programme'!$B$8:$B$207))</f>
        <v/>
      </c>
      <c r="G1207" s="159"/>
      <c r="H1207" s="150"/>
      <c r="I1207" s="150"/>
      <c r="J1207" s="150"/>
      <c r="K1207" s="150"/>
      <c r="L1207" s="150"/>
      <c r="M1207" s="150"/>
      <c r="N1207" s="430"/>
      <c r="O1207" s="431"/>
      <c r="P1207" s="431"/>
      <c r="Q1207" s="160"/>
      <c r="R1207" s="160"/>
      <c r="S1207" s="160"/>
      <c r="T1207" s="255" t="str">
        <f t="shared" si="302"/>
        <v/>
      </c>
      <c r="U1207" s="152"/>
      <c r="V1207" s="154"/>
      <c r="W1207" s="254" t="str">
        <f>IF(V1207="","",VLOOKUP(V1207,'Overview - Financial Statement'!$A$46:$B$60,2,FALSE))</f>
        <v/>
      </c>
      <c r="X1207" s="255" t="str">
        <f t="shared" si="303"/>
        <v/>
      </c>
      <c r="Y1207" s="153"/>
      <c r="Z1207" s="238">
        <f t="shared" si="304"/>
        <v>0</v>
      </c>
      <c r="AA1207" s="193" t="s">
        <v>44</v>
      </c>
      <c r="AB1207" s="173"/>
      <c r="AC1207" s="193" t="str">
        <f t="shared" si="305"/>
        <v/>
      </c>
      <c r="AD1207" s="187" t="str">
        <f t="shared" si="306"/>
        <v/>
      </c>
      <c r="AE1207" s="187" t="str">
        <f>IF(S1207&gt;0,(VLOOKUP(N1207,ISO!$B$4:$D$43,3,FALSE)),"")</f>
        <v/>
      </c>
      <c r="AF1207" s="187" t="str">
        <f t="shared" si="307"/>
        <v/>
      </c>
      <c r="AG1207" s="187" t="str">
        <f>IF(R1207&gt;0,(VLOOKUP(N1207,ISO!$B$4:$D$43,2,FALSE)),"")</f>
        <v/>
      </c>
      <c r="AH1207" s="193" t="str">
        <f t="shared" si="308"/>
        <v/>
      </c>
      <c r="AI1207" s="397" t="str">
        <f t="shared" si="309"/>
        <v/>
      </c>
      <c r="AJ1207" s="257" t="str">
        <f t="shared" si="310"/>
        <v/>
      </c>
      <c r="AK1207" s="257" t="str">
        <f t="shared" si="311"/>
        <v/>
      </c>
      <c r="AL1207" s="193" t="str">
        <f t="shared" si="312"/>
        <v>CHECK DATES</v>
      </c>
      <c r="AM1207" s="257" t="str">
        <f t="shared" si="313"/>
        <v/>
      </c>
      <c r="AN1207" s="288">
        <f t="shared" si="314"/>
        <v>0</v>
      </c>
      <c r="AO1207" s="286">
        <v>0</v>
      </c>
      <c r="AP1207" s="257">
        <f t="shared" si="315"/>
        <v>0</v>
      </c>
      <c r="AQ1207" s="257" t="str">
        <f t="shared" si="316"/>
        <v/>
      </c>
      <c r="AR1207" s="257">
        <f t="shared" si="317"/>
        <v>0</v>
      </c>
    </row>
    <row r="1208" spans="1:44" x14ac:dyDescent="0.3">
      <c r="A1208" s="287">
        <v>1195</v>
      </c>
      <c r="B1208" s="150"/>
      <c r="C1208" s="152"/>
      <c r="D1208" s="159"/>
      <c r="E1208" s="337"/>
      <c r="F1208" s="343" t="str">
        <f>IF(E1208="","",LOOKUP(E1208,'Work Programme'!$A$8:$A$207,'Work Programme'!$B$8:$B$207))</f>
        <v/>
      </c>
      <c r="G1208" s="159"/>
      <c r="H1208" s="150"/>
      <c r="I1208" s="150"/>
      <c r="J1208" s="150"/>
      <c r="K1208" s="150"/>
      <c r="L1208" s="150"/>
      <c r="M1208" s="150"/>
      <c r="N1208" s="430"/>
      <c r="O1208" s="431"/>
      <c r="P1208" s="431"/>
      <c r="Q1208" s="160"/>
      <c r="R1208" s="160"/>
      <c r="S1208" s="160"/>
      <c r="T1208" s="255" t="str">
        <f t="shared" si="302"/>
        <v/>
      </c>
      <c r="U1208" s="152"/>
      <c r="V1208" s="154"/>
      <c r="W1208" s="254" t="str">
        <f>IF(V1208="","",VLOOKUP(V1208,'Overview - Financial Statement'!$A$46:$B$60,2,FALSE))</f>
        <v/>
      </c>
      <c r="X1208" s="255" t="str">
        <f t="shared" si="303"/>
        <v/>
      </c>
      <c r="Y1208" s="153"/>
      <c r="Z1208" s="238">
        <f t="shared" si="304"/>
        <v>0</v>
      </c>
      <c r="AA1208" s="193" t="s">
        <v>44</v>
      </c>
      <c r="AB1208" s="173"/>
      <c r="AC1208" s="193" t="str">
        <f t="shared" si="305"/>
        <v/>
      </c>
      <c r="AD1208" s="187" t="str">
        <f t="shared" si="306"/>
        <v/>
      </c>
      <c r="AE1208" s="187" t="str">
        <f>IF(S1208&gt;0,(VLOOKUP(N1208,ISO!$B$4:$D$43,3,FALSE)),"")</f>
        <v/>
      </c>
      <c r="AF1208" s="187" t="str">
        <f t="shared" si="307"/>
        <v/>
      </c>
      <c r="AG1208" s="187" t="str">
        <f>IF(R1208&gt;0,(VLOOKUP(N1208,ISO!$B$4:$D$43,2,FALSE)),"")</f>
        <v/>
      </c>
      <c r="AH1208" s="193" t="str">
        <f t="shared" si="308"/>
        <v/>
      </c>
      <c r="AI1208" s="397" t="str">
        <f t="shared" si="309"/>
        <v/>
      </c>
      <c r="AJ1208" s="257" t="str">
        <f t="shared" si="310"/>
        <v/>
      </c>
      <c r="AK1208" s="257" t="str">
        <f t="shared" si="311"/>
        <v/>
      </c>
      <c r="AL1208" s="193" t="str">
        <f t="shared" si="312"/>
        <v>CHECK DATES</v>
      </c>
      <c r="AM1208" s="257" t="str">
        <f t="shared" si="313"/>
        <v/>
      </c>
      <c r="AN1208" s="288">
        <f t="shared" si="314"/>
        <v>0</v>
      </c>
      <c r="AO1208" s="286">
        <v>0</v>
      </c>
      <c r="AP1208" s="257">
        <f t="shared" si="315"/>
        <v>0</v>
      </c>
      <c r="AQ1208" s="257" t="str">
        <f t="shared" si="316"/>
        <v/>
      </c>
      <c r="AR1208" s="257">
        <f t="shared" si="317"/>
        <v>0</v>
      </c>
    </row>
    <row r="1209" spans="1:44" x14ac:dyDescent="0.3">
      <c r="A1209" s="287">
        <v>1196</v>
      </c>
      <c r="B1209" s="150"/>
      <c r="C1209" s="152"/>
      <c r="D1209" s="159"/>
      <c r="E1209" s="337"/>
      <c r="F1209" s="343" t="str">
        <f>IF(E1209="","",LOOKUP(E1209,'Work Programme'!$A$8:$A$207,'Work Programme'!$B$8:$B$207))</f>
        <v/>
      </c>
      <c r="G1209" s="159"/>
      <c r="H1209" s="150"/>
      <c r="I1209" s="150"/>
      <c r="J1209" s="150"/>
      <c r="K1209" s="150"/>
      <c r="L1209" s="150"/>
      <c r="M1209" s="150"/>
      <c r="N1209" s="430"/>
      <c r="O1209" s="431"/>
      <c r="P1209" s="431"/>
      <c r="Q1209" s="160"/>
      <c r="R1209" s="160"/>
      <c r="S1209" s="160"/>
      <c r="T1209" s="255" t="str">
        <f t="shared" si="302"/>
        <v/>
      </c>
      <c r="U1209" s="152"/>
      <c r="V1209" s="154"/>
      <c r="W1209" s="254" t="str">
        <f>IF(V1209="","",VLOOKUP(V1209,'Overview - Financial Statement'!$A$46:$B$60,2,FALSE))</f>
        <v/>
      </c>
      <c r="X1209" s="255" t="str">
        <f t="shared" si="303"/>
        <v/>
      </c>
      <c r="Y1209" s="153"/>
      <c r="Z1209" s="238">
        <f t="shared" si="304"/>
        <v>0</v>
      </c>
      <c r="AA1209" s="193" t="s">
        <v>44</v>
      </c>
      <c r="AB1209" s="173"/>
      <c r="AC1209" s="193" t="str">
        <f t="shared" si="305"/>
        <v/>
      </c>
      <c r="AD1209" s="187" t="str">
        <f t="shared" si="306"/>
        <v/>
      </c>
      <c r="AE1209" s="187" t="str">
        <f>IF(S1209&gt;0,(VLOOKUP(N1209,ISO!$B$4:$D$43,3,FALSE)),"")</f>
        <v/>
      </c>
      <c r="AF1209" s="187" t="str">
        <f t="shared" si="307"/>
        <v/>
      </c>
      <c r="AG1209" s="187" t="str">
        <f>IF(R1209&gt;0,(VLOOKUP(N1209,ISO!$B$4:$D$43,2,FALSE)),"")</f>
        <v/>
      </c>
      <c r="AH1209" s="193" t="str">
        <f t="shared" si="308"/>
        <v/>
      </c>
      <c r="AI1209" s="397" t="str">
        <f t="shared" si="309"/>
        <v/>
      </c>
      <c r="AJ1209" s="257" t="str">
        <f t="shared" si="310"/>
        <v/>
      </c>
      <c r="AK1209" s="257" t="str">
        <f t="shared" si="311"/>
        <v/>
      </c>
      <c r="AL1209" s="193" t="str">
        <f t="shared" si="312"/>
        <v>CHECK DATES</v>
      </c>
      <c r="AM1209" s="257" t="str">
        <f t="shared" si="313"/>
        <v/>
      </c>
      <c r="AN1209" s="288">
        <f t="shared" si="314"/>
        <v>0</v>
      </c>
      <c r="AO1209" s="286">
        <v>0</v>
      </c>
      <c r="AP1209" s="257">
        <f t="shared" si="315"/>
        <v>0</v>
      </c>
      <c r="AQ1209" s="257" t="str">
        <f t="shared" si="316"/>
        <v/>
      </c>
      <c r="AR1209" s="257">
        <f t="shared" si="317"/>
        <v>0</v>
      </c>
    </row>
    <row r="1210" spans="1:44" x14ac:dyDescent="0.3">
      <c r="A1210" s="287">
        <v>1197</v>
      </c>
      <c r="B1210" s="150"/>
      <c r="C1210" s="152"/>
      <c r="D1210" s="159"/>
      <c r="E1210" s="337"/>
      <c r="F1210" s="343" t="str">
        <f>IF(E1210="","",LOOKUP(E1210,'Work Programme'!$A$8:$A$207,'Work Programme'!$B$8:$B$207))</f>
        <v/>
      </c>
      <c r="G1210" s="159"/>
      <c r="H1210" s="150"/>
      <c r="I1210" s="150"/>
      <c r="J1210" s="150"/>
      <c r="K1210" s="150"/>
      <c r="L1210" s="150"/>
      <c r="M1210" s="150"/>
      <c r="N1210" s="430"/>
      <c r="O1210" s="431"/>
      <c r="P1210" s="431"/>
      <c r="Q1210" s="160"/>
      <c r="R1210" s="160"/>
      <c r="S1210" s="160"/>
      <c r="T1210" s="255" t="str">
        <f t="shared" si="302"/>
        <v/>
      </c>
      <c r="U1210" s="152"/>
      <c r="V1210" s="154"/>
      <c r="W1210" s="254" t="str">
        <f>IF(V1210="","",VLOOKUP(V1210,'Overview - Financial Statement'!$A$46:$B$60,2,FALSE))</f>
        <v/>
      </c>
      <c r="X1210" s="255" t="str">
        <f t="shared" si="303"/>
        <v/>
      </c>
      <c r="Y1210" s="153"/>
      <c r="Z1210" s="238">
        <f t="shared" si="304"/>
        <v>0</v>
      </c>
      <c r="AA1210" s="193" t="s">
        <v>44</v>
      </c>
      <c r="AB1210" s="173"/>
      <c r="AC1210" s="193" t="str">
        <f t="shared" si="305"/>
        <v/>
      </c>
      <c r="AD1210" s="187" t="str">
        <f t="shared" si="306"/>
        <v/>
      </c>
      <c r="AE1210" s="187" t="str">
        <f>IF(S1210&gt;0,(VLOOKUP(N1210,ISO!$B$4:$D$43,3,FALSE)),"")</f>
        <v/>
      </c>
      <c r="AF1210" s="187" t="str">
        <f t="shared" si="307"/>
        <v/>
      </c>
      <c r="AG1210" s="187" t="str">
        <f>IF(R1210&gt;0,(VLOOKUP(N1210,ISO!$B$4:$D$43,2,FALSE)),"")</f>
        <v/>
      </c>
      <c r="AH1210" s="193" t="str">
        <f t="shared" si="308"/>
        <v/>
      </c>
      <c r="AI1210" s="397" t="str">
        <f t="shared" si="309"/>
        <v/>
      </c>
      <c r="AJ1210" s="257" t="str">
        <f t="shared" si="310"/>
        <v/>
      </c>
      <c r="AK1210" s="257" t="str">
        <f t="shared" si="311"/>
        <v/>
      </c>
      <c r="AL1210" s="193" t="str">
        <f t="shared" si="312"/>
        <v>CHECK DATES</v>
      </c>
      <c r="AM1210" s="257" t="str">
        <f t="shared" si="313"/>
        <v/>
      </c>
      <c r="AN1210" s="288">
        <f t="shared" si="314"/>
        <v>0</v>
      </c>
      <c r="AO1210" s="286">
        <v>0</v>
      </c>
      <c r="AP1210" s="257">
        <f t="shared" si="315"/>
        <v>0</v>
      </c>
      <c r="AQ1210" s="257" t="str">
        <f t="shared" si="316"/>
        <v/>
      </c>
      <c r="AR1210" s="257">
        <f t="shared" si="317"/>
        <v>0</v>
      </c>
    </row>
    <row r="1211" spans="1:44" x14ac:dyDescent="0.3">
      <c r="A1211" s="287">
        <v>1198</v>
      </c>
      <c r="B1211" s="150"/>
      <c r="C1211" s="152"/>
      <c r="D1211" s="159"/>
      <c r="E1211" s="337"/>
      <c r="F1211" s="343" t="str">
        <f>IF(E1211="","",LOOKUP(E1211,'Work Programme'!$A$8:$A$207,'Work Programme'!$B$8:$B$207))</f>
        <v/>
      </c>
      <c r="G1211" s="159"/>
      <c r="H1211" s="150"/>
      <c r="I1211" s="150"/>
      <c r="J1211" s="150"/>
      <c r="K1211" s="150"/>
      <c r="L1211" s="150"/>
      <c r="M1211" s="150"/>
      <c r="N1211" s="430"/>
      <c r="O1211" s="431"/>
      <c r="P1211" s="431"/>
      <c r="Q1211" s="160"/>
      <c r="R1211" s="160"/>
      <c r="S1211" s="160"/>
      <c r="T1211" s="255" t="str">
        <f t="shared" si="302"/>
        <v/>
      </c>
      <c r="U1211" s="152"/>
      <c r="V1211" s="154"/>
      <c r="W1211" s="254" t="str">
        <f>IF(V1211="","",VLOOKUP(V1211,'Overview - Financial Statement'!$A$46:$B$60,2,FALSE))</f>
        <v/>
      </c>
      <c r="X1211" s="255" t="str">
        <f t="shared" si="303"/>
        <v/>
      </c>
      <c r="Y1211" s="153"/>
      <c r="Z1211" s="238">
        <f t="shared" si="304"/>
        <v>0</v>
      </c>
      <c r="AA1211" s="193" t="s">
        <v>44</v>
      </c>
      <c r="AB1211" s="173"/>
      <c r="AC1211" s="193" t="str">
        <f t="shared" si="305"/>
        <v/>
      </c>
      <c r="AD1211" s="187" t="str">
        <f t="shared" si="306"/>
        <v/>
      </c>
      <c r="AE1211" s="187" t="str">
        <f>IF(S1211&gt;0,(VLOOKUP(N1211,ISO!$B$4:$D$43,3,FALSE)),"")</f>
        <v/>
      </c>
      <c r="AF1211" s="187" t="str">
        <f t="shared" si="307"/>
        <v/>
      </c>
      <c r="AG1211" s="187" t="str">
        <f>IF(R1211&gt;0,(VLOOKUP(N1211,ISO!$B$4:$D$43,2,FALSE)),"")</f>
        <v/>
      </c>
      <c r="AH1211" s="193" t="str">
        <f t="shared" si="308"/>
        <v/>
      </c>
      <c r="AI1211" s="397" t="str">
        <f t="shared" si="309"/>
        <v/>
      </c>
      <c r="AJ1211" s="257" t="str">
        <f t="shared" si="310"/>
        <v/>
      </c>
      <c r="AK1211" s="257" t="str">
        <f t="shared" si="311"/>
        <v/>
      </c>
      <c r="AL1211" s="193" t="str">
        <f t="shared" si="312"/>
        <v>CHECK DATES</v>
      </c>
      <c r="AM1211" s="257" t="str">
        <f t="shared" si="313"/>
        <v/>
      </c>
      <c r="AN1211" s="288">
        <f t="shared" si="314"/>
        <v>0</v>
      </c>
      <c r="AO1211" s="286">
        <v>0</v>
      </c>
      <c r="AP1211" s="257">
        <f t="shared" si="315"/>
        <v>0</v>
      </c>
      <c r="AQ1211" s="257" t="str">
        <f t="shared" si="316"/>
        <v/>
      </c>
      <c r="AR1211" s="257">
        <f t="shared" si="317"/>
        <v>0</v>
      </c>
    </row>
    <row r="1212" spans="1:44" x14ac:dyDescent="0.3">
      <c r="A1212" s="287">
        <v>1199</v>
      </c>
      <c r="B1212" s="150"/>
      <c r="C1212" s="152"/>
      <c r="D1212" s="159"/>
      <c r="E1212" s="337"/>
      <c r="F1212" s="343" t="str">
        <f>IF(E1212="","",LOOKUP(E1212,'Work Programme'!$A$8:$A$207,'Work Programme'!$B$8:$B$207))</f>
        <v/>
      </c>
      <c r="G1212" s="159"/>
      <c r="H1212" s="150"/>
      <c r="I1212" s="150"/>
      <c r="J1212" s="150"/>
      <c r="K1212" s="150"/>
      <c r="L1212" s="150"/>
      <c r="M1212" s="150"/>
      <c r="N1212" s="430"/>
      <c r="O1212" s="431"/>
      <c r="P1212" s="431"/>
      <c r="Q1212" s="160"/>
      <c r="R1212" s="160"/>
      <c r="S1212" s="160"/>
      <c r="T1212" s="255" t="str">
        <f t="shared" si="302"/>
        <v/>
      </c>
      <c r="U1212" s="152"/>
      <c r="V1212" s="154"/>
      <c r="W1212" s="254" t="str">
        <f>IF(V1212="","",VLOOKUP(V1212,'Overview - Financial Statement'!$A$46:$B$60,2,FALSE))</f>
        <v/>
      </c>
      <c r="X1212" s="255" t="str">
        <f t="shared" si="303"/>
        <v/>
      </c>
      <c r="Y1212" s="153"/>
      <c r="Z1212" s="238">
        <f t="shared" si="304"/>
        <v>0</v>
      </c>
      <c r="AA1212" s="193" t="s">
        <v>44</v>
      </c>
      <c r="AB1212" s="173"/>
      <c r="AC1212" s="193" t="str">
        <f t="shared" si="305"/>
        <v/>
      </c>
      <c r="AD1212" s="187" t="str">
        <f t="shared" si="306"/>
        <v/>
      </c>
      <c r="AE1212" s="187" t="str">
        <f>IF(S1212&gt;0,(VLOOKUP(N1212,ISO!$B$4:$D$43,3,FALSE)),"")</f>
        <v/>
      </c>
      <c r="AF1212" s="187" t="str">
        <f t="shared" si="307"/>
        <v/>
      </c>
      <c r="AG1212" s="187" t="str">
        <f>IF(R1212&gt;0,(VLOOKUP(N1212,ISO!$B$4:$D$43,2,FALSE)),"")</f>
        <v/>
      </c>
      <c r="AH1212" s="193" t="str">
        <f t="shared" si="308"/>
        <v/>
      </c>
      <c r="AI1212" s="397" t="str">
        <f t="shared" si="309"/>
        <v/>
      </c>
      <c r="AJ1212" s="257" t="str">
        <f t="shared" si="310"/>
        <v/>
      </c>
      <c r="AK1212" s="257" t="str">
        <f t="shared" si="311"/>
        <v/>
      </c>
      <c r="AL1212" s="193" t="str">
        <f t="shared" si="312"/>
        <v>CHECK DATES</v>
      </c>
      <c r="AM1212" s="257" t="str">
        <f t="shared" si="313"/>
        <v/>
      </c>
      <c r="AN1212" s="288">
        <f t="shared" si="314"/>
        <v>0</v>
      </c>
      <c r="AO1212" s="286">
        <v>0</v>
      </c>
      <c r="AP1212" s="257">
        <f t="shared" si="315"/>
        <v>0</v>
      </c>
      <c r="AQ1212" s="257" t="str">
        <f t="shared" si="316"/>
        <v/>
      </c>
      <c r="AR1212" s="257">
        <f t="shared" si="317"/>
        <v>0</v>
      </c>
    </row>
    <row r="1213" spans="1:44" x14ac:dyDescent="0.3">
      <c r="A1213" s="287">
        <v>1200</v>
      </c>
      <c r="B1213" s="150"/>
      <c r="C1213" s="152"/>
      <c r="D1213" s="159"/>
      <c r="E1213" s="337"/>
      <c r="F1213" s="343" t="str">
        <f>IF(E1213="","",LOOKUP(E1213,'Work Programme'!$A$8:$A$207,'Work Programme'!$B$8:$B$207))</f>
        <v/>
      </c>
      <c r="G1213" s="159"/>
      <c r="H1213" s="150"/>
      <c r="I1213" s="150"/>
      <c r="J1213" s="150"/>
      <c r="K1213" s="150"/>
      <c r="L1213" s="150"/>
      <c r="M1213" s="150"/>
      <c r="N1213" s="430"/>
      <c r="O1213" s="431"/>
      <c r="P1213" s="431"/>
      <c r="Q1213" s="160"/>
      <c r="R1213" s="160"/>
      <c r="S1213" s="160"/>
      <c r="T1213" s="255" t="str">
        <f t="shared" si="302"/>
        <v/>
      </c>
      <c r="U1213" s="152"/>
      <c r="V1213" s="154"/>
      <c r="W1213" s="254" t="str">
        <f>IF(V1213="","",VLOOKUP(V1213,'Overview - Financial Statement'!$A$46:$B$60,2,FALSE))</f>
        <v/>
      </c>
      <c r="X1213" s="255" t="str">
        <f t="shared" si="303"/>
        <v/>
      </c>
      <c r="Y1213" s="153"/>
      <c r="Z1213" s="238">
        <f t="shared" ref="Z1213" si="318">IF(Y1213="YES",X1213,0)</f>
        <v>0</v>
      </c>
      <c r="AA1213" s="193" t="s">
        <v>44</v>
      </c>
      <c r="AB1213" s="173"/>
      <c r="AC1213" s="193" t="str">
        <f t="shared" si="305"/>
        <v/>
      </c>
      <c r="AD1213" s="187" t="str">
        <f t="shared" si="306"/>
        <v/>
      </c>
      <c r="AE1213" s="187" t="str">
        <f>IF(S1213&gt;0,(VLOOKUP(N1213,ISO!$B$4:$D$43,3,FALSE)),"")</f>
        <v/>
      </c>
      <c r="AF1213" s="187" t="str">
        <f t="shared" si="307"/>
        <v/>
      </c>
      <c r="AG1213" s="187" t="str">
        <f>IF(R1213&gt;0,(VLOOKUP(N1213,ISO!$B$4:$D$43,2,FALSE)),"")</f>
        <v/>
      </c>
      <c r="AH1213" s="193" t="str">
        <f t="shared" si="308"/>
        <v/>
      </c>
      <c r="AI1213" s="397" t="str">
        <f t="shared" si="309"/>
        <v/>
      </c>
      <c r="AJ1213" s="257" t="str">
        <f t="shared" si="310"/>
        <v/>
      </c>
      <c r="AK1213" s="257" t="str">
        <f t="shared" si="311"/>
        <v/>
      </c>
      <c r="AL1213" s="193" t="str">
        <f t="shared" si="312"/>
        <v>CHECK DATES</v>
      </c>
      <c r="AM1213" s="257" t="str">
        <f t="shared" si="313"/>
        <v/>
      </c>
      <c r="AN1213" s="288">
        <f t="shared" si="314"/>
        <v>0</v>
      </c>
      <c r="AO1213" s="286">
        <v>0</v>
      </c>
      <c r="AP1213" s="257">
        <f t="shared" si="315"/>
        <v>0</v>
      </c>
      <c r="AQ1213" s="257" t="str">
        <f t="shared" si="316"/>
        <v/>
      </c>
      <c r="AR1213" s="257">
        <f t="shared" si="317"/>
        <v>0</v>
      </c>
    </row>
  </sheetData>
  <sheetProtection algorithmName="SHA-512" hashValue="MNZSynx8zf8hfEAI/0g4fuzWiY4dG2d628YsCrsvjkZlzLamch68JwEnbjesEnzYOKTuvzleROpoNFYva6MuFg==" saltValue="Z/YWAstfA58jH+keCB3FTQ==" spinCount="100000" sheet="1" objects="1" scenarios="1" formatCells="0"/>
  <mergeCells count="51">
    <mergeCell ref="O11:O13"/>
    <mergeCell ref="AH11:AH13"/>
    <mergeCell ref="AD11:AD13"/>
    <mergeCell ref="AA11:AA13"/>
    <mergeCell ref="AR11:AR13"/>
    <mergeCell ref="AB11:AB13"/>
    <mergeCell ref="AN11:AN13"/>
    <mergeCell ref="AP11:AP13"/>
    <mergeCell ref="AQ11:AQ13"/>
    <mergeCell ref="AO11:AO13"/>
    <mergeCell ref="AI11:AI13"/>
    <mergeCell ref="AJ11:AJ13"/>
    <mergeCell ref="AK11:AK13"/>
    <mergeCell ref="AL11:AL13"/>
    <mergeCell ref="AM11:AM13"/>
    <mergeCell ref="AC11:AC13"/>
    <mergeCell ref="AF11:AF13"/>
    <mergeCell ref="AG11:AG13"/>
    <mergeCell ref="AE11:AE13"/>
    <mergeCell ref="X9:Y9"/>
    <mergeCell ref="A11:A13"/>
    <mergeCell ref="B11:B13"/>
    <mergeCell ref="C11:G11"/>
    <mergeCell ref="U11:U13"/>
    <mergeCell ref="V11:V13"/>
    <mergeCell ref="C12:D12"/>
    <mergeCell ref="G12:G13"/>
    <mergeCell ref="H12:H13"/>
    <mergeCell ref="I12:I13"/>
    <mergeCell ref="E12:E13"/>
    <mergeCell ref="F12:F13"/>
    <mergeCell ref="P11:P13"/>
    <mergeCell ref="W11:W13"/>
    <mergeCell ref="X11:X13"/>
    <mergeCell ref="Y11:Y13"/>
    <mergeCell ref="H11:J11"/>
    <mergeCell ref="J12:J13"/>
    <mergeCell ref="C2:J2"/>
    <mergeCell ref="C3:J3"/>
    <mergeCell ref="Q11:T11"/>
    <mergeCell ref="Q12:Q13"/>
    <mergeCell ref="R12:R13"/>
    <mergeCell ref="S12:S13"/>
    <mergeCell ref="T12:T13"/>
    <mergeCell ref="L12:L13"/>
    <mergeCell ref="M11:N11"/>
    <mergeCell ref="M12:M13"/>
    <mergeCell ref="N12:N13"/>
    <mergeCell ref="A7:K7"/>
    <mergeCell ref="K11:L11"/>
    <mergeCell ref="K12:K13"/>
  </mergeCells>
  <dataValidations count="1">
    <dataValidation type="list" allowBlank="1" showInputMessage="1" showErrorMessage="1" sqref="Y14:Y1213 AA14:AA1213">
      <formula1>"YES, NO"</formula1>
    </dataValidation>
  </dataValidations>
  <pageMargins left="0.19685039370078741" right="0.43307086614173229" top="0.51181102362204722" bottom="0.47244094488188981" header="0.31496062992125984" footer="0.31496062992125984"/>
  <pageSetup paperSize="9" scale="36" orientation="landscape" horizontalDpi="4294967293" r:id="rId1"/>
  <headerFooter>
    <oddFooter>&amp;CPage &amp;P of &amp;N</oddFooter>
  </headerFooter>
  <colBreaks count="1" manualBreakCount="1">
    <brk id="25" max="876" man="1"/>
  </colBreaks>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ISO!$B$4:$B$43</xm:f>
          </x14:formula1>
          <xm:sqref>I14:I1213 N14:N1213 L14:L1213</xm:sqref>
        </x14:dataValidation>
        <x14:dataValidation type="list" allowBlank="1" showInputMessage="1" showErrorMessage="1">
          <x14:formula1>
            <xm:f>ISO!$H$4:$H$173</xm:f>
          </x14:formula1>
          <xm:sqref>V14:V1213</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tabColor theme="8" tint="0.59999389629810485"/>
  </sheetPr>
  <dimension ref="A1:AL1213"/>
  <sheetViews>
    <sheetView view="pageBreakPreview" zoomScaleNormal="100" zoomScaleSheetLayoutView="100" workbookViewId="0">
      <pane ySplit="13" topLeftCell="A14" activePane="bottomLeft" state="frozenSplit"/>
      <selection pane="bottomLeft" activeCell="I8" sqref="I8"/>
    </sheetView>
  </sheetViews>
  <sheetFormatPr defaultColWidth="9.109375" defaultRowHeight="14.4" x14ac:dyDescent="0.3"/>
  <cols>
    <col min="1" max="1" width="9.6640625" style="193" customWidth="1"/>
    <col min="2" max="2" width="25.5546875" style="193" customWidth="1"/>
    <col min="3" max="3" width="17.44140625" style="186" customWidth="1"/>
    <col min="4" max="4" width="21.88671875" style="173" customWidth="1"/>
    <col min="5" max="5" width="21.33203125" style="186" customWidth="1"/>
    <col min="6" max="6" width="22.33203125" style="186" customWidth="1"/>
    <col min="7" max="8" width="11.33203125" style="300" customWidth="1"/>
    <col min="9" max="9" width="15.109375" style="262" bestFit="1" customWidth="1"/>
    <col min="10" max="10" width="9.33203125" style="193" customWidth="1"/>
    <col min="11" max="11" width="14.6640625" style="238" customWidth="1"/>
    <col min="12" max="12" width="14.5546875" style="262" customWidth="1"/>
    <col min="13" max="13" width="13.109375" style="263" customWidth="1"/>
    <col min="14" max="14" width="13.109375" style="330" customWidth="1"/>
    <col min="15" max="15" width="24.5546875" style="263" customWidth="1"/>
    <col min="16" max="16" width="22.6640625" style="186" customWidth="1"/>
    <col min="17" max="17" width="10" style="186" customWidth="1"/>
    <col min="18" max="18" width="12.44140625" style="173" bestFit="1" customWidth="1"/>
    <col min="19" max="19" width="14.6640625" style="238" customWidth="1"/>
    <col min="20" max="21" width="14.6640625" style="193" customWidth="1"/>
    <col min="22" max="22" width="14.109375" style="238" hidden="1" customWidth="1"/>
    <col min="23" max="23" width="9.109375" style="173" hidden="1" customWidth="1"/>
    <col min="24" max="24" width="21.109375" style="173" hidden="1" customWidth="1"/>
    <col min="25" max="25" width="13.88671875" style="173" hidden="1" customWidth="1"/>
    <col min="26" max="30" width="13.6640625" style="173" hidden="1" customWidth="1"/>
    <col min="31" max="31" width="16.33203125" style="173" hidden="1" customWidth="1"/>
    <col min="32" max="32" width="14.88671875" style="173" hidden="1" customWidth="1"/>
    <col min="33" max="35" width="13.6640625" style="173" hidden="1" customWidth="1"/>
    <col min="36" max="36" width="14.5546875" style="290" hidden="1" customWidth="1"/>
    <col min="37" max="38" width="12.33203125" style="173" hidden="1" customWidth="1"/>
    <col min="39" max="16384" width="9.109375" style="173"/>
  </cols>
  <sheetData>
    <row r="1" spans="1:38" x14ac:dyDescent="0.3">
      <c r="A1" s="261" t="s">
        <v>172</v>
      </c>
      <c r="B1" s="261"/>
    </row>
    <row r="2" spans="1:38" s="221" customFormat="1" x14ac:dyDescent="0.3">
      <c r="A2" s="261" t="s">
        <v>439</v>
      </c>
      <c r="B2" s="261"/>
      <c r="C2" s="501">
        <f>'Overview - Financial Statement'!C12</f>
        <v>0</v>
      </c>
      <c r="D2" s="501"/>
      <c r="E2" s="501"/>
      <c r="F2" s="501"/>
      <c r="G2" s="501"/>
      <c r="H2" s="501"/>
      <c r="I2" s="501"/>
      <c r="J2" s="265"/>
      <c r="K2" s="266"/>
      <c r="L2" s="266"/>
      <c r="M2" s="266"/>
      <c r="N2" s="331"/>
      <c r="O2" s="266"/>
      <c r="P2" s="266"/>
      <c r="Q2" s="266"/>
      <c r="R2" s="265"/>
      <c r="S2" s="265"/>
      <c r="T2" s="265"/>
      <c r="U2" s="265"/>
      <c r="V2" s="267"/>
      <c r="AJ2" s="289"/>
    </row>
    <row r="3" spans="1:38" s="221" customFormat="1" ht="15" thickBot="1" x14ac:dyDescent="0.35">
      <c r="A3" s="261" t="s">
        <v>1</v>
      </c>
      <c r="B3" s="261"/>
      <c r="C3" s="501">
        <f>'Overview - Financial Statement'!B13</f>
        <v>0</v>
      </c>
      <c r="D3" s="501"/>
      <c r="E3" s="501"/>
      <c r="F3" s="501"/>
      <c r="G3" s="501"/>
      <c r="H3" s="501"/>
      <c r="I3" s="501"/>
      <c r="J3" s="265"/>
      <c r="K3" s="266"/>
      <c r="L3" s="266"/>
      <c r="M3" s="266"/>
      <c r="N3" s="331"/>
      <c r="O3" s="266"/>
      <c r="P3" s="266"/>
      <c r="Q3" s="266"/>
      <c r="R3" s="265"/>
      <c r="S3" s="265"/>
      <c r="T3" s="265"/>
      <c r="U3" s="265"/>
      <c r="V3" s="222"/>
      <c r="W3" s="223" t="s">
        <v>224</v>
      </c>
      <c r="X3" s="224"/>
      <c r="Y3" s="223"/>
      <c r="Z3" s="223"/>
      <c r="AD3" s="223"/>
      <c r="AJ3" s="289"/>
    </row>
    <row r="4" spans="1:38" s="226" customFormat="1" ht="15" thickBot="1" x14ac:dyDescent="0.35">
      <c r="A4" s="261" t="s">
        <v>0</v>
      </c>
      <c r="B4" s="261"/>
      <c r="C4" s="265" t="str">
        <f>'Overview - Financial Statement'!B14</f>
        <v>20xx-xxxx</v>
      </c>
      <c r="D4" s="291" t="s">
        <v>34</v>
      </c>
      <c r="E4" s="292">
        <f>'Overview - Financial Statement'!H14</f>
        <v>0</v>
      </c>
      <c r="F4" s="293" t="s">
        <v>4</v>
      </c>
      <c r="G4" s="530">
        <f>'Overview - Financial Statement'!J14</f>
        <v>0</v>
      </c>
      <c r="H4" s="576"/>
      <c r="I4" s="531"/>
      <c r="K4" s="312"/>
      <c r="M4" s="275"/>
      <c r="N4" s="331"/>
      <c r="R4" s="271"/>
      <c r="S4" s="271"/>
      <c r="T4" s="272"/>
      <c r="U4" s="272"/>
      <c r="V4" s="225"/>
      <c r="W4" s="227" t="s">
        <v>225</v>
      </c>
      <c r="X4" s="348" t="str">
        <f>'Overview - Financial Statement'!$A$46</f>
        <v>EUR</v>
      </c>
      <c r="Y4" s="349">
        <f>'Overview - Financial Statement'!$A$47</f>
        <v>0</v>
      </c>
      <c r="Z4" s="349">
        <f>'Overview - Financial Statement'!$A$48</f>
        <v>0</v>
      </c>
      <c r="AA4" s="349">
        <f>'Overview - Financial Statement'!$A$49</f>
        <v>0</v>
      </c>
      <c r="AB4" s="349">
        <f>'Overview - Financial Statement'!$A$50</f>
        <v>0</v>
      </c>
      <c r="AC4" s="349">
        <f>'Overview - Financial Statement'!$A$51</f>
        <v>0</v>
      </c>
      <c r="AD4" s="349">
        <f>'Overview - Financial Statement'!$A$52</f>
        <v>0</v>
      </c>
      <c r="AE4" s="349">
        <f>'Overview - Financial Statement'!$A$53</f>
        <v>0</v>
      </c>
      <c r="AF4" s="349">
        <f>'Overview - Financial Statement'!$A$54</f>
        <v>0</v>
      </c>
      <c r="AG4" s="349">
        <f>'Overview - Financial Statement'!$A$55</f>
        <v>0</v>
      </c>
      <c r="AH4" s="349">
        <f>'Overview - Financial Statement'!$A$56</f>
        <v>0</v>
      </c>
      <c r="AI4" s="349">
        <f>'Overview - Financial Statement'!$A$57</f>
        <v>0</v>
      </c>
      <c r="AJ4" s="349">
        <f>'Overview - Financial Statement'!$A$58</f>
        <v>0</v>
      </c>
      <c r="AK4" s="349">
        <f>'Overview - Financial Statement'!$A$59</f>
        <v>0</v>
      </c>
      <c r="AL4" s="349">
        <f>'Overview - Financial Statement'!$A$60</f>
        <v>0</v>
      </c>
    </row>
    <row r="5" spans="1:38" s="226" customFormat="1" x14ac:dyDescent="0.3">
      <c r="A5" s="261"/>
      <c r="B5" s="261"/>
      <c r="C5" s="273"/>
      <c r="D5" s="303"/>
      <c r="E5" s="276"/>
      <c r="F5" s="276"/>
      <c r="I5" s="271"/>
      <c r="J5" s="271"/>
      <c r="L5" s="265"/>
      <c r="M5" s="266"/>
      <c r="N5" s="331"/>
      <c r="O5" s="275"/>
      <c r="Q5" s="295"/>
      <c r="R5" s="271"/>
      <c r="S5" s="272"/>
      <c r="T5" s="225"/>
      <c r="U5" s="225"/>
      <c r="V5" s="225"/>
      <c r="W5" s="227" t="s">
        <v>226</v>
      </c>
      <c r="X5" s="395">
        <v>1</v>
      </c>
      <c r="Y5" s="393">
        <f>'List of incomes'!W4</f>
        <v>0</v>
      </c>
      <c r="Z5" s="393">
        <f>'List of incomes'!X4</f>
        <v>0</v>
      </c>
      <c r="AA5" s="393">
        <f>'List of incomes'!Y4</f>
        <v>0</v>
      </c>
      <c r="AB5" s="393">
        <f>'List of incomes'!Z4</f>
        <v>0</v>
      </c>
      <c r="AC5" s="393">
        <f>'List of incomes'!AA4</f>
        <v>0</v>
      </c>
      <c r="AD5" s="393">
        <f>'List of incomes'!AB4</f>
        <v>0</v>
      </c>
      <c r="AE5" s="393">
        <f>'List of incomes'!AC4</f>
        <v>0</v>
      </c>
      <c r="AF5" s="393">
        <f>'List of incomes'!AD4</f>
        <v>0</v>
      </c>
      <c r="AG5" s="393">
        <f>'List of incomes'!AE4</f>
        <v>0</v>
      </c>
      <c r="AH5" s="393">
        <f>'List of incomes'!AF4</f>
        <v>0</v>
      </c>
      <c r="AI5" s="393">
        <f>'List of incomes'!AG4</f>
        <v>0</v>
      </c>
      <c r="AJ5" s="393">
        <f>'List of incomes'!AH4</f>
        <v>0</v>
      </c>
      <c r="AK5" s="393">
        <f>'List of incomes'!AI4</f>
        <v>0</v>
      </c>
      <c r="AL5" s="393">
        <f>'List of incomes'!AJ4</f>
        <v>0</v>
      </c>
    </row>
    <row r="6" spans="1:38" x14ac:dyDescent="0.3">
      <c r="A6" s="180" t="s">
        <v>5</v>
      </c>
      <c r="B6" s="180"/>
      <c r="C6" s="173"/>
      <c r="E6" s="173"/>
      <c r="F6" s="173"/>
      <c r="G6" s="173"/>
      <c r="H6" s="173"/>
      <c r="I6" s="173"/>
      <c r="J6" s="173"/>
      <c r="K6" s="173"/>
      <c r="L6" s="173"/>
      <c r="M6" s="173"/>
      <c r="N6" s="333"/>
      <c r="O6" s="173"/>
      <c r="P6" s="173"/>
      <c r="Q6" s="173"/>
      <c r="S6" s="173"/>
      <c r="T6" s="173"/>
      <c r="U6" s="173"/>
      <c r="V6" s="173"/>
      <c r="W6" s="227" t="s">
        <v>496</v>
      </c>
      <c r="X6" s="394">
        <f>'Overview - Financial Statement'!$B$46</f>
        <v>1</v>
      </c>
      <c r="Y6" s="394">
        <f>'Overview - Financial Statement'!$B$47</f>
        <v>0</v>
      </c>
      <c r="Z6" s="394">
        <f>'Overview - Financial Statement'!$B$48</f>
        <v>0</v>
      </c>
      <c r="AA6" s="394">
        <f>'Overview - Financial Statement'!$B$49</f>
        <v>0</v>
      </c>
      <c r="AB6" s="394">
        <f>'Overview - Financial Statement'!$B$50</f>
        <v>0</v>
      </c>
      <c r="AC6" s="394">
        <f>'Overview - Financial Statement'!$B$51</f>
        <v>0</v>
      </c>
      <c r="AD6" s="394">
        <f>'Overview - Financial Statement'!$B$52</f>
        <v>0</v>
      </c>
      <c r="AE6" s="394">
        <f>'Overview - Financial Statement'!$B$53</f>
        <v>0</v>
      </c>
      <c r="AF6" s="394">
        <f>'Overview - Financial Statement'!$B$54</f>
        <v>0</v>
      </c>
      <c r="AG6" s="394">
        <f>'Overview - Financial Statement'!$B$55</f>
        <v>0</v>
      </c>
      <c r="AH6" s="394">
        <f>'Overview - Financial Statement'!$B$56</f>
        <v>0</v>
      </c>
      <c r="AI6" s="394">
        <f>'Overview - Financial Statement'!$B$57</f>
        <v>0</v>
      </c>
      <c r="AJ6" s="394">
        <f>'Overview - Financial Statement'!$B$58</f>
        <v>0</v>
      </c>
      <c r="AK6" s="394">
        <f>'Overview - Financial Statement'!$B$59</f>
        <v>0</v>
      </c>
      <c r="AL6" s="394">
        <f>'Overview - Financial Statement'!$B$60</f>
        <v>0</v>
      </c>
    </row>
    <row r="7" spans="1:38" ht="30" customHeight="1" x14ac:dyDescent="0.3">
      <c r="A7" s="476" t="s">
        <v>423</v>
      </c>
      <c r="B7" s="476"/>
      <c r="C7" s="476"/>
      <c r="D7" s="476"/>
      <c r="E7" s="476"/>
      <c r="F7" s="476"/>
      <c r="G7" s="476"/>
      <c r="H7" s="476"/>
      <c r="I7" s="476"/>
      <c r="J7" s="173"/>
      <c r="K7" s="237"/>
      <c r="L7" s="237"/>
      <c r="M7" s="237"/>
      <c r="N7" s="334"/>
      <c r="O7" s="237"/>
      <c r="P7" s="237"/>
      <c r="Q7" s="237"/>
      <c r="S7" s="173"/>
      <c r="T7" s="173"/>
      <c r="U7" s="173"/>
      <c r="V7" s="173"/>
    </row>
    <row r="8" spans="1:38" ht="15" thickBot="1" x14ac:dyDescent="0.35">
      <c r="A8" s="324"/>
      <c r="B8" s="324"/>
      <c r="C8" s="324"/>
      <c r="D8" s="324"/>
      <c r="E8" s="324"/>
      <c r="F8" s="324"/>
      <c r="G8" s="324"/>
      <c r="H8" s="324"/>
      <c r="I8" s="324"/>
      <c r="J8" s="173"/>
      <c r="K8" s="237"/>
      <c r="L8" s="237"/>
      <c r="M8" s="237"/>
      <c r="N8" s="334"/>
      <c r="O8" s="237"/>
      <c r="P8" s="237"/>
      <c r="Q8" s="237"/>
      <c r="S8" s="173"/>
      <c r="T8" s="173"/>
      <c r="U8" s="173"/>
      <c r="V8" s="173"/>
      <c r="AJ8" s="325"/>
    </row>
    <row r="9" spans="1:38" ht="24" thickBot="1" x14ac:dyDescent="0.35">
      <c r="A9" s="240" t="s">
        <v>447</v>
      </c>
      <c r="R9" s="537" t="s">
        <v>46</v>
      </c>
      <c r="S9" s="538"/>
      <c r="T9" s="539"/>
      <c r="U9" s="378"/>
      <c r="W9" s="193"/>
      <c r="X9" s="264"/>
      <c r="Y9" s="193"/>
      <c r="Z9" s="193"/>
      <c r="AC9" s="277" t="s">
        <v>228</v>
      </c>
      <c r="AD9" s="277" t="s">
        <v>228</v>
      </c>
      <c r="AF9" s="278" t="s">
        <v>228</v>
      </c>
      <c r="AG9" s="278" t="s">
        <v>228</v>
      </c>
      <c r="AH9" s="277" t="s">
        <v>228</v>
      </c>
      <c r="AI9" s="277" t="s">
        <v>228</v>
      </c>
      <c r="AJ9" s="277" t="s">
        <v>228</v>
      </c>
    </row>
    <row r="10" spans="1:38" ht="24" thickBot="1" x14ac:dyDescent="0.35">
      <c r="A10" s="347" t="s">
        <v>487</v>
      </c>
      <c r="B10" s="309"/>
      <c r="R10" s="548">
        <f>SUM(S14:S1213)</f>
        <v>0</v>
      </c>
      <c r="S10" s="549"/>
      <c r="T10" s="298">
        <f>SUM(V14:V1213)</f>
        <v>0</v>
      </c>
      <c r="U10" s="298"/>
      <c r="W10" s="193"/>
      <c r="X10" s="264"/>
      <c r="Y10" s="193"/>
      <c r="Z10" s="193"/>
      <c r="AC10" s="398">
        <f>SUM(AC14:AC1213)</f>
        <v>0</v>
      </c>
      <c r="AD10" s="398">
        <f>SUM(AD14:AD1213)</f>
        <v>0</v>
      </c>
      <c r="AF10" s="399">
        <f>SUM(AF14:AF1213)</f>
        <v>0</v>
      </c>
      <c r="AG10" s="399">
        <f>SUM(AG14:AG1213)</f>
        <v>0</v>
      </c>
      <c r="AH10" s="398">
        <f>SUM(AH14:AH1213)</f>
        <v>0</v>
      </c>
      <c r="AI10" s="398">
        <f>SUM(AI14:AI1213)</f>
        <v>0</v>
      </c>
      <c r="AJ10" s="398">
        <f>SUM(AJ14:AJ1213)</f>
        <v>0</v>
      </c>
    </row>
    <row r="11" spans="1:38" ht="23.25" customHeight="1" thickBot="1" x14ac:dyDescent="0.35">
      <c r="A11" s="532" t="s">
        <v>472</v>
      </c>
      <c r="B11" s="533"/>
      <c r="C11" s="533"/>
      <c r="D11" s="533"/>
      <c r="E11" s="533"/>
      <c r="F11" s="533"/>
      <c r="G11" s="533"/>
      <c r="H11" s="533"/>
      <c r="I11" s="533"/>
      <c r="J11" s="533"/>
      <c r="K11" s="534"/>
      <c r="L11" s="563" t="s">
        <v>159</v>
      </c>
      <c r="M11" s="564"/>
      <c r="N11" s="565"/>
      <c r="O11" s="566"/>
      <c r="P11" s="532" t="s">
        <v>449</v>
      </c>
      <c r="Q11" s="533"/>
      <c r="R11" s="525" t="s">
        <v>38</v>
      </c>
      <c r="S11" s="522" t="s">
        <v>35</v>
      </c>
      <c r="T11" s="525" t="s">
        <v>426</v>
      </c>
      <c r="U11" s="525" t="s">
        <v>497</v>
      </c>
      <c r="W11" s="513" t="s">
        <v>217</v>
      </c>
      <c r="X11" s="513" t="s">
        <v>240</v>
      </c>
      <c r="Y11" s="513" t="s">
        <v>232</v>
      </c>
      <c r="Z11" s="513" t="s">
        <v>233</v>
      </c>
      <c r="AA11" s="513" t="s">
        <v>220</v>
      </c>
      <c r="AB11" s="513" t="s">
        <v>221</v>
      </c>
      <c r="AC11" s="513" t="s">
        <v>35</v>
      </c>
      <c r="AD11" s="513" t="s">
        <v>227</v>
      </c>
      <c r="AE11" s="513" t="s">
        <v>222</v>
      </c>
      <c r="AF11" s="513" t="s">
        <v>230</v>
      </c>
      <c r="AG11" s="513" t="s">
        <v>451</v>
      </c>
      <c r="AH11" s="513" t="s">
        <v>241</v>
      </c>
      <c r="AI11" s="513" t="s">
        <v>223</v>
      </c>
      <c r="AJ11" s="513" t="s">
        <v>231</v>
      </c>
    </row>
    <row r="12" spans="1:38" ht="45" customHeight="1" thickBot="1" x14ac:dyDescent="0.35">
      <c r="A12" s="546" t="s">
        <v>52</v>
      </c>
      <c r="B12" s="546" t="s">
        <v>175</v>
      </c>
      <c r="C12" s="546" t="s">
        <v>39</v>
      </c>
      <c r="D12" s="540" t="s">
        <v>167</v>
      </c>
      <c r="E12" s="541"/>
      <c r="F12" s="541"/>
      <c r="G12" s="543"/>
      <c r="H12" s="528" t="s">
        <v>42</v>
      </c>
      <c r="I12" s="528" t="s">
        <v>43</v>
      </c>
      <c r="J12" s="528" t="s">
        <v>49</v>
      </c>
      <c r="K12" s="528" t="s">
        <v>160</v>
      </c>
      <c r="L12" s="570" t="s">
        <v>51</v>
      </c>
      <c r="M12" s="574"/>
      <c r="N12" s="544" t="s">
        <v>485</v>
      </c>
      <c r="O12" s="525" t="s">
        <v>427</v>
      </c>
      <c r="P12" s="575" t="s">
        <v>53</v>
      </c>
      <c r="Q12" s="525" t="s">
        <v>36</v>
      </c>
      <c r="R12" s="526"/>
      <c r="S12" s="523"/>
      <c r="T12" s="526"/>
      <c r="U12" s="526"/>
      <c r="W12" s="513"/>
      <c r="X12" s="513"/>
      <c r="Y12" s="513"/>
      <c r="Z12" s="513"/>
      <c r="AA12" s="513"/>
      <c r="AB12" s="513"/>
      <c r="AC12" s="513"/>
      <c r="AD12" s="513"/>
      <c r="AE12" s="513"/>
      <c r="AF12" s="513"/>
      <c r="AG12" s="513"/>
      <c r="AH12" s="513"/>
      <c r="AI12" s="513"/>
      <c r="AJ12" s="513"/>
    </row>
    <row r="13" spans="1:38" s="285" customFormat="1" ht="72.599999999999994" thickBot="1" x14ac:dyDescent="0.35">
      <c r="A13" s="547"/>
      <c r="B13" s="547"/>
      <c r="C13" s="547"/>
      <c r="D13" s="310" t="s">
        <v>166</v>
      </c>
      <c r="E13" s="310" t="s">
        <v>430</v>
      </c>
      <c r="F13" s="310" t="s">
        <v>168</v>
      </c>
      <c r="G13" s="311" t="s">
        <v>431</v>
      </c>
      <c r="H13" s="529"/>
      <c r="I13" s="529"/>
      <c r="J13" s="529"/>
      <c r="K13" s="529"/>
      <c r="L13" s="307" t="s">
        <v>424</v>
      </c>
      <c r="M13" s="307" t="s">
        <v>425</v>
      </c>
      <c r="N13" s="545"/>
      <c r="O13" s="527"/>
      <c r="P13" s="572"/>
      <c r="Q13" s="527"/>
      <c r="R13" s="527"/>
      <c r="S13" s="524"/>
      <c r="T13" s="527"/>
      <c r="U13" s="527"/>
      <c r="V13" s="284" t="s">
        <v>177</v>
      </c>
      <c r="W13" s="513"/>
      <c r="X13" s="513"/>
      <c r="Y13" s="513"/>
      <c r="Z13" s="513"/>
      <c r="AA13" s="513"/>
      <c r="AB13" s="513"/>
      <c r="AC13" s="513"/>
      <c r="AD13" s="513"/>
      <c r="AE13" s="513"/>
      <c r="AF13" s="513"/>
      <c r="AG13" s="513"/>
      <c r="AH13" s="513"/>
      <c r="AI13" s="513"/>
      <c r="AJ13" s="513"/>
    </row>
    <row r="14" spans="1:38" x14ac:dyDescent="0.3">
      <c r="A14" s="252">
        <v>1</v>
      </c>
      <c r="B14" s="156"/>
      <c r="C14" s="146"/>
      <c r="D14" s="147"/>
      <c r="E14" s="146"/>
      <c r="F14" s="146"/>
      <c r="G14" s="158"/>
      <c r="H14" s="157"/>
      <c r="I14" s="148"/>
      <c r="J14" s="153"/>
      <c r="K14" s="149"/>
      <c r="L14" s="148"/>
      <c r="M14" s="157"/>
      <c r="N14" s="336"/>
      <c r="O14" s="343" t="str">
        <f>IF(N14="","",LOOKUP(N14,'Work Programme'!$A$8:$A$207,'Work Programme'!$B$8:$B$207))</f>
        <v/>
      </c>
      <c r="P14" s="146"/>
      <c r="Q14" s="146"/>
      <c r="R14" s="254" t="str">
        <f>IF(J14="","",VLOOKUP(J14,'Overview - Financial Statement'!$A$46:$B$60,2,FALSE))</f>
        <v/>
      </c>
      <c r="S14" s="255" t="str">
        <f t="shared" ref="S14:S77" si="0">IF(R14="","",K14/R14)</f>
        <v/>
      </c>
      <c r="T14" s="153"/>
      <c r="U14" s="153"/>
      <c r="V14" s="238">
        <f>IF(T14="YES",S14,0)</f>
        <v>0</v>
      </c>
      <c r="W14" s="193" t="s">
        <v>44</v>
      </c>
      <c r="X14" s="290"/>
      <c r="Y14" s="264" t="str">
        <f>IF(G14&gt;=220,"to be checked","OK")</f>
        <v>OK</v>
      </c>
      <c r="Z14" s="193" t="str">
        <f>IF(S14="","",(IF(OR(L14&lt;=($E$4-1),L14&gt;=($G$4+1),M14&lt;=($E$4-1),M14&gt;=($G$4+1)),"CHECK DATES","OK")))</f>
        <v/>
      </c>
      <c r="AA14" s="193" t="str">
        <f>IF(J14="","",J14)</f>
        <v/>
      </c>
      <c r="AB14" s="397" t="str">
        <f>IF(J14="","",IF(HLOOKUP(J14,$X$4:$AL$5,2,FALSE)="",R14,IF(R14&lt;&gt;HLOOKUP(J14,$X$4:$AL$5,2,FALSE),HLOOKUP(J14,$X$4:$AL$5,2,FALSE),R14)))</f>
        <v/>
      </c>
      <c r="AC14" s="257" t="str">
        <f>IF(R14="","",IF(AB14=1,S14,K14/AB14))</f>
        <v/>
      </c>
      <c r="AD14" s="257" t="str">
        <f>IF(AC14="","",IF(AB14=1,0,AC14-S14))</f>
        <v/>
      </c>
      <c r="AE14" s="193" t="str">
        <f>IF(S14=0,"",(IF(I14="","CHECK DATES","OK")))</f>
        <v>CHECK DATES</v>
      </c>
      <c r="AF14" s="257" t="str">
        <f>IF(OR(W14="NO",Z14="CHECK DATES",AE14="CHECK DATES"),AC14,"")</f>
        <v/>
      </c>
      <c r="AG14" s="286">
        <v>0</v>
      </c>
      <c r="AH14" s="257">
        <f>IF(OR(W14="NO",AF14&gt;0,AG14&gt;0)*(AND(OR(T14="NO",T14=""))),SUM(AF14:AG14),"")</f>
        <v>0</v>
      </c>
      <c r="AI14" s="257" t="str">
        <f>IF(OR(W14="NO",AF14&gt;0,AG14&gt;0)*(AND(OR(T14="YES"))),SUM(AF14:AG14),"")</f>
        <v/>
      </c>
      <c r="AJ14" s="257">
        <f>IF(T14="YES",AC14,0)</f>
        <v>0</v>
      </c>
    </row>
    <row r="15" spans="1:38" x14ac:dyDescent="0.3">
      <c r="A15" s="287">
        <v>2</v>
      </c>
      <c r="B15" s="156"/>
      <c r="C15" s="150"/>
      <c r="D15" s="151"/>
      <c r="E15" s="150"/>
      <c r="F15" s="150"/>
      <c r="G15" s="158"/>
      <c r="H15" s="157"/>
      <c r="I15" s="152"/>
      <c r="J15" s="154"/>
      <c r="K15" s="149"/>
      <c r="L15" s="152"/>
      <c r="M15" s="159"/>
      <c r="N15" s="337"/>
      <c r="O15" s="343" t="str">
        <f>IF(N15="","",LOOKUP(N15,'Work Programme'!$A$8:$A$207,'Work Programme'!$B$8:$B$207))</f>
        <v/>
      </c>
      <c r="P15" s="150"/>
      <c r="Q15" s="150"/>
      <c r="R15" s="254" t="str">
        <f>IF(J15="","",VLOOKUP(J15,'Overview - Financial Statement'!$A$46:$B$60,2,FALSE))</f>
        <v/>
      </c>
      <c r="S15" s="255" t="str">
        <f t="shared" si="0"/>
        <v/>
      </c>
      <c r="T15" s="153"/>
      <c r="U15" s="153"/>
      <c r="V15" s="238">
        <f>IF(T15="YES",S15,0)</f>
        <v>0</v>
      </c>
      <c r="W15" s="193" t="s">
        <v>44</v>
      </c>
      <c r="X15" s="290"/>
      <c r="Y15" s="264" t="str">
        <f>IF(G15&gt;=220,"to be checked","OK")</f>
        <v>OK</v>
      </c>
      <c r="Z15" s="193" t="str">
        <f>IF(S15="","",(IF(OR(L15&lt;=($E$4-1),L15&gt;=($G$4+1),M15&lt;=($E$4-1),M15&gt;=($G$4+1)),"CHECK DATES","OK")))</f>
        <v/>
      </c>
      <c r="AA15" s="193" t="str">
        <f>IF(J15="","",J15)</f>
        <v/>
      </c>
      <c r="AB15" s="397" t="str">
        <f>IF(J15="","",IF(HLOOKUP(J15,$X$4:$AL$5,2,FALSE)="",R15,IF(R15&lt;&gt;HLOOKUP(J15,$X$4:$AL$5,2,FALSE),HLOOKUP(J15,$X$4:$AL$5,2,FALSE),R15)))</f>
        <v/>
      </c>
      <c r="AC15" s="257" t="str">
        <f>IF(R15="","",IF(AB15=1,S15,K15/AB15))</f>
        <v/>
      </c>
      <c r="AD15" s="257" t="str">
        <f>IF(AC15="","",IF(AB15=1,0,AC15-S15))</f>
        <v/>
      </c>
      <c r="AE15" s="193" t="str">
        <f>IF(S15=0,"",(IF(I15="","CHECK DATES","OK")))</f>
        <v>CHECK DATES</v>
      </c>
      <c r="AF15" s="257" t="str">
        <f>IF(OR(W15="NO",Z15="CHECK DATES",AE15="CHECK DATES"),AC15,"")</f>
        <v/>
      </c>
      <c r="AG15" s="286">
        <v>0</v>
      </c>
      <c r="AH15" s="257">
        <f>IF(OR(W15="NO",AF15&gt;0,AG15&gt;0)*(AND(OR(T15="NO",T15=""))),SUM(AF15:AG15),"")</f>
        <v>0</v>
      </c>
      <c r="AI15" s="257" t="str">
        <f>IF(OR(W15="NO",AF15&gt;0,AG15&gt;0)*(AND(OR(T15="YES"))),SUM(AF15:AG15),"")</f>
        <v/>
      </c>
      <c r="AJ15" s="257">
        <f>IF(T15="YES",AC15,0)</f>
        <v>0</v>
      </c>
    </row>
    <row r="16" spans="1:38" x14ac:dyDescent="0.3">
      <c r="A16" s="287">
        <v>3</v>
      </c>
      <c r="B16" s="156"/>
      <c r="C16" s="150"/>
      <c r="D16" s="151"/>
      <c r="E16" s="150"/>
      <c r="F16" s="150"/>
      <c r="G16" s="158"/>
      <c r="H16" s="157"/>
      <c r="I16" s="152"/>
      <c r="J16" s="154"/>
      <c r="K16" s="149"/>
      <c r="L16" s="152"/>
      <c r="M16" s="159"/>
      <c r="N16" s="337"/>
      <c r="O16" s="343" t="str">
        <f>IF(N16="","",LOOKUP(N16,'Work Programme'!$A$8:$A$207,'Work Programme'!$B$8:$B$207))</f>
        <v/>
      </c>
      <c r="P16" s="150"/>
      <c r="Q16" s="150"/>
      <c r="R16" s="254" t="str">
        <f>IF(J16="","",VLOOKUP(J16,'Overview - Financial Statement'!$A$46:$B$60,2,FALSE))</f>
        <v/>
      </c>
      <c r="S16" s="255" t="str">
        <f t="shared" si="0"/>
        <v/>
      </c>
      <c r="T16" s="153"/>
      <c r="U16" s="153"/>
      <c r="V16" s="238">
        <f t="shared" ref="V16:V79" si="1">IF(T16="YES",S16,0)</f>
        <v>0</v>
      </c>
      <c r="W16" s="193" t="s">
        <v>44</v>
      </c>
      <c r="X16" s="290"/>
      <c r="Y16" s="264" t="str">
        <f>IF(G16&gt;=220,"to be checked","OK")</f>
        <v>OK</v>
      </c>
      <c r="Z16" s="193" t="str">
        <f>IF(S16="","",(IF(OR(L16&lt;=($E$4-1),L16&gt;=($G$4+1),M16&lt;=($E$4-1),M16&gt;=($G$4+1)),"CHECK DATES","OK")))</f>
        <v/>
      </c>
      <c r="AA16" s="193" t="str">
        <f>IF(J16="","",J16)</f>
        <v/>
      </c>
      <c r="AB16" s="397" t="str">
        <f>IF(J16="","",IF(HLOOKUP(J16,$X$4:$AL$5,2,FALSE)="",R16,IF(R16&lt;&gt;HLOOKUP(J16,$X$4:$AL$5,2,FALSE),HLOOKUP(J16,$X$4:$AL$5,2,FALSE),R16)))</f>
        <v/>
      </c>
      <c r="AC16" s="257" t="str">
        <f>IF(R16="","",IF(AB16=1,S16,K16/AB16))</f>
        <v/>
      </c>
      <c r="AD16" s="257" t="str">
        <f>IF(AC16="","",IF(AB16=1,0,AC16-S16))</f>
        <v/>
      </c>
      <c r="AE16" s="193" t="str">
        <f>IF(S16=0,"",(IF(I16="","CHECK DATES","OK")))</f>
        <v>CHECK DATES</v>
      </c>
      <c r="AF16" s="257" t="str">
        <f>IF(OR(W16="NO",Z16="CHECK DATES",AE16="CHECK DATES"),AC16,"")</f>
        <v/>
      </c>
      <c r="AG16" s="286">
        <v>0</v>
      </c>
      <c r="AH16" s="257">
        <f>IF(OR(W16="NO",AF16&gt;0,AG16&gt;0)*(AND(OR(T16="NO",T16=""))),SUM(AF16:AG16),"")</f>
        <v>0</v>
      </c>
      <c r="AI16" s="257" t="str">
        <f>IF(OR(W16="NO",AF16&gt;0,AG16&gt;0)*(AND(OR(T16="YES"))),SUM(AF16:AG16),"")</f>
        <v/>
      </c>
      <c r="AJ16" s="257">
        <f>IF(T16="YES",AC16,0)</f>
        <v>0</v>
      </c>
    </row>
    <row r="17" spans="1:36" x14ac:dyDescent="0.3">
      <c r="A17" s="287">
        <v>4</v>
      </c>
      <c r="B17" s="156"/>
      <c r="C17" s="150"/>
      <c r="D17" s="151"/>
      <c r="E17" s="150"/>
      <c r="F17" s="150"/>
      <c r="G17" s="158"/>
      <c r="H17" s="157"/>
      <c r="I17" s="152"/>
      <c r="J17" s="154"/>
      <c r="K17" s="149"/>
      <c r="L17" s="152"/>
      <c r="M17" s="159"/>
      <c r="N17" s="337"/>
      <c r="O17" s="343" t="str">
        <f>IF(N17="","",LOOKUP(N17,'Work Programme'!$A$8:$A$207,'Work Programme'!$B$8:$B$207))</f>
        <v/>
      </c>
      <c r="P17" s="150"/>
      <c r="Q17" s="150"/>
      <c r="R17" s="254" t="str">
        <f>IF(J17="","",VLOOKUP(J17,'Overview - Financial Statement'!$A$46:$B$60,2,FALSE))</f>
        <v/>
      </c>
      <c r="S17" s="255" t="str">
        <f t="shared" si="0"/>
        <v/>
      </c>
      <c r="T17" s="153"/>
      <c r="U17" s="153"/>
      <c r="V17" s="238">
        <f t="shared" si="1"/>
        <v>0</v>
      </c>
      <c r="W17" s="193" t="s">
        <v>44</v>
      </c>
      <c r="X17" s="427"/>
      <c r="Y17" s="264" t="str">
        <f t="shared" ref="Y17:Y80" si="2">IF(G17&gt;=220,"to be checked","OK")</f>
        <v>OK</v>
      </c>
      <c r="Z17" s="193" t="str">
        <f t="shared" ref="Z17:Z80" si="3">IF(S17="","",(IF(OR(L17&lt;=($E$4-1),L17&gt;=($G$4+1),M17&lt;=($E$4-1),M17&gt;=($G$4+1)),"CHECK DATES","OK")))</f>
        <v/>
      </c>
      <c r="AA17" s="193" t="str">
        <f t="shared" ref="AA17:AA80" si="4">IF(J17="","",J17)</f>
        <v/>
      </c>
      <c r="AB17" s="397" t="str">
        <f t="shared" ref="AB17:AB80" si="5">IF(J17="","",IF(HLOOKUP(J17,$X$4:$AL$5,2,FALSE)="",R17,IF(R17&lt;&gt;HLOOKUP(J17,$X$4:$AL$5,2,FALSE),HLOOKUP(J17,$X$4:$AL$5,2,FALSE),R17)))</f>
        <v/>
      </c>
      <c r="AC17" s="257" t="str">
        <f t="shared" ref="AC17:AC80" si="6">IF(R17="","",IF(AB17=1,S17,K17/AB17))</f>
        <v/>
      </c>
      <c r="AD17" s="257" t="str">
        <f t="shared" ref="AD17:AD80" si="7">IF(AC17="","",IF(AB17=1,0,AC17-S17))</f>
        <v/>
      </c>
      <c r="AE17" s="193" t="str">
        <f t="shared" ref="AE17:AE80" si="8">IF(S17=0,"",(IF(I17="","CHECK DATES","OK")))</f>
        <v>CHECK DATES</v>
      </c>
      <c r="AF17" s="257" t="str">
        <f t="shared" ref="AF17:AF80" si="9">IF(OR(W17="NO",Z17="CHECK DATES",AE17="CHECK DATES"),AC17,"")</f>
        <v/>
      </c>
      <c r="AG17" s="286">
        <v>0</v>
      </c>
      <c r="AH17" s="257">
        <f t="shared" ref="AH17:AH80" si="10">IF(OR(W17="NO",AF17&gt;0,AG17&gt;0)*(AND(OR(T17="NO",T17=""))),SUM(AF17:AG17),"")</f>
        <v>0</v>
      </c>
      <c r="AI17" s="257" t="str">
        <f t="shared" ref="AI17:AI80" si="11">IF(OR(W17="NO",AF17&gt;0,AG17&gt;0)*(AND(OR(T17="YES"))),SUM(AF17:AG17),"")</f>
        <v/>
      </c>
      <c r="AJ17" s="257">
        <f t="shared" ref="AJ17:AJ80" si="12">IF(T17="YES",AC17,0)</f>
        <v>0</v>
      </c>
    </row>
    <row r="18" spans="1:36" x14ac:dyDescent="0.3">
      <c r="A18" s="287">
        <v>5</v>
      </c>
      <c r="B18" s="156"/>
      <c r="C18" s="150"/>
      <c r="D18" s="151"/>
      <c r="E18" s="150"/>
      <c r="F18" s="150"/>
      <c r="G18" s="158"/>
      <c r="H18" s="157"/>
      <c r="I18" s="152"/>
      <c r="J18" s="154"/>
      <c r="K18" s="149"/>
      <c r="L18" s="152"/>
      <c r="M18" s="159"/>
      <c r="N18" s="337"/>
      <c r="O18" s="343" t="str">
        <f>IF(N18="","",LOOKUP(N18,'Work Programme'!$A$8:$A$207,'Work Programme'!$B$8:$B$207))</f>
        <v/>
      </c>
      <c r="P18" s="150"/>
      <c r="Q18" s="150"/>
      <c r="R18" s="254" t="str">
        <f>IF(J18="","",VLOOKUP(J18,'Overview - Financial Statement'!$A$46:$B$60,2,FALSE))</f>
        <v/>
      </c>
      <c r="S18" s="255" t="str">
        <f t="shared" si="0"/>
        <v/>
      </c>
      <c r="T18" s="153"/>
      <c r="U18" s="153"/>
      <c r="V18" s="238">
        <f t="shared" si="1"/>
        <v>0</v>
      </c>
      <c r="W18" s="193" t="s">
        <v>44</v>
      </c>
      <c r="X18" s="427"/>
      <c r="Y18" s="264" t="str">
        <f t="shared" si="2"/>
        <v>OK</v>
      </c>
      <c r="Z18" s="193" t="str">
        <f t="shared" si="3"/>
        <v/>
      </c>
      <c r="AA18" s="193" t="str">
        <f t="shared" si="4"/>
        <v/>
      </c>
      <c r="AB18" s="397" t="str">
        <f t="shared" si="5"/>
        <v/>
      </c>
      <c r="AC18" s="257" t="str">
        <f t="shared" si="6"/>
        <v/>
      </c>
      <c r="AD18" s="257" t="str">
        <f t="shared" si="7"/>
        <v/>
      </c>
      <c r="AE18" s="193" t="str">
        <f t="shared" si="8"/>
        <v>CHECK DATES</v>
      </c>
      <c r="AF18" s="257" t="str">
        <f t="shared" si="9"/>
        <v/>
      </c>
      <c r="AG18" s="286">
        <v>0</v>
      </c>
      <c r="AH18" s="257">
        <f t="shared" si="10"/>
        <v>0</v>
      </c>
      <c r="AI18" s="257" t="str">
        <f t="shared" si="11"/>
        <v/>
      </c>
      <c r="AJ18" s="257">
        <f t="shared" si="12"/>
        <v>0</v>
      </c>
    </row>
    <row r="19" spans="1:36" x14ac:dyDescent="0.3">
      <c r="A19" s="287">
        <v>6</v>
      </c>
      <c r="B19" s="156"/>
      <c r="C19" s="150"/>
      <c r="D19" s="151"/>
      <c r="E19" s="150"/>
      <c r="F19" s="150"/>
      <c r="G19" s="158"/>
      <c r="H19" s="157"/>
      <c r="I19" s="152"/>
      <c r="J19" s="154"/>
      <c r="K19" s="149"/>
      <c r="L19" s="152"/>
      <c r="M19" s="159"/>
      <c r="N19" s="337"/>
      <c r="O19" s="343" t="str">
        <f>IF(N19="","",LOOKUP(N19,'Work Programme'!$A$8:$A$207,'Work Programme'!$B$8:$B$207))</f>
        <v/>
      </c>
      <c r="P19" s="150"/>
      <c r="Q19" s="150"/>
      <c r="R19" s="254" t="str">
        <f>IF(J19="","",VLOOKUP(J19,'Overview - Financial Statement'!$A$46:$B$60,2,FALSE))</f>
        <v/>
      </c>
      <c r="S19" s="255" t="str">
        <f t="shared" si="0"/>
        <v/>
      </c>
      <c r="T19" s="153"/>
      <c r="U19" s="153"/>
      <c r="V19" s="238">
        <f t="shared" si="1"/>
        <v>0</v>
      </c>
      <c r="W19" s="193" t="s">
        <v>44</v>
      </c>
      <c r="X19" s="427"/>
      <c r="Y19" s="264" t="str">
        <f t="shared" si="2"/>
        <v>OK</v>
      </c>
      <c r="Z19" s="193" t="str">
        <f t="shared" si="3"/>
        <v/>
      </c>
      <c r="AA19" s="193" t="str">
        <f t="shared" si="4"/>
        <v/>
      </c>
      <c r="AB19" s="397" t="str">
        <f t="shared" si="5"/>
        <v/>
      </c>
      <c r="AC19" s="257" t="str">
        <f t="shared" si="6"/>
        <v/>
      </c>
      <c r="AD19" s="257" t="str">
        <f t="shared" si="7"/>
        <v/>
      </c>
      <c r="AE19" s="193" t="str">
        <f t="shared" si="8"/>
        <v>CHECK DATES</v>
      </c>
      <c r="AF19" s="257" t="str">
        <f t="shared" si="9"/>
        <v/>
      </c>
      <c r="AG19" s="286">
        <v>0</v>
      </c>
      <c r="AH19" s="257">
        <f t="shared" si="10"/>
        <v>0</v>
      </c>
      <c r="AI19" s="257" t="str">
        <f t="shared" si="11"/>
        <v/>
      </c>
      <c r="AJ19" s="257">
        <f t="shared" si="12"/>
        <v>0</v>
      </c>
    </row>
    <row r="20" spans="1:36" x14ac:dyDescent="0.3">
      <c r="A20" s="287">
        <v>7</v>
      </c>
      <c r="B20" s="156"/>
      <c r="C20" s="150"/>
      <c r="D20" s="151"/>
      <c r="E20" s="150"/>
      <c r="F20" s="150"/>
      <c r="G20" s="158"/>
      <c r="H20" s="157"/>
      <c r="I20" s="152"/>
      <c r="J20" s="154"/>
      <c r="K20" s="149"/>
      <c r="L20" s="152"/>
      <c r="M20" s="159"/>
      <c r="N20" s="337"/>
      <c r="O20" s="343" t="str">
        <f>IF(N20="","",LOOKUP(N20,'Work Programme'!$A$8:$A$207,'Work Programme'!$B$8:$B$207))</f>
        <v/>
      </c>
      <c r="P20" s="150"/>
      <c r="Q20" s="150"/>
      <c r="R20" s="254" t="str">
        <f>IF(J20="","",VLOOKUP(J20,'Overview - Financial Statement'!$A$46:$B$60,2,FALSE))</f>
        <v/>
      </c>
      <c r="S20" s="255" t="str">
        <f t="shared" si="0"/>
        <v/>
      </c>
      <c r="T20" s="153"/>
      <c r="U20" s="153"/>
      <c r="V20" s="238">
        <f t="shared" si="1"/>
        <v>0</v>
      </c>
      <c r="W20" s="193" t="s">
        <v>44</v>
      </c>
      <c r="X20" s="427"/>
      <c r="Y20" s="264" t="str">
        <f t="shared" si="2"/>
        <v>OK</v>
      </c>
      <c r="Z20" s="193" t="str">
        <f t="shared" si="3"/>
        <v/>
      </c>
      <c r="AA20" s="193" t="str">
        <f t="shared" si="4"/>
        <v/>
      </c>
      <c r="AB20" s="397" t="str">
        <f t="shared" si="5"/>
        <v/>
      </c>
      <c r="AC20" s="257" t="str">
        <f t="shared" si="6"/>
        <v/>
      </c>
      <c r="AD20" s="257" t="str">
        <f t="shared" si="7"/>
        <v/>
      </c>
      <c r="AE20" s="193" t="str">
        <f t="shared" si="8"/>
        <v>CHECK DATES</v>
      </c>
      <c r="AF20" s="257" t="str">
        <f t="shared" si="9"/>
        <v/>
      </c>
      <c r="AG20" s="286">
        <v>0</v>
      </c>
      <c r="AH20" s="257">
        <f t="shared" si="10"/>
        <v>0</v>
      </c>
      <c r="AI20" s="257" t="str">
        <f t="shared" si="11"/>
        <v/>
      </c>
      <c r="AJ20" s="257">
        <f t="shared" si="12"/>
        <v>0</v>
      </c>
    </row>
    <row r="21" spans="1:36" x14ac:dyDescent="0.3">
      <c r="A21" s="287">
        <v>8</v>
      </c>
      <c r="B21" s="156"/>
      <c r="C21" s="150"/>
      <c r="D21" s="151"/>
      <c r="E21" s="150"/>
      <c r="F21" s="150"/>
      <c r="G21" s="158"/>
      <c r="H21" s="157"/>
      <c r="I21" s="152"/>
      <c r="J21" s="154"/>
      <c r="K21" s="149"/>
      <c r="L21" s="152"/>
      <c r="M21" s="159"/>
      <c r="N21" s="337"/>
      <c r="O21" s="343" t="str">
        <f>IF(N21="","",LOOKUP(N21,'Work Programme'!$A$8:$A$207,'Work Programme'!$B$8:$B$207))</f>
        <v/>
      </c>
      <c r="P21" s="150"/>
      <c r="Q21" s="150"/>
      <c r="R21" s="254" t="str">
        <f>IF(J21="","",VLOOKUP(J21,'Overview - Financial Statement'!$A$46:$B$60,2,FALSE))</f>
        <v/>
      </c>
      <c r="S21" s="255" t="str">
        <f t="shared" si="0"/>
        <v/>
      </c>
      <c r="T21" s="153"/>
      <c r="U21" s="153"/>
      <c r="V21" s="238">
        <f t="shared" si="1"/>
        <v>0</v>
      </c>
      <c r="W21" s="193" t="s">
        <v>44</v>
      </c>
      <c r="X21" s="427"/>
      <c r="Y21" s="264" t="str">
        <f t="shared" si="2"/>
        <v>OK</v>
      </c>
      <c r="Z21" s="193" t="str">
        <f t="shared" si="3"/>
        <v/>
      </c>
      <c r="AA21" s="193" t="str">
        <f t="shared" si="4"/>
        <v/>
      </c>
      <c r="AB21" s="397" t="str">
        <f t="shared" si="5"/>
        <v/>
      </c>
      <c r="AC21" s="257" t="str">
        <f t="shared" si="6"/>
        <v/>
      </c>
      <c r="AD21" s="257" t="str">
        <f t="shared" si="7"/>
        <v/>
      </c>
      <c r="AE21" s="193" t="str">
        <f t="shared" si="8"/>
        <v>CHECK DATES</v>
      </c>
      <c r="AF21" s="257" t="str">
        <f t="shared" si="9"/>
        <v/>
      </c>
      <c r="AG21" s="286">
        <v>0</v>
      </c>
      <c r="AH21" s="257">
        <f t="shared" si="10"/>
        <v>0</v>
      </c>
      <c r="AI21" s="257" t="str">
        <f t="shared" si="11"/>
        <v/>
      </c>
      <c r="AJ21" s="257">
        <f t="shared" si="12"/>
        <v>0</v>
      </c>
    </row>
    <row r="22" spans="1:36" x14ac:dyDescent="0.3">
      <c r="A22" s="287">
        <v>9</v>
      </c>
      <c r="B22" s="156"/>
      <c r="C22" s="150"/>
      <c r="D22" s="151"/>
      <c r="E22" s="150"/>
      <c r="F22" s="150"/>
      <c r="G22" s="158"/>
      <c r="H22" s="157"/>
      <c r="I22" s="152"/>
      <c r="J22" s="154"/>
      <c r="K22" s="149"/>
      <c r="L22" s="152"/>
      <c r="M22" s="159"/>
      <c r="N22" s="337"/>
      <c r="O22" s="343" t="str">
        <f>IF(N22="","",LOOKUP(N22,'Work Programme'!$A$8:$A$207,'Work Programme'!$B$8:$B$207))</f>
        <v/>
      </c>
      <c r="P22" s="150"/>
      <c r="Q22" s="150"/>
      <c r="R22" s="254" t="str">
        <f>IF(J22="","",VLOOKUP(J22,'Overview - Financial Statement'!$A$46:$B$60,2,FALSE))</f>
        <v/>
      </c>
      <c r="S22" s="255" t="str">
        <f t="shared" si="0"/>
        <v/>
      </c>
      <c r="T22" s="153"/>
      <c r="U22" s="153"/>
      <c r="V22" s="238">
        <f t="shared" si="1"/>
        <v>0</v>
      </c>
      <c r="W22" s="193" t="s">
        <v>44</v>
      </c>
      <c r="X22" s="427"/>
      <c r="Y22" s="264" t="str">
        <f t="shared" si="2"/>
        <v>OK</v>
      </c>
      <c r="Z22" s="193" t="str">
        <f t="shared" si="3"/>
        <v/>
      </c>
      <c r="AA22" s="193" t="str">
        <f t="shared" si="4"/>
        <v/>
      </c>
      <c r="AB22" s="397" t="str">
        <f t="shared" si="5"/>
        <v/>
      </c>
      <c r="AC22" s="257" t="str">
        <f t="shared" si="6"/>
        <v/>
      </c>
      <c r="AD22" s="257" t="str">
        <f t="shared" si="7"/>
        <v/>
      </c>
      <c r="AE22" s="193" t="str">
        <f t="shared" si="8"/>
        <v>CHECK DATES</v>
      </c>
      <c r="AF22" s="257" t="str">
        <f t="shared" si="9"/>
        <v/>
      </c>
      <c r="AG22" s="286">
        <v>0</v>
      </c>
      <c r="AH22" s="257">
        <f t="shared" si="10"/>
        <v>0</v>
      </c>
      <c r="AI22" s="257" t="str">
        <f t="shared" si="11"/>
        <v/>
      </c>
      <c r="AJ22" s="257">
        <f t="shared" si="12"/>
        <v>0</v>
      </c>
    </row>
    <row r="23" spans="1:36" x14ac:dyDescent="0.3">
      <c r="A23" s="287">
        <v>10</v>
      </c>
      <c r="B23" s="156"/>
      <c r="C23" s="150"/>
      <c r="D23" s="151"/>
      <c r="E23" s="150"/>
      <c r="F23" s="150"/>
      <c r="G23" s="158"/>
      <c r="H23" s="157"/>
      <c r="I23" s="152"/>
      <c r="J23" s="154"/>
      <c r="K23" s="149"/>
      <c r="L23" s="152"/>
      <c r="M23" s="159"/>
      <c r="N23" s="337"/>
      <c r="O23" s="343" t="str">
        <f>IF(N23="","",LOOKUP(N23,'Work Programme'!$A$8:$A$207,'Work Programme'!$B$8:$B$207))</f>
        <v/>
      </c>
      <c r="P23" s="150"/>
      <c r="Q23" s="150"/>
      <c r="R23" s="254" t="str">
        <f>IF(J23="","",VLOOKUP(J23,'Overview - Financial Statement'!$A$46:$B$60,2,FALSE))</f>
        <v/>
      </c>
      <c r="S23" s="255" t="str">
        <f t="shared" si="0"/>
        <v/>
      </c>
      <c r="T23" s="153"/>
      <c r="U23" s="153"/>
      <c r="V23" s="238">
        <f t="shared" si="1"/>
        <v>0</v>
      </c>
      <c r="W23" s="193" t="s">
        <v>44</v>
      </c>
      <c r="X23" s="427"/>
      <c r="Y23" s="264" t="str">
        <f t="shared" si="2"/>
        <v>OK</v>
      </c>
      <c r="Z23" s="193" t="str">
        <f t="shared" si="3"/>
        <v/>
      </c>
      <c r="AA23" s="193" t="str">
        <f t="shared" si="4"/>
        <v/>
      </c>
      <c r="AB23" s="397" t="str">
        <f t="shared" si="5"/>
        <v/>
      </c>
      <c r="AC23" s="257" t="str">
        <f t="shared" si="6"/>
        <v/>
      </c>
      <c r="AD23" s="257" t="str">
        <f t="shared" si="7"/>
        <v/>
      </c>
      <c r="AE23" s="193" t="str">
        <f t="shared" si="8"/>
        <v>CHECK DATES</v>
      </c>
      <c r="AF23" s="257" t="str">
        <f t="shared" si="9"/>
        <v/>
      </c>
      <c r="AG23" s="286">
        <v>0</v>
      </c>
      <c r="AH23" s="257">
        <f t="shared" si="10"/>
        <v>0</v>
      </c>
      <c r="AI23" s="257" t="str">
        <f t="shared" si="11"/>
        <v/>
      </c>
      <c r="AJ23" s="257">
        <f t="shared" si="12"/>
        <v>0</v>
      </c>
    </row>
    <row r="24" spans="1:36" x14ac:dyDescent="0.3">
      <c r="A24" s="287">
        <v>11</v>
      </c>
      <c r="B24" s="156"/>
      <c r="C24" s="150"/>
      <c r="D24" s="151"/>
      <c r="E24" s="150"/>
      <c r="F24" s="150"/>
      <c r="G24" s="158"/>
      <c r="H24" s="157"/>
      <c r="I24" s="152"/>
      <c r="J24" s="154"/>
      <c r="K24" s="149"/>
      <c r="L24" s="152"/>
      <c r="M24" s="159"/>
      <c r="N24" s="337"/>
      <c r="O24" s="343" t="str">
        <f>IF(N24="","",LOOKUP(N24,'Work Programme'!$A$8:$A$207,'Work Programme'!$B$8:$B$207))</f>
        <v/>
      </c>
      <c r="P24" s="150"/>
      <c r="Q24" s="150"/>
      <c r="R24" s="254" t="str">
        <f>IF(J24="","",VLOOKUP(J24,'Overview - Financial Statement'!$A$46:$B$60,2,FALSE))</f>
        <v/>
      </c>
      <c r="S24" s="255" t="str">
        <f t="shared" si="0"/>
        <v/>
      </c>
      <c r="T24" s="153"/>
      <c r="U24" s="153"/>
      <c r="V24" s="238">
        <f t="shared" si="1"/>
        <v>0</v>
      </c>
      <c r="W24" s="193" t="s">
        <v>44</v>
      </c>
      <c r="X24" s="427"/>
      <c r="Y24" s="264" t="str">
        <f t="shared" si="2"/>
        <v>OK</v>
      </c>
      <c r="Z24" s="193" t="str">
        <f t="shared" si="3"/>
        <v/>
      </c>
      <c r="AA24" s="193" t="str">
        <f t="shared" si="4"/>
        <v/>
      </c>
      <c r="AB24" s="397" t="str">
        <f t="shared" si="5"/>
        <v/>
      </c>
      <c r="AC24" s="257" t="str">
        <f t="shared" si="6"/>
        <v/>
      </c>
      <c r="AD24" s="257" t="str">
        <f t="shared" si="7"/>
        <v/>
      </c>
      <c r="AE24" s="193" t="str">
        <f t="shared" si="8"/>
        <v>CHECK DATES</v>
      </c>
      <c r="AF24" s="257" t="str">
        <f t="shared" si="9"/>
        <v/>
      </c>
      <c r="AG24" s="286">
        <v>0</v>
      </c>
      <c r="AH24" s="257">
        <f t="shared" si="10"/>
        <v>0</v>
      </c>
      <c r="AI24" s="257" t="str">
        <f t="shared" si="11"/>
        <v/>
      </c>
      <c r="AJ24" s="257">
        <f t="shared" si="12"/>
        <v>0</v>
      </c>
    </row>
    <row r="25" spans="1:36" x14ac:dyDescent="0.3">
      <c r="A25" s="287">
        <v>12</v>
      </c>
      <c r="B25" s="156"/>
      <c r="C25" s="150"/>
      <c r="D25" s="151"/>
      <c r="E25" s="150"/>
      <c r="F25" s="150"/>
      <c r="G25" s="158"/>
      <c r="H25" s="157"/>
      <c r="I25" s="152"/>
      <c r="J25" s="154"/>
      <c r="K25" s="149"/>
      <c r="L25" s="152"/>
      <c r="M25" s="159"/>
      <c r="N25" s="337"/>
      <c r="O25" s="343" t="str">
        <f>IF(N25="","",LOOKUP(N25,'Work Programme'!$A$8:$A$207,'Work Programme'!$B$8:$B$207))</f>
        <v/>
      </c>
      <c r="P25" s="150"/>
      <c r="Q25" s="150"/>
      <c r="R25" s="254" t="str">
        <f>IF(J25="","",VLOOKUP(J25,'Overview - Financial Statement'!$A$46:$B$60,2,FALSE))</f>
        <v/>
      </c>
      <c r="S25" s="255" t="str">
        <f t="shared" si="0"/>
        <v/>
      </c>
      <c r="T25" s="153"/>
      <c r="U25" s="153"/>
      <c r="V25" s="238">
        <f t="shared" si="1"/>
        <v>0</v>
      </c>
      <c r="W25" s="193" t="s">
        <v>44</v>
      </c>
      <c r="X25" s="427"/>
      <c r="Y25" s="264" t="str">
        <f t="shared" si="2"/>
        <v>OK</v>
      </c>
      <c r="Z25" s="193" t="str">
        <f t="shared" si="3"/>
        <v/>
      </c>
      <c r="AA25" s="193" t="str">
        <f t="shared" si="4"/>
        <v/>
      </c>
      <c r="AB25" s="397" t="str">
        <f t="shared" si="5"/>
        <v/>
      </c>
      <c r="AC25" s="257" t="str">
        <f t="shared" si="6"/>
        <v/>
      </c>
      <c r="AD25" s="257" t="str">
        <f t="shared" si="7"/>
        <v/>
      </c>
      <c r="AE25" s="193" t="str">
        <f t="shared" si="8"/>
        <v>CHECK DATES</v>
      </c>
      <c r="AF25" s="257" t="str">
        <f t="shared" si="9"/>
        <v/>
      </c>
      <c r="AG25" s="286">
        <v>0</v>
      </c>
      <c r="AH25" s="257">
        <f t="shared" si="10"/>
        <v>0</v>
      </c>
      <c r="AI25" s="257" t="str">
        <f t="shared" si="11"/>
        <v/>
      </c>
      <c r="AJ25" s="257">
        <f t="shared" si="12"/>
        <v>0</v>
      </c>
    </row>
    <row r="26" spans="1:36" x14ac:dyDescent="0.3">
      <c r="A26" s="287">
        <v>13</v>
      </c>
      <c r="B26" s="156"/>
      <c r="C26" s="150"/>
      <c r="D26" s="151"/>
      <c r="E26" s="150"/>
      <c r="F26" s="150"/>
      <c r="G26" s="158"/>
      <c r="H26" s="157"/>
      <c r="I26" s="152"/>
      <c r="J26" s="154"/>
      <c r="K26" s="149"/>
      <c r="L26" s="152"/>
      <c r="M26" s="159"/>
      <c r="N26" s="337"/>
      <c r="O26" s="343" t="str">
        <f>IF(N26="","",LOOKUP(N26,'Work Programme'!$A$8:$A$207,'Work Programme'!$B$8:$B$207))</f>
        <v/>
      </c>
      <c r="P26" s="150"/>
      <c r="Q26" s="150"/>
      <c r="R26" s="254" t="str">
        <f>IF(J26="","",VLOOKUP(J26,'Overview - Financial Statement'!$A$46:$B$60,2,FALSE))</f>
        <v/>
      </c>
      <c r="S26" s="255" t="str">
        <f t="shared" si="0"/>
        <v/>
      </c>
      <c r="T26" s="153"/>
      <c r="U26" s="153"/>
      <c r="V26" s="238">
        <f t="shared" si="1"/>
        <v>0</v>
      </c>
      <c r="W26" s="193" t="s">
        <v>44</v>
      </c>
      <c r="X26" s="427"/>
      <c r="Y26" s="264" t="str">
        <f t="shared" si="2"/>
        <v>OK</v>
      </c>
      <c r="Z26" s="193" t="str">
        <f t="shared" si="3"/>
        <v/>
      </c>
      <c r="AA26" s="193" t="str">
        <f t="shared" si="4"/>
        <v/>
      </c>
      <c r="AB26" s="397" t="str">
        <f t="shared" si="5"/>
        <v/>
      </c>
      <c r="AC26" s="257" t="str">
        <f t="shared" si="6"/>
        <v/>
      </c>
      <c r="AD26" s="257" t="str">
        <f t="shared" si="7"/>
        <v/>
      </c>
      <c r="AE26" s="193" t="str">
        <f t="shared" si="8"/>
        <v>CHECK DATES</v>
      </c>
      <c r="AF26" s="257" t="str">
        <f t="shared" si="9"/>
        <v/>
      </c>
      <c r="AG26" s="286">
        <v>0</v>
      </c>
      <c r="AH26" s="257">
        <f t="shared" si="10"/>
        <v>0</v>
      </c>
      <c r="AI26" s="257" t="str">
        <f t="shared" si="11"/>
        <v/>
      </c>
      <c r="AJ26" s="257">
        <f t="shared" si="12"/>
        <v>0</v>
      </c>
    </row>
    <row r="27" spans="1:36" x14ac:dyDescent="0.3">
      <c r="A27" s="287">
        <v>14</v>
      </c>
      <c r="B27" s="156"/>
      <c r="C27" s="150"/>
      <c r="D27" s="151"/>
      <c r="E27" s="150"/>
      <c r="F27" s="150"/>
      <c r="G27" s="158"/>
      <c r="H27" s="157"/>
      <c r="I27" s="152"/>
      <c r="J27" s="154"/>
      <c r="K27" s="149"/>
      <c r="L27" s="152"/>
      <c r="M27" s="159"/>
      <c r="N27" s="337"/>
      <c r="O27" s="343" t="str">
        <f>IF(N27="","",LOOKUP(N27,'Work Programme'!$A$8:$A$207,'Work Programme'!$B$8:$B$207))</f>
        <v/>
      </c>
      <c r="P27" s="150"/>
      <c r="Q27" s="150"/>
      <c r="R27" s="254" t="str">
        <f>IF(J27="","",VLOOKUP(J27,'Overview - Financial Statement'!$A$46:$B$60,2,FALSE))</f>
        <v/>
      </c>
      <c r="S27" s="255" t="str">
        <f t="shared" si="0"/>
        <v/>
      </c>
      <c r="T27" s="153"/>
      <c r="U27" s="153"/>
      <c r="V27" s="238">
        <f t="shared" si="1"/>
        <v>0</v>
      </c>
      <c r="W27" s="193" t="s">
        <v>44</v>
      </c>
      <c r="X27" s="427"/>
      <c r="Y27" s="264" t="str">
        <f t="shared" si="2"/>
        <v>OK</v>
      </c>
      <c r="Z27" s="193" t="str">
        <f t="shared" si="3"/>
        <v/>
      </c>
      <c r="AA27" s="193" t="str">
        <f t="shared" si="4"/>
        <v/>
      </c>
      <c r="AB27" s="397" t="str">
        <f t="shared" si="5"/>
        <v/>
      </c>
      <c r="AC27" s="257" t="str">
        <f t="shared" si="6"/>
        <v/>
      </c>
      <c r="AD27" s="257" t="str">
        <f t="shared" si="7"/>
        <v/>
      </c>
      <c r="AE27" s="193" t="str">
        <f t="shared" si="8"/>
        <v>CHECK DATES</v>
      </c>
      <c r="AF27" s="257" t="str">
        <f t="shared" si="9"/>
        <v/>
      </c>
      <c r="AG27" s="286">
        <v>0</v>
      </c>
      <c r="AH27" s="257">
        <f t="shared" si="10"/>
        <v>0</v>
      </c>
      <c r="AI27" s="257" t="str">
        <f t="shared" si="11"/>
        <v/>
      </c>
      <c r="AJ27" s="257">
        <f t="shared" si="12"/>
        <v>0</v>
      </c>
    </row>
    <row r="28" spans="1:36" x14ac:dyDescent="0.3">
      <c r="A28" s="287">
        <v>15</v>
      </c>
      <c r="B28" s="156"/>
      <c r="C28" s="150"/>
      <c r="D28" s="151"/>
      <c r="E28" s="150"/>
      <c r="F28" s="150"/>
      <c r="G28" s="158"/>
      <c r="H28" s="157"/>
      <c r="I28" s="152"/>
      <c r="J28" s="154"/>
      <c r="K28" s="149"/>
      <c r="L28" s="152"/>
      <c r="M28" s="159"/>
      <c r="N28" s="337"/>
      <c r="O28" s="343" t="str">
        <f>IF(N28="","",LOOKUP(N28,'Work Programme'!$A$8:$A$207,'Work Programme'!$B$8:$B$207))</f>
        <v/>
      </c>
      <c r="P28" s="150"/>
      <c r="Q28" s="150"/>
      <c r="R28" s="254" t="str">
        <f>IF(J28="","",VLOOKUP(J28,'Overview - Financial Statement'!$A$46:$B$60,2,FALSE))</f>
        <v/>
      </c>
      <c r="S28" s="255" t="str">
        <f t="shared" si="0"/>
        <v/>
      </c>
      <c r="T28" s="153"/>
      <c r="U28" s="153"/>
      <c r="V28" s="238">
        <f t="shared" si="1"/>
        <v>0</v>
      </c>
      <c r="W28" s="193" t="s">
        <v>44</v>
      </c>
      <c r="X28" s="427"/>
      <c r="Y28" s="264" t="str">
        <f t="shared" si="2"/>
        <v>OK</v>
      </c>
      <c r="Z28" s="193" t="str">
        <f t="shared" si="3"/>
        <v/>
      </c>
      <c r="AA28" s="193" t="str">
        <f t="shared" si="4"/>
        <v/>
      </c>
      <c r="AB28" s="397" t="str">
        <f t="shared" si="5"/>
        <v/>
      </c>
      <c r="AC28" s="257" t="str">
        <f t="shared" si="6"/>
        <v/>
      </c>
      <c r="AD28" s="257" t="str">
        <f t="shared" si="7"/>
        <v/>
      </c>
      <c r="AE28" s="193" t="str">
        <f t="shared" si="8"/>
        <v>CHECK DATES</v>
      </c>
      <c r="AF28" s="257" t="str">
        <f t="shared" si="9"/>
        <v/>
      </c>
      <c r="AG28" s="286">
        <v>0</v>
      </c>
      <c r="AH28" s="257">
        <f t="shared" si="10"/>
        <v>0</v>
      </c>
      <c r="AI28" s="257" t="str">
        <f t="shared" si="11"/>
        <v/>
      </c>
      <c r="AJ28" s="257">
        <f t="shared" si="12"/>
        <v>0</v>
      </c>
    </row>
    <row r="29" spans="1:36" x14ac:dyDescent="0.3">
      <c r="A29" s="287">
        <v>16</v>
      </c>
      <c r="B29" s="156"/>
      <c r="C29" s="150"/>
      <c r="D29" s="151"/>
      <c r="E29" s="150"/>
      <c r="F29" s="150"/>
      <c r="G29" s="158"/>
      <c r="H29" s="157"/>
      <c r="I29" s="152"/>
      <c r="J29" s="154"/>
      <c r="K29" s="149"/>
      <c r="L29" s="152"/>
      <c r="M29" s="159"/>
      <c r="N29" s="337"/>
      <c r="O29" s="343" t="str">
        <f>IF(N29="","",LOOKUP(N29,'Work Programme'!$A$8:$A$207,'Work Programme'!$B$8:$B$207))</f>
        <v/>
      </c>
      <c r="P29" s="150"/>
      <c r="Q29" s="150"/>
      <c r="R29" s="254" t="str">
        <f>IF(J29="","",VLOOKUP(J29,'Overview - Financial Statement'!$A$46:$B$60,2,FALSE))</f>
        <v/>
      </c>
      <c r="S29" s="255" t="str">
        <f t="shared" si="0"/>
        <v/>
      </c>
      <c r="T29" s="153"/>
      <c r="U29" s="153"/>
      <c r="V29" s="238">
        <f t="shared" si="1"/>
        <v>0</v>
      </c>
      <c r="W29" s="193" t="s">
        <v>44</v>
      </c>
      <c r="X29" s="427"/>
      <c r="Y29" s="264" t="str">
        <f t="shared" si="2"/>
        <v>OK</v>
      </c>
      <c r="Z29" s="193" t="str">
        <f t="shared" si="3"/>
        <v/>
      </c>
      <c r="AA29" s="193" t="str">
        <f t="shared" si="4"/>
        <v/>
      </c>
      <c r="AB29" s="397" t="str">
        <f t="shared" si="5"/>
        <v/>
      </c>
      <c r="AC29" s="257" t="str">
        <f t="shared" si="6"/>
        <v/>
      </c>
      <c r="AD29" s="257" t="str">
        <f t="shared" si="7"/>
        <v/>
      </c>
      <c r="AE29" s="193" t="str">
        <f t="shared" si="8"/>
        <v>CHECK DATES</v>
      </c>
      <c r="AF29" s="257" t="str">
        <f t="shared" si="9"/>
        <v/>
      </c>
      <c r="AG29" s="286">
        <v>0</v>
      </c>
      <c r="AH29" s="257">
        <f t="shared" si="10"/>
        <v>0</v>
      </c>
      <c r="AI29" s="257" t="str">
        <f t="shared" si="11"/>
        <v/>
      </c>
      <c r="AJ29" s="257">
        <f t="shared" si="12"/>
        <v>0</v>
      </c>
    </row>
    <row r="30" spans="1:36" x14ac:dyDescent="0.3">
      <c r="A30" s="287">
        <v>17</v>
      </c>
      <c r="B30" s="156"/>
      <c r="C30" s="150"/>
      <c r="D30" s="151"/>
      <c r="E30" s="150"/>
      <c r="F30" s="150"/>
      <c r="G30" s="158"/>
      <c r="H30" s="157"/>
      <c r="I30" s="152"/>
      <c r="J30" s="154"/>
      <c r="K30" s="149"/>
      <c r="L30" s="152"/>
      <c r="M30" s="159"/>
      <c r="N30" s="337"/>
      <c r="O30" s="343" t="str">
        <f>IF(N30="","",LOOKUP(N30,'Work Programme'!$A$8:$A$207,'Work Programme'!$B$8:$B$207))</f>
        <v/>
      </c>
      <c r="P30" s="150"/>
      <c r="Q30" s="150"/>
      <c r="R30" s="254" t="str">
        <f>IF(J30="","",VLOOKUP(J30,'Overview - Financial Statement'!$A$46:$B$60,2,FALSE))</f>
        <v/>
      </c>
      <c r="S30" s="255" t="str">
        <f t="shared" si="0"/>
        <v/>
      </c>
      <c r="T30" s="153"/>
      <c r="U30" s="153"/>
      <c r="V30" s="238">
        <f t="shared" si="1"/>
        <v>0</v>
      </c>
      <c r="W30" s="193" t="s">
        <v>44</v>
      </c>
      <c r="X30" s="427"/>
      <c r="Y30" s="264" t="str">
        <f t="shared" si="2"/>
        <v>OK</v>
      </c>
      <c r="Z30" s="193" t="str">
        <f t="shared" si="3"/>
        <v/>
      </c>
      <c r="AA30" s="193" t="str">
        <f t="shared" si="4"/>
        <v/>
      </c>
      <c r="AB30" s="397" t="str">
        <f t="shared" si="5"/>
        <v/>
      </c>
      <c r="AC30" s="257" t="str">
        <f t="shared" si="6"/>
        <v/>
      </c>
      <c r="AD30" s="257" t="str">
        <f t="shared" si="7"/>
        <v/>
      </c>
      <c r="AE30" s="193" t="str">
        <f t="shared" si="8"/>
        <v>CHECK DATES</v>
      </c>
      <c r="AF30" s="257" t="str">
        <f t="shared" si="9"/>
        <v/>
      </c>
      <c r="AG30" s="286">
        <v>0</v>
      </c>
      <c r="AH30" s="257">
        <f t="shared" si="10"/>
        <v>0</v>
      </c>
      <c r="AI30" s="257" t="str">
        <f t="shared" si="11"/>
        <v/>
      </c>
      <c r="AJ30" s="257">
        <f t="shared" si="12"/>
        <v>0</v>
      </c>
    </row>
    <row r="31" spans="1:36" x14ac:dyDescent="0.3">
      <c r="A31" s="287">
        <v>18</v>
      </c>
      <c r="B31" s="156"/>
      <c r="C31" s="150"/>
      <c r="D31" s="151"/>
      <c r="E31" s="150"/>
      <c r="F31" s="150"/>
      <c r="G31" s="158"/>
      <c r="H31" s="157"/>
      <c r="I31" s="152"/>
      <c r="J31" s="154"/>
      <c r="K31" s="149"/>
      <c r="L31" s="152"/>
      <c r="M31" s="159"/>
      <c r="N31" s="337"/>
      <c r="O31" s="343" t="str">
        <f>IF(N31="","",LOOKUP(N31,'Work Programme'!$A$8:$A$207,'Work Programme'!$B$8:$B$207))</f>
        <v/>
      </c>
      <c r="P31" s="150"/>
      <c r="Q31" s="150"/>
      <c r="R31" s="254" t="str">
        <f>IF(J31="","",VLOOKUP(J31,'Overview - Financial Statement'!$A$46:$B$60,2,FALSE))</f>
        <v/>
      </c>
      <c r="S31" s="255" t="str">
        <f t="shared" si="0"/>
        <v/>
      </c>
      <c r="T31" s="153"/>
      <c r="U31" s="153"/>
      <c r="V31" s="238">
        <f t="shared" si="1"/>
        <v>0</v>
      </c>
      <c r="W31" s="193" t="s">
        <v>44</v>
      </c>
      <c r="X31" s="427"/>
      <c r="Y31" s="264" t="str">
        <f t="shared" si="2"/>
        <v>OK</v>
      </c>
      <c r="Z31" s="193" t="str">
        <f t="shared" si="3"/>
        <v/>
      </c>
      <c r="AA31" s="193" t="str">
        <f t="shared" si="4"/>
        <v/>
      </c>
      <c r="AB31" s="397" t="str">
        <f t="shared" si="5"/>
        <v/>
      </c>
      <c r="AC31" s="257" t="str">
        <f t="shared" si="6"/>
        <v/>
      </c>
      <c r="AD31" s="257" t="str">
        <f t="shared" si="7"/>
        <v/>
      </c>
      <c r="AE31" s="193" t="str">
        <f t="shared" si="8"/>
        <v>CHECK DATES</v>
      </c>
      <c r="AF31" s="257" t="str">
        <f t="shared" si="9"/>
        <v/>
      </c>
      <c r="AG31" s="286">
        <v>0</v>
      </c>
      <c r="AH31" s="257">
        <f t="shared" si="10"/>
        <v>0</v>
      </c>
      <c r="AI31" s="257" t="str">
        <f t="shared" si="11"/>
        <v/>
      </c>
      <c r="AJ31" s="257">
        <f t="shared" si="12"/>
        <v>0</v>
      </c>
    </row>
    <row r="32" spans="1:36" x14ac:dyDescent="0.3">
      <c r="A32" s="287">
        <v>19</v>
      </c>
      <c r="B32" s="156"/>
      <c r="C32" s="150"/>
      <c r="D32" s="151"/>
      <c r="E32" s="150"/>
      <c r="F32" s="150"/>
      <c r="G32" s="158"/>
      <c r="H32" s="157"/>
      <c r="I32" s="152"/>
      <c r="J32" s="154"/>
      <c r="K32" s="149"/>
      <c r="L32" s="152"/>
      <c r="M32" s="159"/>
      <c r="N32" s="337"/>
      <c r="O32" s="343" t="str">
        <f>IF(N32="","",LOOKUP(N32,'Work Programme'!$A$8:$A$207,'Work Programme'!$B$8:$B$207))</f>
        <v/>
      </c>
      <c r="P32" s="150"/>
      <c r="Q32" s="150"/>
      <c r="R32" s="254" t="str">
        <f>IF(J32="","",VLOOKUP(J32,'Overview - Financial Statement'!$A$46:$B$60,2,FALSE))</f>
        <v/>
      </c>
      <c r="S32" s="255" t="str">
        <f t="shared" si="0"/>
        <v/>
      </c>
      <c r="T32" s="153"/>
      <c r="U32" s="153"/>
      <c r="V32" s="238">
        <f t="shared" si="1"/>
        <v>0</v>
      </c>
      <c r="W32" s="193" t="s">
        <v>44</v>
      </c>
      <c r="X32" s="427"/>
      <c r="Y32" s="264" t="str">
        <f t="shared" si="2"/>
        <v>OK</v>
      </c>
      <c r="Z32" s="193" t="str">
        <f t="shared" si="3"/>
        <v/>
      </c>
      <c r="AA32" s="193" t="str">
        <f t="shared" si="4"/>
        <v/>
      </c>
      <c r="AB32" s="397" t="str">
        <f t="shared" si="5"/>
        <v/>
      </c>
      <c r="AC32" s="257" t="str">
        <f t="shared" si="6"/>
        <v/>
      </c>
      <c r="AD32" s="257" t="str">
        <f t="shared" si="7"/>
        <v/>
      </c>
      <c r="AE32" s="193" t="str">
        <f t="shared" si="8"/>
        <v>CHECK DATES</v>
      </c>
      <c r="AF32" s="257" t="str">
        <f t="shared" si="9"/>
        <v/>
      </c>
      <c r="AG32" s="286">
        <v>0</v>
      </c>
      <c r="AH32" s="257">
        <f t="shared" si="10"/>
        <v>0</v>
      </c>
      <c r="AI32" s="257" t="str">
        <f t="shared" si="11"/>
        <v/>
      </c>
      <c r="AJ32" s="257">
        <f t="shared" si="12"/>
        <v>0</v>
      </c>
    </row>
    <row r="33" spans="1:36" x14ac:dyDescent="0.3">
      <c r="A33" s="287">
        <v>20</v>
      </c>
      <c r="B33" s="156"/>
      <c r="C33" s="150"/>
      <c r="D33" s="151"/>
      <c r="E33" s="150"/>
      <c r="F33" s="150"/>
      <c r="G33" s="158"/>
      <c r="H33" s="157"/>
      <c r="I33" s="152"/>
      <c r="J33" s="154"/>
      <c r="K33" s="149"/>
      <c r="L33" s="152"/>
      <c r="M33" s="159"/>
      <c r="N33" s="337"/>
      <c r="O33" s="343" t="str">
        <f>IF(N33="","",LOOKUP(N33,'Work Programme'!$A$8:$A$207,'Work Programme'!$B$8:$B$207))</f>
        <v/>
      </c>
      <c r="P33" s="150"/>
      <c r="Q33" s="150"/>
      <c r="R33" s="254" t="str">
        <f>IF(J33="","",VLOOKUP(J33,'Overview - Financial Statement'!$A$46:$B$60,2,FALSE))</f>
        <v/>
      </c>
      <c r="S33" s="255" t="str">
        <f t="shared" si="0"/>
        <v/>
      </c>
      <c r="T33" s="153"/>
      <c r="U33" s="153"/>
      <c r="V33" s="238">
        <f t="shared" si="1"/>
        <v>0</v>
      </c>
      <c r="W33" s="193" t="s">
        <v>44</v>
      </c>
      <c r="X33" s="427"/>
      <c r="Y33" s="264" t="str">
        <f t="shared" si="2"/>
        <v>OK</v>
      </c>
      <c r="Z33" s="193" t="str">
        <f t="shared" si="3"/>
        <v/>
      </c>
      <c r="AA33" s="193" t="str">
        <f t="shared" si="4"/>
        <v/>
      </c>
      <c r="AB33" s="397" t="str">
        <f t="shared" si="5"/>
        <v/>
      </c>
      <c r="AC33" s="257" t="str">
        <f t="shared" si="6"/>
        <v/>
      </c>
      <c r="AD33" s="257" t="str">
        <f t="shared" si="7"/>
        <v/>
      </c>
      <c r="AE33" s="193" t="str">
        <f t="shared" si="8"/>
        <v>CHECK DATES</v>
      </c>
      <c r="AF33" s="257" t="str">
        <f t="shared" si="9"/>
        <v/>
      </c>
      <c r="AG33" s="286">
        <v>0</v>
      </c>
      <c r="AH33" s="257">
        <f t="shared" si="10"/>
        <v>0</v>
      </c>
      <c r="AI33" s="257" t="str">
        <f t="shared" si="11"/>
        <v/>
      </c>
      <c r="AJ33" s="257">
        <f t="shared" si="12"/>
        <v>0</v>
      </c>
    </row>
    <row r="34" spans="1:36" x14ac:dyDescent="0.3">
      <c r="A34" s="287">
        <v>21</v>
      </c>
      <c r="B34" s="156"/>
      <c r="C34" s="150"/>
      <c r="D34" s="151"/>
      <c r="E34" s="150"/>
      <c r="F34" s="150"/>
      <c r="G34" s="158"/>
      <c r="H34" s="157"/>
      <c r="I34" s="152"/>
      <c r="J34" s="154"/>
      <c r="K34" s="149"/>
      <c r="L34" s="152"/>
      <c r="M34" s="159"/>
      <c r="N34" s="337"/>
      <c r="O34" s="343" t="str">
        <f>IF(N34="","",LOOKUP(N34,'Work Programme'!$A$8:$A$207,'Work Programme'!$B$8:$B$207))</f>
        <v/>
      </c>
      <c r="P34" s="150"/>
      <c r="Q34" s="150"/>
      <c r="R34" s="254" t="str">
        <f>IF(J34="","",VLOOKUP(J34,'Overview - Financial Statement'!$A$46:$B$60,2,FALSE))</f>
        <v/>
      </c>
      <c r="S34" s="255" t="str">
        <f t="shared" si="0"/>
        <v/>
      </c>
      <c r="T34" s="153"/>
      <c r="U34" s="153"/>
      <c r="V34" s="238">
        <f t="shared" si="1"/>
        <v>0</v>
      </c>
      <c r="W34" s="193" t="s">
        <v>44</v>
      </c>
      <c r="X34" s="427"/>
      <c r="Y34" s="264" t="str">
        <f t="shared" si="2"/>
        <v>OK</v>
      </c>
      <c r="Z34" s="193" t="str">
        <f t="shared" si="3"/>
        <v/>
      </c>
      <c r="AA34" s="193" t="str">
        <f t="shared" si="4"/>
        <v/>
      </c>
      <c r="AB34" s="397" t="str">
        <f t="shared" si="5"/>
        <v/>
      </c>
      <c r="AC34" s="257" t="str">
        <f t="shared" si="6"/>
        <v/>
      </c>
      <c r="AD34" s="257" t="str">
        <f t="shared" si="7"/>
        <v/>
      </c>
      <c r="AE34" s="193" t="str">
        <f t="shared" si="8"/>
        <v>CHECK DATES</v>
      </c>
      <c r="AF34" s="257" t="str">
        <f t="shared" si="9"/>
        <v/>
      </c>
      <c r="AG34" s="286">
        <v>0</v>
      </c>
      <c r="AH34" s="257">
        <f t="shared" si="10"/>
        <v>0</v>
      </c>
      <c r="AI34" s="257" t="str">
        <f t="shared" si="11"/>
        <v/>
      </c>
      <c r="AJ34" s="257">
        <f t="shared" si="12"/>
        <v>0</v>
      </c>
    </row>
    <row r="35" spans="1:36" x14ac:dyDescent="0.3">
      <c r="A35" s="287">
        <v>22</v>
      </c>
      <c r="B35" s="156"/>
      <c r="C35" s="150"/>
      <c r="D35" s="151"/>
      <c r="E35" s="150"/>
      <c r="F35" s="150"/>
      <c r="G35" s="158"/>
      <c r="H35" s="157"/>
      <c r="I35" s="152"/>
      <c r="J35" s="154"/>
      <c r="K35" s="149"/>
      <c r="L35" s="152"/>
      <c r="M35" s="159"/>
      <c r="N35" s="337"/>
      <c r="O35" s="343" t="str">
        <f>IF(N35="","",LOOKUP(N35,'Work Programme'!$A$8:$A$207,'Work Programme'!$B$8:$B$207))</f>
        <v/>
      </c>
      <c r="P35" s="150"/>
      <c r="Q35" s="150"/>
      <c r="R35" s="254" t="str">
        <f>IF(J35="","",VLOOKUP(J35,'Overview - Financial Statement'!$A$46:$B$60,2,FALSE))</f>
        <v/>
      </c>
      <c r="S35" s="255" t="str">
        <f t="shared" si="0"/>
        <v/>
      </c>
      <c r="T35" s="153"/>
      <c r="U35" s="153"/>
      <c r="V35" s="238">
        <f t="shared" si="1"/>
        <v>0</v>
      </c>
      <c r="W35" s="193" t="s">
        <v>44</v>
      </c>
      <c r="X35" s="427"/>
      <c r="Y35" s="264" t="str">
        <f t="shared" si="2"/>
        <v>OK</v>
      </c>
      <c r="Z35" s="193" t="str">
        <f t="shared" si="3"/>
        <v/>
      </c>
      <c r="AA35" s="193" t="str">
        <f t="shared" si="4"/>
        <v/>
      </c>
      <c r="AB35" s="397" t="str">
        <f t="shared" si="5"/>
        <v/>
      </c>
      <c r="AC35" s="257" t="str">
        <f t="shared" si="6"/>
        <v/>
      </c>
      <c r="AD35" s="257" t="str">
        <f t="shared" si="7"/>
        <v/>
      </c>
      <c r="AE35" s="193" t="str">
        <f t="shared" si="8"/>
        <v>CHECK DATES</v>
      </c>
      <c r="AF35" s="257" t="str">
        <f t="shared" si="9"/>
        <v/>
      </c>
      <c r="AG35" s="286">
        <v>0</v>
      </c>
      <c r="AH35" s="257">
        <f t="shared" si="10"/>
        <v>0</v>
      </c>
      <c r="AI35" s="257" t="str">
        <f t="shared" si="11"/>
        <v/>
      </c>
      <c r="AJ35" s="257">
        <f t="shared" si="12"/>
        <v>0</v>
      </c>
    </row>
    <row r="36" spans="1:36" x14ac:dyDescent="0.3">
      <c r="A36" s="287">
        <v>23</v>
      </c>
      <c r="B36" s="156"/>
      <c r="C36" s="150"/>
      <c r="D36" s="151"/>
      <c r="E36" s="150"/>
      <c r="F36" s="150"/>
      <c r="G36" s="158"/>
      <c r="H36" s="157"/>
      <c r="I36" s="152"/>
      <c r="J36" s="154"/>
      <c r="K36" s="149"/>
      <c r="L36" s="152"/>
      <c r="M36" s="159"/>
      <c r="N36" s="337"/>
      <c r="O36" s="343" t="str">
        <f>IF(N36="","",LOOKUP(N36,'Work Programme'!$A$8:$A$207,'Work Programme'!$B$8:$B$207))</f>
        <v/>
      </c>
      <c r="P36" s="150"/>
      <c r="Q36" s="150"/>
      <c r="R36" s="254" t="str">
        <f>IF(J36="","",VLOOKUP(J36,'Overview - Financial Statement'!$A$46:$B$60,2,FALSE))</f>
        <v/>
      </c>
      <c r="S36" s="255" t="str">
        <f t="shared" si="0"/>
        <v/>
      </c>
      <c r="T36" s="153"/>
      <c r="U36" s="153"/>
      <c r="V36" s="238">
        <f t="shared" si="1"/>
        <v>0</v>
      </c>
      <c r="W36" s="193" t="s">
        <v>44</v>
      </c>
      <c r="X36" s="427"/>
      <c r="Y36" s="264" t="str">
        <f t="shared" si="2"/>
        <v>OK</v>
      </c>
      <c r="Z36" s="193" t="str">
        <f t="shared" si="3"/>
        <v/>
      </c>
      <c r="AA36" s="193" t="str">
        <f t="shared" si="4"/>
        <v/>
      </c>
      <c r="AB36" s="397" t="str">
        <f t="shared" si="5"/>
        <v/>
      </c>
      <c r="AC36" s="257" t="str">
        <f t="shared" si="6"/>
        <v/>
      </c>
      <c r="AD36" s="257" t="str">
        <f t="shared" si="7"/>
        <v/>
      </c>
      <c r="AE36" s="193" t="str">
        <f t="shared" si="8"/>
        <v>CHECK DATES</v>
      </c>
      <c r="AF36" s="257" t="str">
        <f t="shared" si="9"/>
        <v/>
      </c>
      <c r="AG36" s="286">
        <v>0</v>
      </c>
      <c r="AH36" s="257">
        <f t="shared" si="10"/>
        <v>0</v>
      </c>
      <c r="AI36" s="257" t="str">
        <f t="shared" si="11"/>
        <v/>
      </c>
      <c r="AJ36" s="257">
        <f t="shared" si="12"/>
        <v>0</v>
      </c>
    </row>
    <row r="37" spans="1:36" x14ac:dyDescent="0.3">
      <c r="A37" s="287">
        <v>24</v>
      </c>
      <c r="B37" s="156"/>
      <c r="C37" s="150"/>
      <c r="D37" s="151"/>
      <c r="E37" s="150"/>
      <c r="F37" s="150"/>
      <c r="G37" s="158"/>
      <c r="H37" s="157"/>
      <c r="I37" s="152"/>
      <c r="J37" s="154"/>
      <c r="K37" s="149"/>
      <c r="L37" s="152"/>
      <c r="M37" s="159"/>
      <c r="N37" s="337"/>
      <c r="O37" s="343" t="str">
        <f>IF(N37="","",LOOKUP(N37,'Work Programme'!$A$8:$A$207,'Work Programme'!$B$8:$B$207))</f>
        <v/>
      </c>
      <c r="P37" s="150"/>
      <c r="Q37" s="150"/>
      <c r="R37" s="254" t="str">
        <f>IF(J37="","",VLOOKUP(J37,'Overview - Financial Statement'!$A$46:$B$60,2,FALSE))</f>
        <v/>
      </c>
      <c r="S37" s="255" t="str">
        <f t="shared" si="0"/>
        <v/>
      </c>
      <c r="T37" s="153"/>
      <c r="U37" s="153"/>
      <c r="V37" s="238">
        <f t="shared" si="1"/>
        <v>0</v>
      </c>
      <c r="W37" s="193" t="s">
        <v>44</v>
      </c>
      <c r="X37" s="427"/>
      <c r="Y37" s="264" t="str">
        <f t="shared" si="2"/>
        <v>OK</v>
      </c>
      <c r="Z37" s="193" t="str">
        <f t="shared" si="3"/>
        <v/>
      </c>
      <c r="AA37" s="193" t="str">
        <f t="shared" si="4"/>
        <v/>
      </c>
      <c r="AB37" s="397" t="str">
        <f t="shared" si="5"/>
        <v/>
      </c>
      <c r="AC37" s="257" t="str">
        <f t="shared" si="6"/>
        <v/>
      </c>
      <c r="AD37" s="257" t="str">
        <f t="shared" si="7"/>
        <v/>
      </c>
      <c r="AE37" s="193" t="str">
        <f t="shared" si="8"/>
        <v>CHECK DATES</v>
      </c>
      <c r="AF37" s="257" t="str">
        <f t="shared" si="9"/>
        <v/>
      </c>
      <c r="AG37" s="286">
        <v>0</v>
      </c>
      <c r="AH37" s="257">
        <f t="shared" si="10"/>
        <v>0</v>
      </c>
      <c r="AI37" s="257" t="str">
        <f t="shared" si="11"/>
        <v/>
      </c>
      <c r="AJ37" s="257">
        <f t="shared" si="12"/>
        <v>0</v>
      </c>
    </row>
    <row r="38" spans="1:36" x14ac:dyDescent="0.3">
      <c r="A38" s="287">
        <v>25</v>
      </c>
      <c r="B38" s="156"/>
      <c r="C38" s="150"/>
      <c r="D38" s="151"/>
      <c r="E38" s="150"/>
      <c r="F38" s="150"/>
      <c r="G38" s="158"/>
      <c r="H38" s="157"/>
      <c r="I38" s="152"/>
      <c r="J38" s="154"/>
      <c r="K38" s="149"/>
      <c r="L38" s="152"/>
      <c r="M38" s="159"/>
      <c r="N38" s="337"/>
      <c r="O38" s="343" t="str">
        <f>IF(N38="","",LOOKUP(N38,'Work Programme'!$A$8:$A$207,'Work Programme'!$B$8:$B$207))</f>
        <v/>
      </c>
      <c r="P38" s="150"/>
      <c r="Q38" s="150"/>
      <c r="R38" s="254" t="str">
        <f>IF(J38="","",VLOOKUP(J38,'Overview - Financial Statement'!$A$46:$B$60,2,FALSE))</f>
        <v/>
      </c>
      <c r="S38" s="255" t="str">
        <f t="shared" si="0"/>
        <v/>
      </c>
      <c r="T38" s="153"/>
      <c r="U38" s="153"/>
      <c r="V38" s="238">
        <f t="shared" si="1"/>
        <v>0</v>
      </c>
      <c r="W38" s="193" t="s">
        <v>44</v>
      </c>
      <c r="X38" s="427"/>
      <c r="Y38" s="264" t="str">
        <f t="shared" si="2"/>
        <v>OK</v>
      </c>
      <c r="Z38" s="193" t="str">
        <f t="shared" si="3"/>
        <v/>
      </c>
      <c r="AA38" s="193" t="str">
        <f t="shared" si="4"/>
        <v/>
      </c>
      <c r="AB38" s="397" t="str">
        <f t="shared" si="5"/>
        <v/>
      </c>
      <c r="AC38" s="257" t="str">
        <f t="shared" si="6"/>
        <v/>
      </c>
      <c r="AD38" s="257" t="str">
        <f t="shared" si="7"/>
        <v/>
      </c>
      <c r="AE38" s="193" t="str">
        <f t="shared" si="8"/>
        <v>CHECK DATES</v>
      </c>
      <c r="AF38" s="257" t="str">
        <f t="shared" si="9"/>
        <v/>
      </c>
      <c r="AG38" s="286">
        <v>0</v>
      </c>
      <c r="AH38" s="257">
        <f t="shared" si="10"/>
        <v>0</v>
      </c>
      <c r="AI38" s="257" t="str">
        <f t="shared" si="11"/>
        <v/>
      </c>
      <c r="AJ38" s="257">
        <f t="shared" si="12"/>
        <v>0</v>
      </c>
    </row>
    <row r="39" spans="1:36" x14ac:dyDescent="0.3">
      <c r="A39" s="287">
        <v>26</v>
      </c>
      <c r="B39" s="156"/>
      <c r="C39" s="150"/>
      <c r="D39" s="151"/>
      <c r="E39" s="150"/>
      <c r="F39" s="150"/>
      <c r="G39" s="158"/>
      <c r="H39" s="157"/>
      <c r="I39" s="152"/>
      <c r="J39" s="154"/>
      <c r="K39" s="149"/>
      <c r="L39" s="152"/>
      <c r="M39" s="159"/>
      <c r="N39" s="337"/>
      <c r="O39" s="343" t="str">
        <f>IF(N39="","",LOOKUP(N39,'Work Programme'!$A$8:$A$207,'Work Programme'!$B$8:$B$207))</f>
        <v/>
      </c>
      <c r="P39" s="150"/>
      <c r="Q39" s="150"/>
      <c r="R39" s="254" t="str">
        <f>IF(J39="","",VLOOKUP(J39,'Overview - Financial Statement'!$A$46:$B$60,2,FALSE))</f>
        <v/>
      </c>
      <c r="S39" s="255" t="str">
        <f t="shared" si="0"/>
        <v/>
      </c>
      <c r="T39" s="153"/>
      <c r="U39" s="153"/>
      <c r="V39" s="238">
        <f t="shared" si="1"/>
        <v>0</v>
      </c>
      <c r="W39" s="193" t="s">
        <v>44</v>
      </c>
      <c r="X39" s="427"/>
      <c r="Y39" s="264" t="str">
        <f t="shared" si="2"/>
        <v>OK</v>
      </c>
      <c r="Z39" s="193" t="str">
        <f t="shared" si="3"/>
        <v/>
      </c>
      <c r="AA39" s="193" t="str">
        <f t="shared" si="4"/>
        <v/>
      </c>
      <c r="AB39" s="397" t="str">
        <f t="shared" si="5"/>
        <v/>
      </c>
      <c r="AC39" s="257" t="str">
        <f t="shared" si="6"/>
        <v/>
      </c>
      <c r="AD39" s="257" t="str">
        <f t="shared" si="7"/>
        <v/>
      </c>
      <c r="AE39" s="193" t="str">
        <f t="shared" si="8"/>
        <v>CHECK DATES</v>
      </c>
      <c r="AF39" s="257" t="str">
        <f t="shared" si="9"/>
        <v/>
      </c>
      <c r="AG39" s="286">
        <v>0</v>
      </c>
      <c r="AH39" s="257">
        <f t="shared" si="10"/>
        <v>0</v>
      </c>
      <c r="AI39" s="257" t="str">
        <f t="shared" si="11"/>
        <v/>
      </c>
      <c r="AJ39" s="257">
        <f t="shared" si="12"/>
        <v>0</v>
      </c>
    </row>
    <row r="40" spans="1:36" x14ac:dyDescent="0.3">
      <c r="A40" s="287">
        <v>27</v>
      </c>
      <c r="B40" s="156"/>
      <c r="C40" s="150"/>
      <c r="D40" s="151"/>
      <c r="E40" s="150"/>
      <c r="F40" s="150"/>
      <c r="G40" s="158"/>
      <c r="H40" s="157"/>
      <c r="I40" s="152"/>
      <c r="J40" s="154"/>
      <c r="K40" s="149"/>
      <c r="L40" s="152"/>
      <c r="M40" s="159"/>
      <c r="N40" s="337"/>
      <c r="O40" s="343" t="str">
        <f>IF(N40="","",LOOKUP(N40,'Work Programme'!$A$8:$A$207,'Work Programme'!$B$8:$B$207))</f>
        <v/>
      </c>
      <c r="P40" s="150"/>
      <c r="Q40" s="150"/>
      <c r="R40" s="254" t="str">
        <f>IF(J40="","",VLOOKUP(J40,'Overview - Financial Statement'!$A$46:$B$60,2,FALSE))</f>
        <v/>
      </c>
      <c r="S40" s="255" t="str">
        <f t="shared" si="0"/>
        <v/>
      </c>
      <c r="T40" s="153"/>
      <c r="U40" s="153"/>
      <c r="V40" s="238">
        <f t="shared" si="1"/>
        <v>0</v>
      </c>
      <c r="W40" s="193" t="s">
        <v>44</v>
      </c>
      <c r="X40" s="427"/>
      <c r="Y40" s="264" t="str">
        <f t="shared" si="2"/>
        <v>OK</v>
      </c>
      <c r="Z40" s="193" t="str">
        <f t="shared" si="3"/>
        <v/>
      </c>
      <c r="AA40" s="193" t="str">
        <f t="shared" si="4"/>
        <v/>
      </c>
      <c r="AB40" s="397" t="str">
        <f t="shared" si="5"/>
        <v/>
      </c>
      <c r="AC40" s="257" t="str">
        <f t="shared" si="6"/>
        <v/>
      </c>
      <c r="AD40" s="257" t="str">
        <f t="shared" si="7"/>
        <v/>
      </c>
      <c r="AE40" s="193" t="str">
        <f t="shared" si="8"/>
        <v>CHECK DATES</v>
      </c>
      <c r="AF40" s="257" t="str">
        <f t="shared" si="9"/>
        <v/>
      </c>
      <c r="AG40" s="286">
        <v>0</v>
      </c>
      <c r="AH40" s="257">
        <f t="shared" si="10"/>
        <v>0</v>
      </c>
      <c r="AI40" s="257" t="str">
        <f t="shared" si="11"/>
        <v/>
      </c>
      <c r="AJ40" s="257">
        <f t="shared" si="12"/>
        <v>0</v>
      </c>
    </row>
    <row r="41" spans="1:36" x14ac:dyDescent="0.3">
      <c r="A41" s="287">
        <v>28</v>
      </c>
      <c r="B41" s="156"/>
      <c r="C41" s="150"/>
      <c r="D41" s="151"/>
      <c r="E41" s="150"/>
      <c r="F41" s="150"/>
      <c r="G41" s="158"/>
      <c r="H41" s="157"/>
      <c r="I41" s="152"/>
      <c r="J41" s="154"/>
      <c r="K41" s="149"/>
      <c r="L41" s="152"/>
      <c r="M41" s="159"/>
      <c r="N41" s="337"/>
      <c r="O41" s="343" t="str">
        <f>IF(N41="","",LOOKUP(N41,'Work Programme'!$A$8:$A$207,'Work Programme'!$B$8:$B$207))</f>
        <v/>
      </c>
      <c r="P41" s="150"/>
      <c r="Q41" s="150"/>
      <c r="R41" s="254" t="str">
        <f>IF(J41="","",VLOOKUP(J41,'Overview - Financial Statement'!$A$46:$B$60,2,FALSE))</f>
        <v/>
      </c>
      <c r="S41" s="255" t="str">
        <f t="shared" si="0"/>
        <v/>
      </c>
      <c r="T41" s="153"/>
      <c r="U41" s="153"/>
      <c r="V41" s="238">
        <f t="shared" si="1"/>
        <v>0</v>
      </c>
      <c r="W41" s="193" t="s">
        <v>44</v>
      </c>
      <c r="X41" s="427"/>
      <c r="Y41" s="264" t="str">
        <f t="shared" si="2"/>
        <v>OK</v>
      </c>
      <c r="Z41" s="193" t="str">
        <f t="shared" si="3"/>
        <v/>
      </c>
      <c r="AA41" s="193" t="str">
        <f t="shared" si="4"/>
        <v/>
      </c>
      <c r="AB41" s="397" t="str">
        <f t="shared" si="5"/>
        <v/>
      </c>
      <c r="AC41" s="257" t="str">
        <f t="shared" si="6"/>
        <v/>
      </c>
      <c r="AD41" s="257" t="str">
        <f t="shared" si="7"/>
        <v/>
      </c>
      <c r="AE41" s="193" t="str">
        <f t="shared" si="8"/>
        <v>CHECK DATES</v>
      </c>
      <c r="AF41" s="257" t="str">
        <f t="shared" si="9"/>
        <v/>
      </c>
      <c r="AG41" s="286">
        <v>0</v>
      </c>
      <c r="AH41" s="257">
        <f t="shared" si="10"/>
        <v>0</v>
      </c>
      <c r="AI41" s="257" t="str">
        <f t="shared" si="11"/>
        <v/>
      </c>
      <c r="AJ41" s="257">
        <f t="shared" si="12"/>
        <v>0</v>
      </c>
    </row>
    <row r="42" spans="1:36" x14ac:dyDescent="0.3">
      <c r="A42" s="287">
        <v>29</v>
      </c>
      <c r="B42" s="156"/>
      <c r="C42" s="150"/>
      <c r="D42" s="151"/>
      <c r="E42" s="150"/>
      <c r="F42" s="150"/>
      <c r="G42" s="158"/>
      <c r="H42" s="157"/>
      <c r="I42" s="152"/>
      <c r="J42" s="154"/>
      <c r="K42" s="149"/>
      <c r="L42" s="152"/>
      <c r="M42" s="159"/>
      <c r="N42" s="337"/>
      <c r="O42" s="343" t="str">
        <f>IF(N42="","",LOOKUP(N42,'Work Programme'!$A$8:$A$207,'Work Programme'!$B$8:$B$207))</f>
        <v/>
      </c>
      <c r="P42" s="150"/>
      <c r="Q42" s="150"/>
      <c r="R42" s="254" t="str">
        <f>IF(J42="","",VLOOKUP(J42,'Overview - Financial Statement'!$A$46:$B$60,2,FALSE))</f>
        <v/>
      </c>
      <c r="S42" s="255" t="str">
        <f t="shared" si="0"/>
        <v/>
      </c>
      <c r="T42" s="153"/>
      <c r="U42" s="153"/>
      <c r="V42" s="238">
        <f t="shared" si="1"/>
        <v>0</v>
      </c>
      <c r="W42" s="193" t="s">
        <v>44</v>
      </c>
      <c r="X42" s="427"/>
      <c r="Y42" s="264" t="str">
        <f t="shared" si="2"/>
        <v>OK</v>
      </c>
      <c r="Z42" s="193" t="str">
        <f t="shared" si="3"/>
        <v/>
      </c>
      <c r="AA42" s="193" t="str">
        <f t="shared" si="4"/>
        <v/>
      </c>
      <c r="AB42" s="397" t="str">
        <f t="shared" si="5"/>
        <v/>
      </c>
      <c r="AC42" s="257" t="str">
        <f t="shared" si="6"/>
        <v/>
      </c>
      <c r="AD42" s="257" t="str">
        <f t="shared" si="7"/>
        <v/>
      </c>
      <c r="AE42" s="193" t="str">
        <f t="shared" si="8"/>
        <v>CHECK DATES</v>
      </c>
      <c r="AF42" s="257" t="str">
        <f t="shared" si="9"/>
        <v/>
      </c>
      <c r="AG42" s="286">
        <v>0</v>
      </c>
      <c r="AH42" s="257">
        <f t="shared" si="10"/>
        <v>0</v>
      </c>
      <c r="AI42" s="257" t="str">
        <f t="shared" si="11"/>
        <v/>
      </c>
      <c r="AJ42" s="257">
        <f t="shared" si="12"/>
        <v>0</v>
      </c>
    </row>
    <row r="43" spans="1:36" x14ac:dyDescent="0.3">
      <c r="A43" s="287">
        <v>30</v>
      </c>
      <c r="B43" s="156"/>
      <c r="C43" s="150"/>
      <c r="D43" s="151"/>
      <c r="E43" s="150"/>
      <c r="F43" s="150"/>
      <c r="G43" s="158"/>
      <c r="H43" s="157"/>
      <c r="I43" s="152"/>
      <c r="J43" s="154"/>
      <c r="K43" s="149"/>
      <c r="L43" s="152"/>
      <c r="M43" s="159"/>
      <c r="N43" s="337"/>
      <c r="O43" s="343" t="str">
        <f>IF(N43="","",LOOKUP(N43,'Work Programme'!$A$8:$A$207,'Work Programme'!$B$8:$B$207))</f>
        <v/>
      </c>
      <c r="P43" s="150"/>
      <c r="Q43" s="150"/>
      <c r="R43" s="254" t="str">
        <f>IF(J43="","",VLOOKUP(J43,'Overview - Financial Statement'!$A$46:$B$60,2,FALSE))</f>
        <v/>
      </c>
      <c r="S43" s="255" t="str">
        <f t="shared" si="0"/>
        <v/>
      </c>
      <c r="T43" s="153"/>
      <c r="U43" s="153"/>
      <c r="V43" s="238">
        <f t="shared" si="1"/>
        <v>0</v>
      </c>
      <c r="W43" s="193" t="s">
        <v>44</v>
      </c>
      <c r="X43" s="427"/>
      <c r="Y43" s="264" t="str">
        <f t="shared" si="2"/>
        <v>OK</v>
      </c>
      <c r="Z43" s="193" t="str">
        <f t="shared" si="3"/>
        <v/>
      </c>
      <c r="AA43" s="193" t="str">
        <f t="shared" si="4"/>
        <v/>
      </c>
      <c r="AB43" s="397" t="str">
        <f t="shared" si="5"/>
        <v/>
      </c>
      <c r="AC43" s="257" t="str">
        <f t="shared" si="6"/>
        <v/>
      </c>
      <c r="AD43" s="257" t="str">
        <f t="shared" si="7"/>
        <v/>
      </c>
      <c r="AE43" s="193" t="str">
        <f t="shared" si="8"/>
        <v>CHECK DATES</v>
      </c>
      <c r="AF43" s="257" t="str">
        <f t="shared" si="9"/>
        <v/>
      </c>
      <c r="AG43" s="286">
        <v>0</v>
      </c>
      <c r="AH43" s="257">
        <f t="shared" si="10"/>
        <v>0</v>
      </c>
      <c r="AI43" s="257" t="str">
        <f t="shared" si="11"/>
        <v/>
      </c>
      <c r="AJ43" s="257">
        <f t="shared" si="12"/>
        <v>0</v>
      </c>
    </row>
    <row r="44" spans="1:36" x14ac:dyDescent="0.3">
      <c r="A44" s="287">
        <v>31</v>
      </c>
      <c r="B44" s="156"/>
      <c r="C44" s="150"/>
      <c r="D44" s="151"/>
      <c r="E44" s="150"/>
      <c r="F44" s="150"/>
      <c r="G44" s="158"/>
      <c r="H44" s="157"/>
      <c r="I44" s="152"/>
      <c r="J44" s="154"/>
      <c r="K44" s="149"/>
      <c r="L44" s="152"/>
      <c r="M44" s="159"/>
      <c r="N44" s="337"/>
      <c r="O44" s="343" t="str">
        <f>IF(N44="","",LOOKUP(N44,'Work Programme'!$A$8:$A$207,'Work Programme'!$B$8:$B$207))</f>
        <v/>
      </c>
      <c r="P44" s="150"/>
      <c r="Q44" s="150"/>
      <c r="R44" s="254" t="str">
        <f>IF(J44="","",VLOOKUP(J44,'Overview - Financial Statement'!$A$46:$B$60,2,FALSE))</f>
        <v/>
      </c>
      <c r="S44" s="255" t="str">
        <f t="shared" si="0"/>
        <v/>
      </c>
      <c r="T44" s="153"/>
      <c r="U44" s="153"/>
      <c r="V44" s="238">
        <f t="shared" si="1"/>
        <v>0</v>
      </c>
      <c r="W44" s="193" t="s">
        <v>44</v>
      </c>
      <c r="X44" s="427"/>
      <c r="Y44" s="264" t="str">
        <f t="shared" si="2"/>
        <v>OK</v>
      </c>
      <c r="Z44" s="193" t="str">
        <f t="shared" si="3"/>
        <v/>
      </c>
      <c r="AA44" s="193" t="str">
        <f t="shared" si="4"/>
        <v/>
      </c>
      <c r="AB44" s="397" t="str">
        <f t="shared" si="5"/>
        <v/>
      </c>
      <c r="AC44" s="257" t="str">
        <f t="shared" si="6"/>
        <v/>
      </c>
      <c r="AD44" s="257" t="str">
        <f t="shared" si="7"/>
        <v/>
      </c>
      <c r="AE44" s="193" t="str">
        <f t="shared" si="8"/>
        <v>CHECK DATES</v>
      </c>
      <c r="AF44" s="257" t="str">
        <f t="shared" si="9"/>
        <v/>
      </c>
      <c r="AG44" s="286">
        <v>0</v>
      </c>
      <c r="AH44" s="257">
        <f t="shared" si="10"/>
        <v>0</v>
      </c>
      <c r="AI44" s="257" t="str">
        <f t="shared" si="11"/>
        <v/>
      </c>
      <c r="AJ44" s="257">
        <f t="shared" si="12"/>
        <v>0</v>
      </c>
    </row>
    <row r="45" spans="1:36" x14ac:dyDescent="0.3">
      <c r="A45" s="287">
        <v>32</v>
      </c>
      <c r="B45" s="156"/>
      <c r="C45" s="150"/>
      <c r="D45" s="151"/>
      <c r="E45" s="150"/>
      <c r="F45" s="150"/>
      <c r="G45" s="158"/>
      <c r="H45" s="157"/>
      <c r="I45" s="152"/>
      <c r="J45" s="154"/>
      <c r="K45" s="149"/>
      <c r="L45" s="152"/>
      <c r="M45" s="159"/>
      <c r="N45" s="337"/>
      <c r="O45" s="343" t="str">
        <f>IF(N45="","",LOOKUP(N45,'Work Programme'!$A$8:$A$207,'Work Programme'!$B$8:$B$207))</f>
        <v/>
      </c>
      <c r="P45" s="150"/>
      <c r="Q45" s="150"/>
      <c r="R45" s="254" t="str">
        <f>IF(J45="","",VLOOKUP(J45,'Overview - Financial Statement'!$A$46:$B$60,2,FALSE))</f>
        <v/>
      </c>
      <c r="S45" s="255" t="str">
        <f t="shared" si="0"/>
        <v/>
      </c>
      <c r="T45" s="153"/>
      <c r="U45" s="153"/>
      <c r="V45" s="238">
        <f t="shared" si="1"/>
        <v>0</v>
      </c>
      <c r="W45" s="193" t="s">
        <v>44</v>
      </c>
      <c r="X45" s="427"/>
      <c r="Y45" s="264" t="str">
        <f t="shared" si="2"/>
        <v>OK</v>
      </c>
      <c r="Z45" s="193" t="str">
        <f t="shared" si="3"/>
        <v/>
      </c>
      <c r="AA45" s="193" t="str">
        <f t="shared" si="4"/>
        <v/>
      </c>
      <c r="AB45" s="397" t="str">
        <f t="shared" si="5"/>
        <v/>
      </c>
      <c r="AC45" s="257" t="str">
        <f t="shared" si="6"/>
        <v/>
      </c>
      <c r="AD45" s="257" t="str">
        <f t="shared" si="7"/>
        <v/>
      </c>
      <c r="AE45" s="193" t="str">
        <f t="shared" si="8"/>
        <v>CHECK DATES</v>
      </c>
      <c r="AF45" s="257" t="str">
        <f t="shared" si="9"/>
        <v/>
      </c>
      <c r="AG45" s="286">
        <v>0</v>
      </c>
      <c r="AH45" s="257">
        <f t="shared" si="10"/>
        <v>0</v>
      </c>
      <c r="AI45" s="257" t="str">
        <f t="shared" si="11"/>
        <v/>
      </c>
      <c r="AJ45" s="257">
        <f t="shared" si="12"/>
        <v>0</v>
      </c>
    </row>
    <row r="46" spans="1:36" x14ac:dyDescent="0.3">
      <c r="A46" s="287">
        <v>33</v>
      </c>
      <c r="B46" s="156"/>
      <c r="C46" s="150"/>
      <c r="D46" s="151"/>
      <c r="E46" s="150"/>
      <c r="F46" s="150"/>
      <c r="G46" s="158"/>
      <c r="H46" s="157"/>
      <c r="I46" s="152"/>
      <c r="J46" s="154"/>
      <c r="K46" s="149"/>
      <c r="L46" s="152"/>
      <c r="M46" s="159"/>
      <c r="N46" s="337"/>
      <c r="O46" s="343" t="str">
        <f>IF(N46="","",LOOKUP(N46,'Work Programme'!$A$8:$A$207,'Work Programme'!$B$8:$B$207))</f>
        <v/>
      </c>
      <c r="P46" s="150"/>
      <c r="Q46" s="150"/>
      <c r="R46" s="254" t="str">
        <f>IF(J46="","",VLOOKUP(J46,'Overview - Financial Statement'!$A$46:$B$60,2,FALSE))</f>
        <v/>
      </c>
      <c r="S46" s="255" t="str">
        <f t="shared" si="0"/>
        <v/>
      </c>
      <c r="T46" s="153"/>
      <c r="U46" s="153"/>
      <c r="V46" s="238">
        <f t="shared" si="1"/>
        <v>0</v>
      </c>
      <c r="W46" s="193" t="s">
        <v>44</v>
      </c>
      <c r="X46" s="427"/>
      <c r="Y46" s="264" t="str">
        <f t="shared" si="2"/>
        <v>OK</v>
      </c>
      <c r="Z46" s="193" t="str">
        <f t="shared" si="3"/>
        <v/>
      </c>
      <c r="AA46" s="193" t="str">
        <f t="shared" si="4"/>
        <v/>
      </c>
      <c r="AB46" s="397" t="str">
        <f t="shared" si="5"/>
        <v/>
      </c>
      <c r="AC46" s="257" t="str">
        <f t="shared" si="6"/>
        <v/>
      </c>
      <c r="AD46" s="257" t="str">
        <f t="shared" si="7"/>
        <v/>
      </c>
      <c r="AE46" s="193" t="str">
        <f t="shared" si="8"/>
        <v>CHECK DATES</v>
      </c>
      <c r="AF46" s="257" t="str">
        <f t="shared" si="9"/>
        <v/>
      </c>
      <c r="AG46" s="286">
        <v>0</v>
      </c>
      <c r="AH46" s="257">
        <f t="shared" si="10"/>
        <v>0</v>
      </c>
      <c r="AI46" s="257" t="str">
        <f t="shared" si="11"/>
        <v/>
      </c>
      <c r="AJ46" s="257">
        <f t="shared" si="12"/>
        <v>0</v>
      </c>
    </row>
    <row r="47" spans="1:36" x14ac:dyDescent="0.3">
      <c r="A47" s="287">
        <v>34</v>
      </c>
      <c r="B47" s="156"/>
      <c r="C47" s="150"/>
      <c r="D47" s="151"/>
      <c r="E47" s="150"/>
      <c r="F47" s="150"/>
      <c r="G47" s="158"/>
      <c r="H47" s="157"/>
      <c r="I47" s="152"/>
      <c r="J47" s="154"/>
      <c r="K47" s="149"/>
      <c r="L47" s="152"/>
      <c r="M47" s="159"/>
      <c r="N47" s="337"/>
      <c r="O47" s="343" t="str">
        <f>IF(N47="","",LOOKUP(N47,'Work Programme'!$A$8:$A$207,'Work Programme'!$B$8:$B$207))</f>
        <v/>
      </c>
      <c r="P47" s="150"/>
      <c r="Q47" s="150"/>
      <c r="R47" s="254" t="str">
        <f>IF(J47="","",VLOOKUP(J47,'Overview - Financial Statement'!$A$46:$B$60,2,FALSE))</f>
        <v/>
      </c>
      <c r="S47" s="255" t="str">
        <f t="shared" si="0"/>
        <v/>
      </c>
      <c r="T47" s="153"/>
      <c r="U47" s="153"/>
      <c r="V47" s="238">
        <f t="shared" si="1"/>
        <v>0</v>
      </c>
      <c r="W47" s="193" t="s">
        <v>44</v>
      </c>
      <c r="X47" s="427"/>
      <c r="Y47" s="264" t="str">
        <f t="shared" si="2"/>
        <v>OK</v>
      </c>
      <c r="Z47" s="193" t="str">
        <f t="shared" si="3"/>
        <v/>
      </c>
      <c r="AA47" s="193" t="str">
        <f t="shared" si="4"/>
        <v/>
      </c>
      <c r="AB47" s="397" t="str">
        <f t="shared" si="5"/>
        <v/>
      </c>
      <c r="AC47" s="257" t="str">
        <f t="shared" si="6"/>
        <v/>
      </c>
      <c r="AD47" s="257" t="str">
        <f t="shared" si="7"/>
        <v/>
      </c>
      <c r="AE47" s="193" t="str">
        <f t="shared" si="8"/>
        <v>CHECK DATES</v>
      </c>
      <c r="AF47" s="257" t="str">
        <f t="shared" si="9"/>
        <v/>
      </c>
      <c r="AG47" s="286">
        <v>0</v>
      </c>
      <c r="AH47" s="257">
        <f t="shared" si="10"/>
        <v>0</v>
      </c>
      <c r="AI47" s="257" t="str">
        <f t="shared" si="11"/>
        <v/>
      </c>
      <c r="AJ47" s="257">
        <f t="shared" si="12"/>
        <v>0</v>
      </c>
    </row>
    <row r="48" spans="1:36" x14ac:dyDescent="0.3">
      <c r="A48" s="287">
        <v>35</v>
      </c>
      <c r="B48" s="156"/>
      <c r="C48" s="150"/>
      <c r="D48" s="151"/>
      <c r="E48" s="150"/>
      <c r="F48" s="150"/>
      <c r="G48" s="158"/>
      <c r="H48" s="157"/>
      <c r="I48" s="152"/>
      <c r="J48" s="154"/>
      <c r="K48" s="149"/>
      <c r="L48" s="152"/>
      <c r="M48" s="159"/>
      <c r="N48" s="337"/>
      <c r="O48" s="343" t="str">
        <f>IF(N48="","",LOOKUP(N48,'Work Programme'!$A$8:$A$207,'Work Programme'!$B$8:$B$207))</f>
        <v/>
      </c>
      <c r="P48" s="150"/>
      <c r="Q48" s="150"/>
      <c r="R48" s="254" t="str">
        <f>IF(J48="","",VLOOKUP(J48,'Overview - Financial Statement'!$A$46:$B$60,2,FALSE))</f>
        <v/>
      </c>
      <c r="S48" s="255" t="str">
        <f t="shared" si="0"/>
        <v/>
      </c>
      <c r="T48" s="153"/>
      <c r="U48" s="153"/>
      <c r="V48" s="238">
        <f t="shared" si="1"/>
        <v>0</v>
      </c>
      <c r="W48" s="193" t="s">
        <v>44</v>
      </c>
      <c r="X48" s="427"/>
      <c r="Y48" s="264" t="str">
        <f t="shared" si="2"/>
        <v>OK</v>
      </c>
      <c r="Z48" s="193" t="str">
        <f t="shared" si="3"/>
        <v/>
      </c>
      <c r="AA48" s="193" t="str">
        <f t="shared" si="4"/>
        <v/>
      </c>
      <c r="AB48" s="397" t="str">
        <f t="shared" si="5"/>
        <v/>
      </c>
      <c r="AC48" s="257" t="str">
        <f t="shared" si="6"/>
        <v/>
      </c>
      <c r="AD48" s="257" t="str">
        <f t="shared" si="7"/>
        <v/>
      </c>
      <c r="AE48" s="193" t="str">
        <f t="shared" si="8"/>
        <v>CHECK DATES</v>
      </c>
      <c r="AF48" s="257" t="str">
        <f t="shared" si="9"/>
        <v/>
      </c>
      <c r="AG48" s="286">
        <v>0</v>
      </c>
      <c r="AH48" s="257">
        <f t="shared" si="10"/>
        <v>0</v>
      </c>
      <c r="AI48" s="257" t="str">
        <f t="shared" si="11"/>
        <v/>
      </c>
      <c r="AJ48" s="257">
        <f t="shared" si="12"/>
        <v>0</v>
      </c>
    </row>
    <row r="49" spans="1:36" x14ac:dyDescent="0.3">
      <c r="A49" s="287">
        <v>36</v>
      </c>
      <c r="B49" s="156"/>
      <c r="C49" s="150"/>
      <c r="D49" s="151"/>
      <c r="E49" s="150"/>
      <c r="F49" s="150"/>
      <c r="G49" s="158"/>
      <c r="H49" s="157"/>
      <c r="I49" s="152"/>
      <c r="J49" s="154"/>
      <c r="K49" s="149"/>
      <c r="L49" s="152"/>
      <c r="M49" s="159"/>
      <c r="N49" s="337"/>
      <c r="O49" s="343" t="str">
        <f>IF(N49="","",LOOKUP(N49,'Work Programme'!$A$8:$A$207,'Work Programme'!$B$8:$B$207))</f>
        <v/>
      </c>
      <c r="P49" s="150"/>
      <c r="Q49" s="150"/>
      <c r="R49" s="254" t="str">
        <f>IF(J49="","",VLOOKUP(J49,'Overview - Financial Statement'!$A$46:$B$60,2,FALSE))</f>
        <v/>
      </c>
      <c r="S49" s="255" t="str">
        <f t="shared" si="0"/>
        <v/>
      </c>
      <c r="T49" s="153"/>
      <c r="U49" s="153"/>
      <c r="V49" s="238">
        <f t="shared" si="1"/>
        <v>0</v>
      </c>
      <c r="W49" s="193" t="s">
        <v>44</v>
      </c>
      <c r="X49" s="427"/>
      <c r="Y49" s="264" t="str">
        <f t="shared" si="2"/>
        <v>OK</v>
      </c>
      <c r="Z49" s="193" t="str">
        <f t="shared" si="3"/>
        <v/>
      </c>
      <c r="AA49" s="193" t="str">
        <f t="shared" si="4"/>
        <v/>
      </c>
      <c r="AB49" s="397" t="str">
        <f t="shared" si="5"/>
        <v/>
      </c>
      <c r="AC49" s="257" t="str">
        <f t="shared" si="6"/>
        <v/>
      </c>
      <c r="AD49" s="257" t="str">
        <f t="shared" si="7"/>
        <v/>
      </c>
      <c r="AE49" s="193" t="str">
        <f t="shared" si="8"/>
        <v>CHECK DATES</v>
      </c>
      <c r="AF49" s="257" t="str">
        <f t="shared" si="9"/>
        <v/>
      </c>
      <c r="AG49" s="286">
        <v>0</v>
      </c>
      <c r="AH49" s="257">
        <f t="shared" si="10"/>
        <v>0</v>
      </c>
      <c r="AI49" s="257" t="str">
        <f t="shared" si="11"/>
        <v/>
      </c>
      <c r="AJ49" s="257">
        <f t="shared" si="12"/>
        <v>0</v>
      </c>
    </row>
    <row r="50" spans="1:36" x14ac:dyDescent="0.3">
      <c r="A50" s="287">
        <v>37</v>
      </c>
      <c r="B50" s="156"/>
      <c r="C50" s="150"/>
      <c r="D50" s="151"/>
      <c r="E50" s="150"/>
      <c r="F50" s="150"/>
      <c r="G50" s="158"/>
      <c r="H50" s="157"/>
      <c r="I50" s="152"/>
      <c r="J50" s="154"/>
      <c r="K50" s="149"/>
      <c r="L50" s="152"/>
      <c r="M50" s="159"/>
      <c r="N50" s="337"/>
      <c r="O50" s="343" t="str">
        <f>IF(N50="","",LOOKUP(N50,'Work Programme'!$A$8:$A$207,'Work Programme'!$B$8:$B$207))</f>
        <v/>
      </c>
      <c r="P50" s="150"/>
      <c r="Q50" s="150"/>
      <c r="R50" s="254" t="str">
        <f>IF(J50="","",VLOOKUP(J50,'Overview - Financial Statement'!$A$46:$B$60,2,FALSE))</f>
        <v/>
      </c>
      <c r="S50" s="255" t="str">
        <f t="shared" si="0"/>
        <v/>
      </c>
      <c r="T50" s="153"/>
      <c r="U50" s="153"/>
      <c r="V50" s="238">
        <f t="shared" si="1"/>
        <v>0</v>
      </c>
      <c r="W50" s="193" t="s">
        <v>44</v>
      </c>
      <c r="X50" s="427"/>
      <c r="Y50" s="264" t="str">
        <f t="shared" si="2"/>
        <v>OK</v>
      </c>
      <c r="Z50" s="193" t="str">
        <f t="shared" si="3"/>
        <v/>
      </c>
      <c r="AA50" s="193" t="str">
        <f t="shared" si="4"/>
        <v/>
      </c>
      <c r="AB50" s="397" t="str">
        <f t="shared" si="5"/>
        <v/>
      </c>
      <c r="AC50" s="257" t="str">
        <f t="shared" si="6"/>
        <v/>
      </c>
      <c r="AD50" s="257" t="str">
        <f t="shared" si="7"/>
        <v/>
      </c>
      <c r="AE50" s="193" t="str">
        <f t="shared" si="8"/>
        <v>CHECK DATES</v>
      </c>
      <c r="AF50" s="257" t="str">
        <f t="shared" si="9"/>
        <v/>
      </c>
      <c r="AG50" s="286">
        <v>0</v>
      </c>
      <c r="AH50" s="257">
        <f t="shared" si="10"/>
        <v>0</v>
      </c>
      <c r="AI50" s="257" t="str">
        <f t="shared" si="11"/>
        <v/>
      </c>
      <c r="AJ50" s="257">
        <f t="shared" si="12"/>
        <v>0</v>
      </c>
    </row>
    <row r="51" spans="1:36" x14ac:dyDescent="0.3">
      <c r="A51" s="287">
        <v>38</v>
      </c>
      <c r="B51" s="156"/>
      <c r="C51" s="150"/>
      <c r="D51" s="151"/>
      <c r="E51" s="150"/>
      <c r="F51" s="150"/>
      <c r="G51" s="158"/>
      <c r="H51" s="157"/>
      <c r="I51" s="152"/>
      <c r="J51" s="154"/>
      <c r="K51" s="149"/>
      <c r="L51" s="152"/>
      <c r="M51" s="159"/>
      <c r="N51" s="337"/>
      <c r="O51" s="343" t="str">
        <f>IF(N51="","",LOOKUP(N51,'Work Programme'!$A$8:$A$207,'Work Programme'!$B$8:$B$207))</f>
        <v/>
      </c>
      <c r="P51" s="150"/>
      <c r="Q51" s="150"/>
      <c r="R51" s="254" t="str">
        <f>IF(J51="","",VLOOKUP(J51,'Overview - Financial Statement'!$A$46:$B$60,2,FALSE))</f>
        <v/>
      </c>
      <c r="S51" s="255" t="str">
        <f t="shared" si="0"/>
        <v/>
      </c>
      <c r="T51" s="153"/>
      <c r="U51" s="153"/>
      <c r="V51" s="238">
        <f t="shared" si="1"/>
        <v>0</v>
      </c>
      <c r="W51" s="193" t="s">
        <v>44</v>
      </c>
      <c r="X51" s="427"/>
      <c r="Y51" s="264" t="str">
        <f t="shared" si="2"/>
        <v>OK</v>
      </c>
      <c r="Z51" s="193" t="str">
        <f t="shared" si="3"/>
        <v/>
      </c>
      <c r="AA51" s="193" t="str">
        <f t="shared" si="4"/>
        <v/>
      </c>
      <c r="AB51" s="397" t="str">
        <f t="shared" si="5"/>
        <v/>
      </c>
      <c r="AC51" s="257" t="str">
        <f t="shared" si="6"/>
        <v/>
      </c>
      <c r="AD51" s="257" t="str">
        <f t="shared" si="7"/>
        <v/>
      </c>
      <c r="AE51" s="193" t="str">
        <f t="shared" si="8"/>
        <v>CHECK DATES</v>
      </c>
      <c r="AF51" s="257" t="str">
        <f t="shared" si="9"/>
        <v/>
      </c>
      <c r="AG51" s="286">
        <v>0</v>
      </c>
      <c r="AH51" s="257">
        <f t="shared" si="10"/>
        <v>0</v>
      </c>
      <c r="AI51" s="257" t="str">
        <f t="shared" si="11"/>
        <v/>
      </c>
      <c r="AJ51" s="257">
        <f t="shared" si="12"/>
        <v>0</v>
      </c>
    </row>
    <row r="52" spans="1:36" x14ac:dyDescent="0.3">
      <c r="A52" s="287">
        <v>39</v>
      </c>
      <c r="B52" s="156"/>
      <c r="C52" s="150"/>
      <c r="D52" s="151"/>
      <c r="E52" s="150"/>
      <c r="F52" s="150"/>
      <c r="G52" s="158"/>
      <c r="H52" s="157"/>
      <c r="I52" s="152"/>
      <c r="J52" s="154"/>
      <c r="K52" s="149"/>
      <c r="L52" s="152"/>
      <c r="M52" s="159"/>
      <c r="N52" s="337"/>
      <c r="O52" s="343" t="str">
        <f>IF(N52="","",LOOKUP(N52,'Work Programme'!$A$8:$A$207,'Work Programme'!$B$8:$B$207))</f>
        <v/>
      </c>
      <c r="P52" s="150"/>
      <c r="Q52" s="150"/>
      <c r="R52" s="254" t="str">
        <f>IF(J52="","",VLOOKUP(J52,'Overview - Financial Statement'!$A$46:$B$60,2,FALSE))</f>
        <v/>
      </c>
      <c r="S52" s="255" t="str">
        <f t="shared" si="0"/>
        <v/>
      </c>
      <c r="T52" s="153"/>
      <c r="U52" s="153"/>
      <c r="V52" s="238">
        <f t="shared" si="1"/>
        <v>0</v>
      </c>
      <c r="W52" s="193" t="s">
        <v>44</v>
      </c>
      <c r="X52" s="427"/>
      <c r="Y52" s="264" t="str">
        <f t="shared" si="2"/>
        <v>OK</v>
      </c>
      <c r="Z52" s="193" t="str">
        <f t="shared" si="3"/>
        <v/>
      </c>
      <c r="AA52" s="193" t="str">
        <f t="shared" si="4"/>
        <v/>
      </c>
      <c r="AB52" s="397" t="str">
        <f t="shared" si="5"/>
        <v/>
      </c>
      <c r="AC52" s="257" t="str">
        <f t="shared" si="6"/>
        <v/>
      </c>
      <c r="AD52" s="257" t="str">
        <f t="shared" si="7"/>
        <v/>
      </c>
      <c r="AE52" s="193" t="str">
        <f t="shared" si="8"/>
        <v>CHECK DATES</v>
      </c>
      <c r="AF52" s="257" t="str">
        <f t="shared" si="9"/>
        <v/>
      </c>
      <c r="AG52" s="286">
        <v>0</v>
      </c>
      <c r="AH52" s="257">
        <f t="shared" si="10"/>
        <v>0</v>
      </c>
      <c r="AI52" s="257" t="str">
        <f t="shared" si="11"/>
        <v/>
      </c>
      <c r="AJ52" s="257">
        <f t="shared" si="12"/>
        <v>0</v>
      </c>
    </row>
    <row r="53" spans="1:36" x14ac:dyDescent="0.3">
      <c r="A53" s="287">
        <v>40</v>
      </c>
      <c r="B53" s="156"/>
      <c r="C53" s="150"/>
      <c r="D53" s="151"/>
      <c r="E53" s="150"/>
      <c r="F53" s="150"/>
      <c r="G53" s="158"/>
      <c r="H53" s="157"/>
      <c r="I53" s="152"/>
      <c r="J53" s="154"/>
      <c r="K53" s="149"/>
      <c r="L53" s="152"/>
      <c r="M53" s="159"/>
      <c r="N53" s="337"/>
      <c r="O53" s="343" t="str">
        <f>IF(N53="","",LOOKUP(N53,'Work Programme'!$A$8:$A$207,'Work Programme'!$B$8:$B$207))</f>
        <v/>
      </c>
      <c r="P53" s="150"/>
      <c r="Q53" s="150"/>
      <c r="R53" s="254" t="str">
        <f>IF(J53="","",VLOOKUP(J53,'Overview - Financial Statement'!$A$46:$B$60,2,FALSE))</f>
        <v/>
      </c>
      <c r="S53" s="255" t="str">
        <f t="shared" si="0"/>
        <v/>
      </c>
      <c r="T53" s="153"/>
      <c r="U53" s="153"/>
      <c r="V53" s="238">
        <f t="shared" si="1"/>
        <v>0</v>
      </c>
      <c r="W53" s="193" t="s">
        <v>44</v>
      </c>
      <c r="X53" s="427"/>
      <c r="Y53" s="264" t="str">
        <f t="shared" si="2"/>
        <v>OK</v>
      </c>
      <c r="Z53" s="193" t="str">
        <f t="shared" si="3"/>
        <v/>
      </c>
      <c r="AA53" s="193" t="str">
        <f t="shared" si="4"/>
        <v/>
      </c>
      <c r="AB53" s="397" t="str">
        <f t="shared" si="5"/>
        <v/>
      </c>
      <c r="AC53" s="257" t="str">
        <f t="shared" si="6"/>
        <v/>
      </c>
      <c r="AD53" s="257" t="str">
        <f t="shared" si="7"/>
        <v/>
      </c>
      <c r="AE53" s="193" t="str">
        <f t="shared" si="8"/>
        <v>CHECK DATES</v>
      </c>
      <c r="AF53" s="257" t="str">
        <f t="shared" si="9"/>
        <v/>
      </c>
      <c r="AG53" s="286">
        <v>0</v>
      </c>
      <c r="AH53" s="257">
        <f t="shared" si="10"/>
        <v>0</v>
      </c>
      <c r="AI53" s="257" t="str">
        <f t="shared" si="11"/>
        <v/>
      </c>
      <c r="AJ53" s="257">
        <f t="shared" si="12"/>
        <v>0</v>
      </c>
    </row>
    <row r="54" spans="1:36" x14ac:dyDescent="0.3">
      <c r="A54" s="287">
        <v>41</v>
      </c>
      <c r="B54" s="156"/>
      <c r="C54" s="150"/>
      <c r="D54" s="151"/>
      <c r="E54" s="150"/>
      <c r="F54" s="150"/>
      <c r="G54" s="158"/>
      <c r="H54" s="157"/>
      <c r="I54" s="152"/>
      <c r="J54" s="154"/>
      <c r="K54" s="149"/>
      <c r="L54" s="152"/>
      <c r="M54" s="159"/>
      <c r="N54" s="337"/>
      <c r="O54" s="343" t="str">
        <f>IF(N54="","",LOOKUP(N54,'Work Programme'!$A$8:$A$207,'Work Programme'!$B$8:$B$207))</f>
        <v/>
      </c>
      <c r="P54" s="150"/>
      <c r="Q54" s="150"/>
      <c r="R54" s="254" t="str">
        <f>IF(J54="","",VLOOKUP(J54,'Overview - Financial Statement'!$A$46:$B$60,2,FALSE))</f>
        <v/>
      </c>
      <c r="S54" s="255" t="str">
        <f t="shared" si="0"/>
        <v/>
      </c>
      <c r="T54" s="153"/>
      <c r="U54" s="153"/>
      <c r="V54" s="238">
        <f t="shared" si="1"/>
        <v>0</v>
      </c>
      <c r="W54" s="193" t="s">
        <v>44</v>
      </c>
      <c r="X54" s="427"/>
      <c r="Y54" s="264" t="str">
        <f t="shared" si="2"/>
        <v>OK</v>
      </c>
      <c r="Z54" s="193" t="str">
        <f t="shared" si="3"/>
        <v/>
      </c>
      <c r="AA54" s="193" t="str">
        <f t="shared" si="4"/>
        <v/>
      </c>
      <c r="AB54" s="397" t="str">
        <f t="shared" si="5"/>
        <v/>
      </c>
      <c r="AC54" s="257" t="str">
        <f t="shared" si="6"/>
        <v/>
      </c>
      <c r="AD54" s="257" t="str">
        <f t="shared" si="7"/>
        <v/>
      </c>
      <c r="AE54" s="193" t="str">
        <f t="shared" si="8"/>
        <v>CHECK DATES</v>
      </c>
      <c r="AF54" s="257" t="str">
        <f t="shared" si="9"/>
        <v/>
      </c>
      <c r="AG54" s="286">
        <v>0</v>
      </c>
      <c r="AH54" s="257">
        <f t="shared" si="10"/>
        <v>0</v>
      </c>
      <c r="AI54" s="257" t="str">
        <f t="shared" si="11"/>
        <v/>
      </c>
      <c r="AJ54" s="257">
        <f t="shared" si="12"/>
        <v>0</v>
      </c>
    </row>
    <row r="55" spans="1:36" x14ac:dyDescent="0.3">
      <c r="A55" s="287">
        <v>42</v>
      </c>
      <c r="B55" s="156"/>
      <c r="C55" s="150"/>
      <c r="D55" s="151"/>
      <c r="E55" s="150"/>
      <c r="F55" s="150"/>
      <c r="G55" s="158"/>
      <c r="H55" s="157"/>
      <c r="I55" s="152"/>
      <c r="J55" s="154"/>
      <c r="K55" s="149"/>
      <c r="L55" s="152"/>
      <c r="M55" s="159"/>
      <c r="N55" s="337"/>
      <c r="O55" s="343" t="str">
        <f>IF(N55="","",LOOKUP(N55,'Work Programme'!$A$8:$A$207,'Work Programme'!$B$8:$B$207))</f>
        <v/>
      </c>
      <c r="P55" s="150"/>
      <c r="Q55" s="150"/>
      <c r="R55" s="254" t="str">
        <f>IF(J55="","",VLOOKUP(J55,'Overview - Financial Statement'!$A$46:$B$60,2,FALSE))</f>
        <v/>
      </c>
      <c r="S55" s="255" t="str">
        <f t="shared" si="0"/>
        <v/>
      </c>
      <c r="T55" s="153"/>
      <c r="U55" s="153"/>
      <c r="V55" s="238">
        <f t="shared" si="1"/>
        <v>0</v>
      </c>
      <c r="W55" s="193" t="s">
        <v>44</v>
      </c>
      <c r="X55" s="427"/>
      <c r="Y55" s="264" t="str">
        <f t="shared" si="2"/>
        <v>OK</v>
      </c>
      <c r="Z55" s="193" t="str">
        <f t="shared" si="3"/>
        <v/>
      </c>
      <c r="AA55" s="193" t="str">
        <f t="shared" si="4"/>
        <v/>
      </c>
      <c r="AB55" s="397" t="str">
        <f t="shared" si="5"/>
        <v/>
      </c>
      <c r="AC55" s="257" t="str">
        <f t="shared" si="6"/>
        <v/>
      </c>
      <c r="AD55" s="257" t="str">
        <f t="shared" si="7"/>
        <v/>
      </c>
      <c r="AE55" s="193" t="str">
        <f t="shared" si="8"/>
        <v>CHECK DATES</v>
      </c>
      <c r="AF55" s="257" t="str">
        <f t="shared" si="9"/>
        <v/>
      </c>
      <c r="AG55" s="286">
        <v>0</v>
      </c>
      <c r="AH55" s="257">
        <f t="shared" si="10"/>
        <v>0</v>
      </c>
      <c r="AI55" s="257" t="str">
        <f t="shared" si="11"/>
        <v/>
      </c>
      <c r="AJ55" s="257">
        <f t="shared" si="12"/>
        <v>0</v>
      </c>
    </row>
    <row r="56" spans="1:36" x14ac:dyDescent="0.3">
      <c r="A56" s="287">
        <v>43</v>
      </c>
      <c r="B56" s="156"/>
      <c r="C56" s="150"/>
      <c r="D56" s="151"/>
      <c r="E56" s="150"/>
      <c r="F56" s="150"/>
      <c r="G56" s="158"/>
      <c r="H56" s="157"/>
      <c r="I56" s="152"/>
      <c r="J56" s="154"/>
      <c r="K56" s="149"/>
      <c r="L56" s="152"/>
      <c r="M56" s="159"/>
      <c r="N56" s="337"/>
      <c r="O56" s="343" t="str">
        <f>IF(N56="","",LOOKUP(N56,'Work Programme'!$A$8:$A$207,'Work Programme'!$B$8:$B$207))</f>
        <v/>
      </c>
      <c r="P56" s="150"/>
      <c r="Q56" s="150"/>
      <c r="R56" s="254" t="str">
        <f>IF(J56="","",VLOOKUP(J56,'Overview - Financial Statement'!$A$46:$B$60,2,FALSE))</f>
        <v/>
      </c>
      <c r="S56" s="255" t="str">
        <f t="shared" si="0"/>
        <v/>
      </c>
      <c r="T56" s="153"/>
      <c r="U56" s="153"/>
      <c r="V56" s="238">
        <f t="shared" si="1"/>
        <v>0</v>
      </c>
      <c r="W56" s="193" t="s">
        <v>44</v>
      </c>
      <c r="X56" s="427"/>
      <c r="Y56" s="264" t="str">
        <f t="shared" si="2"/>
        <v>OK</v>
      </c>
      <c r="Z56" s="193" t="str">
        <f t="shared" si="3"/>
        <v/>
      </c>
      <c r="AA56" s="193" t="str">
        <f t="shared" si="4"/>
        <v/>
      </c>
      <c r="AB56" s="397" t="str">
        <f t="shared" si="5"/>
        <v/>
      </c>
      <c r="AC56" s="257" t="str">
        <f t="shared" si="6"/>
        <v/>
      </c>
      <c r="AD56" s="257" t="str">
        <f t="shared" si="7"/>
        <v/>
      </c>
      <c r="AE56" s="193" t="str">
        <f t="shared" si="8"/>
        <v>CHECK DATES</v>
      </c>
      <c r="AF56" s="257" t="str">
        <f t="shared" si="9"/>
        <v/>
      </c>
      <c r="AG56" s="286">
        <v>0</v>
      </c>
      <c r="AH56" s="257">
        <f t="shared" si="10"/>
        <v>0</v>
      </c>
      <c r="AI56" s="257" t="str">
        <f t="shared" si="11"/>
        <v/>
      </c>
      <c r="AJ56" s="257">
        <f t="shared" si="12"/>
        <v>0</v>
      </c>
    </row>
    <row r="57" spans="1:36" x14ac:dyDescent="0.3">
      <c r="A57" s="287">
        <v>44</v>
      </c>
      <c r="B57" s="156"/>
      <c r="C57" s="150"/>
      <c r="D57" s="151"/>
      <c r="E57" s="150"/>
      <c r="F57" s="150"/>
      <c r="G57" s="158"/>
      <c r="H57" s="157"/>
      <c r="I57" s="152"/>
      <c r="J57" s="154"/>
      <c r="K57" s="149"/>
      <c r="L57" s="152"/>
      <c r="M57" s="159"/>
      <c r="N57" s="337"/>
      <c r="O57" s="343" t="str">
        <f>IF(N57="","",LOOKUP(N57,'Work Programme'!$A$8:$A$207,'Work Programme'!$B$8:$B$207))</f>
        <v/>
      </c>
      <c r="P57" s="150"/>
      <c r="Q57" s="150"/>
      <c r="R57" s="254" t="str">
        <f>IF(J57="","",VLOOKUP(J57,'Overview - Financial Statement'!$A$46:$B$60,2,FALSE))</f>
        <v/>
      </c>
      <c r="S57" s="255" t="str">
        <f t="shared" si="0"/>
        <v/>
      </c>
      <c r="T57" s="153"/>
      <c r="U57" s="153"/>
      <c r="V57" s="238">
        <f t="shared" si="1"/>
        <v>0</v>
      </c>
      <c r="W57" s="193" t="s">
        <v>44</v>
      </c>
      <c r="X57" s="427"/>
      <c r="Y57" s="264" t="str">
        <f t="shared" si="2"/>
        <v>OK</v>
      </c>
      <c r="Z57" s="193" t="str">
        <f t="shared" si="3"/>
        <v/>
      </c>
      <c r="AA57" s="193" t="str">
        <f t="shared" si="4"/>
        <v/>
      </c>
      <c r="AB57" s="397" t="str">
        <f t="shared" si="5"/>
        <v/>
      </c>
      <c r="AC57" s="257" t="str">
        <f t="shared" si="6"/>
        <v/>
      </c>
      <c r="AD57" s="257" t="str">
        <f t="shared" si="7"/>
        <v/>
      </c>
      <c r="AE57" s="193" t="str">
        <f t="shared" si="8"/>
        <v>CHECK DATES</v>
      </c>
      <c r="AF57" s="257" t="str">
        <f t="shared" si="9"/>
        <v/>
      </c>
      <c r="AG57" s="286">
        <v>0</v>
      </c>
      <c r="AH57" s="257">
        <f t="shared" si="10"/>
        <v>0</v>
      </c>
      <c r="AI57" s="257" t="str">
        <f t="shared" si="11"/>
        <v/>
      </c>
      <c r="AJ57" s="257">
        <f t="shared" si="12"/>
        <v>0</v>
      </c>
    </row>
    <row r="58" spans="1:36" x14ac:dyDescent="0.3">
      <c r="A58" s="287">
        <v>45</v>
      </c>
      <c r="B58" s="156"/>
      <c r="C58" s="150"/>
      <c r="D58" s="151"/>
      <c r="E58" s="150"/>
      <c r="F58" s="150"/>
      <c r="G58" s="158"/>
      <c r="H58" s="157"/>
      <c r="I58" s="152"/>
      <c r="J58" s="154"/>
      <c r="K58" s="149"/>
      <c r="L58" s="152"/>
      <c r="M58" s="159"/>
      <c r="N58" s="337"/>
      <c r="O58" s="343" t="str">
        <f>IF(N58="","",LOOKUP(N58,'Work Programme'!$A$8:$A$207,'Work Programme'!$B$8:$B$207))</f>
        <v/>
      </c>
      <c r="P58" s="150"/>
      <c r="Q58" s="150"/>
      <c r="R58" s="254" t="str">
        <f>IF(J58="","",VLOOKUP(J58,'Overview - Financial Statement'!$A$46:$B$60,2,FALSE))</f>
        <v/>
      </c>
      <c r="S58" s="255" t="str">
        <f t="shared" si="0"/>
        <v/>
      </c>
      <c r="T58" s="153"/>
      <c r="U58" s="153"/>
      <c r="V58" s="238">
        <f t="shared" si="1"/>
        <v>0</v>
      </c>
      <c r="W58" s="193" t="s">
        <v>44</v>
      </c>
      <c r="X58" s="427"/>
      <c r="Y58" s="264" t="str">
        <f t="shared" si="2"/>
        <v>OK</v>
      </c>
      <c r="Z58" s="193" t="str">
        <f t="shared" si="3"/>
        <v/>
      </c>
      <c r="AA58" s="193" t="str">
        <f t="shared" si="4"/>
        <v/>
      </c>
      <c r="AB58" s="397" t="str">
        <f t="shared" si="5"/>
        <v/>
      </c>
      <c r="AC58" s="257" t="str">
        <f t="shared" si="6"/>
        <v/>
      </c>
      <c r="AD58" s="257" t="str">
        <f t="shared" si="7"/>
        <v/>
      </c>
      <c r="AE58" s="193" t="str">
        <f t="shared" si="8"/>
        <v>CHECK DATES</v>
      </c>
      <c r="AF58" s="257" t="str">
        <f t="shared" si="9"/>
        <v/>
      </c>
      <c r="AG58" s="286">
        <v>0</v>
      </c>
      <c r="AH58" s="257">
        <f t="shared" si="10"/>
        <v>0</v>
      </c>
      <c r="AI58" s="257" t="str">
        <f t="shared" si="11"/>
        <v/>
      </c>
      <c r="AJ58" s="257">
        <f t="shared" si="12"/>
        <v>0</v>
      </c>
    </row>
    <row r="59" spans="1:36" x14ac:dyDescent="0.3">
      <c r="A59" s="287">
        <v>46</v>
      </c>
      <c r="B59" s="156"/>
      <c r="C59" s="150"/>
      <c r="D59" s="151"/>
      <c r="E59" s="150"/>
      <c r="F59" s="150"/>
      <c r="G59" s="158"/>
      <c r="H59" s="157"/>
      <c r="I59" s="152"/>
      <c r="J59" s="154"/>
      <c r="K59" s="149"/>
      <c r="L59" s="152"/>
      <c r="M59" s="159"/>
      <c r="N59" s="337"/>
      <c r="O59" s="343" t="str">
        <f>IF(N59="","",LOOKUP(N59,'Work Programme'!$A$8:$A$207,'Work Programme'!$B$8:$B$207))</f>
        <v/>
      </c>
      <c r="P59" s="150"/>
      <c r="Q59" s="150"/>
      <c r="R59" s="254" t="str">
        <f>IF(J59="","",VLOOKUP(J59,'Overview - Financial Statement'!$A$46:$B$60,2,FALSE))</f>
        <v/>
      </c>
      <c r="S59" s="255" t="str">
        <f t="shared" si="0"/>
        <v/>
      </c>
      <c r="T59" s="153"/>
      <c r="U59" s="153"/>
      <c r="V59" s="238">
        <f t="shared" si="1"/>
        <v>0</v>
      </c>
      <c r="W59" s="193" t="s">
        <v>44</v>
      </c>
      <c r="X59" s="427"/>
      <c r="Y59" s="264" t="str">
        <f t="shared" si="2"/>
        <v>OK</v>
      </c>
      <c r="Z59" s="193" t="str">
        <f t="shared" si="3"/>
        <v/>
      </c>
      <c r="AA59" s="193" t="str">
        <f t="shared" si="4"/>
        <v/>
      </c>
      <c r="AB59" s="397" t="str">
        <f t="shared" si="5"/>
        <v/>
      </c>
      <c r="AC59" s="257" t="str">
        <f t="shared" si="6"/>
        <v/>
      </c>
      <c r="AD59" s="257" t="str">
        <f t="shared" si="7"/>
        <v/>
      </c>
      <c r="AE59" s="193" t="str">
        <f t="shared" si="8"/>
        <v>CHECK DATES</v>
      </c>
      <c r="AF59" s="257" t="str">
        <f t="shared" si="9"/>
        <v/>
      </c>
      <c r="AG59" s="286">
        <v>0</v>
      </c>
      <c r="AH59" s="257">
        <f t="shared" si="10"/>
        <v>0</v>
      </c>
      <c r="AI59" s="257" t="str">
        <f t="shared" si="11"/>
        <v/>
      </c>
      <c r="AJ59" s="257">
        <f t="shared" si="12"/>
        <v>0</v>
      </c>
    </row>
    <row r="60" spans="1:36" x14ac:dyDescent="0.3">
      <c r="A60" s="287">
        <v>47</v>
      </c>
      <c r="B60" s="156"/>
      <c r="C60" s="150"/>
      <c r="D60" s="151"/>
      <c r="E60" s="150"/>
      <c r="F60" s="150"/>
      <c r="G60" s="158"/>
      <c r="H60" s="157"/>
      <c r="I60" s="152"/>
      <c r="J60" s="154"/>
      <c r="K60" s="149"/>
      <c r="L60" s="152"/>
      <c r="M60" s="159"/>
      <c r="N60" s="337"/>
      <c r="O60" s="343" t="str">
        <f>IF(N60="","",LOOKUP(N60,'Work Programme'!$A$8:$A$207,'Work Programme'!$B$8:$B$207))</f>
        <v/>
      </c>
      <c r="P60" s="150"/>
      <c r="Q60" s="150"/>
      <c r="R60" s="254" t="str">
        <f>IF(J60="","",VLOOKUP(J60,'Overview - Financial Statement'!$A$46:$B$60,2,FALSE))</f>
        <v/>
      </c>
      <c r="S60" s="255" t="str">
        <f t="shared" si="0"/>
        <v/>
      </c>
      <c r="T60" s="153"/>
      <c r="U60" s="153"/>
      <c r="V60" s="238">
        <f t="shared" si="1"/>
        <v>0</v>
      </c>
      <c r="W60" s="193" t="s">
        <v>44</v>
      </c>
      <c r="X60" s="427"/>
      <c r="Y60" s="264" t="str">
        <f t="shared" si="2"/>
        <v>OK</v>
      </c>
      <c r="Z60" s="193" t="str">
        <f t="shared" si="3"/>
        <v/>
      </c>
      <c r="AA60" s="193" t="str">
        <f t="shared" si="4"/>
        <v/>
      </c>
      <c r="AB60" s="397" t="str">
        <f t="shared" si="5"/>
        <v/>
      </c>
      <c r="AC60" s="257" t="str">
        <f t="shared" si="6"/>
        <v/>
      </c>
      <c r="AD60" s="257" t="str">
        <f t="shared" si="7"/>
        <v/>
      </c>
      <c r="AE60" s="193" t="str">
        <f t="shared" si="8"/>
        <v>CHECK DATES</v>
      </c>
      <c r="AF60" s="257" t="str">
        <f t="shared" si="9"/>
        <v/>
      </c>
      <c r="AG60" s="286">
        <v>0</v>
      </c>
      <c r="AH60" s="257">
        <f t="shared" si="10"/>
        <v>0</v>
      </c>
      <c r="AI60" s="257" t="str">
        <f t="shared" si="11"/>
        <v/>
      </c>
      <c r="AJ60" s="257">
        <f t="shared" si="12"/>
        <v>0</v>
      </c>
    </row>
    <row r="61" spans="1:36" x14ac:dyDescent="0.3">
      <c r="A61" s="287">
        <v>48</v>
      </c>
      <c r="B61" s="156"/>
      <c r="C61" s="150"/>
      <c r="D61" s="151"/>
      <c r="E61" s="150"/>
      <c r="F61" s="150"/>
      <c r="G61" s="158"/>
      <c r="H61" s="157"/>
      <c r="I61" s="152"/>
      <c r="J61" s="154"/>
      <c r="K61" s="149"/>
      <c r="L61" s="152"/>
      <c r="M61" s="159"/>
      <c r="N61" s="337"/>
      <c r="O61" s="343" t="str">
        <f>IF(N61="","",LOOKUP(N61,'Work Programme'!$A$8:$A$207,'Work Programme'!$B$8:$B$207))</f>
        <v/>
      </c>
      <c r="P61" s="150"/>
      <c r="Q61" s="150"/>
      <c r="R61" s="254" t="str">
        <f>IF(J61="","",VLOOKUP(J61,'Overview - Financial Statement'!$A$46:$B$60,2,FALSE))</f>
        <v/>
      </c>
      <c r="S61" s="255" t="str">
        <f t="shared" si="0"/>
        <v/>
      </c>
      <c r="T61" s="153"/>
      <c r="U61" s="153"/>
      <c r="V61" s="238">
        <f t="shared" si="1"/>
        <v>0</v>
      </c>
      <c r="W61" s="193" t="s">
        <v>44</v>
      </c>
      <c r="X61" s="427"/>
      <c r="Y61" s="264" t="str">
        <f t="shared" si="2"/>
        <v>OK</v>
      </c>
      <c r="Z61" s="193" t="str">
        <f t="shared" si="3"/>
        <v/>
      </c>
      <c r="AA61" s="193" t="str">
        <f t="shared" si="4"/>
        <v/>
      </c>
      <c r="AB61" s="397" t="str">
        <f t="shared" si="5"/>
        <v/>
      </c>
      <c r="AC61" s="257" t="str">
        <f t="shared" si="6"/>
        <v/>
      </c>
      <c r="AD61" s="257" t="str">
        <f t="shared" si="7"/>
        <v/>
      </c>
      <c r="AE61" s="193" t="str">
        <f t="shared" si="8"/>
        <v>CHECK DATES</v>
      </c>
      <c r="AF61" s="257" t="str">
        <f t="shared" si="9"/>
        <v/>
      </c>
      <c r="AG61" s="286">
        <v>0</v>
      </c>
      <c r="AH61" s="257">
        <f t="shared" si="10"/>
        <v>0</v>
      </c>
      <c r="AI61" s="257" t="str">
        <f t="shared" si="11"/>
        <v/>
      </c>
      <c r="AJ61" s="257">
        <f t="shared" si="12"/>
        <v>0</v>
      </c>
    </row>
    <row r="62" spans="1:36" x14ac:dyDescent="0.3">
      <c r="A62" s="287">
        <v>49</v>
      </c>
      <c r="B62" s="156"/>
      <c r="C62" s="150"/>
      <c r="D62" s="151"/>
      <c r="E62" s="150"/>
      <c r="F62" s="150"/>
      <c r="G62" s="158"/>
      <c r="H62" s="157"/>
      <c r="I62" s="152"/>
      <c r="J62" s="154"/>
      <c r="K62" s="149"/>
      <c r="L62" s="152"/>
      <c r="M62" s="159"/>
      <c r="N62" s="337"/>
      <c r="O62" s="343" t="str">
        <f>IF(N62="","",LOOKUP(N62,'Work Programme'!$A$8:$A$207,'Work Programme'!$B$8:$B$207))</f>
        <v/>
      </c>
      <c r="P62" s="150"/>
      <c r="Q62" s="150"/>
      <c r="R62" s="254" t="str">
        <f>IF(J62="","",VLOOKUP(J62,'Overview - Financial Statement'!$A$46:$B$60,2,FALSE))</f>
        <v/>
      </c>
      <c r="S62" s="255" t="str">
        <f t="shared" si="0"/>
        <v/>
      </c>
      <c r="T62" s="153"/>
      <c r="U62" s="153"/>
      <c r="V62" s="238">
        <f t="shared" si="1"/>
        <v>0</v>
      </c>
      <c r="W62" s="193" t="s">
        <v>44</v>
      </c>
      <c r="X62" s="427"/>
      <c r="Y62" s="264" t="str">
        <f t="shared" si="2"/>
        <v>OK</v>
      </c>
      <c r="Z62" s="193" t="str">
        <f t="shared" si="3"/>
        <v/>
      </c>
      <c r="AA62" s="193" t="str">
        <f t="shared" si="4"/>
        <v/>
      </c>
      <c r="AB62" s="397" t="str">
        <f t="shared" si="5"/>
        <v/>
      </c>
      <c r="AC62" s="257" t="str">
        <f t="shared" si="6"/>
        <v/>
      </c>
      <c r="AD62" s="257" t="str">
        <f t="shared" si="7"/>
        <v/>
      </c>
      <c r="AE62" s="193" t="str">
        <f t="shared" si="8"/>
        <v>CHECK DATES</v>
      </c>
      <c r="AF62" s="257" t="str">
        <f t="shared" si="9"/>
        <v/>
      </c>
      <c r="AG62" s="286">
        <v>0</v>
      </c>
      <c r="AH62" s="257">
        <f t="shared" si="10"/>
        <v>0</v>
      </c>
      <c r="AI62" s="257" t="str">
        <f t="shared" si="11"/>
        <v/>
      </c>
      <c r="AJ62" s="257">
        <f t="shared" si="12"/>
        <v>0</v>
      </c>
    </row>
    <row r="63" spans="1:36" x14ac:dyDescent="0.3">
      <c r="A63" s="287">
        <v>50</v>
      </c>
      <c r="B63" s="156"/>
      <c r="C63" s="150"/>
      <c r="D63" s="151"/>
      <c r="E63" s="150"/>
      <c r="F63" s="150"/>
      <c r="G63" s="158"/>
      <c r="H63" s="157"/>
      <c r="I63" s="152"/>
      <c r="J63" s="154"/>
      <c r="K63" s="149"/>
      <c r="L63" s="152"/>
      <c r="M63" s="159"/>
      <c r="N63" s="337"/>
      <c r="O63" s="343" t="str">
        <f>IF(N63="","",LOOKUP(N63,'Work Programme'!$A$8:$A$207,'Work Programme'!$B$8:$B$207))</f>
        <v/>
      </c>
      <c r="P63" s="150"/>
      <c r="Q63" s="150"/>
      <c r="R63" s="254" t="str">
        <f>IF(J63="","",VLOOKUP(J63,'Overview - Financial Statement'!$A$46:$B$60,2,FALSE))</f>
        <v/>
      </c>
      <c r="S63" s="255" t="str">
        <f t="shared" si="0"/>
        <v/>
      </c>
      <c r="T63" s="153"/>
      <c r="U63" s="153"/>
      <c r="V63" s="238">
        <f t="shared" si="1"/>
        <v>0</v>
      </c>
      <c r="W63" s="193" t="s">
        <v>44</v>
      </c>
      <c r="X63" s="427"/>
      <c r="Y63" s="264" t="str">
        <f t="shared" si="2"/>
        <v>OK</v>
      </c>
      <c r="Z63" s="193" t="str">
        <f t="shared" si="3"/>
        <v/>
      </c>
      <c r="AA63" s="193" t="str">
        <f t="shared" si="4"/>
        <v/>
      </c>
      <c r="AB63" s="397" t="str">
        <f t="shared" si="5"/>
        <v/>
      </c>
      <c r="AC63" s="257" t="str">
        <f t="shared" si="6"/>
        <v/>
      </c>
      <c r="AD63" s="257" t="str">
        <f t="shared" si="7"/>
        <v/>
      </c>
      <c r="AE63" s="193" t="str">
        <f t="shared" si="8"/>
        <v>CHECK DATES</v>
      </c>
      <c r="AF63" s="257" t="str">
        <f t="shared" si="9"/>
        <v/>
      </c>
      <c r="AG63" s="286">
        <v>0</v>
      </c>
      <c r="AH63" s="257">
        <f t="shared" si="10"/>
        <v>0</v>
      </c>
      <c r="AI63" s="257" t="str">
        <f t="shared" si="11"/>
        <v/>
      </c>
      <c r="AJ63" s="257">
        <f t="shared" si="12"/>
        <v>0</v>
      </c>
    </row>
    <row r="64" spans="1:36" x14ac:dyDescent="0.3">
      <c r="A64" s="287">
        <v>51</v>
      </c>
      <c r="B64" s="156"/>
      <c r="C64" s="150"/>
      <c r="D64" s="151"/>
      <c r="E64" s="150"/>
      <c r="F64" s="150"/>
      <c r="G64" s="158"/>
      <c r="H64" s="157"/>
      <c r="I64" s="152"/>
      <c r="J64" s="154"/>
      <c r="K64" s="149"/>
      <c r="L64" s="152"/>
      <c r="M64" s="159"/>
      <c r="N64" s="337"/>
      <c r="O64" s="343" t="str">
        <f>IF(N64="","",LOOKUP(N64,'Work Programme'!$A$8:$A$207,'Work Programme'!$B$8:$B$207))</f>
        <v/>
      </c>
      <c r="P64" s="150"/>
      <c r="Q64" s="150"/>
      <c r="R64" s="254" t="str">
        <f>IF(J64="","",VLOOKUP(J64,'Overview - Financial Statement'!$A$46:$B$60,2,FALSE))</f>
        <v/>
      </c>
      <c r="S64" s="255" t="str">
        <f t="shared" si="0"/>
        <v/>
      </c>
      <c r="T64" s="153"/>
      <c r="U64" s="153"/>
      <c r="V64" s="238">
        <f t="shared" si="1"/>
        <v>0</v>
      </c>
      <c r="W64" s="193" t="s">
        <v>44</v>
      </c>
      <c r="X64" s="427"/>
      <c r="Y64" s="264" t="str">
        <f t="shared" si="2"/>
        <v>OK</v>
      </c>
      <c r="Z64" s="193" t="str">
        <f t="shared" si="3"/>
        <v/>
      </c>
      <c r="AA64" s="193" t="str">
        <f t="shared" si="4"/>
        <v/>
      </c>
      <c r="AB64" s="397" t="str">
        <f t="shared" si="5"/>
        <v/>
      </c>
      <c r="AC64" s="257" t="str">
        <f t="shared" si="6"/>
        <v/>
      </c>
      <c r="AD64" s="257" t="str">
        <f t="shared" si="7"/>
        <v/>
      </c>
      <c r="AE64" s="193" t="str">
        <f t="shared" si="8"/>
        <v>CHECK DATES</v>
      </c>
      <c r="AF64" s="257" t="str">
        <f t="shared" si="9"/>
        <v/>
      </c>
      <c r="AG64" s="286">
        <v>0</v>
      </c>
      <c r="AH64" s="257">
        <f t="shared" si="10"/>
        <v>0</v>
      </c>
      <c r="AI64" s="257" t="str">
        <f t="shared" si="11"/>
        <v/>
      </c>
      <c r="AJ64" s="257">
        <f t="shared" si="12"/>
        <v>0</v>
      </c>
    </row>
    <row r="65" spans="1:36" x14ac:dyDescent="0.3">
      <c r="A65" s="287">
        <v>52</v>
      </c>
      <c r="B65" s="156"/>
      <c r="C65" s="150"/>
      <c r="D65" s="151"/>
      <c r="E65" s="150"/>
      <c r="F65" s="150"/>
      <c r="G65" s="158"/>
      <c r="H65" s="157"/>
      <c r="I65" s="152"/>
      <c r="J65" s="154"/>
      <c r="K65" s="149"/>
      <c r="L65" s="152"/>
      <c r="M65" s="159"/>
      <c r="N65" s="337"/>
      <c r="O65" s="343" t="str">
        <f>IF(N65="","",LOOKUP(N65,'Work Programme'!$A$8:$A$207,'Work Programme'!$B$8:$B$207))</f>
        <v/>
      </c>
      <c r="P65" s="150"/>
      <c r="Q65" s="150"/>
      <c r="R65" s="254" t="str">
        <f>IF(J65="","",VLOOKUP(J65,'Overview - Financial Statement'!$A$46:$B$60,2,FALSE))</f>
        <v/>
      </c>
      <c r="S65" s="255" t="str">
        <f t="shared" si="0"/>
        <v/>
      </c>
      <c r="T65" s="153"/>
      <c r="U65" s="153"/>
      <c r="V65" s="238">
        <f t="shared" si="1"/>
        <v>0</v>
      </c>
      <c r="W65" s="193" t="s">
        <v>44</v>
      </c>
      <c r="X65" s="427"/>
      <c r="Y65" s="264" t="str">
        <f t="shared" si="2"/>
        <v>OK</v>
      </c>
      <c r="Z65" s="193" t="str">
        <f t="shared" si="3"/>
        <v/>
      </c>
      <c r="AA65" s="193" t="str">
        <f t="shared" si="4"/>
        <v/>
      </c>
      <c r="AB65" s="397" t="str">
        <f t="shared" si="5"/>
        <v/>
      </c>
      <c r="AC65" s="257" t="str">
        <f t="shared" si="6"/>
        <v/>
      </c>
      <c r="AD65" s="257" t="str">
        <f t="shared" si="7"/>
        <v/>
      </c>
      <c r="AE65" s="193" t="str">
        <f t="shared" si="8"/>
        <v>CHECK DATES</v>
      </c>
      <c r="AF65" s="257" t="str">
        <f t="shared" si="9"/>
        <v/>
      </c>
      <c r="AG65" s="286">
        <v>0</v>
      </c>
      <c r="AH65" s="257">
        <f t="shared" si="10"/>
        <v>0</v>
      </c>
      <c r="AI65" s="257" t="str">
        <f t="shared" si="11"/>
        <v/>
      </c>
      <c r="AJ65" s="257">
        <f t="shared" si="12"/>
        <v>0</v>
      </c>
    </row>
    <row r="66" spans="1:36" x14ac:dyDescent="0.3">
      <c r="A66" s="287">
        <v>53</v>
      </c>
      <c r="B66" s="156"/>
      <c r="C66" s="150"/>
      <c r="D66" s="151"/>
      <c r="E66" s="150"/>
      <c r="F66" s="150"/>
      <c r="G66" s="158"/>
      <c r="H66" s="157"/>
      <c r="I66" s="152"/>
      <c r="J66" s="154"/>
      <c r="K66" s="149"/>
      <c r="L66" s="152"/>
      <c r="M66" s="159"/>
      <c r="N66" s="337"/>
      <c r="O66" s="343" t="str">
        <f>IF(N66="","",LOOKUP(N66,'Work Programme'!$A$8:$A$207,'Work Programme'!$B$8:$B$207))</f>
        <v/>
      </c>
      <c r="P66" s="150"/>
      <c r="Q66" s="150"/>
      <c r="R66" s="254" t="str">
        <f>IF(J66="","",VLOOKUP(J66,'Overview - Financial Statement'!$A$46:$B$60,2,FALSE))</f>
        <v/>
      </c>
      <c r="S66" s="255" t="str">
        <f t="shared" si="0"/>
        <v/>
      </c>
      <c r="T66" s="153"/>
      <c r="U66" s="153"/>
      <c r="V66" s="238">
        <f t="shared" si="1"/>
        <v>0</v>
      </c>
      <c r="W66" s="193" t="s">
        <v>44</v>
      </c>
      <c r="X66" s="427"/>
      <c r="Y66" s="264" t="str">
        <f t="shared" si="2"/>
        <v>OK</v>
      </c>
      <c r="Z66" s="193" t="str">
        <f t="shared" si="3"/>
        <v/>
      </c>
      <c r="AA66" s="193" t="str">
        <f t="shared" si="4"/>
        <v/>
      </c>
      <c r="AB66" s="397" t="str">
        <f t="shared" si="5"/>
        <v/>
      </c>
      <c r="AC66" s="257" t="str">
        <f t="shared" si="6"/>
        <v/>
      </c>
      <c r="AD66" s="257" t="str">
        <f t="shared" si="7"/>
        <v/>
      </c>
      <c r="AE66" s="193" t="str">
        <f t="shared" si="8"/>
        <v>CHECK DATES</v>
      </c>
      <c r="AF66" s="257" t="str">
        <f t="shared" si="9"/>
        <v/>
      </c>
      <c r="AG66" s="286">
        <v>0</v>
      </c>
      <c r="AH66" s="257">
        <f t="shared" si="10"/>
        <v>0</v>
      </c>
      <c r="AI66" s="257" t="str">
        <f t="shared" si="11"/>
        <v/>
      </c>
      <c r="AJ66" s="257">
        <f t="shared" si="12"/>
        <v>0</v>
      </c>
    </row>
    <row r="67" spans="1:36" x14ac:dyDescent="0.3">
      <c r="A67" s="287">
        <v>54</v>
      </c>
      <c r="B67" s="156"/>
      <c r="C67" s="150"/>
      <c r="D67" s="151"/>
      <c r="E67" s="150"/>
      <c r="F67" s="150"/>
      <c r="G67" s="158"/>
      <c r="H67" s="157"/>
      <c r="I67" s="152"/>
      <c r="J67" s="154"/>
      <c r="K67" s="149"/>
      <c r="L67" s="152"/>
      <c r="M67" s="159"/>
      <c r="N67" s="337"/>
      <c r="O67" s="343" t="str">
        <f>IF(N67="","",LOOKUP(N67,'Work Programme'!$A$8:$A$207,'Work Programme'!$B$8:$B$207))</f>
        <v/>
      </c>
      <c r="P67" s="150"/>
      <c r="Q67" s="150"/>
      <c r="R67" s="254" t="str">
        <f>IF(J67="","",VLOOKUP(J67,'Overview - Financial Statement'!$A$46:$B$60,2,FALSE))</f>
        <v/>
      </c>
      <c r="S67" s="255" t="str">
        <f t="shared" si="0"/>
        <v/>
      </c>
      <c r="T67" s="153"/>
      <c r="U67" s="153"/>
      <c r="V67" s="238">
        <f t="shared" si="1"/>
        <v>0</v>
      </c>
      <c r="W67" s="193" t="s">
        <v>44</v>
      </c>
      <c r="X67" s="427"/>
      <c r="Y67" s="264" t="str">
        <f t="shared" si="2"/>
        <v>OK</v>
      </c>
      <c r="Z67" s="193" t="str">
        <f t="shared" si="3"/>
        <v/>
      </c>
      <c r="AA67" s="193" t="str">
        <f t="shared" si="4"/>
        <v/>
      </c>
      <c r="AB67" s="397" t="str">
        <f t="shared" si="5"/>
        <v/>
      </c>
      <c r="AC67" s="257" t="str">
        <f t="shared" si="6"/>
        <v/>
      </c>
      <c r="AD67" s="257" t="str">
        <f t="shared" si="7"/>
        <v/>
      </c>
      <c r="AE67" s="193" t="str">
        <f t="shared" si="8"/>
        <v>CHECK DATES</v>
      </c>
      <c r="AF67" s="257" t="str">
        <f t="shared" si="9"/>
        <v/>
      </c>
      <c r="AG67" s="286">
        <v>0</v>
      </c>
      <c r="AH67" s="257">
        <f t="shared" si="10"/>
        <v>0</v>
      </c>
      <c r="AI67" s="257" t="str">
        <f t="shared" si="11"/>
        <v/>
      </c>
      <c r="AJ67" s="257">
        <f t="shared" si="12"/>
        <v>0</v>
      </c>
    </row>
    <row r="68" spans="1:36" x14ac:dyDescent="0.3">
      <c r="A68" s="287">
        <v>55</v>
      </c>
      <c r="B68" s="156"/>
      <c r="C68" s="150"/>
      <c r="D68" s="151"/>
      <c r="E68" s="150"/>
      <c r="F68" s="150"/>
      <c r="G68" s="158"/>
      <c r="H68" s="157"/>
      <c r="I68" s="152"/>
      <c r="J68" s="154"/>
      <c r="K68" s="149"/>
      <c r="L68" s="152"/>
      <c r="M68" s="159"/>
      <c r="N68" s="337"/>
      <c r="O68" s="343" t="str">
        <f>IF(N68="","",LOOKUP(N68,'Work Programme'!$A$8:$A$207,'Work Programme'!$B$8:$B$207))</f>
        <v/>
      </c>
      <c r="P68" s="150"/>
      <c r="Q68" s="150"/>
      <c r="R68" s="254" t="str">
        <f>IF(J68="","",VLOOKUP(J68,'Overview - Financial Statement'!$A$46:$B$60,2,FALSE))</f>
        <v/>
      </c>
      <c r="S68" s="255" t="str">
        <f t="shared" si="0"/>
        <v/>
      </c>
      <c r="T68" s="153"/>
      <c r="U68" s="153"/>
      <c r="V68" s="238">
        <f t="shared" si="1"/>
        <v>0</v>
      </c>
      <c r="W68" s="193" t="s">
        <v>44</v>
      </c>
      <c r="X68" s="427"/>
      <c r="Y68" s="264" t="str">
        <f t="shared" si="2"/>
        <v>OK</v>
      </c>
      <c r="Z68" s="193" t="str">
        <f t="shared" si="3"/>
        <v/>
      </c>
      <c r="AA68" s="193" t="str">
        <f t="shared" si="4"/>
        <v/>
      </c>
      <c r="AB68" s="397" t="str">
        <f t="shared" si="5"/>
        <v/>
      </c>
      <c r="AC68" s="257" t="str">
        <f t="shared" si="6"/>
        <v/>
      </c>
      <c r="AD68" s="257" t="str">
        <f t="shared" si="7"/>
        <v/>
      </c>
      <c r="AE68" s="193" t="str">
        <f t="shared" si="8"/>
        <v>CHECK DATES</v>
      </c>
      <c r="AF68" s="257" t="str">
        <f t="shared" si="9"/>
        <v/>
      </c>
      <c r="AG68" s="286">
        <v>0</v>
      </c>
      <c r="AH68" s="257">
        <f t="shared" si="10"/>
        <v>0</v>
      </c>
      <c r="AI68" s="257" t="str">
        <f t="shared" si="11"/>
        <v/>
      </c>
      <c r="AJ68" s="257">
        <f t="shared" si="12"/>
        <v>0</v>
      </c>
    </row>
    <row r="69" spans="1:36" x14ac:dyDescent="0.3">
      <c r="A69" s="287">
        <v>56</v>
      </c>
      <c r="B69" s="156"/>
      <c r="C69" s="150"/>
      <c r="D69" s="151"/>
      <c r="E69" s="150"/>
      <c r="F69" s="150"/>
      <c r="G69" s="158"/>
      <c r="H69" s="157"/>
      <c r="I69" s="152"/>
      <c r="J69" s="154"/>
      <c r="K69" s="149"/>
      <c r="L69" s="152"/>
      <c r="M69" s="159"/>
      <c r="N69" s="337"/>
      <c r="O69" s="343" t="str">
        <f>IF(N69="","",LOOKUP(N69,'Work Programme'!$A$8:$A$207,'Work Programme'!$B$8:$B$207))</f>
        <v/>
      </c>
      <c r="P69" s="150"/>
      <c r="Q69" s="150"/>
      <c r="R69" s="254" t="str">
        <f>IF(J69="","",VLOOKUP(J69,'Overview - Financial Statement'!$A$46:$B$60,2,FALSE))</f>
        <v/>
      </c>
      <c r="S69" s="255" t="str">
        <f t="shared" si="0"/>
        <v/>
      </c>
      <c r="T69" s="153"/>
      <c r="U69" s="153"/>
      <c r="V69" s="238">
        <f t="shared" si="1"/>
        <v>0</v>
      </c>
      <c r="W69" s="193" t="s">
        <v>44</v>
      </c>
      <c r="X69" s="427"/>
      <c r="Y69" s="264" t="str">
        <f t="shared" si="2"/>
        <v>OK</v>
      </c>
      <c r="Z69" s="193" t="str">
        <f t="shared" si="3"/>
        <v/>
      </c>
      <c r="AA69" s="193" t="str">
        <f t="shared" si="4"/>
        <v/>
      </c>
      <c r="AB69" s="397" t="str">
        <f t="shared" si="5"/>
        <v/>
      </c>
      <c r="AC69" s="257" t="str">
        <f t="shared" si="6"/>
        <v/>
      </c>
      <c r="AD69" s="257" t="str">
        <f t="shared" si="7"/>
        <v/>
      </c>
      <c r="AE69" s="193" t="str">
        <f t="shared" si="8"/>
        <v>CHECK DATES</v>
      </c>
      <c r="AF69" s="257" t="str">
        <f t="shared" si="9"/>
        <v/>
      </c>
      <c r="AG69" s="286">
        <v>0</v>
      </c>
      <c r="AH69" s="257">
        <f t="shared" si="10"/>
        <v>0</v>
      </c>
      <c r="AI69" s="257" t="str">
        <f t="shared" si="11"/>
        <v/>
      </c>
      <c r="AJ69" s="257">
        <f t="shared" si="12"/>
        <v>0</v>
      </c>
    </row>
    <row r="70" spans="1:36" x14ac:dyDescent="0.3">
      <c r="A70" s="287">
        <v>57</v>
      </c>
      <c r="B70" s="156"/>
      <c r="C70" s="150"/>
      <c r="D70" s="151"/>
      <c r="E70" s="150"/>
      <c r="F70" s="150"/>
      <c r="G70" s="158"/>
      <c r="H70" s="157"/>
      <c r="I70" s="152"/>
      <c r="J70" s="154"/>
      <c r="K70" s="149"/>
      <c r="L70" s="152"/>
      <c r="M70" s="159"/>
      <c r="N70" s="337"/>
      <c r="O70" s="343" t="str">
        <f>IF(N70="","",LOOKUP(N70,'Work Programme'!$A$8:$A$207,'Work Programme'!$B$8:$B$207))</f>
        <v/>
      </c>
      <c r="P70" s="150"/>
      <c r="Q70" s="150"/>
      <c r="R70" s="254" t="str">
        <f>IF(J70="","",VLOOKUP(J70,'Overview - Financial Statement'!$A$46:$B$60,2,FALSE))</f>
        <v/>
      </c>
      <c r="S70" s="255" t="str">
        <f t="shared" si="0"/>
        <v/>
      </c>
      <c r="T70" s="153"/>
      <c r="U70" s="153"/>
      <c r="V70" s="238">
        <f t="shared" si="1"/>
        <v>0</v>
      </c>
      <c r="W70" s="193" t="s">
        <v>44</v>
      </c>
      <c r="X70" s="427"/>
      <c r="Y70" s="264" t="str">
        <f t="shared" si="2"/>
        <v>OK</v>
      </c>
      <c r="Z70" s="193" t="str">
        <f t="shared" si="3"/>
        <v/>
      </c>
      <c r="AA70" s="193" t="str">
        <f t="shared" si="4"/>
        <v/>
      </c>
      <c r="AB70" s="397" t="str">
        <f t="shared" si="5"/>
        <v/>
      </c>
      <c r="AC70" s="257" t="str">
        <f t="shared" si="6"/>
        <v/>
      </c>
      <c r="AD70" s="257" t="str">
        <f t="shared" si="7"/>
        <v/>
      </c>
      <c r="AE70" s="193" t="str">
        <f t="shared" si="8"/>
        <v>CHECK DATES</v>
      </c>
      <c r="AF70" s="257" t="str">
        <f t="shared" si="9"/>
        <v/>
      </c>
      <c r="AG70" s="286">
        <v>0</v>
      </c>
      <c r="AH70" s="257">
        <f t="shared" si="10"/>
        <v>0</v>
      </c>
      <c r="AI70" s="257" t="str">
        <f t="shared" si="11"/>
        <v/>
      </c>
      <c r="AJ70" s="257">
        <f t="shared" si="12"/>
        <v>0</v>
      </c>
    </row>
    <row r="71" spans="1:36" x14ac:dyDescent="0.3">
      <c r="A71" s="287">
        <v>58</v>
      </c>
      <c r="B71" s="156"/>
      <c r="C71" s="150"/>
      <c r="D71" s="151"/>
      <c r="E71" s="150"/>
      <c r="F71" s="150"/>
      <c r="G71" s="158"/>
      <c r="H71" s="157"/>
      <c r="I71" s="152"/>
      <c r="J71" s="154"/>
      <c r="K71" s="149"/>
      <c r="L71" s="152"/>
      <c r="M71" s="159"/>
      <c r="N71" s="337"/>
      <c r="O71" s="343" t="str">
        <f>IF(N71="","",LOOKUP(N71,'Work Programme'!$A$8:$A$207,'Work Programme'!$B$8:$B$207))</f>
        <v/>
      </c>
      <c r="P71" s="150"/>
      <c r="Q71" s="150"/>
      <c r="R71" s="254" t="str">
        <f>IF(J71="","",VLOOKUP(J71,'Overview - Financial Statement'!$A$46:$B$60,2,FALSE))</f>
        <v/>
      </c>
      <c r="S71" s="255" t="str">
        <f t="shared" si="0"/>
        <v/>
      </c>
      <c r="T71" s="153"/>
      <c r="U71" s="153"/>
      <c r="V71" s="238">
        <f t="shared" si="1"/>
        <v>0</v>
      </c>
      <c r="W71" s="193" t="s">
        <v>44</v>
      </c>
      <c r="X71" s="427"/>
      <c r="Y71" s="264" t="str">
        <f t="shared" si="2"/>
        <v>OK</v>
      </c>
      <c r="Z71" s="193" t="str">
        <f t="shared" si="3"/>
        <v/>
      </c>
      <c r="AA71" s="193" t="str">
        <f t="shared" si="4"/>
        <v/>
      </c>
      <c r="AB71" s="397" t="str">
        <f t="shared" si="5"/>
        <v/>
      </c>
      <c r="AC71" s="257" t="str">
        <f t="shared" si="6"/>
        <v/>
      </c>
      <c r="AD71" s="257" t="str">
        <f t="shared" si="7"/>
        <v/>
      </c>
      <c r="AE71" s="193" t="str">
        <f t="shared" si="8"/>
        <v>CHECK DATES</v>
      </c>
      <c r="AF71" s="257" t="str">
        <f t="shared" si="9"/>
        <v/>
      </c>
      <c r="AG71" s="286">
        <v>0</v>
      </c>
      <c r="AH71" s="257">
        <f t="shared" si="10"/>
        <v>0</v>
      </c>
      <c r="AI71" s="257" t="str">
        <f t="shared" si="11"/>
        <v/>
      </c>
      <c r="AJ71" s="257">
        <f t="shared" si="12"/>
        <v>0</v>
      </c>
    </row>
    <row r="72" spans="1:36" x14ac:dyDescent="0.3">
      <c r="A72" s="287">
        <v>59</v>
      </c>
      <c r="B72" s="156"/>
      <c r="C72" s="150"/>
      <c r="D72" s="151"/>
      <c r="E72" s="150"/>
      <c r="F72" s="150"/>
      <c r="G72" s="158"/>
      <c r="H72" s="157"/>
      <c r="I72" s="152"/>
      <c r="J72" s="154"/>
      <c r="K72" s="149"/>
      <c r="L72" s="152"/>
      <c r="M72" s="159"/>
      <c r="N72" s="337"/>
      <c r="O72" s="343" t="str">
        <f>IF(N72="","",LOOKUP(N72,'Work Programme'!$A$8:$A$207,'Work Programme'!$B$8:$B$207))</f>
        <v/>
      </c>
      <c r="P72" s="150"/>
      <c r="Q72" s="150"/>
      <c r="R72" s="254" t="str">
        <f>IF(J72="","",VLOOKUP(J72,'Overview - Financial Statement'!$A$46:$B$60,2,FALSE))</f>
        <v/>
      </c>
      <c r="S72" s="255" t="str">
        <f t="shared" si="0"/>
        <v/>
      </c>
      <c r="T72" s="153"/>
      <c r="U72" s="153"/>
      <c r="V72" s="238">
        <f t="shared" si="1"/>
        <v>0</v>
      </c>
      <c r="W72" s="193" t="s">
        <v>44</v>
      </c>
      <c r="X72" s="427"/>
      <c r="Y72" s="264" t="str">
        <f t="shared" si="2"/>
        <v>OK</v>
      </c>
      <c r="Z72" s="193" t="str">
        <f t="shared" si="3"/>
        <v/>
      </c>
      <c r="AA72" s="193" t="str">
        <f t="shared" si="4"/>
        <v/>
      </c>
      <c r="AB72" s="397" t="str">
        <f t="shared" si="5"/>
        <v/>
      </c>
      <c r="AC72" s="257" t="str">
        <f t="shared" si="6"/>
        <v/>
      </c>
      <c r="AD72" s="257" t="str">
        <f t="shared" si="7"/>
        <v/>
      </c>
      <c r="AE72" s="193" t="str">
        <f t="shared" si="8"/>
        <v>CHECK DATES</v>
      </c>
      <c r="AF72" s="257" t="str">
        <f t="shared" si="9"/>
        <v/>
      </c>
      <c r="AG72" s="286">
        <v>0</v>
      </c>
      <c r="AH72" s="257">
        <f t="shared" si="10"/>
        <v>0</v>
      </c>
      <c r="AI72" s="257" t="str">
        <f t="shared" si="11"/>
        <v/>
      </c>
      <c r="AJ72" s="257">
        <f t="shared" si="12"/>
        <v>0</v>
      </c>
    </row>
    <row r="73" spans="1:36" x14ac:dyDescent="0.3">
      <c r="A73" s="287">
        <v>60</v>
      </c>
      <c r="B73" s="156"/>
      <c r="C73" s="150"/>
      <c r="D73" s="151"/>
      <c r="E73" s="150"/>
      <c r="F73" s="150"/>
      <c r="G73" s="158"/>
      <c r="H73" s="157"/>
      <c r="I73" s="152"/>
      <c r="J73" s="154"/>
      <c r="K73" s="149"/>
      <c r="L73" s="152"/>
      <c r="M73" s="159"/>
      <c r="N73" s="337"/>
      <c r="O73" s="343" t="str">
        <f>IF(N73="","",LOOKUP(N73,'Work Programme'!$A$8:$A$207,'Work Programme'!$B$8:$B$207))</f>
        <v/>
      </c>
      <c r="P73" s="150"/>
      <c r="Q73" s="150"/>
      <c r="R73" s="254" t="str">
        <f>IF(J73="","",VLOOKUP(J73,'Overview - Financial Statement'!$A$46:$B$60,2,FALSE))</f>
        <v/>
      </c>
      <c r="S73" s="255" t="str">
        <f t="shared" si="0"/>
        <v/>
      </c>
      <c r="T73" s="153"/>
      <c r="U73" s="153"/>
      <c r="V73" s="238">
        <f t="shared" si="1"/>
        <v>0</v>
      </c>
      <c r="W73" s="193" t="s">
        <v>44</v>
      </c>
      <c r="X73" s="427"/>
      <c r="Y73" s="264" t="str">
        <f t="shared" si="2"/>
        <v>OK</v>
      </c>
      <c r="Z73" s="193" t="str">
        <f t="shared" si="3"/>
        <v/>
      </c>
      <c r="AA73" s="193" t="str">
        <f t="shared" si="4"/>
        <v/>
      </c>
      <c r="AB73" s="397" t="str">
        <f t="shared" si="5"/>
        <v/>
      </c>
      <c r="AC73" s="257" t="str">
        <f t="shared" si="6"/>
        <v/>
      </c>
      <c r="AD73" s="257" t="str">
        <f t="shared" si="7"/>
        <v/>
      </c>
      <c r="AE73" s="193" t="str">
        <f t="shared" si="8"/>
        <v>CHECK DATES</v>
      </c>
      <c r="AF73" s="257" t="str">
        <f t="shared" si="9"/>
        <v/>
      </c>
      <c r="AG73" s="286">
        <v>0</v>
      </c>
      <c r="AH73" s="257">
        <f t="shared" si="10"/>
        <v>0</v>
      </c>
      <c r="AI73" s="257" t="str">
        <f t="shared" si="11"/>
        <v/>
      </c>
      <c r="AJ73" s="257">
        <f t="shared" si="12"/>
        <v>0</v>
      </c>
    </row>
    <row r="74" spans="1:36" x14ac:dyDescent="0.3">
      <c r="A74" s="287">
        <v>61</v>
      </c>
      <c r="B74" s="156"/>
      <c r="C74" s="150"/>
      <c r="D74" s="151"/>
      <c r="E74" s="150"/>
      <c r="F74" s="150"/>
      <c r="G74" s="158"/>
      <c r="H74" s="157"/>
      <c r="I74" s="152"/>
      <c r="J74" s="154"/>
      <c r="K74" s="149"/>
      <c r="L74" s="152"/>
      <c r="M74" s="159"/>
      <c r="N74" s="337"/>
      <c r="O74" s="343" t="str">
        <f>IF(N74="","",LOOKUP(N74,'Work Programme'!$A$8:$A$207,'Work Programme'!$B$8:$B$207))</f>
        <v/>
      </c>
      <c r="P74" s="150"/>
      <c r="Q74" s="150"/>
      <c r="R74" s="254" t="str">
        <f>IF(J74="","",VLOOKUP(J74,'Overview - Financial Statement'!$A$46:$B$60,2,FALSE))</f>
        <v/>
      </c>
      <c r="S74" s="255" t="str">
        <f t="shared" si="0"/>
        <v/>
      </c>
      <c r="T74" s="153"/>
      <c r="U74" s="153"/>
      <c r="V74" s="238">
        <f t="shared" si="1"/>
        <v>0</v>
      </c>
      <c r="W74" s="193" t="s">
        <v>44</v>
      </c>
      <c r="X74" s="427"/>
      <c r="Y74" s="264" t="str">
        <f t="shared" si="2"/>
        <v>OK</v>
      </c>
      <c r="Z74" s="193" t="str">
        <f t="shared" si="3"/>
        <v/>
      </c>
      <c r="AA74" s="193" t="str">
        <f t="shared" si="4"/>
        <v/>
      </c>
      <c r="AB74" s="397" t="str">
        <f t="shared" si="5"/>
        <v/>
      </c>
      <c r="AC74" s="257" t="str">
        <f t="shared" si="6"/>
        <v/>
      </c>
      <c r="AD74" s="257" t="str">
        <f t="shared" si="7"/>
        <v/>
      </c>
      <c r="AE74" s="193" t="str">
        <f t="shared" si="8"/>
        <v>CHECK DATES</v>
      </c>
      <c r="AF74" s="257" t="str">
        <f t="shared" si="9"/>
        <v/>
      </c>
      <c r="AG74" s="286">
        <v>0</v>
      </c>
      <c r="AH74" s="257">
        <f t="shared" si="10"/>
        <v>0</v>
      </c>
      <c r="AI74" s="257" t="str">
        <f t="shared" si="11"/>
        <v/>
      </c>
      <c r="AJ74" s="257">
        <f t="shared" si="12"/>
        <v>0</v>
      </c>
    </row>
    <row r="75" spans="1:36" x14ac:dyDescent="0.3">
      <c r="A75" s="287">
        <v>62</v>
      </c>
      <c r="B75" s="156"/>
      <c r="C75" s="150"/>
      <c r="D75" s="151"/>
      <c r="E75" s="150"/>
      <c r="F75" s="150"/>
      <c r="G75" s="158"/>
      <c r="H75" s="157"/>
      <c r="I75" s="152"/>
      <c r="J75" s="154"/>
      <c r="K75" s="149"/>
      <c r="L75" s="152"/>
      <c r="M75" s="159"/>
      <c r="N75" s="337"/>
      <c r="O75" s="343" t="str">
        <f>IF(N75="","",LOOKUP(N75,'Work Programme'!$A$8:$A$207,'Work Programme'!$B$8:$B$207))</f>
        <v/>
      </c>
      <c r="P75" s="150"/>
      <c r="Q75" s="150"/>
      <c r="R75" s="254" t="str">
        <f>IF(J75="","",VLOOKUP(J75,'Overview - Financial Statement'!$A$46:$B$60,2,FALSE))</f>
        <v/>
      </c>
      <c r="S75" s="255" t="str">
        <f t="shared" si="0"/>
        <v/>
      </c>
      <c r="T75" s="153"/>
      <c r="U75" s="153"/>
      <c r="V75" s="238">
        <f t="shared" si="1"/>
        <v>0</v>
      </c>
      <c r="W75" s="193" t="s">
        <v>44</v>
      </c>
      <c r="X75" s="427"/>
      <c r="Y75" s="264" t="str">
        <f t="shared" si="2"/>
        <v>OK</v>
      </c>
      <c r="Z75" s="193" t="str">
        <f t="shared" si="3"/>
        <v/>
      </c>
      <c r="AA75" s="193" t="str">
        <f t="shared" si="4"/>
        <v/>
      </c>
      <c r="AB75" s="397" t="str">
        <f t="shared" si="5"/>
        <v/>
      </c>
      <c r="AC75" s="257" t="str">
        <f t="shared" si="6"/>
        <v/>
      </c>
      <c r="AD75" s="257" t="str">
        <f t="shared" si="7"/>
        <v/>
      </c>
      <c r="AE75" s="193" t="str">
        <f t="shared" si="8"/>
        <v>CHECK DATES</v>
      </c>
      <c r="AF75" s="257" t="str">
        <f t="shared" si="9"/>
        <v/>
      </c>
      <c r="AG75" s="286">
        <v>0</v>
      </c>
      <c r="AH75" s="257">
        <f t="shared" si="10"/>
        <v>0</v>
      </c>
      <c r="AI75" s="257" t="str">
        <f t="shared" si="11"/>
        <v/>
      </c>
      <c r="AJ75" s="257">
        <f t="shared" si="12"/>
        <v>0</v>
      </c>
    </row>
    <row r="76" spans="1:36" x14ac:dyDescent="0.3">
      <c r="A76" s="287">
        <v>63</v>
      </c>
      <c r="B76" s="156"/>
      <c r="C76" s="150"/>
      <c r="D76" s="151"/>
      <c r="E76" s="150"/>
      <c r="F76" s="150"/>
      <c r="G76" s="158"/>
      <c r="H76" s="157"/>
      <c r="I76" s="152"/>
      <c r="J76" s="154"/>
      <c r="K76" s="149"/>
      <c r="L76" s="152"/>
      <c r="M76" s="159"/>
      <c r="N76" s="337"/>
      <c r="O76" s="343" t="str">
        <f>IF(N76="","",LOOKUP(N76,'Work Programme'!$A$8:$A$207,'Work Programme'!$B$8:$B$207))</f>
        <v/>
      </c>
      <c r="P76" s="150"/>
      <c r="Q76" s="150"/>
      <c r="R76" s="254" t="str">
        <f>IF(J76="","",VLOOKUP(J76,'Overview - Financial Statement'!$A$46:$B$60,2,FALSE))</f>
        <v/>
      </c>
      <c r="S76" s="255" t="str">
        <f t="shared" si="0"/>
        <v/>
      </c>
      <c r="T76" s="153"/>
      <c r="U76" s="153"/>
      <c r="V76" s="238">
        <f t="shared" si="1"/>
        <v>0</v>
      </c>
      <c r="W76" s="193" t="s">
        <v>44</v>
      </c>
      <c r="X76" s="427"/>
      <c r="Y76" s="264" t="str">
        <f t="shared" si="2"/>
        <v>OK</v>
      </c>
      <c r="Z76" s="193" t="str">
        <f t="shared" si="3"/>
        <v/>
      </c>
      <c r="AA76" s="193" t="str">
        <f t="shared" si="4"/>
        <v/>
      </c>
      <c r="AB76" s="397" t="str">
        <f t="shared" si="5"/>
        <v/>
      </c>
      <c r="AC76" s="257" t="str">
        <f t="shared" si="6"/>
        <v/>
      </c>
      <c r="AD76" s="257" t="str">
        <f t="shared" si="7"/>
        <v/>
      </c>
      <c r="AE76" s="193" t="str">
        <f t="shared" si="8"/>
        <v>CHECK DATES</v>
      </c>
      <c r="AF76" s="257" t="str">
        <f t="shared" si="9"/>
        <v/>
      </c>
      <c r="AG76" s="286">
        <v>0</v>
      </c>
      <c r="AH76" s="257">
        <f t="shared" si="10"/>
        <v>0</v>
      </c>
      <c r="AI76" s="257" t="str">
        <f t="shared" si="11"/>
        <v/>
      </c>
      <c r="AJ76" s="257">
        <f t="shared" si="12"/>
        <v>0</v>
      </c>
    </row>
    <row r="77" spans="1:36" x14ac:dyDescent="0.3">
      <c r="A77" s="287">
        <v>64</v>
      </c>
      <c r="B77" s="156"/>
      <c r="C77" s="150"/>
      <c r="D77" s="151"/>
      <c r="E77" s="150"/>
      <c r="F77" s="150"/>
      <c r="G77" s="158"/>
      <c r="H77" s="157"/>
      <c r="I77" s="152"/>
      <c r="J77" s="154"/>
      <c r="K77" s="149"/>
      <c r="L77" s="152"/>
      <c r="M77" s="159"/>
      <c r="N77" s="337"/>
      <c r="O77" s="343" t="str">
        <f>IF(N77="","",LOOKUP(N77,'Work Programme'!$A$8:$A$207,'Work Programme'!$B$8:$B$207))</f>
        <v/>
      </c>
      <c r="P77" s="150"/>
      <c r="Q77" s="150"/>
      <c r="R77" s="254" t="str">
        <f>IF(J77="","",VLOOKUP(J77,'Overview - Financial Statement'!$A$46:$B$60,2,FALSE))</f>
        <v/>
      </c>
      <c r="S77" s="255" t="str">
        <f t="shared" si="0"/>
        <v/>
      </c>
      <c r="T77" s="153"/>
      <c r="U77" s="153"/>
      <c r="V77" s="238">
        <f t="shared" si="1"/>
        <v>0</v>
      </c>
      <c r="W77" s="193" t="s">
        <v>44</v>
      </c>
      <c r="X77" s="427"/>
      <c r="Y77" s="264" t="str">
        <f t="shared" si="2"/>
        <v>OK</v>
      </c>
      <c r="Z77" s="193" t="str">
        <f t="shared" si="3"/>
        <v/>
      </c>
      <c r="AA77" s="193" t="str">
        <f t="shared" si="4"/>
        <v/>
      </c>
      <c r="AB77" s="397" t="str">
        <f t="shared" si="5"/>
        <v/>
      </c>
      <c r="AC77" s="257" t="str">
        <f t="shared" si="6"/>
        <v/>
      </c>
      <c r="AD77" s="257" t="str">
        <f t="shared" si="7"/>
        <v/>
      </c>
      <c r="AE77" s="193" t="str">
        <f t="shared" si="8"/>
        <v>CHECK DATES</v>
      </c>
      <c r="AF77" s="257" t="str">
        <f t="shared" si="9"/>
        <v/>
      </c>
      <c r="AG77" s="286">
        <v>0</v>
      </c>
      <c r="AH77" s="257">
        <f t="shared" si="10"/>
        <v>0</v>
      </c>
      <c r="AI77" s="257" t="str">
        <f t="shared" si="11"/>
        <v/>
      </c>
      <c r="AJ77" s="257">
        <f t="shared" si="12"/>
        <v>0</v>
      </c>
    </row>
    <row r="78" spans="1:36" x14ac:dyDescent="0.3">
      <c r="A78" s="287">
        <v>65</v>
      </c>
      <c r="B78" s="156"/>
      <c r="C78" s="150"/>
      <c r="D78" s="151"/>
      <c r="E78" s="150"/>
      <c r="F78" s="150"/>
      <c r="G78" s="158"/>
      <c r="H78" s="157"/>
      <c r="I78" s="152"/>
      <c r="J78" s="154"/>
      <c r="K78" s="149"/>
      <c r="L78" s="152"/>
      <c r="M78" s="159"/>
      <c r="N78" s="337"/>
      <c r="O78" s="343" t="str">
        <f>IF(N78="","",LOOKUP(N78,'Work Programme'!$A$8:$A$207,'Work Programme'!$B$8:$B$207))</f>
        <v/>
      </c>
      <c r="P78" s="150"/>
      <c r="Q78" s="150"/>
      <c r="R78" s="254" t="str">
        <f>IF(J78="","",VLOOKUP(J78,'Overview - Financial Statement'!$A$46:$B$60,2,FALSE))</f>
        <v/>
      </c>
      <c r="S78" s="255" t="str">
        <f t="shared" ref="S78:S141" si="13">IF(R78="","",K78/R78)</f>
        <v/>
      </c>
      <c r="T78" s="153"/>
      <c r="U78" s="153"/>
      <c r="V78" s="238">
        <f t="shared" si="1"/>
        <v>0</v>
      </c>
      <c r="W78" s="193" t="s">
        <v>44</v>
      </c>
      <c r="X78" s="427"/>
      <c r="Y78" s="264" t="str">
        <f t="shared" si="2"/>
        <v>OK</v>
      </c>
      <c r="Z78" s="193" t="str">
        <f t="shared" si="3"/>
        <v/>
      </c>
      <c r="AA78" s="193" t="str">
        <f t="shared" si="4"/>
        <v/>
      </c>
      <c r="AB78" s="397" t="str">
        <f t="shared" si="5"/>
        <v/>
      </c>
      <c r="AC78" s="257" t="str">
        <f t="shared" si="6"/>
        <v/>
      </c>
      <c r="AD78" s="257" t="str">
        <f t="shared" si="7"/>
        <v/>
      </c>
      <c r="AE78" s="193" t="str">
        <f t="shared" si="8"/>
        <v>CHECK DATES</v>
      </c>
      <c r="AF78" s="257" t="str">
        <f t="shared" si="9"/>
        <v/>
      </c>
      <c r="AG78" s="286">
        <v>0</v>
      </c>
      <c r="AH78" s="257">
        <f t="shared" si="10"/>
        <v>0</v>
      </c>
      <c r="AI78" s="257" t="str">
        <f t="shared" si="11"/>
        <v/>
      </c>
      <c r="AJ78" s="257">
        <f t="shared" si="12"/>
        <v>0</v>
      </c>
    </row>
    <row r="79" spans="1:36" x14ac:dyDescent="0.3">
      <c r="A79" s="287">
        <v>66</v>
      </c>
      <c r="B79" s="156"/>
      <c r="C79" s="150"/>
      <c r="D79" s="151"/>
      <c r="E79" s="150"/>
      <c r="F79" s="150"/>
      <c r="G79" s="158"/>
      <c r="H79" s="157"/>
      <c r="I79" s="152"/>
      <c r="J79" s="154"/>
      <c r="K79" s="149"/>
      <c r="L79" s="152"/>
      <c r="M79" s="159"/>
      <c r="N79" s="337"/>
      <c r="O79" s="343" t="str">
        <f>IF(N79="","",LOOKUP(N79,'Work Programme'!$A$8:$A$207,'Work Programme'!$B$8:$B$207))</f>
        <v/>
      </c>
      <c r="P79" s="150"/>
      <c r="Q79" s="150"/>
      <c r="R79" s="254" t="str">
        <f>IF(J79="","",VLOOKUP(J79,'Overview - Financial Statement'!$A$46:$B$60,2,FALSE))</f>
        <v/>
      </c>
      <c r="S79" s="255" t="str">
        <f t="shared" si="13"/>
        <v/>
      </c>
      <c r="T79" s="153"/>
      <c r="U79" s="153"/>
      <c r="V79" s="238">
        <f t="shared" si="1"/>
        <v>0</v>
      </c>
      <c r="W79" s="193" t="s">
        <v>44</v>
      </c>
      <c r="X79" s="427"/>
      <c r="Y79" s="264" t="str">
        <f t="shared" si="2"/>
        <v>OK</v>
      </c>
      <c r="Z79" s="193" t="str">
        <f t="shared" si="3"/>
        <v/>
      </c>
      <c r="AA79" s="193" t="str">
        <f t="shared" si="4"/>
        <v/>
      </c>
      <c r="AB79" s="397" t="str">
        <f t="shared" si="5"/>
        <v/>
      </c>
      <c r="AC79" s="257" t="str">
        <f t="shared" si="6"/>
        <v/>
      </c>
      <c r="AD79" s="257" t="str">
        <f t="shared" si="7"/>
        <v/>
      </c>
      <c r="AE79" s="193" t="str">
        <f t="shared" si="8"/>
        <v>CHECK DATES</v>
      </c>
      <c r="AF79" s="257" t="str">
        <f t="shared" si="9"/>
        <v/>
      </c>
      <c r="AG79" s="286">
        <v>0</v>
      </c>
      <c r="AH79" s="257">
        <f t="shared" si="10"/>
        <v>0</v>
      </c>
      <c r="AI79" s="257" t="str">
        <f t="shared" si="11"/>
        <v/>
      </c>
      <c r="AJ79" s="257">
        <f t="shared" si="12"/>
        <v>0</v>
      </c>
    </row>
    <row r="80" spans="1:36" x14ac:dyDescent="0.3">
      <c r="A80" s="287">
        <v>67</v>
      </c>
      <c r="B80" s="156"/>
      <c r="C80" s="150"/>
      <c r="D80" s="151"/>
      <c r="E80" s="150"/>
      <c r="F80" s="150"/>
      <c r="G80" s="158"/>
      <c r="H80" s="157"/>
      <c r="I80" s="152"/>
      <c r="J80" s="154"/>
      <c r="K80" s="149"/>
      <c r="L80" s="152"/>
      <c r="M80" s="159"/>
      <c r="N80" s="337"/>
      <c r="O80" s="343" t="str">
        <f>IF(N80="","",LOOKUP(N80,'Work Programme'!$A$8:$A$207,'Work Programme'!$B$8:$B$207))</f>
        <v/>
      </c>
      <c r="P80" s="150"/>
      <c r="Q80" s="150"/>
      <c r="R80" s="254" t="str">
        <f>IF(J80="","",VLOOKUP(J80,'Overview - Financial Statement'!$A$46:$B$60,2,FALSE))</f>
        <v/>
      </c>
      <c r="S80" s="255" t="str">
        <f t="shared" si="13"/>
        <v/>
      </c>
      <c r="T80" s="153"/>
      <c r="U80" s="153"/>
      <c r="V80" s="238">
        <f t="shared" ref="V80:V143" si="14">IF(T80="YES",S80,0)</f>
        <v>0</v>
      </c>
      <c r="W80" s="193" t="s">
        <v>44</v>
      </c>
      <c r="X80" s="427"/>
      <c r="Y80" s="264" t="str">
        <f t="shared" si="2"/>
        <v>OK</v>
      </c>
      <c r="Z80" s="193" t="str">
        <f t="shared" si="3"/>
        <v/>
      </c>
      <c r="AA80" s="193" t="str">
        <f t="shared" si="4"/>
        <v/>
      </c>
      <c r="AB80" s="397" t="str">
        <f t="shared" si="5"/>
        <v/>
      </c>
      <c r="AC80" s="257" t="str">
        <f t="shared" si="6"/>
        <v/>
      </c>
      <c r="AD80" s="257" t="str">
        <f t="shared" si="7"/>
        <v/>
      </c>
      <c r="AE80" s="193" t="str">
        <f t="shared" si="8"/>
        <v>CHECK DATES</v>
      </c>
      <c r="AF80" s="257" t="str">
        <f t="shared" si="9"/>
        <v/>
      </c>
      <c r="AG80" s="286">
        <v>0</v>
      </c>
      <c r="AH80" s="257">
        <f t="shared" si="10"/>
        <v>0</v>
      </c>
      <c r="AI80" s="257" t="str">
        <f t="shared" si="11"/>
        <v/>
      </c>
      <c r="AJ80" s="257">
        <f t="shared" si="12"/>
        <v>0</v>
      </c>
    </row>
    <row r="81" spans="1:36" x14ac:dyDescent="0.3">
      <c r="A81" s="287">
        <v>68</v>
      </c>
      <c r="B81" s="156"/>
      <c r="C81" s="150"/>
      <c r="D81" s="151"/>
      <c r="E81" s="150"/>
      <c r="F81" s="150"/>
      <c r="G81" s="158"/>
      <c r="H81" s="157"/>
      <c r="I81" s="152"/>
      <c r="J81" s="154"/>
      <c r="K81" s="149"/>
      <c r="L81" s="152"/>
      <c r="M81" s="159"/>
      <c r="N81" s="337"/>
      <c r="O81" s="343" t="str">
        <f>IF(N81="","",LOOKUP(N81,'Work Programme'!$A$8:$A$207,'Work Programme'!$B$8:$B$207))</f>
        <v/>
      </c>
      <c r="P81" s="150"/>
      <c r="Q81" s="150"/>
      <c r="R81" s="254" t="str">
        <f>IF(J81="","",VLOOKUP(J81,'Overview - Financial Statement'!$A$46:$B$60,2,FALSE))</f>
        <v/>
      </c>
      <c r="S81" s="255" t="str">
        <f t="shared" si="13"/>
        <v/>
      </c>
      <c r="T81" s="153"/>
      <c r="U81" s="153"/>
      <c r="V81" s="238">
        <f t="shared" si="14"/>
        <v>0</v>
      </c>
      <c r="W81" s="193" t="s">
        <v>44</v>
      </c>
      <c r="X81" s="427"/>
      <c r="Y81" s="264" t="str">
        <f t="shared" ref="Y81:Y144" si="15">IF(G81&gt;=220,"to be checked","OK")</f>
        <v>OK</v>
      </c>
      <c r="Z81" s="193" t="str">
        <f t="shared" ref="Z81:Z144" si="16">IF(S81="","",(IF(OR(L81&lt;=($E$4-1),L81&gt;=($G$4+1),M81&lt;=($E$4-1),M81&gt;=($G$4+1)),"CHECK DATES","OK")))</f>
        <v/>
      </c>
      <c r="AA81" s="193" t="str">
        <f t="shared" ref="AA81:AA144" si="17">IF(J81="","",J81)</f>
        <v/>
      </c>
      <c r="AB81" s="397" t="str">
        <f t="shared" ref="AB81:AB144" si="18">IF(J81="","",IF(HLOOKUP(J81,$X$4:$AL$5,2,FALSE)="",R81,IF(R81&lt;&gt;HLOOKUP(J81,$X$4:$AL$5,2,FALSE),HLOOKUP(J81,$X$4:$AL$5,2,FALSE),R81)))</f>
        <v/>
      </c>
      <c r="AC81" s="257" t="str">
        <f t="shared" ref="AC81:AC144" si="19">IF(R81="","",IF(AB81=1,S81,K81/AB81))</f>
        <v/>
      </c>
      <c r="AD81" s="257" t="str">
        <f t="shared" ref="AD81:AD144" si="20">IF(AC81="","",IF(AB81=1,0,AC81-S81))</f>
        <v/>
      </c>
      <c r="AE81" s="193" t="str">
        <f t="shared" ref="AE81:AE144" si="21">IF(S81=0,"",(IF(I81="","CHECK DATES","OK")))</f>
        <v>CHECK DATES</v>
      </c>
      <c r="AF81" s="257" t="str">
        <f t="shared" ref="AF81:AF144" si="22">IF(OR(W81="NO",Z81="CHECK DATES",AE81="CHECK DATES"),AC81,"")</f>
        <v/>
      </c>
      <c r="AG81" s="286">
        <v>0</v>
      </c>
      <c r="AH81" s="257">
        <f t="shared" ref="AH81:AH144" si="23">IF(OR(W81="NO",AF81&gt;0,AG81&gt;0)*(AND(OR(T81="NO",T81=""))),SUM(AF81:AG81),"")</f>
        <v>0</v>
      </c>
      <c r="AI81" s="257" t="str">
        <f t="shared" ref="AI81:AI144" si="24">IF(OR(W81="NO",AF81&gt;0,AG81&gt;0)*(AND(OR(T81="YES"))),SUM(AF81:AG81),"")</f>
        <v/>
      </c>
      <c r="AJ81" s="257">
        <f t="shared" ref="AJ81:AJ144" si="25">IF(T81="YES",AC81,0)</f>
        <v>0</v>
      </c>
    </row>
    <row r="82" spans="1:36" x14ac:dyDescent="0.3">
      <c r="A82" s="287">
        <v>69</v>
      </c>
      <c r="B82" s="156"/>
      <c r="C82" s="150"/>
      <c r="D82" s="151"/>
      <c r="E82" s="150"/>
      <c r="F82" s="150"/>
      <c r="G82" s="158"/>
      <c r="H82" s="157"/>
      <c r="I82" s="152"/>
      <c r="J82" s="154"/>
      <c r="K82" s="149"/>
      <c r="L82" s="152"/>
      <c r="M82" s="159"/>
      <c r="N82" s="337"/>
      <c r="O82" s="343" t="str">
        <f>IF(N82="","",LOOKUP(N82,'Work Programme'!$A$8:$A$207,'Work Programme'!$B$8:$B$207))</f>
        <v/>
      </c>
      <c r="P82" s="150"/>
      <c r="Q82" s="150"/>
      <c r="R82" s="254" t="str">
        <f>IF(J82="","",VLOOKUP(J82,'Overview - Financial Statement'!$A$46:$B$60,2,FALSE))</f>
        <v/>
      </c>
      <c r="S82" s="255" t="str">
        <f t="shared" si="13"/>
        <v/>
      </c>
      <c r="T82" s="153"/>
      <c r="U82" s="153"/>
      <c r="V82" s="238">
        <f t="shared" si="14"/>
        <v>0</v>
      </c>
      <c r="W82" s="193" t="s">
        <v>44</v>
      </c>
      <c r="X82" s="427"/>
      <c r="Y82" s="264" t="str">
        <f t="shared" si="15"/>
        <v>OK</v>
      </c>
      <c r="Z82" s="193" t="str">
        <f t="shared" si="16"/>
        <v/>
      </c>
      <c r="AA82" s="193" t="str">
        <f t="shared" si="17"/>
        <v/>
      </c>
      <c r="AB82" s="397" t="str">
        <f t="shared" si="18"/>
        <v/>
      </c>
      <c r="AC82" s="257" t="str">
        <f t="shared" si="19"/>
        <v/>
      </c>
      <c r="AD82" s="257" t="str">
        <f t="shared" si="20"/>
        <v/>
      </c>
      <c r="AE82" s="193" t="str">
        <f t="shared" si="21"/>
        <v>CHECK DATES</v>
      </c>
      <c r="AF82" s="257" t="str">
        <f t="shared" si="22"/>
        <v/>
      </c>
      <c r="AG82" s="286">
        <v>0</v>
      </c>
      <c r="AH82" s="257">
        <f t="shared" si="23"/>
        <v>0</v>
      </c>
      <c r="AI82" s="257" t="str">
        <f t="shared" si="24"/>
        <v/>
      </c>
      <c r="AJ82" s="257">
        <f t="shared" si="25"/>
        <v>0</v>
      </c>
    </row>
    <row r="83" spans="1:36" x14ac:dyDescent="0.3">
      <c r="A83" s="287">
        <v>70</v>
      </c>
      <c r="B83" s="156"/>
      <c r="C83" s="150"/>
      <c r="D83" s="151"/>
      <c r="E83" s="150"/>
      <c r="F83" s="150"/>
      <c r="G83" s="158"/>
      <c r="H83" s="157"/>
      <c r="I83" s="152"/>
      <c r="J83" s="154"/>
      <c r="K83" s="149"/>
      <c r="L83" s="152"/>
      <c r="M83" s="159"/>
      <c r="N83" s="337"/>
      <c r="O83" s="343" t="str">
        <f>IF(N83="","",LOOKUP(N83,'Work Programme'!$A$8:$A$207,'Work Programme'!$B$8:$B$207))</f>
        <v/>
      </c>
      <c r="P83" s="150"/>
      <c r="Q83" s="150"/>
      <c r="R83" s="254" t="str">
        <f>IF(J83="","",VLOOKUP(J83,'Overview - Financial Statement'!$A$46:$B$60,2,FALSE))</f>
        <v/>
      </c>
      <c r="S83" s="255" t="str">
        <f t="shared" si="13"/>
        <v/>
      </c>
      <c r="T83" s="153"/>
      <c r="U83" s="153"/>
      <c r="V83" s="238">
        <f t="shared" si="14"/>
        <v>0</v>
      </c>
      <c r="W83" s="193" t="s">
        <v>44</v>
      </c>
      <c r="X83" s="427"/>
      <c r="Y83" s="264" t="str">
        <f t="shared" si="15"/>
        <v>OK</v>
      </c>
      <c r="Z83" s="193" t="str">
        <f t="shared" si="16"/>
        <v/>
      </c>
      <c r="AA83" s="193" t="str">
        <f t="shared" si="17"/>
        <v/>
      </c>
      <c r="AB83" s="397" t="str">
        <f t="shared" si="18"/>
        <v/>
      </c>
      <c r="AC83" s="257" t="str">
        <f t="shared" si="19"/>
        <v/>
      </c>
      <c r="AD83" s="257" t="str">
        <f t="shared" si="20"/>
        <v/>
      </c>
      <c r="AE83" s="193" t="str">
        <f t="shared" si="21"/>
        <v>CHECK DATES</v>
      </c>
      <c r="AF83" s="257" t="str">
        <f t="shared" si="22"/>
        <v/>
      </c>
      <c r="AG83" s="286">
        <v>0</v>
      </c>
      <c r="AH83" s="257">
        <f t="shared" si="23"/>
        <v>0</v>
      </c>
      <c r="AI83" s="257" t="str">
        <f t="shared" si="24"/>
        <v/>
      </c>
      <c r="AJ83" s="257">
        <f t="shared" si="25"/>
        <v>0</v>
      </c>
    </row>
    <row r="84" spans="1:36" x14ac:dyDescent="0.3">
      <c r="A84" s="287">
        <v>71</v>
      </c>
      <c r="B84" s="156"/>
      <c r="C84" s="150"/>
      <c r="D84" s="151"/>
      <c r="E84" s="150"/>
      <c r="F84" s="150"/>
      <c r="G84" s="158"/>
      <c r="H84" s="157"/>
      <c r="I84" s="152"/>
      <c r="J84" s="154"/>
      <c r="K84" s="149"/>
      <c r="L84" s="152"/>
      <c r="M84" s="159"/>
      <c r="N84" s="337"/>
      <c r="O84" s="343" t="str">
        <f>IF(N84="","",LOOKUP(N84,'Work Programme'!$A$8:$A$207,'Work Programme'!$B$8:$B$207))</f>
        <v/>
      </c>
      <c r="P84" s="150"/>
      <c r="Q84" s="150"/>
      <c r="R84" s="254" t="str">
        <f>IF(J84="","",VLOOKUP(J84,'Overview - Financial Statement'!$A$46:$B$60,2,FALSE))</f>
        <v/>
      </c>
      <c r="S84" s="255" t="str">
        <f t="shared" si="13"/>
        <v/>
      </c>
      <c r="T84" s="153"/>
      <c r="U84" s="153"/>
      <c r="V84" s="238">
        <f t="shared" si="14"/>
        <v>0</v>
      </c>
      <c r="W84" s="193" t="s">
        <v>44</v>
      </c>
      <c r="X84" s="427"/>
      <c r="Y84" s="264" t="str">
        <f t="shared" si="15"/>
        <v>OK</v>
      </c>
      <c r="Z84" s="193" t="str">
        <f t="shared" si="16"/>
        <v/>
      </c>
      <c r="AA84" s="193" t="str">
        <f t="shared" si="17"/>
        <v/>
      </c>
      <c r="AB84" s="397" t="str">
        <f t="shared" si="18"/>
        <v/>
      </c>
      <c r="AC84" s="257" t="str">
        <f t="shared" si="19"/>
        <v/>
      </c>
      <c r="AD84" s="257" t="str">
        <f t="shared" si="20"/>
        <v/>
      </c>
      <c r="AE84" s="193" t="str">
        <f t="shared" si="21"/>
        <v>CHECK DATES</v>
      </c>
      <c r="AF84" s="257" t="str">
        <f t="shared" si="22"/>
        <v/>
      </c>
      <c r="AG84" s="286">
        <v>0</v>
      </c>
      <c r="AH84" s="257">
        <f t="shared" si="23"/>
        <v>0</v>
      </c>
      <c r="AI84" s="257" t="str">
        <f t="shared" si="24"/>
        <v/>
      </c>
      <c r="AJ84" s="257">
        <f t="shared" si="25"/>
        <v>0</v>
      </c>
    </row>
    <row r="85" spans="1:36" x14ac:dyDescent="0.3">
      <c r="A85" s="287">
        <v>72</v>
      </c>
      <c r="B85" s="156"/>
      <c r="C85" s="150"/>
      <c r="D85" s="151"/>
      <c r="E85" s="150"/>
      <c r="F85" s="150"/>
      <c r="G85" s="158"/>
      <c r="H85" s="157"/>
      <c r="I85" s="152"/>
      <c r="J85" s="154"/>
      <c r="K85" s="149"/>
      <c r="L85" s="152"/>
      <c r="M85" s="159"/>
      <c r="N85" s="337"/>
      <c r="O85" s="343" t="str">
        <f>IF(N85="","",LOOKUP(N85,'Work Programme'!$A$8:$A$207,'Work Programme'!$B$8:$B$207))</f>
        <v/>
      </c>
      <c r="P85" s="150"/>
      <c r="Q85" s="150"/>
      <c r="R85" s="254" t="str">
        <f>IF(J85="","",VLOOKUP(J85,'Overview - Financial Statement'!$A$46:$B$60,2,FALSE))</f>
        <v/>
      </c>
      <c r="S85" s="255" t="str">
        <f t="shared" si="13"/>
        <v/>
      </c>
      <c r="T85" s="153"/>
      <c r="U85" s="153"/>
      <c r="V85" s="238">
        <f t="shared" si="14"/>
        <v>0</v>
      </c>
      <c r="W85" s="193" t="s">
        <v>44</v>
      </c>
      <c r="X85" s="427"/>
      <c r="Y85" s="264" t="str">
        <f t="shared" si="15"/>
        <v>OK</v>
      </c>
      <c r="Z85" s="193" t="str">
        <f t="shared" si="16"/>
        <v/>
      </c>
      <c r="AA85" s="193" t="str">
        <f t="shared" si="17"/>
        <v/>
      </c>
      <c r="AB85" s="397" t="str">
        <f t="shared" si="18"/>
        <v/>
      </c>
      <c r="AC85" s="257" t="str">
        <f t="shared" si="19"/>
        <v/>
      </c>
      <c r="AD85" s="257" t="str">
        <f t="shared" si="20"/>
        <v/>
      </c>
      <c r="AE85" s="193" t="str">
        <f t="shared" si="21"/>
        <v>CHECK DATES</v>
      </c>
      <c r="AF85" s="257" t="str">
        <f t="shared" si="22"/>
        <v/>
      </c>
      <c r="AG85" s="286">
        <v>0</v>
      </c>
      <c r="AH85" s="257">
        <f t="shared" si="23"/>
        <v>0</v>
      </c>
      <c r="AI85" s="257" t="str">
        <f t="shared" si="24"/>
        <v/>
      </c>
      <c r="AJ85" s="257">
        <f t="shared" si="25"/>
        <v>0</v>
      </c>
    </row>
    <row r="86" spans="1:36" x14ac:dyDescent="0.3">
      <c r="A86" s="287">
        <v>73</v>
      </c>
      <c r="B86" s="156"/>
      <c r="C86" s="150"/>
      <c r="D86" s="151"/>
      <c r="E86" s="150"/>
      <c r="F86" s="150"/>
      <c r="G86" s="158"/>
      <c r="H86" s="157"/>
      <c r="I86" s="152"/>
      <c r="J86" s="154"/>
      <c r="K86" s="149"/>
      <c r="L86" s="152"/>
      <c r="M86" s="159"/>
      <c r="N86" s="337"/>
      <c r="O86" s="343" t="str">
        <f>IF(N86="","",LOOKUP(N86,'Work Programme'!$A$8:$A$207,'Work Programme'!$B$8:$B$207))</f>
        <v/>
      </c>
      <c r="P86" s="150"/>
      <c r="Q86" s="150"/>
      <c r="R86" s="254" t="str">
        <f>IF(J86="","",VLOOKUP(J86,'Overview - Financial Statement'!$A$46:$B$60,2,FALSE))</f>
        <v/>
      </c>
      <c r="S86" s="255" t="str">
        <f t="shared" si="13"/>
        <v/>
      </c>
      <c r="T86" s="153"/>
      <c r="U86" s="153"/>
      <c r="V86" s="238">
        <f t="shared" si="14"/>
        <v>0</v>
      </c>
      <c r="W86" s="193" t="s">
        <v>44</v>
      </c>
      <c r="X86" s="427"/>
      <c r="Y86" s="264" t="str">
        <f t="shared" si="15"/>
        <v>OK</v>
      </c>
      <c r="Z86" s="193" t="str">
        <f t="shared" si="16"/>
        <v/>
      </c>
      <c r="AA86" s="193" t="str">
        <f t="shared" si="17"/>
        <v/>
      </c>
      <c r="AB86" s="397" t="str">
        <f t="shared" si="18"/>
        <v/>
      </c>
      <c r="AC86" s="257" t="str">
        <f t="shared" si="19"/>
        <v/>
      </c>
      <c r="AD86" s="257" t="str">
        <f t="shared" si="20"/>
        <v/>
      </c>
      <c r="AE86" s="193" t="str">
        <f t="shared" si="21"/>
        <v>CHECK DATES</v>
      </c>
      <c r="AF86" s="257" t="str">
        <f t="shared" si="22"/>
        <v/>
      </c>
      <c r="AG86" s="286">
        <v>0</v>
      </c>
      <c r="AH86" s="257">
        <f t="shared" si="23"/>
        <v>0</v>
      </c>
      <c r="AI86" s="257" t="str">
        <f t="shared" si="24"/>
        <v/>
      </c>
      <c r="AJ86" s="257">
        <f t="shared" si="25"/>
        <v>0</v>
      </c>
    </row>
    <row r="87" spans="1:36" x14ac:dyDescent="0.3">
      <c r="A87" s="287">
        <v>74</v>
      </c>
      <c r="B87" s="156"/>
      <c r="C87" s="150"/>
      <c r="D87" s="151"/>
      <c r="E87" s="150"/>
      <c r="F87" s="150"/>
      <c r="G87" s="158"/>
      <c r="H87" s="157"/>
      <c r="I87" s="152"/>
      <c r="J87" s="154"/>
      <c r="K87" s="149"/>
      <c r="L87" s="152"/>
      <c r="M87" s="159"/>
      <c r="N87" s="337"/>
      <c r="O87" s="343" t="str">
        <f>IF(N87="","",LOOKUP(N87,'Work Programme'!$A$8:$A$207,'Work Programme'!$B$8:$B$207))</f>
        <v/>
      </c>
      <c r="P87" s="150"/>
      <c r="Q87" s="150"/>
      <c r="R87" s="254" t="str">
        <f>IF(J87="","",VLOOKUP(J87,'Overview - Financial Statement'!$A$46:$B$60,2,FALSE))</f>
        <v/>
      </c>
      <c r="S87" s="255" t="str">
        <f t="shared" si="13"/>
        <v/>
      </c>
      <c r="T87" s="153"/>
      <c r="U87" s="153"/>
      <c r="V87" s="238">
        <f t="shared" si="14"/>
        <v>0</v>
      </c>
      <c r="W87" s="193" t="s">
        <v>44</v>
      </c>
      <c r="X87" s="427"/>
      <c r="Y87" s="264" t="str">
        <f t="shared" si="15"/>
        <v>OK</v>
      </c>
      <c r="Z87" s="193" t="str">
        <f t="shared" si="16"/>
        <v/>
      </c>
      <c r="AA87" s="193" t="str">
        <f t="shared" si="17"/>
        <v/>
      </c>
      <c r="AB87" s="397" t="str">
        <f t="shared" si="18"/>
        <v/>
      </c>
      <c r="AC87" s="257" t="str">
        <f t="shared" si="19"/>
        <v/>
      </c>
      <c r="AD87" s="257" t="str">
        <f t="shared" si="20"/>
        <v/>
      </c>
      <c r="AE87" s="193" t="str">
        <f t="shared" si="21"/>
        <v>CHECK DATES</v>
      </c>
      <c r="AF87" s="257" t="str">
        <f t="shared" si="22"/>
        <v/>
      </c>
      <c r="AG87" s="286">
        <v>0</v>
      </c>
      <c r="AH87" s="257">
        <f t="shared" si="23"/>
        <v>0</v>
      </c>
      <c r="AI87" s="257" t="str">
        <f t="shared" si="24"/>
        <v/>
      </c>
      <c r="AJ87" s="257">
        <f t="shared" si="25"/>
        <v>0</v>
      </c>
    </row>
    <row r="88" spans="1:36" x14ac:dyDescent="0.3">
      <c r="A88" s="287">
        <v>75</v>
      </c>
      <c r="B88" s="156"/>
      <c r="C88" s="150"/>
      <c r="D88" s="151"/>
      <c r="E88" s="150"/>
      <c r="F88" s="150"/>
      <c r="G88" s="158"/>
      <c r="H88" s="157"/>
      <c r="I88" s="152"/>
      <c r="J88" s="154"/>
      <c r="K88" s="149"/>
      <c r="L88" s="152"/>
      <c r="M88" s="159"/>
      <c r="N88" s="337"/>
      <c r="O88" s="343" t="str">
        <f>IF(N88="","",LOOKUP(N88,'Work Programme'!$A$8:$A$207,'Work Programme'!$B$8:$B$207))</f>
        <v/>
      </c>
      <c r="P88" s="150"/>
      <c r="Q88" s="150"/>
      <c r="R88" s="254" t="str">
        <f>IF(J88="","",VLOOKUP(J88,'Overview - Financial Statement'!$A$46:$B$60,2,FALSE))</f>
        <v/>
      </c>
      <c r="S88" s="255" t="str">
        <f t="shared" si="13"/>
        <v/>
      </c>
      <c r="T88" s="153"/>
      <c r="U88" s="153"/>
      <c r="V88" s="238">
        <f t="shared" si="14"/>
        <v>0</v>
      </c>
      <c r="W88" s="193" t="s">
        <v>44</v>
      </c>
      <c r="X88" s="427"/>
      <c r="Y88" s="264" t="str">
        <f t="shared" si="15"/>
        <v>OK</v>
      </c>
      <c r="Z88" s="193" t="str">
        <f t="shared" si="16"/>
        <v/>
      </c>
      <c r="AA88" s="193" t="str">
        <f t="shared" si="17"/>
        <v/>
      </c>
      <c r="AB88" s="397" t="str">
        <f t="shared" si="18"/>
        <v/>
      </c>
      <c r="AC88" s="257" t="str">
        <f t="shared" si="19"/>
        <v/>
      </c>
      <c r="AD88" s="257" t="str">
        <f t="shared" si="20"/>
        <v/>
      </c>
      <c r="AE88" s="193" t="str">
        <f t="shared" si="21"/>
        <v>CHECK DATES</v>
      </c>
      <c r="AF88" s="257" t="str">
        <f t="shared" si="22"/>
        <v/>
      </c>
      <c r="AG88" s="286">
        <v>0</v>
      </c>
      <c r="AH88" s="257">
        <f t="shared" si="23"/>
        <v>0</v>
      </c>
      <c r="AI88" s="257" t="str">
        <f t="shared" si="24"/>
        <v/>
      </c>
      <c r="AJ88" s="257">
        <f t="shared" si="25"/>
        <v>0</v>
      </c>
    </row>
    <row r="89" spans="1:36" x14ac:dyDescent="0.3">
      <c r="A89" s="287">
        <v>76</v>
      </c>
      <c r="B89" s="156"/>
      <c r="C89" s="150"/>
      <c r="D89" s="151"/>
      <c r="E89" s="150"/>
      <c r="F89" s="150"/>
      <c r="G89" s="158"/>
      <c r="H89" s="157"/>
      <c r="I89" s="152"/>
      <c r="J89" s="154"/>
      <c r="K89" s="149"/>
      <c r="L89" s="152"/>
      <c r="M89" s="159"/>
      <c r="N89" s="337"/>
      <c r="O89" s="343" t="str">
        <f>IF(N89="","",LOOKUP(N89,'Work Programme'!$A$8:$A$207,'Work Programme'!$B$8:$B$207))</f>
        <v/>
      </c>
      <c r="P89" s="150"/>
      <c r="Q89" s="150"/>
      <c r="R89" s="254" t="str">
        <f>IF(J89="","",VLOOKUP(J89,'Overview - Financial Statement'!$A$46:$B$60,2,FALSE))</f>
        <v/>
      </c>
      <c r="S89" s="255" t="str">
        <f t="shared" si="13"/>
        <v/>
      </c>
      <c r="T89" s="153"/>
      <c r="U89" s="153"/>
      <c r="V89" s="238">
        <f t="shared" si="14"/>
        <v>0</v>
      </c>
      <c r="W89" s="193" t="s">
        <v>44</v>
      </c>
      <c r="X89" s="427"/>
      <c r="Y89" s="264" t="str">
        <f t="shared" si="15"/>
        <v>OK</v>
      </c>
      <c r="Z89" s="193" t="str">
        <f t="shared" si="16"/>
        <v/>
      </c>
      <c r="AA89" s="193" t="str">
        <f t="shared" si="17"/>
        <v/>
      </c>
      <c r="AB89" s="397" t="str">
        <f t="shared" si="18"/>
        <v/>
      </c>
      <c r="AC89" s="257" t="str">
        <f t="shared" si="19"/>
        <v/>
      </c>
      <c r="AD89" s="257" t="str">
        <f t="shared" si="20"/>
        <v/>
      </c>
      <c r="AE89" s="193" t="str">
        <f t="shared" si="21"/>
        <v>CHECK DATES</v>
      </c>
      <c r="AF89" s="257" t="str">
        <f t="shared" si="22"/>
        <v/>
      </c>
      <c r="AG89" s="286">
        <v>0</v>
      </c>
      <c r="AH89" s="257">
        <f t="shared" si="23"/>
        <v>0</v>
      </c>
      <c r="AI89" s="257" t="str">
        <f t="shared" si="24"/>
        <v/>
      </c>
      <c r="AJ89" s="257">
        <f t="shared" si="25"/>
        <v>0</v>
      </c>
    </row>
    <row r="90" spans="1:36" x14ac:dyDescent="0.3">
      <c r="A90" s="287">
        <v>77</v>
      </c>
      <c r="B90" s="156"/>
      <c r="C90" s="150"/>
      <c r="D90" s="151"/>
      <c r="E90" s="150"/>
      <c r="F90" s="150"/>
      <c r="G90" s="158"/>
      <c r="H90" s="157"/>
      <c r="I90" s="152"/>
      <c r="J90" s="154"/>
      <c r="K90" s="149"/>
      <c r="L90" s="152"/>
      <c r="M90" s="159"/>
      <c r="N90" s="337"/>
      <c r="O90" s="343" t="str">
        <f>IF(N90="","",LOOKUP(N90,'Work Programme'!$A$8:$A$207,'Work Programme'!$B$8:$B$207))</f>
        <v/>
      </c>
      <c r="P90" s="150"/>
      <c r="Q90" s="150"/>
      <c r="R90" s="254" t="str">
        <f>IF(J90="","",VLOOKUP(J90,'Overview - Financial Statement'!$A$46:$B$60,2,FALSE))</f>
        <v/>
      </c>
      <c r="S90" s="255" t="str">
        <f t="shared" si="13"/>
        <v/>
      </c>
      <c r="T90" s="153"/>
      <c r="U90" s="153"/>
      <c r="V90" s="238">
        <f t="shared" si="14"/>
        <v>0</v>
      </c>
      <c r="W90" s="193" t="s">
        <v>44</v>
      </c>
      <c r="X90" s="427"/>
      <c r="Y90" s="264" t="str">
        <f t="shared" si="15"/>
        <v>OK</v>
      </c>
      <c r="Z90" s="193" t="str">
        <f t="shared" si="16"/>
        <v/>
      </c>
      <c r="AA90" s="193" t="str">
        <f t="shared" si="17"/>
        <v/>
      </c>
      <c r="AB90" s="397" t="str">
        <f t="shared" si="18"/>
        <v/>
      </c>
      <c r="AC90" s="257" t="str">
        <f t="shared" si="19"/>
        <v/>
      </c>
      <c r="AD90" s="257" t="str">
        <f t="shared" si="20"/>
        <v/>
      </c>
      <c r="AE90" s="193" t="str">
        <f t="shared" si="21"/>
        <v>CHECK DATES</v>
      </c>
      <c r="AF90" s="257" t="str">
        <f t="shared" si="22"/>
        <v/>
      </c>
      <c r="AG90" s="286">
        <v>0</v>
      </c>
      <c r="AH90" s="257">
        <f t="shared" si="23"/>
        <v>0</v>
      </c>
      <c r="AI90" s="257" t="str">
        <f t="shared" si="24"/>
        <v/>
      </c>
      <c r="AJ90" s="257">
        <f t="shared" si="25"/>
        <v>0</v>
      </c>
    </row>
    <row r="91" spans="1:36" x14ac:dyDescent="0.3">
      <c r="A91" s="287">
        <v>78</v>
      </c>
      <c r="B91" s="156"/>
      <c r="C91" s="150"/>
      <c r="D91" s="151"/>
      <c r="E91" s="150"/>
      <c r="F91" s="150"/>
      <c r="G91" s="158"/>
      <c r="H91" s="157"/>
      <c r="I91" s="152"/>
      <c r="J91" s="154"/>
      <c r="K91" s="149"/>
      <c r="L91" s="152"/>
      <c r="M91" s="159"/>
      <c r="N91" s="337"/>
      <c r="O91" s="343" t="str">
        <f>IF(N91="","",LOOKUP(N91,'Work Programme'!$A$8:$A$207,'Work Programme'!$B$8:$B$207))</f>
        <v/>
      </c>
      <c r="P91" s="150"/>
      <c r="Q91" s="150"/>
      <c r="R91" s="254" t="str">
        <f>IF(J91="","",VLOOKUP(J91,'Overview - Financial Statement'!$A$46:$B$60,2,FALSE))</f>
        <v/>
      </c>
      <c r="S91" s="255" t="str">
        <f t="shared" si="13"/>
        <v/>
      </c>
      <c r="T91" s="153"/>
      <c r="U91" s="153"/>
      <c r="V91" s="238">
        <f t="shared" si="14"/>
        <v>0</v>
      </c>
      <c r="W91" s="193" t="s">
        <v>44</v>
      </c>
      <c r="X91" s="427"/>
      <c r="Y91" s="264" t="str">
        <f t="shared" si="15"/>
        <v>OK</v>
      </c>
      <c r="Z91" s="193" t="str">
        <f t="shared" si="16"/>
        <v/>
      </c>
      <c r="AA91" s="193" t="str">
        <f t="shared" si="17"/>
        <v/>
      </c>
      <c r="AB91" s="397" t="str">
        <f t="shared" si="18"/>
        <v/>
      </c>
      <c r="AC91" s="257" t="str">
        <f t="shared" si="19"/>
        <v/>
      </c>
      <c r="AD91" s="257" t="str">
        <f t="shared" si="20"/>
        <v/>
      </c>
      <c r="AE91" s="193" t="str">
        <f t="shared" si="21"/>
        <v>CHECK DATES</v>
      </c>
      <c r="AF91" s="257" t="str">
        <f t="shared" si="22"/>
        <v/>
      </c>
      <c r="AG91" s="286">
        <v>0</v>
      </c>
      <c r="AH91" s="257">
        <f t="shared" si="23"/>
        <v>0</v>
      </c>
      <c r="AI91" s="257" t="str">
        <f t="shared" si="24"/>
        <v/>
      </c>
      <c r="AJ91" s="257">
        <f t="shared" si="25"/>
        <v>0</v>
      </c>
    </row>
    <row r="92" spans="1:36" x14ac:dyDescent="0.3">
      <c r="A92" s="287">
        <v>79</v>
      </c>
      <c r="B92" s="156"/>
      <c r="C92" s="150"/>
      <c r="D92" s="151"/>
      <c r="E92" s="150"/>
      <c r="F92" s="150"/>
      <c r="G92" s="158"/>
      <c r="H92" s="157"/>
      <c r="I92" s="152"/>
      <c r="J92" s="154"/>
      <c r="K92" s="149"/>
      <c r="L92" s="152"/>
      <c r="M92" s="159"/>
      <c r="N92" s="337"/>
      <c r="O92" s="343" t="str">
        <f>IF(N92="","",LOOKUP(N92,'Work Programme'!$A$8:$A$207,'Work Programme'!$B$8:$B$207))</f>
        <v/>
      </c>
      <c r="P92" s="150"/>
      <c r="Q92" s="150"/>
      <c r="R92" s="254" t="str">
        <f>IF(J92="","",VLOOKUP(J92,'Overview - Financial Statement'!$A$46:$B$60,2,FALSE))</f>
        <v/>
      </c>
      <c r="S92" s="255" t="str">
        <f t="shared" si="13"/>
        <v/>
      </c>
      <c r="T92" s="153"/>
      <c r="U92" s="153"/>
      <c r="V92" s="238">
        <f t="shared" si="14"/>
        <v>0</v>
      </c>
      <c r="W92" s="193" t="s">
        <v>44</v>
      </c>
      <c r="X92" s="427"/>
      <c r="Y92" s="264" t="str">
        <f t="shared" si="15"/>
        <v>OK</v>
      </c>
      <c r="Z92" s="193" t="str">
        <f t="shared" si="16"/>
        <v/>
      </c>
      <c r="AA92" s="193" t="str">
        <f t="shared" si="17"/>
        <v/>
      </c>
      <c r="AB92" s="397" t="str">
        <f t="shared" si="18"/>
        <v/>
      </c>
      <c r="AC92" s="257" t="str">
        <f t="shared" si="19"/>
        <v/>
      </c>
      <c r="AD92" s="257" t="str">
        <f t="shared" si="20"/>
        <v/>
      </c>
      <c r="AE92" s="193" t="str">
        <f t="shared" si="21"/>
        <v>CHECK DATES</v>
      </c>
      <c r="AF92" s="257" t="str">
        <f t="shared" si="22"/>
        <v/>
      </c>
      <c r="AG92" s="286">
        <v>0</v>
      </c>
      <c r="AH92" s="257">
        <f t="shared" si="23"/>
        <v>0</v>
      </c>
      <c r="AI92" s="257" t="str">
        <f t="shared" si="24"/>
        <v/>
      </c>
      <c r="AJ92" s="257">
        <f t="shared" si="25"/>
        <v>0</v>
      </c>
    </row>
    <row r="93" spans="1:36" x14ac:dyDescent="0.3">
      <c r="A93" s="287">
        <v>80</v>
      </c>
      <c r="B93" s="156"/>
      <c r="C93" s="150"/>
      <c r="D93" s="151"/>
      <c r="E93" s="150"/>
      <c r="F93" s="150"/>
      <c r="G93" s="158"/>
      <c r="H93" s="157"/>
      <c r="I93" s="152"/>
      <c r="J93" s="154"/>
      <c r="K93" s="149"/>
      <c r="L93" s="152"/>
      <c r="M93" s="159"/>
      <c r="N93" s="337"/>
      <c r="O93" s="343" t="str">
        <f>IF(N93="","",LOOKUP(N93,'Work Programme'!$A$8:$A$207,'Work Programme'!$B$8:$B$207))</f>
        <v/>
      </c>
      <c r="P93" s="150"/>
      <c r="Q93" s="150"/>
      <c r="R93" s="254" t="str">
        <f>IF(J93="","",VLOOKUP(J93,'Overview - Financial Statement'!$A$46:$B$60,2,FALSE))</f>
        <v/>
      </c>
      <c r="S93" s="255" t="str">
        <f t="shared" si="13"/>
        <v/>
      </c>
      <c r="T93" s="153"/>
      <c r="U93" s="153"/>
      <c r="V93" s="238">
        <f t="shared" si="14"/>
        <v>0</v>
      </c>
      <c r="W93" s="193" t="s">
        <v>44</v>
      </c>
      <c r="X93" s="427"/>
      <c r="Y93" s="264" t="str">
        <f t="shared" si="15"/>
        <v>OK</v>
      </c>
      <c r="Z93" s="193" t="str">
        <f t="shared" si="16"/>
        <v/>
      </c>
      <c r="AA93" s="193" t="str">
        <f t="shared" si="17"/>
        <v/>
      </c>
      <c r="AB93" s="397" t="str">
        <f t="shared" si="18"/>
        <v/>
      </c>
      <c r="AC93" s="257" t="str">
        <f t="shared" si="19"/>
        <v/>
      </c>
      <c r="AD93" s="257" t="str">
        <f t="shared" si="20"/>
        <v/>
      </c>
      <c r="AE93" s="193" t="str">
        <f t="shared" si="21"/>
        <v>CHECK DATES</v>
      </c>
      <c r="AF93" s="257" t="str">
        <f t="shared" si="22"/>
        <v/>
      </c>
      <c r="AG93" s="286">
        <v>0</v>
      </c>
      <c r="AH93" s="257">
        <f t="shared" si="23"/>
        <v>0</v>
      </c>
      <c r="AI93" s="257" t="str">
        <f t="shared" si="24"/>
        <v/>
      </c>
      <c r="AJ93" s="257">
        <f t="shared" si="25"/>
        <v>0</v>
      </c>
    </row>
    <row r="94" spans="1:36" x14ac:dyDescent="0.3">
      <c r="A94" s="287">
        <v>81</v>
      </c>
      <c r="B94" s="156"/>
      <c r="C94" s="150"/>
      <c r="D94" s="151"/>
      <c r="E94" s="150"/>
      <c r="F94" s="150"/>
      <c r="G94" s="158"/>
      <c r="H94" s="157"/>
      <c r="I94" s="152"/>
      <c r="J94" s="154"/>
      <c r="K94" s="149"/>
      <c r="L94" s="152"/>
      <c r="M94" s="159"/>
      <c r="N94" s="337"/>
      <c r="O94" s="343" t="str">
        <f>IF(N94="","",LOOKUP(N94,'Work Programme'!$A$8:$A$207,'Work Programme'!$B$8:$B$207))</f>
        <v/>
      </c>
      <c r="P94" s="150"/>
      <c r="Q94" s="150"/>
      <c r="R94" s="254" t="str">
        <f>IF(J94="","",VLOOKUP(J94,'Overview - Financial Statement'!$A$46:$B$60,2,FALSE))</f>
        <v/>
      </c>
      <c r="S94" s="255" t="str">
        <f t="shared" si="13"/>
        <v/>
      </c>
      <c r="T94" s="153"/>
      <c r="U94" s="153"/>
      <c r="V94" s="238">
        <f t="shared" si="14"/>
        <v>0</v>
      </c>
      <c r="W94" s="193" t="s">
        <v>44</v>
      </c>
      <c r="X94" s="427"/>
      <c r="Y94" s="264" t="str">
        <f t="shared" si="15"/>
        <v>OK</v>
      </c>
      <c r="Z94" s="193" t="str">
        <f t="shared" si="16"/>
        <v/>
      </c>
      <c r="AA94" s="193" t="str">
        <f t="shared" si="17"/>
        <v/>
      </c>
      <c r="AB94" s="397" t="str">
        <f t="shared" si="18"/>
        <v/>
      </c>
      <c r="AC94" s="257" t="str">
        <f t="shared" si="19"/>
        <v/>
      </c>
      <c r="AD94" s="257" t="str">
        <f t="shared" si="20"/>
        <v/>
      </c>
      <c r="AE94" s="193" t="str">
        <f t="shared" si="21"/>
        <v>CHECK DATES</v>
      </c>
      <c r="AF94" s="257" t="str">
        <f t="shared" si="22"/>
        <v/>
      </c>
      <c r="AG94" s="286">
        <v>0</v>
      </c>
      <c r="AH94" s="257">
        <f t="shared" si="23"/>
        <v>0</v>
      </c>
      <c r="AI94" s="257" t="str">
        <f t="shared" si="24"/>
        <v/>
      </c>
      <c r="AJ94" s="257">
        <f t="shared" si="25"/>
        <v>0</v>
      </c>
    </row>
    <row r="95" spans="1:36" x14ac:dyDescent="0.3">
      <c r="A95" s="287">
        <v>82</v>
      </c>
      <c r="B95" s="156"/>
      <c r="C95" s="150"/>
      <c r="D95" s="151"/>
      <c r="E95" s="150"/>
      <c r="F95" s="150"/>
      <c r="G95" s="158"/>
      <c r="H95" s="157"/>
      <c r="I95" s="152"/>
      <c r="J95" s="154"/>
      <c r="K95" s="149"/>
      <c r="L95" s="152"/>
      <c r="M95" s="159"/>
      <c r="N95" s="337"/>
      <c r="O95" s="343" t="str">
        <f>IF(N95="","",LOOKUP(N95,'Work Programme'!$A$8:$A$207,'Work Programme'!$B$8:$B$207))</f>
        <v/>
      </c>
      <c r="P95" s="150"/>
      <c r="Q95" s="150"/>
      <c r="R95" s="254" t="str">
        <f>IF(J95="","",VLOOKUP(J95,'Overview - Financial Statement'!$A$46:$B$60,2,FALSE))</f>
        <v/>
      </c>
      <c r="S95" s="255" t="str">
        <f t="shared" si="13"/>
        <v/>
      </c>
      <c r="T95" s="153"/>
      <c r="U95" s="153"/>
      <c r="V95" s="238">
        <f t="shared" si="14"/>
        <v>0</v>
      </c>
      <c r="W95" s="193" t="s">
        <v>44</v>
      </c>
      <c r="X95" s="427"/>
      <c r="Y95" s="264" t="str">
        <f t="shared" si="15"/>
        <v>OK</v>
      </c>
      <c r="Z95" s="193" t="str">
        <f t="shared" si="16"/>
        <v/>
      </c>
      <c r="AA95" s="193" t="str">
        <f t="shared" si="17"/>
        <v/>
      </c>
      <c r="AB95" s="397" t="str">
        <f t="shared" si="18"/>
        <v/>
      </c>
      <c r="AC95" s="257" t="str">
        <f t="shared" si="19"/>
        <v/>
      </c>
      <c r="AD95" s="257" t="str">
        <f t="shared" si="20"/>
        <v/>
      </c>
      <c r="AE95" s="193" t="str">
        <f t="shared" si="21"/>
        <v>CHECK DATES</v>
      </c>
      <c r="AF95" s="257" t="str">
        <f t="shared" si="22"/>
        <v/>
      </c>
      <c r="AG95" s="286">
        <v>0</v>
      </c>
      <c r="AH95" s="257">
        <f t="shared" si="23"/>
        <v>0</v>
      </c>
      <c r="AI95" s="257" t="str">
        <f t="shared" si="24"/>
        <v/>
      </c>
      <c r="AJ95" s="257">
        <f t="shared" si="25"/>
        <v>0</v>
      </c>
    </row>
    <row r="96" spans="1:36" x14ac:dyDescent="0.3">
      <c r="A96" s="287">
        <v>83</v>
      </c>
      <c r="B96" s="156"/>
      <c r="C96" s="150"/>
      <c r="D96" s="151"/>
      <c r="E96" s="150"/>
      <c r="F96" s="150"/>
      <c r="G96" s="158"/>
      <c r="H96" s="157"/>
      <c r="I96" s="152"/>
      <c r="J96" s="154"/>
      <c r="K96" s="149"/>
      <c r="L96" s="152"/>
      <c r="M96" s="159"/>
      <c r="N96" s="337"/>
      <c r="O96" s="343" t="str">
        <f>IF(N96="","",LOOKUP(N96,'Work Programme'!$A$8:$A$207,'Work Programme'!$B$8:$B$207))</f>
        <v/>
      </c>
      <c r="P96" s="150"/>
      <c r="Q96" s="150"/>
      <c r="R96" s="254" t="str">
        <f>IF(J96="","",VLOOKUP(J96,'Overview - Financial Statement'!$A$46:$B$60,2,FALSE))</f>
        <v/>
      </c>
      <c r="S96" s="255" t="str">
        <f t="shared" si="13"/>
        <v/>
      </c>
      <c r="T96" s="153"/>
      <c r="U96" s="153"/>
      <c r="V96" s="238">
        <f t="shared" si="14"/>
        <v>0</v>
      </c>
      <c r="W96" s="193" t="s">
        <v>44</v>
      </c>
      <c r="X96" s="427"/>
      <c r="Y96" s="264" t="str">
        <f t="shared" si="15"/>
        <v>OK</v>
      </c>
      <c r="Z96" s="193" t="str">
        <f t="shared" si="16"/>
        <v/>
      </c>
      <c r="AA96" s="193" t="str">
        <f t="shared" si="17"/>
        <v/>
      </c>
      <c r="AB96" s="397" t="str">
        <f t="shared" si="18"/>
        <v/>
      </c>
      <c r="AC96" s="257" t="str">
        <f t="shared" si="19"/>
        <v/>
      </c>
      <c r="AD96" s="257" t="str">
        <f t="shared" si="20"/>
        <v/>
      </c>
      <c r="AE96" s="193" t="str">
        <f t="shared" si="21"/>
        <v>CHECK DATES</v>
      </c>
      <c r="AF96" s="257" t="str">
        <f t="shared" si="22"/>
        <v/>
      </c>
      <c r="AG96" s="286">
        <v>0</v>
      </c>
      <c r="AH96" s="257">
        <f t="shared" si="23"/>
        <v>0</v>
      </c>
      <c r="AI96" s="257" t="str">
        <f t="shared" si="24"/>
        <v/>
      </c>
      <c r="AJ96" s="257">
        <f t="shared" si="25"/>
        <v>0</v>
      </c>
    </row>
    <row r="97" spans="1:36" x14ac:dyDescent="0.3">
      <c r="A97" s="287">
        <v>84</v>
      </c>
      <c r="B97" s="156"/>
      <c r="C97" s="150"/>
      <c r="D97" s="151"/>
      <c r="E97" s="150"/>
      <c r="F97" s="150"/>
      <c r="G97" s="158"/>
      <c r="H97" s="157"/>
      <c r="I97" s="152"/>
      <c r="J97" s="154"/>
      <c r="K97" s="149"/>
      <c r="L97" s="152"/>
      <c r="M97" s="159"/>
      <c r="N97" s="337"/>
      <c r="O97" s="343" t="str">
        <f>IF(N97="","",LOOKUP(N97,'Work Programme'!$A$8:$A$207,'Work Programme'!$B$8:$B$207))</f>
        <v/>
      </c>
      <c r="P97" s="150"/>
      <c r="Q97" s="150"/>
      <c r="R97" s="254" t="str">
        <f>IF(J97="","",VLOOKUP(J97,'Overview - Financial Statement'!$A$46:$B$60,2,FALSE))</f>
        <v/>
      </c>
      <c r="S97" s="255" t="str">
        <f t="shared" si="13"/>
        <v/>
      </c>
      <c r="T97" s="153"/>
      <c r="U97" s="153"/>
      <c r="V97" s="238">
        <f t="shared" si="14"/>
        <v>0</v>
      </c>
      <c r="W97" s="193" t="s">
        <v>44</v>
      </c>
      <c r="X97" s="427"/>
      <c r="Y97" s="264" t="str">
        <f t="shared" si="15"/>
        <v>OK</v>
      </c>
      <c r="Z97" s="193" t="str">
        <f t="shared" si="16"/>
        <v/>
      </c>
      <c r="AA97" s="193" t="str">
        <f t="shared" si="17"/>
        <v/>
      </c>
      <c r="AB97" s="397" t="str">
        <f t="shared" si="18"/>
        <v/>
      </c>
      <c r="AC97" s="257" t="str">
        <f t="shared" si="19"/>
        <v/>
      </c>
      <c r="AD97" s="257" t="str">
        <f t="shared" si="20"/>
        <v/>
      </c>
      <c r="AE97" s="193" t="str">
        <f t="shared" si="21"/>
        <v>CHECK DATES</v>
      </c>
      <c r="AF97" s="257" t="str">
        <f t="shared" si="22"/>
        <v/>
      </c>
      <c r="AG97" s="286">
        <v>0</v>
      </c>
      <c r="AH97" s="257">
        <f t="shared" si="23"/>
        <v>0</v>
      </c>
      <c r="AI97" s="257" t="str">
        <f t="shared" si="24"/>
        <v/>
      </c>
      <c r="AJ97" s="257">
        <f t="shared" si="25"/>
        <v>0</v>
      </c>
    </row>
    <row r="98" spans="1:36" x14ac:dyDescent="0.3">
      <c r="A98" s="287">
        <v>85</v>
      </c>
      <c r="B98" s="156"/>
      <c r="C98" s="150"/>
      <c r="D98" s="151"/>
      <c r="E98" s="150"/>
      <c r="F98" s="150"/>
      <c r="G98" s="158"/>
      <c r="H98" s="157"/>
      <c r="I98" s="152"/>
      <c r="J98" s="154"/>
      <c r="K98" s="149"/>
      <c r="L98" s="152"/>
      <c r="M98" s="159"/>
      <c r="N98" s="337"/>
      <c r="O98" s="343" t="str">
        <f>IF(N98="","",LOOKUP(N98,'Work Programme'!$A$8:$A$207,'Work Programme'!$B$8:$B$207))</f>
        <v/>
      </c>
      <c r="P98" s="150"/>
      <c r="Q98" s="150"/>
      <c r="R98" s="254" t="str">
        <f>IF(J98="","",VLOOKUP(J98,'Overview - Financial Statement'!$A$46:$B$60,2,FALSE))</f>
        <v/>
      </c>
      <c r="S98" s="255" t="str">
        <f t="shared" si="13"/>
        <v/>
      </c>
      <c r="T98" s="153"/>
      <c r="U98" s="153"/>
      <c r="V98" s="238">
        <f t="shared" si="14"/>
        <v>0</v>
      </c>
      <c r="W98" s="193" t="s">
        <v>44</v>
      </c>
      <c r="X98" s="427"/>
      <c r="Y98" s="264" t="str">
        <f t="shared" si="15"/>
        <v>OK</v>
      </c>
      <c r="Z98" s="193" t="str">
        <f t="shared" si="16"/>
        <v/>
      </c>
      <c r="AA98" s="193" t="str">
        <f t="shared" si="17"/>
        <v/>
      </c>
      <c r="AB98" s="397" t="str">
        <f t="shared" si="18"/>
        <v/>
      </c>
      <c r="AC98" s="257" t="str">
        <f t="shared" si="19"/>
        <v/>
      </c>
      <c r="AD98" s="257" t="str">
        <f t="shared" si="20"/>
        <v/>
      </c>
      <c r="AE98" s="193" t="str">
        <f t="shared" si="21"/>
        <v>CHECK DATES</v>
      </c>
      <c r="AF98" s="257" t="str">
        <f t="shared" si="22"/>
        <v/>
      </c>
      <c r="AG98" s="286">
        <v>0</v>
      </c>
      <c r="AH98" s="257">
        <f t="shared" si="23"/>
        <v>0</v>
      </c>
      <c r="AI98" s="257" t="str">
        <f t="shared" si="24"/>
        <v/>
      </c>
      <c r="AJ98" s="257">
        <f t="shared" si="25"/>
        <v>0</v>
      </c>
    </row>
    <row r="99" spans="1:36" x14ac:dyDescent="0.3">
      <c r="A99" s="287">
        <v>86</v>
      </c>
      <c r="B99" s="156"/>
      <c r="C99" s="150"/>
      <c r="D99" s="151"/>
      <c r="E99" s="150"/>
      <c r="F99" s="150"/>
      <c r="G99" s="158"/>
      <c r="H99" s="157"/>
      <c r="I99" s="152"/>
      <c r="J99" s="154"/>
      <c r="K99" s="149"/>
      <c r="L99" s="152"/>
      <c r="M99" s="159"/>
      <c r="N99" s="337"/>
      <c r="O99" s="343" t="str">
        <f>IF(N99="","",LOOKUP(N99,'Work Programme'!$A$8:$A$207,'Work Programme'!$B$8:$B$207))</f>
        <v/>
      </c>
      <c r="P99" s="150"/>
      <c r="Q99" s="150"/>
      <c r="R99" s="254" t="str">
        <f>IF(J99="","",VLOOKUP(J99,'Overview - Financial Statement'!$A$46:$B$60,2,FALSE))</f>
        <v/>
      </c>
      <c r="S99" s="255" t="str">
        <f t="shared" si="13"/>
        <v/>
      </c>
      <c r="T99" s="153"/>
      <c r="U99" s="153"/>
      <c r="V99" s="238">
        <f t="shared" si="14"/>
        <v>0</v>
      </c>
      <c r="W99" s="193" t="s">
        <v>44</v>
      </c>
      <c r="X99" s="427"/>
      <c r="Y99" s="264" t="str">
        <f t="shared" si="15"/>
        <v>OK</v>
      </c>
      <c r="Z99" s="193" t="str">
        <f t="shared" si="16"/>
        <v/>
      </c>
      <c r="AA99" s="193" t="str">
        <f t="shared" si="17"/>
        <v/>
      </c>
      <c r="AB99" s="397" t="str">
        <f t="shared" si="18"/>
        <v/>
      </c>
      <c r="AC99" s="257" t="str">
        <f t="shared" si="19"/>
        <v/>
      </c>
      <c r="AD99" s="257" t="str">
        <f t="shared" si="20"/>
        <v/>
      </c>
      <c r="AE99" s="193" t="str">
        <f t="shared" si="21"/>
        <v>CHECK DATES</v>
      </c>
      <c r="AF99" s="257" t="str">
        <f t="shared" si="22"/>
        <v/>
      </c>
      <c r="AG99" s="286">
        <v>0</v>
      </c>
      <c r="AH99" s="257">
        <f t="shared" si="23"/>
        <v>0</v>
      </c>
      <c r="AI99" s="257" t="str">
        <f t="shared" si="24"/>
        <v/>
      </c>
      <c r="AJ99" s="257">
        <f t="shared" si="25"/>
        <v>0</v>
      </c>
    </row>
    <row r="100" spans="1:36" x14ac:dyDescent="0.3">
      <c r="A100" s="287">
        <v>87</v>
      </c>
      <c r="B100" s="156"/>
      <c r="C100" s="150"/>
      <c r="D100" s="151"/>
      <c r="E100" s="150"/>
      <c r="F100" s="150"/>
      <c r="G100" s="158"/>
      <c r="H100" s="157"/>
      <c r="I100" s="152"/>
      <c r="J100" s="154"/>
      <c r="K100" s="149"/>
      <c r="L100" s="152"/>
      <c r="M100" s="159"/>
      <c r="N100" s="337"/>
      <c r="O100" s="343" t="str">
        <f>IF(N100="","",LOOKUP(N100,'Work Programme'!$A$8:$A$207,'Work Programme'!$B$8:$B$207))</f>
        <v/>
      </c>
      <c r="P100" s="150"/>
      <c r="Q100" s="150"/>
      <c r="R100" s="254" t="str">
        <f>IF(J100="","",VLOOKUP(J100,'Overview - Financial Statement'!$A$46:$B$60,2,FALSE))</f>
        <v/>
      </c>
      <c r="S100" s="255" t="str">
        <f t="shared" si="13"/>
        <v/>
      </c>
      <c r="T100" s="153"/>
      <c r="U100" s="153"/>
      <c r="V100" s="238">
        <f t="shared" si="14"/>
        <v>0</v>
      </c>
      <c r="W100" s="193" t="s">
        <v>44</v>
      </c>
      <c r="X100" s="427"/>
      <c r="Y100" s="264" t="str">
        <f t="shared" si="15"/>
        <v>OK</v>
      </c>
      <c r="Z100" s="193" t="str">
        <f t="shared" si="16"/>
        <v/>
      </c>
      <c r="AA100" s="193" t="str">
        <f t="shared" si="17"/>
        <v/>
      </c>
      <c r="AB100" s="397" t="str">
        <f t="shared" si="18"/>
        <v/>
      </c>
      <c r="AC100" s="257" t="str">
        <f t="shared" si="19"/>
        <v/>
      </c>
      <c r="AD100" s="257" t="str">
        <f t="shared" si="20"/>
        <v/>
      </c>
      <c r="AE100" s="193" t="str">
        <f t="shared" si="21"/>
        <v>CHECK DATES</v>
      </c>
      <c r="AF100" s="257" t="str">
        <f t="shared" si="22"/>
        <v/>
      </c>
      <c r="AG100" s="286">
        <v>0</v>
      </c>
      <c r="AH100" s="257">
        <f t="shared" si="23"/>
        <v>0</v>
      </c>
      <c r="AI100" s="257" t="str">
        <f t="shared" si="24"/>
        <v/>
      </c>
      <c r="AJ100" s="257">
        <f t="shared" si="25"/>
        <v>0</v>
      </c>
    </row>
    <row r="101" spans="1:36" x14ac:dyDescent="0.3">
      <c r="A101" s="287">
        <v>88</v>
      </c>
      <c r="B101" s="156"/>
      <c r="C101" s="150"/>
      <c r="D101" s="151"/>
      <c r="E101" s="150"/>
      <c r="F101" s="150"/>
      <c r="G101" s="158"/>
      <c r="H101" s="157"/>
      <c r="I101" s="152"/>
      <c r="J101" s="154"/>
      <c r="K101" s="149"/>
      <c r="L101" s="152"/>
      <c r="M101" s="159"/>
      <c r="N101" s="337"/>
      <c r="O101" s="343" t="str">
        <f>IF(N101="","",LOOKUP(N101,'Work Programme'!$A$8:$A$207,'Work Programme'!$B$8:$B$207))</f>
        <v/>
      </c>
      <c r="P101" s="150"/>
      <c r="Q101" s="150"/>
      <c r="R101" s="254" t="str">
        <f>IF(J101="","",VLOOKUP(J101,'Overview - Financial Statement'!$A$46:$B$60,2,FALSE))</f>
        <v/>
      </c>
      <c r="S101" s="255" t="str">
        <f t="shared" si="13"/>
        <v/>
      </c>
      <c r="T101" s="153"/>
      <c r="U101" s="153"/>
      <c r="V101" s="238">
        <f t="shared" si="14"/>
        <v>0</v>
      </c>
      <c r="W101" s="193" t="s">
        <v>44</v>
      </c>
      <c r="X101" s="427"/>
      <c r="Y101" s="264" t="str">
        <f t="shared" si="15"/>
        <v>OK</v>
      </c>
      <c r="Z101" s="193" t="str">
        <f t="shared" si="16"/>
        <v/>
      </c>
      <c r="AA101" s="193" t="str">
        <f t="shared" si="17"/>
        <v/>
      </c>
      <c r="AB101" s="397" t="str">
        <f t="shared" si="18"/>
        <v/>
      </c>
      <c r="AC101" s="257" t="str">
        <f t="shared" si="19"/>
        <v/>
      </c>
      <c r="AD101" s="257" t="str">
        <f t="shared" si="20"/>
        <v/>
      </c>
      <c r="AE101" s="193" t="str">
        <f t="shared" si="21"/>
        <v>CHECK DATES</v>
      </c>
      <c r="AF101" s="257" t="str">
        <f t="shared" si="22"/>
        <v/>
      </c>
      <c r="AG101" s="286">
        <v>0</v>
      </c>
      <c r="AH101" s="257">
        <f t="shared" si="23"/>
        <v>0</v>
      </c>
      <c r="AI101" s="257" t="str">
        <f t="shared" si="24"/>
        <v/>
      </c>
      <c r="AJ101" s="257">
        <f t="shared" si="25"/>
        <v>0</v>
      </c>
    </row>
    <row r="102" spans="1:36" x14ac:dyDescent="0.3">
      <c r="A102" s="287">
        <v>89</v>
      </c>
      <c r="B102" s="156"/>
      <c r="C102" s="150"/>
      <c r="D102" s="151"/>
      <c r="E102" s="150"/>
      <c r="F102" s="150"/>
      <c r="G102" s="158"/>
      <c r="H102" s="157"/>
      <c r="I102" s="152"/>
      <c r="J102" s="154"/>
      <c r="K102" s="149"/>
      <c r="L102" s="152"/>
      <c r="M102" s="159"/>
      <c r="N102" s="337"/>
      <c r="O102" s="343" t="str">
        <f>IF(N102="","",LOOKUP(N102,'Work Programme'!$A$8:$A$207,'Work Programme'!$B$8:$B$207))</f>
        <v/>
      </c>
      <c r="P102" s="150"/>
      <c r="Q102" s="150"/>
      <c r="R102" s="254" t="str">
        <f>IF(J102="","",VLOOKUP(J102,'Overview - Financial Statement'!$A$46:$B$60,2,FALSE))</f>
        <v/>
      </c>
      <c r="S102" s="255" t="str">
        <f t="shared" si="13"/>
        <v/>
      </c>
      <c r="T102" s="153"/>
      <c r="U102" s="153"/>
      <c r="V102" s="238">
        <f t="shared" si="14"/>
        <v>0</v>
      </c>
      <c r="W102" s="193" t="s">
        <v>44</v>
      </c>
      <c r="X102" s="427"/>
      <c r="Y102" s="264" t="str">
        <f t="shared" si="15"/>
        <v>OK</v>
      </c>
      <c r="Z102" s="193" t="str">
        <f t="shared" si="16"/>
        <v/>
      </c>
      <c r="AA102" s="193" t="str">
        <f t="shared" si="17"/>
        <v/>
      </c>
      <c r="AB102" s="397" t="str">
        <f t="shared" si="18"/>
        <v/>
      </c>
      <c r="AC102" s="257" t="str">
        <f t="shared" si="19"/>
        <v/>
      </c>
      <c r="AD102" s="257" t="str">
        <f t="shared" si="20"/>
        <v/>
      </c>
      <c r="AE102" s="193" t="str">
        <f t="shared" si="21"/>
        <v>CHECK DATES</v>
      </c>
      <c r="AF102" s="257" t="str">
        <f t="shared" si="22"/>
        <v/>
      </c>
      <c r="AG102" s="286">
        <v>0</v>
      </c>
      <c r="AH102" s="257">
        <f t="shared" si="23"/>
        <v>0</v>
      </c>
      <c r="AI102" s="257" t="str">
        <f t="shared" si="24"/>
        <v/>
      </c>
      <c r="AJ102" s="257">
        <f t="shared" si="25"/>
        <v>0</v>
      </c>
    </row>
    <row r="103" spans="1:36" x14ac:dyDescent="0.3">
      <c r="A103" s="287">
        <v>90</v>
      </c>
      <c r="B103" s="156"/>
      <c r="C103" s="150"/>
      <c r="D103" s="151"/>
      <c r="E103" s="150"/>
      <c r="F103" s="150"/>
      <c r="G103" s="158"/>
      <c r="H103" s="157"/>
      <c r="I103" s="152"/>
      <c r="J103" s="154"/>
      <c r="K103" s="149"/>
      <c r="L103" s="152"/>
      <c r="M103" s="159"/>
      <c r="N103" s="337"/>
      <c r="O103" s="343" t="str">
        <f>IF(N103="","",LOOKUP(N103,'Work Programme'!$A$8:$A$207,'Work Programme'!$B$8:$B$207))</f>
        <v/>
      </c>
      <c r="P103" s="150"/>
      <c r="Q103" s="150"/>
      <c r="R103" s="254" t="str">
        <f>IF(J103="","",VLOOKUP(J103,'Overview - Financial Statement'!$A$46:$B$60,2,FALSE))</f>
        <v/>
      </c>
      <c r="S103" s="255" t="str">
        <f t="shared" si="13"/>
        <v/>
      </c>
      <c r="T103" s="153"/>
      <c r="U103" s="153"/>
      <c r="V103" s="238">
        <f t="shared" si="14"/>
        <v>0</v>
      </c>
      <c r="W103" s="193" t="s">
        <v>44</v>
      </c>
      <c r="X103" s="427"/>
      <c r="Y103" s="264" t="str">
        <f t="shared" si="15"/>
        <v>OK</v>
      </c>
      <c r="Z103" s="193" t="str">
        <f t="shared" si="16"/>
        <v/>
      </c>
      <c r="AA103" s="193" t="str">
        <f t="shared" si="17"/>
        <v/>
      </c>
      <c r="AB103" s="397" t="str">
        <f t="shared" si="18"/>
        <v/>
      </c>
      <c r="AC103" s="257" t="str">
        <f t="shared" si="19"/>
        <v/>
      </c>
      <c r="AD103" s="257" t="str">
        <f t="shared" si="20"/>
        <v/>
      </c>
      <c r="AE103" s="193" t="str">
        <f t="shared" si="21"/>
        <v>CHECK DATES</v>
      </c>
      <c r="AF103" s="257" t="str">
        <f t="shared" si="22"/>
        <v/>
      </c>
      <c r="AG103" s="286">
        <v>0</v>
      </c>
      <c r="AH103" s="257">
        <f t="shared" si="23"/>
        <v>0</v>
      </c>
      <c r="AI103" s="257" t="str">
        <f t="shared" si="24"/>
        <v/>
      </c>
      <c r="AJ103" s="257">
        <f t="shared" si="25"/>
        <v>0</v>
      </c>
    </row>
    <row r="104" spans="1:36" x14ac:dyDescent="0.3">
      <c r="A104" s="287">
        <v>91</v>
      </c>
      <c r="B104" s="156"/>
      <c r="C104" s="150"/>
      <c r="D104" s="151"/>
      <c r="E104" s="150"/>
      <c r="F104" s="150"/>
      <c r="G104" s="158"/>
      <c r="H104" s="157"/>
      <c r="I104" s="152"/>
      <c r="J104" s="154"/>
      <c r="K104" s="149"/>
      <c r="L104" s="152"/>
      <c r="M104" s="159"/>
      <c r="N104" s="337"/>
      <c r="O104" s="343" t="str">
        <f>IF(N104="","",LOOKUP(N104,'Work Programme'!$A$8:$A$207,'Work Programme'!$B$8:$B$207))</f>
        <v/>
      </c>
      <c r="P104" s="150"/>
      <c r="Q104" s="150"/>
      <c r="R104" s="254" t="str">
        <f>IF(J104="","",VLOOKUP(J104,'Overview - Financial Statement'!$A$46:$B$60,2,FALSE))</f>
        <v/>
      </c>
      <c r="S104" s="255" t="str">
        <f t="shared" si="13"/>
        <v/>
      </c>
      <c r="T104" s="153"/>
      <c r="U104" s="153"/>
      <c r="V104" s="238">
        <f t="shared" si="14"/>
        <v>0</v>
      </c>
      <c r="W104" s="193" t="s">
        <v>44</v>
      </c>
      <c r="X104" s="427"/>
      <c r="Y104" s="264" t="str">
        <f t="shared" si="15"/>
        <v>OK</v>
      </c>
      <c r="Z104" s="193" t="str">
        <f t="shared" si="16"/>
        <v/>
      </c>
      <c r="AA104" s="193" t="str">
        <f t="shared" si="17"/>
        <v/>
      </c>
      <c r="AB104" s="397" t="str">
        <f t="shared" si="18"/>
        <v/>
      </c>
      <c r="AC104" s="257" t="str">
        <f t="shared" si="19"/>
        <v/>
      </c>
      <c r="AD104" s="257" t="str">
        <f t="shared" si="20"/>
        <v/>
      </c>
      <c r="AE104" s="193" t="str">
        <f t="shared" si="21"/>
        <v>CHECK DATES</v>
      </c>
      <c r="AF104" s="257" t="str">
        <f t="shared" si="22"/>
        <v/>
      </c>
      <c r="AG104" s="286">
        <v>0</v>
      </c>
      <c r="AH104" s="257">
        <f t="shared" si="23"/>
        <v>0</v>
      </c>
      <c r="AI104" s="257" t="str">
        <f t="shared" si="24"/>
        <v/>
      </c>
      <c r="AJ104" s="257">
        <f t="shared" si="25"/>
        <v>0</v>
      </c>
    </row>
    <row r="105" spans="1:36" x14ac:dyDescent="0.3">
      <c r="A105" s="287">
        <v>92</v>
      </c>
      <c r="B105" s="156"/>
      <c r="C105" s="150"/>
      <c r="D105" s="151"/>
      <c r="E105" s="150"/>
      <c r="F105" s="150"/>
      <c r="G105" s="158"/>
      <c r="H105" s="157"/>
      <c r="I105" s="152"/>
      <c r="J105" s="154"/>
      <c r="K105" s="149"/>
      <c r="L105" s="152"/>
      <c r="M105" s="159"/>
      <c r="N105" s="337"/>
      <c r="O105" s="343" t="str">
        <f>IF(N105="","",LOOKUP(N105,'Work Programme'!$A$8:$A$207,'Work Programme'!$B$8:$B$207))</f>
        <v/>
      </c>
      <c r="P105" s="150"/>
      <c r="Q105" s="150"/>
      <c r="R105" s="254" t="str">
        <f>IF(J105="","",VLOOKUP(J105,'Overview - Financial Statement'!$A$46:$B$60,2,FALSE))</f>
        <v/>
      </c>
      <c r="S105" s="255" t="str">
        <f t="shared" si="13"/>
        <v/>
      </c>
      <c r="T105" s="153"/>
      <c r="U105" s="153"/>
      <c r="V105" s="238">
        <f t="shared" si="14"/>
        <v>0</v>
      </c>
      <c r="W105" s="193" t="s">
        <v>44</v>
      </c>
      <c r="X105" s="427"/>
      <c r="Y105" s="264" t="str">
        <f t="shared" si="15"/>
        <v>OK</v>
      </c>
      <c r="Z105" s="193" t="str">
        <f t="shared" si="16"/>
        <v/>
      </c>
      <c r="AA105" s="193" t="str">
        <f t="shared" si="17"/>
        <v/>
      </c>
      <c r="AB105" s="397" t="str">
        <f t="shared" si="18"/>
        <v/>
      </c>
      <c r="AC105" s="257" t="str">
        <f t="shared" si="19"/>
        <v/>
      </c>
      <c r="AD105" s="257" t="str">
        <f t="shared" si="20"/>
        <v/>
      </c>
      <c r="AE105" s="193" t="str">
        <f t="shared" si="21"/>
        <v>CHECK DATES</v>
      </c>
      <c r="AF105" s="257" t="str">
        <f t="shared" si="22"/>
        <v/>
      </c>
      <c r="AG105" s="286">
        <v>0</v>
      </c>
      <c r="AH105" s="257">
        <f t="shared" si="23"/>
        <v>0</v>
      </c>
      <c r="AI105" s="257" t="str">
        <f t="shared" si="24"/>
        <v/>
      </c>
      <c r="AJ105" s="257">
        <f t="shared" si="25"/>
        <v>0</v>
      </c>
    </row>
    <row r="106" spans="1:36" x14ac:dyDescent="0.3">
      <c r="A106" s="287">
        <v>93</v>
      </c>
      <c r="B106" s="156"/>
      <c r="C106" s="150"/>
      <c r="D106" s="151"/>
      <c r="E106" s="150"/>
      <c r="F106" s="150"/>
      <c r="G106" s="158"/>
      <c r="H106" s="157"/>
      <c r="I106" s="152"/>
      <c r="J106" s="154"/>
      <c r="K106" s="149"/>
      <c r="L106" s="152"/>
      <c r="M106" s="159"/>
      <c r="N106" s="337"/>
      <c r="O106" s="343" t="str">
        <f>IF(N106="","",LOOKUP(N106,'Work Programme'!$A$8:$A$207,'Work Programme'!$B$8:$B$207))</f>
        <v/>
      </c>
      <c r="P106" s="150"/>
      <c r="Q106" s="150"/>
      <c r="R106" s="254" t="str">
        <f>IF(J106="","",VLOOKUP(J106,'Overview - Financial Statement'!$A$46:$B$60,2,FALSE))</f>
        <v/>
      </c>
      <c r="S106" s="255" t="str">
        <f t="shared" si="13"/>
        <v/>
      </c>
      <c r="T106" s="153"/>
      <c r="U106" s="153"/>
      <c r="V106" s="238">
        <f t="shared" si="14"/>
        <v>0</v>
      </c>
      <c r="W106" s="193" t="s">
        <v>44</v>
      </c>
      <c r="X106" s="427"/>
      <c r="Y106" s="264" t="str">
        <f t="shared" si="15"/>
        <v>OK</v>
      </c>
      <c r="Z106" s="193" t="str">
        <f t="shared" si="16"/>
        <v/>
      </c>
      <c r="AA106" s="193" t="str">
        <f t="shared" si="17"/>
        <v/>
      </c>
      <c r="AB106" s="397" t="str">
        <f t="shared" si="18"/>
        <v/>
      </c>
      <c r="AC106" s="257" t="str">
        <f t="shared" si="19"/>
        <v/>
      </c>
      <c r="AD106" s="257" t="str">
        <f t="shared" si="20"/>
        <v/>
      </c>
      <c r="AE106" s="193" t="str">
        <f t="shared" si="21"/>
        <v>CHECK DATES</v>
      </c>
      <c r="AF106" s="257" t="str">
        <f t="shared" si="22"/>
        <v/>
      </c>
      <c r="AG106" s="286">
        <v>0</v>
      </c>
      <c r="AH106" s="257">
        <f t="shared" si="23"/>
        <v>0</v>
      </c>
      <c r="AI106" s="257" t="str">
        <f t="shared" si="24"/>
        <v/>
      </c>
      <c r="AJ106" s="257">
        <f t="shared" si="25"/>
        <v>0</v>
      </c>
    </row>
    <row r="107" spans="1:36" x14ac:dyDescent="0.3">
      <c r="A107" s="287">
        <v>94</v>
      </c>
      <c r="B107" s="156"/>
      <c r="C107" s="150"/>
      <c r="D107" s="151"/>
      <c r="E107" s="150"/>
      <c r="F107" s="150"/>
      <c r="G107" s="158"/>
      <c r="H107" s="157"/>
      <c r="I107" s="152"/>
      <c r="J107" s="154"/>
      <c r="K107" s="149"/>
      <c r="L107" s="152"/>
      <c r="M107" s="159"/>
      <c r="N107" s="337"/>
      <c r="O107" s="343" t="str">
        <f>IF(N107="","",LOOKUP(N107,'Work Programme'!$A$8:$A$207,'Work Programme'!$B$8:$B$207))</f>
        <v/>
      </c>
      <c r="P107" s="150"/>
      <c r="Q107" s="150"/>
      <c r="R107" s="254" t="str">
        <f>IF(J107="","",VLOOKUP(J107,'Overview - Financial Statement'!$A$46:$B$60,2,FALSE))</f>
        <v/>
      </c>
      <c r="S107" s="255" t="str">
        <f t="shared" si="13"/>
        <v/>
      </c>
      <c r="T107" s="153"/>
      <c r="U107" s="153"/>
      <c r="V107" s="238">
        <f t="shared" si="14"/>
        <v>0</v>
      </c>
      <c r="W107" s="193" t="s">
        <v>44</v>
      </c>
      <c r="X107" s="427"/>
      <c r="Y107" s="264" t="str">
        <f t="shared" si="15"/>
        <v>OK</v>
      </c>
      <c r="Z107" s="193" t="str">
        <f t="shared" si="16"/>
        <v/>
      </c>
      <c r="AA107" s="193" t="str">
        <f t="shared" si="17"/>
        <v/>
      </c>
      <c r="AB107" s="397" t="str">
        <f t="shared" si="18"/>
        <v/>
      </c>
      <c r="AC107" s="257" t="str">
        <f t="shared" si="19"/>
        <v/>
      </c>
      <c r="AD107" s="257" t="str">
        <f t="shared" si="20"/>
        <v/>
      </c>
      <c r="AE107" s="193" t="str">
        <f t="shared" si="21"/>
        <v>CHECK DATES</v>
      </c>
      <c r="AF107" s="257" t="str">
        <f t="shared" si="22"/>
        <v/>
      </c>
      <c r="AG107" s="286">
        <v>0</v>
      </c>
      <c r="AH107" s="257">
        <f t="shared" si="23"/>
        <v>0</v>
      </c>
      <c r="AI107" s="257" t="str">
        <f t="shared" si="24"/>
        <v/>
      </c>
      <c r="AJ107" s="257">
        <f t="shared" si="25"/>
        <v>0</v>
      </c>
    </row>
    <row r="108" spans="1:36" x14ac:dyDescent="0.3">
      <c r="A108" s="287">
        <v>95</v>
      </c>
      <c r="B108" s="156"/>
      <c r="C108" s="150"/>
      <c r="D108" s="151"/>
      <c r="E108" s="150"/>
      <c r="F108" s="150"/>
      <c r="G108" s="158"/>
      <c r="H108" s="157"/>
      <c r="I108" s="152"/>
      <c r="J108" s="154"/>
      <c r="K108" s="149"/>
      <c r="L108" s="152"/>
      <c r="M108" s="159"/>
      <c r="N108" s="337"/>
      <c r="O108" s="343" t="str">
        <f>IF(N108="","",LOOKUP(N108,'Work Programme'!$A$8:$A$207,'Work Programme'!$B$8:$B$207))</f>
        <v/>
      </c>
      <c r="P108" s="150"/>
      <c r="Q108" s="150"/>
      <c r="R108" s="254" t="str">
        <f>IF(J108="","",VLOOKUP(J108,'Overview - Financial Statement'!$A$46:$B$60,2,FALSE))</f>
        <v/>
      </c>
      <c r="S108" s="255" t="str">
        <f t="shared" si="13"/>
        <v/>
      </c>
      <c r="T108" s="153"/>
      <c r="U108" s="153"/>
      <c r="V108" s="238">
        <f t="shared" si="14"/>
        <v>0</v>
      </c>
      <c r="W108" s="193" t="s">
        <v>44</v>
      </c>
      <c r="X108" s="427"/>
      <c r="Y108" s="264" t="str">
        <f t="shared" si="15"/>
        <v>OK</v>
      </c>
      <c r="Z108" s="193" t="str">
        <f t="shared" si="16"/>
        <v/>
      </c>
      <c r="AA108" s="193" t="str">
        <f t="shared" si="17"/>
        <v/>
      </c>
      <c r="AB108" s="397" t="str">
        <f t="shared" si="18"/>
        <v/>
      </c>
      <c r="AC108" s="257" t="str">
        <f t="shared" si="19"/>
        <v/>
      </c>
      <c r="AD108" s="257" t="str">
        <f t="shared" si="20"/>
        <v/>
      </c>
      <c r="AE108" s="193" t="str">
        <f t="shared" si="21"/>
        <v>CHECK DATES</v>
      </c>
      <c r="AF108" s="257" t="str">
        <f t="shared" si="22"/>
        <v/>
      </c>
      <c r="AG108" s="286">
        <v>0</v>
      </c>
      <c r="AH108" s="257">
        <f t="shared" si="23"/>
        <v>0</v>
      </c>
      <c r="AI108" s="257" t="str">
        <f t="shared" si="24"/>
        <v/>
      </c>
      <c r="AJ108" s="257">
        <f t="shared" si="25"/>
        <v>0</v>
      </c>
    </row>
    <row r="109" spans="1:36" x14ac:dyDescent="0.3">
      <c r="A109" s="287">
        <v>96</v>
      </c>
      <c r="B109" s="156"/>
      <c r="C109" s="150"/>
      <c r="D109" s="151"/>
      <c r="E109" s="150"/>
      <c r="F109" s="150"/>
      <c r="G109" s="158"/>
      <c r="H109" s="157"/>
      <c r="I109" s="152"/>
      <c r="J109" s="154"/>
      <c r="K109" s="149"/>
      <c r="L109" s="152"/>
      <c r="M109" s="159"/>
      <c r="N109" s="337"/>
      <c r="O109" s="343" t="str">
        <f>IF(N109="","",LOOKUP(N109,'Work Programme'!$A$8:$A$207,'Work Programme'!$B$8:$B$207))</f>
        <v/>
      </c>
      <c r="P109" s="150"/>
      <c r="Q109" s="150"/>
      <c r="R109" s="254" t="str">
        <f>IF(J109="","",VLOOKUP(J109,'Overview - Financial Statement'!$A$46:$B$60,2,FALSE))</f>
        <v/>
      </c>
      <c r="S109" s="255" t="str">
        <f t="shared" si="13"/>
        <v/>
      </c>
      <c r="T109" s="153"/>
      <c r="U109" s="153"/>
      <c r="V109" s="238">
        <f t="shared" si="14"/>
        <v>0</v>
      </c>
      <c r="W109" s="193" t="s">
        <v>44</v>
      </c>
      <c r="X109" s="427"/>
      <c r="Y109" s="264" t="str">
        <f t="shared" si="15"/>
        <v>OK</v>
      </c>
      <c r="Z109" s="193" t="str">
        <f t="shared" si="16"/>
        <v/>
      </c>
      <c r="AA109" s="193" t="str">
        <f t="shared" si="17"/>
        <v/>
      </c>
      <c r="AB109" s="397" t="str">
        <f t="shared" si="18"/>
        <v/>
      </c>
      <c r="AC109" s="257" t="str">
        <f t="shared" si="19"/>
        <v/>
      </c>
      <c r="AD109" s="257" t="str">
        <f t="shared" si="20"/>
        <v/>
      </c>
      <c r="AE109" s="193" t="str">
        <f t="shared" si="21"/>
        <v>CHECK DATES</v>
      </c>
      <c r="AF109" s="257" t="str">
        <f t="shared" si="22"/>
        <v/>
      </c>
      <c r="AG109" s="286">
        <v>0</v>
      </c>
      <c r="AH109" s="257">
        <f t="shared" si="23"/>
        <v>0</v>
      </c>
      <c r="AI109" s="257" t="str">
        <f t="shared" si="24"/>
        <v/>
      </c>
      <c r="AJ109" s="257">
        <f t="shared" si="25"/>
        <v>0</v>
      </c>
    </row>
    <row r="110" spans="1:36" x14ac:dyDescent="0.3">
      <c r="A110" s="287">
        <v>97</v>
      </c>
      <c r="B110" s="156"/>
      <c r="C110" s="150"/>
      <c r="D110" s="151"/>
      <c r="E110" s="150"/>
      <c r="F110" s="150"/>
      <c r="G110" s="158"/>
      <c r="H110" s="157"/>
      <c r="I110" s="152"/>
      <c r="J110" s="154"/>
      <c r="K110" s="149"/>
      <c r="L110" s="152"/>
      <c r="M110" s="159"/>
      <c r="N110" s="337"/>
      <c r="O110" s="343" t="str">
        <f>IF(N110="","",LOOKUP(N110,'Work Programme'!$A$8:$A$207,'Work Programme'!$B$8:$B$207))</f>
        <v/>
      </c>
      <c r="P110" s="150"/>
      <c r="Q110" s="150"/>
      <c r="R110" s="254" t="str">
        <f>IF(J110="","",VLOOKUP(J110,'Overview - Financial Statement'!$A$46:$B$60,2,FALSE))</f>
        <v/>
      </c>
      <c r="S110" s="255" t="str">
        <f t="shared" si="13"/>
        <v/>
      </c>
      <c r="T110" s="153"/>
      <c r="U110" s="153"/>
      <c r="V110" s="238">
        <f t="shared" si="14"/>
        <v>0</v>
      </c>
      <c r="W110" s="193" t="s">
        <v>44</v>
      </c>
      <c r="X110" s="427"/>
      <c r="Y110" s="264" t="str">
        <f t="shared" si="15"/>
        <v>OK</v>
      </c>
      <c r="Z110" s="193" t="str">
        <f t="shared" si="16"/>
        <v/>
      </c>
      <c r="AA110" s="193" t="str">
        <f t="shared" si="17"/>
        <v/>
      </c>
      <c r="AB110" s="397" t="str">
        <f t="shared" si="18"/>
        <v/>
      </c>
      <c r="AC110" s="257" t="str">
        <f t="shared" si="19"/>
        <v/>
      </c>
      <c r="AD110" s="257" t="str">
        <f t="shared" si="20"/>
        <v/>
      </c>
      <c r="AE110" s="193" t="str">
        <f t="shared" si="21"/>
        <v>CHECK DATES</v>
      </c>
      <c r="AF110" s="257" t="str">
        <f t="shared" si="22"/>
        <v/>
      </c>
      <c r="AG110" s="286">
        <v>0</v>
      </c>
      <c r="AH110" s="257">
        <f t="shared" si="23"/>
        <v>0</v>
      </c>
      <c r="AI110" s="257" t="str">
        <f t="shared" si="24"/>
        <v/>
      </c>
      <c r="AJ110" s="257">
        <f t="shared" si="25"/>
        <v>0</v>
      </c>
    </row>
    <row r="111" spans="1:36" x14ac:dyDescent="0.3">
      <c r="A111" s="287">
        <v>98</v>
      </c>
      <c r="B111" s="156"/>
      <c r="C111" s="150"/>
      <c r="D111" s="151"/>
      <c r="E111" s="150"/>
      <c r="F111" s="150"/>
      <c r="G111" s="158"/>
      <c r="H111" s="157"/>
      <c r="I111" s="152"/>
      <c r="J111" s="154"/>
      <c r="K111" s="149"/>
      <c r="L111" s="152"/>
      <c r="M111" s="159"/>
      <c r="N111" s="337"/>
      <c r="O111" s="343" t="str">
        <f>IF(N111="","",LOOKUP(N111,'Work Programme'!$A$8:$A$207,'Work Programme'!$B$8:$B$207))</f>
        <v/>
      </c>
      <c r="P111" s="150"/>
      <c r="Q111" s="150"/>
      <c r="R111" s="254" t="str">
        <f>IF(J111="","",VLOOKUP(J111,'Overview - Financial Statement'!$A$46:$B$60,2,FALSE))</f>
        <v/>
      </c>
      <c r="S111" s="255" t="str">
        <f t="shared" si="13"/>
        <v/>
      </c>
      <c r="T111" s="153"/>
      <c r="U111" s="153"/>
      <c r="V111" s="238">
        <f t="shared" si="14"/>
        <v>0</v>
      </c>
      <c r="W111" s="193" t="s">
        <v>44</v>
      </c>
      <c r="X111" s="427"/>
      <c r="Y111" s="264" t="str">
        <f t="shared" si="15"/>
        <v>OK</v>
      </c>
      <c r="Z111" s="193" t="str">
        <f t="shared" si="16"/>
        <v/>
      </c>
      <c r="AA111" s="193" t="str">
        <f t="shared" si="17"/>
        <v/>
      </c>
      <c r="AB111" s="397" t="str">
        <f t="shared" si="18"/>
        <v/>
      </c>
      <c r="AC111" s="257" t="str">
        <f t="shared" si="19"/>
        <v/>
      </c>
      <c r="AD111" s="257" t="str">
        <f t="shared" si="20"/>
        <v/>
      </c>
      <c r="AE111" s="193" t="str">
        <f t="shared" si="21"/>
        <v>CHECK DATES</v>
      </c>
      <c r="AF111" s="257" t="str">
        <f t="shared" si="22"/>
        <v/>
      </c>
      <c r="AG111" s="286">
        <v>0</v>
      </c>
      <c r="AH111" s="257">
        <f t="shared" si="23"/>
        <v>0</v>
      </c>
      <c r="AI111" s="257" t="str">
        <f t="shared" si="24"/>
        <v/>
      </c>
      <c r="AJ111" s="257">
        <f t="shared" si="25"/>
        <v>0</v>
      </c>
    </row>
    <row r="112" spans="1:36" x14ac:dyDescent="0.3">
      <c r="A112" s="287">
        <v>99</v>
      </c>
      <c r="B112" s="156"/>
      <c r="C112" s="150"/>
      <c r="D112" s="151"/>
      <c r="E112" s="150"/>
      <c r="F112" s="150"/>
      <c r="G112" s="158"/>
      <c r="H112" s="157"/>
      <c r="I112" s="152"/>
      <c r="J112" s="154"/>
      <c r="K112" s="149"/>
      <c r="L112" s="152"/>
      <c r="M112" s="159"/>
      <c r="N112" s="337"/>
      <c r="O112" s="343" t="str">
        <f>IF(N112="","",LOOKUP(N112,'Work Programme'!$A$8:$A$207,'Work Programme'!$B$8:$B$207))</f>
        <v/>
      </c>
      <c r="P112" s="150"/>
      <c r="Q112" s="150"/>
      <c r="R112" s="254" t="str">
        <f>IF(J112="","",VLOOKUP(J112,'Overview - Financial Statement'!$A$46:$B$60,2,FALSE))</f>
        <v/>
      </c>
      <c r="S112" s="255" t="str">
        <f t="shared" si="13"/>
        <v/>
      </c>
      <c r="T112" s="153"/>
      <c r="U112" s="153"/>
      <c r="V112" s="238">
        <f t="shared" si="14"/>
        <v>0</v>
      </c>
      <c r="W112" s="193" t="s">
        <v>44</v>
      </c>
      <c r="X112" s="427"/>
      <c r="Y112" s="264" t="str">
        <f t="shared" si="15"/>
        <v>OK</v>
      </c>
      <c r="Z112" s="193" t="str">
        <f t="shared" si="16"/>
        <v/>
      </c>
      <c r="AA112" s="193" t="str">
        <f t="shared" si="17"/>
        <v/>
      </c>
      <c r="AB112" s="397" t="str">
        <f t="shared" si="18"/>
        <v/>
      </c>
      <c r="AC112" s="257" t="str">
        <f t="shared" si="19"/>
        <v/>
      </c>
      <c r="AD112" s="257" t="str">
        <f t="shared" si="20"/>
        <v/>
      </c>
      <c r="AE112" s="193" t="str">
        <f t="shared" si="21"/>
        <v>CHECK DATES</v>
      </c>
      <c r="AF112" s="257" t="str">
        <f t="shared" si="22"/>
        <v/>
      </c>
      <c r="AG112" s="286">
        <v>0</v>
      </c>
      <c r="AH112" s="257">
        <f t="shared" si="23"/>
        <v>0</v>
      </c>
      <c r="AI112" s="257" t="str">
        <f t="shared" si="24"/>
        <v/>
      </c>
      <c r="AJ112" s="257">
        <f t="shared" si="25"/>
        <v>0</v>
      </c>
    </row>
    <row r="113" spans="1:36" x14ac:dyDescent="0.3">
      <c r="A113" s="287">
        <v>100</v>
      </c>
      <c r="B113" s="156"/>
      <c r="C113" s="150"/>
      <c r="D113" s="151"/>
      <c r="E113" s="150"/>
      <c r="F113" s="150"/>
      <c r="G113" s="158"/>
      <c r="H113" s="157"/>
      <c r="I113" s="152"/>
      <c r="J113" s="154"/>
      <c r="K113" s="149"/>
      <c r="L113" s="152"/>
      <c r="M113" s="159"/>
      <c r="N113" s="337"/>
      <c r="O113" s="343" t="str">
        <f>IF(N113="","",LOOKUP(N113,'Work Programme'!$A$8:$A$207,'Work Programme'!$B$8:$B$207))</f>
        <v/>
      </c>
      <c r="P113" s="150"/>
      <c r="Q113" s="150"/>
      <c r="R113" s="254" t="str">
        <f>IF(J113="","",VLOOKUP(J113,'Overview - Financial Statement'!$A$46:$B$60,2,FALSE))</f>
        <v/>
      </c>
      <c r="S113" s="255" t="str">
        <f t="shared" si="13"/>
        <v/>
      </c>
      <c r="T113" s="153"/>
      <c r="U113" s="153"/>
      <c r="V113" s="238">
        <f t="shared" si="14"/>
        <v>0</v>
      </c>
      <c r="W113" s="193" t="s">
        <v>44</v>
      </c>
      <c r="X113" s="427"/>
      <c r="Y113" s="264" t="str">
        <f t="shared" si="15"/>
        <v>OK</v>
      </c>
      <c r="Z113" s="193" t="str">
        <f t="shared" si="16"/>
        <v/>
      </c>
      <c r="AA113" s="193" t="str">
        <f t="shared" si="17"/>
        <v/>
      </c>
      <c r="AB113" s="397" t="str">
        <f t="shared" si="18"/>
        <v/>
      </c>
      <c r="AC113" s="257" t="str">
        <f t="shared" si="19"/>
        <v/>
      </c>
      <c r="AD113" s="257" t="str">
        <f t="shared" si="20"/>
        <v/>
      </c>
      <c r="AE113" s="193" t="str">
        <f t="shared" si="21"/>
        <v>CHECK DATES</v>
      </c>
      <c r="AF113" s="257" t="str">
        <f t="shared" si="22"/>
        <v/>
      </c>
      <c r="AG113" s="286">
        <v>0</v>
      </c>
      <c r="AH113" s="257">
        <f t="shared" si="23"/>
        <v>0</v>
      </c>
      <c r="AI113" s="257" t="str">
        <f t="shared" si="24"/>
        <v/>
      </c>
      <c r="AJ113" s="257">
        <f t="shared" si="25"/>
        <v>0</v>
      </c>
    </row>
    <row r="114" spans="1:36" x14ac:dyDescent="0.3">
      <c r="A114" s="287">
        <v>101</v>
      </c>
      <c r="B114" s="156"/>
      <c r="C114" s="150"/>
      <c r="D114" s="151"/>
      <c r="E114" s="150"/>
      <c r="F114" s="150"/>
      <c r="G114" s="158"/>
      <c r="H114" s="157"/>
      <c r="I114" s="152"/>
      <c r="J114" s="154"/>
      <c r="K114" s="149"/>
      <c r="L114" s="152"/>
      <c r="M114" s="159"/>
      <c r="N114" s="337"/>
      <c r="O114" s="343" t="str">
        <f>IF(N114="","",LOOKUP(N114,'Work Programme'!$A$8:$A$207,'Work Programme'!$B$8:$B$207))</f>
        <v/>
      </c>
      <c r="P114" s="150"/>
      <c r="Q114" s="150"/>
      <c r="R114" s="254" t="str">
        <f>IF(J114="","",VLOOKUP(J114,'Overview - Financial Statement'!$A$46:$B$60,2,FALSE))</f>
        <v/>
      </c>
      <c r="S114" s="255" t="str">
        <f t="shared" si="13"/>
        <v/>
      </c>
      <c r="T114" s="153"/>
      <c r="U114" s="153"/>
      <c r="V114" s="238">
        <f t="shared" si="14"/>
        <v>0</v>
      </c>
      <c r="W114" s="193" t="s">
        <v>44</v>
      </c>
      <c r="X114" s="427"/>
      <c r="Y114" s="264" t="str">
        <f t="shared" si="15"/>
        <v>OK</v>
      </c>
      <c r="Z114" s="193" t="str">
        <f t="shared" si="16"/>
        <v/>
      </c>
      <c r="AA114" s="193" t="str">
        <f t="shared" si="17"/>
        <v/>
      </c>
      <c r="AB114" s="397" t="str">
        <f t="shared" si="18"/>
        <v/>
      </c>
      <c r="AC114" s="257" t="str">
        <f t="shared" si="19"/>
        <v/>
      </c>
      <c r="AD114" s="257" t="str">
        <f t="shared" si="20"/>
        <v/>
      </c>
      <c r="AE114" s="193" t="str">
        <f t="shared" si="21"/>
        <v>CHECK DATES</v>
      </c>
      <c r="AF114" s="257" t="str">
        <f t="shared" si="22"/>
        <v/>
      </c>
      <c r="AG114" s="286">
        <v>0</v>
      </c>
      <c r="AH114" s="257">
        <f t="shared" si="23"/>
        <v>0</v>
      </c>
      <c r="AI114" s="257" t="str">
        <f t="shared" si="24"/>
        <v/>
      </c>
      <c r="AJ114" s="257">
        <f t="shared" si="25"/>
        <v>0</v>
      </c>
    </row>
    <row r="115" spans="1:36" x14ac:dyDescent="0.3">
      <c r="A115" s="287">
        <v>102</v>
      </c>
      <c r="B115" s="156"/>
      <c r="C115" s="150"/>
      <c r="D115" s="151"/>
      <c r="E115" s="150"/>
      <c r="F115" s="150"/>
      <c r="G115" s="158"/>
      <c r="H115" s="157"/>
      <c r="I115" s="152"/>
      <c r="J115" s="154"/>
      <c r="K115" s="149"/>
      <c r="L115" s="152"/>
      <c r="M115" s="159"/>
      <c r="N115" s="337"/>
      <c r="O115" s="343" t="str">
        <f>IF(N115="","",LOOKUP(N115,'Work Programme'!$A$8:$A$207,'Work Programme'!$B$8:$B$207))</f>
        <v/>
      </c>
      <c r="P115" s="150"/>
      <c r="Q115" s="150"/>
      <c r="R115" s="254" t="str">
        <f>IF(J115="","",VLOOKUP(J115,'Overview - Financial Statement'!$A$46:$B$60,2,FALSE))</f>
        <v/>
      </c>
      <c r="S115" s="255" t="str">
        <f t="shared" si="13"/>
        <v/>
      </c>
      <c r="T115" s="153"/>
      <c r="U115" s="153"/>
      <c r="V115" s="238">
        <f t="shared" si="14"/>
        <v>0</v>
      </c>
      <c r="W115" s="193" t="s">
        <v>44</v>
      </c>
      <c r="X115" s="427"/>
      <c r="Y115" s="264" t="str">
        <f t="shared" si="15"/>
        <v>OK</v>
      </c>
      <c r="Z115" s="193" t="str">
        <f t="shared" si="16"/>
        <v/>
      </c>
      <c r="AA115" s="193" t="str">
        <f t="shared" si="17"/>
        <v/>
      </c>
      <c r="AB115" s="397" t="str">
        <f t="shared" si="18"/>
        <v/>
      </c>
      <c r="AC115" s="257" t="str">
        <f t="shared" si="19"/>
        <v/>
      </c>
      <c r="AD115" s="257" t="str">
        <f t="shared" si="20"/>
        <v/>
      </c>
      <c r="AE115" s="193" t="str">
        <f t="shared" si="21"/>
        <v>CHECK DATES</v>
      </c>
      <c r="AF115" s="257" t="str">
        <f t="shared" si="22"/>
        <v/>
      </c>
      <c r="AG115" s="286">
        <v>0</v>
      </c>
      <c r="AH115" s="257">
        <f t="shared" si="23"/>
        <v>0</v>
      </c>
      <c r="AI115" s="257" t="str">
        <f t="shared" si="24"/>
        <v/>
      </c>
      <c r="AJ115" s="257">
        <f t="shared" si="25"/>
        <v>0</v>
      </c>
    </row>
    <row r="116" spans="1:36" x14ac:dyDescent="0.3">
      <c r="A116" s="287">
        <v>103</v>
      </c>
      <c r="B116" s="156"/>
      <c r="C116" s="150"/>
      <c r="D116" s="151"/>
      <c r="E116" s="150"/>
      <c r="F116" s="150"/>
      <c r="G116" s="158"/>
      <c r="H116" s="157"/>
      <c r="I116" s="152"/>
      <c r="J116" s="154"/>
      <c r="K116" s="149"/>
      <c r="L116" s="152"/>
      <c r="M116" s="159"/>
      <c r="N116" s="337"/>
      <c r="O116" s="343" t="str">
        <f>IF(N116="","",LOOKUP(N116,'Work Programme'!$A$8:$A$207,'Work Programme'!$B$8:$B$207))</f>
        <v/>
      </c>
      <c r="P116" s="150"/>
      <c r="Q116" s="150"/>
      <c r="R116" s="254" t="str">
        <f>IF(J116="","",VLOOKUP(J116,'Overview - Financial Statement'!$A$46:$B$60,2,FALSE))</f>
        <v/>
      </c>
      <c r="S116" s="255" t="str">
        <f t="shared" si="13"/>
        <v/>
      </c>
      <c r="T116" s="153"/>
      <c r="U116" s="153"/>
      <c r="V116" s="238">
        <f t="shared" si="14"/>
        <v>0</v>
      </c>
      <c r="W116" s="193" t="s">
        <v>44</v>
      </c>
      <c r="X116" s="427"/>
      <c r="Y116" s="264" t="str">
        <f t="shared" si="15"/>
        <v>OK</v>
      </c>
      <c r="Z116" s="193" t="str">
        <f t="shared" si="16"/>
        <v/>
      </c>
      <c r="AA116" s="193" t="str">
        <f t="shared" si="17"/>
        <v/>
      </c>
      <c r="AB116" s="397" t="str">
        <f t="shared" si="18"/>
        <v/>
      </c>
      <c r="AC116" s="257" t="str">
        <f t="shared" si="19"/>
        <v/>
      </c>
      <c r="AD116" s="257" t="str">
        <f t="shared" si="20"/>
        <v/>
      </c>
      <c r="AE116" s="193" t="str">
        <f t="shared" si="21"/>
        <v>CHECK DATES</v>
      </c>
      <c r="AF116" s="257" t="str">
        <f t="shared" si="22"/>
        <v/>
      </c>
      <c r="AG116" s="286">
        <v>0</v>
      </c>
      <c r="AH116" s="257">
        <f t="shared" si="23"/>
        <v>0</v>
      </c>
      <c r="AI116" s="257" t="str">
        <f t="shared" si="24"/>
        <v/>
      </c>
      <c r="AJ116" s="257">
        <f t="shared" si="25"/>
        <v>0</v>
      </c>
    </row>
    <row r="117" spans="1:36" x14ac:dyDescent="0.3">
      <c r="A117" s="287">
        <v>104</v>
      </c>
      <c r="B117" s="156"/>
      <c r="C117" s="150"/>
      <c r="D117" s="151"/>
      <c r="E117" s="150"/>
      <c r="F117" s="150"/>
      <c r="G117" s="158"/>
      <c r="H117" s="157"/>
      <c r="I117" s="152"/>
      <c r="J117" s="154"/>
      <c r="K117" s="149"/>
      <c r="L117" s="152"/>
      <c r="M117" s="159"/>
      <c r="N117" s="337"/>
      <c r="O117" s="343" t="str">
        <f>IF(N117="","",LOOKUP(N117,'Work Programme'!$A$8:$A$207,'Work Programme'!$B$8:$B$207))</f>
        <v/>
      </c>
      <c r="P117" s="150"/>
      <c r="Q117" s="150"/>
      <c r="R117" s="254" t="str">
        <f>IF(J117="","",VLOOKUP(J117,'Overview - Financial Statement'!$A$46:$B$60,2,FALSE))</f>
        <v/>
      </c>
      <c r="S117" s="255" t="str">
        <f t="shared" si="13"/>
        <v/>
      </c>
      <c r="T117" s="153"/>
      <c r="U117" s="153"/>
      <c r="V117" s="238">
        <f t="shared" si="14"/>
        <v>0</v>
      </c>
      <c r="W117" s="193" t="s">
        <v>44</v>
      </c>
      <c r="X117" s="427"/>
      <c r="Y117" s="264" t="str">
        <f t="shared" si="15"/>
        <v>OK</v>
      </c>
      <c r="Z117" s="193" t="str">
        <f t="shared" si="16"/>
        <v/>
      </c>
      <c r="AA117" s="193" t="str">
        <f t="shared" si="17"/>
        <v/>
      </c>
      <c r="AB117" s="397" t="str">
        <f t="shared" si="18"/>
        <v/>
      </c>
      <c r="AC117" s="257" t="str">
        <f t="shared" si="19"/>
        <v/>
      </c>
      <c r="AD117" s="257" t="str">
        <f t="shared" si="20"/>
        <v/>
      </c>
      <c r="AE117" s="193" t="str">
        <f t="shared" si="21"/>
        <v>CHECK DATES</v>
      </c>
      <c r="AF117" s="257" t="str">
        <f t="shared" si="22"/>
        <v/>
      </c>
      <c r="AG117" s="286">
        <v>0</v>
      </c>
      <c r="AH117" s="257">
        <f t="shared" si="23"/>
        <v>0</v>
      </c>
      <c r="AI117" s="257" t="str">
        <f t="shared" si="24"/>
        <v/>
      </c>
      <c r="AJ117" s="257">
        <f t="shared" si="25"/>
        <v>0</v>
      </c>
    </row>
    <row r="118" spans="1:36" x14ac:dyDescent="0.3">
      <c r="A118" s="287">
        <v>105</v>
      </c>
      <c r="B118" s="156"/>
      <c r="C118" s="150"/>
      <c r="D118" s="151"/>
      <c r="E118" s="150"/>
      <c r="F118" s="150"/>
      <c r="G118" s="158"/>
      <c r="H118" s="157"/>
      <c r="I118" s="152"/>
      <c r="J118" s="154"/>
      <c r="K118" s="149"/>
      <c r="L118" s="152"/>
      <c r="M118" s="159"/>
      <c r="N118" s="337"/>
      <c r="O118" s="343" t="str">
        <f>IF(N118="","",LOOKUP(N118,'Work Programme'!$A$8:$A$207,'Work Programme'!$B$8:$B$207))</f>
        <v/>
      </c>
      <c r="P118" s="150"/>
      <c r="Q118" s="150"/>
      <c r="R118" s="254" t="str">
        <f>IF(J118="","",VLOOKUP(J118,'Overview - Financial Statement'!$A$46:$B$60,2,FALSE))</f>
        <v/>
      </c>
      <c r="S118" s="255" t="str">
        <f t="shared" si="13"/>
        <v/>
      </c>
      <c r="T118" s="153"/>
      <c r="U118" s="153"/>
      <c r="V118" s="238">
        <f t="shared" si="14"/>
        <v>0</v>
      </c>
      <c r="W118" s="193" t="s">
        <v>44</v>
      </c>
      <c r="X118" s="427"/>
      <c r="Y118" s="264" t="str">
        <f t="shared" si="15"/>
        <v>OK</v>
      </c>
      <c r="Z118" s="193" t="str">
        <f t="shared" si="16"/>
        <v/>
      </c>
      <c r="AA118" s="193" t="str">
        <f t="shared" si="17"/>
        <v/>
      </c>
      <c r="AB118" s="397" t="str">
        <f t="shared" si="18"/>
        <v/>
      </c>
      <c r="AC118" s="257" t="str">
        <f t="shared" si="19"/>
        <v/>
      </c>
      <c r="AD118" s="257" t="str">
        <f t="shared" si="20"/>
        <v/>
      </c>
      <c r="AE118" s="193" t="str">
        <f t="shared" si="21"/>
        <v>CHECK DATES</v>
      </c>
      <c r="AF118" s="257" t="str">
        <f t="shared" si="22"/>
        <v/>
      </c>
      <c r="AG118" s="286">
        <v>0</v>
      </c>
      <c r="AH118" s="257">
        <f t="shared" si="23"/>
        <v>0</v>
      </c>
      <c r="AI118" s="257" t="str">
        <f t="shared" si="24"/>
        <v/>
      </c>
      <c r="AJ118" s="257">
        <f t="shared" si="25"/>
        <v>0</v>
      </c>
    </row>
    <row r="119" spans="1:36" x14ac:dyDescent="0.3">
      <c r="A119" s="287">
        <v>106</v>
      </c>
      <c r="B119" s="156"/>
      <c r="C119" s="150"/>
      <c r="D119" s="151"/>
      <c r="E119" s="150"/>
      <c r="F119" s="150"/>
      <c r="G119" s="158"/>
      <c r="H119" s="157"/>
      <c r="I119" s="152"/>
      <c r="J119" s="154"/>
      <c r="K119" s="149"/>
      <c r="L119" s="152"/>
      <c r="M119" s="159"/>
      <c r="N119" s="337"/>
      <c r="O119" s="343" t="str">
        <f>IF(N119="","",LOOKUP(N119,'Work Programme'!$A$8:$A$207,'Work Programme'!$B$8:$B$207))</f>
        <v/>
      </c>
      <c r="P119" s="150"/>
      <c r="Q119" s="150"/>
      <c r="R119" s="254" t="str">
        <f>IF(J119="","",VLOOKUP(J119,'Overview - Financial Statement'!$A$46:$B$60,2,FALSE))</f>
        <v/>
      </c>
      <c r="S119" s="255" t="str">
        <f t="shared" si="13"/>
        <v/>
      </c>
      <c r="T119" s="153"/>
      <c r="U119" s="153"/>
      <c r="V119" s="238">
        <f t="shared" si="14"/>
        <v>0</v>
      </c>
      <c r="W119" s="193" t="s">
        <v>44</v>
      </c>
      <c r="X119" s="427"/>
      <c r="Y119" s="264" t="str">
        <f t="shared" si="15"/>
        <v>OK</v>
      </c>
      <c r="Z119" s="193" t="str">
        <f t="shared" si="16"/>
        <v/>
      </c>
      <c r="AA119" s="193" t="str">
        <f t="shared" si="17"/>
        <v/>
      </c>
      <c r="AB119" s="397" t="str">
        <f t="shared" si="18"/>
        <v/>
      </c>
      <c r="AC119" s="257" t="str">
        <f t="shared" si="19"/>
        <v/>
      </c>
      <c r="AD119" s="257" t="str">
        <f t="shared" si="20"/>
        <v/>
      </c>
      <c r="AE119" s="193" t="str">
        <f t="shared" si="21"/>
        <v>CHECK DATES</v>
      </c>
      <c r="AF119" s="257" t="str">
        <f t="shared" si="22"/>
        <v/>
      </c>
      <c r="AG119" s="286">
        <v>0</v>
      </c>
      <c r="AH119" s="257">
        <f t="shared" si="23"/>
        <v>0</v>
      </c>
      <c r="AI119" s="257" t="str">
        <f t="shared" si="24"/>
        <v/>
      </c>
      <c r="AJ119" s="257">
        <f t="shared" si="25"/>
        <v>0</v>
      </c>
    </row>
    <row r="120" spans="1:36" x14ac:dyDescent="0.3">
      <c r="A120" s="287">
        <v>107</v>
      </c>
      <c r="B120" s="156"/>
      <c r="C120" s="150"/>
      <c r="D120" s="151"/>
      <c r="E120" s="150"/>
      <c r="F120" s="150"/>
      <c r="G120" s="158"/>
      <c r="H120" s="157"/>
      <c r="I120" s="152"/>
      <c r="J120" s="154"/>
      <c r="K120" s="149"/>
      <c r="L120" s="152"/>
      <c r="M120" s="159"/>
      <c r="N120" s="337"/>
      <c r="O120" s="343" t="str">
        <f>IF(N120="","",LOOKUP(N120,'Work Programme'!$A$8:$A$207,'Work Programme'!$B$8:$B$207))</f>
        <v/>
      </c>
      <c r="P120" s="150"/>
      <c r="Q120" s="150"/>
      <c r="R120" s="254" t="str">
        <f>IF(J120="","",VLOOKUP(J120,'Overview - Financial Statement'!$A$46:$B$60,2,FALSE))</f>
        <v/>
      </c>
      <c r="S120" s="255" t="str">
        <f t="shared" si="13"/>
        <v/>
      </c>
      <c r="T120" s="153"/>
      <c r="U120" s="153"/>
      <c r="V120" s="238">
        <f t="shared" si="14"/>
        <v>0</v>
      </c>
      <c r="W120" s="193" t="s">
        <v>44</v>
      </c>
      <c r="X120" s="427"/>
      <c r="Y120" s="264" t="str">
        <f t="shared" si="15"/>
        <v>OK</v>
      </c>
      <c r="Z120" s="193" t="str">
        <f t="shared" si="16"/>
        <v/>
      </c>
      <c r="AA120" s="193" t="str">
        <f t="shared" si="17"/>
        <v/>
      </c>
      <c r="AB120" s="397" t="str">
        <f t="shared" si="18"/>
        <v/>
      </c>
      <c r="AC120" s="257" t="str">
        <f t="shared" si="19"/>
        <v/>
      </c>
      <c r="AD120" s="257" t="str">
        <f t="shared" si="20"/>
        <v/>
      </c>
      <c r="AE120" s="193" t="str">
        <f t="shared" si="21"/>
        <v>CHECK DATES</v>
      </c>
      <c r="AF120" s="257" t="str">
        <f t="shared" si="22"/>
        <v/>
      </c>
      <c r="AG120" s="286">
        <v>0</v>
      </c>
      <c r="AH120" s="257">
        <f t="shared" si="23"/>
        <v>0</v>
      </c>
      <c r="AI120" s="257" t="str">
        <f t="shared" si="24"/>
        <v/>
      </c>
      <c r="AJ120" s="257">
        <f t="shared" si="25"/>
        <v>0</v>
      </c>
    </row>
    <row r="121" spans="1:36" x14ac:dyDescent="0.3">
      <c r="A121" s="287">
        <v>108</v>
      </c>
      <c r="B121" s="156"/>
      <c r="C121" s="150"/>
      <c r="D121" s="151"/>
      <c r="E121" s="150"/>
      <c r="F121" s="150"/>
      <c r="G121" s="158"/>
      <c r="H121" s="157"/>
      <c r="I121" s="152"/>
      <c r="J121" s="154"/>
      <c r="K121" s="149"/>
      <c r="L121" s="152"/>
      <c r="M121" s="159"/>
      <c r="N121" s="337"/>
      <c r="O121" s="343" t="str">
        <f>IF(N121="","",LOOKUP(N121,'Work Programme'!$A$8:$A$207,'Work Programme'!$B$8:$B$207))</f>
        <v/>
      </c>
      <c r="P121" s="150"/>
      <c r="Q121" s="150"/>
      <c r="R121" s="254" t="str">
        <f>IF(J121="","",VLOOKUP(J121,'Overview - Financial Statement'!$A$46:$B$60,2,FALSE))</f>
        <v/>
      </c>
      <c r="S121" s="255" t="str">
        <f t="shared" si="13"/>
        <v/>
      </c>
      <c r="T121" s="153"/>
      <c r="U121" s="153"/>
      <c r="V121" s="238">
        <f t="shared" si="14"/>
        <v>0</v>
      </c>
      <c r="W121" s="193" t="s">
        <v>44</v>
      </c>
      <c r="X121" s="427"/>
      <c r="Y121" s="264" t="str">
        <f t="shared" si="15"/>
        <v>OK</v>
      </c>
      <c r="Z121" s="193" t="str">
        <f t="shared" si="16"/>
        <v/>
      </c>
      <c r="AA121" s="193" t="str">
        <f t="shared" si="17"/>
        <v/>
      </c>
      <c r="AB121" s="397" t="str">
        <f t="shared" si="18"/>
        <v/>
      </c>
      <c r="AC121" s="257" t="str">
        <f t="shared" si="19"/>
        <v/>
      </c>
      <c r="AD121" s="257" t="str">
        <f t="shared" si="20"/>
        <v/>
      </c>
      <c r="AE121" s="193" t="str">
        <f t="shared" si="21"/>
        <v>CHECK DATES</v>
      </c>
      <c r="AF121" s="257" t="str">
        <f t="shared" si="22"/>
        <v/>
      </c>
      <c r="AG121" s="286">
        <v>0</v>
      </c>
      <c r="AH121" s="257">
        <f t="shared" si="23"/>
        <v>0</v>
      </c>
      <c r="AI121" s="257" t="str">
        <f t="shared" si="24"/>
        <v/>
      </c>
      <c r="AJ121" s="257">
        <f t="shared" si="25"/>
        <v>0</v>
      </c>
    </row>
    <row r="122" spans="1:36" x14ac:dyDescent="0.3">
      <c r="A122" s="287">
        <v>109</v>
      </c>
      <c r="B122" s="156"/>
      <c r="C122" s="150"/>
      <c r="D122" s="151"/>
      <c r="E122" s="150"/>
      <c r="F122" s="150"/>
      <c r="G122" s="158"/>
      <c r="H122" s="157"/>
      <c r="I122" s="152"/>
      <c r="J122" s="154"/>
      <c r="K122" s="149"/>
      <c r="L122" s="152"/>
      <c r="M122" s="159"/>
      <c r="N122" s="337"/>
      <c r="O122" s="343" t="str">
        <f>IF(N122="","",LOOKUP(N122,'Work Programme'!$A$8:$A$207,'Work Programme'!$B$8:$B$207))</f>
        <v/>
      </c>
      <c r="P122" s="150"/>
      <c r="Q122" s="150"/>
      <c r="R122" s="254" t="str">
        <f>IF(J122="","",VLOOKUP(J122,'Overview - Financial Statement'!$A$46:$B$60,2,FALSE))</f>
        <v/>
      </c>
      <c r="S122" s="255" t="str">
        <f t="shared" si="13"/>
        <v/>
      </c>
      <c r="T122" s="153"/>
      <c r="U122" s="153"/>
      <c r="V122" s="238">
        <f t="shared" si="14"/>
        <v>0</v>
      </c>
      <c r="W122" s="193" t="s">
        <v>44</v>
      </c>
      <c r="X122" s="427"/>
      <c r="Y122" s="264" t="str">
        <f t="shared" si="15"/>
        <v>OK</v>
      </c>
      <c r="Z122" s="193" t="str">
        <f t="shared" si="16"/>
        <v/>
      </c>
      <c r="AA122" s="193" t="str">
        <f t="shared" si="17"/>
        <v/>
      </c>
      <c r="AB122" s="397" t="str">
        <f t="shared" si="18"/>
        <v/>
      </c>
      <c r="AC122" s="257" t="str">
        <f t="shared" si="19"/>
        <v/>
      </c>
      <c r="AD122" s="257" t="str">
        <f t="shared" si="20"/>
        <v/>
      </c>
      <c r="AE122" s="193" t="str">
        <f t="shared" si="21"/>
        <v>CHECK DATES</v>
      </c>
      <c r="AF122" s="257" t="str">
        <f t="shared" si="22"/>
        <v/>
      </c>
      <c r="AG122" s="286">
        <v>0</v>
      </c>
      <c r="AH122" s="257">
        <f t="shared" si="23"/>
        <v>0</v>
      </c>
      <c r="AI122" s="257" t="str">
        <f t="shared" si="24"/>
        <v/>
      </c>
      <c r="AJ122" s="257">
        <f t="shared" si="25"/>
        <v>0</v>
      </c>
    </row>
    <row r="123" spans="1:36" x14ac:dyDescent="0.3">
      <c r="A123" s="287">
        <v>110</v>
      </c>
      <c r="B123" s="156"/>
      <c r="C123" s="150"/>
      <c r="D123" s="151"/>
      <c r="E123" s="150"/>
      <c r="F123" s="150"/>
      <c r="G123" s="158"/>
      <c r="H123" s="157"/>
      <c r="I123" s="152"/>
      <c r="J123" s="154"/>
      <c r="K123" s="149"/>
      <c r="L123" s="152"/>
      <c r="M123" s="159"/>
      <c r="N123" s="337"/>
      <c r="O123" s="343" t="str">
        <f>IF(N123="","",LOOKUP(N123,'Work Programme'!$A$8:$A$207,'Work Programme'!$B$8:$B$207))</f>
        <v/>
      </c>
      <c r="P123" s="150"/>
      <c r="Q123" s="150"/>
      <c r="R123" s="254" t="str">
        <f>IF(J123="","",VLOOKUP(J123,'Overview - Financial Statement'!$A$46:$B$60,2,FALSE))</f>
        <v/>
      </c>
      <c r="S123" s="255" t="str">
        <f t="shared" si="13"/>
        <v/>
      </c>
      <c r="T123" s="153"/>
      <c r="U123" s="153"/>
      <c r="V123" s="238">
        <f t="shared" si="14"/>
        <v>0</v>
      </c>
      <c r="W123" s="193" t="s">
        <v>44</v>
      </c>
      <c r="X123" s="427"/>
      <c r="Y123" s="264" t="str">
        <f t="shared" si="15"/>
        <v>OK</v>
      </c>
      <c r="Z123" s="193" t="str">
        <f t="shared" si="16"/>
        <v/>
      </c>
      <c r="AA123" s="193" t="str">
        <f t="shared" si="17"/>
        <v/>
      </c>
      <c r="AB123" s="397" t="str">
        <f t="shared" si="18"/>
        <v/>
      </c>
      <c r="AC123" s="257" t="str">
        <f t="shared" si="19"/>
        <v/>
      </c>
      <c r="AD123" s="257" t="str">
        <f t="shared" si="20"/>
        <v/>
      </c>
      <c r="AE123" s="193" t="str">
        <f t="shared" si="21"/>
        <v>CHECK DATES</v>
      </c>
      <c r="AF123" s="257" t="str">
        <f t="shared" si="22"/>
        <v/>
      </c>
      <c r="AG123" s="286">
        <v>0</v>
      </c>
      <c r="AH123" s="257">
        <f t="shared" si="23"/>
        <v>0</v>
      </c>
      <c r="AI123" s="257" t="str">
        <f t="shared" si="24"/>
        <v/>
      </c>
      <c r="AJ123" s="257">
        <f t="shared" si="25"/>
        <v>0</v>
      </c>
    </row>
    <row r="124" spans="1:36" x14ac:dyDescent="0.3">
      <c r="A124" s="287">
        <v>111</v>
      </c>
      <c r="B124" s="156"/>
      <c r="C124" s="150"/>
      <c r="D124" s="151"/>
      <c r="E124" s="150"/>
      <c r="F124" s="150"/>
      <c r="G124" s="158"/>
      <c r="H124" s="157"/>
      <c r="I124" s="152"/>
      <c r="J124" s="154"/>
      <c r="K124" s="149"/>
      <c r="L124" s="152"/>
      <c r="M124" s="159"/>
      <c r="N124" s="337"/>
      <c r="O124" s="343" t="str">
        <f>IF(N124="","",LOOKUP(N124,'Work Programme'!$A$8:$A$207,'Work Programme'!$B$8:$B$207))</f>
        <v/>
      </c>
      <c r="P124" s="150"/>
      <c r="Q124" s="150"/>
      <c r="R124" s="254" t="str">
        <f>IF(J124="","",VLOOKUP(J124,'Overview - Financial Statement'!$A$46:$B$60,2,FALSE))</f>
        <v/>
      </c>
      <c r="S124" s="255" t="str">
        <f t="shared" si="13"/>
        <v/>
      </c>
      <c r="T124" s="153"/>
      <c r="U124" s="153"/>
      <c r="V124" s="238">
        <f t="shared" si="14"/>
        <v>0</v>
      </c>
      <c r="W124" s="193" t="s">
        <v>44</v>
      </c>
      <c r="X124" s="427"/>
      <c r="Y124" s="264" t="str">
        <f t="shared" si="15"/>
        <v>OK</v>
      </c>
      <c r="Z124" s="193" t="str">
        <f t="shared" si="16"/>
        <v/>
      </c>
      <c r="AA124" s="193" t="str">
        <f t="shared" si="17"/>
        <v/>
      </c>
      <c r="AB124" s="397" t="str">
        <f t="shared" si="18"/>
        <v/>
      </c>
      <c r="AC124" s="257" t="str">
        <f t="shared" si="19"/>
        <v/>
      </c>
      <c r="AD124" s="257" t="str">
        <f t="shared" si="20"/>
        <v/>
      </c>
      <c r="AE124" s="193" t="str">
        <f t="shared" si="21"/>
        <v>CHECK DATES</v>
      </c>
      <c r="AF124" s="257" t="str">
        <f t="shared" si="22"/>
        <v/>
      </c>
      <c r="AG124" s="286">
        <v>0</v>
      </c>
      <c r="AH124" s="257">
        <f t="shared" si="23"/>
        <v>0</v>
      </c>
      <c r="AI124" s="257" t="str">
        <f t="shared" si="24"/>
        <v/>
      </c>
      <c r="AJ124" s="257">
        <f t="shared" si="25"/>
        <v>0</v>
      </c>
    </row>
    <row r="125" spans="1:36" x14ac:dyDescent="0.3">
      <c r="A125" s="287">
        <v>112</v>
      </c>
      <c r="B125" s="156"/>
      <c r="C125" s="150"/>
      <c r="D125" s="151"/>
      <c r="E125" s="150"/>
      <c r="F125" s="150"/>
      <c r="G125" s="158"/>
      <c r="H125" s="157"/>
      <c r="I125" s="152"/>
      <c r="J125" s="154"/>
      <c r="K125" s="149"/>
      <c r="L125" s="152"/>
      <c r="M125" s="159"/>
      <c r="N125" s="337"/>
      <c r="O125" s="343" t="str">
        <f>IF(N125="","",LOOKUP(N125,'Work Programme'!$A$8:$A$207,'Work Programme'!$B$8:$B$207))</f>
        <v/>
      </c>
      <c r="P125" s="150"/>
      <c r="Q125" s="150"/>
      <c r="R125" s="254" t="str">
        <f>IF(J125="","",VLOOKUP(J125,'Overview - Financial Statement'!$A$46:$B$60,2,FALSE))</f>
        <v/>
      </c>
      <c r="S125" s="255" t="str">
        <f t="shared" si="13"/>
        <v/>
      </c>
      <c r="T125" s="153"/>
      <c r="U125" s="153"/>
      <c r="V125" s="238">
        <f t="shared" si="14"/>
        <v>0</v>
      </c>
      <c r="W125" s="193" t="s">
        <v>44</v>
      </c>
      <c r="X125" s="427"/>
      <c r="Y125" s="264" t="str">
        <f t="shared" si="15"/>
        <v>OK</v>
      </c>
      <c r="Z125" s="193" t="str">
        <f t="shared" si="16"/>
        <v/>
      </c>
      <c r="AA125" s="193" t="str">
        <f t="shared" si="17"/>
        <v/>
      </c>
      <c r="AB125" s="397" t="str">
        <f t="shared" si="18"/>
        <v/>
      </c>
      <c r="AC125" s="257" t="str">
        <f t="shared" si="19"/>
        <v/>
      </c>
      <c r="AD125" s="257" t="str">
        <f t="shared" si="20"/>
        <v/>
      </c>
      <c r="AE125" s="193" t="str">
        <f t="shared" si="21"/>
        <v>CHECK DATES</v>
      </c>
      <c r="AF125" s="257" t="str">
        <f t="shared" si="22"/>
        <v/>
      </c>
      <c r="AG125" s="286">
        <v>0</v>
      </c>
      <c r="AH125" s="257">
        <f t="shared" si="23"/>
        <v>0</v>
      </c>
      <c r="AI125" s="257" t="str">
        <f t="shared" si="24"/>
        <v/>
      </c>
      <c r="AJ125" s="257">
        <f t="shared" si="25"/>
        <v>0</v>
      </c>
    </row>
    <row r="126" spans="1:36" x14ac:dyDescent="0.3">
      <c r="A126" s="287">
        <v>113</v>
      </c>
      <c r="B126" s="156"/>
      <c r="C126" s="150"/>
      <c r="D126" s="151"/>
      <c r="E126" s="150"/>
      <c r="F126" s="150"/>
      <c r="G126" s="158"/>
      <c r="H126" s="157"/>
      <c r="I126" s="152"/>
      <c r="J126" s="154"/>
      <c r="K126" s="149"/>
      <c r="L126" s="152"/>
      <c r="M126" s="159"/>
      <c r="N126" s="337"/>
      <c r="O126" s="343" t="str">
        <f>IF(N126="","",LOOKUP(N126,'Work Programme'!$A$8:$A$207,'Work Programme'!$B$8:$B$207))</f>
        <v/>
      </c>
      <c r="P126" s="150"/>
      <c r="Q126" s="150"/>
      <c r="R126" s="254" t="str">
        <f>IF(J126="","",VLOOKUP(J126,'Overview - Financial Statement'!$A$46:$B$60,2,FALSE))</f>
        <v/>
      </c>
      <c r="S126" s="255" t="str">
        <f t="shared" si="13"/>
        <v/>
      </c>
      <c r="T126" s="153"/>
      <c r="U126" s="153"/>
      <c r="V126" s="238">
        <f t="shared" si="14"/>
        <v>0</v>
      </c>
      <c r="W126" s="193" t="s">
        <v>44</v>
      </c>
      <c r="X126" s="427"/>
      <c r="Y126" s="264" t="str">
        <f t="shared" si="15"/>
        <v>OK</v>
      </c>
      <c r="Z126" s="193" t="str">
        <f t="shared" si="16"/>
        <v/>
      </c>
      <c r="AA126" s="193" t="str">
        <f t="shared" si="17"/>
        <v/>
      </c>
      <c r="AB126" s="397" t="str">
        <f t="shared" si="18"/>
        <v/>
      </c>
      <c r="AC126" s="257" t="str">
        <f t="shared" si="19"/>
        <v/>
      </c>
      <c r="AD126" s="257" t="str">
        <f t="shared" si="20"/>
        <v/>
      </c>
      <c r="AE126" s="193" t="str">
        <f t="shared" si="21"/>
        <v>CHECK DATES</v>
      </c>
      <c r="AF126" s="257" t="str">
        <f t="shared" si="22"/>
        <v/>
      </c>
      <c r="AG126" s="286">
        <v>0</v>
      </c>
      <c r="AH126" s="257">
        <f t="shared" si="23"/>
        <v>0</v>
      </c>
      <c r="AI126" s="257" t="str">
        <f t="shared" si="24"/>
        <v/>
      </c>
      <c r="AJ126" s="257">
        <f t="shared" si="25"/>
        <v>0</v>
      </c>
    </row>
    <row r="127" spans="1:36" x14ac:dyDescent="0.3">
      <c r="A127" s="287">
        <v>114</v>
      </c>
      <c r="B127" s="156"/>
      <c r="C127" s="150"/>
      <c r="D127" s="151"/>
      <c r="E127" s="150"/>
      <c r="F127" s="150"/>
      <c r="G127" s="158"/>
      <c r="H127" s="157"/>
      <c r="I127" s="152"/>
      <c r="J127" s="154"/>
      <c r="K127" s="149"/>
      <c r="L127" s="152"/>
      <c r="M127" s="159"/>
      <c r="N127" s="337"/>
      <c r="O127" s="343" t="str">
        <f>IF(N127="","",LOOKUP(N127,'Work Programme'!$A$8:$A$207,'Work Programme'!$B$8:$B$207))</f>
        <v/>
      </c>
      <c r="P127" s="150"/>
      <c r="Q127" s="150"/>
      <c r="R127" s="254" t="str">
        <f>IF(J127="","",VLOOKUP(J127,'Overview - Financial Statement'!$A$46:$B$60,2,FALSE))</f>
        <v/>
      </c>
      <c r="S127" s="255" t="str">
        <f t="shared" si="13"/>
        <v/>
      </c>
      <c r="T127" s="153"/>
      <c r="U127" s="153"/>
      <c r="V127" s="238">
        <f t="shared" si="14"/>
        <v>0</v>
      </c>
      <c r="W127" s="193" t="s">
        <v>44</v>
      </c>
      <c r="X127" s="427"/>
      <c r="Y127" s="264" t="str">
        <f t="shared" si="15"/>
        <v>OK</v>
      </c>
      <c r="Z127" s="193" t="str">
        <f t="shared" si="16"/>
        <v/>
      </c>
      <c r="AA127" s="193" t="str">
        <f t="shared" si="17"/>
        <v/>
      </c>
      <c r="AB127" s="397" t="str">
        <f t="shared" si="18"/>
        <v/>
      </c>
      <c r="AC127" s="257" t="str">
        <f t="shared" si="19"/>
        <v/>
      </c>
      <c r="AD127" s="257" t="str">
        <f t="shared" si="20"/>
        <v/>
      </c>
      <c r="AE127" s="193" t="str">
        <f t="shared" si="21"/>
        <v>CHECK DATES</v>
      </c>
      <c r="AF127" s="257" t="str">
        <f t="shared" si="22"/>
        <v/>
      </c>
      <c r="AG127" s="286">
        <v>0</v>
      </c>
      <c r="AH127" s="257">
        <f t="shared" si="23"/>
        <v>0</v>
      </c>
      <c r="AI127" s="257" t="str">
        <f t="shared" si="24"/>
        <v/>
      </c>
      <c r="AJ127" s="257">
        <f t="shared" si="25"/>
        <v>0</v>
      </c>
    </row>
    <row r="128" spans="1:36" x14ac:dyDescent="0.3">
      <c r="A128" s="287">
        <v>115</v>
      </c>
      <c r="B128" s="156"/>
      <c r="C128" s="150"/>
      <c r="D128" s="151"/>
      <c r="E128" s="150"/>
      <c r="F128" s="150"/>
      <c r="G128" s="158"/>
      <c r="H128" s="157"/>
      <c r="I128" s="152"/>
      <c r="J128" s="154"/>
      <c r="K128" s="149"/>
      <c r="L128" s="152"/>
      <c r="M128" s="159"/>
      <c r="N128" s="337"/>
      <c r="O128" s="343" t="str">
        <f>IF(N128="","",LOOKUP(N128,'Work Programme'!$A$8:$A$207,'Work Programme'!$B$8:$B$207))</f>
        <v/>
      </c>
      <c r="P128" s="150"/>
      <c r="Q128" s="150"/>
      <c r="R128" s="254" t="str">
        <f>IF(J128="","",VLOOKUP(J128,'Overview - Financial Statement'!$A$46:$B$60,2,FALSE))</f>
        <v/>
      </c>
      <c r="S128" s="255" t="str">
        <f t="shared" si="13"/>
        <v/>
      </c>
      <c r="T128" s="153"/>
      <c r="U128" s="153"/>
      <c r="V128" s="238">
        <f t="shared" si="14"/>
        <v>0</v>
      </c>
      <c r="W128" s="193" t="s">
        <v>44</v>
      </c>
      <c r="X128" s="427"/>
      <c r="Y128" s="264" t="str">
        <f t="shared" si="15"/>
        <v>OK</v>
      </c>
      <c r="Z128" s="193" t="str">
        <f t="shared" si="16"/>
        <v/>
      </c>
      <c r="AA128" s="193" t="str">
        <f t="shared" si="17"/>
        <v/>
      </c>
      <c r="AB128" s="397" t="str">
        <f t="shared" si="18"/>
        <v/>
      </c>
      <c r="AC128" s="257" t="str">
        <f t="shared" si="19"/>
        <v/>
      </c>
      <c r="AD128" s="257" t="str">
        <f t="shared" si="20"/>
        <v/>
      </c>
      <c r="AE128" s="193" t="str">
        <f t="shared" si="21"/>
        <v>CHECK DATES</v>
      </c>
      <c r="AF128" s="257" t="str">
        <f t="shared" si="22"/>
        <v/>
      </c>
      <c r="AG128" s="286">
        <v>0</v>
      </c>
      <c r="AH128" s="257">
        <f t="shared" si="23"/>
        <v>0</v>
      </c>
      <c r="AI128" s="257" t="str">
        <f t="shared" si="24"/>
        <v/>
      </c>
      <c r="AJ128" s="257">
        <f t="shared" si="25"/>
        <v>0</v>
      </c>
    </row>
    <row r="129" spans="1:36" x14ac:dyDescent="0.3">
      <c r="A129" s="287">
        <v>116</v>
      </c>
      <c r="B129" s="156"/>
      <c r="C129" s="150"/>
      <c r="D129" s="151"/>
      <c r="E129" s="150"/>
      <c r="F129" s="150"/>
      <c r="G129" s="158"/>
      <c r="H129" s="157"/>
      <c r="I129" s="152"/>
      <c r="J129" s="154"/>
      <c r="K129" s="149"/>
      <c r="L129" s="152"/>
      <c r="M129" s="159"/>
      <c r="N129" s="337"/>
      <c r="O129" s="343" t="str">
        <f>IF(N129="","",LOOKUP(N129,'Work Programme'!$A$8:$A$207,'Work Programme'!$B$8:$B$207))</f>
        <v/>
      </c>
      <c r="P129" s="150"/>
      <c r="Q129" s="150"/>
      <c r="R129" s="254" t="str">
        <f>IF(J129="","",VLOOKUP(J129,'Overview - Financial Statement'!$A$46:$B$60,2,FALSE))</f>
        <v/>
      </c>
      <c r="S129" s="255" t="str">
        <f t="shared" si="13"/>
        <v/>
      </c>
      <c r="T129" s="153"/>
      <c r="U129" s="153"/>
      <c r="V129" s="238">
        <f t="shared" si="14"/>
        <v>0</v>
      </c>
      <c r="W129" s="193" t="s">
        <v>44</v>
      </c>
      <c r="X129" s="427"/>
      <c r="Y129" s="264" t="str">
        <f t="shared" si="15"/>
        <v>OK</v>
      </c>
      <c r="Z129" s="193" t="str">
        <f t="shared" si="16"/>
        <v/>
      </c>
      <c r="AA129" s="193" t="str">
        <f t="shared" si="17"/>
        <v/>
      </c>
      <c r="AB129" s="397" t="str">
        <f t="shared" si="18"/>
        <v/>
      </c>
      <c r="AC129" s="257" t="str">
        <f t="shared" si="19"/>
        <v/>
      </c>
      <c r="AD129" s="257" t="str">
        <f t="shared" si="20"/>
        <v/>
      </c>
      <c r="AE129" s="193" t="str">
        <f t="shared" si="21"/>
        <v>CHECK DATES</v>
      </c>
      <c r="AF129" s="257" t="str">
        <f t="shared" si="22"/>
        <v/>
      </c>
      <c r="AG129" s="286">
        <v>0</v>
      </c>
      <c r="AH129" s="257">
        <f t="shared" si="23"/>
        <v>0</v>
      </c>
      <c r="AI129" s="257" t="str">
        <f t="shared" si="24"/>
        <v/>
      </c>
      <c r="AJ129" s="257">
        <f t="shared" si="25"/>
        <v>0</v>
      </c>
    </row>
    <row r="130" spans="1:36" x14ac:dyDescent="0.3">
      <c r="A130" s="287">
        <v>117</v>
      </c>
      <c r="B130" s="156"/>
      <c r="C130" s="150"/>
      <c r="D130" s="151"/>
      <c r="E130" s="150"/>
      <c r="F130" s="150"/>
      <c r="G130" s="158"/>
      <c r="H130" s="157"/>
      <c r="I130" s="152"/>
      <c r="J130" s="154"/>
      <c r="K130" s="149"/>
      <c r="L130" s="152"/>
      <c r="M130" s="159"/>
      <c r="N130" s="337"/>
      <c r="O130" s="343" t="str">
        <f>IF(N130="","",LOOKUP(N130,'Work Programme'!$A$8:$A$207,'Work Programme'!$B$8:$B$207))</f>
        <v/>
      </c>
      <c r="P130" s="150"/>
      <c r="Q130" s="150"/>
      <c r="R130" s="254" t="str">
        <f>IF(J130="","",VLOOKUP(J130,'Overview - Financial Statement'!$A$46:$B$60,2,FALSE))</f>
        <v/>
      </c>
      <c r="S130" s="255" t="str">
        <f t="shared" si="13"/>
        <v/>
      </c>
      <c r="T130" s="153"/>
      <c r="U130" s="153"/>
      <c r="V130" s="238">
        <f t="shared" si="14"/>
        <v>0</v>
      </c>
      <c r="W130" s="193" t="s">
        <v>44</v>
      </c>
      <c r="X130" s="427"/>
      <c r="Y130" s="264" t="str">
        <f t="shared" si="15"/>
        <v>OK</v>
      </c>
      <c r="Z130" s="193" t="str">
        <f t="shared" si="16"/>
        <v/>
      </c>
      <c r="AA130" s="193" t="str">
        <f t="shared" si="17"/>
        <v/>
      </c>
      <c r="AB130" s="397" t="str">
        <f t="shared" si="18"/>
        <v/>
      </c>
      <c r="AC130" s="257" t="str">
        <f t="shared" si="19"/>
        <v/>
      </c>
      <c r="AD130" s="257" t="str">
        <f t="shared" si="20"/>
        <v/>
      </c>
      <c r="AE130" s="193" t="str">
        <f t="shared" si="21"/>
        <v>CHECK DATES</v>
      </c>
      <c r="AF130" s="257" t="str">
        <f t="shared" si="22"/>
        <v/>
      </c>
      <c r="AG130" s="286">
        <v>0</v>
      </c>
      <c r="AH130" s="257">
        <f t="shared" si="23"/>
        <v>0</v>
      </c>
      <c r="AI130" s="257" t="str">
        <f t="shared" si="24"/>
        <v/>
      </c>
      <c r="AJ130" s="257">
        <f t="shared" si="25"/>
        <v>0</v>
      </c>
    </row>
    <row r="131" spans="1:36" x14ac:dyDescent="0.3">
      <c r="A131" s="287">
        <v>118</v>
      </c>
      <c r="B131" s="156"/>
      <c r="C131" s="150"/>
      <c r="D131" s="151"/>
      <c r="E131" s="150"/>
      <c r="F131" s="150"/>
      <c r="G131" s="158"/>
      <c r="H131" s="157"/>
      <c r="I131" s="152"/>
      <c r="J131" s="154"/>
      <c r="K131" s="149"/>
      <c r="L131" s="152"/>
      <c r="M131" s="159"/>
      <c r="N131" s="337"/>
      <c r="O131" s="343" t="str">
        <f>IF(N131="","",LOOKUP(N131,'Work Programme'!$A$8:$A$207,'Work Programme'!$B$8:$B$207))</f>
        <v/>
      </c>
      <c r="P131" s="150"/>
      <c r="Q131" s="150"/>
      <c r="R131" s="254" t="str">
        <f>IF(J131="","",VLOOKUP(J131,'Overview - Financial Statement'!$A$46:$B$60,2,FALSE))</f>
        <v/>
      </c>
      <c r="S131" s="255" t="str">
        <f t="shared" si="13"/>
        <v/>
      </c>
      <c r="T131" s="153"/>
      <c r="U131" s="153"/>
      <c r="V131" s="238">
        <f t="shared" si="14"/>
        <v>0</v>
      </c>
      <c r="W131" s="193" t="s">
        <v>44</v>
      </c>
      <c r="X131" s="427"/>
      <c r="Y131" s="264" t="str">
        <f t="shared" si="15"/>
        <v>OK</v>
      </c>
      <c r="Z131" s="193" t="str">
        <f t="shared" si="16"/>
        <v/>
      </c>
      <c r="AA131" s="193" t="str">
        <f t="shared" si="17"/>
        <v/>
      </c>
      <c r="AB131" s="397" t="str">
        <f t="shared" si="18"/>
        <v/>
      </c>
      <c r="AC131" s="257" t="str">
        <f t="shared" si="19"/>
        <v/>
      </c>
      <c r="AD131" s="257" t="str">
        <f t="shared" si="20"/>
        <v/>
      </c>
      <c r="AE131" s="193" t="str">
        <f t="shared" si="21"/>
        <v>CHECK DATES</v>
      </c>
      <c r="AF131" s="257" t="str">
        <f t="shared" si="22"/>
        <v/>
      </c>
      <c r="AG131" s="286">
        <v>0</v>
      </c>
      <c r="AH131" s="257">
        <f t="shared" si="23"/>
        <v>0</v>
      </c>
      <c r="AI131" s="257" t="str">
        <f t="shared" si="24"/>
        <v/>
      </c>
      <c r="AJ131" s="257">
        <f t="shared" si="25"/>
        <v>0</v>
      </c>
    </row>
    <row r="132" spans="1:36" x14ac:dyDescent="0.3">
      <c r="A132" s="287">
        <v>119</v>
      </c>
      <c r="B132" s="156"/>
      <c r="C132" s="150"/>
      <c r="D132" s="151"/>
      <c r="E132" s="150"/>
      <c r="F132" s="150"/>
      <c r="G132" s="158"/>
      <c r="H132" s="157"/>
      <c r="I132" s="152"/>
      <c r="J132" s="154"/>
      <c r="K132" s="149"/>
      <c r="L132" s="152"/>
      <c r="M132" s="159"/>
      <c r="N132" s="337"/>
      <c r="O132" s="343" t="str">
        <f>IF(N132="","",LOOKUP(N132,'Work Programme'!$A$8:$A$207,'Work Programme'!$B$8:$B$207))</f>
        <v/>
      </c>
      <c r="P132" s="150"/>
      <c r="Q132" s="150"/>
      <c r="R132" s="254" t="str">
        <f>IF(J132="","",VLOOKUP(J132,'Overview - Financial Statement'!$A$46:$B$60,2,FALSE))</f>
        <v/>
      </c>
      <c r="S132" s="255" t="str">
        <f t="shared" si="13"/>
        <v/>
      </c>
      <c r="T132" s="153"/>
      <c r="U132" s="153"/>
      <c r="V132" s="238">
        <f t="shared" si="14"/>
        <v>0</v>
      </c>
      <c r="W132" s="193" t="s">
        <v>44</v>
      </c>
      <c r="X132" s="427"/>
      <c r="Y132" s="264" t="str">
        <f t="shared" si="15"/>
        <v>OK</v>
      </c>
      <c r="Z132" s="193" t="str">
        <f t="shared" si="16"/>
        <v/>
      </c>
      <c r="AA132" s="193" t="str">
        <f t="shared" si="17"/>
        <v/>
      </c>
      <c r="AB132" s="397" t="str">
        <f t="shared" si="18"/>
        <v/>
      </c>
      <c r="AC132" s="257" t="str">
        <f t="shared" si="19"/>
        <v/>
      </c>
      <c r="AD132" s="257" t="str">
        <f t="shared" si="20"/>
        <v/>
      </c>
      <c r="AE132" s="193" t="str">
        <f t="shared" si="21"/>
        <v>CHECK DATES</v>
      </c>
      <c r="AF132" s="257" t="str">
        <f t="shared" si="22"/>
        <v/>
      </c>
      <c r="AG132" s="286">
        <v>0</v>
      </c>
      <c r="AH132" s="257">
        <f t="shared" si="23"/>
        <v>0</v>
      </c>
      <c r="AI132" s="257" t="str">
        <f t="shared" si="24"/>
        <v/>
      </c>
      <c r="AJ132" s="257">
        <f t="shared" si="25"/>
        <v>0</v>
      </c>
    </row>
    <row r="133" spans="1:36" x14ac:dyDescent="0.3">
      <c r="A133" s="287">
        <v>120</v>
      </c>
      <c r="B133" s="156"/>
      <c r="C133" s="150"/>
      <c r="D133" s="151"/>
      <c r="E133" s="150"/>
      <c r="F133" s="150"/>
      <c r="G133" s="158"/>
      <c r="H133" s="157"/>
      <c r="I133" s="152"/>
      <c r="J133" s="154"/>
      <c r="K133" s="149"/>
      <c r="L133" s="152"/>
      <c r="M133" s="159"/>
      <c r="N133" s="337"/>
      <c r="O133" s="343" t="str">
        <f>IF(N133="","",LOOKUP(N133,'Work Programme'!$A$8:$A$207,'Work Programme'!$B$8:$B$207))</f>
        <v/>
      </c>
      <c r="P133" s="150"/>
      <c r="Q133" s="150"/>
      <c r="R133" s="254" t="str">
        <f>IF(J133="","",VLOOKUP(J133,'Overview - Financial Statement'!$A$46:$B$60,2,FALSE))</f>
        <v/>
      </c>
      <c r="S133" s="255" t="str">
        <f t="shared" si="13"/>
        <v/>
      </c>
      <c r="T133" s="153"/>
      <c r="U133" s="153"/>
      <c r="V133" s="238">
        <f t="shared" si="14"/>
        <v>0</v>
      </c>
      <c r="W133" s="193" t="s">
        <v>44</v>
      </c>
      <c r="X133" s="427"/>
      <c r="Y133" s="264" t="str">
        <f t="shared" si="15"/>
        <v>OK</v>
      </c>
      <c r="Z133" s="193" t="str">
        <f t="shared" si="16"/>
        <v/>
      </c>
      <c r="AA133" s="193" t="str">
        <f t="shared" si="17"/>
        <v/>
      </c>
      <c r="AB133" s="397" t="str">
        <f t="shared" si="18"/>
        <v/>
      </c>
      <c r="AC133" s="257" t="str">
        <f t="shared" si="19"/>
        <v/>
      </c>
      <c r="AD133" s="257" t="str">
        <f t="shared" si="20"/>
        <v/>
      </c>
      <c r="AE133" s="193" t="str">
        <f t="shared" si="21"/>
        <v>CHECK DATES</v>
      </c>
      <c r="AF133" s="257" t="str">
        <f t="shared" si="22"/>
        <v/>
      </c>
      <c r="AG133" s="286">
        <v>0</v>
      </c>
      <c r="AH133" s="257">
        <f t="shared" si="23"/>
        <v>0</v>
      </c>
      <c r="AI133" s="257" t="str">
        <f t="shared" si="24"/>
        <v/>
      </c>
      <c r="AJ133" s="257">
        <f t="shared" si="25"/>
        <v>0</v>
      </c>
    </row>
    <row r="134" spans="1:36" x14ac:dyDescent="0.3">
      <c r="A134" s="287">
        <v>121</v>
      </c>
      <c r="B134" s="156"/>
      <c r="C134" s="150"/>
      <c r="D134" s="151"/>
      <c r="E134" s="150"/>
      <c r="F134" s="150"/>
      <c r="G134" s="158"/>
      <c r="H134" s="157"/>
      <c r="I134" s="152"/>
      <c r="J134" s="154"/>
      <c r="K134" s="149"/>
      <c r="L134" s="152"/>
      <c r="M134" s="159"/>
      <c r="N134" s="337"/>
      <c r="O134" s="343" t="str">
        <f>IF(N134="","",LOOKUP(N134,'Work Programme'!$A$8:$A$207,'Work Programme'!$B$8:$B$207))</f>
        <v/>
      </c>
      <c r="P134" s="150"/>
      <c r="Q134" s="150"/>
      <c r="R134" s="254" t="str">
        <f>IF(J134="","",VLOOKUP(J134,'Overview - Financial Statement'!$A$46:$B$60,2,FALSE))</f>
        <v/>
      </c>
      <c r="S134" s="255" t="str">
        <f t="shared" si="13"/>
        <v/>
      </c>
      <c r="T134" s="153"/>
      <c r="U134" s="153"/>
      <c r="V134" s="238">
        <f t="shared" si="14"/>
        <v>0</v>
      </c>
      <c r="W134" s="193" t="s">
        <v>44</v>
      </c>
      <c r="X134" s="427"/>
      <c r="Y134" s="264" t="str">
        <f t="shared" si="15"/>
        <v>OK</v>
      </c>
      <c r="Z134" s="193" t="str">
        <f t="shared" si="16"/>
        <v/>
      </c>
      <c r="AA134" s="193" t="str">
        <f t="shared" si="17"/>
        <v/>
      </c>
      <c r="AB134" s="397" t="str">
        <f t="shared" si="18"/>
        <v/>
      </c>
      <c r="AC134" s="257" t="str">
        <f t="shared" si="19"/>
        <v/>
      </c>
      <c r="AD134" s="257" t="str">
        <f t="shared" si="20"/>
        <v/>
      </c>
      <c r="AE134" s="193" t="str">
        <f t="shared" si="21"/>
        <v>CHECK DATES</v>
      </c>
      <c r="AF134" s="257" t="str">
        <f t="shared" si="22"/>
        <v/>
      </c>
      <c r="AG134" s="286">
        <v>0</v>
      </c>
      <c r="AH134" s="257">
        <f t="shared" si="23"/>
        <v>0</v>
      </c>
      <c r="AI134" s="257" t="str">
        <f t="shared" si="24"/>
        <v/>
      </c>
      <c r="AJ134" s="257">
        <f t="shared" si="25"/>
        <v>0</v>
      </c>
    </row>
    <row r="135" spans="1:36" x14ac:dyDescent="0.3">
      <c r="A135" s="287">
        <v>122</v>
      </c>
      <c r="B135" s="156"/>
      <c r="C135" s="150"/>
      <c r="D135" s="151"/>
      <c r="E135" s="150"/>
      <c r="F135" s="150"/>
      <c r="G135" s="158"/>
      <c r="H135" s="157"/>
      <c r="I135" s="152"/>
      <c r="J135" s="154"/>
      <c r="K135" s="149"/>
      <c r="L135" s="152"/>
      <c r="M135" s="159"/>
      <c r="N135" s="337"/>
      <c r="O135" s="343" t="str">
        <f>IF(N135="","",LOOKUP(N135,'Work Programme'!$A$8:$A$207,'Work Programme'!$B$8:$B$207))</f>
        <v/>
      </c>
      <c r="P135" s="150"/>
      <c r="Q135" s="150"/>
      <c r="R135" s="254" t="str">
        <f>IF(J135="","",VLOOKUP(J135,'Overview - Financial Statement'!$A$46:$B$60,2,FALSE))</f>
        <v/>
      </c>
      <c r="S135" s="255" t="str">
        <f t="shared" si="13"/>
        <v/>
      </c>
      <c r="T135" s="153"/>
      <c r="U135" s="153"/>
      <c r="V135" s="238">
        <f t="shared" si="14"/>
        <v>0</v>
      </c>
      <c r="W135" s="193" t="s">
        <v>44</v>
      </c>
      <c r="X135" s="427"/>
      <c r="Y135" s="264" t="str">
        <f t="shared" si="15"/>
        <v>OK</v>
      </c>
      <c r="Z135" s="193" t="str">
        <f t="shared" si="16"/>
        <v/>
      </c>
      <c r="AA135" s="193" t="str">
        <f t="shared" si="17"/>
        <v/>
      </c>
      <c r="AB135" s="397" t="str">
        <f t="shared" si="18"/>
        <v/>
      </c>
      <c r="AC135" s="257" t="str">
        <f t="shared" si="19"/>
        <v/>
      </c>
      <c r="AD135" s="257" t="str">
        <f t="shared" si="20"/>
        <v/>
      </c>
      <c r="AE135" s="193" t="str">
        <f t="shared" si="21"/>
        <v>CHECK DATES</v>
      </c>
      <c r="AF135" s="257" t="str">
        <f t="shared" si="22"/>
        <v/>
      </c>
      <c r="AG135" s="286">
        <v>0</v>
      </c>
      <c r="AH135" s="257">
        <f t="shared" si="23"/>
        <v>0</v>
      </c>
      <c r="AI135" s="257" t="str">
        <f t="shared" si="24"/>
        <v/>
      </c>
      <c r="AJ135" s="257">
        <f t="shared" si="25"/>
        <v>0</v>
      </c>
    </row>
    <row r="136" spans="1:36" x14ac:dyDescent="0.3">
      <c r="A136" s="287">
        <v>123</v>
      </c>
      <c r="B136" s="156"/>
      <c r="C136" s="150"/>
      <c r="D136" s="151"/>
      <c r="E136" s="150"/>
      <c r="F136" s="150"/>
      <c r="G136" s="158"/>
      <c r="H136" s="157"/>
      <c r="I136" s="152"/>
      <c r="J136" s="154"/>
      <c r="K136" s="149"/>
      <c r="L136" s="152"/>
      <c r="M136" s="159"/>
      <c r="N136" s="337"/>
      <c r="O136" s="343" t="str">
        <f>IF(N136="","",LOOKUP(N136,'Work Programme'!$A$8:$A$207,'Work Programme'!$B$8:$B$207))</f>
        <v/>
      </c>
      <c r="P136" s="150"/>
      <c r="Q136" s="150"/>
      <c r="R136" s="254" t="str">
        <f>IF(J136="","",VLOOKUP(J136,'Overview - Financial Statement'!$A$46:$B$60,2,FALSE))</f>
        <v/>
      </c>
      <c r="S136" s="255" t="str">
        <f t="shared" si="13"/>
        <v/>
      </c>
      <c r="T136" s="153"/>
      <c r="U136" s="153"/>
      <c r="V136" s="238">
        <f t="shared" si="14"/>
        <v>0</v>
      </c>
      <c r="W136" s="193" t="s">
        <v>44</v>
      </c>
      <c r="X136" s="427"/>
      <c r="Y136" s="264" t="str">
        <f t="shared" si="15"/>
        <v>OK</v>
      </c>
      <c r="Z136" s="193" t="str">
        <f t="shared" si="16"/>
        <v/>
      </c>
      <c r="AA136" s="193" t="str">
        <f t="shared" si="17"/>
        <v/>
      </c>
      <c r="AB136" s="397" t="str">
        <f t="shared" si="18"/>
        <v/>
      </c>
      <c r="AC136" s="257" t="str">
        <f t="shared" si="19"/>
        <v/>
      </c>
      <c r="AD136" s="257" t="str">
        <f t="shared" si="20"/>
        <v/>
      </c>
      <c r="AE136" s="193" t="str">
        <f t="shared" si="21"/>
        <v>CHECK DATES</v>
      </c>
      <c r="AF136" s="257" t="str">
        <f t="shared" si="22"/>
        <v/>
      </c>
      <c r="AG136" s="286">
        <v>0</v>
      </c>
      <c r="AH136" s="257">
        <f t="shared" si="23"/>
        <v>0</v>
      </c>
      <c r="AI136" s="257" t="str">
        <f t="shared" si="24"/>
        <v/>
      </c>
      <c r="AJ136" s="257">
        <f t="shared" si="25"/>
        <v>0</v>
      </c>
    </row>
    <row r="137" spans="1:36" x14ac:dyDescent="0.3">
      <c r="A137" s="287">
        <v>124</v>
      </c>
      <c r="B137" s="156"/>
      <c r="C137" s="150"/>
      <c r="D137" s="151"/>
      <c r="E137" s="150"/>
      <c r="F137" s="150"/>
      <c r="G137" s="158"/>
      <c r="H137" s="157"/>
      <c r="I137" s="152"/>
      <c r="J137" s="154"/>
      <c r="K137" s="149"/>
      <c r="L137" s="152"/>
      <c r="M137" s="159"/>
      <c r="N137" s="337"/>
      <c r="O137" s="343" t="str">
        <f>IF(N137="","",LOOKUP(N137,'Work Programme'!$A$8:$A$207,'Work Programme'!$B$8:$B$207))</f>
        <v/>
      </c>
      <c r="P137" s="150"/>
      <c r="Q137" s="150"/>
      <c r="R137" s="254" t="str">
        <f>IF(J137="","",VLOOKUP(J137,'Overview - Financial Statement'!$A$46:$B$60,2,FALSE))</f>
        <v/>
      </c>
      <c r="S137" s="255" t="str">
        <f t="shared" si="13"/>
        <v/>
      </c>
      <c r="T137" s="153"/>
      <c r="U137" s="153"/>
      <c r="V137" s="238">
        <f t="shared" si="14"/>
        <v>0</v>
      </c>
      <c r="W137" s="193" t="s">
        <v>44</v>
      </c>
      <c r="X137" s="427"/>
      <c r="Y137" s="264" t="str">
        <f t="shared" si="15"/>
        <v>OK</v>
      </c>
      <c r="Z137" s="193" t="str">
        <f t="shared" si="16"/>
        <v/>
      </c>
      <c r="AA137" s="193" t="str">
        <f t="shared" si="17"/>
        <v/>
      </c>
      <c r="AB137" s="397" t="str">
        <f t="shared" si="18"/>
        <v/>
      </c>
      <c r="AC137" s="257" t="str">
        <f t="shared" si="19"/>
        <v/>
      </c>
      <c r="AD137" s="257" t="str">
        <f t="shared" si="20"/>
        <v/>
      </c>
      <c r="AE137" s="193" t="str">
        <f t="shared" si="21"/>
        <v>CHECK DATES</v>
      </c>
      <c r="AF137" s="257" t="str">
        <f t="shared" si="22"/>
        <v/>
      </c>
      <c r="AG137" s="286">
        <v>0</v>
      </c>
      <c r="AH137" s="257">
        <f t="shared" si="23"/>
        <v>0</v>
      </c>
      <c r="AI137" s="257" t="str">
        <f t="shared" si="24"/>
        <v/>
      </c>
      <c r="AJ137" s="257">
        <f t="shared" si="25"/>
        <v>0</v>
      </c>
    </row>
    <row r="138" spans="1:36" x14ac:dyDescent="0.3">
      <c r="A138" s="287">
        <v>125</v>
      </c>
      <c r="B138" s="156"/>
      <c r="C138" s="150"/>
      <c r="D138" s="151"/>
      <c r="E138" s="150"/>
      <c r="F138" s="150"/>
      <c r="G138" s="158"/>
      <c r="H138" s="157"/>
      <c r="I138" s="152"/>
      <c r="J138" s="154"/>
      <c r="K138" s="149"/>
      <c r="L138" s="152"/>
      <c r="M138" s="159"/>
      <c r="N138" s="337"/>
      <c r="O138" s="343" t="str">
        <f>IF(N138="","",LOOKUP(N138,'Work Programme'!$A$8:$A$207,'Work Programme'!$B$8:$B$207))</f>
        <v/>
      </c>
      <c r="P138" s="150"/>
      <c r="Q138" s="150"/>
      <c r="R138" s="254" t="str">
        <f>IF(J138="","",VLOOKUP(J138,'Overview - Financial Statement'!$A$46:$B$60,2,FALSE))</f>
        <v/>
      </c>
      <c r="S138" s="255" t="str">
        <f t="shared" si="13"/>
        <v/>
      </c>
      <c r="T138" s="153"/>
      <c r="U138" s="153"/>
      <c r="V138" s="238">
        <f t="shared" si="14"/>
        <v>0</v>
      </c>
      <c r="W138" s="193" t="s">
        <v>44</v>
      </c>
      <c r="X138" s="427"/>
      <c r="Y138" s="264" t="str">
        <f t="shared" si="15"/>
        <v>OK</v>
      </c>
      <c r="Z138" s="193" t="str">
        <f t="shared" si="16"/>
        <v/>
      </c>
      <c r="AA138" s="193" t="str">
        <f t="shared" si="17"/>
        <v/>
      </c>
      <c r="AB138" s="397" t="str">
        <f t="shared" si="18"/>
        <v/>
      </c>
      <c r="AC138" s="257" t="str">
        <f t="shared" si="19"/>
        <v/>
      </c>
      <c r="AD138" s="257" t="str">
        <f t="shared" si="20"/>
        <v/>
      </c>
      <c r="AE138" s="193" t="str">
        <f t="shared" si="21"/>
        <v>CHECK DATES</v>
      </c>
      <c r="AF138" s="257" t="str">
        <f t="shared" si="22"/>
        <v/>
      </c>
      <c r="AG138" s="286">
        <v>0</v>
      </c>
      <c r="AH138" s="257">
        <f t="shared" si="23"/>
        <v>0</v>
      </c>
      <c r="AI138" s="257" t="str">
        <f t="shared" si="24"/>
        <v/>
      </c>
      <c r="AJ138" s="257">
        <f t="shared" si="25"/>
        <v>0</v>
      </c>
    </row>
    <row r="139" spans="1:36" x14ac:dyDescent="0.3">
      <c r="A139" s="287">
        <v>126</v>
      </c>
      <c r="B139" s="156"/>
      <c r="C139" s="150"/>
      <c r="D139" s="151"/>
      <c r="E139" s="150"/>
      <c r="F139" s="150"/>
      <c r="G139" s="158"/>
      <c r="H139" s="157"/>
      <c r="I139" s="152"/>
      <c r="J139" s="154"/>
      <c r="K139" s="149"/>
      <c r="L139" s="152"/>
      <c r="M139" s="159"/>
      <c r="N139" s="337"/>
      <c r="O139" s="343" t="str">
        <f>IF(N139="","",LOOKUP(N139,'Work Programme'!$A$8:$A$207,'Work Programme'!$B$8:$B$207))</f>
        <v/>
      </c>
      <c r="P139" s="150"/>
      <c r="Q139" s="150"/>
      <c r="R139" s="254" t="str">
        <f>IF(J139="","",VLOOKUP(J139,'Overview - Financial Statement'!$A$46:$B$60,2,FALSE))</f>
        <v/>
      </c>
      <c r="S139" s="255" t="str">
        <f t="shared" si="13"/>
        <v/>
      </c>
      <c r="T139" s="153"/>
      <c r="U139" s="153"/>
      <c r="V139" s="238">
        <f t="shared" si="14"/>
        <v>0</v>
      </c>
      <c r="W139" s="193" t="s">
        <v>44</v>
      </c>
      <c r="X139" s="427"/>
      <c r="Y139" s="264" t="str">
        <f t="shared" si="15"/>
        <v>OK</v>
      </c>
      <c r="Z139" s="193" t="str">
        <f t="shared" si="16"/>
        <v/>
      </c>
      <c r="AA139" s="193" t="str">
        <f t="shared" si="17"/>
        <v/>
      </c>
      <c r="AB139" s="397" t="str">
        <f t="shared" si="18"/>
        <v/>
      </c>
      <c r="AC139" s="257" t="str">
        <f t="shared" si="19"/>
        <v/>
      </c>
      <c r="AD139" s="257" t="str">
        <f t="shared" si="20"/>
        <v/>
      </c>
      <c r="AE139" s="193" t="str">
        <f t="shared" si="21"/>
        <v>CHECK DATES</v>
      </c>
      <c r="AF139" s="257" t="str">
        <f t="shared" si="22"/>
        <v/>
      </c>
      <c r="AG139" s="286">
        <v>0</v>
      </c>
      <c r="AH139" s="257">
        <f t="shared" si="23"/>
        <v>0</v>
      </c>
      <c r="AI139" s="257" t="str">
        <f t="shared" si="24"/>
        <v/>
      </c>
      <c r="AJ139" s="257">
        <f t="shared" si="25"/>
        <v>0</v>
      </c>
    </row>
    <row r="140" spans="1:36" x14ac:dyDescent="0.3">
      <c r="A140" s="287">
        <v>127</v>
      </c>
      <c r="B140" s="156"/>
      <c r="C140" s="150"/>
      <c r="D140" s="151"/>
      <c r="E140" s="150"/>
      <c r="F140" s="150"/>
      <c r="G140" s="158"/>
      <c r="H140" s="157"/>
      <c r="I140" s="152"/>
      <c r="J140" s="154"/>
      <c r="K140" s="149"/>
      <c r="L140" s="152"/>
      <c r="M140" s="159"/>
      <c r="N140" s="337"/>
      <c r="O140" s="343" t="str">
        <f>IF(N140="","",LOOKUP(N140,'Work Programme'!$A$8:$A$207,'Work Programme'!$B$8:$B$207))</f>
        <v/>
      </c>
      <c r="P140" s="150"/>
      <c r="Q140" s="150"/>
      <c r="R140" s="254" t="str">
        <f>IF(J140="","",VLOOKUP(J140,'Overview - Financial Statement'!$A$46:$B$60,2,FALSE))</f>
        <v/>
      </c>
      <c r="S140" s="255" t="str">
        <f t="shared" si="13"/>
        <v/>
      </c>
      <c r="T140" s="153"/>
      <c r="U140" s="153"/>
      <c r="V140" s="238">
        <f t="shared" si="14"/>
        <v>0</v>
      </c>
      <c r="W140" s="193" t="s">
        <v>44</v>
      </c>
      <c r="X140" s="427"/>
      <c r="Y140" s="264" t="str">
        <f t="shared" si="15"/>
        <v>OK</v>
      </c>
      <c r="Z140" s="193" t="str">
        <f t="shared" si="16"/>
        <v/>
      </c>
      <c r="AA140" s="193" t="str">
        <f t="shared" si="17"/>
        <v/>
      </c>
      <c r="AB140" s="397" t="str">
        <f t="shared" si="18"/>
        <v/>
      </c>
      <c r="AC140" s="257" t="str">
        <f t="shared" si="19"/>
        <v/>
      </c>
      <c r="AD140" s="257" t="str">
        <f t="shared" si="20"/>
        <v/>
      </c>
      <c r="AE140" s="193" t="str">
        <f t="shared" si="21"/>
        <v>CHECK DATES</v>
      </c>
      <c r="AF140" s="257" t="str">
        <f t="shared" si="22"/>
        <v/>
      </c>
      <c r="AG140" s="286">
        <v>0</v>
      </c>
      <c r="AH140" s="257">
        <f t="shared" si="23"/>
        <v>0</v>
      </c>
      <c r="AI140" s="257" t="str">
        <f t="shared" si="24"/>
        <v/>
      </c>
      <c r="AJ140" s="257">
        <f t="shared" si="25"/>
        <v>0</v>
      </c>
    </row>
    <row r="141" spans="1:36" x14ac:dyDescent="0.3">
      <c r="A141" s="287">
        <v>128</v>
      </c>
      <c r="B141" s="156"/>
      <c r="C141" s="150"/>
      <c r="D141" s="151"/>
      <c r="E141" s="150"/>
      <c r="F141" s="150"/>
      <c r="G141" s="158"/>
      <c r="H141" s="157"/>
      <c r="I141" s="152"/>
      <c r="J141" s="154"/>
      <c r="K141" s="149"/>
      <c r="L141" s="152"/>
      <c r="M141" s="159"/>
      <c r="N141" s="337"/>
      <c r="O141" s="343" t="str">
        <f>IF(N141="","",LOOKUP(N141,'Work Programme'!$A$8:$A$207,'Work Programme'!$B$8:$B$207))</f>
        <v/>
      </c>
      <c r="P141" s="150"/>
      <c r="Q141" s="150"/>
      <c r="R141" s="254" t="str">
        <f>IF(J141="","",VLOOKUP(J141,'Overview - Financial Statement'!$A$46:$B$60,2,FALSE))</f>
        <v/>
      </c>
      <c r="S141" s="255" t="str">
        <f t="shared" si="13"/>
        <v/>
      </c>
      <c r="T141" s="153"/>
      <c r="U141" s="153"/>
      <c r="V141" s="238">
        <f t="shared" si="14"/>
        <v>0</v>
      </c>
      <c r="W141" s="193" t="s">
        <v>44</v>
      </c>
      <c r="X141" s="427"/>
      <c r="Y141" s="264" t="str">
        <f t="shared" si="15"/>
        <v>OK</v>
      </c>
      <c r="Z141" s="193" t="str">
        <f t="shared" si="16"/>
        <v/>
      </c>
      <c r="AA141" s="193" t="str">
        <f t="shared" si="17"/>
        <v/>
      </c>
      <c r="AB141" s="397" t="str">
        <f t="shared" si="18"/>
        <v/>
      </c>
      <c r="AC141" s="257" t="str">
        <f t="shared" si="19"/>
        <v/>
      </c>
      <c r="AD141" s="257" t="str">
        <f t="shared" si="20"/>
        <v/>
      </c>
      <c r="AE141" s="193" t="str">
        <f t="shared" si="21"/>
        <v>CHECK DATES</v>
      </c>
      <c r="AF141" s="257" t="str">
        <f t="shared" si="22"/>
        <v/>
      </c>
      <c r="AG141" s="286">
        <v>0</v>
      </c>
      <c r="AH141" s="257">
        <f t="shared" si="23"/>
        <v>0</v>
      </c>
      <c r="AI141" s="257" t="str">
        <f t="shared" si="24"/>
        <v/>
      </c>
      <c r="AJ141" s="257">
        <f t="shared" si="25"/>
        <v>0</v>
      </c>
    </row>
    <row r="142" spans="1:36" x14ac:dyDescent="0.3">
      <c r="A142" s="287">
        <v>129</v>
      </c>
      <c r="B142" s="156"/>
      <c r="C142" s="150"/>
      <c r="D142" s="151"/>
      <c r="E142" s="150"/>
      <c r="F142" s="150"/>
      <c r="G142" s="158"/>
      <c r="H142" s="157"/>
      <c r="I142" s="152"/>
      <c r="J142" s="154"/>
      <c r="K142" s="149"/>
      <c r="L142" s="152"/>
      <c r="M142" s="159"/>
      <c r="N142" s="337"/>
      <c r="O142" s="343" t="str">
        <f>IF(N142="","",LOOKUP(N142,'Work Programme'!$A$8:$A$207,'Work Programme'!$B$8:$B$207))</f>
        <v/>
      </c>
      <c r="P142" s="150"/>
      <c r="Q142" s="150"/>
      <c r="R142" s="254" t="str">
        <f>IF(J142="","",VLOOKUP(J142,'Overview - Financial Statement'!$A$46:$B$60,2,FALSE))</f>
        <v/>
      </c>
      <c r="S142" s="255" t="str">
        <f t="shared" ref="S142:S205" si="26">IF(R142="","",K142/R142)</f>
        <v/>
      </c>
      <c r="T142" s="153"/>
      <c r="U142" s="153"/>
      <c r="V142" s="238">
        <f t="shared" si="14"/>
        <v>0</v>
      </c>
      <c r="W142" s="193" t="s">
        <v>44</v>
      </c>
      <c r="X142" s="427"/>
      <c r="Y142" s="264" t="str">
        <f t="shared" si="15"/>
        <v>OK</v>
      </c>
      <c r="Z142" s="193" t="str">
        <f t="shared" si="16"/>
        <v/>
      </c>
      <c r="AA142" s="193" t="str">
        <f t="shared" si="17"/>
        <v/>
      </c>
      <c r="AB142" s="397" t="str">
        <f t="shared" si="18"/>
        <v/>
      </c>
      <c r="AC142" s="257" t="str">
        <f t="shared" si="19"/>
        <v/>
      </c>
      <c r="AD142" s="257" t="str">
        <f t="shared" si="20"/>
        <v/>
      </c>
      <c r="AE142" s="193" t="str">
        <f t="shared" si="21"/>
        <v>CHECK DATES</v>
      </c>
      <c r="AF142" s="257" t="str">
        <f t="shared" si="22"/>
        <v/>
      </c>
      <c r="AG142" s="286">
        <v>0</v>
      </c>
      <c r="AH142" s="257">
        <f t="shared" si="23"/>
        <v>0</v>
      </c>
      <c r="AI142" s="257" t="str">
        <f t="shared" si="24"/>
        <v/>
      </c>
      <c r="AJ142" s="257">
        <f t="shared" si="25"/>
        <v>0</v>
      </c>
    </row>
    <row r="143" spans="1:36" x14ac:dyDescent="0.3">
      <c r="A143" s="287">
        <v>130</v>
      </c>
      <c r="B143" s="156"/>
      <c r="C143" s="150"/>
      <c r="D143" s="151"/>
      <c r="E143" s="150"/>
      <c r="F143" s="150"/>
      <c r="G143" s="158"/>
      <c r="H143" s="157"/>
      <c r="I143" s="152"/>
      <c r="J143" s="154"/>
      <c r="K143" s="149"/>
      <c r="L143" s="152"/>
      <c r="M143" s="159"/>
      <c r="N143" s="337"/>
      <c r="O143" s="343" t="str">
        <f>IF(N143="","",LOOKUP(N143,'Work Programme'!$A$8:$A$207,'Work Programme'!$B$8:$B$207))</f>
        <v/>
      </c>
      <c r="P143" s="150"/>
      <c r="Q143" s="150"/>
      <c r="R143" s="254" t="str">
        <f>IF(J143="","",VLOOKUP(J143,'Overview - Financial Statement'!$A$46:$B$60,2,FALSE))</f>
        <v/>
      </c>
      <c r="S143" s="255" t="str">
        <f t="shared" si="26"/>
        <v/>
      </c>
      <c r="T143" s="153"/>
      <c r="U143" s="153"/>
      <c r="V143" s="238">
        <f t="shared" si="14"/>
        <v>0</v>
      </c>
      <c r="W143" s="193" t="s">
        <v>44</v>
      </c>
      <c r="X143" s="427"/>
      <c r="Y143" s="264" t="str">
        <f t="shared" si="15"/>
        <v>OK</v>
      </c>
      <c r="Z143" s="193" t="str">
        <f t="shared" si="16"/>
        <v/>
      </c>
      <c r="AA143" s="193" t="str">
        <f t="shared" si="17"/>
        <v/>
      </c>
      <c r="AB143" s="397" t="str">
        <f t="shared" si="18"/>
        <v/>
      </c>
      <c r="AC143" s="257" t="str">
        <f t="shared" si="19"/>
        <v/>
      </c>
      <c r="AD143" s="257" t="str">
        <f t="shared" si="20"/>
        <v/>
      </c>
      <c r="AE143" s="193" t="str">
        <f t="shared" si="21"/>
        <v>CHECK DATES</v>
      </c>
      <c r="AF143" s="257" t="str">
        <f t="shared" si="22"/>
        <v/>
      </c>
      <c r="AG143" s="286">
        <v>0</v>
      </c>
      <c r="AH143" s="257">
        <f t="shared" si="23"/>
        <v>0</v>
      </c>
      <c r="AI143" s="257" t="str">
        <f t="shared" si="24"/>
        <v/>
      </c>
      <c r="AJ143" s="257">
        <f t="shared" si="25"/>
        <v>0</v>
      </c>
    </row>
    <row r="144" spans="1:36" x14ac:dyDescent="0.3">
      <c r="A144" s="287">
        <v>131</v>
      </c>
      <c r="B144" s="156"/>
      <c r="C144" s="150"/>
      <c r="D144" s="151"/>
      <c r="E144" s="150"/>
      <c r="F144" s="150"/>
      <c r="G144" s="158"/>
      <c r="H144" s="157"/>
      <c r="I144" s="152"/>
      <c r="J144" s="154"/>
      <c r="K144" s="149"/>
      <c r="L144" s="152"/>
      <c r="M144" s="159"/>
      <c r="N144" s="337"/>
      <c r="O144" s="343" t="str">
        <f>IF(N144="","",LOOKUP(N144,'Work Programme'!$A$8:$A$207,'Work Programme'!$B$8:$B$207))</f>
        <v/>
      </c>
      <c r="P144" s="150"/>
      <c r="Q144" s="150"/>
      <c r="R144" s="254" t="str">
        <f>IF(J144="","",VLOOKUP(J144,'Overview - Financial Statement'!$A$46:$B$60,2,FALSE))</f>
        <v/>
      </c>
      <c r="S144" s="255" t="str">
        <f t="shared" si="26"/>
        <v/>
      </c>
      <c r="T144" s="153"/>
      <c r="U144" s="153"/>
      <c r="V144" s="238">
        <f t="shared" ref="V144:V207" si="27">IF(T144="YES",S144,0)</f>
        <v>0</v>
      </c>
      <c r="W144" s="193" t="s">
        <v>44</v>
      </c>
      <c r="X144" s="427"/>
      <c r="Y144" s="264" t="str">
        <f t="shared" si="15"/>
        <v>OK</v>
      </c>
      <c r="Z144" s="193" t="str">
        <f t="shared" si="16"/>
        <v/>
      </c>
      <c r="AA144" s="193" t="str">
        <f t="shared" si="17"/>
        <v/>
      </c>
      <c r="AB144" s="397" t="str">
        <f t="shared" si="18"/>
        <v/>
      </c>
      <c r="AC144" s="257" t="str">
        <f t="shared" si="19"/>
        <v/>
      </c>
      <c r="AD144" s="257" t="str">
        <f t="shared" si="20"/>
        <v/>
      </c>
      <c r="AE144" s="193" t="str">
        <f t="shared" si="21"/>
        <v>CHECK DATES</v>
      </c>
      <c r="AF144" s="257" t="str">
        <f t="shared" si="22"/>
        <v/>
      </c>
      <c r="AG144" s="286">
        <v>0</v>
      </c>
      <c r="AH144" s="257">
        <f t="shared" si="23"/>
        <v>0</v>
      </c>
      <c r="AI144" s="257" t="str">
        <f t="shared" si="24"/>
        <v/>
      </c>
      <c r="AJ144" s="257">
        <f t="shared" si="25"/>
        <v>0</v>
      </c>
    </row>
    <row r="145" spans="1:36" x14ac:dyDescent="0.3">
      <c r="A145" s="287">
        <v>132</v>
      </c>
      <c r="B145" s="156"/>
      <c r="C145" s="150"/>
      <c r="D145" s="151"/>
      <c r="E145" s="150"/>
      <c r="F145" s="150"/>
      <c r="G145" s="158"/>
      <c r="H145" s="157"/>
      <c r="I145" s="152"/>
      <c r="J145" s="154"/>
      <c r="K145" s="149"/>
      <c r="L145" s="152"/>
      <c r="M145" s="159"/>
      <c r="N145" s="337"/>
      <c r="O145" s="343" t="str">
        <f>IF(N145="","",LOOKUP(N145,'Work Programme'!$A$8:$A$207,'Work Programme'!$B$8:$B$207))</f>
        <v/>
      </c>
      <c r="P145" s="150"/>
      <c r="Q145" s="150"/>
      <c r="R145" s="254" t="str">
        <f>IF(J145="","",VLOOKUP(J145,'Overview - Financial Statement'!$A$46:$B$60,2,FALSE))</f>
        <v/>
      </c>
      <c r="S145" s="255" t="str">
        <f t="shared" si="26"/>
        <v/>
      </c>
      <c r="T145" s="153"/>
      <c r="U145" s="153"/>
      <c r="V145" s="238">
        <f t="shared" si="27"/>
        <v>0</v>
      </c>
      <c r="W145" s="193" t="s">
        <v>44</v>
      </c>
      <c r="X145" s="427"/>
      <c r="Y145" s="264" t="str">
        <f t="shared" ref="Y145:Y208" si="28">IF(G145&gt;=220,"to be checked","OK")</f>
        <v>OK</v>
      </c>
      <c r="Z145" s="193" t="str">
        <f t="shared" ref="Z145:Z208" si="29">IF(S145="","",(IF(OR(L145&lt;=($E$4-1),L145&gt;=($G$4+1),M145&lt;=($E$4-1),M145&gt;=($G$4+1)),"CHECK DATES","OK")))</f>
        <v/>
      </c>
      <c r="AA145" s="193" t="str">
        <f t="shared" ref="AA145:AA208" si="30">IF(J145="","",J145)</f>
        <v/>
      </c>
      <c r="AB145" s="397" t="str">
        <f t="shared" ref="AB145:AB208" si="31">IF(J145="","",IF(HLOOKUP(J145,$X$4:$AL$5,2,FALSE)="",R145,IF(R145&lt;&gt;HLOOKUP(J145,$X$4:$AL$5,2,FALSE),HLOOKUP(J145,$X$4:$AL$5,2,FALSE),R145)))</f>
        <v/>
      </c>
      <c r="AC145" s="257" t="str">
        <f t="shared" ref="AC145:AC208" si="32">IF(R145="","",IF(AB145=1,S145,K145/AB145))</f>
        <v/>
      </c>
      <c r="AD145" s="257" t="str">
        <f t="shared" ref="AD145:AD208" si="33">IF(AC145="","",IF(AB145=1,0,AC145-S145))</f>
        <v/>
      </c>
      <c r="AE145" s="193" t="str">
        <f t="shared" ref="AE145:AE208" si="34">IF(S145=0,"",(IF(I145="","CHECK DATES","OK")))</f>
        <v>CHECK DATES</v>
      </c>
      <c r="AF145" s="257" t="str">
        <f t="shared" ref="AF145:AF208" si="35">IF(OR(W145="NO",Z145="CHECK DATES",AE145="CHECK DATES"),AC145,"")</f>
        <v/>
      </c>
      <c r="AG145" s="286">
        <v>0</v>
      </c>
      <c r="AH145" s="257">
        <f t="shared" ref="AH145:AH208" si="36">IF(OR(W145="NO",AF145&gt;0,AG145&gt;0)*(AND(OR(T145="NO",T145=""))),SUM(AF145:AG145),"")</f>
        <v>0</v>
      </c>
      <c r="AI145" s="257" t="str">
        <f t="shared" ref="AI145:AI208" si="37">IF(OR(W145="NO",AF145&gt;0,AG145&gt;0)*(AND(OR(T145="YES"))),SUM(AF145:AG145),"")</f>
        <v/>
      </c>
      <c r="AJ145" s="257">
        <f t="shared" ref="AJ145:AJ208" si="38">IF(T145="YES",AC145,0)</f>
        <v>0</v>
      </c>
    </row>
    <row r="146" spans="1:36" x14ac:dyDescent="0.3">
      <c r="A146" s="287">
        <v>133</v>
      </c>
      <c r="B146" s="156"/>
      <c r="C146" s="150"/>
      <c r="D146" s="151"/>
      <c r="E146" s="150"/>
      <c r="F146" s="150"/>
      <c r="G146" s="158"/>
      <c r="H146" s="157"/>
      <c r="I146" s="152"/>
      <c r="J146" s="154"/>
      <c r="K146" s="149"/>
      <c r="L146" s="152"/>
      <c r="M146" s="159"/>
      <c r="N146" s="337"/>
      <c r="O146" s="343" t="str">
        <f>IF(N146="","",LOOKUP(N146,'Work Programme'!$A$8:$A$207,'Work Programme'!$B$8:$B$207))</f>
        <v/>
      </c>
      <c r="P146" s="150"/>
      <c r="Q146" s="150"/>
      <c r="R146" s="254" t="str">
        <f>IF(J146="","",VLOOKUP(J146,'Overview - Financial Statement'!$A$46:$B$60,2,FALSE))</f>
        <v/>
      </c>
      <c r="S146" s="255" t="str">
        <f t="shared" si="26"/>
        <v/>
      </c>
      <c r="T146" s="153"/>
      <c r="U146" s="153"/>
      <c r="V146" s="238">
        <f t="shared" si="27"/>
        <v>0</v>
      </c>
      <c r="W146" s="193" t="s">
        <v>44</v>
      </c>
      <c r="X146" s="427"/>
      <c r="Y146" s="264" t="str">
        <f t="shared" si="28"/>
        <v>OK</v>
      </c>
      <c r="Z146" s="193" t="str">
        <f t="shared" si="29"/>
        <v/>
      </c>
      <c r="AA146" s="193" t="str">
        <f t="shared" si="30"/>
        <v/>
      </c>
      <c r="AB146" s="397" t="str">
        <f t="shared" si="31"/>
        <v/>
      </c>
      <c r="AC146" s="257" t="str">
        <f t="shared" si="32"/>
        <v/>
      </c>
      <c r="AD146" s="257" t="str">
        <f t="shared" si="33"/>
        <v/>
      </c>
      <c r="AE146" s="193" t="str">
        <f t="shared" si="34"/>
        <v>CHECK DATES</v>
      </c>
      <c r="AF146" s="257" t="str">
        <f t="shared" si="35"/>
        <v/>
      </c>
      <c r="AG146" s="286">
        <v>0</v>
      </c>
      <c r="AH146" s="257">
        <f t="shared" si="36"/>
        <v>0</v>
      </c>
      <c r="AI146" s="257" t="str">
        <f t="shared" si="37"/>
        <v/>
      </c>
      <c r="AJ146" s="257">
        <f t="shared" si="38"/>
        <v>0</v>
      </c>
    </row>
    <row r="147" spans="1:36" x14ac:dyDescent="0.3">
      <c r="A147" s="287">
        <v>134</v>
      </c>
      <c r="B147" s="156"/>
      <c r="C147" s="150"/>
      <c r="D147" s="151"/>
      <c r="E147" s="150"/>
      <c r="F147" s="150"/>
      <c r="G147" s="158"/>
      <c r="H147" s="157"/>
      <c r="I147" s="152"/>
      <c r="J147" s="154"/>
      <c r="K147" s="149"/>
      <c r="L147" s="152"/>
      <c r="M147" s="159"/>
      <c r="N147" s="337"/>
      <c r="O147" s="343" t="str">
        <f>IF(N147="","",LOOKUP(N147,'Work Programme'!$A$8:$A$207,'Work Programme'!$B$8:$B$207))</f>
        <v/>
      </c>
      <c r="P147" s="150"/>
      <c r="Q147" s="150"/>
      <c r="R147" s="254" t="str">
        <f>IF(J147="","",VLOOKUP(J147,'Overview - Financial Statement'!$A$46:$B$60,2,FALSE))</f>
        <v/>
      </c>
      <c r="S147" s="255" t="str">
        <f t="shared" si="26"/>
        <v/>
      </c>
      <c r="T147" s="153"/>
      <c r="U147" s="153"/>
      <c r="V147" s="238">
        <f t="shared" si="27"/>
        <v>0</v>
      </c>
      <c r="W147" s="193" t="s">
        <v>44</v>
      </c>
      <c r="X147" s="427"/>
      <c r="Y147" s="264" t="str">
        <f t="shared" si="28"/>
        <v>OK</v>
      </c>
      <c r="Z147" s="193" t="str">
        <f t="shared" si="29"/>
        <v/>
      </c>
      <c r="AA147" s="193" t="str">
        <f t="shared" si="30"/>
        <v/>
      </c>
      <c r="AB147" s="397" t="str">
        <f t="shared" si="31"/>
        <v/>
      </c>
      <c r="AC147" s="257" t="str">
        <f t="shared" si="32"/>
        <v/>
      </c>
      <c r="AD147" s="257" t="str">
        <f t="shared" si="33"/>
        <v/>
      </c>
      <c r="AE147" s="193" t="str">
        <f t="shared" si="34"/>
        <v>CHECK DATES</v>
      </c>
      <c r="AF147" s="257" t="str">
        <f t="shared" si="35"/>
        <v/>
      </c>
      <c r="AG147" s="286">
        <v>0</v>
      </c>
      <c r="AH147" s="257">
        <f t="shared" si="36"/>
        <v>0</v>
      </c>
      <c r="AI147" s="257" t="str">
        <f t="shared" si="37"/>
        <v/>
      </c>
      <c r="AJ147" s="257">
        <f t="shared" si="38"/>
        <v>0</v>
      </c>
    </row>
    <row r="148" spans="1:36" x14ac:dyDescent="0.3">
      <c r="A148" s="287">
        <v>135</v>
      </c>
      <c r="B148" s="156"/>
      <c r="C148" s="150"/>
      <c r="D148" s="151"/>
      <c r="E148" s="150"/>
      <c r="F148" s="150"/>
      <c r="G148" s="158"/>
      <c r="H148" s="157"/>
      <c r="I148" s="152"/>
      <c r="J148" s="154"/>
      <c r="K148" s="149"/>
      <c r="L148" s="152"/>
      <c r="M148" s="159"/>
      <c r="N148" s="337"/>
      <c r="O148" s="343" t="str">
        <f>IF(N148="","",LOOKUP(N148,'Work Programme'!$A$8:$A$207,'Work Programme'!$B$8:$B$207))</f>
        <v/>
      </c>
      <c r="P148" s="150"/>
      <c r="Q148" s="150"/>
      <c r="R148" s="254" t="str">
        <f>IF(J148="","",VLOOKUP(J148,'Overview - Financial Statement'!$A$46:$B$60,2,FALSE))</f>
        <v/>
      </c>
      <c r="S148" s="255" t="str">
        <f t="shared" si="26"/>
        <v/>
      </c>
      <c r="T148" s="153"/>
      <c r="U148" s="153"/>
      <c r="V148" s="238">
        <f t="shared" si="27"/>
        <v>0</v>
      </c>
      <c r="W148" s="193" t="s">
        <v>44</v>
      </c>
      <c r="X148" s="427"/>
      <c r="Y148" s="264" t="str">
        <f t="shared" si="28"/>
        <v>OK</v>
      </c>
      <c r="Z148" s="193" t="str">
        <f t="shared" si="29"/>
        <v/>
      </c>
      <c r="AA148" s="193" t="str">
        <f t="shared" si="30"/>
        <v/>
      </c>
      <c r="AB148" s="397" t="str">
        <f t="shared" si="31"/>
        <v/>
      </c>
      <c r="AC148" s="257" t="str">
        <f t="shared" si="32"/>
        <v/>
      </c>
      <c r="AD148" s="257" t="str">
        <f t="shared" si="33"/>
        <v/>
      </c>
      <c r="AE148" s="193" t="str">
        <f t="shared" si="34"/>
        <v>CHECK DATES</v>
      </c>
      <c r="AF148" s="257" t="str">
        <f t="shared" si="35"/>
        <v/>
      </c>
      <c r="AG148" s="286">
        <v>0</v>
      </c>
      <c r="AH148" s="257">
        <f t="shared" si="36"/>
        <v>0</v>
      </c>
      <c r="AI148" s="257" t="str">
        <f t="shared" si="37"/>
        <v/>
      </c>
      <c r="AJ148" s="257">
        <f t="shared" si="38"/>
        <v>0</v>
      </c>
    </row>
    <row r="149" spans="1:36" x14ac:dyDescent="0.3">
      <c r="A149" s="287">
        <v>136</v>
      </c>
      <c r="B149" s="156"/>
      <c r="C149" s="150"/>
      <c r="D149" s="151"/>
      <c r="E149" s="150"/>
      <c r="F149" s="150"/>
      <c r="G149" s="158"/>
      <c r="H149" s="157"/>
      <c r="I149" s="152"/>
      <c r="J149" s="154"/>
      <c r="K149" s="149"/>
      <c r="L149" s="152"/>
      <c r="M149" s="159"/>
      <c r="N149" s="337"/>
      <c r="O149" s="343" t="str">
        <f>IF(N149="","",LOOKUP(N149,'Work Programme'!$A$8:$A$207,'Work Programme'!$B$8:$B$207))</f>
        <v/>
      </c>
      <c r="P149" s="150"/>
      <c r="Q149" s="150"/>
      <c r="R149" s="254" t="str">
        <f>IF(J149="","",VLOOKUP(J149,'Overview - Financial Statement'!$A$46:$B$60,2,FALSE))</f>
        <v/>
      </c>
      <c r="S149" s="255" t="str">
        <f t="shared" si="26"/>
        <v/>
      </c>
      <c r="T149" s="153"/>
      <c r="U149" s="153"/>
      <c r="V149" s="238">
        <f t="shared" si="27"/>
        <v>0</v>
      </c>
      <c r="W149" s="193" t="s">
        <v>44</v>
      </c>
      <c r="X149" s="427"/>
      <c r="Y149" s="264" t="str">
        <f t="shared" si="28"/>
        <v>OK</v>
      </c>
      <c r="Z149" s="193" t="str">
        <f t="shared" si="29"/>
        <v/>
      </c>
      <c r="AA149" s="193" t="str">
        <f t="shared" si="30"/>
        <v/>
      </c>
      <c r="AB149" s="397" t="str">
        <f t="shared" si="31"/>
        <v/>
      </c>
      <c r="AC149" s="257" t="str">
        <f t="shared" si="32"/>
        <v/>
      </c>
      <c r="AD149" s="257" t="str">
        <f t="shared" si="33"/>
        <v/>
      </c>
      <c r="AE149" s="193" t="str">
        <f t="shared" si="34"/>
        <v>CHECK DATES</v>
      </c>
      <c r="AF149" s="257" t="str">
        <f t="shared" si="35"/>
        <v/>
      </c>
      <c r="AG149" s="286">
        <v>0</v>
      </c>
      <c r="AH149" s="257">
        <f t="shared" si="36"/>
        <v>0</v>
      </c>
      <c r="AI149" s="257" t="str">
        <f t="shared" si="37"/>
        <v/>
      </c>
      <c r="AJ149" s="257">
        <f t="shared" si="38"/>
        <v>0</v>
      </c>
    </row>
    <row r="150" spans="1:36" x14ac:dyDescent="0.3">
      <c r="A150" s="287">
        <v>137</v>
      </c>
      <c r="B150" s="156"/>
      <c r="C150" s="150"/>
      <c r="D150" s="151"/>
      <c r="E150" s="150"/>
      <c r="F150" s="150"/>
      <c r="G150" s="158"/>
      <c r="H150" s="157"/>
      <c r="I150" s="152"/>
      <c r="J150" s="154"/>
      <c r="K150" s="149"/>
      <c r="L150" s="152"/>
      <c r="M150" s="159"/>
      <c r="N150" s="337"/>
      <c r="O150" s="343" t="str">
        <f>IF(N150="","",LOOKUP(N150,'Work Programme'!$A$8:$A$207,'Work Programme'!$B$8:$B$207))</f>
        <v/>
      </c>
      <c r="P150" s="150"/>
      <c r="Q150" s="150"/>
      <c r="R150" s="254" t="str">
        <f>IF(J150="","",VLOOKUP(J150,'Overview - Financial Statement'!$A$46:$B$60,2,FALSE))</f>
        <v/>
      </c>
      <c r="S150" s="255" t="str">
        <f t="shared" si="26"/>
        <v/>
      </c>
      <c r="T150" s="153"/>
      <c r="U150" s="153"/>
      <c r="V150" s="238">
        <f t="shared" si="27"/>
        <v>0</v>
      </c>
      <c r="W150" s="193" t="s">
        <v>44</v>
      </c>
      <c r="X150" s="427"/>
      <c r="Y150" s="264" t="str">
        <f t="shared" si="28"/>
        <v>OK</v>
      </c>
      <c r="Z150" s="193" t="str">
        <f t="shared" si="29"/>
        <v/>
      </c>
      <c r="AA150" s="193" t="str">
        <f t="shared" si="30"/>
        <v/>
      </c>
      <c r="AB150" s="397" t="str">
        <f t="shared" si="31"/>
        <v/>
      </c>
      <c r="AC150" s="257" t="str">
        <f t="shared" si="32"/>
        <v/>
      </c>
      <c r="AD150" s="257" t="str">
        <f t="shared" si="33"/>
        <v/>
      </c>
      <c r="AE150" s="193" t="str">
        <f t="shared" si="34"/>
        <v>CHECK DATES</v>
      </c>
      <c r="AF150" s="257" t="str">
        <f t="shared" si="35"/>
        <v/>
      </c>
      <c r="AG150" s="286">
        <v>0</v>
      </c>
      <c r="AH150" s="257">
        <f t="shared" si="36"/>
        <v>0</v>
      </c>
      <c r="AI150" s="257" t="str">
        <f t="shared" si="37"/>
        <v/>
      </c>
      <c r="AJ150" s="257">
        <f t="shared" si="38"/>
        <v>0</v>
      </c>
    </row>
    <row r="151" spans="1:36" x14ac:dyDescent="0.3">
      <c r="A151" s="287">
        <v>138</v>
      </c>
      <c r="B151" s="156"/>
      <c r="C151" s="150"/>
      <c r="D151" s="151"/>
      <c r="E151" s="150"/>
      <c r="F151" s="150"/>
      <c r="G151" s="158"/>
      <c r="H151" s="157"/>
      <c r="I151" s="152"/>
      <c r="J151" s="154"/>
      <c r="K151" s="149"/>
      <c r="L151" s="152"/>
      <c r="M151" s="159"/>
      <c r="N151" s="337"/>
      <c r="O151" s="343" t="str">
        <f>IF(N151="","",LOOKUP(N151,'Work Programme'!$A$8:$A$207,'Work Programme'!$B$8:$B$207))</f>
        <v/>
      </c>
      <c r="P151" s="150"/>
      <c r="Q151" s="150"/>
      <c r="R151" s="254" t="str">
        <f>IF(J151="","",VLOOKUP(J151,'Overview - Financial Statement'!$A$46:$B$60,2,FALSE))</f>
        <v/>
      </c>
      <c r="S151" s="255" t="str">
        <f t="shared" si="26"/>
        <v/>
      </c>
      <c r="T151" s="153"/>
      <c r="U151" s="153"/>
      <c r="V151" s="238">
        <f t="shared" si="27"/>
        <v>0</v>
      </c>
      <c r="W151" s="193" t="s">
        <v>44</v>
      </c>
      <c r="X151" s="427"/>
      <c r="Y151" s="264" t="str">
        <f t="shared" si="28"/>
        <v>OK</v>
      </c>
      <c r="Z151" s="193" t="str">
        <f t="shared" si="29"/>
        <v/>
      </c>
      <c r="AA151" s="193" t="str">
        <f t="shared" si="30"/>
        <v/>
      </c>
      <c r="AB151" s="397" t="str">
        <f t="shared" si="31"/>
        <v/>
      </c>
      <c r="AC151" s="257" t="str">
        <f t="shared" si="32"/>
        <v/>
      </c>
      <c r="AD151" s="257" t="str">
        <f t="shared" si="33"/>
        <v/>
      </c>
      <c r="AE151" s="193" t="str">
        <f t="shared" si="34"/>
        <v>CHECK DATES</v>
      </c>
      <c r="AF151" s="257" t="str">
        <f t="shared" si="35"/>
        <v/>
      </c>
      <c r="AG151" s="286">
        <v>0</v>
      </c>
      <c r="AH151" s="257">
        <f t="shared" si="36"/>
        <v>0</v>
      </c>
      <c r="AI151" s="257" t="str">
        <f t="shared" si="37"/>
        <v/>
      </c>
      <c r="AJ151" s="257">
        <f t="shared" si="38"/>
        <v>0</v>
      </c>
    </row>
    <row r="152" spans="1:36" x14ac:dyDescent="0.3">
      <c r="A152" s="287">
        <v>139</v>
      </c>
      <c r="B152" s="156"/>
      <c r="C152" s="150"/>
      <c r="D152" s="151"/>
      <c r="E152" s="150"/>
      <c r="F152" s="150"/>
      <c r="G152" s="158"/>
      <c r="H152" s="157"/>
      <c r="I152" s="152"/>
      <c r="J152" s="154"/>
      <c r="K152" s="149"/>
      <c r="L152" s="152"/>
      <c r="M152" s="159"/>
      <c r="N152" s="337"/>
      <c r="O152" s="343" t="str">
        <f>IF(N152="","",LOOKUP(N152,'Work Programme'!$A$8:$A$207,'Work Programme'!$B$8:$B$207))</f>
        <v/>
      </c>
      <c r="P152" s="150"/>
      <c r="Q152" s="150"/>
      <c r="R152" s="254" t="str">
        <f>IF(J152="","",VLOOKUP(J152,'Overview - Financial Statement'!$A$46:$B$60,2,FALSE))</f>
        <v/>
      </c>
      <c r="S152" s="255" t="str">
        <f t="shared" si="26"/>
        <v/>
      </c>
      <c r="T152" s="153"/>
      <c r="U152" s="153"/>
      <c r="V152" s="238">
        <f t="shared" si="27"/>
        <v>0</v>
      </c>
      <c r="W152" s="193" t="s">
        <v>44</v>
      </c>
      <c r="X152" s="427"/>
      <c r="Y152" s="264" t="str">
        <f t="shared" si="28"/>
        <v>OK</v>
      </c>
      <c r="Z152" s="193" t="str">
        <f t="shared" si="29"/>
        <v/>
      </c>
      <c r="AA152" s="193" t="str">
        <f t="shared" si="30"/>
        <v/>
      </c>
      <c r="AB152" s="397" t="str">
        <f t="shared" si="31"/>
        <v/>
      </c>
      <c r="AC152" s="257" t="str">
        <f t="shared" si="32"/>
        <v/>
      </c>
      <c r="AD152" s="257" t="str">
        <f t="shared" si="33"/>
        <v/>
      </c>
      <c r="AE152" s="193" t="str">
        <f t="shared" si="34"/>
        <v>CHECK DATES</v>
      </c>
      <c r="AF152" s="257" t="str">
        <f t="shared" si="35"/>
        <v/>
      </c>
      <c r="AG152" s="286">
        <v>0</v>
      </c>
      <c r="AH152" s="257">
        <f t="shared" si="36"/>
        <v>0</v>
      </c>
      <c r="AI152" s="257" t="str">
        <f t="shared" si="37"/>
        <v/>
      </c>
      <c r="AJ152" s="257">
        <f t="shared" si="38"/>
        <v>0</v>
      </c>
    </row>
    <row r="153" spans="1:36" x14ac:dyDescent="0.3">
      <c r="A153" s="287">
        <v>140</v>
      </c>
      <c r="B153" s="156"/>
      <c r="C153" s="150"/>
      <c r="D153" s="151"/>
      <c r="E153" s="150"/>
      <c r="F153" s="150"/>
      <c r="G153" s="158"/>
      <c r="H153" s="157"/>
      <c r="I153" s="152"/>
      <c r="J153" s="154"/>
      <c r="K153" s="149"/>
      <c r="L153" s="152"/>
      <c r="M153" s="159"/>
      <c r="N153" s="337"/>
      <c r="O153" s="343" t="str">
        <f>IF(N153="","",LOOKUP(N153,'Work Programme'!$A$8:$A$207,'Work Programme'!$B$8:$B$207))</f>
        <v/>
      </c>
      <c r="P153" s="150"/>
      <c r="Q153" s="150"/>
      <c r="R153" s="254" t="str">
        <f>IF(J153="","",VLOOKUP(J153,'Overview - Financial Statement'!$A$46:$B$60,2,FALSE))</f>
        <v/>
      </c>
      <c r="S153" s="255" t="str">
        <f t="shared" si="26"/>
        <v/>
      </c>
      <c r="T153" s="153"/>
      <c r="U153" s="153"/>
      <c r="V153" s="238">
        <f t="shared" si="27"/>
        <v>0</v>
      </c>
      <c r="W153" s="193" t="s">
        <v>44</v>
      </c>
      <c r="X153" s="427"/>
      <c r="Y153" s="264" t="str">
        <f t="shared" si="28"/>
        <v>OK</v>
      </c>
      <c r="Z153" s="193" t="str">
        <f t="shared" si="29"/>
        <v/>
      </c>
      <c r="AA153" s="193" t="str">
        <f t="shared" si="30"/>
        <v/>
      </c>
      <c r="AB153" s="397" t="str">
        <f t="shared" si="31"/>
        <v/>
      </c>
      <c r="AC153" s="257" t="str">
        <f t="shared" si="32"/>
        <v/>
      </c>
      <c r="AD153" s="257" t="str">
        <f t="shared" si="33"/>
        <v/>
      </c>
      <c r="AE153" s="193" t="str">
        <f t="shared" si="34"/>
        <v>CHECK DATES</v>
      </c>
      <c r="AF153" s="257" t="str">
        <f t="shared" si="35"/>
        <v/>
      </c>
      <c r="AG153" s="286">
        <v>0</v>
      </c>
      <c r="AH153" s="257">
        <f t="shared" si="36"/>
        <v>0</v>
      </c>
      <c r="AI153" s="257" t="str">
        <f t="shared" si="37"/>
        <v/>
      </c>
      <c r="AJ153" s="257">
        <f t="shared" si="38"/>
        <v>0</v>
      </c>
    </row>
    <row r="154" spans="1:36" x14ac:dyDescent="0.3">
      <c r="A154" s="287">
        <v>141</v>
      </c>
      <c r="B154" s="156"/>
      <c r="C154" s="150"/>
      <c r="D154" s="151"/>
      <c r="E154" s="150"/>
      <c r="F154" s="150"/>
      <c r="G154" s="158"/>
      <c r="H154" s="157"/>
      <c r="I154" s="152"/>
      <c r="J154" s="154"/>
      <c r="K154" s="149"/>
      <c r="L154" s="152"/>
      <c r="M154" s="159"/>
      <c r="N154" s="337"/>
      <c r="O154" s="343" t="str">
        <f>IF(N154="","",LOOKUP(N154,'Work Programme'!$A$8:$A$207,'Work Programme'!$B$8:$B$207))</f>
        <v/>
      </c>
      <c r="P154" s="150"/>
      <c r="Q154" s="150"/>
      <c r="R154" s="254" t="str">
        <f>IF(J154="","",VLOOKUP(J154,'Overview - Financial Statement'!$A$46:$B$60,2,FALSE))</f>
        <v/>
      </c>
      <c r="S154" s="255" t="str">
        <f t="shared" si="26"/>
        <v/>
      </c>
      <c r="T154" s="153"/>
      <c r="U154" s="153"/>
      <c r="V154" s="238">
        <f t="shared" si="27"/>
        <v>0</v>
      </c>
      <c r="W154" s="193" t="s">
        <v>44</v>
      </c>
      <c r="X154" s="427"/>
      <c r="Y154" s="264" t="str">
        <f t="shared" si="28"/>
        <v>OK</v>
      </c>
      <c r="Z154" s="193" t="str">
        <f t="shared" si="29"/>
        <v/>
      </c>
      <c r="AA154" s="193" t="str">
        <f t="shared" si="30"/>
        <v/>
      </c>
      <c r="AB154" s="397" t="str">
        <f t="shared" si="31"/>
        <v/>
      </c>
      <c r="AC154" s="257" t="str">
        <f t="shared" si="32"/>
        <v/>
      </c>
      <c r="AD154" s="257" t="str">
        <f t="shared" si="33"/>
        <v/>
      </c>
      <c r="AE154" s="193" t="str">
        <f t="shared" si="34"/>
        <v>CHECK DATES</v>
      </c>
      <c r="AF154" s="257" t="str">
        <f t="shared" si="35"/>
        <v/>
      </c>
      <c r="AG154" s="286">
        <v>0</v>
      </c>
      <c r="AH154" s="257">
        <f t="shared" si="36"/>
        <v>0</v>
      </c>
      <c r="AI154" s="257" t="str">
        <f t="shared" si="37"/>
        <v/>
      </c>
      <c r="AJ154" s="257">
        <f t="shared" si="38"/>
        <v>0</v>
      </c>
    </row>
    <row r="155" spans="1:36" x14ac:dyDescent="0.3">
      <c r="A155" s="287">
        <v>142</v>
      </c>
      <c r="B155" s="156"/>
      <c r="C155" s="150"/>
      <c r="D155" s="151"/>
      <c r="E155" s="150"/>
      <c r="F155" s="150"/>
      <c r="G155" s="158"/>
      <c r="H155" s="157"/>
      <c r="I155" s="152"/>
      <c r="J155" s="154"/>
      <c r="K155" s="149"/>
      <c r="L155" s="152"/>
      <c r="M155" s="159"/>
      <c r="N155" s="337"/>
      <c r="O155" s="343" t="str">
        <f>IF(N155="","",LOOKUP(N155,'Work Programme'!$A$8:$A$207,'Work Programme'!$B$8:$B$207))</f>
        <v/>
      </c>
      <c r="P155" s="150"/>
      <c r="Q155" s="150"/>
      <c r="R155" s="254" t="str">
        <f>IF(J155="","",VLOOKUP(J155,'Overview - Financial Statement'!$A$46:$B$60,2,FALSE))</f>
        <v/>
      </c>
      <c r="S155" s="255" t="str">
        <f t="shared" si="26"/>
        <v/>
      </c>
      <c r="T155" s="153"/>
      <c r="U155" s="153"/>
      <c r="V155" s="238">
        <f t="shared" si="27"/>
        <v>0</v>
      </c>
      <c r="W155" s="193" t="s">
        <v>44</v>
      </c>
      <c r="X155" s="427"/>
      <c r="Y155" s="264" t="str">
        <f t="shared" si="28"/>
        <v>OK</v>
      </c>
      <c r="Z155" s="193" t="str">
        <f t="shared" si="29"/>
        <v/>
      </c>
      <c r="AA155" s="193" t="str">
        <f t="shared" si="30"/>
        <v/>
      </c>
      <c r="AB155" s="397" t="str">
        <f t="shared" si="31"/>
        <v/>
      </c>
      <c r="AC155" s="257" t="str">
        <f t="shared" si="32"/>
        <v/>
      </c>
      <c r="AD155" s="257" t="str">
        <f t="shared" si="33"/>
        <v/>
      </c>
      <c r="AE155" s="193" t="str">
        <f t="shared" si="34"/>
        <v>CHECK DATES</v>
      </c>
      <c r="AF155" s="257" t="str">
        <f t="shared" si="35"/>
        <v/>
      </c>
      <c r="AG155" s="286">
        <v>0</v>
      </c>
      <c r="AH155" s="257">
        <f t="shared" si="36"/>
        <v>0</v>
      </c>
      <c r="AI155" s="257" t="str">
        <f t="shared" si="37"/>
        <v/>
      </c>
      <c r="AJ155" s="257">
        <f t="shared" si="38"/>
        <v>0</v>
      </c>
    </row>
    <row r="156" spans="1:36" x14ac:dyDescent="0.3">
      <c r="A156" s="287">
        <v>143</v>
      </c>
      <c r="B156" s="156"/>
      <c r="C156" s="150"/>
      <c r="D156" s="151"/>
      <c r="E156" s="150"/>
      <c r="F156" s="150"/>
      <c r="G156" s="158"/>
      <c r="H156" s="157"/>
      <c r="I156" s="152"/>
      <c r="J156" s="154"/>
      <c r="K156" s="149"/>
      <c r="L156" s="152"/>
      <c r="M156" s="159"/>
      <c r="N156" s="337"/>
      <c r="O156" s="343" t="str">
        <f>IF(N156="","",LOOKUP(N156,'Work Programme'!$A$8:$A$207,'Work Programme'!$B$8:$B$207))</f>
        <v/>
      </c>
      <c r="P156" s="150"/>
      <c r="Q156" s="150"/>
      <c r="R156" s="254" t="str">
        <f>IF(J156="","",VLOOKUP(J156,'Overview - Financial Statement'!$A$46:$B$60,2,FALSE))</f>
        <v/>
      </c>
      <c r="S156" s="255" t="str">
        <f t="shared" si="26"/>
        <v/>
      </c>
      <c r="T156" s="153"/>
      <c r="U156" s="153"/>
      <c r="V156" s="238">
        <f t="shared" si="27"/>
        <v>0</v>
      </c>
      <c r="W156" s="193" t="s">
        <v>44</v>
      </c>
      <c r="X156" s="427"/>
      <c r="Y156" s="264" t="str">
        <f t="shared" si="28"/>
        <v>OK</v>
      </c>
      <c r="Z156" s="193" t="str">
        <f t="shared" si="29"/>
        <v/>
      </c>
      <c r="AA156" s="193" t="str">
        <f t="shared" si="30"/>
        <v/>
      </c>
      <c r="AB156" s="397" t="str">
        <f t="shared" si="31"/>
        <v/>
      </c>
      <c r="AC156" s="257" t="str">
        <f t="shared" si="32"/>
        <v/>
      </c>
      <c r="AD156" s="257" t="str">
        <f t="shared" si="33"/>
        <v/>
      </c>
      <c r="AE156" s="193" t="str">
        <f t="shared" si="34"/>
        <v>CHECK DATES</v>
      </c>
      <c r="AF156" s="257" t="str">
        <f t="shared" si="35"/>
        <v/>
      </c>
      <c r="AG156" s="286">
        <v>0</v>
      </c>
      <c r="AH156" s="257">
        <f t="shared" si="36"/>
        <v>0</v>
      </c>
      <c r="AI156" s="257" t="str">
        <f t="shared" si="37"/>
        <v/>
      </c>
      <c r="AJ156" s="257">
        <f t="shared" si="38"/>
        <v>0</v>
      </c>
    </row>
    <row r="157" spans="1:36" x14ac:dyDescent="0.3">
      <c r="A157" s="287">
        <v>144</v>
      </c>
      <c r="B157" s="156"/>
      <c r="C157" s="150"/>
      <c r="D157" s="151"/>
      <c r="E157" s="150"/>
      <c r="F157" s="150"/>
      <c r="G157" s="158"/>
      <c r="H157" s="157"/>
      <c r="I157" s="152"/>
      <c r="J157" s="154"/>
      <c r="K157" s="149"/>
      <c r="L157" s="152"/>
      <c r="M157" s="159"/>
      <c r="N157" s="337"/>
      <c r="O157" s="343" t="str">
        <f>IF(N157="","",LOOKUP(N157,'Work Programme'!$A$8:$A$207,'Work Programme'!$B$8:$B$207))</f>
        <v/>
      </c>
      <c r="P157" s="150"/>
      <c r="Q157" s="150"/>
      <c r="R157" s="254" t="str">
        <f>IF(J157="","",VLOOKUP(J157,'Overview - Financial Statement'!$A$46:$B$60,2,FALSE))</f>
        <v/>
      </c>
      <c r="S157" s="255" t="str">
        <f t="shared" si="26"/>
        <v/>
      </c>
      <c r="T157" s="153"/>
      <c r="U157" s="153"/>
      <c r="V157" s="238">
        <f t="shared" si="27"/>
        <v>0</v>
      </c>
      <c r="W157" s="193" t="s">
        <v>44</v>
      </c>
      <c r="X157" s="427"/>
      <c r="Y157" s="264" t="str">
        <f t="shared" si="28"/>
        <v>OK</v>
      </c>
      <c r="Z157" s="193" t="str">
        <f t="shared" si="29"/>
        <v/>
      </c>
      <c r="AA157" s="193" t="str">
        <f t="shared" si="30"/>
        <v/>
      </c>
      <c r="AB157" s="397" t="str">
        <f t="shared" si="31"/>
        <v/>
      </c>
      <c r="AC157" s="257" t="str">
        <f t="shared" si="32"/>
        <v/>
      </c>
      <c r="AD157" s="257" t="str">
        <f t="shared" si="33"/>
        <v/>
      </c>
      <c r="AE157" s="193" t="str">
        <f t="shared" si="34"/>
        <v>CHECK DATES</v>
      </c>
      <c r="AF157" s="257" t="str">
        <f t="shared" si="35"/>
        <v/>
      </c>
      <c r="AG157" s="286">
        <v>0</v>
      </c>
      <c r="AH157" s="257">
        <f t="shared" si="36"/>
        <v>0</v>
      </c>
      <c r="AI157" s="257" t="str">
        <f t="shared" si="37"/>
        <v/>
      </c>
      <c r="AJ157" s="257">
        <f t="shared" si="38"/>
        <v>0</v>
      </c>
    </row>
    <row r="158" spans="1:36" x14ac:dyDescent="0.3">
      <c r="A158" s="287">
        <v>145</v>
      </c>
      <c r="B158" s="156"/>
      <c r="C158" s="150"/>
      <c r="D158" s="151"/>
      <c r="E158" s="150"/>
      <c r="F158" s="150"/>
      <c r="G158" s="158"/>
      <c r="H158" s="157"/>
      <c r="I158" s="152"/>
      <c r="J158" s="154"/>
      <c r="K158" s="149"/>
      <c r="L158" s="152"/>
      <c r="M158" s="159"/>
      <c r="N158" s="337"/>
      <c r="O158" s="343" t="str">
        <f>IF(N158="","",LOOKUP(N158,'Work Programme'!$A$8:$A$207,'Work Programme'!$B$8:$B$207))</f>
        <v/>
      </c>
      <c r="P158" s="150"/>
      <c r="Q158" s="150"/>
      <c r="R158" s="254" t="str">
        <f>IF(J158="","",VLOOKUP(J158,'Overview - Financial Statement'!$A$46:$B$60,2,FALSE))</f>
        <v/>
      </c>
      <c r="S158" s="255" t="str">
        <f t="shared" si="26"/>
        <v/>
      </c>
      <c r="T158" s="153"/>
      <c r="U158" s="153"/>
      <c r="V158" s="238">
        <f t="shared" si="27"/>
        <v>0</v>
      </c>
      <c r="W158" s="193" t="s">
        <v>44</v>
      </c>
      <c r="X158" s="427"/>
      <c r="Y158" s="264" t="str">
        <f t="shared" si="28"/>
        <v>OK</v>
      </c>
      <c r="Z158" s="193" t="str">
        <f t="shared" si="29"/>
        <v/>
      </c>
      <c r="AA158" s="193" t="str">
        <f t="shared" si="30"/>
        <v/>
      </c>
      <c r="AB158" s="397" t="str">
        <f t="shared" si="31"/>
        <v/>
      </c>
      <c r="AC158" s="257" t="str">
        <f t="shared" si="32"/>
        <v/>
      </c>
      <c r="AD158" s="257" t="str">
        <f t="shared" si="33"/>
        <v/>
      </c>
      <c r="AE158" s="193" t="str">
        <f t="shared" si="34"/>
        <v>CHECK DATES</v>
      </c>
      <c r="AF158" s="257" t="str">
        <f t="shared" si="35"/>
        <v/>
      </c>
      <c r="AG158" s="286">
        <v>0</v>
      </c>
      <c r="AH158" s="257">
        <f t="shared" si="36"/>
        <v>0</v>
      </c>
      <c r="AI158" s="257" t="str">
        <f t="shared" si="37"/>
        <v/>
      </c>
      <c r="AJ158" s="257">
        <f t="shared" si="38"/>
        <v>0</v>
      </c>
    </row>
    <row r="159" spans="1:36" x14ac:dyDescent="0.3">
      <c r="A159" s="287">
        <v>146</v>
      </c>
      <c r="B159" s="156"/>
      <c r="C159" s="150"/>
      <c r="D159" s="151"/>
      <c r="E159" s="150"/>
      <c r="F159" s="150"/>
      <c r="G159" s="158"/>
      <c r="H159" s="157"/>
      <c r="I159" s="152"/>
      <c r="J159" s="154"/>
      <c r="K159" s="149"/>
      <c r="L159" s="152"/>
      <c r="M159" s="159"/>
      <c r="N159" s="337"/>
      <c r="O159" s="343" t="str">
        <f>IF(N159="","",LOOKUP(N159,'Work Programme'!$A$8:$A$207,'Work Programme'!$B$8:$B$207))</f>
        <v/>
      </c>
      <c r="P159" s="150"/>
      <c r="Q159" s="150"/>
      <c r="R159" s="254" t="str">
        <f>IF(J159="","",VLOOKUP(J159,'Overview - Financial Statement'!$A$46:$B$60,2,FALSE))</f>
        <v/>
      </c>
      <c r="S159" s="255" t="str">
        <f t="shared" si="26"/>
        <v/>
      </c>
      <c r="T159" s="153"/>
      <c r="U159" s="153"/>
      <c r="V159" s="238">
        <f t="shared" si="27"/>
        <v>0</v>
      </c>
      <c r="W159" s="193" t="s">
        <v>44</v>
      </c>
      <c r="X159" s="427"/>
      <c r="Y159" s="264" t="str">
        <f t="shared" si="28"/>
        <v>OK</v>
      </c>
      <c r="Z159" s="193" t="str">
        <f t="shared" si="29"/>
        <v/>
      </c>
      <c r="AA159" s="193" t="str">
        <f t="shared" si="30"/>
        <v/>
      </c>
      <c r="AB159" s="397" t="str">
        <f t="shared" si="31"/>
        <v/>
      </c>
      <c r="AC159" s="257" t="str">
        <f t="shared" si="32"/>
        <v/>
      </c>
      <c r="AD159" s="257" t="str">
        <f t="shared" si="33"/>
        <v/>
      </c>
      <c r="AE159" s="193" t="str">
        <f t="shared" si="34"/>
        <v>CHECK DATES</v>
      </c>
      <c r="AF159" s="257" t="str">
        <f t="shared" si="35"/>
        <v/>
      </c>
      <c r="AG159" s="286">
        <v>0</v>
      </c>
      <c r="AH159" s="257">
        <f t="shared" si="36"/>
        <v>0</v>
      </c>
      <c r="AI159" s="257" t="str">
        <f t="shared" si="37"/>
        <v/>
      </c>
      <c r="AJ159" s="257">
        <f t="shared" si="38"/>
        <v>0</v>
      </c>
    </row>
    <row r="160" spans="1:36" x14ac:dyDescent="0.3">
      <c r="A160" s="287">
        <v>147</v>
      </c>
      <c r="B160" s="156"/>
      <c r="C160" s="150"/>
      <c r="D160" s="151"/>
      <c r="E160" s="150"/>
      <c r="F160" s="150"/>
      <c r="G160" s="158"/>
      <c r="H160" s="157"/>
      <c r="I160" s="152"/>
      <c r="J160" s="154"/>
      <c r="K160" s="149"/>
      <c r="L160" s="152"/>
      <c r="M160" s="159"/>
      <c r="N160" s="337"/>
      <c r="O160" s="343" t="str">
        <f>IF(N160="","",LOOKUP(N160,'Work Programme'!$A$8:$A$207,'Work Programme'!$B$8:$B$207))</f>
        <v/>
      </c>
      <c r="P160" s="150"/>
      <c r="Q160" s="150"/>
      <c r="R160" s="254" t="str">
        <f>IF(J160="","",VLOOKUP(J160,'Overview - Financial Statement'!$A$46:$B$60,2,FALSE))</f>
        <v/>
      </c>
      <c r="S160" s="255" t="str">
        <f t="shared" si="26"/>
        <v/>
      </c>
      <c r="T160" s="153"/>
      <c r="U160" s="153"/>
      <c r="V160" s="238">
        <f t="shared" si="27"/>
        <v>0</v>
      </c>
      <c r="W160" s="193" t="s">
        <v>44</v>
      </c>
      <c r="X160" s="427"/>
      <c r="Y160" s="264" t="str">
        <f t="shared" si="28"/>
        <v>OK</v>
      </c>
      <c r="Z160" s="193" t="str">
        <f t="shared" si="29"/>
        <v/>
      </c>
      <c r="AA160" s="193" t="str">
        <f t="shared" si="30"/>
        <v/>
      </c>
      <c r="AB160" s="397" t="str">
        <f t="shared" si="31"/>
        <v/>
      </c>
      <c r="AC160" s="257" t="str">
        <f t="shared" si="32"/>
        <v/>
      </c>
      <c r="AD160" s="257" t="str">
        <f t="shared" si="33"/>
        <v/>
      </c>
      <c r="AE160" s="193" t="str">
        <f t="shared" si="34"/>
        <v>CHECK DATES</v>
      </c>
      <c r="AF160" s="257" t="str">
        <f t="shared" si="35"/>
        <v/>
      </c>
      <c r="AG160" s="286">
        <v>0</v>
      </c>
      <c r="AH160" s="257">
        <f t="shared" si="36"/>
        <v>0</v>
      </c>
      <c r="AI160" s="257" t="str">
        <f t="shared" si="37"/>
        <v/>
      </c>
      <c r="AJ160" s="257">
        <f t="shared" si="38"/>
        <v>0</v>
      </c>
    </row>
    <row r="161" spans="1:36" x14ac:dyDescent="0.3">
      <c r="A161" s="287">
        <v>148</v>
      </c>
      <c r="B161" s="156"/>
      <c r="C161" s="150"/>
      <c r="D161" s="151"/>
      <c r="E161" s="150"/>
      <c r="F161" s="150"/>
      <c r="G161" s="158"/>
      <c r="H161" s="157"/>
      <c r="I161" s="152"/>
      <c r="J161" s="154"/>
      <c r="K161" s="149"/>
      <c r="L161" s="152"/>
      <c r="M161" s="159"/>
      <c r="N161" s="337"/>
      <c r="O161" s="343" t="str">
        <f>IF(N161="","",LOOKUP(N161,'Work Programme'!$A$8:$A$207,'Work Programme'!$B$8:$B$207))</f>
        <v/>
      </c>
      <c r="P161" s="150"/>
      <c r="Q161" s="150"/>
      <c r="R161" s="254" t="str">
        <f>IF(J161="","",VLOOKUP(J161,'Overview - Financial Statement'!$A$46:$B$60,2,FALSE))</f>
        <v/>
      </c>
      <c r="S161" s="255" t="str">
        <f t="shared" si="26"/>
        <v/>
      </c>
      <c r="T161" s="153"/>
      <c r="U161" s="153"/>
      <c r="V161" s="238">
        <f t="shared" si="27"/>
        <v>0</v>
      </c>
      <c r="W161" s="193" t="s">
        <v>44</v>
      </c>
      <c r="X161" s="427"/>
      <c r="Y161" s="264" t="str">
        <f t="shared" si="28"/>
        <v>OK</v>
      </c>
      <c r="Z161" s="193" t="str">
        <f t="shared" si="29"/>
        <v/>
      </c>
      <c r="AA161" s="193" t="str">
        <f t="shared" si="30"/>
        <v/>
      </c>
      <c r="AB161" s="397" t="str">
        <f t="shared" si="31"/>
        <v/>
      </c>
      <c r="AC161" s="257" t="str">
        <f t="shared" si="32"/>
        <v/>
      </c>
      <c r="AD161" s="257" t="str">
        <f t="shared" si="33"/>
        <v/>
      </c>
      <c r="AE161" s="193" t="str">
        <f t="shared" si="34"/>
        <v>CHECK DATES</v>
      </c>
      <c r="AF161" s="257" t="str">
        <f t="shared" si="35"/>
        <v/>
      </c>
      <c r="AG161" s="286">
        <v>0</v>
      </c>
      <c r="AH161" s="257">
        <f t="shared" si="36"/>
        <v>0</v>
      </c>
      <c r="AI161" s="257" t="str">
        <f t="shared" si="37"/>
        <v/>
      </c>
      <c r="AJ161" s="257">
        <f t="shared" si="38"/>
        <v>0</v>
      </c>
    </row>
    <row r="162" spans="1:36" x14ac:dyDescent="0.3">
      <c r="A162" s="287">
        <v>149</v>
      </c>
      <c r="B162" s="156"/>
      <c r="C162" s="150"/>
      <c r="D162" s="151"/>
      <c r="E162" s="150"/>
      <c r="F162" s="150"/>
      <c r="G162" s="158"/>
      <c r="H162" s="157"/>
      <c r="I162" s="152"/>
      <c r="J162" s="154"/>
      <c r="K162" s="149"/>
      <c r="L162" s="152"/>
      <c r="M162" s="159"/>
      <c r="N162" s="337"/>
      <c r="O162" s="343" t="str">
        <f>IF(N162="","",LOOKUP(N162,'Work Programme'!$A$8:$A$207,'Work Programme'!$B$8:$B$207))</f>
        <v/>
      </c>
      <c r="P162" s="150"/>
      <c r="Q162" s="150"/>
      <c r="R162" s="254" t="str">
        <f>IF(J162="","",VLOOKUP(J162,'Overview - Financial Statement'!$A$46:$B$60,2,FALSE))</f>
        <v/>
      </c>
      <c r="S162" s="255" t="str">
        <f t="shared" si="26"/>
        <v/>
      </c>
      <c r="T162" s="153"/>
      <c r="U162" s="153"/>
      <c r="V162" s="238">
        <f t="shared" si="27"/>
        <v>0</v>
      </c>
      <c r="W162" s="193" t="s">
        <v>44</v>
      </c>
      <c r="X162" s="427"/>
      <c r="Y162" s="264" t="str">
        <f t="shared" si="28"/>
        <v>OK</v>
      </c>
      <c r="Z162" s="193" t="str">
        <f t="shared" si="29"/>
        <v/>
      </c>
      <c r="AA162" s="193" t="str">
        <f t="shared" si="30"/>
        <v/>
      </c>
      <c r="AB162" s="397" t="str">
        <f t="shared" si="31"/>
        <v/>
      </c>
      <c r="AC162" s="257" t="str">
        <f t="shared" si="32"/>
        <v/>
      </c>
      <c r="AD162" s="257" t="str">
        <f t="shared" si="33"/>
        <v/>
      </c>
      <c r="AE162" s="193" t="str">
        <f t="shared" si="34"/>
        <v>CHECK DATES</v>
      </c>
      <c r="AF162" s="257" t="str">
        <f t="shared" si="35"/>
        <v/>
      </c>
      <c r="AG162" s="286">
        <v>0</v>
      </c>
      <c r="AH162" s="257">
        <f t="shared" si="36"/>
        <v>0</v>
      </c>
      <c r="AI162" s="257" t="str">
        <f t="shared" si="37"/>
        <v/>
      </c>
      <c r="AJ162" s="257">
        <f t="shared" si="38"/>
        <v>0</v>
      </c>
    </row>
    <row r="163" spans="1:36" x14ac:dyDescent="0.3">
      <c r="A163" s="287">
        <v>150</v>
      </c>
      <c r="B163" s="156"/>
      <c r="C163" s="150"/>
      <c r="D163" s="151"/>
      <c r="E163" s="150"/>
      <c r="F163" s="150"/>
      <c r="G163" s="158"/>
      <c r="H163" s="157"/>
      <c r="I163" s="152"/>
      <c r="J163" s="154"/>
      <c r="K163" s="149"/>
      <c r="L163" s="152"/>
      <c r="M163" s="159"/>
      <c r="N163" s="337"/>
      <c r="O163" s="343" t="str">
        <f>IF(N163="","",LOOKUP(N163,'Work Programme'!$A$8:$A$207,'Work Programme'!$B$8:$B$207))</f>
        <v/>
      </c>
      <c r="P163" s="150"/>
      <c r="Q163" s="150"/>
      <c r="R163" s="254" t="str">
        <f>IF(J163="","",VLOOKUP(J163,'Overview - Financial Statement'!$A$46:$B$60,2,FALSE))</f>
        <v/>
      </c>
      <c r="S163" s="255" t="str">
        <f t="shared" si="26"/>
        <v/>
      </c>
      <c r="T163" s="153"/>
      <c r="U163" s="153"/>
      <c r="V163" s="238">
        <f t="shared" si="27"/>
        <v>0</v>
      </c>
      <c r="W163" s="193" t="s">
        <v>44</v>
      </c>
      <c r="X163" s="427"/>
      <c r="Y163" s="264" t="str">
        <f t="shared" si="28"/>
        <v>OK</v>
      </c>
      <c r="Z163" s="193" t="str">
        <f t="shared" si="29"/>
        <v/>
      </c>
      <c r="AA163" s="193" t="str">
        <f t="shared" si="30"/>
        <v/>
      </c>
      <c r="AB163" s="397" t="str">
        <f t="shared" si="31"/>
        <v/>
      </c>
      <c r="AC163" s="257" t="str">
        <f t="shared" si="32"/>
        <v/>
      </c>
      <c r="AD163" s="257" t="str">
        <f t="shared" si="33"/>
        <v/>
      </c>
      <c r="AE163" s="193" t="str">
        <f t="shared" si="34"/>
        <v>CHECK DATES</v>
      </c>
      <c r="AF163" s="257" t="str">
        <f t="shared" si="35"/>
        <v/>
      </c>
      <c r="AG163" s="286">
        <v>0</v>
      </c>
      <c r="AH163" s="257">
        <f t="shared" si="36"/>
        <v>0</v>
      </c>
      <c r="AI163" s="257" t="str">
        <f t="shared" si="37"/>
        <v/>
      </c>
      <c r="AJ163" s="257">
        <f t="shared" si="38"/>
        <v>0</v>
      </c>
    </row>
    <row r="164" spans="1:36" x14ac:dyDescent="0.3">
      <c r="A164" s="287">
        <v>151</v>
      </c>
      <c r="B164" s="156"/>
      <c r="C164" s="150"/>
      <c r="D164" s="151"/>
      <c r="E164" s="150"/>
      <c r="F164" s="150"/>
      <c r="G164" s="158"/>
      <c r="H164" s="157"/>
      <c r="I164" s="152"/>
      <c r="J164" s="154"/>
      <c r="K164" s="149"/>
      <c r="L164" s="152"/>
      <c r="M164" s="159"/>
      <c r="N164" s="337"/>
      <c r="O164" s="343" t="str">
        <f>IF(N164="","",LOOKUP(N164,'Work Programme'!$A$8:$A$207,'Work Programme'!$B$8:$B$207))</f>
        <v/>
      </c>
      <c r="P164" s="150"/>
      <c r="Q164" s="150"/>
      <c r="R164" s="254" t="str">
        <f>IF(J164="","",VLOOKUP(J164,'Overview - Financial Statement'!$A$46:$B$60,2,FALSE))</f>
        <v/>
      </c>
      <c r="S164" s="255" t="str">
        <f t="shared" si="26"/>
        <v/>
      </c>
      <c r="T164" s="153"/>
      <c r="U164" s="153"/>
      <c r="V164" s="238">
        <f t="shared" si="27"/>
        <v>0</v>
      </c>
      <c r="W164" s="193" t="s">
        <v>44</v>
      </c>
      <c r="X164" s="427"/>
      <c r="Y164" s="264" t="str">
        <f t="shared" si="28"/>
        <v>OK</v>
      </c>
      <c r="Z164" s="193" t="str">
        <f t="shared" si="29"/>
        <v/>
      </c>
      <c r="AA164" s="193" t="str">
        <f t="shared" si="30"/>
        <v/>
      </c>
      <c r="AB164" s="397" t="str">
        <f t="shared" si="31"/>
        <v/>
      </c>
      <c r="AC164" s="257" t="str">
        <f t="shared" si="32"/>
        <v/>
      </c>
      <c r="AD164" s="257" t="str">
        <f t="shared" si="33"/>
        <v/>
      </c>
      <c r="AE164" s="193" t="str">
        <f t="shared" si="34"/>
        <v>CHECK DATES</v>
      </c>
      <c r="AF164" s="257" t="str">
        <f t="shared" si="35"/>
        <v/>
      </c>
      <c r="AG164" s="286">
        <v>0</v>
      </c>
      <c r="AH164" s="257">
        <f t="shared" si="36"/>
        <v>0</v>
      </c>
      <c r="AI164" s="257" t="str">
        <f t="shared" si="37"/>
        <v/>
      </c>
      <c r="AJ164" s="257">
        <f t="shared" si="38"/>
        <v>0</v>
      </c>
    </row>
    <row r="165" spans="1:36" x14ac:dyDescent="0.3">
      <c r="A165" s="287">
        <v>152</v>
      </c>
      <c r="B165" s="156"/>
      <c r="C165" s="150"/>
      <c r="D165" s="151"/>
      <c r="E165" s="150"/>
      <c r="F165" s="150"/>
      <c r="G165" s="158"/>
      <c r="H165" s="157"/>
      <c r="I165" s="152"/>
      <c r="J165" s="154"/>
      <c r="K165" s="149"/>
      <c r="L165" s="152"/>
      <c r="M165" s="159"/>
      <c r="N165" s="337"/>
      <c r="O165" s="343" t="str">
        <f>IF(N165="","",LOOKUP(N165,'Work Programme'!$A$8:$A$207,'Work Programme'!$B$8:$B$207))</f>
        <v/>
      </c>
      <c r="P165" s="150"/>
      <c r="Q165" s="150"/>
      <c r="R165" s="254" t="str">
        <f>IF(J165="","",VLOOKUP(J165,'Overview - Financial Statement'!$A$46:$B$60,2,FALSE))</f>
        <v/>
      </c>
      <c r="S165" s="255" t="str">
        <f t="shared" si="26"/>
        <v/>
      </c>
      <c r="T165" s="153"/>
      <c r="U165" s="153"/>
      <c r="V165" s="238">
        <f t="shared" si="27"/>
        <v>0</v>
      </c>
      <c r="W165" s="193" t="s">
        <v>44</v>
      </c>
      <c r="X165" s="427"/>
      <c r="Y165" s="264" t="str">
        <f t="shared" si="28"/>
        <v>OK</v>
      </c>
      <c r="Z165" s="193" t="str">
        <f t="shared" si="29"/>
        <v/>
      </c>
      <c r="AA165" s="193" t="str">
        <f t="shared" si="30"/>
        <v/>
      </c>
      <c r="AB165" s="397" t="str">
        <f t="shared" si="31"/>
        <v/>
      </c>
      <c r="AC165" s="257" t="str">
        <f t="shared" si="32"/>
        <v/>
      </c>
      <c r="AD165" s="257" t="str">
        <f t="shared" si="33"/>
        <v/>
      </c>
      <c r="AE165" s="193" t="str">
        <f t="shared" si="34"/>
        <v>CHECK DATES</v>
      </c>
      <c r="AF165" s="257" t="str">
        <f t="shared" si="35"/>
        <v/>
      </c>
      <c r="AG165" s="286">
        <v>0</v>
      </c>
      <c r="AH165" s="257">
        <f t="shared" si="36"/>
        <v>0</v>
      </c>
      <c r="AI165" s="257" t="str">
        <f t="shared" si="37"/>
        <v/>
      </c>
      <c r="AJ165" s="257">
        <f t="shared" si="38"/>
        <v>0</v>
      </c>
    </row>
    <row r="166" spans="1:36" x14ac:dyDescent="0.3">
      <c r="A166" s="287">
        <v>153</v>
      </c>
      <c r="B166" s="156"/>
      <c r="C166" s="150"/>
      <c r="D166" s="151"/>
      <c r="E166" s="150"/>
      <c r="F166" s="150"/>
      <c r="G166" s="158"/>
      <c r="H166" s="157"/>
      <c r="I166" s="152"/>
      <c r="J166" s="154"/>
      <c r="K166" s="149"/>
      <c r="L166" s="152"/>
      <c r="M166" s="159"/>
      <c r="N166" s="337"/>
      <c r="O166" s="343" t="str">
        <f>IF(N166="","",LOOKUP(N166,'Work Programme'!$A$8:$A$207,'Work Programme'!$B$8:$B$207))</f>
        <v/>
      </c>
      <c r="P166" s="150"/>
      <c r="Q166" s="150"/>
      <c r="R166" s="254" t="str">
        <f>IF(J166="","",VLOOKUP(J166,'Overview - Financial Statement'!$A$46:$B$60,2,FALSE))</f>
        <v/>
      </c>
      <c r="S166" s="255" t="str">
        <f t="shared" si="26"/>
        <v/>
      </c>
      <c r="T166" s="153"/>
      <c r="U166" s="153"/>
      <c r="V166" s="238">
        <f t="shared" si="27"/>
        <v>0</v>
      </c>
      <c r="W166" s="193" t="s">
        <v>44</v>
      </c>
      <c r="X166" s="427"/>
      <c r="Y166" s="264" t="str">
        <f t="shared" si="28"/>
        <v>OK</v>
      </c>
      <c r="Z166" s="193" t="str">
        <f t="shared" si="29"/>
        <v/>
      </c>
      <c r="AA166" s="193" t="str">
        <f t="shared" si="30"/>
        <v/>
      </c>
      <c r="AB166" s="397" t="str">
        <f t="shared" si="31"/>
        <v/>
      </c>
      <c r="AC166" s="257" t="str">
        <f t="shared" si="32"/>
        <v/>
      </c>
      <c r="AD166" s="257" t="str">
        <f t="shared" si="33"/>
        <v/>
      </c>
      <c r="AE166" s="193" t="str">
        <f t="shared" si="34"/>
        <v>CHECK DATES</v>
      </c>
      <c r="AF166" s="257" t="str">
        <f t="shared" si="35"/>
        <v/>
      </c>
      <c r="AG166" s="286">
        <v>0</v>
      </c>
      <c r="AH166" s="257">
        <f t="shared" si="36"/>
        <v>0</v>
      </c>
      <c r="AI166" s="257" t="str">
        <f t="shared" si="37"/>
        <v/>
      </c>
      <c r="AJ166" s="257">
        <f t="shared" si="38"/>
        <v>0</v>
      </c>
    </row>
    <row r="167" spans="1:36" x14ac:dyDescent="0.3">
      <c r="A167" s="287">
        <v>154</v>
      </c>
      <c r="B167" s="156"/>
      <c r="C167" s="150"/>
      <c r="D167" s="151"/>
      <c r="E167" s="150"/>
      <c r="F167" s="150"/>
      <c r="G167" s="158"/>
      <c r="H167" s="157"/>
      <c r="I167" s="152"/>
      <c r="J167" s="154"/>
      <c r="K167" s="149"/>
      <c r="L167" s="152"/>
      <c r="M167" s="159"/>
      <c r="N167" s="337"/>
      <c r="O167" s="343" t="str">
        <f>IF(N167="","",LOOKUP(N167,'Work Programme'!$A$8:$A$207,'Work Programme'!$B$8:$B$207))</f>
        <v/>
      </c>
      <c r="P167" s="150"/>
      <c r="Q167" s="150"/>
      <c r="R167" s="254" t="str">
        <f>IF(J167="","",VLOOKUP(J167,'Overview - Financial Statement'!$A$46:$B$60,2,FALSE))</f>
        <v/>
      </c>
      <c r="S167" s="255" t="str">
        <f t="shared" si="26"/>
        <v/>
      </c>
      <c r="T167" s="153"/>
      <c r="U167" s="153"/>
      <c r="V167" s="238">
        <f t="shared" si="27"/>
        <v>0</v>
      </c>
      <c r="W167" s="193" t="s">
        <v>44</v>
      </c>
      <c r="X167" s="427"/>
      <c r="Y167" s="264" t="str">
        <f t="shared" si="28"/>
        <v>OK</v>
      </c>
      <c r="Z167" s="193" t="str">
        <f t="shared" si="29"/>
        <v/>
      </c>
      <c r="AA167" s="193" t="str">
        <f t="shared" si="30"/>
        <v/>
      </c>
      <c r="AB167" s="397" t="str">
        <f t="shared" si="31"/>
        <v/>
      </c>
      <c r="AC167" s="257" t="str">
        <f t="shared" si="32"/>
        <v/>
      </c>
      <c r="AD167" s="257" t="str">
        <f t="shared" si="33"/>
        <v/>
      </c>
      <c r="AE167" s="193" t="str">
        <f t="shared" si="34"/>
        <v>CHECK DATES</v>
      </c>
      <c r="AF167" s="257" t="str">
        <f t="shared" si="35"/>
        <v/>
      </c>
      <c r="AG167" s="286">
        <v>0</v>
      </c>
      <c r="AH167" s="257">
        <f t="shared" si="36"/>
        <v>0</v>
      </c>
      <c r="AI167" s="257" t="str">
        <f t="shared" si="37"/>
        <v/>
      </c>
      <c r="AJ167" s="257">
        <f t="shared" si="38"/>
        <v>0</v>
      </c>
    </row>
    <row r="168" spans="1:36" x14ac:dyDescent="0.3">
      <c r="A168" s="287">
        <v>155</v>
      </c>
      <c r="B168" s="156"/>
      <c r="C168" s="150"/>
      <c r="D168" s="151"/>
      <c r="E168" s="150"/>
      <c r="F168" s="150"/>
      <c r="G168" s="158"/>
      <c r="H168" s="157"/>
      <c r="I168" s="152"/>
      <c r="J168" s="154"/>
      <c r="K168" s="149"/>
      <c r="L168" s="152"/>
      <c r="M168" s="159"/>
      <c r="N168" s="337"/>
      <c r="O168" s="343" t="str">
        <f>IF(N168="","",LOOKUP(N168,'Work Programme'!$A$8:$A$207,'Work Programme'!$B$8:$B$207))</f>
        <v/>
      </c>
      <c r="P168" s="150"/>
      <c r="Q168" s="150"/>
      <c r="R168" s="254" t="str">
        <f>IF(J168="","",VLOOKUP(J168,'Overview - Financial Statement'!$A$46:$B$60,2,FALSE))</f>
        <v/>
      </c>
      <c r="S168" s="255" t="str">
        <f t="shared" si="26"/>
        <v/>
      </c>
      <c r="T168" s="153"/>
      <c r="U168" s="153"/>
      <c r="V168" s="238">
        <f t="shared" si="27"/>
        <v>0</v>
      </c>
      <c r="W168" s="193" t="s">
        <v>44</v>
      </c>
      <c r="X168" s="427"/>
      <c r="Y168" s="264" t="str">
        <f t="shared" si="28"/>
        <v>OK</v>
      </c>
      <c r="Z168" s="193" t="str">
        <f t="shared" si="29"/>
        <v/>
      </c>
      <c r="AA168" s="193" t="str">
        <f t="shared" si="30"/>
        <v/>
      </c>
      <c r="AB168" s="397" t="str">
        <f t="shared" si="31"/>
        <v/>
      </c>
      <c r="AC168" s="257" t="str">
        <f t="shared" si="32"/>
        <v/>
      </c>
      <c r="AD168" s="257" t="str">
        <f t="shared" si="33"/>
        <v/>
      </c>
      <c r="AE168" s="193" t="str">
        <f t="shared" si="34"/>
        <v>CHECK DATES</v>
      </c>
      <c r="AF168" s="257" t="str">
        <f t="shared" si="35"/>
        <v/>
      </c>
      <c r="AG168" s="286">
        <v>0</v>
      </c>
      <c r="AH168" s="257">
        <f t="shared" si="36"/>
        <v>0</v>
      </c>
      <c r="AI168" s="257" t="str">
        <f t="shared" si="37"/>
        <v/>
      </c>
      <c r="AJ168" s="257">
        <f t="shared" si="38"/>
        <v>0</v>
      </c>
    </row>
    <row r="169" spans="1:36" x14ac:dyDescent="0.3">
      <c r="A169" s="287">
        <v>156</v>
      </c>
      <c r="B169" s="156"/>
      <c r="C169" s="150"/>
      <c r="D169" s="151"/>
      <c r="E169" s="150"/>
      <c r="F169" s="150"/>
      <c r="G169" s="158"/>
      <c r="H169" s="157"/>
      <c r="I169" s="152"/>
      <c r="J169" s="154"/>
      <c r="K169" s="149"/>
      <c r="L169" s="152"/>
      <c r="M169" s="159"/>
      <c r="N169" s="337"/>
      <c r="O169" s="343" t="str">
        <f>IF(N169="","",LOOKUP(N169,'Work Programme'!$A$8:$A$207,'Work Programme'!$B$8:$B$207))</f>
        <v/>
      </c>
      <c r="P169" s="150"/>
      <c r="Q169" s="150"/>
      <c r="R169" s="254" t="str">
        <f>IF(J169="","",VLOOKUP(J169,'Overview - Financial Statement'!$A$46:$B$60,2,FALSE))</f>
        <v/>
      </c>
      <c r="S169" s="255" t="str">
        <f t="shared" si="26"/>
        <v/>
      </c>
      <c r="T169" s="153"/>
      <c r="U169" s="153"/>
      <c r="V169" s="238">
        <f t="shared" si="27"/>
        <v>0</v>
      </c>
      <c r="W169" s="193" t="s">
        <v>44</v>
      </c>
      <c r="X169" s="427"/>
      <c r="Y169" s="264" t="str">
        <f t="shared" si="28"/>
        <v>OK</v>
      </c>
      <c r="Z169" s="193" t="str">
        <f t="shared" si="29"/>
        <v/>
      </c>
      <c r="AA169" s="193" t="str">
        <f t="shared" si="30"/>
        <v/>
      </c>
      <c r="AB169" s="397" t="str">
        <f t="shared" si="31"/>
        <v/>
      </c>
      <c r="AC169" s="257" t="str">
        <f t="shared" si="32"/>
        <v/>
      </c>
      <c r="AD169" s="257" t="str">
        <f t="shared" si="33"/>
        <v/>
      </c>
      <c r="AE169" s="193" t="str">
        <f t="shared" si="34"/>
        <v>CHECK DATES</v>
      </c>
      <c r="AF169" s="257" t="str">
        <f t="shared" si="35"/>
        <v/>
      </c>
      <c r="AG169" s="286">
        <v>0</v>
      </c>
      <c r="AH169" s="257">
        <f t="shared" si="36"/>
        <v>0</v>
      </c>
      <c r="AI169" s="257" t="str">
        <f t="shared" si="37"/>
        <v/>
      </c>
      <c r="AJ169" s="257">
        <f t="shared" si="38"/>
        <v>0</v>
      </c>
    </row>
    <row r="170" spans="1:36" x14ac:dyDescent="0.3">
      <c r="A170" s="287">
        <v>157</v>
      </c>
      <c r="B170" s="156"/>
      <c r="C170" s="150"/>
      <c r="D170" s="151"/>
      <c r="E170" s="150"/>
      <c r="F170" s="150"/>
      <c r="G170" s="158"/>
      <c r="H170" s="157"/>
      <c r="I170" s="152"/>
      <c r="J170" s="154"/>
      <c r="K170" s="149"/>
      <c r="L170" s="152"/>
      <c r="M170" s="159"/>
      <c r="N170" s="337"/>
      <c r="O170" s="343" t="str">
        <f>IF(N170="","",LOOKUP(N170,'Work Programme'!$A$8:$A$207,'Work Programme'!$B$8:$B$207))</f>
        <v/>
      </c>
      <c r="P170" s="150"/>
      <c r="Q170" s="150"/>
      <c r="R170" s="254" t="str">
        <f>IF(J170="","",VLOOKUP(J170,'Overview - Financial Statement'!$A$46:$B$60,2,FALSE))</f>
        <v/>
      </c>
      <c r="S170" s="255" t="str">
        <f t="shared" si="26"/>
        <v/>
      </c>
      <c r="T170" s="153"/>
      <c r="U170" s="153"/>
      <c r="V170" s="238">
        <f t="shared" si="27"/>
        <v>0</v>
      </c>
      <c r="W170" s="193" t="s">
        <v>44</v>
      </c>
      <c r="X170" s="427"/>
      <c r="Y170" s="264" t="str">
        <f t="shared" si="28"/>
        <v>OK</v>
      </c>
      <c r="Z170" s="193" t="str">
        <f t="shared" si="29"/>
        <v/>
      </c>
      <c r="AA170" s="193" t="str">
        <f t="shared" si="30"/>
        <v/>
      </c>
      <c r="AB170" s="397" t="str">
        <f t="shared" si="31"/>
        <v/>
      </c>
      <c r="AC170" s="257" t="str">
        <f t="shared" si="32"/>
        <v/>
      </c>
      <c r="AD170" s="257" t="str">
        <f t="shared" si="33"/>
        <v/>
      </c>
      <c r="AE170" s="193" t="str">
        <f t="shared" si="34"/>
        <v>CHECK DATES</v>
      </c>
      <c r="AF170" s="257" t="str">
        <f t="shared" si="35"/>
        <v/>
      </c>
      <c r="AG170" s="286">
        <v>0</v>
      </c>
      <c r="AH170" s="257">
        <f t="shared" si="36"/>
        <v>0</v>
      </c>
      <c r="AI170" s="257" t="str">
        <f t="shared" si="37"/>
        <v/>
      </c>
      <c r="AJ170" s="257">
        <f t="shared" si="38"/>
        <v>0</v>
      </c>
    </row>
    <row r="171" spans="1:36" x14ac:dyDescent="0.3">
      <c r="A171" s="287">
        <v>158</v>
      </c>
      <c r="B171" s="156"/>
      <c r="C171" s="150"/>
      <c r="D171" s="151"/>
      <c r="E171" s="150"/>
      <c r="F171" s="150"/>
      <c r="G171" s="158"/>
      <c r="H171" s="157"/>
      <c r="I171" s="152"/>
      <c r="J171" s="154"/>
      <c r="K171" s="149"/>
      <c r="L171" s="152"/>
      <c r="M171" s="159"/>
      <c r="N171" s="337"/>
      <c r="O171" s="343" t="str">
        <f>IF(N171="","",LOOKUP(N171,'Work Programme'!$A$8:$A$207,'Work Programme'!$B$8:$B$207))</f>
        <v/>
      </c>
      <c r="P171" s="150"/>
      <c r="Q171" s="150"/>
      <c r="R171" s="254" t="str">
        <f>IF(J171="","",VLOOKUP(J171,'Overview - Financial Statement'!$A$46:$B$60,2,FALSE))</f>
        <v/>
      </c>
      <c r="S171" s="255" t="str">
        <f t="shared" si="26"/>
        <v/>
      </c>
      <c r="T171" s="153"/>
      <c r="U171" s="153"/>
      <c r="V171" s="238">
        <f t="shared" si="27"/>
        <v>0</v>
      </c>
      <c r="W171" s="193" t="s">
        <v>44</v>
      </c>
      <c r="X171" s="427"/>
      <c r="Y171" s="264" t="str">
        <f t="shared" si="28"/>
        <v>OK</v>
      </c>
      <c r="Z171" s="193" t="str">
        <f t="shared" si="29"/>
        <v/>
      </c>
      <c r="AA171" s="193" t="str">
        <f t="shared" si="30"/>
        <v/>
      </c>
      <c r="AB171" s="397" t="str">
        <f t="shared" si="31"/>
        <v/>
      </c>
      <c r="AC171" s="257" t="str">
        <f t="shared" si="32"/>
        <v/>
      </c>
      <c r="AD171" s="257" t="str">
        <f t="shared" si="33"/>
        <v/>
      </c>
      <c r="AE171" s="193" t="str">
        <f t="shared" si="34"/>
        <v>CHECK DATES</v>
      </c>
      <c r="AF171" s="257" t="str">
        <f t="shared" si="35"/>
        <v/>
      </c>
      <c r="AG171" s="286">
        <v>0</v>
      </c>
      <c r="AH171" s="257">
        <f t="shared" si="36"/>
        <v>0</v>
      </c>
      <c r="AI171" s="257" t="str">
        <f t="shared" si="37"/>
        <v/>
      </c>
      <c r="AJ171" s="257">
        <f t="shared" si="38"/>
        <v>0</v>
      </c>
    </row>
    <row r="172" spans="1:36" x14ac:dyDescent="0.3">
      <c r="A172" s="287">
        <v>159</v>
      </c>
      <c r="B172" s="156"/>
      <c r="C172" s="150"/>
      <c r="D172" s="151"/>
      <c r="E172" s="150"/>
      <c r="F172" s="150"/>
      <c r="G172" s="158"/>
      <c r="H172" s="157"/>
      <c r="I172" s="152"/>
      <c r="J172" s="154"/>
      <c r="K172" s="149"/>
      <c r="L172" s="152"/>
      <c r="M172" s="159"/>
      <c r="N172" s="337"/>
      <c r="O172" s="343" t="str">
        <f>IF(N172="","",LOOKUP(N172,'Work Programme'!$A$8:$A$207,'Work Programme'!$B$8:$B$207))</f>
        <v/>
      </c>
      <c r="P172" s="150"/>
      <c r="Q172" s="150"/>
      <c r="R172" s="254" t="str">
        <f>IF(J172="","",VLOOKUP(J172,'Overview - Financial Statement'!$A$46:$B$60,2,FALSE))</f>
        <v/>
      </c>
      <c r="S172" s="255" t="str">
        <f t="shared" si="26"/>
        <v/>
      </c>
      <c r="T172" s="153"/>
      <c r="U172" s="153"/>
      <c r="V172" s="238">
        <f t="shared" si="27"/>
        <v>0</v>
      </c>
      <c r="W172" s="193" t="s">
        <v>44</v>
      </c>
      <c r="X172" s="427"/>
      <c r="Y172" s="264" t="str">
        <f t="shared" si="28"/>
        <v>OK</v>
      </c>
      <c r="Z172" s="193" t="str">
        <f t="shared" si="29"/>
        <v/>
      </c>
      <c r="AA172" s="193" t="str">
        <f t="shared" si="30"/>
        <v/>
      </c>
      <c r="AB172" s="397" t="str">
        <f t="shared" si="31"/>
        <v/>
      </c>
      <c r="AC172" s="257" t="str">
        <f t="shared" si="32"/>
        <v/>
      </c>
      <c r="AD172" s="257" t="str">
        <f t="shared" si="33"/>
        <v/>
      </c>
      <c r="AE172" s="193" t="str">
        <f t="shared" si="34"/>
        <v>CHECK DATES</v>
      </c>
      <c r="AF172" s="257" t="str">
        <f t="shared" si="35"/>
        <v/>
      </c>
      <c r="AG172" s="286">
        <v>0</v>
      </c>
      <c r="AH172" s="257">
        <f t="shared" si="36"/>
        <v>0</v>
      </c>
      <c r="AI172" s="257" t="str">
        <f t="shared" si="37"/>
        <v/>
      </c>
      <c r="AJ172" s="257">
        <f t="shared" si="38"/>
        <v>0</v>
      </c>
    </row>
    <row r="173" spans="1:36" x14ac:dyDescent="0.3">
      <c r="A173" s="287">
        <v>160</v>
      </c>
      <c r="B173" s="156"/>
      <c r="C173" s="150"/>
      <c r="D173" s="151"/>
      <c r="E173" s="150"/>
      <c r="F173" s="150"/>
      <c r="G173" s="158"/>
      <c r="H173" s="157"/>
      <c r="I173" s="152"/>
      <c r="J173" s="154"/>
      <c r="K173" s="149"/>
      <c r="L173" s="152"/>
      <c r="M173" s="159"/>
      <c r="N173" s="337"/>
      <c r="O173" s="343" t="str">
        <f>IF(N173="","",LOOKUP(N173,'Work Programme'!$A$8:$A$207,'Work Programme'!$B$8:$B$207))</f>
        <v/>
      </c>
      <c r="P173" s="150"/>
      <c r="Q173" s="150"/>
      <c r="R173" s="254" t="str">
        <f>IF(J173="","",VLOOKUP(J173,'Overview - Financial Statement'!$A$46:$B$60,2,FALSE))</f>
        <v/>
      </c>
      <c r="S173" s="255" t="str">
        <f t="shared" si="26"/>
        <v/>
      </c>
      <c r="T173" s="153"/>
      <c r="U173" s="153"/>
      <c r="V173" s="238">
        <f t="shared" si="27"/>
        <v>0</v>
      </c>
      <c r="W173" s="193" t="s">
        <v>44</v>
      </c>
      <c r="X173" s="427"/>
      <c r="Y173" s="264" t="str">
        <f t="shared" si="28"/>
        <v>OK</v>
      </c>
      <c r="Z173" s="193" t="str">
        <f t="shared" si="29"/>
        <v/>
      </c>
      <c r="AA173" s="193" t="str">
        <f t="shared" si="30"/>
        <v/>
      </c>
      <c r="AB173" s="397" t="str">
        <f t="shared" si="31"/>
        <v/>
      </c>
      <c r="AC173" s="257" t="str">
        <f t="shared" si="32"/>
        <v/>
      </c>
      <c r="AD173" s="257" t="str">
        <f t="shared" si="33"/>
        <v/>
      </c>
      <c r="AE173" s="193" t="str">
        <f t="shared" si="34"/>
        <v>CHECK DATES</v>
      </c>
      <c r="AF173" s="257" t="str">
        <f t="shared" si="35"/>
        <v/>
      </c>
      <c r="AG173" s="286">
        <v>0</v>
      </c>
      <c r="AH173" s="257">
        <f t="shared" si="36"/>
        <v>0</v>
      </c>
      <c r="AI173" s="257" t="str">
        <f t="shared" si="37"/>
        <v/>
      </c>
      <c r="AJ173" s="257">
        <f t="shared" si="38"/>
        <v>0</v>
      </c>
    </row>
    <row r="174" spans="1:36" x14ac:dyDescent="0.3">
      <c r="A174" s="287">
        <v>161</v>
      </c>
      <c r="B174" s="156"/>
      <c r="C174" s="150"/>
      <c r="D174" s="151"/>
      <c r="E174" s="150"/>
      <c r="F174" s="150"/>
      <c r="G174" s="158"/>
      <c r="H174" s="157"/>
      <c r="I174" s="152"/>
      <c r="J174" s="154"/>
      <c r="K174" s="149"/>
      <c r="L174" s="152"/>
      <c r="M174" s="159"/>
      <c r="N174" s="337"/>
      <c r="O174" s="343" t="str">
        <f>IF(N174="","",LOOKUP(N174,'Work Programme'!$A$8:$A$207,'Work Programme'!$B$8:$B$207))</f>
        <v/>
      </c>
      <c r="P174" s="150"/>
      <c r="Q174" s="150"/>
      <c r="R174" s="254" t="str">
        <f>IF(J174="","",VLOOKUP(J174,'Overview - Financial Statement'!$A$46:$B$60,2,FALSE))</f>
        <v/>
      </c>
      <c r="S174" s="255" t="str">
        <f t="shared" si="26"/>
        <v/>
      </c>
      <c r="T174" s="153"/>
      <c r="U174" s="153"/>
      <c r="V174" s="238">
        <f t="shared" si="27"/>
        <v>0</v>
      </c>
      <c r="W174" s="193" t="s">
        <v>44</v>
      </c>
      <c r="X174" s="427"/>
      <c r="Y174" s="264" t="str">
        <f t="shared" si="28"/>
        <v>OK</v>
      </c>
      <c r="Z174" s="193" t="str">
        <f t="shared" si="29"/>
        <v/>
      </c>
      <c r="AA174" s="193" t="str">
        <f t="shared" si="30"/>
        <v/>
      </c>
      <c r="AB174" s="397" t="str">
        <f t="shared" si="31"/>
        <v/>
      </c>
      <c r="AC174" s="257" t="str">
        <f t="shared" si="32"/>
        <v/>
      </c>
      <c r="AD174" s="257" t="str">
        <f t="shared" si="33"/>
        <v/>
      </c>
      <c r="AE174" s="193" t="str">
        <f t="shared" si="34"/>
        <v>CHECK DATES</v>
      </c>
      <c r="AF174" s="257" t="str">
        <f t="shared" si="35"/>
        <v/>
      </c>
      <c r="AG174" s="286">
        <v>0</v>
      </c>
      <c r="AH174" s="257">
        <f t="shared" si="36"/>
        <v>0</v>
      </c>
      <c r="AI174" s="257" t="str">
        <f t="shared" si="37"/>
        <v/>
      </c>
      <c r="AJ174" s="257">
        <f t="shared" si="38"/>
        <v>0</v>
      </c>
    </row>
    <row r="175" spans="1:36" x14ac:dyDescent="0.3">
      <c r="A175" s="287">
        <v>162</v>
      </c>
      <c r="B175" s="156"/>
      <c r="C175" s="150"/>
      <c r="D175" s="151"/>
      <c r="E175" s="150"/>
      <c r="F175" s="150"/>
      <c r="G175" s="158"/>
      <c r="H175" s="157"/>
      <c r="I175" s="152"/>
      <c r="J175" s="154"/>
      <c r="K175" s="149"/>
      <c r="L175" s="152"/>
      <c r="M175" s="159"/>
      <c r="N175" s="337"/>
      <c r="O175" s="343" t="str">
        <f>IF(N175="","",LOOKUP(N175,'Work Programme'!$A$8:$A$207,'Work Programme'!$B$8:$B$207))</f>
        <v/>
      </c>
      <c r="P175" s="150"/>
      <c r="Q175" s="150"/>
      <c r="R175" s="254" t="str">
        <f>IF(J175="","",VLOOKUP(J175,'Overview - Financial Statement'!$A$46:$B$60,2,FALSE))</f>
        <v/>
      </c>
      <c r="S175" s="255" t="str">
        <f t="shared" si="26"/>
        <v/>
      </c>
      <c r="T175" s="153"/>
      <c r="U175" s="153"/>
      <c r="V175" s="238">
        <f t="shared" si="27"/>
        <v>0</v>
      </c>
      <c r="W175" s="193" t="s">
        <v>44</v>
      </c>
      <c r="X175" s="427"/>
      <c r="Y175" s="264" t="str">
        <f t="shared" si="28"/>
        <v>OK</v>
      </c>
      <c r="Z175" s="193" t="str">
        <f t="shared" si="29"/>
        <v/>
      </c>
      <c r="AA175" s="193" t="str">
        <f t="shared" si="30"/>
        <v/>
      </c>
      <c r="AB175" s="397" t="str">
        <f t="shared" si="31"/>
        <v/>
      </c>
      <c r="AC175" s="257" t="str">
        <f t="shared" si="32"/>
        <v/>
      </c>
      <c r="AD175" s="257" t="str">
        <f t="shared" si="33"/>
        <v/>
      </c>
      <c r="AE175" s="193" t="str">
        <f t="shared" si="34"/>
        <v>CHECK DATES</v>
      </c>
      <c r="AF175" s="257" t="str">
        <f t="shared" si="35"/>
        <v/>
      </c>
      <c r="AG175" s="286">
        <v>0</v>
      </c>
      <c r="AH175" s="257">
        <f t="shared" si="36"/>
        <v>0</v>
      </c>
      <c r="AI175" s="257" t="str">
        <f t="shared" si="37"/>
        <v/>
      </c>
      <c r="AJ175" s="257">
        <f t="shared" si="38"/>
        <v>0</v>
      </c>
    </row>
    <row r="176" spans="1:36" x14ac:dyDescent="0.3">
      <c r="A176" s="287">
        <v>163</v>
      </c>
      <c r="B176" s="156"/>
      <c r="C176" s="150"/>
      <c r="D176" s="151"/>
      <c r="E176" s="150"/>
      <c r="F176" s="150"/>
      <c r="G176" s="158"/>
      <c r="H176" s="157"/>
      <c r="I176" s="152"/>
      <c r="J176" s="154"/>
      <c r="K176" s="149"/>
      <c r="L176" s="152"/>
      <c r="M176" s="159"/>
      <c r="N176" s="337"/>
      <c r="O176" s="343" t="str">
        <f>IF(N176="","",LOOKUP(N176,'Work Programme'!$A$8:$A$207,'Work Programme'!$B$8:$B$207))</f>
        <v/>
      </c>
      <c r="P176" s="150"/>
      <c r="Q176" s="150"/>
      <c r="R176" s="254" t="str">
        <f>IF(J176="","",VLOOKUP(J176,'Overview - Financial Statement'!$A$46:$B$60,2,FALSE))</f>
        <v/>
      </c>
      <c r="S176" s="255" t="str">
        <f t="shared" si="26"/>
        <v/>
      </c>
      <c r="T176" s="153"/>
      <c r="U176" s="153"/>
      <c r="V176" s="238">
        <f t="shared" si="27"/>
        <v>0</v>
      </c>
      <c r="W176" s="193" t="s">
        <v>44</v>
      </c>
      <c r="X176" s="427"/>
      <c r="Y176" s="264" t="str">
        <f t="shared" si="28"/>
        <v>OK</v>
      </c>
      <c r="Z176" s="193" t="str">
        <f t="shared" si="29"/>
        <v/>
      </c>
      <c r="AA176" s="193" t="str">
        <f t="shared" si="30"/>
        <v/>
      </c>
      <c r="AB176" s="397" t="str">
        <f t="shared" si="31"/>
        <v/>
      </c>
      <c r="AC176" s="257" t="str">
        <f t="shared" si="32"/>
        <v/>
      </c>
      <c r="AD176" s="257" t="str">
        <f t="shared" si="33"/>
        <v/>
      </c>
      <c r="AE176" s="193" t="str">
        <f t="shared" si="34"/>
        <v>CHECK DATES</v>
      </c>
      <c r="AF176" s="257" t="str">
        <f t="shared" si="35"/>
        <v/>
      </c>
      <c r="AG176" s="286">
        <v>0</v>
      </c>
      <c r="AH176" s="257">
        <f t="shared" si="36"/>
        <v>0</v>
      </c>
      <c r="AI176" s="257" t="str">
        <f t="shared" si="37"/>
        <v/>
      </c>
      <c r="AJ176" s="257">
        <f t="shared" si="38"/>
        <v>0</v>
      </c>
    </row>
    <row r="177" spans="1:36" x14ac:dyDescent="0.3">
      <c r="A177" s="287">
        <v>164</v>
      </c>
      <c r="B177" s="156"/>
      <c r="C177" s="150"/>
      <c r="D177" s="151"/>
      <c r="E177" s="150"/>
      <c r="F177" s="150"/>
      <c r="G177" s="158"/>
      <c r="H177" s="157"/>
      <c r="I177" s="152"/>
      <c r="J177" s="154"/>
      <c r="K177" s="149"/>
      <c r="L177" s="152"/>
      <c r="M177" s="159"/>
      <c r="N177" s="337"/>
      <c r="O177" s="343" t="str">
        <f>IF(N177="","",LOOKUP(N177,'Work Programme'!$A$8:$A$207,'Work Programme'!$B$8:$B$207))</f>
        <v/>
      </c>
      <c r="P177" s="150"/>
      <c r="Q177" s="150"/>
      <c r="R177" s="254" t="str">
        <f>IF(J177="","",VLOOKUP(J177,'Overview - Financial Statement'!$A$46:$B$60,2,FALSE))</f>
        <v/>
      </c>
      <c r="S177" s="255" t="str">
        <f t="shared" si="26"/>
        <v/>
      </c>
      <c r="T177" s="153"/>
      <c r="U177" s="153"/>
      <c r="V177" s="238">
        <f t="shared" si="27"/>
        <v>0</v>
      </c>
      <c r="W177" s="193" t="s">
        <v>44</v>
      </c>
      <c r="X177" s="427"/>
      <c r="Y177" s="264" t="str">
        <f t="shared" si="28"/>
        <v>OK</v>
      </c>
      <c r="Z177" s="193" t="str">
        <f t="shared" si="29"/>
        <v/>
      </c>
      <c r="AA177" s="193" t="str">
        <f t="shared" si="30"/>
        <v/>
      </c>
      <c r="AB177" s="397" t="str">
        <f t="shared" si="31"/>
        <v/>
      </c>
      <c r="AC177" s="257" t="str">
        <f t="shared" si="32"/>
        <v/>
      </c>
      <c r="AD177" s="257" t="str">
        <f t="shared" si="33"/>
        <v/>
      </c>
      <c r="AE177" s="193" t="str">
        <f t="shared" si="34"/>
        <v>CHECK DATES</v>
      </c>
      <c r="AF177" s="257" t="str">
        <f t="shared" si="35"/>
        <v/>
      </c>
      <c r="AG177" s="286">
        <v>0</v>
      </c>
      <c r="AH177" s="257">
        <f t="shared" si="36"/>
        <v>0</v>
      </c>
      <c r="AI177" s="257" t="str">
        <f t="shared" si="37"/>
        <v/>
      </c>
      <c r="AJ177" s="257">
        <f t="shared" si="38"/>
        <v>0</v>
      </c>
    </row>
    <row r="178" spans="1:36" x14ac:dyDescent="0.3">
      <c r="A178" s="287">
        <v>165</v>
      </c>
      <c r="B178" s="156"/>
      <c r="C178" s="150"/>
      <c r="D178" s="151"/>
      <c r="E178" s="150"/>
      <c r="F178" s="150"/>
      <c r="G178" s="158"/>
      <c r="H178" s="157"/>
      <c r="I178" s="152"/>
      <c r="J178" s="154"/>
      <c r="K178" s="149"/>
      <c r="L178" s="152"/>
      <c r="M178" s="159"/>
      <c r="N178" s="337"/>
      <c r="O178" s="343" t="str">
        <f>IF(N178="","",LOOKUP(N178,'Work Programme'!$A$8:$A$207,'Work Programme'!$B$8:$B$207))</f>
        <v/>
      </c>
      <c r="P178" s="150"/>
      <c r="Q178" s="150"/>
      <c r="R178" s="254" t="str">
        <f>IF(J178="","",VLOOKUP(J178,'Overview - Financial Statement'!$A$46:$B$60,2,FALSE))</f>
        <v/>
      </c>
      <c r="S178" s="255" t="str">
        <f t="shared" si="26"/>
        <v/>
      </c>
      <c r="T178" s="153"/>
      <c r="U178" s="153"/>
      <c r="V178" s="238">
        <f t="shared" si="27"/>
        <v>0</v>
      </c>
      <c r="W178" s="193" t="s">
        <v>44</v>
      </c>
      <c r="X178" s="427"/>
      <c r="Y178" s="264" t="str">
        <f t="shared" si="28"/>
        <v>OK</v>
      </c>
      <c r="Z178" s="193" t="str">
        <f t="shared" si="29"/>
        <v/>
      </c>
      <c r="AA178" s="193" t="str">
        <f t="shared" si="30"/>
        <v/>
      </c>
      <c r="AB178" s="397" t="str">
        <f t="shared" si="31"/>
        <v/>
      </c>
      <c r="AC178" s="257" t="str">
        <f t="shared" si="32"/>
        <v/>
      </c>
      <c r="AD178" s="257" t="str">
        <f t="shared" si="33"/>
        <v/>
      </c>
      <c r="AE178" s="193" t="str">
        <f t="shared" si="34"/>
        <v>CHECK DATES</v>
      </c>
      <c r="AF178" s="257" t="str">
        <f t="shared" si="35"/>
        <v/>
      </c>
      <c r="AG178" s="286">
        <v>0</v>
      </c>
      <c r="AH178" s="257">
        <f t="shared" si="36"/>
        <v>0</v>
      </c>
      <c r="AI178" s="257" t="str">
        <f t="shared" si="37"/>
        <v/>
      </c>
      <c r="AJ178" s="257">
        <f t="shared" si="38"/>
        <v>0</v>
      </c>
    </row>
    <row r="179" spans="1:36" x14ac:dyDescent="0.3">
      <c r="A179" s="287">
        <v>166</v>
      </c>
      <c r="B179" s="156"/>
      <c r="C179" s="150"/>
      <c r="D179" s="151"/>
      <c r="E179" s="150"/>
      <c r="F179" s="150"/>
      <c r="G179" s="158"/>
      <c r="H179" s="157"/>
      <c r="I179" s="152"/>
      <c r="J179" s="154"/>
      <c r="K179" s="149"/>
      <c r="L179" s="152"/>
      <c r="M179" s="159"/>
      <c r="N179" s="337"/>
      <c r="O179" s="343" t="str">
        <f>IF(N179="","",LOOKUP(N179,'Work Programme'!$A$8:$A$207,'Work Programme'!$B$8:$B$207))</f>
        <v/>
      </c>
      <c r="P179" s="150"/>
      <c r="Q179" s="150"/>
      <c r="R179" s="254" t="str">
        <f>IF(J179="","",VLOOKUP(J179,'Overview - Financial Statement'!$A$46:$B$60,2,FALSE))</f>
        <v/>
      </c>
      <c r="S179" s="255" t="str">
        <f t="shared" si="26"/>
        <v/>
      </c>
      <c r="T179" s="153"/>
      <c r="U179" s="153"/>
      <c r="V179" s="238">
        <f t="shared" si="27"/>
        <v>0</v>
      </c>
      <c r="W179" s="193" t="s">
        <v>44</v>
      </c>
      <c r="X179" s="427"/>
      <c r="Y179" s="264" t="str">
        <f t="shared" si="28"/>
        <v>OK</v>
      </c>
      <c r="Z179" s="193" t="str">
        <f t="shared" si="29"/>
        <v/>
      </c>
      <c r="AA179" s="193" t="str">
        <f t="shared" si="30"/>
        <v/>
      </c>
      <c r="AB179" s="397" t="str">
        <f t="shared" si="31"/>
        <v/>
      </c>
      <c r="AC179" s="257" t="str">
        <f t="shared" si="32"/>
        <v/>
      </c>
      <c r="AD179" s="257" t="str">
        <f t="shared" si="33"/>
        <v/>
      </c>
      <c r="AE179" s="193" t="str">
        <f t="shared" si="34"/>
        <v>CHECK DATES</v>
      </c>
      <c r="AF179" s="257" t="str">
        <f t="shared" si="35"/>
        <v/>
      </c>
      <c r="AG179" s="286">
        <v>0</v>
      </c>
      <c r="AH179" s="257">
        <f t="shared" si="36"/>
        <v>0</v>
      </c>
      <c r="AI179" s="257" t="str">
        <f t="shared" si="37"/>
        <v/>
      </c>
      <c r="AJ179" s="257">
        <f t="shared" si="38"/>
        <v>0</v>
      </c>
    </row>
    <row r="180" spans="1:36" x14ac:dyDescent="0.3">
      <c r="A180" s="287">
        <v>167</v>
      </c>
      <c r="B180" s="156"/>
      <c r="C180" s="150"/>
      <c r="D180" s="151"/>
      <c r="E180" s="150"/>
      <c r="F180" s="150"/>
      <c r="G180" s="158"/>
      <c r="H180" s="157"/>
      <c r="I180" s="152"/>
      <c r="J180" s="154"/>
      <c r="K180" s="149"/>
      <c r="L180" s="152"/>
      <c r="M180" s="159"/>
      <c r="N180" s="337"/>
      <c r="O180" s="343" t="str">
        <f>IF(N180="","",LOOKUP(N180,'Work Programme'!$A$8:$A$207,'Work Programme'!$B$8:$B$207))</f>
        <v/>
      </c>
      <c r="P180" s="150"/>
      <c r="Q180" s="150"/>
      <c r="R180" s="254" t="str">
        <f>IF(J180="","",VLOOKUP(J180,'Overview - Financial Statement'!$A$46:$B$60,2,FALSE))</f>
        <v/>
      </c>
      <c r="S180" s="255" t="str">
        <f t="shared" si="26"/>
        <v/>
      </c>
      <c r="T180" s="153"/>
      <c r="U180" s="153"/>
      <c r="V180" s="238">
        <f t="shared" si="27"/>
        <v>0</v>
      </c>
      <c r="W180" s="193" t="s">
        <v>44</v>
      </c>
      <c r="X180" s="427"/>
      <c r="Y180" s="264" t="str">
        <f t="shared" si="28"/>
        <v>OK</v>
      </c>
      <c r="Z180" s="193" t="str">
        <f t="shared" si="29"/>
        <v/>
      </c>
      <c r="AA180" s="193" t="str">
        <f t="shared" si="30"/>
        <v/>
      </c>
      <c r="AB180" s="397" t="str">
        <f t="shared" si="31"/>
        <v/>
      </c>
      <c r="AC180" s="257" t="str">
        <f t="shared" si="32"/>
        <v/>
      </c>
      <c r="AD180" s="257" t="str">
        <f t="shared" si="33"/>
        <v/>
      </c>
      <c r="AE180" s="193" t="str">
        <f t="shared" si="34"/>
        <v>CHECK DATES</v>
      </c>
      <c r="AF180" s="257" t="str">
        <f t="shared" si="35"/>
        <v/>
      </c>
      <c r="AG180" s="286">
        <v>0</v>
      </c>
      <c r="AH180" s="257">
        <f t="shared" si="36"/>
        <v>0</v>
      </c>
      <c r="AI180" s="257" t="str">
        <f t="shared" si="37"/>
        <v/>
      </c>
      <c r="AJ180" s="257">
        <f t="shared" si="38"/>
        <v>0</v>
      </c>
    </row>
    <row r="181" spans="1:36" x14ac:dyDescent="0.3">
      <c r="A181" s="287">
        <v>168</v>
      </c>
      <c r="B181" s="156"/>
      <c r="C181" s="150"/>
      <c r="D181" s="151"/>
      <c r="E181" s="150"/>
      <c r="F181" s="150"/>
      <c r="G181" s="158"/>
      <c r="H181" s="157"/>
      <c r="I181" s="152"/>
      <c r="J181" s="154"/>
      <c r="K181" s="149"/>
      <c r="L181" s="152"/>
      <c r="M181" s="159"/>
      <c r="N181" s="337"/>
      <c r="O181" s="343" t="str">
        <f>IF(N181="","",LOOKUP(N181,'Work Programme'!$A$8:$A$207,'Work Programme'!$B$8:$B$207))</f>
        <v/>
      </c>
      <c r="P181" s="150"/>
      <c r="Q181" s="150"/>
      <c r="R181" s="254" t="str">
        <f>IF(J181="","",VLOOKUP(J181,'Overview - Financial Statement'!$A$46:$B$60,2,FALSE))</f>
        <v/>
      </c>
      <c r="S181" s="255" t="str">
        <f t="shared" si="26"/>
        <v/>
      </c>
      <c r="T181" s="153"/>
      <c r="U181" s="153"/>
      <c r="V181" s="238">
        <f t="shared" si="27"/>
        <v>0</v>
      </c>
      <c r="W181" s="193" t="s">
        <v>44</v>
      </c>
      <c r="X181" s="427"/>
      <c r="Y181" s="264" t="str">
        <f t="shared" si="28"/>
        <v>OK</v>
      </c>
      <c r="Z181" s="193" t="str">
        <f t="shared" si="29"/>
        <v/>
      </c>
      <c r="AA181" s="193" t="str">
        <f t="shared" si="30"/>
        <v/>
      </c>
      <c r="AB181" s="397" t="str">
        <f t="shared" si="31"/>
        <v/>
      </c>
      <c r="AC181" s="257" t="str">
        <f t="shared" si="32"/>
        <v/>
      </c>
      <c r="AD181" s="257" t="str">
        <f t="shared" si="33"/>
        <v/>
      </c>
      <c r="AE181" s="193" t="str">
        <f t="shared" si="34"/>
        <v>CHECK DATES</v>
      </c>
      <c r="AF181" s="257" t="str">
        <f t="shared" si="35"/>
        <v/>
      </c>
      <c r="AG181" s="286">
        <v>0</v>
      </c>
      <c r="AH181" s="257">
        <f t="shared" si="36"/>
        <v>0</v>
      </c>
      <c r="AI181" s="257" t="str">
        <f t="shared" si="37"/>
        <v/>
      </c>
      <c r="AJ181" s="257">
        <f t="shared" si="38"/>
        <v>0</v>
      </c>
    </row>
    <row r="182" spans="1:36" x14ac:dyDescent="0.3">
      <c r="A182" s="287">
        <v>169</v>
      </c>
      <c r="B182" s="156"/>
      <c r="C182" s="150"/>
      <c r="D182" s="151"/>
      <c r="E182" s="150"/>
      <c r="F182" s="150"/>
      <c r="G182" s="158"/>
      <c r="H182" s="157"/>
      <c r="I182" s="152"/>
      <c r="J182" s="154"/>
      <c r="K182" s="149"/>
      <c r="L182" s="152"/>
      <c r="M182" s="159"/>
      <c r="N182" s="337"/>
      <c r="O182" s="343" t="str">
        <f>IF(N182="","",LOOKUP(N182,'Work Programme'!$A$8:$A$207,'Work Programme'!$B$8:$B$207))</f>
        <v/>
      </c>
      <c r="P182" s="150"/>
      <c r="Q182" s="150"/>
      <c r="R182" s="254" t="str">
        <f>IF(J182="","",VLOOKUP(J182,'Overview - Financial Statement'!$A$46:$B$60,2,FALSE))</f>
        <v/>
      </c>
      <c r="S182" s="255" t="str">
        <f t="shared" si="26"/>
        <v/>
      </c>
      <c r="T182" s="153"/>
      <c r="U182" s="153"/>
      <c r="V182" s="238">
        <f t="shared" si="27"/>
        <v>0</v>
      </c>
      <c r="W182" s="193" t="s">
        <v>44</v>
      </c>
      <c r="X182" s="427"/>
      <c r="Y182" s="264" t="str">
        <f t="shared" si="28"/>
        <v>OK</v>
      </c>
      <c r="Z182" s="193" t="str">
        <f t="shared" si="29"/>
        <v/>
      </c>
      <c r="AA182" s="193" t="str">
        <f t="shared" si="30"/>
        <v/>
      </c>
      <c r="AB182" s="397" t="str">
        <f t="shared" si="31"/>
        <v/>
      </c>
      <c r="AC182" s="257" t="str">
        <f t="shared" si="32"/>
        <v/>
      </c>
      <c r="AD182" s="257" t="str">
        <f t="shared" si="33"/>
        <v/>
      </c>
      <c r="AE182" s="193" t="str">
        <f t="shared" si="34"/>
        <v>CHECK DATES</v>
      </c>
      <c r="AF182" s="257" t="str">
        <f t="shared" si="35"/>
        <v/>
      </c>
      <c r="AG182" s="286">
        <v>0</v>
      </c>
      <c r="AH182" s="257">
        <f t="shared" si="36"/>
        <v>0</v>
      </c>
      <c r="AI182" s="257" t="str">
        <f t="shared" si="37"/>
        <v/>
      </c>
      <c r="AJ182" s="257">
        <f t="shared" si="38"/>
        <v>0</v>
      </c>
    </row>
    <row r="183" spans="1:36" x14ac:dyDescent="0.3">
      <c r="A183" s="287">
        <v>170</v>
      </c>
      <c r="B183" s="156"/>
      <c r="C183" s="150"/>
      <c r="D183" s="151"/>
      <c r="E183" s="150"/>
      <c r="F183" s="150"/>
      <c r="G183" s="158"/>
      <c r="H183" s="157"/>
      <c r="I183" s="152"/>
      <c r="J183" s="154"/>
      <c r="K183" s="149"/>
      <c r="L183" s="152"/>
      <c r="M183" s="159"/>
      <c r="N183" s="337"/>
      <c r="O183" s="343" t="str">
        <f>IF(N183="","",LOOKUP(N183,'Work Programme'!$A$8:$A$207,'Work Programme'!$B$8:$B$207))</f>
        <v/>
      </c>
      <c r="P183" s="150"/>
      <c r="Q183" s="150"/>
      <c r="R183" s="254" t="str">
        <f>IF(J183="","",VLOOKUP(J183,'Overview - Financial Statement'!$A$46:$B$60,2,FALSE))</f>
        <v/>
      </c>
      <c r="S183" s="255" t="str">
        <f t="shared" si="26"/>
        <v/>
      </c>
      <c r="T183" s="153"/>
      <c r="U183" s="153"/>
      <c r="V183" s="238">
        <f t="shared" si="27"/>
        <v>0</v>
      </c>
      <c r="W183" s="193" t="s">
        <v>44</v>
      </c>
      <c r="X183" s="427"/>
      <c r="Y183" s="264" t="str">
        <f t="shared" si="28"/>
        <v>OK</v>
      </c>
      <c r="Z183" s="193" t="str">
        <f t="shared" si="29"/>
        <v/>
      </c>
      <c r="AA183" s="193" t="str">
        <f t="shared" si="30"/>
        <v/>
      </c>
      <c r="AB183" s="397" t="str">
        <f t="shared" si="31"/>
        <v/>
      </c>
      <c r="AC183" s="257" t="str">
        <f t="shared" si="32"/>
        <v/>
      </c>
      <c r="AD183" s="257" t="str">
        <f t="shared" si="33"/>
        <v/>
      </c>
      <c r="AE183" s="193" t="str">
        <f t="shared" si="34"/>
        <v>CHECK DATES</v>
      </c>
      <c r="AF183" s="257" t="str">
        <f t="shared" si="35"/>
        <v/>
      </c>
      <c r="AG183" s="286">
        <v>0</v>
      </c>
      <c r="AH183" s="257">
        <f t="shared" si="36"/>
        <v>0</v>
      </c>
      <c r="AI183" s="257" t="str">
        <f t="shared" si="37"/>
        <v/>
      </c>
      <c r="AJ183" s="257">
        <f t="shared" si="38"/>
        <v>0</v>
      </c>
    </row>
    <row r="184" spans="1:36" x14ac:dyDescent="0.3">
      <c r="A184" s="287">
        <v>171</v>
      </c>
      <c r="B184" s="156"/>
      <c r="C184" s="150"/>
      <c r="D184" s="151"/>
      <c r="E184" s="150"/>
      <c r="F184" s="150"/>
      <c r="G184" s="158"/>
      <c r="H184" s="157"/>
      <c r="I184" s="152"/>
      <c r="J184" s="154"/>
      <c r="K184" s="149"/>
      <c r="L184" s="152"/>
      <c r="M184" s="159"/>
      <c r="N184" s="337"/>
      <c r="O184" s="343" t="str">
        <f>IF(N184="","",LOOKUP(N184,'Work Programme'!$A$8:$A$207,'Work Programme'!$B$8:$B$207))</f>
        <v/>
      </c>
      <c r="P184" s="150"/>
      <c r="Q184" s="150"/>
      <c r="R184" s="254" t="str">
        <f>IF(J184="","",VLOOKUP(J184,'Overview - Financial Statement'!$A$46:$B$60,2,FALSE))</f>
        <v/>
      </c>
      <c r="S184" s="255" t="str">
        <f t="shared" si="26"/>
        <v/>
      </c>
      <c r="T184" s="153"/>
      <c r="U184" s="153"/>
      <c r="V184" s="238">
        <f t="shared" si="27"/>
        <v>0</v>
      </c>
      <c r="W184" s="193" t="s">
        <v>44</v>
      </c>
      <c r="X184" s="427"/>
      <c r="Y184" s="264" t="str">
        <f t="shared" si="28"/>
        <v>OK</v>
      </c>
      <c r="Z184" s="193" t="str">
        <f t="shared" si="29"/>
        <v/>
      </c>
      <c r="AA184" s="193" t="str">
        <f t="shared" si="30"/>
        <v/>
      </c>
      <c r="AB184" s="397" t="str">
        <f t="shared" si="31"/>
        <v/>
      </c>
      <c r="AC184" s="257" t="str">
        <f t="shared" si="32"/>
        <v/>
      </c>
      <c r="AD184" s="257" t="str">
        <f t="shared" si="33"/>
        <v/>
      </c>
      <c r="AE184" s="193" t="str">
        <f t="shared" si="34"/>
        <v>CHECK DATES</v>
      </c>
      <c r="AF184" s="257" t="str">
        <f t="shared" si="35"/>
        <v/>
      </c>
      <c r="AG184" s="286">
        <v>0</v>
      </c>
      <c r="AH184" s="257">
        <f t="shared" si="36"/>
        <v>0</v>
      </c>
      <c r="AI184" s="257" t="str">
        <f t="shared" si="37"/>
        <v/>
      </c>
      <c r="AJ184" s="257">
        <f t="shared" si="38"/>
        <v>0</v>
      </c>
    </row>
    <row r="185" spans="1:36" x14ac:dyDescent="0.3">
      <c r="A185" s="287">
        <v>172</v>
      </c>
      <c r="B185" s="156"/>
      <c r="C185" s="150"/>
      <c r="D185" s="151"/>
      <c r="E185" s="150"/>
      <c r="F185" s="150"/>
      <c r="G185" s="158"/>
      <c r="H185" s="157"/>
      <c r="I185" s="152"/>
      <c r="J185" s="154"/>
      <c r="K185" s="149"/>
      <c r="L185" s="152"/>
      <c r="M185" s="159"/>
      <c r="N185" s="337"/>
      <c r="O185" s="343" t="str">
        <f>IF(N185="","",LOOKUP(N185,'Work Programme'!$A$8:$A$207,'Work Programme'!$B$8:$B$207))</f>
        <v/>
      </c>
      <c r="P185" s="150"/>
      <c r="Q185" s="150"/>
      <c r="R185" s="254" t="str">
        <f>IF(J185="","",VLOOKUP(J185,'Overview - Financial Statement'!$A$46:$B$60,2,FALSE))</f>
        <v/>
      </c>
      <c r="S185" s="255" t="str">
        <f t="shared" si="26"/>
        <v/>
      </c>
      <c r="T185" s="153"/>
      <c r="U185" s="153"/>
      <c r="V185" s="238">
        <f t="shared" si="27"/>
        <v>0</v>
      </c>
      <c r="W185" s="193" t="s">
        <v>44</v>
      </c>
      <c r="X185" s="427"/>
      <c r="Y185" s="264" t="str">
        <f t="shared" si="28"/>
        <v>OK</v>
      </c>
      <c r="Z185" s="193" t="str">
        <f t="shared" si="29"/>
        <v/>
      </c>
      <c r="AA185" s="193" t="str">
        <f t="shared" si="30"/>
        <v/>
      </c>
      <c r="AB185" s="397" t="str">
        <f t="shared" si="31"/>
        <v/>
      </c>
      <c r="AC185" s="257" t="str">
        <f t="shared" si="32"/>
        <v/>
      </c>
      <c r="AD185" s="257" t="str">
        <f t="shared" si="33"/>
        <v/>
      </c>
      <c r="AE185" s="193" t="str">
        <f t="shared" si="34"/>
        <v>CHECK DATES</v>
      </c>
      <c r="AF185" s="257" t="str">
        <f t="shared" si="35"/>
        <v/>
      </c>
      <c r="AG185" s="286">
        <v>0</v>
      </c>
      <c r="AH185" s="257">
        <f t="shared" si="36"/>
        <v>0</v>
      </c>
      <c r="AI185" s="257" t="str">
        <f t="shared" si="37"/>
        <v/>
      </c>
      <c r="AJ185" s="257">
        <f t="shared" si="38"/>
        <v>0</v>
      </c>
    </row>
    <row r="186" spans="1:36" x14ac:dyDescent="0.3">
      <c r="A186" s="287">
        <v>173</v>
      </c>
      <c r="B186" s="156"/>
      <c r="C186" s="150"/>
      <c r="D186" s="151"/>
      <c r="E186" s="150"/>
      <c r="F186" s="150"/>
      <c r="G186" s="158"/>
      <c r="H186" s="157"/>
      <c r="I186" s="152"/>
      <c r="J186" s="154"/>
      <c r="K186" s="149"/>
      <c r="L186" s="152"/>
      <c r="M186" s="159"/>
      <c r="N186" s="337"/>
      <c r="O186" s="343" t="str">
        <f>IF(N186="","",LOOKUP(N186,'Work Programme'!$A$8:$A$207,'Work Programme'!$B$8:$B$207))</f>
        <v/>
      </c>
      <c r="P186" s="150"/>
      <c r="Q186" s="150"/>
      <c r="R186" s="254" t="str">
        <f>IF(J186="","",VLOOKUP(J186,'Overview - Financial Statement'!$A$46:$B$60,2,FALSE))</f>
        <v/>
      </c>
      <c r="S186" s="255" t="str">
        <f t="shared" si="26"/>
        <v/>
      </c>
      <c r="T186" s="153"/>
      <c r="U186" s="153"/>
      <c r="V186" s="238">
        <f t="shared" si="27"/>
        <v>0</v>
      </c>
      <c r="W186" s="193" t="s">
        <v>44</v>
      </c>
      <c r="X186" s="427"/>
      <c r="Y186" s="264" t="str">
        <f t="shared" si="28"/>
        <v>OK</v>
      </c>
      <c r="Z186" s="193" t="str">
        <f t="shared" si="29"/>
        <v/>
      </c>
      <c r="AA186" s="193" t="str">
        <f t="shared" si="30"/>
        <v/>
      </c>
      <c r="AB186" s="397" t="str">
        <f t="shared" si="31"/>
        <v/>
      </c>
      <c r="AC186" s="257" t="str">
        <f t="shared" si="32"/>
        <v/>
      </c>
      <c r="AD186" s="257" t="str">
        <f t="shared" si="33"/>
        <v/>
      </c>
      <c r="AE186" s="193" t="str">
        <f t="shared" si="34"/>
        <v>CHECK DATES</v>
      </c>
      <c r="AF186" s="257" t="str">
        <f t="shared" si="35"/>
        <v/>
      </c>
      <c r="AG186" s="286">
        <v>0</v>
      </c>
      <c r="AH186" s="257">
        <f t="shared" si="36"/>
        <v>0</v>
      </c>
      <c r="AI186" s="257" t="str">
        <f t="shared" si="37"/>
        <v/>
      </c>
      <c r="AJ186" s="257">
        <f t="shared" si="38"/>
        <v>0</v>
      </c>
    </row>
    <row r="187" spans="1:36" x14ac:dyDescent="0.3">
      <c r="A187" s="287">
        <v>174</v>
      </c>
      <c r="B187" s="156"/>
      <c r="C187" s="150"/>
      <c r="D187" s="151"/>
      <c r="E187" s="150"/>
      <c r="F187" s="150"/>
      <c r="G187" s="158"/>
      <c r="H187" s="157"/>
      <c r="I187" s="152"/>
      <c r="J187" s="154"/>
      <c r="K187" s="149"/>
      <c r="L187" s="152"/>
      <c r="M187" s="159"/>
      <c r="N187" s="337"/>
      <c r="O187" s="343" t="str">
        <f>IF(N187="","",LOOKUP(N187,'Work Programme'!$A$8:$A$207,'Work Programme'!$B$8:$B$207))</f>
        <v/>
      </c>
      <c r="P187" s="150"/>
      <c r="Q187" s="150"/>
      <c r="R187" s="254" t="str">
        <f>IF(J187="","",VLOOKUP(J187,'Overview - Financial Statement'!$A$46:$B$60,2,FALSE))</f>
        <v/>
      </c>
      <c r="S187" s="255" t="str">
        <f t="shared" si="26"/>
        <v/>
      </c>
      <c r="T187" s="153"/>
      <c r="U187" s="153"/>
      <c r="V187" s="238">
        <f t="shared" si="27"/>
        <v>0</v>
      </c>
      <c r="W187" s="193" t="s">
        <v>44</v>
      </c>
      <c r="X187" s="427"/>
      <c r="Y187" s="264" t="str">
        <f t="shared" si="28"/>
        <v>OK</v>
      </c>
      <c r="Z187" s="193" t="str">
        <f t="shared" si="29"/>
        <v/>
      </c>
      <c r="AA187" s="193" t="str">
        <f t="shared" si="30"/>
        <v/>
      </c>
      <c r="AB187" s="397" t="str">
        <f t="shared" si="31"/>
        <v/>
      </c>
      <c r="AC187" s="257" t="str">
        <f t="shared" si="32"/>
        <v/>
      </c>
      <c r="AD187" s="257" t="str">
        <f t="shared" si="33"/>
        <v/>
      </c>
      <c r="AE187" s="193" t="str">
        <f t="shared" si="34"/>
        <v>CHECK DATES</v>
      </c>
      <c r="AF187" s="257" t="str">
        <f t="shared" si="35"/>
        <v/>
      </c>
      <c r="AG187" s="286">
        <v>0</v>
      </c>
      <c r="AH187" s="257">
        <f t="shared" si="36"/>
        <v>0</v>
      </c>
      <c r="AI187" s="257" t="str">
        <f t="shared" si="37"/>
        <v/>
      </c>
      <c r="AJ187" s="257">
        <f t="shared" si="38"/>
        <v>0</v>
      </c>
    </row>
    <row r="188" spans="1:36" x14ac:dyDescent="0.3">
      <c r="A188" s="287">
        <v>175</v>
      </c>
      <c r="B188" s="156"/>
      <c r="C188" s="150"/>
      <c r="D188" s="151"/>
      <c r="E188" s="150"/>
      <c r="F188" s="150"/>
      <c r="G188" s="158"/>
      <c r="H188" s="157"/>
      <c r="I188" s="152"/>
      <c r="J188" s="154"/>
      <c r="K188" s="149"/>
      <c r="L188" s="152"/>
      <c r="M188" s="159"/>
      <c r="N188" s="337"/>
      <c r="O188" s="343" t="str">
        <f>IF(N188="","",LOOKUP(N188,'Work Programme'!$A$8:$A$207,'Work Programme'!$B$8:$B$207))</f>
        <v/>
      </c>
      <c r="P188" s="150"/>
      <c r="Q188" s="150"/>
      <c r="R188" s="254" t="str">
        <f>IF(J188="","",VLOOKUP(J188,'Overview - Financial Statement'!$A$46:$B$60,2,FALSE))</f>
        <v/>
      </c>
      <c r="S188" s="255" t="str">
        <f t="shared" si="26"/>
        <v/>
      </c>
      <c r="T188" s="153"/>
      <c r="U188" s="153"/>
      <c r="V188" s="238">
        <f t="shared" si="27"/>
        <v>0</v>
      </c>
      <c r="W188" s="193" t="s">
        <v>44</v>
      </c>
      <c r="X188" s="427"/>
      <c r="Y188" s="264" t="str">
        <f t="shared" si="28"/>
        <v>OK</v>
      </c>
      <c r="Z188" s="193" t="str">
        <f t="shared" si="29"/>
        <v/>
      </c>
      <c r="AA188" s="193" t="str">
        <f t="shared" si="30"/>
        <v/>
      </c>
      <c r="AB188" s="397" t="str">
        <f t="shared" si="31"/>
        <v/>
      </c>
      <c r="AC188" s="257" t="str">
        <f t="shared" si="32"/>
        <v/>
      </c>
      <c r="AD188" s="257" t="str">
        <f t="shared" si="33"/>
        <v/>
      </c>
      <c r="AE188" s="193" t="str">
        <f t="shared" si="34"/>
        <v>CHECK DATES</v>
      </c>
      <c r="AF188" s="257" t="str">
        <f t="shared" si="35"/>
        <v/>
      </c>
      <c r="AG188" s="286">
        <v>0</v>
      </c>
      <c r="AH188" s="257">
        <f t="shared" si="36"/>
        <v>0</v>
      </c>
      <c r="AI188" s="257" t="str">
        <f t="shared" si="37"/>
        <v/>
      </c>
      <c r="AJ188" s="257">
        <f t="shared" si="38"/>
        <v>0</v>
      </c>
    </row>
    <row r="189" spans="1:36" x14ac:dyDescent="0.3">
      <c r="A189" s="287">
        <v>176</v>
      </c>
      <c r="B189" s="156"/>
      <c r="C189" s="150"/>
      <c r="D189" s="151"/>
      <c r="E189" s="150"/>
      <c r="F189" s="150"/>
      <c r="G189" s="158"/>
      <c r="H189" s="157"/>
      <c r="I189" s="152"/>
      <c r="J189" s="154"/>
      <c r="K189" s="149"/>
      <c r="L189" s="152"/>
      <c r="M189" s="159"/>
      <c r="N189" s="337"/>
      <c r="O189" s="343" t="str">
        <f>IF(N189="","",LOOKUP(N189,'Work Programme'!$A$8:$A$207,'Work Programme'!$B$8:$B$207))</f>
        <v/>
      </c>
      <c r="P189" s="150"/>
      <c r="Q189" s="150"/>
      <c r="R189" s="254" t="str">
        <f>IF(J189="","",VLOOKUP(J189,'Overview - Financial Statement'!$A$46:$B$60,2,FALSE))</f>
        <v/>
      </c>
      <c r="S189" s="255" t="str">
        <f t="shared" si="26"/>
        <v/>
      </c>
      <c r="T189" s="153"/>
      <c r="U189" s="153"/>
      <c r="V189" s="238">
        <f t="shared" si="27"/>
        <v>0</v>
      </c>
      <c r="W189" s="193" t="s">
        <v>44</v>
      </c>
      <c r="X189" s="427"/>
      <c r="Y189" s="264" t="str">
        <f t="shared" si="28"/>
        <v>OK</v>
      </c>
      <c r="Z189" s="193" t="str">
        <f t="shared" si="29"/>
        <v/>
      </c>
      <c r="AA189" s="193" t="str">
        <f t="shared" si="30"/>
        <v/>
      </c>
      <c r="AB189" s="397" t="str">
        <f t="shared" si="31"/>
        <v/>
      </c>
      <c r="AC189" s="257" t="str">
        <f t="shared" si="32"/>
        <v/>
      </c>
      <c r="AD189" s="257" t="str">
        <f t="shared" si="33"/>
        <v/>
      </c>
      <c r="AE189" s="193" t="str">
        <f t="shared" si="34"/>
        <v>CHECK DATES</v>
      </c>
      <c r="AF189" s="257" t="str">
        <f t="shared" si="35"/>
        <v/>
      </c>
      <c r="AG189" s="286">
        <v>0</v>
      </c>
      <c r="AH189" s="257">
        <f t="shared" si="36"/>
        <v>0</v>
      </c>
      <c r="AI189" s="257" t="str">
        <f t="shared" si="37"/>
        <v/>
      </c>
      <c r="AJ189" s="257">
        <f t="shared" si="38"/>
        <v>0</v>
      </c>
    </row>
    <row r="190" spans="1:36" x14ac:dyDescent="0.3">
      <c r="A190" s="287">
        <v>177</v>
      </c>
      <c r="B190" s="156"/>
      <c r="C190" s="150"/>
      <c r="D190" s="151"/>
      <c r="E190" s="150"/>
      <c r="F190" s="150"/>
      <c r="G190" s="158"/>
      <c r="H190" s="157"/>
      <c r="I190" s="152"/>
      <c r="J190" s="154"/>
      <c r="K190" s="149"/>
      <c r="L190" s="152"/>
      <c r="M190" s="159"/>
      <c r="N190" s="337"/>
      <c r="O190" s="343" t="str">
        <f>IF(N190="","",LOOKUP(N190,'Work Programme'!$A$8:$A$207,'Work Programme'!$B$8:$B$207))</f>
        <v/>
      </c>
      <c r="P190" s="150"/>
      <c r="Q190" s="150"/>
      <c r="R190" s="254" t="str">
        <f>IF(J190="","",VLOOKUP(J190,'Overview - Financial Statement'!$A$46:$B$60,2,FALSE))</f>
        <v/>
      </c>
      <c r="S190" s="255" t="str">
        <f t="shared" si="26"/>
        <v/>
      </c>
      <c r="T190" s="153"/>
      <c r="U190" s="153"/>
      <c r="V190" s="238">
        <f t="shared" si="27"/>
        <v>0</v>
      </c>
      <c r="W190" s="193" t="s">
        <v>44</v>
      </c>
      <c r="X190" s="427"/>
      <c r="Y190" s="264" t="str">
        <f t="shared" si="28"/>
        <v>OK</v>
      </c>
      <c r="Z190" s="193" t="str">
        <f t="shared" si="29"/>
        <v/>
      </c>
      <c r="AA190" s="193" t="str">
        <f t="shared" si="30"/>
        <v/>
      </c>
      <c r="AB190" s="397" t="str">
        <f t="shared" si="31"/>
        <v/>
      </c>
      <c r="AC190" s="257" t="str">
        <f t="shared" si="32"/>
        <v/>
      </c>
      <c r="AD190" s="257" t="str">
        <f t="shared" si="33"/>
        <v/>
      </c>
      <c r="AE190" s="193" t="str">
        <f t="shared" si="34"/>
        <v>CHECK DATES</v>
      </c>
      <c r="AF190" s="257" t="str">
        <f t="shared" si="35"/>
        <v/>
      </c>
      <c r="AG190" s="286">
        <v>0</v>
      </c>
      <c r="AH190" s="257">
        <f t="shared" si="36"/>
        <v>0</v>
      </c>
      <c r="AI190" s="257" t="str">
        <f t="shared" si="37"/>
        <v/>
      </c>
      <c r="AJ190" s="257">
        <f t="shared" si="38"/>
        <v>0</v>
      </c>
    </row>
    <row r="191" spans="1:36" x14ac:dyDescent="0.3">
      <c r="A191" s="287">
        <v>178</v>
      </c>
      <c r="B191" s="156"/>
      <c r="C191" s="150"/>
      <c r="D191" s="151"/>
      <c r="E191" s="150"/>
      <c r="F191" s="150"/>
      <c r="G191" s="158"/>
      <c r="H191" s="157"/>
      <c r="I191" s="152"/>
      <c r="J191" s="154"/>
      <c r="K191" s="149"/>
      <c r="L191" s="152"/>
      <c r="M191" s="159"/>
      <c r="N191" s="337"/>
      <c r="O191" s="343" t="str">
        <f>IF(N191="","",LOOKUP(N191,'Work Programme'!$A$8:$A$207,'Work Programme'!$B$8:$B$207))</f>
        <v/>
      </c>
      <c r="P191" s="150"/>
      <c r="Q191" s="150"/>
      <c r="R191" s="254" t="str">
        <f>IF(J191="","",VLOOKUP(J191,'Overview - Financial Statement'!$A$46:$B$60,2,FALSE))</f>
        <v/>
      </c>
      <c r="S191" s="255" t="str">
        <f t="shared" si="26"/>
        <v/>
      </c>
      <c r="T191" s="153"/>
      <c r="U191" s="153"/>
      <c r="V191" s="238">
        <f t="shared" si="27"/>
        <v>0</v>
      </c>
      <c r="W191" s="193" t="s">
        <v>44</v>
      </c>
      <c r="X191" s="427"/>
      <c r="Y191" s="264" t="str">
        <f t="shared" si="28"/>
        <v>OK</v>
      </c>
      <c r="Z191" s="193" t="str">
        <f t="shared" si="29"/>
        <v/>
      </c>
      <c r="AA191" s="193" t="str">
        <f t="shared" si="30"/>
        <v/>
      </c>
      <c r="AB191" s="397" t="str">
        <f t="shared" si="31"/>
        <v/>
      </c>
      <c r="AC191" s="257" t="str">
        <f t="shared" si="32"/>
        <v/>
      </c>
      <c r="AD191" s="257" t="str">
        <f t="shared" si="33"/>
        <v/>
      </c>
      <c r="AE191" s="193" t="str">
        <f t="shared" si="34"/>
        <v>CHECK DATES</v>
      </c>
      <c r="AF191" s="257" t="str">
        <f t="shared" si="35"/>
        <v/>
      </c>
      <c r="AG191" s="286">
        <v>0</v>
      </c>
      <c r="AH191" s="257">
        <f t="shared" si="36"/>
        <v>0</v>
      </c>
      <c r="AI191" s="257" t="str">
        <f t="shared" si="37"/>
        <v/>
      </c>
      <c r="AJ191" s="257">
        <f t="shared" si="38"/>
        <v>0</v>
      </c>
    </row>
    <row r="192" spans="1:36" x14ac:dyDescent="0.3">
      <c r="A192" s="287">
        <v>179</v>
      </c>
      <c r="B192" s="156"/>
      <c r="C192" s="150"/>
      <c r="D192" s="151"/>
      <c r="E192" s="150"/>
      <c r="F192" s="150"/>
      <c r="G192" s="158"/>
      <c r="H192" s="157"/>
      <c r="I192" s="152"/>
      <c r="J192" s="154"/>
      <c r="K192" s="149"/>
      <c r="L192" s="152"/>
      <c r="M192" s="159"/>
      <c r="N192" s="337"/>
      <c r="O192" s="343" t="str">
        <f>IF(N192="","",LOOKUP(N192,'Work Programme'!$A$8:$A$207,'Work Programme'!$B$8:$B$207))</f>
        <v/>
      </c>
      <c r="P192" s="150"/>
      <c r="Q192" s="150"/>
      <c r="R192" s="254" t="str">
        <f>IF(J192="","",VLOOKUP(J192,'Overview - Financial Statement'!$A$46:$B$60,2,FALSE))</f>
        <v/>
      </c>
      <c r="S192" s="255" t="str">
        <f t="shared" si="26"/>
        <v/>
      </c>
      <c r="T192" s="153"/>
      <c r="U192" s="153"/>
      <c r="V192" s="238">
        <f t="shared" si="27"/>
        <v>0</v>
      </c>
      <c r="W192" s="193" t="s">
        <v>44</v>
      </c>
      <c r="X192" s="427"/>
      <c r="Y192" s="264" t="str">
        <f t="shared" si="28"/>
        <v>OK</v>
      </c>
      <c r="Z192" s="193" t="str">
        <f t="shared" si="29"/>
        <v/>
      </c>
      <c r="AA192" s="193" t="str">
        <f t="shared" si="30"/>
        <v/>
      </c>
      <c r="AB192" s="397" t="str">
        <f t="shared" si="31"/>
        <v/>
      </c>
      <c r="AC192" s="257" t="str">
        <f t="shared" si="32"/>
        <v/>
      </c>
      <c r="AD192" s="257" t="str">
        <f t="shared" si="33"/>
        <v/>
      </c>
      <c r="AE192" s="193" t="str">
        <f t="shared" si="34"/>
        <v>CHECK DATES</v>
      </c>
      <c r="AF192" s="257" t="str">
        <f t="shared" si="35"/>
        <v/>
      </c>
      <c r="AG192" s="286">
        <v>0</v>
      </c>
      <c r="AH192" s="257">
        <f t="shared" si="36"/>
        <v>0</v>
      </c>
      <c r="AI192" s="257" t="str">
        <f t="shared" si="37"/>
        <v/>
      </c>
      <c r="AJ192" s="257">
        <f t="shared" si="38"/>
        <v>0</v>
      </c>
    </row>
    <row r="193" spans="1:36" x14ac:dyDescent="0.3">
      <c r="A193" s="287">
        <v>180</v>
      </c>
      <c r="B193" s="156"/>
      <c r="C193" s="150"/>
      <c r="D193" s="151"/>
      <c r="E193" s="150"/>
      <c r="F193" s="150"/>
      <c r="G193" s="158"/>
      <c r="H193" s="157"/>
      <c r="I193" s="152"/>
      <c r="J193" s="154"/>
      <c r="K193" s="149"/>
      <c r="L193" s="152"/>
      <c r="M193" s="159"/>
      <c r="N193" s="337"/>
      <c r="O193" s="343" t="str">
        <f>IF(N193="","",LOOKUP(N193,'Work Programme'!$A$8:$A$207,'Work Programme'!$B$8:$B$207))</f>
        <v/>
      </c>
      <c r="P193" s="150"/>
      <c r="Q193" s="150"/>
      <c r="R193" s="254" t="str">
        <f>IF(J193="","",VLOOKUP(J193,'Overview - Financial Statement'!$A$46:$B$60,2,FALSE))</f>
        <v/>
      </c>
      <c r="S193" s="255" t="str">
        <f t="shared" si="26"/>
        <v/>
      </c>
      <c r="T193" s="153"/>
      <c r="U193" s="153"/>
      <c r="V193" s="238">
        <f t="shared" si="27"/>
        <v>0</v>
      </c>
      <c r="W193" s="193" t="s">
        <v>44</v>
      </c>
      <c r="X193" s="427"/>
      <c r="Y193" s="264" t="str">
        <f t="shared" si="28"/>
        <v>OK</v>
      </c>
      <c r="Z193" s="193" t="str">
        <f t="shared" si="29"/>
        <v/>
      </c>
      <c r="AA193" s="193" t="str">
        <f t="shared" si="30"/>
        <v/>
      </c>
      <c r="AB193" s="397" t="str">
        <f t="shared" si="31"/>
        <v/>
      </c>
      <c r="AC193" s="257" t="str">
        <f t="shared" si="32"/>
        <v/>
      </c>
      <c r="AD193" s="257" t="str">
        <f t="shared" si="33"/>
        <v/>
      </c>
      <c r="AE193" s="193" t="str">
        <f t="shared" si="34"/>
        <v>CHECK DATES</v>
      </c>
      <c r="AF193" s="257" t="str">
        <f t="shared" si="35"/>
        <v/>
      </c>
      <c r="AG193" s="286">
        <v>0</v>
      </c>
      <c r="AH193" s="257">
        <f t="shared" si="36"/>
        <v>0</v>
      </c>
      <c r="AI193" s="257" t="str">
        <f t="shared" si="37"/>
        <v/>
      </c>
      <c r="AJ193" s="257">
        <f t="shared" si="38"/>
        <v>0</v>
      </c>
    </row>
    <row r="194" spans="1:36" x14ac:dyDescent="0.3">
      <c r="A194" s="287">
        <v>181</v>
      </c>
      <c r="B194" s="156"/>
      <c r="C194" s="150"/>
      <c r="D194" s="151"/>
      <c r="E194" s="150"/>
      <c r="F194" s="150"/>
      <c r="G194" s="158"/>
      <c r="H194" s="157"/>
      <c r="I194" s="152"/>
      <c r="J194" s="154"/>
      <c r="K194" s="149"/>
      <c r="L194" s="152"/>
      <c r="M194" s="159"/>
      <c r="N194" s="337"/>
      <c r="O194" s="343" t="str">
        <f>IF(N194="","",LOOKUP(N194,'Work Programme'!$A$8:$A$207,'Work Programme'!$B$8:$B$207))</f>
        <v/>
      </c>
      <c r="P194" s="150"/>
      <c r="Q194" s="150"/>
      <c r="R194" s="254" t="str">
        <f>IF(J194="","",VLOOKUP(J194,'Overview - Financial Statement'!$A$46:$B$60,2,FALSE))</f>
        <v/>
      </c>
      <c r="S194" s="255" t="str">
        <f t="shared" si="26"/>
        <v/>
      </c>
      <c r="T194" s="153"/>
      <c r="U194" s="153"/>
      <c r="V194" s="238">
        <f t="shared" si="27"/>
        <v>0</v>
      </c>
      <c r="W194" s="193" t="s">
        <v>44</v>
      </c>
      <c r="X194" s="427"/>
      <c r="Y194" s="264" t="str">
        <f t="shared" si="28"/>
        <v>OK</v>
      </c>
      <c r="Z194" s="193" t="str">
        <f t="shared" si="29"/>
        <v/>
      </c>
      <c r="AA194" s="193" t="str">
        <f t="shared" si="30"/>
        <v/>
      </c>
      <c r="AB194" s="397" t="str">
        <f t="shared" si="31"/>
        <v/>
      </c>
      <c r="AC194" s="257" t="str">
        <f t="shared" si="32"/>
        <v/>
      </c>
      <c r="AD194" s="257" t="str">
        <f t="shared" si="33"/>
        <v/>
      </c>
      <c r="AE194" s="193" t="str">
        <f t="shared" si="34"/>
        <v>CHECK DATES</v>
      </c>
      <c r="AF194" s="257" t="str">
        <f t="shared" si="35"/>
        <v/>
      </c>
      <c r="AG194" s="286">
        <v>0</v>
      </c>
      <c r="AH194" s="257">
        <f t="shared" si="36"/>
        <v>0</v>
      </c>
      <c r="AI194" s="257" t="str">
        <f t="shared" si="37"/>
        <v/>
      </c>
      <c r="AJ194" s="257">
        <f t="shared" si="38"/>
        <v>0</v>
      </c>
    </row>
    <row r="195" spans="1:36" x14ac:dyDescent="0.3">
      <c r="A195" s="287">
        <v>182</v>
      </c>
      <c r="B195" s="156"/>
      <c r="C195" s="150"/>
      <c r="D195" s="151"/>
      <c r="E195" s="150"/>
      <c r="F195" s="150"/>
      <c r="G195" s="158"/>
      <c r="H195" s="157"/>
      <c r="I195" s="152"/>
      <c r="J195" s="154"/>
      <c r="K195" s="149"/>
      <c r="L195" s="152"/>
      <c r="M195" s="159"/>
      <c r="N195" s="337"/>
      <c r="O195" s="343" t="str">
        <f>IF(N195="","",LOOKUP(N195,'Work Programme'!$A$8:$A$207,'Work Programme'!$B$8:$B$207))</f>
        <v/>
      </c>
      <c r="P195" s="150"/>
      <c r="Q195" s="150"/>
      <c r="R195" s="254" t="str">
        <f>IF(J195="","",VLOOKUP(J195,'Overview - Financial Statement'!$A$46:$B$60,2,FALSE))</f>
        <v/>
      </c>
      <c r="S195" s="255" t="str">
        <f t="shared" si="26"/>
        <v/>
      </c>
      <c r="T195" s="153"/>
      <c r="U195" s="153"/>
      <c r="V195" s="238">
        <f t="shared" si="27"/>
        <v>0</v>
      </c>
      <c r="W195" s="193" t="s">
        <v>44</v>
      </c>
      <c r="X195" s="427"/>
      <c r="Y195" s="264" t="str">
        <f t="shared" si="28"/>
        <v>OK</v>
      </c>
      <c r="Z195" s="193" t="str">
        <f t="shared" si="29"/>
        <v/>
      </c>
      <c r="AA195" s="193" t="str">
        <f t="shared" si="30"/>
        <v/>
      </c>
      <c r="AB195" s="397" t="str">
        <f t="shared" si="31"/>
        <v/>
      </c>
      <c r="AC195" s="257" t="str">
        <f t="shared" si="32"/>
        <v/>
      </c>
      <c r="AD195" s="257" t="str">
        <f t="shared" si="33"/>
        <v/>
      </c>
      <c r="AE195" s="193" t="str">
        <f t="shared" si="34"/>
        <v>CHECK DATES</v>
      </c>
      <c r="AF195" s="257" t="str">
        <f t="shared" si="35"/>
        <v/>
      </c>
      <c r="AG195" s="286">
        <v>0</v>
      </c>
      <c r="AH195" s="257">
        <f t="shared" si="36"/>
        <v>0</v>
      </c>
      <c r="AI195" s="257" t="str">
        <f t="shared" si="37"/>
        <v/>
      </c>
      <c r="AJ195" s="257">
        <f t="shared" si="38"/>
        <v>0</v>
      </c>
    </row>
    <row r="196" spans="1:36" x14ac:dyDescent="0.3">
      <c r="A196" s="287">
        <v>183</v>
      </c>
      <c r="B196" s="156"/>
      <c r="C196" s="150"/>
      <c r="D196" s="151"/>
      <c r="E196" s="150"/>
      <c r="F196" s="150"/>
      <c r="G196" s="158"/>
      <c r="H196" s="157"/>
      <c r="I196" s="152"/>
      <c r="J196" s="154"/>
      <c r="K196" s="149"/>
      <c r="L196" s="152"/>
      <c r="M196" s="159"/>
      <c r="N196" s="337"/>
      <c r="O196" s="343" t="str">
        <f>IF(N196="","",LOOKUP(N196,'Work Programme'!$A$8:$A$207,'Work Programme'!$B$8:$B$207))</f>
        <v/>
      </c>
      <c r="P196" s="150"/>
      <c r="Q196" s="150"/>
      <c r="R196" s="254" t="str">
        <f>IF(J196="","",VLOOKUP(J196,'Overview - Financial Statement'!$A$46:$B$60,2,FALSE))</f>
        <v/>
      </c>
      <c r="S196" s="255" t="str">
        <f t="shared" si="26"/>
        <v/>
      </c>
      <c r="T196" s="153"/>
      <c r="U196" s="153"/>
      <c r="V196" s="238">
        <f t="shared" si="27"/>
        <v>0</v>
      </c>
      <c r="W196" s="193" t="s">
        <v>44</v>
      </c>
      <c r="X196" s="427"/>
      <c r="Y196" s="264" t="str">
        <f t="shared" si="28"/>
        <v>OK</v>
      </c>
      <c r="Z196" s="193" t="str">
        <f t="shared" si="29"/>
        <v/>
      </c>
      <c r="AA196" s="193" t="str">
        <f t="shared" si="30"/>
        <v/>
      </c>
      <c r="AB196" s="397" t="str">
        <f t="shared" si="31"/>
        <v/>
      </c>
      <c r="AC196" s="257" t="str">
        <f t="shared" si="32"/>
        <v/>
      </c>
      <c r="AD196" s="257" t="str">
        <f t="shared" si="33"/>
        <v/>
      </c>
      <c r="AE196" s="193" t="str">
        <f t="shared" si="34"/>
        <v>CHECK DATES</v>
      </c>
      <c r="AF196" s="257" t="str">
        <f t="shared" si="35"/>
        <v/>
      </c>
      <c r="AG196" s="286">
        <v>0</v>
      </c>
      <c r="AH196" s="257">
        <f t="shared" si="36"/>
        <v>0</v>
      </c>
      <c r="AI196" s="257" t="str">
        <f t="shared" si="37"/>
        <v/>
      </c>
      <c r="AJ196" s="257">
        <f t="shared" si="38"/>
        <v>0</v>
      </c>
    </row>
    <row r="197" spans="1:36" x14ac:dyDescent="0.3">
      <c r="A197" s="287">
        <v>184</v>
      </c>
      <c r="B197" s="156"/>
      <c r="C197" s="150"/>
      <c r="D197" s="151"/>
      <c r="E197" s="150"/>
      <c r="F197" s="150"/>
      <c r="G197" s="158"/>
      <c r="H197" s="157"/>
      <c r="I197" s="152"/>
      <c r="J197" s="154"/>
      <c r="K197" s="149"/>
      <c r="L197" s="152"/>
      <c r="M197" s="159"/>
      <c r="N197" s="337"/>
      <c r="O197" s="343" t="str">
        <f>IF(N197="","",LOOKUP(N197,'Work Programme'!$A$8:$A$207,'Work Programme'!$B$8:$B$207))</f>
        <v/>
      </c>
      <c r="P197" s="150"/>
      <c r="Q197" s="150"/>
      <c r="R197" s="254" t="str">
        <f>IF(J197="","",VLOOKUP(J197,'Overview - Financial Statement'!$A$46:$B$60,2,FALSE))</f>
        <v/>
      </c>
      <c r="S197" s="255" t="str">
        <f t="shared" si="26"/>
        <v/>
      </c>
      <c r="T197" s="153"/>
      <c r="U197" s="153"/>
      <c r="V197" s="238">
        <f t="shared" si="27"/>
        <v>0</v>
      </c>
      <c r="W197" s="193" t="s">
        <v>44</v>
      </c>
      <c r="X197" s="427"/>
      <c r="Y197" s="264" t="str">
        <f t="shared" si="28"/>
        <v>OK</v>
      </c>
      <c r="Z197" s="193" t="str">
        <f t="shared" si="29"/>
        <v/>
      </c>
      <c r="AA197" s="193" t="str">
        <f t="shared" si="30"/>
        <v/>
      </c>
      <c r="AB197" s="397" t="str">
        <f t="shared" si="31"/>
        <v/>
      </c>
      <c r="AC197" s="257" t="str">
        <f t="shared" si="32"/>
        <v/>
      </c>
      <c r="AD197" s="257" t="str">
        <f t="shared" si="33"/>
        <v/>
      </c>
      <c r="AE197" s="193" t="str">
        <f t="shared" si="34"/>
        <v>CHECK DATES</v>
      </c>
      <c r="AF197" s="257" t="str">
        <f t="shared" si="35"/>
        <v/>
      </c>
      <c r="AG197" s="286">
        <v>0</v>
      </c>
      <c r="AH197" s="257">
        <f t="shared" si="36"/>
        <v>0</v>
      </c>
      <c r="AI197" s="257" t="str">
        <f t="shared" si="37"/>
        <v/>
      </c>
      <c r="AJ197" s="257">
        <f t="shared" si="38"/>
        <v>0</v>
      </c>
    </row>
    <row r="198" spans="1:36" x14ac:dyDescent="0.3">
      <c r="A198" s="287">
        <v>185</v>
      </c>
      <c r="B198" s="156"/>
      <c r="C198" s="150"/>
      <c r="D198" s="151"/>
      <c r="E198" s="150"/>
      <c r="F198" s="150"/>
      <c r="G198" s="158"/>
      <c r="H198" s="157"/>
      <c r="I198" s="152"/>
      <c r="J198" s="154"/>
      <c r="K198" s="149"/>
      <c r="L198" s="152"/>
      <c r="M198" s="159"/>
      <c r="N198" s="337"/>
      <c r="O198" s="343" t="str">
        <f>IF(N198="","",LOOKUP(N198,'Work Programme'!$A$8:$A$207,'Work Programme'!$B$8:$B$207))</f>
        <v/>
      </c>
      <c r="P198" s="150"/>
      <c r="Q198" s="150"/>
      <c r="R198" s="254" t="str">
        <f>IF(J198="","",VLOOKUP(J198,'Overview - Financial Statement'!$A$46:$B$60,2,FALSE))</f>
        <v/>
      </c>
      <c r="S198" s="255" t="str">
        <f t="shared" si="26"/>
        <v/>
      </c>
      <c r="T198" s="153"/>
      <c r="U198" s="153"/>
      <c r="V198" s="238">
        <f t="shared" si="27"/>
        <v>0</v>
      </c>
      <c r="W198" s="193" t="s">
        <v>44</v>
      </c>
      <c r="X198" s="427"/>
      <c r="Y198" s="264" t="str">
        <f t="shared" si="28"/>
        <v>OK</v>
      </c>
      <c r="Z198" s="193" t="str">
        <f t="shared" si="29"/>
        <v/>
      </c>
      <c r="AA198" s="193" t="str">
        <f t="shared" si="30"/>
        <v/>
      </c>
      <c r="AB198" s="397" t="str">
        <f t="shared" si="31"/>
        <v/>
      </c>
      <c r="AC198" s="257" t="str">
        <f t="shared" si="32"/>
        <v/>
      </c>
      <c r="AD198" s="257" t="str">
        <f t="shared" si="33"/>
        <v/>
      </c>
      <c r="AE198" s="193" t="str">
        <f t="shared" si="34"/>
        <v>CHECK DATES</v>
      </c>
      <c r="AF198" s="257" t="str">
        <f t="shared" si="35"/>
        <v/>
      </c>
      <c r="AG198" s="286">
        <v>0</v>
      </c>
      <c r="AH198" s="257">
        <f t="shared" si="36"/>
        <v>0</v>
      </c>
      <c r="AI198" s="257" t="str">
        <f t="shared" si="37"/>
        <v/>
      </c>
      <c r="AJ198" s="257">
        <f t="shared" si="38"/>
        <v>0</v>
      </c>
    </row>
    <row r="199" spans="1:36" x14ac:dyDescent="0.3">
      <c r="A199" s="287">
        <v>186</v>
      </c>
      <c r="B199" s="156"/>
      <c r="C199" s="150"/>
      <c r="D199" s="151"/>
      <c r="E199" s="150"/>
      <c r="F199" s="150"/>
      <c r="G199" s="158"/>
      <c r="H199" s="157"/>
      <c r="I199" s="152"/>
      <c r="J199" s="154"/>
      <c r="K199" s="149"/>
      <c r="L199" s="152"/>
      <c r="M199" s="159"/>
      <c r="N199" s="337"/>
      <c r="O199" s="343" t="str">
        <f>IF(N199="","",LOOKUP(N199,'Work Programme'!$A$8:$A$207,'Work Programme'!$B$8:$B$207))</f>
        <v/>
      </c>
      <c r="P199" s="150"/>
      <c r="Q199" s="150"/>
      <c r="R199" s="254" t="str">
        <f>IF(J199="","",VLOOKUP(J199,'Overview - Financial Statement'!$A$46:$B$60,2,FALSE))</f>
        <v/>
      </c>
      <c r="S199" s="255" t="str">
        <f t="shared" si="26"/>
        <v/>
      </c>
      <c r="T199" s="153"/>
      <c r="U199" s="153"/>
      <c r="V199" s="238">
        <f t="shared" si="27"/>
        <v>0</v>
      </c>
      <c r="W199" s="193" t="s">
        <v>44</v>
      </c>
      <c r="X199" s="427"/>
      <c r="Y199" s="264" t="str">
        <f t="shared" si="28"/>
        <v>OK</v>
      </c>
      <c r="Z199" s="193" t="str">
        <f t="shared" si="29"/>
        <v/>
      </c>
      <c r="AA199" s="193" t="str">
        <f t="shared" si="30"/>
        <v/>
      </c>
      <c r="AB199" s="397" t="str">
        <f t="shared" si="31"/>
        <v/>
      </c>
      <c r="AC199" s="257" t="str">
        <f t="shared" si="32"/>
        <v/>
      </c>
      <c r="AD199" s="257" t="str">
        <f t="shared" si="33"/>
        <v/>
      </c>
      <c r="AE199" s="193" t="str">
        <f t="shared" si="34"/>
        <v>CHECK DATES</v>
      </c>
      <c r="AF199" s="257" t="str">
        <f t="shared" si="35"/>
        <v/>
      </c>
      <c r="AG199" s="286">
        <v>0</v>
      </c>
      <c r="AH199" s="257">
        <f t="shared" si="36"/>
        <v>0</v>
      </c>
      <c r="AI199" s="257" t="str">
        <f t="shared" si="37"/>
        <v/>
      </c>
      <c r="AJ199" s="257">
        <f t="shared" si="38"/>
        <v>0</v>
      </c>
    </row>
    <row r="200" spans="1:36" x14ac:dyDescent="0.3">
      <c r="A200" s="287">
        <v>187</v>
      </c>
      <c r="B200" s="156"/>
      <c r="C200" s="150"/>
      <c r="D200" s="151"/>
      <c r="E200" s="150"/>
      <c r="F200" s="150"/>
      <c r="G200" s="158"/>
      <c r="H200" s="157"/>
      <c r="I200" s="152"/>
      <c r="J200" s="154"/>
      <c r="K200" s="149"/>
      <c r="L200" s="152"/>
      <c r="M200" s="159"/>
      <c r="N200" s="337"/>
      <c r="O200" s="343" t="str">
        <f>IF(N200="","",LOOKUP(N200,'Work Programme'!$A$8:$A$207,'Work Programme'!$B$8:$B$207))</f>
        <v/>
      </c>
      <c r="P200" s="150"/>
      <c r="Q200" s="150"/>
      <c r="R200" s="254" t="str">
        <f>IF(J200="","",VLOOKUP(J200,'Overview - Financial Statement'!$A$46:$B$60,2,FALSE))</f>
        <v/>
      </c>
      <c r="S200" s="255" t="str">
        <f t="shared" si="26"/>
        <v/>
      </c>
      <c r="T200" s="153"/>
      <c r="U200" s="153"/>
      <c r="V200" s="238">
        <f t="shared" si="27"/>
        <v>0</v>
      </c>
      <c r="W200" s="193" t="s">
        <v>44</v>
      </c>
      <c r="X200" s="427"/>
      <c r="Y200" s="264" t="str">
        <f t="shared" si="28"/>
        <v>OK</v>
      </c>
      <c r="Z200" s="193" t="str">
        <f t="shared" si="29"/>
        <v/>
      </c>
      <c r="AA200" s="193" t="str">
        <f t="shared" si="30"/>
        <v/>
      </c>
      <c r="AB200" s="397" t="str">
        <f t="shared" si="31"/>
        <v/>
      </c>
      <c r="AC200" s="257" t="str">
        <f t="shared" si="32"/>
        <v/>
      </c>
      <c r="AD200" s="257" t="str">
        <f t="shared" si="33"/>
        <v/>
      </c>
      <c r="AE200" s="193" t="str">
        <f t="shared" si="34"/>
        <v>CHECK DATES</v>
      </c>
      <c r="AF200" s="257" t="str">
        <f t="shared" si="35"/>
        <v/>
      </c>
      <c r="AG200" s="286">
        <v>0</v>
      </c>
      <c r="AH200" s="257">
        <f t="shared" si="36"/>
        <v>0</v>
      </c>
      <c r="AI200" s="257" t="str">
        <f t="shared" si="37"/>
        <v/>
      </c>
      <c r="AJ200" s="257">
        <f t="shared" si="38"/>
        <v>0</v>
      </c>
    </row>
    <row r="201" spans="1:36" x14ac:dyDescent="0.3">
      <c r="A201" s="287">
        <v>188</v>
      </c>
      <c r="B201" s="156"/>
      <c r="C201" s="150"/>
      <c r="D201" s="151"/>
      <c r="E201" s="150"/>
      <c r="F201" s="150"/>
      <c r="G201" s="158"/>
      <c r="H201" s="157"/>
      <c r="I201" s="152"/>
      <c r="J201" s="154"/>
      <c r="K201" s="149"/>
      <c r="L201" s="152"/>
      <c r="M201" s="159"/>
      <c r="N201" s="337"/>
      <c r="O201" s="343" t="str">
        <f>IF(N201="","",LOOKUP(N201,'Work Programme'!$A$8:$A$207,'Work Programme'!$B$8:$B$207))</f>
        <v/>
      </c>
      <c r="P201" s="150"/>
      <c r="Q201" s="150"/>
      <c r="R201" s="254" t="str">
        <f>IF(J201="","",VLOOKUP(J201,'Overview - Financial Statement'!$A$46:$B$60,2,FALSE))</f>
        <v/>
      </c>
      <c r="S201" s="255" t="str">
        <f t="shared" si="26"/>
        <v/>
      </c>
      <c r="T201" s="153"/>
      <c r="U201" s="153"/>
      <c r="V201" s="238">
        <f t="shared" si="27"/>
        <v>0</v>
      </c>
      <c r="W201" s="193" t="s">
        <v>44</v>
      </c>
      <c r="X201" s="427"/>
      <c r="Y201" s="264" t="str">
        <f t="shared" si="28"/>
        <v>OK</v>
      </c>
      <c r="Z201" s="193" t="str">
        <f t="shared" si="29"/>
        <v/>
      </c>
      <c r="AA201" s="193" t="str">
        <f t="shared" si="30"/>
        <v/>
      </c>
      <c r="AB201" s="397" t="str">
        <f t="shared" si="31"/>
        <v/>
      </c>
      <c r="AC201" s="257" t="str">
        <f t="shared" si="32"/>
        <v/>
      </c>
      <c r="AD201" s="257" t="str">
        <f t="shared" si="33"/>
        <v/>
      </c>
      <c r="AE201" s="193" t="str">
        <f t="shared" si="34"/>
        <v>CHECK DATES</v>
      </c>
      <c r="AF201" s="257" t="str">
        <f t="shared" si="35"/>
        <v/>
      </c>
      <c r="AG201" s="286">
        <v>0</v>
      </c>
      <c r="AH201" s="257">
        <f t="shared" si="36"/>
        <v>0</v>
      </c>
      <c r="AI201" s="257" t="str">
        <f t="shared" si="37"/>
        <v/>
      </c>
      <c r="AJ201" s="257">
        <f t="shared" si="38"/>
        <v>0</v>
      </c>
    </row>
    <row r="202" spans="1:36" x14ac:dyDescent="0.3">
      <c r="A202" s="287">
        <v>189</v>
      </c>
      <c r="B202" s="156"/>
      <c r="C202" s="150"/>
      <c r="D202" s="151"/>
      <c r="E202" s="150"/>
      <c r="F202" s="150"/>
      <c r="G202" s="158"/>
      <c r="H202" s="157"/>
      <c r="I202" s="152"/>
      <c r="J202" s="154"/>
      <c r="K202" s="149"/>
      <c r="L202" s="152"/>
      <c r="M202" s="159"/>
      <c r="N202" s="337"/>
      <c r="O202" s="343" t="str">
        <f>IF(N202="","",LOOKUP(N202,'Work Programme'!$A$8:$A$207,'Work Programme'!$B$8:$B$207))</f>
        <v/>
      </c>
      <c r="P202" s="150"/>
      <c r="Q202" s="150"/>
      <c r="R202" s="254" t="str">
        <f>IF(J202="","",VLOOKUP(J202,'Overview - Financial Statement'!$A$46:$B$60,2,FALSE))</f>
        <v/>
      </c>
      <c r="S202" s="255" t="str">
        <f t="shared" si="26"/>
        <v/>
      </c>
      <c r="T202" s="153"/>
      <c r="U202" s="153"/>
      <c r="V202" s="238">
        <f t="shared" si="27"/>
        <v>0</v>
      </c>
      <c r="W202" s="193" t="s">
        <v>44</v>
      </c>
      <c r="X202" s="427"/>
      <c r="Y202" s="264" t="str">
        <f t="shared" si="28"/>
        <v>OK</v>
      </c>
      <c r="Z202" s="193" t="str">
        <f t="shared" si="29"/>
        <v/>
      </c>
      <c r="AA202" s="193" t="str">
        <f t="shared" si="30"/>
        <v/>
      </c>
      <c r="AB202" s="397" t="str">
        <f t="shared" si="31"/>
        <v/>
      </c>
      <c r="AC202" s="257" t="str">
        <f t="shared" si="32"/>
        <v/>
      </c>
      <c r="AD202" s="257" t="str">
        <f t="shared" si="33"/>
        <v/>
      </c>
      <c r="AE202" s="193" t="str">
        <f t="shared" si="34"/>
        <v>CHECK DATES</v>
      </c>
      <c r="AF202" s="257" t="str">
        <f t="shared" si="35"/>
        <v/>
      </c>
      <c r="AG202" s="286">
        <v>0</v>
      </c>
      <c r="AH202" s="257">
        <f t="shared" si="36"/>
        <v>0</v>
      </c>
      <c r="AI202" s="257" t="str">
        <f t="shared" si="37"/>
        <v/>
      </c>
      <c r="AJ202" s="257">
        <f t="shared" si="38"/>
        <v>0</v>
      </c>
    </row>
    <row r="203" spans="1:36" x14ac:dyDescent="0.3">
      <c r="A203" s="287">
        <v>190</v>
      </c>
      <c r="B203" s="156"/>
      <c r="C203" s="150"/>
      <c r="D203" s="151"/>
      <c r="E203" s="150"/>
      <c r="F203" s="150"/>
      <c r="G203" s="158"/>
      <c r="H203" s="157"/>
      <c r="I203" s="152"/>
      <c r="J203" s="154"/>
      <c r="K203" s="149"/>
      <c r="L203" s="152"/>
      <c r="M203" s="159"/>
      <c r="N203" s="337"/>
      <c r="O203" s="343" t="str">
        <f>IF(N203="","",LOOKUP(N203,'Work Programme'!$A$8:$A$207,'Work Programme'!$B$8:$B$207))</f>
        <v/>
      </c>
      <c r="P203" s="150"/>
      <c r="Q203" s="150"/>
      <c r="R203" s="254" t="str">
        <f>IF(J203="","",VLOOKUP(J203,'Overview - Financial Statement'!$A$46:$B$60,2,FALSE))</f>
        <v/>
      </c>
      <c r="S203" s="255" t="str">
        <f t="shared" si="26"/>
        <v/>
      </c>
      <c r="T203" s="153"/>
      <c r="U203" s="153"/>
      <c r="V203" s="238">
        <f t="shared" si="27"/>
        <v>0</v>
      </c>
      <c r="W203" s="193" t="s">
        <v>44</v>
      </c>
      <c r="X203" s="427"/>
      <c r="Y203" s="264" t="str">
        <f t="shared" si="28"/>
        <v>OK</v>
      </c>
      <c r="Z203" s="193" t="str">
        <f t="shared" si="29"/>
        <v/>
      </c>
      <c r="AA203" s="193" t="str">
        <f t="shared" si="30"/>
        <v/>
      </c>
      <c r="AB203" s="397" t="str">
        <f t="shared" si="31"/>
        <v/>
      </c>
      <c r="AC203" s="257" t="str">
        <f t="shared" si="32"/>
        <v/>
      </c>
      <c r="AD203" s="257" t="str">
        <f t="shared" si="33"/>
        <v/>
      </c>
      <c r="AE203" s="193" t="str">
        <f t="shared" si="34"/>
        <v>CHECK DATES</v>
      </c>
      <c r="AF203" s="257" t="str">
        <f t="shared" si="35"/>
        <v/>
      </c>
      <c r="AG203" s="286">
        <v>0</v>
      </c>
      <c r="AH203" s="257">
        <f t="shared" si="36"/>
        <v>0</v>
      </c>
      <c r="AI203" s="257" t="str">
        <f t="shared" si="37"/>
        <v/>
      </c>
      <c r="AJ203" s="257">
        <f t="shared" si="38"/>
        <v>0</v>
      </c>
    </row>
    <row r="204" spans="1:36" x14ac:dyDescent="0.3">
      <c r="A204" s="287">
        <v>191</v>
      </c>
      <c r="B204" s="156"/>
      <c r="C204" s="150"/>
      <c r="D204" s="151"/>
      <c r="E204" s="150"/>
      <c r="F204" s="150"/>
      <c r="G204" s="158"/>
      <c r="H204" s="157"/>
      <c r="I204" s="152"/>
      <c r="J204" s="154"/>
      <c r="K204" s="149"/>
      <c r="L204" s="152"/>
      <c r="M204" s="159"/>
      <c r="N204" s="337"/>
      <c r="O204" s="343" t="str">
        <f>IF(N204="","",LOOKUP(N204,'Work Programme'!$A$8:$A$207,'Work Programme'!$B$8:$B$207))</f>
        <v/>
      </c>
      <c r="P204" s="150"/>
      <c r="Q204" s="150"/>
      <c r="R204" s="254" t="str">
        <f>IF(J204="","",VLOOKUP(J204,'Overview - Financial Statement'!$A$46:$B$60,2,FALSE))</f>
        <v/>
      </c>
      <c r="S204" s="255" t="str">
        <f t="shared" si="26"/>
        <v/>
      </c>
      <c r="T204" s="153"/>
      <c r="U204" s="153"/>
      <c r="V204" s="238">
        <f t="shared" si="27"/>
        <v>0</v>
      </c>
      <c r="W204" s="193" t="s">
        <v>44</v>
      </c>
      <c r="X204" s="427"/>
      <c r="Y204" s="264" t="str">
        <f t="shared" si="28"/>
        <v>OK</v>
      </c>
      <c r="Z204" s="193" t="str">
        <f t="shared" si="29"/>
        <v/>
      </c>
      <c r="AA204" s="193" t="str">
        <f t="shared" si="30"/>
        <v/>
      </c>
      <c r="AB204" s="397" t="str">
        <f t="shared" si="31"/>
        <v/>
      </c>
      <c r="AC204" s="257" t="str">
        <f t="shared" si="32"/>
        <v/>
      </c>
      <c r="AD204" s="257" t="str">
        <f t="shared" si="33"/>
        <v/>
      </c>
      <c r="AE204" s="193" t="str">
        <f t="shared" si="34"/>
        <v>CHECK DATES</v>
      </c>
      <c r="AF204" s="257" t="str">
        <f t="shared" si="35"/>
        <v/>
      </c>
      <c r="AG204" s="286">
        <v>0</v>
      </c>
      <c r="AH204" s="257">
        <f t="shared" si="36"/>
        <v>0</v>
      </c>
      <c r="AI204" s="257" t="str">
        <f t="shared" si="37"/>
        <v/>
      </c>
      <c r="AJ204" s="257">
        <f t="shared" si="38"/>
        <v>0</v>
      </c>
    </row>
    <row r="205" spans="1:36" x14ac:dyDescent="0.3">
      <c r="A205" s="287">
        <v>192</v>
      </c>
      <c r="B205" s="156"/>
      <c r="C205" s="150"/>
      <c r="D205" s="151"/>
      <c r="E205" s="150"/>
      <c r="F205" s="150"/>
      <c r="G205" s="158"/>
      <c r="H205" s="157"/>
      <c r="I205" s="152"/>
      <c r="J205" s="154"/>
      <c r="K205" s="149"/>
      <c r="L205" s="152"/>
      <c r="M205" s="159"/>
      <c r="N205" s="337"/>
      <c r="O205" s="343" t="str">
        <f>IF(N205="","",LOOKUP(N205,'Work Programme'!$A$8:$A$207,'Work Programme'!$B$8:$B$207))</f>
        <v/>
      </c>
      <c r="P205" s="150"/>
      <c r="Q205" s="150"/>
      <c r="R205" s="254" t="str">
        <f>IF(J205="","",VLOOKUP(J205,'Overview - Financial Statement'!$A$46:$B$60,2,FALSE))</f>
        <v/>
      </c>
      <c r="S205" s="255" t="str">
        <f t="shared" si="26"/>
        <v/>
      </c>
      <c r="T205" s="153"/>
      <c r="U205" s="153"/>
      <c r="V205" s="238">
        <f t="shared" si="27"/>
        <v>0</v>
      </c>
      <c r="W205" s="193" t="s">
        <v>44</v>
      </c>
      <c r="X205" s="427"/>
      <c r="Y205" s="264" t="str">
        <f t="shared" si="28"/>
        <v>OK</v>
      </c>
      <c r="Z205" s="193" t="str">
        <f t="shared" si="29"/>
        <v/>
      </c>
      <c r="AA205" s="193" t="str">
        <f t="shared" si="30"/>
        <v/>
      </c>
      <c r="AB205" s="397" t="str">
        <f t="shared" si="31"/>
        <v/>
      </c>
      <c r="AC205" s="257" t="str">
        <f t="shared" si="32"/>
        <v/>
      </c>
      <c r="AD205" s="257" t="str">
        <f t="shared" si="33"/>
        <v/>
      </c>
      <c r="AE205" s="193" t="str">
        <f t="shared" si="34"/>
        <v>CHECK DATES</v>
      </c>
      <c r="AF205" s="257" t="str">
        <f t="shared" si="35"/>
        <v/>
      </c>
      <c r="AG205" s="286">
        <v>0</v>
      </c>
      <c r="AH205" s="257">
        <f t="shared" si="36"/>
        <v>0</v>
      </c>
      <c r="AI205" s="257" t="str">
        <f t="shared" si="37"/>
        <v/>
      </c>
      <c r="AJ205" s="257">
        <f t="shared" si="38"/>
        <v>0</v>
      </c>
    </row>
    <row r="206" spans="1:36" x14ac:dyDescent="0.3">
      <c r="A206" s="287">
        <v>193</v>
      </c>
      <c r="B206" s="156"/>
      <c r="C206" s="150"/>
      <c r="D206" s="151"/>
      <c r="E206" s="150"/>
      <c r="F206" s="150"/>
      <c r="G206" s="158"/>
      <c r="H206" s="157"/>
      <c r="I206" s="152"/>
      <c r="J206" s="154"/>
      <c r="K206" s="149"/>
      <c r="L206" s="152"/>
      <c r="M206" s="159"/>
      <c r="N206" s="337"/>
      <c r="O206" s="343" t="str">
        <f>IF(N206="","",LOOKUP(N206,'Work Programme'!$A$8:$A$207,'Work Programme'!$B$8:$B$207))</f>
        <v/>
      </c>
      <c r="P206" s="150"/>
      <c r="Q206" s="150"/>
      <c r="R206" s="254" t="str">
        <f>IF(J206="","",VLOOKUP(J206,'Overview - Financial Statement'!$A$46:$B$60,2,FALSE))</f>
        <v/>
      </c>
      <c r="S206" s="255" t="str">
        <f t="shared" ref="S206:S269" si="39">IF(R206="","",K206/R206)</f>
        <v/>
      </c>
      <c r="T206" s="153"/>
      <c r="U206" s="153"/>
      <c r="V206" s="238">
        <f t="shared" si="27"/>
        <v>0</v>
      </c>
      <c r="W206" s="193" t="s">
        <v>44</v>
      </c>
      <c r="X206" s="427"/>
      <c r="Y206" s="264" t="str">
        <f t="shared" si="28"/>
        <v>OK</v>
      </c>
      <c r="Z206" s="193" t="str">
        <f t="shared" si="29"/>
        <v/>
      </c>
      <c r="AA206" s="193" t="str">
        <f t="shared" si="30"/>
        <v/>
      </c>
      <c r="AB206" s="397" t="str">
        <f t="shared" si="31"/>
        <v/>
      </c>
      <c r="AC206" s="257" t="str">
        <f t="shared" si="32"/>
        <v/>
      </c>
      <c r="AD206" s="257" t="str">
        <f t="shared" si="33"/>
        <v/>
      </c>
      <c r="AE206" s="193" t="str">
        <f t="shared" si="34"/>
        <v>CHECK DATES</v>
      </c>
      <c r="AF206" s="257" t="str">
        <f t="shared" si="35"/>
        <v/>
      </c>
      <c r="AG206" s="286">
        <v>0</v>
      </c>
      <c r="AH206" s="257">
        <f t="shared" si="36"/>
        <v>0</v>
      </c>
      <c r="AI206" s="257" t="str">
        <f t="shared" si="37"/>
        <v/>
      </c>
      <c r="AJ206" s="257">
        <f t="shared" si="38"/>
        <v>0</v>
      </c>
    </row>
    <row r="207" spans="1:36" x14ac:dyDescent="0.3">
      <c r="A207" s="287">
        <v>194</v>
      </c>
      <c r="B207" s="156"/>
      <c r="C207" s="150"/>
      <c r="D207" s="151"/>
      <c r="E207" s="150"/>
      <c r="F207" s="150"/>
      <c r="G207" s="158"/>
      <c r="H207" s="157"/>
      <c r="I207" s="152"/>
      <c r="J207" s="154"/>
      <c r="K207" s="149"/>
      <c r="L207" s="152"/>
      <c r="M207" s="159"/>
      <c r="N207" s="337"/>
      <c r="O207" s="343" t="str">
        <f>IF(N207="","",LOOKUP(N207,'Work Programme'!$A$8:$A$207,'Work Programme'!$B$8:$B$207))</f>
        <v/>
      </c>
      <c r="P207" s="150"/>
      <c r="Q207" s="150"/>
      <c r="R207" s="254" t="str">
        <f>IF(J207="","",VLOOKUP(J207,'Overview - Financial Statement'!$A$46:$B$60,2,FALSE))</f>
        <v/>
      </c>
      <c r="S207" s="255" t="str">
        <f t="shared" si="39"/>
        <v/>
      </c>
      <c r="T207" s="153"/>
      <c r="U207" s="153"/>
      <c r="V207" s="238">
        <f t="shared" si="27"/>
        <v>0</v>
      </c>
      <c r="W207" s="193" t="s">
        <v>44</v>
      </c>
      <c r="X207" s="427"/>
      <c r="Y207" s="264" t="str">
        <f t="shared" si="28"/>
        <v>OK</v>
      </c>
      <c r="Z207" s="193" t="str">
        <f t="shared" si="29"/>
        <v/>
      </c>
      <c r="AA207" s="193" t="str">
        <f t="shared" si="30"/>
        <v/>
      </c>
      <c r="AB207" s="397" t="str">
        <f t="shared" si="31"/>
        <v/>
      </c>
      <c r="AC207" s="257" t="str">
        <f t="shared" si="32"/>
        <v/>
      </c>
      <c r="AD207" s="257" t="str">
        <f t="shared" si="33"/>
        <v/>
      </c>
      <c r="AE207" s="193" t="str">
        <f t="shared" si="34"/>
        <v>CHECK DATES</v>
      </c>
      <c r="AF207" s="257" t="str">
        <f t="shared" si="35"/>
        <v/>
      </c>
      <c r="AG207" s="286">
        <v>0</v>
      </c>
      <c r="AH207" s="257">
        <f t="shared" si="36"/>
        <v>0</v>
      </c>
      <c r="AI207" s="257" t="str">
        <f t="shared" si="37"/>
        <v/>
      </c>
      <c r="AJ207" s="257">
        <f t="shared" si="38"/>
        <v>0</v>
      </c>
    </row>
    <row r="208" spans="1:36" x14ac:dyDescent="0.3">
      <c r="A208" s="287">
        <v>195</v>
      </c>
      <c r="B208" s="156"/>
      <c r="C208" s="150"/>
      <c r="D208" s="151"/>
      <c r="E208" s="150"/>
      <c r="F208" s="150"/>
      <c r="G208" s="158"/>
      <c r="H208" s="157"/>
      <c r="I208" s="152"/>
      <c r="J208" s="154"/>
      <c r="K208" s="149"/>
      <c r="L208" s="152"/>
      <c r="M208" s="159"/>
      <c r="N208" s="337"/>
      <c r="O208" s="343" t="str">
        <f>IF(N208="","",LOOKUP(N208,'Work Programme'!$A$8:$A$207,'Work Programme'!$B$8:$B$207))</f>
        <v/>
      </c>
      <c r="P208" s="150"/>
      <c r="Q208" s="150"/>
      <c r="R208" s="254" t="str">
        <f>IF(J208="","",VLOOKUP(J208,'Overview - Financial Statement'!$A$46:$B$60,2,FALSE))</f>
        <v/>
      </c>
      <c r="S208" s="255" t="str">
        <f t="shared" si="39"/>
        <v/>
      </c>
      <c r="T208" s="153"/>
      <c r="U208" s="153"/>
      <c r="V208" s="238">
        <f t="shared" ref="V208:V271" si="40">IF(T208="YES",S208,0)</f>
        <v>0</v>
      </c>
      <c r="W208" s="193" t="s">
        <v>44</v>
      </c>
      <c r="X208" s="427"/>
      <c r="Y208" s="264" t="str">
        <f t="shared" si="28"/>
        <v>OK</v>
      </c>
      <c r="Z208" s="193" t="str">
        <f t="shared" si="29"/>
        <v/>
      </c>
      <c r="AA208" s="193" t="str">
        <f t="shared" si="30"/>
        <v/>
      </c>
      <c r="AB208" s="397" t="str">
        <f t="shared" si="31"/>
        <v/>
      </c>
      <c r="AC208" s="257" t="str">
        <f t="shared" si="32"/>
        <v/>
      </c>
      <c r="AD208" s="257" t="str">
        <f t="shared" si="33"/>
        <v/>
      </c>
      <c r="AE208" s="193" t="str">
        <f t="shared" si="34"/>
        <v>CHECK DATES</v>
      </c>
      <c r="AF208" s="257" t="str">
        <f t="shared" si="35"/>
        <v/>
      </c>
      <c r="AG208" s="286">
        <v>0</v>
      </c>
      <c r="AH208" s="257">
        <f t="shared" si="36"/>
        <v>0</v>
      </c>
      <c r="AI208" s="257" t="str">
        <f t="shared" si="37"/>
        <v/>
      </c>
      <c r="AJ208" s="257">
        <f t="shared" si="38"/>
        <v>0</v>
      </c>
    </row>
    <row r="209" spans="1:36" x14ac:dyDescent="0.3">
      <c r="A209" s="287">
        <v>196</v>
      </c>
      <c r="B209" s="156"/>
      <c r="C209" s="150"/>
      <c r="D209" s="151"/>
      <c r="E209" s="150"/>
      <c r="F209" s="150"/>
      <c r="G209" s="158"/>
      <c r="H209" s="157"/>
      <c r="I209" s="152"/>
      <c r="J209" s="154"/>
      <c r="K209" s="149"/>
      <c r="L209" s="152"/>
      <c r="M209" s="159"/>
      <c r="N209" s="337"/>
      <c r="O209" s="343" t="str">
        <f>IF(N209="","",LOOKUP(N209,'Work Programme'!$A$8:$A$207,'Work Programme'!$B$8:$B$207))</f>
        <v/>
      </c>
      <c r="P209" s="150"/>
      <c r="Q209" s="150"/>
      <c r="R209" s="254" t="str">
        <f>IF(J209="","",VLOOKUP(J209,'Overview - Financial Statement'!$A$46:$B$60,2,FALSE))</f>
        <v/>
      </c>
      <c r="S209" s="255" t="str">
        <f t="shared" si="39"/>
        <v/>
      </c>
      <c r="T209" s="153"/>
      <c r="U209" s="153"/>
      <c r="V209" s="238">
        <f t="shared" si="40"/>
        <v>0</v>
      </c>
      <c r="W209" s="193" t="s">
        <v>44</v>
      </c>
      <c r="X209" s="427"/>
      <c r="Y209" s="264" t="str">
        <f t="shared" ref="Y209:Y272" si="41">IF(G209&gt;=220,"to be checked","OK")</f>
        <v>OK</v>
      </c>
      <c r="Z209" s="193" t="str">
        <f t="shared" ref="Z209:Z272" si="42">IF(S209="","",(IF(OR(L209&lt;=($E$4-1),L209&gt;=($G$4+1),M209&lt;=($E$4-1),M209&gt;=($G$4+1)),"CHECK DATES","OK")))</f>
        <v/>
      </c>
      <c r="AA209" s="193" t="str">
        <f t="shared" ref="AA209:AA272" si="43">IF(J209="","",J209)</f>
        <v/>
      </c>
      <c r="AB209" s="397" t="str">
        <f t="shared" ref="AB209:AB272" si="44">IF(J209="","",IF(HLOOKUP(J209,$X$4:$AL$5,2,FALSE)="",R209,IF(R209&lt;&gt;HLOOKUP(J209,$X$4:$AL$5,2,FALSE),HLOOKUP(J209,$X$4:$AL$5,2,FALSE),R209)))</f>
        <v/>
      </c>
      <c r="AC209" s="257" t="str">
        <f t="shared" ref="AC209:AC272" si="45">IF(R209="","",IF(AB209=1,S209,K209/AB209))</f>
        <v/>
      </c>
      <c r="AD209" s="257" t="str">
        <f t="shared" ref="AD209:AD272" si="46">IF(AC209="","",IF(AB209=1,0,AC209-S209))</f>
        <v/>
      </c>
      <c r="AE209" s="193" t="str">
        <f t="shared" ref="AE209:AE272" si="47">IF(S209=0,"",(IF(I209="","CHECK DATES","OK")))</f>
        <v>CHECK DATES</v>
      </c>
      <c r="AF209" s="257" t="str">
        <f t="shared" ref="AF209:AF272" si="48">IF(OR(W209="NO",Z209="CHECK DATES",AE209="CHECK DATES"),AC209,"")</f>
        <v/>
      </c>
      <c r="AG209" s="286">
        <v>0</v>
      </c>
      <c r="AH209" s="257">
        <f t="shared" ref="AH209:AH272" si="49">IF(OR(W209="NO",AF209&gt;0,AG209&gt;0)*(AND(OR(T209="NO",T209=""))),SUM(AF209:AG209),"")</f>
        <v>0</v>
      </c>
      <c r="AI209" s="257" t="str">
        <f t="shared" ref="AI209:AI272" si="50">IF(OR(W209="NO",AF209&gt;0,AG209&gt;0)*(AND(OR(T209="YES"))),SUM(AF209:AG209),"")</f>
        <v/>
      </c>
      <c r="AJ209" s="257">
        <f t="shared" ref="AJ209:AJ272" si="51">IF(T209="YES",AC209,0)</f>
        <v>0</v>
      </c>
    </row>
    <row r="210" spans="1:36" x14ac:dyDescent="0.3">
      <c r="A210" s="287">
        <v>197</v>
      </c>
      <c r="B210" s="156"/>
      <c r="C210" s="150"/>
      <c r="D210" s="151"/>
      <c r="E210" s="150"/>
      <c r="F210" s="150"/>
      <c r="G210" s="158"/>
      <c r="H210" s="157"/>
      <c r="I210" s="152"/>
      <c r="J210" s="154"/>
      <c r="K210" s="149"/>
      <c r="L210" s="152"/>
      <c r="M210" s="159"/>
      <c r="N210" s="337"/>
      <c r="O210" s="343" t="str">
        <f>IF(N210="","",LOOKUP(N210,'Work Programme'!$A$8:$A$207,'Work Programme'!$B$8:$B$207))</f>
        <v/>
      </c>
      <c r="P210" s="150"/>
      <c r="Q210" s="150"/>
      <c r="R210" s="254" t="str">
        <f>IF(J210="","",VLOOKUP(J210,'Overview - Financial Statement'!$A$46:$B$60,2,FALSE))</f>
        <v/>
      </c>
      <c r="S210" s="255" t="str">
        <f t="shared" si="39"/>
        <v/>
      </c>
      <c r="T210" s="153"/>
      <c r="U210" s="153"/>
      <c r="V210" s="238">
        <f t="shared" si="40"/>
        <v>0</v>
      </c>
      <c r="W210" s="193" t="s">
        <v>44</v>
      </c>
      <c r="X210" s="427"/>
      <c r="Y210" s="264" t="str">
        <f t="shared" si="41"/>
        <v>OK</v>
      </c>
      <c r="Z210" s="193" t="str">
        <f t="shared" si="42"/>
        <v/>
      </c>
      <c r="AA210" s="193" t="str">
        <f t="shared" si="43"/>
        <v/>
      </c>
      <c r="AB210" s="397" t="str">
        <f t="shared" si="44"/>
        <v/>
      </c>
      <c r="AC210" s="257" t="str">
        <f t="shared" si="45"/>
        <v/>
      </c>
      <c r="AD210" s="257" t="str">
        <f t="shared" si="46"/>
        <v/>
      </c>
      <c r="AE210" s="193" t="str">
        <f t="shared" si="47"/>
        <v>CHECK DATES</v>
      </c>
      <c r="AF210" s="257" t="str">
        <f t="shared" si="48"/>
        <v/>
      </c>
      <c r="AG210" s="286">
        <v>0</v>
      </c>
      <c r="AH210" s="257">
        <f t="shared" si="49"/>
        <v>0</v>
      </c>
      <c r="AI210" s="257" t="str">
        <f t="shared" si="50"/>
        <v/>
      </c>
      <c r="AJ210" s="257">
        <f t="shared" si="51"/>
        <v>0</v>
      </c>
    </row>
    <row r="211" spans="1:36" x14ac:dyDescent="0.3">
      <c r="A211" s="287">
        <v>198</v>
      </c>
      <c r="B211" s="156"/>
      <c r="C211" s="150"/>
      <c r="D211" s="151"/>
      <c r="E211" s="150"/>
      <c r="F211" s="150"/>
      <c r="G211" s="158"/>
      <c r="H211" s="157"/>
      <c r="I211" s="152"/>
      <c r="J211" s="154"/>
      <c r="K211" s="149"/>
      <c r="L211" s="152"/>
      <c r="M211" s="159"/>
      <c r="N211" s="337"/>
      <c r="O211" s="343" t="str">
        <f>IF(N211="","",LOOKUP(N211,'Work Programme'!$A$8:$A$207,'Work Programme'!$B$8:$B$207))</f>
        <v/>
      </c>
      <c r="P211" s="150"/>
      <c r="Q211" s="150"/>
      <c r="R211" s="254" t="str">
        <f>IF(J211="","",VLOOKUP(J211,'Overview - Financial Statement'!$A$46:$B$60,2,FALSE))</f>
        <v/>
      </c>
      <c r="S211" s="255" t="str">
        <f t="shared" si="39"/>
        <v/>
      </c>
      <c r="T211" s="153"/>
      <c r="U211" s="153"/>
      <c r="V211" s="238">
        <f t="shared" si="40"/>
        <v>0</v>
      </c>
      <c r="W211" s="193" t="s">
        <v>44</v>
      </c>
      <c r="X211" s="427"/>
      <c r="Y211" s="264" t="str">
        <f t="shared" si="41"/>
        <v>OK</v>
      </c>
      <c r="Z211" s="193" t="str">
        <f t="shared" si="42"/>
        <v/>
      </c>
      <c r="AA211" s="193" t="str">
        <f t="shared" si="43"/>
        <v/>
      </c>
      <c r="AB211" s="397" t="str">
        <f t="shared" si="44"/>
        <v/>
      </c>
      <c r="AC211" s="257" t="str">
        <f t="shared" si="45"/>
        <v/>
      </c>
      <c r="AD211" s="257" t="str">
        <f t="shared" si="46"/>
        <v/>
      </c>
      <c r="AE211" s="193" t="str">
        <f t="shared" si="47"/>
        <v>CHECK DATES</v>
      </c>
      <c r="AF211" s="257" t="str">
        <f t="shared" si="48"/>
        <v/>
      </c>
      <c r="AG211" s="286">
        <v>0</v>
      </c>
      <c r="AH211" s="257">
        <f t="shared" si="49"/>
        <v>0</v>
      </c>
      <c r="AI211" s="257" t="str">
        <f t="shared" si="50"/>
        <v/>
      </c>
      <c r="AJ211" s="257">
        <f t="shared" si="51"/>
        <v>0</v>
      </c>
    </row>
    <row r="212" spans="1:36" x14ac:dyDescent="0.3">
      <c r="A212" s="287">
        <v>199</v>
      </c>
      <c r="B212" s="156"/>
      <c r="C212" s="150"/>
      <c r="D212" s="151"/>
      <c r="E212" s="150"/>
      <c r="F212" s="150"/>
      <c r="G212" s="158"/>
      <c r="H212" s="157"/>
      <c r="I212" s="152"/>
      <c r="J212" s="154"/>
      <c r="K212" s="149"/>
      <c r="L212" s="152"/>
      <c r="M212" s="159"/>
      <c r="N212" s="337"/>
      <c r="O212" s="343" t="str">
        <f>IF(N212="","",LOOKUP(N212,'Work Programme'!$A$8:$A$207,'Work Programme'!$B$8:$B$207))</f>
        <v/>
      </c>
      <c r="P212" s="150"/>
      <c r="Q212" s="150"/>
      <c r="R212" s="254" t="str">
        <f>IF(J212="","",VLOOKUP(J212,'Overview - Financial Statement'!$A$46:$B$60,2,FALSE))</f>
        <v/>
      </c>
      <c r="S212" s="255" t="str">
        <f t="shared" si="39"/>
        <v/>
      </c>
      <c r="T212" s="153"/>
      <c r="U212" s="153"/>
      <c r="V212" s="238">
        <f t="shared" si="40"/>
        <v>0</v>
      </c>
      <c r="W212" s="193" t="s">
        <v>44</v>
      </c>
      <c r="X212" s="427"/>
      <c r="Y212" s="264" t="str">
        <f t="shared" si="41"/>
        <v>OK</v>
      </c>
      <c r="Z212" s="193" t="str">
        <f t="shared" si="42"/>
        <v/>
      </c>
      <c r="AA212" s="193" t="str">
        <f t="shared" si="43"/>
        <v/>
      </c>
      <c r="AB212" s="397" t="str">
        <f t="shared" si="44"/>
        <v/>
      </c>
      <c r="AC212" s="257" t="str">
        <f t="shared" si="45"/>
        <v/>
      </c>
      <c r="AD212" s="257" t="str">
        <f t="shared" si="46"/>
        <v/>
      </c>
      <c r="AE212" s="193" t="str">
        <f t="shared" si="47"/>
        <v>CHECK DATES</v>
      </c>
      <c r="AF212" s="257" t="str">
        <f t="shared" si="48"/>
        <v/>
      </c>
      <c r="AG212" s="286">
        <v>0</v>
      </c>
      <c r="AH212" s="257">
        <f t="shared" si="49"/>
        <v>0</v>
      </c>
      <c r="AI212" s="257" t="str">
        <f t="shared" si="50"/>
        <v/>
      </c>
      <c r="AJ212" s="257">
        <f t="shared" si="51"/>
        <v>0</v>
      </c>
    </row>
    <row r="213" spans="1:36" x14ac:dyDescent="0.3">
      <c r="A213" s="287">
        <v>200</v>
      </c>
      <c r="B213" s="156"/>
      <c r="C213" s="150"/>
      <c r="D213" s="151"/>
      <c r="E213" s="150"/>
      <c r="F213" s="150"/>
      <c r="G213" s="158"/>
      <c r="H213" s="157"/>
      <c r="I213" s="152"/>
      <c r="J213" s="154"/>
      <c r="K213" s="149"/>
      <c r="L213" s="152"/>
      <c r="M213" s="159"/>
      <c r="N213" s="337"/>
      <c r="O213" s="343" t="str">
        <f>IF(N213="","",LOOKUP(N213,'Work Programme'!$A$8:$A$207,'Work Programme'!$B$8:$B$207))</f>
        <v/>
      </c>
      <c r="P213" s="150"/>
      <c r="Q213" s="150"/>
      <c r="R213" s="254" t="str">
        <f>IF(J213="","",VLOOKUP(J213,'Overview - Financial Statement'!$A$46:$B$60,2,FALSE))</f>
        <v/>
      </c>
      <c r="S213" s="255" t="str">
        <f t="shared" si="39"/>
        <v/>
      </c>
      <c r="T213" s="153"/>
      <c r="U213" s="153"/>
      <c r="V213" s="238">
        <f t="shared" si="40"/>
        <v>0</v>
      </c>
      <c r="W213" s="193" t="s">
        <v>44</v>
      </c>
      <c r="X213" s="427"/>
      <c r="Y213" s="264" t="str">
        <f t="shared" si="41"/>
        <v>OK</v>
      </c>
      <c r="Z213" s="193" t="str">
        <f t="shared" si="42"/>
        <v/>
      </c>
      <c r="AA213" s="193" t="str">
        <f t="shared" si="43"/>
        <v/>
      </c>
      <c r="AB213" s="397" t="str">
        <f t="shared" si="44"/>
        <v/>
      </c>
      <c r="AC213" s="257" t="str">
        <f t="shared" si="45"/>
        <v/>
      </c>
      <c r="AD213" s="257" t="str">
        <f t="shared" si="46"/>
        <v/>
      </c>
      <c r="AE213" s="193" t="str">
        <f t="shared" si="47"/>
        <v>CHECK DATES</v>
      </c>
      <c r="AF213" s="257" t="str">
        <f t="shared" si="48"/>
        <v/>
      </c>
      <c r="AG213" s="286">
        <v>0</v>
      </c>
      <c r="AH213" s="257">
        <f t="shared" si="49"/>
        <v>0</v>
      </c>
      <c r="AI213" s="257" t="str">
        <f t="shared" si="50"/>
        <v/>
      </c>
      <c r="AJ213" s="257">
        <f t="shared" si="51"/>
        <v>0</v>
      </c>
    </row>
    <row r="214" spans="1:36" x14ac:dyDescent="0.3">
      <c r="A214" s="287">
        <v>201</v>
      </c>
      <c r="B214" s="156"/>
      <c r="C214" s="150"/>
      <c r="D214" s="151"/>
      <c r="E214" s="150"/>
      <c r="F214" s="150"/>
      <c r="G214" s="158"/>
      <c r="H214" s="157"/>
      <c r="I214" s="152"/>
      <c r="J214" s="154"/>
      <c r="K214" s="149"/>
      <c r="L214" s="152"/>
      <c r="M214" s="159"/>
      <c r="N214" s="337"/>
      <c r="O214" s="343" t="str">
        <f>IF(N214="","",LOOKUP(N214,'Work Programme'!$A$8:$A$207,'Work Programme'!$B$8:$B$207))</f>
        <v/>
      </c>
      <c r="P214" s="150"/>
      <c r="Q214" s="150"/>
      <c r="R214" s="254" t="str">
        <f>IF(J214="","",VLOOKUP(J214,'Overview - Financial Statement'!$A$46:$B$60,2,FALSE))</f>
        <v/>
      </c>
      <c r="S214" s="255" t="str">
        <f t="shared" si="39"/>
        <v/>
      </c>
      <c r="T214" s="153"/>
      <c r="U214" s="153"/>
      <c r="V214" s="238">
        <f t="shared" si="40"/>
        <v>0</v>
      </c>
      <c r="W214" s="193" t="s">
        <v>44</v>
      </c>
      <c r="X214" s="427"/>
      <c r="Y214" s="264" t="str">
        <f t="shared" si="41"/>
        <v>OK</v>
      </c>
      <c r="Z214" s="193" t="str">
        <f t="shared" si="42"/>
        <v/>
      </c>
      <c r="AA214" s="193" t="str">
        <f t="shared" si="43"/>
        <v/>
      </c>
      <c r="AB214" s="397" t="str">
        <f t="shared" si="44"/>
        <v/>
      </c>
      <c r="AC214" s="257" t="str">
        <f t="shared" si="45"/>
        <v/>
      </c>
      <c r="AD214" s="257" t="str">
        <f t="shared" si="46"/>
        <v/>
      </c>
      <c r="AE214" s="193" t="str">
        <f t="shared" si="47"/>
        <v>CHECK DATES</v>
      </c>
      <c r="AF214" s="257" t="str">
        <f t="shared" si="48"/>
        <v/>
      </c>
      <c r="AG214" s="286">
        <v>0</v>
      </c>
      <c r="AH214" s="257">
        <f t="shared" si="49"/>
        <v>0</v>
      </c>
      <c r="AI214" s="257" t="str">
        <f t="shared" si="50"/>
        <v/>
      </c>
      <c r="AJ214" s="257">
        <f t="shared" si="51"/>
        <v>0</v>
      </c>
    </row>
    <row r="215" spans="1:36" x14ac:dyDescent="0.3">
      <c r="A215" s="287">
        <v>202</v>
      </c>
      <c r="B215" s="156"/>
      <c r="C215" s="150"/>
      <c r="D215" s="151"/>
      <c r="E215" s="150"/>
      <c r="F215" s="150"/>
      <c r="G215" s="158"/>
      <c r="H215" s="157"/>
      <c r="I215" s="152"/>
      <c r="J215" s="154"/>
      <c r="K215" s="149"/>
      <c r="L215" s="152"/>
      <c r="M215" s="159"/>
      <c r="N215" s="337"/>
      <c r="O215" s="343" t="str">
        <f>IF(N215="","",LOOKUP(N215,'Work Programme'!$A$8:$A$207,'Work Programme'!$B$8:$B$207))</f>
        <v/>
      </c>
      <c r="P215" s="150"/>
      <c r="Q215" s="150"/>
      <c r="R215" s="254" t="str">
        <f>IF(J215="","",VLOOKUP(J215,'Overview - Financial Statement'!$A$46:$B$60,2,FALSE))</f>
        <v/>
      </c>
      <c r="S215" s="255" t="str">
        <f t="shared" si="39"/>
        <v/>
      </c>
      <c r="T215" s="153"/>
      <c r="U215" s="153"/>
      <c r="V215" s="238">
        <f t="shared" si="40"/>
        <v>0</v>
      </c>
      <c r="W215" s="193" t="s">
        <v>44</v>
      </c>
      <c r="X215" s="427"/>
      <c r="Y215" s="264" t="str">
        <f t="shared" si="41"/>
        <v>OK</v>
      </c>
      <c r="Z215" s="193" t="str">
        <f t="shared" si="42"/>
        <v/>
      </c>
      <c r="AA215" s="193" t="str">
        <f t="shared" si="43"/>
        <v/>
      </c>
      <c r="AB215" s="397" t="str">
        <f t="shared" si="44"/>
        <v/>
      </c>
      <c r="AC215" s="257" t="str">
        <f t="shared" si="45"/>
        <v/>
      </c>
      <c r="AD215" s="257" t="str">
        <f t="shared" si="46"/>
        <v/>
      </c>
      <c r="AE215" s="193" t="str">
        <f t="shared" si="47"/>
        <v>CHECK DATES</v>
      </c>
      <c r="AF215" s="257" t="str">
        <f t="shared" si="48"/>
        <v/>
      </c>
      <c r="AG215" s="286">
        <v>0</v>
      </c>
      <c r="AH215" s="257">
        <f t="shared" si="49"/>
        <v>0</v>
      </c>
      <c r="AI215" s="257" t="str">
        <f t="shared" si="50"/>
        <v/>
      </c>
      <c r="AJ215" s="257">
        <f t="shared" si="51"/>
        <v>0</v>
      </c>
    </row>
    <row r="216" spans="1:36" x14ac:dyDescent="0.3">
      <c r="A216" s="287">
        <v>203</v>
      </c>
      <c r="B216" s="156"/>
      <c r="C216" s="150"/>
      <c r="D216" s="151"/>
      <c r="E216" s="150"/>
      <c r="F216" s="150"/>
      <c r="G216" s="158"/>
      <c r="H216" s="157"/>
      <c r="I216" s="152"/>
      <c r="J216" s="154"/>
      <c r="K216" s="149"/>
      <c r="L216" s="152"/>
      <c r="M216" s="159"/>
      <c r="N216" s="337"/>
      <c r="O216" s="343" t="str">
        <f>IF(N216="","",LOOKUP(N216,'Work Programme'!$A$8:$A$207,'Work Programme'!$B$8:$B$207))</f>
        <v/>
      </c>
      <c r="P216" s="150"/>
      <c r="Q216" s="150"/>
      <c r="R216" s="254" t="str">
        <f>IF(J216="","",VLOOKUP(J216,'Overview - Financial Statement'!$A$46:$B$60,2,FALSE))</f>
        <v/>
      </c>
      <c r="S216" s="255" t="str">
        <f t="shared" si="39"/>
        <v/>
      </c>
      <c r="T216" s="153"/>
      <c r="U216" s="153"/>
      <c r="V216" s="238">
        <f t="shared" si="40"/>
        <v>0</v>
      </c>
      <c r="W216" s="193" t="s">
        <v>44</v>
      </c>
      <c r="X216" s="427"/>
      <c r="Y216" s="264" t="str">
        <f t="shared" si="41"/>
        <v>OK</v>
      </c>
      <c r="Z216" s="193" t="str">
        <f t="shared" si="42"/>
        <v/>
      </c>
      <c r="AA216" s="193" t="str">
        <f t="shared" si="43"/>
        <v/>
      </c>
      <c r="AB216" s="397" t="str">
        <f t="shared" si="44"/>
        <v/>
      </c>
      <c r="AC216" s="257" t="str">
        <f t="shared" si="45"/>
        <v/>
      </c>
      <c r="AD216" s="257" t="str">
        <f t="shared" si="46"/>
        <v/>
      </c>
      <c r="AE216" s="193" t="str">
        <f t="shared" si="47"/>
        <v>CHECK DATES</v>
      </c>
      <c r="AF216" s="257" t="str">
        <f t="shared" si="48"/>
        <v/>
      </c>
      <c r="AG216" s="286">
        <v>0</v>
      </c>
      <c r="AH216" s="257">
        <f t="shared" si="49"/>
        <v>0</v>
      </c>
      <c r="AI216" s="257" t="str">
        <f t="shared" si="50"/>
        <v/>
      </c>
      <c r="AJ216" s="257">
        <f t="shared" si="51"/>
        <v>0</v>
      </c>
    </row>
    <row r="217" spans="1:36" x14ac:dyDescent="0.3">
      <c r="A217" s="287">
        <v>204</v>
      </c>
      <c r="B217" s="156"/>
      <c r="C217" s="150"/>
      <c r="D217" s="151"/>
      <c r="E217" s="150"/>
      <c r="F217" s="150"/>
      <c r="G217" s="158"/>
      <c r="H217" s="157"/>
      <c r="I217" s="152"/>
      <c r="J217" s="154"/>
      <c r="K217" s="149"/>
      <c r="L217" s="152"/>
      <c r="M217" s="159"/>
      <c r="N217" s="337"/>
      <c r="O217" s="343" t="str">
        <f>IF(N217="","",LOOKUP(N217,'Work Programme'!$A$8:$A$207,'Work Programme'!$B$8:$B$207))</f>
        <v/>
      </c>
      <c r="P217" s="150"/>
      <c r="Q217" s="150"/>
      <c r="R217" s="254" t="str">
        <f>IF(J217="","",VLOOKUP(J217,'Overview - Financial Statement'!$A$46:$B$60,2,FALSE))</f>
        <v/>
      </c>
      <c r="S217" s="255" t="str">
        <f t="shared" si="39"/>
        <v/>
      </c>
      <c r="T217" s="153"/>
      <c r="U217" s="153"/>
      <c r="V217" s="238">
        <f t="shared" si="40"/>
        <v>0</v>
      </c>
      <c r="W217" s="193" t="s">
        <v>44</v>
      </c>
      <c r="X217" s="427"/>
      <c r="Y217" s="264" t="str">
        <f t="shared" si="41"/>
        <v>OK</v>
      </c>
      <c r="Z217" s="193" t="str">
        <f t="shared" si="42"/>
        <v/>
      </c>
      <c r="AA217" s="193" t="str">
        <f t="shared" si="43"/>
        <v/>
      </c>
      <c r="AB217" s="397" t="str">
        <f t="shared" si="44"/>
        <v/>
      </c>
      <c r="AC217" s="257" t="str">
        <f t="shared" si="45"/>
        <v/>
      </c>
      <c r="AD217" s="257" t="str">
        <f t="shared" si="46"/>
        <v/>
      </c>
      <c r="AE217" s="193" t="str">
        <f t="shared" si="47"/>
        <v>CHECK DATES</v>
      </c>
      <c r="AF217" s="257" t="str">
        <f t="shared" si="48"/>
        <v/>
      </c>
      <c r="AG217" s="286">
        <v>0</v>
      </c>
      <c r="AH217" s="257">
        <f t="shared" si="49"/>
        <v>0</v>
      </c>
      <c r="AI217" s="257" t="str">
        <f t="shared" si="50"/>
        <v/>
      </c>
      <c r="AJ217" s="257">
        <f t="shared" si="51"/>
        <v>0</v>
      </c>
    </row>
    <row r="218" spans="1:36" x14ac:dyDescent="0.3">
      <c r="A218" s="287">
        <v>205</v>
      </c>
      <c r="B218" s="156"/>
      <c r="C218" s="150"/>
      <c r="D218" s="151"/>
      <c r="E218" s="150"/>
      <c r="F218" s="150"/>
      <c r="G218" s="158"/>
      <c r="H218" s="157"/>
      <c r="I218" s="152"/>
      <c r="J218" s="154"/>
      <c r="K218" s="149"/>
      <c r="L218" s="152"/>
      <c r="M218" s="159"/>
      <c r="N218" s="337"/>
      <c r="O218" s="343" t="str">
        <f>IF(N218="","",LOOKUP(N218,'Work Programme'!$A$8:$A$207,'Work Programme'!$B$8:$B$207))</f>
        <v/>
      </c>
      <c r="P218" s="150"/>
      <c r="Q218" s="150"/>
      <c r="R218" s="254" t="str">
        <f>IF(J218="","",VLOOKUP(J218,'Overview - Financial Statement'!$A$46:$B$60,2,FALSE))</f>
        <v/>
      </c>
      <c r="S218" s="255" t="str">
        <f t="shared" si="39"/>
        <v/>
      </c>
      <c r="T218" s="153"/>
      <c r="U218" s="153"/>
      <c r="V218" s="238">
        <f t="shared" si="40"/>
        <v>0</v>
      </c>
      <c r="W218" s="193" t="s">
        <v>44</v>
      </c>
      <c r="X218" s="427"/>
      <c r="Y218" s="264" t="str">
        <f t="shared" si="41"/>
        <v>OK</v>
      </c>
      <c r="Z218" s="193" t="str">
        <f t="shared" si="42"/>
        <v/>
      </c>
      <c r="AA218" s="193" t="str">
        <f t="shared" si="43"/>
        <v/>
      </c>
      <c r="AB218" s="397" t="str">
        <f t="shared" si="44"/>
        <v/>
      </c>
      <c r="AC218" s="257" t="str">
        <f t="shared" si="45"/>
        <v/>
      </c>
      <c r="AD218" s="257" t="str">
        <f t="shared" si="46"/>
        <v/>
      </c>
      <c r="AE218" s="193" t="str">
        <f t="shared" si="47"/>
        <v>CHECK DATES</v>
      </c>
      <c r="AF218" s="257" t="str">
        <f t="shared" si="48"/>
        <v/>
      </c>
      <c r="AG218" s="286">
        <v>0</v>
      </c>
      <c r="AH218" s="257">
        <f t="shared" si="49"/>
        <v>0</v>
      </c>
      <c r="AI218" s="257" t="str">
        <f t="shared" si="50"/>
        <v/>
      </c>
      <c r="AJ218" s="257">
        <f t="shared" si="51"/>
        <v>0</v>
      </c>
    </row>
    <row r="219" spans="1:36" x14ac:dyDescent="0.3">
      <c r="A219" s="287">
        <v>206</v>
      </c>
      <c r="B219" s="156"/>
      <c r="C219" s="150"/>
      <c r="D219" s="151"/>
      <c r="E219" s="150"/>
      <c r="F219" s="150"/>
      <c r="G219" s="158"/>
      <c r="H219" s="157"/>
      <c r="I219" s="152"/>
      <c r="J219" s="154"/>
      <c r="K219" s="149"/>
      <c r="L219" s="152"/>
      <c r="M219" s="159"/>
      <c r="N219" s="337"/>
      <c r="O219" s="343" t="str">
        <f>IF(N219="","",LOOKUP(N219,'Work Programme'!$A$8:$A$207,'Work Programme'!$B$8:$B$207))</f>
        <v/>
      </c>
      <c r="P219" s="150"/>
      <c r="Q219" s="150"/>
      <c r="R219" s="254" t="str">
        <f>IF(J219="","",VLOOKUP(J219,'Overview - Financial Statement'!$A$46:$B$60,2,FALSE))</f>
        <v/>
      </c>
      <c r="S219" s="255" t="str">
        <f t="shared" si="39"/>
        <v/>
      </c>
      <c r="T219" s="153"/>
      <c r="U219" s="153"/>
      <c r="V219" s="238">
        <f t="shared" si="40"/>
        <v>0</v>
      </c>
      <c r="W219" s="193" t="s">
        <v>44</v>
      </c>
      <c r="X219" s="427"/>
      <c r="Y219" s="264" t="str">
        <f t="shared" si="41"/>
        <v>OK</v>
      </c>
      <c r="Z219" s="193" t="str">
        <f t="shared" si="42"/>
        <v/>
      </c>
      <c r="AA219" s="193" t="str">
        <f t="shared" si="43"/>
        <v/>
      </c>
      <c r="AB219" s="397" t="str">
        <f t="shared" si="44"/>
        <v/>
      </c>
      <c r="AC219" s="257" t="str">
        <f t="shared" si="45"/>
        <v/>
      </c>
      <c r="AD219" s="257" t="str">
        <f t="shared" si="46"/>
        <v/>
      </c>
      <c r="AE219" s="193" t="str">
        <f t="shared" si="47"/>
        <v>CHECK DATES</v>
      </c>
      <c r="AF219" s="257" t="str">
        <f t="shared" si="48"/>
        <v/>
      </c>
      <c r="AG219" s="286">
        <v>0</v>
      </c>
      <c r="AH219" s="257">
        <f t="shared" si="49"/>
        <v>0</v>
      </c>
      <c r="AI219" s="257" t="str">
        <f t="shared" si="50"/>
        <v/>
      </c>
      <c r="AJ219" s="257">
        <f t="shared" si="51"/>
        <v>0</v>
      </c>
    </row>
    <row r="220" spans="1:36" x14ac:dyDescent="0.3">
      <c r="A220" s="287">
        <v>207</v>
      </c>
      <c r="B220" s="156"/>
      <c r="C220" s="150"/>
      <c r="D220" s="151"/>
      <c r="E220" s="150"/>
      <c r="F220" s="150"/>
      <c r="G220" s="158"/>
      <c r="H220" s="157"/>
      <c r="I220" s="152"/>
      <c r="J220" s="154"/>
      <c r="K220" s="149"/>
      <c r="L220" s="152"/>
      <c r="M220" s="159"/>
      <c r="N220" s="337"/>
      <c r="O220" s="343" t="str">
        <f>IF(N220="","",LOOKUP(N220,'Work Programme'!$A$8:$A$207,'Work Programme'!$B$8:$B$207))</f>
        <v/>
      </c>
      <c r="P220" s="150"/>
      <c r="Q220" s="150"/>
      <c r="R220" s="254" t="str">
        <f>IF(J220="","",VLOOKUP(J220,'Overview - Financial Statement'!$A$46:$B$60,2,FALSE))</f>
        <v/>
      </c>
      <c r="S220" s="255" t="str">
        <f t="shared" si="39"/>
        <v/>
      </c>
      <c r="T220" s="153"/>
      <c r="U220" s="153"/>
      <c r="V220" s="238">
        <f t="shared" si="40"/>
        <v>0</v>
      </c>
      <c r="W220" s="193" t="s">
        <v>44</v>
      </c>
      <c r="X220" s="427"/>
      <c r="Y220" s="264" t="str">
        <f t="shared" si="41"/>
        <v>OK</v>
      </c>
      <c r="Z220" s="193" t="str">
        <f t="shared" si="42"/>
        <v/>
      </c>
      <c r="AA220" s="193" t="str">
        <f t="shared" si="43"/>
        <v/>
      </c>
      <c r="AB220" s="397" t="str">
        <f t="shared" si="44"/>
        <v/>
      </c>
      <c r="AC220" s="257" t="str">
        <f t="shared" si="45"/>
        <v/>
      </c>
      <c r="AD220" s="257" t="str">
        <f t="shared" si="46"/>
        <v/>
      </c>
      <c r="AE220" s="193" t="str">
        <f t="shared" si="47"/>
        <v>CHECK DATES</v>
      </c>
      <c r="AF220" s="257" t="str">
        <f t="shared" si="48"/>
        <v/>
      </c>
      <c r="AG220" s="286">
        <v>0</v>
      </c>
      <c r="AH220" s="257">
        <f t="shared" si="49"/>
        <v>0</v>
      </c>
      <c r="AI220" s="257" t="str">
        <f t="shared" si="50"/>
        <v/>
      </c>
      <c r="AJ220" s="257">
        <f t="shared" si="51"/>
        <v>0</v>
      </c>
    </row>
    <row r="221" spans="1:36" x14ac:dyDescent="0.3">
      <c r="A221" s="287">
        <v>208</v>
      </c>
      <c r="B221" s="156"/>
      <c r="C221" s="150"/>
      <c r="D221" s="151"/>
      <c r="E221" s="150"/>
      <c r="F221" s="150"/>
      <c r="G221" s="158"/>
      <c r="H221" s="157"/>
      <c r="I221" s="152"/>
      <c r="J221" s="154"/>
      <c r="K221" s="149"/>
      <c r="L221" s="152"/>
      <c r="M221" s="159"/>
      <c r="N221" s="337"/>
      <c r="O221" s="343" t="str">
        <f>IF(N221="","",LOOKUP(N221,'Work Programme'!$A$8:$A$207,'Work Programme'!$B$8:$B$207))</f>
        <v/>
      </c>
      <c r="P221" s="150"/>
      <c r="Q221" s="150"/>
      <c r="R221" s="254" t="str">
        <f>IF(J221="","",VLOOKUP(J221,'Overview - Financial Statement'!$A$46:$B$60,2,FALSE))</f>
        <v/>
      </c>
      <c r="S221" s="255" t="str">
        <f t="shared" si="39"/>
        <v/>
      </c>
      <c r="T221" s="153"/>
      <c r="U221" s="153"/>
      <c r="V221" s="238">
        <f t="shared" si="40"/>
        <v>0</v>
      </c>
      <c r="W221" s="193" t="s">
        <v>44</v>
      </c>
      <c r="X221" s="427"/>
      <c r="Y221" s="264" t="str">
        <f t="shared" si="41"/>
        <v>OK</v>
      </c>
      <c r="Z221" s="193" t="str">
        <f t="shared" si="42"/>
        <v/>
      </c>
      <c r="AA221" s="193" t="str">
        <f t="shared" si="43"/>
        <v/>
      </c>
      <c r="AB221" s="397" t="str">
        <f t="shared" si="44"/>
        <v/>
      </c>
      <c r="AC221" s="257" t="str">
        <f t="shared" si="45"/>
        <v/>
      </c>
      <c r="AD221" s="257" t="str">
        <f t="shared" si="46"/>
        <v/>
      </c>
      <c r="AE221" s="193" t="str">
        <f t="shared" si="47"/>
        <v>CHECK DATES</v>
      </c>
      <c r="AF221" s="257" t="str">
        <f t="shared" si="48"/>
        <v/>
      </c>
      <c r="AG221" s="286">
        <v>0</v>
      </c>
      <c r="AH221" s="257">
        <f t="shared" si="49"/>
        <v>0</v>
      </c>
      <c r="AI221" s="257" t="str">
        <f t="shared" si="50"/>
        <v/>
      </c>
      <c r="AJ221" s="257">
        <f t="shared" si="51"/>
        <v>0</v>
      </c>
    </row>
    <row r="222" spans="1:36" x14ac:dyDescent="0.3">
      <c r="A222" s="287">
        <v>209</v>
      </c>
      <c r="B222" s="156"/>
      <c r="C222" s="150"/>
      <c r="D222" s="151"/>
      <c r="E222" s="150"/>
      <c r="F222" s="150"/>
      <c r="G222" s="158"/>
      <c r="H222" s="157"/>
      <c r="I222" s="152"/>
      <c r="J222" s="154"/>
      <c r="K222" s="149"/>
      <c r="L222" s="152"/>
      <c r="M222" s="159"/>
      <c r="N222" s="337"/>
      <c r="O222" s="343" t="str">
        <f>IF(N222="","",LOOKUP(N222,'Work Programme'!$A$8:$A$207,'Work Programme'!$B$8:$B$207))</f>
        <v/>
      </c>
      <c r="P222" s="150"/>
      <c r="Q222" s="150"/>
      <c r="R222" s="254" t="str">
        <f>IF(J222="","",VLOOKUP(J222,'Overview - Financial Statement'!$A$46:$B$60,2,FALSE))</f>
        <v/>
      </c>
      <c r="S222" s="255" t="str">
        <f t="shared" si="39"/>
        <v/>
      </c>
      <c r="T222" s="153"/>
      <c r="U222" s="153"/>
      <c r="V222" s="238">
        <f t="shared" si="40"/>
        <v>0</v>
      </c>
      <c r="W222" s="193" t="s">
        <v>44</v>
      </c>
      <c r="X222" s="427"/>
      <c r="Y222" s="264" t="str">
        <f t="shared" si="41"/>
        <v>OK</v>
      </c>
      <c r="Z222" s="193" t="str">
        <f t="shared" si="42"/>
        <v/>
      </c>
      <c r="AA222" s="193" t="str">
        <f t="shared" si="43"/>
        <v/>
      </c>
      <c r="AB222" s="397" t="str">
        <f t="shared" si="44"/>
        <v/>
      </c>
      <c r="AC222" s="257" t="str">
        <f t="shared" si="45"/>
        <v/>
      </c>
      <c r="AD222" s="257" t="str">
        <f t="shared" si="46"/>
        <v/>
      </c>
      <c r="AE222" s="193" t="str">
        <f t="shared" si="47"/>
        <v>CHECK DATES</v>
      </c>
      <c r="AF222" s="257" t="str">
        <f t="shared" si="48"/>
        <v/>
      </c>
      <c r="AG222" s="286">
        <v>0</v>
      </c>
      <c r="AH222" s="257">
        <f t="shared" si="49"/>
        <v>0</v>
      </c>
      <c r="AI222" s="257" t="str">
        <f t="shared" si="50"/>
        <v/>
      </c>
      <c r="AJ222" s="257">
        <f t="shared" si="51"/>
        <v>0</v>
      </c>
    </row>
    <row r="223" spans="1:36" x14ac:dyDescent="0.3">
      <c r="A223" s="287">
        <v>210</v>
      </c>
      <c r="B223" s="156"/>
      <c r="C223" s="150"/>
      <c r="D223" s="151"/>
      <c r="E223" s="150"/>
      <c r="F223" s="150"/>
      <c r="G223" s="158"/>
      <c r="H223" s="157"/>
      <c r="I223" s="152"/>
      <c r="J223" s="154"/>
      <c r="K223" s="149"/>
      <c r="L223" s="152"/>
      <c r="M223" s="159"/>
      <c r="N223" s="337"/>
      <c r="O223" s="343" t="str">
        <f>IF(N223="","",LOOKUP(N223,'Work Programme'!$A$8:$A$207,'Work Programme'!$B$8:$B$207))</f>
        <v/>
      </c>
      <c r="P223" s="150"/>
      <c r="Q223" s="150"/>
      <c r="R223" s="254" t="str">
        <f>IF(J223="","",VLOOKUP(J223,'Overview - Financial Statement'!$A$46:$B$60,2,FALSE))</f>
        <v/>
      </c>
      <c r="S223" s="255" t="str">
        <f t="shared" si="39"/>
        <v/>
      </c>
      <c r="T223" s="153"/>
      <c r="U223" s="153"/>
      <c r="V223" s="238">
        <f t="shared" si="40"/>
        <v>0</v>
      </c>
      <c r="W223" s="193" t="s">
        <v>44</v>
      </c>
      <c r="X223" s="427"/>
      <c r="Y223" s="264" t="str">
        <f t="shared" si="41"/>
        <v>OK</v>
      </c>
      <c r="Z223" s="193" t="str">
        <f t="shared" si="42"/>
        <v/>
      </c>
      <c r="AA223" s="193" t="str">
        <f t="shared" si="43"/>
        <v/>
      </c>
      <c r="AB223" s="397" t="str">
        <f t="shared" si="44"/>
        <v/>
      </c>
      <c r="AC223" s="257" t="str">
        <f t="shared" si="45"/>
        <v/>
      </c>
      <c r="AD223" s="257" t="str">
        <f t="shared" si="46"/>
        <v/>
      </c>
      <c r="AE223" s="193" t="str">
        <f t="shared" si="47"/>
        <v>CHECK DATES</v>
      </c>
      <c r="AF223" s="257" t="str">
        <f t="shared" si="48"/>
        <v/>
      </c>
      <c r="AG223" s="286">
        <v>0</v>
      </c>
      <c r="AH223" s="257">
        <f t="shared" si="49"/>
        <v>0</v>
      </c>
      <c r="AI223" s="257" t="str">
        <f t="shared" si="50"/>
        <v/>
      </c>
      <c r="AJ223" s="257">
        <f t="shared" si="51"/>
        <v>0</v>
      </c>
    </row>
    <row r="224" spans="1:36" x14ac:dyDescent="0.3">
      <c r="A224" s="287">
        <v>211</v>
      </c>
      <c r="B224" s="156"/>
      <c r="C224" s="150"/>
      <c r="D224" s="151"/>
      <c r="E224" s="150"/>
      <c r="F224" s="150"/>
      <c r="G224" s="158"/>
      <c r="H224" s="157"/>
      <c r="I224" s="152"/>
      <c r="J224" s="154"/>
      <c r="K224" s="149"/>
      <c r="L224" s="152"/>
      <c r="M224" s="159"/>
      <c r="N224" s="337"/>
      <c r="O224" s="343" t="str">
        <f>IF(N224="","",LOOKUP(N224,'Work Programme'!$A$8:$A$207,'Work Programme'!$B$8:$B$207))</f>
        <v/>
      </c>
      <c r="P224" s="150"/>
      <c r="Q224" s="150"/>
      <c r="R224" s="254" t="str">
        <f>IF(J224="","",VLOOKUP(J224,'Overview - Financial Statement'!$A$46:$B$60,2,FALSE))</f>
        <v/>
      </c>
      <c r="S224" s="255" t="str">
        <f t="shared" si="39"/>
        <v/>
      </c>
      <c r="T224" s="153"/>
      <c r="U224" s="153"/>
      <c r="V224" s="238">
        <f t="shared" si="40"/>
        <v>0</v>
      </c>
      <c r="W224" s="193" t="s">
        <v>44</v>
      </c>
      <c r="X224" s="427"/>
      <c r="Y224" s="264" t="str">
        <f t="shared" si="41"/>
        <v>OK</v>
      </c>
      <c r="Z224" s="193" t="str">
        <f t="shared" si="42"/>
        <v/>
      </c>
      <c r="AA224" s="193" t="str">
        <f t="shared" si="43"/>
        <v/>
      </c>
      <c r="AB224" s="397" t="str">
        <f t="shared" si="44"/>
        <v/>
      </c>
      <c r="AC224" s="257" t="str">
        <f t="shared" si="45"/>
        <v/>
      </c>
      <c r="AD224" s="257" t="str">
        <f t="shared" si="46"/>
        <v/>
      </c>
      <c r="AE224" s="193" t="str">
        <f t="shared" si="47"/>
        <v>CHECK DATES</v>
      </c>
      <c r="AF224" s="257" t="str">
        <f t="shared" si="48"/>
        <v/>
      </c>
      <c r="AG224" s="286">
        <v>0</v>
      </c>
      <c r="AH224" s="257">
        <f t="shared" si="49"/>
        <v>0</v>
      </c>
      <c r="AI224" s="257" t="str">
        <f t="shared" si="50"/>
        <v/>
      </c>
      <c r="AJ224" s="257">
        <f t="shared" si="51"/>
        <v>0</v>
      </c>
    </row>
    <row r="225" spans="1:36" x14ac:dyDescent="0.3">
      <c r="A225" s="287">
        <v>212</v>
      </c>
      <c r="B225" s="156"/>
      <c r="C225" s="150"/>
      <c r="D225" s="151"/>
      <c r="E225" s="150"/>
      <c r="F225" s="150"/>
      <c r="G225" s="158"/>
      <c r="H225" s="157"/>
      <c r="I225" s="152"/>
      <c r="J225" s="154"/>
      <c r="K225" s="149"/>
      <c r="L225" s="152"/>
      <c r="M225" s="159"/>
      <c r="N225" s="337"/>
      <c r="O225" s="343" t="str">
        <f>IF(N225="","",LOOKUP(N225,'Work Programme'!$A$8:$A$207,'Work Programme'!$B$8:$B$207))</f>
        <v/>
      </c>
      <c r="P225" s="150"/>
      <c r="Q225" s="150"/>
      <c r="R225" s="254" t="str">
        <f>IF(J225="","",VLOOKUP(J225,'Overview - Financial Statement'!$A$46:$B$60,2,FALSE))</f>
        <v/>
      </c>
      <c r="S225" s="255" t="str">
        <f t="shared" si="39"/>
        <v/>
      </c>
      <c r="T225" s="153"/>
      <c r="U225" s="153"/>
      <c r="V225" s="238">
        <f t="shared" si="40"/>
        <v>0</v>
      </c>
      <c r="W225" s="193" t="s">
        <v>44</v>
      </c>
      <c r="X225" s="427"/>
      <c r="Y225" s="264" t="str">
        <f t="shared" si="41"/>
        <v>OK</v>
      </c>
      <c r="Z225" s="193" t="str">
        <f t="shared" si="42"/>
        <v/>
      </c>
      <c r="AA225" s="193" t="str">
        <f t="shared" si="43"/>
        <v/>
      </c>
      <c r="AB225" s="397" t="str">
        <f t="shared" si="44"/>
        <v/>
      </c>
      <c r="AC225" s="257" t="str">
        <f t="shared" si="45"/>
        <v/>
      </c>
      <c r="AD225" s="257" t="str">
        <f t="shared" si="46"/>
        <v/>
      </c>
      <c r="AE225" s="193" t="str">
        <f t="shared" si="47"/>
        <v>CHECK DATES</v>
      </c>
      <c r="AF225" s="257" t="str">
        <f t="shared" si="48"/>
        <v/>
      </c>
      <c r="AG225" s="286">
        <v>0</v>
      </c>
      <c r="AH225" s="257">
        <f t="shared" si="49"/>
        <v>0</v>
      </c>
      <c r="AI225" s="257" t="str">
        <f t="shared" si="50"/>
        <v/>
      </c>
      <c r="AJ225" s="257">
        <f t="shared" si="51"/>
        <v>0</v>
      </c>
    </row>
    <row r="226" spans="1:36" x14ac:dyDescent="0.3">
      <c r="A226" s="287">
        <v>213</v>
      </c>
      <c r="B226" s="156"/>
      <c r="C226" s="150"/>
      <c r="D226" s="151"/>
      <c r="E226" s="150"/>
      <c r="F226" s="150"/>
      <c r="G226" s="158"/>
      <c r="H226" s="157"/>
      <c r="I226" s="152"/>
      <c r="J226" s="154"/>
      <c r="K226" s="149"/>
      <c r="L226" s="152"/>
      <c r="M226" s="159"/>
      <c r="N226" s="337"/>
      <c r="O226" s="343" t="str">
        <f>IF(N226="","",LOOKUP(N226,'Work Programme'!$A$8:$A$207,'Work Programme'!$B$8:$B$207))</f>
        <v/>
      </c>
      <c r="P226" s="150"/>
      <c r="Q226" s="150"/>
      <c r="R226" s="254" t="str">
        <f>IF(J226="","",VLOOKUP(J226,'Overview - Financial Statement'!$A$46:$B$60,2,FALSE))</f>
        <v/>
      </c>
      <c r="S226" s="255" t="str">
        <f t="shared" si="39"/>
        <v/>
      </c>
      <c r="T226" s="153"/>
      <c r="U226" s="153"/>
      <c r="V226" s="238">
        <f t="shared" si="40"/>
        <v>0</v>
      </c>
      <c r="W226" s="193" t="s">
        <v>44</v>
      </c>
      <c r="X226" s="427"/>
      <c r="Y226" s="264" t="str">
        <f t="shared" si="41"/>
        <v>OK</v>
      </c>
      <c r="Z226" s="193" t="str">
        <f t="shared" si="42"/>
        <v/>
      </c>
      <c r="AA226" s="193" t="str">
        <f t="shared" si="43"/>
        <v/>
      </c>
      <c r="AB226" s="397" t="str">
        <f t="shared" si="44"/>
        <v/>
      </c>
      <c r="AC226" s="257" t="str">
        <f t="shared" si="45"/>
        <v/>
      </c>
      <c r="AD226" s="257" t="str">
        <f t="shared" si="46"/>
        <v/>
      </c>
      <c r="AE226" s="193" t="str">
        <f t="shared" si="47"/>
        <v>CHECK DATES</v>
      </c>
      <c r="AF226" s="257" t="str">
        <f t="shared" si="48"/>
        <v/>
      </c>
      <c r="AG226" s="286">
        <v>0</v>
      </c>
      <c r="AH226" s="257">
        <f t="shared" si="49"/>
        <v>0</v>
      </c>
      <c r="AI226" s="257" t="str">
        <f t="shared" si="50"/>
        <v/>
      </c>
      <c r="AJ226" s="257">
        <f t="shared" si="51"/>
        <v>0</v>
      </c>
    </row>
    <row r="227" spans="1:36" x14ac:dyDescent="0.3">
      <c r="A227" s="287">
        <v>214</v>
      </c>
      <c r="B227" s="156"/>
      <c r="C227" s="150"/>
      <c r="D227" s="151"/>
      <c r="E227" s="150"/>
      <c r="F227" s="150"/>
      <c r="G227" s="158"/>
      <c r="H227" s="157"/>
      <c r="I227" s="152"/>
      <c r="J227" s="154"/>
      <c r="K227" s="149"/>
      <c r="L227" s="152"/>
      <c r="M227" s="159"/>
      <c r="N227" s="337"/>
      <c r="O227" s="343" t="str">
        <f>IF(N227="","",LOOKUP(N227,'Work Programme'!$A$8:$A$207,'Work Programme'!$B$8:$B$207))</f>
        <v/>
      </c>
      <c r="P227" s="150"/>
      <c r="Q227" s="150"/>
      <c r="R227" s="254" t="str">
        <f>IF(J227="","",VLOOKUP(J227,'Overview - Financial Statement'!$A$46:$B$60,2,FALSE))</f>
        <v/>
      </c>
      <c r="S227" s="255" t="str">
        <f t="shared" si="39"/>
        <v/>
      </c>
      <c r="T227" s="153"/>
      <c r="U227" s="153"/>
      <c r="V227" s="238">
        <f t="shared" si="40"/>
        <v>0</v>
      </c>
      <c r="W227" s="193" t="s">
        <v>44</v>
      </c>
      <c r="X227" s="427"/>
      <c r="Y227" s="264" t="str">
        <f t="shared" si="41"/>
        <v>OK</v>
      </c>
      <c r="Z227" s="193" t="str">
        <f t="shared" si="42"/>
        <v/>
      </c>
      <c r="AA227" s="193" t="str">
        <f t="shared" si="43"/>
        <v/>
      </c>
      <c r="AB227" s="397" t="str">
        <f t="shared" si="44"/>
        <v/>
      </c>
      <c r="AC227" s="257" t="str">
        <f t="shared" si="45"/>
        <v/>
      </c>
      <c r="AD227" s="257" t="str">
        <f t="shared" si="46"/>
        <v/>
      </c>
      <c r="AE227" s="193" t="str">
        <f t="shared" si="47"/>
        <v>CHECK DATES</v>
      </c>
      <c r="AF227" s="257" t="str">
        <f t="shared" si="48"/>
        <v/>
      </c>
      <c r="AG227" s="286">
        <v>0</v>
      </c>
      <c r="AH227" s="257">
        <f t="shared" si="49"/>
        <v>0</v>
      </c>
      <c r="AI227" s="257" t="str">
        <f t="shared" si="50"/>
        <v/>
      </c>
      <c r="AJ227" s="257">
        <f t="shared" si="51"/>
        <v>0</v>
      </c>
    </row>
    <row r="228" spans="1:36" x14ac:dyDescent="0.3">
      <c r="A228" s="287">
        <v>215</v>
      </c>
      <c r="B228" s="156"/>
      <c r="C228" s="150"/>
      <c r="D228" s="151"/>
      <c r="E228" s="150"/>
      <c r="F228" s="150"/>
      <c r="G228" s="158"/>
      <c r="H228" s="157"/>
      <c r="I228" s="152"/>
      <c r="J228" s="154"/>
      <c r="K228" s="149"/>
      <c r="L228" s="152"/>
      <c r="M228" s="159"/>
      <c r="N228" s="337"/>
      <c r="O228" s="343" t="str">
        <f>IF(N228="","",LOOKUP(N228,'Work Programme'!$A$8:$A$207,'Work Programme'!$B$8:$B$207))</f>
        <v/>
      </c>
      <c r="P228" s="150"/>
      <c r="Q228" s="150"/>
      <c r="R228" s="254" t="str">
        <f>IF(J228="","",VLOOKUP(J228,'Overview - Financial Statement'!$A$46:$B$60,2,FALSE))</f>
        <v/>
      </c>
      <c r="S228" s="255" t="str">
        <f t="shared" si="39"/>
        <v/>
      </c>
      <c r="T228" s="153"/>
      <c r="U228" s="153"/>
      <c r="V228" s="238">
        <f t="shared" si="40"/>
        <v>0</v>
      </c>
      <c r="W228" s="193" t="s">
        <v>44</v>
      </c>
      <c r="X228" s="427"/>
      <c r="Y228" s="264" t="str">
        <f t="shared" si="41"/>
        <v>OK</v>
      </c>
      <c r="Z228" s="193" t="str">
        <f t="shared" si="42"/>
        <v/>
      </c>
      <c r="AA228" s="193" t="str">
        <f t="shared" si="43"/>
        <v/>
      </c>
      <c r="AB228" s="397" t="str">
        <f t="shared" si="44"/>
        <v/>
      </c>
      <c r="AC228" s="257" t="str">
        <f t="shared" si="45"/>
        <v/>
      </c>
      <c r="AD228" s="257" t="str">
        <f t="shared" si="46"/>
        <v/>
      </c>
      <c r="AE228" s="193" t="str">
        <f t="shared" si="47"/>
        <v>CHECK DATES</v>
      </c>
      <c r="AF228" s="257" t="str">
        <f t="shared" si="48"/>
        <v/>
      </c>
      <c r="AG228" s="286">
        <v>0</v>
      </c>
      <c r="AH228" s="257">
        <f t="shared" si="49"/>
        <v>0</v>
      </c>
      <c r="AI228" s="257" t="str">
        <f t="shared" si="50"/>
        <v/>
      </c>
      <c r="AJ228" s="257">
        <f t="shared" si="51"/>
        <v>0</v>
      </c>
    </row>
    <row r="229" spans="1:36" x14ac:dyDescent="0.3">
      <c r="A229" s="287">
        <v>216</v>
      </c>
      <c r="B229" s="156"/>
      <c r="C229" s="150"/>
      <c r="D229" s="151"/>
      <c r="E229" s="150"/>
      <c r="F229" s="150"/>
      <c r="G229" s="158"/>
      <c r="H229" s="157"/>
      <c r="I229" s="152"/>
      <c r="J229" s="154"/>
      <c r="K229" s="149"/>
      <c r="L229" s="152"/>
      <c r="M229" s="159"/>
      <c r="N229" s="337"/>
      <c r="O229" s="343" t="str">
        <f>IF(N229="","",LOOKUP(N229,'Work Programme'!$A$8:$A$207,'Work Programme'!$B$8:$B$207))</f>
        <v/>
      </c>
      <c r="P229" s="150"/>
      <c r="Q229" s="150"/>
      <c r="R229" s="254" t="str">
        <f>IF(J229="","",VLOOKUP(J229,'Overview - Financial Statement'!$A$46:$B$60,2,FALSE))</f>
        <v/>
      </c>
      <c r="S229" s="255" t="str">
        <f t="shared" si="39"/>
        <v/>
      </c>
      <c r="T229" s="153"/>
      <c r="U229" s="153"/>
      <c r="V229" s="238">
        <f t="shared" si="40"/>
        <v>0</v>
      </c>
      <c r="W229" s="193" t="s">
        <v>44</v>
      </c>
      <c r="X229" s="427"/>
      <c r="Y229" s="264" t="str">
        <f t="shared" si="41"/>
        <v>OK</v>
      </c>
      <c r="Z229" s="193" t="str">
        <f t="shared" si="42"/>
        <v/>
      </c>
      <c r="AA229" s="193" t="str">
        <f t="shared" si="43"/>
        <v/>
      </c>
      <c r="AB229" s="397" t="str">
        <f t="shared" si="44"/>
        <v/>
      </c>
      <c r="AC229" s="257" t="str">
        <f t="shared" si="45"/>
        <v/>
      </c>
      <c r="AD229" s="257" t="str">
        <f t="shared" si="46"/>
        <v/>
      </c>
      <c r="AE229" s="193" t="str">
        <f t="shared" si="47"/>
        <v>CHECK DATES</v>
      </c>
      <c r="AF229" s="257" t="str">
        <f t="shared" si="48"/>
        <v/>
      </c>
      <c r="AG229" s="286">
        <v>0</v>
      </c>
      <c r="AH229" s="257">
        <f t="shared" si="49"/>
        <v>0</v>
      </c>
      <c r="AI229" s="257" t="str">
        <f t="shared" si="50"/>
        <v/>
      </c>
      <c r="AJ229" s="257">
        <f t="shared" si="51"/>
        <v>0</v>
      </c>
    </row>
    <row r="230" spans="1:36" x14ac:dyDescent="0.3">
      <c r="A230" s="287">
        <v>217</v>
      </c>
      <c r="B230" s="156"/>
      <c r="C230" s="150"/>
      <c r="D230" s="151"/>
      <c r="E230" s="150"/>
      <c r="F230" s="150"/>
      <c r="G230" s="158"/>
      <c r="H230" s="157"/>
      <c r="I230" s="152"/>
      <c r="J230" s="154"/>
      <c r="K230" s="149"/>
      <c r="L230" s="152"/>
      <c r="M230" s="159"/>
      <c r="N230" s="337"/>
      <c r="O230" s="343" t="str">
        <f>IF(N230="","",LOOKUP(N230,'Work Programme'!$A$8:$A$207,'Work Programme'!$B$8:$B$207))</f>
        <v/>
      </c>
      <c r="P230" s="150"/>
      <c r="Q230" s="150"/>
      <c r="R230" s="254" t="str">
        <f>IF(J230="","",VLOOKUP(J230,'Overview - Financial Statement'!$A$46:$B$60,2,FALSE))</f>
        <v/>
      </c>
      <c r="S230" s="255" t="str">
        <f t="shared" si="39"/>
        <v/>
      </c>
      <c r="T230" s="153"/>
      <c r="U230" s="153"/>
      <c r="V230" s="238">
        <f t="shared" si="40"/>
        <v>0</v>
      </c>
      <c r="W230" s="193" t="s">
        <v>44</v>
      </c>
      <c r="X230" s="427"/>
      <c r="Y230" s="264" t="str">
        <f t="shared" si="41"/>
        <v>OK</v>
      </c>
      <c r="Z230" s="193" t="str">
        <f t="shared" si="42"/>
        <v/>
      </c>
      <c r="AA230" s="193" t="str">
        <f t="shared" si="43"/>
        <v/>
      </c>
      <c r="AB230" s="397" t="str">
        <f t="shared" si="44"/>
        <v/>
      </c>
      <c r="AC230" s="257" t="str">
        <f t="shared" si="45"/>
        <v/>
      </c>
      <c r="AD230" s="257" t="str">
        <f t="shared" si="46"/>
        <v/>
      </c>
      <c r="AE230" s="193" t="str">
        <f t="shared" si="47"/>
        <v>CHECK DATES</v>
      </c>
      <c r="AF230" s="257" t="str">
        <f t="shared" si="48"/>
        <v/>
      </c>
      <c r="AG230" s="286">
        <v>0</v>
      </c>
      <c r="AH230" s="257">
        <f t="shared" si="49"/>
        <v>0</v>
      </c>
      <c r="AI230" s="257" t="str">
        <f t="shared" si="50"/>
        <v/>
      </c>
      <c r="AJ230" s="257">
        <f t="shared" si="51"/>
        <v>0</v>
      </c>
    </row>
    <row r="231" spans="1:36" x14ac:dyDescent="0.3">
      <c r="A231" s="287">
        <v>218</v>
      </c>
      <c r="B231" s="156"/>
      <c r="C231" s="150"/>
      <c r="D231" s="151"/>
      <c r="E231" s="150"/>
      <c r="F231" s="150"/>
      <c r="G231" s="158"/>
      <c r="H231" s="157"/>
      <c r="I231" s="152"/>
      <c r="J231" s="154"/>
      <c r="K231" s="149"/>
      <c r="L231" s="152"/>
      <c r="M231" s="159"/>
      <c r="N231" s="337"/>
      <c r="O231" s="343" t="str">
        <f>IF(N231="","",LOOKUP(N231,'Work Programme'!$A$8:$A$207,'Work Programme'!$B$8:$B$207))</f>
        <v/>
      </c>
      <c r="P231" s="150"/>
      <c r="Q231" s="150"/>
      <c r="R231" s="254" t="str">
        <f>IF(J231="","",VLOOKUP(J231,'Overview - Financial Statement'!$A$46:$B$60,2,FALSE))</f>
        <v/>
      </c>
      <c r="S231" s="255" t="str">
        <f t="shared" si="39"/>
        <v/>
      </c>
      <c r="T231" s="153"/>
      <c r="U231" s="153"/>
      <c r="V231" s="238">
        <f t="shared" si="40"/>
        <v>0</v>
      </c>
      <c r="W231" s="193" t="s">
        <v>44</v>
      </c>
      <c r="X231" s="427"/>
      <c r="Y231" s="264" t="str">
        <f t="shared" si="41"/>
        <v>OK</v>
      </c>
      <c r="Z231" s="193" t="str">
        <f t="shared" si="42"/>
        <v/>
      </c>
      <c r="AA231" s="193" t="str">
        <f t="shared" si="43"/>
        <v/>
      </c>
      <c r="AB231" s="397" t="str">
        <f t="shared" si="44"/>
        <v/>
      </c>
      <c r="AC231" s="257" t="str">
        <f t="shared" si="45"/>
        <v/>
      </c>
      <c r="AD231" s="257" t="str">
        <f t="shared" si="46"/>
        <v/>
      </c>
      <c r="AE231" s="193" t="str">
        <f t="shared" si="47"/>
        <v>CHECK DATES</v>
      </c>
      <c r="AF231" s="257" t="str">
        <f t="shared" si="48"/>
        <v/>
      </c>
      <c r="AG231" s="286">
        <v>0</v>
      </c>
      <c r="AH231" s="257">
        <f t="shared" si="49"/>
        <v>0</v>
      </c>
      <c r="AI231" s="257" t="str">
        <f t="shared" si="50"/>
        <v/>
      </c>
      <c r="AJ231" s="257">
        <f t="shared" si="51"/>
        <v>0</v>
      </c>
    </row>
    <row r="232" spans="1:36" x14ac:dyDescent="0.3">
      <c r="A232" s="287">
        <v>219</v>
      </c>
      <c r="B232" s="156"/>
      <c r="C232" s="150"/>
      <c r="D232" s="151"/>
      <c r="E232" s="150"/>
      <c r="F232" s="150"/>
      <c r="G232" s="158"/>
      <c r="H232" s="157"/>
      <c r="I232" s="152"/>
      <c r="J232" s="154"/>
      <c r="K232" s="149"/>
      <c r="L232" s="152"/>
      <c r="M232" s="159"/>
      <c r="N232" s="337"/>
      <c r="O232" s="343" t="str">
        <f>IF(N232="","",LOOKUP(N232,'Work Programme'!$A$8:$A$207,'Work Programme'!$B$8:$B$207))</f>
        <v/>
      </c>
      <c r="P232" s="150"/>
      <c r="Q232" s="150"/>
      <c r="R232" s="254" t="str">
        <f>IF(J232="","",VLOOKUP(J232,'Overview - Financial Statement'!$A$46:$B$60,2,FALSE))</f>
        <v/>
      </c>
      <c r="S232" s="255" t="str">
        <f t="shared" si="39"/>
        <v/>
      </c>
      <c r="T232" s="153"/>
      <c r="U232" s="153"/>
      <c r="V232" s="238">
        <f t="shared" si="40"/>
        <v>0</v>
      </c>
      <c r="W232" s="193" t="s">
        <v>44</v>
      </c>
      <c r="X232" s="427"/>
      <c r="Y232" s="264" t="str">
        <f t="shared" si="41"/>
        <v>OK</v>
      </c>
      <c r="Z232" s="193" t="str">
        <f t="shared" si="42"/>
        <v/>
      </c>
      <c r="AA232" s="193" t="str">
        <f t="shared" si="43"/>
        <v/>
      </c>
      <c r="AB232" s="397" t="str">
        <f t="shared" si="44"/>
        <v/>
      </c>
      <c r="AC232" s="257" t="str">
        <f t="shared" si="45"/>
        <v/>
      </c>
      <c r="AD232" s="257" t="str">
        <f t="shared" si="46"/>
        <v/>
      </c>
      <c r="AE232" s="193" t="str">
        <f t="shared" si="47"/>
        <v>CHECK DATES</v>
      </c>
      <c r="AF232" s="257" t="str">
        <f t="shared" si="48"/>
        <v/>
      </c>
      <c r="AG232" s="286">
        <v>0</v>
      </c>
      <c r="AH232" s="257">
        <f t="shared" si="49"/>
        <v>0</v>
      </c>
      <c r="AI232" s="257" t="str">
        <f t="shared" si="50"/>
        <v/>
      </c>
      <c r="AJ232" s="257">
        <f t="shared" si="51"/>
        <v>0</v>
      </c>
    </row>
    <row r="233" spans="1:36" x14ac:dyDescent="0.3">
      <c r="A233" s="287">
        <v>220</v>
      </c>
      <c r="B233" s="156"/>
      <c r="C233" s="150"/>
      <c r="D233" s="151"/>
      <c r="E233" s="150"/>
      <c r="F233" s="150"/>
      <c r="G233" s="158"/>
      <c r="H233" s="157"/>
      <c r="I233" s="152"/>
      <c r="J233" s="154"/>
      <c r="K233" s="149"/>
      <c r="L233" s="152"/>
      <c r="M233" s="159"/>
      <c r="N233" s="337"/>
      <c r="O233" s="343" t="str">
        <f>IF(N233="","",LOOKUP(N233,'Work Programme'!$A$8:$A$207,'Work Programme'!$B$8:$B$207))</f>
        <v/>
      </c>
      <c r="P233" s="150"/>
      <c r="Q233" s="150"/>
      <c r="R233" s="254" t="str">
        <f>IF(J233="","",VLOOKUP(J233,'Overview - Financial Statement'!$A$46:$B$60,2,FALSE))</f>
        <v/>
      </c>
      <c r="S233" s="255" t="str">
        <f t="shared" si="39"/>
        <v/>
      </c>
      <c r="T233" s="153"/>
      <c r="U233" s="153"/>
      <c r="V233" s="238">
        <f t="shared" si="40"/>
        <v>0</v>
      </c>
      <c r="W233" s="193" t="s">
        <v>44</v>
      </c>
      <c r="X233" s="427"/>
      <c r="Y233" s="264" t="str">
        <f t="shared" si="41"/>
        <v>OK</v>
      </c>
      <c r="Z233" s="193" t="str">
        <f t="shared" si="42"/>
        <v/>
      </c>
      <c r="AA233" s="193" t="str">
        <f t="shared" si="43"/>
        <v/>
      </c>
      <c r="AB233" s="397" t="str">
        <f t="shared" si="44"/>
        <v/>
      </c>
      <c r="AC233" s="257" t="str">
        <f t="shared" si="45"/>
        <v/>
      </c>
      <c r="AD233" s="257" t="str">
        <f t="shared" si="46"/>
        <v/>
      </c>
      <c r="AE233" s="193" t="str">
        <f t="shared" si="47"/>
        <v>CHECK DATES</v>
      </c>
      <c r="AF233" s="257" t="str">
        <f t="shared" si="48"/>
        <v/>
      </c>
      <c r="AG233" s="286">
        <v>0</v>
      </c>
      <c r="AH233" s="257">
        <f t="shared" si="49"/>
        <v>0</v>
      </c>
      <c r="AI233" s="257" t="str">
        <f t="shared" si="50"/>
        <v/>
      </c>
      <c r="AJ233" s="257">
        <f t="shared" si="51"/>
        <v>0</v>
      </c>
    </row>
    <row r="234" spans="1:36" x14ac:dyDescent="0.3">
      <c r="A234" s="287">
        <v>221</v>
      </c>
      <c r="B234" s="156"/>
      <c r="C234" s="150"/>
      <c r="D234" s="151"/>
      <c r="E234" s="150"/>
      <c r="F234" s="150"/>
      <c r="G234" s="158"/>
      <c r="H234" s="157"/>
      <c r="I234" s="152"/>
      <c r="J234" s="154"/>
      <c r="K234" s="149"/>
      <c r="L234" s="152"/>
      <c r="M234" s="159"/>
      <c r="N234" s="337"/>
      <c r="O234" s="343" t="str">
        <f>IF(N234="","",LOOKUP(N234,'Work Programme'!$A$8:$A$207,'Work Programme'!$B$8:$B$207))</f>
        <v/>
      </c>
      <c r="P234" s="150"/>
      <c r="Q234" s="150"/>
      <c r="R234" s="254" t="str">
        <f>IF(J234="","",VLOOKUP(J234,'Overview - Financial Statement'!$A$46:$B$60,2,FALSE))</f>
        <v/>
      </c>
      <c r="S234" s="255" t="str">
        <f t="shared" si="39"/>
        <v/>
      </c>
      <c r="T234" s="153"/>
      <c r="U234" s="153"/>
      <c r="V234" s="238">
        <f t="shared" si="40"/>
        <v>0</v>
      </c>
      <c r="W234" s="193" t="s">
        <v>44</v>
      </c>
      <c r="X234" s="427"/>
      <c r="Y234" s="264" t="str">
        <f t="shared" si="41"/>
        <v>OK</v>
      </c>
      <c r="Z234" s="193" t="str">
        <f t="shared" si="42"/>
        <v/>
      </c>
      <c r="AA234" s="193" t="str">
        <f t="shared" si="43"/>
        <v/>
      </c>
      <c r="AB234" s="397" t="str">
        <f t="shared" si="44"/>
        <v/>
      </c>
      <c r="AC234" s="257" t="str">
        <f t="shared" si="45"/>
        <v/>
      </c>
      <c r="AD234" s="257" t="str">
        <f t="shared" si="46"/>
        <v/>
      </c>
      <c r="AE234" s="193" t="str">
        <f t="shared" si="47"/>
        <v>CHECK DATES</v>
      </c>
      <c r="AF234" s="257" t="str">
        <f t="shared" si="48"/>
        <v/>
      </c>
      <c r="AG234" s="286">
        <v>0</v>
      </c>
      <c r="AH234" s="257">
        <f t="shared" si="49"/>
        <v>0</v>
      </c>
      <c r="AI234" s="257" t="str">
        <f t="shared" si="50"/>
        <v/>
      </c>
      <c r="AJ234" s="257">
        <f t="shared" si="51"/>
        <v>0</v>
      </c>
    </row>
    <row r="235" spans="1:36" x14ac:dyDescent="0.3">
      <c r="A235" s="287">
        <v>222</v>
      </c>
      <c r="B235" s="156"/>
      <c r="C235" s="150"/>
      <c r="D235" s="151"/>
      <c r="E235" s="150"/>
      <c r="F235" s="150"/>
      <c r="G235" s="158"/>
      <c r="H235" s="157"/>
      <c r="I235" s="152"/>
      <c r="J235" s="154"/>
      <c r="K235" s="149"/>
      <c r="L235" s="152"/>
      <c r="M235" s="159"/>
      <c r="N235" s="337"/>
      <c r="O235" s="343" t="str">
        <f>IF(N235="","",LOOKUP(N235,'Work Programme'!$A$8:$A$207,'Work Programme'!$B$8:$B$207))</f>
        <v/>
      </c>
      <c r="P235" s="150"/>
      <c r="Q235" s="150"/>
      <c r="R235" s="254" t="str">
        <f>IF(J235="","",VLOOKUP(J235,'Overview - Financial Statement'!$A$46:$B$60,2,FALSE))</f>
        <v/>
      </c>
      <c r="S235" s="255" t="str">
        <f t="shared" si="39"/>
        <v/>
      </c>
      <c r="T235" s="153"/>
      <c r="U235" s="153"/>
      <c r="V235" s="238">
        <f t="shared" si="40"/>
        <v>0</v>
      </c>
      <c r="W235" s="193" t="s">
        <v>44</v>
      </c>
      <c r="X235" s="427"/>
      <c r="Y235" s="264" t="str">
        <f t="shared" si="41"/>
        <v>OK</v>
      </c>
      <c r="Z235" s="193" t="str">
        <f t="shared" si="42"/>
        <v/>
      </c>
      <c r="AA235" s="193" t="str">
        <f t="shared" si="43"/>
        <v/>
      </c>
      <c r="AB235" s="397" t="str">
        <f t="shared" si="44"/>
        <v/>
      </c>
      <c r="AC235" s="257" t="str">
        <f t="shared" si="45"/>
        <v/>
      </c>
      <c r="AD235" s="257" t="str">
        <f t="shared" si="46"/>
        <v/>
      </c>
      <c r="AE235" s="193" t="str">
        <f t="shared" si="47"/>
        <v>CHECK DATES</v>
      </c>
      <c r="AF235" s="257" t="str">
        <f t="shared" si="48"/>
        <v/>
      </c>
      <c r="AG235" s="286">
        <v>0</v>
      </c>
      <c r="AH235" s="257">
        <f t="shared" si="49"/>
        <v>0</v>
      </c>
      <c r="AI235" s="257" t="str">
        <f t="shared" si="50"/>
        <v/>
      </c>
      <c r="AJ235" s="257">
        <f t="shared" si="51"/>
        <v>0</v>
      </c>
    </row>
    <row r="236" spans="1:36" x14ac:dyDescent="0.3">
      <c r="A236" s="287">
        <v>223</v>
      </c>
      <c r="B236" s="156"/>
      <c r="C236" s="150"/>
      <c r="D236" s="151"/>
      <c r="E236" s="150"/>
      <c r="F236" s="150"/>
      <c r="G236" s="158"/>
      <c r="H236" s="157"/>
      <c r="I236" s="152"/>
      <c r="J236" s="154"/>
      <c r="K236" s="149"/>
      <c r="L236" s="152"/>
      <c r="M236" s="159"/>
      <c r="N236" s="337"/>
      <c r="O236" s="343" t="str">
        <f>IF(N236="","",LOOKUP(N236,'Work Programme'!$A$8:$A$207,'Work Programme'!$B$8:$B$207))</f>
        <v/>
      </c>
      <c r="P236" s="150"/>
      <c r="Q236" s="150"/>
      <c r="R236" s="254" t="str">
        <f>IF(J236="","",VLOOKUP(J236,'Overview - Financial Statement'!$A$46:$B$60,2,FALSE))</f>
        <v/>
      </c>
      <c r="S236" s="255" t="str">
        <f t="shared" si="39"/>
        <v/>
      </c>
      <c r="T236" s="153"/>
      <c r="U236" s="153"/>
      <c r="V236" s="238">
        <f t="shared" si="40"/>
        <v>0</v>
      </c>
      <c r="W236" s="193" t="s">
        <v>44</v>
      </c>
      <c r="X236" s="427"/>
      <c r="Y236" s="264" t="str">
        <f t="shared" si="41"/>
        <v>OK</v>
      </c>
      <c r="Z236" s="193" t="str">
        <f t="shared" si="42"/>
        <v/>
      </c>
      <c r="AA236" s="193" t="str">
        <f t="shared" si="43"/>
        <v/>
      </c>
      <c r="AB236" s="397" t="str">
        <f t="shared" si="44"/>
        <v/>
      </c>
      <c r="AC236" s="257" t="str">
        <f t="shared" si="45"/>
        <v/>
      </c>
      <c r="AD236" s="257" t="str">
        <f t="shared" si="46"/>
        <v/>
      </c>
      <c r="AE236" s="193" t="str">
        <f t="shared" si="47"/>
        <v>CHECK DATES</v>
      </c>
      <c r="AF236" s="257" t="str">
        <f t="shared" si="48"/>
        <v/>
      </c>
      <c r="AG236" s="286">
        <v>0</v>
      </c>
      <c r="AH236" s="257">
        <f t="shared" si="49"/>
        <v>0</v>
      </c>
      <c r="AI236" s="257" t="str">
        <f t="shared" si="50"/>
        <v/>
      </c>
      <c r="AJ236" s="257">
        <f t="shared" si="51"/>
        <v>0</v>
      </c>
    </row>
    <row r="237" spans="1:36" x14ac:dyDescent="0.3">
      <c r="A237" s="287">
        <v>224</v>
      </c>
      <c r="B237" s="156"/>
      <c r="C237" s="150"/>
      <c r="D237" s="151"/>
      <c r="E237" s="150"/>
      <c r="F237" s="150"/>
      <c r="G237" s="158"/>
      <c r="H237" s="157"/>
      <c r="I237" s="152"/>
      <c r="J237" s="154"/>
      <c r="K237" s="149"/>
      <c r="L237" s="152"/>
      <c r="M237" s="159"/>
      <c r="N237" s="337"/>
      <c r="O237" s="343" t="str">
        <f>IF(N237="","",LOOKUP(N237,'Work Programme'!$A$8:$A$207,'Work Programme'!$B$8:$B$207))</f>
        <v/>
      </c>
      <c r="P237" s="150"/>
      <c r="Q237" s="150"/>
      <c r="R237" s="254" t="str">
        <f>IF(J237="","",VLOOKUP(J237,'Overview - Financial Statement'!$A$46:$B$60,2,FALSE))</f>
        <v/>
      </c>
      <c r="S237" s="255" t="str">
        <f t="shared" si="39"/>
        <v/>
      </c>
      <c r="T237" s="153"/>
      <c r="U237" s="153"/>
      <c r="V237" s="238">
        <f t="shared" si="40"/>
        <v>0</v>
      </c>
      <c r="W237" s="193" t="s">
        <v>44</v>
      </c>
      <c r="X237" s="427"/>
      <c r="Y237" s="264" t="str">
        <f t="shared" si="41"/>
        <v>OK</v>
      </c>
      <c r="Z237" s="193" t="str">
        <f t="shared" si="42"/>
        <v/>
      </c>
      <c r="AA237" s="193" t="str">
        <f t="shared" si="43"/>
        <v/>
      </c>
      <c r="AB237" s="397" t="str">
        <f t="shared" si="44"/>
        <v/>
      </c>
      <c r="AC237" s="257" t="str">
        <f t="shared" si="45"/>
        <v/>
      </c>
      <c r="AD237" s="257" t="str">
        <f t="shared" si="46"/>
        <v/>
      </c>
      <c r="AE237" s="193" t="str">
        <f t="shared" si="47"/>
        <v>CHECK DATES</v>
      </c>
      <c r="AF237" s="257" t="str">
        <f t="shared" si="48"/>
        <v/>
      </c>
      <c r="AG237" s="286">
        <v>0</v>
      </c>
      <c r="AH237" s="257">
        <f t="shared" si="49"/>
        <v>0</v>
      </c>
      <c r="AI237" s="257" t="str">
        <f t="shared" si="50"/>
        <v/>
      </c>
      <c r="AJ237" s="257">
        <f t="shared" si="51"/>
        <v>0</v>
      </c>
    </row>
    <row r="238" spans="1:36" x14ac:dyDescent="0.3">
      <c r="A238" s="287">
        <v>225</v>
      </c>
      <c r="B238" s="156"/>
      <c r="C238" s="150"/>
      <c r="D238" s="151"/>
      <c r="E238" s="150"/>
      <c r="F238" s="150"/>
      <c r="G238" s="158"/>
      <c r="H238" s="157"/>
      <c r="I238" s="152"/>
      <c r="J238" s="154"/>
      <c r="K238" s="149"/>
      <c r="L238" s="152"/>
      <c r="M238" s="159"/>
      <c r="N238" s="337"/>
      <c r="O238" s="343" t="str">
        <f>IF(N238="","",LOOKUP(N238,'Work Programme'!$A$8:$A$207,'Work Programme'!$B$8:$B$207))</f>
        <v/>
      </c>
      <c r="P238" s="150"/>
      <c r="Q238" s="150"/>
      <c r="R238" s="254" t="str">
        <f>IF(J238="","",VLOOKUP(J238,'Overview - Financial Statement'!$A$46:$B$60,2,FALSE))</f>
        <v/>
      </c>
      <c r="S238" s="255" t="str">
        <f t="shared" si="39"/>
        <v/>
      </c>
      <c r="T238" s="153"/>
      <c r="U238" s="153"/>
      <c r="V238" s="238">
        <f t="shared" si="40"/>
        <v>0</v>
      </c>
      <c r="W238" s="193" t="s">
        <v>44</v>
      </c>
      <c r="X238" s="427"/>
      <c r="Y238" s="264" t="str">
        <f t="shared" si="41"/>
        <v>OK</v>
      </c>
      <c r="Z238" s="193" t="str">
        <f t="shared" si="42"/>
        <v/>
      </c>
      <c r="AA238" s="193" t="str">
        <f t="shared" si="43"/>
        <v/>
      </c>
      <c r="AB238" s="397" t="str">
        <f t="shared" si="44"/>
        <v/>
      </c>
      <c r="AC238" s="257" t="str">
        <f t="shared" si="45"/>
        <v/>
      </c>
      <c r="AD238" s="257" t="str">
        <f t="shared" si="46"/>
        <v/>
      </c>
      <c r="AE238" s="193" t="str">
        <f t="shared" si="47"/>
        <v>CHECK DATES</v>
      </c>
      <c r="AF238" s="257" t="str">
        <f t="shared" si="48"/>
        <v/>
      </c>
      <c r="AG238" s="286">
        <v>0</v>
      </c>
      <c r="AH238" s="257">
        <f t="shared" si="49"/>
        <v>0</v>
      </c>
      <c r="AI238" s="257" t="str">
        <f t="shared" si="50"/>
        <v/>
      </c>
      <c r="AJ238" s="257">
        <f t="shared" si="51"/>
        <v>0</v>
      </c>
    </row>
    <row r="239" spans="1:36" x14ac:dyDescent="0.3">
      <c r="A239" s="287">
        <v>226</v>
      </c>
      <c r="B239" s="156"/>
      <c r="C239" s="150"/>
      <c r="D239" s="151"/>
      <c r="E239" s="150"/>
      <c r="F239" s="150"/>
      <c r="G239" s="158"/>
      <c r="H239" s="157"/>
      <c r="I239" s="152"/>
      <c r="J239" s="154"/>
      <c r="K239" s="149"/>
      <c r="L239" s="152"/>
      <c r="M239" s="159"/>
      <c r="N239" s="337"/>
      <c r="O239" s="343" t="str">
        <f>IF(N239="","",LOOKUP(N239,'Work Programme'!$A$8:$A$207,'Work Programme'!$B$8:$B$207))</f>
        <v/>
      </c>
      <c r="P239" s="150"/>
      <c r="Q239" s="150"/>
      <c r="R239" s="254" t="str">
        <f>IF(J239="","",VLOOKUP(J239,'Overview - Financial Statement'!$A$46:$B$60,2,FALSE))</f>
        <v/>
      </c>
      <c r="S239" s="255" t="str">
        <f t="shared" si="39"/>
        <v/>
      </c>
      <c r="T239" s="153"/>
      <c r="U239" s="153"/>
      <c r="V239" s="238">
        <f t="shared" si="40"/>
        <v>0</v>
      </c>
      <c r="W239" s="193" t="s">
        <v>44</v>
      </c>
      <c r="X239" s="427"/>
      <c r="Y239" s="264" t="str">
        <f t="shared" si="41"/>
        <v>OK</v>
      </c>
      <c r="Z239" s="193" t="str">
        <f t="shared" si="42"/>
        <v/>
      </c>
      <c r="AA239" s="193" t="str">
        <f t="shared" si="43"/>
        <v/>
      </c>
      <c r="AB239" s="397" t="str">
        <f t="shared" si="44"/>
        <v/>
      </c>
      <c r="AC239" s="257" t="str">
        <f t="shared" si="45"/>
        <v/>
      </c>
      <c r="AD239" s="257" t="str">
        <f t="shared" si="46"/>
        <v/>
      </c>
      <c r="AE239" s="193" t="str">
        <f t="shared" si="47"/>
        <v>CHECK DATES</v>
      </c>
      <c r="AF239" s="257" t="str">
        <f t="shared" si="48"/>
        <v/>
      </c>
      <c r="AG239" s="286">
        <v>0</v>
      </c>
      <c r="AH239" s="257">
        <f t="shared" si="49"/>
        <v>0</v>
      </c>
      <c r="AI239" s="257" t="str">
        <f t="shared" si="50"/>
        <v/>
      </c>
      <c r="AJ239" s="257">
        <f t="shared" si="51"/>
        <v>0</v>
      </c>
    </row>
    <row r="240" spans="1:36" x14ac:dyDescent="0.3">
      <c r="A240" s="287">
        <v>227</v>
      </c>
      <c r="B240" s="156"/>
      <c r="C240" s="150"/>
      <c r="D240" s="151"/>
      <c r="E240" s="150"/>
      <c r="F240" s="150"/>
      <c r="G240" s="158"/>
      <c r="H240" s="157"/>
      <c r="I240" s="152"/>
      <c r="J240" s="154"/>
      <c r="K240" s="149"/>
      <c r="L240" s="152"/>
      <c r="M240" s="159"/>
      <c r="N240" s="337"/>
      <c r="O240" s="343" t="str">
        <f>IF(N240="","",LOOKUP(N240,'Work Programme'!$A$8:$A$207,'Work Programme'!$B$8:$B$207))</f>
        <v/>
      </c>
      <c r="P240" s="150"/>
      <c r="Q240" s="150"/>
      <c r="R240" s="254" t="str">
        <f>IF(J240="","",VLOOKUP(J240,'Overview - Financial Statement'!$A$46:$B$60,2,FALSE))</f>
        <v/>
      </c>
      <c r="S240" s="255" t="str">
        <f t="shared" si="39"/>
        <v/>
      </c>
      <c r="T240" s="153"/>
      <c r="U240" s="153"/>
      <c r="V240" s="238">
        <f t="shared" si="40"/>
        <v>0</v>
      </c>
      <c r="W240" s="193" t="s">
        <v>44</v>
      </c>
      <c r="X240" s="427"/>
      <c r="Y240" s="264" t="str">
        <f t="shared" si="41"/>
        <v>OK</v>
      </c>
      <c r="Z240" s="193" t="str">
        <f t="shared" si="42"/>
        <v/>
      </c>
      <c r="AA240" s="193" t="str">
        <f t="shared" si="43"/>
        <v/>
      </c>
      <c r="AB240" s="397" t="str">
        <f t="shared" si="44"/>
        <v/>
      </c>
      <c r="AC240" s="257" t="str">
        <f t="shared" si="45"/>
        <v/>
      </c>
      <c r="AD240" s="257" t="str">
        <f t="shared" si="46"/>
        <v/>
      </c>
      <c r="AE240" s="193" t="str">
        <f t="shared" si="47"/>
        <v>CHECK DATES</v>
      </c>
      <c r="AF240" s="257" t="str">
        <f t="shared" si="48"/>
        <v/>
      </c>
      <c r="AG240" s="286">
        <v>0</v>
      </c>
      <c r="AH240" s="257">
        <f t="shared" si="49"/>
        <v>0</v>
      </c>
      <c r="AI240" s="257" t="str">
        <f t="shared" si="50"/>
        <v/>
      </c>
      <c r="AJ240" s="257">
        <f t="shared" si="51"/>
        <v>0</v>
      </c>
    </row>
    <row r="241" spans="1:36" x14ac:dyDescent="0.3">
      <c r="A241" s="287">
        <v>228</v>
      </c>
      <c r="B241" s="156"/>
      <c r="C241" s="150"/>
      <c r="D241" s="151"/>
      <c r="E241" s="150"/>
      <c r="F241" s="150"/>
      <c r="G241" s="158"/>
      <c r="H241" s="157"/>
      <c r="I241" s="152"/>
      <c r="J241" s="154"/>
      <c r="K241" s="149"/>
      <c r="L241" s="152"/>
      <c r="M241" s="159"/>
      <c r="N241" s="337"/>
      <c r="O241" s="343" t="str">
        <f>IF(N241="","",LOOKUP(N241,'Work Programme'!$A$8:$A$207,'Work Programme'!$B$8:$B$207))</f>
        <v/>
      </c>
      <c r="P241" s="150"/>
      <c r="Q241" s="150"/>
      <c r="R241" s="254" t="str">
        <f>IF(J241="","",VLOOKUP(J241,'Overview - Financial Statement'!$A$46:$B$60,2,FALSE))</f>
        <v/>
      </c>
      <c r="S241" s="255" t="str">
        <f t="shared" si="39"/>
        <v/>
      </c>
      <c r="T241" s="153"/>
      <c r="U241" s="153"/>
      <c r="V241" s="238">
        <f t="shared" si="40"/>
        <v>0</v>
      </c>
      <c r="W241" s="193" t="s">
        <v>44</v>
      </c>
      <c r="X241" s="427"/>
      <c r="Y241" s="264" t="str">
        <f t="shared" si="41"/>
        <v>OK</v>
      </c>
      <c r="Z241" s="193" t="str">
        <f t="shared" si="42"/>
        <v/>
      </c>
      <c r="AA241" s="193" t="str">
        <f t="shared" si="43"/>
        <v/>
      </c>
      <c r="AB241" s="397" t="str">
        <f t="shared" si="44"/>
        <v/>
      </c>
      <c r="AC241" s="257" t="str">
        <f t="shared" si="45"/>
        <v/>
      </c>
      <c r="AD241" s="257" t="str">
        <f t="shared" si="46"/>
        <v/>
      </c>
      <c r="AE241" s="193" t="str">
        <f t="shared" si="47"/>
        <v>CHECK DATES</v>
      </c>
      <c r="AF241" s="257" t="str">
        <f t="shared" si="48"/>
        <v/>
      </c>
      <c r="AG241" s="286">
        <v>0</v>
      </c>
      <c r="AH241" s="257">
        <f t="shared" si="49"/>
        <v>0</v>
      </c>
      <c r="AI241" s="257" t="str">
        <f t="shared" si="50"/>
        <v/>
      </c>
      <c r="AJ241" s="257">
        <f t="shared" si="51"/>
        <v>0</v>
      </c>
    </row>
    <row r="242" spans="1:36" x14ac:dyDescent="0.3">
      <c r="A242" s="287">
        <v>229</v>
      </c>
      <c r="B242" s="156"/>
      <c r="C242" s="150"/>
      <c r="D242" s="151"/>
      <c r="E242" s="150"/>
      <c r="F242" s="150"/>
      <c r="G242" s="158"/>
      <c r="H242" s="157"/>
      <c r="I242" s="152"/>
      <c r="J242" s="154"/>
      <c r="K242" s="149"/>
      <c r="L242" s="152"/>
      <c r="M242" s="159"/>
      <c r="N242" s="337"/>
      <c r="O242" s="343" t="str">
        <f>IF(N242="","",LOOKUP(N242,'Work Programme'!$A$8:$A$207,'Work Programme'!$B$8:$B$207))</f>
        <v/>
      </c>
      <c r="P242" s="150"/>
      <c r="Q242" s="150"/>
      <c r="R242" s="254" t="str">
        <f>IF(J242="","",VLOOKUP(J242,'Overview - Financial Statement'!$A$46:$B$60,2,FALSE))</f>
        <v/>
      </c>
      <c r="S242" s="255" t="str">
        <f t="shared" si="39"/>
        <v/>
      </c>
      <c r="T242" s="153"/>
      <c r="U242" s="153"/>
      <c r="V242" s="238">
        <f t="shared" si="40"/>
        <v>0</v>
      </c>
      <c r="W242" s="193" t="s">
        <v>44</v>
      </c>
      <c r="X242" s="427"/>
      <c r="Y242" s="264" t="str">
        <f t="shared" si="41"/>
        <v>OK</v>
      </c>
      <c r="Z242" s="193" t="str">
        <f t="shared" si="42"/>
        <v/>
      </c>
      <c r="AA242" s="193" t="str">
        <f t="shared" si="43"/>
        <v/>
      </c>
      <c r="AB242" s="397" t="str">
        <f t="shared" si="44"/>
        <v/>
      </c>
      <c r="AC242" s="257" t="str">
        <f t="shared" si="45"/>
        <v/>
      </c>
      <c r="AD242" s="257" t="str">
        <f t="shared" si="46"/>
        <v/>
      </c>
      <c r="AE242" s="193" t="str">
        <f t="shared" si="47"/>
        <v>CHECK DATES</v>
      </c>
      <c r="AF242" s="257" t="str">
        <f t="shared" si="48"/>
        <v/>
      </c>
      <c r="AG242" s="286">
        <v>0</v>
      </c>
      <c r="AH242" s="257">
        <f t="shared" si="49"/>
        <v>0</v>
      </c>
      <c r="AI242" s="257" t="str">
        <f t="shared" si="50"/>
        <v/>
      </c>
      <c r="AJ242" s="257">
        <f t="shared" si="51"/>
        <v>0</v>
      </c>
    </row>
    <row r="243" spans="1:36" x14ac:dyDescent="0.3">
      <c r="A243" s="287">
        <v>230</v>
      </c>
      <c r="B243" s="156"/>
      <c r="C243" s="150"/>
      <c r="D243" s="151"/>
      <c r="E243" s="150"/>
      <c r="F243" s="150"/>
      <c r="G243" s="158"/>
      <c r="H243" s="157"/>
      <c r="I243" s="152"/>
      <c r="J243" s="154"/>
      <c r="K243" s="149"/>
      <c r="L243" s="152"/>
      <c r="M243" s="159"/>
      <c r="N243" s="337"/>
      <c r="O243" s="343" t="str">
        <f>IF(N243="","",LOOKUP(N243,'Work Programme'!$A$8:$A$207,'Work Programme'!$B$8:$B$207))</f>
        <v/>
      </c>
      <c r="P243" s="150"/>
      <c r="Q243" s="150"/>
      <c r="R243" s="254" t="str">
        <f>IF(J243="","",VLOOKUP(J243,'Overview - Financial Statement'!$A$46:$B$60,2,FALSE))</f>
        <v/>
      </c>
      <c r="S243" s="255" t="str">
        <f t="shared" si="39"/>
        <v/>
      </c>
      <c r="T243" s="153"/>
      <c r="U243" s="153"/>
      <c r="V243" s="238">
        <f t="shared" si="40"/>
        <v>0</v>
      </c>
      <c r="W243" s="193" t="s">
        <v>44</v>
      </c>
      <c r="X243" s="427"/>
      <c r="Y243" s="264" t="str">
        <f t="shared" si="41"/>
        <v>OK</v>
      </c>
      <c r="Z243" s="193" t="str">
        <f t="shared" si="42"/>
        <v/>
      </c>
      <c r="AA243" s="193" t="str">
        <f t="shared" si="43"/>
        <v/>
      </c>
      <c r="AB243" s="397" t="str">
        <f t="shared" si="44"/>
        <v/>
      </c>
      <c r="AC243" s="257" t="str">
        <f t="shared" si="45"/>
        <v/>
      </c>
      <c r="AD243" s="257" t="str">
        <f t="shared" si="46"/>
        <v/>
      </c>
      <c r="AE243" s="193" t="str">
        <f t="shared" si="47"/>
        <v>CHECK DATES</v>
      </c>
      <c r="AF243" s="257" t="str">
        <f t="shared" si="48"/>
        <v/>
      </c>
      <c r="AG243" s="286">
        <v>0</v>
      </c>
      <c r="AH243" s="257">
        <f t="shared" si="49"/>
        <v>0</v>
      </c>
      <c r="AI243" s="257" t="str">
        <f t="shared" si="50"/>
        <v/>
      </c>
      <c r="AJ243" s="257">
        <f t="shared" si="51"/>
        <v>0</v>
      </c>
    </row>
    <row r="244" spans="1:36" x14ac:dyDescent="0.3">
      <c r="A244" s="287">
        <v>231</v>
      </c>
      <c r="B244" s="156"/>
      <c r="C244" s="150"/>
      <c r="D244" s="151"/>
      <c r="E244" s="150"/>
      <c r="F244" s="150"/>
      <c r="G244" s="158"/>
      <c r="H244" s="157"/>
      <c r="I244" s="152"/>
      <c r="J244" s="154"/>
      <c r="K244" s="149"/>
      <c r="L244" s="152"/>
      <c r="M244" s="159"/>
      <c r="N244" s="337"/>
      <c r="O244" s="343" t="str">
        <f>IF(N244="","",LOOKUP(N244,'Work Programme'!$A$8:$A$207,'Work Programme'!$B$8:$B$207))</f>
        <v/>
      </c>
      <c r="P244" s="150"/>
      <c r="Q244" s="150"/>
      <c r="R244" s="254" t="str">
        <f>IF(J244="","",VLOOKUP(J244,'Overview - Financial Statement'!$A$46:$B$60,2,FALSE))</f>
        <v/>
      </c>
      <c r="S244" s="255" t="str">
        <f t="shared" si="39"/>
        <v/>
      </c>
      <c r="T244" s="153"/>
      <c r="U244" s="153"/>
      <c r="V244" s="238">
        <f t="shared" si="40"/>
        <v>0</v>
      </c>
      <c r="W244" s="193" t="s">
        <v>44</v>
      </c>
      <c r="X244" s="427"/>
      <c r="Y244" s="264" t="str">
        <f t="shared" si="41"/>
        <v>OK</v>
      </c>
      <c r="Z244" s="193" t="str">
        <f t="shared" si="42"/>
        <v/>
      </c>
      <c r="AA244" s="193" t="str">
        <f t="shared" si="43"/>
        <v/>
      </c>
      <c r="AB244" s="397" t="str">
        <f t="shared" si="44"/>
        <v/>
      </c>
      <c r="AC244" s="257" t="str">
        <f t="shared" si="45"/>
        <v/>
      </c>
      <c r="AD244" s="257" t="str">
        <f t="shared" si="46"/>
        <v/>
      </c>
      <c r="AE244" s="193" t="str">
        <f t="shared" si="47"/>
        <v>CHECK DATES</v>
      </c>
      <c r="AF244" s="257" t="str">
        <f t="shared" si="48"/>
        <v/>
      </c>
      <c r="AG244" s="286">
        <v>0</v>
      </c>
      <c r="AH244" s="257">
        <f t="shared" si="49"/>
        <v>0</v>
      </c>
      <c r="AI244" s="257" t="str">
        <f t="shared" si="50"/>
        <v/>
      </c>
      <c r="AJ244" s="257">
        <f t="shared" si="51"/>
        <v>0</v>
      </c>
    </row>
    <row r="245" spans="1:36" x14ac:dyDescent="0.3">
      <c r="A245" s="287">
        <v>232</v>
      </c>
      <c r="B245" s="156"/>
      <c r="C245" s="150"/>
      <c r="D245" s="151"/>
      <c r="E245" s="150"/>
      <c r="F245" s="150"/>
      <c r="G245" s="158"/>
      <c r="H245" s="157"/>
      <c r="I245" s="152"/>
      <c r="J245" s="154"/>
      <c r="K245" s="149"/>
      <c r="L245" s="152"/>
      <c r="M245" s="159"/>
      <c r="N245" s="337"/>
      <c r="O245" s="343" t="str">
        <f>IF(N245="","",LOOKUP(N245,'Work Programme'!$A$8:$A$207,'Work Programme'!$B$8:$B$207))</f>
        <v/>
      </c>
      <c r="P245" s="150"/>
      <c r="Q245" s="150"/>
      <c r="R245" s="254" t="str">
        <f>IF(J245="","",VLOOKUP(J245,'Overview - Financial Statement'!$A$46:$B$60,2,FALSE))</f>
        <v/>
      </c>
      <c r="S245" s="255" t="str">
        <f t="shared" si="39"/>
        <v/>
      </c>
      <c r="T245" s="153"/>
      <c r="U245" s="153"/>
      <c r="V245" s="238">
        <f t="shared" si="40"/>
        <v>0</v>
      </c>
      <c r="W245" s="193" t="s">
        <v>44</v>
      </c>
      <c r="X245" s="427"/>
      <c r="Y245" s="264" t="str">
        <f t="shared" si="41"/>
        <v>OK</v>
      </c>
      <c r="Z245" s="193" t="str">
        <f t="shared" si="42"/>
        <v/>
      </c>
      <c r="AA245" s="193" t="str">
        <f t="shared" si="43"/>
        <v/>
      </c>
      <c r="AB245" s="397" t="str">
        <f t="shared" si="44"/>
        <v/>
      </c>
      <c r="AC245" s="257" t="str">
        <f t="shared" si="45"/>
        <v/>
      </c>
      <c r="AD245" s="257" t="str">
        <f t="shared" si="46"/>
        <v/>
      </c>
      <c r="AE245" s="193" t="str">
        <f t="shared" si="47"/>
        <v>CHECK DATES</v>
      </c>
      <c r="AF245" s="257" t="str">
        <f t="shared" si="48"/>
        <v/>
      </c>
      <c r="AG245" s="286">
        <v>0</v>
      </c>
      <c r="AH245" s="257">
        <f t="shared" si="49"/>
        <v>0</v>
      </c>
      <c r="AI245" s="257" t="str">
        <f t="shared" si="50"/>
        <v/>
      </c>
      <c r="AJ245" s="257">
        <f t="shared" si="51"/>
        <v>0</v>
      </c>
    </row>
    <row r="246" spans="1:36" x14ac:dyDescent="0.3">
      <c r="A246" s="287">
        <v>233</v>
      </c>
      <c r="B246" s="156"/>
      <c r="C246" s="150"/>
      <c r="D246" s="151"/>
      <c r="E246" s="150"/>
      <c r="F246" s="150"/>
      <c r="G246" s="158"/>
      <c r="H246" s="157"/>
      <c r="I246" s="152"/>
      <c r="J246" s="154"/>
      <c r="K246" s="149"/>
      <c r="L246" s="152"/>
      <c r="M246" s="159"/>
      <c r="N246" s="337"/>
      <c r="O246" s="343" t="str">
        <f>IF(N246="","",LOOKUP(N246,'Work Programme'!$A$8:$A$207,'Work Programme'!$B$8:$B$207))</f>
        <v/>
      </c>
      <c r="P246" s="150"/>
      <c r="Q246" s="150"/>
      <c r="R246" s="254" t="str">
        <f>IF(J246="","",VLOOKUP(J246,'Overview - Financial Statement'!$A$46:$B$60,2,FALSE))</f>
        <v/>
      </c>
      <c r="S246" s="255" t="str">
        <f t="shared" si="39"/>
        <v/>
      </c>
      <c r="T246" s="153"/>
      <c r="U246" s="153"/>
      <c r="V246" s="238">
        <f t="shared" si="40"/>
        <v>0</v>
      </c>
      <c r="W246" s="193" t="s">
        <v>44</v>
      </c>
      <c r="X246" s="427"/>
      <c r="Y246" s="264" t="str">
        <f t="shared" si="41"/>
        <v>OK</v>
      </c>
      <c r="Z246" s="193" t="str">
        <f t="shared" si="42"/>
        <v/>
      </c>
      <c r="AA246" s="193" t="str">
        <f t="shared" si="43"/>
        <v/>
      </c>
      <c r="AB246" s="397" t="str">
        <f t="shared" si="44"/>
        <v/>
      </c>
      <c r="AC246" s="257" t="str">
        <f t="shared" si="45"/>
        <v/>
      </c>
      <c r="AD246" s="257" t="str">
        <f t="shared" si="46"/>
        <v/>
      </c>
      <c r="AE246" s="193" t="str">
        <f t="shared" si="47"/>
        <v>CHECK DATES</v>
      </c>
      <c r="AF246" s="257" t="str">
        <f t="shared" si="48"/>
        <v/>
      </c>
      <c r="AG246" s="286">
        <v>0</v>
      </c>
      <c r="AH246" s="257">
        <f t="shared" si="49"/>
        <v>0</v>
      </c>
      <c r="AI246" s="257" t="str">
        <f t="shared" si="50"/>
        <v/>
      </c>
      <c r="AJ246" s="257">
        <f t="shared" si="51"/>
        <v>0</v>
      </c>
    </row>
    <row r="247" spans="1:36" x14ac:dyDescent="0.3">
      <c r="A247" s="287">
        <v>234</v>
      </c>
      <c r="B247" s="156"/>
      <c r="C247" s="150"/>
      <c r="D247" s="151"/>
      <c r="E247" s="150"/>
      <c r="F247" s="150"/>
      <c r="G247" s="158"/>
      <c r="H247" s="157"/>
      <c r="I247" s="152"/>
      <c r="J247" s="154"/>
      <c r="K247" s="149"/>
      <c r="L247" s="152"/>
      <c r="M247" s="159"/>
      <c r="N247" s="337"/>
      <c r="O247" s="343" t="str">
        <f>IF(N247="","",LOOKUP(N247,'Work Programme'!$A$8:$A$207,'Work Programme'!$B$8:$B$207))</f>
        <v/>
      </c>
      <c r="P247" s="150"/>
      <c r="Q247" s="150"/>
      <c r="R247" s="254" t="str">
        <f>IF(J247="","",VLOOKUP(J247,'Overview - Financial Statement'!$A$46:$B$60,2,FALSE))</f>
        <v/>
      </c>
      <c r="S247" s="255" t="str">
        <f t="shared" si="39"/>
        <v/>
      </c>
      <c r="T247" s="153"/>
      <c r="U247" s="153"/>
      <c r="V247" s="238">
        <f t="shared" si="40"/>
        <v>0</v>
      </c>
      <c r="W247" s="193" t="s">
        <v>44</v>
      </c>
      <c r="X247" s="427"/>
      <c r="Y247" s="264" t="str">
        <f t="shared" si="41"/>
        <v>OK</v>
      </c>
      <c r="Z247" s="193" t="str">
        <f t="shared" si="42"/>
        <v/>
      </c>
      <c r="AA247" s="193" t="str">
        <f t="shared" si="43"/>
        <v/>
      </c>
      <c r="AB247" s="397" t="str">
        <f t="shared" si="44"/>
        <v/>
      </c>
      <c r="AC247" s="257" t="str">
        <f t="shared" si="45"/>
        <v/>
      </c>
      <c r="AD247" s="257" t="str">
        <f t="shared" si="46"/>
        <v/>
      </c>
      <c r="AE247" s="193" t="str">
        <f t="shared" si="47"/>
        <v>CHECK DATES</v>
      </c>
      <c r="AF247" s="257" t="str">
        <f t="shared" si="48"/>
        <v/>
      </c>
      <c r="AG247" s="286">
        <v>0</v>
      </c>
      <c r="AH247" s="257">
        <f t="shared" si="49"/>
        <v>0</v>
      </c>
      <c r="AI247" s="257" t="str">
        <f t="shared" si="50"/>
        <v/>
      </c>
      <c r="AJ247" s="257">
        <f t="shared" si="51"/>
        <v>0</v>
      </c>
    </row>
    <row r="248" spans="1:36" x14ac:dyDescent="0.3">
      <c r="A248" s="287">
        <v>235</v>
      </c>
      <c r="B248" s="156"/>
      <c r="C248" s="150"/>
      <c r="D248" s="151"/>
      <c r="E248" s="150"/>
      <c r="F248" s="150"/>
      <c r="G248" s="158"/>
      <c r="H248" s="157"/>
      <c r="I248" s="152"/>
      <c r="J248" s="154"/>
      <c r="K248" s="149"/>
      <c r="L248" s="152"/>
      <c r="M248" s="159"/>
      <c r="N248" s="337"/>
      <c r="O248" s="343" t="str">
        <f>IF(N248="","",LOOKUP(N248,'Work Programme'!$A$8:$A$207,'Work Programme'!$B$8:$B$207))</f>
        <v/>
      </c>
      <c r="P248" s="150"/>
      <c r="Q248" s="150"/>
      <c r="R248" s="254" t="str">
        <f>IF(J248="","",VLOOKUP(J248,'Overview - Financial Statement'!$A$46:$B$60,2,FALSE))</f>
        <v/>
      </c>
      <c r="S248" s="255" t="str">
        <f t="shared" si="39"/>
        <v/>
      </c>
      <c r="T248" s="153"/>
      <c r="U248" s="153"/>
      <c r="V248" s="238">
        <f t="shared" si="40"/>
        <v>0</v>
      </c>
      <c r="W248" s="193" t="s">
        <v>44</v>
      </c>
      <c r="X248" s="427"/>
      <c r="Y248" s="264" t="str">
        <f t="shared" si="41"/>
        <v>OK</v>
      </c>
      <c r="Z248" s="193" t="str">
        <f t="shared" si="42"/>
        <v/>
      </c>
      <c r="AA248" s="193" t="str">
        <f t="shared" si="43"/>
        <v/>
      </c>
      <c r="AB248" s="397" t="str">
        <f t="shared" si="44"/>
        <v/>
      </c>
      <c r="AC248" s="257" t="str">
        <f t="shared" si="45"/>
        <v/>
      </c>
      <c r="AD248" s="257" t="str">
        <f t="shared" si="46"/>
        <v/>
      </c>
      <c r="AE248" s="193" t="str">
        <f t="shared" si="47"/>
        <v>CHECK DATES</v>
      </c>
      <c r="AF248" s="257" t="str">
        <f t="shared" si="48"/>
        <v/>
      </c>
      <c r="AG248" s="286">
        <v>0</v>
      </c>
      <c r="AH248" s="257">
        <f t="shared" si="49"/>
        <v>0</v>
      </c>
      <c r="AI248" s="257" t="str">
        <f t="shared" si="50"/>
        <v/>
      </c>
      <c r="AJ248" s="257">
        <f t="shared" si="51"/>
        <v>0</v>
      </c>
    </row>
    <row r="249" spans="1:36" x14ac:dyDescent="0.3">
      <c r="A249" s="287">
        <v>236</v>
      </c>
      <c r="B249" s="156"/>
      <c r="C249" s="150"/>
      <c r="D249" s="151"/>
      <c r="E249" s="150"/>
      <c r="F249" s="150"/>
      <c r="G249" s="158"/>
      <c r="H249" s="157"/>
      <c r="I249" s="152"/>
      <c r="J249" s="154"/>
      <c r="K249" s="149"/>
      <c r="L249" s="152"/>
      <c r="M249" s="159"/>
      <c r="N249" s="337"/>
      <c r="O249" s="343" t="str">
        <f>IF(N249="","",LOOKUP(N249,'Work Programme'!$A$8:$A$207,'Work Programme'!$B$8:$B$207))</f>
        <v/>
      </c>
      <c r="P249" s="150"/>
      <c r="Q249" s="150"/>
      <c r="R249" s="254" t="str">
        <f>IF(J249="","",VLOOKUP(J249,'Overview - Financial Statement'!$A$46:$B$60,2,FALSE))</f>
        <v/>
      </c>
      <c r="S249" s="255" t="str">
        <f t="shared" si="39"/>
        <v/>
      </c>
      <c r="T249" s="153"/>
      <c r="U249" s="153"/>
      <c r="V249" s="238">
        <f t="shared" si="40"/>
        <v>0</v>
      </c>
      <c r="W249" s="193" t="s">
        <v>44</v>
      </c>
      <c r="X249" s="427"/>
      <c r="Y249" s="264" t="str">
        <f t="shared" si="41"/>
        <v>OK</v>
      </c>
      <c r="Z249" s="193" t="str">
        <f t="shared" si="42"/>
        <v/>
      </c>
      <c r="AA249" s="193" t="str">
        <f t="shared" si="43"/>
        <v/>
      </c>
      <c r="AB249" s="397" t="str">
        <f t="shared" si="44"/>
        <v/>
      </c>
      <c r="AC249" s="257" t="str">
        <f t="shared" si="45"/>
        <v/>
      </c>
      <c r="AD249" s="257" t="str">
        <f t="shared" si="46"/>
        <v/>
      </c>
      <c r="AE249" s="193" t="str">
        <f t="shared" si="47"/>
        <v>CHECK DATES</v>
      </c>
      <c r="AF249" s="257" t="str">
        <f t="shared" si="48"/>
        <v/>
      </c>
      <c r="AG249" s="286">
        <v>0</v>
      </c>
      <c r="AH249" s="257">
        <f t="shared" si="49"/>
        <v>0</v>
      </c>
      <c r="AI249" s="257" t="str">
        <f t="shared" si="50"/>
        <v/>
      </c>
      <c r="AJ249" s="257">
        <f t="shared" si="51"/>
        <v>0</v>
      </c>
    </row>
    <row r="250" spans="1:36" x14ac:dyDescent="0.3">
      <c r="A250" s="287">
        <v>237</v>
      </c>
      <c r="B250" s="156"/>
      <c r="C250" s="150"/>
      <c r="D250" s="151"/>
      <c r="E250" s="150"/>
      <c r="F250" s="150"/>
      <c r="G250" s="158"/>
      <c r="H250" s="157"/>
      <c r="I250" s="152"/>
      <c r="J250" s="154"/>
      <c r="K250" s="149"/>
      <c r="L250" s="152"/>
      <c r="M250" s="159"/>
      <c r="N250" s="337"/>
      <c r="O250" s="343" t="str">
        <f>IF(N250="","",LOOKUP(N250,'Work Programme'!$A$8:$A$207,'Work Programme'!$B$8:$B$207))</f>
        <v/>
      </c>
      <c r="P250" s="150"/>
      <c r="Q250" s="150"/>
      <c r="R250" s="254" t="str">
        <f>IF(J250="","",VLOOKUP(J250,'Overview - Financial Statement'!$A$46:$B$60,2,FALSE))</f>
        <v/>
      </c>
      <c r="S250" s="255" t="str">
        <f t="shared" si="39"/>
        <v/>
      </c>
      <c r="T250" s="153"/>
      <c r="U250" s="153"/>
      <c r="V250" s="238">
        <f t="shared" si="40"/>
        <v>0</v>
      </c>
      <c r="W250" s="193" t="s">
        <v>44</v>
      </c>
      <c r="X250" s="427"/>
      <c r="Y250" s="264" t="str">
        <f t="shared" si="41"/>
        <v>OK</v>
      </c>
      <c r="Z250" s="193" t="str">
        <f t="shared" si="42"/>
        <v/>
      </c>
      <c r="AA250" s="193" t="str">
        <f t="shared" si="43"/>
        <v/>
      </c>
      <c r="AB250" s="397" t="str">
        <f t="shared" si="44"/>
        <v/>
      </c>
      <c r="AC250" s="257" t="str">
        <f t="shared" si="45"/>
        <v/>
      </c>
      <c r="AD250" s="257" t="str">
        <f t="shared" si="46"/>
        <v/>
      </c>
      <c r="AE250" s="193" t="str">
        <f t="shared" si="47"/>
        <v>CHECK DATES</v>
      </c>
      <c r="AF250" s="257" t="str">
        <f t="shared" si="48"/>
        <v/>
      </c>
      <c r="AG250" s="286">
        <v>0</v>
      </c>
      <c r="AH250" s="257">
        <f t="shared" si="49"/>
        <v>0</v>
      </c>
      <c r="AI250" s="257" t="str">
        <f t="shared" si="50"/>
        <v/>
      </c>
      <c r="AJ250" s="257">
        <f t="shared" si="51"/>
        <v>0</v>
      </c>
    </row>
    <row r="251" spans="1:36" x14ac:dyDescent="0.3">
      <c r="A251" s="287">
        <v>238</v>
      </c>
      <c r="B251" s="156"/>
      <c r="C251" s="150"/>
      <c r="D251" s="151"/>
      <c r="E251" s="150"/>
      <c r="F251" s="150"/>
      <c r="G251" s="158"/>
      <c r="H251" s="157"/>
      <c r="I251" s="152"/>
      <c r="J251" s="154"/>
      <c r="K251" s="149"/>
      <c r="L251" s="152"/>
      <c r="M251" s="159"/>
      <c r="N251" s="337"/>
      <c r="O251" s="343" t="str">
        <f>IF(N251="","",LOOKUP(N251,'Work Programme'!$A$8:$A$207,'Work Programme'!$B$8:$B$207))</f>
        <v/>
      </c>
      <c r="P251" s="150"/>
      <c r="Q251" s="150"/>
      <c r="R251" s="254" t="str">
        <f>IF(J251="","",VLOOKUP(J251,'Overview - Financial Statement'!$A$46:$B$60,2,FALSE))</f>
        <v/>
      </c>
      <c r="S251" s="255" t="str">
        <f t="shared" si="39"/>
        <v/>
      </c>
      <c r="T251" s="153"/>
      <c r="U251" s="153"/>
      <c r="V251" s="238">
        <f t="shared" si="40"/>
        <v>0</v>
      </c>
      <c r="W251" s="193" t="s">
        <v>44</v>
      </c>
      <c r="X251" s="427"/>
      <c r="Y251" s="264" t="str">
        <f t="shared" si="41"/>
        <v>OK</v>
      </c>
      <c r="Z251" s="193" t="str">
        <f t="shared" si="42"/>
        <v/>
      </c>
      <c r="AA251" s="193" t="str">
        <f t="shared" si="43"/>
        <v/>
      </c>
      <c r="AB251" s="397" t="str">
        <f t="shared" si="44"/>
        <v/>
      </c>
      <c r="AC251" s="257" t="str">
        <f t="shared" si="45"/>
        <v/>
      </c>
      <c r="AD251" s="257" t="str">
        <f t="shared" si="46"/>
        <v/>
      </c>
      <c r="AE251" s="193" t="str">
        <f t="shared" si="47"/>
        <v>CHECK DATES</v>
      </c>
      <c r="AF251" s="257" t="str">
        <f t="shared" si="48"/>
        <v/>
      </c>
      <c r="AG251" s="286">
        <v>0</v>
      </c>
      <c r="AH251" s="257">
        <f t="shared" si="49"/>
        <v>0</v>
      </c>
      <c r="AI251" s="257" t="str">
        <f t="shared" si="50"/>
        <v/>
      </c>
      <c r="AJ251" s="257">
        <f t="shared" si="51"/>
        <v>0</v>
      </c>
    </row>
    <row r="252" spans="1:36" x14ac:dyDescent="0.3">
      <c r="A252" s="287">
        <v>239</v>
      </c>
      <c r="B252" s="156"/>
      <c r="C252" s="150"/>
      <c r="D252" s="151"/>
      <c r="E252" s="150"/>
      <c r="F252" s="150"/>
      <c r="G252" s="158"/>
      <c r="H252" s="157"/>
      <c r="I252" s="152"/>
      <c r="J252" s="154"/>
      <c r="K252" s="149"/>
      <c r="L252" s="152"/>
      <c r="M252" s="159"/>
      <c r="N252" s="337"/>
      <c r="O252" s="343" t="str">
        <f>IF(N252="","",LOOKUP(N252,'Work Programme'!$A$8:$A$207,'Work Programme'!$B$8:$B$207))</f>
        <v/>
      </c>
      <c r="P252" s="150"/>
      <c r="Q252" s="150"/>
      <c r="R252" s="254" t="str">
        <f>IF(J252="","",VLOOKUP(J252,'Overview - Financial Statement'!$A$46:$B$60,2,FALSE))</f>
        <v/>
      </c>
      <c r="S252" s="255" t="str">
        <f t="shared" si="39"/>
        <v/>
      </c>
      <c r="T252" s="153"/>
      <c r="U252" s="153"/>
      <c r="V252" s="238">
        <f t="shared" si="40"/>
        <v>0</v>
      </c>
      <c r="W252" s="193" t="s">
        <v>44</v>
      </c>
      <c r="X252" s="427"/>
      <c r="Y252" s="264" t="str">
        <f t="shared" si="41"/>
        <v>OK</v>
      </c>
      <c r="Z252" s="193" t="str">
        <f t="shared" si="42"/>
        <v/>
      </c>
      <c r="AA252" s="193" t="str">
        <f t="shared" si="43"/>
        <v/>
      </c>
      <c r="AB252" s="397" t="str">
        <f t="shared" si="44"/>
        <v/>
      </c>
      <c r="AC252" s="257" t="str">
        <f t="shared" si="45"/>
        <v/>
      </c>
      <c r="AD252" s="257" t="str">
        <f t="shared" si="46"/>
        <v/>
      </c>
      <c r="AE252" s="193" t="str">
        <f t="shared" si="47"/>
        <v>CHECK DATES</v>
      </c>
      <c r="AF252" s="257" t="str">
        <f t="shared" si="48"/>
        <v/>
      </c>
      <c r="AG252" s="286">
        <v>0</v>
      </c>
      <c r="AH252" s="257">
        <f t="shared" si="49"/>
        <v>0</v>
      </c>
      <c r="AI252" s="257" t="str">
        <f t="shared" si="50"/>
        <v/>
      </c>
      <c r="AJ252" s="257">
        <f t="shared" si="51"/>
        <v>0</v>
      </c>
    </row>
    <row r="253" spans="1:36" x14ac:dyDescent="0.3">
      <c r="A253" s="287">
        <v>240</v>
      </c>
      <c r="B253" s="156"/>
      <c r="C253" s="150"/>
      <c r="D253" s="151"/>
      <c r="E253" s="150"/>
      <c r="F253" s="150"/>
      <c r="G253" s="158"/>
      <c r="H253" s="157"/>
      <c r="I253" s="152"/>
      <c r="J253" s="154"/>
      <c r="K253" s="149"/>
      <c r="L253" s="152"/>
      <c r="M253" s="159"/>
      <c r="N253" s="337"/>
      <c r="O253" s="343" t="str">
        <f>IF(N253="","",LOOKUP(N253,'Work Programme'!$A$8:$A$207,'Work Programme'!$B$8:$B$207))</f>
        <v/>
      </c>
      <c r="P253" s="150"/>
      <c r="Q253" s="150"/>
      <c r="R253" s="254" t="str">
        <f>IF(J253="","",VLOOKUP(J253,'Overview - Financial Statement'!$A$46:$B$60,2,FALSE))</f>
        <v/>
      </c>
      <c r="S253" s="255" t="str">
        <f t="shared" si="39"/>
        <v/>
      </c>
      <c r="T253" s="153"/>
      <c r="U253" s="153"/>
      <c r="V253" s="238">
        <f t="shared" si="40"/>
        <v>0</v>
      </c>
      <c r="W253" s="193" t="s">
        <v>44</v>
      </c>
      <c r="X253" s="427"/>
      <c r="Y253" s="264" t="str">
        <f t="shared" si="41"/>
        <v>OK</v>
      </c>
      <c r="Z253" s="193" t="str">
        <f t="shared" si="42"/>
        <v/>
      </c>
      <c r="AA253" s="193" t="str">
        <f t="shared" si="43"/>
        <v/>
      </c>
      <c r="AB253" s="397" t="str">
        <f t="shared" si="44"/>
        <v/>
      </c>
      <c r="AC253" s="257" t="str">
        <f t="shared" si="45"/>
        <v/>
      </c>
      <c r="AD253" s="257" t="str">
        <f t="shared" si="46"/>
        <v/>
      </c>
      <c r="AE253" s="193" t="str">
        <f t="shared" si="47"/>
        <v>CHECK DATES</v>
      </c>
      <c r="AF253" s="257" t="str">
        <f t="shared" si="48"/>
        <v/>
      </c>
      <c r="AG253" s="286">
        <v>0</v>
      </c>
      <c r="AH253" s="257">
        <f t="shared" si="49"/>
        <v>0</v>
      </c>
      <c r="AI253" s="257" t="str">
        <f t="shared" si="50"/>
        <v/>
      </c>
      <c r="AJ253" s="257">
        <f t="shared" si="51"/>
        <v>0</v>
      </c>
    </row>
    <row r="254" spans="1:36" x14ac:dyDescent="0.3">
      <c r="A254" s="287">
        <v>241</v>
      </c>
      <c r="B254" s="156"/>
      <c r="C254" s="150"/>
      <c r="D254" s="151"/>
      <c r="E254" s="150"/>
      <c r="F254" s="150"/>
      <c r="G254" s="158"/>
      <c r="H254" s="157"/>
      <c r="I254" s="152"/>
      <c r="J254" s="154"/>
      <c r="K254" s="149"/>
      <c r="L254" s="152"/>
      <c r="M254" s="159"/>
      <c r="N254" s="337"/>
      <c r="O254" s="343" t="str">
        <f>IF(N254="","",LOOKUP(N254,'Work Programme'!$A$8:$A$207,'Work Programme'!$B$8:$B$207))</f>
        <v/>
      </c>
      <c r="P254" s="150"/>
      <c r="Q254" s="150"/>
      <c r="R254" s="254" t="str">
        <f>IF(J254="","",VLOOKUP(J254,'Overview - Financial Statement'!$A$46:$B$60,2,FALSE))</f>
        <v/>
      </c>
      <c r="S254" s="255" t="str">
        <f t="shared" si="39"/>
        <v/>
      </c>
      <c r="T254" s="153"/>
      <c r="U254" s="153"/>
      <c r="V254" s="238">
        <f t="shared" si="40"/>
        <v>0</v>
      </c>
      <c r="W254" s="193" t="s">
        <v>44</v>
      </c>
      <c r="X254" s="427"/>
      <c r="Y254" s="264" t="str">
        <f t="shared" si="41"/>
        <v>OK</v>
      </c>
      <c r="Z254" s="193" t="str">
        <f t="shared" si="42"/>
        <v/>
      </c>
      <c r="AA254" s="193" t="str">
        <f t="shared" si="43"/>
        <v/>
      </c>
      <c r="AB254" s="397" t="str">
        <f t="shared" si="44"/>
        <v/>
      </c>
      <c r="AC254" s="257" t="str">
        <f t="shared" si="45"/>
        <v/>
      </c>
      <c r="AD254" s="257" t="str">
        <f t="shared" si="46"/>
        <v/>
      </c>
      <c r="AE254" s="193" t="str">
        <f t="shared" si="47"/>
        <v>CHECK DATES</v>
      </c>
      <c r="AF254" s="257" t="str">
        <f t="shared" si="48"/>
        <v/>
      </c>
      <c r="AG254" s="286">
        <v>0</v>
      </c>
      <c r="AH254" s="257">
        <f t="shared" si="49"/>
        <v>0</v>
      </c>
      <c r="AI254" s="257" t="str">
        <f t="shared" si="50"/>
        <v/>
      </c>
      <c r="AJ254" s="257">
        <f t="shared" si="51"/>
        <v>0</v>
      </c>
    </row>
    <row r="255" spans="1:36" x14ac:dyDescent="0.3">
      <c r="A255" s="287">
        <v>242</v>
      </c>
      <c r="B255" s="156"/>
      <c r="C255" s="150"/>
      <c r="D255" s="151"/>
      <c r="E255" s="150"/>
      <c r="F255" s="150"/>
      <c r="G255" s="158"/>
      <c r="H255" s="157"/>
      <c r="I255" s="152"/>
      <c r="J255" s="154"/>
      <c r="K255" s="149"/>
      <c r="L255" s="152"/>
      <c r="M255" s="159"/>
      <c r="N255" s="337"/>
      <c r="O255" s="343" t="str">
        <f>IF(N255="","",LOOKUP(N255,'Work Programme'!$A$8:$A$207,'Work Programme'!$B$8:$B$207))</f>
        <v/>
      </c>
      <c r="P255" s="150"/>
      <c r="Q255" s="150"/>
      <c r="R255" s="254" t="str">
        <f>IF(J255="","",VLOOKUP(J255,'Overview - Financial Statement'!$A$46:$B$60,2,FALSE))</f>
        <v/>
      </c>
      <c r="S255" s="255" t="str">
        <f t="shared" si="39"/>
        <v/>
      </c>
      <c r="T255" s="153"/>
      <c r="U255" s="153"/>
      <c r="V255" s="238">
        <f t="shared" si="40"/>
        <v>0</v>
      </c>
      <c r="W255" s="193" t="s">
        <v>44</v>
      </c>
      <c r="X255" s="427"/>
      <c r="Y255" s="264" t="str">
        <f t="shared" si="41"/>
        <v>OK</v>
      </c>
      <c r="Z255" s="193" t="str">
        <f t="shared" si="42"/>
        <v/>
      </c>
      <c r="AA255" s="193" t="str">
        <f t="shared" si="43"/>
        <v/>
      </c>
      <c r="AB255" s="397" t="str">
        <f t="shared" si="44"/>
        <v/>
      </c>
      <c r="AC255" s="257" t="str">
        <f t="shared" si="45"/>
        <v/>
      </c>
      <c r="AD255" s="257" t="str">
        <f t="shared" si="46"/>
        <v/>
      </c>
      <c r="AE255" s="193" t="str">
        <f t="shared" si="47"/>
        <v>CHECK DATES</v>
      </c>
      <c r="AF255" s="257" t="str">
        <f t="shared" si="48"/>
        <v/>
      </c>
      <c r="AG255" s="286">
        <v>0</v>
      </c>
      <c r="AH255" s="257">
        <f t="shared" si="49"/>
        <v>0</v>
      </c>
      <c r="AI255" s="257" t="str">
        <f t="shared" si="50"/>
        <v/>
      </c>
      <c r="AJ255" s="257">
        <f t="shared" si="51"/>
        <v>0</v>
      </c>
    </row>
    <row r="256" spans="1:36" x14ac:dyDescent="0.3">
      <c r="A256" s="287">
        <v>243</v>
      </c>
      <c r="B256" s="156"/>
      <c r="C256" s="150"/>
      <c r="D256" s="151"/>
      <c r="E256" s="150"/>
      <c r="F256" s="150"/>
      <c r="G256" s="158"/>
      <c r="H256" s="157"/>
      <c r="I256" s="152"/>
      <c r="J256" s="154"/>
      <c r="K256" s="149"/>
      <c r="L256" s="152"/>
      <c r="M256" s="159"/>
      <c r="N256" s="337"/>
      <c r="O256" s="343" t="str">
        <f>IF(N256="","",LOOKUP(N256,'Work Programme'!$A$8:$A$207,'Work Programme'!$B$8:$B$207))</f>
        <v/>
      </c>
      <c r="P256" s="150"/>
      <c r="Q256" s="150"/>
      <c r="R256" s="254" t="str">
        <f>IF(J256="","",VLOOKUP(J256,'Overview - Financial Statement'!$A$46:$B$60,2,FALSE))</f>
        <v/>
      </c>
      <c r="S256" s="255" t="str">
        <f t="shared" si="39"/>
        <v/>
      </c>
      <c r="T256" s="153"/>
      <c r="U256" s="153"/>
      <c r="V256" s="238">
        <f t="shared" si="40"/>
        <v>0</v>
      </c>
      <c r="W256" s="193" t="s">
        <v>44</v>
      </c>
      <c r="X256" s="427"/>
      <c r="Y256" s="264" t="str">
        <f t="shared" si="41"/>
        <v>OK</v>
      </c>
      <c r="Z256" s="193" t="str">
        <f t="shared" si="42"/>
        <v/>
      </c>
      <c r="AA256" s="193" t="str">
        <f t="shared" si="43"/>
        <v/>
      </c>
      <c r="AB256" s="397" t="str">
        <f t="shared" si="44"/>
        <v/>
      </c>
      <c r="AC256" s="257" t="str">
        <f t="shared" si="45"/>
        <v/>
      </c>
      <c r="AD256" s="257" t="str">
        <f t="shared" si="46"/>
        <v/>
      </c>
      <c r="AE256" s="193" t="str">
        <f t="shared" si="47"/>
        <v>CHECK DATES</v>
      </c>
      <c r="AF256" s="257" t="str">
        <f t="shared" si="48"/>
        <v/>
      </c>
      <c r="AG256" s="286">
        <v>0</v>
      </c>
      <c r="AH256" s="257">
        <f t="shared" si="49"/>
        <v>0</v>
      </c>
      <c r="AI256" s="257" t="str">
        <f t="shared" si="50"/>
        <v/>
      </c>
      <c r="AJ256" s="257">
        <f t="shared" si="51"/>
        <v>0</v>
      </c>
    </row>
    <row r="257" spans="1:36" x14ac:dyDescent="0.3">
      <c r="A257" s="287">
        <v>244</v>
      </c>
      <c r="B257" s="156"/>
      <c r="C257" s="150"/>
      <c r="D257" s="151"/>
      <c r="E257" s="150"/>
      <c r="F257" s="150"/>
      <c r="G257" s="158"/>
      <c r="H257" s="157"/>
      <c r="I257" s="152"/>
      <c r="J257" s="154"/>
      <c r="K257" s="149"/>
      <c r="L257" s="152"/>
      <c r="M257" s="159"/>
      <c r="N257" s="337"/>
      <c r="O257" s="343" t="str">
        <f>IF(N257="","",LOOKUP(N257,'Work Programme'!$A$8:$A$207,'Work Programme'!$B$8:$B$207))</f>
        <v/>
      </c>
      <c r="P257" s="150"/>
      <c r="Q257" s="150"/>
      <c r="R257" s="254" t="str">
        <f>IF(J257="","",VLOOKUP(J257,'Overview - Financial Statement'!$A$46:$B$60,2,FALSE))</f>
        <v/>
      </c>
      <c r="S257" s="255" t="str">
        <f t="shared" si="39"/>
        <v/>
      </c>
      <c r="T257" s="153"/>
      <c r="U257" s="153"/>
      <c r="V257" s="238">
        <f t="shared" si="40"/>
        <v>0</v>
      </c>
      <c r="W257" s="193" t="s">
        <v>44</v>
      </c>
      <c r="X257" s="427"/>
      <c r="Y257" s="264" t="str">
        <f t="shared" si="41"/>
        <v>OK</v>
      </c>
      <c r="Z257" s="193" t="str">
        <f t="shared" si="42"/>
        <v/>
      </c>
      <c r="AA257" s="193" t="str">
        <f t="shared" si="43"/>
        <v/>
      </c>
      <c r="AB257" s="397" t="str">
        <f t="shared" si="44"/>
        <v/>
      </c>
      <c r="AC257" s="257" t="str">
        <f t="shared" si="45"/>
        <v/>
      </c>
      <c r="AD257" s="257" t="str">
        <f t="shared" si="46"/>
        <v/>
      </c>
      <c r="AE257" s="193" t="str">
        <f t="shared" si="47"/>
        <v>CHECK DATES</v>
      </c>
      <c r="AF257" s="257" t="str">
        <f t="shared" si="48"/>
        <v/>
      </c>
      <c r="AG257" s="286">
        <v>0</v>
      </c>
      <c r="AH257" s="257">
        <f t="shared" si="49"/>
        <v>0</v>
      </c>
      <c r="AI257" s="257" t="str">
        <f t="shared" si="50"/>
        <v/>
      </c>
      <c r="AJ257" s="257">
        <f t="shared" si="51"/>
        <v>0</v>
      </c>
    </row>
    <row r="258" spans="1:36" x14ac:dyDescent="0.3">
      <c r="A258" s="287">
        <v>245</v>
      </c>
      <c r="B258" s="156"/>
      <c r="C258" s="150"/>
      <c r="D258" s="151"/>
      <c r="E258" s="150"/>
      <c r="F258" s="150"/>
      <c r="G258" s="158"/>
      <c r="H258" s="157"/>
      <c r="I258" s="152"/>
      <c r="J258" s="154"/>
      <c r="K258" s="149"/>
      <c r="L258" s="152"/>
      <c r="M258" s="159"/>
      <c r="N258" s="337"/>
      <c r="O258" s="343" t="str">
        <f>IF(N258="","",LOOKUP(N258,'Work Programme'!$A$8:$A$207,'Work Programme'!$B$8:$B$207))</f>
        <v/>
      </c>
      <c r="P258" s="150"/>
      <c r="Q258" s="150"/>
      <c r="R258" s="254" t="str">
        <f>IF(J258="","",VLOOKUP(J258,'Overview - Financial Statement'!$A$46:$B$60,2,FALSE))</f>
        <v/>
      </c>
      <c r="S258" s="255" t="str">
        <f t="shared" si="39"/>
        <v/>
      </c>
      <c r="T258" s="153"/>
      <c r="U258" s="153"/>
      <c r="V258" s="238">
        <f t="shared" si="40"/>
        <v>0</v>
      </c>
      <c r="W258" s="193" t="s">
        <v>44</v>
      </c>
      <c r="X258" s="427"/>
      <c r="Y258" s="264" t="str">
        <f t="shared" si="41"/>
        <v>OK</v>
      </c>
      <c r="Z258" s="193" t="str">
        <f t="shared" si="42"/>
        <v/>
      </c>
      <c r="AA258" s="193" t="str">
        <f t="shared" si="43"/>
        <v/>
      </c>
      <c r="AB258" s="397" t="str">
        <f t="shared" si="44"/>
        <v/>
      </c>
      <c r="AC258" s="257" t="str">
        <f t="shared" si="45"/>
        <v/>
      </c>
      <c r="AD258" s="257" t="str">
        <f t="shared" si="46"/>
        <v/>
      </c>
      <c r="AE258" s="193" t="str">
        <f t="shared" si="47"/>
        <v>CHECK DATES</v>
      </c>
      <c r="AF258" s="257" t="str">
        <f t="shared" si="48"/>
        <v/>
      </c>
      <c r="AG258" s="286">
        <v>0</v>
      </c>
      <c r="AH258" s="257">
        <f t="shared" si="49"/>
        <v>0</v>
      </c>
      <c r="AI258" s="257" t="str">
        <f t="shared" si="50"/>
        <v/>
      </c>
      <c r="AJ258" s="257">
        <f t="shared" si="51"/>
        <v>0</v>
      </c>
    </row>
    <row r="259" spans="1:36" x14ac:dyDescent="0.3">
      <c r="A259" s="287">
        <v>246</v>
      </c>
      <c r="B259" s="156"/>
      <c r="C259" s="150"/>
      <c r="D259" s="151"/>
      <c r="E259" s="150"/>
      <c r="F259" s="150"/>
      <c r="G259" s="158"/>
      <c r="H259" s="157"/>
      <c r="I259" s="152"/>
      <c r="J259" s="154"/>
      <c r="K259" s="149"/>
      <c r="L259" s="152"/>
      <c r="M259" s="159"/>
      <c r="N259" s="337"/>
      <c r="O259" s="343" t="str">
        <f>IF(N259="","",LOOKUP(N259,'Work Programme'!$A$8:$A$207,'Work Programme'!$B$8:$B$207))</f>
        <v/>
      </c>
      <c r="P259" s="150"/>
      <c r="Q259" s="150"/>
      <c r="R259" s="254" t="str">
        <f>IF(J259="","",VLOOKUP(J259,'Overview - Financial Statement'!$A$46:$B$60,2,FALSE))</f>
        <v/>
      </c>
      <c r="S259" s="255" t="str">
        <f t="shared" si="39"/>
        <v/>
      </c>
      <c r="T259" s="153"/>
      <c r="U259" s="153"/>
      <c r="V259" s="238">
        <f t="shared" si="40"/>
        <v>0</v>
      </c>
      <c r="W259" s="193" t="s">
        <v>44</v>
      </c>
      <c r="X259" s="427"/>
      <c r="Y259" s="264" t="str">
        <f t="shared" si="41"/>
        <v>OK</v>
      </c>
      <c r="Z259" s="193" t="str">
        <f t="shared" si="42"/>
        <v/>
      </c>
      <c r="AA259" s="193" t="str">
        <f t="shared" si="43"/>
        <v/>
      </c>
      <c r="AB259" s="397" t="str">
        <f t="shared" si="44"/>
        <v/>
      </c>
      <c r="AC259" s="257" t="str">
        <f t="shared" si="45"/>
        <v/>
      </c>
      <c r="AD259" s="257" t="str">
        <f t="shared" si="46"/>
        <v/>
      </c>
      <c r="AE259" s="193" t="str">
        <f t="shared" si="47"/>
        <v>CHECK DATES</v>
      </c>
      <c r="AF259" s="257" t="str">
        <f t="shared" si="48"/>
        <v/>
      </c>
      <c r="AG259" s="286">
        <v>0</v>
      </c>
      <c r="AH259" s="257">
        <f t="shared" si="49"/>
        <v>0</v>
      </c>
      <c r="AI259" s="257" t="str">
        <f t="shared" si="50"/>
        <v/>
      </c>
      <c r="AJ259" s="257">
        <f t="shared" si="51"/>
        <v>0</v>
      </c>
    </row>
    <row r="260" spans="1:36" x14ac:dyDescent="0.3">
      <c r="A260" s="287">
        <v>247</v>
      </c>
      <c r="B260" s="156"/>
      <c r="C260" s="150"/>
      <c r="D260" s="151"/>
      <c r="E260" s="150"/>
      <c r="F260" s="150"/>
      <c r="G260" s="158"/>
      <c r="H260" s="157"/>
      <c r="I260" s="152"/>
      <c r="J260" s="154"/>
      <c r="K260" s="149"/>
      <c r="L260" s="152"/>
      <c r="M260" s="159"/>
      <c r="N260" s="337"/>
      <c r="O260" s="343" t="str">
        <f>IF(N260="","",LOOKUP(N260,'Work Programme'!$A$8:$A$207,'Work Programme'!$B$8:$B$207))</f>
        <v/>
      </c>
      <c r="P260" s="150"/>
      <c r="Q260" s="150"/>
      <c r="R260" s="254" t="str">
        <f>IF(J260="","",VLOOKUP(J260,'Overview - Financial Statement'!$A$46:$B$60,2,FALSE))</f>
        <v/>
      </c>
      <c r="S260" s="255" t="str">
        <f t="shared" si="39"/>
        <v/>
      </c>
      <c r="T260" s="153"/>
      <c r="U260" s="153"/>
      <c r="V260" s="238">
        <f t="shared" si="40"/>
        <v>0</v>
      </c>
      <c r="W260" s="193" t="s">
        <v>44</v>
      </c>
      <c r="X260" s="427"/>
      <c r="Y260" s="264" t="str">
        <f t="shared" si="41"/>
        <v>OK</v>
      </c>
      <c r="Z260" s="193" t="str">
        <f t="shared" si="42"/>
        <v/>
      </c>
      <c r="AA260" s="193" t="str">
        <f t="shared" si="43"/>
        <v/>
      </c>
      <c r="AB260" s="397" t="str">
        <f t="shared" si="44"/>
        <v/>
      </c>
      <c r="AC260" s="257" t="str">
        <f t="shared" si="45"/>
        <v/>
      </c>
      <c r="AD260" s="257" t="str">
        <f t="shared" si="46"/>
        <v/>
      </c>
      <c r="AE260" s="193" t="str">
        <f t="shared" si="47"/>
        <v>CHECK DATES</v>
      </c>
      <c r="AF260" s="257" t="str">
        <f t="shared" si="48"/>
        <v/>
      </c>
      <c r="AG260" s="286">
        <v>0</v>
      </c>
      <c r="AH260" s="257">
        <f t="shared" si="49"/>
        <v>0</v>
      </c>
      <c r="AI260" s="257" t="str">
        <f t="shared" si="50"/>
        <v/>
      </c>
      <c r="AJ260" s="257">
        <f t="shared" si="51"/>
        <v>0</v>
      </c>
    </row>
    <row r="261" spans="1:36" x14ac:dyDescent="0.3">
      <c r="A261" s="287">
        <v>248</v>
      </c>
      <c r="B261" s="156"/>
      <c r="C261" s="150"/>
      <c r="D261" s="151"/>
      <c r="E261" s="150"/>
      <c r="F261" s="150"/>
      <c r="G261" s="158"/>
      <c r="H261" s="157"/>
      <c r="I261" s="152"/>
      <c r="J261" s="154"/>
      <c r="K261" s="149"/>
      <c r="L261" s="152"/>
      <c r="M261" s="159"/>
      <c r="N261" s="337"/>
      <c r="O261" s="343" t="str">
        <f>IF(N261="","",LOOKUP(N261,'Work Programme'!$A$8:$A$207,'Work Programme'!$B$8:$B$207))</f>
        <v/>
      </c>
      <c r="P261" s="150"/>
      <c r="Q261" s="150"/>
      <c r="R261" s="254" t="str">
        <f>IF(J261="","",VLOOKUP(J261,'Overview - Financial Statement'!$A$46:$B$60,2,FALSE))</f>
        <v/>
      </c>
      <c r="S261" s="255" t="str">
        <f t="shared" si="39"/>
        <v/>
      </c>
      <c r="T261" s="153"/>
      <c r="U261" s="153"/>
      <c r="V261" s="238">
        <f t="shared" si="40"/>
        <v>0</v>
      </c>
      <c r="W261" s="193" t="s">
        <v>44</v>
      </c>
      <c r="X261" s="427"/>
      <c r="Y261" s="264" t="str">
        <f t="shared" si="41"/>
        <v>OK</v>
      </c>
      <c r="Z261" s="193" t="str">
        <f t="shared" si="42"/>
        <v/>
      </c>
      <c r="AA261" s="193" t="str">
        <f t="shared" si="43"/>
        <v/>
      </c>
      <c r="AB261" s="397" t="str">
        <f t="shared" si="44"/>
        <v/>
      </c>
      <c r="AC261" s="257" t="str">
        <f t="shared" si="45"/>
        <v/>
      </c>
      <c r="AD261" s="257" t="str">
        <f t="shared" si="46"/>
        <v/>
      </c>
      <c r="AE261" s="193" t="str">
        <f t="shared" si="47"/>
        <v>CHECK DATES</v>
      </c>
      <c r="AF261" s="257" t="str">
        <f t="shared" si="48"/>
        <v/>
      </c>
      <c r="AG261" s="286">
        <v>0</v>
      </c>
      <c r="AH261" s="257">
        <f t="shared" si="49"/>
        <v>0</v>
      </c>
      <c r="AI261" s="257" t="str">
        <f t="shared" si="50"/>
        <v/>
      </c>
      <c r="AJ261" s="257">
        <f t="shared" si="51"/>
        <v>0</v>
      </c>
    </row>
    <row r="262" spans="1:36" x14ac:dyDescent="0.3">
      <c r="A262" s="287">
        <v>249</v>
      </c>
      <c r="B262" s="156"/>
      <c r="C262" s="150"/>
      <c r="D262" s="151"/>
      <c r="E262" s="150"/>
      <c r="F262" s="150"/>
      <c r="G262" s="158"/>
      <c r="H262" s="157"/>
      <c r="I262" s="152"/>
      <c r="J262" s="154"/>
      <c r="K262" s="149"/>
      <c r="L262" s="152"/>
      <c r="M262" s="159"/>
      <c r="N262" s="337"/>
      <c r="O262" s="343" t="str">
        <f>IF(N262="","",LOOKUP(N262,'Work Programme'!$A$8:$A$207,'Work Programme'!$B$8:$B$207))</f>
        <v/>
      </c>
      <c r="P262" s="150"/>
      <c r="Q262" s="150"/>
      <c r="R262" s="254" t="str">
        <f>IF(J262="","",VLOOKUP(J262,'Overview - Financial Statement'!$A$46:$B$60,2,FALSE))</f>
        <v/>
      </c>
      <c r="S262" s="255" t="str">
        <f t="shared" si="39"/>
        <v/>
      </c>
      <c r="T262" s="153"/>
      <c r="U262" s="153"/>
      <c r="V262" s="238">
        <f t="shared" si="40"/>
        <v>0</v>
      </c>
      <c r="W262" s="193" t="s">
        <v>44</v>
      </c>
      <c r="X262" s="427"/>
      <c r="Y262" s="264" t="str">
        <f t="shared" si="41"/>
        <v>OK</v>
      </c>
      <c r="Z262" s="193" t="str">
        <f t="shared" si="42"/>
        <v/>
      </c>
      <c r="AA262" s="193" t="str">
        <f t="shared" si="43"/>
        <v/>
      </c>
      <c r="AB262" s="397" t="str">
        <f t="shared" si="44"/>
        <v/>
      </c>
      <c r="AC262" s="257" t="str">
        <f t="shared" si="45"/>
        <v/>
      </c>
      <c r="AD262" s="257" t="str">
        <f t="shared" si="46"/>
        <v/>
      </c>
      <c r="AE262" s="193" t="str">
        <f t="shared" si="47"/>
        <v>CHECK DATES</v>
      </c>
      <c r="AF262" s="257" t="str">
        <f t="shared" si="48"/>
        <v/>
      </c>
      <c r="AG262" s="286">
        <v>0</v>
      </c>
      <c r="AH262" s="257">
        <f t="shared" si="49"/>
        <v>0</v>
      </c>
      <c r="AI262" s="257" t="str">
        <f t="shared" si="50"/>
        <v/>
      </c>
      <c r="AJ262" s="257">
        <f t="shared" si="51"/>
        <v>0</v>
      </c>
    </row>
    <row r="263" spans="1:36" x14ac:dyDescent="0.3">
      <c r="A263" s="287">
        <v>250</v>
      </c>
      <c r="B263" s="156"/>
      <c r="C263" s="150"/>
      <c r="D263" s="151"/>
      <c r="E263" s="150"/>
      <c r="F263" s="150"/>
      <c r="G263" s="158"/>
      <c r="H263" s="157"/>
      <c r="I263" s="152"/>
      <c r="J263" s="154"/>
      <c r="K263" s="149"/>
      <c r="L263" s="152"/>
      <c r="M263" s="159"/>
      <c r="N263" s="337"/>
      <c r="O263" s="343" t="str">
        <f>IF(N263="","",LOOKUP(N263,'Work Programme'!$A$8:$A$207,'Work Programme'!$B$8:$B$207))</f>
        <v/>
      </c>
      <c r="P263" s="150"/>
      <c r="Q263" s="150"/>
      <c r="R263" s="254" t="str">
        <f>IF(J263="","",VLOOKUP(J263,'Overview - Financial Statement'!$A$46:$B$60,2,FALSE))</f>
        <v/>
      </c>
      <c r="S263" s="255" t="str">
        <f t="shared" si="39"/>
        <v/>
      </c>
      <c r="T263" s="153"/>
      <c r="U263" s="153"/>
      <c r="V263" s="238">
        <f t="shared" si="40"/>
        <v>0</v>
      </c>
      <c r="W263" s="193" t="s">
        <v>44</v>
      </c>
      <c r="X263" s="427"/>
      <c r="Y263" s="264" t="str">
        <f t="shared" si="41"/>
        <v>OK</v>
      </c>
      <c r="Z263" s="193" t="str">
        <f t="shared" si="42"/>
        <v/>
      </c>
      <c r="AA263" s="193" t="str">
        <f t="shared" si="43"/>
        <v/>
      </c>
      <c r="AB263" s="397" t="str">
        <f t="shared" si="44"/>
        <v/>
      </c>
      <c r="AC263" s="257" t="str">
        <f t="shared" si="45"/>
        <v/>
      </c>
      <c r="AD263" s="257" t="str">
        <f t="shared" si="46"/>
        <v/>
      </c>
      <c r="AE263" s="193" t="str">
        <f t="shared" si="47"/>
        <v>CHECK DATES</v>
      </c>
      <c r="AF263" s="257" t="str">
        <f t="shared" si="48"/>
        <v/>
      </c>
      <c r="AG263" s="286">
        <v>0</v>
      </c>
      <c r="AH263" s="257">
        <f t="shared" si="49"/>
        <v>0</v>
      </c>
      <c r="AI263" s="257" t="str">
        <f t="shared" si="50"/>
        <v/>
      </c>
      <c r="AJ263" s="257">
        <f t="shared" si="51"/>
        <v>0</v>
      </c>
    </row>
    <row r="264" spans="1:36" x14ac:dyDescent="0.3">
      <c r="A264" s="287">
        <v>251</v>
      </c>
      <c r="B264" s="156"/>
      <c r="C264" s="150"/>
      <c r="D264" s="151"/>
      <c r="E264" s="150"/>
      <c r="F264" s="150"/>
      <c r="G264" s="158"/>
      <c r="H264" s="157"/>
      <c r="I264" s="152"/>
      <c r="J264" s="154"/>
      <c r="K264" s="149"/>
      <c r="L264" s="152"/>
      <c r="M264" s="159"/>
      <c r="N264" s="337"/>
      <c r="O264" s="343" t="str">
        <f>IF(N264="","",LOOKUP(N264,'Work Programme'!$A$8:$A$207,'Work Programme'!$B$8:$B$207))</f>
        <v/>
      </c>
      <c r="P264" s="150"/>
      <c r="Q264" s="150"/>
      <c r="R264" s="254" t="str">
        <f>IF(J264="","",VLOOKUP(J264,'Overview - Financial Statement'!$A$46:$B$60,2,FALSE))</f>
        <v/>
      </c>
      <c r="S264" s="255" t="str">
        <f t="shared" si="39"/>
        <v/>
      </c>
      <c r="T264" s="153"/>
      <c r="U264" s="153"/>
      <c r="V264" s="238">
        <f t="shared" si="40"/>
        <v>0</v>
      </c>
      <c r="W264" s="193" t="s">
        <v>44</v>
      </c>
      <c r="X264" s="427"/>
      <c r="Y264" s="264" t="str">
        <f t="shared" si="41"/>
        <v>OK</v>
      </c>
      <c r="Z264" s="193" t="str">
        <f t="shared" si="42"/>
        <v/>
      </c>
      <c r="AA264" s="193" t="str">
        <f t="shared" si="43"/>
        <v/>
      </c>
      <c r="AB264" s="397" t="str">
        <f t="shared" si="44"/>
        <v/>
      </c>
      <c r="AC264" s="257" t="str">
        <f t="shared" si="45"/>
        <v/>
      </c>
      <c r="AD264" s="257" t="str">
        <f t="shared" si="46"/>
        <v/>
      </c>
      <c r="AE264" s="193" t="str">
        <f t="shared" si="47"/>
        <v>CHECK DATES</v>
      </c>
      <c r="AF264" s="257" t="str">
        <f t="shared" si="48"/>
        <v/>
      </c>
      <c r="AG264" s="286">
        <v>0</v>
      </c>
      <c r="AH264" s="257">
        <f t="shared" si="49"/>
        <v>0</v>
      </c>
      <c r="AI264" s="257" t="str">
        <f t="shared" si="50"/>
        <v/>
      </c>
      <c r="AJ264" s="257">
        <f t="shared" si="51"/>
        <v>0</v>
      </c>
    </row>
    <row r="265" spans="1:36" x14ac:dyDescent="0.3">
      <c r="A265" s="287">
        <v>252</v>
      </c>
      <c r="B265" s="156"/>
      <c r="C265" s="150"/>
      <c r="D265" s="151"/>
      <c r="E265" s="150"/>
      <c r="F265" s="150"/>
      <c r="G265" s="158"/>
      <c r="H265" s="157"/>
      <c r="I265" s="152"/>
      <c r="J265" s="154"/>
      <c r="K265" s="149"/>
      <c r="L265" s="152"/>
      <c r="M265" s="159"/>
      <c r="N265" s="337"/>
      <c r="O265" s="343" t="str">
        <f>IF(N265="","",LOOKUP(N265,'Work Programme'!$A$8:$A$207,'Work Programme'!$B$8:$B$207))</f>
        <v/>
      </c>
      <c r="P265" s="150"/>
      <c r="Q265" s="150"/>
      <c r="R265" s="254" t="str">
        <f>IF(J265="","",VLOOKUP(J265,'Overview - Financial Statement'!$A$46:$B$60,2,FALSE))</f>
        <v/>
      </c>
      <c r="S265" s="255" t="str">
        <f t="shared" si="39"/>
        <v/>
      </c>
      <c r="T265" s="153"/>
      <c r="U265" s="153"/>
      <c r="V265" s="238">
        <f t="shared" si="40"/>
        <v>0</v>
      </c>
      <c r="W265" s="193" t="s">
        <v>44</v>
      </c>
      <c r="X265" s="427"/>
      <c r="Y265" s="264" t="str">
        <f t="shared" si="41"/>
        <v>OK</v>
      </c>
      <c r="Z265" s="193" t="str">
        <f t="shared" si="42"/>
        <v/>
      </c>
      <c r="AA265" s="193" t="str">
        <f t="shared" si="43"/>
        <v/>
      </c>
      <c r="AB265" s="397" t="str">
        <f t="shared" si="44"/>
        <v/>
      </c>
      <c r="AC265" s="257" t="str">
        <f t="shared" si="45"/>
        <v/>
      </c>
      <c r="AD265" s="257" t="str">
        <f t="shared" si="46"/>
        <v/>
      </c>
      <c r="AE265" s="193" t="str">
        <f t="shared" si="47"/>
        <v>CHECK DATES</v>
      </c>
      <c r="AF265" s="257" t="str">
        <f t="shared" si="48"/>
        <v/>
      </c>
      <c r="AG265" s="286">
        <v>0</v>
      </c>
      <c r="AH265" s="257">
        <f t="shared" si="49"/>
        <v>0</v>
      </c>
      <c r="AI265" s="257" t="str">
        <f t="shared" si="50"/>
        <v/>
      </c>
      <c r="AJ265" s="257">
        <f t="shared" si="51"/>
        <v>0</v>
      </c>
    </row>
    <row r="266" spans="1:36" x14ac:dyDescent="0.3">
      <c r="A266" s="287">
        <v>253</v>
      </c>
      <c r="B266" s="156"/>
      <c r="C266" s="150"/>
      <c r="D266" s="151"/>
      <c r="E266" s="150"/>
      <c r="F266" s="150"/>
      <c r="G266" s="158"/>
      <c r="H266" s="157"/>
      <c r="I266" s="152"/>
      <c r="J266" s="154"/>
      <c r="K266" s="149"/>
      <c r="L266" s="152"/>
      <c r="M266" s="159"/>
      <c r="N266" s="337"/>
      <c r="O266" s="343" t="str">
        <f>IF(N266="","",LOOKUP(N266,'Work Programme'!$A$8:$A$207,'Work Programme'!$B$8:$B$207))</f>
        <v/>
      </c>
      <c r="P266" s="150"/>
      <c r="Q266" s="150"/>
      <c r="R266" s="254" t="str">
        <f>IF(J266="","",VLOOKUP(J266,'Overview - Financial Statement'!$A$46:$B$60,2,FALSE))</f>
        <v/>
      </c>
      <c r="S266" s="255" t="str">
        <f t="shared" si="39"/>
        <v/>
      </c>
      <c r="T266" s="153"/>
      <c r="U266" s="153"/>
      <c r="V266" s="238">
        <f t="shared" si="40"/>
        <v>0</v>
      </c>
      <c r="W266" s="193" t="s">
        <v>44</v>
      </c>
      <c r="X266" s="427"/>
      <c r="Y266" s="264" t="str">
        <f t="shared" si="41"/>
        <v>OK</v>
      </c>
      <c r="Z266" s="193" t="str">
        <f t="shared" si="42"/>
        <v/>
      </c>
      <c r="AA266" s="193" t="str">
        <f t="shared" si="43"/>
        <v/>
      </c>
      <c r="AB266" s="397" t="str">
        <f t="shared" si="44"/>
        <v/>
      </c>
      <c r="AC266" s="257" t="str">
        <f t="shared" si="45"/>
        <v/>
      </c>
      <c r="AD266" s="257" t="str">
        <f t="shared" si="46"/>
        <v/>
      </c>
      <c r="AE266" s="193" t="str">
        <f t="shared" si="47"/>
        <v>CHECK DATES</v>
      </c>
      <c r="AF266" s="257" t="str">
        <f t="shared" si="48"/>
        <v/>
      </c>
      <c r="AG266" s="286">
        <v>0</v>
      </c>
      <c r="AH266" s="257">
        <f t="shared" si="49"/>
        <v>0</v>
      </c>
      <c r="AI266" s="257" t="str">
        <f t="shared" si="50"/>
        <v/>
      </c>
      <c r="AJ266" s="257">
        <f t="shared" si="51"/>
        <v>0</v>
      </c>
    </row>
    <row r="267" spans="1:36" x14ac:dyDescent="0.3">
      <c r="A267" s="287">
        <v>254</v>
      </c>
      <c r="B267" s="156"/>
      <c r="C267" s="150"/>
      <c r="D267" s="151"/>
      <c r="E267" s="150"/>
      <c r="F267" s="150"/>
      <c r="G267" s="158"/>
      <c r="H267" s="157"/>
      <c r="I267" s="152"/>
      <c r="J267" s="154"/>
      <c r="K267" s="149"/>
      <c r="L267" s="152"/>
      <c r="M267" s="159"/>
      <c r="N267" s="337"/>
      <c r="O267" s="343" t="str">
        <f>IF(N267="","",LOOKUP(N267,'Work Programme'!$A$8:$A$207,'Work Programme'!$B$8:$B$207))</f>
        <v/>
      </c>
      <c r="P267" s="150"/>
      <c r="Q267" s="150"/>
      <c r="R267" s="254" t="str">
        <f>IF(J267="","",VLOOKUP(J267,'Overview - Financial Statement'!$A$46:$B$60,2,FALSE))</f>
        <v/>
      </c>
      <c r="S267" s="255" t="str">
        <f t="shared" si="39"/>
        <v/>
      </c>
      <c r="T267" s="153"/>
      <c r="U267" s="153"/>
      <c r="V267" s="238">
        <f t="shared" si="40"/>
        <v>0</v>
      </c>
      <c r="W267" s="193" t="s">
        <v>44</v>
      </c>
      <c r="X267" s="427"/>
      <c r="Y267" s="264" t="str">
        <f t="shared" si="41"/>
        <v>OK</v>
      </c>
      <c r="Z267" s="193" t="str">
        <f t="shared" si="42"/>
        <v/>
      </c>
      <c r="AA267" s="193" t="str">
        <f t="shared" si="43"/>
        <v/>
      </c>
      <c r="AB267" s="397" t="str">
        <f t="shared" si="44"/>
        <v/>
      </c>
      <c r="AC267" s="257" t="str">
        <f t="shared" si="45"/>
        <v/>
      </c>
      <c r="AD267" s="257" t="str">
        <f t="shared" si="46"/>
        <v/>
      </c>
      <c r="AE267" s="193" t="str">
        <f t="shared" si="47"/>
        <v>CHECK DATES</v>
      </c>
      <c r="AF267" s="257" t="str">
        <f t="shared" si="48"/>
        <v/>
      </c>
      <c r="AG267" s="286">
        <v>0</v>
      </c>
      <c r="AH267" s="257">
        <f t="shared" si="49"/>
        <v>0</v>
      </c>
      <c r="AI267" s="257" t="str">
        <f t="shared" si="50"/>
        <v/>
      </c>
      <c r="AJ267" s="257">
        <f t="shared" si="51"/>
        <v>0</v>
      </c>
    </row>
    <row r="268" spans="1:36" x14ac:dyDescent="0.3">
      <c r="A268" s="287">
        <v>255</v>
      </c>
      <c r="B268" s="156"/>
      <c r="C268" s="150"/>
      <c r="D268" s="151"/>
      <c r="E268" s="150"/>
      <c r="F268" s="150"/>
      <c r="G268" s="158"/>
      <c r="H268" s="157"/>
      <c r="I268" s="152"/>
      <c r="J268" s="154"/>
      <c r="K268" s="149"/>
      <c r="L268" s="152"/>
      <c r="M268" s="159"/>
      <c r="N268" s="337"/>
      <c r="O268" s="343" t="str">
        <f>IF(N268="","",LOOKUP(N268,'Work Programme'!$A$8:$A$207,'Work Programme'!$B$8:$B$207))</f>
        <v/>
      </c>
      <c r="P268" s="150"/>
      <c r="Q268" s="150"/>
      <c r="R268" s="254" t="str">
        <f>IF(J268="","",VLOOKUP(J268,'Overview - Financial Statement'!$A$46:$B$60,2,FALSE))</f>
        <v/>
      </c>
      <c r="S268" s="255" t="str">
        <f t="shared" si="39"/>
        <v/>
      </c>
      <c r="T268" s="153"/>
      <c r="U268" s="153"/>
      <c r="V268" s="238">
        <f t="shared" si="40"/>
        <v>0</v>
      </c>
      <c r="W268" s="193" t="s">
        <v>44</v>
      </c>
      <c r="X268" s="427"/>
      <c r="Y268" s="264" t="str">
        <f t="shared" si="41"/>
        <v>OK</v>
      </c>
      <c r="Z268" s="193" t="str">
        <f t="shared" si="42"/>
        <v/>
      </c>
      <c r="AA268" s="193" t="str">
        <f t="shared" si="43"/>
        <v/>
      </c>
      <c r="AB268" s="397" t="str">
        <f t="shared" si="44"/>
        <v/>
      </c>
      <c r="AC268" s="257" t="str">
        <f t="shared" si="45"/>
        <v/>
      </c>
      <c r="AD268" s="257" t="str">
        <f t="shared" si="46"/>
        <v/>
      </c>
      <c r="AE268" s="193" t="str">
        <f t="shared" si="47"/>
        <v>CHECK DATES</v>
      </c>
      <c r="AF268" s="257" t="str">
        <f t="shared" si="48"/>
        <v/>
      </c>
      <c r="AG268" s="286">
        <v>0</v>
      </c>
      <c r="AH268" s="257">
        <f t="shared" si="49"/>
        <v>0</v>
      </c>
      <c r="AI268" s="257" t="str">
        <f t="shared" si="50"/>
        <v/>
      </c>
      <c r="AJ268" s="257">
        <f t="shared" si="51"/>
        <v>0</v>
      </c>
    </row>
    <row r="269" spans="1:36" x14ac:dyDescent="0.3">
      <c r="A269" s="287">
        <v>256</v>
      </c>
      <c r="B269" s="156"/>
      <c r="C269" s="150"/>
      <c r="D269" s="151"/>
      <c r="E269" s="150"/>
      <c r="F269" s="150"/>
      <c r="G269" s="158"/>
      <c r="H269" s="157"/>
      <c r="I269" s="152"/>
      <c r="J269" s="154"/>
      <c r="K269" s="149"/>
      <c r="L269" s="152"/>
      <c r="M269" s="159"/>
      <c r="N269" s="337"/>
      <c r="O269" s="343" t="str">
        <f>IF(N269="","",LOOKUP(N269,'Work Programme'!$A$8:$A$207,'Work Programme'!$B$8:$B$207))</f>
        <v/>
      </c>
      <c r="P269" s="150"/>
      <c r="Q269" s="150"/>
      <c r="R269" s="254" t="str">
        <f>IF(J269="","",VLOOKUP(J269,'Overview - Financial Statement'!$A$46:$B$60,2,FALSE))</f>
        <v/>
      </c>
      <c r="S269" s="255" t="str">
        <f t="shared" si="39"/>
        <v/>
      </c>
      <c r="T269" s="153"/>
      <c r="U269" s="153"/>
      <c r="V269" s="238">
        <f t="shared" si="40"/>
        <v>0</v>
      </c>
      <c r="W269" s="193" t="s">
        <v>44</v>
      </c>
      <c r="X269" s="427"/>
      <c r="Y269" s="264" t="str">
        <f t="shared" si="41"/>
        <v>OK</v>
      </c>
      <c r="Z269" s="193" t="str">
        <f t="shared" si="42"/>
        <v/>
      </c>
      <c r="AA269" s="193" t="str">
        <f t="shared" si="43"/>
        <v/>
      </c>
      <c r="AB269" s="397" t="str">
        <f t="shared" si="44"/>
        <v/>
      </c>
      <c r="AC269" s="257" t="str">
        <f t="shared" si="45"/>
        <v/>
      </c>
      <c r="AD269" s="257" t="str">
        <f t="shared" si="46"/>
        <v/>
      </c>
      <c r="AE269" s="193" t="str">
        <f t="shared" si="47"/>
        <v>CHECK DATES</v>
      </c>
      <c r="AF269" s="257" t="str">
        <f t="shared" si="48"/>
        <v/>
      </c>
      <c r="AG269" s="286">
        <v>0</v>
      </c>
      <c r="AH269" s="257">
        <f t="shared" si="49"/>
        <v>0</v>
      </c>
      <c r="AI269" s="257" t="str">
        <f t="shared" si="50"/>
        <v/>
      </c>
      <c r="AJ269" s="257">
        <f t="shared" si="51"/>
        <v>0</v>
      </c>
    </row>
    <row r="270" spans="1:36" x14ac:dyDescent="0.3">
      <c r="A270" s="287">
        <v>257</v>
      </c>
      <c r="B270" s="156"/>
      <c r="C270" s="150"/>
      <c r="D270" s="151"/>
      <c r="E270" s="150"/>
      <c r="F270" s="150"/>
      <c r="G270" s="158"/>
      <c r="H270" s="157"/>
      <c r="I270" s="152"/>
      <c r="J270" s="154"/>
      <c r="K270" s="149"/>
      <c r="L270" s="152"/>
      <c r="M270" s="159"/>
      <c r="N270" s="337"/>
      <c r="O270" s="343" t="str">
        <f>IF(N270="","",LOOKUP(N270,'Work Programme'!$A$8:$A$207,'Work Programme'!$B$8:$B$207))</f>
        <v/>
      </c>
      <c r="P270" s="150"/>
      <c r="Q270" s="150"/>
      <c r="R270" s="254" t="str">
        <f>IF(J270="","",VLOOKUP(J270,'Overview - Financial Statement'!$A$46:$B$60,2,FALSE))</f>
        <v/>
      </c>
      <c r="S270" s="255" t="str">
        <f t="shared" ref="S270:S333" si="52">IF(R270="","",K270/R270)</f>
        <v/>
      </c>
      <c r="T270" s="153"/>
      <c r="U270" s="153"/>
      <c r="V270" s="238">
        <f t="shared" si="40"/>
        <v>0</v>
      </c>
      <c r="W270" s="193" t="s">
        <v>44</v>
      </c>
      <c r="X270" s="427"/>
      <c r="Y270" s="264" t="str">
        <f t="shared" si="41"/>
        <v>OK</v>
      </c>
      <c r="Z270" s="193" t="str">
        <f t="shared" si="42"/>
        <v/>
      </c>
      <c r="AA270" s="193" t="str">
        <f t="shared" si="43"/>
        <v/>
      </c>
      <c r="AB270" s="397" t="str">
        <f t="shared" si="44"/>
        <v/>
      </c>
      <c r="AC270" s="257" t="str">
        <f t="shared" si="45"/>
        <v/>
      </c>
      <c r="AD270" s="257" t="str">
        <f t="shared" si="46"/>
        <v/>
      </c>
      <c r="AE270" s="193" t="str">
        <f t="shared" si="47"/>
        <v>CHECK DATES</v>
      </c>
      <c r="AF270" s="257" t="str">
        <f t="shared" si="48"/>
        <v/>
      </c>
      <c r="AG270" s="286">
        <v>0</v>
      </c>
      <c r="AH270" s="257">
        <f t="shared" si="49"/>
        <v>0</v>
      </c>
      <c r="AI270" s="257" t="str">
        <f t="shared" si="50"/>
        <v/>
      </c>
      <c r="AJ270" s="257">
        <f t="shared" si="51"/>
        <v>0</v>
      </c>
    </row>
    <row r="271" spans="1:36" x14ac:dyDescent="0.3">
      <c r="A271" s="287">
        <v>258</v>
      </c>
      <c r="B271" s="156"/>
      <c r="C271" s="150"/>
      <c r="D271" s="151"/>
      <c r="E271" s="150"/>
      <c r="F271" s="150"/>
      <c r="G271" s="158"/>
      <c r="H271" s="157"/>
      <c r="I271" s="152"/>
      <c r="J271" s="154"/>
      <c r="K271" s="149"/>
      <c r="L271" s="152"/>
      <c r="M271" s="159"/>
      <c r="N271" s="337"/>
      <c r="O271" s="343" t="str">
        <f>IF(N271="","",LOOKUP(N271,'Work Programme'!$A$8:$A$207,'Work Programme'!$B$8:$B$207))</f>
        <v/>
      </c>
      <c r="P271" s="150"/>
      <c r="Q271" s="150"/>
      <c r="R271" s="254" t="str">
        <f>IF(J271="","",VLOOKUP(J271,'Overview - Financial Statement'!$A$46:$B$60,2,FALSE))</f>
        <v/>
      </c>
      <c r="S271" s="255" t="str">
        <f t="shared" si="52"/>
        <v/>
      </c>
      <c r="T271" s="153"/>
      <c r="U271" s="153"/>
      <c r="V271" s="238">
        <f t="shared" si="40"/>
        <v>0</v>
      </c>
      <c r="W271" s="193" t="s">
        <v>44</v>
      </c>
      <c r="X271" s="427"/>
      <c r="Y271" s="264" t="str">
        <f t="shared" si="41"/>
        <v>OK</v>
      </c>
      <c r="Z271" s="193" t="str">
        <f t="shared" si="42"/>
        <v/>
      </c>
      <c r="AA271" s="193" t="str">
        <f t="shared" si="43"/>
        <v/>
      </c>
      <c r="AB271" s="397" t="str">
        <f t="shared" si="44"/>
        <v/>
      </c>
      <c r="AC271" s="257" t="str">
        <f t="shared" si="45"/>
        <v/>
      </c>
      <c r="AD271" s="257" t="str">
        <f t="shared" si="46"/>
        <v/>
      </c>
      <c r="AE271" s="193" t="str">
        <f t="shared" si="47"/>
        <v>CHECK DATES</v>
      </c>
      <c r="AF271" s="257" t="str">
        <f t="shared" si="48"/>
        <v/>
      </c>
      <c r="AG271" s="286">
        <v>0</v>
      </c>
      <c r="AH271" s="257">
        <f t="shared" si="49"/>
        <v>0</v>
      </c>
      <c r="AI271" s="257" t="str">
        <f t="shared" si="50"/>
        <v/>
      </c>
      <c r="AJ271" s="257">
        <f t="shared" si="51"/>
        <v>0</v>
      </c>
    </row>
    <row r="272" spans="1:36" x14ac:dyDescent="0.3">
      <c r="A272" s="287">
        <v>259</v>
      </c>
      <c r="B272" s="156"/>
      <c r="C272" s="150"/>
      <c r="D272" s="151"/>
      <c r="E272" s="150"/>
      <c r="F272" s="150"/>
      <c r="G272" s="158"/>
      <c r="H272" s="157"/>
      <c r="I272" s="152"/>
      <c r="J272" s="154"/>
      <c r="K272" s="149"/>
      <c r="L272" s="152"/>
      <c r="M272" s="159"/>
      <c r="N272" s="337"/>
      <c r="O272" s="343" t="str">
        <f>IF(N272="","",LOOKUP(N272,'Work Programme'!$A$8:$A$207,'Work Programme'!$B$8:$B$207))</f>
        <v/>
      </c>
      <c r="P272" s="150"/>
      <c r="Q272" s="150"/>
      <c r="R272" s="254" t="str">
        <f>IF(J272="","",VLOOKUP(J272,'Overview - Financial Statement'!$A$46:$B$60,2,FALSE))</f>
        <v/>
      </c>
      <c r="S272" s="255" t="str">
        <f t="shared" si="52"/>
        <v/>
      </c>
      <c r="T272" s="153"/>
      <c r="U272" s="153"/>
      <c r="V272" s="238">
        <f t="shared" ref="V272:V335" si="53">IF(T272="YES",S272,0)</f>
        <v>0</v>
      </c>
      <c r="W272" s="193" t="s">
        <v>44</v>
      </c>
      <c r="X272" s="427"/>
      <c r="Y272" s="264" t="str">
        <f t="shared" si="41"/>
        <v>OK</v>
      </c>
      <c r="Z272" s="193" t="str">
        <f t="shared" si="42"/>
        <v/>
      </c>
      <c r="AA272" s="193" t="str">
        <f t="shared" si="43"/>
        <v/>
      </c>
      <c r="AB272" s="397" t="str">
        <f t="shared" si="44"/>
        <v/>
      </c>
      <c r="AC272" s="257" t="str">
        <f t="shared" si="45"/>
        <v/>
      </c>
      <c r="AD272" s="257" t="str">
        <f t="shared" si="46"/>
        <v/>
      </c>
      <c r="AE272" s="193" t="str">
        <f t="shared" si="47"/>
        <v>CHECK DATES</v>
      </c>
      <c r="AF272" s="257" t="str">
        <f t="shared" si="48"/>
        <v/>
      </c>
      <c r="AG272" s="286">
        <v>0</v>
      </c>
      <c r="AH272" s="257">
        <f t="shared" si="49"/>
        <v>0</v>
      </c>
      <c r="AI272" s="257" t="str">
        <f t="shared" si="50"/>
        <v/>
      </c>
      <c r="AJ272" s="257">
        <f t="shared" si="51"/>
        <v>0</v>
      </c>
    </row>
    <row r="273" spans="1:36" x14ac:dyDescent="0.3">
      <c r="A273" s="287">
        <v>260</v>
      </c>
      <c r="B273" s="156"/>
      <c r="C273" s="150"/>
      <c r="D273" s="151"/>
      <c r="E273" s="150"/>
      <c r="F273" s="150"/>
      <c r="G273" s="158"/>
      <c r="H273" s="157"/>
      <c r="I273" s="152"/>
      <c r="J273" s="154"/>
      <c r="K273" s="149"/>
      <c r="L273" s="152"/>
      <c r="M273" s="159"/>
      <c r="N273" s="337"/>
      <c r="O273" s="343" t="str">
        <f>IF(N273="","",LOOKUP(N273,'Work Programme'!$A$8:$A$207,'Work Programme'!$B$8:$B$207))</f>
        <v/>
      </c>
      <c r="P273" s="150"/>
      <c r="Q273" s="150"/>
      <c r="R273" s="254" t="str">
        <f>IF(J273="","",VLOOKUP(J273,'Overview - Financial Statement'!$A$46:$B$60,2,FALSE))</f>
        <v/>
      </c>
      <c r="S273" s="255" t="str">
        <f t="shared" si="52"/>
        <v/>
      </c>
      <c r="T273" s="153"/>
      <c r="U273" s="153"/>
      <c r="V273" s="238">
        <f t="shared" si="53"/>
        <v>0</v>
      </c>
      <c r="W273" s="193" t="s">
        <v>44</v>
      </c>
      <c r="X273" s="427"/>
      <c r="Y273" s="264" t="str">
        <f t="shared" ref="Y273:Y336" si="54">IF(G273&gt;=220,"to be checked","OK")</f>
        <v>OK</v>
      </c>
      <c r="Z273" s="193" t="str">
        <f t="shared" ref="Z273:Z336" si="55">IF(S273="","",(IF(OR(L273&lt;=($E$4-1),L273&gt;=($G$4+1),M273&lt;=($E$4-1),M273&gt;=($G$4+1)),"CHECK DATES","OK")))</f>
        <v/>
      </c>
      <c r="AA273" s="193" t="str">
        <f t="shared" ref="AA273:AA336" si="56">IF(J273="","",J273)</f>
        <v/>
      </c>
      <c r="AB273" s="397" t="str">
        <f t="shared" ref="AB273:AB336" si="57">IF(J273="","",IF(HLOOKUP(J273,$X$4:$AL$5,2,FALSE)="",R273,IF(R273&lt;&gt;HLOOKUP(J273,$X$4:$AL$5,2,FALSE),HLOOKUP(J273,$X$4:$AL$5,2,FALSE),R273)))</f>
        <v/>
      </c>
      <c r="AC273" s="257" t="str">
        <f t="shared" ref="AC273:AC336" si="58">IF(R273="","",IF(AB273=1,S273,K273/AB273))</f>
        <v/>
      </c>
      <c r="AD273" s="257" t="str">
        <f t="shared" ref="AD273:AD336" si="59">IF(AC273="","",IF(AB273=1,0,AC273-S273))</f>
        <v/>
      </c>
      <c r="AE273" s="193" t="str">
        <f t="shared" ref="AE273:AE336" si="60">IF(S273=0,"",(IF(I273="","CHECK DATES","OK")))</f>
        <v>CHECK DATES</v>
      </c>
      <c r="AF273" s="257" t="str">
        <f t="shared" ref="AF273:AF336" si="61">IF(OR(W273="NO",Z273="CHECK DATES",AE273="CHECK DATES"),AC273,"")</f>
        <v/>
      </c>
      <c r="AG273" s="286">
        <v>0</v>
      </c>
      <c r="AH273" s="257">
        <f t="shared" ref="AH273:AH336" si="62">IF(OR(W273="NO",AF273&gt;0,AG273&gt;0)*(AND(OR(T273="NO",T273=""))),SUM(AF273:AG273),"")</f>
        <v>0</v>
      </c>
      <c r="AI273" s="257" t="str">
        <f t="shared" ref="AI273:AI336" si="63">IF(OR(W273="NO",AF273&gt;0,AG273&gt;0)*(AND(OR(T273="YES"))),SUM(AF273:AG273),"")</f>
        <v/>
      </c>
      <c r="AJ273" s="257">
        <f t="shared" ref="AJ273:AJ336" si="64">IF(T273="YES",AC273,0)</f>
        <v>0</v>
      </c>
    </row>
    <row r="274" spans="1:36" x14ac:dyDescent="0.3">
      <c r="A274" s="287">
        <v>261</v>
      </c>
      <c r="B274" s="156"/>
      <c r="C274" s="150"/>
      <c r="D274" s="151"/>
      <c r="E274" s="150"/>
      <c r="F274" s="150"/>
      <c r="G274" s="158"/>
      <c r="H274" s="157"/>
      <c r="I274" s="152"/>
      <c r="J274" s="154"/>
      <c r="K274" s="149"/>
      <c r="L274" s="152"/>
      <c r="M274" s="159"/>
      <c r="N274" s="337"/>
      <c r="O274" s="343" t="str">
        <f>IF(N274="","",LOOKUP(N274,'Work Programme'!$A$8:$A$207,'Work Programme'!$B$8:$B$207))</f>
        <v/>
      </c>
      <c r="P274" s="150"/>
      <c r="Q274" s="150"/>
      <c r="R274" s="254" t="str">
        <f>IF(J274="","",VLOOKUP(J274,'Overview - Financial Statement'!$A$46:$B$60,2,FALSE))</f>
        <v/>
      </c>
      <c r="S274" s="255" t="str">
        <f t="shared" si="52"/>
        <v/>
      </c>
      <c r="T274" s="153"/>
      <c r="U274" s="153"/>
      <c r="V274" s="238">
        <f t="shared" si="53"/>
        <v>0</v>
      </c>
      <c r="W274" s="193" t="s">
        <v>44</v>
      </c>
      <c r="X274" s="427"/>
      <c r="Y274" s="264" t="str">
        <f t="shared" si="54"/>
        <v>OK</v>
      </c>
      <c r="Z274" s="193" t="str">
        <f t="shared" si="55"/>
        <v/>
      </c>
      <c r="AA274" s="193" t="str">
        <f t="shared" si="56"/>
        <v/>
      </c>
      <c r="AB274" s="397" t="str">
        <f t="shared" si="57"/>
        <v/>
      </c>
      <c r="AC274" s="257" t="str">
        <f t="shared" si="58"/>
        <v/>
      </c>
      <c r="AD274" s="257" t="str">
        <f t="shared" si="59"/>
        <v/>
      </c>
      <c r="AE274" s="193" t="str">
        <f t="shared" si="60"/>
        <v>CHECK DATES</v>
      </c>
      <c r="AF274" s="257" t="str">
        <f t="shared" si="61"/>
        <v/>
      </c>
      <c r="AG274" s="286">
        <v>0</v>
      </c>
      <c r="AH274" s="257">
        <f t="shared" si="62"/>
        <v>0</v>
      </c>
      <c r="AI274" s="257" t="str">
        <f t="shared" si="63"/>
        <v/>
      </c>
      <c r="AJ274" s="257">
        <f t="shared" si="64"/>
        <v>0</v>
      </c>
    </row>
    <row r="275" spans="1:36" x14ac:dyDescent="0.3">
      <c r="A275" s="287">
        <v>262</v>
      </c>
      <c r="B275" s="156"/>
      <c r="C275" s="150"/>
      <c r="D275" s="151"/>
      <c r="E275" s="150"/>
      <c r="F275" s="150"/>
      <c r="G275" s="158"/>
      <c r="H275" s="157"/>
      <c r="I275" s="152"/>
      <c r="J275" s="154"/>
      <c r="K275" s="149"/>
      <c r="L275" s="152"/>
      <c r="M275" s="159"/>
      <c r="N275" s="337"/>
      <c r="O275" s="343" t="str">
        <f>IF(N275="","",LOOKUP(N275,'Work Programme'!$A$8:$A$207,'Work Programme'!$B$8:$B$207))</f>
        <v/>
      </c>
      <c r="P275" s="150"/>
      <c r="Q275" s="150"/>
      <c r="R275" s="254" t="str">
        <f>IF(J275="","",VLOOKUP(J275,'Overview - Financial Statement'!$A$46:$B$60,2,FALSE))</f>
        <v/>
      </c>
      <c r="S275" s="255" t="str">
        <f t="shared" si="52"/>
        <v/>
      </c>
      <c r="T275" s="153"/>
      <c r="U275" s="153"/>
      <c r="V275" s="238">
        <f t="shared" si="53"/>
        <v>0</v>
      </c>
      <c r="W275" s="193" t="s">
        <v>44</v>
      </c>
      <c r="X275" s="427"/>
      <c r="Y275" s="264" t="str">
        <f t="shared" si="54"/>
        <v>OK</v>
      </c>
      <c r="Z275" s="193" t="str">
        <f t="shared" si="55"/>
        <v/>
      </c>
      <c r="AA275" s="193" t="str">
        <f t="shared" si="56"/>
        <v/>
      </c>
      <c r="AB275" s="397" t="str">
        <f t="shared" si="57"/>
        <v/>
      </c>
      <c r="AC275" s="257" t="str">
        <f t="shared" si="58"/>
        <v/>
      </c>
      <c r="AD275" s="257" t="str">
        <f t="shared" si="59"/>
        <v/>
      </c>
      <c r="AE275" s="193" t="str">
        <f t="shared" si="60"/>
        <v>CHECK DATES</v>
      </c>
      <c r="AF275" s="257" t="str">
        <f t="shared" si="61"/>
        <v/>
      </c>
      <c r="AG275" s="286">
        <v>0</v>
      </c>
      <c r="AH275" s="257">
        <f t="shared" si="62"/>
        <v>0</v>
      </c>
      <c r="AI275" s="257" t="str">
        <f t="shared" si="63"/>
        <v/>
      </c>
      <c r="AJ275" s="257">
        <f t="shared" si="64"/>
        <v>0</v>
      </c>
    </row>
    <row r="276" spans="1:36" x14ac:dyDescent="0.3">
      <c r="A276" s="287">
        <v>263</v>
      </c>
      <c r="B276" s="156"/>
      <c r="C276" s="150"/>
      <c r="D276" s="151"/>
      <c r="E276" s="150"/>
      <c r="F276" s="150"/>
      <c r="G276" s="158"/>
      <c r="H276" s="157"/>
      <c r="I276" s="152"/>
      <c r="J276" s="154"/>
      <c r="K276" s="149"/>
      <c r="L276" s="152"/>
      <c r="M276" s="159"/>
      <c r="N276" s="337"/>
      <c r="O276" s="343" t="str">
        <f>IF(N276="","",LOOKUP(N276,'Work Programme'!$A$8:$A$207,'Work Programme'!$B$8:$B$207))</f>
        <v/>
      </c>
      <c r="P276" s="150"/>
      <c r="Q276" s="150"/>
      <c r="R276" s="254" t="str">
        <f>IF(J276="","",VLOOKUP(J276,'Overview - Financial Statement'!$A$46:$B$60,2,FALSE))</f>
        <v/>
      </c>
      <c r="S276" s="255" t="str">
        <f t="shared" si="52"/>
        <v/>
      </c>
      <c r="T276" s="153"/>
      <c r="U276" s="153"/>
      <c r="V276" s="238">
        <f t="shared" si="53"/>
        <v>0</v>
      </c>
      <c r="W276" s="193" t="s">
        <v>44</v>
      </c>
      <c r="X276" s="427"/>
      <c r="Y276" s="264" t="str">
        <f t="shared" si="54"/>
        <v>OK</v>
      </c>
      <c r="Z276" s="193" t="str">
        <f t="shared" si="55"/>
        <v/>
      </c>
      <c r="AA276" s="193" t="str">
        <f t="shared" si="56"/>
        <v/>
      </c>
      <c r="AB276" s="397" t="str">
        <f t="shared" si="57"/>
        <v/>
      </c>
      <c r="AC276" s="257" t="str">
        <f t="shared" si="58"/>
        <v/>
      </c>
      <c r="AD276" s="257" t="str">
        <f t="shared" si="59"/>
        <v/>
      </c>
      <c r="AE276" s="193" t="str">
        <f t="shared" si="60"/>
        <v>CHECK DATES</v>
      </c>
      <c r="AF276" s="257" t="str">
        <f t="shared" si="61"/>
        <v/>
      </c>
      <c r="AG276" s="286">
        <v>0</v>
      </c>
      <c r="AH276" s="257">
        <f t="shared" si="62"/>
        <v>0</v>
      </c>
      <c r="AI276" s="257" t="str">
        <f t="shared" si="63"/>
        <v/>
      </c>
      <c r="AJ276" s="257">
        <f t="shared" si="64"/>
        <v>0</v>
      </c>
    </row>
    <row r="277" spans="1:36" x14ac:dyDescent="0.3">
      <c r="A277" s="287">
        <v>264</v>
      </c>
      <c r="B277" s="156"/>
      <c r="C277" s="150"/>
      <c r="D277" s="151"/>
      <c r="E277" s="150"/>
      <c r="F277" s="150"/>
      <c r="G277" s="158"/>
      <c r="H277" s="157"/>
      <c r="I277" s="152"/>
      <c r="J277" s="154"/>
      <c r="K277" s="149"/>
      <c r="L277" s="152"/>
      <c r="M277" s="159"/>
      <c r="N277" s="337"/>
      <c r="O277" s="343" t="str">
        <f>IF(N277="","",LOOKUP(N277,'Work Programme'!$A$8:$A$207,'Work Programme'!$B$8:$B$207))</f>
        <v/>
      </c>
      <c r="P277" s="150"/>
      <c r="Q277" s="150"/>
      <c r="R277" s="254" t="str">
        <f>IF(J277="","",VLOOKUP(J277,'Overview - Financial Statement'!$A$46:$B$60,2,FALSE))</f>
        <v/>
      </c>
      <c r="S277" s="255" t="str">
        <f t="shared" si="52"/>
        <v/>
      </c>
      <c r="T277" s="153"/>
      <c r="U277" s="153"/>
      <c r="V277" s="238">
        <f t="shared" si="53"/>
        <v>0</v>
      </c>
      <c r="W277" s="193" t="s">
        <v>44</v>
      </c>
      <c r="X277" s="427"/>
      <c r="Y277" s="264" t="str">
        <f t="shared" si="54"/>
        <v>OK</v>
      </c>
      <c r="Z277" s="193" t="str">
        <f t="shared" si="55"/>
        <v/>
      </c>
      <c r="AA277" s="193" t="str">
        <f t="shared" si="56"/>
        <v/>
      </c>
      <c r="AB277" s="397" t="str">
        <f t="shared" si="57"/>
        <v/>
      </c>
      <c r="AC277" s="257" t="str">
        <f t="shared" si="58"/>
        <v/>
      </c>
      <c r="AD277" s="257" t="str">
        <f t="shared" si="59"/>
        <v/>
      </c>
      <c r="AE277" s="193" t="str">
        <f t="shared" si="60"/>
        <v>CHECK DATES</v>
      </c>
      <c r="AF277" s="257" t="str">
        <f t="shared" si="61"/>
        <v/>
      </c>
      <c r="AG277" s="286">
        <v>0</v>
      </c>
      <c r="AH277" s="257">
        <f t="shared" si="62"/>
        <v>0</v>
      </c>
      <c r="AI277" s="257" t="str">
        <f t="shared" si="63"/>
        <v/>
      </c>
      <c r="AJ277" s="257">
        <f t="shared" si="64"/>
        <v>0</v>
      </c>
    </row>
    <row r="278" spans="1:36" x14ac:dyDescent="0.3">
      <c r="A278" s="287">
        <v>265</v>
      </c>
      <c r="B278" s="156"/>
      <c r="C278" s="150"/>
      <c r="D278" s="151"/>
      <c r="E278" s="150"/>
      <c r="F278" s="150"/>
      <c r="G278" s="158"/>
      <c r="H278" s="157"/>
      <c r="I278" s="152"/>
      <c r="J278" s="154"/>
      <c r="K278" s="149"/>
      <c r="L278" s="152"/>
      <c r="M278" s="159"/>
      <c r="N278" s="337"/>
      <c r="O278" s="343" t="str">
        <f>IF(N278="","",LOOKUP(N278,'Work Programme'!$A$8:$A$207,'Work Programme'!$B$8:$B$207))</f>
        <v/>
      </c>
      <c r="P278" s="150"/>
      <c r="Q278" s="150"/>
      <c r="R278" s="254" t="str">
        <f>IF(J278="","",VLOOKUP(J278,'Overview - Financial Statement'!$A$46:$B$60,2,FALSE))</f>
        <v/>
      </c>
      <c r="S278" s="255" t="str">
        <f t="shared" si="52"/>
        <v/>
      </c>
      <c r="T278" s="153"/>
      <c r="U278" s="153"/>
      <c r="V278" s="238">
        <f t="shared" si="53"/>
        <v>0</v>
      </c>
      <c r="W278" s="193" t="s">
        <v>44</v>
      </c>
      <c r="X278" s="427"/>
      <c r="Y278" s="264" t="str">
        <f t="shared" si="54"/>
        <v>OK</v>
      </c>
      <c r="Z278" s="193" t="str">
        <f t="shared" si="55"/>
        <v/>
      </c>
      <c r="AA278" s="193" t="str">
        <f t="shared" si="56"/>
        <v/>
      </c>
      <c r="AB278" s="397" t="str">
        <f t="shared" si="57"/>
        <v/>
      </c>
      <c r="AC278" s="257" t="str">
        <f t="shared" si="58"/>
        <v/>
      </c>
      <c r="AD278" s="257" t="str">
        <f t="shared" si="59"/>
        <v/>
      </c>
      <c r="AE278" s="193" t="str">
        <f t="shared" si="60"/>
        <v>CHECK DATES</v>
      </c>
      <c r="AF278" s="257" t="str">
        <f t="shared" si="61"/>
        <v/>
      </c>
      <c r="AG278" s="286">
        <v>0</v>
      </c>
      <c r="AH278" s="257">
        <f t="shared" si="62"/>
        <v>0</v>
      </c>
      <c r="AI278" s="257" t="str">
        <f t="shared" si="63"/>
        <v/>
      </c>
      <c r="AJ278" s="257">
        <f t="shared" si="64"/>
        <v>0</v>
      </c>
    </row>
    <row r="279" spans="1:36" x14ac:dyDescent="0.3">
      <c r="A279" s="287">
        <v>266</v>
      </c>
      <c r="B279" s="156"/>
      <c r="C279" s="150"/>
      <c r="D279" s="151"/>
      <c r="E279" s="150"/>
      <c r="F279" s="150"/>
      <c r="G279" s="158"/>
      <c r="H279" s="157"/>
      <c r="I279" s="152"/>
      <c r="J279" s="154"/>
      <c r="K279" s="149"/>
      <c r="L279" s="152"/>
      <c r="M279" s="159"/>
      <c r="N279" s="337"/>
      <c r="O279" s="343" t="str">
        <f>IF(N279="","",LOOKUP(N279,'Work Programme'!$A$8:$A$207,'Work Programme'!$B$8:$B$207))</f>
        <v/>
      </c>
      <c r="P279" s="150"/>
      <c r="Q279" s="150"/>
      <c r="R279" s="254" t="str">
        <f>IF(J279="","",VLOOKUP(J279,'Overview - Financial Statement'!$A$46:$B$60,2,FALSE))</f>
        <v/>
      </c>
      <c r="S279" s="255" t="str">
        <f t="shared" si="52"/>
        <v/>
      </c>
      <c r="T279" s="153"/>
      <c r="U279" s="153"/>
      <c r="V279" s="238">
        <f t="shared" si="53"/>
        <v>0</v>
      </c>
      <c r="W279" s="193" t="s">
        <v>44</v>
      </c>
      <c r="X279" s="427"/>
      <c r="Y279" s="264" t="str">
        <f t="shared" si="54"/>
        <v>OK</v>
      </c>
      <c r="Z279" s="193" t="str">
        <f t="shared" si="55"/>
        <v/>
      </c>
      <c r="AA279" s="193" t="str">
        <f t="shared" si="56"/>
        <v/>
      </c>
      <c r="AB279" s="397" t="str">
        <f t="shared" si="57"/>
        <v/>
      </c>
      <c r="AC279" s="257" t="str">
        <f t="shared" si="58"/>
        <v/>
      </c>
      <c r="AD279" s="257" t="str">
        <f t="shared" si="59"/>
        <v/>
      </c>
      <c r="AE279" s="193" t="str">
        <f t="shared" si="60"/>
        <v>CHECK DATES</v>
      </c>
      <c r="AF279" s="257" t="str">
        <f t="shared" si="61"/>
        <v/>
      </c>
      <c r="AG279" s="286">
        <v>0</v>
      </c>
      <c r="AH279" s="257">
        <f t="shared" si="62"/>
        <v>0</v>
      </c>
      <c r="AI279" s="257" t="str">
        <f t="shared" si="63"/>
        <v/>
      </c>
      <c r="AJ279" s="257">
        <f t="shared" si="64"/>
        <v>0</v>
      </c>
    </row>
    <row r="280" spans="1:36" x14ac:dyDescent="0.3">
      <c r="A280" s="287">
        <v>267</v>
      </c>
      <c r="B280" s="156"/>
      <c r="C280" s="150"/>
      <c r="D280" s="151"/>
      <c r="E280" s="150"/>
      <c r="F280" s="150"/>
      <c r="G280" s="158"/>
      <c r="H280" s="157"/>
      <c r="I280" s="152"/>
      <c r="J280" s="154"/>
      <c r="K280" s="149"/>
      <c r="L280" s="152"/>
      <c r="M280" s="159"/>
      <c r="N280" s="337"/>
      <c r="O280" s="343" t="str">
        <f>IF(N280="","",LOOKUP(N280,'Work Programme'!$A$8:$A$207,'Work Programme'!$B$8:$B$207))</f>
        <v/>
      </c>
      <c r="P280" s="150"/>
      <c r="Q280" s="150"/>
      <c r="R280" s="254" t="str">
        <f>IF(J280="","",VLOOKUP(J280,'Overview - Financial Statement'!$A$46:$B$60,2,FALSE))</f>
        <v/>
      </c>
      <c r="S280" s="255" t="str">
        <f t="shared" si="52"/>
        <v/>
      </c>
      <c r="T280" s="153"/>
      <c r="U280" s="153"/>
      <c r="V280" s="238">
        <f t="shared" si="53"/>
        <v>0</v>
      </c>
      <c r="W280" s="193" t="s">
        <v>44</v>
      </c>
      <c r="X280" s="427"/>
      <c r="Y280" s="264" t="str">
        <f t="shared" si="54"/>
        <v>OK</v>
      </c>
      <c r="Z280" s="193" t="str">
        <f t="shared" si="55"/>
        <v/>
      </c>
      <c r="AA280" s="193" t="str">
        <f t="shared" si="56"/>
        <v/>
      </c>
      <c r="AB280" s="397" t="str">
        <f t="shared" si="57"/>
        <v/>
      </c>
      <c r="AC280" s="257" t="str">
        <f t="shared" si="58"/>
        <v/>
      </c>
      <c r="AD280" s="257" t="str">
        <f t="shared" si="59"/>
        <v/>
      </c>
      <c r="AE280" s="193" t="str">
        <f t="shared" si="60"/>
        <v>CHECK DATES</v>
      </c>
      <c r="AF280" s="257" t="str">
        <f t="shared" si="61"/>
        <v/>
      </c>
      <c r="AG280" s="286">
        <v>0</v>
      </c>
      <c r="AH280" s="257">
        <f t="shared" si="62"/>
        <v>0</v>
      </c>
      <c r="AI280" s="257" t="str">
        <f t="shared" si="63"/>
        <v/>
      </c>
      <c r="AJ280" s="257">
        <f t="shared" si="64"/>
        <v>0</v>
      </c>
    </row>
    <row r="281" spans="1:36" x14ac:dyDescent="0.3">
      <c r="A281" s="287">
        <v>268</v>
      </c>
      <c r="B281" s="156"/>
      <c r="C281" s="150"/>
      <c r="D281" s="151"/>
      <c r="E281" s="150"/>
      <c r="F281" s="150"/>
      <c r="G281" s="158"/>
      <c r="H281" s="157"/>
      <c r="I281" s="152"/>
      <c r="J281" s="154"/>
      <c r="K281" s="149"/>
      <c r="L281" s="152"/>
      <c r="M281" s="159"/>
      <c r="N281" s="337"/>
      <c r="O281" s="343" t="str">
        <f>IF(N281="","",LOOKUP(N281,'Work Programme'!$A$8:$A$207,'Work Programme'!$B$8:$B$207))</f>
        <v/>
      </c>
      <c r="P281" s="150"/>
      <c r="Q281" s="150"/>
      <c r="R281" s="254" t="str">
        <f>IF(J281="","",VLOOKUP(J281,'Overview - Financial Statement'!$A$46:$B$60,2,FALSE))</f>
        <v/>
      </c>
      <c r="S281" s="255" t="str">
        <f t="shared" si="52"/>
        <v/>
      </c>
      <c r="T281" s="153"/>
      <c r="U281" s="153"/>
      <c r="V281" s="238">
        <f t="shared" si="53"/>
        <v>0</v>
      </c>
      <c r="W281" s="193" t="s">
        <v>44</v>
      </c>
      <c r="X281" s="427"/>
      <c r="Y281" s="264" t="str">
        <f t="shared" si="54"/>
        <v>OK</v>
      </c>
      <c r="Z281" s="193" t="str">
        <f t="shared" si="55"/>
        <v/>
      </c>
      <c r="AA281" s="193" t="str">
        <f t="shared" si="56"/>
        <v/>
      </c>
      <c r="AB281" s="397" t="str">
        <f t="shared" si="57"/>
        <v/>
      </c>
      <c r="AC281" s="257" t="str">
        <f t="shared" si="58"/>
        <v/>
      </c>
      <c r="AD281" s="257" t="str">
        <f t="shared" si="59"/>
        <v/>
      </c>
      <c r="AE281" s="193" t="str">
        <f t="shared" si="60"/>
        <v>CHECK DATES</v>
      </c>
      <c r="AF281" s="257" t="str">
        <f t="shared" si="61"/>
        <v/>
      </c>
      <c r="AG281" s="286">
        <v>0</v>
      </c>
      <c r="AH281" s="257">
        <f t="shared" si="62"/>
        <v>0</v>
      </c>
      <c r="AI281" s="257" t="str">
        <f t="shared" si="63"/>
        <v/>
      </c>
      <c r="AJ281" s="257">
        <f t="shared" si="64"/>
        <v>0</v>
      </c>
    </row>
    <row r="282" spans="1:36" x14ac:dyDescent="0.3">
      <c r="A282" s="287">
        <v>269</v>
      </c>
      <c r="B282" s="156"/>
      <c r="C282" s="150"/>
      <c r="D282" s="151"/>
      <c r="E282" s="150"/>
      <c r="F282" s="150"/>
      <c r="G282" s="158"/>
      <c r="H282" s="157"/>
      <c r="I282" s="152"/>
      <c r="J282" s="154"/>
      <c r="K282" s="149"/>
      <c r="L282" s="152"/>
      <c r="M282" s="159"/>
      <c r="N282" s="337"/>
      <c r="O282" s="343" t="str">
        <f>IF(N282="","",LOOKUP(N282,'Work Programme'!$A$8:$A$207,'Work Programme'!$B$8:$B$207))</f>
        <v/>
      </c>
      <c r="P282" s="150"/>
      <c r="Q282" s="150"/>
      <c r="R282" s="254" t="str">
        <f>IF(J282="","",VLOOKUP(J282,'Overview - Financial Statement'!$A$46:$B$60,2,FALSE))</f>
        <v/>
      </c>
      <c r="S282" s="255" t="str">
        <f t="shared" si="52"/>
        <v/>
      </c>
      <c r="T282" s="153"/>
      <c r="U282" s="153"/>
      <c r="V282" s="238">
        <f t="shared" si="53"/>
        <v>0</v>
      </c>
      <c r="W282" s="193" t="s">
        <v>44</v>
      </c>
      <c r="X282" s="427"/>
      <c r="Y282" s="264" t="str">
        <f t="shared" si="54"/>
        <v>OK</v>
      </c>
      <c r="Z282" s="193" t="str">
        <f t="shared" si="55"/>
        <v/>
      </c>
      <c r="AA282" s="193" t="str">
        <f t="shared" si="56"/>
        <v/>
      </c>
      <c r="AB282" s="397" t="str">
        <f t="shared" si="57"/>
        <v/>
      </c>
      <c r="AC282" s="257" t="str">
        <f t="shared" si="58"/>
        <v/>
      </c>
      <c r="AD282" s="257" t="str">
        <f t="shared" si="59"/>
        <v/>
      </c>
      <c r="AE282" s="193" t="str">
        <f t="shared" si="60"/>
        <v>CHECK DATES</v>
      </c>
      <c r="AF282" s="257" t="str">
        <f t="shared" si="61"/>
        <v/>
      </c>
      <c r="AG282" s="286">
        <v>0</v>
      </c>
      <c r="AH282" s="257">
        <f t="shared" si="62"/>
        <v>0</v>
      </c>
      <c r="AI282" s="257" t="str">
        <f t="shared" si="63"/>
        <v/>
      </c>
      <c r="AJ282" s="257">
        <f t="shared" si="64"/>
        <v>0</v>
      </c>
    </row>
    <row r="283" spans="1:36" x14ac:dyDescent="0.3">
      <c r="A283" s="287">
        <v>270</v>
      </c>
      <c r="B283" s="156"/>
      <c r="C283" s="150"/>
      <c r="D283" s="151"/>
      <c r="E283" s="150"/>
      <c r="F283" s="150"/>
      <c r="G283" s="158"/>
      <c r="H283" s="157"/>
      <c r="I283" s="152"/>
      <c r="J283" s="154"/>
      <c r="K283" s="149"/>
      <c r="L283" s="152"/>
      <c r="M283" s="159"/>
      <c r="N283" s="337"/>
      <c r="O283" s="343" t="str">
        <f>IF(N283="","",LOOKUP(N283,'Work Programme'!$A$8:$A$207,'Work Programme'!$B$8:$B$207))</f>
        <v/>
      </c>
      <c r="P283" s="150"/>
      <c r="Q283" s="150"/>
      <c r="R283" s="254" t="str">
        <f>IF(J283="","",VLOOKUP(J283,'Overview - Financial Statement'!$A$46:$B$60,2,FALSE))</f>
        <v/>
      </c>
      <c r="S283" s="255" t="str">
        <f t="shared" si="52"/>
        <v/>
      </c>
      <c r="T283" s="153"/>
      <c r="U283" s="153"/>
      <c r="V283" s="238">
        <f t="shared" si="53"/>
        <v>0</v>
      </c>
      <c r="W283" s="193" t="s">
        <v>44</v>
      </c>
      <c r="X283" s="427"/>
      <c r="Y283" s="264" t="str">
        <f t="shared" si="54"/>
        <v>OK</v>
      </c>
      <c r="Z283" s="193" t="str">
        <f t="shared" si="55"/>
        <v/>
      </c>
      <c r="AA283" s="193" t="str">
        <f t="shared" si="56"/>
        <v/>
      </c>
      <c r="AB283" s="397" t="str">
        <f t="shared" si="57"/>
        <v/>
      </c>
      <c r="AC283" s="257" t="str">
        <f t="shared" si="58"/>
        <v/>
      </c>
      <c r="AD283" s="257" t="str">
        <f t="shared" si="59"/>
        <v/>
      </c>
      <c r="AE283" s="193" t="str">
        <f t="shared" si="60"/>
        <v>CHECK DATES</v>
      </c>
      <c r="AF283" s="257" t="str">
        <f t="shared" si="61"/>
        <v/>
      </c>
      <c r="AG283" s="286">
        <v>0</v>
      </c>
      <c r="AH283" s="257">
        <f t="shared" si="62"/>
        <v>0</v>
      </c>
      <c r="AI283" s="257" t="str">
        <f t="shared" si="63"/>
        <v/>
      </c>
      <c r="AJ283" s="257">
        <f t="shared" si="64"/>
        <v>0</v>
      </c>
    </row>
    <row r="284" spans="1:36" x14ac:dyDescent="0.3">
      <c r="A284" s="287">
        <v>271</v>
      </c>
      <c r="B284" s="156"/>
      <c r="C284" s="150"/>
      <c r="D284" s="151"/>
      <c r="E284" s="150"/>
      <c r="F284" s="150"/>
      <c r="G284" s="158"/>
      <c r="H284" s="157"/>
      <c r="I284" s="152"/>
      <c r="J284" s="154"/>
      <c r="K284" s="149"/>
      <c r="L284" s="152"/>
      <c r="M284" s="159"/>
      <c r="N284" s="337"/>
      <c r="O284" s="343" t="str">
        <f>IF(N284="","",LOOKUP(N284,'Work Programme'!$A$8:$A$207,'Work Programme'!$B$8:$B$207))</f>
        <v/>
      </c>
      <c r="P284" s="150"/>
      <c r="Q284" s="150"/>
      <c r="R284" s="254" t="str">
        <f>IF(J284="","",VLOOKUP(J284,'Overview - Financial Statement'!$A$46:$B$60,2,FALSE))</f>
        <v/>
      </c>
      <c r="S284" s="255" t="str">
        <f t="shared" si="52"/>
        <v/>
      </c>
      <c r="T284" s="153"/>
      <c r="U284" s="153"/>
      <c r="V284" s="238">
        <f t="shared" si="53"/>
        <v>0</v>
      </c>
      <c r="W284" s="193" t="s">
        <v>44</v>
      </c>
      <c r="X284" s="427"/>
      <c r="Y284" s="264" t="str">
        <f t="shared" si="54"/>
        <v>OK</v>
      </c>
      <c r="Z284" s="193" t="str">
        <f t="shared" si="55"/>
        <v/>
      </c>
      <c r="AA284" s="193" t="str">
        <f t="shared" si="56"/>
        <v/>
      </c>
      <c r="AB284" s="397" t="str">
        <f t="shared" si="57"/>
        <v/>
      </c>
      <c r="AC284" s="257" t="str">
        <f t="shared" si="58"/>
        <v/>
      </c>
      <c r="AD284" s="257" t="str">
        <f t="shared" si="59"/>
        <v/>
      </c>
      <c r="AE284" s="193" t="str">
        <f t="shared" si="60"/>
        <v>CHECK DATES</v>
      </c>
      <c r="AF284" s="257" t="str">
        <f t="shared" si="61"/>
        <v/>
      </c>
      <c r="AG284" s="286">
        <v>0</v>
      </c>
      <c r="AH284" s="257">
        <f t="shared" si="62"/>
        <v>0</v>
      </c>
      <c r="AI284" s="257" t="str">
        <f t="shared" si="63"/>
        <v/>
      </c>
      <c r="AJ284" s="257">
        <f t="shared" si="64"/>
        <v>0</v>
      </c>
    </row>
    <row r="285" spans="1:36" x14ac:dyDescent="0.3">
      <c r="A285" s="287">
        <v>272</v>
      </c>
      <c r="B285" s="156"/>
      <c r="C285" s="150"/>
      <c r="D285" s="151"/>
      <c r="E285" s="150"/>
      <c r="F285" s="150"/>
      <c r="G285" s="158"/>
      <c r="H285" s="157"/>
      <c r="I285" s="152"/>
      <c r="J285" s="154"/>
      <c r="K285" s="149"/>
      <c r="L285" s="152"/>
      <c r="M285" s="159"/>
      <c r="N285" s="337"/>
      <c r="O285" s="343" t="str">
        <f>IF(N285="","",LOOKUP(N285,'Work Programme'!$A$8:$A$207,'Work Programme'!$B$8:$B$207))</f>
        <v/>
      </c>
      <c r="P285" s="150"/>
      <c r="Q285" s="150"/>
      <c r="R285" s="254" t="str">
        <f>IF(J285="","",VLOOKUP(J285,'Overview - Financial Statement'!$A$46:$B$60,2,FALSE))</f>
        <v/>
      </c>
      <c r="S285" s="255" t="str">
        <f t="shared" si="52"/>
        <v/>
      </c>
      <c r="T285" s="153"/>
      <c r="U285" s="153"/>
      <c r="V285" s="238">
        <f t="shared" si="53"/>
        <v>0</v>
      </c>
      <c r="W285" s="193" t="s">
        <v>44</v>
      </c>
      <c r="X285" s="427"/>
      <c r="Y285" s="264" t="str">
        <f t="shared" si="54"/>
        <v>OK</v>
      </c>
      <c r="Z285" s="193" t="str">
        <f t="shared" si="55"/>
        <v/>
      </c>
      <c r="AA285" s="193" t="str">
        <f t="shared" si="56"/>
        <v/>
      </c>
      <c r="AB285" s="397" t="str">
        <f t="shared" si="57"/>
        <v/>
      </c>
      <c r="AC285" s="257" t="str">
        <f t="shared" si="58"/>
        <v/>
      </c>
      <c r="AD285" s="257" t="str">
        <f t="shared" si="59"/>
        <v/>
      </c>
      <c r="AE285" s="193" t="str">
        <f t="shared" si="60"/>
        <v>CHECK DATES</v>
      </c>
      <c r="AF285" s="257" t="str">
        <f t="shared" si="61"/>
        <v/>
      </c>
      <c r="AG285" s="286">
        <v>0</v>
      </c>
      <c r="AH285" s="257">
        <f t="shared" si="62"/>
        <v>0</v>
      </c>
      <c r="AI285" s="257" t="str">
        <f t="shared" si="63"/>
        <v/>
      </c>
      <c r="AJ285" s="257">
        <f t="shared" si="64"/>
        <v>0</v>
      </c>
    </row>
    <row r="286" spans="1:36" x14ac:dyDescent="0.3">
      <c r="A286" s="287">
        <v>273</v>
      </c>
      <c r="B286" s="156"/>
      <c r="C286" s="150"/>
      <c r="D286" s="151"/>
      <c r="E286" s="150"/>
      <c r="F286" s="150"/>
      <c r="G286" s="158"/>
      <c r="H286" s="157"/>
      <c r="I286" s="152"/>
      <c r="J286" s="154"/>
      <c r="K286" s="149"/>
      <c r="L286" s="152"/>
      <c r="M286" s="159"/>
      <c r="N286" s="337"/>
      <c r="O286" s="343" t="str">
        <f>IF(N286="","",LOOKUP(N286,'Work Programme'!$A$8:$A$207,'Work Programme'!$B$8:$B$207))</f>
        <v/>
      </c>
      <c r="P286" s="150"/>
      <c r="Q286" s="150"/>
      <c r="R286" s="254" t="str">
        <f>IF(J286="","",VLOOKUP(J286,'Overview - Financial Statement'!$A$46:$B$60,2,FALSE))</f>
        <v/>
      </c>
      <c r="S286" s="255" t="str">
        <f t="shared" si="52"/>
        <v/>
      </c>
      <c r="T286" s="153"/>
      <c r="U286" s="153"/>
      <c r="V286" s="238">
        <f t="shared" si="53"/>
        <v>0</v>
      </c>
      <c r="W286" s="193" t="s">
        <v>44</v>
      </c>
      <c r="X286" s="427"/>
      <c r="Y286" s="264" t="str">
        <f t="shared" si="54"/>
        <v>OK</v>
      </c>
      <c r="Z286" s="193" t="str">
        <f t="shared" si="55"/>
        <v/>
      </c>
      <c r="AA286" s="193" t="str">
        <f t="shared" si="56"/>
        <v/>
      </c>
      <c r="AB286" s="397" t="str">
        <f t="shared" si="57"/>
        <v/>
      </c>
      <c r="AC286" s="257" t="str">
        <f t="shared" si="58"/>
        <v/>
      </c>
      <c r="AD286" s="257" t="str">
        <f t="shared" si="59"/>
        <v/>
      </c>
      <c r="AE286" s="193" t="str">
        <f t="shared" si="60"/>
        <v>CHECK DATES</v>
      </c>
      <c r="AF286" s="257" t="str">
        <f t="shared" si="61"/>
        <v/>
      </c>
      <c r="AG286" s="286">
        <v>0</v>
      </c>
      <c r="AH286" s="257">
        <f t="shared" si="62"/>
        <v>0</v>
      </c>
      <c r="AI286" s="257" t="str">
        <f t="shared" si="63"/>
        <v/>
      </c>
      <c r="AJ286" s="257">
        <f t="shared" si="64"/>
        <v>0</v>
      </c>
    </row>
    <row r="287" spans="1:36" x14ac:dyDescent="0.3">
      <c r="A287" s="287">
        <v>274</v>
      </c>
      <c r="B287" s="156"/>
      <c r="C287" s="150"/>
      <c r="D287" s="151"/>
      <c r="E287" s="150"/>
      <c r="F287" s="150"/>
      <c r="G287" s="158"/>
      <c r="H287" s="157"/>
      <c r="I287" s="152"/>
      <c r="J287" s="154"/>
      <c r="K287" s="149"/>
      <c r="L287" s="152"/>
      <c r="M287" s="159"/>
      <c r="N287" s="337"/>
      <c r="O287" s="343" t="str">
        <f>IF(N287="","",LOOKUP(N287,'Work Programme'!$A$8:$A$207,'Work Programme'!$B$8:$B$207))</f>
        <v/>
      </c>
      <c r="P287" s="150"/>
      <c r="Q287" s="150"/>
      <c r="R287" s="254" t="str">
        <f>IF(J287="","",VLOOKUP(J287,'Overview - Financial Statement'!$A$46:$B$60,2,FALSE))</f>
        <v/>
      </c>
      <c r="S287" s="255" t="str">
        <f t="shared" si="52"/>
        <v/>
      </c>
      <c r="T287" s="153"/>
      <c r="U287" s="153"/>
      <c r="V287" s="238">
        <f t="shared" si="53"/>
        <v>0</v>
      </c>
      <c r="W287" s="193" t="s">
        <v>44</v>
      </c>
      <c r="X287" s="427"/>
      <c r="Y287" s="264" t="str">
        <f t="shared" si="54"/>
        <v>OK</v>
      </c>
      <c r="Z287" s="193" t="str">
        <f t="shared" si="55"/>
        <v/>
      </c>
      <c r="AA287" s="193" t="str">
        <f t="shared" si="56"/>
        <v/>
      </c>
      <c r="AB287" s="397" t="str">
        <f t="shared" si="57"/>
        <v/>
      </c>
      <c r="AC287" s="257" t="str">
        <f t="shared" si="58"/>
        <v/>
      </c>
      <c r="AD287" s="257" t="str">
        <f t="shared" si="59"/>
        <v/>
      </c>
      <c r="AE287" s="193" t="str">
        <f t="shared" si="60"/>
        <v>CHECK DATES</v>
      </c>
      <c r="AF287" s="257" t="str">
        <f t="shared" si="61"/>
        <v/>
      </c>
      <c r="AG287" s="286">
        <v>0</v>
      </c>
      <c r="AH287" s="257">
        <f t="shared" si="62"/>
        <v>0</v>
      </c>
      <c r="AI287" s="257" t="str">
        <f t="shared" si="63"/>
        <v/>
      </c>
      <c r="AJ287" s="257">
        <f t="shared" si="64"/>
        <v>0</v>
      </c>
    </row>
    <row r="288" spans="1:36" x14ac:dyDescent="0.3">
      <c r="A288" s="287">
        <v>275</v>
      </c>
      <c r="B288" s="156"/>
      <c r="C288" s="150"/>
      <c r="D288" s="151"/>
      <c r="E288" s="150"/>
      <c r="F288" s="150"/>
      <c r="G288" s="158"/>
      <c r="H288" s="157"/>
      <c r="I288" s="152"/>
      <c r="J288" s="154"/>
      <c r="K288" s="149"/>
      <c r="L288" s="152"/>
      <c r="M288" s="159"/>
      <c r="N288" s="337"/>
      <c r="O288" s="343" t="str">
        <f>IF(N288="","",LOOKUP(N288,'Work Programme'!$A$8:$A$207,'Work Programme'!$B$8:$B$207))</f>
        <v/>
      </c>
      <c r="P288" s="150"/>
      <c r="Q288" s="150"/>
      <c r="R288" s="254" t="str">
        <f>IF(J288="","",VLOOKUP(J288,'Overview - Financial Statement'!$A$46:$B$60,2,FALSE))</f>
        <v/>
      </c>
      <c r="S288" s="255" t="str">
        <f t="shared" si="52"/>
        <v/>
      </c>
      <c r="T288" s="153"/>
      <c r="U288" s="153"/>
      <c r="V288" s="238">
        <f t="shared" si="53"/>
        <v>0</v>
      </c>
      <c r="W288" s="193" t="s">
        <v>44</v>
      </c>
      <c r="X288" s="427"/>
      <c r="Y288" s="264" t="str">
        <f t="shared" si="54"/>
        <v>OK</v>
      </c>
      <c r="Z288" s="193" t="str">
        <f t="shared" si="55"/>
        <v/>
      </c>
      <c r="AA288" s="193" t="str">
        <f t="shared" si="56"/>
        <v/>
      </c>
      <c r="AB288" s="397" t="str">
        <f t="shared" si="57"/>
        <v/>
      </c>
      <c r="AC288" s="257" t="str">
        <f t="shared" si="58"/>
        <v/>
      </c>
      <c r="AD288" s="257" t="str">
        <f t="shared" si="59"/>
        <v/>
      </c>
      <c r="AE288" s="193" t="str">
        <f t="shared" si="60"/>
        <v>CHECK DATES</v>
      </c>
      <c r="AF288" s="257" t="str">
        <f t="shared" si="61"/>
        <v/>
      </c>
      <c r="AG288" s="286">
        <v>0</v>
      </c>
      <c r="AH288" s="257">
        <f t="shared" si="62"/>
        <v>0</v>
      </c>
      <c r="AI288" s="257" t="str">
        <f t="shared" si="63"/>
        <v/>
      </c>
      <c r="AJ288" s="257">
        <f t="shared" si="64"/>
        <v>0</v>
      </c>
    </row>
    <row r="289" spans="1:36" x14ac:dyDescent="0.3">
      <c r="A289" s="287">
        <v>276</v>
      </c>
      <c r="B289" s="156"/>
      <c r="C289" s="150"/>
      <c r="D289" s="151"/>
      <c r="E289" s="150"/>
      <c r="F289" s="150"/>
      <c r="G289" s="158"/>
      <c r="H289" s="157"/>
      <c r="I289" s="152"/>
      <c r="J289" s="154"/>
      <c r="K289" s="149"/>
      <c r="L289" s="152"/>
      <c r="M289" s="159"/>
      <c r="N289" s="337"/>
      <c r="O289" s="343" t="str">
        <f>IF(N289="","",LOOKUP(N289,'Work Programme'!$A$8:$A$207,'Work Programme'!$B$8:$B$207))</f>
        <v/>
      </c>
      <c r="P289" s="150"/>
      <c r="Q289" s="150"/>
      <c r="R289" s="254" t="str">
        <f>IF(J289="","",VLOOKUP(J289,'Overview - Financial Statement'!$A$46:$B$60,2,FALSE))</f>
        <v/>
      </c>
      <c r="S289" s="255" t="str">
        <f t="shared" si="52"/>
        <v/>
      </c>
      <c r="T289" s="153"/>
      <c r="U289" s="153"/>
      <c r="V289" s="238">
        <f t="shared" si="53"/>
        <v>0</v>
      </c>
      <c r="W289" s="193" t="s">
        <v>44</v>
      </c>
      <c r="X289" s="427"/>
      <c r="Y289" s="264" t="str">
        <f t="shared" si="54"/>
        <v>OK</v>
      </c>
      <c r="Z289" s="193" t="str">
        <f t="shared" si="55"/>
        <v/>
      </c>
      <c r="AA289" s="193" t="str">
        <f t="shared" si="56"/>
        <v/>
      </c>
      <c r="AB289" s="397" t="str">
        <f t="shared" si="57"/>
        <v/>
      </c>
      <c r="AC289" s="257" t="str">
        <f t="shared" si="58"/>
        <v/>
      </c>
      <c r="AD289" s="257" t="str">
        <f t="shared" si="59"/>
        <v/>
      </c>
      <c r="AE289" s="193" t="str">
        <f t="shared" si="60"/>
        <v>CHECK DATES</v>
      </c>
      <c r="AF289" s="257" t="str">
        <f t="shared" si="61"/>
        <v/>
      </c>
      <c r="AG289" s="286">
        <v>0</v>
      </c>
      <c r="AH289" s="257">
        <f t="shared" si="62"/>
        <v>0</v>
      </c>
      <c r="AI289" s="257" t="str">
        <f t="shared" si="63"/>
        <v/>
      </c>
      <c r="AJ289" s="257">
        <f t="shared" si="64"/>
        <v>0</v>
      </c>
    </row>
    <row r="290" spans="1:36" x14ac:dyDescent="0.3">
      <c r="A290" s="287">
        <v>277</v>
      </c>
      <c r="B290" s="156"/>
      <c r="C290" s="150"/>
      <c r="D290" s="151"/>
      <c r="E290" s="150"/>
      <c r="F290" s="150"/>
      <c r="G290" s="158"/>
      <c r="H290" s="157"/>
      <c r="I290" s="152"/>
      <c r="J290" s="154"/>
      <c r="K290" s="149"/>
      <c r="L290" s="152"/>
      <c r="M290" s="159"/>
      <c r="N290" s="337"/>
      <c r="O290" s="343" t="str">
        <f>IF(N290="","",LOOKUP(N290,'Work Programme'!$A$8:$A$207,'Work Programme'!$B$8:$B$207))</f>
        <v/>
      </c>
      <c r="P290" s="150"/>
      <c r="Q290" s="150"/>
      <c r="R290" s="254" t="str">
        <f>IF(J290="","",VLOOKUP(J290,'Overview - Financial Statement'!$A$46:$B$60,2,FALSE))</f>
        <v/>
      </c>
      <c r="S290" s="255" t="str">
        <f t="shared" si="52"/>
        <v/>
      </c>
      <c r="T290" s="153"/>
      <c r="U290" s="153"/>
      <c r="V290" s="238">
        <f t="shared" si="53"/>
        <v>0</v>
      </c>
      <c r="W290" s="193" t="s">
        <v>44</v>
      </c>
      <c r="X290" s="427"/>
      <c r="Y290" s="264" t="str">
        <f t="shared" si="54"/>
        <v>OK</v>
      </c>
      <c r="Z290" s="193" t="str">
        <f t="shared" si="55"/>
        <v/>
      </c>
      <c r="AA290" s="193" t="str">
        <f t="shared" si="56"/>
        <v/>
      </c>
      <c r="AB290" s="397" t="str">
        <f t="shared" si="57"/>
        <v/>
      </c>
      <c r="AC290" s="257" t="str">
        <f t="shared" si="58"/>
        <v/>
      </c>
      <c r="AD290" s="257" t="str">
        <f t="shared" si="59"/>
        <v/>
      </c>
      <c r="AE290" s="193" t="str">
        <f t="shared" si="60"/>
        <v>CHECK DATES</v>
      </c>
      <c r="AF290" s="257" t="str">
        <f t="shared" si="61"/>
        <v/>
      </c>
      <c r="AG290" s="286">
        <v>0</v>
      </c>
      <c r="AH290" s="257">
        <f t="shared" si="62"/>
        <v>0</v>
      </c>
      <c r="AI290" s="257" t="str">
        <f t="shared" si="63"/>
        <v/>
      </c>
      <c r="AJ290" s="257">
        <f t="shared" si="64"/>
        <v>0</v>
      </c>
    </row>
    <row r="291" spans="1:36" x14ac:dyDescent="0.3">
      <c r="A291" s="287">
        <v>278</v>
      </c>
      <c r="B291" s="156"/>
      <c r="C291" s="150"/>
      <c r="D291" s="151"/>
      <c r="E291" s="150"/>
      <c r="F291" s="150"/>
      <c r="G291" s="158"/>
      <c r="H291" s="157"/>
      <c r="I291" s="152"/>
      <c r="J291" s="154"/>
      <c r="K291" s="149"/>
      <c r="L291" s="152"/>
      <c r="M291" s="159"/>
      <c r="N291" s="337"/>
      <c r="O291" s="343" t="str">
        <f>IF(N291="","",LOOKUP(N291,'Work Programme'!$A$8:$A$207,'Work Programme'!$B$8:$B$207))</f>
        <v/>
      </c>
      <c r="P291" s="150"/>
      <c r="Q291" s="150"/>
      <c r="R291" s="254" t="str">
        <f>IF(J291="","",VLOOKUP(J291,'Overview - Financial Statement'!$A$46:$B$60,2,FALSE))</f>
        <v/>
      </c>
      <c r="S291" s="255" t="str">
        <f t="shared" si="52"/>
        <v/>
      </c>
      <c r="T291" s="153"/>
      <c r="U291" s="153"/>
      <c r="V291" s="238">
        <f t="shared" si="53"/>
        <v>0</v>
      </c>
      <c r="W291" s="193" t="s">
        <v>44</v>
      </c>
      <c r="X291" s="427"/>
      <c r="Y291" s="264" t="str">
        <f t="shared" si="54"/>
        <v>OK</v>
      </c>
      <c r="Z291" s="193" t="str">
        <f t="shared" si="55"/>
        <v/>
      </c>
      <c r="AA291" s="193" t="str">
        <f t="shared" si="56"/>
        <v/>
      </c>
      <c r="AB291" s="397" t="str">
        <f t="shared" si="57"/>
        <v/>
      </c>
      <c r="AC291" s="257" t="str">
        <f t="shared" si="58"/>
        <v/>
      </c>
      <c r="AD291" s="257" t="str">
        <f t="shared" si="59"/>
        <v/>
      </c>
      <c r="AE291" s="193" t="str">
        <f t="shared" si="60"/>
        <v>CHECK DATES</v>
      </c>
      <c r="AF291" s="257" t="str">
        <f t="shared" si="61"/>
        <v/>
      </c>
      <c r="AG291" s="286">
        <v>0</v>
      </c>
      <c r="AH291" s="257">
        <f t="shared" si="62"/>
        <v>0</v>
      </c>
      <c r="AI291" s="257" t="str">
        <f t="shared" si="63"/>
        <v/>
      </c>
      <c r="AJ291" s="257">
        <f t="shared" si="64"/>
        <v>0</v>
      </c>
    </row>
    <row r="292" spans="1:36" x14ac:dyDescent="0.3">
      <c r="A292" s="287">
        <v>279</v>
      </c>
      <c r="B292" s="156"/>
      <c r="C292" s="150"/>
      <c r="D292" s="151"/>
      <c r="E292" s="150"/>
      <c r="F292" s="150"/>
      <c r="G292" s="158"/>
      <c r="H292" s="157"/>
      <c r="I292" s="152"/>
      <c r="J292" s="154"/>
      <c r="K292" s="149"/>
      <c r="L292" s="152"/>
      <c r="M292" s="159"/>
      <c r="N292" s="337"/>
      <c r="O292" s="343" t="str">
        <f>IF(N292="","",LOOKUP(N292,'Work Programme'!$A$8:$A$207,'Work Programme'!$B$8:$B$207))</f>
        <v/>
      </c>
      <c r="P292" s="150"/>
      <c r="Q292" s="150"/>
      <c r="R292" s="254" t="str">
        <f>IF(J292="","",VLOOKUP(J292,'Overview - Financial Statement'!$A$46:$B$60,2,FALSE))</f>
        <v/>
      </c>
      <c r="S292" s="255" t="str">
        <f t="shared" si="52"/>
        <v/>
      </c>
      <c r="T292" s="153"/>
      <c r="U292" s="153"/>
      <c r="V292" s="238">
        <f t="shared" si="53"/>
        <v>0</v>
      </c>
      <c r="W292" s="193" t="s">
        <v>44</v>
      </c>
      <c r="X292" s="427"/>
      <c r="Y292" s="264" t="str">
        <f t="shared" si="54"/>
        <v>OK</v>
      </c>
      <c r="Z292" s="193" t="str">
        <f t="shared" si="55"/>
        <v/>
      </c>
      <c r="AA292" s="193" t="str">
        <f t="shared" si="56"/>
        <v/>
      </c>
      <c r="AB292" s="397" t="str">
        <f t="shared" si="57"/>
        <v/>
      </c>
      <c r="AC292" s="257" t="str">
        <f t="shared" si="58"/>
        <v/>
      </c>
      <c r="AD292" s="257" t="str">
        <f t="shared" si="59"/>
        <v/>
      </c>
      <c r="AE292" s="193" t="str">
        <f t="shared" si="60"/>
        <v>CHECK DATES</v>
      </c>
      <c r="AF292" s="257" t="str">
        <f t="shared" si="61"/>
        <v/>
      </c>
      <c r="AG292" s="286">
        <v>0</v>
      </c>
      <c r="AH292" s="257">
        <f t="shared" si="62"/>
        <v>0</v>
      </c>
      <c r="AI292" s="257" t="str">
        <f t="shared" si="63"/>
        <v/>
      </c>
      <c r="AJ292" s="257">
        <f t="shared" si="64"/>
        <v>0</v>
      </c>
    </row>
    <row r="293" spans="1:36" x14ac:dyDescent="0.3">
      <c r="A293" s="287">
        <v>280</v>
      </c>
      <c r="B293" s="156"/>
      <c r="C293" s="150"/>
      <c r="D293" s="151"/>
      <c r="E293" s="150"/>
      <c r="F293" s="150"/>
      <c r="G293" s="158"/>
      <c r="H293" s="157"/>
      <c r="I293" s="152"/>
      <c r="J293" s="154"/>
      <c r="K293" s="149"/>
      <c r="L293" s="152"/>
      <c r="M293" s="159"/>
      <c r="N293" s="337"/>
      <c r="O293" s="343" t="str">
        <f>IF(N293="","",LOOKUP(N293,'Work Programme'!$A$8:$A$207,'Work Programme'!$B$8:$B$207))</f>
        <v/>
      </c>
      <c r="P293" s="150"/>
      <c r="Q293" s="150"/>
      <c r="R293" s="254" t="str">
        <f>IF(J293="","",VLOOKUP(J293,'Overview - Financial Statement'!$A$46:$B$60,2,FALSE))</f>
        <v/>
      </c>
      <c r="S293" s="255" t="str">
        <f t="shared" si="52"/>
        <v/>
      </c>
      <c r="T293" s="153"/>
      <c r="U293" s="153"/>
      <c r="V293" s="238">
        <f t="shared" si="53"/>
        <v>0</v>
      </c>
      <c r="W293" s="193" t="s">
        <v>44</v>
      </c>
      <c r="X293" s="427"/>
      <c r="Y293" s="264" t="str">
        <f t="shared" si="54"/>
        <v>OK</v>
      </c>
      <c r="Z293" s="193" t="str">
        <f t="shared" si="55"/>
        <v/>
      </c>
      <c r="AA293" s="193" t="str">
        <f t="shared" si="56"/>
        <v/>
      </c>
      <c r="AB293" s="397" t="str">
        <f t="shared" si="57"/>
        <v/>
      </c>
      <c r="AC293" s="257" t="str">
        <f t="shared" si="58"/>
        <v/>
      </c>
      <c r="AD293" s="257" t="str">
        <f t="shared" si="59"/>
        <v/>
      </c>
      <c r="AE293" s="193" t="str">
        <f t="shared" si="60"/>
        <v>CHECK DATES</v>
      </c>
      <c r="AF293" s="257" t="str">
        <f t="shared" si="61"/>
        <v/>
      </c>
      <c r="AG293" s="286">
        <v>0</v>
      </c>
      <c r="AH293" s="257">
        <f t="shared" si="62"/>
        <v>0</v>
      </c>
      <c r="AI293" s="257" t="str">
        <f t="shared" si="63"/>
        <v/>
      </c>
      <c r="AJ293" s="257">
        <f t="shared" si="64"/>
        <v>0</v>
      </c>
    </row>
    <row r="294" spans="1:36" x14ac:dyDescent="0.3">
      <c r="A294" s="287">
        <v>281</v>
      </c>
      <c r="B294" s="156"/>
      <c r="C294" s="150"/>
      <c r="D294" s="151"/>
      <c r="E294" s="150"/>
      <c r="F294" s="150"/>
      <c r="G294" s="158"/>
      <c r="H294" s="157"/>
      <c r="I294" s="152"/>
      <c r="J294" s="154"/>
      <c r="K294" s="149"/>
      <c r="L294" s="152"/>
      <c r="M294" s="159"/>
      <c r="N294" s="337"/>
      <c r="O294" s="343" t="str">
        <f>IF(N294="","",LOOKUP(N294,'Work Programme'!$A$8:$A$207,'Work Programme'!$B$8:$B$207))</f>
        <v/>
      </c>
      <c r="P294" s="150"/>
      <c r="Q294" s="150"/>
      <c r="R294" s="254" t="str">
        <f>IF(J294="","",VLOOKUP(J294,'Overview - Financial Statement'!$A$46:$B$60,2,FALSE))</f>
        <v/>
      </c>
      <c r="S294" s="255" t="str">
        <f t="shared" si="52"/>
        <v/>
      </c>
      <c r="T294" s="153"/>
      <c r="U294" s="153"/>
      <c r="V294" s="238">
        <f t="shared" si="53"/>
        <v>0</v>
      </c>
      <c r="W294" s="193" t="s">
        <v>44</v>
      </c>
      <c r="X294" s="427"/>
      <c r="Y294" s="264" t="str">
        <f t="shared" si="54"/>
        <v>OK</v>
      </c>
      <c r="Z294" s="193" t="str">
        <f t="shared" si="55"/>
        <v/>
      </c>
      <c r="AA294" s="193" t="str">
        <f t="shared" si="56"/>
        <v/>
      </c>
      <c r="AB294" s="397" t="str">
        <f t="shared" si="57"/>
        <v/>
      </c>
      <c r="AC294" s="257" t="str">
        <f t="shared" si="58"/>
        <v/>
      </c>
      <c r="AD294" s="257" t="str">
        <f t="shared" si="59"/>
        <v/>
      </c>
      <c r="AE294" s="193" t="str">
        <f t="shared" si="60"/>
        <v>CHECK DATES</v>
      </c>
      <c r="AF294" s="257" t="str">
        <f t="shared" si="61"/>
        <v/>
      </c>
      <c r="AG294" s="286">
        <v>0</v>
      </c>
      <c r="AH294" s="257">
        <f t="shared" si="62"/>
        <v>0</v>
      </c>
      <c r="AI294" s="257" t="str">
        <f t="shared" si="63"/>
        <v/>
      </c>
      <c r="AJ294" s="257">
        <f t="shared" si="64"/>
        <v>0</v>
      </c>
    </row>
    <row r="295" spans="1:36" x14ac:dyDescent="0.3">
      <c r="A295" s="287">
        <v>282</v>
      </c>
      <c r="B295" s="156"/>
      <c r="C295" s="150"/>
      <c r="D295" s="151"/>
      <c r="E295" s="150"/>
      <c r="F295" s="150"/>
      <c r="G295" s="158"/>
      <c r="H295" s="157"/>
      <c r="I295" s="152"/>
      <c r="J295" s="154"/>
      <c r="K295" s="149"/>
      <c r="L295" s="152"/>
      <c r="M295" s="159"/>
      <c r="N295" s="337"/>
      <c r="O295" s="343" t="str">
        <f>IF(N295="","",LOOKUP(N295,'Work Programme'!$A$8:$A$207,'Work Programme'!$B$8:$B$207))</f>
        <v/>
      </c>
      <c r="P295" s="150"/>
      <c r="Q295" s="150"/>
      <c r="R295" s="254" t="str">
        <f>IF(J295="","",VLOOKUP(J295,'Overview - Financial Statement'!$A$46:$B$60,2,FALSE))</f>
        <v/>
      </c>
      <c r="S295" s="255" t="str">
        <f t="shared" si="52"/>
        <v/>
      </c>
      <c r="T295" s="153"/>
      <c r="U295" s="153"/>
      <c r="V295" s="238">
        <f t="shared" si="53"/>
        <v>0</v>
      </c>
      <c r="W295" s="193" t="s">
        <v>44</v>
      </c>
      <c r="X295" s="427"/>
      <c r="Y295" s="264" t="str">
        <f t="shared" si="54"/>
        <v>OK</v>
      </c>
      <c r="Z295" s="193" t="str">
        <f t="shared" si="55"/>
        <v/>
      </c>
      <c r="AA295" s="193" t="str">
        <f t="shared" si="56"/>
        <v/>
      </c>
      <c r="AB295" s="397" t="str">
        <f t="shared" si="57"/>
        <v/>
      </c>
      <c r="AC295" s="257" t="str">
        <f t="shared" si="58"/>
        <v/>
      </c>
      <c r="AD295" s="257" t="str">
        <f t="shared" si="59"/>
        <v/>
      </c>
      <c r="AE295" s="193" t="str">
        <f t="shared" si="60"/>
        <v>CHECK DATES</v>
      </c>
      <c r="AF295" s="257" t="str">
        <f t="shared" si="61"/>
        <v/>
      </c>
      <c r="AG295" s="286">
        <v>0</v>
      </c>
      <c r="AH295" s="257">
        <f t="shared" si="62"/>
        <v>0</v>
      </c>
      <c r="AI295" s="257" t="str">
        <f t="shared" si="63"/>
        <v/>
      </c>
      <c r="AJ295" s="257">
        <f t="shared" si="64"/>
        <v>0</v>
      </c>
    </row>
    <row r="296" spans="1:36" x14ac:dyDescent="0.3">
      <c r="A296" s="287">
        <v>283</v>
      </c>
      <c r="B296" s="156"/>
      <c r="C296" s="150"/>
      <c r="D296" s="151"/>
      <c r="E296" s="150"/>
      <c r="F296" s="150"/>
      <c r="G296" s="158"/>
      <c r="H296" s="157"/>
      <c r="I296" s="152"/>
      <c r="J296" s="154"/>
      <c r="K296" s="149"/>
      <c r="L296" s="152"/>
      <c r="M296" s="159"/>
      <c r="N296" s="337"/>
      <c r="O296" s="343" t="str">
        <f>IF(N296="","",LOOKUP(N296,'Work Programme'!$A$8:$A$207,'Work Programme'!$B$8:$B$207))</f>
        <v/>
      </c>
      <c r="P296" s="150"/>
      <c r="Q296" s="150"/>
      <c r="R296" s="254" t="str">
        <f>IF(J296="","",VLOOKUP(J296,'Overview - Financial Statement'!$A$46:$B$60,2,FALSE))</f>
        <v/>
      </c>
      <c r="S296" s="255" t="str">
        <f t="shared" si="52"/>
        <v/>
      </c>
      <c r="T296" s="153"/>
      <c r="U296" s="153"/>
      <c r="V296" s="238">
        <f t="shared" si="53"/>
        <v>0</v>
      </c>
      <c r="W296" s="193" t="s">
        <v>44</v>
      </c>
      <c r="X296" s="427"/>
      <c r="Y296" s="264" t="str">
        <f t="shared" si="54"/>
        <v>OK</v>
      </c>
      <c r="Z296" s="193" t="str">
        <f t="shared" si="55"/>
        <v/>
      </c>
      <c r="AA296" s="193" t="str">
        <f t="shared" si="56"/>
        <v/>
      </c>
      <c r="AB296" s="397" t="str">
        <f t="shared" si="57"/>
        <v/>
      </c>
      <c r="AC296" s="257" t="str">
        <f t="shared" si="58"/>
        <v/>
      </c>
      <c r="AD296" s="257" t="str">
        <f t="shared" si="59"/>
        <v/>
      </c>
      <c r="AE296" s="193" t="str">
        <f t="shared" si="60"/>
        <v>CHECK DATES</v>
      </c>
      <c r="AF296" s="257" t="str">
        <f t="shared" si="61"/>
        <v/>
      </c>
      <c r="AG296" s="286">
        <v>0</v>
      </c>
      <c r="AH296" s="257">
        <f t="shared" si="62"/>
        <v>0</v>
      </c>
      <c r="AI296" s="257" t="str">
        <f t="shared" si="63"/>
        <v/>
      </c>
      <c r="AJ296" s="257">
        <f t="shared" si="64"/>
        <v>0</v>
      </c>
    </row>
    <row r="297" spans="1:36" x14ac:dyDescent="0.3">
      <c r="A297" s="287">
        <v>284</v>
      </c>
      <c r="B297" s="156"/>
      <c r="C297" s="150"/>
      <c r="D297" s="151"/>
      <c r="E297" s="150"/>
      <c r="F297" s="150"/>
      <c r="G297" s="158"/>
      <c r="H297" s="157"/>
      <c r="I297" s="152"/>
      <c r="J297" s="154"/>
      <c r="K297" s="149"/>
      <c r="L297" s="152"/>
      <c r="M297" s="159"/>
      <c r="N297" s="337"/>
      <c r="O297" s="343" t="str">
        <f>IF(N297="","",LOOKUP(N297,'Work Programme'!$A$8:$A$207,'Work Programme'!$B$8:$B$207))</f>
        <v/>
      </c>
      <c r="P297" s="150"/>
      <c r="Q297" s="150"/>
      <c r="R297" s="254" t="str">
        <f>IF(J297="","",VLOOKUP(J297,'Overview - Financial Statement'!$A$46:$B$60,2,FALSE))</f>
        <v/>
      </c>
      <c r="S297" s="255" t="str">
        <f t="shared" si="52"/>
        <v/>
      </c>
      <c r="T297" s="153"/>
      <c r="U297" s="153"/>
      <c r="V297" s="238">
        <f t="shared" si="53"/>
        <v>0</v>
      </c>
      <c r="W297" s="193" t="s">
        <v>44</v>
      </c>
      <c r="X297" s="427"/>
      <c r="Y297" s="264" t="str">
        <f t="shared" si="54"/>
        <v>OK</v>
      </c>
      <c r="Z297" s="193" t="str">
        <f t="shared" si="55"/>
        <v/>
      </c>
      <c r="AA297" s="193" t="str">
        <f t="shared" si="56"/>
        <v/>
      </c>
      <c r="AB297" s="397" t="str">
        <f t="shared" si="57"/>
        <v/>
      </c>
      <c r="AC297" s="257" t="str">
        <f t="shared" si="58"/>
        <v/>
      </c>
      <c r="AD297" s="257" t="str">
        <f t="shared" si="59"/>
        <v/>
      </c>
      <c r="AE297" s="193" t="str">
        <f t="shared" si="60"/>
        <v>CHECK DATES</v>
      </c>
      <c r="AF297" s="257" t="str">
        <f t="shared" si="61"/>
        <v/>
      </c>
      <c r="AG297" s="286">
        <v>0</v>
      </c>
      <c r="AH297" s="257">
        <f t="shared" si="62"/>
        <v>0</v>
      </c>
      <c r="AI297" s="257" t="str">
        <f t="shared" si="63"/>
        <v/>
      </c>
      <c r="AJ297" s="257">
        <f t="shared" si="64"/>
        <v>0</v>
      </c>
    </row>
    <row r="298" spans="1:36" x14ac:dyDescent="0.3">
      <c r="A298" s="287">
        <v>285</v>
      </c>
      <c r="B298" s="156"/>
      <c r="C298" s="150"/>
      <c r="D298" s="151"/>
      <c r="E298" s="150"/>
      <c r="F298" s="150"/>
      <c r="G298" s="158"/>
      <c r="H298" s="157"/>
      <c r="I298" s="152"/>
      <c r="J298" s="154"/>
      <c r="K298" s="149"/>
      <c r="L298" s="152"/>
      <c r="M298" s="159"/>
      <c r="N298" s="337"/>
      <c r="O298" s="343" t="str">
        <f>IF(N298="","",LOOKUP(N298,'Work Programme'!$A$8:$A$207,'Work Programme'!$B$8:$B$207))</f>
        <v/>
      </c>
      <c r="P298" s="150"/>
      <c r="Q298" s="150"/>
      <c r="R298" s="254" t="str">
        <f>IF(J298="","",VLOOKUP(J298,'Overview - Financial Statement'!$A$46:$B$60,2,FALSE))</f>
        <v/>
      </c>
      <c r="S298" s="255" t="str">
        <f t="shared" si="52"/>
        <v/>
      </c>
      <c r="T298" s="153"/>
      <c r="U298" s="153"/>
      <c r="V298" s="238">
        <f t="shared" si="53"/>
        <v>0</v>
      </c>
      <c r="W298" s="193" t="s">
        <v>44</v>
      </c>
      <c r="X298" s="427"/>
      <c r="Y298" s="264" t="str">
        <f t="shared" si="54"/>
        <v>OK</v>
      </c>
      <c r="Z298" s="193" t="str">
        <f t="shared" si="55"/>
        <v/>
      </c>
      <c r="AA298" s="193" t="str">
        <f t="shared" si="56"/>
        <v/>
      </c>
      <c r="AB298" s="397" t="str">
        <f t="shared" si="57"/>
        <v/>
      </c>
      <c r="AC298" s="257" t="str">
        <f t="shared" si="58"/>
        <v/>
      </c>
      <c r="AD298" s="257" t="str">
        <f t="shared" si="59"/>
        <v/>
      </c>
      <c r="AE298" s="193" t="str">
        <f t="shared" si="60"/>
        <v>CHECK DATES</v>
      </c>
      <c r="AF298" s="257" t="str">
        <f t="shared" si="61"/>
        <v/>
      </c>
      <c r="AG298" s="286">
        <v>0</v>
      </c>
      <c r="AH298" s="257">
        <f t="shared" si="62"/>
        <v>0</v>
      </c>
      <c r="AI298" s="257" t="str">
        <f t="shared" si="63"/>
        <v/>
      </c>
      <c r="AJ298" s="257">
        <f t="shared" si="64"/>
        <v>0</v>
      </c>
    </row>
    <row r="299" spans="1:36" x14ac:dyDescent="0.3">
      <c r="A299" s="287">
        <v>286</v>
      </c>
      <c r="B299" s="156"/>
      <c r="C299" s="150"/>
      <c r="D299" s="151"/>
      <c r="E299" s="150"/>
      <c r="F299" s="150"/>
      <c r="G299" s="158"/>
      <c r="H299" s="157"/>
      <c r="I299" s="152"/>
      <c r="J299" s="154"/>
      <c r="K299" s="149"/>
      <c r="L299" s="152"/>
      <c r="M299" s="159"/>
      <c r="N299" s="337"/>
      <c r="O299" s="343" t="str">
        <f>IF(N299="","",LOOKUP(N299,'Work Programme'!$A$8:$A$207,'Work Programme'!$B$8:$B$207))</f>
        <v/>
      </c>
      <c r="P299" s="150"/>
      <c r="Q299" s="150"/>
      <c r="R299" s="254" t="str">
        <f>IF(J299="","",VLOOKUP(J299,'Overview - Financial Statement'!$A$46:$B$60,2,FALSE))</f>
        <v/>
      </c>
      <c r="S299" s="255" t="str">
        <f t="shared" si="52"/>
        <v/>
      </c>
      <c r="T299" s="153"/>
      <c r="U299" s="153"/>
      <c r="V299" s="238">
        <f t="shared" si="53"/>
        <v>0</v>
      </c>
      <c r="W299" s="193" t="s">
        <v>44</v>
      </c>
      <c r="X299" s="427"/>
      <c r="Y299" s="264" t="str">
        <f t="shared" si="54"/>
        <v>OK</v>
      </c>
      <c r="Z299" s="193" t="str">
        <f t="shared" si="55"/>
        <v/>
      </c>
      <c r="AA299" s="193" t="str">
        <f t="shared" si="56"/>
        <v/>
      </c>
      <c r="AB299" s="397" t="str">
        <f t="shared" si="57"/>
        <v/>
      </c>
      <c r="AC299" s="257" t="str">
        <f t="shared" si="58"/>
        <v/>
      </c>
      <c r="AD299" s="257" t="str">
        <f t="shared" si="59"/>
        <v/>
      </c>
      <c r="AE299" s="193" t="str">
        <f t="shared" si="60"/>
        <v>CHECK DATES</v>
      </c>
      <c r="AF299" s="257" t="str">
        <f t="shared" si="61"/>
        <v/>
      </c>
      <c r="AG299" s="286">
        <v>0</v>
      </c>
      <c r="AH299" s="257">
        <f t="shared" si="62"/>
        <v>0</v>
      </c>
      <c r="AI299" s="257" t="str">
        <f t="shared" si="63"/>
        <v/>
      </c>
      <c r="AJ299" s="257">
        <f t="shared" si="64"/>
        <v>0</v>
      </c>
    </row>
    <row r="300" spans="1:36" x14ac:dyDescent="0.3">
      <c r="A300" s="287">
        <v>287</v>
      </c>
      <c r="B300" s="156"/>
      <c r="C300" s="150"/>
      <c r="D300" s="151"/>
      <c r="E300" s="150"/>
      <c r="F300" s="150"/>
      <c r="G300" s="158"/>
      <c r="H300" s="157"/>
      <c r="I300" s="152"/>
      <c r="J300" s="154"/>
      <c r="K300" s="149"/>
      <c r="L300" s="152"/>
      <c r="M300" s="159"/>
      <c r="N300" s="337"/>
      <c r="O300" s="343" t="str">
        <f>IF(N300="","",LOOKUP(N300,'Work Programme'!$A$8:$A$207,'Work Programme'!$B$8:$B$207))</f>
        <v/>
      </c>
      <c r="P300" s="150"/>
      <c r="Q300" s="150"/>
      <c r="R300" s="254" t="str">
        <f>IF(J300="","",VLOOKUP(J300,'Overview - Financial Statement'!$A$46:$B$60,2,FALSE))</f>
        <v/>
      </c>
      <c r="S300" s="255" t="str">
        <f t="shared" si="52"/>
        <v/>
      </c>
      <c r="T300" s="153"/>
      <c r="U300" s="153"/>
      <c r="V300" s="238">
        <f t="shared" si="53"/>
        <v>0</v>
      </c>
      <c r="W300" s="193" t="s">
        <v>44</v>
      </c>
      <c r="X300" s="427"/>
      <c r="Y300" s="264" t="str">
        <f t="shared" si="54"/>
        <v>OK</v>
      </c>
      <c r="Z300" s="193" t="str">
        <f t="shared" si="55"/>
        <v/>
      </c>
      <c r="AA300" s="193" t="str">
        <f t="shared" si="56"/>
        <v/>
      </c>
      <c r="AB300" s="397" t="str">
        <f t="shared" si="57"/>
        <v/>
      </c>
      <c r="AC300" s="257" t="str">
        <f t="shared" si="58"/>
        <v/>
      </c>
      <c r="AD300" s="257" t="str">
        <f t="shared" si="59"/>
        <v/>
      </c>
      <c r="AE300" s="193" t="str">
        <f t="shared" si="60"/>
        <v>CHECK DATES</v>
      </c>
      <c r="AF300" s="257" t="str">
        <f t="shared" si="61"/>
        <v/>
      </c>
      <c r="AG300" s="286">
        <v>0</v>
      </c>
      <c r="AH300" s="257">
        <f t="shared" si="62"/>
        <v>0</v>
      </c>
      <c r="AI300" s="257" t="str">
        <f t="shared" si="63"/>
        <v/>
      </c>
      <c r="AJ300" s="257">
        <f t="shared" si="64"/>
        <v>0</v>
      </c>
    </row>
    <row r="301" spans="1:36" x14ac:dyDescent="0.3">
      <c r="A301" s="287">
        <v>288</v>
      </c>
      <c r="B301" s="156"/>
      <c r="C301" s="150"/>
      <c r="D301" s="151"/>
      <c r="E301" s="150"/>
      <c r="F301" s="150"/>
      <c r="G301" s="158"/>
      <c r="H301" s="157"/>
      <c r="I301" s="152"/>
      <c r="J301" s="154"/>
      <c r="K301" s="149"/>
      <c r="L301" s="152"/>
      <c r="M301" s="159"/>
      <c r="N301" s="337"/>
      <c r="O301" s="343" t="str">
        <f>IF(N301="","",LOOKUP(N301,'Work Programme'!$A$8:$A$207,'Work Programme'!$B$8:$B$207))</f>
        <v/>
      </c>
      <c r="P301" s="150"/>
      <c r="Q301" s="150"/>
      <c r="R301" s="254" t="str">
        <f>IF(J301="","",VLOOKUP(J301,'Overview - Financial Statement'!$A$46:$B$60,2,FALSE))</f>
        <v/>
      </c>
      <c r="S301" s="255" t="str">
        <f t="shared" si="52"/>
        <v/>
      </c>
      <c r="T301" s="153"/>
      <c r="U301" s="153"/>
      <c r="V301" s="238">
        <f t="shared" si="53"/>
        <v>0</v>
      </c>
      <c r="W301" s="193" t="s">
        <v>44</v>
      </c>
      <c r="X301" s="427"/>
      <c r="Y301" s="264" t="str">
        <f t="shared" si="54"/>
        <v>OK</v>
      </c>
      <c r="Z301" s="193" t="str">
        <f t="shared" si="55"/>
        <v/>
      </c>
      <c r="AA301" s="193" t="str">
        <f t="shared" si="56"/>
        <v/>
      </c>
      <c r="AB301" s="397" t="str">
        <f t="shared" si="57"/>
        <v/>
      </c>
      <c r="AC301" s="257" t="str">
        <f t="shared" si="58"/>
        <v/>
      </c>
      <c r="AD301" s="257" t="str">
        <f t="shared" si="59"/>
        <v/>
      </c>
      <c r="AE301" s="193" t="str">
        <f t="shared" si="60"/>
        <v>CHECK DATES</v>
      </c>
      <c r="AF301" s="257" t="str">
        <f t="shared" si="61"/>
        <v/>
      </c>
      <c r="AG301" s="286">
        <v>0</v>
      </c>
      <c r="AH301" s="257">
        <f t="shared" si="62"/>
        <v>0</v>
      </c>
      <c r="AI301" s="257" t="str">
        <f t="shared" si="63"/>
        <v/>
      </c>
      <c r="AJ301" s="257">
        <f t="shared" si="64"/>
        <v>0</v>
      </c>
    </row>
    <row r="302" spans="1:36" x14ac:dyDescent="0.3">
      <c r="A302" s="287">
        <v>289</v>
      </c>
      <c r="B302" s="156"/>
      <c r="C302" s="150"/>
      <c r="D302" s="151"/>
      <c r="E302" s="150"/>
      <c r="F302" s="150"/>
      <c r="G302" s="158"/>
      <c r="H302" s="157"/>
      <c r="I302" s="152"/>
      <c r="J302" s="154"/>
      <c r="K302" s="149"/>
      <c r="L302" s="152"/>
      <c r="M302" s="159"/>
      <c r="N302" s="337"/>
      <c r="O302" s="343" t="str">
        <f>IF(N302="","",LOOKUP(N302,'Work Programme'!$A$8:$A$207,'Work Programme'!$B$8:$B$207))</f>
        <v/>
      </c>
      <c r="P302" s="150"/>
      <c r="Q302" s="150"/>
      <c r="R302" s="254" t="str">
        <f>IF(J302="","",VLOOKUP(J302,'Overview - Financial Statement'!$A$46:$B$60,2,FALSE))</f>
        <v/>
      </c>
      <c r="S302" s="255" t="str">
        <f t="shared" si="52"/>
        <v/>
      </c>
      <c r="T302" s="153"/>
      <c r="U302" s="153"/>
      <c r="V302" s="238">
        <f t="shared" si="53"/>
        <v>0</v>
      </c>
      <c r="W302" s="193" t="s">
        <v>44</v>
      </c>
      <c r="X302" s="427"/>
      <c r="Y302" s="264" t="str">
        <f t="shared" si="54"/>
        <v>OK</v>
      </c>
      <c r="Z302" s="193" t="str">
        <f t="shared" si="55"/>
        <v/>
      </c>
      <c r="AA302" s="193" t="str">
        <f t="shared" si="56"/>
        <v/>
      </c>
      <c r="AB302" s="397" t="str">
        <f t="shared" si="57"/>
        <v/>
      </c>
      <c r="AC302" s="257" t="str">
        <f t="shared" si="58"/>
        <v/>
      </c>
      <c r="AD302" s="257" t="str">
        <f t="shared" si="59"/>
        <v/>
      </c>
      <c r="AE302" s="193" t="str">
        <f t="shared" si="60"/>
        <v>CHECK DATES</v>
      </c>
      <c r="AF302" s="257" t="str">
        <f t="shared" si="61"/>
        <v/>
      </c>
      <c r="AG302" s="286">
        <v>0</v>
      </c>
      <c r="AH302" s="257">
        <f t="shared" si="62"/>
        <v>0</v>
      </c>
      <c r="AI302" s="257" t="str">
        <f t="shared" si="63"/>
        <v/>
      </c>
      <c r="AJ302" s="257">
        <f t="shared" si="64"/>
        <v>0</v>
      </c>
    </row>
    <row r="303" spans="1:36" x14ac:dyDescent="0.3">
      <c r="A303" s="287">
        <v>290</v>
      </c>
      <c r="B303" s="156"/>
      <c r="C303" s="150"/>
      <c r="D303" s="151"/>
      <c r="E303" s="150"/>
      <c r="F303" s="150"/>
      <c r="G303" s="158"/>
      <c r="H303" s="157"/>
      <c r="I303" s="152"/>
      <c r="J303" s="154"/>
      <c r="K303" s="149"/>
      <c r="L303" s="152"/>
      <c r="M303" s="159"/>
      <c r="N303" s="337"/>
      <c r="O303" s="343" t="str">
        <f>IF(N303="","",LOOKUP(N303,'Work Programme'!$A$8:$A$207,'Work Programme'!$B$8:$B$207))</f>
        <v/>
      </c>
      <c r="P303" s="150"/>
      <c r="Q303" s="150"/>
      <c r="R303" s="254" t="str">
        <f>IF(J303="","",VLOOKUP(J303,'Overview - Financial Statement'!$A$46:$B$60,2,FALSE))</f>
        <v/>
      </c>
      <c r="S303" s="255" t="str">
        <f t="shared" si="52"/>
        <v/>
      </c>
      <c r="T303" s="153"/>
      <c r="U303" s="153"/>
      <c r="V303" s="238">
        <f t="shared" si="53"/>
        <v>0</v>
      </c>
      <c r="W303" s="193" t="s">
        <v>44</v>
      </c>
      <c r="X303" s="427"/>
      <c r="Y303" s="264" t="str">
        <f t="shared" si="54"/>
        <v>OK</v>
      </c>
      <c r="Z303" s="193" t="str">
        <f t="shared" si="55"/>
        <v/>
      </c>
      <c r="AA303" s="193" t="str">
        <f t="shared" si="56"/>
        <v/>
      </c>
      <c r="AB303" s="397" t="str">
        <f t="shared" si="57"/>
        <v/>
      </c>
      <c r="AC303" s="257" t="str">
        <f t="shared" si="58"/>
        <v/>
      </c>
      <c r="AD303" s="257" t="str">
        <f t="shared" si="59"/>
        <v/>
      </c>
      <c r="AE303" s="193" t="str">
        <f t="shared" si="60"/>
        <v>CHECK DATES</v>
      </c>
      <c r="AF303" s="257" t="str">
        <f t="shared" si="61"/>
        <v/>
      </c>
      <c r="AG303" s="286">
        <v>0</v>
      </c>
      <c r="AH303" s="257">
        <f t="shared" si="62"/>
        <v>0</v>
      </c>
      <c r="AI303" s="257" t="str">
        <f t="shared" si="63"/>
        <v/>
      </c>
      <c r="AJ303" s="257">
        <f t="shared" si="64"/>
        <v>0</v>
      </c>
    </row>
    <row r="304" spans="1:36" x14ac:dyDescent="0.3">
      <c r="A304" s="287">
        <v>291</v>
      </c>
      <c r="B304" s="156"/>
      <c r="C304" s="150"/>
      <c r="D304" s="151"/>
      <c r="E304" s="150"/>
      <c r="F304" s="150"/>
      <c r="G304" s="158"/>
      <c r="H304" s="157"/>
      <c r="I304" s="152"/>
      <c r="J304" s="154"/>
      <c r="K304" s="149"/>
      <c r="L304" s="152"/>
      <c r="M304" s="159"/>
      <c r="N304" s="337"/>
      <c r="O304" s="343" t="str">
        <f>IF(N304="","",LOOKUP(N304,'Work Programme'!$A$8:$A$207,'Work Programme'!$B$8:$B$207))</f>
        <v/>
      </c>
      <c r="P304" s="150"/>
      <c r="Q304" s="150"/>
      <c r="R304" s="254" t="str">
        <f>IF(J304="","",VLOOKUP(J304,'Overview - Financial Statement'!$A$46:$B$60,2,FALSE))</f>
        <v/>
      </c>
      <c r="S304" s="255" t="str">
        <f t="shared" si="52"/>
        <v/>
      </c>
      <c r="T304" s="153"/>
      <c r="U304" s="153"/>
      <c r="V304" s="238">
        <f t="shared" si="53"/>
        <v>0</v>
      </c>
      <c r="W304" s="193" t="s">
        <v>44</v>
      </c>
      <c r="X304" s="427"/>
      <c r="Y304" s="264" t="str">
        <f t="shared" si="54"/>
        <v>OK</v>
      </c>
      <c r="Z304" s="193" t="str">
        <f t="shared" si="55"/>
        <v/>
      </c>
      <c r="AA304" s="193" t="str">
        <f t="shared" si="56"/>
        <v/>
      </c>
      <c r="AB304" s="397" t="str">
        <f t="shared" si="57"/>
        <v/>
      </c>
      <c r="AC304" s="257" t="str">
        <f t="shared" si="58"/>
        <v/>
      </c>
      <c r="AD304" s="257" t="str">
        <f t="shared" si="59"/>
        <v/>
      </c>
      <c r="AE304" s="193" t="str">
        <f t="shared" si="60"/>
        <v>CHECK DATES</v>
      </c>
      <c r="AF304" s="257" t="str">
        <f t="shared" si="61"/>
        <v/>
      </c>
      <c r="AG304" s="286">
        <v>0</v>
      </c>
      <c r="AH304" s="257">
        <f t="shared" si="62"/>
        <v>0</v>
      </c>
      <c r="AI304" s="257" t="str">
        <f t="shared" si="63"/>
        <v/>
      </c>
      <c r="AJ304" s="257">
        <f t="shared" si="64"/>
        <v>0</v>
      </c>
    </row>
    <row r="305" spans="1:36" x14ac:dyDescent="0.3">
      <c r="A305" s="287">
        <v>292</v>
      </c>
      <c r="B305" s="156"/>
      <c r="C305" s="150"/>
      <c r="D305" s="151"/>
      <c r="E305" s="150"/>
      <c r="F305" s="150"/>
      <c r="G305" s="158"/>
      <c r="H305" s="157"/>
      <c r="I305" s="152"/>
      <c r="J305" s="154"/>
      <c r="K305" s="149"/>
      <c r="L305" s="152"/>
      <c r="M305" s="159"/>
      <c r="N305" s="337"/>
      <c r="O305" s="343" t="str">
        <f>IF(N305="","",LOOKUP(N305,'Work Programme'!$A$8:$A$207,'Work Programme'!$B$8:$B$207))</f>
        <v/>
      </c>
      <c r="P305" s="150"/>
      <c r="Q305" s="150"/>
      <c r="R305" s="254" t="str">
        <f>IF(J305="","",VLOOKUP(J305,'Overview - Financial Statement'!$A$46:$B$60,2,FALSE))</f>
        <v/>
      </c>
      <c r="S305" s="255" t="str">
        <f t="shared" si="52"/>
        <v/>
      </c>
      <c r="T305" s="153"/>
      <c r="U305" s="153"/>
      <c r="V305" s="238">
        <f t="shared" si="53"/>
        <v>0</v>
      </c>
      <c r="W305" s="193" t="s">
        <v>44</v>
      </c>
      <c r="X305" s="427"/>
      <c r="Y305" s="264" t="str">
        <f t="shared" si="54"/>
        <v>OK</v>
      </c>
      <c r="Z305" s="193" t="str">
        <f t="shared" si="55"/>
        <v/>
      </c>
      <c r="AA305" s="193" t="str">
        <f t="shared" si="56"/>
        <v/>
      </c>
      <c r="AB305" s="397" t="str">
        <f t="shared" si="57"/>
        <v/>
      </c>
      <c r="AC305" s="257" t="str">
        <f t="shared" si="58"/>
        <v/>
      </c>
      <c r="AD305" s="257" t="str">
        <f t="shared" si="59"/>
        <v/>
      </c>
      <c r="AE305" s="193" t="str">
        <f t="shared" si="60"/>
        <v>CHECK DATES</v>
      </c>
      <c r="AF305" s="257" t="str">
        <f t="shared" si="61"/>
        <v/>
      </c>
      <c r="AG305" s="286">
        <v>0</v>
      </c>
      <c r="AH305" s="257">
        <f t="shared" si="62"/>
        <v>0</v>
      </c>
      <c r="AI305" s="257" t="str">
        <f t="shared" si="63"/>
        <v/>
      </c>
      <c r="AJ305" s="257">
        <f t="shared" si="64"/>
        <v>0</v>
      </c>
    </row>
    <row r="306" spans="1:36" x14ac:dyDescent="0.3">
      <c r="A306" s="287">
        <v>293</v>
      </c>
      <c r="B306" s="156"/>
      <c r="C306" s="150"/>
      <c r="D306" s="151"/>
      <c r="E306" s="150"/>
      <c r="F306" s="150"/>
      <c r="G306" s="158"/>
      <c r="H306" s="157"/>
      <c r="I306" s="152"/>
      <c r="J306" s="154"/>
      <c r="K306" s="149"/>
      <c r="L306" s="152"/>
      <c r="M306" s="159"/>
      <c r="N306" s="337"/>
      <c r="O306" s="343" t="str">
        <f>IF(N306="","",LOOKUP(N306,'Work Programme'!$A$8:$A$207,'Work Programme'!$B$8:$B$207))</f>
        <v/>
      </c>
      <c r="P306" s="150"/>
      <c r="Q306" s="150"/>
      <c r="R306" s="254" t="str">
        <f>IF(J306="","",VLOOKUP(J306,'Overview - Financial Statement'!$A$46:$B$60,2,FALSE))</f>
        <v/>
      </c>
      <c r="S306" s="255" t="str">
        <f t="shared" si="52"/>
        <v/>
      </c>
      <c r="T306" s="153"/>
      <c r="U306" s="153"/>
      <c r="V306" s="238">
        <f t="shared" si="53"/>
        <v>0</v>
      </c>
      <c r="W306" s="193" t="s">
        <v>44</v>
      </c>
      <c r="X306" s="427"/>
      <c r="Y306" s="264" t="str">
        <f t="shared" si="54"/>
        <v>OK</v>
      </c>
      <c r="Z306" s="193" t="str">
        <f t="shared" si="55"/>
        <v/>
      </c>
      <c r="AA306" s="193" t="str">
        <f t="shared" si="56"/>
        <v/>
      </c>
      <c r="AB306" s="397" t="str">
        <f t="shared" si="57"/>
        <v/>
      </c>
      <c r="AC306" s="257" t="str">
        <f t="shared" si="58"/>
        <v/>
      </c>
      <c r="AD306" s="257" t="str">
        <f t="shared" si="59"/>
        <v/>
      </c>
      <c r="AE306" s="193" t="str">
        <f t="shared" si="60"/>
        <v>CHECK DATES</v>
      </c>
      <c r="AF306" s="257" t="str">
        <f t="shared" si="61"/>
        <v/>
      </c>
      <c r="AG306" s="286">
        <v>0</v>
      </c>
      <c r="AH306" s="257">
        <f t="shared" si="62"/>
        <v>0</v>
      </c>
      <c r="AI306" s="257" t="str">
        <f t="shared" si="63"/>
        <v/>
      </c>
      <c r="AJ306" s="257">
        <f t="shared" si="64"/>
        <v>0</v>
      </c>
    </row>
    <row r="307" spans="1:36" x14ac:dyDescent="0.3">
      <c r="A307" s="287">
        <v>294</v>
      </c>
      <c r="B307" s="156"/>
      <c r="C307" s="150"/>
      <c r="D307" s="151"/>
      <c r="E307" s="150"/>
      <c r="F307" s="150"/>
      <c r="G307" s="158"/>
      <c r="H307" s="157"/>
      <c r="I307" s="152"/>
      <c r="J307" s="154"/>
      <c r="K307" s="149"/>
      <c r="L307" s="152"/>
      <c r="M307" s="159"/>
      <c r="N307" s="337"/>
      <c r="O307" s="343" t="str">
        <f>IF(N307="","",LOOKUP(N307,'Work Programme'!$A$8:$A$207,'Work Programme'!$B$8:$B$207))</f>
        <v/>
      </c>
      <c r="P307" s="150"/>
      <c r="Q307" s="150"/>
      <c r="R307" s="254" t="str">
        <f>IF(J307="","",VLOOKUP(J307,'Overview - Financial Statement'!$A$46:$B$60,2,FALSE))</f>
        <v/>
      </c>
      <c r="S307" s="255" t="str">
        <f t="shared" si="52"/>
        <v/>
      </c>
      <c r="T307" s="153"/>
      <c r="U307" s="153"/>
      <c r="V307" s="238">
        <f t="shared" si="53"/>
        <v>0</v>
      </c>
      <c r="W307" s="193" t="s">
        <v>44</v>
      </c>
      <c r="X307" s="427"/>
      <c r="Y307" s="264" t="str">
        <f t="shared" si="54"/>
        <v>OK</v>
      </c>
      <c r="Z307" s="193" t="str">
        <f t="shared" si="55"/>
        <v/>
      </c>
      <c r="AA307" s="193" t="str">
        <f t="shared" si="56"/>
        <v/>
      </c>
      <c r="AB307" s="397" t="str">
        <f t="shared" si="57"/>
        <v/>
      </c>
      <c r="AC307" s="257" t="str">
        <f t="shared" si="58"/>
        <v/>
      </c>
      <c r="AD307" s="257" t="str">
        <f t="shared" si="59"/>
        <v/>
      </c>
      <c r="AE307" s="193" t="str">
        <f t="shared" si="60"/>
        <v>CHECK DATES</v>
      </c>
      <c r="AF307" s="257" t="str">
        <f t="shared" si="61"/>
        <v/>
      </c>
      <c r="AG307" s="286">
        <v>0</v>
      </c>
      <c r="AH307" s="257">
        <f t="shared" si="62"/>
        <v>0</v>
      </c>
      <c r="AI307" s="257" t="str">
        <f t="shared" si="63"/>
        <v/>
      </c>
      <c r="AJ307" s="257">
        <f t="shared" si="64"/>
        <v>0</v>
      </c>
    </row>
    <row r="308" spans="1:36" x14ac:dyDescent="0.3">
      <c r="A308" s="287">
        <v>295</v>
      </c>
      <c r="B308" s="156"/>
      <c r="C308" s="150"/>
      <c r="D308" s="151"/>
      <c r="E308" s="150"/>
      <c r="F308" s="150"/>
      <c r="G308" s="158"/>
      <c r="H308" s="157"/>
      <c r="I308" s="152"/>
      <c r="J308" s="154"/>
      <c r="K308" s="149"/>
      <c r="L308" s="152"/>
      <c r="M308" s="159"/>
      <c r="N308" s="337"/>
      <c r="O308" s="343" t="str">
        <f>IF(N308="","",LOOKUP(N308,'Work Programme'!$A$8:$A$207,'Work Programme'!$B$8:$B$207))</f>
        <v/>
      </c>
      <c r="P308" s="150"/>
      <c r="Q308" s="150"/>
      <c r="R308" s="254" t="str">
        <f>IF(J308="","",VLOOKUP(J308,'Overview - Financial Statement'!$A$46:$B$60,2,FALSE))</f>
        <v/>
      </c>
      <c r="S308" s="255" t="str">
        <f t="shared" si="52"/>
        <v/>
      </c>
      <c r="T308" s="153"/>
      <c r="U308" s="153"/>
      <c r="V308" s="238">
        <f t="shared" si="53"/>
        <v>0</v>
      </c>
      <c r="W308" s="193" t="s">
        <v>44</v>
      </c>
      <c r="X308" s="427"/>
      <c r="Y308" s="264" t="str">
        <f t="shared" si="54"/>
        <v>OK</v>
      </c>
      <c r="Z308" s="193" t="str">
        <f t="shared" si="55"/>
        <v/>
      </c>
      <c r="AA308" s="193" t="str">
        <f t="shared" si="56"/>
        <v/>
      </c>
      <c r="AB308" s="397" t="str">
        <f t="shared" si="57"/>
        <v/>
      </c>
      <c r="AC308" s="257" t="str">
        <f t="shared" si="58"/>
        <v/>
      </c>
      <c r="AD308" s="257" t="str">
        <f t="shared" si="59"/>
        <v/>
      </c>
      <c r="AE308" s="193" t="str">
        <f t="shared" si="60"/>
        <v>CHECK DATES</v>
      </c>
      <c r="AF308" s="257" t="str">
        <f t="shared" si="61"/>
        <v/>
      </c>
      <c r="AG308" s="286">
        <v>0</v>
      </c>
      <c r="AH308" s="257">
        <f t="shared" si="62"/>
        <v>0</v>
      </c>
      <c r="AI308" s="257" t="str">
        <f t="shared" si="63"/>
        <v/>
      </c>
      <c r="AJ308" s="257">
        <f t="shared" si="64"/>
        <v>0</v>
      </c>
    </row>
    <row r="309" spans="1:36" x14ac:dyDescent="0.3">
      <c r="A309" s="287">
        <v>296</v>
      </c>
      <c r="B309" s="156"/>
      <c r="C309" s="150"/>
      <c r="D309" s="151"/>
      <c r="E309" s="150"/>
      <c r="F309" s="150"/>
      <c r="G309" s="158"/>
      <c r="H309" s="157"/>
      <c r="I309" s="152"/>
      <c r="J309" s="154"/>
      <c r="K309" s="149"/>
      <c r="L309" s="152"/>
      <c r="M309" s="159"/>
      <c r="N309" s="337"/>
      <c r="O309" s="343" t="str">
        <f>IF(N309="","",LOOKUP(N309,'Work Programme'!$A$8:$A$207,'Work Programme'!$B$8:$B$207))</f>
        <v/>
      </c>
      <c r="P309" s="150"/>
      <c r="Q309" s="150"/>
      <c r="R309" s="254" t="str">
        <f>IF(J309="","",VLOOKUP(J309,'Overview - Financial Statement'!$A$46:$B$60,2,FALSE))</f>
        <v/>
      </c>
      <c r="S309" s="255" t="str">
        <f t="shared" si="52"/>
        <v/>
      </c>
      <c r="T309" s="153"/>
      <c r="U309" s="153"/>
      <c r="V309" s="238">
        <f t="shared" si="53"/>
        <v>0</v>
      </c>
      <c r="W309" s="193" t="s">
        <v>44</v>
      </c>
      <c r="X309" s="427"/>
      <c r="Y309" s="264" t="str">
        <f t="shared" si="54"/>
        <v>OK</v>
      </c>
      <c r="Z309" s="193" t="str">
        <f t="shared" si="55"/>
        <v/>
      </c>
      <c r="AA309" s="193" t="str">
        <f t="shared" si="56"/>
        <v/>
      </c>
      <c r="AB309" s="397" t="str">
        <f t="shared" si="57"/>
        <v/>
      </c>
      <c r="AC309" s="257" t="str">
        <f t="shared" si="58"/>
        <v/>
      </c>
      <c r="AD309" s="257" t="str">
        <f t="shared" si="59"/>
        <v/>
      </c>
      <c r="AE309" s="193" t="str">
        <f t="shared" si="60"/>
        <v>CHECK DATES</v>
      </c>
      <c r="AF309" s="257" t="str">
        <f t="shared" si="61"/>
        <v/>
      </c>
      <c r="AG309" s="286">
        <v>0</v>
      </c>
      <c r="AH309" s="257">
        <f t="shared" si="62"/>
        <v>0</v>
      </c>
      <c r="AI309" s="257" t="str">
        <f t="shared" si="63"/>
        <v/>
      </c>
      <c r="AJ309" s="257">
        <f t="shared" si="64"/>
        <v>0</v>
      </c>
    </row>
    <row r="310" spans="1:36" x14ac:dyDescent="0.3">
      <c r="A310" s="287">
        <v>297</v>
      </c>
      <c r="B310" s="156"/>
      <c r="C310" s="150"/>
      <c r="D310" s="151"/>
      <c r="E310" s="150"/>
      <c r="F310" s="150"/>
      <c r="G310" s="158"/>
      <c r="H310" s="157"/>
      <c r="I310" s="152"/>
      <c r="J310" s="154"/>
      <c r="K310" s="149"/>
      <c r="L310" s="152"/>
      <c r="M310" s="159"/>
      <c r="N310" s="337"/>
      <c r="O310" s="343" t="str">
        <f>IF(N310="","",LOOKUP(N310,'Work Programme'!$A$8:$A$207,'Work Programme'!$B$8:$B$207))</f>
        <v/>
      </c>
      <c r="P310" s="150"/>
      <c r="Q310" s="150"/>
      <c r="R310" s="254" t="str">
        <f>IF(J310="","",VLOOKUP(J310,'Overview - Financial Statement'!$A$46:$B$60,2,FALSE))</f>
        <v/>
      </c>
      <c r="S310" s="255" t="str">
        <f t="shared" si="52"/>
        <v/>
      </c>
      <c r="T310" s="153"/>
      <c r="U310" s="153"/>
      <c r="V310" s="238">
        <f t="shared" si="53"/>
        <v>0</v>
      </c>
      <c r="W310" s="193" t="s">
        <v>44</v>
      </c>
      <c r="X310" s="427"/>
      <c r="Y310" s="264" t="str">
        <f t="shared" si="54"/>
        <v>OK</v>
      </c>
      <c r="Z310" s="193" t="str">
        <f t="shared" si="55"/>
        <v/>
      </c>
      <c r="AA310" s="193" t="str">
        <f t="shared" si="56"/>
        <v/>
      </c>
      <c r="AB310" s="397" t="str">
        <f t="shared" si="57"/>
        <v/>
      </c>
      <c r="AC310" s="257" t="str">
        <f t="shared" si="58"/>
        <v/>
      </c>
      <c r="AD310" s="257" t="str">
        <f t="shared" si="59"/>
        <v/>
      </c>
      <c r="AE310" s="193" t="str">
        <f t="shared" si="60"/>
        <v>CHECK DATES</v>
      </c>
      <c r="AF310" s="257" t="str">
        <f t="shared" si="61"/>
        <v/>
      </c>
      <c r="AG310" s="286">
        <v>0</v>
      </c>
      <c r="AH310" s="257">
        <f t="shared" si="62"/>
        <v>0</v>
      </c>
      <c r="AI310" s="257" t="str">
        <f t="shared" si="63"/>
        <v/>
      </c>
      <c r="AJ310" s="257">
        <f t="shared" si="64"/>
        <v>0</v>
      </c>
    </row>
    <row r="311" spans="1:36" x14ac:dyDescent="0.3">
      <c r="A311" s="287">
        <v>298</v>
      </c>
      <c r="B311" s="156"/>
      <c r="C311" s="150"/>
      <c r="D311" s="151"/>
      <c r="E311" s="150"/>
      <c r="F311" s="150"/>
      <c r="G311" s="158"/>
      <c r="H311" s="157"/>
      <c r="I311" s="152"/>
      <c r="J311" s="154"/>
      <c r="K311" s="149"/>
      <c r="L311" s="152"/>
      <c r="M311" s="159"/>
      <c r="N311" s="337"/>
      <c r="O311" s="343" t="str">
        <f>IF(N311="","",LOOKUP(N311,'Work Programme'!$A$8:$A$207,'Work Programme'!$B$8:$B$207))</f>
        <v/>
      </c>
      <c r="P311" s="150"/>
      <c r="Q311" s="150"/>
      <c r="R311" s="254" t="str">
        <f>IF(J311="","",VLOOKUP(J311,'Overview - Financial Statement'!$A$46:$B$60,2,FALSE))</f>
        <v/>
      </c>
      <c r="S311" s="255" t="str">
        <f t="shared" si="52"/>
        <v/>
      </c>
      <c r="T311" s="153"/>
      <c r="U311" s="153"/>
      <c r="V311" s="238">
        <f t="shared" si="53"/>
        <v>0</v>
      </c>
      <c r="W311" s="193" t="s">
        <v>44</v>
      </c>
      <c r="X311" s="427"/>
      <c r="Y311" s="264" t="str">
        <f t="shared" si="54"/>
        <v>OK</v>
      </c>
      <c r="Z311" s="193" t="str">
        <f t="shared" si="55"/>
        <v/>
      </c>
      <c r="AA311" s="193" t="str">
        <f t="shared" si="56"/>
        <v/>
      </c>
      <c r="AB311" s="397" t="str">
        <f t="shared" si="57"/>
        <v/>
      </c>
      <c r="AC311" s="257" t="str">
        <f t="shared" si="58"/>
        <v/>
      </c>
      <c r="AD311" s="257" t="str">
        <f t="shared" si="59"/>
        <v/>
      </c>
      <c r="AE311" s="193" t="str">
        <f t="shared" si="60"/>
        <v>CHECK DATES</v>
      </c>
      <c r="AF311" s="257" t="str">
        <f t="shared" si="61"/>
        <v/>
      </c>
      <c r="AG311" s="286">
        <v>0</v>
      </c>
      <c r="AH311" s="257">
        <f t="shared" si="62"/>
        <v>0</v>
      </c>
      <c r="AI311" s="257" t="str">
        <f t="shared" si="63"/>
        <v/>
      </c>
      <c r="AJ311" s="257">
        <f t="shared" si="64"/>
        <v>0</v>
      </c>
    </row>
    <row r="312" spans="1:36" x14ac:dyDescent="0.3">
      <c r="A312" s="287">
        <v>299</v>
      </c>
      <c r="B312" s="156"/>
      <c r="C312" s="150"/>
      <c r="D312" s="151"/>
      <c r="E312" s="150"/>
      <c r="F312" s="150"/>
      <c r="G312" s="158"/>
      <c r="H312" s="157"/>
      <c r="I312" s="152"/>
      <c r="J312" s="154"/>
      <c r="K312" s="149"/>
      <c r="L312" s="152"/>
      <c r="M312" s="159"/>
      <c r="N312" s="337"/>
      <c r="O312" s="343" t="str">
        <f>IF(N312="","",LOOKUP(N312,'Work Programme'!$A$8:$A$207,'Work Programme'!$B$8:$B$207))</f>
        <v/>
      </c>
      <c r="P312" s="150"/>
      <c r="Q312" s="150"/>
      <c r="R312" s="254" t="str">
        <f>IF(J312="","",VLOOKUP(J312,'Overview - Financial Statement'!$A$46:$B$60,2,FALSE))</f>
        <v/>
      </c>
      <c r="S312" s="255" t="str">
        <f t="shared" si="52"/>
        <v/>
      </c>
      <c r="T312" s="153"/>
      <c r="U312" s="153"/>
      <c r="V312" s="238">
        <f t="shared" si="53"/>
        <v>0</v>
      </c>
      <c r="W312" s="193" t="s">
        <v>44</v>
      </c>
      <c r="X312" s="427"/>
      <c r="Y312" s="264" t="str">
        <f t="shared" si="54"/>
        <v>OK</v>
      </c>
      <c r="Z312" s="193" t="str">
        <f t="shared" si="55"/>
        <v/>
      </c>
      <c r="AA312" s="193" t="str">
        <f t="shared" si="56"/>
        <v/>
      </c>
      <c r="AB312" s="397" t="str">
        <f t="shared" si="57"/>
        <v/>
      </c>
      <c r="AC312" s="257" t="str">
        <f t="shared" si="58"/>
        <v/>
      </c>
      <c r="AD312" s="257" t="str">
        <f t="shared" si="59"/>
        <v/>
      </c>
      <c r="AE312" s="193" t="str">
        <f t="shared" si="60"/>
        <v>CHECK DATES</v>
      </c>
      <c r="AF312" s="257" t="str">
        <f t="shared" si="61"/>
        <v/>
      </c>
      <c r="AG312" s="286">
        <v>0</v>
      </c>
      <c r="AH312" s="257">
        <f t="shared" si="62"/>
        <v>0</v>
      </c>
      <c r="AI312" s="257" t="str">
        <f t="shared" si="63"/>
        <v/>
      </c>
      <c r="AJ312" s="257">
        <f t="shared" si="64"/>
        <v>0</v>
      </c>
    </row>
    <row r="313" spans="1:36" x14ac:dyDescent="0.3">
      <c r="A313" s="287">
        <v>300</v>
      </c>
      <c r="B313" s="156"/>
      <c r="C313" s="150"/>
      <c r="D313" s="151"/>
      <c r="E313" s="150"/>
      <c r="F313" s="150"/>
      <c r="G313" s="158"/>
      <c r="H313" s="157"/>
      <c r="I313" s="152"/>
      <c r="J313" s="154"/>
      <c r="K313" s="149"/>
      <c r="L313" s="152"/>
      <c r="M313" s="159"/>
      <c r="N313" s="337"/>
      <c r="O313" s="343" t="str">
        <f>IF(N313="","",LOOKUP(N313,'Work Programme'!$A$8:$A$207,'Work Programme'!$B$8:$B$207))</f>
        <v/>
      </c>
      <c r="P313" s="150"/>
      <c r="Q313" s="150"/>
      <c r="R313" s="254" t="str">
        <f>IF(J313="","",VLOOKUP(J313,'Overview - Financial Statement'!$A$46:$B$60,2,FALSE))</f>
        <v/>
      </c>
      <c r="S313" s="255" t="str">
        <f t="shared" si="52"/>
        <v/>
      </c>
      <c r="T313" s="153"/>
      <c r="U313" s="153"/>
      <c r="V313" s="238">
        <f t="shared" si="53"/>
        <v>0</v>
      </c>
      <c r="W313" s="193" t="s">
        <v>44</v>
      </c>
      <c r="X313" s="427"/>
      <c r="Y313" s="264" t="str">
        <f t="shared" si="54"/>
        <v>OK</v>
      </c>
      <c r="Z313" s="193" t="str">
        <f t="shared" si="55"/>
        <v/>
      </c>
      <c r="AA313" s="193" t="str">
        <f t="shared" si="56"/>
        <v/>
      </c>
      <c r="AB313" s="397" t="str">
        <f t="shared" si="57"/>
        <v/>
      </c>
      <c r="AC313" s="257" t="str">
        <f t="shared" si="58"/>
        <v/>
      </c>
      <c r="AD313" s="257" t="str">
        <f t="shared" si="59"/>
        <v/>
      </c>
      <c r="AE313" s="193" t="str">
        <f t="shared" si="60"/>
        <v>CHECK DATES</v>
      </c>
      <c r="AF313" s="257" t="str">
        <f t="shared" si="61"/>
        <v/>
      </c>
      <c r="AG313" s="286">
        <v>0</v>
      </c>
      <c r="AH313" s="257">
        <f t="shared" si="62"/>
        <v>0</v>
      </c>
      <c r="AI313" s="257" t="str">
        <f t="shared" si="63"/>
        <v/>
      </c>
      <c r="AJ313" s="257">
        <f t="shared" si="64"/>
        <v>0</v>
      </c>
    </row>
    <row r="314" spans="1:36" x14ac:dyDescent="0.3">
      <c r="A314" s="287">
        <v>301</v>
      </c>
      <c r="B314" s="156"/>
      <c r="C314" s="150"/>
      <c r="D314" s="151"/>
      <c r="E314" s="150"/>
      <c r="F314" s="150"/>
      <c r="G314" s="158"/>
      <c r="H314" s="157"/>
      <c r="I314" s="152"/>
      <c r="J314" s="154"/>
      <c r="K314" s="149"/>
      <c r="L314" s="152"/>
      <c r="M314" s="159"/>
      <c r="N314" s="337"/>
      <c r="O314" s="343" t="str">
        <f>IF(N314="","",LOOKUP(N314,'Work Programme'!$A$8:$A$207,'Work Programme'!$B$8:$B$207))</f>
        <v/>
      </c>
      <c r="P314" s="150"/>
      <c r="Q314" s="150"/>
      <c r="R314" s="254" t="str">
        <f>IF(J314="","",VLOOKUP(J314,'Overview - Financial Statement'!$A$46:$B$60,2,FALSE))</f>
        <v/>
      </c>
      <c r="S314" s="255" t="str">
        <f t="shared" si="52"/>
        <v/>
      </c>
      <c r="T314" s="153"/>
      <c r="U314" s="153"/>
      <c r="V314" s="238">
        <f t="shared" si="53"/>
        <v>0</v>
      </c>
      <c r="W314" s="193" t="s">
        <v>44</v>
      </c>
      <c r="X314" s="427"/>
      <c r="Y314" s="264" t="str">
        <f t="shared" si="54"/>
        <v>OK</v>
      </c>
      <c r="Z314" s="193" t="str">
        <f t="shared" si="55"/>
        <v/>
      </c>
      <c r="AA314" s="193" t="str">
        <f t="shared" si="56"/>
        <v/>
      </c>
      <c r="AB314" s="397" t="str">
        <f t="shared" si="57"/>
        <v/>
      </c>
      <c r="AC314" s="257" t="str">
        <f t="shared" si="58"/>
        <v/>
      </c>
      <c r="AD314" s="257" t="str">
        <f t="shared" si="59"/>
        <v/>
      </c>
      <c r="AE314" s="193" t="str">
        <f t="shared" si="60"/>
        <v>CHECK DATES</v>
      </c>
      <c r="AF314" s="257" t="str">
        <f t="shared" si="61"/>
        <v/>
      </c>
      <c r="AG314" s="286">
        <v>0</v>
      </c>
      <c r="AH314" s="257">
        <f t="shared" si="62"/>
        <v>0</v>
      </c>
      <c r="AI314" s="257" t="str">
        <f t="shared" si="63"/>
        <v/>
      </c>
      <c r="AJ314" s="257">
        <f t="shared" si="64"/>
        <v>0</v>
      </c>
    </row>
    <row r="315" spans="1:36" x14ac:dyDescent="0.3">
      <c r="A315" s="287">
        <v>302</v>
      </c>
      <c r="B315" s="156"/>
      <c r="C315" s="150"/>
      <c r="D315" s="151"/>
      <c r="E315" s="150"/>
      <c r="F315" s="150"/>
      <c r="G315" s="158"/>
      <c r="H315" s="157"/>
      <c r="I315" s="152"/>
      <c r="J315" s="154"/>
      <c r="K315" s="149"/>
      <c r="L315" s="152"/>
      <c r="M315" s="159"/>
      <c r="N315" s="337"/>
      <c r="O315" s="343" t="str">
        <f>IF(N315="","",LOOKUP(N315,'Work Programme'!$A$8:$A$207,'Work Programme'!$B$8:$B$207))</f>
        <v/>
      </c>
      <c r="P315" s="150"/>
      <c r="Q315" s="150"/>
      <c r="R315" s="254" t="str">
        <f>IF(J315="","",VLOOKUP(J315,'Overview - Financial Statement'!$A$46:$B$60,2,FALSE))</f>
        <v/>
      </c>
      <c r="S315" s="255" t="str">
        <f t="shared" si="52"/>
        <v/>
      </c>
      <c r="T315" s="153"/>
      <c r="U315" s="153"/>
      <c r="V315" s="238">
        <f t="shared" si="53"/>
        <v>0</v>
      </c>
      <c r="W315" s="193" t="s">
        <v>44</v>
      </c>
      <c r="X315" s="427"/>
      <c r="Y315" s="264" t="str">
        <f t="shared" si="54"/>
        <v>OK</v>
      </c>
      <c r="Z315" s="193" t="str">
        <f t="shared" si="55"/>
        <v/>
      </c>
      <c r="AA315" s="193" t="str">
        <f t="shared" si="56"/>
        <v/>
      </c>
      <c r="AB315" s="397" t="str">
        <f t="shared" si="57"/>
        <v/>
      </c>
      <c r="AC315" s="257" t="str">
        <f t="shared" si="58"/>
        <v/>
      </c>
      <c r="AD315" s="257" t="str">
        <f t="shared" si="59"/>
        <v/>
      </c>
      <c r="AE315" s="193" t="str">
        <f t="shared" si="60"/>
        <v>CHECK DATES</v>
      </c>
      <c r="AF315" s="257" t="str">
        <f t="shared" si="61"/>
        <v/>
      </c>
      <c r="AG315" s="286">
        <v>0</v>
      </c>
      <c r="AH315" s="257">
        <f t="shared" si="62"/>
        <v>0</v>
      </c>
      <c r="AI315" s="257" t="str">
        <f t="shared" si="63"/>
        <v/>
      </c>
      <c r="AJ315" s="257">
        <f t="shared" si="64"/>
        <v>0</v>
      </c>
    </row>
    <row r="316" spans="1:36" x14ac:dyDescent="0.3">
      <c r="A316" s="287">
        <v>303</v>
      </c>
      <c r="B316" s="156"/>
      <c r="C316" s="150"/>
      <c r="D316" s="151"/>
      <c r="E316" s="150"/>
      <c r="F316" s="150"/>
      <c r="G316" s="158"/>
      <c r="H316" s="157"/>
      <c r="I316" s="152"/>
      <c r="J316" s="154"/>
      <c r="K316" s="149"/>
      <c r="L316" s="152"/>
      <c r="M316" s="159"/>
      <c r="N316" s="337"/>
      <c r="O316" s="343" t="str">
        <f>IF(N316="","",LOOKUP(N316,'Work Programme'!$A$8:$A$207,'Work Programme'!$B$8:$B$207))</f>
        <v/>
      </c>
      <c r="P316" s="150"/>
      <c r="Q316" s="150"/>
      <c r="R316" s="254" t="str">
        <f>IF(J316="","",VLOOKUP(J316,'Overview - Financial Statement'!$A$46:$B$60,2,FALSE))</f>
        <v/>
      </c>
      <c r="S316" s="255" t="str">
        <f t="shared" si="52"/>
        <v/>
      </c>
      <c r="T316" s="153"/>
      <c r="U316" s="153"/>
      <c r="V316" s="238">
        <f t="shared" si="53"/>
        <v>0</v>
      </c>
      <c r="W316" s="193" t="s">
        <v>44</v>
      </c>
      <c r="X316" s="427"/>
      <c r="Y316" s="264" t="str">
        <f t="shared" si="54"/>
        <v>OK</v>
      </c>
      <c r="Z316" s="193" t="str">
        <f t="shared" si="55"/>
        <v/>
      </c>
      <c r="AA316" s="193" t="str">
        <f t="shared" si="56"/>
        <v/>
      </c>
      <c r="AB316" s="397" t="str">
        <f t="shared" si="57"/>
        <v/>
      </c>
      <c r="AC316" s="257" t="str">
        <f t="shared" si="58"/>
        <v/>
      </c>
      <c r="AD316" s="257" t="str">
        <f t="shared" si="59"/>
        <v/>
      </c>
      <c r="AE316" s="193" t="str">
        <f t="shared" si="60"/>
        <v>CHECK DATES</v>
      </c>
      <c r="AF316" s="257" t="str">
        <f t="shared" si="61"/>
        <v/>
      </c>
      <c r="AG316" s="286">
        <v>0</v>
      </c>
      <c r="AH316" s="257">
        <f t="shared" si="62"/>
        <v>0</v>
      </c>
      <c r="AI316" s="257" t="str">
        <f t="shared" si="63"/>
        <v/>
      </c>
      <c r="AJ316" s="257">
        <f t="shared" si="64"/>
        <v>0</v>
      </c>
    </row>
    <row r="317" spans="1:36" x14ac:dyDescent="0.3">
      <c r="A317" s="287">
        <v>304</v>
      </c>
      <c r="B317" s="156"/>
      <c r="C317" s="150"/>
      <c r="D317" s="151"/>
      <c r="E317" s="150"/>
      <c r="F317" s="150"/>
      <c r="G317" s="158"/>
      <c r="H317" s="157"/>
      <c r="I317" s="152"/>
      <c r="J317" s="154"/>
      <c r="K317" s="149"/>
      <c r="L317" s="152"/>
      <c r="M317" s="159"/>
      <c r="N317" s="337"/>
      <c r="O317" s="343" t="str">
        <f>IF(N317="","",LOOKUP(N317,'Work Programme'!$A$8:$A$207,'Work Programme'!$B$8:$B$207))</f>
        <v/>
      </c>
      <c r="P317" s="150"/>
      <c r="Q317" s="150"/>
      <c r="R317" s="254" t="str">
        <f>IF(J317="","",VLOOKUP(J317,'Overview - Financial Statement'!$A$46:$B$60,2,FALSE))</f>
        <v/>
      </c>
      <c r="S317" s="255" t="str">
        <f t="shared" si="52"/>
        <v/>
      </c>
      <c r="T317" s="153"/>
      <c r="U317" s="153"/>
      <c r="V317" s="238">
        <f t="shared" si="53"/>
        <v>0</v>
      </c>
      <c r="W317" s="193" t="s">
        <v>44</v>
      </c>
      <c r="X317" s="427"/>
      <c r="Y317" s="264" t="str">
        <f t="shared" si="54"/>
        <v>OK</v>
      </c>
      <c r="Z317" s="193" t="str">
        <f t="shared" si="55"/>
        <v/>
      </c>
      <c r="AA317" s="193" t="str">
        <f t="shared" si="56"/>
        <v/>
      </c>
      <c r="AB317" s="397" t="str">
        <f t="shared" si="57"/>
        <v/>
      </c>
      <c r="AC317" s="257" t="str">
        <f t="shared" si="58"/>
        <v/>
      </c>
      <c r="AD317" s="257" t="str">
        <f t="shared" si="59"/>
        <v/>
      </c>
      <c r="AE317" s="193" t="str">
        <f t="shared" si="60"/>
        <v>CHECK DATES</v>
      </c>
      <c r="AF317" s="257" t="str">
        <f t="shared" si="61"/>
        <v/>
      </c>
      <c r="AG317" s="286">
        <v>0</v>
      </c>
      <c r="AH317" s="257">
        <f t="shared" si="62"/>
        <v>0</v>
      </c>
      <c r="AI317" s="257" t="str">
        <f t="shared" si="63"/>
        <v/>
      </c>
      <c r="AJ317" s="257">
        <f t="shared" si="64"/>
        <v>0</v>
      </c>
    </row>
    <row r="318" spans="1:36" x14ac:dyDescent="0.3">
      <c r="A318" s="287">
        <v>305</v>
      </c>
      <c r="B318" s="156"/>
      <c r="C318" s="150"/>
      <c r="D318" s="151"/>
      <c r="E318" s="150"/>
      <c r="F318" s="150"/>
      <c r="G318" s="158"/>
      <c r="H318" s="157"/>
      <c r="I318" s="152"/>
      <c r="J318" s="154"/>
      <c r="K318" s="149"/>
      <c r="L318" s="152"/>
      <c r="M318" s="159"/>
      <c r="N318" s="337"/>
      <c r="O318" s="343" t="str">
        <f>IF(N318="","",LOOKUP(N318,'Work Programme'!$A$8:$A$207,'Work Programme'!$B$8:$B$207))</f>
        <v/>
      </c>
      <c r="P318" s="150"/>
      <c r="Q318" s="150"/>
      <c r="R318" s="254" t="str">
        <f>IF(J318="","",VLOOKUP(J318,'Overview - Financial Statement'!$A$46:$B$60,2,FALSE))</f>
        <v/>
      </c>
      <c r="S318" s="255" t="str">
        <f t="shared" si="52"/>
        <v/>
      </c>
      <c r="T318" s="153"/>
      <c r="U318" s="153"/>
      <c r="V318" s="238">
        <f t="shared" si="53"/>
        <v>0</v>
      </c>
      <c r="W318" s="193" t="s">
        <v>44</v>
      </c>
      <c r="X318" s="427"/>
      <c r="Y318" s="264" t="str">
        <f t="shared" si="54"/>
        <v>OK</v>
      </c>
      <c r="Z318" s="193" t="str">
        <f t="shared" si="55"/>
        <v/>
      </c>
      <c r="AA318" s="193" t="str">
        <f t="shared" si="56"/>
        <v/>
      </c>
      <c r="AB318" s="397" t="str">
        <f t="shared" si="57"/>
        <v/>
      </c>
      <c r="AC318" s="257" t="str">
        <f t="shared" si="58"/>
        <v/>
      </c>
      <c r="AD318" s="257" t="str">
        <f t="shared" si="59"/>
        <v/>
      </c>
      <c r="AE318" s="193" t="str">
        <f t="shared" si="60"/>
        <v>CHECK DATES</v>
      </c>
      <c r="AF318" s="257" t="str">
        <f t="shared" si="61"/>
        <v/>
      </c>
      <c r="AG318" s="286">
        <v>0</v>
      </c>
      <c r="AH318" s="257">
        <f t="shared" si="62"/>
        <v>0</v>
      </c>
      <c r="AI318" s="257" t="str">
        <f t="shared" si="63"/>
        <v/>
      </c>
      <c r="AJ318" s="257">
        <f t="shared" si="64"/>
        <v>0</v>
      </c>
    </row>
    <row r="319" spans="1:36" x14ac:dyDescent="0.3">
      <c r="A319" s="287">
        <v>306</v>
      </c>
      <c r="B319" s="156"/>
      <c r="C319" s="150"/>
      <c r="D319" s="151"/>
      <c r="E319" s="150"/>
      <c r="F319" s="150"/>
      <c r="G319" s="158"/>
      <c r="H319" s="157"/>
      <c r="I319" s="152"/>
      <c r="J319" s="154"/>
      <c r="K319" s="149"/>
      <c r="L319" s="152"/>
      <c r="M319" s="159"/>
      <c r="N319" s="337"/>
      <c r="O319" s="343" t="str">
        <f>IF(N319="","",LOOKUP(N319,'Work Programme'!$A$8:$A$207,'Work Programme'!$B$8:$B$207))</f>
        <v/>
      </c>
      <c r="P319" s="150"/>
      <c r="Q319" s="150"/>
      <c r="R319" s="254" t="str">
        <f>IF(J319="","",VLOOKUP(J319,'Overview - Financial Statement'!$A$46:$B$60,2,FALSE))</f>
        <v/>
      </c>
      <c r="S319" s="255" t="str">
        <f t="shared" si="52"/>
        <v/>
      </c>
      <c r="T319" s="153"/>
      <c r="U319" s="153"/>
      <c r="V319" s="238">
        <f t="shared" si="53"/>
        <v>0</v>
      </c>
      <c r="W319" s="193" t="s">
        <v>44</v>
      </c>
      <c r="X319" s="427"/>
      <c r="Y319" s="264" t="str">
        <f t="shared" si="54"/>
        <v>OK</v>
      </c>
      <c r="Z319" s="193" t="str">
        <f t="shared" si="55"/>
        <v/>
      </c>
      <c r="AA319" s="193" t="str">
        <f t="shared" si="56"/>
        <v/>
      </c>
      <c r="AB319" s="397" t="str">
        <f t="shared" si="57"/>
        <v/>
      </c>
      <c r="AC319" s="257" t="str">
        <f t="shared" si="58"/>
        <v/>
      </c>
      <c r="AD319" s="257" t="str">
        <f t="shared" si="59"/>
        <v/>
      </c>
      <c r="AE319" s="193" t="str">
        <f t="shared" si="60"/>
        <v>CHECK DATES</v>
      </c>
      <c r="AF319" s="257" t="str">
        <f t="shared" si="61"/>
        <v/>
      </c>
      <c r="AG319" s="286">
        <v>0</v>
      </c>
      <c r="AH319" s="257">
        <f t="shared" si="62"/>
        <v>0</v>
      </c>
      <c r="AI319" s="257" t="str">
        <f t="shared" si="63"/>
        <v/>
      </c>
      <c r="AJ319" s="257">
        <f t="shared" si="64"/>
        <v>0</v>
      </c>
    </row>
    <row r="320" spans="1:36" x14ac:dyDescent="0.3">
      <c r="A320" s="287">
        <v>307</v>
      </c>
      <c r="B320" s="156"/>
      <c r="C320" s="150"/>
      <c r="D320" s="151"/>
      <c r="E320" s="150"/>
      <c r="F320" s="150"/>
      <c r="G320" s="158"/>
      <c r="H320" s="157"/>
      <c r="I320" s="152"/>
      <c r="J320" s="154"/>
      <c r="K320" s="149"/>
      <c r="L320" s="152"/>
      <c r="M320" s="159"/>
      <c r="N320" s="337"/>
      <c r="O320" s="343" t="str">
        <f>IF(N320="","",LOOKUP(N320,'Work Programme'!$A$8:$A$207,'Work Programme'!$B$8:$B$207))</f>
        <v/>
      </c>
      <c r="P320" s="150"/>
      <c r="Q320" s="150"/>
      <c r="R320" s="254" t="str">
        <f>IF(J320="","",VLOOKUP(J320,'Overview - Financial Statement'!$A$46:$B$60,2,FALSE))</f>
        <v/>
      </c>
      <c r="S320" s="255" t="str">
        <f t="shared" si="52"/>
        <v/>
      </c>
      <c r="T320" s="153"/>
      <c r="U320" s="153"/>
      <c r="V320" s="238">
        <f t="shared" si="53"/>
        <v>0</v>
      </c>
      <c r="W320" s="193" t="s">
        <v>44</v>
      </c>
      <c r="X320" s="427"/>
      <c r="Y320" s="264" t="str">
        <f t="shared" si="54"/>
        <v>OK</v>
      </c>
      <c r="Z320" s="193" t="str">
        <f t="shared" si="55"/>
        <v/>
      </c>
      <c r="AA320" s="193" t="str">
        <f t="shared" si="56"/>
        <v/>
      </c>
      <c r="AB320" s="397" t="str">
        <f t="shared" si="57"/>
        <v/>
      </c>
      <c r="AC320" s="257" t="str">
        <f t="shared" si="58"/>
        <v/>
      </c>
      <c r="AD320" s="257" t="str">
        <f t="shared" si="59"/>
        <v/>
      </c>
      <c r="AE320" s="193" t="str">
        <f t="shared" si="60"/>
        <v>CHECK DATES</v>
      </c>
      <c r="AF320" s="257" t="str">
        <f t="shared" si="61"/>
        <v/>
      </c>
      <c r="AG320" s="286">
        <v>0</v>
      </c>
      <c r="AH320" s="257">
        <f t="shared" si="62"/>
        <v>0</v>
      </c>
      <c r="AI320" s="257" t="str">
        <f t="shared" si="63"/>
        <v/>
      </c>
      <c r="AJ320" s="257">
        <f t="shared" si="64"/>
        <v>0</v>
      </c>
    </row>
    <row r="321" spans="1:36" x14ac:dyDescent="0.3">
      <c r="A321" s="287">
        <v>308</v>
      </c>
      <c r="B321" s="156"/>
      <c r="C321" s="150"/>
      <c r="D321" s="151"/>
      <c r="E321" s="150"/>
      <c r="F321" s="150"/>
      <c r="G321" s="158"/>
      <c r="H321" s="157"/>
      <c r="I321" s="152"/>
      <c r="J321" s="154"/>
      <c r="K321" s="149"/>
      <c r="L321" s="152"/>
      <c r="M321" s="159"/>
      <c r="N321" s="337"/>
      <c r="O321" s="343" t="str">
        <f>IF(N321="","",LOOKUP(N321,'Work Programme'!$A$8:$A$207,'Work Programme'!$B$8:$B$207))</f>
        <v/>
      </c>
      <c r="P321" s="150"/>
      <c r="Q321" s="150"/>
      <c r="R321" s="254" t="str">
        <f>IF(J321="","",VLOOKUP(J321,'Overview - Financial Statement'!$A$46:$B$60,2,FALSE))</f>
        <v/>
      </c>
      <c r="S321" s="255" t="str">
        <f t="shared" si="52"/>
        <v/>
      </c>
      <c r="T321" s="153"/>
      <c r="U321" s="153"/>
      <c r="V321" s="238">
        <f t="shared" si="53"/>
        <v>0</v>
      </c>
      <c r="W321" s="193" t="s">
        <v>44</v>
      </c>
      <c r="X321" s="427"/>
      <c r="Y321" s="264" t="str">
        <f t="shared" si="54"/>
        <v>OK</v>
      </c>
      <c r="Z321" s="193" t="str">
        <f t="shared" si="55"/>
        <v/>
      </c>
      <c r="AA321" s="193" t="str">
        <f t="shared" si="56"/>
        <v/>
      </c>
      <c r="AB321" s="397" t="str">
        <f t="shared" si="57"/>
        <v/>
      </c>
      <c r="AC321" s="257" t="str">
        <f t="shared" si="58"/>
        <v/>
      </c>
      <c r="AD321" s="257" t="str">
        <f t="shared" si="59"/>
        <v/>
      </c>
      <c r="AE321" s="193" t="str">
        <f t="shared" si="60"/>
        <v>CHECK DATES</v>
      </c>
      <c r="AF321" s="257" t="str">
        <f t="shared" si="61"/>
        <v/>
      </c>
      <c r="AG321" s="286">
        <v>0</v>
      </c>
      <c r="AH321" s="257">
        <f t="shared" si="62"/>
        <v>0</v>
      </c>
      <c r="AI321" s="257" t="str">
        <f t="shared" si="63"/>
        <v/>
      </c>
      <c r="AJ321" s="257">
        <f t="shared" si="64"/>
        <v>0</v>
      </c>
    </row>
    <row r="322" spans="1:36" x14ac:dyDescent="0.3">
      <c r="A322" s="287">
        <v>309</v>
      </c>
      <c r="B322" s="156"/>
      <c r="C322" s="150"/>
      <c r="D322" s="151"/>
      <c r="E322" s="150"/>
      <c r="F322" s="150"/>
      <c r="G322" s="158"/>
      <c r="H322" s="157"/>
      <c r="I322" s="152"/>
      <c r="J322" s="154"/>
      <c r="K322" s="149"/>
      <c r="L322" s="152"/>
      <c r="M322" s="159"/>
      <c r="N322" s="337"/>
      <c r="O322" s="343" t="str">
        <f>IF(N322="","",LOOKUP(N322,'Work Programme'!$A$8:$A$207,'Work Programme'!$B$8:$B$207))</f>
        <v/>
      </c>
      <c r="P322" s="150"/>
      <c r="Q322" s="150"/>
      <c r="R322" s="254" t="str">
        <f>IF(J322="","",VLOOKUP(J322,'Overview - Financial Statement'!$A$46:$B$60,2,FALSE))</f>
        <v/>
      </c>
      <c r="S322" s="255" t="str">
        <f t="shared" si="52"/>
        <v/>
      </c>
      <c r="T322" s="153"/>
      <c r="U322" s="153"/>
      <c r="V322" s="238">
        <f t="shared" si="53"/>
        <v>0</v>
      </c>
      <c r="W322" s="193" t="s">
        <v>44</v>
      </c>
      <c r="X322" s="427"/>
      <c r="Y322" s="264" t="str">
        <f t="shared" si="54"/>
        <v>OK</v>
      </c>
      <c r="Z322" s="193" t="str">
        <f t="shared" si="55"/>
        <v/>
      </c>
      <c r="AA322" s="193" t="str">
        <f t="shared" si="56"/>
        <v/>
      </c>
      <c r="AB322" s="397" t="str">
        <f t="shared" si="57"/>
        <v/>
      </c>
      <c r="AC322" s="257" t="str">
        <f t="shared" si="58"/>
        <v/>
      </c>
      <c r="AD322" s="257" t="str">
        <f t="shared" si="59"/>
        <v/>
      </c>
      <c r="AE322" s="193" t="str">
        <f t="shared" si="60"/>
        <v>CHECK DATES</v>
      </c>
      <c r="AF322" s="257" t="str">
        <f t="shared" si="61"/>
        <v/>
      </c>
      <c r="AG322" s="286">
        <v>0</v>
      </c>
      <c r="AH322" s="257">
        <f t="shared" si="62"/>
        <v>0</v>
      </c>
      <c r="AI322" s="257" t="str">
        <f t="shared" si="63"/>
        <v/>
      </c>
      <c r="AJ322" s="257">
        <f t="shared" si="64"/>
        <v>0</v>
      </c>
    </row>
    <row r="323" spans="1:36" x14ac:dyDescent="0.3">
      <c r="A323" s="287">
        <v>310</v>
      </c>
      <c r="B323" s="156"/>
      <c r="C323" s="150"/>
      <c r="D323" s="151"/>
      <c r="E323" s="150"/>
      <c r="F323" s="150"/>
      <c r="G323" s="158"/>
      <c r="H323" s="157"/>
      <c r="I323" s="152"/>
      <c r="J323" s="154"/>
      <c r="K323" s="149"/>
      <c r="L323" s="152"/>
      <c r="M323" s="159"/>
      <c r="N323" s="337"/>
      <c r="O323" s="343" t="str">
        <f>IF(N323="","",LOOKUP(N323,'Work Programme'!$A$8:$A$207,'Work Programme'!$B$8:$B$207))</f>
        <v/>
      </c>
      <c r="P323" s="150"/>
      <c r="Q323" s="150"/>
      <c r="R323" s="254" t="str">
        <f>IF(J323="","",VLOOKUP(J323,'Overview - Financial Statement'!$A$46:$B$60,2,FALSE))</f>
        <v/>
      </c>
      <c r="S323" s="255" t="str">
        <f t="shared" si="52"/>
        <v/>
      </c>
      <c r="T323" s="153"/>
      <c r="U323" s="153"/>
      <c r="V323" s="238">
        <f t="shared" si="53"/>
        <v>0</v>
      </c>
      <c r="W323" s="193" t="s">
        <v>44</v>
      </c>
      <c r="X323" s="427"/>
      <c r="Y323" s="264" t="str">
        <f t="shared" si="54"/>
        <v>OK</v>
      </c>
      <c r="Z323" s="193" t="str">
        <f t="shared" si="55"/>
        <v/>
      </c>
      <c r="AA323" s="193" t="str">
        <f t="shared" si="56"/>
        <v/>
      </c>
      <c r="AB323" s="397" t="str">
        <f t="shared" si="57"/>
        <v/>
      </c>
      <c r="AC323" s="257" t="str">
        <f t="shared" si="58"/>
        <v/>
      </c>
      <c r="AD323" s="257" t="str">
        <f t="shared" si="59"/>
        <v/>
      </c>
      <c r="AE323" s="193" t="str">
        <f t="shared" si="60"/>
        <v>CHECK DATES</v>
      </c>
      <c r="AF323" s="257" t="str">
        <f t="shared" si="61"/>
        <v/>
      </c>
      <c r="AG323" s="286">
        <v>0</v>
      </c>
      <c r="AH323" s="257">
        <f t="shared" si="62"/>
        <v>0</v>
      </c>
      <c r="AI323" s="257" t="str">
        <f t="shared" si="63"/>
        <v/>
      </c>
      <c r="AJ323" s="257">
        <f t="shared" si="64"/>
        <v>0</v>
      </c>
    </row>
    <row r="324" spans="1:36" x14ac:dyDescent="0.3">
      <c r="A324" s="287">
        <v>311</v>
      </c>
      <c r="B324" s="156"/>
      <c r="C324" s="150"/>
      <c r="D324" s="151"/>
      <c r="E324" s="150"/>
      <c r="F324" s="150"/>
      <c r="G324" s="158"/>
      <c r="H324" s="157"/>
      <c r="I324" s="152"/>
      <c r="J324" s="154"/>
      <c r="K324" s="149"/>
      <c r="L324" s="152"/>
      <c r="M324" s="159"/>
      <c r="N324" s="337"/>
      <c r="O324" s="343" t="str">
        <f>IF(N324="","",LOOKUP(N324,'Work Programme'!$A$8:$A$207,'Work Programme'!$B$8:$B$207))</f>
        <v/>
      </c>
      <c r="P324" s="150"/>
      <c r="Q324" s="150"/>
      <c r="R324" s="254" t="str">
        <f>IF(J324="","",VLOOKUP(J324,'Overview - Financial Statement'!$A$46:$B$60,2,FALSE))</f>
        <v/>
      </c>
      <c r="S324" s="255" t="str">
        <f t="shared" si="52"/>
        <v/>
      </c>
      <c r="T324" s="153"/>
      <c r="U324" s="153"/>
      <c r="V324" s="238">
        <f t="shared" si="53"/>
        <v>0</v>
      </c>
      <c r="W324" s="193" t="s">
        <v>44</v>
      </c>
      <c r="X324" s="427"/>
      <c r="Y324" s="264" t="str">
        <f t="shared" si="54"/>
        <v>OK</v>
      </c>
      <c r="Z324" s="193" t="str">
        <f t="shared" si="55"/>
        <v/>
      </c>
      <c r="AA324" s="193" t="str">
        <f t="shared" si="56"/>
        <v/>
      </c>
      <c r="AB324" s="397" t="str">
        <f t="shared" si="57"/>
        <v/>
      </c>
      <c r="AC324" s="257" t="str">
        <f t="shared" si="58"/>
        <v/>
      </c>
      <c r="AD324" s="257" t="str">
        <f t="shared" si="59"/>
        <v/>
      </c>
      <c r="AE324" s="193" t="str">
        <f t="shared" si="60"/>
        <v>CHECK DATES</v>
      </c>
      <c r="AF324" s="257" t="str">
        <f t="shared" si="61"/>
        <v/>
      </c>
      <c r="AG324" s="286">
        <v>0</v>
      </c>
      <c r="AH324" s="257">
        <f t="shared" si="62"/>
        <v>0</v>
      </c>
      <c r="AI324" s="257" t="str">
        <f t="shared" si="63"/>
        <v/>
      </c>
      <c r="AJ324" s="257">
        <f t="shared" si="64"/>
        <v>0</v>
      </c>
    </row>
    <row r="325" spans="1:36" x14ac:dyDescent="0.3">
      <c r="A325" s="287">
        <v>312</v>
      </c>
      <c r="B325" s="156"/>
      <c r="C325" s="150"/>
      <c r="D325" s="151"/>
      <c r="E325" s="150"/>
      <c r="F325" s="150"/>
      <c r="G325" s="158"/>
      <c r="H325" s="157"/>
      <c r="I325" s="152"/>
      <c r="J325" s="154"/>
      <c r="K325" s="149"/>
      <c r="L325" s="152"/>
      <c r="M325" s="159"/>
      <c r="N325" s="337"/>
      <c r="O325" s="343" t="str">
        <f>IF(N325="","",LOOKUP(N325,'Work Programme'!$A$8:$A$207,'Work Programme'!$B$8:$B$207))</f>
        <v/>
      </c>
      <c r="P325" s="150"/>
      <c r="Q325" s="150"/>
      <c r="R325" s="254" t="str">
        <f>IF(J325="","",VLOOKUP(J325,'Overview - Financial Statement'!$A$46:$B$60,2,FALSE))</f>
        <v/>
      </c>
      <c r="S325" s="255" t="str">
        <f t="shared" si="52"/>
        <v/>
      </c>
      <c r="T325" s="153"/>
      <c r="U325" s="153"/>
      <c r="V325" s="238">
        <f t="shared" si="53"/>
        <v>0</v>
      </c>
      <c r="W325" s="193" t="s">
        <v>44</v>
      </c>
      <c r="X325" s="427"/>
      <c r="Y325" s="264" t="str">
        <f t="shared" si="54"/>
        <v>OK</v>
      </c>
      <c r="Z325" s="193" t="str">
        <f t="shared" si="55"/>
        <v/>
      </c>
      <c r="AA325" s="193" t="str">
        <f t="shared" si="56"/>
        <v/>
      </c>
      <c r="AB325" s="397" t="str">
        <f t="shared" si="57"/>
        <v/>
      </c>
      <c r="AC325" s="257" t="str">
        <f t="shared" si="58"/>
        <v/>
      </c>
      <c r="AD325" s="257" t="str">
        <f t="shared" si="59"/>
        <v/>
      </c>
      <c r="AE325" s="193" t="str">
        <f t="shared" si="60"/>
        <v>CHECK DATES</v>
      </c>
      <c r="AF325" s="257" t="str">
        <f t="shared" si="61"/>
        <v/>
      </c>
      <c r="AG325" s="286">
        <v>0</v>
      </c>
      <c r="AH325" s="257">
        <f t="shared" si="62"/>
        <v>0</v>
      </c>
      <c r="AI325" s="257" t="str">
        <f t="shared" si="63"/>
        <v/>
      </c>
      <c r="AJ325" s="257">
        <f t="shared" si="64"/>
        <v>0</v>
      </c>
    </row>
    <row r="326" spans="1:36" x14ac:dyDescent="0.3">
      <c r="A326" s="287">
        <v>313</v>
      </c>
      <c r="B326" s="156"/>
      <c r="C326" s="150"/>
      <c r="D326" s="151"/>
      <c r="E326" s="150"/>
      <c r="F326" s="150"/>
      <c r="G326" s="158"/>
      <c r="H326" s="157"/>
      <c r="I326" s="152"/>
      <c r="J326" s="154"/>
      <c r="K326" s="149"/>
      <c r="L326" s="152"/>
      <c r="M326" s="159"/>
      <c r="N326" s="337"/>
      <c r="O326" s="343" t="str">
        <f>IF(N326="","",LOOKUP(N326,'Work Programme'!$A$8:$A$207,'Work Programme'!$B$8:$B$207))</f>
        <v/>
      </c>
      <c r="P326" s="150"/>
      <c r="Q326" s="150"/>
      <c r="R326" s="254" t="str">
        <f>IF(J326="","",VLOOKUP(J326,'Overview - Financial Statement'!$A$46:$B$60,2,FALSE))</f>
        <v/>
      </c>
      <c r="S326" s="255" t="str">
        <f t="shared" si="52"/>
        <v/>
      </c>
      <c r="T326" s="153"/>
      <c r="U326" s="153"/>
      <c r="V326" s="238">
        <f t="shared" si="53"/>
        <v>0</v>
      </c>
      <c r="W326" s="193" t="s">
        <v>44</v>
      </c>
      <c r="X326" s="427"/>
      <c r="Y326" s="264" t="str">
        <f t="shared" si="54"/>
        <v>OK</v>
      </c>
      <c r="Z326" s="193" t="str">
        <f t="shared" si="55"/>
        <v/>
      </c>
      <c r="AA326" s="193" t="str">
        <f t="shared" si="56"/>
        <v/>
      </c>
      <c r="AB326" s="397" t="str">
        <f t="shared" si="57"/>
        <v/>
      </c>
      <c r="AC326" s="257" t="str">
        <f t="shared" si="58"/>
        <v/>
      </c>
      <c r="AD326" s="257" t="str">
        <f t="shared" si="59"/>
        <v/>
      </c>
      <c r="AE326" s="193" t="str">
        <f t="shared" si="60"/>
        <v>CHECK DATES</v>
      </c>
      <c r="AF326" s="257" t="str">
        <f t="shared" si="61"/>
        <v/>
      </c>
      <c r="AG326" s="286">
        <v>0</v>
      </c>
      <c r="AH326" s="257">
        <f t="shared" si="62"/>
        <v>0</v>
      </c>
      <c r="AI326" s="257" t="str">
        <f t="shared" si="63"/>
        <v/>
      </c>
      <c r="AJ326" s="257">
        <f t="shared" si="64"/>
        <v>0</v>
      </c>
    </row>
    <row r="327" spans="1:36" x14ac:dyDescent="0.3">
      <c r="A327" s="287">
        <v>314</v>
      </c>
      <c r="B327" s="156"/>
      <c r="C327" s="150"/>
      <c r="D327" s="151"/>
      <c r="E327" s="150"/>
      <c r="F327" s="150"/>
      <c r="G327" s="158"/>
      <c r="H327" s="157"/>
      <c r="I327" s="152"/>
      <c r="J327" s="154"/>
      <c r="K327" s="149"/>
      <c r="L327" s="152"/>
      <c r="M327" s="159"/>
      <c r="N327" s="337"/>
      <c r="O327" s="343" t="str">
        <f>IF(N327="","",LOOKUP(N327,'Work Programme'!$A$8:$A$207,'Work Programme'!$B$8:$B$207))</f>
        <v/>
      </c>
      <c r="P327" s="150"/>
      <c r="Q327" s="150"/>
      <c r="R327" s="254" t="str">
        <f>IF(J327="","",VLOOKUP(J327,'Overview - Financial Statement'!$A$46:$B$60,2,FALSE))</f>
        <v/>
      </c>
      <c r="S327" s="255" t="str">
        <f t="shared" si="52"/>
        <v/>
      </c>
      <c r="T327" s="153"/>
      <c r="U327" s="153"/>
      <c r="V327" s="238">
        <f t="shared" si="53"/>
        <v>0</v>
      </c>
      <c r="W327" s="193" t="s">
        <v>44</v>
      </c>
      <c r="X327" s="427"/>
      <c r="Y327" s="264" t="str">
        <f t="shared" si="54"/>
        <v>OK</v>
      </c>
      <c r="Z327" s="193" t="str">
        <f t="shared" si="55"/>
        <v/>
      </c>
      <c r="AA327" s="193" t="str">
        <f t="shared" si="56"/>
        <v/>
      </c>
      <c r="AB327" s="397" t="str">
        <f t="shared" si="57"/>
        <v/>
      </c>
      <c r="AC327" s="257" t="str">
        <f t="shared" si="58"/>
        <v/>
      </c>
      <c r="AD327" s="257" t="str">
        <f t="shared" si="59"/>
        <v/>
      </c>
      <c r="AE327" s="193" t="str">
        <f t="shared" si="60"/>
        <v>CHECK DATES</v>
      </c>
      <c r="AF327" s="257" t="str">
        <f t="shared" si="61"/>
        <v/>
      </c>
      <c r="AG327" s="286">
        <v>0</v>
      </c>
      <c r="AH327" s="257">
        <f t="shared" si="62"/>
        <v>0</v>
      </c>
      <c r="AI327" s="257" t="str">
        <f t="shared" si="63"/>
        <v/>
      </c>
      <c r="AJ327" s="257">
        <f t="shared" si="64"/>
        <v>0</v>
      </c>
    </row>
    <row r="328" spans="1:36" x14ac:dyDescent="0.3">
      <c r="A328" s="287">
        <v>315</v>
      </c>
      <c r="B328" s="156"/>
      <c r="C328" s="150"/>
      <c r="D328" s="151"/>
      <c r="E328" s="150"/>
      <c r="F328" s="150"/>
      <c r="G328" s="158"/>
      <c r="H328" s="157"/>
      <c r="I328" s="152"/>
      <c r="J328" s="154"/>
      <c r="K328" s="149"/>
      <c r="L328" s="152"/>
      <c r="M328" s="159"/>
      <c r="N328" s="337"/>
      <c r="O328" s="343" t="str">
        <f>IF(N328="","",LOOKUP(N328,'Work Programme'!$A$8:$A$207,'Work Programme'!$B$8:$B$207))</f>
        <v/>
      </c>
      <c r="P328" s="150"/>
      <c r="Q328" s="150"/>
      <c r="R328" s="254" t="str">
        <f>IF(J328="","",VLOOKUP(J328,'Overview - Financial Statement'!$A$46:$B$60,2,FALSE))</f>
        <v/>
      </c>
      <c r="S328" s="255" t="str">
        <f t="shared" si="52"/>
        <v/>
      </c>
      <c r="T328" s="153"/>
      <c r="U328" s="153"/>
      <c r="V328" s="238">
        <f t="shared" si="53"/>
        <v>0</v>
      </c>
      <c r="W328" s="193" t="s">
        <v>44</v>
      </c>
      <c r="X328" s="427"/>
      <c r="Y328" s="264" t="str">
        <f t="shared" si="54"/>
        <v>OK</v>
      </c>
      <c r="Z328" s="193" t="str">
        <f t="shared" si="55"/>
        <v/>
      </c>
      <c r="AA328" s="193" t="str">
        <f t="shared" si="56"/>
        <v/>
      </c>
      <c r="AB328" s="397" t="str">
        <f t="shared" si="57"/>
        <v/>
      </c>
      <c r="AC328" s="257" t="str">
        <f t="shared" si="58"/>
        <v/>
      </c>
      <c r="AD328" s="257" t="str">
        <f t="shared" si="59"/>
        <v/>
      </c>
      <c r="AE328" s="193" t="str">
        <f t="shared" si="60"/>
        <v>CHECK DATES</v>
      </c>
      <c r="AF328" s="257" t="str">
        <f t="shared" si="61"/>
        <v/>
      </c>
      <c r="AG328" s="286">
        <v>0</v>
      </c>
      <c r="AH328" s="257">
        <f t="shared" si="62"/>
        <v>0</v>
      </c>
      <c r="AI328" s="257" t="str">
        <f t="shared" si="63"/>
        <v/>
      </c>
      <c r="AJ328" s="257">
        <f t="shared" si="64"/>
        <v>0</v>
      </c>
    </row>
    <row r="329" spans="1:36" x14ac:dyDescent="0.3">
      <c r="A329" s="287">
        <v>316</v>
      </c>
      <c r="B329" s="156"/>
      <c r="C329" s="150"/>
      <c r="D329" s="151"/>
      <c r="E329" s="150"/>
      <c r="F329" s="150"/>
      <c r="G329" s="158"/>
      <c r="H329" s="157"/>
      <c r="I329" s="152"/>
      <c r="J329" s="154"/>
      <c r="K329" s="149"/>
      <c r="L329" s="152"/>
      <c r="M329" s="159"/>
      <c r="N329" s="337"/>
      <c r="O329" s="343" t="str">
        <f>IF(N329="","",LOOKUP(N329,'Work Programme'!$A$8:$A$207,'Work Programme'!$B$8:$B$207))</f>
        <v/>
      </c>
      <c r="P329" s="150"/>
      <c r="Q329" s="150"/>
      <c r="R329" s="254" t="str">
        <f>IF(J329="","",VLOOKUP(J329,'Overview - Financial Statement'!$A$46:$B$60,2,FALSE))</f>
        <v/>
      </c>
      <c r="S329" s="255" t="str">
        <f t="shared" si="52"/>
        <v/>
      </c>
      <c r="T329" s="153"/>
      <c r="U329" s="153"/>
      <c r="V329" s="238">
        <f t="shared" si="53"/>
        <v>0</v>
      </c>
      <c r="W329" s="193" t="s">
        <v>44</v>
      </c>
      <c r="X329" s="427"/>
      <c r="Y329" s="264" t="str">
        <f t="shared" si="54"/>
        <v>OK</v>
      </c>
      <c r="Z329" s="193" t="str">
        <f t="shared" si="55"/>
        <v/>
      </c>
      <c r="AA329" s="193" t="str">
        <f t="shared" si="56"/>
        <v/>
      </c>
      <c r="AB329" s="397" t="str">
        <f t="shared" si="57"/>
        <v/>
      </c>
      <c r="AC329" s="257" t="str">
        <f t="shared" si="58"/>
        <v/>
      </c>
      <c r="AD329" s="257" t="str">
        <f t="shared" si="59"/>
        <v/>
      </c>
      <c r="AE329" s="193" t="str">
        <f t="shared" si="60"/>
        <v>CHECK DATES</v>
      </c>
      <c r="AF329" s="257" t="str">
        <f t="shared" si="61"/>
        <v/>
      </c>
      <c r="AG329" s="286">
        <v>0</v>
      </c>
      <c r="AH329" s="257">
        <f t="shared" si="62"/>
        <v>0</v>
      </c>
      <c r="AI329" s="257" t="str">
        <f t="shared" si="63"/>
        <v/>
      </c>
      <c r="AJ329" s="257">
        <f t="shared" si="64"/>
        <v>0</v>
      </c>
    </row>
    <row r="330" spans="1:36" x14ac:dyDescent="0.3">
      <c r="A330" s="287">
        <v>317</v>
      </c>
      <c r="B330" s="156"/>
      <c r="C330" s="150"/>
      <c r="D330" s="151"/>
      <c r="E330" s="150"/>
      <c r="F330" s="150"/>
      <c r="G330" s="158"/>
      <c r="H330" s="157"/>
      <c r="I330" s="152"/>
      <c r="J330" s="154"/>
      <c r="K330" s="149"/>
      <c r="L330" s="152"/>
      <c r="M330" s="159"/>
      <c r="N330" s="337"/>
      <c r="O330" s="343" t="str">
        <f>IF(N330="","",LOOKUP(N330,'Work Programme'!$A$8:$A$207,'Work Programme'!$B$8:$B$207))</f>
        <v/>
      </c>
      <c r="P330" s="150"/>
      <c r="Q330" s="150"/>
      <c r="R330" s="254" t="str">
        <f>IF(J330="","",VLOOKUP(J330,'Overview - Financial Statement'!$A$46:$B$60,2,FALSE))</f>
        <v/>
      </c>
      <c r="S330" s="255" t="str">
        <f t="shared" si="52"/>
        <v/>
      </c>
      <c r="T330" s="153"/>
      <c r="U330" s="153"/>
      <c r="V330" s="238">
        <f t="shared" si="53"/>
        <v>0</v>
      </c>
      <c r="W330" s="193" t="s">
        <v>44</v>
      </c>
      <c r="X330" s="427"/>
      <c r="Y330" s="264" t="str">
        <f t="shared" si="54"/>
        <v>OK</v>
      </c>
      <c r="Z330" s="193" t="str">
        <f t="shared" si="55"/>
        <v/>
      </c>
      <c r="AA330" s="193" t="str">
        <f t="shared" si="56"/>
        <v/>
      </c>
      <c r="AB330" s="397" t="str">
        <f t="shared" si="57"/>
        <v/>
      </c>
      <c r="AC330" s="257" t="str">
        <f t="shared" si="58"/>
        <v/>
      </c>
      <c r="AD330" s="257" t="str">
        <f t="shared" si="59"/>
        <v/>
      </c>
      <c r="AE330" s="193" t="str">
        <f t="shared" si="60"/>
        <v>CHECK DATES</v>
      </c>
      <c r="AF330" s="257" t="str">
        <f t="shared" si="61"/>
        <v/>
      </c>
      <c r="AG330" s="286">
        <v>0</v>
      </c>
      <c r="AH330" s="257">
        <f t="shared" si="62"/>
        <v>0</v>
      </c>
      <c r="AI330" s="257" t="str">
        <f t="shared" si="63"/>
        <v/>
      </c>
      <c r="AJ330" s="257">
        <f t="shared" si="64"/>
        <v>0</v>
      </c>
    </row>
    <row r="331" spans="1:36" x14ac:dyDescent="0.3">
      <c r="A331" s="287">
        <v>318</v>
      </c>
      <c r="B331" s="156"/>
      <c r="C331" s="150"/>
      <c r="D331" s="151"/>
      <c r="E331" s="150"/>
      <c r="F331" s="150"/>
      <c r="G331" s="158"/>
      <c r="H331" s="157"/>
      <c r="I331" s="152"/>
      <c r="J331" s="154"/>
      <c r="K331" s="149"/>
      <c r="L331" s="152"/>
      <c r="M331" s="159"/>
      <c r="N331" s="337"/>
      <c r="O331" s="343" t="str">
        <f>IF(N331="","",LOOKUP(N331,'Work Programme'!$A$8:$A$207,'Work Programme'!$B$8:$B$207))</f>
        <v/>
      </c>
      <c r="P331" s="150"/>
      <c r="Q331" s="150"/>
      <c r="R331" s="254" t="str">
        <f>IF(J331="","",VLOOKUP(J331,'Overview - Financial Statement'!$A$46:$B$60,2,FALSE))</f>
        <v/>
      </c>
      <c r="S331" s="255" t="str">
        <f t="shared" si="52"/>
        <v/>
      </c>
      <c r="T331" s="153"/>
      <c r="U331" s="153"/>
      <c r="V331" s="238">
        <f t="shared" si="53"/>
        <v>0</v>
      </c>
      <c r="W331" s="193" t="s">
        <v>44</v>
      </c>
      <c r="X331" s="427"/>
      <c r="Y331" s="264" t="str">
        <f t="shared" si="54"/>
        <v>OK</v>
      </c>
      <c r="Z331" s="193" t="str">
        <f t="shared" si="55"/>
        <v/>
      </c>
      <c r="AA331" s="193" t="str">
        <f t="shared" si="56"/>
        <v/>
      </c>
      <c r="AB331" s="397" t="str">
        <f t="shared" si="57"/>
        <v/>
      </c>
      <c r="AC331" s="257" t="str">
        <f t="shared" si="58"/>
        <v/>
      </c>
      <c r="AD331" s="257" t="str">
        <f t="shared" si="59"/>
        <v/>
      </c>
      <c r="AE331" s="193" t="str">
        <f t="shared" si="60"/>
        <v>CHECK DATES</v>
      </c>
      <c r="AF331" s="257" t="str">
        <f t="shared" si="61"/>
        <v/>
      </c>
      <c r="AG331" s="286">
        <v>0</v>
      </c>
      <c r="AH331" s="257">
        <f t="shared" si="62"/>
        <v>0</v>
      </c>
      <c r="AI331" s="257" t="str">
        <f t="shared" si="63"/>
        <v/>
      </c>
      <c r="AJ331" s="257">
        <f t="shared" si="64"/>
        <v>0</v>
      </c>
    </row>
    <row r="332" spans="1:36" x14ac:dyDescent="0.3">
      <c r="A332" s="287">
        <v>319</v>
      </c>
      <c r="B332" s="156"/>
      <c r="C332" s="150"/>
      <c r="D332" s="151"/>
      <c r="E332" s="150"/>
      <c r="F332" s="150"/>
      <c r="G332" s="158"/>
      <c r="H332" s="157"/>
      <c r="I332" s="152"/>
      <c r="J332" s="154"/>
      <c r="K332" s="149"/>
      <c r="L332" s="152"/>
      <c r="M332" s="159"/>
      <c r="N332" s="337"/>
      <c r="O332" s="343" t="str">
        <f>IF(N332="","",LOOKUP(N332,'Work Programme'!$A$8:$A$207,'Work Programme'!$B$8:$B$207))</f>
        <v/>
      </c>
      <c r="P332" s="150"/>
      <c r="Q332" s="150"/>
      <c r="R332" s="254" t="str">
        <f>IF(J332="","",VLOOKUP(J332,'Overview - Financial Statement'!$A$46:$B$60,2,FALSE))</f>
        <v/>
      </c>
      <c r="S332" s="255" t="str">
        <f t="shared" si="52"/>
        <v/>
      </c>
      <c r="T332" s="153"/>
      <c r="U332" s="153"/>
      <c r="V332" s="238">
        <f t="shared" si="53"/>
        <v>0</v>
      </c>
      <c r="W332" s="193" t="s">
        <v>44</v>
      </c>
      <c r="X332" s="427"/>
      <c r="Y332" s="264" t="str">
        <f t="shared" si="54"/>
        <v>OK</v>
      </c>
      <c r="Z332" s="193" t="str">
        <f t="shared" si="55"/>
        <v/>
      </c>
      <c r="AA332" s="193" t="str">
        <f t="shared" si="56"/>
        <v/>
      </c>
      <c r="AB332" s="397" t="str">
        <f t="shared" si="57"/>
        <v/>
      </c>
      <c r="AC332" s="257" t="str">
        <f t="shared" si="58"/>
        <v/>
      </c>
      <c r="AD332" s="257" t="str">
        <f t="shared" si="59"/>
        <v/>
      </c>
      <c r="AE332" s="193" t="str">
        <f t="shared" si="60"/>
        <v>CHECK DATES</v>
      </c>
      <c r="AF332" s="257" t="str">
        <f t="shared" si="61"/>
        <v/>
      </c>
      <c r="AG332" s="286">
        <v>0</v>
      </c>
      <c r="AH332" s="257">
        <f t="shared" si="62"/>
        <v>0</v>
      </c>
      <c r="AI332" s="257" t="str">
        <f t="shared" si="63"/>
        <v/>
      </c>
      <c r="AJ332" s="257">
        <f t="shared" si="64"/>
        <v>0</v>
      </c>
    </row>
    <row r="333" spans="1:36" x14ac:dyDescent="0.3">
      <c r="A333" s="287">
        <v>320</v>
      </c>
      <c r="B333" s="156"/>
      <c r="C333" s="150"/>
      <c r="D333" s="151"/>
      <c r="E333" s="150"/>
      <c r="F333" s="150"/>
      <c r="G333" s="158"/>
      <c r="H333" s="157"/>
      <c r="I333" s="152"/>
      <c r="J333" s="154"/>
      <c r="K333" s="149"/>
      <c r="L333" s="152"/>
      <c r="M333" s="159"/>
      <c r="N333" s="337"/>
      <c r="O333" s="343" t="str">
        <f>IF(N333="","",LOOKUP(N333,'Work Programme'!$A$8:$A$207,'Work Programme'!$B$8:$B$207))</f>
        <v/>
      </c>
      <c r="P333" s="150"/>
      <c r="Q333" s="150"/>
      <c r="R333" s="254" t="str">
        <f>IF(J333="","",VLOOKUP(J333,'Overview - Financial Statement'!$A$46:$B$60,2,FALSE))</f>
        <v/>
      </c>
      <c r="S333" s="255" t="str">
        <f t="shared" si="52"/>
        <v/>
      </c>
      <c r="T333" s="153"/>
      <c r="U333" s="153"/>
      <c r="V333" s="238">
        <f t="shared" si="53"/>
        <v>0</v>
      </c>
      <c r="W333" s="193" t="s">
        <v>44</v>
      </c>
      <c r="X333" s="427"/>
      <c r="Y333" s="264" t="str">
        <f t="shared" si="54"/>
        <v>OK</v>
      </c>
      <c r="Z333" s="193" t="str">
        <f t="shared" si="55"/>
        <v/>
      </c>
      <c r="AA333" s="193" t="str">
        <f t="shared" si="56"/>
        <v/>
      </c>
      <c r="AB333" s="397" t="str">
        <f t="shared" si="57"/>
        <v/>
      </c>
      <c r="AC333" s="257" t="str">
        <f t="shared" si="58"/>
        <v/>
      </c>
      <c r="AD333" s="257" t="str">
        <f t="shared" si="59"/>
        <v/>
      </c>
      <c r="AE333" s="193" t="str">
        <f t="shared" si="60"/>
        <v>CHECK DATES</v>
      </c>
      <c r="AF333" s="257" t="str">
        <f t="shared" si="61"/>
        <v/>
      </c>
      <c r="AG333" s="286">
        <v>0</v>
      </c>
      <c r="AH333" s="257">
        <f t="shared" si="62"/>
        <v>0</v>
      </c>
      <c r="AI333" s="257" t="str">
        <f t="shared" si="63"/>
        <v/>
      </c>
      <c r="AJ333" s="257">
        <f t="shared" si="64"/>
        <v>0</v>
      </c>
    </row>
    <row r="334" spans="1:36" x14ac:dyDescent="0.3">
      <c r="A334" s="287">
        <v>321</v>
      </c>
      <c r="B334" s="156"/>
      <c r="C334" s="150"/>
      <c r="D334" s="151"/>
      <c r="E334" s="150"/>
      <c r="F334" s="150"/>
      <c r="G334" s="158"/>
      <c r="H334" s="157"/>
      <c r="I334" s="152"/>
      <c r="J334" s="154"/>
      <c r="K334" s="149"/>
      <c r="L334" s="152"/>
      <c r="M334" s="159"/>
      <c r="N334" s="337"/>
      <c r="O334" s="343" t="str">
        <f>IF(N334="","",LOOKUP(N334,'Work Programme'!$A$8:$A$207,'Work Programme'!$B$8:$B$207))</f>
        <v/>
      </c>
      <c r="P334" s="150"/>
      <c r="Q334" s="150"/>
      <c r="R334" s="254" t="str">
        <f>IF(J334="","",VLOOKUP(J334,'Overview - Financial Statement'!$A$46:$B$60,2,FALSE))</f>
        <v/>
      </c>
      <c r="S334" s="255" t="str">
        <f t="shared" ref="S334:S397" si="65">IF(R334="","",K334/R334)</f>
        <v/>
      </c>
      <c r="T334" s="153"/>
      <c r="U334" s="153"/>
      <c r="V334" s="238">
        <f t="shared" si="53"/>
        <v>0</v>
      </c>
      <c r="W334" s="193" t="s">
        <v>44</v>
      </c>
      <c r="X334" s="427"/>
      <c r="Y334" s="264" t="str">
        <f t="shared" si="54"/>
        <v>OK</v>
      </c>
      <c r="Z334" s="193" t="str">
        <f t="shared" si="55"/>
        <v/>
      </c>
      <c r="AA334" s="193" t="str">
        <f t="shared" si="56"/>
        <v/>
      </c>
      <c r="AB334" s="397" t="str">
        <f t="shared" si="57"/>
        <v/>
      </c>
      <c r="AC334" s="257" t="str">
        <f t="shared" si="58"/>
        <v/>
      </c>
      <c r="AD334" s="257" t="str">
        <f t="shared" si="59"/>
        <v/>
      </c>
      <c r="AE334" s="193" t="str">
        <f t="shared" si="60"/>
        <v>CHECK DATES</v>
      </c>
      <c r="AF334" s="257" t="str">
        <f t="shared" si="61"/>
        <v/>
      </c>
      <c r="AG334" s="286">
        <v>0</v>
      </c>
      <c r="AH334" s="257">
        <f t="shared" si="62"/>
        <v>0</v>
      </c>
      <c r="AI334" s="257" t="str">
        <f t="shared" si="63"/>
        <v/>
      </c>
      <c r="AJ334" s="257">
        <f t="shared" si="64"/>
        <v>0</v>
      </c>
    </row>
    <row r="335" spans="1:36" x14ac:dyDescent="0.3">
      <c r="A335" s="287">
        <v>322</v>
      </c>
      <c r="B335" s="156"/>
      <c r="C335" s="150"/>
      <c r="D335" s="151"/>
      <c r="E335" s="150"/>
      <c r="F335" s="150"/>
      <c r="G335" s="158"/>
      <c r="H335" s="157"/>
      <c r="I335" s="152"/>
      <c r="J335" s="154"/>
      <c r="K335" s="149"/>
      <c r="L335" s="152"/>
      <c r="M335" s="159"/>
      <c r="N335" s="337"/>
      <c r="O335" s="343" t="str">
        <f>IF(N335="","",LOOKUP(N335,'Work Programme'!$A$8:$A$207,'Work Programme'!$B$8:$B$207))</f>
        <v/>
      </c>
      <c r="P335" s="150"/>
      <c r="Q335" s="150"/>
      <c r="R335" s="254" t="str">
        <f>IF(J335="","",VLOOKUP(J335,'Overview - Financial Statement'!$A$46:$B$60,2,FALSE))</f>
        <v/>
      </c>
      <c r="S335" s="255" t="str">
        <f t="shared" si="65"/>
        <v/>
      </c>
      <c r="T335" s="153"/>
      <c r="U335" s="153"/>
      <c r="V335" s="238">
        <f t="shared" si="53"/>
        <v>0</v>
      </c>
      <c r="W335" s="193" t="s">
        <v>44</v>
      </c>
      <c r="X335" s="427"/>
      <c r="Y335" s="264" t="str">
        <f t="shared" si="54"/>
        <v>OK</v>
      </c>
      <c r="Z335" s="193" t="str">
        <f t="shared" si="55"/>
        <v/>
      </c>
      <c r="AA335" s="193" t="str">
        <f t="shared" si="56"/>
        <v/>
      </c>
      <c r="AB335" s="397" t="str">
        <f t="shared" si="57"/>
        <v/>
      </c>
      <c r="AC335" s="257" t="str">
        <f t="shared" si="58"/>
        <v/>
      </c>
      <c r="AD335" s="257" t="str">
        <f t="shared" si="59"/>
        <v/>
      </c>
      <c r="AE335" s="193" t="str">
        <f t="shared" si="60"/>
        <v>CHECK DATES</v>
      </c>
      <c r="AF335" s="257" t="str">
        <f t="shared" si="61"/>
        <v/>
      </c>
      <c r="AG335" s="286">
        <v>0</v>
      </c>
      <c r="AH335" s="257">
        <f t="shared" si="62"/>
        <v>0</v>
      </c>
      <c r="AI335" s="257" t="str">
        <f t="shared" si="63"/>
        <v/>
      </c>
      <c r="AJ335" s="257">
        <f t="shared" si="64"/>
        <v>0</v>
      </c>
    </row>
    <row r="336" spans="1:36" x14ac:dyDescent="0.3">
      <c r="A336" s="287">
        <v>323</v>
      </c>
      <c r="B336" s="156"/>
      <c r="C336" s="150"/>
      <c r="D336" s="151"/>
      <c r="E336" s="150"/>
      <c r="F336" s="150"/>
      <c r="G336" s="158"/>
      <c r="H336" s="157"/>
      <c r="I336" s="152"/>
      <c r="J336" s="154"/>
      <c r="K336" s="149"/>
      <c r="L336" s="152"/>
      <c r="M336" s="159"/>
      <c r="N336" s="337"/>
      <c r="O336" s="343" t="str">
        <f>IF(N336="","",LOOKUP(N336,'Work Programme'!$A$8:$A$207,'Work Programme'!$B$8:$B$207))</f>
        <v/>
      </c>
      <c r="P336" s="150"/>
      <c r="Q336" s="150"/>
      <c r="R336" s="254" t="str">
        <f>IF(J336="","",VLOOKUP(J336,'Overview - Financial Statement'!$A$46:$B$60,2,FALSE))</f>
        <v/>
      </c>
      <c r="S336" s="255" t="str">
        <f t="shared" si="65"/>
        <v/>
      </c>
      <c r="T336" s="153"/>
      <c r="U336" s="153"/>
      <c r="V336" s="238">
        <f t="shared" ref="V336:V399" si="66">IF(T336="YES",S336,0)</f>
        <v>0</v>
      </c>
      <c r="W336" s="193" t="s">
        <v>44</v>
      </c>
      <c r="X336" s="427"/>
      <c r="Y336" s="264" t="str">
        <f t="shared" si="54"/>
        <v>OK</v>
      </c>
      <c r="Z336" s="193" t="str">
        <f t="shared" si="55"/>
        <v/>
      </c>
      <c r="AA336" s="193" t="str">
        <f t="shared" si="56"/>
        <v/>
      </c>
      <c r="AB336" s="397" t="str">
        <f t="shared" si="57"/>
        <v/>
      </c>
      <c r="AC336" s="257" t="str">
        <f t="shared" si="58"/>
        <v/>
      </c>
      <c r="AD336" s="257" t="str">
        <f t="shared" si="59"/>
        <v/>
      </c>
      <c r="AE336" s="193" t="str">
        <f t="shared" si="60"/>
        <v>CHECK DATES</v>
      </c>
      <c r="AF336" s="257" t="str">
        <f t="shared" si="61"/>
        <v/>
      </c>
      <c r="AG336" s="286">
        <v>0</v>
      </c>
      <c r="AH336" s="257">
        <f t="shared" si="62"/>
        <v>0</v>
      </c>
      <c r="AI336" s="257" t="str">
        <f t="shared" si="63"/>
        <v/>
      </c>
      <c r="AJ336" s="257">
        <f t="shared" si="64"/>
        <v>0</v>
      </c>
    </row>
    <row r="337" spans="1:36" x14ac:dyDescent="0.3">
      <c r="A337" s="287">
        <v>324</v>
      </c>
      <c r="B337" s="156"/>
      <c r="C337" s="150"/>
      <c r="D337" s="151"/>
      <c r="E337" s="150"/>
      <c r="F337" s="150"/>
      <c r="G337" s="158"/>
      <c r="H337" s="157"/>
      <c r="I337" s="152"/>
      <c r="J337" s="154"/>
      <c r="K337" s="149"/>
      <c r="L337" s="152"/>
      <c r="M337" s="159"/>
      <c r="N337" s="337"/>
      <c r="O337" s="343" t="str">
        <f>IF(N337="","",LOOKUP(N337,'Work Programme'!$A$8:$A$207,'Work Programme'!$B$8:$B$207))</f>
        <v/>
      </c>
      <c r="P337" s="150"/>
      <c r="Q337" s="150"/>
      <c r="R337" s="254" t="str">
        <f>IF(J337="","",VLOOKUP(J337,'Overview - Financial Statement'!$A$46:$B$60,2,FALSE))</f>
        <v/>
      </c>
      <c r="S337" s="255" t="str">
        <f t="shared" si="65"/>
        <v/>
      </c>
      <c r="T337" s="153"/>
      <c r="U337" s="153"/>
      <c r="V337" s="238">
        <f t="shared" si="66"/>
        <v>0</v>
      </c>
      <c r="W337" s="193" t="s">
        <v>44</v>
      </c>
      <c r="X337" s="427"/>
      <c r="Y337" s="264" t="str">
        <f t="shared" ref="Y337:Y400" si="67">IF(G337&gt;=220,"to be checked","OK")</f>
        <v>OK</v>
      </c>
      <c r="Z337" s="193" t="str">
        <f t="shared" ref="Z337:Z400" si="68">IF(S337="","",(IF(OR(L337&lt;=($E$4-1),L337&gt;=($G$4+1),M337&lt;=($E$4-1),M337&gt;=($G$4+1)),"CHECK DATES","OK")))</f>
        <v/>
      </c>
      <c r="AA337" s="193" t="str">
        <f t="shared" ref="AA337:AA400" si="69">IF(J337="","",J337)</f>
        <v/>
      </c>
      <c r="AB337" s="397" t="str">
        <f t="shared" ref="AB337:AB400" si="70">IF(J337="","",IF(HLOOKUP(J337,$X$4:$AL$5,2,FALSE)="",R337,IF(R337&lt;&gt;HLOOKUP(J337,$X$4:$AL$5,2,FALSE),HLOOKUP(J337,$X$4:$AL$5,2,FALSE),R337)))</f>
        <v/>
      </c>
      <c r="AC337" s="257" t="str">
        <f t="shared" ref="AC337:AC400" si="71">IF(R337="","",IF(AB337=1,S337,K337/AB337))</f>
        <v/>
      </c>
      <c r="AD337" s="257" t="str">
        <f t="shared" ref="AD337:AD400" si="72">IF(AC337="","",IF(AB337=1,0,AC337-S337))</f>
        <v/>
      </c>
      <c r="AE337" s="193" t="str">
        <f t="shared" ref="AE337:AE400" si="73">IF(S337=0,"",(IF(I337="","CHECK DATES","OK")))</f>
        <v>CHECK DATES</v>
      </c>
      <c r="AF337" s="257" t="str">
        <f t="shared" ref="AF337:AF400" si="74">IF(OR(W337="NO",Z337="CHECK DATES",AE337="CHECK DATES"),AC337,"")</f>
        <v/>
      </c>
      <c r="AG337" s="286">
        <v>0</v>
      </c>
      <c r="AH337" s="257">
        <f t="shared" ref="AH337:AH400" si="75">IF(OR(W337="NO",AF337&gt;0,AG337&gt;0)*(AND(OR(T337="NO",T337=""))),SUM(AF337:AG337),"")</f>
        <v>0</v>
      </c>
      <c r="AI337" s="257" t="str">
        <f t="shared" ref="AI337:AI400" si="76">IF(OR(W337="NO",AF337&gt;0,AG337&gt;0)*(AND(OR(T337="YES"))),SUM(AF337:AG337),"")</f>
        <v/>
      </c>
      <c r="AJ337" s="257">
        <f t="shared" ref="AJ337:AJ400" si="77">IF(T337="YES",AC337,0)</f>
        <v>0</v>
      </c>
    </row>
    <row r="338" spans="1:36" x14ac:dyDescent="0.3">
      <c r="A338" s="287">
        <v>325</v>
      </c>
      <c r="B338" s="156"/>
      <c r="C338" s="150"/>
      <c r="D338" s="151"/>
      <c r="E338" s="150"/>
      <c r="F338" s="150"/>
      <c r="G338" s="158"/>
      <c r="H338" s="157"/>
      <c r="I338" s="152"/>
      <c r="J338" s="154"/>
      <c r="K338" s="149"/>
      <c r="L338" s="152"/>
      <c r="M338" s="159"/>
      <c r="N338" s="337"/>
      <c r="O338" s="343" t="str">
        <f>IF(N338="","",LOOKUP(N338,'Work Programme'!$A$8:$A$207,'Work Programme'!$B$8:$B$207))</f>
        <v/>
      </c>
      <c r="P338" s="150"/>
      <c r="Q338" s="150"/>
      <c r="R338" s="254" t="str">
        <f>IF(J338="","",VLOOKUP(J338,'Overview - Financial Statement'!$A$46:$B$60,2,FALSE))</f>
        <v/>
      </c>
      <c r="S338" s="255" t="str">
        <f t="shared" si="65"/>
        <v/>
      </c>
      <c r="T338" s="153"/>
      <c r="U338" s="153"/>
      <c r="V338" s="238">
        <f t="shared" si="66"/>
        <v>0</v>
      </c>
      <c r="W338" s="193" t="s">
        <v>44</v>
      </c>
      <c r="X338" s="427"/>
      <c r="Y338" s="264" t="str">
        <f t="shared" si="67"/>
        <v>OK</v>
      </c>
      <c r="Z338" s="193" t="str">
        <f t="shared" si="68"/>
        <v/>
      </c>
      <c r="AA338" s="193" t="str">
        <f t="shared" si="69"/>
        <v/>
      </c>
      <c r="AB338" s="397" t="str">
        <f t="shared" si="70"/>
        <v/>
      </c>
      <c r="AC338" s="257" t="str">
        <f t="shared" si="71"/>
        <v/>
      </c>
      <c r="AD338" s="257" t="str">
        <f t="shared" si="72"/>
        <v/>
      </c>
      <c r="AE338" s="193" t="str">
        <f t="shared" si="73"/>
        <v>CHECK DATES</v>
      </c>
      <c r="AF338" s="257" t="str">
        <f t="shared" si="74"/>
        <v/>
      </c>
      <c r="AG338" s="286">
        <v>0</v>
      </c>
      <c r="AH338" s="257">
        <f t="shared" si="75"/>
        <v>0</v>
      </c>
      <c r="AI338" s="257" t="str">
        <f t="shared" si="76"/>
        <v/>
      </c>
      <c r="AJ338" s="257">
        <f t="shared" si="77"/>
        <v>0</v>
      </c>
    </row>
    <row r="339" spans="1:36" x14ac:dyDescent="0.3">
      <c r="A339" s="287">
        <v>326</v>
      </c>
      <c r="B339" s="156"/>
      <c r="C339" s="150"/>
      <c r="D339" s="151"/>
      <c r="E339" s="150"/>
      <c r="F339" s="150"/>
      <c r="G339" s="158"/>
      <c r="H339" s="157"/>
      <c r="I339" s="152"/>
      <c r="J339" s="154"/>
      <c r="K339" s="149"/>
      <c r="L339" s="152"/>
      <c r="M339" s="159"/>
      <c r="N339" s="337"/>
      <c r="O339" s="343" t="str">
        <f>IF(N339="","",LOOKUP(N339,'Work Programme'!$A$8:$A$207,'Work Programme'!$B$8:$B$207))</f>
        <v/>
      </c>
      <c r="P339" s="150"/>
      <c r="Q339" s="150"/>
      <c r="R339" s="254" t="str">
        <f>IF(J339="","",VLOOKUP(J339,'Overview - Financial Statement'!$A$46:$B$60,2,FALSE))</f>
        <v/>
      </c>
      <c r="S339" s="255" t="str">
        <f t="shared" si="65"/>
        <v/>
      </c>
      <c r="T339" s="153"/>
      <c r="U339" s="153"/>
      <c r="V339" s="238">
        <f t="shared" si="66"/>
        <v>0</v>
      </c>
      <c r="W339" s="193" t="s">
        <v>44</v>
      </c>
      <c r="X339" s="427"/>
      <c r="Y339" s="264" t="str">
        <f t="shared" si="67"/>
        <v>OK</v>
      </c>
      <c r="Z339" s="193" t="str">
        <f t="shared" si="68"/>
        <v/>
      </c>
      <c r="AA339" s="193" t="str">
        <f t="shared" si="69"/>
        <v/>
      </c>
      <c r="AB339" s="397" t="str">
        <f t="shared" si="70"/>
        <v/>
      </c>
      <c r="AC339" s="257" t="str">
        <f t="shared" si="71"/>
        <v/>
      </c>
      <c r="AD339" s="257" t="str">
        <f t="shared" si="72"/>
        <v/>
      </c>
      <c r="AE339" s="193" t="str">
        <f t="shared" si="73"/>
        <v>CHECK DATES</v>
      </c>
      <c r="AF339" s="257" t="str">
        <f t="shared" si="74"/>
        <v/>
      </c>
      <c r="AG339" s="286">
        <v>0</v>
      </c>
      <c r="AH339" s="257">
        <f t="shared" si="75"/>
        <v>0</v>
      </c>
      <c r="AI339" s="257" t="str">
        <f t="shared" si="76"/>
        <v/>
      </c>
      <c r="AJ339" s="257">
        <f t="shared" si="77"/>
        <v>0</v>
      </c>
    </row>
    <row r="340" spans="1:36" x14ac:dyDescent="0.3">
      <c r="A340" s="287">
        <v>327</v>
      </c>
      <c r="B340" s="156"/>
      <c r="C340" s="150"/>
      <c r="D340" s="151"/>
      <c r="E340" s="150"/>
      <c r="F340" s="150"/>
      <c r="G340" s="158"/>
      <c r="H340" s="157"/>
      <c r="I340" s="152"/>
      <c r="J340" s="154"/>
      <c r="K340" s="149"/>
      <c r="L340" s="152"/>
      <c r="M340" s="159"/>
      <c r="N340" s="337"/>
      <c r="O340" s="343" t="str">
        <f>IF(N340="","",LOOKUP(N340,'Work Programme'!$A$8:$A$207,'Work Programme'!$B$8:$B$207))</f>
        <v/>
      </c>
      <c r="P340" s="150"/>
      <c r="Q340" s="150"/>
      <c r="R340" s="254" t="str">
        <f>IF(J340="","",VLOOKUP(J340,'Overview - Financial Statement'!$A$46:$B$60,2,FALSE))</f>
        <v/>
      </c>
      <c r="S340" s="255" t="str">
        <f t="shared" si="65"/>
        <v/>
      </c>
      <c r="T340" s="153"/>
      <c r="U340" s="153"/>
      <c r="V340" s="238">
        <f t="shared" si="66"/>
        <v>0</v>
      </c>
      <c r="W340" s="193" t="s">
        <v>44</v>
      </c>
      <c r="X340" s="427"/>
      <c r="Y340" s="264" t="str">
        <f t="shared" si="67"/>
        <v>OK</v>
      </c>
      <c r="Z340" s="193" t="str">
        <f t="shared" si="68"/>
        <v/>
      </c>
      <c r="AA340" s="193" t="str">
        <f t="shared" si="69"/>
        <v/>
      </c>
      <c r="AB340" s="397" t="str">
        <f t="shared" si="70"/>
        <v/>
      </c>
      <c r="AC340" s="257" t="str">
        <f t="shared" si="71"/>
        <v/>
      </c>
      <c r="AD340" s="257" t="str">
        <f t="shared" si="72"/>
        <v/>
      </c>
      <c r="AE340" s="193" t="str">
        <f t="shared" si="73"/>
        <v>CHECK DATES</v>
      </c>
      <c r="AF340" s="257" t="str">
        <f t="shared" si="74"/>
        <v/>
      </c>
      <c r="AG340" s="286">
        <v>0</v>
      </c>
      <c r="AH340" s="257">
        <f t="shared" si="75"/>
        <v>0</v>
      </c>
      <c r="AI340" s="257" t="str">
        <f t="shared" si="76"/>
        <v/>
      </c>
      <c r="AJ340" s="257">
        <f t="shared" si="77"/>
        <v>0</v>
      </c>
    </row>
    <row r="341" spans="1:36" x14ac:dyDescent="0.3">
      <c r="A341" s="287">
        <v>328</v>
      </c>
      <c r="B341" s="156"/>
      <c r="C341" s="150"/>
      <c r="D341" s="151"/>
      <c r="E341" s="150"/>
      <c r="F341" s="150"/>
      <c r="G341" s="158"/>
      <c r="H341" s="157"/>
      <c r="I341" s="152"/>
      <c r="J341" s="154"/>
      <c r="K341" s="149"/>
      <c r="L341" s="152"/>
      <c r="M341" s="159"/>
      <c r="N341" s="337"/>
      <c r="O341" s="343" t="str">
        <f>IF(N341="","",LOOKUP(N341,'Work Programme'!$A$8:$A$207,'Work Programme'!$B$8:$B$207))</f>
        <v/>
      </c>
      <c r="P341" s="150"/>
      <c r="Q341" s="150"/>
      <c r="R341" s="254" t="str">
        <f>IF(J341="","",VLOOKUP(J341,'Overview - Financial Statement'!$A$46:$B$60,2,FALSE))</f>
        <v/>
      </c>
      <c r="S341" s="255" t="str">
        <f t="shared" si="65"/>
        <v/>
      </c>
      <c r="T341" s="153"/>
      <c r="U341" s="153"/>
      <c r="V341" s="238">
        <f t="shared" si="66"/>
        <v>0</v>
      </c>
      <c r="W341" s="193" t="s">
        <v>44</v>
      </c>
      <c r="X341" s="427"/>
      <c r="Y341" s="264" t="str">
        <f t="shared" si="67"/>
        <v>OK</v>
      </c>
      <c r="Z341" s="193" t="str">
        <f t="shared" si="68"/>
        <v/>
      </c>
      <c r="AA341" s="193" t="str">
        <f t="shared" si="69"/>
        <v/>
      </c>
      <c r="AB341" s="397" t="str">
        <f t="shared" si="70"/>
        <v/>
      </c>
      <c r="AC341" s="257" t="str">
        <f t="shared" si="71"/>
        <v/>
      </c>
      <c r="AD341" s="257" t="str">
        <f t="shared" si="72"/>
        <v/>
      </c>
      <c r="AE341" s="193" t="str">
        <f t="shared" si="73"/>
        <v>CHECK DATES</v>
      </c>
      <c r="AF341" s="257" t="str">
        <f t="shared" si="74"/>
        <v/>
      </c>
      <c r="AG341" s="286">
        <v>0</v>
      </c>
      <c r="AH341" s="257">
        <f t="shared" si="75"/>
        <v>0</v>
      </c>
      <c r="AI341" s="257" t="str">
        <f t="shared" si="76"/>
        <v/>
      </c>
      <c r="AJ341" s="257">
        <f t="shared" si="77"/>
        <v>0</v>
      </c>
    </row>
    <row r="342" spans="1:36" x14ac:dyDescent="0.3">
      <c r="A342" s="287">
        <v>329</v>
      </c>
      <c r="B342" s="156"/>
      <c r="C342" s="150"/>
      <c r="D342" s="151"/>
      <c r="E342" s="150"/>
      <c r="F342" s="150"/>
      <c r="G342" s="158"/>
      <c r="H342" s="157"/>
      <c r="I342" s="152"/>
      <c r="J342" s="154"/>
      <c r="K342" s="149"/>
      <c r="L342" s="152"/>
      <c r="M342" s="159"/>
      <c r="N342" s="337"/>
      <c r="O342" s="343" t="str">
        <f>IF(N342="","",LOOKUP(N342,'Work Programme'!$A$8:$A$207,'Work Programme'!$B$8:$B$207))</f>
        <v/>
      </c>
      <c r="P342" s="150"/>
      <c r="Q342" s="150"/>
      <c r="R342" s="254" t="str">
        <f>IF(J342="","",VLOOKUP(J342,'Overview - Financial Statement'!$A$46:$B$60,2,FALSE))</f>
        <v/>
      </c>
      <c r="S342" s="255" t="str">
        <f t="shared" si="65"/>
        <v/>
      </c>
      <c r="T342" s="153"/>
      <c r="U342" s="153"/>
      <c r="V342" s="238">
        <f t="shared" si="66"/>
        <v>0</v>
      </c>
      <c r="W342" s="193" t="s">
        <v>44</v>
      </c>
      <c r="X342" s="427"/>
      <c r="Y342" s="264" t="str">
        <f t="shared" si="67"/>
        <v>OK</v>
      </c>
      <c r="Z342" s="193" t="str">
        <f t="shared" si="68"/>
        <v/>
      </c>
      <c r="AA342" s="193" t="str">
        <f t="shared" si="69"/>
        <v/>
      </c>
      <c r="AB342" s="397" t="str">
        <f t="shared" si="70"/>
        <v/>
      </c>
      <c r="AC342" s="257" t="str">
        <f t="shared" si="71"/>
        <v/>
      </c>
      <c r="AD342" s="257" t="str">
        <f t="shared" si="72"/>
        <v/>
      </c>
      <c r="AE342" s="193" t="str">
        <f t="shared" si="73"/>
        <v>CHECK DATES</v>
      </c>
      <c r="AF342" s="257" t="str">
        <f t="shared" si="74"/>
        <v/>
      </c>
      <c r="AG342" s="286">
        <v>0</v>
      </c>
      <c r="AH342" s="257">
        <f t="shared" si="75"/>
        <v>0</v>
      </c>
      <c r="AI342" s="257" t="str">
        <f t="shared" si="76"/>
        <v/>
      </c>
      <c r="AJ342" s="257">
        <f t="shared" si="77"/>
        <v>0</v>
      </c>
    </row>
    <row r="343" spans="1:36" x14ac:dyDescent="0.3">
      <c r="A343" s="287">
        <v>330</v>
      </c>
      <c r="B343" s="156"/>
      <c r="C343" s="150"/>
      <c r="D343" s="151"/>
      <c r="E343" s="150"/>
      <c r="F343" s="150"/>
      <c r="G343" s="158"/>
      <c r="H343" s="157"/>
      <c r="I343" s="152"/>
      <c r="J343" s="154"/>
      <c r="K343" s="149"/>
      <c r="L343" s="152"/>
      <c r="M343" s="159"/>
      <c r="N343" s="337"/>
      <c r="O343" s="343" t="str">
        <f>IF(N343="","",LOOKUP(N343,'Work Programme'!$A$8:$A$207,'Work Programme'!$B$8:$B$207))</f>
        <v/>
      </c>
      <c r="P343" s="150"/>
      <c r="Q343" s="150"/>
      <c r="R343" s="254" t="str">
        <f>IF(J343="","",VLOOKUP(J343,'Overview - Financial Statement'!$A$46:$B$60,2,FALSE))</f>
        <v/>
      </c>
      <c r="S343" s="255" t="str">
        <f t="shared" si="65"/>
        <v/>
      </c>
      <c r="T343" s="153"/>
      <c r="U343" s="153"/>
      <c r="V343" s="238">
        <f t="shared" si="66"/>
        <v>0</v>
      </c>
      <c r="W343" s="193" t="s">
        <v>44</v>
      </c>
      <c r="X343" s="427"/>
      <c r="Y343" s="264" t="str">
        <f t="shared" si="67"/>
        <v>OK</v>
      </c>
      <c r="Z343" s="193" t="str">
        <f t="shared" si="68"/>
        <v/>
      </c>
      <c r="AA343" s="193" t="str">
        <f t="shared" si="69"/>
        <v/>
      </c>
      <c r="AB343" s="397" t="str">
        <f t="shared" si="70"/>
        <v/>
      </c>
      <c r="AC343" s="257" t="str">
        <f t="shared" si="71"/>
        <v/>
      </c>
      <c r="AD343" s="257" t="str">
        <f t="shared" si="72"/>
        <v/>
      </c>
      <c r="AE343" s="193" t="str">
        <f t="shared" si="73"/>
        <v>CHECK DATES</v>
      </c>
      <c r="AF343" s="257" t="str">
        <f t="shared" si="74"/>
        <v/>
      </c>
      <c r="AG343" s="286">
        <v>0</v>
      </c>
      <c r="AH343" s="257">
        <f t="shared" si="75"/>
        <v>0</v>
      </c>
      <c r="AI343" s="257" t="str">
        <f t="shared" si="76"/>
        <v/>
      </c>
      <c r="AJ343" s="257">
        <f t="shared" si="77"/>
        <v>0</v>
      </c>
    </row>
    <row r="344" spans="1:36" x14ac:dyDescent="0.3">
      <c r="A344" s="287">
        <v>331</v>
      </c>
      <c r="B344" s="156"/>
      <c r="C344" s="150"/>
      <c r="D344" s="151"/>
      <c r="E344" s="150"/>
      <c r="F344" s="150"/>
      <c r="G344" s="158"/>
      <c r="H344" s="157"/>
      <c r="I344" s="152"/>
      <c r="J344" s="154"/>
      <c r="K344" s="149"/>
      <c r="L344" s="152"/>
      <c r="M344" s="159"/>
      <c r="N344" s="337"/>
      <c r="O344" s="343" t="str">
        <f>IF(N344="","",LOOKUP(N344,'Work Programme'!$A$8:$A$207,'Work Programme'!$B$8:$B$207))</f>
        <v/>
      </c>
      <c r="P344" s="150"/>
      <c r="Q344" s="150"/>
      <c r="R344" s="254" t="str">
        <f>IF(J344="","",VLOOKUP(J344,'Overview - Financial Statement'!$A$46:$B$60,2,FALSE))</f>
        <v/>
      </c>
      <c r="S344" s="255" t="str">
        <f t="shared" si="65"/>
        <v/>
      </c>
      <c r="T344" s="153"/>
      <c r="U344" s="153"/>
      <c r="V344" s="238">
        <f t="shared" si="66"/>
        <v>0</v>
      </c>
      <c r="W344" s="193" t="s">
        <v>44</v>
      </c>
      <c r="X344" s="427"/>
      <c r="Y344" s="264" t="str">
        <f t="shared" si="67"/>
        <v>OK</v>
      </c>
      <c r="Z344" s="193" t="str">
        <f t="shared" si="68"/>
        <v/>
      </c>
      <c r="AA344" s="193" t="str">
        <f t="shared" si="69"/>
        <v/>
      </c>
      <c r="AB344" s="397" t="str">
        <f t="shared" si="70"/>
        <v/>
      </c>
      <c r="AC344" s="257" t="str">
        <f t="shared" si="71"/>
        <v/>
      </c>
      <c r="AD344" s="257" t="str">
        <f t="shared" si="72"/>
        <v/>
      </c>
      <c r="AE344" s="193" t="str">
        <f t="shared" si="73"/>
        <v>CHECK DATES</v>
      </c>
      <c r="AF344" s="257" t="str">
        <f t="shared" si="74"/>
        <v/>
      </c>
      <c r="AG344" s="286">
        <v>0</v>
      </c>
      <c r="AH344" s="257">
        <f t="shared" si="75"/>
        <v>0</v>
      </c>
      <c r="AI344" s="257" t="str">
        <f t="shared" si="76"/>
        <v/>
      </c>
      <c r="AJ344" s="257">
        <f t="shared" si="77"/>
        <v>0</v>
      </c>
    </row>
    <row r="345" spans="1:36" x14ac:dyDescent="0.3">
      <c r="A345" s="287">
        <v>332</v>
      </c>
      <c r="B345" s="156"/>
      <c r="C345" s="150"/>
      <c r="D345" s="151"/>
      <c r="E345" s="150"/>
      <c r="F345" s="150"/>
      <c r="G345" s="158"/>
      <c r="H345" s="157"/>
      <c r="I345" s="152"/>
      <c r="J345" s="154"/>
      <c r="K345" s="149"/>
      <c r="L345" s="152"/>
      <c r="M345" s="159"/>
      <c r="N345" s="337"/>
      <c r="O345" s="343" t="str">
        <f>IF(N345="","",LOOKUP(N345,'Work Programme'!$A$8:$A$207,'Work Programme'!$B$8:$B$207))</f>
        <v/>
      </c>
      <c r="P345" s="150"/>
      <c r="Q345" s="150"/>
      <c r="R345" s="254" t="str">
        <f>IF(J345="","",VLOOKUP(J345,'Overview - Financial Statement'!$A$46:$B$60,2,FALSE))</f>
        <v/>
      </c>
      <c r="S345" s="255" t="str">
        <f t="shared" si="65"/>
        <v/>
      </c>
      <c r="T345" s="153"/>
      <c r="U345" s="153"/>
      <c r="V345" s="238">
        <f t="shared" si="66"/>
        <v>0</v>
      </c>
      <c r="W345" s="193" t="s">
        <v>44</v>
      </c>
      <c r="X345" s="427"/>
      <c r="Y345" s="264" t="str">
        <f t="shared" si="67"/>
        <v>OK</v>
      </c>
      <c r="Z345" s="193" t="str">
        <f t="shared" si="68"/>
        <v/>
      </c>
      <c r="AA345" s="193" t="str">
        <f t="shared" si="69"/>
        <v/>
      </c>
      <c r="AB345" s="397" t="str">
        <f t="shared" si="70"/>
        <v/>
      </c>
      <c r="AC345" s="257" t="str">
        <f t="shared" si="71"/>
        <v/>
      </c>
      <c r="AD345" s="257" t="str">
        <f t="shared" si="72"/>
        <v/>
      </c>
      <c r="AE345" s="193" t="str">
        <f t="shared" si="73"/>
        <v>CHECK DATES</v>
      </c>
      <c r="AF345" s="257" t="str">
        <f t="shared" si="74"/>
        <v/>
      </c>
      <c r="AG345" s="286">
        <v>0</v>
      </c>
      <c r="AH345" s="257">
        <f t="shared" si="75"/>
        <v>0</v>
      </c>
      <c r="AI345" s="257" t="str">
        <f t="shared" si="76"/>
        <v/>
      </c>
      <c r="AJ345" s="257">
        <f t="shared" si="77"/>
        <v>0</v>
      </c>
    </row>
    <row r="346" spans="1:36" x14ac:dyDescent="0.3">
      <c r="A346" s="287">
        <v>333</v>
      </c>
      <c r="B346" s="156"/>
      <c r="C346" s="150"/>
      <c r="D346" s="151"/>
      <c r="E346" s="150"/>
      <c r="F346" s="150"/>
      <c r="G346" s="158"/>
      <c r="H346" s="157"/>
      <c r="I346" s="152"/>
      <c r="J346" s="154"/>
      <c r="K346" s="149"/>
      <c r="L346" s="152"/>
      <c r="M346" s="159"/>
      <c r="N346" s="337"/>
      <c r="O346" s="343" t="str">
        <f>IF(N346="","",LOOKUP(N346,'Work Programme'!$A$8:$A$207,'Work Programme'!$B$8:$B$207))</f>
        <v/>
      </c>
      <c r="P346" s="150"/>
      <c r="Q346" s="150"/>
      <c r="R346" s="254" t="str">
        <f>IF(J346="","",VLOOKUP(J346,'Overview - Financial Statement'!$A$46:$B$60,2,FALSE))</f>
        <v/>
      </c>
      <c r="S346" s="255" t="str">
        <f t="shared" si="65"/>
        <v/>
      </c>
      <c r="T346" s="153"/>
      <c r="U346" s="153"/>
      <c r="V346" s="238">
        <f t="shared" si="66"/>
        <v>0</v>
      </c>
      <c r="W346" s="193" t="s">
        <v>44</v>
      </c>
      <c r="X346" s="427"/>
      <c r="Y346" s="264" t="str">
        <f t="shared" si="67"/>
        <v>OK</v>
      </c>
      <c r="Z346" s="193" t="str">
        <f t="shared" si="68"/>
        <v/>
      </c>
      <c r="AA346" s="193" t="str">
        <f t="shared" si="69"/>
        <v/>
      </c>
      <c r="AB346" s="397" t="str">
        <f t="shared" si="70"/>
        <v/>
      </c>
      <c r="AC346" s="257" t="str">
        <f t="shared" si="71"/>
        <v/>
      </c>
      <c r="AD346" s="257" t="str">
        <f t="shared" si="72"/>
        <v/>
      </c>
      <c r="AE346" s="193" t="str">
        <f t="shared" si="73"/>
        <v>CHECK DATES</v>
      </c>
      <c r="AF346" s="257" t="str">
        <f t="shared" si="74"/>
        <v/>
      </c>
      <c r="AG346" s="286">
        <v>0</v>
      </c>
      <c r="AH346" s="257">
        <f t="shared" si="75"/>
        <v>0</v>
      </c>
      <c r="AI346" s="257" t="str">
        <f t="shared" si="76"/>
        <v/>
      </c>
      <c r="AJ346" s="257">
        <f t="shared" si="77"/>
        <v>0</v>
      </c>
    </row>
    <row r="347" spans="1:36" x14ac:dyDescent="0.3">
      <c r="A347" s="287">
        <v>334</v>
      </c>
      <c r="B347" s="156"/>
      <c r="C347" s="150"/>
      <c r="D347" s="151"/>
      <c r="E347" s="150"/>
      <c r="F347" s="150"/>
      <c r="G347" s="158"/>
      <c r="H347" s="157"/>
      <c r="I347" s="152"/>
      <c r="J347" s="154"/>
      <c r="K347" s="149"/>
      <c r="L347" s="152"/>
      <c r="M347" s="159"/>
      <c r="N347" s="337"/>
      <c r="O347" s="343" t="str">
        <f>IF(N347="","",LOOKUP(N347,'Work Programme'!$A$8:$A$207,'Work Programme'!$B$8:$B$207))</f>
        <v/>
      </c>
      <c r="P347" s="150"/>
      <c r="Q347" s="150"/>
      <c r="R347" s="254" t="str">
        <f>IF(J347="","",VLOOKUP(J347,'Overview - Financial Statement'!$A$46:$B$60,2,FALSE))</f>
        <v/>
      </c>
      <c r="S347" s="255" t="str">
        <f t="shared" si="65"/>
        <v/>
      </c>
      <c r="T347" s="153"/>
      <c r="U347" s="153"/>
      <c r="V347" s="238">
        <f t="shared" si="66"/>
        <v>0</v>
      </c>
      <c r="W347" s="193" t="s">
        <v>44</v>
      </c>
      <c r="X347" s="427"/>
      <c r="Y347" s="264" t="str">
        <f t="shared" si="67"/>
        <v>OK</v>
      </c>
      <c r="Z347" s="193" t="str">
        <f t="shared" si="68"/>
        <v/>
      </c>
      <c r="AA347" s="193" t="str">
        <f t="shared" si="69"/>
        <v/>
      </c>
      <c r="AB347" s="397" t="str">
        <f t="shared" si="70"/>
        <v/>
      </c>
      <c r="AC347" s="257" t="str">
        <f t="shared" si="71"/>
        <v/>
      </c>
      <c r="AD347" s="257" t="str">
        <f t="shared" si="72"/>
        <v/>
      </c>
      <c r="AE347" s="193" t="str">
        <f t="shared" si="73"/>
        <v>CHECK DATES</v>
      </c>
      <c r="AF347" s="257" t="str">
        <f t="shared" si="74"/>
        <v/>
      </c>
      <c r="AG347" s="286">
        <v>0</v>
      </c>
      <c r="AH347" s="257">
        <f t="shared" si="75"/>
        <v>0</v>
      </c>
      <c r="AI347" s="257" t="str">
        <f t="shared" si="76"/>
        <v/>
      </c>
      <c r="AJ347" s="257">
        <f t="shared" si="77"/>
        <v>0</v>
      </c>
    </row>
    <row r="348" spans="1:36" x14ac:dyDescent="0.3">
      <c r="A348" s="287">
        <v>335</v>
      </c>
      <c r="B348" s="156"/>
      <c r="C348" s="150"/>
      <c r="D348" s="151"/>
      <c r="E348" s="150"/>
      <c r="F348" s="150"/>
      <c r="G348" s="158"/>
      <c r="H348" s="157"/>
      <c r="I348" s="152"/>
      <c r="J348" s="154"/>
      <c r="K348" s="149"/>
      <c r="L348" s="152"/>
      <c r="M348" s="159"/>
      <c r="N348" s="337"/>
      <c r="O348" s="343" t="str">
        <f>IF(N348="","",LOOKUP(N348,'Work Programme'!$A$8:$A$207,'Work Programme'!$B$8:$B$207))</f>
        <v/>
      </c>
      <c r="P348" s="150"/>
      <c r="Q348" s="150"/>
      <c r="R348" s="254" t="str">
        <f>IF(J348="","",VLOOKUP(J348,'Overview - Financial Statement'!$A$46:$B$60,2,FALSE))</f>
        <v/>
      </c>
      <c r="S348" s="255" t="str">
        <f t="shared" si="65"/>
        <v/>
      </c>
      <c r="T348" s="153"/>
      <c r="U348" s="153"/>
      <c r="V348" s="238">
        <f t="shared" si="66"/>
        <v>0</v>
      </c>
      <c r="W348" s="193" t="s">
        <v>44</v>
      </c>
      <c r="X348" s="427"/>
      <c r="Y348" s="264" t="str">
        <f t="shared" si="67"/>
        <v>OK</v>
      </c>
      <c r="Z348" s="193" t="str">
        <f t="shared" si="68"/>
        <v/>
      </c>
      <c r="AA348" s="193" t="str">
        <f t="shared" si="69"/>
        <v/>
      </c>
      <c r="AB348" s="397" t="str">
        <f t="shared" si="70"/>
        <v/>
      </c>
      <c r="AC348" s="257" t="str">
        <f t="shared" si="71"/>
        <v/>
      </c>
      <c r="AD348" s="257" t="str">
        <f t="shared" si="72"/>
        <v/>
      </c>
      <c r="AE348" s="193" t="str">
        <f t="shared" si="73"/>
        <v>CHECK DATES</v>
      </c>
      <c r="AF348" s="257" t="str">
        <f t="shared" si="74"/>
        <v/>
      </c>
      <c r="AG348" s="286">
        <v>0</v>
      </c>
      <c r="AH348" s="257">
        <f t="shared" si="75"/>
        <v>0</v>
      </c>
      <c r="AI348" s="257" t="str">
        <f t="shared" si="76"/>
        <v/>
      </c>
      <c r="AJ348" s="257">
        <f t="shared" si="77"/>
        <v>0</v>
      </c>
    </row>
    <row r="349" spans="1:36" x14ac:dyDescent="0.3">
      <c r="A349" s="287">
        <v>336</v>
      </c>
      <c r="B349" s="156"/>
      <c r="C349" s="150"/>
      <c r="D349" s="151"/>
      <c r="E349" s="150"/>
      <c r="F349" s="150"/>
      <c r="G349" s="158"/>
      <c r="H349" s="157"/>
      <c r="I349" s="152"/>
      <c r="J349" s="154"/>
      <c r="K349" s="149"/>
      <c r="L349" s="152"/>
      <c r="M349" s="159"/>
      <c r="N349" s="337"/>
      <c r="O349" s="343" t="str">
        <f>IF(N349="","",LOOKUP(N349,'Work Programme'!$A$8:$A$207,'Work Programme'!$B$8:$B$207))</f>
        <v/>
      </c>
      <c r="P349" s="150"/>
      <c r="Q349" s="150"/>
      <c r="R349" s="254" t="str">
        <f>IF(J349="","",VLOOKUP(J349,'Overview - Financial Statement'!$A$46:$B$60,2,FALSE))</f>
        <v/>
      </c>
      <c r="S349" s="255" t="str">
        <f t="shared" si="65"/>
        <v/>
      </c>
      <c r="T349" s="153"/>
      <c r="U349" s="153"/>
      <c r="V349" s="238">
        <f t="shared" si="66"/>
        <v>0</v>
      </c>
      <c r="W349" s="193" t="s">
        <v>44</v>
      </c>
      <c r="X349" s="427"/>
      <c r="Y349" s="264" t="str">
        <f t="shared" si="67"/>
        <v>OK</v>
      </c>
      <c r="Z349" s="193" t="str">
        <f t="shared" si="68"/>
        <v/>
      </c>
      <c r="AA349" s="193" t="str">
        <f t="shared" si="69"/>
        <v/>
      </c>
      <c r="AB349" s="397" t="str">
        <f t="shared" si="70"/>
        <v/>
      </c>
      <c r="AC349" s="257" t="str">
        <f t="shared" si="71"/>
        <v/>
      </c>
      <c r="AD349" s="257" t="str">
        <f t="shared" si="72"/>
        <v/>
      </c>
      <c r="AE349" s="193" t="str">
        <f t="shared" si="73"/>
        <v>CHECK DATES</v>
      </c>
      <c r="AF349" s="257" t="str">
        <f t="shared" si="74"/>
        <v/>
      </c>
      <c r="AG349" s="286">
        <v>0</v>
      </c>
      <c r="AH349" s="257">
        <f t="shared" si="75"/>
        <v>0</v>
      </c>
      <c r="AI349" s="257" t="str">
        <f t="shared" si="76"/>
        <v/>
      </c>
      <c r="AJ349" s="257">
        <f t="shared" si="77"/>
        <v>0</v>
      </c>
    </row>
    <row r="350" spans="1:36" x14ac:dyDescent="0.3">
      <c r="A350" s="287">
        <v>337</v>
      </c>
      <c r="B350" s="156"/>
      <c r="C350" s="150"/>
      <c r="D350" s="151"/>
      <c r="E350" s="150"/>
      <c r="F350" s="150"/>
      <c r="G350" s="158"/>
      <c r="H350" s="157"/>
      <c r="I350" s="152"/>
      <c r="J350" s="154"/>
      <c r="K350" s="149"/>
      <c r="L350" s="152"/>
      <c r="M350" s="159"/>
      <c r="N350" s="337"/>
      <c r="O350" s="343" t="str">
        <f>IF(N350="","",LOOKUP(N350,'Work Programme'!$A$8:$A$207,'Work Programme'!$B$8:$B$207))</f>
        <v/>
      </c>
      <c r="P350" s="150"/>
      <c r="Q350" s="150"/>
      <c r="R350" s="254" t="str">
        <f>IF(J350="","",VLOOKUP(J350,'Overview - Financial Statement'!$A$46:$B$60,2,FALSE))</f>
        <v/>
      </c>
      <c r="S350" s="255" t="str">
        <f t="shared" si="65"/>
        <v/>
      </c>
      <c r="T350" s="153"/>
      <c r="U350" s="153"/>
      <c r="V350" s="238">
        <f t="shared" si="66"/>
        <v>0</v>
      </c>
      <c r="W350" s="193" t="s">
        <v>44</v>
      </c>
      <c r="X350" s="427"/>
      <c r="Y350" s="264" t="str">
        <f t="shared" si="67"/>
        <v>OK</v>
      </c>
      <c r="Z350" s="193" t="str">
        <f t="shared" si="68"/>
        <v/>
      </c>
      <c r="AA350" s="193" t="str">
        <f t="shared" si="69"/>
        <v/>
      </c>
      <c r="AB350" s="397" t="str">
        <f t="shared" si="70"/>
        <v/>
      </c>
      <c r="AC350" s="257" t="str">
        <f t="shared" si="71"/>
        <v/>
      </c>
      <c r="AD350" s="257" t="str">
        <f t="shared" si="72"/>
        <v/>
      </c>
      <c r="AE350" s="193" t="str">
        <f t="shared" si="73"/>
        <v>CHECK DATES</v>
      </c>
      <c r="AF350" s="257" t="str">
        <f t="shared" si="74"/>
        <v/>
      </c>
      <c r="AG350" s="286">
        <v>0</v>
      </c>
      <c r="AH350" s="257">
        <f t="shared" si="75"/>
        <v>0</v>
      </c>
      <c r="AI350" s="257" t="str">
        <f t="shared" si="76"/>
        <v/>
      </c>
      <c r="AJ350" s="257">
        <f t="shared" si="77"/>
        <v>0</v>
      </c>
    </row>
    <row r="351" spans="1:36" x14ac:dyDescent="0.3">
      <c r="A351" s="287">
        <v>338</v>
      </c>
      <c r="B351" s="156"/>
      <c r="C351" s="150"/>
      <c r="D351" s="151"/>
      <c r="E351" s="150"/>
      <c r="F351" s="150"/>
      <c r="G351" s="158"/>
      <c r="H351" s="157"/>
      <c r="I351" s="152"/>
      <c r="J351" s="154"/>
      <c r="K351" s="149"/>
      <c r="L351" s="152"/>
      <c r="M351" s="159"/>
      <c r="N351" s="337"/>
      <c r="O351" s="343" t="str">
        <f>IF(N351="","",LOOKUP(N351,'Work Programme'!$A$8:$A$207,'Work Programme'!$B$8:$B$207))</f>
        <v/>
      </c>
      <c r="P351" s="150"/>
      <c r="Q351" s="150"/>
      <c r="R351" s="254" t="str">
        <f>IF(J351="","",VLOOKUP(J351,'Overview - Financial Statement'!$A$46:$B$60,2,FALSE))</f>
        <v/>
      </c>
      <c r="S351" s="255" t="str">
        <f t="shared" si="65"/>
        <v/>
      </c>
      <c r="T351" s="153"/>
      <c r="U351" s="153"/>
      <c r="V351" s="238">
        <f t="shared" si="66"/>
        <v>0</v>
      </c>
      <c r="W351" s="193" t="s">
        <v>44</v>
      </c>
      <c r="X351" s="427"/>
      <c r="Y351" s="264" t="str">
        <f t="shared" si="67"/>
        <v>OK</v>
      </c>
      <c r="Z351" s="193" t="str">
        <f t="shared" si="68"/>
        <v/>
      </c>
      <c r="AA351" s="193" t="str">
        <f t="shared" si="69"/>
        <v/>
      </c>
      <c r="AB351" s="397" t="str">
        <f t="shared" si="70"/>
        <v/>
      </c>
      <c r="AC351" s="257" t="str">
        <f t="shared" si="71"/>
        <v/>
      </c>
      <c r="AD351" s="257" t="str">
        <f t="shared" si="72"/>
        <v/>
      </c>
      <c r="AE351" s="193" t="str">
        <f t="shared" si="73"/>
        <v>CHECK DATES</v>
      </c>
      <c r="AF351" s="257" t="str">
        <f t="shared" si="74"/>
        <v/>
      </c>
      <c r="AG351" s="286">
        <v>0</v>
      </c>
      <c r="AH351" s="257">
        <f t="shared" si="75"/>
        <v>0</v>
      </c>
      <c r="AI351" s="257" t="str">
        <f t="shared" si="76"/>
        <v/>
      </c>
      <c r="AJ351" s="257">
        <f t="shared" si="77"/>
        <v>0</v>
      </c>
    </row>
    <row r="352" spans="1:36" x14ac:dyDescent="0.3">
      <c r="A352" s="287">
        <v>339</v>
      </c>
      <c r="B352" s="156"/>
      <c r="C352" s="150"/>
      <c r="D352" s="151"/>
      <c r="E352" s="150"/>
      <c r="F352" s="150"/>
      <c r="G352" s="158"/>
      <c r="H352" s="157"/>
      <c r="I352" s="152"/>
      <c r="J352" s="154"/>
      <c r="K352" s="149"/>
      <c r="L352" s="152"/>
      <c r="M352" s="159"/>
      <c r="N352" s="337"/>
      <c r="O352" s="343" t="str">
        <f>IF(N352="","",LOOKUP(N352,'Work Programme'!$A$8:$A$207,'Work Programme'!$B$8:$B$207))</f>
        <v/>
      </c>
      <c r="P352" s="150"/>
      <c r="Q352" s="150"/>
      <c r="R352" s="254" t="str">
        <f>IF(J352="","",VLOOKUP(J352,'Overview - Financial Statement'!$A$46:$B$60,2,FALSE))</f>
        <v/>
      </c>
      <c r="S352" s="255" t="str">
        <f t="shared" si="65"/>
        <v/>
      </c>
      <c r="T352" s="153"/>
      <c r="U352" s="153"/>
      <c r="V352" s="238">
        <f t="shared" si="66"/>
        <v>0</v>
      </c>
      <c r="W352" s="193" t="s">
        <v>44</v>
      </c>
      <c r="X352" s="427"/>
      <c r="Y352" s="264" t="str">
        <f t="shared" si="67"/>
        <v>OK</v>
      </c>
      <c r="Z352" s="193" t="str">
        <f t="shared" si="68"/>
        <v/>
      </c>
      <c r="AA352" s="193" t="str">
        <f t="shared" si="69"/>
        <v/>
      </c>
      <c r="AB352" s="397" t="str">
        <f t="shared" si="70"/>
        <v/>
      </c>
      <c r="AC352" s="257" t="str">
        <f t="shared" si="71"/>
        <v/>
      </c>
      <c r="AD352" s="257" t="str">
        <f t="shared" si="72"/>
        <v/>
      </c>
      <c r="AE352" s="193" t="str">
        <f t="shared" si="73"/>
        <v>CHECK DATES</v>
      </c>
      <c r="AF352" s="257" t="str">
        <f t="shared" si="74"/>
        <v/>
      </c>
      <c r="AG352" s="286">
        <v>0</v>
      </c>
      <c r="AH352" s="257">
        <f t="shared" si="75"/>
        <v>0</v>
      </c>
      <c r="AI352" s="257" t="str">
        <f t="shared" si="76"/>
        <v/>
      </c>
      <c r="AJ352" s="257">
        <f t="shared" si="77"/>
        <v>0</v>
      </c>
    </row>
    <row r="353" spans="1:36" x14ac:dyDescent="0.3">
      <c r="A353" s="287">
        <v>340</v>
      </c>
      <c r="B353" s="156"/>
      <c r="C353" s="150"/>
      <c r="D353" s="151"/>
      <c r="E353" s="150"/>
      <c r="F353" s="150"/>
      <c r="G353" s="158"/>
      <c r="H353" s="157"/>
      <c r="I353" s="152"/>
      <c r="J353" s="154"/>
      <c r="K353" s="149"/>
      <c r="L353" s="152"/>
      <c r="M353" s="159"/>
      <c r="N353" s="337"/>
      <c r="O353" s="343" t="str">
        <f>IF(N353="","",LOOKUP(N353,'Work Programme'!$A$8:$A$207,'Work Programme'!$B$8:$B$207))</f>
        <v/>
      </c>
      <c r="P353" s="150"/>
      <c r="Q353" s="150"/>
      <c r="R353" s="254" t="str">
        <f>IF(J353="","",VLOOKUP(J353,'Overview - Financial Statement'!$A$46:$B$60,2,FALSE))</f>
        <v/>
      </c>
      <c r="S353" s="255" t="str">
        <f t="shared" si="65"/>
        <v/>
      </c>
      <c r="T353" s="153"/>
      <c r="U353" s="153"/>
      <c r="V353" s="238">
        <f t="shared" si="66"/>
        <v>0</v>
      </c>
      <c r="W353" s="193" t="s">
        <v>44</v>
      </c>
      <c r="X353" s="427"/>
      <c r="Y353" s="264" t="str">
        <f t="shared" si="67"/>
        <v>OK</v>
      </c>
      <c r="Z353" s="193" t="str">
        <f t="shared" si="68"/>
        <v/>
      </c>
      <c r="AA353" s="193" t="str">
        <f t="shared" si="69"/>
        <v/>
      </c>
      <c r="AB353" s="397" t="str">
        <f t="shared" si="70"/>
        <v/>
      </c>
      <c r="AC353" s="257" t="str">
        <f t="shared" si="71"/>
        <v/>
      </c>
      <c r="AD353" s="257" t="str">
        <f t="shared" si="72"/>
        <v/>
      </c>
      <c r="AE353" s="193" t="str">
        <f t="shared" si="73"/>
        <v>CHECK DATES</v>
      </c>
      <c r="AF353" s="257" t="str">
        <f t="shared" si="74"/>
        <v/>
      </c>
      <c r="AG353" s="286">
        <v>0</v>
      </c>
      <c r="AH353" s="257">
        <f t="shared" si="75"/>
        <v>0</v>
      </c>
      <c r="AI353" s="257" t="str">
        <f t="shared" si="76"/>
        <v/>
      </c>
      <c r="AJ353" s="257">
        <f t="shared" si="77"/>
        <v>0</v>
      </c>
    </row>
    <row r="354" spans="1:36" x14ac:dyDescent="0.3">
      <c r="A354" s="287">
        <v>341</v>
      </c>
      <c r="B354" s="156"/>
      <c r="C354" s="150"/>
      <c r="D354" s="151"/>
      <c r="E354" s="150"/>
      <c r="F354" s="150"/>
      <c r="G354" s="158"/>
      <c r="H354" s="157"/>
      <c r="I354" s="152"/>
      <c r="J354" s="154"/>
      <c r="K354" s="149"/>
      <c r="L354" s="152"/>
      <c r="M354" s="159"/>
      <c r="N354" s="337"/>
      <c r="O354" s="343" t="str">
        <f>IF(N354="","",LOOKUP(N354,'Work Programme'!$A$8:$A$207,'Work Programme'!$B$8:$B$207))</f>
        <v/>
      </c>
      <c r="P354" s="150"/>
      <c r="Q354" s="150"/>
      <c r="R354" s="254" t="str">
        <f>IF(J354="","",VLOOKUP(J354,'Overview - Financial Statement'!$A$46:$B$60,2,FALSE))</f>
        <v/>
      </c>
      <c r="S354" s="255" t="str">
        <f t="shared" si="65"/>
        <v/>
      </c>
      <c r="T354" s="153"/>
      <c r="U354" s="153"/>
      <c r="V354" s="238">
        <f t="shared" si="66"/>
        <v>0</v>
      </c>
      <c r="W354" s="193" t="s">
        <v>44</v>
      </c>
      <c r="X354" s="427"/>
      <c r="Y354" s="264" t="str">
        <f t="shared" si="67"/>
        <v>OK</v>
      </c>
      <c r="Z354" s="193" t="str">
        <f t="shared" si="68"/>
        <v/>
      </c>
      <c r="AA354" s="193" t="str">
        <f t="shared" si="69"/>
        <v/>
      </c>
      <c r="AB354" s="397" t="str">
        <f t="shared" si="70"/>
        <v/>
      </c>
      <c r="AC354" s="257" t="str">
        <f t="shared" si="71"/>
        <v/>
      </c>
      <c r="AD354" s="257" t="str">
        <f t="shared" si="72"/>
        <v/>
      </c>
      <c r="AE354" s="193" t="str">
        <f t="shared" si="73"/>
        <v>CHECK DATES</v>
      </c>
      <c r="AF354" s="257" t="str">
        <f t="shared" si="74"/>
        <v/>
      </c>
      <c r="AG354" s="286">
        <v>0</v>
      </c>
      <c r="AH354" s="257">
        <f t="shared" si="75"/>
        <v>0</v>
      </c>
      <c r="AI354" s="257" t="str">
        <f t="shared" si="76"/>
        <v/>
      </c>
      <c r="AJ354" s="257">
        <f t="shared" si="77"/>
        <v>0</v>
      </c>
    </row>
    <row r="355" spans="1:36" x14ac:dyDescent="0.3">
      <c r="A355" s="287">
        <v>342</v>
      </c>
      <c r="B355" s="156"/>
      <c r="C355" s="150"/>
      <c r="D355" s="151"/>
      <c r="E355" s="150"/>
      <c r="F355" s="150"/>
      <c r="G355" s="158"/>
      <c r="H355" s="157"/>
      <c r="I355" s="152"/>
      <c r="J355" s="154"/>
      <c r="K355" s="149"/>
      <c r="L355" s="152"/>
      <c r="M355" s="159"/>
      <c r="N355" s="337"/>
      <c r="O355" s="343" t="str">
        <f>IF(N355="","",LOOKUP(N355,'Work Programme'!$A$8:$A$207,'Work Programme'!$B$8:$B$207))</f>
        <v/>
      </c>
      <c r="P355" s="150"/>
      <c r="Q355" s="150"/>
      <c r="R355" s="254" t="str">
        <f>IF(J355="","",VLOOKUP(J355,'Overview - Financial Statement'!$A$46:$B$60,2,FALSE))</f>
        <v/>
      </c>
      <c r="S355" s="255" t="str">
        <f t="shared" si="65"/>
        <v/>
      </c>
      <c r="T355" s="153"/>
      <c r="U355" s="153"/>
      <c r="V355" s="238">
        <f t="shared" si="66"/>
        <v>0</v>
      </c>
      <c r="W355" s="193" t="s">
        <v>44</v>
      </c>
      <c r="X355" s="427"/>
      <c r="Y355" s="264" t="str">
        <f t="shared" si="67"/>
        <v>OK</v>
      </c>
      <c r="Z355" s="193" t="str">
        <f t="shared" si="68"/>
        <v/>
      </c>
      <c r="AA355" s="193" t="str">
        <f t="shared" si="69"/>
        <v/>
      </c>
      <c r="AB355" s="397" t="str">
        <f t="shared" si="70"/>
        <v/>
      </c>
      <c r="AC355" s="257" t="str">
        <f t="shared" si="71"/>
        <v/>
      </c>
      <c r="AD355" s="257" t="str">
        <f t="shared" si="72"/>
        <v/>
      </c>
      <c r="AE355" s="193" t="str">
        <f t="shared" si="73"/>
        <v>CHECK DATES</v>
      </c>
      <c r="AF355" s="257" t="str">
        <f t="shared" si="74"/>
        <v/>
      </c>
      <c r="AG355" s="286">
        <v>0</v>
      </c>
      <c r="AH355" s="257">
        <f t="shared" si="75"/>
        <v>0</v>
      </c>
      <c r="AI355" s="257" t="str">
        <f t="shared" si="76"/>
        <v/>
      </c>
      <c r="AJ355" s="257">
        <f t="shared" si="77"/>
        <v>0</v>
      </c>
    </row>
    <row r="356" spans="1:36" x14ac:dyDescent="0.3">
      <c r="A356" s="287">
        <v>343</v>
      </c>
      <c r="B356" s="156"/>
      <c r="C356" s="150"/>
      <c r="D356" s="151"/>
      <c r="E356" s="150"/>
      <c r="F356" s="150"/>
      <c r="G356" s="158"/>
      <c r="H356" s="157"/>
      <c r="I356" s="152"/>
      <c r="J356" s="154"/>
      <c r="K356" s="149"/>
      <c r="L356" s="152"/>
      <c r="M356" s="159"/>
      <c r="N356" s="337"/>
      <c r="O356" s="343" t="str">
        <f>IF(N356="","",LOOKUP(N356,'Work Programme'!$A$8:$A$207,'Work Programme'!$B$8:$B$207))</f>
        <v/>
      </c>
      <c r="P356" s="150"/>
      <c r="Q356" s="150"/>
      <c r="R356" s="254" t="str">
        <f>IF(J356="","",VLOOKUP(J356,'Overview - Financial Statement'!$A$46:$B$60,2,FALSE))</f>
        <v/>
      </c>
      <c r="S356" s="255" t="str">
        <f t="shared" si="65"/>
        <v/>
      </c>
      <c r="T356" s="153"/>
      <c r="U356" s="153"/>
      <c r="V356" s="238">
        <f t="shared" si="66"/>
        <v>0</v>
      </c>
      <c r="W356" s="193" t="s">
        <v>44</v>
      </c>
      <c r="X356" s="427"/>
      <c r="Y356" s="264" t="str">
        <f t="shared" si="67"/>
        <v>OK</v>
      </c>
      <c r="Z356" s="193" t="str">
        <f t="shared" si="68"/>
        <v/>
      </c>
      <c r="AA356" s="193" t="str">
        <f t="shared" si="69"/>
        <v/>
      </c>
      <c r="AB356" s="397" t="str">
        <f t="shared" si="70"/>
        <v/>
      </c>
      <c r="AC356" s="257" t="str">
        <f t="shared" si="71"/>
        <v/>
      </c>
      <c r="AD356" s="257" t="str">
        <f t="shared" si="72"/>
        <v/>
      </c>
      <c r="AE356" s="193" t="str">
        <f t="shared" si="73"/>
        <v>CHECK DATES</v>
      </c>
      <c r="AF356" s="257" t="str">
        <f t="shared" si="74"/>
        <v/>
      </c>
      <c r="AG356" s="286">
        <v>0</v>
      </c>
      <c r="AH356" s="257">
        <f t="shared" si="75"/>
        <v>0</v>
      </c>
      <c r="AI356" s="257" t="str">
        <f t="shared" si="76"/>
        <v/>
      </c>
      <c r="AJ356" s="257">
        <f t="shared" si="77"/>
        <v>0</v>
      </c>
    </row>
    <row r="357" spans="1:36" x14ac:dyDescent="0.3">
      <c r="A357" s="287">
        <v>344</v>
      </c>
      <c r="B357" s="156"/>
      <c r="C357" s="150"/>
      <c r="D357" s="151"/>
      <c r="E357" s="150"/>
      <c r="F357" s="150"/>
      <c r="G357" s="158"/>
      <c r="H357" s="157"/>
      <c r="I357" s="152"/>
      <c r="J357" s="154"/>
      <c r="K357" s="149"/>
      <c r="L357" s="152"/>
      <c r="M357" s="159"/>
      <c r="N357" s="337"/>
      <c r="O357" s="343" t="str">
        <f>IF(N357="","",LOOKUP(N357,'Work Programme'!$A$8:$A$207,'Work Programme'!$B$8:$B$207))</f>
        <v/>
      </c>
      <c r="P357" s="150"/>
      <c r="Q357" s="150"/>
      <c r="R357" s="254" t="str">
        <f>IF(J357="","",VLOOKUP(J357,'Overview - Financial Statement'!$A$46:$B$60,2,FALSE))</f>
        <v/>
      </c>
      <c r="S357" s="255" t="str">
        <f t="shared" si="65"/>
        <v/>
      </c>
      <c r="T357" s="153"/>
      <c r="U357" s="153"/>
      <c r="V357" s="238">
        <f t="shared" si="66"/>
        <v>0</v>
      </c>
      <c r="W357" s="193" t="s">
        <v>44</v>
      </c>
      <c r="X357" s="427"/>
      <c r="Y357" s="264" t="str">
        <f t="shared" si="67"/>
        <v>OK</v>
      </c>
      <c r="Z357" s="193" t="str">
        <f t="shared" si="68"/>
        <v/>
      </c>
      <c r="AA357" s="193" t="str">
        <f t="shared" si="69"/>
        <v/>
      </c>
      <c r="AB357" s="397" t="str">
        <f t="shared" si="70"/>
        <v/>
      </c>
      <c r="AC357" s="257" t="str">
        <f t="shared" si="71"/>
        <v/>
      </c>
      <c r="AD357" s="257" t="str">
        <f t="shared" si="72"/>
        <v/>
      </c>
      <c r="AE357" s="193" t="str">
        <f t="shared" si="73"/>
        <v>CHECK DATES</v>
      </c>
      <c r="AF357" s="257" t="str">
        <f t="shared" si="74"/>
        <v/>
      </c>
      <c r="AG357" s="286">
        <v>0</v>
      </c>
      <c r="AH357" s="257">
        <f t="shared" si="75"/>
        <v>0</v>
      </c>
      <c r="AI357" s="257" t="str">
        <f t="shared" si="76"/>
        <v/>
      </c>
      <c r="AJ357" s="257">
        <f t="shared" si="77"/>
        <v>0</v>
      </c>
    </row>
    <row r="358" spans="1:36" x14ac:dyDescent="0.3">
      <c r="A358" s="287">
        <v>345</v>
      </c>
      <c r="B358" s="156"/>
      <c r="C358" s="150"/>
      <c r="D358" s="151"/>
      <c r="E358" s="150"/>
      <c r="F358" s="150"/>
      <c r="G358" s="158"/>
      <c r="H358" s="157"/>
      <c r="I358" s="152"/>
      <c r="J358" s="154"/>
      <c r="K358" s="149"/>
      <c r="L358" s="152"/>
      <c r="M358" s="159"/>
      <c r="N358" s="337"/>
      <c r="O358" s="343" t="str">
        <f>IF(N358="","",LOOKUP(N358,'Work Programme'!$A$8:$A$207,'Work Programme'!$B$8:$B$207))</f>
        <v/>
      </c>
      <c r="P358" s="150"/>
      <c r="Q358" s="150"/>
      <c r="R358" s="254" t="str">
        <f>IF(J358="","",VLOOKUP(J358,'Overview - Financial Statement'!$A$46:$B$60,2,FALSE))</f>
        <v/>
      </c>
      <c r="S358" s="255" t="str">
        <f t="shared" si="65"/>
        <v/>
      </c>
      <c r="T358" s="153"/>
      <c r="U358" s="153"/>
      <c r="V358" s="238">
        <f t="shared" si="66"/>
        <v>0</v>
      </c>
      <c r="W358" s="193" t="s">
        <v>44</v>
      </c>
      <c r="X358" s="427"/>
      <c r="Y358" s="264" t="str">
        <f t="shared" si="67"/>
        <v>OK</v>
      </c>
      <c r="Z358" s="193" t="str">
        <f t="shared" si="68"/>
        <v/>
      </c>
      <c r="AA358" s="193" t="str">
        <f t="shared" si="69"/>
        <v/>
      </c>
      <c r="AB358" s="397" t="str">
        <f t="shared" si="70"/>
        <v/>
      </c>
      <c r="AC358" s="257" t="str">
        <f t="shared" si="71"/>
        <v/>
      </c>
      <c r="AD358" s="257" t="str">
        <f t="shared" si="72"/>
        <v/>
      </c>
      <c r="AE358" s="193" t="str">
        <f t="shared" si="73"/>
        <v>CHECK DATES</v>
      </c>
      <c r="AF358" s="257" t="str">
        <f t="shared" si="74"/>
        <v/>
      </c>
      <c r="AG358" s="286">
        <v>0</v>
      </c>
      <c r="AH358" s="257">
        <f t="shared" si="75"/>
        <v>0</v>
      </c>
      <c r="AI358" s="257" t="str">
        <f t="shared" si="76"/>
        <v/>
      </c>
      <c r="AJ358" s="257">
        <f t="shared" si="77"/>
        <v>0</v>
      </c>
    </row>
    <row r="359" spans="1:36" x14ac:dyDescent="0.3">
      <c r="A359" s="287">
        <v>346</v>
      </c>
      <c r="B359" s="156"/>
      <c r="C359" s="150"/>
      <c r="D359" s="151"/>
      <c r="E359" s="150"/>
      <c r="F359" s="150"/>
      <c r="G359" s="158"/>
      <c r="H359" s="157"/>
      <c r="I359" s="152"/>
      <c r="J359" s="154"/>
      <c r="K359" s="149"/>
      <c r="L359" s="152"/>
      <c r="M359" s="159"/>
      <c r="N359" s="337"/>
      <c r="O359" s="343" t="str">
        <f>IF(N359="","",LOOKUP(N359,'Work Programme'!$A$8:$A$207,'Work Programme'!$B$8:$B$207))</f>
        <v/>
      </c>
      <c r="P359" s="150"/>
      <c r="Q359" s="150"/>
      <c r="R359" s="254" t="str">
        <f>IF(J359="","",VLOOKUP(J359,'Overview - Financial Statement'!$A$46:$B$60,2,FALSE))</f>
        <v/>
      </c>
      <c r="S359" s="255" t="str">
        <f t="shared" si="65"/>
        <v/>
      </c>
      <c r="T359" s="153"/>
      <c r="U359" s="153"/>
      <c r="V359" s="238">
        <f t="shared" si="66"/>
        <v>0</v>
      </c>
      <c r="W359" s="193" t="s">
        <v>44</v>
      </c>
      <c r="X359" s="427"/>
      <c r="Y359" s="264" t="str">
        <f t="shared" si="67"/>
        <v>OK</v>
      </c>
      <c r="Z359" s="193" t="str">
        <f t="shared" si="68"/>
        <v/>
      </c>
      <c r="AA359" s="193" t="str">
        <f t="shared" si="69"/>
        <v/>
      </c>
      <c r="AB359" s="397" t="str">
        <f t="shared" si="70"/>
        <v/>
      </c>
      <c r="AC359" s="257" t="str">
        <f t="shared" si="71"/>
        <v/>
      </c>
      <c r="AD359" s="257" t="str">
        <f t="shared" si="72"/>
        <v/>
      </c>
      <c r="AE359" s="193" t="str">
        <f t="shared" si="73"/>
        <v>CHECK DATES</v>
      </c>
      <c r="AF359" s="257" t="str">
        <f t="shared" si="74"/>
        <v/>
      </c>
      <c r="AG359" s="286">
        <v>0</v>
      </c>
      <c r="AH359" s="257">
        <f t="shared" si="75"/>
        <v>0</v>
      </c>
      <c r="AI359" s="257" t="str">
        <f t="shared" si="76"/>
        <v/>
      </c>
      <c r="AJ359" s="257">
        <f t="shared" si="77"/>
        <v>0</v>
      </c>
    </row>
    <row r="360" spans="1:36" x14ac:dyDescent="0.3">
      <c r="A360" s="287">
        <v>347</v>
      </c>
      <c r="B360" s="156"/>
      <c r="C360" s="150"/>
      <c r="D360" s="151"/>
      <c r="E360" s="150"/>
      <c r="F360" s="150"/>
      <c r="G360" s="158"/>
      <c r="H360" s="157"/>
      <c r="I360" s="152"/>
      <c r="J360" s="154"/>
      <c r="K360" s="149"/>
      <c r="L360" s="152"/>
      <c r="M360" s="159"/>
      <c r="N360" s="337"/>
      <c r="O360" s="343" t="str">
        <f>IF(N360="","",LOOKUP(N360,'Work Programme'!$A$8:$A$207,'Work Programme'!$B$8:$B$207))</f>
        <v/>
      </c>
      <c r="P360" s="150"/>
      <c r="Q360" s="150"/>
      <c r="R360" s="254" t="str">
        <f>IF(J360="","",VLOOKUP(J360,'Overview - Financial Statement'!$A$46:$B$60,2,FALSE))</f>
        <v/>
      </c>
      <c r="S360" s="255" t="str">
        <f t="shared" si="65"/>
        <v/>
      </c>
      <c r="T360" s="153"/>
      <c r="U360" s="153"/>
      <c r="V360" s="238">
        <f t="shared" si="66"/>
        <v>0</v>
      </c>
      <c r="W360" s="193" t="s">
        <v>44</v>
      </c>
      <c r="X360" s="427"/>
      <c r="Y360" s="264" t="str">
        <f t="shared" si="67"/>
        <v>OK</v>
      </c>
      <c r="Z360" s="193" t="str">
        <f t="shared" si="68"/>
        <v/>
      </c>
      <c r="AA360" s="193" t="str">
        <f t="shared" si="69"/>
        <v/>
      </c>
      <c r="AB360" s="397" t="str">
        <f t="shared" si="70"/>
        <v/>
      </c>
      <c r="AC360" s="257" t="str">
        <f t="shared" si="71"/>
        <v/>
      </c>
      <c r="AD360" s="257" t="str">
        <f t="shared" si="72"/>
        <v/>
      </c>
      <c r="AE360" s="193" t="str">
        <f t="shared" si="73"/>
        <v>CHECK DATES</v>
      </c>
      <c r="AF360" s="257" t="str">
        <f t="shared" si="74"/>
        <v/>
      </c>
      <c r="AG360" s="286">
        <v>0</v>
      </c>
      <c r="AH360" s="257">
        <f t="shared" si="75"/>
        <v>0</v>
      </c>
      <c r="AI360" s="257" t="str">
        <f t="shared" si="76"/>
        <v/>
      </c>
      <c r="AJ360" s="257">
        <f t="shared" si="77"/>
        <v>0</v>
      </c>
    </row>
    <row r="361" spans="1:36" x14ac:dyDescent="0.3">
      <c r="A361" s="287">
        <v>348</v>
      </c>
      <c r="B361" s="156"/>
      <c r="C361" s="150"/>
      <c r="D361" s="151"/>
      <c r="E361" s="150"/>
      <c r="F361" s="150"/>
      <c r="G361" s="158"/>
      <c r="H361" s="157"/>
      <c r="I361" s="152"/>
      <c r="J361" s="154"/>
      <c r="K361" s="149"/>
      <c r="L361" s="152"/>
      <c r="M361" s="159"/>
      <c r="N361" s="337"/>
      <c r="O361" s="343" t="str">
        <f>IF(N361="","",LOOKUP(N361,'Work Programme'!$A$8:$A$207,'Work Programme'!$B$8:$B$207))</f>
        <v/>
      </c>
      <c r="P361" s="150"/>
      <c r="Q361" s="150"/>
      <c r="R361" s="254" t="str">
        <f>IF(J361="","",VLOOKUP(J361,'Overview - Financial Statement'!$A$46:$B$60,2,FALSE))</f>
        <v/>
      </c>
      <c r="S361" s="255" t="str">
        <f t="shared" si="65"/>
        <v/>
      </c>
      <c r="T361" s="153"/>
      <c r="U361" s="153"/>
      <c r="V361" s="238">
        <f t="shared" si="66"/>
        <v>0</v>
      </c>
      <c r="W361" s="193" t="s">
        <v>44</v>
      </c>
      <c r="X361" s="427"/>
      <c r="Y361" s="264" t="str">
        <f t="shared" si="67"/>
        <v>OK</v>
      </c>
      <c r="Z361" s="193" t="str">
        <f t="shared" si="68"/>
        <v/>
      </c>
      <c r="AA361" s="193" t="str">
        <f t="shared" si="69"/>
        <v/>
      </c>
      <c r="AB361" s="397" t="str">
        <f t="shared" si="70"/>
        <v/>
      </c>
      <c r="AC361" s="257" t="str">
        <f t="shared" si="71"/>
        <v/>
      </c>
      <c r="AD361" s="257" t="str">
        <f t="shared" si="72"/>
        <v/>
      </c>
      <c r="AE361" s="193" t="str">
        <f t="shared" si="73"/>
        <v>CHECK DATES</v>
      </c>
      <c r="AF361" s="257" t="str">
        <f t="shared" si="74"/>
        <v/>
      </c>
      <c r="AG361" s="286">
        <v>0</v>
      </c>
      <c r="AH361" s="257">
        <f t="shared" si="75"/>
        <v>0</v>
      </c>
      <c r="AI361" s="257" t="str">
        <f t="shared" si="76"/>
        <v/>
      </c>
      <c r="AJ361" s="257">
        <f t="shared" si="77"/>
        <v>0</v>
      </c>
    </row>
    <row r="362" spans="1:36" x14ac:dyDescent="0.3">
      <c r="A362" s="287">
        <v>349</v>
      </c>
      <c r="B362" s="156"/>
      <c r="C362" s="150"/>
      <c r="D362" s="151"/>
      <c r="E362" s="150"/>
      <c r="F362" s="150"/>
      <c r="G362" s="158"/>
      <c r="H362" s="157"/>
      <c r="I362" s="152"/>
      <c r="J362" s="154"/>
      <c r="K362" s="149"/>
      <c r="L362" s="152"/>
      <c r="M362" s="159"/>
      <c r="N362" s="337"/>
      <c r="O362" s="343" t="str">
        <f>IF(N362="","",LOOKUP(N362,'Work Programme'!$A$8:$A$207,'Work Programme'!$B$8:$B$207))</f>
        <v/>
      </c>
      <c r="P362" s="150"/>
      <c r="Q362" s="150"/>
      <c r="R362" s="254" t="str">
        <f>IF(J362="","",VLOOKUP(J362,'Overview - Financial Statement'!$A$46:$B$60,2,FALSE))</f>
        <v/>
      </c>
      <c r="S362" s="255" t="str">
        <f t="shared" si="65"/>
        <v/>
      </c>
      <c r="T362" s="153"/>
      <c r="U362" s="153"/>
      <c r="V362" s="238">
        <f t="shared" si="66"/>
        <v>0</v>
      </c>
      <c r="W362" s="193" t="s">
        <v>44</v>
      </c>
      <c r="X362" s="427"/>
      <c r="Y362" s="264" t="str">
        <f t="shared" si="67"/>
        <v>OK</v>
      </c>
      <c r="Z362" s="193" t="str">
        <f t="shared" si="68"/>
        <v/>
      </c>
      <c r="AA362" s="193" t="str">
        <f t="shared" si="69"/>
        <v/>
      </c>
      <c r="AB362" s="397" t="str">
        <f t="shared" si="70"/>
        <v/>
      </c>
      <c r="AC362" s="257" t="str">
        <f t="shared" si="71"/>
        <v/>
      </c>
      <c r="AD362" s="257" t="str">
        <f t="shared" si="72"/>
        <v/>
      </c>
      <c r="AE362" s="193" t="str">
        <f t="shared" si="73"/>
        <v>CHECK DATES</v>
      </c>
      <c r="AF362" s="257" t="str">
        <f t="shared" si="74"/>
        <v/>
      </c>
      <c r="AG362" s="286">
        <v>0</v>
      </c>
      <c r="AH362" s="257">
        <f t="shared" si="75"/>
        <v>0</v>
      </c>
      <c r="AI362" s="257" t="str">
        <f t="shared" si="76"/>
        <v/>
      </c>
      <c r="AJ362" s="257">
        <f t="shared" si="77"/>
        <v>0</v>
      </c>
    </row>
    <row r="363" spans="1:36" x14ac:dyDescent="0.3">
      <c r="A363" s="287">
        <v>350</v>
      </c>
      <c r="B363" s="156"/>
      <c r="C363" s="150"/>
      <c r="D363" s="151"/>
      <c r="E363" s="150"/>
      <c r="F363" s="150"/>
      <c r="G363" s="158"/>
      <c r="H363" s="157"/>
      <c r="I363" s="152"/>
      <c r="J363" s="154"/>
      <c r="K363" s="149"/>
      <c r="L363" s="152"/>
      <c r="M363" s="159"/>
      <c r="N363" s="337"/>
      <c r="O363" s="343" t="str">
        <f>IF(N363="","",LOOKUP(N363,'Work Programme'!$A$8:$A$207,'Work Programme'!$B$8:$B$207))</f>
        <v/>
      </c>
      <c r="P363" s="150"/>
      <c r="Q363" s="150"/>
      <c r="R363" s="254" t="str">
        <f>IF(J363="","",VLOOKUP(J363,'Overview - Financial Statement'!$A$46:$B$60,2,FALSE))</f>
        <v/>
      </c>
      <c r="S363" s="255" t="str">
        <f t="shared" si="65"/>
        <v/>
      </c>
      <c r="T363" s="153"/>
      <c r="U363" s="153"/>
      <c r="V363" s="238">
        <f t="shared" si="66"/>
        <v>0</v>
      </c>
      <c r="W363" s="193" t="s">
        <v>44</v>
      </c>
      <c r="X363" s="427"/>
      <c r="Y363" s="264" t="str">
        <f t="shared" si="67"/>
        <v>OK</v>
      </c>
      <c r="Z363" s="193" t="str">
        <f t="shared" si="68"/>
        <v/>
      </c>
      <c r="AA363" s="193" t="str">
        <f t="shared" si="69"/>
        <v/>
      </c>
      <c r="AB363" s="397" t="str">
        <f t="shared" si="70"/>
        <v/>
      </c>
      <c r="AC363" s="257" t="str">
        <f t="shared" si="71"/>
        <v/>
      </c>
      <c r="AD363" s="257" t="str">
        <f t="shared" si="72"/>
        <v/>
      </c>
      <c r="AE363" s="193" t="str">
        <f t="shared" si="73"/>
        <v>CHECK DATES</v>
      </c>
      <c r="AF363" s="257" t="str">
        <f t="shared" si="74"/>
        <v/>
      </c>
      <c r="AG363" s="286">
        <v>0</v>
      </c>
      <c r="AH363" s="257">
        <f t="shared" si="75"/>
        <v>0</v>
      </c>
      <c r="AI363" s="257" t="str">
        <f t="shared" si="76"/>
        <v/>
      </c>
      <c r="AJ363" s="257">
        <f t="shared" si="77"/>
        <v>0</v>
      </c>
    </row>
    <row r="364" spans="1:36" x14ac:dyDescent="0.3">
      <c r="A364" s="287">
        <v>351</v>
      </c>
      <c r="B364" s="156"/>
      <c r="C364" s="150"/>
      <c r="D364" s="151"/>
      <c r="E364" s="150"/>
      <c r="F364" s="150"/>
      <c r="G364" s="158"/>
      <c r="H364" s="157"/>
      <c r="I364" s="152"/>
      <c r="J364" s="154"/>
      <c r="K364" s="149"/>
      <c r="L364" s="152"/>
      <c r="M364" s="159"/>
      <c r="N364" s="337"/>
      <c r="O364" s="343" t="str">
        <f>IF(N364="","",LOOKUP(N364,'Work Programme'!$A$8:$A$207,'Work Programme'!$B$8:$B$207))</f>
        <v/>
      </c>
      <c r="P364" s="150"/>
      <c r="Q364" s="150"/>
      <c r="R364" s="254" t="str">
        <f>IF(J364="","",VLOOKUP(J364,'Overview - Financial Statement'!$A$46:$B$60,2,FALSE))</f>
        <v/>
      </c>
      <c r="S364" s="255" t="str">
        <f t="shared" si="65"/>
        <v/>
      </c>
      <c r="T364" s="153"/>
      <c r="U364" s="153"/>
      <c r="V364" s="238">
        <f t="shared" si="66"/>
        <v>0</v>
      </c>
      <c r="W364" s="193" t="s">
        <v>44</v>
      </c>
      <c r="X364" s="427"/>
      <c r="Y364" s="264" t="str">
        <f t="shared" si="67"/>
        <v>OK</v>
      </c>
      <c r="Z364" s="193" t="str">
        <f t="shared" si="68"/>
        <v/>
      </c>
      <c r="AA364" s="193" t="str">
        <f t="shared" si="69"/>
        <v/>
      </c>
      <c r="AB364" s="397" t="str">
        <f t="shared" si="70"/>
        <v/>
      </c>
      <c r="AC364" s="257" t="str">
        <f t="shared" si="71"/>
        <v/>
      </c>
      <c r="AD364" s="257" t="str">
        <f t="shared" si="72"/>
        <v/>
      </c>
      <c r="AE364" s="193" t="str">
        <f t="shared" si="73"/>
        <v>CHECK DATES</v>
      </c>
      <c r="AF364" s="257" t="str">
        <f t="shared" si="74"/>
        <v/>
      </c>
      <c r="AG364" s="286">
        <v>0</v>
      </c>
      <c r="AH364" s="257">
        <f t="shared" si="75"/>
        <v>0</v>
      </c>
      <c r="AI364" s="257" t="str">
        <f t="shared" si="76"/>
        <v/>
      </c>
      <c r="AJ364" s="257">
        <f t="shared" si="77"/>
        <v>0</v>
      </c>
    </row>
    <row r="365" spans="1:36" x14ac:dyDescent="0.3">
      <c r="A365" s="287">
        <v>352</v>
      </c>
      <c r="B365" s="156"/>
      <c r="C365" s="150"/>
      <c r="D365" s="151"/>
      <c r="E365" s="150"/>
      <c r="F365" s="150"/>
      <c r="G365" s="158"/>
      <c r="H365" s="157"/>
      <c r="I365" s="152"/>
      <c r="J365" s="154"/>
      <c r="K365" s="149"/>
      <c r="L365" s="152"/>
      <c r="M365" s="159"/>
      <c r="N365" s="337"/>
      <c r="O365" s="343" t="str">
        <f>IF(N365="","",LOOKUP(N365,'Work Programme'!$A$8:$A$207,'Work Programme'!$B$8:$B$207))</f>
        <v/>
      </c>
      <c r="P365" s="150"/>
      <c r="Q365" s="150"/>
      <c r="R365" s="254" t="str">
        <f>IF(J365="","",VLOOKUP(J365,'Overview - Financial Statement'!$A$46:$B$60,2,FALSE))</f>
        <v/>
      </c>
      <c r="S365" s="255" t="str">
        <f t="shared" si="65"/>
        <v/>
      </c>
      <c r="T365" s="153"/>
      <c r="U365" s="153"/>
      <c r="V365" s="238">
        <f t="shared" si="66"/>
        <v>0</v>
      </c>
      <c r="W365" s="193" t="s">
        <v>44</v>
      </c>
      <c r="X365" s="427"/>
      <c r="Y365" s="264" t="str">
        <f t="shared" si="67"/>
        <v>OK</v>
      </c>
      <c r="Z365" s="193" t="str">
        <f t="shared" si="68"/>
        <v/>
      </c>
      <c r="AA365" s="193" t="str">
        <f t="shared" si="69"/>
        <v/>
      </c>
      <c r="AB365" s="397" t="str">
        <f t="shared" si="70"/>
        <v/>
      </c>
      <c r="AC365" s="257" t="str">
        <f t="shared" si="71"/>
        <v/>
      </c>
      <c r="AD365" s="257" t="str">
        <f t="shared" si="72"/>
        <v/>
      </c>
      <c r="AE365" s="193" t="str">
        <f t="shared" si="73"/>
        <v>CHECK DATES</v>
      </c>
      <c r="AF365" s="257" t="str">
        <f t="shared" si="74"/>
        <v/>
      </c>
      <c r="AG365" s="286">
        <v>0</v>
      </c>
      <c r="AH365" s="257">
        <f t="shared" si="75"/>
        <v>0</v>
      </c>
      <c r="AI365" s="257" t="str">
        <f t="shared" si="76"/>
        <v/>
      </c>
      <c r="AJ365" s="257">
        <f t="shared" si="77"/>
        <v>0</v>
      </c>
    </row>
    <row r="366" spans="1:36" x14ac:dyDescent="0.3">
      <c r="A366" s="287">
        <v>353</v>
      </c>
      <c r="B366" s="156"/>
      <c r="C366" s="150"/>
      <c r="D366" s="151"/>
      <c r="E366" s="150"/>
      <c r="F366" s="150"/>
      <c r="G366" s="158"/>
      <c r="H366" s="157"/>
      <c r="I366" s="152"/>
      <c r="J366" s="154"/>
      <c r="K366" s="149"/>
      <c r="L366" s="152"/>
      <c r="M366" s="159"/>
      <c r="N366" s="337"/>
      <c r="O366" s="343" t="str">
        <f>IF(N366="","",LOOKUP(N366,'Work Programme'!$A$8:$A$207,'Work Programme'!$B$8:$B$207))</f>
        <v/>
      </c>
      <c r="P366" s="150"/>
      <c r="Q366" s="150"/>
      <c r="R366" s="254" t="str">
        <f>IF(J366="","",VLOOKUP(J366,'Overview - Financial Statement'!$A$46:$B$60,2,FALSE))</f>
        <v/>
      </c>
      <c r="S366" s="255" t="str">
        <f t="shared" si="65"/>
        <v/>
      </c>
      <c r="T366" s="153"/>
      <c r="U366" s="153"/>
      <c r="V366" s="238">
        <f t="shared" si="66"/>
        <v>0</v>
      </c>
      <c r="W366" s="193" t="s">
        <v>44</v>
      </c>
      <c r="X366" s="427"/>
      <c r="Y366" s="264" t="str">
        <f t="shared" si="67"/>
        <v>OK</v>
      </c>
      <c r="Z366" s="193" t="str">
        <f t="shared" si="68"/>
        <v/>
      </c>
      <c r="AA366" s="193" t="str">
        <f t="shared" si="69"/>
        <v/>
      </c>
      <c r="AB366" s="397" t="str">
        <f t="shared" si="70"/>
        <v/>
      </c>
      <c r="AC366" s="257" t="str">
        <f t="shared" si="71"/>
        <v/>
      </c>
      <c r="AD366" s="257" t="str">
        <f t="shared" si="72"/>
        <v/>
      </c>
      <c r="AE366" s="193" t="str">
        <f t="shared" si="73"/>
        <v>CHECK DATES</v>
      </c>
      <c r="AF366" s="257" t="str">
        <f t="shared" si="74"/>
        <v/>
      </c>
      <c r="AG366" s="286">
        <v>0</v>
      </c>
      <c r="AH366" s="257">
        <f t="shared" si="75"/>
        <v>0</v>
      </c>
      <c r="AI366" s="257" t="str">
        <f t="shared" si="76"/>
        <v/>
      </c>
      <c r="AJ366" s="257">
        <f t="shared" si="77"/>
        <v>0</v>
      </c>
    </row>
    <row r="367" spans="1:36" x14ac:dyDescent="0.3">
      <c r="A367" s="287">
        <v>354</v>
      </c>
      <c r="B367" s="156"/>
      <c r="C367" s="150"/>
      <c r="D367" s="151"/>
      <c r="E367" s="150"/>
      <c r="F367" s="150"/>
      <c r="G367" s="158"/>
      <c r="H367" s="157"/>
      <c r="I367" s="152"/>
      <c r="J367" s="154"/>
      <c r="K367" s="149"/>
      <c r="L367" s="152"/>
      <c r="M367" s="159"/>
      <c r="N367" s="337"/>
      <c r="O367" s="343" t="str">
        <f>IF(N367="","",LOOKUP(N367,'Work Programme'!$A$8:$A$207,'Work Programme'!$B$8:$B$207))</f>
        <v/>
      </c>
      <c r="P367" s="150"/>
      <c r="Q367" s="150"/>
      <c r="R367" s="254" t="str">
        <f>IF(J367="","",VLOOKUP(J367,'Overview - Financial Statement'!$A$46:$B$60,2,FALSE))</f>
        <v/>
      </c>
      <c r="S367" s="255" t="str">
        <f t="shared" si="65"/>
        <v/>
      </c>
      <c r="T367" s="153"/>
      <c r="U367" s="153"/>
      <c r="V367" s="238">
        <f t="shared" si="66"/>
        <v>0</v>
      </c>
      <c r="W367" s="193" t="s">
        <v>44</v>
      </c>
      <c r="X367" s="427"/>
      <c r="Y367" s="264" t="str">
        <f t="shared" si="67"/>
        <v>OK</v>
      </c>
      <c r="Z367" s="193" t="str">
        <f t="shared" si="68"/>
        <v/>
      </c>
      <c r="AA367" s="193" t="str">
        <f t="shared" si="69"/>
        <v/>
      </c>
      <c r="AB367" s="397" t="str">
        <f t="shared" si="70"/>
        <v/>
      </c>
      <c r="AC367" s="257" t="str">
        <f t="shared" si="71"/>
        <v/>
      </c>
      <c r="AD367" s="257" t="str">
        <f t="shared" si="72"/>
        <v/>
      </c>
      <c r="AE367" s="193" t="str">
        <f t="shared" si="73"/>
        <v>CHECK DATES</v>
      </c>
      <c r="AF367" s="257" t="str">
        <f t="shared" si="74"/>
        <v/>
      </c>
      <c r="AG367" s="286">
        <v>0</v>
      </c>
      <c r="AH367" s="257">
        <f t="shared" si="75"/>
        <v>0</v>
      </c>
      <c r="AI367" s="257" t="str">
        <f t="shared" si="76"/>
        <v/>
      </c>
      <c r="AJ367" s="257">
        <f t="shared" si="77"/>
        <v>0</v>
      </c>
    </row>
    <row r="368" spans="1:36" x14ac:dyDescent="0.3">
      <c r="A368" s="287">
        <v>355</v>
      </c>
      <c r="B368" s="156"/>
      <c r="C368" s="150"/>
      <c r="D368" s="151"/>
      <c r="E368" s="150"/>
      <c r="F368" s="150"/>
      <c r="G368" s="158"/>
      <c r="H368" s="157"/>
      <c r="I368" s="152"/>
      <c r="J368" s="154"/>
      <c r="K368" s="149"/>
      <c r="L368" s="152"/>
      <c r="M368" s="159"/>
      <c r="N368" s="337"/>
      <c r="O368" s="343" t="str">
        <f>IF(N368="","",LOOKUP(N368,'Work Programme'!$A$8:$A$207,'Work Programme'!$B$8:$B$207))</f>
        <v/>
      </c>
      <c r="P368" s="150"/>
      <c r="Q368" s="150"/>
      <c r="R368" s="254" t="str">
        <f>IF(J368="","",VLOOKUP(J368,'Overview - Financial Statement'!$A$46:$B$60,2,FALSE))</f>
        <v/>
      </c>
      <c r="S368" s="255" t="str">
        <f t="shared" si="65"/>
        <v/>
      </c>
      <c r="T368" s="153"/>
      <c r="U368" s="153"/>
      <c r="V368" s="238">
        <f t="shared" si="66"/>
        <v>0</v>
      </c>
      <c r="W368" s="193" t="s">
        <v>44</v>
      </c>
      <c r="X368" s="427"/>
      <c r="Y368" s="264" t="str">
        <f t="shared" si="67"/>
        <v>OK</v>
      </c>
      <c r="Z368" s="193" t="str">
        <f t="shared" si="68"/>
        <v/>
      </c>
      <c r="AA368" s="193" t="str">
        <f t="shared" si="69"/>
        <v/>
      </c>
      <c r="AB368" s="397" t="str">
        <f t="shared" si="70"/>
        <v/>
      </c>
      <c r="AC368" s="257" t="str">
        <f t="shared" si="71"/>
        <v/>
      </c>
      <c r="AD368" s="257" t="str">
        <f t="shared" si="72"/>
        <v/>
      </c>
      <c r="AE368" s="193" t="str">
        <f t="shared" si="73"/>
        <v>CHECK DATES</v>
      </c>
      <c r="AF368" s="257" t="str">
        <f t="shared" si="74"/>
        <v/>
      </c>
      <c r="AG368" s="286">
        <v>0</v>
      </c>
      <c r="AH368" s="257">
        <f t="shared" si="75"/>
        <v>0</v>
      </c>
      <c r="AI368" s="257" t="str">
        <f t="shared" si="76"/>
        <v/>
      </c>
      <c r="AJ368" s="257">
        <f t="shared" si="77"/>
        <v>0</v>
      </c>
    </row>
    <row r="369" spans="1:36" x14ac:dyDescent="0.3">
      <c r="A369" s="287">
        <v>356</v>
      </c>
      <c r="B369" s="156"/>
      <c r="C369" s="150"/>
      <c r="D369" s="151"/>
      <c r="E369" s="150"/>
      <c r="F369" s="150"/>
      <c r="G369" s="158"/>
      <c r="H369" s="157"/>
      <c r="I369" s="152"/>
      <c r="J369" s="154"/>
      <c r="K369" s="149"/>
      <c r="L369" s="152"/>
      <c r="M369" s="159"/>
      <c r="N369" s="337"/>
      <c r="O369" s="343" t="str">
        <f>IF(N369="","",LOOKUP(N369,'Work Programme'!$A$8:$A$207,'Work Programme'!$B$8:$B$207))</f>
        <v/>
      </c>
      <c r="P369" s="150"/>
      <c r="Q369" s="150"/>
      <c r="R369" s="254" t="str">
        <f>IF(J369="","",VLOOKUP(J369,'Overview - Financial Statement'!$A$46:$B$60,2,FALSE))</f>
        <v/>
      </c>
      <c r="S369" s="255" t="str">
        <f t="shared" si="65"/>
        <v/>
      </c>
      <c r="T369" s="153"/>
      <c r="U369" s="153"/>
      <c r="V369" s="238">
        <f t="shared" si="66"/>
        <v>0</v>
      </c>
      <c r="W369" s="193" t="s">
        <v>44</v>
      </c>
      <c r="X369" s="427"/>
      <c r="Y369" s="264" t="str">
        <f t="shared" si="67"/>
        <v>OK</v>
      </c>
      <c r="Z369" s="193" t="str">
        <f t="shared" si="68"/>
        <v/>
      </c>
      <c r="AA369" s="193" t="str">
        <f t="shared" si="69"/>
        <v/>
      </c>
      <c r="AB369" s="397" t="str">
        <f t="shared" si="70"/>
        <v/>
      </c>
      <c r="AC369" s="257" t="str">
        <f t="shared" si="71"/>
        <v/>
      </c>
      <c r="AD369" s="257" t="str">
        <f t="shared" si="72"/>
        <v/>
      </c>
      <c r="AE369" s="193" t="str">
        <f t="shared" si="73"/>
        <v>CHECK DATES</v>
      </c>
      <c r="AF369" s="257" t="str">
        <f t="shared" si="74"/>
        <v/>
      </c>
      <c r="AG369" s="286">
        <v>0</v>
      </c>
      <c r="AH369" s="257">
        <f t="shared" si="75"/>
        <v>0</v>
      </c>
      <c r="AI369" s="257" t="str">
        <f t="shared" si="76"/>
        <v/>
      </c>
      <c r="AJ369" s="257">
        <f t="shared" si="77"/>
        <v>0</v>
      </c>
    </row>
    <row r="370" spans="1:36" x14ac:dyDescent="0.3">
      <c r="A370" s="287">
        <v>357</v>
      </c>
      <c r="B370" s="156"/>
      <c r="C370" s="150"/>
      <c r="D370" s="151"/>
      <c r="E370" s="150"/>
      <c r="F370" s="150"/>
      <c r="G370" s="158"/>
      <c r="H370" s="157"/>
      <c r="I370" s="152"/>
      <c r="J370" s="154"/>
      <c r="K370" s="149"/>
      <c r="L370" s="152"/>
      <c r="M370" s="159"/>
      <c r="N370" s="337"/>
      <c r="O370" s="343" t="str">
        <f>IF(N370="","",LOOKUP(N370,'Work Programme'!$A$8:$A$207,'Work Programme'!$B$8:$B$207))</f>
        <v/>
      </c>
      <c r="P370" s="150"/>
      <c r="Q370" s="150"/>
      <c r="R370" s="254" t="str">
        <f>IF(J370="","",VLOOKUP(J370,'Overview - Financial Statement'!$A$46:$B$60,2,FALSE))</f>
        <v/>
      </c>
      <c r="S370" s="255" t="str">
        <f t="shared" si="65"/>
        <v/>
      </c>
      <c r="T370" s="153"/>
      <c r="U370" s="153"/>
      <c r="V370" s="238">
        <f t="shared" si="66"/>
        <v>0</v>
      </c>
      <c r="W370" s="193" t="s">
        <v>44</v>
      </c>
      <c r="X370" s="427"/>
      <c r="Y370" s="264" t="str">
        <f t="shared" si="67"/>
        <v>OK</v>
      </c>
      <c r="Z370" s="193" t="str">
        <f t="shared" si="68"/>
        <v/>
      </c>
      <c r="AA370" s="193" t="str">
        <f t="shared" si="69"/>
        <v/>
      </c>
      <c r="AB370" s="397" t="str">
        <f t="shared" si="70"/>
        <v/>
      </c>
      <c r="AC370" s="257" t="str">
        <f t="shared" si="71"/>
        <v/>
      </c>
      <c r="AD370" s="257" t="str">
        <f t="shared" si="72"/>
        <v/>
      </c>
      <c r="AE370" s="193" t="str">
        <f t="shared" si="73"/>
        <v>CHECK DATES</v>
      </c>
      <c r="AF370" s="257" t="str">
        <f t="shared" si="74"/>
        <v/>
      </c>
      <c r="AG370" s="286">
        <v>0</v>
      </c>
      <c r="AH370" s="257">
        <f t="shared" si="75"/>
        <v>0</v>
      </c>
      <c r="AI370" s="257" t="str">
        <f t="shared" si="76"/>
        <v/>
      </c>
      <c r="AJ370" s="257">
        <f t="shared" si="77"/>
        <v>0</v>
      </c>
    </row>
    <row r="371" spans="1:36" x14ac:dyDescent="0.3">
      <c r="A371" s="287">
        <v>358</v>
      </c>
      <c r="B371" s="156"/>
      <c r="C371" s="150"/>
      <c r="D371" s="151"/>
      <c r="E371" s="150"/>
      <c r="F371" s="150"/>
      <c r="G371" s="158"/>
      <c r="H371" s="157"/>
      <c r="I371" s="152"/>
      <c r="J371" s="154"/>
      <c r="K371" s="149"/>
      <c r="L371" s="152"/>
      <c r="M371" s="159"/>
      <c r="N371" s="337"/>
      <c r="O371" s="343" t="str">
        <f>IF(N371="","",LOOKUP(N371,'Work Programme'!$A$8:$A$207,'Work Programme'!$B$8:$B$207))</f>
        <v/>
      </c>
      <c r="P371" s="150"/>
      <c r="Q371" s="150"/>
      <c r="R371" s="254" t="str">
        <f>IF(J371="","",VLOOKUP(J371,'Overview - Financial Statement'!$A$46:$B$60,2,FALSE))</f>
        <v/>
      </c>
      <c r="S371" s="255" t="str">
        <f t="shared" si="65"/>
        <v/>
      </c>
      <c r="T371" s="153"/>
      <c r="U371" s="153"/>
      <c r="V371" s="238">
        <f t="shared" si="66"/>
        <v>0</v>
      </c>
      <c r="W371" s="193" t="s">
        <v>44</v>
      </c>
      <c r="X371" s="427"/>
      <c r="Y371" s="264" t="str">
        <f t="shared" si="67"/>
        <v>OK</v>
      </c>
      <c r="Z371" s="193" t="str">
        <f t="shared" si="68"/>
        <v/>
      </c>
      <c r="AA371" s="193" t="str">
        <f t="shared" si="69"/>
        <v/>
      </c>
      <c r="AB371" s="397" t="str">
        <f t="shared" si="70"/>
        <v/>
      </c>
      <c r="AC371" s="257" t="str">
        <f t="shared" si="71"/>
        <v/>
      </c>
      <c r="AD371" s="257" t="str">
        <f t="shared" si="72"/>
        <v/>
      </c>
      <c r="AE371" s="193" t="str">
        <f t="shared" si="73"/>
        <v>CHECK DATES</v>
      </c>
      <c r="AF371" s="257" t="str">
        <f t="shared" si="74"/>
        <v/>
      </c>
      <c r="AG371" s="286">
        <v>0</v>
      </c>
      <c r="AH371" s="257">
        <f t="shared" si="75"/>
        <v>0</v>
      </c>
      <c r="AI371" s="257" t="str">
        <f t="shared" si="76"/>
        <v/>
      </c>
      <c r="AJ371" s="257">
        <f t="shared" si="77"/>
        <v>0</v>
      </c>
    </row>
    <row r="372" spans="1:36" x14ac:dyDescent="0.3">
      <c r="A372" s="287">
        <v>359</v>
      </c>
      <c r="B372" s="156"/>
      <c r="C372" s="150"/>
      <c r="D372" s="151"/>
      <c r="E372" s="150"/>
      <c r="F372" s="150"/>
      <c r="G372" s="158"/>
      <c r="H372" s="157"/>
      <c r="I372" s="152"/>
      <c r="J372" s="154"/>
      <c r="K372" s="149"/>
      <c r="L372" s="152"/>
      <c r="M372" s="159"/>
      <c r="N372" s="337"/>
      <c r="O372" s="343" t="str">
        <f>IF(N372="","",LOOKUP(N372,'Work Programme'!$A$8:$A$207,'Work Programme'!$B$8:$B$207))</f>
        <v/>
      </c>
      <c r="P372" s="150"/>
      <c r="Q372" s="150"/>
      <c r="R372" s="254" t="str">
        <f>IF(J372="","",VLOOKUP(J372,'Overview - Financial Statement'!$A$46:$B$60,2,FALSE))</f>
        <v/>
      </c>
      <c r="S372" s="255" t="str">
        <f t="shared" si="65"/>
        <v/>
      </c>
      <c r="T372" s="153"/>
      <c r="U372" s="153"/>
      <c r="V372" s="238">
        <f t="shared" si="66"/>
        <v>0</v>
      </c>
      <c r="W372" s="193" t="s">
        <v>44</v>
      </c>
      <c r="X372" s="427"/>
      <c r="Y372" s="264" t="str">
        <f t="shared" si="67"/>
        <v>OK</v>
      </c>
      <c r="Z372" s="193" t="str">
        <f t="shared" si="68"/>
        <v/>
      </c>
      <c r="AA372" s="193" t="str">
        <f t="shared" si="69"/>
        <v/>
      </c>
      <c r="AB372" s="397" t="str">
        <f t="shared" si="70"/>
        <v/>
      </c>
      <c r="AC372" s="257" t="str">
        <f t="shared" si="71"/>
        <v/>
      </c>
      <c r="AD372" s="257" t="str">
        <f t="shared" si="72"/>
        <v/>
      </c>
      <c r="AE372" s="193" t="str">
        <f t="shared" si="73"/>
        <v>CHECK DATES</v>
      </c>
      <c r="AF372" s="257" t="str">
        <f t="shared" si="74"/>
        <v/>
      </c>
      <c r="AG372" s="286">
        <v>0</v>
      </c>
      <c r="AH372" s="257">
        <f t="shared" si="75"/>
        <v>0</v>
      </c>
      <c r="AI372" s="257" t="str">
        <f t="shared" si="76"/>
        <v/>
      </c>
      <c r="AJ372" s="257">
        <f t="shared" si="77"/>
        <v>0</v>
      </c>
    </row>
    <row r="373" spans="1:36" x14ac:dyDescent="0.3">
      <c r="A373" s="287">
        <v>360</v>
      </c>
      <c r="B373" s="156"/>
      <c r="C373" s="150"/>
      <c r="D373" s="151"/>
      <c r="E373" s="150"/>
      <c r="F373" s="150"/>
      <c r="G373" s="158"/>
      <c r="H373" s="157"/>
      <c r="I373" s="152"/>
      <c r="J373" s="154"/>
      <c r="K373" s="149"/>
      <c r="L373" s="152"/>
      <c r="M373" s="159"/>
      <c r="N373" s="337"/>
      <c r="O373" s="343" t="str">
        <f>IF(N373="","",LOOKUP(N373,'Work Programme'!$A$8:$A$207,'Work Programme'!$B$8:$B$207))</f>
        <v/>
      </c>
      <c r="P373" s="150"/>
      <c r="Q373" s="150"/>
      <c r="R373" s="254" t="str">
        <f>IF(J373="","",VLOOKUP(J373,'Overview - Financial Statement'!$A$46:$B$60,2,FALSE))</f>
        <v/>
      </c>
      <c r="S373" s="255" t="str">
        <f t="shared" si="65"/>
        <v/>
      </c>
      <c r="T373" s="153"/>
      <c r="U373" s="153"/>
      <c r="V373" s="238">
        <f t="shared" si="66"/>
        <v>0</v>
      </c>
      <c r="W373" s="193" t="s">
        <v>44</v>
      </c>
      <c r="X373" s="427"/>
      <c r="Y373" s="264" t="str">
        <f t="shared" si="67"/>
        <v>OK</v>
      </c>
      <c r="Z373" s="193" t="str">
        <f t="shared" si="68"/>
        <v/>
      </c>
      <c r="AA373" s="193" t="str">
        <f t="shared" si="69"/>
        <v/>
      </c>
      <c r="AB373" s="397" t="str">
        <f t="shared" si="70"/>
        <v/>
      </c>
      <c r="AC373" s="257" t="str">
        <f t="shared" si="71"/>
        <v/>
      </c>
      <c r="AD373" s="257" t="str">
        <f t="shared" si="72"/>
        <v/>
      </c>
      <c r="AE373" s="193" t="str">
        <f t="shared" si="73"/>
        <v>CHECK DATES</v>
      </c>
      <c r="AF373" s="257" t="str">
        <f t="shared" si="74"/>
        <v/>
      </c>
      <c r="AG373" s="286">
        <v>0</v>
      </c>
      <c r="AH373" s="257">
        <f t="shared" si="75"/>
        <v>0</v>
      </c>
      <c r="AI373" s="257" t="str">
        <f t="shared" si="76"/>
        <v/>
      </c>
      <c r="AJ373" s="257">
        <f t="shared" si="77"/>
        <v>0</v>
      </c>
    </row>
    <row r="374" spans="1:36" x14ac:dyDescent="0.3">
      <c r="A374" s="287">
        <v>361</v>
      </c>
      <c r="B374" s="156"/>
      <c r="C374" s="150"/>
      <c r="D374" s="151"/>
      <c r="E374" s="150"/>
      <c r="F374" s="150"/>
      <c r="G374" s="158"/>
      <c r="H374" s="157"/>
      <c r="I374" s="152"/>
      <c r="J374" s="154"/>
      <c r="K374" s="149"/>
      <c r="L374" s="152"/>
      <c r="M374" s="159"/>
      <c r="N374" s="337"/>
      <c r="O374" s="343" t="str">
        <f>IF(N374="","",LOOKUP(N374,'Work Programme'!$A$8:$A$207,'Work Programme'!$B$8:$B$207))</f>
        <v/>
      </c>
      <c r="P374" s="150"/>
      <c r="Q374" s="150"/>
      <c r="R374" s="254" t="str">
        <f>IF(J374="","",VLOOKUP(J374,'Overview - Financial Statement'!$A$46:$B$60,2,FALSE))</f>
        <v/>
      </c>
      <c r="S374" s="255" t="str">
        <f t="shared" si="65"/>
        <v/>
      </c>
      <c r="T374" s="153"/>
      <c r="U374" s="153"/>
      <c r="V374" s="238">
        <f t="shared" si="66"/>
        <v>0</v>
      </c>
      <c r="W374" s="193" t="s">
        <v>44</v>
      </c>
      <c r="X374" s="427"/>
      <c r="Y374" s="264" t="str">
        <f t="shared" si="67"/>
        <v>OK</v>
      </c>
      <c r="Z374" s="193" t="str">
        <f t="shared" si="68"/>
        <v/>
      </c>
      <c r="AA374" s="193" t="str">
        <f t="shared" si="69"/>
        <v/>
      </c>
      <c r="AB374" s="397" t="str">
        <f t="shared" si="70"/>
        <v/>
      </c>
      <c r="AC374" s="257" t="str">
        <f t="shared" si="71"/>
        <v/>
      </c>
      <c r="AD374" s="257" t="str">
        <f t="shared" si="72"/>
        <v/>
      </c>
      <c r="AE374" s="193" t="str">
        <f t="shared" si="73"/>
        <v>CHECK DATES</v>
      </c>
      <c r="AF374" s="257" t="str">
        <f t="shared" si="74"/>
        <v/>
      </c>
      <c r="AG374" s="286">
        <v>0</v>
      </c>
      <c r="AH374" s="257">
        <f t="shared" si="75"/>
        <v>0</v>
      </c>
      <c r="AI374" s="257" t="str">
        <f t="shared" si="76"/>
        <v/>
      </c>
      <c r="AJ374" s="257">
        <f t="shared" si="77"/>
        <v>0</v>
      </c>
    </row>
    <row r="375" spans="1:36" x14ac:dyDescent="0.3">
      <c r="A375" s="287">
        <v>362</v>
      </c>
      <c r="B375" s="156"/>
      <c r="C375" s="150"/>
      <c r="D375" s="151"/>
      <c r="E375" s="150"/>
      <c r="F375" s="150"/>
      <c r="G375" s="158"/>
      <c r="H375" s="157"/>
      <c r="I375" s="152"/>
      <c r="J375" s="154"/>
      <c r="K375" s="149"/>
      <c r="L375" s="152"/>
      <c r="M375" s="159"/>
      <c r="N375" s="337"/>
      <c r="O375" s="343" t="str">
        <f>IF(N375="","",LOOKUP(N375,'Work Programme'!$A$8:$A$207,'Work Programme'!$B$8:$B$207))</f>
        <v/>
      </c>
      <c r="P375" s="150"/>
      <c r="Q375" s="150"/>
      <c r="R375" s="254" t="str">
        <f>IF(J375="","",VLOOKUP(J375,'Overview - Financial Statement'!$A$46:$B$60,2,FALSE))</f>
        <v/>
      </c>
      <c r="S375" s="255" t="str">
        <f t="shared" si="65"/>
        <v/>
      </c>
      <c r="T375" s="153"/>
      <c r="U375" s="153"/>
      <c r="V375" s="238">
        <f t="shared" si="66"/>
        <v>0</v>
      </c>
      <c r="W375" s="193" t="s">
        <v>44</v>
      </c>
      <c r="X375" s="427"/>
      <c r="Y375" s="264" t="str">
        <f t="shared" si="67"/>
        <v>OK</v>
      </c>
      <c r="Z375" s="193" t="str">
        <f t="shared" si="68"/>
        <v/>
      </c>
      <c r="AA375" s="193" t="str">
        <f t="shared" si="69"/>
        <v/>
      </c>
      <c r="AB375" s="397" t="str">
        <f t="shared" si="70"/>
        <v/>
      </c>
      <c r="AC375" s="257" t="str">
        <f t="shared" si="71"/>
        <v/>
      </c>
      <c r="AD375" s="257" t="str">
        <f t="shared" si="72"/>
        <v/>
      </c>
      <c r="AE375" s="193" t="str">
        <f t="shared" si="73"/>
        <v>CHECK DATES</v>
      </c>
      <c r="AF375" s="257" t="str">
        <f t="shared" si="74"/>
        <v/>
      </c>
      <c r="AG375" s="286">
        <v>0</v>
      </c>
      <c r="AH375" s="257">
        <f t="shared" si="75"/>
        <v>0</v>
      </c>
      <c r="AI375" s="257" t="str">
        <f t="shared" si="76"/>
        <v/>
      </c>
      <c r="AJ375" s="257">
        <f t="shared" si="77"/>
        <v>0</v>
      </c>
    </row>
    <row r="376" spans="1:36" x14ac:dyDescent="0.3">
      <c r="A376" s="287">
        <v>363</v>
      </c>
      <c r="B376" s="156"/>
      <c r="C376" s="150"/>
      <c r="D376" s="151"/>
      <c r="E376" s="150"/>
      <c r="F376" s="150"/>
      <c r="G376" s="158"/>
      <c r="H376" s="157"/>
      <c r="I376" s="152"/>
      <c r="J376" s="154"/>
      <c r="K376" s="149"/>
      <c r="L376" s="152"/>
      <c r="M376" s="159"/>
      <c r="N376" s="337"/>
      <c r="O376" s="343" t="str">
        <f>IF(N376="","",LOOKUP(N376,'Work Programme'!$A$8:$A$207,'Work Programme'!$B$8:$B$207))</f>
        <v/>
      </c>
      <c r="P376" s="150"/>
      <c r="Q376" s="150"/>
      <c r="R376" s="254" t="str">
        <f>IF(J376="","",VLOOKUP(J376,'Overview - Financial Statement'!$A$46:$B$60,2,FALSE))</f>
        <v/>
      </c>
      <c r="S376" s="255" t="str">
        <f t="shared" si="65"/>
        <v/>
      </c>
      <c r="T376" s="153"/>
      <c r="U376" s="153"/>
      <c r="V376" s="238">
        <f t="shared" si="66"/>
        <v>0</v>
      </c>
      <c r="W376" s="193" t="s">
        <v>44</v>
      </c>
      <c r="X376" s="427"/>
      <c r="Y376" s="264" t="str">
        <f t="shared" si="67"/>
        <v>OK</v>
      </c>
      <c r="Z376" s="193" t="str">
        <f t="shared" si="68"/>
        <v/>
      </c>
      <c r="AA376" s="193" t="str">
        <f t="shared" si="69"/>
        <v/>
      </c>
      <c r="AB376" s="397" t="str">
        <f t="shared" si="70"/>
        <v/>
      </c>
      <c r="AC376" s="257" t="str">
        <f t="shared" si="71"/>
        <v/>
      </c>
      <c r="AD376" s="257" t="str">
        <f t="shared" si="72"/>
        <v/>
      </c>
      <c r="AE376" s="193" t="str">
        <f t="shared" si="73"/>
        <v>CHECK DATES</v>
      </c>
      <c r="AF376" s="257" t="str">
        <f t="shared" si="74"/>
        <v/>
      </c>
      <c r="AG376" s="286">
        <v>0</v>
      </c>
      <c r="AH376" s="257">
        <f t="shared" si="75"/>
        <v>0</v>
      </c>
      <c r="AI376" s="257" t="str">
        <f t="shared" si="76"/>
        <v/>
      </c>
      <c r="AJ376" s="257">
        <f t="shared" si="77"/>
        <v>0</v>
      </c>
    </row>
    <row r="377" spans="1:36" x14ac:dyDescent="0.3">
      <c r="A377" s="287">
        <v>364</v>
      </c>
      <c r="B377" s="156"/>
      <c r="C377" s="150"/>
      <c r="D377" s="151"/>
      <c r="E377" s="150"/>
      <c r="F377" s="150"/>
      <c r="G377" s="158"/>
      <c r="H377" s="157"/>
      <c r="I377" s="152"/>
      <c r="J377" s="154"/>
      <c r="K377" s="149"/>
      <c r="L377" s="152"/>
      <c r="M377" s="159"/>
      <c r="N377" s="337"/>
      <c r="O377" s="343" t="str">
        <f>IF(N377="","",LOOKUP(N377,'Work Programme'!$A$8:$A$207,'Work Programme'!$B$8:$B$207))</f>
        <v/>
      </c>
      <c r="P377" s="150"/>
      <c r="Q377" s="150"/>
      <c r="R377" s="254" t="str">
        <f>IF(J377="","",VLOOKUP(J377,'Overview - Financial Statement'!$A$46:$B$60,2,FALSE))</f>
        <v/>
      </c>
      <c r="S377" s="255" t="str">
        <f t="shared" si="65"/>
        <v/>
      </c>
      <c r="T377" s="153"/>
      <c r="U377" s="153"/>
      <c r="V377" s="238">
        <f t="shared" si="66"/>
        <v>0</v>
      </c>
      <c r="W377" s="193" t="s">
        <v>44</v>
      </c>
      <c r="X377" s="427"/>
      <c r="Y377" s="264" t="str">
        <f t="shared" si="67"/>
        <v>OK</v>
      </c>
      <c r="Z377" s="193" t="str">
        <f t="shared" si="68"/>
        <v/>
      </c>
      <c r="AA377" s="193" t="str">
        <f t="shared" si="69"/>
        <v/>
      </c>
      <c r="AB377" s="397" t="str">
        <f t="shared" si="70"/>
        <v/>
      </c>
      <c r="AC377" s="257" t="str">
        <f t="shared" si="71"/>
        <v/>
      </c>
      <c r="AD377" s="257" t="str">
        <f t="shared" si="72"/>
        <v/>
      </c>
      <c r="AE377" s="193" t="str">
        <f t="shared" si="73"/>
        <v>CHECK DATES</v>
      </c>
      <c r="AF377" s="257" t="str">
        <f t="shared" si="74"/>
        <v/>
      </c>
      <c r="AG377" s="286">
        <v>0</v>
      </c>
      <c r="AH377" s="257">
        <f t="shared" si="75"/>
        <v>0</v>
      </c>
      <c r="AI377" s="257" t="str">
        <f t="shared" si="76"/>
        <v/>
      </c>
      <c r="AJ377" s="257">
        <f t="shared" si="77"/>
        <v>0</v>
      </c>
    </row>
    <row r="378" spans="1:36" x14ac:dyDescent="0.3">
      <c r="A378" s="287">
        <v>365</v>
      </c>
      <c r="B378" s="156"/>
      <c r="C378" s="150"/>
      <c r="D378" s="151"/>
      <c r="E378" s="150"/>
      <c r="F378" s="150"/>
      <c r="G378" s="158"/>
      <c r="H378" s="157"/>
      <c r="I378" s="152"/>
      <c r="J378" s="154"/>
      <c r="K378" s="149"/>
      <c r="L378" s="152"/>
      <c r="M378" s="159"/>
      <c r="N378" s="337"/>
      <c r="O378" s="343" t="str">
        <f>IF(N378="","",LOOKUP(N378,'Work Programme'!$A$8:$A$207,'Work Programme'!$B$8:$B$207))</f>
        <v/>
      </c>
      <c r="P378" s="150"/>
      <c r="Q378" s="150"/>
      <c r="R378" s="254" t="str">
        <f>IF(J378="","",VLOOKUP(J378,'Overview - Financial Statement'!$A$46:$B$60,2,FALSE))</f>
        <v/>
      </c>
      <c r="S378" s="255" t="str">
        <f t="shared" si="65"/>
        <v/>
      </c>
      <c r="T378" s="153"/>
      <c r="U378" s="153"/>
      <c r="V378" s="238">
        <f t="shared" si="66"/>
        <v>0</v>
      </c>
      <c r="W378" s="193" t="s">
        <v>44</v>
      </c>
      <c r="X378" s="427"/>
      <c r="Y378" s="264" t="str">
        <f t="shared" si="67"/>
        <v>OK</v>
      </c>
      <c r="Z378" s="193" t="str">
        <f t="shared" si="68"/>
        <v/>
      </c>
      <c r="AA378" s="193" t="str">
        <f t="shared" si="69"/>
        <v/>
      </c>
      <c r="AB378" s="397" t="str">
        <f t="shared" si="70"/>
        <v/>
      </c>
      <c r="AC378" s="257" t="str">
        <f t="shared" si="71"/>
        <v/>
      </c>
      <c r="AD378" s="257" t="str">
        <f t="shared" si="72"/>
        <v/>
      </c>
      <c r="AE378" s="193" t="str">
        <f t="shared" si="73"/>
        <v>CHECK DATES</v>
      </c>
      <c r="AF378" s="257" t="str">
        <f t="shared" si="74"/>
        <v/>
      </c>
      <c r="AG378" s="286">
        <v>0</v>
      </c>
      <c r="AH378" s="257">
        <f t="shared" si="75"/>
        <v>0</v>
      </c>
      <c r="AI378" s="257" t="str">
        <f t="shared" si="76"/>
        <v/>
      </c>
      <c r="AJ378" s="257">
        <f t="shared" si="77"/>
        <v>0</v>
      </c>
    </row>
    <row r="379" spans="1:36" x14ac:dyDescent="0.3">
      <c r="A379" s="287">
        <v>366</v>
      </c>
      <c r="B379" s="156"/>
      <c r="C379" s="150"/>
      <c r="D379" s="151"/>
      <c r="E379" s="150"/>
      <c r="F379" s="150"/>
      <c r="G379" s="158"/>
      <c r="H379" s="157"/>
      <c r="I379" s="152"/>
      <c r="J379" s="154"/>
      <c r="K379" s="149"/>
      <c r="L379" s="152"/>
      <c r="M379" s="159"/>
      <c r="N379" s="337"/>
      <c r="O379" s="343" t="str">
        <f>IF(N379="","",LOOKUP(N379,'Work Programme'!$A$8:$A$207,'Work Programme'!$B$8:$B$207))</f>
        <v/>
      </c>
      <c r="P379" s="150"/>
      <c r="Q379" s="150"/>
      <c r="R379" s="254" t="str">
        <f>IF(J379="","",VLOOKUP(J379,'Overview - Financial Statement'!$A$46:$B$60,2,FALSE))</f>
        <v/>
      </c>
      <c r="S379" s="255" t="str">
        <f t="shared" si="65"/>
        <v/>
      </c>
      <c r="T379" s="153"/>
      <c r="U379" s="153"/>
      <c r="V379" s="238">
        <f t="shared" si="66"/>
        <v>0</v>
      </c>
      <c r="W379" s="193" t="s">
        <v>44</v>
      </c>
      <c r="X379" s="427"/>
      <c r="Y379" s="264" t="str">
        <f t="shared" si="67"/>
        <v>OK</v>
      </c>
      <c r="Z379" s="193" t="str">
        <f t="shared" si="68"/>
        <v/>
      </c>
      <c r="AA379" s="193" t="str">
        <f t="shared" si="69"/>
        <v/>
      </c>
      <c r="AB379" s="397" t="str">
        <f t="shared" si="70"/>
        <v/>
      </c>
      <c r="AC379" s="257" t="str">
        <f t="shared" si="71"/>
        <v/>
      </c>
      <c r="AD379" s="257" t="str">
        <f t="shared" si="72"/>
        <v/>
      </c>
      <c r="AE379" s="193" t="str">
        <f t="shared" si="73"/>
        <v>CHECK DATES</v>
      </c>
      <c r="AF379" s="257" t="str">
        <f t="shared" si="74"/>
        <v/>
      </c>
      <c r="AG379" s="286">
        <v>0</v>
      </c>
      <c r="AH379" s="257">
        <f t="shared" si="75"/>
        <v>0</v>
      </c>
      <c r="AI379" s="257" t="str">
        <f t="shared" si="76"/>
        <v/>
      </c>
      <c r="AJ379" s="257">
        <f t="shared" si="77"/>
        <v>0</v>
      </c>
    </row>
    <row r="380" spans="1:36" x14ac:dyDescent="0.3">
      <c r="A380" s="287">
        <v>367</v>
      </c>
      <c r="B380" s="156"/>
      <c r="C380" s="150"/>
      <c r="D380" s="151"/>
      <c r="E380" s="150"/>
      <c r="F380" s="150"/>
      <c r="G380" s="158"/>
      <c r="H380" s="157"/>
      <c r="I380" s="152"/>
      <c r="J380" s="154"/>
      <c r="K380" s="149"/>
      <c r="L380" s="152"/>
      <c r="M380" s="159"/>
      <c r="N380" s="337"/>
      <c r="O380" s="343" t="str">
        <f>IF(N380="","",LOOKUP(N380,'Work Programme'!$A$8:$A$207,'Work Programme'!$B$8:$B$207))</f>
        <v/>
      </c>
      <c r="P380" s="150"/>
      <c r="Q380" s="150"/>
      <c r="R380" s="254" t="str">
        <f>IF(J380="","",VLOOKUP(J380,'Overview - Financial Statement'!$A$46:$B$60,2,FALSE))</f>
        <v/>
      </c>
      <c r="S380" s="255" t="str">
        <f t="shared" si="65"/>
        <v/>
      </c>
      <c r="T380" s="153"/>
      <c r="U380" s="153"/>
      <c r="V380" s="238">
        <f t="shared" si="66"/>
        <v>0</v>
      </c>
      <c r="W380" s="193" t="s">
        <v>44</v>
      </c>
      <c r="X380" s="427"/>
      <c r="Y380" s="264" t="str">
        <f t="shared" si="67"/>
        <v>OK</v>
      </c>
      <c r="Z380" s="193" t="str">
        <f t="shared" si="68"/>
        <v/>
      </c>
      <c r="AA380" s="193" t="str">
        <f t="shared" si="69"/>
        <v/>
      </c>
      <c r="AB380" s="397" t="str">
        <f t="shared" si="70"/>
        <v/>
      </c>
      <c r="AC380" s="257" t="str">
        <f t="shared" si="71"/>
        <v/>
      </c>
      <c r="AD380" s="257" t="str">
        <f t="shared" si="72"/>
        <v/>
      </c>
      <c r="AE380" s="193" t="str">
        <f t="shared" si="73"/>
        <v>CHECK DATES</v>
      </c>
      <c r="AF380" s="257" t="str">
        <f t="shared" si="74"/>
        <v/>
      </c>
      <c r="AG380" s="286">
        <v>0</v>
      </c>
      <c r="AH380" s="257">
        <f t="shared" si="75"/>
        <v>0</v>
      </c>
      <c r="AI380" s="257" t="str">
        <f t="shared" si="76"/>
        <v/>
      </c>
      <c r="AJ380" s="257">
        <f t="shared" si="77"/>
        <v>0</v>
      </c>
    </row>
    <row r="381" spans="1:36" x14ac:dyDescent="0.3">
      <c r="A381" s="287">
        <v>368</v>
      </c>
      <c r="B381" s="156"/>
      <c r="C381" s="150"/>
      <c r="D381" s="151"/>
      <c r="E381" s="150"/>
      <c r="F381" s="150"/>
      <c r="G381" s="158"/>
      <c r="H381" s="157"/>
      <c r="I381" s="152"/>
      <c r="J381" s="154"/>
      <c r="K381" s="149"/>
      <c r="L381" s="152"/>
      <c r="M381" s="159"/>
      <c r="N381" s="337"/>
      <c r="O381" s="343" t="str">
        <f>IF(N381="","",LOOKUP(N381,'Work Programme'!$A$8:$A$207,'Work Programme'!$B$8:$B$207))</f>
        <v/>
      </c>
      <c r="P381" s="150"/>
      <c r="Q381" s="150"/>
      <c r="R381" s="254" t="str">
        <f>IF(J381="","",VLOOKUP(J381,'Overview - Financial Statement'!$A$46:$B$60,2,FALSE))</f>
        <v/>
      </c>
      <c r="S381" s="255" t="str">
        <f t="shared" si="65"/>
        <v/>
      </c>
      <c r="T381" s="153"/>
      <c r="U381" s="153"/>
      <c r="V381" s="238">
        <f t="shared" si="66"/>
        <v>0</v>
      </c>
      <c r="W381" s="193" t="s">
        <v>44</v>
      </c>
      <c r="X381" s="427"/>
      <c r="Y381" s="264" t="str">
        <f t="shared" si="67"/>
        <v>OK</v>
      </c>
      <c r="Z381" s="193" t="str">
        <f t="shared" si="68"/>
        <v/>
      </c>
      <c r="AA381" s="193" t="str">
        <f t="shared" si="69"/>
        <v/>
      </c>
      <c r="AB381" s="397" t="str">
        <f t="shared" si="70"/>
        <v/>
      </c>
      <c r="AC381" s="257" t="str">
        <f t="shared" si="71"/>
        <v/>
      </c>
      <c r="AD381" s="257" t="str">
        <f t="shared" si="72"/>
        <v/>
      </c>
      <c r="AE381" s="193" t="str">
        <f t="shared" si="73"/>
        <v>CHECK DATES</v>
      </c>
      <c r="AF381" s="257" t="str">
        <f t="shared" si="74"/>
        <v/>
      </c>
      <c r="AG381" s="286">
        <v>0</v>
      </c>
      <c r="AH381" s="257">
        <f t="shared" si="75"/>
        <v>0</v>
      </c>
      <c r="AI381" s="257" t="str">
        <f t="shared" si="76"/>
        <v/>
      </c>
      <c r="AJ381" s="257">
        <f t="shared" si="77"/>
        <v>0</v>
      </c>
    </row>
    <row r="382" spans="1:36" x14ac:dyDescent="0.3">
      <c r="A382" s="287">
        <v>369</v>
      </c>
      <c r="B382" s="156"/>
      <c r="C382" s="150"/>
      <c r="D382" s="151"/>
      <c r="E382" s="150"/>
      <c r="F382" s="150"/>
      <c r="G382" s="158"/>
      <c r="H382" s="157"/>
      <c r="I382" s="152"/>
      <c r="J382" s="154"/>
      <c r="K382" s="149"/>
      <c r="L382" s="152"/>
      <c r="M382" s="159"/>
      <c r="N382" s="337"/>
      <c r="O382" s="343" t="str">
        <f>IF(N382="","",LOOKUP(N382,'Work Programme'!$A$8:$A$207,'Work Programme'!$B$8:$B$207))</f>
        <v/>
      </c>
      <c r="P382" s="150"/>
      <c r="Q382" s="150"/>
      <c r="R382" s="254" t="str">
        <f>IF(J382="","",VLOOKUP(J382,'Overview - Financial Statement'!$A$46:$B$60,2,FALSE))</f>
        <v/>
      </c>
      <c r="S382" s="255" t="str">
        <f t="shared" si="65"/>
        <v/>
      </c>
      <c r="T382" s="153"/>
      <c r="U382" s="153"/>
      <c r="V382" s="238">
        <f t="shared" si="66"/>
        <v>0</v>
      </c>
      <c r="W382" s="193" t="s">
        <v>44</v>
      </c>
      <c r="X382" s="427"/>
      <c r="Y382" s="264" t="str">
        <f t="shared" si="67"/>
        <v>OK</v>
      </c>
      <c r="Z382" s="193" t="str">
        <f t="shared" si="68"/>
        <v/>
      </c>
      <c r="AA382" s="193" t="str">
        <f t="shared" si="69"/>
        <v/>
      </c>
      <c r="AB382" s="397" t="str">
        <f t="shared" si="70"/>
        <v/>
      </c>
      <c r="AC382" s="257" t="str">
        <f t="shared" si="71"/>
        <v/>
      </c>
      <c r="AD382" s="257" t="str">
        <f t="shared" si="72"/>
        <v/>
      </c>
      <c r="AE382" s="193" t="str">
        <f t="shared" si="73"/>
        <v>CHECK DATES</v>
      </c>
      <c r="AF382" s="257" t="str">
        <f t="shared" si="74"/>
        <v/>
      </c>
      <c r="AG382" s="286">
        <v>0</v>
      </c>
      <c r="AH382" s="257">
        <f t="shared" si="75"/>
        <v>0</v>
      </c>
      <c r="AI382" s="257" t="str">
        <f t="shared" si="76"/>
        <v/>
      </c>
      <c r="AJ382" s="257">
        <f t="shared" si="77"/>
        <v>0</v>
      </c>
    </row>
    <row r="383" spans="1:36" x14ac:dyDescent="0.3">
      <c r="A383" s="287">
        <v>370</v>
      </c>
      <c r="B383" s="156"/>
      <c r="C383" s="150"/>
      <c r="D383" s="151"/>
      <c r="E383" s="150"/>
      <c r="F383" s="150"/>
      <c r="G383" s="158"/>
      <c r="H383" s="157"/>
      <c r="I383" s="152"/>
      <c r="J383" s="154"/>
      <c r="K383" s="149"/>
      <c r="L383" s="152"/>
      <c r="M383" s="159"/>
      <c r="N383" s="337"/>
      <c r="O383" s="343" t="str">
        <f>IF(N383="","",LOOKUP(N383,'Work Programme'!$A$8:$A$207,'Work Programme'!$B$8:$B$207))</f>
        <v/>
      </c>
      <c r="P383" s="150"/>
      <c r="Q383" s="150"/>
      <c r="R383" s="254" t="str">
        <f>IF(J383="","",VLOOKUP(J383,'Overview - Financial Statement'!$A$46:$B$60,2,FALSE))</f>
        <v/>
      </c>
      <c r="S383" s="255" t="str">
        <f t="shared" si="65"/>
        <v/>
      </c>
      <c r="T383" s="153"/>
      <c r="U383" s="153"/>
      <c r="V383" s="238">
        <f t="shared" si="66"/>
        <v>0</v>
      </c>
      <c r="W383" s="193" t="s">
        <v>44</v>
      </c>
      <c r="X383" s="427"/>
      <c r="Y383" s="264" t="str">
        <f t="shared" si="67"/>
        <v>OK</v>
      </c>
      <c r="Z383" s="193" t="str">
        <f t="shared" si="68"/>
        <v/>
      </c>
      <c r="AA383" s="193" t="str">
        <f t="shared" si="69"/>
        <v/>
      </c>
      <c r="AB383" s="397" t="str">
        <f t="shared" si="70"/>
        <v/>
      </c>
      <c r="AC383" s="257" t="str">
        <f t="shared" si="71"/>
        <v/>
      </c>
      <c r="AD383" s="257" t="str">
        <f t="shared" si="72"/>
        <v/>
      </c>
      <c r="AE383" s="193" t="str">
        <f t="shared" si="73"/>
        <v>CHECK DATES</v>
      </c>
      <c r="AF383" s="257" t="str">
        <f t="shared" si="74"/>
        <v/>
      </c>
      <c r="AG383" s="286">
        <v>0</v>
      </c>
      <c r="AH383" s="257">
        <f t="shared" si="75"/>
        <v>0</v>
      </c>
      <c r="AI383" s="257" t="str">
        <f t="shared" si="76"/>
        <v/>
      </c>
      <c r="AJ383" s="257">
        <f t="shared" si="77"/>
        <v>0</v>
      </c>
    </row>
    <row r="384" spans="1:36" x14ac:dyDescent="0.3">
      <c r="A384" s="287">
        <v>371</v>
      </c>
      <c r="B384" s="156"/>
      <c r="C384" s="150"/>
      <c r="D384" s="151"/>
      <c r="E384" s="150"/>
      <c r="F384" s="150"/>
      <c r="G384" s="158"/>
      <c r="H384" s="157"/>
      <c r="I384" s="152"/>
      <c r="J384" s="154"/>
      <c r="K384" s="149"/>
      <c r="L384" s="152"/>
      <c r="M384" s="159"/>
      <c r="N384" s="337"/>
      <c r="O384" s="343" t="str">
        <f>IF(N384="","",LOOKUP(N384,'Work Programme'!$A$8:$A$207,'Work Programme'!$B$8:$B$207))</f>
        <v/>
      </c>
      <c r="P384" s="150"/>
      <c r="Q384" s="150"/>
      <c r="R384" s="254" t="str">
        <f>IF(J384="","",VLOOKUP(J384,'Overview - Financial Statement'!$A$46:$B$60,2,FALSE))</f>
        <v/>
      </c>
      <c r="S384" s="255" t="str">
        <f t="shared" si="65"/>
        <v/>
      </c>
      <c r="T384" s="153"/>
      <c r="U384" s="153"/>
      <c r="V384" s="238">
        <f t="shared" si="66"/>
        <v>0</v>
      </c>
      <c r="W384" s="193" t="s">
        <v>44</v>
      </c>
      <c r="X384" s="427"/>
      <c r="Y384" s="264" t="str">
        <f t="shared" si="67"/>
        <v>OK</v>
      </c>
      <c r="Z384" s="193" t="str">
        <f t="shared" si="68"/>
        <v/>
      </c>
      <c r="AA384" s="193" t="str">
        <f t="shared" si="69"/>
        <v/>
      </c>
      <c r="AB384" s="397" t="str">
        <f t="shared" si="70"/>
        <v/>
      </c>
      <c r="AC384" s="257" t="str">
        <f t="shared" si="71"/>
        <v/>
      </c>
      <c r="AD384" s="257" t="str">
        <f t="shared" si="72"/>
        <v/>
      </c>
      <c r="AE384" s="193" t="str">
        <f t="shared" si="73"/>
        <v>CHECK DATES</v>
      </c>
      <c r="AF384" s="257" t="str">
        <f t="shared" si="74"/>
        <v/>
      </c>
      <c r="AG384" s="286">
        <v>0</v>
      </c>
      <c r="AH384" s="257">
        <f t="shared" si="75"/>
        <v>0</v>
      </c>
      <c r="AI384" s="257" t="str">
        <f t="shared" si="76"/>
        <v/>
      </c>
      <c r="AJ384" s="257">
        <f t="shared" si="77"/>
        <v>0</v>
      </c>
    </row>
    <row r="385" spans="1:36" x14ac:dyDescent="0.3">
      <c r="A385" s="287">
        <v>372</v>
      </c>
      <c r="B385" s="156"/>
      <c r="C385" s="150"/>
      <c r="D385" s="151"/>
      <c r="E385" s="150"/>
      <c r="F385" s="150"/>
      <c r="G385" s="158"/>
      <c r="H385" s="157"/>
      <c r="I385" s="152"/>
      <c r="J385" s="154"/>
      <c r="K385" s="149"/>
      <c r="L385" s="152"/>
      <c r="M385" s="159"/>
      <c r="N385" s="337"/>
      <c r="O385" s="343" t="str">
        <f>IF(N385="","",LOOKUP(N385,'Work Programme'!$A$8:$A$207,'Work Programme'!$B$8:$B$207))</f>
        <v/>
      </c>
      <c r="P385" s="150"/>
      <c r="Q385" s="150"/>
      <c r="R385" s="254" t="str">
        <f>IF(J385="","",VLOOKUP(J385,'Overview - Financial Statement'!$A$46:$B$60,2,FALSE))</f>
        <v/>
      </c>
      <c r="S385" s="255" t="str">
        <f t="shared" si="65"/>
        <v/>
      </c>
      <c r="T385" s="153"/>
      <c r="U385" s="153"/>
      <c r="V385" s="238">
        <f t="shared" si="66"/>
        <v>0</v>
      </c>
      <c r="W385" s="193" t="s">
        <v>44</v>
      </c>
      <c r="X385" s="427"/>
      <c r="Y385" s="264" t="str">
        <f t="shared" si="67"/>
        <v>OK</v>
      </c>
      <c r="Z385" s="193" t="str">
        <f t="shared" si="68"/>
        <v/>
      </c>
      <c r="AA385" s="193" t="str">
        <f t="shared" si="69"/>
        <v/>
      </c>
      <c r="AB385" s="397" t="str">
        <f t="shared" si="70"/>
        <v/>
      </c>
      <c r="AC385" s="257" t="str">
        <f t="shared" si="71"/>
        <v/>
      </c>
      <c r="AD385" s="257" t="str">
        <f t="shared" si="72"/>
        <v/>
      </c>
      <c r="AE385" s="193" t="str">
        <f t="shared" si="73"/>
        <v>CHECK DATES</v>
      </c>
      <c r="AF385" s="257" t="str">
        <f t="shared" si="74"/>
        <v/>
      </c>
      <c r="AG385" s="286">
        <v>0</v>
      </c>
      <c r="AH385" s="257">
        <f t="shared" si="75"/>
        <v>0</v>
      </c>
      <c r="AI385" s="257" t="str">
        <f t="shared" si="76"/>
        <v/>
      </c>
      <c r="AJ385" s="257">
        <f t="shared" si="77"/>
        <v>0</v>
      </c>
    </row>
    <row r="386" spans="1:36" x14ac:dyDescent="0.3">
      <c r="A386" s="287">
        <v>373</v>
      </c>
      <c r="B386" s="156"/>
      <c r="C386" s="150"/>
      <c r="D386" s="151"/>
      <c r="E386" s="150"/>
      <c r="F386" s="150"/>
      <c r="G386" s="158"/>
      <c r="H386" s="157"/>
      <c r="I386" s="152"/>
      <c r="J386" s="154"/>
      <c r="K386" s="149"/>
      <c r="L386" s="152"/>
      <c r="M386" s="159"/>
      <c r="N386" s="337"/>
      <c r="O386" s="343" t="str">
        <f>IF(N386="","",LOOKUP(N386,'Work Programme'!$A$8:$A$207,'Work Programme'!$B$8:$B$207))</f>
        <v/>
      </c>
      <c r="P386" s="150"/>
      <c r="Q386" s="150"/>
      <c r="R386" s="254" t="str">
        <f>IF(J386="","",VLOOKUP(J386,'Overview - Financial Statement'!$A$46:$B$60,2,FALSE))</f>
        <v/>
      </c>
      <c r="S386" s="255" t="str">
        <f t="shared" si="65"/>
        <v/>
      </c>
      <c r="T386" s="153"/>
      <c r="U386" s="153"/>
      <c r="V386" s="238">
        <f t="shared" si="66"/>
        <v>0</v>
      </c>
      <c r="W386" s="193" t="s">
        <v>44</v>
      </c>
      <c r="X386" s="427"/>
      <c r="Y386" s="264" t="str">
        <f t="shared" si="67"/>
        <v>OK</v>
      </c>
      <c r="Z386" s="193" t="str">
        <f t="shared" si="68"/>
        <v/>
      </c>
      <c r="AA386" s="193" t="str">
        <f t="shared" si="69"/>
        <v/>
      </c>
      <c r="AB386" s="397" t="str">
        <f t="shared" si="70"/>
        <v/>
      </c>
      <c r="AC386" s="257" t="str">
        <f t="shared" si="71"/>
        <v/>
      </c>
      <c r="AD386" s="257" t="str">
        <f t="shared" si="72"/>
        <v/>
      </c>
      <c r="AE386" s="193" t="str">
        <f t="shared" si="73"/>
        <v>CHECK DATES</v>
      </c>
      <c r="AF386" s="257" t="str">
        <f t="shared" si="74"/>
        <v/>
      </c>
      <c r="AG386" s="286">
        <v>0</v>
      </c>
      <c r="AH386" s="257">
        <f t="shared" si="75"/>
        <v>0</v>
      </c>
      <c r="AI386" s="257" t="str">
        <f t="shared" si="76"/>
        <v/>
      </c>
      <c r="AJ386" s="257">
        <f t="shared" si="77"/>
        <v>0</v>
      </c>
    </row>
    <row r="387" spans="1:36" x14ac:dyDescent="0.3">
      <c r="A387" s="287">
        <v>374</v>
      </c>
      <c r="B387" s="156"/>
      <c r="C387" s="150"/>
      <c r="D387" s="151"/>
      <c r="E387" s="150"/>
      <c r="F387" s="150"/>
      <c r="G387" s="158"/>
      <c r="H387" s="157"/>
      <c r="I387" s="152"/>
      <c r="J387" s="154"/>
      <c r="K387" s="149"/>
      <c r="L387" s="152"/>
      <c r="M387" s="159"/>
      <c r="N387" s="337"/>
      <c r="O387" s="343" t="str">
        <f>IF(N387="","",LOOKUP(N387,'Work Programme'!$A$8:$A$207,'Work Programme'!$B$8:$B$207))</f>
        <v/>
      </c>
      <c r="P387" s="150"/>
      <c r="Q387" s="150"/>
      <c r="R387" s="254" t="str">
        <f>IF(J387="","",VLOOKUP(J387,'Overview - Financial Statement'!$A$46:$B$60,2,FALSE))</f>
        <v/>
      </c>
      <c r="S387" s="255" t="str">
        <f t="shared" si="65"/>
        <v/>
      </c>
      <c r="T387" s="153"/>
      <c r="U387" s="153"/>
      <c r="V387" s="238">
        <f t="shared" si="66"/>
        <v>0</v>
      </c>
      <c r="W387" s="193" t="s">
        <v>44</v>
      </c>
      <c r="X387" s="427"/>
      <c r="Y387" s="264" t="str">
        <f t="shared" si="67"/>
        <v>OK</v>
      </c>
      <c r="Z387" s="193" t="str">
        <f t="shared" si="68"/>
        <v/>
      </c>
      <c r="AA387" s="193" t="str">
        <f t="shared" si="69"/>
        <v/>
      </c>
      <c r="AB387" s="397" t="str">
        <f t="shared" si="70"/>
        <v/>
      </c>
      <c r="AC387" s="257" t="str">
        <f t="shared" si="71"/>
        <v/>
      </c>
      <c r="AD387" s="257" t="str">
        <f t="shared" si="72"/>
        <v/>
      </c>
      <c r="AE387" s="193" t="str">
        <f t="shared" si="73"/>
        <v>CHECK DATES</v>
      </c>
      <c r="AF387" s="257" t="str">
        <f t="shared" si="74"/>
        <v/>
      </c>
      <c r="AG387" s="286">
        <v>0</v>
      </c>
      <c r="AH387" s="257">
        <f t="shared" si="75"/>
        <v>0</v>
      </c>
      <c r="AI387" s="257" t="str">
        <f t="shared" si="76"/>
        <v/>
      </c>
      <c r="AJ387" s="257">
        <f t="shared" si="77"/>
        <v>0</v>
      </c>
    </row>
    <row r="388" spans="1:36" x14ac:dyDescent="0.3">
      <c r="A388" s="287">
        <v>375</v>
      </c>
      <c r="B388" s="156"/>
      <c r="C388" s="150"/>
      <c r="D388" s="151"/>
      <c r="E388" s="150"/>
      <c r="F388" s="150"/>
      <c r="G388" s="158"/>
      <c r="H388" s="157"/>
      <c r="I388" s="152"/>
      <c r="J388" s="154"/>
      <c r="K388" s="149"/>
      <c r="L388" s="152"/>
      <c r="M388" s="159"/>
      <c r="N388" s="337"/>
      <c r="O388" s="343" t="str">
        <f>IF(N388="","",LOOKUP(N388,'Work Programme'!$A$8:$A$207,'Work Programme'!$B$8:$B$207))</f>
        <v/>
      </c>
      <c r="P388" s="150"/>
      <c r="Q388" s="150"/>
      <c r="R388" s="254" t="str">
        <f>IF(J388="","",VLOOKUP(J388,'Overview - Financial Statement'!$A$46:$B$60,2,FALSE))</f>
        <v/>
      </c>
      <c r="S388" s="255" t="str">
        <f t="shared" si="65"/>
        <v/>
      </c>
      <c r="T388" s="153"/>
      <c r="U388" s="153"/>
      <c r="V388" s="238">
        <f t="shared" si="66"/>
        <v>0</v>
      </c>
      <c r="W388" s="193" t="s">
        <v>44</v>
      </c>
      <c r="X388" s="427"/>
      <c r="Y388" s="264" t="str">
        <f t="shared" si="67"/>
        <v>OK</v>
      </c>
      <c r="Z388" s="193" t="str">
        <f t="shared" si="68"/>
        <v/>
      </c>
      <c r="AA388" s="193" t="str">
        <f t="shared" si="69"/>
        <v/>
      </c>
      <c r="AB388" s="397" t="str">
        <f t="shared" si="70"/>
        <v/>
      </c>
      <c r="AC388" s="257" t="str">
        <f t="shared" si="71"/>
        <v/>
      </c>
      <c r="AD388" s="257" t="str">
        <f t="shared" si="72"/>
        <v/>
      </c>
      <c r="AE388" s="193" t="str">
        <f t="shared" si="73"/>
        <v>CHECK DATES</v>
      </c>
      <c r="AF388" s="257" t="str">
        <f t="shared" si="74"/>
        <v/>
      </c>
      <c r="AG388" s="286">
        <v>0</v>
      </c>
      <c r="AH388" s="257">
        <f t="shared" si="75"/>
        <v>0</v>
      </c>
      <c r="AI388" s="257" t="str">
        <f t="shared" si="76"/>
        <v/>
      </c>
      <c r="AJ388" s="257">
        <f t="shared" si="77"/>
        <v>0</v>
      </c>
    </row>
    <row r="389" spans="1:36" x14ac:dyDescent="0.3">
      <c r="A389" s="287">
        <v>376</v>
      </c>
      <c r="B389" s="156"/>
      <c r="C389" s="150"/>
      <c r="D389" s="151"/>
      <c r="E389" s="150"/>
      <c r="F389" s="150"/>
      <c r="G389" s="158"/>
      <c r="H389" s="157"/>
      <c r="I389" s="152"/>
      <c r="J389" s="154"/>
      <c r="K389" s="149"/>
      <c r="L389" s="152"/>
      <c r="M389" s="159"/>
      <c r="N389" s="337"/>
      <c r="O389" s="343" t="str">
        <f>IF(N389="","",LOOKUP(N389,'Work Programme'!$A$8:$A$207,'Work Programme'!$B$8:$B$207))</f>
        <v/>
      </c>
      <c r="P389" s="150"/>
      <c r="Q389" s="150"/>
      <c r="R389" s="254" t="str">
        <f>IF(J389="","",VLOOKUP(J389,'Overview - Financial Statement'!$A$46:$B$60,2,FALSE))</f>
        <v/>
      </c>
      <c r="S389" s="255" t="str">
        <f t="shared" si="65"/>
        <v/>
      </c>
      <c r="T389" s="153"/>
      <c r="U389" s="153"/>
      <c r="V389" s="238">
        <f t="shared" si="66"/>
        <v>0</v>
      </c>
      <c r="W389" s="193" t="s">
        <v>44</v>
      </c>
      <c r="X389" s="427"/>
      <c r="Y389" s="264" t="str">
        <f t="shared" si="67"/>
        <v>OK</v>
      </c>
      <c r="Z389" s="193" t="str">
        <f t="shared" si="68"/>
        <v/>
      </c>
      <c r="AA389" s="193" t="str">
        <f t="shared" si="69"/>
        <v/>
      </c>
      <c r="AB389" s="397" t="str">
        <f t="shared" si="70"/>
        <v/>
      </c>
      <c r="AC389" s="257" t="str">
        <f t="shared" si="71"/>
        <v/>
      </c>
      <c r="AD389" s="257" t="str">
        <f t="shared" si="72"/>
        <v/>
      </c>
      <c r="AE389" s="193" t="str">
        <f t="shared" si="73"/>
        <v>CHECK DATES</v>
      </c>
      <c r="AF389" s="257" t="str">
        <f t="shared" si="74"/>
        <v/>
      </c>
      <c r="AG389" s="286">
        <v>0</v>
      </c>
      <c r="AH389" s="257">
        <f t="shared" si="75"/>
        <v>0</v>
      </c>
      <c r="AI389" s="257" t="str">
        <f t="shared" si="76"/>
        <v/>
      </c>
      <c r="AJ389" s="257">
        <f t="shared" si="77"/>
        <v>0</v>
      </c>
    </row>
    <row r="390" spans="1:36" x14ac:dyDescent="0.3">
      <c r="A390" s="287">
        <v>377</v>
      </c>
      <c r="B390" s="156"/>
      <c r="C390" s="150"/>
      <c r="D390" s="151"/>
      <c r="E390" s="150"/>
      <c r="F390" s="150"/>
      <c r="G390" s="158"/>
      <c r="H390" s="157"/>
      <c r="I390" s="152"/>
      <c r="J390" s="154"/>
      <c r="K390" s="149"/>
      <c r="L390" s="152"/>
      <c r="M390" s="159"/>
      <c r="N390" s="337"/>
      <c r="O390" s="343" t="str">
        <f>IF(N390="","",LOOKUP(N390,'Work Programme'!$A$8:$A$207,'Work Programme'!$B$8:$B$207))</f>
        <v/>
      </c>
      <c r="P390" s="150"/>
      <c r="Q390" s="150"/>
      <c r="R390" s="254" t="str">
        <f>IF(J390="","",VLOOKUP(J390,'Overview - Financial Statement'!$A$46:$B$60,2,FALSE))</f>
        <v/>
      </c>
      <c r="S390" s="255" t="str">
        <f t="shared" si="65"/>
        <v/>
      </c>
      <c r="T390" s="153"/>
      <c r="U390" s="153"/>
      <c r="V390" s="238">
        <f t="shared" si="66"/>
        <v>0</v>
      </c>
      <c r="W390" s="193" t="s">
        <v>44</v>
      </c>
      <c r="X390" s="427"/>
      <c r="Y390" s="264" t="str">
        <f t="shared" si="67"/>
        <v>OK</v>
      </c>
      <c r="Z390" s="193" t="str">
        <f t="shared" si="68"/>
        <v/>
      </c>
      <c r="AA390" s="193" t="str">
        <f t="shared" si="69"/>
        <v/>
      </c>
      <c r="AB390" s="397" t="str">
        <f t="shared" si="70"/>
        <v/>
      </c>
      <c r="AC390" s="257" t="str">
        <f t="shared" si="71"/>
        <v/>
      </c>
      <c r="AD390" s="257" t="str">
        <f t="shared" si="72"/>
        <v/>
      </c>
      <c r="AE390" s="193" t="str">
        <f t="shared" si="73"/>
        <v>CHECK DATES</v>
      </c>
      <c r="AF390" s="257" t="str">
        <f t="shared" si="74"/>
        <v/>
      </c>
      <c r="AG390" s="286">
        <v>0</v>
      </c>
      <c r="AH390" s="257">
        <f t="shared" si="75"/>
        <v>0</v>
      </c>
      <c r="AI390" s="257" t="str">
        <f t="shared" si="76"/>
        <v/>
      </c>
      <c r="AJ390" s="257">
        <f t="shared" si="77"/>
        <v>0</v>
      </c>
    </row>
    <row r="391" spans="1:36" x14ac:dyDescent="0.3">
      <c r="A391" s="287">
        <v>378</v>
      </c>
      <c r="B391" s="156"/>
      <c r="C391" s="150"/>
      <c r="D391" s="151"/>
      <c r="E391" s="150"/>
      <c r="F391" s="150"/>
      <c r="G391" s="158"/>
      <c r="H391" s="157"/>
      <c r="I391" s="152"/>
      <c r="J391" s="154"/>
      <c r="K391" s="149"/>
      <c r="L391" s="152"/>
      <c r="M391" s="159"/>
      <c r="N391" s="337"/>
      <c r="O391" s="343" t="str">
        <f>IF(N391="","",LOOKUP(N391,'Work Programme'!$A$8:$A$207,'Work Programme'!$B$8:$B$207))</f>
        <v/>
      </c>
      <c r="P391" s="150"/>
      <c r="Q391" s="150"/>
      <c r="R391" s="254" t="str">
        <f>IF(J391="","",VLOOKUP(J391,'Overview - Financial Statement'!$A$46:$B$60,2,FALSE))</f>
        <v/>
      </c>
      <c r="S391" s="255" t="str">
        <f t="shared" si="65"/>
        <v/>
      </c>
      <c r="T391" s="153"/>
      <c r="U391" s="153"/>
      <c r="V391" s="238">
        <f t="shared" si="66"/>
        <v>0</v>
      </c>
      <c r="W391" s="193" t="s">
        <v>44</v>
      </c>
      <c r="X391" s="427"/>
      <c r="Y391" s="264" t="str">
        <f t="shared" si="67"/>
        <v>OK</v>
      </c>
      <c r="Z391" s="193" t="str">
        <f t="shared" si="68"/>
        <v/>
      </c>
      <c r="AA391" s="193" t="str">
        <f t="shared" si="69"/>
        <v/>
      </c>
      <c r="AB391" s="397" t="str">
        <f t="shared" si="70"/>
        <v/>
      </c>
      <c r="AC391" s="257" t="str">
        <f t="shared" si="71"/>
        <v/>
      </c>
      <c r="AD391" s="257" t="str">
        <f t="shared" si="72"/>
        <v/>
      </c>
      <c r="AE391" s="193" t="str">
        <f t="shared" si="73"/>
        <v>CHECK DATES</v>
      </c>
      <c r="AF391" s="257" t="str">
        <f t="shared" si="74"/>
        <v/>
      </c>
      <c r="AG391" s="286">
        <v>0</v>
      </c>
      <c r="AH391" s="257">
        <f t="shared" si="75"/>
        <v>0</v>
      </c>
      <c r="AI391" s="257" t="str">
        <f t="shared" si="76"/>
        <v/>
      </c>
      <c r="AJ391" s="257">
        <f t="shared" si="77"/>
        <v>0</v>
      </c>
    </row>
    <row r="392" spans="1:36" x14ac:dyDescent="0.3">
      <c r="A392" s="287">
        <v>379</v>
      </c>
      <c r="B392" s="156"/>
      <c r="C392" s="150"/>
      <c r="D392" s="151"/>
      <c r="E392" s="150"/>
      <c r="F392" s="150"/>
      <c r="G392" s="158"/>
      <c r="H392" s="157"/>
      <c r="I392" s="152"/>
      <c r="J392" s="154"/>
      <c r="K392" s="149"/>
      <c r="L392" s="152"/>
      <c r="M392" s="159"/>
      <c r="N392" s="337"/>
      <c r="O392" s="343" t="str">
        <f>IF(N392="","",LOOKUP(N392,'Work Programme'!$A$8:$A$207,'Work Programme'!$B$8:$B$207))</f>
        <v/>
      </c>
      <c r="P392" s="150"/>
      <c r="Q392" s="150"/>
      <c r="R392" s="254" t="str">
        <f>IF(J392="","",VLOOKUP(J392,'Overview - Financial Statement'!$A$46:$B$60,2,FALSE))</f>
        <v/>
      </c>
      <c r="S392" s="255" t="str">
        <f t="shared" si="65"/>
        <v/>
      </c>
      <c r="T392" s="153"/>
      <c r="U392" s="153"/>
      <c r="V392" s="238">
        <f t="shared" si="66"/>
        <v>0</v>
      </c>
      <c r="W392" s="193" t="s">
        <v>44</v>
      </c>
      <c r="X392" s="427"/>
      <c r="Y392" s="264" t="str">
        <f t="shared" si="67"/>
        <v>OK</v>
      </c>
      <c r="Z392" s="193" t="str">
        <f t="shared" si="68"/>
        <v/>
      </c>
      <c r="AA392" s="193" t="str">
        <f t="shared" si="69"/>
        <v/>
      </c>
      <c r="AB392" s="397" t="str">
        <f t="shared" si="70"/>
        <v/>
      </c>
      <c r="AC392" s="257" t="str">
        <f t="shared" si="71"/>
        <v/>
      </c>
      <c r="AD392" s="257" t="str">
        <f t="shared" si="72"/>
        <v/>
      </c>
      <c r="AE392" s="193" t="str">
        <f t="shared" si="73"/>
        <v>CHECK DATES</v>
      </c>
      <c r="AF392" s="257" t="str">
        <f t="shared" si="74"/>
        <v/>
      </c>
      <c r="AG392" s="286">
        <v>0</v>
      </c>
      <c r="AH392" s="257">
        <f t="shared" si="75"/>
        <v>0</v>
      </c>
      <c r="AI392" s="257" t="str">
        <f t="shared" si="76"/>
        <v/>
      </c>
      <c r="AJ392" s="257">
        <f t="shared" si="77"/>
        <v>0</v>
      </c>
    </row>
    <row r="393" spans="1:36" x14ac:dyDescent="0.3">
      <c r="A393" s="287">
        <v>380</v>
      </c>
      <c r="B393" s="156"/>
      <c r="C393" s="150"/>
      <c r="D393" s="151"/>
      <c r="E393" s="150"/>
      <c r="F393" s="150"/>
      <c r="G393" s="158"/>
      <c r="H393" s="157"/>
      <c r="I393" s="152"/>
      <c r="J393" s="154"/>
      <c r="K393" s="149"/>
      <c r="L393" s="152"/>
      <c r="M393" s="159"/>
      <c r="N393" s="337"/>
      <c r="O393" s="343" t="str">
        <f>IF(N393="","",LOOKUP(N393,'Work Programme'!$A$8:$A$207,'Work Programme'!$B$8:$B$207))</f>
        <v/>
      </c>
      <c r="P393" s="150"/>
      <c r="Q393" s="150"/>
      <c r="R393" s="254" t="str">
        <f>IF(J393="","",VLOOKUP(J393,'Overview - Financial Statement'!$A$46:$B$60,2,FALSE))</f>
        <v/>
      </c>
      <c r="S393" s="255" t="str">
        <f t="shared" si="65"/>
        <v/>
      </c>
      <c r="T393" s="153"/>
      <c r="U393" s="153"/>
      <c r="V393" s="238">
        <f t="shared" si="66"/>
        <v>0</v>
      </c>
      <c r="W393" s="193" t="s">
        <v>44</v>
      </c>
      <c r="X393" s="427"/>
      <c r="Y393" s="264" t="str">
        <f t="shared" si="67"/>
        <v>OK</v>
      </c>
      <c r="Z393" s="193" t="str">
        <f t="shared" si="68"/>
        <v/>
      </c>
      <c r="AA393" s="193" t="str">
        <f t="shared" si="69"/>
        <v/>
      </c>
      <c r="AB393" s="397" t="str">
        <f t="shared" si="70"/>
        <v/>
      </c>
      <c r="AC393" s="257" t="str">
        <f t="shared" si="71"/>
        <v/>
      </c>
      <c r="AD393" s="257" t="str">
        <f t="shared" si="72"/>
        <v/>
      </c>
      <c r="AE393" s="193" t="str">
        <f t="shared" si="73"/>
        <v>CHECK DATES</v>
      </c>
      <c r="AF393" s="257" t="str">
        <f t="shared" si="74"/>
        <v/>
      </c>
      <c r="AG393" s="286">
        <v>0</v>
      </c>
      <c r="AH393" s="257">
        <f t="shared" si="75"/>
        <v>0</v>
      </c>
      <c r="AI393" s="257" t="str">
        <f t="shared" si="76"/>
        <v/>
      </c>
      <c r="AJ393" s="257">
        <f t="shared" si="77"/>
        <v>0</v>
      </c>
    </row>
    <row r="394" spans="1:36" x14ac:dyDescent="0.3">
      <c r="A394" s="287">
        <v>381</v>
      </c>
      <c r="B394" s="156"/>
      <c r="C394" s="150"/>
      <c r="D394" s="151"/>
      <c r="E394" s="150"/>
      <c r="F394" s="150"/>
      <c r="G394" s="158"/>
      <c r="H394" s="157"/>
      <c r="I394" s="152"/>
      <c r="J394" s="154"/>
      <c r="K394" s="149"/>
      <c r="L394" s="152"/>
      <c r="M394" s="159"/>
      <c r="N394" s="337"/>
      <c r="O394" s="343" t="str">
        <f>IF(N394="","",LOOKUP(N394,'Work Programme'!$A$8:$A$207,'Work Programme'!$B$8:$B$207))</f>
        <v/>
      </c>
      <c r="P394" s="150"/>
      <c r="Q394" s="150"/>
      <c r="R394" s="254" t="str">
        <f>IF(J394="","",VLOOKUP(J394,'Overview - Financial Statement'!$A$46:$B$60,2,FALSE))</f>
        <v/>
      </c>
      <c r="S394" s="255" t="str">
        <f t="shared" si="65"/>
        <v/>
      </c>
      <c r="T394" s="153"/>
      <c r="U394" s="153"/>
      <c r="V394" s="238">
        <f t="shared" si="66"/>
        <v>0</v>
      </c>
      <c r="W394" s="193" t="s">
        <v>44</v>
      </c>
      <c r="X394" s="427"/>
      <c r="Y394" s="264" t="str">
        <f t="shared" si="67"/>
        <v>OK</v>
      </c>
      <c r="Z394" s="193" t="str">
        <f t="shared" si="68"/>
        <v/>
      </c>
      <c r="AA394" s="193" t="str">
        <f t="shared" si="69"/>
        <v/>
      </c>
      <c r="AB394" s="397" t="str">
        <f t="shared" si="70"/>
        <v/>
      </c>
      <c r="AC394" s="257" t="str">
        <f t="shared" si="71"/>
        <v/>
      </c>
      <c r="AD394" s="257" t="str">
        <f t="shared" si="72"/>
        <v/>
      </c>
      <c r="AE394" s="193" t="str">
        <f t="shared" si="73"/>
        <v>CHECK DATES</v>
      </c>
      <c r="AF394" s="257" t="str">
        <f t="shared" si="74"/>
        <v/>
      </c>
      <c r="AG394" s="286">
        <v>0</v>
      </c>
      <c r="AH394" s="257">
        <f t="shared" si="75"/>
        <v>0</v>
      </c>
      <c r="AI394" s="257" t="str">
        <f t="shared" si="76"/>
        <v/>
      </c>
      <c r="AJ394" s="257">
        <f t="shared" si="77"/>
        <v>0</v>
      </c>
    </row>
    <row r="395" spans="1:36" x14ac:dyDescent="0.3">
      <c r="A395" s="287">
        <v>382</v>
      </c>
      <c r="B395" s="156"/>
      <c r="C395" s="150"/>
      <c r="D395" s="151"/>
      <c r="E395" s="150"/>
      <c r="F395" s="150"/>
      <c r="G395" s="158"/>
      <c r="H395" s="157"/>
      <c r="I395" s="152"/>
      <c r="J395" s="154"/>
      <c r="K395" s="149"/>
      <c r="L395" s="152"/>
      <c r="M395" s="159"/>
      <c r="N395" s="337"/>
      <c r="O395" s="343" t="str">
        <f>IF(N395="","",LOOKUP(N395,'Work Programme'!$A$8:$A$207,'Work Programme'!$B$8:$B$207))</f>
        <v/>
      </c>
      <c r="P395" s="150"/>
      <c r="Q395" s="150"/>
      <c r="R395" s="254" t="str">
        <f>IF(J395="","",VLOOKUP(J395,'Overview - Financial Statement'!$A$46:$B$60,2,FALSE))</f>
        <v/>
      </c>
      <c r="S395" s="255" t="str">
        <f t="shared" si="65"/>
        <v/>
      </c>
      <c r="T395" s="153"/>
      <c r="U395" s="153"/>
      <c r="V395" s="238">
        <f t="shared" si="66"/>
        <v>0</v>
      </c>
      <c r="W395" s="193" t="s">
        <v>44</v>
      </c>
      <c r="X395" s="427"/>
      <c r="Y395" s="264" t="str">
        <f t="shared" si="67"/>
        <v>OK</v>
      </c>
      <c r="Z395" s="193" t="str">
        <f t="shared" si="68"/>
        <v/>
      </c>
      <c r="AA395" s="193" t="str">
        <f t="shared" si="69"/>
        <v/>
      </c>
      <c r="AB395" s="397" t="str">
        <f t="shared" si="70"/>
        <v/>
      </c>
      <c r="AC395" s="257" t="str">
        <f t="shared" si="71"/>
        <v/>
      </c>
      <c r="AD395" s="257" t="str">
        <f t="shared" si="72"/>
        <v/>
      </c>
      <c r="AE395" s="193" t="str">
        <f t="shared" si="73"/>
        <v>CHECK DATES</v>
      </c>
      <c r="AF395" s="257" t="str">
        <f t="shared" si="74"/>
        <v/>
      </c>
      <c r="AG395" s="286">
        <v>0</v>
      </c>
      <c r="AH395" s="257">
        <f t="shared" si="75"/>
        <v>0</v>
      </c>
      <c r="AI395" s="257" t="str">
        <f t="shared" si="76"/>
        <v/>
      </c>
      <c r="AJ395" s="257">
        <f t="shared" si="77"/>
        <v>0</v>
      </c>
    </row>
    <row r="396" spans="1:36" x14ac:dyDescent="0.3">
      <c r="A396" s="287">
        <v>383</v>
      </c>
      <c r="B396" s="156"/>
      <c r="C396" s="150"/>
      <c r="D396" s="151"/>
      <c r="E396" s="150"/>
      <c r="F396" s="150"/>
      <c r="G396" s="158"/>
      <c r="H396" s="157"/>
      <c r="I396" s="152"/>
      <c r="J396" s="154"/>
      <c r="K396" s="149"/>
      <c r="L396" s="152"/>
      <c r="M396" s="159"/>
      <c r="N396" s="337"/>
      <c r="O396" s="343" t="str">
        <f>IF(N396="","",LOOKUP(N396,'Work Programme'!$A$8:$A$207,'Work Programme'!$B$8:$B$207))</f>
        <v/>
      </c>
      <c r="P396" s="150"/>
      <c r="Q396" s="150"/>
      <c r="R396" s="254" t="str">
        <f>IF(J396="","",VLOOKUP(J396,'Overview - Financial Statement'!$A$46:$B$60,2,FALSE))</f>
        <v/>
      </c>
      <c r="S396" s="255" t="str">
        <f t="shared" si="65"/>
        <v/>
      </c>
      <c r="T396" s="153"/>
      <c r="U396" s="153"/>
      <c r="V396" s="238">
        <f t="shared" si="66"/>
        <v>0</v>
      </c>
      <c r="W396" s="193" t="s">
        <v>44</v>
      </c>
      <c r="X396" s="427"/>
      <c r="Y396" s="264" t="str">
        <f t="shared" si="67"/>
        <v>OK</v>
      </c>
      <c r="Z396" s="193" t="str">
        <f t="shared" si="68"/>
        <v/>
      </c>
      <c r="AA396" s="193" t="str">
        <f t="shared" si="69"/>
        <v/>
      </c>
      <c r="AB396" s="397" t="str">
        <f t="shared" si="70"/>
        <v/>
      </c>
      <c r="AC396" s="257" t="str">
        <f t="shared" si="71"/>
        <v/>
      </c>
      <c r="AD396" s="257" t="str">
        <f t="shared" si="72"/>
        <v/>
      </c>
      <c r="AE396" s="193" t="str">
        <f t="shared" si="73"/>
        <v>CHECK DATES</v>
      </c>
      <c r="AF396" s="257" t="str">
        <f t="shared" si="74"/>
        <v/>
      </c>
      <c r="AG396" s="286">
        <v>0</v>
      </c>
      <c r="AH396" s="257">
        <f t="shared" si="75"/>
        <v>0</v>
      </c>
      <c r="AI396" s="257" t="str">
        <f t="shared" si="76"/>
        <v/>
      </c>
      <c r="AJ396" s="257">
        <f t="shared" si="77"/>
        <v>0</v>
      </c>
    </row>
    <row r="397" spans="1:36" x14ac:dyDescent="0.3">
      <c r="A397" s="287">
        <v>384</v>
      </c>
      <c r="B397" s="156"/>
      <c r="C397" s="150"/>
      <c r="D397" s="151"/>
      <c r="E397" s="150"/>
      <c r="F397" s="150"/>
      <c r="G397" s="158"/>
      <c r="H397" s="157"/>
      <c r="I397" s="152"/>
      <c r="J397" s="154"/>
      <c r="K397" s="149"/>
      <c r="L397" s="152"/>
      <c r="M397" s="159"/>
      <c r="N397" s="337"/>
      <c r="O397" s="343" t="str">
        <f>IF(N397="","",LOOKUP(N397,'Work Programme'!$A$8:$A$207,'Work Programme'!$B$8:$B$207))</f>
        <v/>
      </c>
      <c r="P397" s="150"/>
      <c r="Q397" s="150"/>
      <c r="R397" s="254" t="str">
        <f>IF(J397="","",VLOOKUP(J397,'Overview - Financial Statement'!$A$46:$B$60,2,FALSE))</f>
        <v/>
      </c>
      <c r="S397" s="255" t="str">
        <f t="shared" si="65"/>
        <v/>
      </c>
      <c r="T397" s="153"/>
      <c r="U397" s="153"/>
      <c r="V397" s="238">
        <f t="shared" si="66"/>
        <v>0</v>
      </c>
      <c r="W397" s="193" t="s">
        <v>44</v>
      </c>
      <c r="X397" s="427"/>
      <c r="Y397" s="264" t="str">
        <f t="shared" si="67"/>
        <v>OK</v>
      </c>
      <c r="Z397" s="193" t="str">
        <f t="shared" si="68"/>
        <v/>
      </c>
      <c r="AA397" s="193" t="str">
        <f t="shared" si="69"/>
        <v/>
      </c>
      <c r="AB397" s="397" t="str">
        <f t="shared" si="70"/>
        <v/>
      </c>
      <c r="AC397" s="257" t="str">
        <f t="shared" si="71"/>
        <v/>
      </c>
      <c r="AD397" s="257" t="str">
        <f t="shared" si="72"/>
        <v/>
      </c>
      <c r="AE397" s="193" t="str">
        <f t="shared" si="73"/>
        <v>CHECK DATES</v>
      </c>
      <c r="AF397" s="257" t="str">
        <f t="shared" si="74"/>
        <v/>
      </c>
      <c r="AG397" s="286">
        <v>0</v>
      </c>
      <c r="AH397" s="257">
        <f t="shared" si="75"/>
        <v>0</v>
      </c>
      <c r="AI397" s="257" t="str">
        <f t="shared" si="76"/>
        <v/>
      </c>
      <c r="AJ397" s="257">
        <f t="shared" si="77"/>
        <v>0</v>
      </c>
    </row>
    <row r="398" spans="1:36" x14ac:dyDescent="0.3">
      <c r="A398" s="287">
        <v>385</v>
      </c>
      <c r="B398" s="156"/>
      <c r="C398" s="150"/>
      <c r="D398" s="151"/>
      <c r="E398" s="150"/>
      <c r="F398" s="150"/>
      <c r="G398" s="158"/>
      <c r="H398" s="157"/>
      <c r="I398" s="152"/>
      <c r="J398" s="154"/>
      <c r="K398" s="149"/>
      <c r="L398" s="152"/>
      <c r="M398" s="159"/>
      <c r="N398" s="337"/>
      <c r="O398" s="343" t="str">
        <f>IF(N398="","",LOOKUP(N398,'Work Programme'!$A$8:$A$207,'Work Programme'!$B$8:$B$207))</f>
        <v/>
      </c>
      <c r="P398" s="150"/>
      <c r="Q398" s="150"/>
      <c r="R398" s="254" t="str">
        <f>IF(J398="","",VLOOKUP(J398,'Overview - Financial Statement'!$A$46:$B$60,2,FALSE))</f>
        <v/>
      </c>
      <c r="S398" s="255" t="str">
        <f t="shared" ref="S398:S461" si="78">IF(R398="","",K398/R398)</f>
        <v/>
      </c>
      <c r="T398" s="153"/>
      <c r="U398" s="153"/>
      <c r="V398" s="238">
        <f t="shared" si="66"/>
        <v>0</v>
      </c>
      <c r="W398" s="193" t="s">
        <v>44</v>
      </c>
      <c r="X398" s="427"/>
      <c r="Y398" s="264" t="str">
        <f t="shared" si="67"/>
        <v>OK</v>
      </c>
      <c r="Z398" s="193" t="str">
        <f t="shared" si="68"/>
        <v/>
      </c>
      <c r="AA398" s="193" t="str">
        <f t="shared" si="69"/>
        <v/>
      </c>
      <c r="AB398" s="397" t="str">
        <f t="shared" si="70"/>
        <v/>
      </c>
      <c r="AC398" s="257" t="str">
        <f t="shared" si="71"/>
        <v/>
      </c>
      <c r="AD398" s="257" t="str">
        <f t="shared" si="72"/>
        <v/>
      </c>
      <c r="AE398" s="193" t="str">
        <f t="shared" si="73"/>
        <v>CHECK DATES</v>
      </c>
      <c r="AF398" s="257" t="str">
        <f t="shared" si="74"/>
        <v/>
      </c>
      <c r="AG398" s="286">
        <v>0</v>
      </c>
      <c r="AH398" s="257">
        <f t="shared" si="75"/>
        <v>0</v>
      </c>
      <c r="AI398" s="257" t="str">
        <f t="shared" si="76"/>
        <v/>
      </c>
      <c r="AJ398" s="257">
        <f t="shared" si="77"/>
        <v>0</v>
      </c>
    </row>
    <row r="399" spans="1:36" x14ac:dyDescent="0.3">
      <c r="A399" s="287">
        <v>386</v>
      </c>
      <c r="B399" s="156"/>
      <c r="C399" s="150"/>
      <c r="D399" s="151"/>
      <c r="E399" s="150"/>
      <c r="F399" s="150"/>
      <c r="G399" s="158"/>
      <c r="H399" s="157"/>
      <c r="I399" s="152"/>
      <c r="J399" s="154"/>
      <c r="K399" s="149"/>
      <c r="L399" s="152"/>
      <c r="M399" s="159"/>
      <c r="N399" s="337"/>
      <c r="O399" s="343" t="str">
        <f>IF(N399="","",LOOKUP(N399,'Work Programme'!$A$8:$A$207,'Work Programme'!$B$8:$B$207))</f>
        <v/>
      </c>
      <c r="P399" s="150"/>
      <c r="Q399" s="150"/>
      <c r="R399" s="254" t="str">
        <f>IF(J399="","",VLOOKUP(J399,'Overview - Financial Statement'!$A$46:$B$60,2,FALSE))</f>
        <v/>
      </c>
      <c r="S399" s="255" t="str">
        <f t="shared" si="78"/>
        <v/>
      </c>
      <c r="T399" s="153"/>
      <c r="U399" s="153"/>
      <c r="V399" s="238">
        <f t="shared" si="66"/>
        <v>0</v>
      </c>
      <c r="W399" s="193" t="s">
        <v>44</v>
      </c>
      <c r="X399" s="427"/>
      <c r="Y399" s="264" t="str">
        <f t="shared" si="67"/>
        <v>OK</v>
      </c>
      <c r="Z399" s="193" t="str">
        <f t="shared" si="68"/>
        <v/>
      </c>
      <c r="AA399" s="193" t="str">
        <f t="shared" si="69"/>
        <v/>
      </c>
      <c r="AB399" s="397" t="str">
        <f t="shared" si="70"/>
        <v/>
      </c>
      <c r="AC399" s="257" t="str">
        <f t="shared" si="71"/>
        <v/>
      </c>
      <c r="AD399" s="257" t="str">
        <f t="shared" si="72"/>
        <v/>
      </c>
      <c r="AE399" s="193" t="str">
        <f t="shared" si="73"/>
        <v>CHECK DATES</v>
      </c>
      <c r="AF399" s="257" t="str">
        <f t="shared" si="74"/>
        <v/>
      </c>
      <c r="AG399" s="286">
        <v>0</v>
      </c>
      <c r="AH399" s="257">
        <f t="shared" si="75"/>
        <v>0</v>
      </c>
      <c r="AI399" s="257" t="str">
        <f t="shared" si="76"/>
        <v/>
      </c>
      <c r="AJ399" s="257">
        <f t="shared" si="77"/>
        <v>0</v>
      </c>
    </row>
    <row r="400" spans="1:36" x14ac:dyDescent="0.3">
      <c r="A400" s="287">
        <v>387</v>
      </c>
      <c r="B400" s="156"/>
      <c r="C400" s="150"/>
      <c r="D400" s="151"/>
      <c r="E400" s="150"/>
      <c r="F400" s="150"/>
      <c r="G400" s="158"/>
      <c r="H400" s="157"/>
      <c r="I400" s="152"/>
      <c r="J400" s="154"/>
      <c r="K400" s="149"/>
      <c r="L400" s="152"/>
      <c r="M400" s="159"/>
      <c r="N400" s="337"/>
      <c r="O400" s="343" t="str">
        <f>IF(N400="","",LOOKUP(N400,'Work Programme'!$A$8:$A$207,'Work Programme'!$B$8:$B$207))</f>
        <v/>
      </c>
      <c r="P400" s="150"/>
      <c r="Q400" s="150"/>
      <c r="R400" s="254" t="str">
        <f>IF(J400="","",VLOOKUP(J400,'Overview - Financial Statement'!$A$46:$B$60,2,FALSE))</f>
        <v/>
      </c>
      <c r="S400" s="255" t="str">
        <f t="shared" si="78"/>
        <v/>
      </c>
      <c r="T400" s="153"/>
      <c r="U400" s="153"/>
      <c r="V400" s="238">
        <f t="shared" ref="V400:V463" si="79">IF(T400="YES",S400,0)</f>
        <v>0</v>
      </c>
      <c r="W400" s="193" t="s">
        <v>44</v>
      </c>
      <c r="X400" s="427"/>
      <c r="Y400" s="264" t="str">
        <f t="shared" si="67"/>
        <v>OK</v>
      </c>
      <c r="Z400" s="193" t="str">
        <f t="shared" si="68"/>
        <v/>
      </c>
      <c r="AA400" s="193" t="str">
        <f t="shared" si="69"/>
        <v/>
      </c>
      <c r="AB400" s="397" t="str">
        <f t="shared" si="70"/>
        <v/>
      </c>
      <c r="AC400" s="257" t="str">
        <f t="shared" si="71"/>
        <v/>
      </c>
      <c r="AD400" s="257" t="str">
        <f t="shared" si="72"/>
        <v/>
      </c>
      <c r="AE400" s="193" t="str">
        <f t="shared" si="73"/>
        <v>CHECK DATES</v>
      </c>
      <c r="AF400" s="257" t="str">
        <f t="shared" si="74"/>
        <v/>
      </c>
      <c r="AG400" s="286">
        <v>0</v>
      </c>
      <c r="AH400" s="257">
        <f t="shared" si="75"/>
        <v>0</v>
      </c>
      <c r="AI400" s="257" t="str">
        <f t="shared" si="76"/>
        <v/>
      </c>
      <c r="AJ400" s="257">
        <f t="shared" si="77"/>
        <v>0</v>
      </c>
    </row>
    <row r="401" spans="1:36" x14ac:dyDescent="0.3">
      <c r="A401" s="287">
        <v>388</v>
      </c>
      <c r="B401" s="156"/>
      <c r="C401" s="150"/>
      <c r="D401" s="151"/>
      <c r="E401" s="150"/>
      <c r="F401" s="150"/>
      <c r="G401" s="158"/>
      <c r="H401" s="157"/>
      <c r="I401" s="152"/>
      <c r="J401" s="154"/>
      <c r="K401" s="149"/>
      <c r="L401" s="152"/>
      <c r="M401" s="159"/>
      <c r="N401" s="337"/>
      <c r="O401" s="343" t="str">
        <f>IF(N401="","",LOOKUP(N401,'Work Programme'!$A$8:$A$207,'Work Programme'!$B$8:$B$207))</f>
        <v/>
      </c>
      <c r="P401" s="150"/>
      <c r="Q401" s="150"/>
      <c r="R401" s="254" t="str">
        <f>IF(J401="","",VLOOKUP(J401,'Overview - Financial Statement'!$A$46:$B$60,2,FALSE))</f>
        <v/>
      </c>
      <c r="S401" s="255" t="str">
        <f t="shared" si="78"/>
        <v/>
      </c>
      <c r="T401" s="153"/>
      <c r="U401" s="153"/>
      <c r="V401" s="238">
        <f t="shared" si="79"/>
        <v>0</v>
      </c>
      <c r="W401" s="193" t="s">
        <v>44</v>
      </c>
      <c r="X401" s="427"/>
      <c r="Y401" s="264" t="str">
        <f t="shared" ref="Y401:Y464" si="80">IF(G401&gt;=220,"to be checked","OK")</f>
        <v>OK</v>
      </c>
      <c r="Z401" s="193" t="str">
        <f t="shared" ref="Z401:Z464" si="81">IF(S401="","",(IF(OR(L401&lt;=($E$4-1),L401&gt;=($G$4+1),M401&lt;=($E$4-1),M401&gt;=($G$4+1)),"CHECK DATES","OK")))</f>
        <v/>
      </c>
      <c r="AA401" s="193" t="str">
        <f t="shared" ref="AA401:AA464" si="82">IF(J401="","",J401)</f>
        <v/>
      </c>
      <c r="AB401" s="397" t="str">
        <f t="shared" ref="AB401:AB464" si="83">IF(J401="","",IF(HLOOKUP(J401,$X$4:$AL$5,2,FALSE)="",R401,IF(R401&lt;&gt;HLOOKUP(J401,$X$4:$AL$5,2,FALSE),HLOOKUP(J401,$X$4:$AL$5,2,FALSE),R401)))</f>
        <v/>
      </c>
      <c r="AC401" s="257" t="str">
        <f t="shared" ref="AC401:AC464" si="84">IF(R401="","",IF(AB401=1,S401,K401/AB401))</f>
        <v/>
      </c>
      <c r="AD401" s="257" t="str">
        <f t="shared" ref="AD401:AD464" si="85">IF(AC401="","",IF(AB401=1,0,AC401-S401))</f>
        <v/>
      </c>
      <c r="AE401" s="193" t="str">
        <f t="shared" ref="AE401:AE464" si="86">IF(S401=0,"",(IF(I401="","CHECK DATES","OK")))</f>
        <v>CHECK DATES</v>
      </c>
      <c r="AF401" s="257" t="str">
        <f t="shared" ref="AF401:AF464" si="87">IF(OR(W401="NO",Z401="CHECK DATES",AE401="CHECK DATES"),AC401,"")</f>
        <v/>
      </c>
      <c r="AG401" s="286">
        <v>0</v>
      </c>
      <c r="AH401" s="257">
        <f t="shared" ref="AH401:AH464" si="88">IF(OR(W401="NO",AF401&gt;0,AG401&gt;0)*(AND(OR(T401="NO",T401=""))),SUM(AF401:AG401),"")</f>
        <v>0</v>
      </c>
      <c r="AI401" s="257" t="str">
        <f t="shared" ref="AI401:AI464" si="89">IF(OR(W401="NO",AF401&gt;0,AG401&gt;0)*(AND(OR(T401="YES"))),SUM(AF401:AG401),"")</f>
        <v/>
      </c>
      <c r="AJ401" s="257">
        <f t="shared" ref="AJ401:AJ464" si="90">IF(T401="YES",AC401,0)</f>
        <v>0</v>
      </c>
    </row>
    <row r="402" spans="1:36" x14ac:dyDescent="0.3">
      <c r="A402" s="287">
        <v>389</v>
      </c>
      <c r="B402" s="156"/>
      <c r="C402" s="150"/>
      <c r="D402" s="151"/>
      <c r="E402" s="150"/>
      <c r="F402" s="150"/>
      <c r="G402" s="158"/>
      <c r="H402" s="157"/>
      <c r="I402" s="152"/>
      <c r="J402" s="154"/>
      <c r="K402" s="149"/>
      <c r="L402" s="152"/>
      <c r="M402" s="159"/>
      <c r="N402" s="337"/>
      <c r="O402" s="343" t="str">
        <f>IF(N402="","",LOOKUP(N402,'Work Programme'!$A$8:$A$207,'Work Programme'!$B$8:$B$207))</f>
        <v/>
      </c>
      <c r="P402" s="150"/>
      <c r="Q402" s="150"/>
      <c r="R402" s="254" t="str">
        <f>IF(J402="","",VLOOKUP(J402,'Overview - Financial Statement'!$A$46:$B$60,2,FALSE))</f>
        <v/>
      </c>
      <c r="S402" s="255" t="str">
        <f t="shared" si="78"/>
        <v/>
      </c>
      <c r="T402" s="153"/>
      <c r="U402" s="153"/>
      <c r="V402" s="238">
        <f t="shared" si="79"/>
        <v>0</v>
      </c>
      <c r="W402" s="193" t="s">
        <v>44</v>
      </c>
      <c r="X402" s="427"/>
      <c r="Y402" s="264" t="str">
        <f t="shared" si="80"/>
        <v>OK</v>
      </c>
      <c r="Z402" s="193" t="str">
        <f t="shared" si="81"/>
        <v/>
      </c>
      <c r="AA402" s="193" t="str">
        <f t="shared" si="82"/>
        <v/>
      </c>
      <c r="AB402" s="397" t="str">
        <f t="shared" si="83"/>
        <v/>
      </c>
      <c r="AC402" s="257" t="str">
        <f t="shared" si="84"/>
        <v/>
      </c>
      <c r="AD402" s="257" t="str">
        <f t="shared" si="85"/>
        <v/>
      </c>
      <c r="AE402" s="193" t="str">
        <f t="shared" si="86"/>
        <v>CHECK DATES</v>
      </c>
      <c r="AF402" s="257" t="str">
        <f t="shared" si="87"/>
        <v/>
      </c>
      <c r="AG402" s="286">
        <v>0</v>
      </c>
      <c r="AH402" s="257">
        <f t="shared" si="88"/>
        <v>0</v>
      </c>
      <c r="AI402" s="257" t="str">
        <f t="shared" si="89"/>
        <v/>
      </c>
      <c r="AJ402" s="257">
        <f t="shared" si="90"/>
        <v>0</v>
      </c>
    </row>
    <row r="403" spans="1:36" x14ac:dyDescent="0.3">
      <c r="A403" s="287">
        <v>390</v>
      </c>
      <c r="B403" s="156"/>
      <c r="C403" s="150"/>
      <c r="D403" s="151"/>
      <c r="E403" s="150"/>
      <c r="F403" s="150"/>
      <c r="G403" s="158"/>
      <c r="H403" s="157"/>
      <c r="I403" s="152"/>
      <c r="J403" s="154"/>
      <c r="K403" s="149"/>
      <c r="L403" s="152"/>
      <c r="M403" s="159"/>
      <c r="N403" s="337"/>
      <c r="O403" s="343" t="str">
        <f>IF(N403="","",LOOKUP(N403,'Work Programme'!$A$8:$A$207,'Work Programme'!$B$8:$B$207))</f>
        <v/>
      </c>
      <c r="P403" s="150"/>
      <c r="Q403" s="150"/>
      <c r="R403" s="254" t="str">
        <f>IF(J403="","",VLOOKUP(J403,'Overview - Financial Statement'!$A$46:$B$60,2,FALSE))</f>
        <v/>
      </c>
      <c r="S403" s="255" t="str">
        <f t="shared" si="78"/>
        <v/>
      </c>
      <c r="T403" s="153"/>
      <c r="U403" s="153"/>
      <c r="V403" s="238">
        <f t="shared" si="79"/>
        <v>0</v>
      </c>
      <c r="W403" s="193" t="s">
        <v>44</v>
      </c>
      <c r="X403" s="427"/>
      <c r="Y403" s="264" t="str">
        <f t="shared" si="80"/>
        <v>OK</v>
      </c>
      <c r="Z403" s="193" t="str">
        <f t="shared" si="81"/>
        <v/>
      </c>
      <c r="AA403" s="193" t="str">
        <f t="shared" si="82"/>
        <v/>
      </c>
      <c r="AB403" s="397" t="str">
        <f t="shared" si="83"/>
        <v/>
      </c>
      <c r="AC403" s="257" t="str">
        <f t="shared" si="84"/>
        <v/>
      </c>
      <c r="AD403" s="257" t="str">
        <f t="shared" si="85"/>
        <v/>
      </c>
      <c r="AE403" s="193" t="str">
        <f t="shared" si="86"/>
        <v>CHECK DATES</v>
      </c>
      <c r="AF403" s="257" t="str">
        <f t="shared" si="87"/>
        <v/>
      </c>
      <c r="AG403" s="286">
        <v>0</v>
      </c>
      <c r="AH403" s="257">
        <f t="shared" si="88"/>
        <v>0</v>
      </c>
      <c r="AI403" s="257" t="str">
        <f t="shared" si="89"/>
        <v/>
      </c>
      <c r="AJ403" s="257">
        <f t="shared" si="90"/>
        <v>0</v>
      </c>
    </row>
    <row r="404" spans="1:36" x14ac:dyDescent="0.3">
      <c r="A404" s="287">
        <v>391</v>
      </c>
      <c r="B404" s="156"/>
      <c r="C404" s="150"/>
      <c r="D404" s="151"/>
      <c r="E404" s="150"/>
      <c r="F404" s="150"/>
      <c r="G404" s="158"/>
      <c r="H404" s="157"/>
      <c r="I404" s="152"/>
      <c r="J404" s="154"/>
      <c r="K404" s="149"/>
      <c r="L404" s="152"/>
      <c r="M404" s="159"/>
      <c r="N404" s="337"/>
      <c r="O404" s="343" t="str">
        <f>IF(N404="","",LOOKUP(N404,'Work Programme'!$A$8:$A$207,'Work Programme'!$B$8:$B$207))</f>
        <v/>
      </c>
      <c r="P404" s="150"/>
      <c r="Q404" s="150"/>
      <c r="R404" s="254" t="str">
        <f>IF(J404="","",VLOOKUP(J404,'Overview - Financial Statement'!$A$46:$B$60,2,FALSE))</f>
        <v/>
      </c>
      <c r="S404" s="255" t="str">
        <f t="shared" si="78"/>
        <v/>
      </c>
      <c r="T404" s="153"/>
      <c r="U404" s="153"/>
      <c r="V404" s="238">
        <f t="shared" si="79"/>
        <v>0</v>
      </c>
      <c r="W404" s="193" t="s">
        <v>44</v>
      </c>
      <c r="X404" s="427"/>
      <c r="Y404" s="264" t="str">
        <f t="shared" si="80"/>
        <v>OK</v>
      </c>
      <c r="Z404" s="193" t="str">
        <f t="shared" si="81"/>
        <v/>
      </c>
      <c r="AA404" s="193" t="str">
        <f t="shared" si="82"/>
        <v/>
      </c>
      <c r="AB404" s="397" t="str">
        <f t="shared" si="83"/>
        <v/>
      </c>
      <c r="AC404" s="257" t="str">
        <f t="shared" si="84"/>
        <v/>
      </c>
      <c r="AD404" s="257" t="str">
        <f t="shared" si="85"/>
        <v/>
      </c>
      <c r="AE404" s="193" t="str">
        <f t="shared" si="86"/>
        <v>CHECK DATES</v>
      </c>
      <c r="AF404" s="257" t="str">
        <f t="shared" si="87"/>
        <v/>
      </c>
      <c r="AG404" s="286">
        <v>0</v>
      </c>
      <c r="AH404" s="257">
        <f t="shared" si="88"/>
        <v>0</v>
      </c>
      <c r="AI404" s="257" t="str">
        <f t="shared" si="89"/>
        <v/>
      </c>
      <c r="AJ404" s="257">
        <f t="shared" si="90"/>
        <v>0</v>
      </c>
    </row>
    <row r="405" spans="1:36" x14ac:dyDescent="0.3">
      <c r="A405" s="287">
        <v>392</v>
      </c>
      <c r="B405" s="156"/>
      <c r="C405" s="150"/>
      <c r="D405" s="151"/>
      <c r="E405" s="150"/>
      <c r="F405" s="150"/>
      <c r="G405" s="158"/>
      <c r="H405" s="157"/>
      <c r="I405" s="152"/>
      <c r="J405" s="154"/>
      <c r="K405" s="149"/>
      <c r="L405" s="152"/>
      <c r="M405" s="159"/>
      <c r="N405" s="337"/>
      <c r="O405" s="343" t="str">
        <f>IF(N405="","",LOOKUP(N405,'Work Programme'!$A$8:$A$207,'Work Programme'!$B$8:$B$207))</f>
        <v/>
      </c>
      <c r="P405" s="150"/>
      <c r="Q405" s="150"/>
      <c r="R405" s="254" t="str">
        <f>IF(J405="","",VLOOKUP(J405,'Overview - Financial Statement'!$A$46:$B$60,2,FALSE))</f>
        <v/>
      </c>
      <c r="S405" s="255" t="str">
        <f t="shared" si="78"/>
        <v/>
      </c>
      <c r="T405" s="153"/>
      <c r="U405" s="153"/>
      <c r="V405" s="238">
        <f t="shared" si="79"/>
        <v>0</v>
      </c>
      <c r="W405" s="193" t="s">
        <v>44</v>
      </c>
      <c r="X405" s="427"/>
      <c r="Y405" s="264" t="str">
        <f t="shared" si="80"/>
        <v>OK</v>
      </c>
      <c r="Z405" s="193" t="str">
        <f t="shared" si="81"/>
        <v/>
      </c>
      <c r="AA405" s="193" t="str">
        <f t="shared" si="82"/>
        <v/>
      </c>
      <c r="AB405" s="397" t="str">
        <f t="shared" si="83"/>
        <v/>
      </c>
      <c r="AC405" s="257" t="str">
        <f t="shared" si="84"/>
        <v/>
      </c>
      <c r="AD405" s="257" t="str">
        <f t="shared" si="85"/>
        <v/>
      </c>
      <c r="AE405" s="193" t="str">
        <f t="shared" si="86"/>
        <v>CHECK DATES</v>
      </c>
      <c r="AF405" s="257" t="str">
        <f t="shared" si="87"/>
        <v/>
      </c>
      <c r="AG405" s="286">
        <v>0</v>
      </c>
      <c r="AH405" s="257">
        <f t="shared" si="88"/>
        <v>0</v>
      </c>
      <c r="AI405" s="257" t="str">
        <f t="shared" si="89"/>
        <v/>
      </c>
      <c r="AJ405" s="257">
        <f t="shared" si="90"/>
        <v>0</v>
      </c>
    </row>
    <row r="406" spans="1:36" x14ac:dyDescent="0.3">
      <c r="A406" s="287">
        <v>393</v>
      </c>
      <c r="B406" s="156"/>
      <c r="C406" s="150"/>
      <c r="D406" s="151"/>
      <c r="E406" s="150"/>
      <c r="F406" s="150"/>
      <c r="G406" s="158"/>
      <c r="H406" s="157"/>
      <c r="I406" s="152"/>
      <c r="J406" s="154"/>
      <c r="K406" s="149"/>
      <c r="L406" s="152"/>
      <c r="M406" s="159"/>
      <c r="N406" s="337"/>
      <c r="O406" s="343" t="str">
        <f>IF(N406="","",LOOKUP(N406,'Work Programme'!$A$8:$A$207,'Work Programme'!$B$8:$B$207))</f>
        <v/>
      </c>
      <c r="P406" s="150"/>
      <c r="Q406" s="150"/>
      <c r="R406" s="254" t="str">
        <f>IF(J406="","",VLOOKUP(J406,'Overview - Financial Statement'!$A$46:$B$60,2,FALSE))</f>
        <v/>
      </c>
      <c r="S406" s="255" t="str">
        <f t="shared" si="78"/>
        <v/>
      </c>
      <c r="T406" s="153"/>
      <c r="U406" s="153"/>
      <c r="V406" s="238">
        <f t="shared" si="79"/>
        <v>0</v>
      </c>
      <c r="W406" s="193" t="s">
        <v>44</v>
      </c>
      <c r="X406" s="427"/>
      <c r="Y406" s="264" t="str">
        <f t="shared" si="80"/>
        <v>OK</v>
      </c>
      <c r="Z406" s="193" t="str">
        <f t="shared" si="81"/>
        <v/>
      </c>
      <c r="AA406" s="193" t="str">
        <f t="shared" si="82"/>
        <v/>
      </c>
      <c r="AB406" s="397" t="str">
        <f t="shared" si="83"/>
        <v/>
      </c>
      <c r="AC406" s="257" t="str">
        <f t="shared" si="84"/>
        <v/>
      </c>
      <c r="AD406" s="257" t="str">
        <f t="shared" si="85"/>
        <v/>
      </c>
      <c r="AE406" s="193" t="str">
        <f t="shared" si="86"/>
        <v>CHECK DATES</v>
      </c>
      <c r="AF406" s="257" t="str">
        <f t="shared" si="87"/>
        <v/>
      </c>
      <c r="AG406" s="286">
        <v>0</v>
      </c>
      <c r="AH406" s="257">
        <f t="shared" si="88"/>
        <v>0</v>
      </c>
      <c r="AI406" s="257" t="str">
        <f t="shared" si="89"/>
        <v/>
      </c>
      <c r="AJ406" s="257">
        <f t="shared" si="90"/>
        <v>0</v>
      </c>
    </row>
    <row r="407" spans="1:36" x14ac:dyDescent="0.3">
      <c r="A407" s="287">
        <v>394</v>
      </c>
      <c r="B407" s="156"/>
      <c r="C407" s="150"/>
      <c r="D407" s="151"/>
      <c r="E407" s="150"/>
      <c r="F407" s="150"/>
      <c r="G407" s="158"/>
      <c r="H407" s="157"/>
      <c r="I407" s="152"/>
      <c r="J407" s="154"/>
      <c r="K407" s="149"/>
      <c r="L407" s="152"/>
      <c r="M407" s="159"/>
      <c r="N407" s="337"/>
      <c r="O407" s="343" t="str">
        <f>IF(N407="","",LOOKUP(N407,'Work Programme'!$A$8:$A$207,'Work Programme'!$B$8:$B$207))</f>
        <v/>
      </c>
      <c r="P407" s="150"/>
      <c r="Q407" s="150"/>
      <c r="R407" s="254" t="str">
        <f>IF(J407="","",VLOOKUP(J407,'Overview - Financial Statement'!$A$46:$B$60,2,FALSE))</f>
        <v/>
      </c>
      <c r="S407" s="255" t="str">
        <f t="shared" si="78"/>
        <v/>
      </c>
      <c r="T407" s="153"/>
      <c r="U407" s="153"/>
      <c r="V407" s="238">
        <f t="shared" si="79"/>
        <v>0</v>
      </c>
      <c r="W407" s="193" t="s">
        <v>44</v>
      </c>
      <c r="X407" s="427"/>
      <c r="Y407" s="264" t="str">
        <f t="shared" si="80"/>
        <v>OK</v>
      </c>
      <c r="Z407" s="193" t="str">
        <f t="shared" si="81"/>
        <v/>
      </c>
      <c r="AA407" s="193" t="str">
        <f t="shared" si="82"/>
        <v/>
      </c>
      <c r="AB407" s="397" t="str">
        <f t="shared" si="83"/>
        <v/>
      </c>
      <c r="AC407" s="257" t="str">
        <f t="shared" si="84"/>
        <v/>
      </c>
      <c r="AD407" s="257" t="str">
        <f t="shared" si="85"/>
        <v/>
      </c>
      <c r="AE407" s="193" t="str">
        <f t="shared" si="86"/>
        <v>CHECK DATES</v>
      </c>
      <c r="AF407" s="257" t="str">
        <f t="shared" si="87"/>
        <v/>
      </c>
      <c r="AG407" s="286">
        <v>0</v>
      </c>
      <c r="AH407" s="257">
        <f t="shared" si="88"/>
        <v>0</v>
      </c>
      <c r="AI407" s="257" t="str">
        <f t="shared" si="89"/>
        <v/>
      </c>
      <c r="AJ407" s="257">
        <f t="shared" si="90"/>
        <v>0</v>
      </c>
    </row>
    <row r="408" spans="1:36" x14ac:dyDescent="0.3">
      <c r="A408" s="287">
        <v>395</v>
      </c>
      <c r="B408" s="156"/>
      <c r="C408" s="150"/>
      <c r="D408" s="151"/>
      <c r="E408" s="150"/>
      <c r="F408" s="150"/>
      <c r="G408" s="158"/>
      <c r="H408" s="157"/>
      <c r="I408" s="152"/>
      <c r="J408" s="154"/>
      <c r="K408" s="149"/>
      <c r="L408" s="152"/>
      <c r="M408" s="159"/>
      <c r="N408" s="337"/>
      <c r="O408" s="343" t="str">
        <f>IF(N408="","",LOOKUP(N408,'Work Programme'!$A$8:$A$207,'Work Programme'!$B$8:$B$207))</f>
        <v/>
      </c>
      <c r="P408" s="150"/>
      <c r="Q408" s="150"/>
      <c r="R408" s="254" t="str">
        <f>IF(J408="","",VLOOKUP(J408,'Overview - Financial Statement'!$A$46:$B$60,2,FALSE))</f>
        <v/>
      </c>
      <c r="S408" s="255" t="str">
        <f t="shared" si="78"/>
        <v/>
      </c>
      <c r="T408" s="153"/>
      <c r="U408" s="153"/>
      <c r="V408" s="238">
        <f t="shared" si="79"/>
        <v>0</v>
      </c>
      <c r="W408" s="193" t="s">
        <v>44</v>
      </c>
      <c r="X408" s="427"/>
      <c r="Y408" s="264" t="str">
        <f t="shared" si="80"/>
        <v>OK</v>
      </c>
      <c r="Z408" s="193" t="str">
        <f t="shared" si="81"/>
        <v/>
      </c>
      <c r="AA408" s="193" t="str">
        <f t="shared" si="82"/>
        <v/>
      </c>
      <c r="AB408" s="397" t="str">
        <f t="shared" si="83"/>
        <v/>
      </c>
      <c r="AC408" s="257" t="str">
        <f t="shared" si="84"/>
        <v/>
      </c>
      <c r="AD408" s="257" t="str">
        <f t="shared" si="85"/>
        <v/>
      </c>
      <c r="AE408" s="193" t="str">
        <f t="shared" si="86"/>
        <v>CHECK DATES</v>
      </c>
      <c r="AF408" s="257" t="str">
        <f t="shared" si="87"/>
        <v/>
      </c>
      <c r="AG408" s="286">
        <v>0</v>
      </c>
      <c r="AH408" s="257">
        <f t="shared" si="88"/>
        <v>0</v>
      </c>
      <c r="AI408" s="257" t="str">
        <f t="shared" si="89"/>
        <v/>
      </c>
      <c r="AJ408" s="257">
        <f t="shared" si="90"/>
        <v>0</v>
      </c>
    </row>
    <row r="409" spans="1:36" x14ac:dyDescent="0.3">
      <c r="A409" s="287">
        <v>396</v>
      </c>
      <c r="B409" s="156"/>
      <c r="C409" s="150"/>
      <c r="D409" s="151"/>
      <c r="E409" s="150"/>
      <c r="F409" s="150"/>
      <c r="G409" s="158"/>
      <c r="H409" s="157"/>
      <c r="I409" s="152"/>
      <c r="J409" s="154"/>
      <c r="K409" s="149"/>
      <c r="L409" s="152"/>
      <c r="M409" s="159"/>
      <c r="N409" s="337"/>
      <c r="O409" s="343" t="str">
        <f>IF(N409="","",LOOKUP(N409,'Work Programme'!$A$8:$A$207,'Work Programme'!$B$8:$B$207))</f>
        <v/>
      </c>
      <c r="P409" s="150"/>
      <c r="Q409" s="150"/>
      <c r="R409" s="254" t="str">
        <f>IF(J409="","",VLOOKUP(J409,'Overview - Financial Statement'!$A$46:$B$60,2,FALSE))</f>
        <v/>
      </c>
      <c r="S409" s="255" t="str">
        <f t="shared" si="78"/>
        <v/>
      </c>
      <c r="T409" s="153"/>
      <c r="U409" s="153"/>
      <c r="V409" s="238">
        <f t="shared" si="79"/>
        <v>0</v>
      </c>
      <c r="W409" s="193" t="s">
        <v>44</v>
      </c>
      <c r="X409" s="427"/>
      <c r="Y409" s="264" t="str">
        <f t="shared" si="80"/>
        <v>OK</v>
      </c>
      <c r="Z409" s="193" t="str">
        <f t="shared" si="81"/>
        <v/>
      </c>
      <c r="AA409" s="193" t="str">
        <f t="shared" si="82"/>
        <v/>
      </c>
      <c r="AB409" s="397" t="str">
        <f t="shared" si="83"/>
        <v/>
      </c>
      <c r="AC409" s="257" t="str">
        <f t="shared" si="84"/>
        <v/>
      </c>
      <c r="AD409" s="257" t="str">
        <f t="shared" si="85"/>
        <v/>
      </c>
      <c r="AE409" s="193" t="str">
        <f t="shared" si="86"/>
        <v>CHECK DATES</v>
      </c>
      <c r="AF409" s="257" t="str">
        <f t="shared" si="87"/>
        <v/>
      </c>
      <c r="AG409" s="286">
        <v>0</v>
      </c>
      <c r="AH409" s="257">
        <f t="shared" si="88"/>
        <v>0</v>
      </c>
      <c r="AI409" s="257" t="str">
        <f t="shared" si="89"/>
        <v/>
      </c>
      <c r="AJ409" s="257">
        <f t="shared" si="90"/>
        <v>0</v>
      </c>
    </row>
    <row r="410" spans="1:36" x14ac:dyDescent="0.3">
      <c r="A410" s="287">
        <v>397</v>
      </c>
      <c r="B410" s="156"/>
      <c r="C410" s="150"/>
      <c r="D410" s="151"/>
      <c r="E410" s="150"/>
      <c r="F410" s="150"/>
      <c r="G410" s="158"/>
      <c r="H410" s="157"/>
      <c r="I410" s="152"/>
      <c r="J410" s="154"/>
      <c r="K410" s="149"/>
      <c r="L410" s="152"/>
      <c r="M410" s="159"/>
      <c r="N410" s="337"/>
      <c r="O410" s="343" t="str">
        <f>IF(N410="","",LOOKUP(N410,'Work Programme'!$A$8:$A$207,'Work Programme'!$B$8:$B$207))</f>
        <v/>
      </c>
      <c r="P410" s="150"/>
      <c r="Q410" s="150"/>
      <c r="R410" s="254" t="str">
        <f>IF(J410="","",VLOOKUP(J410,'Overview - Financial Statement'!$A$46:$B$60,2,FALSE))</f>
        <v/>
      </c>
      <c r="S410" s="255" t="str">
        <f t="shared" si="78"/>
        <v/>
      </c>
      <c r="T410" s="153"/>
      <c r="U410" s="153"/>
      <c r="V410" s="238">
        <f t="shared" si="79"/>
        <v>0</v>
      </c>
      <c r="W410" s="193" t="s">
        <v>44</v>
      </c>
      <c r="X410" s="427"/>
      <c r="Y410" s="264" t="str">
        <f t="shared" si="80"/>
        <v>OK</v>
      </c>
      <c r="Z410" s="193" t="str">
        <f t="shared" si="81"/>
        <v/>
      </c>
      <c r="AA410" s="193" t="str">
        <f t="shared" si="82"/>
        <v/>
      </c>
      <c r="AB410" s="397" t="str">
        <f t="shared" si="83"/>
        <v/>
      </c>
      <c r="AC410" s="257" t="str">
        <f t="shared" si="84"/>
        <v/>
      </c>
      <c r="AD410" s="257" t="str">
        <f t="shared" si="85"/>
        <v/>
      </c>
      <c r="AE410" s="193" t="str">
        <f t="shared" si="86"/>
        <v>CHECK DATES</v>
      </c>
      <c r="AF410" s="257" t="str">
        <f t="shared" si="87"/>
        <v/>
      </c>
      <c r="AG410" s="286">
        <v>0</v>
      </c>
      <c r="AH410" s="257">
        <f t="shared" si="88"/>
        <v>0</v>
      </c>
      <c r="AI410" s="257" t="str">
        <f t="shared" si="89"/>
        <v/>
      </c>
      <c r="AJ410" s="257">
        <f t="shared" si="90"/>
        <v>0</v>
      </c>
    </row>
    <row r="411" spans="1:36" x14ac:dyDescent="0.3">
      <c r="A411" s="287">
        <v>398</v>
      </c>
      <c r="B411" s="156"/>
      <c r="C411" s="150"/>
      <c r="D411" s="151"/>
      <c r="E411" s="150"/>
      <c r="F411" s="150"/>
      <c r="G411" s="158"/>
      <c r="H411" s="157"/>
      <c r="I411" s="152"/>
      <c r="J411" s="154"/>
      <c r="K411" s="149"/>
      <c r="L411" s="152"/>
      <c r="M411" s="159"/>
      <c r="N411" s="337"/>
      <c r="O411" s="343" t="str">
        <f>IF(N411="","",LOOKUP(N411,'Work Programme'!$A$8:$A$207,'Work Programme'!$B$8:$B$207))</f>
        <v/>
      </c>
      <c r="P411" s="150"/>
      <c r="Q411" s="150"/>
      <c r="R411" s="254" t="str">
        <f>IF(J411="","",VLOOKUP(J411,'Overview - Financial Statement'!$A$46:$B$60,2,FALSE))</f>
        <v/>
      </c>
      <c r="S411" s="255" t="str">
        <f t="shared" si="78"/>
        <v/>
      </c>
      <c r="T411" s="153"/>
      <c r="U411" s="153"/>
      <c r="V411" s="238">
        <f t="shared" si="79"/>
        <v>0</v>
      </c>
      <c r="W411" s="193" t="s">
        <v>44</v>
      </c>
      <c r="X411" s="427"/>
      <c r="Y411" s="264" t="str">
        <f t="shared" si="80"/>
        <v>OK</v>
      </c>
      <c r="Z411" s="193" t="str">
        <f t="shared" si="81"/>
        <v/>
      </c>
      <c r="AA411" s="193" t="str">
        <f t="shared" si="82"/>
        <v/>
      </c>
      <c r="AB411" s="397" t="str">
        <f t="shared" si="83"/>
        <v/>
      </c>
      <c r="AC411" s="257" t="str">
        <f t="shared" si="84"/>
        <v/>
      </c>
      <c r="AD411" s="257" t="str">
        <f t="shared" si="85"/>
        <v/>
      </c>
      <c r="AE411" s="193" t="str">
        <f t="shared" si="86"/>
        <v>CHECK DATES</v>
      </c>
      <c r="AF411" s="257" t="str">
        <f t="shared" si="87"/>
        <v/>
      </c>
      <c r="AG411" s="286">
        <v>0</v>
      </c>
      <c r="AH411" s="257">
        <f t="shared" si="88"/>
        <v>0</v>
      </c>
      <c r="AI411" s="257" t="str">
        <f t="shared" si="89"/>
        <v/>
      </c>
      <c r="AJ411" s="257">
        <f t="shared" si="90"/>
        <v>0</v>
      </c>
    </row>
    <row r="412" spans="1:36" x14ac:dyDescent="0.3">
      <c r="A412" s="287">
        <v>399</v>
      </c>
      <c r="B412" s="156"/>
      <c r="C412" s="150"/>
      <c r="D412" s="151"/>
      <c r="E412" s="150"/>
      <c r="F412" s="150"/>
      <c r="G412" s="158"/>
      <c r="H412" s="157"/>
      <c r="I412" s="152"/>
      <c r="J412" s="154"/>
      <c r="K412" s="149"/>
      <c r="L412" s="152"/>
      <c r="M412" s="159"/>
      <c r="N412" s="337"/>
      <c r="O412" s="343" t="str">
        <f>IF(N412="","",LOOKUP(N412,'Work Programme'!$A$8:$A$207,'Work Programme'!$B$8:$B$207))</f>
        <v/>
      </c>
      <c r="P412" s="150"/>
      <c r="Q412" s="150"/>
      <c r="R412" s="254" t="str">
        <f>IF(J412="","",VLOOKUP(J412,'Overview - Financial Statement'!$A$46:$B$60,2,FALSE))</f>
        <v/>
      </c>
      <c r="S412" s="255" t="str">
        <f t="shared" si="78"/>
        <v/>
      </c>
      <c r="T412" s="153"/>
      <c r="U412" s="153"/>
      <c r="V412" s="238">
        <f t="shared" si="79"/>
        <v>0</v>
      </c>
      <c r="W412" s="193" t="s">
        <v>44</v>
      </c>
      <c r="X412" s="427"/>
      <c r="Y412" s="264" t="str">
        <f t="shared" si="80"/>
        <v>OK</v>
      </c>
      <c r="Z412" s="193" t="str">
        <f t="shared" si="81"/>
        <v/>
      </c>
      <c r="AA412" s="193" t="str">
        <f t="shared" si="82"/>
        <v/>
      </c>
      <c r="AB412" s="397" t="str">
        <f t="shared" si="83"/>
        <v/>
      </c>
      <c r="AC412" s="257" t="str">
        <f t="shared" si="84"/>
        <v/>
      </c>
      <c r="AD412" s="257" t="str">
        <f t="shared" si="85"/>
        <v/>
      </c>
      <c r="AE412" s="193" t="str">
        <f t="shared" si="86"/>
        <v>CHECK DATES</v>
      </c>
      <c r="AF412" s="257" t="str">
        <f t="shared" si="87"/>
        <v/>
      </c>
      <c r="AG412" s="286">
        <v>0</v>
      </c>
      <c r="AH412" s="257">
        <f t="shared" si="88"/>
        <v>0</v>
      </c>
      <c r="AI412" s="257" t="str">
        <f t="shared" si="89"/>
        <v/>
      </c>
      <c r="AJ412" s="257">
        <f t="shared" si="90"/>
        <v>0</v>
      </c>
    </row>
    <row r="413" spans="1:36" x14ac:dyDescent="0.3">
      <c r="A413" s="287">
        <v>400</v>
      </c>
      <c r="B413" s="156"/>
      <c r="C413" s="150"/>
      <c r="D413" s="151"/>
      <c r="E413" s="150"/>
      <c r="F413" s="150"/>
      <c r="G413" s="158"/>
      <c r="H413" s="157"/>
      <c r="I413" s="152"/>
      <c r="J413" s="154"/>
      <c r="K413" s="149"/>
      <c r="L413" s="152"/>
      <c r="M413" s="159"/>
      <c r="N413" s="337"/>
      <c r="O413" s="343" t="str">
        <f>IF(N413="","",LOOKUP(N413,'Work Programme'!$A$8:$A$207,'Work Programme'!$B$8:$B$207))</f>
        <v/>
      </c>
      <c r="P413" s="150"/>
      <c r="Q413" s="150"/>
      <c r="R413" s="254" t="str">
        <f>IF(J413="","",VLOOKUP(J413,'Overview - Financial Statement'!$A$46:$B$60,2,FALSE))</f>
        <v/>
      </c>
      <c r="S413" s="255" t="str">
        <f t="shared" si="78"/>
        <v/>
      </c>
      <c r="T413" s="153"/>
      <c r="U413" s="153"/>
      <c r="V413" s="238">
        <f t="shared" si="79"/>
        <v>0</v>
      </c>
      <c r="W413" s="193" t="s">
        <v>44</v>
      </c>
      <c r="X413" s="427"/>
      <c r="Y413" s="264" t="str">
        <f t="shared" si="80"/>
        <v>OK</v>
      </c>
      <c r="Z413" s="193" t="str">
        <f t="shared" si="81"/>
        <v/>
      </c>
      <c r="AA413" s="193" t="str">
        <f t="shared" si="82"/>
        <v/>
      </c>
      <c r="AB413" s="397" t="str">
        <f t="shared" si="83"/>
        <v/>
      </c>
      <c r="AC413" s="257" t="str">
        <f t="shared" si="84"/>
        <v/>
      </c>
      <c r="AD413" s="257" t="str">
        <f t="shared" si="85"/>
        <v/>
      </c>
      <c r="AE413" s="193" t="str">
        <f t="shared" si="86"/>
        <v>CHECK DATES</v>
      </c>
      <c r="AF413" s="257" t="str">
        <f t="shared" si="87"/>
        <v/>
      </c>
      <c r="AG413" s="286">
        <v>0</v>
      </c>
      <c r="AH413" s="257">
        <f t="shared" si="88"/>
        <v>0</v>
      </c>
      <c r="AI413" s="257" t="str">
        <f t="shared" si="89"/>
        <v/>
      </c>
      <c r="AJ413" s="257">
        <f t="shared" si="90"/>
        <v>0</v>
      </c>
    </row>
    <row r="414" spans="1:36" x14ac:dyDescent="0.3">
      <c r="A414" s="287">
        <v>401</v>
      </c>
      <c r="B414" s="156"/>
      <c r="C414" s="150"/>
      <c r="D414" s="151"/>
      <c r="E414" s="150"/>
      <c r="F414" s="150"/>
      <c r="G414" s="158"/>
      <c r="H414" s="157"/>
      <c r="I414" s="152"/>
      <c r="J414" s="154"/>
      <c r="K414" s="149"/>
      <c r="L414" s="152"/>
      <c r="M414" s="159"/>
      <c r="N414" s="337"/>
      <c r="O414" s="343" t="str">
        <f>IF(N414="","",LOOKUP(N414,'Work Programme'!$A$8:$A$207,'Work Programme'!$B$8:$B$207))</f>
        <v/>
      </c>
      <c r="P414" s="150"/>
      <c r="Q414" s="150"/>
      <c r="R414" s="254" t="str">
        <f>IF(J414="","",VLOOKUP(J414,'Overview - Financial Statement'!$A$46:$B$60,2,FALSE))</f>
        <v/>
      </c>
      <c r="S414" s="255" t="str">
        <f t="shared" si="78"/>
        <v/>
      </c>
      <c r="T414" s="153"/>
      <c r="U414" s="153"/>
      <c r="V414" s="238">
        <f t="shared" si="79"/>
        <v>0</v>
      </c>
      <c r="W414" s="193" t="s">
        <v>44</v>
      </c>
      <c r="X414" s="427"/>
      <c r="Y414" s="264" t="str">
        <f t="shared" si="80"/>
        <v>OK</v>
      </c>
      <c r="Z414" s="193" t="str">
        <f t="shared" si="81"/>
        <v/>
      </c>
      <c r="AA414" s="193" t="str">
        <f t="shared" si="82"/>
        <v/>
      </c>
      <c r="AB414" s="397" t="str">
        <f t="shared" si="83"/>
        <v/>
      </c>
      <c r="AC414" s="257" t="str">
        <f t="shared" si="84"/>
        <v/>
      </c>
      <c r="AD414" s="257" t="str">
        <f t="shared" si="85"/>
        <v/>
      </c>
      <c r="AE414" s="193" t="str">
        <f t="shared" si="86"/>
        <v>CHECK DATES</v>
      </c>
      <c r="AF414" s="257" t="str">
        <f t="shared" si="87"/>
        <v/>
      </c>
      <c r="AG414" s="286">
        <v>0</v>
      </c>
      <c r="AH414" s="257">
        <f t="shared" si="88"/>
        <v>0</v>
      </c>
      <c r="AI414" s="257" t="str">
        <f t="shared" si="89"/>
        <v/>
      </c>
      <c r="AJ414" s="257">
        <f t="shared" si="90"/>
        <v>0</v>
      </c>
    </row>
    <row r="415" spans="1:36" x14ac:dyDescent="0.3">
      <c r="A415" s="287">
        <v>402</v>
      </c>
      <c r="B415" s="156"/>
      <c r="C415" s="150"/>
      <c r="D415" s="151"/>
      <c r="E415" s="150"/>
      <c r="F415" s="150"/>
      <c r="G415" s="158"/>
      <c r="H415" s="157"/>
      <c r="I415" s="152"/>
      <c r="J415" s="154"/>
      <c r="K415" s="149"/>
      <c r="L415" s="152"/>
      <c r="M415" s="159"/>
      <c r="N415" s="337"/>
      <c r="O415" s="343" t="str">
        <f>IF(N415="","",LOOKUP(N415,'Work Programme'!$A$8:$A$207,'Work Programme'!$B$8:$B$207))</f>
        <v/>
      </c>
      <c r="P415" s="150"/>
      <c r="Q415" s="150"/>
      <c r="R415" s="254" t="str">
        <f>IF(J415="","",VLOOKUP(J415,'Overview - Financial Statement'!$A$46:$B$60,2,FALSE))</f>
        <v/>
      </c>
      <c r="S415" s="255" t="str">
        <f t="shared" si="78"/>
        <v/>
      </c>
      <c r="T415" s="153"/>
      <c r="U415" s="153"/>
      <c r="V415" s="238">
        <f t="shared" si="79"/>
        <v>0</v>
      </c>
      <c r="W415" s="193" t="s">
        <v>44</v>
      </c>
      <c r="X415" s="427"/>
      <c r="Y415" s="264" t="str">
        <f t="shared" si="80"/>
        <v>OK</v>
      </c>
      <c r="Z415" s="193" t="str">
        <f t="shared" si="81"/>
        <v/>
      </c>
      <c r="AA415" s="193" t="str">
        <f t="shared" si="82"/>
        <v/>
      </c>
      <c r="AB415" s="397" t="str">
        <f t="shared" si="83"/>
        <v/>
      </c>
      <c r="AC415" s="257" t="str">
        <f t="shared" si="84"/>
        <v/>
      </c>
      <c r="AD415" s="257" t="str">
        <f t="shared" si="85"/>
        <v/>
      </c>
      <c r="AE415" s="193" t="str">
        <f t="shared" si="86"/>
        <v>CHECK DATES</v>
      </c>
      <c r="AF415" s="257" t="str">
        <f t="shared" si="87"/>
        <v/>
      </c>
      <c r="AG415" s="286">
        <v>0</v>
      </c>
      <c r="AH415" s="257">
        <f t="shared" si="88"/>
        <v>0</v>
      </c>
      <c r="AI415" s="257" t="str">
        <f t="shared" si="89"/>
        <v/>
      </c>
      <c r="AJ415" s="257">
        <f t="shared" si="90"/>
        <v>0</v>
      </c>
    </row>
    <row r="416" spans="1:36" x14ac:dyDescent="0.3">
      <c r="A416" s="287">
        <v>403</v>
      </c>
      <c r="B416" s="156"/>
      <c r="C416" s="150"/>
      <c r="D416" s="151"/>
      <c r="E416" s="150"/>
      <c r="F416" s="150"/>
      <c r="G416" s="158"/>
      <c r="H416" s="157"/>
      <c r="I416" s="152"/>
      <c r="J416" s="154"/>
      <c r="K416" s="149"/>
      <c r="L416" s="152"/>
      <c r="M416" s="159"/>
      <c r="N416" s="337"/>
      <c r="O416" s="343" t="str">
        <f>IF(N416="","",LOOKUP(N416,'Work Programme'!$A$8:$A$207,'Work Programme'!$B$8:$B$207))</f>
        <v/>
      </c>
      <c r="P416" s="150"/>
      <c r="Q416" s="150"/>
      <c r="R416" s="254" t="str">
        <f>IF(J416="","",VLOOKUP(J416,'Overview - Financial Statement'!$A$46:$B$60,2,FALSE))</f>
        <v/>
      </c>
      <c r="S416" s="255" t="str">
        <f t="shared" si="78"/>
        <v/>
      </c>
      <c r="T416" s="153"/>
      <c r="U416" s="153"/>
      <c r="V416" s="238">
        <f t="shared" si="79"/>
        <v>0</v>
      </c>
      <c r="W416" s="193" t="s">
        <v>44</v>
      </c>
      <c r="X416" s="427"/>
      <c r="Y416" s="264" t="str">
        <f t="shared" si="80"/>
        <v>OK</v>
      </c>
      <c r="Z416" s="193" t="str">
        <f t="shared" si="81"/>
        <v/>
      </c>
      <c r="AA416" s="193" t="str">
        <f t="shared" si="82"/>
        <v/>
      </c>
      <c r="AB416" s="397" t="str">
        <f t="shared" si="83"/>
        <v/>
      </c>
      <c r="AC416" s="257" t="str">
        <f t="shared" si="84"/>
        <v/>
      </c>
      <c r="AD416" s="257" t="str">
        <f t="shared" si="85"/>
        <v/>
      </c>
      <c r="AE416" s="193" t="str">
        <f t="shared" si="86"/>
        <v>CHECK DATES</v>
      </c>
      <c r="AF416" s="257" t="str">
        <f t="shared" si="87"/>
        <v/>
      </c>
      <c r="AG416" s="286">
        <v>0</v>
      </c>
      <c r="AH416" s="257">
        <f t="shared" si="88"/>
        <v>0</v>
      </c>
      <c r="AI416" s="257" t="str">
        <f t="shared" si="89"/>
        <v/>
      </c>
      <c r="AJ416" s="257">
        <f t="shared" si="90"/>
        <v>0</v>
      </c>
    </row>
    <row r="417" spans="1:36" x14ac:dyDescent="0.3">
      <c r="A417" s="287">
        <v>404</v>
      </c>
      <c r="B417" s="156"/>
      <c r="C417" s="150"/>
      <c r="D417" s="151"/>
      <c r="E417" s="150"/>
      <c r="F417" s="150"/>
      <c r="G417" s="158"/>
      <c r="H417" s="157"/>
      <c r="I417" s="152"/>
      <c r="J417" s="154"/>
      <c r="K417" s="149"/>
      <c r="L417" s="152"/>
      <c r="M417" s="159"/>
      <c r="N417" s="337"/>
      <c r="O417" s="343" t="str">
        <f>IF(N417="","",LOOKUP(N417,'Work Programme'!$A$8:$A$207,'Work Programme'!$B$8:$B$207))</f>
        <v/>
      </c>
      <c r="P417" s="150"/>
      <c r="Q417" s="150"/>
      <c r="R417" s="254" t="str">
        <f>IF(J417="","",VLOOKUP(J417,'Overview - Financial Statement'!$A$46:$B$60,2,FALSE))</f>
        <v/>
      </c>
      <c r="S417" s="255" t="str">
        <f t="shared" si="78"/>
        <v/>
      </c>
      <c r="T417" s="153"/>
      <c r="U417" s="153"/>
      <c r="V417" s="238">
        <f t="shared" si="79"/>
        <v>0</v>
      </c>
      <c r="W417" s="193" t="s">
        <v>44</v>
      </c>
      <c r="X417" s="427"/>
      <c r="Y417" s="264" t="str">
        <f t="shared" si="80"/>
        <v>OK</v>
      </c>
      <c r="Z417" s="193" t="str">
        <f t="shared" si="81"/>
        <v/>
      </c>
      <c r="AA417" s="193" t="str">
        <f t="shared" si="82"/>
        <v/>
      </c>
      <c r="AB417" s="397" t="str">
        <f t="shared" si="83"/>
        <v/>
      </c>
      <c r="AC417" s="257" t="str">
        <f t="shared" si="84"/>
        <v/>
      </c>
      <c r="AD417" s="257" t="str">
        <f t="shared" si="85"/>
        <v/>
      </c>
      <c r="AE417" s="193" t="str">
        <f t="shared" si="86"/>
        <v>CHECK DATES</v>
      </c>
      <c r="AF417" s="257" t="str">
        <f t="shared" si="87"/>
        <v/>
      </c>
      <c r="AG417" s="286">
        <v>0</v>
      </c>
      <c r="AH417" s="257">
        <f t="shared" si="88"/>
        <v>0</v>
      </c>
      <c r="AI417" s="257" t="str">
        <f t="shared" si="89"/>
        <v/>
      </c>
      <c r="AJ417" s="257">
        <f t="shared" si="90"/>
        <v>0</v>
      </c>
    </row>
    <row r="418" spans="1:36" x14ac:dyDescent="0.3">
      <c r="A418" s="287">
        <v>405</v>
      </c>
      <c r="B418" s="156"/>
      <c r="C418" s="150"/>
      <c r="D418" s="151"/>
      <c r="E418" s="150"/>
      <c r="F418" s="150"/>
      <c r="G418" s="158"/>
      <c r="H418" s="157"/>
      <c r="I418" s="152"/>
      <c r="J418" s="154"/>
      <c r="K418" s="149"/>
      <c r="L418" s="152"/>
      <c r="M418" s="159"/>
      <c r="N418" s="337"/>
      <c r="O418" s="343" t="str">
        <f>IF(N418="","",LOOKUP(N418,'Work Programme'!$A$8:$A$207,'Work Programme'!$B$8:$B$207))</f>
        <v/>
      </c>
      <c r="P418" s="150"/>
      <c r="Q418" s="150"/>
      <c r="R418" s="254" t="str">
        <f>IF(J418="","",VLOOKUP(J418,'Overview - Financial Statement'!$A$46:$B$60,2,FALSE))</f>
        <v/>
      </c>
      <c r="S418" s="255" t="str">
        <f t="shared" si="78"/>
        <v/>
      </c>
      <c r="T418" s="153"/>
      <c r="U418" s="153"/>
      <c r="V418" s="238">
        <f t="shared" si="79"/>
        <v>0</v>
      </c>
      <c r="W418" s="193" t="s">
        <v>44</v>
      </c>
      <c r="X418" s="427"/>
      <c r="Y418" s="264" t="str">
        <f t="shared" si="80"/>
        <v>OK</v>
      </c>
      <c r="Z418" s="193" t="str">
        <f t="shared" si="81"/>
        <v/>
      </c>
      <c r="AA418" s="193" t="str">
        <f t="shared" si="82"/>
        <v/>
      </c>
      <c r="AB418" s="397" t="str">
        <f t="shared" si="83"/>
        <v/>
      </c>
      <c r="AC418" s="257" t="str">
        <f t="shared" si="84"/>
        <v/>
      </c>
      <c r="AD418" s="257" t="str">
        <f t="shared" si="85"/>
        <v/>
      </c>
      <c r="AE418" s="193" t="str">
        <f t="shared" si="86"/>
        <v>CHECK DATES</v>
      </c>
      <c r="AF418" s="257" t="str">
        <f t="shared" si="87"/>
        <v/>
      </c>
      <c r="AG418" s="286">
        <v>0</v>
      </c>
      <c r="AH418" s="257">
        <f t="shared" si="88"/>
        <v>0</v>
      </c>
      <c r="AI418" s="257" t="str">
        <f t="shared" si="89"/>
        <v/>
      </c>
      <c r="AJ418" s="257">
        <f t="shared" si="90"/>
        <v>0</v>
      </c>
    </row>
    <row r="419" spans="1:36" x14ac:dyDescent="0.3">
      <c r="A419" s="287">
        <v>406</v>
      </c>
      <c r="B419" s="156"/>
      <c r="C419" s="150"/>
      <c r="D419" s="151"/>
      <c r="E419" s="150"/>
      <c r="F419" s="150"/>
      <c r="G419" s="158"/>
      <c r="H419" s="157"/>
      <c r="I419" s="152"/>
      <c r="J419" s="154"/>
      <c r="K419" s="149"/>
      <c r="L419" s="152"/>
      <c r="M419" s="159"/>
      <c r="N419" s="337"/>
      <c r="O419" s="343" t="str">
        <f>IF(N419="","",LOOKUP(N419,'Work Programme'!$A$8:$A$207,'Work Programme'!$B$8:$B$207))</f>
        <v/>
      </c>
      <c r="P419" s="150"/>
      <c r="Q419" s="150"/>
      <c r="R419" s="254" t="str">
        <f>IF(J419="","",VLOOKUP(J419,'Overview - Financial Statement'!$A$46:$B$60,2,FALSE))</f>
        <v/>
      </c>
      <c r="S419" s="255" t="str">
        <f t="shared" si="78"/>
        <v/>
      </c>
      <c r="T419" s="153"/>
      <c r="U419" s="153"/>
      <c r="V419" s="238">
        <f t="shared" si="79"/>
        <v>0</v>
      </c>
      <c r="W419" s="193" t="s">
        <v>44</v>
      </c>
      <c r="X419" s="427"/>
      <c r="Y419" s="264" t="str">
        <f t="shared" si="80"/>
        <v>OK</v>
      </c>
      <c r="Z419" s="193" t="str">
        <f t="shared" si="81"/>
        <v/>
      </c>
      <c r="AA419" s="193" t="str">
        <f t="shared" si="82"/>
        <v/>
      </c>
      <c r="AB419" s="397" t="str">
        <f t="shared" si="83"/>
        <v/>
      </c>
      <c r="AC419" s="257" t="str">
        <f t="shared" si="84"/>
        <v/>
      </c>
      <c r="AD419" s="257" t="str">
        <f t="shared" si="85"/>
        <v/>
      </c>
      <c r="AE419" s="193" t="str">
        <f t="shared" si="86"/>
        <v>CHECK DATES</v>
      </c>
      <c r="AF419" s="257" t="str">
        <f t="shared" si="87"/>
        <v/>
      </c>
      <c r="AG419" s="286">
        <v>0</v>
      </c>
      <c r="AH419" s="257">
        <f t="shared" si="88"/>
        <v>0</v>
      </c>
      <c r="AI419" s="257" t="str">
        <f t="shared" si="89"/>
        <v/>
      </c>
      <c r="AJ419" s="257">
        <f t="shared" si="90"/>
        <v>0</v>
      </c>
    </row>
    <row r="420" spans="1:36" x14ac:dyDescent="0.3">
      <c r="A420" s="287">
        <v>407</v>
      </c>
      <c r="B420" s="156"/>
      <c r="C420" s="150"/>
      <c r="D420" s="151"/>
      <c r="E420" s="150"/>
      <c r="F420" s="150"/>
      <c r="G420" s="158"/>
      <c r="H420" s="157"/>
      <c r="I420" s="152"/>
      <c r="J420" s="154"/>
      <c r="K420" s="149"/>
      <c r="L420" s="152"/>
      <c r="M420" s="159"/>
      <c r="N420" s="337"/>
      <c r="O420" s="343" t="str">
        <f>IF(N420="","",LOOKUP(N420,'Work Programme'!$A$8:$A$207,'Work Programme'!$B$8:$B$207))</f>
        <v/>
      </c>
      <c r="P420" s="150"/>
      <c r="Q420" s="150"/>
      <c r="R420" s="254" t="str">
        <f>IF(J420="","",VLOOKUP(J420,'Overview - Financial Statement'!$A$46:$B$60,2,FALSE))</f>
        <v/>
      </c>
      <c r="S420" s="255" t="str">
        <f t="shared" si="78"/>
        <v/>
      </c>
      <c r="T420" s="153"/>
      <c r="U420" s="153"/>
      <c r="V420" s="238">
        <f t="shared" si="79"/>
        <v>0</v>
      </c>
      <c r="W420" s="193" t="s">
        <v>44</v>
      </c>
      <c r="X420" s="427"/>
      <c r="Y420" s="264" t="str">
        <f t="shared" si="80"/>
        <v>OK</v>
      </c>
      <c r="Z420" s="193" t="str">
        <f t="shared" si="81"/>
        <v/>
      </c>
      <c r="AA420" s="193" t="str">
        <f t="shared" si="82"/>
        <v/>
      </c>
      <c r="AB420" s="397" t="str">
        <f t="shared" si="83"/>
        <v/>
      </c>
      <c r="AC420" s="257" t="str">
        <f t="shared" si="84"/>
        <v/>
      </c>
      <c r="AD420" s="257" t="str">
        <f t="shared" si="85"/>
        <v/>
      </c>
      <c r="AE420" s="193" t="str">
        <f t="shared" si="86"/>
        <v>CHECK DATES</v>
      </c>
      <c r="AF420" s="257" t="str">
        <f t="shared" si="87"/>
        <v/>
      </c>
      <c r="AG420" s="286">
        <v>0</v>
      </c>
      <c r="AH420" s="257">
        <f t="shared" si="88"/>
        <v>0</v>
      </c>
      <c r="AI420" s="257" t="str">
        <f t="shared" si="89"/>
        <v/>
      </c>
      <c r="AJ420" s="257">
        <f t="shared" si="90"/>
        <v>0</v>
      </c>
    </row>
    <row r="421" spans="1:36" x14ac:dyDescent="0.3">
      <c r="A421" s="287">
        <v>408</v>
      </c>
      <c r="B421" s="156"/>
      <c r="C421" s="150"/>
      <c r="D421" s="151"/>
      <c r="E421" s="150"/>
      <c r="F421" s="150"/>
      <c r="G421" s="158"/>
      <c r="H421" s="157"/>
      <c r="I421" s="152"/>
      <c r="J421" s="154"/>
      <c r="K421" s="149"/>
      <c r="L421" s="152"/>
      <c r="M421" s="159"/>
      <c r="N421" s="337"/>
      <c r="O421" s="343" t="str">
        <f>IF(N421="","",LOOKUP(N421,'Work Programme'!$A$8:$A$207,'Work Programme'!$B$8:$B$207))</f>
        <v/>
      </c>
      <c r="P421" s="150"/>
      <c r="Q421" s="150"/>
      <c r="R421" s="254" t="str">
        <f>IF(J421="","",VLOOKUP(J421,'Overview - Financial Statement'!$A$46:$B$60,2,FALSE))</f>
        <v/>
      </c>
      <c r="S421" s="255" t="str">
        <f t="shared" si="78"/>
        <v/>
      </c>
      <c r="T421" s="153"/>
      <c r="U421" s="153"/>
      <c r="V421" s="238">
        <f t="shared" si="79"/>
        <v>0</v>
      </c>
      <c r="W421" s="193" t="s">
        <v>44</v>
      </c>
      <c r="X421" s="427"/>
      <c r="Y421" s="264" t="str">
        <f t="shared" si="80"/>
        <v>OK</v>
      </c>
      <c r="Z421" s="193" t="str">
        <f t="shared" si="81"/>
        <v/>
      </c>
      <c r="AA421" s="193" t="str">
        <f t="shared" si="82"/>
        <v/>
      </c>
      <c r="AB421" s="397" t="str">
        <f t="shared" si="83"/>
        <v/>
      </c>
      <c r="AC421" s="257" t="str">
        <f t="shared" si="84"/>
        <v/>
      </c>
      <c r="AD421" s="257" t="str">
        <f t="shared" si="85"/>
        <v/>
      </c>
      <c r="AE421" s="193" t="str">
        <f t="shared" si="86"/>
        <v>CHECK DATES</v>
      </c>
      <c r="AF421" s="257" t="str">
        <f t="shared" si="87"/>
        <v/>
      </c>
      <c r="AG421" s="286">
        <v>0</v>
      </c>
      <c r="AH421" s="257">
        <f t="shared" si="88"/>
        <v>0</v>
      </c>
      <c r="AI421" s="257" t="str">
        <f t="shared" si="89"/>
        <v/>
      </c>
      <c r="AJ421" s="257">
        <f t="shared" si="90"/>
        <v>0</v>
      </c>
    </row>
    <row r="422" spans="1:36" x14ac:dyDescent="0.3">
      <c r="A422" s="287">
        <v>409</v>
      </c>
      <c r="B422" s="156"/>
      <c r="C422" s="150"/>
      <c r="D422" s="151"/>
      <c r="E422" s="150"/>
      <c r="F422" s="150"/>
      <c r="G422" s="158"/>
      <c r="H422" s="157"/>
      <c r="I422" s="152"/>
      <c r="J422" s="154"/>
      <c r="K422" s="149"/>
      <c r="L422" s="152"/>
      <c r="M422" s="159"/>
      <c r="N422" s="337"/>
      <c r="O422" s="343" t="str">
        <f>IF(N422="","",LOOKUP(N422,'Work Programme'!$A$8:$A$207,'Work Programme'!$B$8:$B$207))</f>
        <v/>
      </c>
      <c r="P422" s="150"/>
      <c r="Q422" s="150"/>
      <c r="R422" s="254" t="str">
        <f>IF(J422="","",VLOOKUP(J422,'Overview - Financial Statement'!$A$46:$B$60,2,FALSE))</f>
        <v/>
      </c>
      <c r="S422" s="255" t="str">
        <f t="shared" si="78"/>
        <v/>
      </c>
      <c r="T422" s="153"/>
      <c r="U422" s="153"/>
      <c r="V422" s="238">
        <f t="shared" si="79"/>
        <v>0</v>
      </c>
      <c r="W422" s="193" t="s">
        <v>44</v>
      </c>
      <c r="X422" s="427"/>
      <c r="Y422" s="264" t="str">
        <f t="shared" si="80"/>
        <v>OK</v>
      </c>
      <c r="Z422" s="193" t="str">
        <f t="shared" si="81"/>
        <v/>
      </c>
      <c r="AA422" s="193" t="str">
        <f t="shared" si="82"/>
        <v/>
      </c>
      <c r="AB422" s="397" t="str">
        <f t="shared" si="83"/>
        <v/>
      </c>
      <c r="AC422" s="257" t="str">
        <f t="shared" si="84"/>
        <v/>
      </c>
      <c r="AD422" s="257" t="str">
        <f t="shared" si="85"/>
        <v/>
      </c>
      <c r="AE422" s="193" t="str">
        <f t="shared" si="86"/>
        <v>CHECK DATES</v>
      </c>
      <c r="AF422" s="257" t="str">
        <f t="shared" si="87"/>
        <v/>
      </c>
      <c r="AG422" s="286">
        <v>0</v>
      </c>
      <c r="AH422" s="257">
        <f t="shared" si="88"/>
        <v>0</v>
      </c>
      <c r="AI422" s="257" t="str">
        <f t="shared" si="89"/>
        <v/>
      </c>
      <c r="AJ422" s="257">
        <f t="shared" si="90"/>
        <v>0</v>
      </c>
    </row>
    <row r="423" spans="1:36" x14ac:dyDescent="0.3">
      <c r="A423" s="287">
        <v>410</v>
      </c>
      <c r="B423" s="156"/>
      <c r="C423" s="150"/>
      <c r="D423" s="151"/>
      <c r="E423" s="150"/>
      <c r="F423" s="150"/>
      <c r="G423" s="158"/>
      <c r="H423" s="157"/>
      <c r="I423" s="152"/>
      <c r="J423" s="154"/>
      <c r="K423" s="149"/>
      <c r="L423" s="152"/>
      <c r="M423" s="159"/>
      <c r="N423" s="337"/>
      <c r="O423" s="343" t="str">
        <f>IF(N423="","",LOOKUP(N423,'Work Programme'!$A$8:$A$207,'Work Programme'!$B$8:$B$207))</f>
        <v/>
      </c>
      <c r="P423" s="150"/>
      <c r="Q423" s="150"/>
      <c r="R423" s="254" t="str">
        <f>IF(J423="","",VLOOKUP(J423,'Overview - Financial Statement'!$A$46:$B$60,2,FALSE))</f>
        <v/>
      </c>
      <c r="S423" s="255" t="str">
        <f t="shared" si="78"/>
        <v/>
      </c>
      <c r="T423" s="153"/>
      <c r="U423" s="153"/>
      <c r="V423" s="238">
        <f t="shared" si="79"/>
        <v>0</v>
      </c>
      <c r="W423" s="193" t="s">
        <v>44</v>
      </c>
      <c r="X423" s="427"/>
      <c r="Y423" s="264" t="str">
        <f t="shared" si="80"/>
        <v>OK</v>
      </c>
      <c r="Z423" s="193" t="str">
        <f t="shared" si="81"/>
        <v/>
      </c>
      <c r="AA423" s="193" t="str">
        <f t="shared" si="82"/>
        <v/>
      </c>
      <c r="AB423" s="397" t="str">
        <f t="shared" si="83"/>
        <v/>
      </c>
      <c r="AC423" s="257" t="str">
        <f t="shared" si="84"/>
        <v/>
      </c>
      <c r="AD423" s="257" t="str">
        <f t="shared" si="85"/>
        <v/>
      </c>
      <c r="AE423" s="193" t="str">
        <f t="shared" si="86"/>
        <v>CHECK DATES</v>
      </c>
      <c r="AF423" s="257" t="str">
        <f t="shared" si="87"/>
        <v/>
      </c>
      <c r="AG423" s="286">
        <v>0</v>
      </c>
      <c r="AH423" s="257">
        <f t="shared" si="88"/>
        <v>0</v>
      </c>
      <c r="AI423" s="257" t="str">
        <f t="shared" si="89"/>
        <v/>
      </c>
      <c r="AJ423" s="257">
        <f t="shared" si="90"/>
        <v>0</v>
      </c>
    </row>
    <row r="424" spans="1:36" x14ac:dyDescent="0.3">
      <c r="A424" s="287">
        <v>411</v>
      </c>
      <c r="B424" s="156"/>
      <c r="C424" s="150"/>
      <c r="D424" s="151"/>
      <c r="E424" s="150"/>
      <c r="F424" s="150"/>
      <c r="G424" s="158"/>
      <c r="H424" s="157"/>
      <c r="I424" s="152"/>
      <c r="J424" s="154"/>
      <c r="K424" s="149"/>
      <c r="L424" s="152"/>
      <c r="M424" s="159"/>
      <c r="N424" s="337"/>
      <c r="O424" s="343" t="str">
        <f>IF(N424="","",LOOKUP(N424,'Work Programme'!$A$8:$A$207,'Work Programme'!$B$8:$B$207))</f>
        <v/>
      </c>
      <c r="P424" s="150"/>
      <c r="Q424" s="150"/>
      <c r="R424" s="254" t="str">
        <f>IF(J424="","",VLOOKUP(J424,'Overview - Financial Statement'!$A$46:$B$60,2,FALSE))</f>
        <v/>
      </c>
      <c r="S424" s="255" t="str">
        <f t="shared" si="78"/>
        <v/>
      </c>
      <c r="T424" s="153"/>
      <c r="U424" s="153"/>
      <c r="V424" s="238">
        <f t="shared" si="79"/>
        <v>0</v>
      </c>
      <c r="W424" s="193" t="s">
        <v>44</v>
      </c>
      <c r="X424" s="427"/>
      <c r="Y424" s="264" t="str">
        <f t="shared" si="80"/>
        <v>OK</v>
      </c>
      <c r="Z424" s="193" t="str">
        <f t="shared" si="81"/>
        <v/>
      </c>
      <c r="AA424" s="193" t="str">
        <f t="shared" si="82"/>
        <v/>
      </c>
      <c r="AB424" s="397" t="str">
        <f t="shared" si="83"/>
        <v/>
      </c>
      <c r="AC424" s="257" t="str">
        <f t="shared" si="84"/>
        <v/>
      </c>
      <c r="AD424" s="257" t="str">
        <f t="shared" si="85"/>
        <v/>
      </c>
      <c r="AE424" s="193" t="str">
        <f t="shared" si="86"/>
        <v>CHECK DATES</v>
      </c>
      <c r="AF424" s="257" t="str">
        <f t="shared" si="87"/>
        <v/>
      </c>
      <c r="AG424" s="286">
        <v>0</v>
      </c>
      <c r="AH424" s="257">
        <f t="shared" si="88"/>
        <v>0</v>
      </c>
      <c r="AI424" s="257" t="str">
        <f t="shared" si="89"/>
        <v/>
      </c>
      <c r="AJ424" s="257">
        <f t="shared" si="90"/>
        <v>0</v>
      </c>
    </row>
    <row r="425" spans="1:36" x14ac:dyDescent="0.3">
      <c r="A425" s="287">
        <v>412</v>
      </c>
      <c r="B425" s="156"/>
      <c r="C425" s="150"/>
      <c r="D425" s="151"/>
      <c r="E425" s="150"/>
      <c r="F425" s="150"/>
      <c r="G425" s="158"/>
      <c r="H425" s="157"/>
      <c r="I425" s="152"/>
      <c r="J425" s="154"/>
      <c r="K425" s="149"/>
      <c r="L425" s="152"/>
      <c r="M425" s="159"/>
      <c r="N425" s="337"/>
      <c r="O425" s="343" t="str">
        <f>IF(N425="","",LOOKUP(N425,'Work Programme'!$A$8:$A$207,'Work Programme'!$B$8:$B$207))</f>
        <v/>
      </c>
      <c r="P425" s="150"/>
      <c r="Q425" s="150"/>
      <c r="R425" s="254" t="str">
        <f>IF(J425="","",VLOOKUP(J425,'Overview - Financial Statement'!$A$46:$B$60,2,FALSE))</f>
        <v/>
      </c>
      <c r="S425" s="255" t="str">
        <f t="shared" si="78"/>
        <v/>
      </c>
      <c r="T425" s="153"/>
      <c r="U425" s="153"/>
      <c r="V425" s="238">
        <f t="shared" si="79"/>
        <v>0</v>
      </c>
      <c r="W425" s="193" t="s">
        <v>44</v>
      </c>
      <c r="X425" s="427"/>
      <c r="Y425" s="264" t="str">
        <f t="shared" si="80"/>
        <v>OK</v>
      </c>
      <c r="Z425" s="193" t="str">
        <f t="shared" si="81"/>
        <v/>
      </c>
      <c r="AA425" s="193" t="str">
        <f t="shared" si="82"/>
        <v/>
      </c>
      <c r="AB425" s="397" t="str">
        <f t="shared" si="83"/>
        <v/>
      </c>
      <c r="AC425" s="257" t="str">
        <f t="shared" si="84"/>
        <v/>
      </c>
      <c r="AD425" s="257" t="str">
        <f t="shared" si="85"/>
        <v/>
      </c>
      <c r="AE425" s="193" t="str">
        <f t="shared" si="86"/>
        <v>CHECK DATES</v>
      </c>
      <c r="AF425" s="257" t="str">
        <f t="shared" si="87"/>
        <v/>
      </c>
      <c r="AG425" s="286">
        <v>0</v>
      </c>
      <c r="AH425" s="257">
        <f t="shared" si="88"/>
        <v>0</v>
      </c>
      <c r="AI425" s="257" t="str">
        <f t="shared" si="89"/>
        <v/>
      </c>
      <c r="AJ425" s="257">
        <f t="shared" si="90"/>
        <v>0</v>
      </c>
    </row>
    <row r="426" spans="1:36" x14ac:dyDescent="0.3">
      <c r="A426" s="287">
        <v>413</v>
      </c>
      <c r="B426" s="156"/>
      <c r="C426" s="150"/>
      <c r="D426" s="151"/>
      <c r="E426" s="150"/>
      <c r="F426" s="150"/>
      <c r="G426" s="158"/>
      <c r="H426" s="157"/>
      <c r="I426" s="152"/>
      <c r="J426" s="154"/>
      <c r="K426" s="149"/>
      <c r="L426" s="152"/>
      <c r="M426" s="159"/>
      <c r="N426" s="337"/>
      <c r="O426" s="343" t="str">
        <f>IF(N426="","",LOOKUP(N426,'Work Programme'!$A$8:$A$207,'Work Programme'!$B$8:$B$207))</f>
        <v/>
      </c>
      <c r="P426" s="150"/>
      <c r="Q426" s="150"/>
      <c r="R426" s="254" t="str">
        <f>IF(J426="","",VLOOKUP(J426,'Overview - Financial Statement'!$A$46:$B$60,2,FALSE))</f>
        <v/>
      </c>
      <c r="S426" s="255" t="str">
        <f t="shared" si="78"/>
        <v/>
      </c>
      <c r="T426" s="153"/>
      <c r="U426" s="153"/>
      <c r="V426" s="238">
        <f t="shared" si="79"/>
        <v>0</v>
      </c>
      <c r="W426" s="193" t="s">
        <v>44</v>
      </c>
      <c r="X426" s="427"/>
      <c r="Y426" s="264" t="str">
        <f t="shared" si="80"/>
        <v>OK</v>
      </c>
      <c r="Z426" s="193" t="str">
        <f t="shared" si="81"/>
        <v/>
      </c>
      <c r="AA426" s="193" t="str">
        <f t="shared" si="82"/>
        <v/>
      </c>
      <c r="AB426" s="397" t="str">
        <f t="shared" si="83"/>
        <v/>
      </c>
      <c r="AC426" s="257" t="str">
        <f t="shared" si="84"/>
        <v/>
      </c>
      <c r="AD426" s="257" t="str">
        <f t="shared" si="85"/>
        <v/>
      </c>
      <c r="AE426" s="193" t="str">
        <f t="shared" si="86"/>
        <v>CHECK DATES</v>
      </c>
      <c r="AF426" s="257" t="str">
        <f t="shared" si="87"/>
        <v/>
      </c>
      <c r="AG426" s="286">
        <v>0</v>
      </c>
      <c r="AH426" s="257">
        <f t="shared" si="88"/>
        <v>0</v>
      </c>
      <c r="AI426" s="257" t="str">
        <f t="shared" si="89"/>
        <v/>
      </c>
      <c r="AJ426" s="257">
        <f t="shared" si="90"/>
        <v>0</v>
      </c>
    </row>
    <row r="427" spans="1:36" x14ac:dyDescent="0.3">
      <c r="A427" s="287">
        <v>414</v>
      </c>
      <c r="B427" s="156"/>
      <c r="C427" s="150"/>
      <c r="D427" s="151"/>
      <c r="E427" s="150"/>
      <c r="F427" s="150"/>
      <c r="G427" s="158"/>
      <c r="H427" s="157"/>
      <c r="I427" s="152"/>
      <c r="J427" s="154"/>
      <c r="K427" s="149"/>
      <c r="L427" s="152"/>
      <c r="M427" s="159"/>
      <c r="N427" s="337"/>
      <c r="O427" s="343" t="str">
        <f>IF(N427="","",LOOKUP(N427,'Work Programme'!$A$8:$A$207,'Work Programme'!$B$8:$B$207))</f>
        <v/>
      </c>
      <c r="P427" s="150"/>
      <c r="Q427" s="150"/>
      <c r="R427" s="254" t="str">
        <f>IF(J427="","",VLOOKUP(J427,'Overview - Financial Statement'!$A$46:$B$60,2,FALSE))</f>
        <v/>
      </c>
      <c r="S427" s="255" t="str">
        <f t="shared" si="78"/>
        <v/>
      </c>
      <c r="T427" s="153"/>
      <c r="U427" s="153"/>
      <c r="V427" s="238">
        <f t="shared" si="79"/>
        <v>0</v>
      </c>
      <c r="W427" s="193" t="s">
        <v>44</v>
      </c>
      <c r="X427" s="427"/>
      <c r="Y427" s="264" t="str">
        <f t="shared" si="80"/>
        <v>OK</v>
      </c>
      <c r="Z427" s="193" t="str">
        <f t="shared" si="81"/>
        <v/>
      </c>
      <c r="AA427" s="193" t="str">
        <f t="shared" si="82"/>
        <v/>
      </c>
      <c r="AB427" s="397" t="str">
        <f t="shared" si="83"/>
        <v/>
      </c>
      <c r="AC427" s="257" t="str">
        <f t="shared" si="84"/>
        <v/>
      </c>
      <c r="AD427" s="257" t="str">
        <f t="shared" si="85"/>
        <v/>
      </c>
      <c r="AE427" s="193" t="str">
        <f t="shared" si="86"/>
        <v>CHECK DATES</v>
      </c>
      <c r="AF427" s="257" t="str">
        <f t="shared" si="87"/>
        <v/>
      </c>
      <c r="AG427" s="286">
        <v>0</v>
      </c>
      <c r="AH427" s="257">
        <f t="shared" si="88"/>
        <v>0</v>
      </c>
      <c r="AI427" s="257" t="str">
        <f t="shared" si="89"/>
        <v/>
      </c>
      <c r="AJ427" s="257">
        <f t="shared" si="90"/>
        <v>0</v>
      </c>
    </row>
    <row r="428" spans="1:36" x14ac:dyDescent="0.3">
      <c r="A428" s="287">
        <v>415</v>
      </c>
      <c r="B428" s="156"/>
      <c r="C428" s="150"/>
      <c r="D428" s="151"/>
      <c r="E428" s="150"/>
      <c r="F428" s="150"/>
      <c r="G428" s="158"/>
      <c r="H428" s="157"/>
      <c r="I428" s="152"/>
      <c r="J428" s="154"/>
      <c r="K428" s="149"/>
      <c r="L428" s="152"/>
      <c r="M428" s="159"/>
      <c r="N428" s="337"/>
      <c r="O428" s="343" t="str">
        <f>IF(N428="","",LOOKUP(N428,'Work Programme'!$A$8:$A$207,'Work Programme'!$B$8:$B$207))</f>
        <v/>
      </c>
      <c r="P428" s="150"/>
      <c r="Q428" s="150"/>
      <c r="R428" s="254" t="str">
        <f>IF(J428="","",VLOOKUP(J428,'Overview - Financial Statement'!$A$46:$B$60,2,FALSE))</f>
        <v/>
      </c>
      <c r="S428" s="255" t="str">
        <f t="shared" si="78"/>
        <v/>
      </c>
      <c r="T428" s="153"/>
      <c r="U428" s="153"/>
      <c r="V428" s="238">
        <f t="shared" si="79"/>
        <v>0</v>
      </c>
      <c r="W428" s="193" t="s">
        <v>44</v>
      </c>
      <c r="X428" s="427"/>
      <c r="Y428" s="264" t="str">
        <f t="shared" si="80"/>
        <v>OK</v>
      </c>
      <c r="Z428" s="193" t="str">
        <f t="shared" si="81"/>
        <v/>
      </c>
      <c r="AA428" s="193" t="str">
        <f t="shared" si="82"/>
        <v/>
      </c>
      <c r="AB428" s="397" t="str">
        <f t="shared" si="83"/>
        <v/>
      </c>
      <c r="AC428" s="257" t="str">
        <f t="shared" si="84"/>
        <v/>
      </c>
      <c r="AD428" s="257" t="str">
        <f t="shared" si="85"/>
        <v/>
      </c>
      <c r="AE428" s="193" t="str">
        <f t="shared" si="86"/>
        <v>CHECK DATES</v>
      </c>
      <c r="AF428" s="257" t="str">
        <f t="shared" si="87"/>
        <v/>
      </c>
      <c r="AG428" s="286">
        <v>0</v>
      </c>
      <c r="AH428" s="257">
        <f t="shared" si="88"/>
        <v>0</v>
      </c>
      <c r="AI428" s="257" t="str">
        <f t="shared" si="89"/>
        <v/>
      </c>
      <c r="AJ428" s="257">
        <f t="shared" si="90"/>
        <v>0</v>
      </c>
    </row>
    <row r="429" spans="1:36" x14ac:dyDescent="0.3">
      <c r="A429" s="287">
        <v>416</v>
      </c>
      <c r="B429" s="156"/>
      <c r="C429" s="150"/>
      <c r="D429" s="151"/>
      <c r="E429" s="150"/>
      <c r="F429" s="150"/>
      <c r="G429" s="158"/>
      <c r="H429" s="157"/>
      <c r="I429" s="152"/>
      <c r="J429" s="154"/>
      <c r="K429" s="149"/>
      <c r="L429" s="152"/>
      <c r="M429" s="159"/>
      <c r="N429" s="337"/>
      <c r="O429" s="343" t="str">
        <f>IF(N429="","",LOOKUP(N429,'Work Programme'!$A$8:$A$207,'Work Programme'!$B$8:$B$207))</f>
        <v/>
      </c>
      <c r="P429" s="150"/>
      <c r="Q429" s="150"/>
      <c r="R429" s="254" t="str">
        <f>IF(J429="","",VLOOKUP(J429,'Overview - Financial Statement'!$A$46:$B$60,2,FALSE))</f>
        <v/>
      </c>
      <c r="S429" s="255" t="str">
        <f t="shared" si="78"/>
        <v/>
      </c>
      <c r="T429" s="153"/>
      <c r="U429" s="153"/>
      <c r="V429" s="238">
        <f t="shared" si="79"/>
        <v>0</v>
      </c>
      <c r="W429" s="193" t="s">
        <v>44</v>
      </c>
      <c r="X429" s="427"/>
      <c r="Y429" s="264" t="str">
        <f t="shared" si="80"/>
        <v>OK</v>
      </c>
      <c r="Z429" s="193" t="str">
        <f t="shared" si="81"/>
        <v/>
      </c>
      <c r="AA429" s="193" t="str">
        <f t="shared" si="82"/>
        <v/>
      </c>
      <c r="AB429" s="397" t="str">
        <f t="shared" si="83"/>
        <v/>
      </c>
      <c r="AC429" s="257" t="str">
        <f t="shared" si="84"/>
        <v/>
      </c>
      <c r="AD429" s="257" t="str">
        <f t="shared" si="85"/>
        <v/>
      </c>
      <c r="AE429" s="193" t="str">
        <f t="shared" si="86"/>
        <v>CHECK DATES</v>
      </c>
      <c r="AF429" s="257" t="str">
        <f t="shared" si="87"/>
        <v/>
      </c>
      <c r="AG429" s="286">
        <v>0</v>
      </c>
      <c r="AH429" s="257">
        <f t="shared" si="88"/>
        <v>0</v>
      </c>
      <c r="AI429" s="257" t="str">
        <f t="shared" si="89"/>
        <v/>
      </c>
      <c r="AJ429" s="257">
        <f t="shared" si="90"/>
        <v>0</v>
      </c>
    </row>
    <row r="430" spans="1:36" x14ac:dyDescent="0.3">
      <c r="A430" s="287">
        <v>417</v>
      </c>
      <c r="B430" s="156"/>
      <c r="C430" s="150"/>
      <c r="D430" s="151"/>
      <c r="E430" s="150"/>
      <c r="F430" s="150"/>
      <c r="G430" s="158"/>
      <c r="H430" s="157"/>
      <c r="I430" s="152"/>
      <c r="J430" s="154"/>
      <c r="K430" s="149"/>
      <c r="L430" s="152"/>
      <c r="M430" s="159"/>
      <c r="N430" s="337"/>
      <c r="O430" s="343" t="str">
        <f>IF(N430="","",LOOKUP(N430,'Work Programme'!$A$8:$A$207,'Work Programme'!$B$8:$B$207))</f>
        <v/>
      </c>
      <c r="P430" s="150"/>
      <c r="Q430" s="150"/>
      <c r="R430" s="254" t="str">
        <f>IF(J430="","",VLOOKUP(J430,'Overview - Financial Statement'!$A$46:$B$60,2,FALSE))</f>
        <v/>
      </c>
      <c r="S430" s="255" t="str">
        <f t="shared" si="78"/>
        <v/>
      </c>
      <c r="T430" s="153"/>
      <c r="U430" s="153"/>
      <c r="V430" s="238">
        <f t="shared" si="79"/>
        <v>0</v>
      </c>
      <c r="W430" s="193" t="s">
        <v>44</v>
      </c>
      <c r="X430" s="427"/>
      <c r="Y430" s="264" t="str">
        <f t="shared" si="80"/>
        <v>OK</v>
      </c>
      <c r="Z430" s="193" t="str">
        <f t="shared" si="81"/>
        <v/>
      </c>
      <c r="AA430" s="193" t="str">
        <f t="shared" si="82"/>
        <v/>
      </c>
      <c r="AB430" s="397" t="str">
        <f t="shared" si="83"/>
        <v/>
      </c>
      <c r="AC430" s="257" t="str">
        <f t="shared" si="84"/>
        <v/>
      </c>
      <c r="AD430" s="257" t="str">
        <f t="shared" si="85"/>
        <v/>
      </c>
      <c r="AE430" s="193" t="str">
        <f t="shared" si="86"/>
        <v>CHECK DATES</v>
      </c>
      <c r="AF430" s="257" t="str">
        <f t="shared" si="87"/>
        <v/>
      </c>
      <c r="AG430" s="286">
        <v>0</v>
      </c>
      <c r="AH430" s="257">
        <f t="shared" si="88"/>
        <v>0</v>
      </c>
      <c r="AI430" s="257" t="str">
        <f t="shared" si="89"/>
        <v/>
      </c>
      <c r="AJ430" s="257">
        <f t="shared" si="90"/>
        <v>0</v>
      </c>
    </row>
    <row r="431" spans="1:36" x14ac:dyDescent="0.3">
      <c r="A431" s="287">
        <v>418</v>
      </c>
      <c r="B431" s="156"/>
      <c r="C431" s="150"/>
      <c r="D431" s="151"/>
      <c r="E431" s="150"/>
      <c r="F431" s="150"/>
      <c r="G431" s="158"/>
      <c r="H431" s="157"/>
      <c r="I431" s="152"/>
      <c r="J431" s="154"/>
      <c r="K431" s="149"/>
      <c r="L431" s="152"/>
      <c r="M431" s="159"/>
      <c r="N431" s="337"/>
      <c r="O431" s="343" t="str">
        <f>IF(N431="","",LOOKUP(N431,'Work Programme'!$A$8:$A$207,'Work Programme'!$B$8:$B$207))</f>
        <v/>
      </c>
      <c r="P431" s="150"/>
      <c r="Q431" s="150"/>
      <c r="R431" s="254" t="str">
        <f>IF(J431="","",VLOOKUP(J431,'Overview - Financial Statement'!$A$46:$B$60,2,FALSE))</f>
        <v/>
      </c>
      <c r="S431" s="255" t="str">
        <f t="shared" si="78"/>
        <v/>
      </c>
      <c r="T431" s="153"/>
      <c r="U431" s="153"/>
      <c r="V431" s="238">
        <f t="shared" si="79"/>
        <v>0</v>
      </c>
      <c r="W431" s="193" t="s">
        <v>44</v>
      </c>
      <c r="X431" s="427"/>
      <c r="Y431" s="264" t="str">
        <f t="shared" si="80"/>
        <v>OK</v>
      </c>
      <c r="Z431" s="193" t="str">
        <f t="shared" si="81"/>
        <v/>
      </c>
      <c r="AA431" s="193" t="str">
        <f t="shared" si="82"/>
        <v/>
      </c>
      <c r="AB431" s="397" t="str">
        <f t="shared" si="83"/>
        <v/>
      </c>
      <c r="AC431" s="257" t="str">
        <f t="shared" si="84"/>
        <v/>
      </c>
      <c r="AD431" s="257" t="str">
        <f t="shared" si="85"/>
        <v/>
      </c>
      <c r="AE431" s="193" t="str">
        <f t="shared" si="86"/>
        <v>CHECK DATES</v>
      </c>
      <c r="AF431" s="257" t="str">
        <f t="shared" si="87"/>
        <v/>
      </c>
      <c r="AG431" s="286">
        <v>0</v>
      </c>
      <c r="AH431" s="257">
        <f t="shared" si="88"/>
        <v>0</v>
      </c>
      <c r="AI431" s="257" t="str">
        <f t="shared" si="89"/>
        <v/>
      </c>
      <c r="AJ431" s="257">
        <f t="shared" si="90"/>
        <v>0</v>
      </c>
    </row>
    <row r="432" spans="1:36" x14ac:dyDescent="0.3">
      <c r="A432" s="287">
        <v>419</v>
      </c>
      <c r="B432" s="156"/>
      <c r="C432" s="150"/>
      <c r="D432" s="151"/>
      <c r="E432" s="150"/>
      <c r="F432" s="150"/>
      <c r="G432" s="158"/>
      <c r="H432" s="157"/>
      <c r="I432" s="152"/>
      <c r="J432" s="154"/>
      <c r="K432" s="149"/>
      <c r="L432" s="152"/>
      <c r="M432" s="159"/>
      <c r="N432" s="337"/>
      <c r="O432" s="343" t="str">
        <f>IF(N432="","",LOOKUP(N432,'Work Programme'!$A$8:$A$207,'Work Programme'!$B$8:$B$207))</f>
        <v/>
      </c>
      <c r="P432" s="150"/>
      <c r="Q432" s="150"/>
      <c r="R432" s="254" t="str">
        <f>IF(J432="","",VLOOKUP(J432,'Overview - Financial Statement'!$A$46:$B$60,2,FALSE))</f>
        <v/>
      </c>
      <c r="S432" s="255" t="str">
        <f t="shared" si="78"/>
        <v/>
      </c>
      <c r="T432" s="153"/>
      <c r="U432" s="153"/>
      <c r="V432" s="238">
        <f t="shared" si="79"/>
        <v>0</v>
      </c>
      <c r="W432" s="193" t="s">
        <v>44</v>
      </c>
      <c r="X432" s="427"/>
      <c r="Y432" s="264" t="str">
        <f t="shared" si="80"/>
        <v>OK</v>
      </c>
      <c r="Z432" s="193" t="str">
        <f t="shared" si="81"/>
        <v/>
      </c>
      <c r="AA432" s="193" t="str">
        <f t="shared" si="82"/>
        <v/>
      </c>
      <c r="AB432" s="397" t="str">
        <f t="shared" si="83"/>
        <v/>
      </c>
      <c r="AC432" s="257" t="str">
        <f t="shared" si="84"/>
        <v/>
      </c>
      <c r="AD432" s="257" t="str">
        <f t="shared" si="85"/>
        <v/>
      </c>
      <c r="AE432" s="193" t="str">
        <f t="shared" si="86"/>
        <v>CHECK DATES</v>
      </c>
      <c r="AF432" s="257" t="str">
        <f t="shared" si="87"/>
        <v/>
      </c>
      <c r="AG432" s="286">
        <v>0</v>
      </c>
      <c r="AH432" s="257">
        <f t="shared" si="88"/>
        <v>0</v>
      </c>
      <c r="AI432" s="257" t="str">
        <f t="shared" si="89"/>
        <v/>
      </c>
      <c r="AJ432" s="257">
        <f t="shared" si="90"/>
        <v>0</v>
      </c>
    </row>
    <row r="433" spans="1:36" x14ac:dyDescent="0.3">
      <c r="A433" s="287">
        <v>420</v>
      </c>
      <c r="B433" s="156"/>
      <c r="C433" s="150"/>
      <c r="D433" s="151"/>
      <c r="E433" s="150"/>
      <c r="F433" s="150"/>
      <c r="G433" s="158"/>
      <c r="H433" s="157"/>
      <c r="I433" s="152"/>
      <c r="J433" s="154"/>
      <c r="K433" s="149"/>
      <c r="L433" s="152"/>
      <c r="M433" s="159"/>
      <c r="N433" s="337"/>
      <c r="O433" s="343" t="str">
        <f>IF(N433="","",LOOKUP(N433,'Work Programme'!$A$8:$A$207,'Work Programme'!$B$8:$B$207))</f>
        <v/>
      </c>
      <c r="P433" s="150"/>
      <c r="Q433" s="150"/>
      <c r="R433" s="254" t="str">
        <f>IF(J433="","",VLOOKUP(J433,'Overview - Financial Statement'!$A$46:$B$60,2,FALSE))</f>
        <v/>
      </c>
      <c r="S433" s="255" t="str">
        <f t="shared" si="78"/>
        <v/>
      </c>
      <c r="T433" s="153"/>
      <c r="U433" s="153"/>
      <c r="V433" s="238">
        <f t="shared" si="79"/>
        <v>0</v>
      </c>
      <c r="W433" s="193" t="s">
        <v>44</v>
      </c>
      <c r="X433" s="427"/>
      <c r="Y433" s="264" t="str">
        <f t="shared" si="80"/>
        <v>OK</v>
      </c>
      <c r="Z433" s="193" t="str">
        <f t="shared" si="81"/>
        <v/>
      </c>
      <c r="AA433" s="193" t="str">
        <f t="shared" si="82"/>
        <v/>
      </c>
      <c r="AB433" s="397" t="str">
        <f t="shared" si="83"/>
        <v/>
      </c>
      <c r="AC433" s="257" t="str">
        <f t="shared" si="84"/>
        <v/>
      </c>
      <c r="AD433" s="257" t="str">
        <f t="shared" si="85"/>
        <v/>
      </c>
      <c r="AE433" s="193" t="str">
        <f t="shared" si="86"/>
        <v>CHECK DATES</v>
      </c>
      <c r="AF433" s="257" t="str">
        <f t="shared" si="87"/>
        <v/>
      </c>
      <c r="AG433" s="286">
        <v>0</v>
      </c>
      <c r="AH433" s="257">
        <f t="shared" si="88"/>
        <v>0</v>
      </c>
      <c r="AI433" s="257" t="str">
        <f t="shared" si="89"/>
        <v/>
      </c>
      <c r="AJ433" s="257">
        <f t="shared" si="90"/>
        <v>0</v>
      </c>
    </row>
    <row r="434" spans="1:36" x14ac:dyDescent="0.3">
      <c r="A434" s="287">
        <v>421</v>
      </c>
      <c r="B434" s="156"/>
      <c r="C434" s="150"/>
      <c r="D434" s="151"/>
      <c r="E434" s="150"/>
      <c r="F434" s="150"/>
      <c r="G434" s="158"/>
      <c r="H434" s="157"/>
      <c r="I434" s="152"/>
      <c r="J434" s="154"/>
      <c r="K434" s="149"/>
      <c r="L434" s="152"/>
      <c r="M434" s="159"/>
      <c r="N434" s="337"/>
      <c r="O434" s="343" t="str">
        <f>IF(N434="","",LOOKUP(N434,'Work Programme'!$A$8:$A$207,'Work Programme'!$B$8:$B$207))</f>
        <v/>
      </c>
      <c r="P434" s="150"/>
      <c r="Q434" s="150"/>
      <c r="R434" s="254" t="str">
        <f>IF(J434="","",VLOOKUP(J434,'Overview - Financial Statement'!$A$46:$B$60,2,FALSE))</f>
        <v/>
      </c>
      <c r="S434" s="255" t="str">
        <f t="shared" si="78"/>
        <v/>
      </c>
      <c r="T434" s="153"/>
      <c r="U434" s="153"/>
      <c r="V434" s="238">
        <f t="shared" si="79"/>
        <v>0</v>
      </c>
      <c r="W434" s="193" t="s">
        <v>44</v>
      </c>
      <c r="X434" s="427"/>
      <c r="Y434" s="264" t="str">
        <f t="shared" si="80"/>
        <v>OK</v>
      </c>
      <c r="Z434" s="193" t="str">
        <f t="shared" si="81"/>
        <v/>
      </c>
      <c r="AA434" s="193" t="str">
        <f t="shared" si="82"/>
        <v/>
      </c>
      <c r="AB434" s="397" t="str">
        <f t="shared" si="83"/>
        <v/>
      </c>
      <c r="AC434" s="257" t="str">
        <f t="shared" si="84"/>
        <v/>
      </c>
      <c r="AD434" s="257" t="str">
        <f t="shared" si="85"/>
        <v/>
      </c>
      <c r="AE434" s="193" t="str">
        <f t="shared" si="86"/>
        <v>CHECK DATES</v>
      </c>
      <c r="AF434" s="257" t="str">
        <f t="shared" si="87"/>
        <v/>
      </c>
      <c r="AG434" s="286">
        <v>0</v>
      </c>
      <c r="AH434" s="257">
        <f t="shared" si="88"/>
        <v>0</v>
      </c>
      <c r="AI434" s="257" t="str">
        <f t="shared" si="89"/>
        <v/>
      </c>
      <c r="AJ434" s="257">
        <f t="shared" si="90"/>
        <v>0</v>
      </c>
    </row>
    <row r="435" spans="1:36" x14ac:dyDescent="0.3">
      <c r="A435" s="287">
        <v>422</v>
      </c>
      <c r="B435" s="156"/>
      <c r="C435" s="150"/>
      <c r="D435" s="151"/>
      <c r="E435" s="150"/>
      <c r="F435" s="150"/>
      <c r="G435" s="158"/>
      <c r="H435" s="157"/>
      <c r="I435" s="152"/>
      <c r="J435" s="154"/>
      <c r="K435" s="149"/>
      <c r="L435" s="152"/>
      <c r="M435" s="159"/>
      <c r="N435" s="337"/>
      <c r="O435" s="343" t="str">
        <f>IF(N435="","",LOOKUP(N435,'Work Programme'!$A$8:$A$207,'Work Programme'!$B$8:$B$207))</f>
        <v/>
      </c>
      <c r="P435" s="150"/>
      <c r="Q435" s="150"/>
      <c r="R435" s="254" t="str">
        <f>IF(J435="","",VLOOKUP(J435,'Overview - Financial Statement'!$A$46:$B$60,2,FALSE))</f>
        <v/>
      </c>
      <c r="S435" s="255" t="str">
        <f t="shared" si="78"/>
        <v/>
      </c>
      <c r="T435" s="153"/>
      <c r="U435" s="153"/>
      <c r="V435" s="238">
        <f t="shared" si="79"/>
        <v>0</v>
      </c>
      <c r="W435" s="193" t="s">
        <v>44</v>
      </c>
      <c r="X435" s="427"/>
      <c r="Y435" s="264" t="str">
        <f t="shared" si="80"/>
        <v>OK</v>
      </c>
      <c r="Z435" s="193" t="str">
        <f t="shared" si="81"/>
        <v/>
      </c>
      <c r="AA435" s="193" t="str">
        <f t="shared" si="82"/>
        <v/>
      </c>
      <c r="AB435" s="397" t="str">
        <f t="shared" si="83"/>
        <v/>
      </c>
      <c r="AC435" s="257" t="str">
        <f t="shared" si="84"/>
        <v/>
      </c>
      <c r="AD435" s="257" t="str">
        <f t="shared" si="85"/>
        <v/>
      </c>
      <c r="AE435" s="193" t="str">
        <f t="shared" si="86"/>
        <v>CHECK DATES</v>
      </c>
      <c r="AF435" s="257" t="str">
        <f t="shared" si="87"/>
        <v/>
      </c>
      <c r="AG435" s="286">
        <v>0</v>
      </c>
      <c r="AH435" s="257">
        <f t="shared" si="88"/>
        <v>0</v>
      </c>
      <c r="AI435" s="257" t="str">
        <f t="shared" si="89"/>
        <v/>
      </c>
      <c r="AJ435" s="257">
        <f t="shared" si="90"/>
        <v>0</v>
      </c>
    </row>
    <row r="436" spans="1:36" x14ac:dyDescent="0.3">
      <c r="A436" s="287">
        <v>423</v>
      </c>
      <c r="B436" s="156"/>
      <c r="C436" s="150"/>
      <c r="D436" s="151"/>
      <c r="E436" s="150"/>
      <c r="F436" s="150"/>
      <c r="G436" s="158"/>
      <c r="H436" s="157"/>
      <c r="I436" s="152"/>
      <c r="J436" s="154"/>
      <c r="K436" s="149"/>
      <c r="L436" s="152"/>
      <c r="M436" s="159"/>
      <c r="N436" s="337"/>
      <c r="O436" s="343" t="str">
        <f>IF(N436="","",LOOKUP(N436,'Work Programme'!$A$8:$A$207,'Work Programme'!$B$8:$B$207))</f>
        <v/>
      </c>
      <c r="P436" s="150"/>
      <c r="Q436" s="150"/>
      <c r="R436" s="254" t="str">
        <f>IF(J436="","",VLOOKUP(J436,'Overview - Financial Statement'!$A$46:$B$60,2,FALSE))</f>
        <v/>
      </c>
      <c r="S436" s="255" t="str">
        <f t="shared" si="78"/>
        <v/>
      </c>
      <c r="T436" s="153"/>
      <c r="U436" s="153"/>
      <c r="V436" s="238">
        <f t="shared" si="79"/>
        <v>0</v>
      </c>
      <c r="W436" s="193" t="s">
        <v>44</v>
      </c>
      <c r="X436" s="427"/>
      <c r="Y436" s="264" t="str">
        <f t="shared" si="80"/>
        <v>OK</v>
      </c>
      <c r="Z436" s="193" t="str">
        <f t="shared" si="81"/>
        <v/>
      </c>
      <c r="AA436" s="193" t="str">
        <f t="shared" si="82"/>
        <v/>
      </c>
      <c r="AB436" s="397" t="str">
        <f t="shared" si="83"/>
        <v/>
      </c>
      <c r="AC436" s="257" t="str">
        <f t="shared" si="84"/>
        <v/>
      </c>
      <c r="AD436" s="257" t="str">
        <f t="shared" si="85"/>
        <v/>
      </c>
      <c r="AE436" s="193" t="str">
        <f t="shared" si="86"/>
        <v>CHECK DATES</v>
      </c>
      <c r="AF436" s="257" t="str">
        <f t="shared" si="87"/>
        <v/>
      </c>
      <c r="AG436" s="286">
        <v>0</v>
      </c>
      <c r="AH436" s="257">
        <f t="shared" si="88"/>
        <v>0</v>
      </c>
      <c r="AI436" s="257" t="str">
        <f t="shared" si="89"/>
        <v/>
      </c>
      <c r="AJ436" s="257">
        <f t="shared" si="90"/>
        <v>0</v>
      </c>
    </row>
    <row r="437" spans="1:36" x14ac:dyDescent="0.3">
      <c r="A437" s="287">
        <v>424</v>
      </c>
      <c r="B437" s="156"/>
      <c r="C437" s="150"/>
      <c r="D437" s="151"/>
      <c r="E437" s="150"/>
      <c r="F437" s="150"/>
      <c r="G437" s="158"/>
      <c r="H437" s="157"/>
      <c r="I437" s="152"/>
      <c r="J437" s="154"/>
      <c r="K437" s="149"/>
      <c r="L437" s="152"/>
      <c r="M437" s="159"/>
      <c r="N437" s="337"/>
      <c r="O437" s="343" t="str">
        <f>IF(N437="","",LOOKUP(N437,'Work Programme'!$A$8:$A$207,'Work Programme'!$B$8:$B$207))</f>
        <v/>
      </c>
      <c r="P437" s="150"/>
      <c r="Q437" s="150"/>
      <c r="R437" s="254" t="str">
        <f>IF(J437="","",VLOOKUP(J437,'Overview - Financial Statement'!$A$46:$B$60,2,FALSE))</f>
        <v/>
      </c>
      <c r="S437" s="255" t="str">
        <f t="shared" si="78"/>
        <v/>
      </c>
      <c r="T437" s="153"/>
      <c r="U437" s="153"/>
      <c r="V437" s="238">
        <f t="shared" si="79"/>
        <v>0</v>
      </c>
      <c r="W437" s="193" t="s">
        <v>44</v>
      </c>
      <c r="X437" s="427"/>
      <c r="Y437" s="264" t="str">
        <f t="shared" si="80"/>
        <v>OK</v>
      </c>
      <c r="Z437" s="193" t="str">
        <f t="shared" si="81"/>
        <v/>
      </c>
      <c r="AA437" s="193" t="str">
        <f t="shared" si="82"/>
        <v/>
      </c>
      <c r="AB437" s="397" t="str">
        <f t="shared" si="83"/>
        <v/>
      </c>
      <c r="AC437" s="257" t="str">
        <f t="shared" si="84"/>
        <v/>
      </c>
      <c r="AD437" s="257" t="str">
        <f t="shared" si="85"/>
        <v/>
      </c>
      <c r="AE437" s="193" t="str">
        <f t="shared" si="86"/>
        <v>CHECK DATES</v>
      </c>
      <c r="AF437" s="257" t="str">
        <f t="shared" si="87"/>
        <v/>
      </c>
      <c r="AG437" s="286">
        <v>0</v>
      </c>
      <c r="AH437" s="257">
        <f t="shared" si="88"/>
        <v>0</v>
      </c>
      <c r="AI437" s="257" t="str">
        <f t="shared" si="89"/>
        <v/>
      </c>
      <c r="AJ437" s="257">
        <f t="shared" si="90"/>
        <v>0</v>
      </c>
    </row>
    <row r="438" spans="1:36" x14ac:dyDescent="0.3">
      <c r="A438" s="287">
        <v>425</v>
      </c>
      <c r="B438" s="156"/>
      <c r="C438" s="150"/>
      <c r="D438" s="151"/>
      <c r="E438" s="150"/>
      <c r="F438" s="150"/>
      <c r="G438" s="158"/>
      <c r="H438" s="157"/>
      <c r="I438" s="152"/>
      <c r="J438" s="154"/>
      <c r="K438" s="149"/>
      <c r="L438" s="152"/>
      <c r="M438" s="159"/>
      <c r="N438" s="337"/>
      <c r="O438" s="343" t="str">
        <f>IF(N438="","",LOOKUP(N438,'Work Programme'!$A$8:$A$207,'Work Programme'!$B$8:$B$207))</f>
        <v/>
      </c>
      <c r="P438" s="150"/>
      <c r="Q438" s="150"/>
      <c r="R438" s="254" t="str">
        <f>IF(J438="","",VLOOKUP(J438,'Overview - Financial Statement'!$A$46:$B$60,2,FALSE))</f>
        <v/>
      </c>
      <c r="S438" s="255" t="str">
        <f t="shared" si="78"/>
        <v/>
      </c>
      <c r="T438" s="153"/>
      <c r="U438" s="153"/>
      <c r="V438" s="238">
        <f t="shared" si="79"/>
        <v>0</v>
      </c>
      <c r="W438" s="193" t="s">
        <v>44</v>
      </c>
      <c r="X438" s="427"/>
      <c r="Y438" s="264" t="str">
        <f t="shared" si="80"/>
        <v>OK</v>
      </c>
      <c r="Z438" s="193" t="str">
        <f t="shared" si="81"/>
        <v/>
      </c>
      <c r="AA438" s="193" t="str">
        <f t="shared" si="82"/>
        <v/>
      </c>
      <c r="AB438" s="397" t="str">
        <f t="shared" si="83"/>
        <v/>
      </c>
      <c r="AC438" s="257" t="str">
        <f t="shared" si="84"/>
        <v/>
      </c>
      <c r="AD438" s="257" t="str">
        <f t="shared" si="85"/>
        <v/>
      </c>
      <c r="AE438" s="193" t="str">
        <f t="shared" si="86"/>
        <v>CHECK DATES</v>
      </c>
      <c r="AF438" s="257" t="str">
        <f t="shared" si="87"/>
        <v/>
      </c>
      <c r="AG438" s="286">
        <v>0</v>
      </c>
      <c r="AH438" s="257">
        <f t="shared" si="88"/>
        <v>0</v>
      </c>
      <c r="AI438" s="257" t="str">
        <f t="shared" si="89"/>
        <v/>
      </c>
      <c r="AJ438" s="257">
        <f t="shared" si="90"/>
        <v>0</v>
      </c>
    </row>
    <row r="439" spans="1:36" x14ac:dyDescent="0.3">
      <c r="A439" s="287">
        <v>426</v>
      </c>
      <c r="B439" s="156"/>
      <c r="C439" s="150"/>
      <c r="D439" s="151"/>
      <c r="E439" s="150"/>
      <c r="F439" s="150"/>
      <c r="G439" s="158"/>
      <c r="H439" s="157"/>
      <c r="I439" s="152"/>
      <c r="J439" s="154"/>
      <c r="K439" s="149"/>
      <c r="L439" s="152"/>
      <c r="M439" s="159"/>
      <c r="N439" s="337"/>
      <c r="O439" s="343" t="str">
        <f>IF(N439="","",LOOKUP(N439,'Work Programme'!$A$8:$A$207,'Work Programme'!$B$8:$B$207))</f>
        <v/>
      </c>
      <c r="P439" s="150"/>
      <c r="Q439" s="150"/>
      <c r="R439" s="254" t="str">
        <f>IF(J439="","",VLOOKUP(J439,'Overview - Financial Statement'!$A$46:$B$60,2,FALSE))</f>
        <v/>
      </c>
      <c r="S439" s="255" t="str">
        <f t="shared" si="78"/>
        <v/>
      </c>
      <c r="T439" s="153"/>
      <c r="U439" s="153"/>
      <c r="V439" s="238">
        <f t="shared" si="79"/>
        <v>0</v>
      </c>
      <c r="W439" s="193" t="s">
        <v>44</v>
      </c>
      <c r="X439" s="427"/>
      <c r="Y439" s="264" t="str">
        <f t="shared" si="80"/>
        <v>OK</v>
      </c>
      <c r="Z439" s="193" t="str">
        <f t="shared" si="81"/>
        <v/>
      </c>
      <c r="AA439" s="193" t="str">
        <f t="shared" si="82"/>
        <v/>
      </c>
      <c r="AB439" s="397" t="str">
        <f t="shared" si="83"/>
        <v/>
      </c>
      <c r="AC439" s="257" t="str">
        <f t="shared" si="84"/>
        <v/>
      </c>
      <c r="AD439" s="257" t="str">
        <f t="shared" si="85"/>
        <v/>
      </c>
      <c r="AE439" s="193" t="str">
        <f t="shared" si="86"/>
        <v>CHECK DATES</v>
      </c>
      <c r="AF439" s="257" t="str">
        <f t="shared" si="87"/>
        <v/>
      </c>
      <c r="AG439" s="286">
        <v>0</v>
      </c>
      <c r="AH439" s="257">
        <f t="shared" si="88"/>
        <v>0</v>
      </c>
      <c r="AI439" s="257" t="str">
        <f t="shared" si="89"/>
        <v/>
      </c>
      <c r="AJ439" s="257">
        <f t="shared" si="90"/>
        <v>0</v>
      </c>
    </row>
    <row r="440" spans="1:36" x14ac:dyDescent="0.3">
      <c r="A440" s="287">
        <v>427</v>
      </c>
      <c r="B440" s="156"/>
      <c r="C440" s="150"/>
      <c r="D440" s="151"/>
      <c r="E440" s="150"/>
      <c r="F440" s="150"/>
      <c r="G440" s="158"/>
      <c r="H440" s="157"/>
      <c r="I440" s="152"/>
      <c r="J440" s="154"/>
      <c r="K440" s="149"/>
      <c r="L440" s="152"/>
      <c r="M440" s="159"/>
      <c r="N440" s="337"/>
      <c r="O440" s="343" t="str">
        <f>IF(N440="","",LOOKUP(N440,'Work Programme'!$A$8:$A$207,'Work Programme'!$B$8:$B$207))</f>
        <v/>
      </c>
      <c r="P440" s="150"/>
      <c r="Q440" s="150"/>
      <c r="R440" s="254" t="str">
        <f>IF(J440="","",VLOOKUP(J440,'Overview - Financial Statement'!$A$46:$B$60,2,FALSE))</f>
        <v/>
      </c>
      <c r="S440" s="255" t="str">
        <f t="shared" si="78"/>
        <v/>
      </c>
      <c r="T440" s="153"/>
      <c r="U440" s="153"/>
      <c r="V440" s="238">
        <f t="shared" si="79"/>
        <v>0</v>
      </c>
      <c r="W440" s="193" t="s">
        <v>44</v>
      </c>
      <c r="X440" s="427"/>
      <c r="Y440" s="264" t="str">
        <f t="shared" si="80"/>
        <v>OK</v>
      </c>
      <c r="Z440" s="193" t="str">
        <f t="shared" si="81"/>
        <v/>
      </c>
      <c r="AA440" s="193" t="str">
        <f t="shared" si="82"/>
        <v/>
      </c>
      <c r="AB440" s="397" t="str">
        <f t="shared" si="83"/>
        <v/>
      </c>
      <c r="AC440" s="257" t="str">
        <f t="shared" si="84"/>
        <v/>
      </c>
      <c r="AD440" s="257" t="str">
        <f t="shared" si="85"/>
        <v/>
      </c>
      <c r="AE440" s="193" t="str">
        <f t="shared" si="86"/>
        <v>CHECK DATES</v>
      </c>
      <c r="AF440" s="257" t="str">
        <f t="shared" si="87"/>
        <v/>
      </c>
      <c r="AG440" s="286">
        <v>0</v>
      </c>
      <c r="AH440" s="257">
        <f t="shared" si="88"/>
        <v>0</v>
      </c>
      <c r="AI440" s="257" t="str">
        <f t="shared" si="89"/>
        <v/>
      </c>
      <c r="AJ440" s="257">
        <f t="shared" si="90"/>
        <v>0</v>
      </c>
    </row>
    <row r="441" spans="1:36" x14ac:dyDescent="0.3">
      <c r="A441" s="287">
        <v>428</v>
      </c>
      <c r="B441" s="156"/>
      <c r="C441" s="150"/>
      <c r="D441" s="151"/>
      <c r="E441" s="150"/>
      <c r="F441" s="150"/>
      <c r="G441" s="158"/>
      <c r="H441" s="157"/>
      <c r="I441" s="152"/>
      <c r="J441" s="154"/>
      <c r="K441" s="149"/>
      <c r="L441" s="152"/>
      <c r="M441" s="159"/>
      <c r="N441" s="337"/>
      <c r="O441" s="343" t="str">
        <f>IF(N441="","",LOOKUP(N441,'Work Programme'!$A$8:$A$207,'Work Programme'!$B$8:$B$207))</f>
        <v/>
      </c>
      <c r="P441" s="150"/>
      <c r="Q441" s="150"/>
      <c r="R441" s="254" t="str">
        <f>IF(J441="","",VLOOKUP(J441,'Overview - Financial Statement'!$A$46:$B$60,2,FALSE))</f>
        <v/>
      </c>
      <c r="S441" s="255" t="str">
        <f t="shared" si="78"/>
        <v/>
      </c>
      <c r="T441" s="153"/>
      <c r="U441" s="153"/>
      <c r="V441" s="238">
        <f t="shared" si="79"/>
        <v>0</v>
      </c>
      <c r="W441" s="193" t="s">
        <v>44</v>
      </c>
      <c r="X441" s="427"/>
      <c r="Y441" s="264" t="str">
        <f t="shared" si="80"/>
        <v>OK</v>
      </c>
      <c r="Z441" s="193" t="str">
        <f t="shared" si="81"/>
        <v/>
      </c>
      <c r="AA441" s="193" t="str">
        <f t="shared" si="82"/>
        <v/>
      </c>
      <c r="AB441" s="397" t="str">
        <f t="shared" si="83"/>
        <v/>
      </c>
      <c r="AC441" s="257" t="str">
        <f t="shared" si="84"/>
        <v/>
      </c>
      <c r="AD441" s="257" t="str">
        <f t="shared" si="85"/>
        <v/>
      </c>
      <c r="AE441" s="193" t="str">
        <f t="shared" si="86"/>
        <v>CHECK DATES</v>
      </c>
      <c r="AF441" s="257" t="str">
        <f t="shared" si="87"/>
        <v/>
      </c>
      <c r="AG441" s="286">
        <v>0</v>
      </c>
      <c r="AH441" s="257">
        <f t="shared" si="88"/>
        <v>0</v>
      </c>
      <c r="AI441" s="257" t="str">
        <f t="shared" si="89"/>
        <v/>
      </c>
      <c r="AJ441" s="257">
        <f t="shared" si="90"/>
        <v>0</v>
      </c>
    </row>
    <row r="442" spans="1:36" x14ac:dyDescent="0.3">
      <c r="A442" s="287">
        <v>429</v>
      </c>
      <c r="B442" s="156"/>
      <c r="C442" s="150"/>
      <c r="D442" s="151"/>
      <c r="E442" s="150"/>
      <c r="F442" s="150"/>
      <c r="G442" s="158"/>
      <c r="H442" s="157"/>
      <c r="I442" s="152"/>
      <c r="J442" s="154"/>
      <c r="K442" s="149"/>
      <c r="L442" s="152"/>
      <c r="M442" s="159"/>
      <c r="N442" s="337"/>
      <c r="O442" s="343" t="str">
        <f>IF(N442="","",LOOKUP(N442,'Work Programme'!$A$8:$A$207,'Work Programme'!$B$8:$B$207))</f>
        <v/>
      </c>
      <c r="P442" s="150"/>
      <c r="Q442" s="150"/>
      <c r="R442" s="254" t="str">
        <f>IF(J442="","",VLOOKUP(J442,'Overview - Financial Statement'!$A$46:$B$60,2,FALSE))</f>
        <v/>
      </c>
      <c r="S442" s="255" t="str">
        <f t="shared" si="78"/>
        <v/>
      </c>
      <c r="T442" s="153"/>
      <c r="U442" s="153"/>
      <c r="V442" s="238">
        <f t="shared" si="79"/>
        <v>0</v>
      </c>
      <c r="W442" s="193" t="s">
        <v>44</v>
      </c>
      <c r="X442" s="427"/>
      <c r="Y442" s="264" t="str">
        <f t="shared" si="80"/>
        <v>OK</v>
      </c>
      <c r="Z442" s="193" t="str">
        <f t="shared" si="81"/>
        <v/>
      </c>
      <c r="AA442" s="193" t="str">
        <f t="shared" si="82"/>
        <v/>
      </c>
      <c r="AB442" s="397" t="str">
        <f t="shared" si="83"/>
        <v/>
      </c>
      <c r="AC442" s="257" t="str">
        <f t="shared" si="84"/>
        <v/>
      </c>
      <c r="AD442" s="257" t="str">
        <f t="shared" si="85"/>
        <v/>
      </c>
      <c r="AE442" s="193" t="str">
        <f t="shared" si="86"/>
        <v>CHECK DATES</v>
      </c>
      <c r="AF442" s="257" t="str">
        <f t="shared" si="87"/>
        <v/>
      </c>
      <c r="AG442" s="286">
        <v>0</v>
      </c>
      <c r="AH442" s="257">
        <f t="shared" si="88"/>
        <v>0</v>
      </c>
      <c r="AI442" s="257" t="str">
        <f t="shared" si="89"/>
        <v/>
      </c>
      <c r="AJ442" s="257">
        <f t="shared" si="90"/>
        <v>0</v>
      </c>
    </row>
    <row r="443" spans="1:36" x14ac:dyDescent="0.3">
      <c r="A443" s="287">
        <v>430</v>
      </c>
      <c r="B443" s="156"/>
      <c r="C443" s="150"/>
      <c r="D443" s="151"/>
      <c r="E443" s="150"/>
      <c r="F443" s="150"/>
      <c r="G443" s="158"/>
      <c r="H443" s="157"/>
      <c r="I443" s="152"/>
      <c r="J443" s="154"/>
      <c r="K443" s="149"/>
      <c r="L443" s="152"/>
      <c r="M443" s="159"/>
      <c r="N443" s="337"/>
      <c r="O443" s="343" t="str">
        <f>IF(N443="","",LOOKUP(N443,'Work Programme'!$A$8:$A$207,'Work Programme'!$B$8:$B$207))</f>
        <v/>
      </c>
      <c r="P443" s="150"/>
      <c r="Q443" s="150"/>
      <c r="R443" s="254" t="str">
        <f>IF(J443="","",VLOOKUP(J443,'Overview - Financial Statement'!$A$46:$B$60,2,FALSE))</f>
        <v/>
      </c>
      <c r="S443" s="255" t="str">
        <f t="shared" si="78"/>
        <v/>
      </c>
      <c r="T443" s="153"/>
      <c r="U443" s="153"/>
      <c r="V443" s="238">
        <f t="shared" si="79"/>
        <v>0</v>
      </c>
      <c r="W443" s="193" t="s">
        <v>44</v>
      </c>
      <c r="X443" s="427"/>
      <c r="Y443" s="264" t="str">
        <f t="shared" si="80"/>
        <v>OK</v>
      </c>
      <c r="Z443" s="193" t="str">
        <f t="shared" si="81"/>
        <v/>
      </c>
      <c r="AA443" s="193" t="str">
        <f t="shared" si="82"/>
        <v/>
      </c>
      <c r="AB443" s="397" t="str">
        <f t="shared" si="83"/>
        <v/>
      </c>
      <c r="AC443" s="257" t="str">
        <f t="shared" si="84"/>
        <v/>
      </c>
      <c r="AD443" s="257" t="str">
        <f t="shared" si="85"/>
        <v/>
      </c>
      <c r="AE443" s="193" t="str">
        <f t="shared" si="86"/>
        <v>CHECK DATES</v>
      </c>
      <c r="AF443" s="257" t="str">
        <f t="shared" si="87"/>
        <v/>
      </c>
      <c r="AG443" s="286">
        <v>0</v>
      </c>
      <c r="AH443" s="257">
        <f t="shared" si="88"/>
        <v>0</v>
      </c>
      <c r="AI443" s="257" t="str">
        <f t="shared" si="89"/>
        <v/>
      </c>
      <c r="AJ443" s="257">
        <f t="shared" si="90"/>
        <v>0</v>
      </c>
    </row>
    <row r="444" spans="1:36" x14ac:dyDescent="0.3">
      <c r="A444" s="287">
        <v>431</v>
      </c>
      <c r="B444" s="156"/>
      <c r="C444" s="150"/>
      <c r="D444" s="151"/>
      <c r="E444" s="150"/>
      <c r="F444" s="150"/>
      <c r="G444" s="158"/>
      <c r="H444" s="157"/>
      <c r="I444" s="152"/>
      <c r="J444" s="154"/>
      <c r="K444" s="149"/>
      <c r="L444" s="152"/>
      <c r="M444" s="159"/>
      <c r="N444" s="337"/>
      <c r="O444" s="343" t="str">
        <f>IF(N444="","",LOOKUP(N444,'Work Programme'!$A$8:$A$207,'Work Programme'!$B$8:$B$207))</f>
        <v/>
      </c>
      <c r="P444" s="150"/>
      <c r="Q444" s="150"/>
      <c r="R444" s="254" t="str">
        <f>IF(J444="","",VLOOKUP(J444,'Overview - Financial Statement'!$A$46:$B$60,2,FALSE))</f>
        <v/>
      </c>
      <c r="S444" s="255" t="str">
        <f t="shared" si="78"/>
        <v/>
      </c>
      <c r="T444" s="153"/>
      <c r="U444" s="153"/>
      <c r="V444" s="238">
        <f t="shared" si="79"/>
        <v>0</v>
      </c>
      <c r="W444" s="193" t="s">
        <v>44</v>
      </c>
      <c r="X444" s="427"/>
      <c r="Y444" s="264" t="str">
        <f t="shared" si="80"/>
        <v>OK</v>
      </c>
      <c r="Z444" s="193" t="str">
        <f t="shared" si="81"/>
        <v/>
      </c>
      <c r="AA444" s="193" t="str">
        <f t="shared" si="82"/>
        <v/>
      </c>
      <c r="AB444" s="397" t="str">
        <f t="shared" si="83"/>
        <v/>
      </c>
      <c r="AC444" s="257" t="str">
        <f t="shared" si="84"/>
        <v/>
      </c>
      <c r="AD444" s="257" t="str">
        <f t="shared" si="85"/>
        <v/>
      </c>
      <c r="AE444" s="193" t="str">
        <f t="shared" si="86"/>
        <v>CHECK DATES</v>
      </c>
      <c r="AF444" s="257" t="str">
        <f t="shared" si="87"/>
        <v/>
      </c>
      <c r="AG444" s="286">
        <v>0</v>
      </c>
      <c r="AH444" s="257">
        <f t="shared" si="88"/>
        <v>0</v>
      </c>
      <c r="AI444" s="257" t="str">
        <f t="shared" si="89"/>
        <v/>
      </c>
      <c r="AJ444" s="257">
        <f t="shared" si="90"/>
        <v>0</v>
      </c>
    </row>
    <row r="445" spans="1:36" x14ac:dyDescent="0.3">
      <c r="A445" s="287">
        <v>432</v>
      </c>
      <c r="B445" s="156"/>
      <c r="C445" s="150"/>
      <c r="D445" s="151"/>
      <c r="E445" s="150"/>
      <c r="F445" s="150"/>
      <c r="G445" s="158"/>
      <c r="H445" s="157"/>
      <c r="I445" s="152"/>
      <c r="J445" s="154"/>
      <c r="K445" s="149"/>
      <c r="L445" s="152"/>
      <c r="M445" s="159"/>
      <c r="N445" s="337"/>
      <c r="O445" s="343" t="str">
        <f>IF(N445="","",LOOKUP(N445,'Work Programme'!$A$8:$A$207,'Work Programme'!$B$8:$B$207))</f>
        <v/>
      </c>
      <c r="P445" s="150"/>
      <c r="Q445" s="150"/>
      <c r="R445" s="254" t="str">
        <f>IF(J445="","",VLOOKUP(J445,'Overview - Financial Statement'!$A$46:$B$60,2,FALSE))</f>
        <v/>
      </c>
      <c r="S445" s="255" t="str">
        <f t="shared" si="78"/>
        <v/>
      </c>
      <c r="T445" s="153"/>
      <c r="U445" s="153"/>
      <c r="V445" s="238">
        <f t="shared" si="79"/>
        <v>0</v>
      </c>
      <c r="W445" s="193" t="s">
        <v>44</v>
      </c>
      <c r="X445" s="427"/>
      <c r="Y445" s="264" t="str">
        <f t="shared" si="80"/>
        <v>OK</v>
      </c>
      <c r="Z445" s="193" t="str">
        <f t="shared" si="81"/>
        <v/>
      </c>
      <c r="AA445" s="193" t="str">
        <f t="shared" si="82"/>
        <v/>
      </c>
      <c r="AB445" s="397" t="str">
        <f t="shared" si="83"/>
        <v/>
      </c>
      <c r="AC445" s="257" t="str">
        <f t="shared" si="84"/>
        <v/>
      </c>
      <c r="AD445" s="257" t="str">
        <f t="shared" si="85"/>
        <v/>
      </c>
      <c r="AE445" s="193" t="str">
        <f t="shared" si="86"/>
        <v>CHECK DATES</v>
      </c>
      <c r="AF445" s="257" t="str">
        <f t="shared" si="87"/>
        <v/>
      </c>
      <c r="AG445" s="286">
        <v>0</v>
      </c>
      <c r="AH445" s="257">
        <f t="shared" si="88"/>
        <v>0</v>
      </c>
      <c r="AI445" s="257" t="str">
        <f t="shared" si="89"/>
        <v/>
      </c>
      <c r="AJ445" s="257">
        <f t="shared" si="90"/>
        <v>0</v>
      </c>
    </row>
    <row r="446" spans="1:36" x14ac:dyDescent="0.3">
      <c r="A446" s="287">
        <v>433</v>
      </c>
      <c r="B446" s="156"/>
      <c r="C446" s="150"/>
      <c r="D446" s="151"/>
      <c r="E446" s="150"/>
      <c r="F446" s="150"/>
      <c r="G446" s="158"/>
      <c r="H446" s="157"/>
      <c r="I446" s="152"/>
      <c r="J446" s="154"/>
      <c r="K446" s="149"/>
      <c r="L446" s="152"/>
      <c r="M446" s="159"/>
      <c r="N446" s="337"/>
      <c r="O446" s="343" t="str">
        <f>IF(N446="","",LOOKUP(N446,'Work Programme'!$A$8:$A$207,'Work Programme'!$B$8:$B$207))</f>
        <v/>
      </c>
      <c r="P446" s="150"/>
      <c r="Q446" s="150"/>
      <c r="R446" s="254" t="str">
        <f>IF(J446="","",VLOOKUP(J446,'Overview - Financial Statement'!$A$46:$B$60,2,FALSE))</f>
        <v/>
      </c>
      <c r="S446" s="255" t="str">
        <f t="shared" si="78"/>
        <v/>
      </c>
      <c r="T446" s="153"/>
      <c r="U446" s="153"/>
      <c r="V446" s="238">
        <f t="shared" si="79"/>
        <v>0</v>
      </c>
      <c r="W446" s="193" t="s">
        <v>44</v>
      </c>
      <c r="X446" s="427"/>
      <c r="Y446" s="264" t="str">
        <f t="shared" si="80"/>
        <v>OK</v>
      </c>
      <c r="Z446" s="193" t="str">
        <f t="shared" si="81"/>
        <v/>
      </c>
      <c r="AA446" s="193" t="str">
        <f t="shared" si="82"/>
        <v/>
      </c>
      <c r="AB446" s="397" t="str">
        <f t="shared" si="83"/>
        <v/>
      </c>
      <c r="AC446" s="257" t="str">
        <f t="shared" si="84"/>
        <v/>
      </c>
      <c r="AD446" s="257" t="str">
        <f t="shared" si="85"/>
        <v/>
      </c>
      <c r="AE446" s="193" t="str">
        <f t="shared" si="86"/>
        <v>CHECK DATES</v>
      </c>
      <c r="AF446" s="257" t="str">
        <f t="shared" si="87"/>
        <v/>
      </c>
      <c r="AG446" s="286">
        <v>0</v>
      </c>
      <c r="AH446" s="257">
        <f t="shared" si="88"/>
        <v>0</v>
      </c>
      <c r="AI446" s="257" t="str">
        <f t="shared" si="89"/>
        <v/>
      </c>
      <c r="AJ446" s="257">
        <f t="shared" si="90"/>
        <v>0</v>
      </c>
    </row>
    <row r="447" spans="1:36" x14ac:dyDescent="0.3">
      <c r="A447" s="287">
        <v>434</v>
      </c>
      <c r="B447" s="156"/>
      <c r="C447" s="150"/>
      <c r="D447" s="151"/>
      <c r="E447" s="150"/>
      <c r="F447" s="150"/>
      <c r="G447" s="158"/>
      <c r="H447" s="157"/>
      <c r="I447" s="152"/>
      <c r="J447" s="154"/>
      <c r="K447" s="149"/>
      <c r="L447" s="152"/>
      <c r="M447" s="159"/>
      <c r="N447" s="337"/>
      <c r="O447" s="343" t="str">
        <f>IF(N447="","",LOOKUP(N447,'Work Programme'!$A$8:$A$207,'Work Programme'!$B$8:$B$207))</f>
        <v/>
      </c>
      <c r="P447" s="150"/>
      <c r="Q447" s="150"/>
      <c r="R447" s="254" t="str">
        <f>IF(J447="","",VLOOKUP(J447,'Overview - Financial Statement'!$A$46:$B$60,2,FALSE))</f>
        <v/>
      </c>
      <c r="S447" s="255" t="str">
        <f t="shared" si="78"/>
        <v/>
      </c>
      <c r="T447" s="153"/>
      <c r="U447" s="153"/>
      <c r="V447" s="238">
        <f t="shared" si="79"/>
        <v>0</v>
      </c>
      <c r="W447" s="193" t="s">
        <v>44</v>
      </c>
      <c r="X447" s="427"/>
      <c r="Y447" s="264" t="str">
        <f t="shared" si="80"/>
        <v>OK</v>
      </c>
      <c r="Z447" s="193" t="str">
        <f t="shared" si="81"/>
        <v/>
      </c>
      <c r="AA447" s="193" t="str">
        <f t="shared" si="82"/>
        <v/>
      </c>
      <c r="AB447" s="397" t="str">
        <f t="shared" si="83"/>
        <v/>
      </c>
      <c r="AC447" s="257" t="str">
        <f t="shared" si="84"/>
        <v/>
      </c>
      <c r="AD447" s="257" t="str">
        <f t="shared" si="85"/>
        <v/>
      </c>
      <c r="AE447" s="193" t="str">
        <f t="shared" si="86"/>
        <v>CHECK DATES</v>
      </c>
      <c r="AF447" s="257" t="str">
        <f t="shared" si="87"/>
        <v/>
      </c>
      <c r="AG447" s="286">
        <v>0</v>
      </c>
      <c r="AH447" s="257">
        <f t="shared" si="88"/>
        <v>0</v>
      </c>
      <c r="AI447" s="257" t="str">
        <f t="shared" si="89"/>
        <v/>
      </c>
      <c r="AJ447" s="257">
        <f t="shared" si="90"/>
        <v>0</v>
      </c>
    </row>
    <row r="448" spans="1:36" x14ac:dyDescent="0.3">
      <c r="A448" s="287">
        <v>435</v>
      </c>
      <c r="B448" s="156"/>
      <c r="C448" s="150"/>
      <c r="D448" s="151"/>
      <c r="E448" s="150"/>
      <c r="F448" s="150"/>
      <c r="G448" s="158"/>
      <c r="H448" s="157"/>
      <c r="I448" s="152"/>
      <c r="J448" s="154"/>
      <c r="K448" s="149"/>
      <c r="L448" s="152"/>
      <c r="M448" s="159"/>
      <c r="N448" s="337"/>
      <c r="O448" s="343" t="str">
        <f>IF(N448="","",LOOKUP(N448,'Work Programme'!$A$8:$A$207,'Work Programme'!$B$8:$B$207))</f>
        <v/>
      </c>
      <c r="P448" s="150"/>
      <c r="Q448" s="150"/>
      <c r="R448" s="254" t="str">
        <f>IF(J448="","",VLOOKUP(J448,'Overview - Financial Statement'!$A$46:$B$60,2,FALSE))</f>
        <v/>
      </c>
      <c r="S448" s="255" t="str">
        <f t="shared" si="78"/>
        <v/>
      </c>
      <c r="T448" s="153"/>
      <c r="U448" s="153"/>
      <c r="V448" s="238">
        <f t="shared" si="79"/>
        <v>0</v>
      </c>
      <c r="W448" s="193" t="s">
        <v>44</v>
      </c>
      <c r="X448" s="427"/>
      <c r="Y448" s="264" t="str">
        <f t="shared" si="80"/>
        <v>OK</v>
      </c>
      <c r="Z448" s="193" t="str">
        <f t="shared" si="81"/>
        <v/>
      </c>
      <c r="AA448" s="193" t="str">
        <f t="shared" si="82"/>
        <v/>
      </c>
      <c r="AB448" s="397" t="str">
        <f t="shared" si="83"/>
        <v/>
      </c>
      <c r="AC448" s="257" t="str">
        <f t="shared" si="84"/>
        <v/>
      </c>
      <c r="AD448" s="257" t="str">
        <f t="shared" si="85"/>
        <v/>
      </c>
      <c r="AE448" s="193" t="str">
        <f t="shared" si="86"/>
        <v>CHECK DATES</v>
      </c>
      <c r="AF448" s="257" t="str">
        <f t="shared" si="87"/>
        <v/>
      </c>
      <c r="AG448" s="286">
        <v>0</v>
      </c>
      <c r="AH448" s="257">
        <f t="shared" si="88"/>
        <v>0</v>
      </c>
      <c r="AI448" s="257" t="str">
        <f t="shared" si="89"/>
        <v/>
      </c>
      <c r="AJ448" s="257">
        <f t="shared" si="90"/>
        <v>0</v>
      </c>
    </row>
    <row r="449" spans="1:36" x14ac:dyDescent="0.3">
      <c r="A449" s="287">
        <v>436</v>
      </c>
      <c r="B449" s="156"/>
      <c r="C449" s="150"/>
      <c r="D449" s="151"/>
      <c r="E449" s="150"/>
      <c r="F449" s="150"/>
      <c r="G449" s="158"/>
      <c r="H449" s="157"/>
      <c r="I449" s="152"/>
      <c r="J449" s="154"/>
      <c r="K449" s="149"/>
      <c r="L449" s="152"/>
      <c r="M449" s="159"/>
      <c r="N449" s="337"/>
      <c r="O449" s="343" t="str">
        <f>IF(N449="","",LOOKUP(N449,'Work Programme'!$A$8:$A$207,'Work Programme'!$B$8:$B$207))</f>
        <v/>
      </c>
      <c r="P449" s="150"/>
      <c r="Q449" s="150"/>
      <c r="R449" s="254" t="str">
        <f>IF(J449="","",VLOOKUP(J449,'Overview - Financial Statement'!$A$46:$B$60,2,FALSE))</f>
        <v/>
      </c>
      <c r="S449" s="255" t="str">
        <f t="shared" si="78"/>
        <v/>
      </c>
      <c r="T449" s="153"/>
      <c r="U449" s="153"/>
      <c r="V449" s="238">
        <f t="shared" si="79"/>
        <v>0</v>
      </c>
      <c r="W449" s="193" t="s">
        <v>44</v>
      </c>
      <c r="X449" s="427"/>
      <c r="Y449" s="264" t="str">
        <f t="shared" si="80"/>
        <v>OK</v>
      </c>
      <c r="Z449" s="193" t="str">
        <f t="shared" si="81"/>
        <v/>
      </c>
      <c r="AA449" s="193" t="str">
        <f t="shared" si="82"/>
        <v/>
      </c>
      <c r="AB449" s="397" t="str">
        <f t="shared" si="83"/>
        <v/>
      </c>
      <c r="AC449" s="257" t="str">
        <f t="shared" si="84"/>
        <v/>
      </c>
      <c r="AD449" s="257" t="str">
        <f t="shared" si="85"/>
        <v/>
      </c>
      <c r="AE449" s="193" t="str">
        <f t="shared" si="86"/>
        <v>CHECK DATES</v>
      </c>
      <c r="AF449" s="257" t="str">
        <f t="shared" si="87"/>
        <v/>
      </c>
      <c r="AG449" s="286">
        <v>0</v>
      </c>
      <c r="AH449" s="257">
        <f t="shared" si="88"/>
        <v>0</v>
      </c>
      <c r="AI449" s="257" t="str">
        <f t="shared" si="89"/>
        <v/>
      </c>
      <c r="AJ449" s="257">
        <f t="shared" si="90"/>
        <v>0</v>
      </c>
    </row>
    <row r="450" spans="1:36" x14ac:dyDescent="0.3">
      <c r="A450" s="287">
        <v>437</v>
      </c>
      <c r="B450" s="156"/>
      <c r="C450" s="150"/>
      <c r="D450" s="151"/>
      <c r="E450" s="150"/>
      <c r="F450" s="150"/>
      <c r="G450" s="158"/>
      <c r="H450" s="157"/>
      <c r="I450" s="152"/>
      <c r="J450" s="154"/>
      <c r="K450" s="149"/>
      <c r="L450" s="152"/>
      <c r="M450" s="159"/>
      <c r="N450" s="337"/>
      <c r="O450" s="343" t="str">
        <f>IF(N450="","",LOOKUP(N450,'Work Programme'!$A$8:$A$207,'Work Programme'!$B$8:$B$207))</f>
        <v/>
      </c>
      <c r="P450" s="150"/>
      <c r="Q450" s="150"/>
      <c r="R450" s="254" t="str">
        <f>IF(J450="","",VLOOKUP(J450,'Overview - Financial Statement'!$A$46:$B$60,2,FALSE))</f>
        <v/>
      </c>
      <c r="S450" s="255" t="str">
        <f t="shared" si="78"/>
        <v/>
      </c>
      <c r="T450" s="153"/>
      <c r="U450" s="153"/>
      <c r="V450" s="238">
        <f t="shared" si="79"/>
        <v>0</v>
      </c>
      <c r="W450" s="193" t="s">
        <v>44</v>
      </c>
      <c r="X450" s="427"/>
      <c r="Y450" s="264" t="str">
        <f t="shared" si="80"/>
        <v>OK</v>
      </c>
      <c r="Z450" s="193" t="str">
        <f t="shared" si="81"/>
        <v/>
      </c>
      <c r="AA450" s="193" t="str">
        <f t="shared" si="82"/>
        <v/>
      </c>
      <c r="AB450" s="397" t="str">
        <f t="shared" si="83"/>
        <v/>
      </c>
      <c r="AC450" s="257" t="str">
        <f t="shared" si="84"/>
        <v/>
      </c>
      <c r="AD450" s="257" t="str">
        <f t="shared" si="85"/>
        <v/>
      </c>
      <c r="AE450" s="193" t="str">
        <f t="shared" si="86"/>
        <v>CHECK DATES</v>
      </c>
      <c r="AF450" s="257" t="str">
        <f t="shared" si="87"/>
        <v/>
      </c>
      <c r="AG450" s="286">
        <v>0</v>
      </c>
      <c r="AH450" s="257">
        <f t="shared" si="88"/>
        <v>0</v>
      </c>
      <c r="AI450" s="257" t="str">
        <f t="shared" si="89"/>
        <v/>
      </c>
      <c r="AJ450" s="257">
        <f t="shared" si="90"/>
        <v>0</v>
      </c>
    </row>
    <row r="451" spans="1:36" x14ac:dyDescent="0.3">
      <c r="A451" s="287">
        <v>438</v>
      </c>
      <c r="B451" s="156"/>
      <c r="C451" s="150"/>
      <c r="D451" s="151"/>
      <c r="E451" s="150"/>
      <c r="F451" s="150"/>
      <c r="G451" s="158"/>
      <c r="H451" s="157"/>
      <c r="I451" s="152"/>
      <c r="J451" s="154"/>
      <c r="K451" s="149"/>
      <c r="L451" s="152"/>
      <c r="M451" s="159"/>
      <c r="N451" s="337"/>
      <c r="O451" s="343" t="str">
        <f>IF(N451="","",LOOKUP(N451,'Work Programme'!$A$8:$A$207,'Work Programme'!$B$8:$B$207))</f>
        <v/>
      </c>
      <c r="P451" s="150"/>
      <c r="Q451" s="150"/>
      <c r="R451" s="254" t="str">
        <f>IF(J451="","",VLOOKUP(J451,'Overview - Financial Statement'!$A$46:$B$60,2,FALSE))</f>
        <v/>
      </c>
      <c r="S451" s="255" t="str">
        <f t="shared" si="78"/>
        <v/>
      </c>
      <c r="T451" s="153"/>
      <c r="U451" s="153"/>
      <c r="V451" s="238">
        <f t="shared" si="79"/>
        <v>0</v>
      </c>
      <c r="W451" s="193" t="s">
        <v>44</v>
      </c>
      <c r="X451" s="427"/>
      <c r="Y451" s="264" t="str">
        <f t="shared" si="80"/>
        <v>OK</v>
      </c>
      <c r="Z451" s="193" t="str">
        <f t="shared" si="81"/>
        <v/>
      </c>
      <c r="AA451" s="193" t="str">
        <f t="shared" si="82"/>
        <v/>
      </c>
      <c r="AB451" s="397" t="str">
        <f t="shared" si="83"/>
        <v/>
      </c>
      <c r="AC451" s="257" t="str">
        <f t="shared" si="84"/>
        <v/>
      </c>
      <c r="AD451" s="257" t="str">
        <f t="shared" si="85"/>
        <v/>
      </c>
      <c r="AE451" s="193" t="str">
        <f t="shared" si="86"/>
        <v>CHECK DATES</v>
      </c>
      <c r="AF451" s="257" t="str">
        <f t="shared" si="87"/>
        <v/>
      </c>
      <c r="AG451" s="286">
        <v>0</v>
      </c>
      <c r="AH451" s="257">
        <f t="shared" si="88"/>
        <v>0</v>
      </c>
      <c r="AI451" s="257" t="str">
        <f t="shared" si="89"/>
        <v/>
      </c>
      <c r="AJ451" s="257">
        <f t="shared" si="90"/>
        <v>0</v>
      </c>
    </row>
    <row r="452" spans="1:36" x14ac:dyDescent="0.3">
      <c r="A452" s="287">
        <v>439</v>
      </c>
      <c r="B452" s="156"/>
      <c r="C452" s="150"/>
      <c r="D452" s="151"/>
      <c r="E452" s="150"/>
      <c r="F452" s="150"/>
      <c r="G452" s="158"/>
      <c r="H452" s="157"/>
      <c r="I452" s="152"/>
      <c r="J452" s="154"/>
      <c r="K452" s="149"/>
      <c r="L452" s="152"/>
      <c r="M452" s="159"/>
      <c r="N452" s="337"/>
      <c r="O452" s="343" t="str">
        <f>IF(N452="","",LOOKUP(N452,'Work Programme'!$A$8:$A$207,'Work Programme'!$B$8:$B$207))</f>
        <v/>
      </c>
      <c r="P452" s="150"/>
      <c r="Q452" s="150"/>
      <c r="R452" s="254" t="str">
        <f>IF(J452="","",VLOOKUP(J452,'Overview - Financial Statement'!$A$46:$B$60,2,FALSE))</f>
        <v/>
      </c>
      <c r="S452" s="255" t="str">
        <f t="shared" si="78"/>
        <v/>
      </c>
      <c r="T452" s="153"/>
      <c r="U452" s="153"/>
      <c r="V452" s="238">
        <f t="shared" si="79"/>
        <v>0</v>
      </c>
      <c r="W452" s="193" t="s">
        <v>44</v>
      </c>
      <c r="X452" s="427"/>
      <c r="Y452" s="264" t="str">
        <f t="shared" si="80"/>
        <v>OK</v>
      </c>
      <c r="Z452" s="193" t="str">
        <f t="shared" si="81"/>
        <v/>
      </c>
      <c r="AA452" s="193" t="str">
        <f t="shared" si="82"/>
        <v/>
      </c>
      <c r="AB452" s="397" t="str">
        <f t="shared" si="83"/>
        <v/>
      </c>
      <c r="AC452" s="257" t="str">
        <f t="shared" si="84"/>
        <v/>
      </c>
      <c r="AD452" s="257" t="str">
        <f t="shared" si="85"/>
        <v/>
      </c>
      <c r="AE452" s="193" t="str">
        <f t="shared" si="86"/>
        <v>CHECK DATES</v>
      </c>
      <c r="AF452" s="257" t="str">
        <f t="shared" si="87"/>
        <v/>
      </c>
      <c r="AG452" s="286">
        <v>0</v>
      </c>
      <c r="AH452" s="257">
        <f t="shared" si="88"/>
        <v>0</v>
      </c>
      <c r="AI452" s="257" t="str">
        <f t="shared" si="89"/>
        <v/>
      </c>
      <c r="AJ452" s="257">
        <f t="shared" si="90"/>
        <v>0</v>
      </c>
    </row>
    <row r="453" spans="1:36" x14ac:dyDescent="0.3">
      <c r="A453" s="287">
        <v>440</v>
      </c>
      <c r="B453" s="156"/>
      <c r="C453" s="150"/>
      <c r="D453" s="151"/>
      <c r="E453" s="150"/>
      <c r="F453" s="150"/>
      <c r="G453" s="158"/>
      <c r="H453" s="157"/>
      <c r="I453" s="152"/>
      <c r="J453" s="154"/>
      <c r="K453" s="149"/>
      <c r="L453" s="152"/>
      <c r="M453" s="159"/>
      <c r="N453" s="337"/>
      <c r="O453" s="343" t="str">
        <f>IF(N453="","",LOOKUP(N453,'Work Programme'!$A$8:$A$207,'Work Programme'!$B$8:$B$207))</f>
        <v/>
      </c>
      <c r="P453" s="150"/>
      <c r="Q453" s="150"/>
      <c r="R453" s="254" t="str">
        <f>IF(J453="","",VLOOKUP(J453,'Overview - Financial Statement'!$A$46:$B$60,2,FALSE))</f>
        <v/>
      </c>
      <c r="S453" s="255" t="str">
        <f t="shared" si="78"/>
        <v/>
      </c>
      <c r="T453" s="153"/>
      <c r="U453" s="153"/>
      <c r="V453" s="238">
        <f t="shared" si="79"/>
        <v>0</v>
      </c>
      <c r="W453" s="193" t="s">
        <v>44</v>
      </c>
      <c r="X453" s="427"/>
      <c r="Y453" s="264" t="str">
        <f t="shared" si="80"/>
        <v>OK</v>
      </c>
      <c r="Z453" s="193" t="str">
        <f t="shared" si="81"/>
        <v/>
      </c>
      <c r="AA453" s="193" t="str">
        <f t="shared" si="82"/>
        <v/>
      </c>
      <c r="AB453" s="397" t="str">
        <f t="shared" si="83"/>
        <v/>
      </c>
      <c r="AC453" s="257" t="str">
        <f t="shared" si="84"/>
        <v/>
      </c>
      <c r="AD453" s="257" t="str">
        <f t="shared" si="85"/>
        <v/>
      </c>
      <c r="AE453" s="193" t="str">
        <f t="shared" si="86"/>
        <v>CHECK DATES</v>
      </c>
      <c r="AF453" s="257" t="str">
        <f t="shared" si="87"/>
        <v/>
      </c>
      <c r="AG453" s="286">
        <v>0</v>
      </c>
      <c r="AH453" s="257">
        <f t="shared" si="88"/>
        <v>0</v>
      </c>
      <c r="AI453" s="257" t="str">
        <f t="shared" si="89"/>
        <v/>
      </c>
      <c r="AJ453" s="257">
        <f t="shared" si="90"/>
        <v>0</v>
      </c>
    </row>
    <row r="454" spans="1:36" x14ac:dyDescent="0.3">
      <c r="A454" s="287">
        <v>441</v>
      </c>
      <c r="B454" s="156"/>
      <c r="C454" s="150"/>
      <c r="D454" s="151"/>
      <c r="E454" s="150"/>
      <c r="F454" s="150"/>
      <c r="G454" s="158"/>
      <c r="H454" s="157"/>
      <c r="I454" s="152"/>
      <c r="J454" s="154"/>
      <c r="K454" s="149"/>
      <c r="L454" s="152"/>
      <c r="M454" s="159"/>
      <c r="N454" s="337"/>
      <c r="O454" s="343" t="str">
        <f>IF(N454="","",LOOKUP(N454,'Work Programme'!$A$8:$A$207,'Work Programme'!$B$8:$B$207))</f>
        <v/>
      </c>
      <c r="P454" s="150"/>
      <c r="Q454" s="150"/>
      <c r="R454" s="254" t="str">
        <f>IF(J454="","",VLOOKUP(J454,'Overview - Financial Statement'!$A$46:$B$60,2,FALSE))</f>
        <v/>
      </c>
      <c r="S454" s="255" t="str">
        <f t="shared" si="78"/>
        <v/>
      </c>
      <c r="T454" s="153"/>
      <c r="U454" s="153"/>
      <c r="V454" s="238">
        <f t="shared" si="79"/>
        <v>0</v>
      </c>
      <c r="W454" s="193" t="s">
        <v>44</v>
      </c>
      <c r="X454" s="427"/>
      <c r="Y454" s="264" t="str">
        <f t="shared" si="80"/>
        <v>OK</v>
      </c>
      <c r="Z454" s="193" t="str">
        <f t="shared" si="81"/>
        <v/>
      </c>
      <c r="AA454" s="193" t="str">
        <f t="shared" si="82"/>
        <v/>
      </c>
      <c r="AB454" s="397" t="str">
        <f t="shared" si="83"/>
        <v/>
      </c>
      <c r="AC454" s="257" t="str">
        <f t="shared" si="84"/>
        <v/>
      </c>
      <c r="AD454" s="257" t="str">
        <f t="shared" si="85"/>
        <v/>
      </c>
      <c r="AE454" s="193" t="str">
        <f t="shared" si="86"/>
        <v>CHECK DATES</v>
      </c>
      <c r="AF454" s="257" t="str">
        <f t="shared" si="87"/>
        <v/>
      </c>
      <c r="AG454" s="286">
        <v>0</v>
      </c>
      <c r="AH454" s="257">
        <f t="shared" si="88"/>
        <v>0</v>
      </c>
      <c r="AI454" s="257" t="str">
        <f t="shared" si="89"/>
        <v/>
      </c>
      <c r="AJ454" s="257">
        <f t="shared" si="90"/>
        <v>0</v>
      </c>
    </row>
    <row r="455" spans="1:36" x14ac:dyDescent="0.3">
      <c r="A455" s="287">
        <v>442</v>
      </c>
      <c r="B455" s="156"/>
      <c r="C455" s="150"/>
      <c r="D455" s="151"/>
      <c r="E455" s="150"/>
      <c r="F455" s="150"/>
      <c r="G455" s="158"/>
      <c r="H455" s="157"/>
      <c r="I455" s="152"/>
      <c r="J455" s="154"/>
      <c r="K455" s="149"/>
      <c r="L455" s="152"/>
      <c r="M455" s="159"/>
      <c r="N455" s="337"/>
      <c r="O455" s="343" t="str">
        <f>IF(N455="","",LOOKUP(N455,'Work Programme'!$A$8:$A$207,'Work Programme'!$B$8:$B$207))</f>
        <v/>
      </c>
      <c r="P455" s="150"/>
      <c r="Q455" s="150"/>
      <c r="R455" s="254" t="str">
        <f>IF(J455="","",VLOOKUP(J455,'Overview - Financial Statement'!$A$46:$B$60,2,FALSE))</f>
        <v/>
      </c>
      <c r="S455" s="255" t="str">
        <f t="shared" si="78"/>
        <v/>
      </c>
      <c r="T455" s="153"/>
      <c r="U455" s="153"/>
      <c r="V455" s="238">
        <f t="shared" si="79"/>
        <v>0</v>
      </c>
      <c r="W455" s="193" t="s">
        <v>44</v>
      </c>
      <c r="X455" s="427"/>
      <c r="Y455" s="264" t="str">
        <f t="shared" si="80"/>
        <v>OK</v>
      </c>
      <c r="Z455" s="193" t="str">
        <f t="shared" si="81"/>
        <v/>
      </c>
      <c r="AA455" s="193" t="str">
        <f t="shared" si="82"/>
        <v/>
      </c>
      <c r="AB455" s="397" t="str">
        <f t="shared" si="83"/>
        <v/>
      </c>
      <c r="AC455" s="257" t="str">
        <f t="shared" si="84"/>
        <v/>
      </c>
      <c r="AD455" s="257" t="str">
        <f t="shared" si="85"/>
        <v/>
      </c>
      <c r="AE455" s="193" t="str">
        <f t="shared" si="86"/>
        <v>CHECK DATES</v>
      </c>
      <c r="AF455" s="257" t="str">
        <f t="shared" si="87"/>
        <v/>
      </c>
      <c r="AG455" s="286">
        <v>0</v>
      </c>
      <c r="AH455" s="257">
        <f t="shared" si="88"/>
        <v>0</v>
      </c>
      <c r="AI455" s="257" t="str">
        <f t="shared" si="89"/>
        <v/>
      </c>
      <c r="AJ455" s="257">
        <f t="shared" si="90"/>
        <v>0</v>
      </c>
    </row>
    <row r="456" spans="1:36" x14ac:dyDescent="0.3">
      <c r="A456" s="287">
        <v>443</v>
      </c>
      <c r="B456" s="156"/>
      <c r="C456" s="150"/>
      <c r="D456" s="151"/>
      <c r="E456" s="150"/>
      <c r="F456" s="150"/>
      <c r="G456" s="158"/>
      <c r="H456" s="157"/>
      <c r="I456" s="152"/>
      <c r="J456" s="154"/>
      <c r="K456" s="149"/>
      <c r="L456" s="152"/>
      <c r="M456" s="159"/>
      <c r="N456" s="337"/>
      <c r="O456" s="343" t="str">
        <f>IF(N456="","",LOOKUP(N456,'Work Programme'!$A$8:$A$207,'Work Programme'!$B$8:$B$207))</f>
        <v/>
      </c>
      <c r="P456" s="150"/>
      <c r="Q456" s="150"/>
      <c r="R456" s="254" t="str">
        <f>IF(J456="","",VLOOKUP(J456,'Overview - Financial Statement'!$A$46:$B$60,2,FALSE))</f>
        <v/>
      </c>
      <c r="S456" s="255" t="str">
        <f t="shared" si="78"/>
        <v/>
      </c>
      <c r="T456" s="153"/>
      <c r="U456" s="153"/>
      <c r="V456" s="238">
        <f t="shared" si="79"/>
        <v>0</v>
      </c>
      <c r="W456" s="193" t="s">
        <v>44</v>
      </c>
      <c r="X456" s="427"/>
      <c r="Y456" s="264" t="str">
        <f t="shared" si="80"/>
        <v>OK</v>
      </c>
      <c r="Z456" s="193" t="str">
        <f t="shared" si="81"/>
        <v/>
      </c>
      <c r="AA456" s="193" t="str">
        <f t="shared" si="82"/>
        <v/>
      </c>
      <c r="AB456" s="397" t="str">
        <f t="shared" si="83"/>
        <v/>
      </c>
      <c r="AC456" s="257" t="str">
        <f t="shared" si="84"/>
        <v/>
      </c>
      <c r="AD456" s="257" t="str">
        <f t="shared" si="85"/>
        <v/>
      </c>
      <c r="AE456" s="193" t="str">
        <f t="shared" si="86"/>
        <v>CHECK DATES</v>
      </c>
      <c r="AF456" s="257" t="str">
        <f t="shared" si="87"/>
        <v/>
      </c>
      <c r="AG456" s="286">
        <v>0</v>
      </c>
      <c r="AH456" s="257">
        <f t="shared" si="88"/>
        <v>0</v>
      </c>
      <c r="AI456" s="257" t="str">
        <f t="shared" si="89"/>
        <v/>
      </c>
      <c r="AJ456" s="257">
        <f t="shared" si="90"/>
        <v>0</v>
      </c>
    </row>
    <row r="457" spans="1:36" x14ac:dyDescent="0.3">
      <c r="A457" s="287">
        <v>444</v>
      </c>
      <c r="B457" s="156"/>
      <c r="C457" s="150"/>
      <c r="D457" s="151"/>
      <c r="E457" s="150"/>
      <c r="F457" s="150"/>
      <c r="G457" s="158"/>
      <c r="H457" s="157"/>
      <c r="I457" s="152"/>
      <c r="J457" s="154"/>
      <c r="K457" s="149"/>
      <c r="L457" s="152"/>
      <c r="M457" s="159"/>
      <c r="N457" s="337"/>
      <c r="O457" s="343" t="str">
        <f>IF(N457="","",LOOKUP(N457,'Work Programme'!$A$8:$A$207,'Work Programme'!$B$8:$B$207))</f>
        <v/>
      </c>
      <c r="P457" s="150"/>
      <c r="Q457" s="150"/>
      <c r="R457" s="254" t="str">
        <f>IF(J457="","",VLOOKUP(J457,'Overview - Financial Statement'!$A$46:$B$60,2,FALSE))</f>
        <v/>
      </c>
      <c r="S457" s="255" t="str">
        <f t="shared" si="78"/>
        <v/>
      </c>
      <c r="T457" s="153"/>
      <c r="U457" s="153"/>
      <c r="V457" s="238">
        <f t="shared" si="79"/>
        <v>0</v>
      </c>
      <c r="W457" s="193" t="s">
        <v>44</v>
      </c>
      <c r="X457" s="427"/>
      <c r="Y457" s="264" t="str">
        <f t="shared" si="80"/>
        <v>OK</v>
      </c>
      <c r="Z457" s="193" t="str">
        <f t="shared" si="81"/>
        <v/>
      </c>
      <c r="AA457" s="193" t="str">
        <f t="shared" si="82"/>
        <v/>
      </c>
      <c r="AB457" s="397" t="str">
        <f t="shared" si="83"/>
        <v/>
      </c>
      <c r="AC457" s="257" t="str">
        <f t="shared" si="84"/>
        <v/>
      </c>
      <c r="AD457" s="257" t="str">
        <f t="shared" si="85"/>
        <v/>
      </c>
      <c r="AE457" s="193" t="str">
        <f t="shared" si="86"/>
        <v>CHECK DATES</v>
      </c>
      <c r="AF457" s="257" t="str">
        <f t="shared" si="87"/>
        <v/>
      </c>
      <c r="AG457" s="286">
        <v>0</v>
      </c>
      <c r="AH457" s="257">
        <f t="shared" si="88"/>
        <v>0</v>
      </c>
      <c r="AI457" s="257" t="str">
        <f t="shared" si="89"/>
        <v/>
      </c>
      <c r="AJ457" s="257">
        <f t="shared" si="90"/>
        <v>0</v>
      </c>
    </row>
    <row r="458" spans="1:36" x14ac:dyDescent="0.3">
      <c r="A458" s="287">
        <v>445</v>
      </c>
      <c r="B458" s="156"/>
      <c r="C458" s="150"/>
      <c r="D458" s="151"/>
      <c r="E458" s="150"/>
      <c r="F458" s="150"/>
      <c r="G458" s="158"/>
      <c r="H458" s="157"/>
      <c r="I458" s="152"/>
      <c r="J458" s="154"/>
      <c r="K458" s="149"/>
      <c r="L458" s="152"/>
      <c r="M458" s="159"/>
      <c r="N458" s="337"/>
      <c r="O458" s="343" t="str">
        <f>IF(N458="","",LOOKUP(N458,'Work Programme'!$A$8:$A$207,'Work Programme'!$B$8:$B$207))</f>
        <v/>
      </c>
      <c r="P458" s="150"/>
      <c r="Q458" s="150"/>
      <c r="R458" s="254" t="str">
        <f>IF(J458="","",VLOOKUP(J458,'Overview - Financial Statement'!$A$46:$B$60,2,FALSE))</f>
        <v/>
      </c>
      <c r="S458" s="255" t="str">
        <f t="shared" si="78"/>
        <v/>
      </c>
      <c r="T458" s="153"/>
      <c r="U458" s="153"/>
      <c r="V458" s="238">
        <f t="shared" si="79"/>
        <v>0</v>
      </c>
      <c r="W458" s="193" t="s">
        <v>44</v>
      </c>
      <c r="X458" s="427"/>
      <c r="Y458" s="264" t="str">
        <f t="shared" si="80"/>
        <v>OK</v>
      </c>
      <c r="Z458" s="193" t="str">
        <f t="shared" si="81"/>
        <v/>
      </c>
      <c r="AA458" s="193" t="str">
        <f t="shared" si="82"/>
        <v/>
      </c>
      <c r="AB458" s="397" t="str">
        <f t="shared" si="83"/>
        <v/>
      </c>
      <c r="AC458" s="257" t="str">
        <f t="shared" si="84"/>
        <v/>
      </c>
      <c r="AD458" s="257" t="str">
        <f t="shared" si="85"/>
        <v/>
      </c>
      <c r="AE458" s="193" t="str">
        <f t="shared" si="86"/>
        <v>CHECK DATES</v>
      </c>
      <c r="AF458" s="257" t="str">
        <f t="shared" si="87"/>
        <v/>
      </c>
      <c r="AG458" s="286">
        <v>0</v>
      </c>
      <c r="AH458" s="257">
        <f t="shared" si="88"/>
        <v>0</v>
      </c>
      <c r="AI458" s="257" t="str">
        <f t="shared" si="89"/>
        <v/>
      </c>
      <c r="AJ458" s="257">
        <f t="shared" si="90"/>
        <v>0</v>
      </c>
    </row>
    <row r="459" spans="1:36" x14ac:dyDescent="0.3">
      <c r="A459" s="287">
        <v>446</v>
      </c>
      <c r="B459" s="156"/>
      <c r="C459" s="150"/>
      <c r="D459" s="151"/>
      <c r="E459" s="150"/>
      <c r="F459" s="150"/>
      <c r="G459" s="158"/>
      <c r="H459" s="157"/>
      <c r="I459" s="152"/>
      <c r="J459" s="154"/>
      <c r="K459" s="149"/>
      <c r="L459" s="152"/>
      <c r="M459" s="159"/>
      <c r="N459" s="337"/>
      <c r="O459" s="343" t="str">
        <f>IF(N459="","",LOOKUP(N459,'Work Programme'!$A$8:$A$207,'Work Programme'!$B$8:$B$207))</f>
        <v/>
      </c>
      <c r="P459" s="150"/>
      <c r="Q459" s="150"/>
      <c r="R459" s="254" t="str">
        <f>IF(J459="","",VLOOKUP(J459,'Overview - Financial Statement'!$A$46:$B$60,2,FALSE))</f>
        <v/>
      </c>
      <c r="S459" s="255" t="str">
        <f t="shared" si="78"/>
        <v/>
      </c>
      <c r="T459" s="153"/>
      <c r="U459" s="153"/>
      <c r="V459" s="238">
        <f t="shared" si="79"/>
        <v>0</v>
      </c>
      <c r="W459" s="193" t="s">
        <v>44</v>
      </c>
      <c r="X459" s="427"/>
      <c r="Y459" s="264" t="str">
        <f t="shared" si="80"/>
        <v>OK</v>
      </c>
      <c r="Z459" s="193" t="str">
        <f t="shared" si="81"/>
        <v/>
      </c>
      <c r="AA459" s="193" t="str">
        <f t="shared" si="82"/>
        <v/>
      </c>
      <c r="AB459" s="397" t="str">
        <f t="shared" si="83"/>
        <v/>
      </c>
      <c r="AC459" s="257" t="str">
        <f t="shared" si="84"/>
        <v/>
      </c>
      <c r="AD459" s="257" t="str">
        <f t="shared" si="85"/>
        <v/>
      </c>
      <c r="AE459" s="193" t="str">
        <f t="shared" si="86"/>
        <v>CHECK DATES</v>
      </c>
      <c r="AF459" s="257" t="str">
        <f t="shared" si="87"/>
        <v/>
      </c>
      <c r="AG459" s="286">
        <v>0</v>
      </c>
      <c r="AH459" s="257">
        <f t="shared" si="88"/>
        <v>0</v>
      </c>
      <c r="AI459" s="257" t="str">
        <f t="shared" si="89"/>
        <v/>
      </c>
      <c r="AJ459" s="257">
        <f t="shared" si="90"/>
        <v>0</v>
      </c>
    </row>
    <row r="460" spans="1:36" x14ac:dyDescent="0.3">
      <c r="A460" s="287">
        <v>447</v>
      </c>
      <c r="B460" s="156"/>
      <c r="C460" s="150"/>
      <c r="D460" s="151"/>
      <c r="E460" s="150"/>
      <c r="F460" s="150"/>
      <c r="G460" s="158"/>
      <c r="H460" s="157"/>
      <c r="I460" s="152"/>
      <c r="J460" s="154"/>
      <c r="K460" s="149"/>
      <c r="L460" s="152"/>
      <c r="M460" s="159"/>
      <c r="N460" s="337"/>
      <c r="O460" s="343" t="str">
        <f>IF(N460="","",LOOKUP(N460,'Work Programme'!$A$8:$A$207,'Work Programme'!$B$8:$B$207))</f>
        <v/>
      </c>
      <c r="P460" s="150"/>
      <c r="Q460" s="150"/>
      <c r="R460" s="254" t="str">
        <f>IF(J460="","",VLOOKUP(J460,'Overview - Financial Statement'!$A$46:$B$60,2,FALSE))</f>
        <v/>
      </c>
      <c r="S460" s="255" t="str">
        <f t="shared" si="78"/>
        <v/>
      </c>
      <c r="T460" s="153"/>
      <c r="U460" s="153"/>
      <c r="V460" s="238">
        <f t="shared" si="79"/>
        <v>0</v>
      </c>
      <c r="W460" s="193" t="s">
        <v>44</v>
      </c>
      <c r="X460" s="427"/>
      <c r="Y460" s="264" t="str">
        <f t="shared" si="80"/>
        <v>OK</v>
      </c>
      <c r="Z460" s="193" t="str">
        <f t="shared" si="81"/>
        <v/>
      </c>
      <c r="AA460" s="193" t="str">
        <f t="shared" si="82"/>
        <v/>
      </c>
      <c r="AB460" s="397" t="str">
        <f t="shared" si="83"/>
        <v/>
      </c>
      <c r="AC460" s="257" t="str">
        <f t="shared" si="84"/>
        <v/>
      </c>
      <c r="AD460" s="257" t="str">
        <f t="shared" si="85"/>
        <v/>
      </c>
      <c r="AE460" s="193" t="str">
        <f t="shared" si="86"/>
        <v>CHECK DATES</v>
      </c>
      <c r="AF460" s="257" t="str">
        <f t="shared" si="87"/>
        <v/>
      </c>
      <c r="AG460" s="286">
        <v>0</v>
      </c>
      <c r="AH460" s="257">
        <f t="shared" si="88"/>
        <v>0</v>
      </c>
      <c r="AI460" s="257" t="str">
        <f t="shared" si="89"/>
        <v/>
      </c>
      <c r="AJ460" s="257">
        <f t="shared" si="90"/>
        <v>0</v>
      </c>
    </row>
    <row r="461" spans="1:36" x14ac:dyDescent="0.3">
      <c r="A461" s="287">
        <v>448</v>
      </c>
      <c r="B461" s="156"/>
      <c r="C461" s="150"/>
      <c r="D461" s="151"/>
      <c r="E461" s="150"/>
      <c r="F461" s="150"/>
      <c r="G461" s="158"/>
      <c r="H461" s="157"/>
      <c r="I461" s="152"/>
      <c r="J461" s="154"/>
      <c r="K461" s="149"/>
      <c r="L461" s="152"/>
      <c r="M461" s="159"/>
      <c r="N461" s="337"/>
      <c r="O461" s="343" t="str">
        <f>IF(N461="","",LOOKUP(N461,'Work Programme'!$A$8:$A$207,'Work Programme'!$B$8:$B$207))</f>
        <v/>
      </c>
      <c r="P461" s="150"/>
      <c r="Q461" s="150"/>
      <c r="R461" s="254" t="str">
        <f>IF(J461="","",VLOOKUP(J461,'Overview - Financial Statement'!$A$46:$B$60,2,FALSE))</f>
        <v/>
      </c>
      <c r="S461" s="255" t="str">
        <f t="shared" si="78"/>
        <v/>
      </c>
      <c r="T461" s="153"/>
      <c r="U461" s="153"/>
      <c r="V461" s="238">
        <f t="shared" si="79"/>
        <v>0</v>
      </c>
      <c r="W461" s="193" t="s">
        <v>44</v>
      </c>
      <c r="X461" s="427"/>
      <c r="Y461" s="264" t="str">
        <f t="shared" si="80"/>
        <v>OK</v>
      </c>
      <c r="Z461" s="193" t="str">
        <f t="shared" si="81"/>
        <v/>
      </c>
      <c r="AA461" s="193" t="str">
        <f t="shared" si="82"/>
        <v/>
      </c>
      <c r="AB461" s="397" t="str">
        <f t="shared" si="83"/>
        <v/>
      </c>
      <c r="AC461" s="257" t="str">
        <f t="shared" si="84"/>
        <v/>
      </c>
      <c r="AD461" s="257" t="str">
        <f t="shared" si="85"/>
        <v/>
      </c>
      <c r="AE461" s="193" t="str">
        <f t="shared" si="86"/>
        <v>CHECK DATES</v>
      </c>
      <c r="AF461" s="257" t="str">
        <f t="shared" si="87"/>
        <v/>
      </c>
      <c r="AG461" s="286">
        <v>0</v>
      </c>
      <c r="AH461" s="257">
        <f t="shared" si="88"/>
        <v>0</v>
      </c>
      <c r="AI461" s="257" t="str">
        <f t="shared" si="89"/>
        <v/>
      </c>
      <c r="AJ461" s="257">
        <f t="shared" si="90"/>
        <v>0</v>
      </c>
    </row>
    <row r="462" spans="1:36" x14ac:dyDescent="0.3">
      <c r="A462" s="287">
        <v>449</v>
      </c>
      <c r="B462" s="156"/>
      <c r="C462" s="150"/>
      <c r="D462" s="151"/>
      <c r="E462" s="150"/>
      <c r="F462" s="150"/>
      <c r="G462" s="158"/>
      <c r="H462" s="157"/>
      <c r="I462" s="152"/>
      <c r="J462" s="154"/>
      <c r="K462" s="149"/>
      <c r="L462" s="152"/>
      <c r="M462" s="159"/>
      <c r="N462" s="337"/>
      <c r="O462" s="343" t="str">
        <f>IF(N462="","",LOOKUP(N462,'Work Programme'!$A$8:$A$207,'Work Programme'!$B$8:$B$207))</f>
        <v/>
      </c>
      <c r="P462" s="150"/>
      <c r="Q462" s="150"/>
      <c r="R462" s="254" t="str">
        <f>IF(J462="","",VLOOKUP(J462,'Overview - Financial Statement'!$A$46:$B$60,2,FALSE))</f>
        <v/>
      </c>
      <c r="S462" s="255" t="str">
        <f t="shared" ref="S462:S525" si="91">IF(R462="","",K462/R462)</f>
        <v/>
      </c>
      <c r="T462" s="153"/>
      <c r="U462" s="153"/>
      <c r="V462" s="238">
        <f t="shared" si="79"/>
        <v>0</v>
      </c>
      <c r="W462" s="193" t="s">
        <v>44</v>
      </c>
      <c r="X462" s="427"/>
      <c r="Y462" s="264" t="str">
        <f t="shared" si="80"/>
        <v>OK</v>
      </c>
      <c r="Z462" s="193" t="str">
        <f t="shared" si="81"/>
        <v/>
      </c>
      <c r="AA462" s="193" t="str">
        <f t="shared" si="82"/>
        <v/>
      </c>
      <c r="AB462" s="397" t="str">
        <f t="shared" si="83"/>
        <v/>
      </c>
      <c r="AC462" s="257" t="str">
        <f t="shared" si="84"/>
        <v/>
      </c>
      <c r="AD462" s="257" t="str">
        <f t="shared" si="85"/>
        <v/>
      </c>
      <c r="AE462" s="193" t="str">
        <f t="shared" si="86"/>
        <v>CHECK DATES</v>
      </c>
      <c r="AF462" s="257" t="str">
        <f t="shared" si="87"/>
        <v/>
      </c>
      <c r="AG462" s="286">
        <v>0</v>
      </c>
      <c r="AH462" s="257">
        <f t="shared" si="88"/>
        <v>0</v>
      </c>
      <c r="AI462" s="257" t="str">
        <f t="shared" si="89"/>
        <v/>
      </c>
      <c r="AJ462" s="257">
        <f t="shared" si="90"/>
        <v>0</v>
      </c>
    </row>
    <row r="463" spans="1:36" x14ac:dyDescent="0.3">
      <c r="A463" s="287">
        <v>450</v>
      </c>
      <c r="B463" s="156"/>
      <c r="C463" s="150"/>
      <c r="D463" s="151"/>
      <c r="E463" s="150"/>
      <c r="F463" s="150"/>
      <c r="G463" s="158"/>
      <c r="H463" s="157"/>
      <c r="I463" s="152"/>
      <c r="J463" s="154"/>
      <c r="K463" s="149"/>
      <c r="L463" s="152"/>
      <c r="M463" s="159"/>
      <c r="N463" s="337"/>
      <c r="O463" s="343" t="str">
        <f>IF(N463="","",LOOKUP(N463,'Work Programme'!$A$8:$A$207,'Work Programme'!$B$8:$B$207))</f>
        <v/>
      </c>
      <c r="P463" s="150"/>
      <c r="Q463" s="150"/>
      <c r="R463" s="254" t="str">
        <f>IF(J463="","",VLOOKUP(J463,'Overview - Financial Statement'!$A$46:$B$60,2,FALSE))</f>
        <v/>
      </c>
      <c r="S463" s="255" t="str">
        <f t="shared" si="91"/>
        <v/>
      </c>
      <c r="T463" s="153"/>
      <c r="U463" s="153"/>
      <c r="V463" s="238">
        <f t="shared" si="79"/>
        <v>0</v>
      </c>
      <c r="W463" s="193" t="s">
        <v>44</v>
      </c>
      <c r="X463" s="427"/>
      <c r="Y463" s="264" t="str">
        <f t="shared" si="80"/>
        <v>OK</v>
      </c>
      <c r="Z463" s="193" t="str">
        <f t="shared" si="81"/>
        <v/>
      </c>
      <c r="AA463" s="193" t="str">
        <f t="shared" si="82"/>
        <v/>
      </c>
      <c r="AB463" s="397" t="str">
        <f t="shared" si="83"/>
        <v/>
      </c>
      <c r="AC463" s="257" t="str">
        <f t="shared" si="84"/>
        <v/>
      </c>
      <c r="AD463" s="257" t="str">
        <f t="shared" si="85"/>
        <v/>
      </c>
      <c r="AE463" s="193" t="str">
        <f t="shared" si="86"/>
        <v>CHECK DATES</v>
      </c>
      <c r="AF463" s="257" t="str">
        <f t="shared" si="87"/>
        <v/>
      </c>
      <c r="AG463" s="286">
        <v>0</v>
      </c>
      <c r="AH463" s="257">
        <f t="shared" si="88"/>
        <v>0</v>
      </c>
      <c r="AI463" s="257" t="str">
        <f t="shared" si="89"/>
        <v/>
      </c>
      <c r="AJ463" s="257">
        <f t="shared" si="90"/>
        <v>0</v>
      </c>
    </row>
    <row r="464" spans="1:36" x14ac:dyDescent="0.3">
      <c r="A464" s="287">
        <v>451</v>
      </c>
      <c r="B464" s="156"/>
      <c r="C464" s="150"/>
      <c r="D464" s="151"/>
      <c r="E464" s="150"/>
      <c r="F464" s="150"/>
      <c r="G464" s="158"/>
      <c r="H464" s="157"/>
      <c r="I464" s="152"/>
      <c r="J464" s="154"/>
      <c r="K464" s="149"/>
      <c r="L464" s="152"/>
      <c r="M464" s="159"/>
      <c r="N464" s="337"/>
      <c r="O464" s="343" t="str">
        <f>IF(N464="","",LOOKUP(N464,'Work Programme'!$A$8:$A$207,'Work Programme'!$B$8:$B$207))</f>
        <v/>
      </c>
      <c r="P464" s="150"/>
      <c r="Q464" s="150"/>
      <c r="R464" s="254" t="str">
        <f>IF(J464="","",VLOOKUP(J464,'Overview - Financial Statement'!$A$46:$B$60,2,FALSE))</f>
        <v/>
      </c>
      <c r="S464" s="255" t="str">
        <f t="shared" si="91"/>
        <v/>
      </c>
      <c r="T464" s="153"/>
      <c r="U464" s="153"/>
      <c r="V464" s="238">
        <f t="shared" ref="V464:V527" si="92">IF(T464="YES",S464,0)</f>
        <v>0</v>
      </c>
      <c r="W464" s="193" t="s">
        <v>44</v>
      </c>
      <c r="X464" s="427"/>
      <c r="Y464" s="264" t="str">
        <f t="shared" si="80"/>
        <v>OK</v>
      </c>
      <c r="Z464" s="193" t="str">
        <f t="shared" si="81"/>
        <v/>
      </c>
      <c r="AA464" s="193" t="str">
        <f t="shared" si="82"/>
        <v/>
      </c>
      <c r="AB464" s="397" t="str">
        <f t="shared" si="83"/>
        <v/>
      </c>
      <c r="AC464" s="257" t="str">
        <f t="shared" si="84"/>
        <v/>
      </c>
      <c r="AD464" s="257" t="str">
        <f t="shared" si="85"/>
        <v/>
      </c>
      <c r="AE464" s="193" t="str">
        <f t="shared" si="86"/>
        <v>CHECK DATES</v>
      </c>
      <c r="AF464" s="257" t="str">
        <f t="shared" si="87"/>
        <v/>
      </c>
      <c r="AG464" s="286">
        <v>0</v>
      </c>
      <c r="AH464" s="257">
        <f t="shared" si="88"/>
        <v>0</v>
      </c>
      <c r="AI464" s="257" t="str">
        <f t="shared" si="89"/>
        <v/>
      </c>
      <c r="AJ464" s="257">
        <f t="shared" si="90"/>
        <v>0</v>
      </c>
    </row>
    <row r="465" spans="1:36" x14ac:dyDescent="0.3">
      <c r="A465" s="287">
        <v>452</v>
      </c>
      <c r="B465" s="156"/>
      <c r="C465" s="150"/>
      <c r="D465" s="151"/>
      <c r="E465" s="150"/>
      <c r="F465" s="150"/>
      <c r="G465" s="158"/>
      <c r="H465" s="157"/>
      <c r="I465" s="152"/>
      <c r="J465" s="154"/>
      <c r="K465" s="149"/>
      <c r="L465" s="152"/>
      <c r="M465" s="159"/>
      <c r="N465" s="337"/>
      <c r="O465" s="343" t="str">
        <f>IF(N465="","",LOOKUP(N465,'Work Programme'!$A$8:$A$207,'Work Programme'!$B$8:$B$207))</f>
        <v/>
      </c>
      <c r="P465" s="150"/>
      <c r="Q465" s="150"/>
      <c r="R465" s="254" t="str">
        <f>IF(J465="","",VLOOKUP(J465,'Overview - Financial Statement'!$A$46:$B$60,2,FALSE))</f>
        <v/>
      </c>
      <c r="S465" s="255" t="str">
        <f t="shared" si="91"/>
        <v/>
      </c>
      <c r="T465" s="153"/>
      <c r="U465" s="153"/>
      <c r="V465" s="238">
        <f t="shared" si="92"/>
        <v>0</v>
      </c>
      <c r="W465" s="193" t="s">
        <v>44</v>
      </c>
      <c r="X465" s="427"/>
      <c r="Y465" s="264" t="str">
        <f t="shared" ref="Y465:Y528" si="93">IF(G465&gt;=220,"to be checked","OK")</f>
        <v>OK</v>
      </c>
      <c r="Z465" s="193" t="str">
        <f t="shared" ref="Z465:Z528" si="94">IF(S465="","",(IF(OR(L465&lt;=($E$4-1),L465&gt;=($G$4+1),M465&lt;=($E$4-1),M465&gt;=($G$4+1)),"CHECK DATES","OK")))</f>
        <v/>
      </c>
      <c r="AA465" s="193" t="str">
        <f t="shared" ref="AA465:AA528" si="95">IF(J465="","",J465)</f>
        <v/>
      </c>
      <c r="AB465" s="397" t="str">
        <f t="shared" ref="AB465:AB528" si="96">IF(J465="","",IF(HLOOKUP(J465,$X$4:$AL$5,2,FALSE)="",R465,IF(R465&lt;&gt;HLOOKUP(J465,$X$4:$AL$5,2,FALSE),HLOOKUP(J465,$X$4:$AL$5,2,FALSE),R465)))</f>
        <v/>
      </c>
      <c r="AC465" s="257" t="str">
        <f t="shared" ref="AC465:AC528" si="97">IF(R465="","",IF(AB465=1,S465,K465/AB465))</f>
        <v/>
      </c>
      <c r="AD465" s="257" t="str">
        <f t="shared" ref="AD465:AD528" si="98">IF(AC465="","",IF(AB465=1,0,AC465-S465))</f>
        <v/>
      </c>
      <c r="AE465" s="193" t="str">
        <f t="shared" ref="AE465:AE528" si="99">IF(S465=0,"",(IF(I465="","CHECK DATES","OK")))</f>
        <v>CHECK DATES</v>
      </c>
      <c r="AF465" s="257" t="str">
        <f t="shared" ref="AF465:AF528" si="100">IF(OR(W465="NO",Z465="CHECK DATES",AE465="CHECK DATES"),AC465,"")</f>
        <v/>
      </c>
      <c r="AG465" s="286">
        <v>0</v>
      </c>
      <c r="AH465" s="257">
        <f t="shared" ref="AH465:AH528" si="101">IF(OR(W465="NO",AF465&gt;0,AG465&gt;0)*(AND(OR(T465="NO",T465=""))),SUM(AF465:AG465),"")</f>
        <v>0</v>
      </c>
      <c r="AI465" s="257" t="str">
        <f t="shared" ref="AI465:AI528" si="102">IF(OR(W465="NO",AF465&gt;0,AG465&gt;0)*(AND(OR(T465="YES"))),SUM(AF465:AG465),"")</f>
        <v/>
      </c>
      <c r="AJ465" s="257">
        <f t="shared" ref="AJ465:AJ528" si="103">IF(T465="YES",AC465,0)</f>
        <v>0</v>
      </c>
    </row>
    <row r="466" spans="1:36" x14ac:dyDescent="0.3">
      <c r="A466" s="287">
        <v>453</v>
      </c>
      <c r="B466" s="156"/>
      <c r="C466" s="150"/>
      <c r="D466" s="151"/>
      <c r="E466" s="150"/>
      <c r="F466" s="150"/>
      <c r="G466" s="158"/>
      <c r="H466" s="157"/>
      <c r="I466" s="152"/>
      <c r="J466" s="154"/>
      <c r="K466" s="149"/>
      <c r="L466" s="152"/>
      <c r="M466" s="159"/>
      <c r="N466" s="337"/>
      <c r="O466" s="343" t="str">
        <f>IF(N466="","",LOOKUP(N466,'Work Programme'!$A$8:$A$207,'Work Programme'!$B$8:$B$207))</f>
        <v/>
      </c>
      <c r="P466" s="150"/>
      <c r="Q466" s="150"/>
      <c r="R466" s="254" t="str">
        <f>IF(J466="","",VLOOKUP(J466,'Overview - Financial Statement'!$A$46:$B$60,2,FALSE))</f>
        <v/>
      </c>
      <c r="S466" s="255" t="str">
        <f t="shared" si="91"/>
        <v/>
      </c>
      <c r="T466" s="153"/>
      <c r="U466" s="153"/>
      <c r="V466" s="238">
        <f t="shared" si="92"/>
        <v>0</v>
      </c>
      <c r="W466" s="193" t="s">
        <v>44</v>
      </c>
      <c r="X466" s="427"/>
      <c r="Y466" s="264" t="str">
        <f t="shared" si="93"/>
        <v>OK</v>
      </c>
      <c r="Z466" s="193" t="str">
        <f t="shared" si="94"/>
        <v/>
      </c>
      <c r="AA466" s="193" t="str">
        <f t="shared" si="95"/>
        <v/>
      </c>
      <c r="AB466" s="397" t="str">
        <f t="shared" si="96"/>
        <v/>
      </c>
      <c r="AC466" s="257" t="str">
        <f t="shared" si="97"/>
        <v/>
      </c>
      <c r="AD466" s="257" t="str">
        <f t="shared" si="98"/>
        <v/>
      </c>
      <c r="AE466" s="193" t="str">
        <f t="shared" si="99"/>
        <v>CHECK DATES</v>
      </c>
      <c r="AF466" s="257" t="str">
        <f t="shared" si="100"/>
        <v/>
      </c>
      <c r="AG466" s="286">
        <v>0</v>
      </c>
      <c r="AH466" s="257">
        <f t="shared" si="101"/>
        <v>0</v>
      </c>
      <c r="AI466" s="257" t="str">
        <f t="shared" si="102"/>
        <v/>
      </c>
      <c r="AJ466" s="257">
        <f t="shared" si="103"/>
        <v>0</v>
      </c>
    </row>
    <row r="467" spans="1:36" x14ac:dyDescent="0.3">
      <c r="A467" s="287">
        <v>454</v>
      </c>
      <c r="B467" s="156"/>
      <c r="C467" s="150"/>
      <c r="D467" s="151"/>
      <c r="E467" s="150"/>
      <c r="F467" s="150"/>
      <c r="G467" s="158"/>
      <c r="H467" s="157"/>
      <c r="I467" s="152"/>
      <c r="J467" s="154"/>
      <c r="K467" s="149"/>
      <c r="L467" s="152"/>
      <c r="M467" s="159"/>
      <c r="N467" s="337"/>
      <c r="O467" s="343" t="str">
        <f>IF(N467="","",LOOKUP(N467,'Work Programme'!$A$8:$A$207,'Work Programme'!$B$8:$B$207))</f>
        <v/>
      </c>
      <c r="P467" s="150"/>
      <c r="Q467" s="150"/>
      <c r="R467" s="254" t="str">
        <f>IF(J467="","",VLOOKUP(J467,'Overview - Financial Statement'!$A$46:$B$60,2,FALSE))</f>
        <v/>
      </c>
      <c r="S467" s="255" t="str">
        <f t="shared" si="91"/>
        <v/>
      </c>
      <c r="T467" s="153"/>
      <c r="U467" s="153"/>
      <c r="V467" s="238">
        <f t="shared" si="92"/>
        <v>0</v>
      </c>
      <c r="W467" s="193" t="s">
        <v>44</v>
      </c>
      <c r="X467" s="427"/>
      <c r="Y467" s="264" t="str">
        <f t="shared" si="93"/>
        <v>OK</v>
      </c>
      <c r="Z467" s="193" t="str">
        <f t="shared" si="94"/>
        <v/>
      </c>
      <c r="AA467" s="193" t="str">
        <f t="shared" si="95"/>
        <v/>
      </c>
      <c r="AB467" s="397" t="str">
        <f t="shared" si="96"/>
        <v/>
      </c>
      <c r="AC467" s="257" t="str">
        <f t="shared" si="97"/>
        <v/>
      </c>
      <c r="AD467" s="257" t="str">
        <f t="shared" si="98"/>
        <v/>
      </c>
      <c r="AE467" s="193" t="str">
        <f t="shared" si="99"/>
        <v>CHECK DATES</v>
      </c>
      <c r="AF467" s="257" t="str">
        <f t="shared" si="100"/>
        <v/>
      </c>
      <c r="AG467" s="286">
        <v>0</v>
      </c>
      <c r="AH467" s="257">
        <f t="shared" si="101"/>
        <v>0</v>
      </c>
      <c r="AI467" s="257" t="str">
        <f t="shared" si="102"/>
        <v/>
      </c>
      <c r="AJ467" s="257">
        <f t="shared" si="103"/>
        <v>0</v>
      </c>
    </row>
    <row r="468" spans="1:36" x14ac:dyDescent="0.3">
      <c r="A468" s="287">
        <v>455</v>
      </c>
      <c r="B468" s="156"/>
      <c r="C468" s="150"/>
      <c r="D468" s="151"/>
      <c r="E468" s="150"/>
      <c r="F468" s="150"/>
      <c r="G468" s="158"/>
      <c r="H468" s="157"/>
      <c r="I468" s="152"/>
      <c r="J468" s="154"/>
      <c r="K468" s="149"/>
      <c r="L468" s="152"/>
      <c r="M468" s="159"/>
      <c r="N468" s="337"/>
      <c r="O468" s="343" t="str">
        <f>IF(N468="","",LOOKUP(N468,'Work Programme'!$A$8:$A$207,'Work Programme'!$B$8:$B$207))</f>
        <v/>
      </c>
      <c r="P468" s="150"/>
      <c r="Q468" s="150"/>
      <c r="R468" s="254" t="str">
        <f>IF(J468="","",VLOOKUP(J468,'Overview - Financial Statement'!$A$46:$B$60,2,FALSE))</f>
        <v/>
      </c>
      <c r="S468" s="255" t="str">
        <f t="shared" si="91"/>
        <v/>
      </c>
      <c r="T468" s="153"/>
      <c r="U468" s="153"/>
      <c r="V468" s="238">
        <f t="shared" si="92"/>
        <v>0</v>
      </c>
      <c r="W468" s="193" t="s">
        <v>44</v>
      </c>
      <c r="X468" s="427"/>
      <c r="Y468" s="264" t="str">
        <f t="shared" si="93"/>
        <v>OK</v>
      </c>
      <c r="Z468" s="193" t="str">
        <f t="shared" si="94"/>
        <v/>
      </c>
      <c r="AA468" s="193" t="str">
        <f t="shared" si="95"/>
        <v/>
      </c>
      <c r="AB468" s="397" t="str">
        <f t="shared" si="96"/>
        <v/>
      </c>
      <c r="AC468" s="257" t="str">
        <f t="shared" si="97"/>
        <v/>
      </c>
      <c r="AD468" s="257" t="str">
        <f t="shared" si="98"/>
        <v/>
      </c>
      <c r="AE468" s="193" t="str">
        <f t="shared" si="99"/>
        <v>CHECK DATES</v>
      </c>
      <c r="AF468" s="257" t="str">
        <f t="shared" si="100"/>
        <v/>
      </c>
      <c r="AG468" s="286">
        <v>0</v>
      </c>
      <c r="AH468" s="257">
        <f t="shared" si="101"/>
        <v>0</v>
      </c>
      <c r="AI468" s="257" t="str">
        <f t="shared" si="102"/>
        <v/>
      </c>
      <c r="AJ468" s="257">
        <f t="shared" si="103"/>
        <v>0</v>
      </c>
    </row>
    <row r="469" spans="1:36" x14ac:dyDescent="0.3">
      <c r="A469" s="287">
        <v>456</v>
      </c>
      <c r="B469" s="156"/>
      <c r="C469" s="150"/>
      <c r="D469" s="151"/>
      <c r="E469" s="150"/>
      <c r="F469" s="150"/>
      <c r="G469" s="158"/>
      <c r="H469" s="157"/>
      <c r="I469" s="152"/>
      <c r="J469" s="154"/>
      <c r="K469" s="149"/>
      <c r="L469" s="152"/>
      <c r="M469" s="159"/>
      <c r="N469" s="337"/>
      <c r="O469" s="343" t="str">
        <f>IF(N469="","",LOOKUP(N469,'Work Programme'!$A$8:$A$207,'Work Programme'!$B$8:$B$207))</f>
        <v/>
      </c>
      <c r="P469" s="150"/>
      <c r="Q469" s="150"/>
      <c r="R469" s="254" t="str">
        <f>IF(J469="","",VLOOKUP(J469,'Overview - Financial Statement'!$A$46:$B$60,2,FALSE))</f>
        <v/>
      </c>
      <c r="S469" s="255" t="str">
        <f t="shared" si="91"/>
        <v/>
      </c>
      <c r="T469" s="153"/>
      <c r="U469" s="153"/>
      <c r="V469" s="238">
        <f t="shared" si="92"/>
        <v>0</v>
      </c>
      <c r="W469" s="193" t="s">
        <v>44</v>
      </c>
      <c r="X469" s="427"/>
      <c r="Y469" s="264" t="str">
        <f t="shared" si="93"/>
        <v>OK</v>
      </c>
      <c r="Z469" s="193" t="str">
        <f t="shared" si="94"/>
        <v/>
      </c>
      <c r="AA469" s="193" t="str">
        <f t="shared" si="95"/>
        <v/>
      </c>
      <c r="AB469" s="397" t="str">
        <f t="shared" si="96"/>
        <v/>
      </c>
      <c r="AC469" s="257" t="str">
        <f t="shared" si="97"/>
        <v/>
      </c>
      <c r="AD469" s="257" t="str">
        <f t="shared" si="98"/>
        <v/>
      </c>
      <c r="AE469" s="193" t="str">
        <f t="shared" si="99"/>
        <v>CHECK DATES</v>
      </c>
      <c r="AF469" s="257" t="str">
        <f t="shared" si="100"/>
        <v/>
      </c>
      <c r="AG469" s="286">
        <v>0</v>
      </c>
      <c r="AH469" s="257">
        <f t="shared" si="101"/>
        <v>0</v>
      </c>
      <c r="AI469" s="257" t="str">
        <f t="shared" si="102"/>
        <v/>
      </c>
      <c r="AJ469" s="257">
        <f t="shared" si="103"/>
        <v>0</v>
      </c>
    </row>
    <row r="470" spans="1:36" x14ac:dyDescent="0.3">
      <c r="A470" s="287">
        <v>457</v>
      </c>
      <c r="B470" s="156"/>
      <c r="C470" s="150"/>
      <c r="D470" s="151"/>
      <c r="E470" s="150"/>
      <c r="F470" s="150"/>
      <c r="G470" s="158"/>
      <c r="H470" s="157"/>
      <c r="I470" s="152"/>
      <c r="J470" s="154"/>
      <c r="K470" s="149"/>
      <c r="L470" s="152"/>
      <c r="M470" s="159"/>
      <c r="N470" s="337"/>
      <c r="O470" s="343" t="str">
        <f>IF(N470="","",LOOKUP(N470,'Work Programme'!$A$8:$A$207,'Work Programme'!$B$8:$B$207))</f>
        <v/>
      </c>
      <c r="P470" s="150"/>
      <c r="Q470" s="150"/>
      <c r="R470" s="254" t="str">
        <f>IF(J470="","",VLOOKUP(J470,'Overview - Financial Statement'!$A$46:$B$60,2,FALSE))</f>
        <v/>
      </c>
      <c r="S470" s="255" t="str">
        <f t="shared" si="91"/>
        <v/>
      </c>
      <c r="T470" s="153"/>
      <c r="U470" s="153"/>
      <c r="V470" s="238">
        <f t="shared" si="92"/>
        <v>0</v>
      </c>
      <c r="W470" s="193" t="s">
        <v>44</v>
      </c>
      <c r="X470" s="427"/>
      <c r="Y470" s="264" t="str">
        <f t="shared" si="93"/>
        <v>OK</v>
      </c>
      <c r="Z470" s="193" t="str">
        <f t="shared" si="94"/>
        <v/>
      </c>
      <c r="AA470" s="193" t="str">
        <f t="shared" si="95"/>
        <v/>
      </c>
      <c r="AB470" s="397" t="str">
        <f t="shared" si="96"/>
        <v/>
      </c>
      <c r="AC470" s="257" t="str">
        <f t="shared" si="97"/>
        <v/>
      </c>
      <c r="AD470" s="257" t="str">
        <f t="shared" si="98"/>
        <v/>
      </c>
      <c r="AE470" s="193" t="str">
        <f t="shared" si="99"/>
        <v>CHECK DATES</v>
      </c>
      <c r="AF470" s="257" t="str">
        <f t="shared" si="100"/>
        <v/>
      </c>
      <c r="AG470" s="286">
        <v>0</v>
      </c>
      <c r="AH470" s="257">
        <f t="shared" si="101"/>
        <v>0</v>
      </c>
      <c r="AI470" s="257" t="str">
        <f t="shared" si="102"/>
        <v/>
      </c>
      <c r="AJ470" s="257">
        <f t="shared" si="103"/>
        <v>0</v>
      </c>
    </row>
    <row r="471" spans="1:36" x14ac:dyDescent="0.3">
      <c r="A471" s="287">
        <v>458</v>
      </c>
      <c r="B471" s="156"/>
      <c r="C471" s="150"/>
      <c r="D471" s="151"/>
      <c r="E471" s="150"/>
      <c r="F471" s="150"/>
      <c r="G471" s="158"/>
      <c r="H471" s="157"/>
      <c r="I471" s="152"/>
      <c r="J471" s="154"/>
      <c r="K471" s="149"/>
      <c r="L471" s="152"/>
      <c r="M471" s="159"/>
      <c r="N471" s="337"/>
      <c r="O471" s="343" t="str">
        <f>IF(N471="","",LOOKUP(N471,'Work Programme'!$A$8:$A$207,'Work Programme'!$B$8:$B$207))</f>
        <v/>
      </c>
      <c r="P471" s="150"/>
      <c r="Q471" s="150"/>
      <c r="R471" s="254" t="str">
        <f>IF(J471="","",VLOOKUP(J471,'Overview - Financial Statement'!$A$46:$B$60,2,FALSE))</f>
        <v/>
      </c>
      <c r="S471" s="255" t="str">
        <f t="shared" si="91"/>
        <v/>
      </c>
      <c r="T471" s="153"/>
      <c r="U471" s="153"/>
      <c r="V471" s="238">
        <f t="shared" si="92"/>
        <v>0</v>
      </c>
      <c r="W471" s="193" t="s">
        <v>44</v>
      </c>
      <c r="X471" s="427"/>
      <c r="Y471" s="264" t="str">
        <f t="shared" si="93"/>
        <v>OK</v>
      </c>
      <c r="Z471" s="193" t="str">
        <f t="shared" si="94"/>
        <v/>
      </c>
      <c r="AA471" s="193" t="str">
        <f t="shared" si="95"/>
        <v/>
      </c>
      <c r="AB471" s="397" t="str">
        <f t="shared" si="96"/>
        <v/>
      </c>
      <c r="AC471" s="257" t="str">
        <f t="shared" si="97"/>
        <v/>
      </c>
      <c r="AD471" s="257" t="str">
        <f t="shared" si="98"/>
        <v/>
      </c>
      <c r="AE471" s="193" t="str">
        <f t="shared" si="99"/>
        <v>CHECK DATES</v>
      </c>
      <c r="AF471" s="257" t="str">
        <f t="shared" si="100"/>
        <v/>
      </c>
      <c r="AG471" s="286">
        <v>0</v>
      </c>
      <c r="AH471" s="257">
        <f t="shared" si="101"/>
        <v>0</v>
      </c>
      <c r="AI471" s="257" t="str">
        <f t="shared" si="102"/>
        <v/>
      </c>
      <c r="AJ471" s="257">
        <f t="shared" si="103"/>
        <v>0</v>
      </c>
    </row>
    <row r="472" spans="1:36" x14ac:dyDescent="0.3">
      <c r="A472" s="287">
        <v>459</v>
      </c>
      <c r="B472" s="156"/>
      <c r="C472" s="150"/>
      <c r="D472" s="151"/>
      <c r="E472" s="150"/>
      <c r="F472" s="150"/>
      <c r="G472" s="158"/>
      <c r="H472" s="157"/>
      <c r="I472" s="152"/>
      <c r="J472" s="154"/>
      <c r="K472" s="149"/>
      <c r="L472" s="152"/>
      <c r="M472" s="159"/>
      <c r="N472" s="337"/>
      <c r="O472" s="343" t="str">
        <f>IF(N472="","",LOOKUP(N472,'Work Programme'!$A$8:$A$207,'Work Programme'!$B$8:$B$207))</f>
        <v/>
      </c>
      <c r="P472" s="150"/>
      <c r="Q472" s="150"/>
      <c r="R472" s="254" t="str">
        <f>IF(J472="","",VLOOKUP(J472,'Overview - Financial Statement'!$A$46:$B$60,2,FALSE))</f>
        <v/>
      </c>
      <c r="S472" s="255" t="str">
        <f t="shared" si="91"/>
        <v/>
      </c>
      <c r="T472" s="153"/>
      <c r="U472" s="153"/>
      <c r="V472" s="238">
        <f t="shared" si="92"/>
        <v>0</v>
      </c>
      <c r="W472" s="193" t="s">
        <v>44</v>
      </c>
      <c r="X472" s="427"/>
      <c r="Y472" s="264" t="str">
        <f t="shared" si="93"/>
        <v>OK</v>
      </c>
      <c r="Z472" s="193" t="str">
        <f t="shared" si="94"/>
        <v/>
      </c>
      <c r="AA472" s="193" t="str">
        <f t="shared" si="95"/>
        <v/>
      </c>
      <c r="AB472" s="397" t="str">
        <f t="shared" si="96"/>
        <v/>
      </c>
      <c r="AC472" s="257" t="str">
        <f t="shared" si="97"/>
        <v/>
      </c>
      <c r="AD472" s="257" t="str">
        <f t="shared" si="98"/>
        <v/>
      </c>
      <c r="AE472" s="193" t="str">
        <f t="shared" si="99"/>
        <v>CHECK DATES</v>
      </c>
      <c r="AF472" s="257" t="str">
        <f t="shared" si="100"/>
        <v/>
      </c>
      <c r="AG472" s="286">
        <v>0</v>
      </c>
      <c r="AH472" s="257">
        <f t="shared" si="101"/>
        <v>0</v>
      </c>
      <c r="AI472" s="257" t="str">
        <f t="shared" si="102"/>
        <v/>
      </c>
      <c r="AJ472" s="257">
        <f t="shared" si="103"/>
        <v>0</v>
      </c>
    </row>
    <row r="473" spans="1:36" x14ac:dyDescent="0.3">
      <c r="A473" s="287">
        <v>460</v>
      </c>
      <c r="B473" s="156"/>
      <c r="C473" s="150"/>
      <c r="D473" s="151"/>
      <c r="E473" s="150"/>
      <c r="F473" s="150"/>
      <c r="G473" s="158"/>
      <c r="H473" s="157"/>
      <c r="I473" s="152"/>
      <c r="J473" s="154"/>
      <c r="K473" s="149"/>
      <c r="L473" s="152"/>
      <c r="M473" s="159"/>
      <c r="N473" s="337"/>
      <c r="O473" s="343" t="str">
        <f>IF(N473="","",LOOKUP(N473,'Work Programme'!$A$8:$A$207,'Work Programme'!$B$8:$B$207))</f>
        <v/>
      </c>
      <c r="P473" s="150"/>
      <c r="Q473" s="150"/>
      <c r="R473" s="254" t="str">
        <f>IF(J473="","",VLOOKUP(J473,'Overview - Financial Statement'!$A$46:$B$60,2,FALSE))</f>
        <v/>
      </c>
      <c r="S473" s="255" t="str">
        <f t="shared" si="91"/>
        <v/>
      </c>
      <c r="T473" s="153"/>
      <c r="U473" s="153"/>
      <c r="V473" s="238">
        <f t="shared" si="92"/>
        <v>0</v>
      </c>
      <c r="W473" s="193" t="s">
        <v>44</v>
      </c>
      <c r="X473" s="427"/>
      <c r="Y473" s="264" t="str">
        <f t="shared" si="93"/>
        <v>OK</v>
      </c>
      <c r="Z473" s="193" t="str">
        <f t="shared" si="94"/>
        <v/>
      </c>
      <c r="AA473" s="193" t="str">
        <f t="shared" si="95"/>
        <v/>
      </c>
      <c r="AB473" s="397" t="str">
        <f t="shared" si="96"/>
        <v/>
      </c>
      <c r="AC473" s="257" t="str">
        <f t="shared" si="97"/>
        <v/>
      </c>
      <c r="AD473" s="257" t="str">
        <f t="shared" si="98"/>
        <v/>
      </c>
      <c r="AE473" s="193" t="str">
        <f t="shared" si="99"/>
        <v>CHECK DATES</v>
      </c>
      <c r="AF473" s="257" t="str">
        <f t="shared" si="100"/>
        <v/>
      </c>
      <c r="AG473" s="286">
        <v>0</v>
      </c>
      <c r="AH473" s="257">
        <f t="shared" si="101"/>
        <v>0</v>
      </c>
      <c r="AI473" s="257" t="str">
        <f t="shared" si="102"/>
        <v/>
      </c>
      <c r="AJ473" s="257">
        <f t="shared" si="103"/>
        <v>0</v>
      </c>
    </row>
    <row r="474" spans="1:36" x14ac:dyDescent="0.3">
      <c r="A474" s="287">
        <v>461</v>
      </c>
      <c r="B474" s="156"/>
      <c r="C474" s="150"/>
      <c r="D474" s="151"/>
      <c r="E474" s="150"/>
      <c r="F474" s="150"/>
      <c r="G474" s="158"/>
      <c r="H474" s="157"/>
      <c r="I474" s="152"/>
      <c r="J474" s="154"/>
      <c r="K474" s="149"/>
      <c r="L474" s="152"/>
      <c r="M474" s="159"/>
      <c r="N474" s="337"/>
      <c r="O474" s="343" t="str">
        <f>IF(N474="","",LOOKUP(N474,'Work Programme'!$A$8:$A$207,'Work Programme'!$B$8:$B$207))</f>
        <v/>
      </c>
      <c r="P474" s="150"/>
      <c r="Q474" s="150"/>
      <c r="R474" s="254" t="str">
        <f>IF(J474="","",VLOOKUP(J474,'Overview - Financial Statement'!$A$46:$B$60,2,FALSE))</f>
        <v/>
      </c>
      <c r="S474" s="255" t="str">
        <f t="shared" si="91"/>
        <v/>
      </c>
      <c r="T474" s="153"/>
      <c r="U474" s="153"/>
      <c r="V474" s="238">
        <f t="shared" si="92"/>
        <v>0</v>
      </c>
      <c r="W474" s="193" t="s">
        <v>44</v>
      </c>
      <c r="X474" s="427"/>
      <c r="Y474" s="264" t="str">
        <f t="shared" si="93"/>
        <v>OK</v>
      </c>
      <c r="Z474" s="193" t="str">
        <f t="shared" si="94"/>
        <v/>
      </c>
      <c r="AA474" s="193" t="str">
        <f t="shared" si="95"/>
        <v/>
      </c>
      <c r="AB474" s="397" t="str">
        <f t="shared" si="96"/>
        <v/>
      </c>
      <c r="AC474" s="257" t="str">
        <f t="shared" si="97"/>
        <v/>
      </c>
      <c r="AD474" s="257" t="str">
        <f t="shared" si="98"/>
        <v/>
      </c>
      <c r="AE474" s="193" t="str">
        <f t="shared" si="99"/>
        <v>CHECK DATES</v>
      </c>
      <c r="AF474" s="257" t="str">
        <f t="shared" si="100"/>
        <v/>
      </c>
      <c r="AG474" s="286">
        <v>0</v>
      </c>
      <c r="AH474" s="257">
        <f t="shared" si="101"/>
        <v>0</v>
      </c>
      <c r="AI474" s="257" t="str">
        <f t="shared" si="102"/>
        <v/>
      </c>
      <c r="AJ474" s="257">
        <f t="shared" si="103"/>
        <v>0</v>
      </c>
    </row>
    <row r="475" spans="1:36" x14ac:dyDescent="0.3">
      <c r="A475" s="287">
        <v>462</v>
      </c>
      <c r="B475" s="156"/>
      <c r="C475" s="150"/>
      <c r="D475" s="151"/>
      <c r="E475" s="150"/>
      <c r="F475" s="150"/>
      <c r="G475" s="158"/>
      <c r="H475" s="157"/>
      <c r="I475" s="152"/>
      <c r="J475" s="154"/>
      <c r="K475" s="149"/>
      <c r="L475" s="152"/>
      <c r="M475" s="159"/>
      <c r="N475" s="337"/>
      <c r="O475" s="343" t="str">
        <f>IF(N475="","",LOOKUP(N475,'Work Programme'!$A$8:$A$207,'Work Programme'!$B$8:$B$207))</f>
        <v/>
      </c>
      <c r="P475" s="150"/>
      <c r="Q475" s="150"/>
      <c r="R475" s="254" t="str">
        <f>IF(J475="","",VLOOKUP(J475,'Overview - Financial Statement'!$A$46:$B$60,2,FALSE))</f>
        <v/>
      </c>
      <c r="S475" s="255" t="str">
        <f t="shared" si="91"/>
        <v/>
      </c>
      <c r="T475" s="153"/>
      <c r="U475" s="153"/>
      <c r="V475" s="238">
        <f t="shared" si="92"/>
        <v>0</v>
      </c>
      <c r="W475" s="193" t="s">
        <v>44</v>
      </c>
      <c r="X475" s="427"/>
      <c r="Y475" s="264" t="str">
        <f t="shared" si="93"/>
        <v>OK</v>
      </c>
      <c r="Z475" s="193" t="str">
        <f t="shared" si="94"/>
        <v/>
      </c>
      <c r="AA475" s="193" t="str">
        <f t="shared" si="95"/>
        <v/>
      </c>
      <c r="AB475" s="397" t="str">
        <f t="shared" si="96"/>
        <v/>
      </c>
      <c r="AC475" s="257" t="str">
        <f t="shared" si="97"/>
        <v/>
      </c>
      <c r="AD475" s="257" t="str">
        <f t="shared" si="98"/>
        <v/>
      </c>
      <c r="AE475" s="193" t="str">
        <f t="shared" si="99"/>
        <v>CHECK DATES</v>
      </c>
      <c r="AF475" s="257" t="str">
        <f t="shared" si="100"/>
        <v/>
      </c>
      <c r="AG475" s="286">
        <v>0</v>
      </c>
      <c r="AH475" s="257">
        <f t="shared" si="101"/>
        <v>0</v>
      </c>
      <c r="AI475" s="257" t="str">
        <f t="shared" si="102"/>
        <v/>
      </c>
      <c r="AJ475" s="257">
        <f t="shared" si="103"/>
        <v>0</v>
      </c>
    </row>
    <row r="476" spans="1:36" x14ac:dyDescent="0.3">
      <c r="A476" s="287">
        <v>463</v>
      </c>
      <c r="B476" s="156"/>
      <c r="C476" s="150"/>
      <c r="D476" s="151"/>
      <c r="E476" s="150"/>
      <c r="F476" s="150"/>
      <c r="G476" s="158"/>
      <c r="H476" s="157"/>
      <c r="I476" s="152"/>
      <c r="J476" s="154"/>
      <c r="K476" s="149"/>
      <c r="L476" s="152"/>
      <c r="M476" s="159"/>
      <c r="N476" s="337"/>
      <c r="O476" s="343" t="str">
        <f>IF(N476="","",LOOKUP(N476,'Work Programme'!$A$8:$A$207,'Work Programme'!$B$8:$B$207))</f>
        <v/>
      </c>
      <c r="P476" s="150"/>
      <c r="Q476" s="150"/>
      <c r="R476" s="254" t="str">
        <f>IF(J476="","",VLOOKUP(J476,'Overview - Financial Statement'!$A$46:$B$60,2,FALSE))</f>
        <v/>
      </c>
      <c r="S476" s="255" t="str">
        <f t="shared" si="91"/>
        <v/>
      </c>
      <c r="T476" s="153"/>
      <c r="U476" s="153"/>
      <c r="V476" s="238">
        <f t="shared" si="92"/>
        <v>0</v>
      </c>
      <c r="W476" s="193" t="s">
        <v>44</v>
      </c>
      <c r="X476" s="427"/>
      <c r="Y476" s="264" t="str">
        <f t="shared" si="93"/>
        <v>OK</v>
      </c>
      <c r="Z476" s="193" t="str">
        <f t="shared" si="94"/>
        <v/>
      </c>
      <c r="AA476" s="193" t="str">
        <f t="shared" si="95"/>
        <v/>
      </c>
      <c r="AB476" s="397" t="str">
        <f t="shared" si="96"/>
        <v/>
      </c>
      <c r="AC476" s="257" t="str">
        <f t="shared" si="97"/>
        <v/>
      </c>
      <c r="AD476" s="257" t="str">
        <f t="shared" si="98"/>
        <v/>
      </c>
      <c r="AE476" s="193" t="str">
        <f t="shared" si="99"/>
        <v>CHECK DATES</v>
      </c>
      <c r="AF476" s="257" t="str">
        <f t="shared" si="100"/>
        <v/>
      </c>
      <c r="AG476" s="286">
        <v>0</v>
      </c>
      <c r="AH476" s="257">
        <f t="shared" si="101"/>
        <v>0</v>
      </c>
      <c r="AI476" s="257" t="str">
        <f t="shared" si="102"/>
        <v/>
      </c>
      <c r="AJ476" s="257">
        <f t="shared" si="103"/>
        <v>0</v>
      </c>
    </row>
    <row r="477" spans="1:36" x14ac:dyDescent="0.3">
      <c r="A477" s="287">
        <v>464</v>
      </c>
      <c r="B477" s="156"/>
      <c r="C477" s="150"/>
      <c r="D477" s="151"/>
      <c r="E477" s="150"/>
      <c r="F477" s="150"/>
      <c r="G477" s="158"/>
      <c r="H477" s="157"/>
      <c r="I477" s="152"/>
      <c r="J477" s="154"/>
      <c r="K477" s="149"/>
      <c r="L477" s="152"/>
      <c r="M477" s="159"/>
      <c r="N477" s="337"/>
      <c r="O477" s="343" t="str">
        <f>IF(N477="","",LOOKUP(N477,'Work Programme'!$A$8:$A$207,'Work Programme'!$B$8:$B$207))</f>
        <v/>
      </c>
      <c r="P477" s="150"/>
      <c r="Q477" s="150"/>
      <c r="R477" s="254" t="str">
        <f>IF(J477="","",VLOOKUP(J477,'Overview - Financial Statement'!$A$46:$B$60,2,FALSE))</f>
        <v/>
      </c>
      <c r="S477" s="255" t="str">
        <f t="shared" si="91"/>
        <v/>
      </c>
      <c r="T477" s="153"/>
      <c r="U477" s="153"/>
      <c r="V477" s="238">
        <f t="shared" si="92"/>
        <v>0</v>
      </c>
      <c r="W477" s="193" t="s">
        <v>44</v>
      </c>
      <c r="X477" s="427"/>
      <c r="Y477" s="264" t="str">
        <f t="shared" si="93"/>
        <v>OK</v>
      </c>
      <c r="Z477" s="193" t="str">
        <f t="shared" si="94"/>
        <v/>
      </c>
      <c r="AA477" s="193" t="str">
        <f t="shared" si="95"/>
        <v/>
      </c>
      <c r="AB477" s="397" t="str">
        <f t="shared" si="96"/>
        <v/>
      </c>
      <c r="AC477" s="257" t="str">
        <f t="shared" si="97"/>
        <v/>
      </c>
      <c r="AD477" s="257" t="str">
        <f t="shared" si="98"/>
        <v/>
      </c>
      <c r="AE477" s="193" t="str">
        <f t="shared" si="99"/>
        <v>CHECK DATES</v>
      </c>
      <c r="AF477" s="257" t="str">
        <f t="shared" si="100"/>
        <v/>
      </c>
      <c r="AG477" s="286">
        <v>0</v>
      </c>
      <c r="AH477" s="257">
        <f t="shared" si="101"/>
        <v>0</v>
      </c>
      <c r="AI477" s="257" t="str">
        <f t="shared" si="102"/>
        <v/>
      </c>
      <c r="AJ477" s="257">
        <f t="shared" si="103"/>
        <v>0</v>
      </c>
    </row>
    <row r="478" spans="1:36" x14ac:dyDescent="0.3">
      <c r="A478" s="287">
        <v>465</v>
      </c>
      <c r="B478" s="156"/>
      <c r="C478" s="150"/>
      <c r="D478" s="151"/>
      <c r="E478" s="150"/>
      <c r="F478" s="150"/>
      <c r="G478" s="158"/>
      <c r="H478" s="157"/>
      <c r="I478" s="152"/>
      <c r="J478" s="154"/>
      <c r="K478" s="149"/>
      <c r="L478" s="152"/>
      <c r="M478" s="159"/>
      <c r="N478" s="337"/>
      <c r="O478" s="343" t="str">
        <f>IF(N478="","",LOOKUP(N478,'Work Programme'!$A$8:$A$207,'Work Programme'!$B$8:$B$207))</f>
        <v/>
      </c>
      <c r="P478" s="150"/>
      <c r="Q478" s="150"/>
      <c r="R478" s="254" t="str">
        <f>IF(J478="","",VLOOKUP(J478,'Overview - Financial Statement'!$A$46:$B$60,2,FALSE))</f>
        <v/>
      </c>
      <c r="S478" s="255" t="str">
        <f t="shared" si="91"/>
        <v/>
      </c>
      <c r="T478" s="153"/>
      <c r="U478" s="153"/>
      <c r="V478" s="238">
        <f t="shared" si="92"/>
        <v>0</v>
      </c>
      <c r="W478" s="193" t="s">
        <v>44</v>
      </c>
      <c r="X478" s="427"/>
      <c r="Y478" s="264" t="str">
        <f t="shared" si="93"/>
        <v>OK</v>
      </c>
      <c r="Z478" s="193" t="str">
        <f t="shared" si="94"/>
        <v/>
      </c>
      <c r="AA478" s="193" t="str">
        <f t="shared" si="95"/>
        <v/>
      </c>
      <c r="AB478" s="397" t="str">
        <f t="shared" si="96"/>
        <v/>
      </c>
      <c r="AC478" s="257" t="str">
        <f t="shared" si="97"/>
        <v/>
      </c>
      <c r="AD478" s="257" t="str">
        <f t="shared" si="98"/>
        <v/>
      </c>
      <c r="AE478" s="193" t="str">
        <f t="shared" si="99"/>
        <v>CHECK DATES</v>
      </c>
      <c r="AF478" s="257" t="str">
        <f t="shared" si="100"/>
        <v/>
      </c>
      <c r="AG478" s="286">
        <v>0</v>
      </c>
      <c r="AH478" s="257">
        <f t="shared" si="101"/>
        <v>0</v>
      </c>
      <c r="AI478" s="257" t="str">
        <f t="shared" si="102"/>
        <v/>
      </c>
      <c r="AJ478" s="257">
        <f t="shared" si="103"/>
        <v>0</v>
      </c>
    </row>
    <row r="479" spans="1:36" x14ac:dyDescent="0.3">
      <c r="A479" s="287">
        <v>466</v>
      </c>
      <c r="B479" s="156"/>
      <c r="C479" s="150"/>
      <c r="D479" s="151"/>
      <c r="E479" s="150"/>
      <c r="F479" s="150"/>
      <c r="G479" s="158"/>
      <c r="H479" s="157"/>
      <c r="I479" s="152"/>
      <c r="J479" s="154"/>
      <c r="K479" s="149"/>
      <c r="L479" s="152"/>
      <c r="M479" s="159"/>
      <c r="N479" s="337"/>
      <c r="O479" s="343" t="str">
        <f>IF(N479="","",LOOKUP(N479,'Work Programme'!$A$8:$A$207,'Work Programme'!$B$8:$B$207))</f>
        <v/>
      </c>
      <c r="P479" s="150"/>
      <c r="Q479" s="150"/>
      <c r="R479" s="254" t="str">
        <f>IF(J479="","",VLOOKUP(J479,'Overview - Financial Statement'!$A$46:$B$60,2,FALSE))</f>
        <v/>
      </c>
      <c r="S479" s="255" t="str">
        <f t="shared" si="91"/>
        <v/>
      </c>
      <c r="T479" s="153"/>
      <c r="U479" s="153"/>
      <c r="V479" s="238">
        <f t="shared" si="92"/>
        <v>0</v>
      </c>
      <c r="W479" s="193" t="s">
        <v>44</v>
      </c>
      <c r="X479" s="427"/>
      <c r="Y479" s="264" t="str">
        <f t="shared" si="93"/>
        <v>OK</v>
      </c>
      <c r="Z479" s="193" t="str">
        <f t="shared" si="94"/>
        <v/>
      </c>
      <c r="AA479" s="193" t="str">
        <f t="shared" si="95"/>
        <v/>
      </c>
      <c r="AB479" s="397" t="str">
        <f t="shared" si="96"/>
        <v/>
      </c>
      <c r="AC479" s="257" t="str">
        <f t="shared" si="97"/>
        <v/>
      </c>
      <c r="AD479" s="257" t="str">
        <f t="shared" si="98"/>
        <v/>
      </c>
      <c r="AE479" s="193" t="str">
        <f t="shared" si="99"/>
        <v>CHECK DATES</v>
      </c>
      <c r="AF479" s="257" t="str">
        <f t="shared" si="100"/>
        <v/>
      </c>
      <c r="AG479" s="286">
        <v>0</v>
      </c>
      <c r="AH479" s="257">
        <f t="shared" si="101"/>
        <v>0</v>
      </c>
      <c r="AI479" s="257" t="str">
        <f t="shared" si="102"/>
        <v/>
      </c>
      <c r="AJ479" s="257">
        <f t="shared" si="103"/>
        <v>0</v>
      </c>
    </row>
    <row r="480" spans="1:36" x14ac:dyDescent="0.3">
      <c r="A480" s="287">
        <v>467</v>
      </c>
      <c r="B480" s="156"/>
      <c r="C480" s="150"/>
      <c r="D480" s="151"/>
      <c r="E480" s="150"/>
      <c r="F480" s="150"/>
      <c r="G480" s="158"/>
      <c r="H480" s="157"/>
      <c r="I480" s="152"/>
      <c r="J480" s="154"/>
      <c r="K480" s="149"/>
      <c r="L480" s="152"/>
      <c r="M480" s="159"/>
      <c r="N480" s="337"/>
      <c r="O480" s="343" t="str">
        <f>IF(N480="","",LOOKUP(N480,'Work Programme'!$A$8:$A$207,'Work Programme'!$B$8:$B$207))</f>
        <v/>
      </c>
      <c r="P480" s="150"/>
      <c r="Q480" s="150"/>
      <c r="R480" s="254" t="str">
        <f>IF(J480="","",VLOOKUP(J480,'Overview - Financial Statement'!$A$46:$B$60,2,FALSE))</f>
        <v/>
      </c>
      <c r="S480" s="255" t="str">
        <f t="shared" si="91"/>
        <v/>
      </c>
      <c r="T480" s="153"/>
      <c r="U480" s="153"/>
      <c r="V480" s="238">
        <f t="shared" si="92"/>
        <v>0</v>
      </c>
      <c r="W480" s="193" t="s">
        <v>44</v>
      </c>
      <c r="X480" s="427"/>
      <c r="Y480" s="264" t="str">
        <f t="shared" si="93"/>
        <v>OK</v>
      </c>
      <c r="Z480" s="193" t="str">
        <f t="shared" si="94"/>
        <v/>
      </c>
      <c r="AA480" s="193" t="str">
        <f t="shared" si="95"/>
        <v/>
      </c>
      <c r="AB480" s="397" t="str">
        <f t="shared" si="96"/>
        <v/>
      </c>
      <c r="AC480" s="257" t="str">
        <f t="shared" si="97"/>
        <v/>
      </c>
      <c r="AD480" s="257" t="str">
        <f t="shared" si="98"/>
        <v/>
      </c>
      <c r="AE480" s="193" t="str">
        <f t="shared" si="99"/>
        <v>CHECK DATES</v>
      </c>
      <c r="AF480" s="257" t="str">
        <f t="shared" si="100"/>
        <v/>
      </c>
      <c r="AG480" s="286">
        <v>0</v>
      </c>
      <c r="AH480" s="257">
        <f t="shared" si="101"/>
        <v>0</v>
      </c>
      <c r="AI480" s="257" t="str">
        <f t="shared" si="102"/>
        <v/>
      </c>
      <c r="AJ480" s="257">
        <f t="shared" si="103"/>
        <v>0</v>
      </c>
    </row>
    <row r="481" spans="1:36" x14ac:dyDescent="0.3">
      <c r="A481" s="287">
        <v>468</v>
      </c>
      <c r="B481" s="156"/>
      <c r="C481" s="150"/>
      <c r="D481" s="151"/>
      <c r="E481" s="150"/>
      <c r="F481" s="150"/>
      <c r="G481" s="158"/>
      <c r="H481" s="157"/>
      <c r="I481" s="152"/>
      <c r="J481" s="154"/>
      <c r="K481" s="149"/>
      <c r="L481" s="152"/>
      <c r="M481" s="159"/>
      <c r="N481" s="337"/>
      <c r="O481" s="343" t="str">
        <f>IF(N481="","",LOOKUP(N481,'Work Programme'!$A$8:$A$207,'Work Programme'!$B$8:$B$207))</f>
        <v/>
      </c>
      <c r="P481" s="150"/>
      <c r="Q481" s="150"/>
      <c r="R481" s="254" t="str">
        <f>IF(J481="","",VLOOKUP(J481,'Overview - Financial Statement'!$A$46:$B$60,2,FALSE))</f>
        <v/>
      </c>
      <c r="S481" s="255" t="str">
        <f t="shared" si="91"/>
        <v/>
      </c>
      <c r="T481" s="153"/>
      <c r="U481" s="153"/>
      <c r="V481" s="238">
        <f t="shared" si="92"/>
        <v>0</v>
      </c>
      <c r="W481" s="193" t="s">
        <v>44</v>
      </c>
      <c r="X481" s="427"/>
      <c r="Y481" s="264" t="str">
        <f t="shared" si="93"/>
        <v>OK</v>
      </c>
      <c r="Z481" s="193" t="str">
        <f t="shared" si="94"/>
        <v/>
      </c>
      <c r="AA481" s="193" t="str">
        <f t="shared" si="95"/>
        <v/>
      </c>
      <c r="AB481" s="397" t="str">
        <f t="shared" si="96"/>
        <v/>
      </c>
      <c r="AC481" s="257" t="str">
        <f t="shared" si="97"/>
        <v/>
      </c>
      <c r="AD481" s="257" t="str">
        <f t="shared" si="98"/>
        <v/>
      </c>
      <c r="AE481" s="193" t="str">
        <f t="shared" si="99"/>
        <v>CHECK DATES</v>
      </c>
      <c r="AF481" s="257" t="str">
        <f t="shared" si="100"/>
        <v/>
      </c>
      <c r="AG481" s="286">
        <v>0</v>
      </c>
      <c r="AH481" s="257">
        <f t="shared" si="101"/>
        <v>0</v>
      </c>
      <c r="AI481" s="257" t="str">
        <f t="shared" si="102"/>
        <v/>
      </c>
      <c r="AJ481" s="257">
        <f t="shared" si="103"/>
        <v>0</v>
      </c>
    </row>
    <row r="482" spans="1:36" x14ac:dyDescent="0.3">
      <c r="A482" s="287">
        <v>469</v>
      </c>
      <c r="B482" s="156"/>
      <c r="C482" s="150"/>
      <c r="D482" s="151"/>
      <c r="E482" s="150"/>
      <c r="F482" s="150"/>
      <c r="G482" s="158"/>
      <c r="H482" s="157"/>
      <c r="I482" s="152"/>
      <c r="J482" s="154"/>
      <c r="K482" s="149"/>
      <c r="L482" s="152"/>
      <c r="M482" s="159"/>
      <c r="N482" s="337"/>
      <c r="O482" s="343" t="str">
        <f>IF(N482="","",LOOKUP(N482,'Work Programme'!$A$8:$A$207,'Work Programme'!$B$8:$B$207))</f>
        <v/>
      </c>
      <c r="P482" s="150"/>
      <c r="Q482" s="150"/>
      <c r="R482" s="254" t="str">
        <f>IF(J482="","",VLOOKUP(J482,'Overview - Financial Statement'!$A$46:$B$60,2,FALSE))</f>
        <v/>
      </c>
      <c r="S482" s="255" t="str">
        <f t="shared" si="91"/>
        <v/>
      </c>
      <c r="T482" s="153"/>
      <c r="U482" s="153"/>
      <c r="V482" s="238">
        <f t="shared" si="92"/>
        <v>0</v>
      </c>
      <c r="W482" s="193" t="s">
        <v>44</v>
      </c>
      <c r="X482" s="427"/>
      <c r="Y482" s="264" t="str">
        <f t="shared" si="93"/>
        <v>OK</v>
      </c>
      <c r="Z482" s="193" t="str">
        <f t="shared" si="94"/>
        <v/>
      </c>
      <c r="AA482" s="193" t="str">
        <f t="shared" si="95"/>
        <v/>
      </c>
      <c r="AB482" s="397" t="str">
        <f t="shared" si="96"/>
        <v/>
      </c>
      <c r="AC482" s="257" t="str">
        <f t="shared" si="97"/>
        <v/>
      </c>
      <c r="AD482" s="257" t="str">
        <f t="shared" si="98"/>
        <v/>
      </c>
      <c r="AE482" s="193" t="str">
        <f t="shared" si="99"/>
        <v>CHECK DATES</v>
      </c>
      <c r="AF482" s="257" t="str">
        <f t="shared" si="100"/>
        <v/>
      </c>
      <c r="AG482" s="286">
        <v>0</v>
      </c>
      <c r="AH482" s="257">
        <f t="shared" si="101"/>
        <v>0</v>
      </c>
      <c r="AI482" s="257" t="str">
        <f t="shared" si="102"/>
        <v/>
      </c>
      <c r="AJ482" s="257">
        <f t="shared" si="103"/>
        <v>0</v>
      </c>
    </row>
    <row r="483" spans="1:36" x14ac:dyDescent="0.3">
      <c r="A483" s="287">
        <v>470</v>
      </c>
      <c r="B483" s="156"/>
      <c r="C483" s="150"/>
      <c r="D483" s="151"/>
      <c r="E483" s="150"/>
      <c r="F483" s="150"/>
      <c r="G483" s="158"/>
      <c r="H483" s="157"/>
      <c r="I483" s="152"/>
      <c r="J483" s="154"/>
      <c r="K483" s="149"/>
      <c r="L483" s="152"/>
      <c r="M483" s="159"/>
      <c r="N483" s="337"/>
      <c r="O483" s="343" t="str">
        <f>IF(N483="","",LOOKUP(N483,'Work Programme'!$A$8:$A$207,'Work Programme'!$B$8:$B$207))</f>
        <v/>
      </c>
      <c r="P483" s="150"/>
      <c r="Q483" s="150"/>
      <c r="R483" s="254" t="str">
        <f>IF(J483="","",VLOOKUP(J483,'Overview - Financial Statement'!$A$46:$B$60,2,FALSE))</f>
        <v/>
      </c>
      <c r="S483" s="255" t="str">
        <f t="shared" si="91"/>
        <v/>
      </c>
      <c r="T483" s="153"/>
      <c r="U483" s="153"/>
      <c r="V483" s="238">
        <f t="shared" si="92"/>
        <v>0</v>
      </c>
      <c r="W483" s="193" t="s">
        <v>44</v>
      </c>
      <c r="X483" s="427"/>
      <c r="Y483" s="264" t="str">
        <f t="shared" si="93"/>
        <v>OK</v>
      </c>
      <c r="Z483" s="193" t="str">
        <f t="shared" si="94"/>
        <v/>
      </c>
      <c r="AA483" s="193" t="str">
        <f t="shared" si="95"/>
        <v/>
      </c>
      <c r="AB483" s="397" t="str">
        <f t="shared" si="96"/>
        <v/>
      </c>
      <c r="AC483" s="257" t="str">
        <f t="shared" si="97"/>
        <v/>
      </c>
      <c r="AD483" s="257" t="str">
        <f t="shared" si="98"/>
        <v/>
      </c>
      <c r="AE483" s="193" t="str">
        <f t="shared" si="99"/>
        <v>CHECK DATES</v>
      </c>
      <c r="AF483" s="257" t="str">
        <f t="shared" si="100"/>
        <v/>
      </c>
      <c r="AG483" s="286">
        <v>0</v>
      </c>
      <c r="AH483" s="257">
        <f t="shared" si="101"/>
        <v>0</v>
      </c>
      <c r="AI483" s="257" t="str">
        <f t="shared" si="102"/>
        <v/>
      </c>
      <c r="AJ483" s="257">
        <f t="shared" si="103"/>
        <v>0</v>
      </c>
    </row>
    <row r="484" spans="1:36" x14ac:dyDescent="0.3">
      <c r="A484" s="287">
        <v>471</v>
      </c>
      <c r="B484" s="156"/>
      <c r="C484" s="150"/>
      <c r="D484" s="151"/>
      <c r="E484" s="150"/>
      <c r="F484" s="150"/>
      <c r="G484" s="158"/>
      <c r="H484" s="157"/>
      <c r="I484" s="152"/>
      <c r="J484" s="154"/>
      <c r="K484" s="149"/>
      <c r="L484" s="152"/>
      <c r="M484" s="159"/>
      <c r="N484" s="337"/>
      <c r="O484" s="343" t="str">
        <f>IF(N484="","",LOOKUP(N484,'Work Programme'!$A$8:$A$207,'Work Programme'!$B$8:$B$207))</f>
        <v/>
      </c>
      <c r="P484" s="150"/>
      <c r="Q484" s="150"/>
      <c r="R484" s="254" t="str">
        <f>IF(J484="","",VLOOKUP(J484,'Overview - Financial Statement'!$A$46:$B$60,2,FALSE))</f>
        <v/>
      </c>
      <c r="S484" s="255" t="str">
        <f t="shared" si="91"/>
        <v/>
      </c>
      <c r="T484" s="153"/>
      <c r="U484" s="153"/>
      <c r="V484" s="238">
        <f t="shared" si="92"/>
        <v>0</v>
      </c>
      <c r="W484" s="193" t="s">
        <v>44</v>
      </c>
      <c r="X484" s="427"/>
      <c r="Y484" s="264" t="str">
        <f t="shared" si="93"/>
        <v>OK</v>
      </c>
      <c r="Z484" s="193" t="str">
        <f t="shared" si="94"/>
        <v/>
      </c>
      <c r="AA484" s="193" t="str">
        <f t="shared" si="95"/>
        <v/>
      </c>
      <c r="AB484" s="397" t="str">
        <f t="shared" si="96"/>
        <v/>
      </c>
      <c r="AC484" s="257" t="str">
        <f t="shared" si="97"/>
        <v/>
      </c>
      <c r="AD484" s="257" t="str">
        <f t="shared" si="98"/>
        <v/>
      </c>
      <c r="AE484" s="193" t="str">
        <f t="shared" si="99"/>
        <v>CHECK DATES</v>
      </c>
      <c r="AF484" s="257" t="str">
        <f t="shared" si="100"/>
        <v/>
      </c>
      <c r="AG484" s="286">
        <v>0</v>
      </c>
      <c r="AH484" s="257">
        <f t="shared" si="101"/>
        <v>0</v>
      </c>
      <c r="AI484" s="257" t="str">
        <f t="shared" si="102"/>
        <v/>
      </c>
      <c r="AJ484" s="257">
        <f t="shared" si="103"/>
        <v>0</v>
      </c>
    </row>
    <row r="485" spans="1:36" x14ac:dyDescent="0.3">
      <c r="A485" s="287">
        <v>472</v>
      </c>
      <c r="B485" s="156"/>
      <c r="C485" s="150"/>
      <c r="D485" s="151"/>
      <c r="E485" s="150"/>
      <c r="F485" s="150"/>
      <c r="G485" s="158"/>
      <c r="H485" s="157"/>
      <c r="I485" s="152"/>
      <c r="J485" s="154"/>
      <c r="K485" s="149"/>
      <c r="L485" s="152"/>
      <c r="M485" s="159"/>
      <c r="N485" s="337"/>
      <c r="O485" s="343" t="str">
        <f>IF(N485="","",LOOKUP(N485,'Work Programme'!$A$8:$A$207,'Work Programme'!$B$8:$B$207))</f>
        <v/>
      </c>
      <c r="P485" s="150"/>
      <c r="Q485" s="150"/>
      <c r="R485" s="254" t="str">
        <f>IF(J485="","",VLOOKUP(J485,'Overview - Financial Statement'!$A$46:$B$60,2,FALSE))</f>
        <v/>
      </c>
      <c r="S485" s="255" t="str">
        <f t="shared" si="91"/>
        <v/>
      </c>
      <c r="T485" s="153"/>
      <c r="U485" s="153"/>
      <c r="V485" s="238">
        <f t="shared" si="92"/>
        <v>0</v>
      </c>
      <c r="W485" s="193" t="s">
        <v>44</v>
      </c>
      <c r="X485" s="427"/>
      <c r="Y485" s="264" t="str">
        <f t="shared" si="93"/>
        <v>OK</v>
      </c>
      <c r="Z485" s="193" t="str">
        <f t="shared" si="94"/>
        <v/>
      </c>
      <c r="AA485" s="193" t="str">
        <f t="shared" si="95"/>
        <v/>
      </c>
      <c r="AB485" s="397" t="str">
        <f t="shared" si="96"/>
        <v/>
      </c>
      <c r="AC485" s="257" t="str">
        <f t="shared" si="97"/>
        <v/>
      </c>
      <c r="AD485" s="257" t="str">
        <f t="shared" si="98"/>
        <v/>
      </c>
      <c r="AE485" s="193" t="str">
        <f t="shared" si="99"/>
        <v>CHECK DATES</v>
      </c>
      <c r="AF485" s="257" t="str">
        <f t="shared" si="100"/>
        <v/>
      </c>
      <c r="AG485" s="286">
        <v>0</v>
      </c>
      <c r="AH485" s="257">
        <f t="shared" si="101"/>
        <v>0</v>
      </c>
      <c r="AI485" s="257" t="str">
        <f t="shared" si="102"/>
        <v/>
      </c>
      <c r="AJ485" s="257">
        <f t="shared" si="103"/>
        <v>0</v>
      </c>
    </row>
    <row r="486" spans="1:36" x14ac:dyDescent="0.3">
      <c r="A486" s="287">
        <v>473</v>
      </c>
      <c r="B486" s="156"/>
      <c r="C486" s="150"/>
      <c r="D486" s="151"/>
      <c r="E486" s="150"/>
      <c r="F486" s="150"/>
      <c r="G486" s="158"/>
      <c r="H486" s="157"/>
      <c r="I486" s="152"/>
      <c r="J486" s="154"/>
      <c r="K486" s="149"/>
      <c r="L486" s="152"/>
      <c r="M486" s="159"/>
      <c r="N486" s="337"/>
      <c r="O486" s="343" t="str">
        <f>IF(N486="","",LOOKUP(N486,'Work Programme'!$A$8:$A$207,'Work Programme'!$B$8:$B$207))</f>
        <v/>
      </c>
      <c r="P486" s="150"/>
      <c r="Q486" s="150"/>
      <c r="R486" s="254" t="str">
        <f>IF(J486="","",VLOOKUP(J486,'Overview - Financial Statement'!$A$46:$B$60,2,FALSE))</f>
        <v/>
      </c>
      <c r="S486" s="255" t="str">
        <f t="shared" si="91"/>
        <v/>
      </c>
      <c r="T486" s="153"/>
      <c r="U486" s="153"/>
      <c r="V486" s="238">
        <f t="shared" si="92"/>
        <v>0</v>
      </c>
      <c r="W486" s="193" t="s">
        <v>44</v>
      </c>
      <c r="X486" s="427"/>
      <c r="Y486" s="264" t="str">
        <f t="shared" si="93"/>
        <v>OK</v>
      </c>
      <c r="Z486" s="193" t="str">
        <f t="shared" si="94"/>
        <v/>
      </c>
      <c r="AA486" s="193" t="str">
        <f t="shared" si="95"/>
        <v/>
      </c>
      <c r="AB486" s="397" t="str">
        <f t="shared" si="96"/>
        <v/>
      </c>
      <c r="AC486" s="257" t="str">
        <f t="shared" si="97"/>
        <v/>
      </c>
      <c r="AD486" s="257" t="str">
        <f t="shared" si="98"/>
        <v/>
      </c>
      <c r="AE486" s="193" t="str">
        <f t="shared" si="99"/>
        <v>CHECK DATES</v>
      </c>
      <c r="AF486" s="257" t="str">
        <f t="shared" si="100"/>
        <v/>
      </c>
      <c r="AG486" s="286">
        <v>0</v>
      </c>
      <c r="AH486" s="257">
        <f t="shared" si="101"/>
        <v>0</v>
      </c>
      <c r="AI486" s="257" t="str">
        <f t="shared" si="102"/>
        <v/>
      </c>
      <c r="AJ486" s="257">
        <f t="shared" si="103"/>
        <v>0</v>
      </c>
    </row>
    <row r="487" spans="1:36" x14ac:dyDescent="0.3">
      <c r="A487" s="287">
        <v>474</v>
      </c>
      <c r="B487" s="156"/>
      <c r="C487" s="150"/>
      <c r="D487" s="151"/>
      <c r="E487" s="150"/>
      <c r="F487" s="150"/>
      <c r="G487" s="158"/>
      <c r="H487" s="157"/>
      <c r="I487" s="152"/>
      <c r="J487" s="154"/>
      <c r="K487" s="149"/>
      <c r="L487" s="152"/>
      <c r="M487" s="159"/>
      <c r="N487" s="337"/>
      <c r="O487" s="343" t="str">
        <f>IF(N487="","",LOOKUP(N487,'Work Programme'!$A$8:$A$207,'Work Programme'!$B$8:$B$207))</f>
        <v/>
      </c>
      <c r="P487" s="150"/>
      <c r="Q487" s="150"/>
      <c r="R487" s="254" t="str">
        <f>IF(J487="","",VLOOKUP(J487,'Overview - Financial Statement'!$A$46:$B$60,2,FALSE))</f>
        <v/>
      </c>
      <c r="S487" s="255" t="str">
        <f t="shared" si="91"/>
        <v/>
      </c>
      <c r="T487" s="153"/>
      <c r="U487" s="153"/>
      <c r="V487" s="238">
        <f t="shared" si="92"/>
        <v>0</v>
      </c>
      <c r="W487" s="193" t="s">
        <v>44</v>
      </c>
      <c r="X487" s="427"/>
      <c r="Y487" s="264" t="str">
        <f t="shared" si="93"/>
        <v>OK</v>
      </c>
      <c r="Z487" s="193" t="str">
        <f t="shared" si="94"/>
        <v/>
      </c>
      <c r="AA487" s="193" t="str">
        <f t="shared" si="95"/>
        <v/>
      </c>
      <c r="AB487" s="397" t="str">
        <f t="shared" si="96"/>
        <v/>
      </c>
      <c r="AC487" s="257" t="str">
        <f t="shared" si="97"/>
        <v/>
      </c>
      <c r="AD487" s="257" t="str">
        <f t="shared" si="98"/>
        <v/>
      </c>
      <c r="AE487" s="193" t="str">
        <f t="shared" si="99"/>
        <v>CHECK DATES</v>
      </c>
      <c r="AF487" s="257" t="str">
        <f t="shared" si="100"/>
        <v/>
      </c>
      <c r="AG487" s="286">
        <v>0</v>
      </c>
      <c r="AH487" s="257">
        <f t="shared" si="101"/>
        <v>0</v>
      </c>
      <c r="AI487" s="257" t="str">
        <f t="shared" si="102"/>
        <v/>
      </c>
      <c r="AJ487" s="257">
        <f t="shared" si="103"/>
        <v>0</v>
      </c>
    </row>
    <row r="488" spans="1:36" x14ac:dyDescent="0.3">
      <c r="A488" s="287">
        <v>475</v>
      </c>
      <c r="B488" s="156"/>
      <c r="C488" s="150"/>
      <c r="D488" s="151"/>
      <c r="E488" s="150"/>
      <c r="F488" s="150"/>
      <c r="G488" s="158"/>
      <c r="H488" s="157"/>
      <c r="I488" s="152"/>
      <c r="J488" s="154"/>
      <c r="K488" s="149"/>
      <c r="L488" s="152"/>
      <c r="M488" s="159"/>
      <c r="N488" s="337"/>
      <c r="O488" s="343" t="str">
        <f>IF(N488="","",LOOKUP(N488,'Work Programme'!$A$8:$A$207,'Work Programme'!$B$8:$B$207))</f>
        <v/>
      </c>
      <c r="P488" s="150"/>
      <c r="Q488" s="150"/>
      <c r="R488" s="254" t="str">
        <f>IF(J488="","",VLOOKUP(J488,'Overview - Financial Statement'!$A$46:$B$60,2,FALSE))</f>
        <v/>
      </c>
      <c r="S488" s="255" t="str">
        <f t="shared" si="91"/>
        <v/>
      </c>
      <c r="T488" s="153"/>
      <c r="U488" s="153"/>
      <c r="V488" s="238">
        <f t="shared" si="92"/>
        <v>0</v>
      </c>
      <c r="W488" s="193" t="s">
        <v>44</v>
      </c>
      <c r="X488" s="427"/>
      <c r="Y488" s="264" t="str">
        <f t="shared" si="93"/>
        <v>OK</v>
      </c>
      <c r="Z488" s="193" t="str">
        <f t="shared" si="94"/>
        <v/>
      </c>
      <c r="AA488" s="193" t="str">
        <f t="shared" si="95"/>
        <v/>
      </c>
      <c r="AB488" s="397" t="str">
        <f t="shared" si="96"/>
        <v/>
      </c>
      <c r="AC488" s="257" t="str">
        <f t="shared" si="97"/>
        <v/>
      </c>
      <c r="AD488" s="257" t="str">
        <f t="shared" si="98"/>
        <v/>
      </c>
      <c r="AE488" s="193" t="str">
        <f t="shared" si="99"/>
        <v>CHECK DATES</v>
      </c>
      <c r="AF488" s="257" t="str">
        <f t="shared" si="100"/>
        <v/>
      </c>
      <c r="AG488" s="286">
        <v>0</v>
      </c>
      <c r="AH488" s="257">
        <f t="shared" si="101"/>
        <v>0</v>
      </c>
      <c r="AI488" s="257" t="str">
        <f t="shared" si="102"/>
        <v/>
      </c>
      <c r="AJ488" s="257">
        <f t="shared" si="103"/>
        <v>0</v>
      </c>
    </row>
    <row r="489" spans="1:36" x14ac:dyDescent="0.3">
      <c r="A489" s="287">
        <v>476</v>
      </c>
      <c r="B489" s="156"/>
      <c r="C489" s="150"/>
      <c r="D489" s="151"/>
      <c r="E489" s="150"/>
      <c r="F489" s="150"/>
      <c r="G489" s="158"/>
      <c r="H489" s="157"/>
      <c r="I489" s="152"/>
      <c r="J489" s="154"/>
      <c r="K489" s="149"/>
      <c r="L489" s="152"/>
      <c r="M489" s="159"/>
      <c r="N489" s="337"/>
      <c r="O489" s="343" t="str">
        <f>IF(N489="","",LOOKUP(N489,'Work Programme'!$A$8:$A$207,'Work Programme'!$B$8:$B$207))</f>
        <v/>
      </c>
      <c r="P489" s="150"/>
      <c r="Q489" s="150"/>
      <c r="R489" s="254" t="str">
        <f>IF(J489="","",VLOOKUP(J489,'Overview - Financial Statement'!$A$46:$B$60,2,FALSE))</f>
        <v/>
      </c>
      <c r="S489" s="255" t="str">
        <f t="shared" si="91"/>
        <v/>
      </c>
      <c r="T489" s="153"/>
      <c r="U489" s="153"/>
      <c r="V489" s="238">
        <f t="shared" si="92"/>
        <v>0</v>
      </c>
      <c r="W489" s="193" t="s">
        <v>44</v>
      </c>
      <c r="X489" s="427"/>
      <c r="Y489" s="264" t="str">
        <f t="shared" si="93"/>
        <v>OK</v>
      </c>
      <c r="Z489" s="193" t="str">
        <f t="shared" si="94"/>
        <v/>
      </c>
      <c r="AA489" s="193" t="str">
        <f t="shared" si="95"/>
        <v/>
      </c>
      <c r="AB489" s="397" t="str">
        <f t="shared" si="96"/>
        <v/>
      </c>
      <c r="AC489" s="257" t="str">
        <f t="shared" si="97"/>
        <v/>
      </c>
      <c r="AD489" s="257" t="str">
        <f t="shared" si="98"/>
        <v/>
      </c>
      <c r="AE489" s="193" t="str">
        <f t="shared" si="99"/>
        <v>CHECK DATES</v>
      </c>
      <c r="AF489" s="257" t="str">
        <f t="shared" si="100"/>
        <v/>
      </c>
      <c r="AG489" s="286">
        <v>0</v>
      </c>
      <c r="AH489" s="257">
        <f t="shared" si="101"/>
        <v>0</v>
      </c>
      <c r="AI489" s="257" t="str">
        <f t="shared" si="102"/>
        <v/>
      </c>
      <c r="AJ489" s="257">
        <f t="shared" si="103"/>
        <v>0</v>
      </c>
    </row>
    <row r="490" spans="1:36" x14ac:dyDescent="0.3">
      <c r="A490" s="287">
        <v>477</v>
      </c>
      <c r="B490" s="156"/>
      <c r="C490" s="150"/>
      <c r="D490" s="151"/>
      <c r="E490" s="150"/>
      <c r="F490" s="150"/>
      <c r="G490" s="158"/>
      <c r="H490" s="157"/>
      <c r="I490" s="152"/>
      <c r="J490" s="154"/>
      <c r="K490" s="149"/>
      <c r="L490" s="152"/>
      <c r="M490" s="159"/>
      <c r="N490" s="337"/>
      <c r="O490" s="343" t="str">
        <f>IF(N490="","",LOOKUP(N490,'Work Programme'!$A$8:$A$207,'Work Programme'!$B$8:$B$207))</f>
        <v/>
      </c>
      <c r="P490" s="150"/>
      <c r="Q490" s="150"/>
      <c r="R490" s="254" t="str">
        <f>IF(J490="","",VLOOKUP(J490,'Overview - Financial Statement'!$A$46:$B$60,2,FALSE))</f>
        <v/>
      </c>
      <c r="S490" s="255" t="str">
        <f t="shared" si="91"/>
        <v/>
      </c>
      <c r="T490" s="153"/>
      <c r="U490" s="153"/>
      <c r="V490" s="238">
        <f t="shared" si="92"/>
        <v>0</v>
      </c>
      <c r="W490" s="193" t="s">
        <v>44</v>
      </c>
      <c r="X490" s="427"/>
      <c r="Y490" s="264" t="str">
        <f t="shared" si="93"/>
        <v>OK</v>
      </c>
      <c r="Z490" s="193" t="str">
        <f t="shared" si="94"/>
        <v/>
      </c>
      <c r="AA490" s="193" t="str">
        <f t="shared" si="95"/>
        <v/>
      </c>
      <c r="AB490" s="397" t="str">
        <f t="shared" si="96"/>
        <v/>
      </c>
      <c r="AC490" s="257" t="str">
        <f t="shared" si="97"/>
        <v/>
      </c>
      <c r="AD490" s="257" t="str">
        <f t="shared" si="98"/>
        <v/>
      </c>
      <c r="AE490" s="193" t="str">
        <f t="shared" si="99"/>
        <v>CHECK DATES</v>
      </c>
      <c r="AF490" s="257" t="str">
        <f t="shared" si="100"/>
        <v/>
      </c>
      <c r="AG490" s="286">
        <v>0</v>
      </c>
      <c r="AH490" s="257">
        <f t="shared" si="101"/>
        <v>0</v>
      </c>
      <c r="AI490" s="257" t="str">
        <f t="shared" si="102"/>
        <v/>
      </c>
      <c r="AJ490" s="257">
        <f t="shared" si="103"/>
        <v>0</v>
      </c>
    </row>
    <row r="491" spans="1:36" x14ac:dyDescent="0.3">
      <c r="A491" s="287">
        <v>478</v>
      </c>
      <c r="B491" s="156"/>
      <c r="C491" s="150"/>
      <c r="D491" s="151"/>
      <c r="E491" s="150"/>
      <c r="F491" s="150"/>
      <c r="G491" s="158"/>
      <c r="H491" s="157"/>
      <c r="I491" s="152"/>
      <c r="J491" s="154"/>
      <c r="K491" s="149"/>
      <c r="L491" s="152"/>
      <c r="M491" s="159"/>
      <c r="N491" s="337"/>
      <c r="O491" s="343" t="str">
        <f>IF(N491="","",LOOKUP(N491,'Work Programme'!$A$8:$A$207,'Work Programme'!$B$8:$B$207))</f>
        <v/>
      </c>
      <c r="P491" s="150"/>
      <c r="Q491" s="150"/>
      <c r="R491" s="254" t="str">
        <f>IF(J491="","",VLOOKUP(J491,'Overview - Financial Statement'!$A$46:$B$60,2,FALSE))</f>
        <v/>
      </c>
      <c r="S491" s="255" t="str">
        <f t="shared" si="91"/>
        <v/>
      </c>
      <c r="T491" s="153"/>
      <c r="U491" s="153"/>
      <c r="V491" s="238">
        <f t="shared" si="92"/>
        <v>0</v>
      </c>
      <c r="W491" s="193" t="s">
        <v>44</v>
      </c>
      <c r="X491" s="427"/>
      <c r="Y491" s="264" t="str">
        <f t="shared" si="93"/>
        <v>OK</v>
      </c>
      <c r="Z491" s="193" t="str">
        <f t="shared" si="94"/>
        <v/>
      </c>
      <c r="AA491" s="193" t="str">
        <f t="shared" si="95"/>
        <v/>
      </c>
      <c r="AB491" s="397" t="str">
        <f t="shared" si="96"/>
        <v/>
      </c>
      <c r="AC491" s="257" t="str">
        <f t="shared" si="97"/>
        <v/>
      </c>
      <c r="AD491" s="257" t="str">
        <f t="shared" si="98"/>
        <v/>
      </c>
      <c r="AE491" s="193" t="str">
        <f t="shared" si="99"/>
        <v>CHECK DATES</v>
      </c>
      <c r="AF491" s="257" t="str">
        <f t="shared" si="100"/>
        <v/>
      </c>
      <c r="AG491" s="286">
        <v>0</v>
      </c>
      <c r="AH491" s="257">
        <f t="shared" si="101"/>
        <v>0</v>
      </c>
      <c r="AI491" s="257" t="str">
        <f t="shared" si="102"/>
        <v/>
      </c>
      <c r="AJ491" s="257">
        <f t="shared" si="103"/>
        <v>0</v>
      </c>
    </row>
    <row r="492" spans="1:36" x14ac:dyDescent="0.3">
      <c r="A492" s="287">
        <v>479</v>
      </c>
      <c r="B492" s="156"/>
      <c r="C492" s="150"/>
      <c r="D492" s="151"/>
      <c r="E492" s="150"/>
      <c r="F492" s="150"/>
      <c r="G492" s="158"/>
      <c r="H492" s="157"/>
      <c r="I492" s="152"/>
      <c r="J492" s="154"/>
      <c r="K492" s="149"/>
      <c r="L492" s="152"/>
      <c r="M492" s="159"/>
      <c r="N492" s="337"/>
      <c r="O492" s="343" t="str">
        <f>IF(N492="","",LOOKUP(N492,'Work Programme'!$A$8:$A$207,'Work Programme'!$B$8:$B$207))</f>
        <v/>
      </c>
      <c r="P492" s="150"/>
      <c r="Q492" s="150"/>
      <c r="R492" s="254" t="str">
        <f>IF(J492="","",VLOOKUP(J492,'Overview - Financial Statement'!$A$46:$B$60,2,FALSE))</f>
        <v/>
      </c>
      <c r="S492" s="255" t="str">
        <f t="shared" si="91"/>
        <v/>
      </c>
      <c r="T492" s="153"/>
      <c r="U492" s="153"/>
      <c r="V492" s="238">
        <f t="shared" si="92"/>
        <v>0</v>
      </c>
      <c r="W492" s="193" t="s">
        <v>44</v>
      </c>
      <c r="X492" s="427"/>
      <c r="Y492" s="264" t="str">
        <f t="shared" si="93"/>
        <v>OK</v>
      </c>
      <c r="Z492" s="193" t="str">
        <f t="shared" si="94"/>
        <v/>
      </c>
      <c r="AA492" s="193" t="str">
        <f t="shared" si="95"/>
        <v/>
      </c>
      <c r="AB492" s="397" t="str">
        <f t="shared" si="96"/>
        <v/>
      </c>
      <c r="AC492" s="257" t="str">
        <f t="shared" si="97"/>
        <v/>
      </c>
      <c r="AD492" s="257" t="str">
        <f t="shared" si="98"/>
        <v/>
      </c>
      <c r="AE492" s="193" t="str">
        <f t="shared" si="99"/>
        <v>CHECK DATES</v>
      </c>
      <c r="AF492" s="257" t="str">
        <f t="shared" si="100"/>
        <v/>
      </c>
      <c r="AG492" s="286">
        <v>0</v>
      </c>
      <c r="AH492" s="257">
        <f t="shared" si="101"/>
        <v>0</v>
      </c>
      <c r="AI492" s="257" t="str">
        <f t="shared" si="102"/>
        <v/>
      </c>
      <c r="AJ492" s="257">
        <f t="shared" si="103"/>
        <v>0</v>
      </c>
    </row>
    <row r="493" spans="1:36" x14ac:dyDescent="0.3">
      <c r="A493" s="287">
        <v>480</v>
      </c>
      <c r="B493" s="156"/>
      <c r="C493" s="150"/>
      <c r="D493" s="151"/>
      <c r="E493" s="150"/>
      <c r="F493" s="150"/>
      <c r="G493" s="158"/>
      <c r="H493" s="157"/>
      <c r="I493" s="152"/>
      <c r="J493" s="154"/>
      <c r="K493" s="149"/>
      <c r="L493" s="152"/>
      <c r="M493" s="159"/>
      <c r="N493" s="337"/>
      <c r="O493" s="343" t="str">
        <f>IF(N493="","",LOOKUP(N493,'Work Programme'!$A$8:$A$207,'Work Programme'!$B$8:$B$207))</f>
        <v/>
      </c>
      <c r="P493" s="150"/>
      <c r="Q493" s="150"/>
      <c r="R493" s="254" t="str">
        <f>IF(J493="","",VLOOKUP(J493,'Overview - Financial Statement'!$A$46:$B$60,2,FALSE))</f>
        <v/>
      </c>
      <c r="S493" s="255" t="str">
        <f t="shared" si="91"/>
        <v/>
      </c>
      <c r="T493" s="153"/>
      <c r="U493" s="153"/>
      <c r="V493" s="238">
        <f t="shared" si="92"/>
        <v>0</v>
      </c>
      <c r="W493" s="193" t="s">
        <v>44</v>
      </c>
      <c r="X493" s="427"/>
      <c r="Y493" s="264" t="str">
        <f t="shared" si="93"/>
        <v>OK</v>
      </c>
      <c r="Z493" s="193" t="str">
        <f t="shared" si="94"/>
        <v/>
      </c>
      <c r="AA493" s="193" t="str">
        <f t="shared" si="95"/>
        <v/>
      </c>
      <c r="AB493" s="397" t="str">
        <f t="shared" si="96"/>
        <v/>
      </c>
      <c r="AC493" s="257" t="str">
        <f t="shared" si="97"/>
        <v/>
      </c>
      <c r="AD493" s="257" t="str">
        <f t="shared" si="98"/>
        <v/>
      </c>
      <c r="AE493" s="193" t="str">
        <f t="shared" si="99"/>
        <v>CHECK DATES</v>
      </c>
      <c r="AF493" s="257" t="str">
        <f t="shared" si="100"/>
        <v/>
      </c>
      <c r="AG493" s="286">
        <v>0</v>
      </c>
      <c r="AH493" s="257">
        <f t="shared" si="101"/>
        <v>0</v>
      </c>
      <c r="AI493" s="257" t="str">
        <f t="shared" si="102"/>
        <v/>
      </c>
      <c r="AJ493" s="257">
        <f t="shared" si="103"/>
        <v>0</v>
      </c>
    </row>
    <row r="494" spans="1:36" x14ac:dyDescent="0.3">
      <c r="A494" s="287">
        <v>481</v>
      </c>
      <c r="B494" s="156"/>
      <c r="C494" s="150"/>
      <c r="D494" s="151"/>
      <c r="E494" s="150"/>
      <c r="F494" s="150"/>
      <c r="G494" s="158"/>
      <c r="H494" s="157"/>
      <c r="I494" s="152"/>
      <c r="J494" s="154"/>
      <c r="K494" s="149"/>
      <c r="L494" s="152"/>
      <c r="M494" s="159"/>
      <c r="N494" s="337"/>
      <c r="O494" s="343" t="str">
        <f>IF(N494="","",LOOKUP(N494,'Work Programme'!$A$8:$A$207,'Work Programme'!$B$8:$B$207))</f>
        <v/>
      </c>
      <c r="P494" s="150"/>
      <c r="Q494" s="150"/>
      <c r="R494" s="254" t="str">
        <f>IF(J494="","",VLOOKUP(J494,'Overview - Financial Statement'!$A$46:$B$60,2,FALSE))</f>
        <v/>
      </c>
      <c r="S494" s="255" t="str">
        <f t="shared" si="91"/>
        <v/>
      </c>
      <c r="T494" s="153"/>
      <c r="U494" s="153"/>
      <c r="V494" s="238">
        <f t="shared" si="92"/>
        <v>0</v>
      </c>
      <c r="W494" s="193" t="s">
        <v>44</v>
      </c>
      <c r="X494" s="427"/>
      <c r="Y494" s="264" t="str">
        <f t="shared" si="93"/>
        <v>OK</v>
      </c>
      <c r="Z494" s="193" t="str">
        <f t="shared" si="94"/>
        <v/>
      </c>
      <c r="AA494" s="193" t="str">
        <f t="shared" si="95"/>
        <v/>
      </c>
      <c r="AB494" s="397" t="str">
        <f t="shared" si="96"/>
        <v/>
      </c>
      <c r="AC494" s="257" t="str">
        <f t="shared" si="97"/>
        <v/>
      </c>
      <c r="AD494" s="257" t="str">
        <f t="shared" si="98"/>
        <v/>
      </c>
      <c r="AE494" s="193" t="str">
        <f t="shared" si="99"/>
        <v>CHECK DATES</v>
      </c>
      <c r="AF494" s="257" t="str">
        <f t="shared" si="100"/>
        <v/>
      </c>
      <c r="AG494" s="286">
        <v>0</v>
      </c>
      <c r="AH494" s="257">
        <f t="shared" si="101"/>
        <v>0</v>
      </c>
      <c r="AI494" s="257" t="str">
        <f t="shared" si="102"/>
        <v/>
      </c>
      <c r="AJ494" s="257">
        <f t="shared" si="103"/>
        <v>0</v>
      </c>
    </row>
    <row r="495" spans="1:36" x14ac:dyDescent="0.3">
      <c r="A495" s="287">
        <v>482</v>
      </c>
      <c r="B495" s="156"/>
      <c r="C495" s="150"/>
      <c r="D495" s="151"/>
      <c r="E495" s="150"/>
      <c r="F495" s="150"/>
      <c r="G495" s="158"/>
      <c r="H495" s="157"/>
      <c r="I495" s="152"/>
      <c r="J495" s="154"/>
      <c r="K495" s="149"/>
      <c r="L495" s="152"/>
      <c r="M495" s="159"/>
      <c r="N495" s="337"/>
      <c r="O495" s="343" t="str">
        <f>IF(N495="","",LOOKUP(N495,'Work Programme'!$A$8:$A$207,'Work Programme'!$B$8:$B$207))</f>
        <v/>
      </c>
      <c r="P495" s="150"/>
      <c r="Q495" s="150"/>
      <c r="R495" s="254" t="str">
        <f>IF(J495="","",VLOOKUP(J495,'Overview - Financial Statement'!$A$46:$B$60,2,FALSE))</f>
        <v/>
      </c>
      <c r="S495" s="255" t="str">
        <f t="shared" si="91"/>
        <v/>
      </c>
      <c r="T495" s="153"/>
      <c r="U495" s="153"/>
      <c r="V495" s="238">
        <f t="shared" si="92"/>
        <v>0</v>
      </c>
      <c r="W495" s="193" t="s">
        <v>44</v>
      </c>
      <c r="X495" s="427"/>
      <c r="Y495" s="264" t="str">
        <f t="shared" si="93"/>
        <v>OK</v>
      </c>
      <c r="Z495" s="193" t="str">
        <f t="shared" si="94"/>
        <v/>
      </c>
      <c r="AA495" s="193" t="str">
        <f t="shared" si="95"/>
        <v/>
      </c>
      <c r="AB495" s="397" t="str">
        <f t="shared" si="96"/>
        <v/>
      </c>
      <c r="AC495" s="257" t="str">
        <f t="shared" si="97"/>
        <v/>
      </c>
      <c r="AD495" s="257" t="str">
        <f t="shared" si="98"/>
        <v/>
      </c>
      <c r="AE495" s="193" t="str">
        <f t="shared" si="99"/>
        <v>CHECK DATES</v>
      </c>
      <c r="AF495" s="257" t="str">
        <f t="shared" si="100"/>
        <v/>
      </c>
      <c r="AG495" s="286">
        <v>0</v>
      </c>
      <c r="AH495" s="257">
        <f t="shared" si="101"/>
        <v>0</v>
      </c>
      <c r="AI495" s="257" t="str">
        <f t="shared" si="102"/>
        <v/>
      </c>
      <c r="AJ495" s="257">
        <f t="shared" si="103"/>
        <v>0</v>
      </c>
    </row>
    <row r="496" spans="1:36" x14ac:dyDescent="0.3">
      <c r="A496" s="287">
        <v>483</v>
      </c>
      <c r="B496" s="156"/>
      <c r="C496" s="150"/>
      <c r="D496" s="151"/>
      <c r="E496" s="150"/>
      <c r="F496" s="150"/>
      <c r="G496" s="158"/>
      <c r="H496" s="157"/>
      <c r="I496" s="152"/>
      <c r="J496" s="154"/>
      <c r="K496" s="149"/>
      <c r="L496" s="152"/>
      <c r="M496" s="159"/>
      <c r="N496" s="337"/>
      <c r="O496" s="343" t="str">
        <f>IF(N496="","",LOOKUP(N496,'Work Programme'!$A$8:$A$207,'Work Programme'!$B$8:$B$207))</f>
        <v/>
      </c>
      <c r="P496" s="150"/>
      <c r="Q496" s="150"/>
      <c r="R496" s="254" t="str">
        <f>IF(J496="","",VLOOKUP(J496,'Overview - Financial Statement'!$A$46:$B$60,2,FALSE))</f>
        <v/>
      </c>
      <c r="S496" s="255" t="str">
        <f t="shared" si="91"/>
        <v/>
      </c>
      <c r="T496" s="153"/>
      <c r="U496" s="153"/>
      <c r="V496" s="238">
        <f t="shared" si="92"/>
        <v>0</v>
      </c>
      <c r="W496" s="193" t="s">
        <v>44</v>
      </c>
      <c r="X496" s="427"/>
      <c r="Y496" s="264" t="str">
        <f t="shared" si="93"/>
        <v>OK</v>
      </c>
      <c r="Z496" s="193" t="str">
        <f t="shared" si="94"/>
        <v/>
      </c>
      <c r="AA496" s="193" t="str">
        <f t="shared" si="95"/>
        <v/>
      </c>
      <c r="AB496" s="397" t="str">
        <f t="shared" si="96"/>
        <v/>
      </c>
      <c r="AC496" s="257" t="str">
        <f t="shared" si="97"/>
        <v/>
      </c>
      <c r="AD496" s="257" t="str">
        <f t="shared" si="98"/>
        <v/>
      </c>
      <c r="AE496" s="193" t="str">
        <f t="shared" si="99"/>
        <v>CHECK DATES</v>
      </c>
      <c r="AF496" s="257" t="str">
        <f t="shared" si="100"/>
        <v/>
      </c>
      <c r="AG496" s="286">
        <v>0</v>
      </c>
      <c r="AH496" s="257">
        <f t="shared" si="101"/>
        <v>0</v>
      </c>
      <c r="AI496" s="257" t="str">
        <f t="shared" si="102"/>
        <v/>
      </c>
      <c r="AJ496" s="257">
        <f t="shared" si="103"/>
        <v>0</v>
      </c>
    </row>
    <row r="497" spans="1:36" x14ac:dyDescent="0.3">
      <c r="A497" s="287">
        <v>484</v>
      </c>
      <c r="B497" s="156"/>
      <c r="C497" s="150"/>
      <c r="D497" s="151"/>
      <c r="E497" s="150"/>
      <c r="F497" s="150"/>
      <c r="G497" s="158"/>
      <c r="H497" s="157"/>
      <c r="I497" s="152"/>
      <c r="J497" s="154"/>
      <c r="K497" s="149"/>
      <c r="L497" s="152"/>
      <c r="M497" s="159"/>
      <c r="N497" s="337"/>
      <c r="O497" s="343" t="str">
        <f>IF(N497="","",LOOKUP(N497,'Work Programme'!$A$8:$A$207,'Work Programme'!$B$8:$B$207))</f>
        <v/>
      </c>
      <c r="P497" s="150"/>
      <c r="Q497" s="150"/>
      <c r="R497" s="254" t="str">
        <f>IF(J497="","",VLOOKUP(J497,'Overview - Financial Statement'!$A$46:$B$60,2,FALSE))</f>
        <v/>
      </c>
      <c r="S497" s="255" t="str">
        <f t="shared" si="91"/>
        <v/>
      </c>
      <c r="T497" s="153"/>
      <c r="U497" s="153"/>
      <c r="V497" s="238">
        <f t="shared" si="92"/>
        <v>0</v>
      </c>
      <c r="W497" s="193" t="s">
        <v>44</v>
      </c>
      <c r="X497" s="427"/>
      <c r="Y497" s="264" t="str">
        <f t="shared" si="93"/>
        <v>OK</v>
      </c>
      <c r="Z497" s="193" t="str">
        <f t="shared" si="94"/>
        <v/>
      </c>
      <c r="AA497" s="193" t="str">
        <f t="shared" si="95"/>
        <v/>
      </c>
      <c r="AB497" s="397" t="str">
        <f t="shared" si="96"/>
        <v/>
      </c>
      <c r="AC497" s="257" t="str">
        <f t="shared" si="97"/>
        <v/>
      </c>
      <c r="AD497" s="257" t="str">
        <f t="shared" si="98"/>
        <v/>
      </c>
      <c r="AE497" s="193" t="str">
        <f t="shared" si="99"/>
        <v>CHECK DATES</v>
      </c>
      <c r="AF497" s="257" t="str">
        <f t="shared" si="100"/>
        <v/>
      </c>
      <c r="AG497" s="286">
        <v>0</v>
      </c>
      <c r="AH497" s="257">
        <f t="shared" si="101"/>
        <v>0</v>
      </c>
      <c r="AI497" s="257" t="str">
        <f t="shared" si="102"/>
        <v/>
      </c>
      <c r="AJ497" s="257">
        <f t="shared" si="103"/>
        <v>0</v>
      </c>
    </row>
    <row r="498" spans="1:36" x14ac:dyDescent="0.3">
      <c r="A498" s="287">
        <v>485</v>
      </c>
      <c r="B498" s="156"/>
      <c r="C498" s="150"/>
      <c r="D498" s="151"/>
      <c r="E498" s="150"/>
      <c r="F498" s="150"/>
      <c r="G498" s="158"/>
      <c r="H498" s="157"/>
      <c r="I498" s="152"/>
      <c r="J498" s="154"/>
      <c r="K498" s="149"/>
      <c r="L498" s="152"/>
      <c r="M498" s="159"/>
      <c r="N498" s="337"/>
      <c r="O498" s="343" t="str">
        <f>IF(N498="","",LOOKUP(N498,'Work Programme'!$A$8:$A$207,'Work Programme'!$B$8:$B$207))</f>
        <v/>
      </c>
      <c r="P498" s="150"/>
      <c r="Q498" s="150"/>
      <c r="R498" s="254" t="str">
        <f>IF(J498="","",VLOOKUP(J498,'Overview - Financial Statement'!$A$46:$B$60,2,FALSE))</f>
        <v/>
      </c>
      <c r="S498" s="255" t="str">
        <f t="shared" si="91"/>
        <v/>
      </c>
      <c r="T498" s="153"/>
      <c r="U498" s="153"/>
      <c r="V498" s="238">
        <f t="shared" si="92"/>
        <v>0</v>
      </c>
      <c r="W498" s="193" t="s">
        <v>44</v>
      </c>
      <c r="X498" s="427"/>
      <c r="Y498" s="264" t="str">
        <f t="shared" si="93"/>
        <v>OK</v>
      </c>
      <c r="Z498" s="193" t="str">
        <f t="shared" si="94"/>
        <v/>
      </c>
      <c r="AA498" s="193" t="str">
        <f t="shared" si="95"/>
        <v/>
      </c>
      <c r="AB498" s="397" t="str">
        <f t="shared" si="96"/>
        <v/>
      </c>
      <c r="AC498" s="257" t="str">
        <f t="shared" si="97"/>
        <v/>
      </c>
      <c r="AD498" s="257" t="str">
        <f t="shared" si="98"/>
        <v/>
      </c>
      <c r="AE498" s="193" t="str">
        <f t="shared" si="99"/>
        <v>CHECK DATES</v>
      </c>
      <c r="AF498" s="257" t="str">
        <f t="shared" si="100"/>
        <v/>
      </c>
      <c r="AG498" s="286">
        <v>0</v>
      </c>
      <c r="AH498" s="257">
        <f t="shared" si="101"/>
        <v>0</v>
      </c>
      <c r="AI498" s="257" t="str">
        <f t="shared" si="102"/>
        <v/>
      </c>
      <c r="AJ498" s="257">
        <f t="shared" si="103"/>
        <v>0</v>
      </c>
    </row>
    <row r="499" spans="1:36" x14ac:dyDescent="0.3">
      <c r="A499" s="287">
        <v>486</v>
      </c>
      <c r="B499" s="156"/>
      <c r="C499" s="150"/>
      <c r="D499" s="151"/>
      <c r="E499" s="150"/>
      <c r="F499" s="150"/>
      <c r="G499" s="158"/>
      <c r="H499" s="157"/>
      <c r="I499" s="152"/>
      <c r="J499" s="154"/>
      <c r="K499" s="149"/>
      <c r="L499" s="152"/>
      <c r="M499" s="159"/>
      <c r="N499" s="337"/>
      <c r="O499" s="343" t="str">
        <f>IF(N499="","",LOOKUP(N499,'Work Programme'!$A$8:$A$207,'Work Programme'!$B$8:$B$207))</f>
        <v/>
      </c>
      <c r="P499" s="150"/>
      <c r="Q499" s="150"/>
      <c r="R499" s="254" t="str">
        <f>IF(J499="","",VLOOKUP(J499,'Overview - Financial Statement'!$A$46:$B$60,2,FALSE))</f>
        <v/>
      </c>
      <c r="S499" s="255" t="str">
        <f t="shared" si="91"/>
        <v/>
      </c>
      <c r="T499" s="153"/>
      <c r="U499" s="153"/>
      <c r="V499" s="238">
        <f t="shared" si="92"/>
        <v>0</v>
      </c>
      <c r="W499" s="193" t="s">
        <v>44</v>
      </c>
      <c r="X499" s="427"/>
      <c r="Y499" s="264" t="str">
        <f t="shared" si="93"/>
        <v>OK</v>
      </c>
      <c r="Z499" s="193" t="str">
        <f t="shared" si="94"/>
        <v/>
      </c>
      <c r="AA499" s="193" t="str">
        <f t="shared" si="95"/>
        <v/>
      </c>
      <c r="AB499" s="397" t="str">
        <f t="shared" si="96"/>
        <v/>
      </c>
      <c r="AC499" s="257" t="str">
        <f t="shared" si="97"/>
        <v/>
      </c>
      <c r="AD499" s="257" t="str">
        <f t="shared" si="98"/>
        <v/>
      </c>
      <c r="AE499" s="193" t="str">
        <f t="shared" si="99"/>
        <v>CHECK DATES</v>
      </c>
      <c r="AF499" s="257" t="str">
        <f t="shared" si="100"/>
        <v/>
      </c>
      <c r="AG499" s="286">
        <v>0</v>
      </c>
      <c r="AH499" s="257">
        <f t="shared" si="101"/>
        <v>0</v>
      </c>
      <c r="AI499" s="257" t="str">
        <f t="shared" si="102"/>
        <v/>
      </c>
      <c r="AJ499" s="257">
        <f t="shared" si="103"/>
        <v>0</v>
      </c>
    </row>
    <row r="500" spans="1:36" x14ac:dyDescent="0.3">
      <c r="A500" s="287">
        <v>487</v>
      </c>
      <c r="B500" s="156"/>
      <c r="C500" s="150"/>
      <c r="D500" s="151"/>
      <c r="E500" s="150"/>
      <c r="F500" s="150"/>
      <c r="G500" s="158"/>
      <c r="H500" s="157"/>
      <c r="I500" s="152"/>
      <c r="J500" s="154"/>
      <c r="K500" s="149"/>
      <c r="L500" s="152"/>
      <c r="M500" s="159"/>
      <c r="N500" s="337"/>
      <c r="O500" s="343" t="str">
        <f>IF(N500="","",LOOKUP(N500,'Work Programme'!$A$8:$A$207,'Work Programme'!$B$8:$B$207))</f>
        <v/>
      </c>
      <c r="P500" s="150"/>
      <c r="Q500" s="150"/>
      <c r="R500" s="254" t="str">
        <f>IF(J500="","",VLOOKUP(J500,'Overview - Financial Statement'!$A$46:$B$60,2,FALSE))</f>
        <v/>
      </c>
      <c r="S500" s="255" t="str">
        <f t="shared" si="91"/>
        <v/>
      </c>
      <c r="T500" s="153"/>
      <c r="U500" s="153"/>
      <c r="V500" s="238">
        <f t="shared" si="92"/>
        <v>0</v>
      </c>
      <c r="W500" s="193" t="s">
        <v>44</v>
      </c>
      <c r="X500" s="427"/>
      <c r="Y500" s="264" t="str">
        <f t="shared" si="93"/>
        <v>OK</v>
      </c>
      <c r="Z500" s="193" t="str">
        <f t="shared" si="94"/>
        <v/>
      </c>
      <c r="AA500" s="193" t="str">
        <f t="shared" si="95"/>
        <v/>
      </c>
      <c r="AB500" s="397" t="str">
        <f t="shared" si="96"/>
        <v/>
      </c>
      <c r="AC500" s="257" t="str">
        <f t="shared" si="97"/>
        <v/>
      </c>
      <c r="AD500" s="257" t="str">
        <f t="shared" si="98"/>
        <v/>
      </c>
      <c r="AE500" s="193" t="str">
        <f t="shared" si="99"/>
        <v>CHECK DATES</v>
      </c>
      <c r="AF500" s="257" t="str">
        <f t="shared" si="100"/>
        <v/>
      </c>
      <c r="AG500" s="286">
        <v>0</v>
      </c>
      <c r="AH500" s="257">
        <f t="shared" si="101"/>
        <v>0</v>
      </c>
      <c r="AI500" s="257" t="str">
        <f t="shared" si="102"/>
        <v/>
      </c>
      <c r="AJ500" s="257">
        <f t="shared" si="103"/>
        <v>0</v>
      </c>
    </row>
    <row r="501" spans="1:36" x14ac:dyDescent="0.3">
      <c r="A501" s="287">
        <v>488</v>
      </c>
      <c r="B501" s="156"/>
      <c r="C501" s="150"/>
      <c r="D501" s="151"/>
      <c r="E501" s="150"/>
      <c r="F501" s="150"/>
      <c r="G501" s="158"/>
      <c r="H501" s="157"/>
      <c r="I501" s="152"/>
      <c r="J501" s="154"/>
      <c r="K501" s="149"/>
      <c r="L501" s="152"/>
      <c r="M501" s="159"/>
      <c r="N501" s="337"/>
      <c r="O501" s="343" t="str">
        <f>IF(N501="","",LOOKUP(N501,'Work Programme'!$A$8:$A$207,'Work Programme'!$B$8:$B$207))</f>
        <v/>
      </c>
      <c r="P501" s="150"/>
      <c r="Q501" s="150"/>
      <c r="R501" s="254" t="str">
        <f>IF(J501="","",VLOOKUP(J501,'Overview - Financial Statement'!$A$46:$B$60,2,FALSE))</f>
        <v/>
      </c>
      <c r="S501" s="255" t="str">
        <f t="shared" si="91"/>
        <v/>
      </c>
      <c r="T501" s="153"/>
      <c r="U501" s="153"/>
      <c r="V501" s="238">
        <f t="shared" si="92"/>
        <v>0</v>
      </c>
      <c r="W501" s="193" t="s">
        <v>44</v>
      </c>
      <c r="X501" s="427"/>
      <c r="Y501" s="264" t="str">
        <f t="shared" si="93"/>
        <v>OK</v>
      </c>
      <c r="Z501" s="193" t="str">
        <f t="shared" si="94"/>
        <v/>
      </c>
      <c r="AA501" s="193" t="str">
        <f t="shared" si="95"/>
        <v/>
      </c>
      <c r="AB501" s="397" t="str">
        <f t="shared" si="96"/>
        <v/>
      </c>
      <c r="AC501" s="257" t="str">
        <f t="shared" si="97"/>
        <v/>
      </c>
      <c r="AD501" s="257" t="str">
        <f t="shared" si="98"/>
        <v/>
      </c>
      <c r="AE501" s="193" t="str">
        <f t="shared" si="99"/>
        <v>CHECK DATES</v>
      </c>
      <c r="AF501" s="257" t="str">
        <f t="shared" si="100"/>
        <v/>
      </c>
      <c r="AG501" s="286">
        <v>0</v>
      </c>
      <c r="AH501" s="257">
        <f t="shared" si="101"/>
        <v>0</v>
      </c>
      <c r="AI501" s="257" t="str">
        <f t="shared" si="102"/>
        <v/>
      </c>
      <c r="AJ501" s="257">
        <f t="shared" si="103"/>
        <v>0</v>
      </c>
    </row>
    <row r="502" spans="1:36" x14ac:dyDescent="0.3">
      <c r="A502" s="287">
        <v>489</v>
      </c>
      <c r="B502" s="156"/>
      <c r="C502" s="150"/>
      <c r="D502" s="151"/>
      <c r="E502" s="150"/>
      <c r="F502" s="150"/>
      <c r="G502" s="158"/>
      <c r="H502" s="157"/>
      <c r="I502" s="152"/>
      <c r="J502" s="154"/>
      <c r="K502" s="149"/>
      <c r="L502" s="152"/>
      <c r="M502" s="159"/>
      <c r="N502" s="337"/>
      <c r="O502" s="343" t="str">
        <f>IF(N502="","",LOOKUP(N502,'Work Programme'!$A$8:$A$207,'Work Programme'!$B$8:$B$207))</f>
        <v/>
      </c>
      <c r="P502" s="150"/>
      <c r="Q502" s="150"/>
      <c r="R502" s="254" t="str">
        <f>IF(J502="","",VLOOKUP(J502,'Overview - Financial Statement'!$A$46:$B$60,2,FALSE))</f>
        <v/>
      </c>
      <c r="S502" s="255" t="str">
        <f t="shared" si="91"/>
        <v/>
      </c>
      <c r="T502" s="153"/>
      <c r="U502" s="153"/>
      <c r="V502" s="238">
        <f t="shared" si="92"/>
        <v>0</v>
      </c>
      <c r="W502" s="193" t="s">
        <v>44</v>
      </c>
      <c r="X502" s="427"/>
      <c r="Y502" s="264" t="str">
        <f t="shared" si="93"/>
        <v>OK</v>
      </c>
      <c r="Z502" s="193" t="str">
        <f t="shared" si="94"/>
        <v/>
      </c>
      <c r="AA502" s="193" t="str">
        <f t="shared" si="95"/>
        <v/>
      </c>
      <c r="AB502" s="397" t="str">
        <f t="shared" si="96"/>
        <v/>
      </c>
      <c r="AC502" s="257" t="str">
        <f t="shared" si="97"/>
        <v/>
      </c>
      <c r="AD502" s="257" t="str">
        <f t="shared" si="98"/>
        <v/>
      </c>
      <c r="AE502" s="193" t="str">
        <f t="shared" si="99"/>
        <v>CHECK DATES</v>
      </c>
      <c r="AF502" s="257" t="str">
        <f t="shared" si="100"/>
        <v/>
      </c>
      <c r="AG502" s="286">
        <v>0</v>
      </c>
      <c r="AH502" s="257">
        <f t="shared" si="101"/>
        <v>0</v>
      </c>
      <c r="AI502" s="257" t="str">
        <f t="shared" si="102"/>
        <v/>
      </c>
      <c r="AJ502" s="257">
        <f t="shared" si="103"/>
        <v>0</v>
      </c>
    </row>
    <row r="503" spans="1:36" x14ac:dyDescent="0.3">
      <c r="A503" s="287">
        <v>490</v>
      </c>
      <c r="B503" s="156"/>
      <c r="C503" s="150"/>
      <c r="D503" s="151"/>
      <c r="E503" s="150"/>
      <c r="F503" s="150"/>
      <c r="G503" s="158"/>
      <c r="H503" s="157"/>
      <c r="I503" s="152"/>
      <c r="J503" s="154"/>
      <c r="K503" s="149"/>
      <c r="L503" s="152"/>
      <c r="M503" s="159"/>
      <c r="N503" s="337"/>
      <c r="O503" s="343" t="str">
        <f>IF(N503="","",LOOKUP(N503,'Work Programme'!$A$8:$A$207,'Work Programme'!$B$8:$B$207))</f>
        <v/>
      </c>
      <c r="P503" s="150"/>
      <c r="Q503" s="150"/>
      <c r="R503" s="254" t="str">
        <f>IF(J503="","",VLOOKUP(J503,'Overview - Financial Statement'!$A$46:$B$60,2,FALSE))</f>
        <v/>
      </c>
      <c r="S503" s="255" t="str">
        <f t="shared" si="91"/>
        <v/>
      </c>
      <c r="T503" s="153"/>
      <c r="U503" s="153"/>
      <c r="V503" s="238">
        <f t="shared" si="92"/>
        <v>0</v>
      </c>
      <c r="W503" s="193" t="s">
        <v>44</v>
      </c>
      <c r="X503" s="427"/>
      <c r="Y503" s="264" t="str">
        <f t="shared" si="93"/>
        <v>OK</v>
      </c>
      <c r="Z503" s="193" t="str">
        <f t="shared" si="94"/>
        <v/>
      </c>
      <c r="AA503" s="193" t="str">
        <f t="shared" si="95"/>
        <v/>
      </c>
      <c r="AB503" s="397" t="str">
        <f t="shared" si="96"/>
        <v/>
      </c>
      <c r="AC503" s="257" t="str">
        <f t="shared" si="97"/>
        <v/>
      </c>
      <c r="AD503" s="257" t="str">
        <f t="shared" si="98"/>
        <v/>
      </c>
      <c r="AE503" s="193" t="str">
        <f t="shared" si="99"/>
        <v>CHECK DATES</v>
      </c>
      <c r="AF503" s="257" t="str">
        <f t="shared" si="100"/>
        <v/>
      </c>
      <c r="AG503" s="286">
        <v>0</v>
      </c>
      <c r="AH503" s="257">
        <f t="shared" si="101"/>
        <v>0</v>
      </c>
      <c r="AI503" s="257" t="str">
        <f t="shared" si="102"/>
        <v/>
      </c>
      <c r="AJ503" s="257">
        <f t="shared" si="103"/>
        <v>0</v>
      </c>
    </row>
    <row r="504" spans="1:36" x14ac:dyDescent="0.3">
      <c r="A504" s="287">
        <v>491</v>
      </c>
      <c r="B504" s="156"/>
      <c r="C504" s="150"/>
      <c r="D504" s="151"/>
      <c r="E504" s="150"/>
      <c r="F504" s="150"/>
      <c r="G504" s="158"/>
      <c r="H504" s="157"/>
      <c r="I504" s="152"/>
      <c r="J504" s="154"/>
      <c r="K504" s="149"/>
      <c r="L504" s="152"/>
      <c r="M504" s="159"/>
      <c r="N504" s="337"/>
      <c r="O504" s="343" t="str">
        <f>IF(N504="","",LOOKUP(N504,'Work Programme'!$A$8:$A$207,'Work Programme'!$B$8:$B$207))</f>
        <v/>
      </c>
      <c r="P504" s="150"/>
      <c r="Q504" s="150"/>
      <c r="R504" s="254" t="str">
        <f>IF(J504="","",VLOOKUP(J504,'Overview - Financial Statement'!$A$46:$B$60,2,FALSE))</f>
        <v/>
      </c>
      <c r="S504" s="255" t="str">
        <f t="shared" si="91"/>
        <v/>
      </c>
      <c r="T504" s="153"/>
      <c r="U504" s="153"/>
      <c r="V504" s="238">
        <f t="shared" si="92"/>
        <v>0</v>
      </c>
      <c r="W504" s="193" t="s">
        <v>44</v>
      </c>
      <c r="X504" s="427"/>
      <c r="Y504" s="264" t="str">
        <f t="shared" si="93"/>
        <v>OK</v>
      </c>
      <c r="Z504" s="193" t="str">
        <f t="shared" si="94"/>
        <v/>
      </c>
      <c r="AA504" s="193" t="str">
        <f t="shared" si="95"/>
        <v/>
      </c>
      <c r="AB504" s="397" t="str">
        <f t="shared" si="96"/>
        <v/>
      </c>
      <c r="AC504" s="257" t="str">
        <f t="shared" si="97"/>
        <v/>
      </c>
      <c r="AD504" s="257" t="str">
        <f t="shared" si="98"/>
        <v/>
      </c>
      <c r="AE504" s="193" t="str">
        <f t="shared" si="99"/>
        <v>CHECK DATES</v>
      </c>
      <c r="AF504" s="257" t="str">
        <f t="shared" si="100"/>
        <v/>
      </c>
      <c r="AG504" s="286">
        <v>0</v>
      </c>
      <c r="AH504" s="257">
        <f t="shared" si="101"/>
        <v>0</v>
      </c>
      <c r="AI504" s="257" t="str">
        <f t="shared" si="102"/>
        <v/>
      </c>
      <c r="AJ504" s="257">
        <f t="shared" si="103"/>
        <v>0</v>
      </c>
    </row>
    <row r="505" spans="1:36" x14ac:dyDescent="0.3">
      <c r="A505" s="287">
        <v>492</v>
      </c>
      <c r="B505" s="156"/>
      <c r="C505" s="150"/>
      <c r="D505" s="151"/>
      <c r="E505" s="150"/>
      <c r="F505" s="150"/>
      <c r="G505" s="158"/>
      <c r="H505" s="157"/>
      <c r="I505" s="152"/>
      <c r="J505" s="154"/>
      <c r="K505" s="149"/>
      <c r="L505" s="152"/>
      <c r="M505" s="159"/>
      <c r="N505" s="337"/>
      <c r="O505" s="343" t="str">
        <f>IF(N505="","",LOOKUP(N505,'Work Programme'!$A$8:$A$207,'Work Programme'!$B$8:$B$207))</f>
        <v/>
      </c>
      <c r="P505" s="150"/>
      <c r="Q505" s="150"/>
      <c r="R505" s="254" t="str">
        <f>IF(J505="","",VLOOKUP(J505,'Overview - Financial Statement'!$A$46:$B$60,2,FALSE))</f>
        <v/>
      </c>
      <c r="S505" s="255" t="str">
        <f t="shared" si="91"/>
        <v/>
      </c>
      <c r="T505" s="153"/>
      <c r="U505" s="153"/>
      <c r="V505" s="238">
        <f t="shared" si="92"/>
        <v>0</v>
      </c>
      <c r="W505" s="193" t="s">
        <v>44</v>
      </c>
      <c r="X505" s="427"/>
      <c r="Y505" s="264" t="str">
        <f t="shared" si="93"/>
        <v>OK</v>
      </c>
      <c r="Z505" s="193" t="str">
        <f t="shared" si="94"/>
        <v/>
      </c>
      <c r="AA505" s="193" t="str">
        <f t="shared" si="95"/>
        <v/>
      </c>
      <c r="AB505" s="397" t="str">
        <f t="shared" si="96"/>
        <v/>
      </c>
      <c r="AC505" s="257" t="str">
        <f t="shared" si="97"/>
        <v/>
      </c>
      <c r="AD505" s="257" t="str">
        <f t="shared" si="98"/>
        <v/>
      </c>
      <c r="AE505" s="193" t="str">
        <f t="shared" si="99"/>
        <v>CHECK DATES</v>
      </c>
      <c r="AF505" s="257" t="str">
        <f t="shared" si="100"/>
        <v/>
      </c>
      <c r="AG505" s="286">
        <v>0</v>
      </c>
      <c r="AH505" s="257">
        <f t="shared" si="101"/>
        <v>0</v>
      </c>
      <c r="AI505" s="257" t="str">
        <f t="shared" si="102"/>
        <v/>
      </c>
      <c r="AJ505" s="257">
        <f t="shared" si="103"/>
        <v>0</v>
      </c>
    </row>
    <row r="506" spans="1:36" x14ac:dyDescent="0.3">
      <c r="A506" s="287">
        <v>493</v>
      </c>
      <c r="B506" s="156"/>
      <c r="C506" s="150"/>
      <c r="D506" s="151"/>
      <c r="E506" s="150"/>
      <c r="F506" s="150"/>
      <c r="G506" s="158"/>
      <c r="H506" s="157"/>
      <c r="I506" s="152"/>
      <c r="J506" s="154"/>
      <c r="K506" s="149"/>
      <c r="L506" s="152"/>
      <c r="M506" s="159"/>
      <c r="N506" s="337"/>
      <c r="O506" s="343" t="str">
        <f>IF(N506="","",LOOKUP(N506,'Work Programme'!$A$8:$A$207,'Work Programme'!$B$8:$B$207))</f>
        <v/>
      </c>
      <c r="P506" s="150"/>
      <c r="Q506" s="150"/>
      <c r="R506" s="254" t="str">
        <f>IF(J506="","",VLOOKUP(J506,'Overview - Financial Statement'!$A$46:$B$60,2,FALSE))</f>
        <v/>
      </c>
      <c r="S506" s="255" t="str">
        <f t="shared" si="91"/>
        <v/>
      </c>
      <c r="T506" s="153"/>
      <c r="U506" s="153"/>
      <c r="V506" s="238">
        <f t="shared" si="92"/>
        <v>0</v>
      </c>
      <c r="W506" s="193" t="s">
        <v>44</v>
      </c>
      <c r="X506" s="427"/>
      <c r="Y506" s="264" t="str">
        <f t="shared" si="93"/>
        <v>OK</v>
      </c>
      <c r="Z506" s="193" t="str">
        <f t="shared" si="94"/>
        <v/>
      </c>
      <c r="AA506" s="193" t="str">
        <f t="shared" si="95"/>
        <v/>
      </c>
      <c r="AB506" s="397" t="str">
        <f t="shared" si="96"/>
        <v/>
      </c>
      <c r="AC506" s="257" t="str">
        <f t="shared" si="97"/>
        <v/>
      </c>
      <c r="AD506" s="257" t="str">
        <f t="shared" si="98"/>
        <v/>
      </c>
      <c r="AE506" s="193" t="str">
        <f t="shared" si="99"/>
        <v>CHECK DATES</v>
      </c>
      <c r="AF506" s="257" t="str">
        <f t="shared" si="100"/>
        <v/>
      </c>
      <c r="AG506" s="286">
        <v>0</v>
      </c>
      <c r="AH506" s="257">
        <f t="shared" si="101"/>
        <v>0</v>
      </c>
      <c r="AI506" s="257" t="str">
        <f t="shared" si="102"/>
        <v/>
      </c>
      <c r="AJ506" s="257">
        <f t="shared" si="103"/>
        <v>0</v>
      </c>
    </row>
    <row r="507" spans="1:36" x14ac:dyDescent="0.3">
      <c r="A507" s="287">
        <v>494</v>
      </c>
      <c r="B507" s="156"/>
      <c r="C507" s="150"/>
      <c r="D507" s="151"/>
      <c r="E507" s="150"/>
      <c r="F507" s="150"/>
      <c r="G507" s="158"/>
      <c r="H507" s="157"/>
      <c r="I507" s="152"/>
      <c r="J507" s="154"/>
      <c r="K507" s="149"/>
      <c r="L507" s="152"/>
      <c r="M507" s="159"/>
      <c r="N507" s="337"/>
      <c r="O507" s="343" t="str">
        <f>IF(N507="","",LOOKUP(N507,'Work Programme'!$A$8:$A$207,'Work Programme'!$B$8:$B$207))</f>
        <v/>
      </c>
      <c r="P507" s="150"/>
      <c r="Q507" s="150"/>
      <c r="R507" s="254" t="str">
        <f>IF(J507="","",VLOOKUP(J507,'Overview - Financial Statement'!$A$46:$B$60,2,FALSE))</f>
        <v/>
      </c>
      <c r="S507" s="255" t="str">
        <f t="shared" si="91"/>
        <v/>
      </c>
      <c r="T507" s="153"/>
      <c r="U507" s="153"/>
      <c r="V507" s="238">
        <f t="shared" si="92"/>
        <v>0</v>
      </c>
      <c r="W507" s="193" t="s">
        <v>44</v>
      </c>
      <c r="X507" s="427"/>
      <c r="Y507" s="264" t="str">
        <f t="shared" si="93"/>
        <v>OK</v>
      </c>
      <c r="Z507" s="193" t="str">
        <f t="shared" si="94"/>
        <v/>
      </c>
      <c r="AA507" s="193" t="str">
        <f t="shared" si="95"/>
        <v/>
      </c>
      <c r="AB507" s="397" t="str">
        <f t="shared" si="96"/>
        <v/>
      </c>
      <c r="AC507" s="257" t="str">
        <f t="shared" si="97"/>
        <v/>
      </c>
      <c r="AD507" s="257" t="str">
        <f t="shared" si="98"/>
        <v/>
      </c>
      <c r="AE507" s="193" t="str">
        <f t="shared" si="99"/>
        <v>CHECK DATES</v>
      </c>
      <c r="AF507" s="257" t="str">
        <f t="shared" si="100"/>
        <v/>
      </c>
      <c r="AG507" s="286">
        <v>0</v>
      </c>
      <c r="AH507" s="257">
        <f t="shared" si="101"/>
        <v>0</v>
      </c>
      <c r="AI507" s="257" t="str">
        <f t="shared" si="102"/>
        <v/>
      </c>
      <c r="AJ507" s="257">
        <f t="shared" si="103"/>
        <v>0</v>
      </c>
    </row>
    <row r="508" spans="1:36" x14ac:dyDescent="0.3">
      <c r="A508" s="287">
        <v>495</v>
      </c>
      <c r="B508" s="156"/>
      <c r="C508" s="150"/>
      <c r="D508" s="151"/>
      <c r="E508" s="150"/>
      <c r="F508" s="150"/>
      <c r="G508" s="158"/>
      <c r="H508" s="157"/>
      <c r="I508" s="152"/>
      <c r="J508" s="154"/>
      <c r="K508" s="149"/>
      <c r="L508" s="152"/>
      <c r="M508" s="159"/>
      <c r="N508" s="337"/>
      <c r="O508" s="343" t="str">
        <f>IF(N508="","",LOOKUP(N508,'Work Programme'!$A$8:$A$207,'Work Programme'!$B$8:$B$207))</f>
        <v/>
      </c>
      <c r="P508" s="150"/>
      <c r="Q508" s="150"/>
      <c r="R508" s="254" t="str">
        <f>IF(J508="","",VLOOKUP(J508,'Overview - Financial Statement'!$A$46:$B$60,2,FALSE))</f>
        <v/>
      </c>
      <c r="S508" s="255" t="str">
        <f t="shared" si="91"/>
        <v/>
      </c>
      <c r="T508" s="153"/>
      <c r="U508" s="153"/>
      <c r="V508" s="238">
        <f t="shared" si="92"/>
        <v>0</v>
      </c>
      <c r="W508" s="193" t="s">
        <v>44</v>
      </c>
      <c r="X508" s="427"/>
      <c r="Y508" s="264" t="str">
        <f t="shared" si="93"/>
        <v>OK</v>
      </c>
      <c r="Z508" s="193" t="str">
        <f t="shared" si="94"/>
        <v/>
      </c>
      <c r="AA508" s="193" t="str">
        <f t="shared" si="95"/>
        <v/>
      </c>
      <c r="AB508" s="397" t="str">
        <f t="shared" si="96"/>
        <v/>
      </c>
      <c r="AC508" s="257" t="str">
        <f t="shared" si="97"/>
        <v/>
      </c>
      <c r="AD508" s="257" t="str">
        <f t="shared" si="98"/>
        <v/>
      </c>
      <c r="AE508" s="193" t="str">
        <f t="shared" si="99"/>
        <v>CHECK DATES</v>
      </c>
      <c r="AF508" s="257" t="str">
        <f t="shared" si="100"/>
        <v/>
      </c>
      <c r="AG508" s="286">
        <v>0</v>
      </c>
      <c r="AH508" s="257">
        <f t="shared" si="101"/>
        <v>0</v>
      </c>
      <c r="AI508" s="257" t="str">
        <f t="shared" si="102"/>
        <v/>
      </c>
      <c r="AJ508" s="257">
        <f t="shared" si="103"/>
        <v>0</v>
      </c>
    </row>
    <row r="509" spans="1:36" x14ac:dyDescent="0.3">
      <c r="A509" s="287">
        <v>496</v>
      </c>
      <c r="B509" s="156"/>
      <c r="C509" s="150"/>
      <c r="D509" s="151"/>
      <c r="E509" s="150"/>
      <c r="F509" s="150"/>
      <c r="G509" s="158"/>
      <c r="H509" s="157"/>
      <c r="I509" s="152"/>
      <c r="J509" s="154"/>
      <c r="K509" s="149"/>
      <c r="L509" s="152"/>
      <c r="M509" s="159"/>
      <c r="N509" s="337"/>
      <c r="O509" s="343" t="str">
        <f>IF(N509="","",LOOKUP(N509,'Work Programme'!$A$8:$A$207,'Work Programme'!$B$8:$B$207))</f>
        <v/>
      </c>
      <c r="P509" s="150"/>
      <c r="Q509" s="150"/>
      <c r="R509" s="254" t="str">
        <f>IF(J509="","",VLOOKUP(J509,'Overview - Financial Statement'!$A$46:$B$60,2,FALSE))</f>
        <v/>
      </c>
      <c r="S509" s="255" t="str">
        <f t="shared" si="91"/>
        <v/>
      </c>
      <c r="T509" s="153"/>
      <c r="U509" s="153"/>
      <c r="V509" s="238">
        <f t="shared" si="92"/>
        <v>0</v>
      </c>
      <c r="W509" s="193" t="s">
        <v>44</v>
      </c>
      <c r="X509" s="427"/>
      <c r="Y509" s="264" t="str">
        <f t="shared" si="93"/>
        <v>OK</v>
      </c>
      <c r="Z509" s="193" t="str">
        <f t="shared" si="94"/>
        <v/>
      </c>
      <c r="AA509" s="193" t="str">
        <f t="shared" si="95"/>
        <v/>
      </c>
      <c r="AB509" s="397" t="str">
        <f t="shared" si="96"/>
        <v/>
      </c>
      <c r="AC509" s="257" t="str">
        <f t="shared" si="97"/>
        <v/>
      </c>
      <c r="AD509" s="257" t="str">
        <f t="shared" si="98"/>
        <v/>
      </c>
      <c r="AE509" s="193" t="str">
        <f t="shared" si="99"/>
        <v>CHECK DATES</v>
      </c>
      <c r="AF509" s="257" t="str">
        <f t="shared" si="100"/>
        <v/>
      </c>
      <c r="AG509" s="286">
        <v>0</v>
      </c>
      <c r="AH509" s="257">
        <f t="shared" si="101"/>
        <v>0</v>
      </c>
      <c r="AI509" s="257" t="str">
        <f t="shared" si="102"/>
        <v/>
      </c>
      <c r="AJ509" s="257">
        <f t="shared" si="103"/>
        <v>0</v>
      </c>
    </row>
    <row r="510" spans="1:36" x14ac:dyDescent="0.3">
      <c r="A510" s="287">
        <v>497</v>
      </c>
      <c r="B510" s="156"/>
      <c r="C510" s="150"/>
      <c r="D510" s="151"/>
      <c r="E510" s="150"/>
      <c r="F510" s="150"/>
      <c r="G510" s="158"/>
      <c r="H510" s="157"/>
      <c r="I510" s="152"/>
      <c r="J510" s="154"/>
      <c r="K510" s="149"/>
      <c r="L510" s="152"/>
      <c r="M510" s="159"/>
      <c r="N510" s="337"/>
      <c r="O510" s="343" t="str">
        <f>IF(N510="","",LOOKUP(N510,'Work Programme'!$A$8:$A$207,'Work Programme'!$B$8:$B$207))</f>
        <v/>
      </c>
      <c r="P510" s="150"/>
      <c r="Q510" s="150"/>
      <c r="R510" s="254" t="str">
        <f>IF(J510="","",VLOOKUP(J510,'Overview - Financial Statement'!$A$46:$B$60,2,FALSE))</f>
        <v/>
      </c>
      <c r="S510" s="255" t="str">
        <f t="shared" si="91"/>
        <v/>
      </c>
      <c r="T510" s="153"/>
      <c r="U510" s="153"/>
      <c r="V510" s="238">
        <f t="shared" si="92"/>
        <v>0</v>
      </c>
      <c r="W510" s="193" t="s">
        <v>44</v>
      </c>
      <c r="X510" s="427"/>
      <c r="Y510" s="264" t="str">
        <f t="shared" si="93"/>
        <v>OK</v>
      </c>
      <c r="Z510" s="193" t="str">
        <f t="shared" si="94"/>
        <v/>
      </c>
      <c r="AA510" s="193" t="str">
        <f t="shared" si="95"/>
        <v/>
      </c>
      <c r="AB510" s="397" t="str">
        <f t="shared" si="96"/>
        <v/>
      </c>
      <c r="AC510" s="257" t="str">
        <f t="shared" si="97"/>
        <v/>
      </c>
      <c r="AD510" s="257" t="str">
        <f t="shared" si="98"/>
        <v/>
      </c>
      <c r="AE510" s="193" t="str">
        <f t="shared" si="99"/>
        <v>CHECK DATES</v>
      </c>
      <c r="AF510" s="257" t="str">
        <f t="shared" si="100"/>
        <v/>
      </c>
      <c r="AG510" s="286">
        <v>0</v>
      </c>
      <c r="AH510" s="257">
        <f t="shared" si="101"/>
        <v>0</v>
      </c>
      <c r="AI510" s="257" t="str">
        <f t="shared" si="102"/>
        <v/>
      </c>
      <c r="AJ510" s="257">
        <f t="shared" si="103"/>
        <v>0</v>
      </c>
    </row>
    <row r="511" spans="1:36" x14ac:dyDescent="0.3">
      <c r="A511" s="287">
        <v>498</v>
      </c>
      <c r="B511" s="156"/>
      <c r="C511" s="150"/>
      <c r="D511" s="151"/>
      <c r="E511" s="150"/>
      <c r="F511" s="150"/>
      <c r="G511" s="158"/>
      <c r="H511" s="157"/>
      <c r="I511" s="152"/>
      <c r="J511" s="154"/>
      <c r="K511" s="149"/>
      <c r="L511" s="152"/>
      <c r="M511" s="159"/>
      <c r="N511" s="337"/>
      <c r="O511" s="343" t="str">
        <f>IF(N511="","",LOOKUP(N511,'Work Programme'!$A$8:$A$207,'Work Programme'!$B$8:$B$207))</f>
        <v/>
      </c>
      <c r="P511" s="150"/>
      <c r="Q511" s="150"/>
      <c r="R511" s="254" t="str">
        <f>IF(J511="","",VLOOKUP(J511,'Overview - Financial Statement'!$A$46:$B$60,2,FALSE))</f>
        <v/>
      </c>
      <c r="S511" s="255" t="str">
        <f t="shared" si="91"/>
        <v/>
      </c>
      <c r="T511" s="153"/>
      <c r="U511" s="153"/>
      <c r="V511" s="238">
        <f t="shared" si="92"/>
        <v>0</v>
      </c>
      <c r="W511" s="193" t="s">
        <v>44</v>
      </c>
      <c r="X511" s="427"/>
      <c r="Y511" s="264" t="str">
        <f t="shared" si="93"/>
        <v>OK</v>
      </c>
      <c r="Z511" s="193" t="str">
        <f t="shared" si="94"/>
        <v/>
      </c>
      <c r="AA511" s="193" t="str">
        <f t="shared" si="95"/>
        <v/>
      </c>
      <c r="AB511" s="397" t="str">
        <f t="shared" si="96"/>
        <v/>
      </c>
      <c r="AC511" s="257" t="str">
        <f t="shared" si="97"/>
        <v/>
      </c>
      <c r="AD511" s="257" t="str">
        <f t="shared" si="98"/>
        <v/>
      </c>
      <c r="AE511" s="193" t="str">
        <f t="shared" si="99"/>
        <v>CHECK DATES</v>
      </c>
      <c r="AF511" s="257" t="str">
        <f t="shared" si="100"/>
        <v/>
      </c>
      <c r="AG511" s="286">
        <v>0</v>
      </c>
      <c r="AH511" s="257">
        <f t="shared" si="101"/>
        <v>0</v>
      </c>
      <c r="AI511" s="257" t="str">
        <f t="shared" si="102"/>
        <v/>
      </c>
      <c r="AJ511" s="257">
        <f t="shared" si="103"/>
        <v>0</v>
      </c>
    </row>
    <row r="512" spans="1:36" x14ac:dyDescent="0.3">
      <c r="A512" s="287">
        <v>499</v>
      </c>
      <c r="B512" s="156"/>
      <c r="C512" s="150"/>
      <c r="D512" s="151"/>
      <c r="E512" s="150"/>
      <c r="F512" s="150"/>
      <c r="G512" s="158"/>
      <c r="H512" s="157"/>
      <c r="I512" s="152"/>
      <c r="J512" s="154"/>
      <c r="K512" s="149"/>
      <c r="L512" s="152"/>
      <c r="M512" s="159"/>
      <c r="N512" s="337"/>
      <c r="O512" s="343" t="str">
        <f>IF(N512="","",LOOKUP(N512,'Work Programme'!$A$8:$A$207,'Work Programme'!$B$8:$B$207))</f>
        <v/>
      </c>
      <c r="P512" s="150"/>
      <c r="Q512" s="150"/>
      <c r="R512" s="254" t="str">
        <f>IF(J512="","",VLOOKUP(J512,'Overview - Financial Statement'!$A$46:$B$60,2,FALSE))</f>
        <v/>
      </c>
      <c r="S512" s="255" t="str">
        <f t="shared" si="91"/>
        <v/>
      </c>
      <c r="T512" s="153"/>
      <c r="U512" s="153"/>
      <c r="V512" s="238">
        <f t="shared" si="92"/>
        <v>0</v>
      </c>
      <c r="W512" s="193" t="s">
        <v>44</v>
      </c>
      <c r="X512" s="427"/>
      <c r="Y512" s="264" t="str">
        <f t="shared" si="93"/>
        <v>OK</v>
      </c>
      <c r="Z512" s="193" t="str">
        <f t="shared" si="94"/>
        <v/>
      </c>
      <c r="AA512" s="193" t="str">
        <f t="shared" si="95"/>
        <v/>
      </c>
      <c r="AB512" s="397" t="str">
        <f t="shared" si="96"/>
        <v/>
      </c>
      <c r="AC512" s="257" t="str">
        <f t="shared" si="97"/>
        <v/>
      </c>
      <c r="AD512" s="257" t="str">
        <f t="shared" si="98"/>
        <v/>
      </c>
      <c r="AE512" s="193" t="str">
        <f t="shared" si="99"/>
        <v>CHECK DATES</v>
      </c>
      <c r="AF512" s="257" t="str">
        <f t="shared" si="100"/>
        <v/>
      </c>
      <c r="AG512" s="286">
        <v>0</v>
      </c>
      <c r="AH512" s="257">
        <f t="shared" si="101"/>
        <v>0</v>
      </c>
      <c r="AI512" s="257" t="str">
        <f t="shared" si="102"/>
        <v/>
      </c>
      <c r="AJ512" s="257">
        <f t="shared" si="103"/>
        <v>0</v>
      </c>
    </row>
    <row r="513" spans="1:36" x14ac:dyDescent="0.3">
      <c r="A513" s="287">
        <v>500</v>
      </c>
      <c r="B513" s="156"/>
      <c r="C513" s="150"/>
      <c r="D513" s="151"/>
      <c r="E513" s="150"/>
      <c r="F513" s="150"/>
      <c r="G513" s="158"/>
      <c r="H513" s="157"/>
      <c r="I513" s="152"/>
      <c r="J513" s="154"/>
      <c r="K513" s="149"/>
      <c r="L513" s="152"/>
      <c r="M513" s="159"/>
      <c r="N513" s="337"/>
      <c r="O513" s="343" t="str">
        <f>IF(N513="","",LOOKUP(N513,'Work Programme'!$A$8:$A$207,'Work Programme'!$B$8:$B$207))</f>
        <v/>
      </c>
      <c r="P513" s="150"/>
      <c r="Q513" s="150"/>
      <c r="R513" s="254" t="str">
        <f>IF(J513="","",VLOOKUP(J513,'Overview - Financial Statement'!$A$46:$B$60,2,FALSE))</f>
        <v/>
      </c>
      <c r="S513" s="255" t="str">
        <f t="shared" si="91"/>
        <v/>
      </c>
      <c r="T513" s="153"/>
      <c r="U513" s="153"/>
      <c r="V513" s="238">
        <f t="shared" si="92"/>
        <v>0</v>
      </c>
      <c r="W513" s="193" t="s">
        <v>44</v>
      </c>
      <c r="X513" s="427"/>
      <c r="Y513" s="264" t="str">
        <f t="shared" si="93"/>
        <v>OK</v>
      </c>
      <c r="Z513" s="193" t="str">
        <f t="shared" si="94"/>
        <v/>
      </c>
      <c r="AA513" s="193" t="str">
        <f t="shared" si="95"/>
        <v/>
      </c>
      <c r="AB513" s="397" t="str">
        <f t="shared" si="96"/>
        <v/>
      </c>
      <c r="AC513" s="257" t="str">
        <f t="shared" si="97"/>
        <v/>
      </c>
      <c r="AD513" s="257" t="str">
        <f t="shared" si="98"/>
        <v/>
      </c>
      <c r="AE513" s="193" t="str">
        <f t="shared" si="99"/>
        <v>CHECK DATES</v>
      </c>
      <c r="AF513" s="257" t="str">
        <f t="shared" si="100"/>
        <v/>
      </c>
      <c r="AG513" s="286">
        <v>0</v>
      </c>
      <c r="AH513" s="257">
        <f t="shared" si="101"/>
        <v>0</v>
      </c>
      <c r="AI513" s="257" t="str">
        <f t="shared" si="102"/>
        <v/>
      </c>
      <c r="AJ513" s="257">
        <f t="shared" si="103"/>
        <v>0</v>
      </c>
    </row>
    <row r="514" spans="1:36" x14ac:dyDescent="0.3">
      <c r="A514" s="287">
        <v>501</v>
      </c>
      <c r="B514" s="156"/>
      <c r="C514" s="150"/>
      <c r="D514" s="151"/>
      <c r="E514" s="150"/>
      <c r="F514" s="150"/>
      <c r="G514" s="158"/>
      <c r="H514" s="157"/>
      <c r="I514" s="152"/>
      <c r="J514" s="154"/>
      <c r="K514" s="149"/>
      <c r="L514" s="152"/>
      <c r="M514" s="159"/>
      <c r="N514" s="337"/>
      <c r="O514" s="343" t="str">
        <f>IF(N514="","",LOOKUP(N514,'Work Programme'!$A$8:$A$207,'Work Programme'!$B$8:$B$207))</f>
        <v/>
      </c>
      <c r="P514" s="150"/>
      <c r="Q514" s="150"/>
      <c r="R514" s="254" t="str">
        <f>IF(J514="","",VLOOKUP(J514,'Overview - Financial Statement'!$A$46:$B$60,2,FALSE))</f>
        <v/>
      </c>
      <c r="S514" s="255" t="str">
        <f t="shared" si="91"/>
        <v/>
      </c>
      <c r="T514" s="153"/>
      <c r="U514" s="153"/>
      <c r="V514" s="238">
        <f t="shared" si="92"/>
        <v>0</v>
      </c>
      <c r="W514" s="193" t="s">
        <v>44</v>
      </c>
      <c r="X514" s="427"/>
      <c r="Y514" s="264" t="str">
        <f t="shared" si="93"/>
        <v>OK</v>
      </c>
      <c r="Z514" s="193" t="str">
        <f t="shared" si="94"/>
        <v/>
      </c>
      <c r="AA514" s="193" t="str">
        <f t="shared" si="95"/>
        <v/>
      </c>
      <c r="AB514" s="397" t="str">
        <f t="shared" si="96"/>
        <v/>
      </c>
      <c r="AC514" s="257" t="str">
        <f t="shared" si="97"/>
        <v/>
      </c>
      <c r="AD514" s="257" t="str">
        <f t="shared" si="98"/>
        <v/>
      </c>
      <c r="AE514" s="193" t="str">
        <f t="shared" si="99"/>
        <v>CHECK DATES</v>
      </c>
      <c r="AF514" s="257" t="str">
        <f t="shared" si="100"/>
        <v/>
      </c>
      <c r="AG514" s="286">
        <v>0</v>
      </c>
      <c r="AH514" s="257">
        <f t="shared" si="101"/>
        <v>0</v>
      </c>
      <c r="AI514" s="257" t="str">
        <f t="shared" si="102"/>
        <v/>
      </c>
      <c r="AJ514" s="257">
        <f t="shared" si="103"/>
        <v>0</v>
      </c>
    </row>
    <row r="515" spans="1:36" x14ac:dyDescent="0.3">
      <c r="A515" s="287">
        <v>502</v>
      </c>
      <c r="B515" s="156"/>
      <c r="C515" s="150"/>
      <c r="D515" s="151"/>
      <c r="E515" s="150"/>
      <c r="F515" s="150"/>
      <c r="G515" s="158"/>
      <c r="H515" s="157"/>
      <c r="I515" s="152"/>
      <c r="J515" s="154"/>
      <c r="K515" s="149"/>
      <c r="L515" s="152"/>
      <c r="M515" s="159"/>
      <c r="N515" s="337"/>
      <c r="O515" s="343" t="str">
        <f>IF(N515="","",LOOKUP(N515,'Work Programme'!$A$8:$A$207,'Work Programme'!$B$8:$B$207))</f>
        <v/>
      </c>
      <c r="P515" s="150"/>
      <c r="Q515" s="150"/>
      <c r="R515" s="254" t="str">
        <f>IF(J515="","",VLOOKUP(J515,'Overview - Financial Statement'!$A$46:$B$60,2,FALSE))</f>
        <v/>
      </c>
      <c r="S515" s="255" t="str">
        <f t="shared" si="91"/>
        <v/>
      </c>
      <c r="T515" s="153"/>
      <c r="U515" s="153"/>
      <c r="V515" s="238">
        <f t="shared" si="92"/>
        <v>0</v>
      </c>
      <c r="W515" s="193" t="s">
        <v>44</v>
      </c>
      <c r="X515" s="427"/>
      <c r="Y515" s="264" t="str">
        <f t="shared" si="93"/>
        <v>OK</v>
      </c>
      <c r="Z515" s="193" t="str">
        <f t="shared" si="94"/>
        <v/>
      </c>
      <c r="AA515" s="193" t="str">
        <f t="shared" si="95"/>
        <v/>
      </c>
      <c r="AB515" s="397" t="str">
        <f t="shared" si="96"/>
        <v/>
      </c>
      <c r="AC515" s="257" t="str">
        <f t="shared" si="97"/>
        <v/>
      </c>
      <c r="AD515" s="257" t="str">
        <f t="shared" si="98"/>
        <v/>
      </c>
      <c r="AE515" s="193" t="str">
        <f t="shared" si="99"/>
        <v>CHECK DATES</v>
      </c>
      <c r="AF515" s="257" t="str">
        <f t="shared" si="100"/>
        <v/>
      </c>
      <c r="AG515" s="286">
        <v>0</v>
      </c>
      <c r="AH515" s="257">
        <f t="shared" si="101"/>
        <v>0</v>
      </c>
      <c r="AI515" s="257" t="str">
        <f t="shared" si="102"/>
        <v/>
      </c>
      <c r="AJ515" s="257">
        <f t="shared" si="103"/>
        <v>0</v>
      </c>
    </row>
    <row r="516" spans="1:36" x14ac:dyDescent="0.3">
      <c r="A516" s="287">
        <v>503</v>
      </c>
      <c r="B516" s="156"/>
      <c r="C516" s="150"/>
      <c r="D516" s="151"/>
      <c r="E516" s="150"/>
      <c r="F516" s="150"/>
      <c r="G516" s="158"/>
      <c r="H516" s="157"/>
      <c r="I516" s="152"/>
      <c r="J516" s="154"/>
      <c r="K516" s="149"/>
      <c r="L516" s="152"/>
      <c r="M516" s="159"/>
      <c r="N516" s="337"/>
      <c r="O516" s="343" t="str">
        <f>IF(N516="","",LOOKUP(N516,'Work Programme'!$A$8:$A$207,'Work Programme'!$B$8:$B$207))</f>
        <v/>
      </c>
      <c r="P516" s="150"/>
      <c r="Q516" s="150"/>
      <c r="R516" s="254" t="str">
        <f>IF(J516="","",VLOOKUP(J516,'Overview - Financial Statement'!$A$46:$B$60,2,FALSE))</f>
        <v/>
      </c>
      <c r="S516" s="255" t="str">
        <f t="shared" si="91"/>
        <v/>
      </c>
      <c r="T516" s="153"/>
      <c r="U516" s="153"/>
      <c r="V516" s="238">
        <f t="shared" si="92"/>
        <v>0</v>
      </c>
      <c r="W516" s="193" t="s">
        <v>44</v>
      </c>
      <c r="X516" s="427"/>
      <c r="Y516" s="264" t="str">
        <f t="shared" si="93"/>
        <v>OK</v>
      </c>
      <c r="Z516" s="193" t="str">
        <f t="shared" si="94"/>
        <v/>
      </c>
      <c r="AA516" s="193" t="str">
        <f t="shared" si="95"/>
        <v/>
      </c>
      <c r="AB516" s="397" t="str">
        <f t="shared" si="96"/>
        <v/>
      </c>
      <c r="AC516" s="257" t="str">
        <f t="shared" si="97"/>
        <v/>
      </c>
      <c r="AD516" s="257" t="str">
        <f t="shared" si="98"/>
        <v/>
      </c>
      <c r="AE516" s="193" t="str">
        <f t="shared" si="99"/>
        <v>CHECK DATES</v>
      </c>
      <c r="AF516" s="257" t="str">
        <f t="shared" si="100"/>
        <v/>
      </c>
      <c r="AG516" s="286">
        <v>0</v>
      </c>
      <c r="AH516" s="257">
        <f t="shared" si="101"/>
        <v>0</v>
      </c>
      <c r="AI516" s="257" t="str">
        <f t="shared" si="102"/>
        <v/>
      </c>
      <c r="AJ516" s="257">
        <f t="shared" si="103"/>
        <v>0</v>
      </c>
    </row>
    <row r="517" spans="1:36" x14ac:dyDescent="0.3">
      <c r="A517" s="287">
        <v>504</v>
      </c>
      <c r="B517" s="156"/>
      <c r="C517" s="150"/>
      <c r="D517" s="151"/>
      <c r="E517" s="150"/>
      <c r="F517" s="150"/>
      <c r="G517" s="158"/>
      <c r="H517" s="157"/>
      <c r="I517" s="152"/>
      <c r="J517" s="154"/>
      <c r="K517" s="149"/>
      <c r="L517" s="152"/>
      <c r="M517" s="159"/>
      <c r="N517" s="337"/>
      <c r="O517" s="343" t="str">
        <f>IF(N517="","",LOOKUP(N517,'Work Programme'!$A$8:$A$207,'Work Programme'!$B$8:$B$207))</f>
        <v/>
      </c>
      <c r="P517" s="150"/>
      <c r="Q517" s="150"/>
      <c r="R517" s="254" t="str">
        <f>IF(J517="","",VLOOKUP(J517,'Overview - Financial Statement'!$A$46:$B$60,2,FALSE))</f>
        <v/>
      </c>
      <c r="S517" s="255" t="str">
        <f t="shared" si="91"/>
        <v/>
      </c>
      <c r="T517" s="153"/>
      <c r="U517" s="153"/>
      <c r="V517" s="238">
        <f t="shared" si="92"/>
        <v>0</v>
      </c>
      <c r="W517" s="193" t="s">
        <v>44</v>
      </c>
      <c r="X517" s="427"/>
      <c r="Y517" s="264" t="str">
        <f t="shared" si="93"/>
        <v>OK</v>
      </c>
      <c r="Z517" s="193" t="str">
        <f t="shared" si="94"/>
        <v/>
      </c>
      <c r="AA517" s="193" t="str">
        <f t="shared" si="95"/>
        <v/>
      </c>
      <c r="AB517" s="397" t="str">
        <f t="shared" si="96"/>
        <v/>
      </c>
      <c r="AC517" s="257" t="str">
        <f t="shared" si="97"/>
        <v/>
      </c>
      <c r="AD517" s="257" t="str">
        <f t="shared" si="98"/>
        <v/>
      </c>
      <c r="AE517" s="193" t="str">
        <f t="shared" si="99"/>
        <v>CHECK DATES</v>
      </c>
      <c r="AF517" s="257" t="str">
        <f t="shared" si="100"/>
        <v/>
      </c>
      <c r="AG517" s="286">
        <v>0</v>
      </c>
      <c r="AH517" s="257">
        <f t="shared" si="101"/>
        <v>0</v>
      </c>
      <c r="AI517" s="257" t="str">
        <f t="shared" si="102"/>
        <v/>
      </c>
      <c r="AJ517" s="257">
        <f t="shared" si="103"/>
        <v>0</v>
      </c>
    </row>
    <row r="518" spans="1:36" x14ac:dyDescent="0.3">
      <c r="A518" s="287">
        <v>505</v>
      </c>
      <c r="B518" s="156"/>
      <c r="C518" s="150"/>
      <c r="D518" s="151"/>
      <c r="E518" s="150"/>
      <c r="F518" s="150"/>
      <c r="G518" s="158"/>
      <c r="H518" s="157"/>
      <c r="I518" s="152"/>
      <c r="J518" s="154"/>
      <c r="K518" s="149"/>
      <c r="L518" s="152"/>
      <c r="M518" s="159"/>
      <c r="N518" s="337"/>
      <c r="O518" s="343" t="str">
        <f>IF(N518="","",LOOKUP(N518,'Work Programme'!$A$8:$A$207,'Work Programme'!$B$8:$B$207))</f>
        <v/>
      </c>
      <c r="P518" s="150"/>
      <c r="Q518" s="150"/>
      <c r="R518" s="254" t="str">
        <f>IF(J518="","",VLOOKUP(J518,'Overview - Financial Statement'!$A$46:$B$60,2,FALSE))</f>
        <v/>
      </c>
      <c r="S518" s="255" t="str">
        <f t="shared" si="91"/>
        <v/>
      </c>
      <c r="T518" s="153"/>
      <c r="U518" s="153"/>
      <c r="V518" s="238">
        <f t="shared" si="92"/>
        <v>0</v>
      </c>
      <c r="W518" s="193" t="s">
        <v>44</v>
      </c>
      <c r="X518" s="427"/>
      <c r="Y518" s="264" t="str">
        <f t="shared" si="93"/>
        <v>OK</v>
      </c>
      <c r="Z518" s="193" t="str">
        <f t="shared" si="94"/>
        <v/>
      </c>
      <c r="AA518" s="193" t="str">
        <f t="shared" si="95"/>
        <v/>
      </c>
      <c r="AB518" s="397" t="str">
        <f t="shared" si="96"/>
        <v/>
      </c>
      <c r="AC518" s="257" t="str">
        <f t="shared" si="97"/>
        <v/>
      </c>
      <c r="AD518" s="257" t="str">
        <f t="shared" si="98"/>
        <v/>
      </c>
      <c r="AE518" s="193" t="str">
        <f t="shared" si="99"/>
        <v>CHECK DATES</v>
      </c>
      <c r="AF518" s="257" t="str">
        <f t="shared" si="100"/>
        <v/>
      </c>
      <c r="AG518" s="286">
        <v>0</v>
      </c>
      <c r="AH518" s="257">
        <f t="shared" si="101"/>
        <v>0</v>
      </c>
      <c r="AI518" s="257" t="str">
        <f t="shared" si="102"/>
        <v/>
      </c>
      <c r="AJ518" s="257">
        <f t="shared" si="103"/>
        <v>0</v>
      </c>
    </row>
    <row r="519" spans="1:36" x14ac:dyDescent="0.3">
      <c r="A519" s="287">
        <v>506</v>
      </c>
      <c r="B519" s="156"/>
      <c r="C519" s="150"/>
      <c r="D519" s="151"/>
      <c r="E519" s="150"/>
      <c r="F519" s="150"/>
      <c r="G519" s="158"/>
      <c r="H519" s="157"/>
      <c r="I519" s="152"/>
      <c r="J519" s="154"/>
      <c r="K519" s="149"/>
      <c r="L519" s="152"/>
      <c r="M519" s="159"/>
      <c r="N519" s="337"/>
      <c r="O519" s="343" t="str">
        <f>IF(N519="","",LOOKUP(N519,'Work Programme'!$A$8:$A$207,'Work Programme'!$B$8:$B$207))</f>
        <v/>
      </c>
      <c r="P519" s="150"/>
      <c r="Q519" s="150"/>
      <c r="R519" s="254" t="str">
        <f>IF(J519="","",VLOOKUP(J519,'Overview - Financial Statement'!$A$46:$B$60,2,FALSE))</f>
        <v/>
      </c>
      <c r="S519" s="255" t="str">
        <f t="shared" si="91"/>
        <v/>
      </c>
      <c r="T519" s="153"/>
      <c r="U519" s="153"/>
      <c r="V519" s="238">
        <f t="shared" si="92"/>
        <v>0</v>
      </c>
      <c r="W519" s="193" t="s">
        <v>44</v>
      </c>
      <c r="X519" s="427"/>
      <c r="Y519" s="264" t="str">
        <f t="shared" si="93"/>
        <v>OK</v>
      </c>
      <c r="Z519" s="193" t="str">
        <f t="shared" si="94"/>
        <v/>
      </c>
      <c r="AA519" s="193" t="str">
        <f t="shared" si="95"/>
        <v/>
      </c>
      <c r="AB519" s="397" t="str">
        <f t="shared" si="96"/>
        <v/>
      </c>
      <c r="AC519" s="257" t="str">
        <f t="shared" si="97"/>
        <v/>
      </c>
      <c r="AD519" s="257" t="str">
        <f t="shared" si="98"/>
        <v/>
      </c>
      <c r="AE519" s="193" t="str">
        <f t="shared" si="99"/>
        <v>CHECK DATES</v>
      </c>
      <c r="AF519" s="257" t="str">
        <f t="shared" si="100"/>
        <v/>
      </c>
      <c r="AG519" s="286">
        <v>0</v>
      </c>
      <c r="AH519" s="257">
        <f t="shared" si="101"/>
        <v>0</v>
      </c>
      <c r="AI519" s="257" t="str">
        <f t="shared" si="102"/>
        <v/>
      </c>
      <c r="AJ519" s="257">
        <f t="shared" si="103"/>
        <v>0</v>
      </c>
    </row>
    <row r="520" spans="1:36" x14ac:dyDescent="0.3">
      <c r="A520" s="287">
        <v>507</v>
      </c>
      <c r="B520" s="156"/>
      <c r="C520" s="150"/>
      <c r="D520" s="151"/>
      <c r="E520" s="150"/>
      <c r="F520" s="150"/>
      <c r="G520" s="158"/>
      <c r="H520" s="157"/>
      <c r="I520" s="152"/>
      <c r="J520" s="154"/>
      <c r="K520" s="149"/>
      <c r="L520" s="152"/>
      <c r="M520" s="159"/>
      <c r="N520" s="337"/>
      <c r="O520" s="343" t="str">
        <f>IF(N520="","",LOOKUP(N520,'Work Programme'!$A$8:$A$207,'Work Programme'!$B$8:$B$207))</f>
        <v/>
      </c>
      <c r="P520" s="150"/>
      <c r="Q520" s="150"/>
      <c r="R520" s="254" t="str">
        <f>IF(J520="","",VLOOKUP(J520,'Overview - Financial Statement'!$A$46:$B$60,2,FALSE))</f>
        <v/>
      </c>
      <c r="S520" s="255" t="str">
        <f t="shared" si="91"/>
        <v/>
      </c>
      <c r="T520" s="153"/>
      <c r="U520" s="153"/>
      <c r="V520" s="238">
        <f t="shared" si="92"/>
        <v>0</v>
      </c>
      <c r="W520" s="193" t="s">
        <v>44</v>
      </c>
      <c r="X520" s="427"/>
      <c r="Y520" s="264" t="str">
        <f t="shared" si="93"/>
        <v>OK</v>
      </c>
      <c r="Z520" s="193" t="str">
        <f t="shared" si="94"/>
        <v/>
      </c>
      <c r="AA520" s="193" t="str">
        <f t="shared" si="95"/>
        <v/>
      </c>
      <c r="AB520" s="397" t="str">
        <f t="shared" si="96"/>
        <v/>
      </c>
      <c r="AC520" s="257" t="str">
        <f t="shared" si="97"/>
        <v/>
      </c>
      <c r="AD520" s="257" t="str">
        <f t="shared" si="98"/>
        <v/>
      </c>
      <c r="AE520" s="193" t="str">
        <f t="shared" si="99"/>
        <v>CHECK DATES</v>
      </c>
      <c r="AF520" s="257" t="str">
        <f t="shared" si="100"/>
        <v/>
      </c>
      <c r="AG520" s="286">
        <v>0</v>
      </c>
      <c r="AH520" s="257">
        <f t="shared" si="101"/>
        <v>0</v>
      </c>
      <c r="AI520" s="257" t="str">
        <f t="shared" si="102"/>
        <v/>
      </c>
      <c r="AJ520" s="257">
        <f t="shared" si="103"/>
        <v>0</v>
      </c>
    </row>
    <row r="521" spans="1:36" x14ac:dyDescent="0.3">
      <c r="A521" s="287">
        <v>508</v>
      </c>
      <c r="B521" s="156"/>
      <c r="C521" s="150"/>
      <c r="D521" s="151"/>
      <c r="E521" s="150"/>
      <c r="F521" s="150"/>
      <c r="G521" s="158"/>
      <c r="H521" s="157"/>
      <c r="I521" s="152"/>
      <c r="J521" s="154"/>
      <c r="K521" s="149"/>
      <c r="L521" s="152"/>
      <c r="M521" s="159"/>
      <c r="N521" s="337"/>
      <c r="O521" s="343" t="str">
        <f>IF(N521="","",LOOKUP(N521,'Work Programme'!$A$8:$A$207,'Work Programme'!$B$8:$B$207))</f>
        <v/>
      </c>
      <c r="P521" s="150"/>
      <c r="Q521" s="150"/>
      <c r="R521" s="254" t="str">
        <f>IF(J521="","",VLOOKUP(J521,'Overview - Financial Statement'!$A$46:$B$60,2,FALSE))</f>
        <v/>
      </c>
      <c r="S521" s="255" t="str">
        <f t="shared" si="91"/>
        <v/>
      </c>
      <c r="T521" s="153"/>
      <c r="U521" s="153"/>
      <c r="V521" s="238">
        <f t="shared" si="92"/>
        <v>0</v>
      </c>
      <c r="W521" s="193" t="s">
        <v>44</v>
      </c>
      <c r="X521" s="427"/>
      <c r="Y521" s="264" t="str">
        <f t="shared" si="93"/>
        <v>OK</v>
      </c>
      <c r="Z521" s="193" t="str">
        <f t="shared" si="94"/>
        <v/>
      </c>
      <c r="AA521" s="193" t="str">
        <f t="shared" si="95"/>
        <v/>
      </c>
      <c r="AB521" s="397" t="str">
        <f t="shared" si="96"/>
        <v/>
      </c>
      <c r="AC521" s="257" t="str">
        <f t="shared" si="97"/>
        <v/>
      </c>
      <c r="AD521" s="257" t="str">
        <f t="shared" si="98"/>
        <v/>
      </c>
      <c r="AE521" s="193" t="str">
        <f t="shared" si="99"/>
        <v>CHECK DATES</v>
      </c>
      <c r="AF521" s="257" t="str">
        <f t="shared" si="100"/>
        <v/>
      </c>
      <c r="AG521" s="286">
        <v>0</v>
      </c>
      <c r="AH521" s="257">
        <f t="shared" si="101"/>
        <v>0</v>
      </c>
      <c r="AI521" s="257" t="str">
        <f t="shared" si="102"/>
        <v/>
      </c>
      <c r="AJ521" s="257">
        <f t="shared" si="103"/>
        <v>0</v>
      </c>
    </row>
    <row r="522" spans="1:36" x14ac:dyDescent="0.3">
      <c r="A522" s="287">
        <v>509</v>
      </c>
      <c r="B522" s="156"/>
      <c r="C522" s="150"/>
      <c r="D522" s="151"/>
      <c r="E522" s="150"/>
      <c r="F522" s="150"/>
      <c r="G522" s="158"/>
      <c r="H522" s="157"/>
      <c r="I522" s="152"/>
      <c r="J522" s="154"/>
      <c r="K522" s="149"/>
      <c r="L522" s="152"/>
      <c r="M522" s="159"/>
      <c r="N522" s="337"/>
      <c r="O522" s="343" t="str">
        <f>IF(N522="","",LOOKUP(N522,'Work Programme'!$A$8:$A$207,'Work Programme'!$B$8:$B$207))</f>
        <v/>
      </c>
      <c r="P522" s="150"/>
      <c r="Q522" s="150"/>
      <c r="R522" s="254" t="str">
        <f>IF(J522="","",VLOOKUP(J522,'Overview - Financial Statement'!$A$46:$B$60,2,FALSE))</f>
        <v/>
      </c>
      <c r="S522" s="255" t="str">
        <f t="shared" si="91"/>
        <v/>
      </c>
      <c r="T522" s="153"/>
      <c r="U522" s="153"/>
      <c r="V522" s="238">
        <f t="shared" si="92"/>
        <v>0</v>
      </c>
      <c r="W522" s="193" t="s">
        <v>44</v>
      </c>
      <c r="X522" s="427"/>
      <c r="Y522" s="264" t="str">
        <f t="shared" si="93"/>
        <v>OK</v>
      </c>
      <c r="Z522" s="193" t="str">
        <f t="shared" si="94"/>
        <v/>
      </c>
      <c r="AA522" s="193" t="str">
        <f t="shared" si="95"/>
        <v/>
      </c>
      <c r="AB522" s="397" t="str">
        <f t="shared" si="96"/>
        <v/>
      </c>
      <c r="AC522" s="257" t="str">
        <f t="shared" si="97"/>
        <v/>
      </c>
      <c r="AD522" s="257" t="str">
        <f t="shared" si="98"/>
        <v/>
      </c>
      <c r="AE522" s="193" t="str">
        <f t="shared" si="99"/>
        <v>CHECK DATES</v>
      </c>
      <c r="AF522" s="257" t="str">
        <f t="shared" si="100"/>
        <v/>
      </c>
      <c r="AG522" s="286">
        <v>0</v>
      </c>
      <c r="AH522" s="257">
        <f t="shared" si="101"/>
        <v>0</v>
      </c>
      <c r="AI522" s="257" t="str">
        <f t="shared" si="102"/>
        <v/>
      </c>
      <c r="AJ522" s="257">
        <f t="shared" si="103"/>
        <v>0</v>
      </c>
    </row>
    <row r="523" spans="1:36" x14ac:dyDescent="0.3">
      <c r="A523" s="287">
        <v>510</v>
      </c>
      <c r="B523" s="156"/>
      <c r="C523" s="150"/>
      <c r="D523" s="151"/>
      <c r="E523" s="150"/>
      <c r="F523" s="150"/>
      <c r="G523" s="158"/>
      <c r="H523" s="157"/>
      <c r="I523" s="152"/>
      <c r="J523" s="154"/>
      <c r="K523" s="149"/>
      <c r="L523" s="152"/>
      <c r="M523" s="159"/>
      <c r="N523" s="337"/>
      <c r="O523" s="343" t="str">
        <f>IF(N523="","",LOOKUP(N523,'Work Programme'!$A$8:$A$207,'Work Programme'!$B$8:$B$207))</f>
        <v/>
      </c>
      <c r="P523" s="150"/>
      <c r="Q523" s="150"/>
      <c r="R523" s="254" t="str">
        <f>IF(J523="","",VLOOKUP(J523,'Overview - Financial Statement'!$A$46:$B$60,2,FALSE))</f>
        <v/>
      </c>
      <c r="S523" s="255" t="str">
        <f t="shared" si="91"/>
        <v/>
      </c>
      <c r="T523" s="153"/>
      <c r="U523" s="153"/>
      <c r="V523" s="238">
        <f t="shared" si="92"/>
        <v>0</v>
      </c>
      <c r="W523" s="193" t="s">
        <v>44</v>
      </c>
      <c r="X523" s="427"/>
      <c r="Y523" s="264" t="str">
        <f t="shared" si="93"/>
        <v>OK</v>
      </c>
      <c r="Z523" s="193" t="str">
        <f t="shared" si="94"/>
        <v/>
      </c>
      <c r="AA523" s="193" t="str">
        <f t="shared" si="95"/>
        <v/>
      </c>
      <c r="AB523" s="397" t="str">
        <f t="shared" si="96"/>
        <v/>
      </c>
      <c r="AC523" s="257" t="str">
        <f t="shared" si="97"/>
        <v/>
      </c>
      <c r="AD523" s="257" t="str">
        <f t="shared" si="98"/>
        <v/>
      </c>
      <c r="AE523" s="193" t="str">
        <f t="shared" si="99"/>
        <v>CHECK DATES</v>
      </c>
      <c r="AF523" s="257" t="str">
        <f t="shared" si="100"/>
        <v/>
      </c>
      <c r="AG523" s="286">
        <v>0</v>
      </c>
      <c r="AH523" s="257">
        <f t="shared" si="101"/>
        <v>0</v>
      </c>
      <c r="AI523" s="257" t="str">
        <f t="shared" si="102"/>
        <v/>
      </c>
      <c r="AJ523" s="257">
        <f t="shared" si="103"/>
        <v>0</v>
      </c>
    </row>
    <row r="524" spans="1:36" x14ac:dyDescent="0.3">
      <c r="A524" s="287">
        <v>511</v>
      </c>
      <c r="B524" s="156"/>
      <c r="C524" s="150"/>
      <c r="D524" s="151"/>
      <c r="E524" s="150"/>
      <c r="F524" s="150"/>
      <c r="G524" s="158"/>
      <c r="H524" s="157"/>
      <c r="I524" s="152"/>
      <c r="J524" s="154"/>
      <c r="K524" s="149"/>
      <c r="L524" s="152"/>
      <c r="M524" s="159"/>
      <c r="N524" s="337"/>
      <c r="O524" s="343" t="str">
        <f>IF(N524="","",LOOKUP(N524,'Work Programme'!$A$8:$A$207,'Work Programme'!$B$8:$B$207))</f>
        <v/>
      </c>
      <c r="P524" s="150"/>
      <c r="Q524" s="150"/>
      <c r="R524" s="254" t="str">
        <f>IF(J524="","",VLOOKUP(J524,'Overview - Financial Statement'!$A$46:$B$60,2,FALSE))</f>
        <v/>
      </c>
      <c r="S524" s="255" t="str">
        <f t="shared" si="91"/>
        <v/>
      </c>
      <c r="T524" s="153"/>
      <c r="U524" s="153"/>
      <c r="V524" s="238">
        <f t="shared" si="92"/>
        <v>0</v>
      </c>
      <c r="W524" s="193" t="s">
        <v>44</v>
      </c>
      <c r="X524" s="427"/>
      <c r="Y524" s="264" t="str">
        <f t="shared" si="93"/>
        <v>OK</v>
      </c>
      <c r="Z524" s="193" t="str">
        <f t="shared" si="94"/>
        <v/>
      </c>
      <c r="AA524" s="193" t="str">
        <f t="shared" si="95"/>
        <v/>
      </c>
      <c r="AB524" s="397" t="str">
        <f t="shared" si="96"/>
        <v/>
      </c>
      <c r="AC524" s="257" t="str">
        <f t="shared" si="97"/>
        <v/>
      </c>
      <c r="AD524" s="257" t="str">
        <f t="shared" si="98"/>
        <v/>
      </c>
      <c r="AE524" s="193" t="str">
        <f t="shared" si="99"/>
        <v>CHECK DATES</v>
      </c>
      <c r="AF524" s="257" t="str">
        <f t="shared" si="100"/>
        <v/>
      </c>
      <c r="AG524" s="286">
        <v>0</v>
      </c>
      <c r="AH524" s="257">
        <f t="shared" si="101"/>
        <v>0</v>
      </c>
      <c r="AI524" s="257" t="str">
        <f t="shared" si="102"/>
        <v/>
      </c>
      <c r="AJ524" s="257">
        <f t="shared" si="103"/>
        <v>0</v>
      </c>
    </row>
    <row r="525" spans="1:36" x14ac:dyDescent="0.3">
      <c r="A525" s="287">
        <v>512</v>
      </c>
      <c r="B525" s="156"/>
      <c r="C525" s="150"/>
      <c r="D525" s="151"/>
      <c r="E525" s="150"/>
      <c r="F525" s="150"/>
      <c r="G525" s="158"/>
      <c r="H525" s="157"/>
      <c r="I525" s="152"/>
      <c r="J525" s="154"/>
      <c r="K525" s="149"/>
      <c r="L525" s="152"/>
      <c r="M525" s="159"/>
      <c r="N525" s="337"/>
      <c r="O525" s="343" t="str">
        <f>IF(N525="","",LOOKUP(N525,'Work Programme'!$A$8:$A$207,'Work Programme'!$B$8:$B$207))</f>
        <v/>
      </c>
      <c r="P525" s="150"/>
      <c r="Q525" s="150"/>
      <c r="R525" s="254" t="str">
        <f>IF(J525="","",VLOOKUP(J525,'Overview - Financial Statement'!$A$46:$B$60,2,FALSE))</f>
        <v/>
      </c>
      <c r="S525" s="255" t="str">
        <f t="shared" si="91"/>
        <v/>
      </c>
      <c r="T525" s="153"/>
      <c r="U525" s="153"/>
      <c r="V525" s="238">
        <f t="shared" si="92"/>
        <v>0</v>
      </c>
      <c r="W525" s="193" t="s">
        <v>44</v>
      </c>
      <c r="X525" s="427"/>
      <c r="Y525" s="264" t="str">
        <f t="shared" si="93"/>
        <v>OK</v>
      </c>
      <c r="Z525" s="193" t="str">
        <f t="shared" si="94"/>
        <v/>
      </c>
      <c r="AA525" s="193" t="str">
        <f t="shared" si="95"/>
        <v/>
      </c>
      <c r="AB525" s="397" t="str">
        <f t="shared" si="96"/>
        <v/>
      </c>
      <c r="AC525" s="257" t="str">
        <f t="shared" si="97"/>
        <v/>
      </c>
      <c r="AD525" s="257" t="str">
        <f t="shared" si="98"/>
        <v/>
      </c>
      <c r="AE525" s="193" t="str">
        <f t="shared" si="99"/>
        <v>CHECK DATES</v>
      </c>
      <c r="AF525" s="257" t="str">
        <f t="shared" si="100"/>
        <v/>
      </c>
      <c r="AG525" s="286">
        <v>0</v>
      </c>
      <c r="AH525" s="257">
        <f t="shared" si="101"/>
        <v>0</v>
      </c>
      <c r="AI525" s="257" t="str">
        <f t="shared" si="102"/>
        <v/>
      </c>
      <c r="AJ525" s="257">
        <f t="shared" si="103"/>
        <v>0</v>
      </c>
    </row>
    <row r="526" spans="1:36" x14ac:dyDescent="0.3">
      <c r="A526" s="287">
        <v>513</v>
      </c>
      <c r="B526" s="156"/>
      <c r="C526" s="150"/>
      <c r="D526" s="151"/>
      <c r="E526" s="150"/>
      <c r="F526" s="150"/>
      <c r="G526" s="158"/>
      <c r="H526" s="157"/>
      <c r="I526" s="152"/>
      <c r="J526" s="154"/>
      <c r="K526" s="149"/>
      <c r="L526" s="152"/>
      <c r="M526" s="159"/>
      <c r="N526" s="337"/>
      <c r="O526" s="343" t="str">
        <f>IF(N526="","",LOOKUP(N526,'Work Programme'!$A$8:$A$207,'Work Programme'!$B$8:$B$207))</f>
        <v/>
      </c>
      <c r="P526" s="150"/>
      <c r="Q526" s="150"/>
      <c r="R526" s="254" t="str">
        <f>IF(J526="","",VLOOKUP(J526,'Overview - Financial Statement'!$A$46:$B$60,2,FALSE))</f>
        <v/>
      </c>
      <c r="S526" s="255" t="str">
        <f t="shared" ref="S526:S589" si="104">IF(R526="","",K526/R526)</f>
        <v/>
      </c>
      <c r="T526" s="153"/>
      <c r="U526" s="153"/>
      <c r="V526" s="238">
        <f t="shared" si="92"/>
        <v>0</v>
      </c>
      <c r="W526" s="193" t="s">
        <v>44</v>
      </c>
      <c r="X526" s="427"/>
      <c r="Y526" s="264" t="str">
        <f t="shared" si="93"/>
        <v>OK</v>
      </c>
      <c r="Z526" s="193" t="str">
        <f t="shared" si="94"/>
        <v/>
      </c>
      <c r="AA526" s="193" t="str">
        <f t="shared" si="95"/>
        <v/>
      </c>
      <c r="AB526" s="397" t="str">
        <f t="shared" si="96"/>
        <v/>
      </c>
      <c r="AC526" s="257" t="str">
        <f t="shared" si="97"/>
        <v/>
      </c>
      <c r="AD526" s="257" t="str">
        <f t="shared" si="98"/>
        <v/>
      </c>
      <c r="AE526" s="193" t="str">
        <f t="shared" si="99"/>
        <v>CHECK DATES</v>
      </c>
      <c r="AF526" s="257" t="str">
        <f t="shared" si="100"/>
        <v/>
      </c>
      <c r="AG526" s="286">
        <v>0</v>
      </c>
      <c r="AH526" s="257">
        <f t="shared" si="101"/>
        <v>0</v>
      </c>
      <c r="AI526" s="257" t="str">
        <f t="shared" si="102"/>
        <v/>
      </c>
      <c r="AJ526" s="257">
        <f t="shared" si="103"/>
        <v>0</v>
      </c>
    </row>
    <row r="527" spans="1:36" x14ac:dyDescent="0.3">
      <c r="A527" s="287">
        <v>514</v>
      </c>
      <c r="B527" s="156"/>
      <c r="C527" s="150"/>
      <c r="D527" s="151"/>
      <c r="E527" s="150"/>
      <c r="F527" s="150"/>
      <c r="G527" s="158"/>
      <c r="H527" s="157"/>
      <c r="I527" s="152"/>
      <c r="J527" s="154"/>
      <c r="K527" s="149"/>
      <c r="L527" s="152"/>
      <c r="M527" s="159"/>
      <c r="N527" s="337"/>
      <c r="O527" s="343" t="str">
        <f>IF(N527="","",LOOKUP(N527,'Work Programme'!$A$8:$A$207,'Work Programme'!$B$8:$B$207))</f>
        <v/>
      </c>
      <c r="P527" s="150"/>
      <c r="Q527" s="150"/>
      <c r="R527" s="254" t="str">
        <f>IF(J527="","",VLOOKUP(J527,'Overview - Financial Statement'!$A$46:$B$60,2,FALSE))</f>
        <v/>
      </c>
      <c r="S527" s="255" t="str">
        <f t="shared" si="104"/>
        <v/>
      </c>
      <c r="T527" s="153"/>
      <c r="U527" s="153"/>
      <c r="V527" s="238">
        <f t="shared" si="92"/>
        <v>0</v>
      </c>
      <c r="W527" s="193" t="s">
        <v>44</v>
      </c>
      <c r="X527" s="427"/>
      <c r="Y527" s="264" t="str">
        <f t="shared" si="93"/>
        <v>OK</v>
      </c>
      <c r="Z527" s="193" t="str">
        <f t="shared" si="94"/>
        <v/>
      </c>
      <c r="AA527" s="193" t="str">
        <f t="shared" si="95"/>
        <v/>
      </c>
      <c r="AB527" s="397" t="str">
        <f t="shared" si="96"/>
        <v/>
      </c>
      <c r="AC527" s="257" t="str">
        <f t="shared" si="97"/>
        <v/>
      </c>
      <c r="AD527" s="257" t="str">
        <f t="shared" si="98"/>
        <v/>
      </c>
      <c r="AE527" s="193" t="str">
        <f t="shared" si="99"/>
        <v>CHECK DATES</v>
      </c>
      <c r="AF527" s="257" t="str">
        <f t="shared" si="100"/>
        <v/>
      </c>
      <c r="AG527" s="286">
        <v>0</v>
      </c>
      <c r="AH527" s="257">
        <f t="shared" si="101"/>
        <v>0</v>
      </c>
      <c r="AI527" s="257" t="str">
        <f t="shared" si="102"/>
        <v/>
      </c>
      <c r="AJ527" s="257">
        <f t="shared" si="103"/>
        <v>0</v>
      </c>
    </row>
    <row r="528" spans="1:36" x14ac:dyDescent="0.3">
      <c r="A528" s="287">
        <v>515</v>
      </c>
      <c r="B528" s="156"/>
      <c r="C528" s="150"/>
      <c r="D528" s="151"/>
      <c r="E528" s="150"/>
      <c r="F528" s="150"/>
      <c r="G528" s="158"/>
      <c r="H528" s="157"/>
      <c r="I528" s="152"/>
      <c r="J528" s="154"/>
      <c r="K528" s="149"/>
      <c r="L528" s="152"/>
      <c r="M528" s="159"/>
      <c r="N528" s="337"/>
      <c r="O528" s="343" t="str">
        <f>IF(N528="","",LOOKUP(N528,'Work Programme'!$A$8:$A$207,'Work Programme'!$B$8:$B$207))</f>
        <v/>
      </c>
      <c r="P528" s="150"/>
      <c r="Q528" s="150"/>
      <c r="R528" s="254" t="str">
        <f>IF(J528="","",VLOOKUP(J528,'Overview - Financial Statement'!$A$46:$B$60,2,FALSE))</f>
        <v/>
      </c>
      <c r="S528" s="255" t="str">
        <f t="shared" si="104"/>
        <v/>
      </c>
      <c r="T528" s="153"/>
      <c r="U528" s="153"/>
      <c r="V528" s="238">
        <f t="shared" ref="V528:V591" si="105">IF(T528="YES",S528,0)</f>
        <v>0</v>
      </c>
      <c r="W528" s="193" t="s">
        <v>44</v>
      </c>
      <c r="X528" s="427"/>
      <c r="Y528" s="264" t="str">
        <f t="shared" si="93"/>
        <v>OK</v>
      </c>
      <c r="Z528" s="193" t="str">
        <f t="shared" si="94"/>
        <v/>
      </c>
      <c r="AA528" s="193" t="str">
        <f t="shared" si="95"/>
        <v/>
      </c>
      <c r="AB528" s="397" t="str">
        <f t="shared" si="96"/>
        <v/>
      </c>
      <c r="AC528" s="257" t="str">
        <f t="shared" si="97"/>
        <v/>
      </c>
      <c r="AD528" s="257" t="str">
        <f t="shared" si="98"/>
        <v/>
      </c>
      <c r="AE528" s="193" t="str">
        <f t="shared" si="99"/>
        <v>CHECK DATES</v>
      </c>
      <c r="AF528" s="257" t="str">
        <f t="shared" si="100"/>
        <v/>
      </c>
      <c r="AG528" s="286">
        <v>0</v>
      </c>
      <c r="AH528" s="257">
        <f t="shared" si="101"/>
        <v>0</v>
      </c>
      <c r="AI528" s="257" t="str">
        <f t="shared" si="102"/>
        <v/>
      </c>
      <c r="AJ528" s="257">
        <f t="shared" si="103"/>
        <v>0</v>
      </c>
    </row>
    <row r="529" spans="1:36" x14ac:dyDescent="0.3">
      <c r="A529" s="287">
        <v>516</v>
      </c>
      <c r="B529" s="156"/>
      <c r="C529" s="150"/>
      <c r="D529" s="151"/>
      <c r="E529" s="150"/>
      <c r="F529" s="150"/>
      <c r="G529" s="158"/>
      <c r="H529" s="157"/>
      <c r="I529" s="152"/>
      <c r="J529" s="154"/>
      <c r="K529" s="149"/>
      <c r="L529" s="152"/>
      <c r="M529" s="159"/>
      <c r="N529" s="337"/>
      <c r="O529" s="343" t="str">
        <f>IF(N529="","",LOOKUP(N529,'Work Programme'!$A$8:$A$207,'Work Programme'!$B$8:$B$207))</f>
        <v/>
      </c>
      <c r="P529" s="150"/>
      <c r="Q529" s="150"/>
      <c r="R529" s="254" t="str">
        <f>IF(J529="","",VLOOKUP(J529,'Overview - Financial Statement'!$A$46:$B$60,2,FALSE))</f>
        <v/>
      </c>
      <c r="S529" s="255" t="str">
        <f t="shared" si="104"/>
        <v/>
      </c>
      <c r="T529" s="153"/>
      <c r="U529" s="153"/>
      <c r="V529" s="238">
        <f t="shared" si="105"/>
        <v>0</v>
      </c>
      <c r="W529" s="193" t="s">
        <v>44</v>
      </c>
      <c r="X529" s="427"/>
      <c r="Y529" s="264" t="str">
        <f t="shared" ref="Y529:Y592" si="106">IF(G529&gt;=220,"to be checked","OK")</f>
        <v>OK</v>
      </c>
      <c r="Z529" s="193" t="str">
        <f t="shared" ref="Z529:Z592" si="107">IF(S529="","",(IF(OR(L529&lt;=($E$4-1),L529&gt;=($G$4+1),M529&lt;=($E$4-1),M529&gt;=($G$4+1)),"CHECK DATES","OK")))</f>
        <v/>
      </c>
      <c r="AA529" s="193" t="str">
        <f t="shared" ref="AA529:AA592" si="108">IF(J529="","",J529)</f>
        <v/>
      </c>
      <c r="AB529" s="397" t="str">
        <f t="shared" ref="AB529:AB592" si="109">IF(J529="","",IF(HLOOKUP(J529,$X$4:$AL$5,2,FALSE)="",R529,IF(R529&lt;&gt;HLOOKUP(J529,$X$4:$AL$5,2,FALSE),HLOOKUP(J529,$X$4:$AL$5,2,FALSE),R529)))</f>
        <v/>
      </c>
      <c r="AC529" s="257" t="str">
        <f t="shared" ref="AC529:AC592" si="110">IF(R529="","",IF(AB529=1,S529,K529/AB529))</f>
        <v/>
      </c>
      <c r="AD529" s="257" t="str">
        <f t="shared" ref="AD529:AD592" si="111">IF(AC529="","",IF(AB529=1,0,AC529-S529))</f>
        <v/>
      </c>
      <c r="AE529" s="193" t="str">
        <f t="shared" ref="AE529:AE592" si="112">IF(S529=0,"",(IF(I529="","CHECK DATES","OK")))</f>
        <v>CHECK DATES</v>
      </c>
      <c r="AF529" s="257" t="str">
        <f t="shared" ref="AF529:AF592" si="113">IF(OR(W529="NO",Z529="CHECK DATES",AE529="CHECK DATES"),AC529,"")</f>
        <v/>
      </c>
      <c r="AG529" s="286">
        <v>0</v>
      </c>
      <c r="AH529" s="257">
        <f t="shared" ref="AH529:AH592" si="114">IF(OR(W529="NO",AF529&gt;0,AG529&gt;0)*(AND(OR(T529="NO",T529=""))),SUM(AF529:AG529),"")</f>
        <v>0</v>
      </c>
      <c r="AI529" s="257" t="str">
        <f t="shared" ref="AI529:AI592" si="115">IF(OR(W529="NO",AF529&gt;0,AG529&gt;0)*(AND(OR(T529="YES"))),SUM(AF529:AG529),"")</f>
        <v/>
      </c>
      <c r="AJ529" s="257">
        <f t="shared" ref="AJ529:AJ592" si="116">IF(T529="YES",AC529,0)</f>
        <v>0</v>
      </c>
    </row>
    <row r="530" spans="1:36" x14ac:dyDescent="0.3">
      <c r="A530" s="287">
        <v>517</v>
      </c>
      <c r="B530" s="156"/>
      <c r="C530" s="150"/>
      <c r="D530" s="151"/>
      <c r="E530" s="150"/>
      <c r="F530" s="150"/>
      <c r="G530" s="158"/>
      <c r="H530" s="157"/>
      <c r="I530" s="152"/>
      <c r="J530" s="154"/>
      <c r="K530" s="149"/>
      <c r="L530" s="152"/>
      <c r="M530" s="159"/>
      <c r="N530" s="337"/>
      <c r="O530" s="343" t="str">
        <f>IF(N530="","",LOOKUP(N530,'Work Programme'!$A$8:$A$207,'Work Programme'!$B$8:$B$207))</f>
        <v/>
      </c>
      <c r="P530" s="150"/>
      <c r="Q530" s="150"/>
      <c r="R530" s="254" t="str">
        <f>IF(J530="","",VLOOKUP(J530,'Overview - Financial Statement'!$A$46:$B$60,2,FALSE))</f>
        <v/>
      </c>
      <c r="S530" s="255" t="str">
        <f t="shared" si="104"/>
        <v/>
      </c>
      <c r="T530" s="153"/>
      <c r="U530" s="153"/>
      <c r="V530" s="238">
        <f t="shared" si="105"/>
        <v>0</v>
      </c>
      <c r="W530" s="193" t="s">
        <v>44</v>
      </c>
      <c r="X530" s="427"/>
      <c r="Y530" s="264" t="str">
        <f t="shared" si="106"/>
        <v>OK</v>
      </c>
      <c r="Z530" s="193" t="str">
        <f t="shared" si="107"/>
        <v/>
      </c>
      <c r="AA530" s="193" t="str">
        <f t="shared" si="108"/>
        <v/>
      </c>
      <c r="AB530" s="397" t="str">
        <f t="shared" si="109"/>
        <v/>
      </c>
      <c r="AC530" s="257" t="str">
        <f t="shared" si="110"/>
        <v/>
      </c>
      <c r="AD530" s="257" t="str">
        <f t="shared" si="111"/>
        <v/>
      </c>
      <c r="AE530" s="193" t="str">
        <f t="shared" si="112"/>
        <v>CHECK DATES</v>
      </c>
      <c r="AF530" s="257" t="str">
        <f t="shared" si="113"/>
        <v/>
      </c>
      <c r="AG530" s="286">
        <v>0</v>
      </c>
      <c r="AH530" s="257">
        <f t="shared" si="114"/>
        <v>0</v>
      </c>
      <c r="AI530" s="257" t="str">
        <f t="shared" si="115"/>
        <v/>
      </c>
      <c r="AJ530" s="257">
        <f t="shared" si="116"/>
        <v>0</v>
      </c>
    </row>
    <row r="531" spans="1:36" x14ac:dyDescent="0.3">
      <c r="A531" s="287">
        <v>518</v>
      </c>
      <c r="B531" s="156"/>
      <c r="C531" s="150"/>
      <c r="D531" s="151"/>
      <c r="E531" s="150"/>
      <c r="F531" s="150"/>
      <c r="G531" s="158"/>
      <c r="H531" s="157"/>
      <c r="I531" s="152"/>
      <c r="J531" s="154"/>
      <c r="K531" s="149"/>
      <c r="L531" s="152"/>
      <c r="M531" s="159"/>
      <c r="N531" s="337"/>
      <c r="O531" s="343" t="str">
        <f>IF(N531="","",LOOKUP(N531,'Work Programme'!$A$8:$A$207,'Work Programme'!$B$8:$B$207))</f>
        <v/>
      </c>
      <c r="P531" s="150"/>
      <c r="Q531" s="150"/>
      <c r="R531" s="254" t="str">
        <f>IF(J531="","",VLOOKUP(J531,'Overview - Financial Statement'!$A$46:$B$60,2,FALSE))</f>
        <v/>
      </c>
      <c r="S531" s="255" t="str">
        <f t="shared" si="104"/>
        <v/>
      </c>
      <c r="T531" s="153"/>
      <c r="U531" s="153"/>
      <c r="V531" s="238">
        <f t="shared" si="105"/>
        <v>0</v>
      </c>
      <c r="W531" s="193" t="s">
        <v>44</v>
      </c>
      <c r="X531" s="427"/>
      <c r="Y531" s="264" t="str">
        <f t="shared" si="106"/>
        <v>OK</v>
      </c>
      <c r="Z531" s="193" t="str">
        <f t="shared" si="107"/>
        <v/>
      </c>
      <c r="AA531" s="193" t="str">
        <f t="shared" si="108"/>
        <v/>
      </c>
      <c r="AB531" s="397" t="str">
        <f t="shared" si="109"/>
        <v/>
      </c>
      <c r="AC531" s="257" t="str">
        <f t="shared" si="110"/>
        <v/>
      </c>
      <c r="AD531" s="257" t="str">
        <f t="shared" si="111"/>
        <v/>
      </c>
      <c r="AE531" s="193" t="str">
        <f t="shared" si="112"/>
        <v>CHECK DATES</v>
      </c>
      <c r="AF531" s="257" t="str">
        <f t="shared" si="113"/>
        <v/>
      </c>
      <c r="AG531" s="286">
        <v>0</v>
      </c>
      <c r="AH531" s="257">
        <f t="shared" si="114"/>
        <v>0</v>
      </c>
      <c r="AI531" s="257" t="str">
        <f t="shared" si="115"/>
        <v/>
      </c>
      <c r="AJ531" s="257">
        <f t="shared" si="116"/>
        <v>0</v>
      </c>
    </row>
    <row r="532" spans="1:36" x14ac:dyDescent="0.3">
      <c r="A532" s="287">
        <v>519</v>
      </c>
      <c r="B532" s="156"/>
      <c r="C532" s="150"/>
      <c r="D532" s="151"/>
      <c r="E532" s="150"/>
      <c r="F532" s="150"/>
      <c r="G532" s="158"/>
      <c r="H532" s="157"/>
      <c r="I532" s="152"/>
      <c r="J532" s="154"/>
      <c r="K532" s="149"/>
      <c r="L532" s="152"/>
      <c r="M532" s="159"/>
      <c r="N532" s="337"/>
      <c r="O532" s="343" t="str">
        <f>IF(N532="","",LOOKUP(N532,'Work Programme'!$A$8:$A$207,'Work Programme'!$B$8:$B$207))</f>
        <v/>
      </c>
      <c r="P532" s="150"/>
      <c r="Q532" s="150"/>
      <c r="R532" s="254" t="str">
        <f>IF(J532="","",VLOOKUP(J532,'Overview - Financial Statement'!$A$46:$B$60,2,FALSE))</f>
        <v/>
      </c>
      <c r="S532" s="255" t="str">
        <f t="shared" si="104"/>
        <v/>
      </c>
      <c r="T532" s="153"/>
      <c r="U532" s="153"/>
      <c r="V532" s="238">
        <f t="shared" si="105"/>
        <v>0</v>
      </c>
      <c r="W532" s="193" t="s">
        <v>44</v>
      </c>
      <c r="X532" s="427"/>
      <c r="Y532" s="264" t="str">
        <f t="shared" si="106"/>
        <v>OK</v>
      </c>
      <c r="Z532" s="193" t="str">
        <f t="shared" si="107"/>
        <v/>
      </c>
      <c r="AA532" s="193" t="str">
        <f t="shared" si="108"/>
        <v/>
      </c>
      <c r="AB532" s="397" t="str">
        <f t="shared" si="109"/>
        <v/>
      </c>
      <c r="AC532" s="257" t="str">
        <f t="shared" si="110"/>
        <v/>
      </c>
      <c r="AD532" s="257" t="str">
        <f t="shared" si="111"/>
        <v/>
      </c>
      <c r="AE532" s="193" t="str">
        <f t="shared" si="112"/>
        <v>CHECK DATES</v>
      </c>
      <c r="AF532" s="257" t="str">
        <f t="shared" si="113"/>
        <v/>
      </c>
      <c r="AG532" s="286">
        <v>0</v>
      </c>
      <c r="AH532" s="257">
        <f t="shared" si="114"/>
        <v>0</v>
      </c>
      <c r="AI532" s="257" t="str">
        <f t="shared" si="115"/>
        <v/>
      </c>
      <c r="AJ532" s="257">
        <f t="shared" si="116"/>
        <v>0</v>
      </c>
    </row>
    <row r="533" spans="1:36" x14ac:dyDescent="0.3">
      <c r="A533" s="287">
        <v>520</v>
      </c>
      <c r="B533" s="156"/>
      <c r="C533" s="150"/>
      <c r="D533" s="151"/>
      <c r="E533" s="150"/>
      <c r="F533" s="150"/>
      <c r="G533" s="158"/>
      <c r="H533" s="157"/>
      <c r="I533" s="152"/>
      <c r="J533" s="154"/>
      <c r="K533" s="149"/>
      <c r="L533" s="152"/>
      <c r="M533" s="159"/>
      <c r="N533" s="337"/>
      <c r="O533" s="343" t="str">
        <f>IF(N533="","",LOOKUP(N533,'Work Programme'!$A$8:$A$207,'Work Programme'!$B$8:$B$207))</f>
        <v/>
      </c>
      <c r="P533" s="150"/>
      <c r="Q533" s="150"/>
      <c r="R533" s="254" t="str">
        <f>IF(J533="","",VLOOKUP(J533,'Overview - Financial Statement'!$A$46:$B$60,2,FALSE))</f>
        <v/>
      </c>
      <c r="S533" s="255" t="str">
        <f t="shared" si="104"/>
        <v/>
      </c>
      <c r="T533" s="153"/>
      <c r="U533" s="153"/>
      <c r="V533" s="238">
        <f t="shared" si="105"/>
        <v>0</v>
      </c>
      <c r="W533" s="193" t="s">
        <v>44</v>
      </c>
      <c r="X533" s="427"/>
      <c r="Y533" s="264" t="str">
        <f t="shared" si="106"/>
        <v>OK</v>
      </c>
      <c r="Z533" s="193" t="str">
        <f t="shared" si="107"/>
        <v/>
      </c>
      <c r="AA533" s="193" t="str">
        <f t="shared" si="108"/>
        <v/>
      </c>
      <c r="AB533" s="397" t="str">
        <f t="shared" si="109"/>
        <v/>
      </c>
      <c r="AC533" s="257" t="str">
        <f t="shared" si="110"/>
        <v/>
      </c>
      <c r="AD533" s="257" t="str">
        <f t="shared" si="111"/>
        <v/>
      </c>
      <c r="AE533" s="193" t="str">
        <f t="shared" si="112"/>
        <v>CHECK DATES</v>
      </c>
      <c r="AF533" s="257" t="str">
        <f t="shared" si="113"/>
        <v/>
      </c>
      <c r="AG533" s="286">
        <v>0</v>
      </c>
      <c r="AH533" s="257">
        <f t="shared" si="114"/>
        <v>0</v>
      </c>
      <c r="AI533" s="257" t="str">
        <f t="shared" si="115"/>
        <v/>
      </c>
      <c r="AJ533" s="257">
        <f t="shared" si="116"/>
        <v>0</v>
      </c>
    </row>
    <row r="534" spans="1:36" x14ac:dyDescent="0.3">
      <c r="A534" s="287">
        <v>521</v>
      </c>
      <c r="B534" s="156"/>
      <c r="C534" s="150"/>
      <c r="D534" s="151"/>
      <c r="E534" s="150"/>
      <c r="F534" s="150"/>
      <c r="G534" s="158"/>
      <c r="H534" s="157"/>
      <c r="I534" s="152"/>
      <c r="J534" s="154"/>
      <c r="K534" s="149"/>
      <c r="L534" s="152"/>
      <c r="M534" s="159"/>
      <c r="N534" s="337"/>
      <c r="O534" s="343" t="str">
        <f>IF(N534="","",LOOKUP(N534,'Work Programme'!$A$8:$A$207,'Work Programme'!$B$8:$B$207))</f>
        <v/>
      </c>
      <c r="P534" s="150"/>
      <c r="Q534" s="150"/>
      <c r="R534" s="254" t="str">
        <f>IF(J534="","",VLOOKUP(J534,'Overview - Financial Statement'!$A$46:$B$60,2,FALSE))</f>
        <v/>
      </c>
      <c r="S534" s="255" t="str">
        <f t="shared" si="104"/>
        <v/>
      </c>
      <c r="T534" s="153"/>
      <c r="U534" s="153"/>
      <c r="V534" s="238">
        <f t="shared" si="105"/>
        <v>0</v>
      </c>
      <c r="W534" s="193" t="s">
        <v>44</v>
      </c>
      <c r="X534" s="427"/>
      <c r="Y534" s="264" t="str">
        <f t="shared" si="106"/>
        <v>OK</v>
      </c>
      <c r="Z534" s="193" t="str">
        <f t="shared" si="107"/>
        <v/>
      </c>
      <c r="AA534" s="193" t="str">
        <f t="shared" si="108"/>
        <v/>
      </c>
      <c r="AB534" s="397" t="str">
        <f t="shared" si="109"/>
        <v/>
      </c>
      <c r="AC534" s="257" t="str">
        <f t="shared" si="110"/>
        <v/>
      </c>
      <c r="AD534" s="257" t="str">
        <f t="shared" si="111"/>
        <v/>
      </c>
      <c r="AE534" s="193" t="str">
        <f t="shared" si="112"/>
        <v>CHECK DATES</v>
      </c>
      <c r="AF534" s="257" t="str">
        <f t="shared" si="113"/>
        <v/>
      </c>
      <c r="AG534" s="286">
        <v>0</v>
      </c>
      <c r="AH534" s="257">
        <f t="shared" si="114"/>
        <v>0</v>
      </c>
      <c r="AI534" s="257" t="str">
        <f t="shared" si="115"/>
        <v/>
      </c>
      <c r="AJ534" s="257">
        <f t="shared" si="116"/>
        <v>0</v>
      </c>
    </row>
    <row r="535" spans="1:36" x14ac:dyDescent="0.3">
      <c r="A535" s="287">
        <v>522</v>
      </c>
      <c r="B535" s="156"/>
      <c r="C535" s="150"/>
      <c r="D535" s="151"/>
      <c r="E535" s="150"/>
      <c r="F535" s="150"/>
      <c r="G535" s="158"/>
      <c r="H535" s="157"/>
      <c r="I535" s="152"/>
      <c r="J535" s="154"/>
      <c r="K535" s="149"/>
      <c r="L535" s="152"/>
      <c r="M535" s="159"/>
      <c r="N535" s="337"/>
      <c r="O535" s="343" t="str">
        <f>IF(N535="","",LOOKUP(N535,'Work Programme'!$A$8:$A$207,'Work Programme'!$B$8:$B$207))</f>
        <v/>
      </c>
      <c r="P535" s="150"/>
      <c r="Q535" s="150"/>
      <c r="R535" s="254" t="str">
        <f>IF(J535="","",VLOOKUP(J535,'Overview - Financial Statement'!$A$46:$B$60,2,FALSE))</f>
        <v/>
      </c>
      <c r="S535" s="255" t="str">
        <f t="shared" si="104"/>
        <v/>
      </c>
      <c r="T535" s="153"/>
      <c r="U535" s="153"/>
      <c r="V535" s="238">
        <f t="shared" si="105"/>
        <v>0</v>
      </c>
      <c r="W535" s="193" t="s">
        <v>44</v>
      </c>
      <c r="X535" s="427"/>
      <c r="Y535" s="264" t="str">
        <f t="shared" si="106"/>
        <v>OK</v>
      </c>
      <c r="Z535" s="193" t="str">
        <f t="shared" si="107"/>
        <v/>
      </c>
      <c r="AA535" s="193" t="str">
        <f t="shared" si="108"/>
        <v/>
      </c>
      <c r="AB535" s="397" t="str">
        <f t="shared" si="109"/>
        <v/>
      </c>
      <c r="AC535" s="257" t="str">
        <f t="shared" si="110"/>
        <v/>
      </c>
      <c r="AD535" s="257" t="str">
        <f t="shared" si="111"/>
        <v/>
      </c>
      <c r="AE535" s="193" t="str">
        <f t="shared" si="112"/>
        <v>CHECK DATES</v>
      </c>
      <c r="AF535" s="257" t="str">
        <f t="shared" si="113"/>
        <v/>
      </c>
      <c r="AG535" s="286">
        <v>0</v>
      </c>
      <c r="AH535" s="257">
        <f t="shared" si="114"/>
        <v>0</v>
      </c>
      <c r="AI535" s="257" t="str">
        <f t="shared" si="115"/>
        <v/>
      </c>
      <c r="AJ535" s="257">
        <f t="shared" si="116"/>
        <v>0</v>
      </c>
    </row>
    <row r="536" spans="1:36" x14ac:dyDescent="0.3">
      <c r="A536" s="287">
        <v>523</v>
      </c>
      <c r="B536" s="156"/>
      <c r="C536" s="150"/>
      <c r="D536" s="151"/>
      <c r="E536" s="150"/>
      <c r="F536" s="150"/>
      <c r="G536" s="158"/>
      <c r="H536" s="157"/>
      <c r="I536" s="152"/>
      <c r="J536" s="154"/>
      <c r="K536" s="149"/>
      <c r="L536" s="152"/>
      <c r="M536" s="159"/>
      <c r="N536" s="337"/>
      <c r="O536" s="343" t="str">
        <f>IF(N536="","",LOOKUP(N536,'Work Programme'!$A$8:$A$207,'Work Programme'!$B$8:$B$207))</f>
        <v/>
      </c>
      <c r="P536" s="150"/>
      <c r="Q536" s="150"/>
      <c r="R536" s="254" t="str">
        <f>IF(J536="","",VLOOKUP(J536,'Overview - Financial Statement'!$A$46:$B$60,2,FALSE))</f>
        <v/>
      </c>
      <c r="S536" s="255" t="str">
        <f t="shared" si="104"/>
        <v/>
      </c>
      <c r="T536" s="153"/>
      <c r="U536" s="153"/>
      <c r="V536" s="238">
        <f t="shared" si="105"/>
        <v>0</v>
      </c>
      <c r="W536" s="193" t="s">
        <v>44</v>
      </c>
      <c r="X536" s="427"/>
      <c r="Y536" s="264" t="str">
        <f t="shared" si="106"/>
        <v>OK</v>
      </c>
      <c r="Z536" s="193" t="str">
        <f t="shared" si="107"/>
        <v/>
      </c>
      <c r="AA536" s="193" t="str">
        <f t="shared" si="108"/>
        <v/>
      </c>
      <c r="AB536" s="397" t="str">
        <f t="shared" si="109"/>
        <v/>
      </c>
      <c r="AC536" s="257" t="str">
        <f t="shared" si="110"/>
        <v/>
      </c>
      <c r="AD536" s="257" t="str">
        <f t="shared" si="111"/>
        <v/>
      </c>
      <c r="AE536" s="193" t="str">
        <f t="shared" si="112"/>
        <v>CHECK DATES</v>
      </c>
      <c r="AF536" s="257" t="str">
        <f t="shared" si="113"/>
        <v/>
      </c>
      <c r="AG536" s="286">
        <v>0</v>
      </c>
      <c r="AH536" s="257">
        <f t="shared" si="114"/>
        <v>0</v>
      </c>
      <c r="AI536" s="257" t="str">
        <f t="shared" si="115"/>
        <v/>
      </c>
      <c r="AJ536" s="257">
        <f t="shared" si="116"/>
        <v>0</v>
      </c>
    </row>
    <row r="537" spans="1:36" x14ac:dyDescent="0.3">
      <c r="A537" s="287">
        <v>524</v>
      </c>
      <c r="B537" s="156"/>
      <c r="C537" s="150"/>
      <c r="D537" s="151"/>
      <c r="E537" s="150"/>
      <c r="F537" s="150"/>
      <c r="G537" s="158"/>
      <c r="H537" s="157"/>
      <c r="I537" s="152"/>
      <c r="J537" s="154"/>
      <c r="K537" s="149"/>
      <c r="L537" s="152"/>
      <c r="M537" s="159"/>
      <c r="N537" s="337"/>
      <c r="O537" s="343" t="str">
        <f>IF(N537="","",LOOKUP(N537,'Work Programme'!$A$8:$A$207,'Work Programme'!$B$8:$B$207))</f>
        <v/>
      </c>
      <c r="P537" s="150"/>
      <c r="Q537" s="150"/>
      <c r="R537" s="254" t="str">
        <f>IF(J537="","",VLOOKUP(J537,'Overview - Financial Statement'!$A$46:$B$60,2,FALSE))</f>
        <v/>
      </c>
      <c r="S537" s="255" t="str">
        <f t="shared" si="104"/>
        <v/>
      </c>
      <c r="T537" s="153"/>
      <c r="U537" s="153"/>
      <c r="V537" s="238">
        <f t="shared" si="105"/>
        <v>0</v>
      </c>
      <c r="W537" s="193" t="s">
        <v>44</v>
      </c>
      <c r="X537" s="427"/>
      <c r="Y537" s="264" t="str">
        <f t="shared" si="106"/>
        <v>OK</v>
      </c>
      <c r="Z537" s="193" t="str">
        <f t="shared" si="107"/>
        <v/>
      </c>
      <c r="AA537" s="193" t="str">
        <f t="shared" si="108"/>
        <v/>
      </c>
      <c r="AB537" s="397" t="str">
        <f t="shared" si="109"/>
        <v/>
      </c>
      <c r="AC537" s="257" t="str">
        <f t="shared" si="110"/>
        <v/>
      </c>
      <c r="AD537" s="257" t="str">
        <f t="shared" si="111"/>
        <v/>
      </c>
      <c r="AE537" s="193" t="str">
        <f t="shared" si="112"/>
        <v>CHECK DATES</v>
      </c>
      <c r="AF537" s="257" t="str">
        <f t="shared" si="113"/>
        <v/>
      </c>
      <c r="AG537" s="286">
        <v>0</v>
      </c>
      <c r="AH537" s="257">
        <f t="shared" si="114"/>
        <v>0</v>
      </c>
      <c r="AI537" s="257" t="str">
        <f t="shared" si="115"/>
        <v/>
      </c>
      <c r="AJ537" s="257">
        <f t="shared" si="116"/>
        <v>0</v>
      </c>
    </row>
    <row r="538" spans="1:36" x14ac:dyDescent="0.3">
      <c r="A538" s="287">
        <v>525</v>
      </c>
      <c r="B538" s="156"/>
      <c r="C538" s="150"/>
      <c r="D538" s="151"/>
      <c r="E538" s="150"/>
      <c r="F538" s="150"/>
      <c r="G538" s="158"/>
      <c r="H538" s="157"/>
      <c r="I538" s="152"/>
      <c r="J538" s="154"/>
      <c r="K538" s="149"/>
      <c r="L538" s="152"/>
      <c r="M538" s="159"/>
      <c r="N538" s="337"/>
      <c r="O538" s="343" t="str">
        <f>IF(N538="","",LOOKUP(N538,'Work Programme'!$A$8:$A$207,'Work Programme'!$B$8:$B$207))</f>
        <v/>
      </c>
      <c r="P538" s="150"/>
      <c r="Q538" s="150"/>
      <c r="R538" s="254" t="str">
        <f>IF(J538="","",VLOOKUP(J538,'Overview - Financial Statement'!$A$46:$B$60,2,FALSE))</f>
        <v/>
      </c>
      <c r="S538" s="255" t="str">
        <f t="shared" si="104"/>
        <v/>
      </c>
      <c r="T538" s="153"/>
      <c r="U538" s="153"/>
      <c r="V538" s="238">
        <f t="shared" si="105"/>
        <v>0</v>
      </c>
      <c r="W538" s="193" t="s">
        <v>44</v>
      </c>
      <c r="X538" s="427"/>
      <c r="Y538" s="264" t="str">
        <f t="shared" si="106"/>
        <v>OK</v>
      </c>
      <c r="Z538" s="193" t="str">
        <f t="shared" si="107"/>
        <v/>
      </c>
      <c r="AA538" s="193" t="str">
        <f t="shared" si="108"/>
        <v/>
      </c>
      <c r="AB538" s="397" t="str">
        <f t="shared" si="109"/>
        <v/>
      </c>
      <c r="AC538" s="257" t="str">
        <f t="shared" si="110"/>
        <v/>
      </c>
      <c r="AD538" s="257" t="str">
        <f t="shared" si="111"/>
        <v/>
      </c>
      <c r="AE538" s="193" t="str">
        <f t="shared" si="112"/>
        <v>CHECK DATES</v>
      </c>
      <c r="AF538" s="257" t="str">
        <f t="shared" si="113"/>
        <v/>
      </c>
      <c r="AG538" s="286">
        <v>0</v>
      </c>
      <c r="AH538" s="257">
        <f t="shared" si="114"/>
        <v>0</v>
      </c>
      <c r="AI538" s="257" t="str">
        <f t="shared" si="115"/>
        <v/>
      </c>
      <c r="AJ538" s="257">
        <f t="shared" si="116"/>
        <v>0</v>
      </c>
    </row>
    <row r="539" spans="1:36" x14ac:dyDescent="0.3">
      <c r="A539" s="287">
        <v>526</v>
      </c>
      <c r="B539" s="156"/>
      <c r="C539" s="150"/>
      <c r="D539" s="151"/>
      <c r="E539" s="150"/>
      <c r="F539" s="150"/>
      <c r="G539" s="158"/>
      <c r="H539" s="157"/>
      <c r="I539" s="152"/>
      <c r="J539" s="154"/>
      <c r="K539" s="149"/>
      <c r="L539" s="152"/>
      <c r="M539" s="159"/>
      <c r="N539" s="337"/>
      <c r="O539" s="343" t="str">
        <f>IF(N539="","",LOOKUP(N539,'Work Programme'!$A$8:$A$207,'Work Programme'!$B$8:$B$207))</f>
        <v/>
      </c>
      <c r="P539" s="150"/>
      <c r="Q539" s="150"/>
      <c r="R539" s="254" t="str">
        <f>IF(J539="","",VLOOKUP(J539,'Overview - Financial Statement'!$A$46:$B$60,2,FALSE))</f>
        <v/>
      </c>
      <c r="S539" s="255" t="str">
        <f t="shared" si="104"/>
        <v/>
      </c>
      <c r="T539" s="153"/>
      <c r="U539" s="153"/>
      <c r="V539" s="238">
        <f t="shared" si="105"/>
        <v>0</v>
      </c>
      <c r="W539" s="193" t="s">
        <v>44</v>
      </c>
      <c r="X539" s="427"/>
      <c r="Y539" s="264" t="str">
        <f t="shared" si="106"/>
        <v>OK</v>
      </c>
      <c r="Z539" s="193" t="str">
        <f t="shared" si="107"/>
        <v/>
      </c>
      <c r="AA539" s="193" t="str">
        <f t="shared" si="108"/>
        <v/>
      </c>
      <c r="AB539" s="397" t="str">
        <f t="shared" si="109"/>
        <v/>
      </c>
      <c r="AC539" s="257" t="str">
        <f t="shared" si="110"/>
        <v/>
      </c>
      <c r="AD539" s="257" t="str">
        <f t="shared" si="111"/>
        <v/>
      </c>
      <c r="AE539" s="193" t="str">
        <f t="shared" si="112"/>
        <v>CHECK DATES</v>
      </c>
      <c r="AF539" s="257" t="str">
        <f t="shared" si="113"/>
        <v/>
      </c>
      <c r="AG539" s="286">
        <v>0</v>
      </c>
      <c r="AH539" s="257">
        <f t="shared" si="114"/>
        <v>0</v>
      </c>
      <c r="AI539" s="257" t="str">
        <f t="shared" si="115"/>
        <v/>
      </c>
      <c r="AJ539" s="257">
        <f t="shared" si="116"/>
        <v>0</v>
      </c>
    </row>
    <row r="540" spans="1:36" x14ac:dyDescent="0.3">
      <c r="A540" s="287">
        <v>527</v>
      </c>
      <c r="B540" s="156"/>
      <c r="C540" s="150"/>
      <c r="D540" s="151"/>
      <c r="E540" s="150"/>
      <c r="F540" s="150"/>
      <c r="G540" s="158"/>
      <c r="H540" s="157"/>
      <c r="I540" s="152"/>
      <c r="J540" s="154"/>
      <c r="K540" s="149"/>
      <c r="L540" s="152"/>
      <c r="M540" s="159"/>
      <c r="N540" s="337"/>
      <c r="O540" s="343" t="str">
        <f>IF(N540="","",LOOKUP(N540,'Work Programme'!$A$8:$A$207,'Work Programme'!$B$8:$B$207))</f>
        <v/>
      </c>
      <c r="P540" s="150"/>
      <c r="Q540" s="150"/>
      <c r="R540" s="254" t="str">
        <f>IF(J540="","",VLOOKUP(J540,'Overview - Financial Statement'!$A$46:$B$60,2,FALSE))</f>
        <v/>
      </c>
      <c r="S540" s="255" t="str">
        <f t="shared" si="104"/>
        <v/>
      </c>
      <c r="T540" s="153"/>
      <c r="U540" s="153"/>
      <c r="V540" s="238">
        <f t="shared" si="105"/>
        <v>0</v>
      </c>
      <c r="W540" s="193" t="s">
        <v>44</v>
      </c>
      <c r="X540" s="427"/>
      <c r="Y540" s="264" t="str">
        <f t="shared" si="106"/>
        <v>OK</v>
      </c>
      <c r="Z540" s="193" t="str">
        <f t="shared" si="107"/>
        <v/>
      </c>
      <c r="AA540" s="193" t="str">
        <f t="shared" si="108"/>
        <v/>
      </c>
      <c r="AB540" s="397" t="str">
        <f t="shared" si="109"/>
        <v/>
      </c>
      <c r="AC540" s="257" t="str">
        <f t="shared" si="110"/>
        <v/>
      </c>
      <c r="AD540" s="257" t="str">
        <f t="shared" si="111"/>
        <v/>
      </c>
      <c r="AE540" s="193" t="str">
        <f t="shared" si="112"/>
        <v>CHECK DATES</v>
      </c>
      <c r="AF540" s="257" t="str">
        <f t="shared" si="113"/>
        <v/>
      </c>
      <c r="AG540" s="286">
        <v>0</v>
      </c>
      <c r="AH540" s="257">
        <f t="shared" si="114"/>
        <v>0</v>
      </c>
      <c r="AI540" s="257" t="str">
        <f t="shared" si="115"/>
        <v/>
      </c>
      <c r="AJ540" s="257">
        <f t="shared" si="116"/>
        <v>0</v>
      </c>
    </row>
    <row r="541" spans="1:36" x14ac:dyDescent="0.3">
      <c r="A541" s="287">
        <v>528</v>
      </c>
      <c r="B541" s="156"/>
      <c r="C541" s="150"/>
      <c r="D541" s="151"/>
      <c r="E541" s="150"/>
      <c r="F541" s="150"/>
      <c r="G541" s="158"/>
      <c r="H541" s="157"/>
      <c r="I541" s="152"/>
      <c r="J541" s="154"/>
      <c r="K541" s="149"/>
      <c r="L541" s="152"/>
      <c r="M541" s="159"/>
      <c r="N541" s="337"/>
      <c r="O541" s="343" t="str">
        <f>IF(N541="","",LOOKUP(N541,'Work Programme'!$A$8:$A$207,'Work Programme'!$B$8:$B$207))</f>
        <v/>
      </c>
      <c r="P541" s="150"/>
      <c r="Q541" s="150"/>
      <c r="R541" s="254" t="str">
        <f>IF(J541="","",VLOOKUP(J541,'Overview - Financial Statement'!$A$46:$B$60,2,FALSE))</f>
        <v/>
      </c>
      <c r="S541" s="255" t="str">
        <f t="shared" si="104"/>
        <v/>
      </c>
      <c r="T541" s="153"/>
      <c r="U541" s="153"/>
      <c r="V541" s="238">
        <f t="shared" si="105"/>
        <v>0</v>
      </c>
      <c r="W541" s="193" t="s">
        <v>44</v>
      </c>
      <c r="X541" s="427"/>
      <c r="Y541" s="264" t="str">
        <f t="shared" si="106"/>
        <v>OK</v>
      </c>
      <c r="Z541" s="193" t="str">
        <f t="shared" si="107"/>
        <v/>
      </c>
      <c r="AA541" s="193" t="str">
        <f t="shared" si="108"/>
        <v/>
      </c>
      <c r="AB541" s="397" t="str">
        <f t="shared" si="109"/>
        <v/>
      </c>
      <c r="AC541" s="257" t="str">
        <f t="shared" si="110"/>
        <v/>
      </c>
      <c r="AD541" s="257" t="str">
        <f t="shared" si="111"/>
        <v/>
      </c>
      <c r="AE541" s="193" t="str">
        <f t="shared" si="112"/>
        <v>CHECK DATES</v>
      </c>
      <c r="AF541" s="257" t="str">
        <f t="shared" si="113"/>
        <v/>
      </c>
      <c r="AG541" s="286">
        <v>0</v>
      </c>
      <c r="AH541" s="257">
        <f t="shared" si="114"/>
        <v>0</v>
      </c>
      <c r="AI541" s="257" t="str">
        <f t="shared" si="115"/>
        <v/>
      </c>
      <c r="AJ541" s="257">
        <f t="shared" si="116"/>
        <v>0</v>
      </c>
    </row>
    <row r="542" spans="1:36" x14ac:dyDescent="0.3">
      <c r="A542" s="287">
        <v>529</v>
      </c>
      <c r="B542" s="156"/>
      <c r="C542" s="150"/>
      <c r="D542" s="151"/>
      <c r="E542" s="150"/>
      <c r="F542" s="150"/>
      <c r="G542" s="158"/>
      <c r="H542" s="157"/>
      <c r="I542" s="152"/>
      <c r="J542" s="154"/>
      <c r="K542" s="149"/>
      <c r="L542" s="152"/>
      <c r="M542" s="159"/>
      <c r="N542" s="337"/>
      <c r="O542" s="343" t="str">
        <f>IF(N542="","",LOOKUP(N542,'Work Programme'!$A$8:$A$207,'Work Programme'!$B$8:$B$207))</f>
        <v/>
      </c>
      <c r="P542" s="150"/>
      <c r="Q542" s="150"/>
      <c r="R542" s="254" t="str">
        <f>IF(J542="","",VLOOKUP(J542,'Overview - Financial Statement'!$A$46:$B$60,2,FALSE))</f>
        <v/>
      </c>
      <c r="S542" s="255" t="str">
        <f t="shared" si="104"/>
        <v/>
      </c>
      <c r="T542" s="153"/>
      <c r="U542" s="153"/>
      <c r="V542" s="238">
        <f t="shared" si="105"/>
        <v>0</v>
      </c>
      <c r="W542" s="193" t="s">
        <v>44</v>
      </c>
      <c r="X542" s="427"/>
      <c r="Y542" s="264" t="str">
        <f t="shared" si="106"/>
        <v>OK</v>
      </c>
      <c r="Z542" s="193" t="str">
        <f t="shared" si="107"/>
        <v/>
      </c>
      <c r="AA542" s="193" t="str">
        <f t="shared" si="108"/>
        <v/>
      </c>
      <c r="AB542" s="397" t="str">
        <f t="shared" si="109"/>
        <v/>
      </c>
      <c r="AC542" s="257" t="str">
        <f t="shared" si="110"/>
        <v/>
      </c>
      <c r="AD542" s="257" t="str">
        <f t="shared" si="111"/>
        <v/>
      </c>
      <c r="AE542" s="193" t="str">
        <f t="shared" si="112"/>
        <v>CHECK DATES</v>
      </c>
      <c r="AF542" s="257" t="str">
        <f t="shared" si="113"/>
        <v/>
      </c>
      <c r="AG542" s="286">
        <v>0</v>
      </c>
      <c r="AH542" s="257">
        <f t="shared" si="114"/>
        <v>0</v>
      </c>
      <c r="AI542" s="257" t="str">
        <f t="shared" si="115"/>
        <v/>
      </c>
      <c r="AJ542" s="257">
        <f t="shared" si="116"/>
        <v>0</v>
      </c>
    </row>
    <row r="543" spans="1:36" x14ac:dyDescent="0.3">
      <c r="A543" s="287">
        <v>530</v>
      </c>
      <c r="B543" s="156"/>
      <c r="C543" s="150"/>
      <c r="D543" s="151"/>
      <c r="E543" s="150"/>
      <c r="F543" s="150"/>
      <c r="G543" s="158"/>
      <c r="H543" s="157"/>
      <c r="I543" s="152"/>
      <c r="J543" s="154"/>
      <c r="K543" s="149"/>
      <c r="L543" s="152"/>
      <c r="M543" s="159"/>
      <c r="N543" s="337"/>
      <c r="O543" s="343" t="str">
        <f>IF(N543="","",LOOKUP(N543,'Work Programme'!$A$8:$A$207,'Work Programme'!$B$8:$B$207))</f>
        <v/>
      </c>
      <c r="P543" s="150"/>
      <c r="Q543" s="150"/>
      <c r="R543" s="254" t="str">
        <f>IF(J543="","",VLOOKUP(J543,'Overview - Financial Statement'!$A$46:$B$60,2,FALSE))</f>
        <v/>
      </c>
      <c r="S543" s="255" t="str">
        <f t="shared" si="104"/>
        <v/>
      </c>
      <c r="T543" s="153"/>
      <c r="U543" s="153"/>
      <c r="V543" s="238">
        <f t="shared" si="105"/>
        <v>0</v>
      </c>
      <c r="W543" s="193" t="s">
        <v>44</v>
      </c>
      <c r="X543" s="427"/>
      <c r="Y543" s="264" t="str">
        <f t="shared" si="106"/>
        <v>OK</v>
      </c>
      <c r="Z543" s="193" t="str">
        <f t="shared" si="107"/>
        <v/>
      </c>
      <c r="AA543" s="193" t="str">
        <f t="shared" si="108"/>
        <v/>
      </c>
      <c r="AB543" s="397" t="str">
        <f t="shared" si="109"/>
        <v/>
      </c>
      <c r="AC543" s="257" t="str">
        <f t="shared" si="110"/>
        <v/>
      </c>
      <c r="AD543" s="257" t="str">
        <f t="shared" si="111"/>
        <v/>
      </c>
      <c r="AE543" s="193" t="str">
        <f t="shared" si="112"/>
        <v>CHECK DATES</v>
      </c>
      <c r="AF543" s="257" t="str">
        <f t="shared" si="113"/>
        <v/>
      </c>
      <c r="AG543" s="286">
        <v>0</v>
      </c>
      <c r="AH543" s="257">
        <f t="shared" si="114"/>
        <v>0</v>
      </c>
      <c r="AI543" s="257" t="str">
        <f t="shared" si="115"/>
        <v/>
      </c>
      <c r="AJ543" s="257">
        <f t="shared" si="116"/>
        <v>0</v>
      </c>
    </row>
    <row r="544" spans="1:36" x14ac:dyDescent="0.3">
      <c r="A544" s="287">
        <v>531</v>
      </c>
      <c r="B544" s="156"/>
      <c r="C544" s="150"/>
      <c r="D544" s="151"/>
      <c r="E544" s="150"/>
      <c r="F544" s="150"/>
      <c r="G544" s="158"/>
      <c r="H544" s="157"/>
      <c r="I544" s="152"/>
      <c r="J544" s="154"/>
      <c r="K544" s="149"/>
      <c r="L544" s="152"/>
      <c r="M544" s="159"/>
      <c r="N544" s="337"/>
      <c r="O544" s="343" t="str">
        <f>IF(N544="","",LOOKUP(N544,'Work Programme'!$A$8:$A$207,'Work Programme'!$B$8:$B$207))</f>
        <v/>
      </c>
      <c r="P544" s="150"/>
      <c r="Q544" s="150"/>
      <c r="R544" s="254" t="str">
        <f>IF(J544="","",VLOOKUP(J544,'Overview - Financial Statement'!$A$46:$B$60,2,FALSE))</f>
        <v/>
      </c>
      <c r="S544" s="255" t="str">
        <f t="shared" si="104"/>
        <v/>
      </c>
      <c r="T544" s="153"/>
      <c r="U544" s="153"/>
      <c r="V544" s="238">
        <f t="shared" si="105"/>
        <v>0</v>
      </c>
      <c r="W544" s="193" t="s">
        <v>44</v>
      </c>
      <c r="X544" s="427"/>
      <c r="Y544" s="264" t="str">
        <f t="shared" si="106"/>
        <v>OK</v>
      </c>
      <c r="Z544" s="193" t="str">
        <f t="shared" si="107"/>
        <v/>
      </c>
      <c r="AA544" s="193" t="str">
        <f t="shared" si="108"/>
        <v/>
      </c>
      <c r="AB544" s="397" t="str">
        <f t="shared" si="109"/>
        <v/>
      </c>
      <c r="AC544" s="257" t="str">
        <f t="shared" si="110"/>
        <v/>
      </c>
      <c r="AD544" s="257" t="str">
        <f t="shared" si="111"/>
        <v/>
      </c>
      <c r="AE544" s="193" t="str">
        <f t="shared" si="112"/>
        <v>CHECK DATES</v>
      </c>
      <c r="AF544" s="257" t="str">
        <f t="shared" si="113"/>
        <v/>
      </c>
      <c r="AG544" s="286">
        <v>0</v>
      </c>
      <c r="AH544" s="257">
        <f t="shared" si="114"/>
        <v>0</v>
      </c>
      <c r="AI544" s="257" t="str">
        <f t="shared" si="115"/>
        <v/>
      </c>
      <c r="AJ544" s="257">
        <f t="shared" si="116"/>
        <v>0</v>
      </c>
    </row>
    <row r="545" spans="1:36" x14ac:dyDescent="0.3">
      <c r="A545" s="287">
        <v>532</v>
      </c>
      <c r="B545" s="156"/>
      <c r="C545" s="150"/>
      <c r="D545" s="151"/>
      <c r="E545" s="150"/>
      <c r="F545" s="150"/>
      <c r="G545" s="158"/>
      <c r="H545" s="157"/>
      <c r="I545" s="152"/>
      <c r="J545" s="154"/>
      <c r="K545" s="149"/>
      <c r="L545" s="152"/>
      <c r="M545" s="159"/>
      <c r="N545" s="337"/>
      <c r="O545" s="343" t="str">
        <f>IF(N545="","",LOOKUP(N545,'Work Programme'!$A$8:$A$207,'Work Programme'!$B$8:$B$207))</f>
        <v/>
      </c>
      <c r="P545" s="150"/>
      <c r="Q545" s="150"/>
      <c r="R545" s="254" t="str">
        <f>IF(J545="","",VLOOKUP(J545,'Overview - Financial Statement'!$A$46:$B$60,2,FALSE))</f>
        <v/>
      </c>
      <c r="S545" s="255" t="str">
        <f t="shared" si="104"/>
        <v/>
      </c>
      <c r="T545" s="153"/>
      <c r="U545" s="153"/>
      <c r="V545" s="238">
        <f t="shared" si="105"/>
        <v>0</v>
      </c>
      <c r="W545" s="193" t="s">
        <v>44</v>
      </c>
      <c r="X545" s="427"/>
      <c r="Y545" s="264" t="str">
        <f t="shared" si="106"/>
        <v>OK</v>
      </c>
      <c r="Z545" s="193" t="str">
        <f t="shared" si="107"/>
        <v/>
      </c>
      <c r="AA545" s="193" t="str">
        <f t="shared" si="108"/>
        <v/>
      </c>
      <c r="AB545" s="397" t="str">
        <f t="shared" si="109"/>
        <v/>
      </c>
      <c r="AC545" s="257" t="str">
        <f t="shared" si="110"/>
        <v/>
      </c>
      <c r="AD545" s="257" t="str">
        <f t="shared" si="111"/>
        <v/>
      </c>
      <c r="AE545" s="193" t="str">
        <f t="shared" si="112"/>
        <v>CHECK DATES</v>
      </c>
      <c r="AF545" s="257" t="str">
        <f t="shared" si="113"/>
        <v/>
      </c>
      <c r="AG545" s="286">
        <v>0</v>
      </c>
      <c r="AH545" s="257">
        <f t="shared" si="114"/>
        <v>0</v>
      </c>
      <c r="AI545" s="257" t="str">
        <f t="shared" si="115"/>
        <v/>
      </c>
      <c r="AJ545" s="257">
        <f t="shared" si="116"/>
        <v>0</v>
      </c>
    </row>
    <row r="546" spans="1:36" x14ac:dyDescent="0.3">
      <c r="A546" s="287">
        <v>533</v>
      </c>
      <c r="B546" s="156"/>
      <c r="C546" s="150"/>
      <c r="D546" s="151"/>
      <c r="E546" s="150"/>
      <c r="F546" s="150"/>
      <c r="G546" s="158"/>
      <c r="H546" s="157"/>
      <c r="I546" s="152"/>
      <c r="J546" s="154"/>
      <c r="K546" s="149"/>
      <c r="L546" s="152"/>
      <c r="M546" s="159"/>
      <c r="N546" s="337"/>
      <c r="O546" s="343" t="str">
        <f>IF(N546="","",LOOKUP(N546,'Work Programme'!$A$8:$A$207,'Work Programme'!$B$8:$B$207))</f>
        <v/>
      </c>
      <c r="P546" s="150"/>
      <c r="Q546" s="150"/>
      <c r="R546" s="254" t="str">
        <f>IF(J546="","",VLOOKUP(J546,'Overview - Financial Statement'!$A$46:$B$60,2,FALSE))</f>
        <v/>
      </c>
      <c r="S546" s="255" t="str">
        <f t="shared" si="104"/>
        <v/>
      </c>
      <c r="T546" s="153"/>
      <c r="U546" s="153"/>
      <c r="V546" s="238">
        <f t="shared" si="105"/>
        <v>0</v>
      </c>
      <c r="W546" s="193" t="s">
        <v>44</v>
      </c>
      <c r="X546" s="427"/>
      <c r="Y546" s="264" t="str">
        <f t="shared" si="106"/>
        <v>OK</v>
      </c>
      <c r="Z546" s="193" t="str">
        <f t="shared" si="107"/>
        <v/>
      </c>
      <c r="AA546" s="193" t="str">
        <f t="shared" si="108"/>
        <v/>
      </c>
      <c r="AB546" s="397" t="str">
        <f t="shared" si="109"/>
        <v/>
      </c>
      <c r="AC546" s="257" t="str">
        <f t="shared" si="110"/>
        <v/>
      </c>
      <c r="AD546" s="257" t="str">
        <f t="shared" si="111"/>
        <v/>
      </c>
      <c r="AE546" s="193" t="str">
        <f t="shared" si="112"/>
        <v>CHECK DATES</v>
      </c>
      <c r="AF546" s="257" t="str">
        <f t="shared" si="113"/>
        <v/>
      </c>
      <c r="AG546" s="286">
        <v>0</v>
      </c>
      <c r="AH546" s="257">
        <f t="shared" si="114"/>
        <v>0</v>
      </c>
      <c r="AI546" s="257" t="str">
        <f t="shared" si="115"/>
        <v/>
      </c>
      <c r="AJ546" s="257">
        <f t="shared" si="116"/>
        <v>0</v>
      </c>
    </row>
    <row r="547" spans="1:36" x14ac:dyDescent="0.3">
      <c r="A547" s="287">
        <v>534</v>
      </c>
      <c r="B547" s="156"/>
      <c r="C547" s="150"/>
      <c r="D547" s="151"/>
      <c r="E547" s="150"/>
      <c r="F547" s="150"/>
      <c r="G547" s="158"/>
      <c r="H547" s="157"/>
      <c r="I547" s="152"/>
      <c r="J547" s="154"/>
      <c r="K547" s="149"/>
      <c r="L547" s="152"/>
      <c r="M547" s="159"/>
      <c r="N547" s="337"/>
      <c r="O547" s="343" t="str">
        <f>IF(N547="","",LOOKUP(N547,'Work Programme'!$A$8:$A$207,'Work Programme'!$B$8:$B$207))</f>
        <v/>
      </c>
      <c r="P547" s="150"/>
      <c r="Q547" s="150"/>
      <c r="R547" s="254" t="str">
        <f>IF(J547="","",VLOOKUP(J547,'Overview - Financial Statement'!$A$46:$B$60,2,FALSE))</f>
        <v/>
      </c>
      <c r="S547" s="255" t="str">
        <f t="shared" si="104"/>
        <v/>
      </c>
      <c r="T547" s="153"/>
      <c r="U547" s="153"/>
      <c r="V547" s="238">
        <f t="shared" si="105"/>
        <v>0</v>
      </c>
      <c r="W547" s="193" t="s">
        <v>44</v>
      </c>
      <c r="X547" s="427"/>
      <c r="Y547" s="264" t="str">
        <f t="shared" si="106"/>
        <v>OK</v>
      </c>
      <c r="Z547" s="193" t="str">
        <f t="shared" si="107"/>
        <v/>
      </c>
      <c r="AA547" s="193" t="str">
        <f t="shared" si="108"/>
        <v/>
      </c>
      <c r="AB547" s="397" t="str">
        <f t="shared" si="109"/>
        <v/>
      </c>
      <c r="AC547" s="257" t="str">
        <f t="shared" si="110"/>
        <v/>
      </c>
      <c r="AD547" s="257" t="str">
        <f t="shared" si="111"/>
        <v/>
      </c>
      <c r="AE547" s="193" t="str">
        <f t="shared" si="112"/>
        <v>CHECK DATES</v>
      </c>
      <c r="AF547" s="257" t="str">
        <f t="shared" si="113"/>
        <v/>
      </c>
      <c r="AG547" s="286">
        <v>0</v>
      </c>
      <c r="AH547" s="257">
        <f t="shared" si="114"/>
        <v>0</v>
      </c>
      <c r="AI547" s="257" t="str">
        <f t="shared" si="115"/>
        <v/>
      </c>
      <c r="AJ547" s="257">
        <f t="shared" si="116"/>
        <v>0</v>
      </c>
    </row>
    <row r="548" spans="1:36" x14ac:dyDescent="0.3">
      <c r="A548" s="287">
        <v>535</v>
      </c>
      <c r="B548" s="156"/>
      <c r="C548" s="150"/>
      <c r="D548" s="151"/>
      <c r="E548" s="150"/>
      <c r="F548" s="150"/>
      <c r="G548" s="158"/>
      <c r="H548" s="157"/>
      <c r="I548" s="152"/>
      <c r="J548" s="154"/>
      <c r="K548" s="149"/>
      <c r="L548" s="152"/>
      <c r="M548" s="159"/>
      <c r="N548" s="337"/>
      <c r="O548" s="343" t="str">
        <f>IF(N548="","",LOOKUP(N548,'Work Programme'!$A$8:$A$207,'Work Programme'!$B$8:$B$207))</f>
        <v/>
      </c>
      <c r="P548" s="150"/>
      <c r="Q548" s="150"/>
      <c r="R548" s="254" t="str">
        <f>IF(J548="","",VLOOKUP(J548,'Overview - Financial Statement'!$A$46:$B$60,2,FALSE))</f>
        <v/>
      </c>
      <c r="S548" s="255" t="str">
        <f t="shared" si="104"/>
        <v/>
      </c>
      <c r="T548" s="153"/>
      <c r="U548" s="153"/>
      <c r="V548" s="238">
        <f t="shared" si="105"/>
        <v>0</v>
      </c>
      <c r="W548" s="193" t="s">
        <v>44</v>
      </c>
      <c r="X548" s="427"/>
      <c r="Y548" s="264" t="str">
        <f t="shared" si="106"/>
        <v>OK</v>
      </c>
      <c r="Z548" s="193" t="str">
        <f t="shared" si="107"/>
        <v/>
      </c>
      <c r="AA548" s="193" t="str">
        <f t="shared" si="108"/>
        <v/>
      </c>
      <c r="AB548" s="397" t="str">
        <f t="shared" si="109"/>
        <v/>
      </c>
      <c r="AC548" s="257" t="str">
        <f t="shared" si="110"/>
        <v/>
      </c>
      <c r="AD548" s="257" t="str">
        <f t="shared" si="111"/>
        <v/>
      </c>
      <c r="AE548" s="193" t="str">
        <f t="shared" si="112"/>
        <v>CHECK DATES</v>
      </c>
      <c r="AF548" s="257" t="str">
        <f t="shared" si="113"/>
        <v/>
      </c>
      <c r="AG548" s="286">
        <v>0</v>
      </c>
      <c r="AH548" s="257">
        <f t="shared" si="114"/>
        <v>0</v>
      </c>
      <c r="AI548" s="257" t="str">
        <f t="shared" si="115"/>
        <v/>
      </c>
      <c r="AJ548" s="257">
        <f t="shared" si="116"/>
        <v>0</v>
      </c>
    </row>
    <row r="549" spans="1:36" x14ac:dyDescent="0.3">
      <c r="A549" s="287">
        <v>536</v>
      </c>
      <c r="B549" s="156"/>
      <c r="C549" s="150"/>
      <c r="D549" s="151"/>
      <c r="E549" s="150"/>
      <c r="F549" s="150"/>
      <c r="G549" s="158"/>
      <c r="H549" s="157"/>
      <c r="I549" s="152"/>
      <c r="J549" s="154"/>
      <c r="K549" s="149"/>
      <c r="L549" s="152"/>
      <c r="M549" s="159"/>
      <c r="N549" s="337"/>
      <c r="O549" s="343" t="str">
        <f>IF(N549="","",LOOKUP(N549,'Work Programme'!$A$8:$A$207,'Work Programme'!$B$8:$B$207))</f>
        <v/>
      </c>
      <c r="P549" s="150"/>
      <c r="Q549" s="150"/>
      <c r="R549" s="254" t="str">
        <f>IF(J549="","",VLOOKUP(J549,'Overview - Financial Statement'!$A$46:$B$60,2,FALSE))</f>
        <v/>
      </c>
      <c r="S549" s="255" t="str">
        <f t="shared" si="104"/>
        <v/>
      </c>
      <c r="T549" s="153"/>
      <c r="U549" s="153"/>
      <c r="V549" s="238">
        <f t="shared" si="105"/>
        <v>0</v>
      </c>
      <c r="W549" s="193" t="s">
        <v>44</v>
      </c>
      <c r="X549" s="427"/>
      <c r="Y549" s="264" t="str">
        <f t="shared" si="106"/>
        <v>OK</v>
      </c>
      <c r="Z549" s="193" t="str">
        <f t="shared" si="107"/>
        <v/>
      </c>
      <c r="AA549" s="193" t="str">
        <f t="shared" si="108"/>
        <v/>
      </c>
      <c r="AB549" s="397" t="str">
        <f t="shared" si="109"/>
        <v/>
      </c>
      <c r="AC549" s="257" t="str">
        <f t="shared" si="110"/>
        <v/>
      </c>
      <c r="AD549" s="257" t="str">
        <f t="shared" si="111"/>
        <v/>
      </c>
      <c r="AE549" s="193" t="str">
        <f t="shared" si="112"/>
        <v>CHECK DATES</v>
      </c>
      <c r="AF549" s="257" t="str">
        <f t="shared" si="113"/>
        <v/>
      </c>
      <c r="AG549" s="286">
        <v>0</v>
      </c>
      <c r="AH549" s="257">
        <f t="shared" si="114"/>
        <v>0</v>
      </c>
      <c r="AI549" s="257" t="str">
        <f t="shared" si="115"/>
        <v/>
      </c>
      <c r="AJ549" s="257">
        <f t="shared" si="116"/>
        <v>0</v>
      </c>
    </row>
    <row r="550" spans="1:36" x14ac:dyDescent="0.3">
      <c r="A550" s="287">
        <v>537</v>
      </c>
      <c r="B550" s="156"/>
      <c r="C550" s="150"/>
      <c r="D550" s="151"/>
      <c r="E550" s="150"/>
      <c r="F550" s="150"/>
      <c r="G550" s="158"/>
      <c r="H550" s="157"/>
      <c r="I550" s="152"/>
      <c r="J550" s="154"/>
      <c r="K550" s="149"/>
      <c r="L550" s="152"/>
      <c r="M550" s="159"/>
      <c r="N550" s="337"/>
      <c r="O550" s="343" t="str">
        <f>IF(N550="","",LOOKUP(N550,'Work Programme'!$A$8:$A$207,'Work Programme'!$B$8:$B$207))</f>
        <v/>
      </c>
      <c r="P550" s="150"/>
      <c r="Q550" s="150"/>
      <c r="R550" s="254" t="str">
        <f>IF(J550="","",VLOOKUP(J550,'Overview - Financial Statement'!$A$46:$B$60,2,FALSE))</f>
        <v/>
      </c>
      <c r="S550" s="255" t="str">
        <f t="shared" si="104"/>
        <v/>
      </c>
      <c r="T550" s="153"/>
      <c r="U550" s="153"/>
      <c r="V550" s="238">
        <f t="shared" si="105"/>
        <v>0</v>
      </c>
      <c r="W550" s="193" t="s">
        <v>44</v>
      </c>
      <c r="X550" s="427"/>
      <c r="Y550" s="264" t="str">
        <f t="shared" si="106"/>
        <v>OK</v>
      </c>
      <c r="Z550" s="193" t="str">
        <f t="shared" si="107"/>
        <v/>
      </c>
      <c r="AA550" s="193" t="str">
        <f t="shared" si="108"/>
        <v/>
      </c>
      <c r="AB550" s="397" t="str">
        <f t="shared" si="109"/>
        <v/>
      </c>
      <c r="AC550" s="257" t="str">
        <f t="shared" si="110"/>
        <v/>
      </c>
      <c r="AD550" s="257" t="str">
        <f t="shared" si="111"/>
        <v/>
      </c>
      <c r="AE550" s="193" t="str">
        <f t="shared" si="112"/>
        <v>CHECK DATES</v>
      </c>
      <c r="AF550" s="257" t="str">
        <f t="shared" si="113"/>
        <v/>
      </c>
      <c r="AG550" s="286">
        <v>0</v>
      </c>
      <c r="AH550" s="257">
        <f t="shared" si="114"/>
        <v>0</v>
      </c>
      <c r="AI550" s="257" t="str">
        <f t="shared" si="115"/>
        <v/>
      </c>
      <c r="AJ550" s="257">
        <f t="shared" si="116"/>
        <v>0</v>
      </c>
    </row>
    <row r="551" spans="1:36" x14ac:dyDescent="0.3">
      <c r="A551" s="287">
        <v>538</v>
      </c>
      <c r="B551" s="156"/>
      <c r="C551" s="150"/>
      <c r="D551" s="151"/>
      <c r="E551" s="150"/>
      <c r="F551" s="150"/>
      <c r="G551" s="158"/>
      <c r="H551" s="157"/>
      <c r="I551" s="152"/>
      <c r="J551" s="154"/>
      <c r="K551" s="149"/>
      <c r="L551" s="152"/>
      <c r="M551" s="159"/>
      <c r="N551" s="337"/>
      <c r="O551" s="343" t="str">
        <f>IF(N551="","",LOOKUP(N551,'Work Programme'!$A$8:$A$207,'Work Programme'!$B$8:$B$207))</f>
        <v/>
      </c>
      <c r="P551" s="150"/>
      <c r="Q551" s="150"/>
      <c r="R551" s="254" t="str">
        <f>IF(J551="","",VLOOKUP(J551,'Overview - Financial Statement'!$A$46:$B$60,2,FALSE))</f>
        <v/>
      </c>
      <c r="S551" s="255" t="str">
        <f t="shared" si="104"/>
        <v/>
      </c>
      <c r="T551" s="153"/>
      <c r="U551" s="153"/>
      <c r="V551" s="238">
        <f t="shared" si="105"/>
        <v>0</v>
      </c>
      <c r="W551" s="193" t="s">
        <v>44</v>
      </c>
      <c r="X551" s="427"/>
      <c r="Y551" s="264" t="str">
        <f t="shared" si="106"/>
        <v>OK</v>
      </c>
      <c r="Z551" s="193" t="str">
        <f t="shared" si="107"/>
        <v/>
      </c>
      <c r="AA551" s="193" t="str">
        <f t="shared" si="108"/>
        <v/>
      </c>
      <c r="AB551" s="397" t="str">
        <f t="shared" si="109"/>
        <v/>
      </c>
      <c r="AC551" s="257" t="str">
        <f t="shared" si="110"/>
        <v/>
      </c>
      <c r="AD551" s="257" t="str">
        <f t="shared" si="111"/>
        <v/>
      </c>
      <c r="AE551" s="193" t="str">
        <f t="shared" si="112"/>
        <v>CHECK DATES</v>
      </c>
      <c r="AF551" s="257" t="str">
        <f t="shared" si="113"/>
        <v/>
      </c>
      <c r="AG551" s="286">
        <v>0</v>
      </c>
      <c r="AH551" s="257">
        <f t="shared" si="114"/>
        <v>0</v>
      </c>
      <c r="AI551" s="257" t="str">
        <f t="shared" si="115"/>
        <v/>
      </c>
      <c r="AJ551" s="257">
        <f t="shared" si="116"/>
        <v>0</v>
      </c>
    </row>
    <row r="552" spans="1:36" x14ac:dyDescent="0.3">
      <c r="A552" s="287">
        <v>539</v>
      </c>
      <c r="B552" s="156"/>
      <c r="C552" s="150"/>
      <c r="D552" s="151"/>
      <c r="E552" s="150"/>
      <c r="F552" s="150"/>
      <c r="G552" s="158"/>
      <c r="H552" s="157"/>
      <c r="I552" s="152"/>
      <c r="J552" s="154"/>
      <c r="K552" s="149"/>
      <c r="L552" s="152"/>
      <c r="M552" s="159"/>
      <c r="N552" s="337"/>
      <c r="O552" s="343" t="str">
        <f>IF(N552="","",LOOKUP(N552,'Work Programme'!$A$8:$A$207,'Work Programme'!$B$8:$B$207))</f>
        <v/>
      </c>
      <c r="P552" s="150"/>
      <c r="Q552" s="150"/>
      <c r="R552" s="254" t="str">
        <f>IF(J552="","",VLOOKUP(J552,'Overview - Financial Statement'!$A$46:$B$60,2,FALSE))</f>
        <v/>
      </c>
      <c r="S552" s="255" t="str">
        <f t="shared" si="104"/>
        <v/>
      </c>
      <c r="T552" s="153"/>
      <c r="U552" s="153"/>
      <c r="V552" s="238">
        <f t="shared" si="105"/>
        <v>0</v>
      </c>
      <c r="W552" s="193" t="s">
        <v>44</v>
      </c>
      <c r="X552" s="427"/>
      <c r="Y552" s="264" t="str">
        <f t="shared" si="106"/>
        <v>OK</v>
      </c>
      <c r="Z552" s="193" t="str">
        <f t="shared" si="107"/>
        <v/>
      </c>
      <c r="AA552" s="193" t="str">
        <f t="shared" si="108"/>
        <v/>
      </c>
      <c r="AB552" s="397" t="str">
        <f t="shared" si="109"/>
        <v/>
      </c>
      <c r="AC552" s="257" t="str">
        <f t="shared" si="110"/>
        <v/>
      </c>
      <c r="AD552" s="257" t="str">
        <f t="shared" si="111"/>
        <v/>
      </c>
      <c r="AE552" s="193" t="str">
        <f t="shared" si="112"/>
        <v>CHECK DATES</v>
      </c>
      <c r="AF552" s="257" t="str">
        <f t="shared" si="113"/>
        <v/>
      </c>
      <c r="AG552" s="286">
        <v>0</v>
      </c>
      <c r="AH552" s="257">
        <f t="shared" si="114"/>
        <v>0</v>
      </c>
      <c r="AI552" s="257" t="str">
        <f t="shared" si="115"/>
        <v/>
      </c>
      <c r="AJ552" s="257">
        <f t="shared" si="116"/>
        <v>0</v>
      </c>
    </row>
    <row r="553" spans="1:36" x14ac:dyDescent="0.3">
      <c r="A553" s="287">
        <v>540</v>
      </c>
      <c r="B553" s="156"/>
      <c r="C553" s="150"/>
      <c r="D553" s="151"/>
      <c r="E553" s="150"/>
      <c r="F553" s="150"/>
      <c r="G553" s="158"/>
      <c r="H553" s="157"/>
      <c r="I553" s="152"/>
      <c r="J553" s="154"/>
      <c r="K553" s="149"/>
      <c r="L553" s="152"/>
      <c r="M553" s="159"/>
      <c r="N553" s="337"/>
      <c r="O553" s="343" t="str">
        <f>IF(N553="","",LOOKUP(N553,'Work Programme'!$A$8:$A$207,'Work Programme'!$B$8:$B$207))</f>
        <v/>
      </c>
      <c r="P553" s="150"/>
      <c r="Q553" s="150"/>
      <c r="R553" s="254" t="str">
        <f>IF(J553="","",VLOOKUP(J553,'Overview - Financial Statement'!$A$46:$B$60,2,FALSE))</f>
        <v/>
      </c>
      <c r="S553" s="255" t="str">
        <f t="shared" si="104"/>
        <v/>
      </c>
      <c r="T553" s="153"/>
      <c r="U553" s="153"/>
      <c r="V553" s="238">
        <f t="shared" si="105"/>
        <v>0</v>
      </c>
      <c r="W553" s="193" t="s">
        <v>44</v>
      </c>
      <c r="X553" s="427"/>
      <c r="Y553" s="264" t="str">
        <f t="shared" si="106"/>
        <v>OK</v>
      </c>
      <c r="Z553" s="193" t="str">
        <f t="shared" si="107"/>
        <v/>
      </c>
      <c r="AA553" s="193" t="str">
        <f t="shared" si="108"/>
        <v/>
      </c>
      <c r="AB553" s="397" t="str">
        <f t="shared" si="109"/>
        <v/>
      </c>
      <c r="AC553" s="257" t="str">
        <f t="shared" si="110"/>
        <v/>
      </c>
      <c r="AD553" s="257" t="str">
        <f t="shared" si="111"/>
        <v/>
      </c>
      <c r="AE553" s="193" t="str">
        <f t="shared" si="112"/>
        <v>CHECK DATES</v>
      </c>
      <c r="AF553" s="257" t="str">
        <f t="shared" si="113"/>
        <v/>
      </c>
      <c r="AG553" s="286">
        <v>0</v>
      </c>
      <c r="AH553" s="257">
        <f t="shared" si="114"/>
        <v>0</v>
      </c>
      <c r="AI553" s="257" t="str">
        <f t="shared" si="115"/>
        <v/>
      </c>
      <c r="AJ553" s="257">
        <f t="shared" si="116"/>
        <v>0</v>
      </c>
    </row>
    <row r="554" spans="1:36" x14ac:dyDescent="0.3">
      <c r="A554" s="287">
        <v>541</v>
      </c>
      <c r="B554" s="156"/>
      <c r="C554" s="150"/>
      <c r="D554" s="151"/>
      <c r="E554" s="150"/>
      <c r="F554" s="150"/>
      <c r="G554" s="158"/>
      <c r="H554" s="157"/>
      <c r="I554" s="152"/>
      <c r="J554" s="154"/>
      <c r="K554" s="149"/>
      <c r="L554" s="152"/>
      <c r="M554" s="159"/>
      <c r="N554" s="337"/>
      <c r="O554" s="343" t="str">
        <f>IF(N554="","",LOOKUP(N554,'Work Programme'!$A$8:$A$207,'Work Programme'!$B$8:$B$207))</f>
        <v/>
      </c>
      <c r="P554" s="150"/>
      <c r="Q554" s="150"/>
      <c r="R554" s="254" t="str">
        <f>IF(J554="","",VLOOKUP(J554,'Overview - Financial Statement'!$A$46:$B$60,2,FALSE))</f>
        <v/>
      </c>
      <c r="S554" s="255" t="str">
        <f t="shared" si="104"/>
        <v/>
      </c>
      <c r="T554" s="153"/>
      <c r="U554" s="153"/>
      <c r="V554" s="238">
        <f t="shared" si="105"/>
        <v>0</v>
      </c>
      <c r="W554" s="193" t="s">
        <v>44</v>
      </c>
      <c r="X554" s="427"/>
      <c r="Y554" s="264" t="str">
        <f t="shared" si="106"/>
        <v>OK</v>
      </c>
      <c r="Z554" s="193" t="str">
        <f t="shared" si="107"/>
        <v/>
      </c>
      <c r="AA554" s="193" t="str">
        <f t="shared" si="108"/>
        <v/>
      </c>
      <c r="AB554" s="397" t="str">
        <f t="shared" si="109"/>
        <v/>
      </c>
      <c r="AC554" s="257" t="str">
        <f t="shared" si="110"/>
        <v/>
      </c>
      <c r="AD554" s="257" t="str">
        <f t="shared" si="111"/>
        <v/>
      </c>
      <c r="AE554" s="193" t="str">
        <f t="shared" si="112"/>
        <v>CHECK DATES</v>
      </c>
      <c r="AF554" s="257" t="str">
        <f t="shared" si="113"/>
        <v/>
      </c>
      <c r="AG554" s="286">
        <v>0</v>
      </c>
      <c r="AH554" s="257">
        <f t="shared" si="114"/>
        <v>0</v>
      </c>
      <c r="AI554" s="257" t="str">
        <f t="shared" si="115"/>
        <v/>
      </c>
      <c r="AJ554" s="257">
        <f t="shared" si="116"/>
        <v>0</v>
      </c>
    </row>
    <row r="555" spans="1:36" x14ac:dyDescent="0.3">
      <c r="A555" s="287">
        <v>542</v>
      </c>
      <c r="B555" s="156"/>
      <c r="C555" s="150"/>
      <c r="D555" s="151"/>
      <c r="E555" s="150"/>
      <c r="F555" s="150"/>
      <c r="G555" s="158"/>
      <c r="H555" s="157"/>
      <c r="I555" s="152"/>
      <c r="J555" s="154"/>
      <c r="K555" s="149"/>
      <c r="L555" s="152"/>
      <c r="M555" s="159"/>
      <c r="N555" s="337"/>
      <c r="O555" s="343" t="str">
        <f>IF(N555="","",LOOKUP(N555,'Work Programme'!$A$8:$A$207,'Work Programme'!$B$8:$B$207))</f>
        <v/>
      </c>
      <c r="P555" s="150"/>
      <c r="Q555" s="150"/>
      <c r="R555" s="254" t="str">
        <f>IF(J555="","",VLOOKUP(J555,'Overview - Financial Statement'!$A$46:$B$60,2,FALSE))</f>
        <v/>
      </c>
      <c r="S555" s="255" t="str">
        <f t="shared" si="104"/>
        <v/>
      </c>
      <c r="T555" s="153"/>
      <c r="U555" s="153"/>
      <c r="V555" s="238">
        <f t="shared" si="105"/>
        <v>0</v>
      </c>
      <c r="W555" s="193" t="s">
        <v>44</v>
      </c>
      <c r="X555" s="427"/>
      <c r="Y555" s="264" t="str">
        <f t="shared" si="106"/>
        <v>OK</v>
      </c>
      <c r="Z555" s="193" t="str">
        <f t="shared" si="107"/>
        <v/>
      </c>
      <c r="AA555" s="193" t="str">
        <f t="shared" si="108"/>
        <v/>
      </c>
      <c r="AB555" s="397" t="str">
        <f t="shared" si="109"/>
        <v/>
      </c>
      <c r="AC555" s="257" t="str">
        <f t="shared" si="110"/>
        <v/>
      </c>
      <c r="AD555" s="257" t="str">
        <f t="shared" si="111"/>
        <v/>
      </c>
      <c r="AE555" s="193" t="str">
        <f t="shared" si="112"/>
        <v>CHECK DATES</v>
      </c>
      <c r="AF555" s="257" t="str">
        <f t="shared" si="113"/>
        <v/>
      </c>
      <c r="AG555" s="286">
        <v>0</v>
      </c>
      <c r="AH555" s="257">
        <f t="shared" si="114"/>
        <v>0</v>
      </c>
      <c r="AI555" s="257" t="str">
        <f t="shared" si="115"/>
        <v/>
      </c>
      <c r="AJ555" s="257">
        <f t="shared" si="116"/>
        <v>0</v>
      </c>
    </row>
    <row r="556" spans="1:36" x14ac:dyDescent="0.3">
      <c r="A556" s="287">
        <v>543</v>
      </c>
      <c r="B556" s="156"/>
      <c r="C556" s="150"/>
      <c r="D556" s="151"/>
      <c r="E556" s="150"/>
      <c r="F556" s="150"/>
      <c r="G556" s="158"/>
      <c r="H556" s="157"/>
      <c r="I556" s="152"/>
      <c r="J556" s="154"/>
      <c r="K556" s="149"/>
      <c r="L556" s="152"/>
      <c r="M556" s="159"/>
      <c r="N556" s="337"/>
      <c r="O556" s="343" t="str">
        <f>IF(N556="","",LOOKUP(N556,'Work Programme'!$A$8:$A$207,'Work Programme'!$B$8:$B$207))</f>
        <v/>
      </c>
      <c r="P556" s="150"/>
      <c r="Q556" s="150"/>
      <c r="R556" s="254" t="str">
        <f>IF(J556="","",VLOOKUP(J556,'Overview - Financial Statement'!$A$46:$B$60,2,FALSE))</f>
        <v/>
      </c>
      <c r="S556" s="255" t="str">
        <f t="shared" si="104"/>
        <v/>
      </c>
      <c r="T556" s="153"/>
      <c r="U556" s="153"/>
      <c r="V556" s="238">
        <f t="shared" si="105"/>
        <v>0</v>
      </c>
      <c r="W556" s="193" t="s">
        <v>44</v>
      </c>
      <c r="X556" s="427"/>
      <c r="Y556" s="264" t="str">
        <f t="shared" si="106"/>
        <v>OK</v>
      </c>
      <c r="Z556" s="193" t="str">
        <f t="shared" si="107"/>
        <v/>
      </c>
      <c r="AA556" s="193" t="str">
        <f t="shared" si="108"/>
        <v/>
      </c>
      <c r="AB556" s="397" t="str">
        <f t="shared" si="109"/>
        <v/>
      </c>
      <c r="AC556" s="257" t="str">
        <f t="shared" si="110"/>
        <v/>
      </c>
      <c r="AD556" s="257" t="str">
        <f t="shared" si="111"/>
        <v/>
      </c>
      <c r="AE556" s="193" t="str">
        <f t="shared" si="112"/>
        <v>CHECK DATES</v>
      </c>
      <c r="AF556" s="257" t="str">
        <f t="shared" si="113"/>
        <v/>
      </c>
      <c r="AG556" s="286">
        <v>0</v>
      </c>
      <c r="AH556" s="257">
        <f t="shared" si="114"/>
        <v>0</v>
      </c>
      <c r="AI556" s="257" t="str">
        <f t="shared" si="115"/>
        <v/>
      </c>
      <c r="AJ556" s="257">
        <f t="shared" si="116"/>
        <v>0</v>
      </c>
    </row>
    <row r="557" spans="1:36" x14ac:dyDescent="0.3">
      <c r="A557" s="287">
        <v>544</v>
      </c>
      <c r="B557" s="156"/>
      <c r="C557" s="150"/>
      <c r="D557" s="151"/>
      <c r="E557" s="150"/>
      <c r="F557" s="150"/>
      <c r="G557" s="158"/>
      <c r="H557" s="157"/>
      <c r="I557" s="152"/>
      <c r="J557" s="154"/>
      <c r="K557" s="149"/>
      <c r="L557" s="152"/>
      <c r="M557" s="159"/>
      <c r="N557" s="337"/>
      <c r="O557" s="343" t="str">
        <f>IF(N557="","",LOOKUP(N557,'Work Programme'!$A$8:$A$207,'Work Programme'!$B$8:$B$207))</f>
        <v/>
      </c>
      <c r="P557" s="150"/>
      <c r="Q557" s="150"/>
      <c r="R557" s="254" t="str">
        <f>IF(J557="","",VLOOKUP(J557,'Overview - Financial Statement'!$A$46:$B$60,2,FALSE))</f>
        <v/>
      </c>
      <c r="S557" s="255" t="str">
        <f t="shared" si="104"/>
        <v/>
      </c>
      <c r="T557" s="153"/>
      <c r="U557" s="153"/>
      <c r="V557" s="238">
        <f t="shared" si="105"/>
        <v>0</v>
      </c>
      <c r="W557" s="193" t="s">
        <v>44</v>
      </c>
      <c r="X557" s="427"/>
      <c r="Y557" s="264" t="str">
        <f t="shared" si="106"/>
        <v>OK</v>
      </c>
      <c r="Z557" s="193" t="str">
        <f t="shared" si="107"/>
        <v/>
      </c>
      <c r="AA557" s="193" t="str">
        <f t="shared" si="108"/>
        <v/>
      </c>
      <c r="AB557" s="397" t="str">
        <f t="shared" si="109"/>
        <v/>
      </c>
      <c r="AC557" s="257" t="str">
        <f t="shared" si="110"/>
        <v/>
      </c>
      <c r="AD557" s="257" t="str">
        <f t="shared" si="111"/>
        <v/>
      </c>
      <c r="AE557" s="193" t="str">
        <f t="shared" si="112"/>
        <v>CHECK DATES</v>
      </c>
      <c r="AF557" s="257" t="str">
        <f t="shared" si="113"/>
        <v/>
      </c>
      <c r="AG557" s="286">
        <v>0</v>
      </c>
      <c r="AH557" s="257">
        <f t="shared" si="114"/>
        <v>0</v>
      </c>
      <c r="AI557" s="257" t="str">
        <f t="shared" si="115"/>
        <v/>
      </c>
      <c r="AJ557" s="257">
        <f t="shared" si="116"/>
        <v>0</v>
      </c>
    </row>
    <row r="558" spans="1:36" x14ac:dyDescent="0.3">
      <c r="A558" s="287">
        <v>545</v>
      </c>
      <c r="B558" s="156"/>
      <c r="C558" s="150"/>
      <c r="D558" s="151"/>
      <c r="E558" s="150"/>
      <c r="F558" s="150"/>
      <c r="G558" s="158"/>
      <c r="H558" s="157"/>
      <c r="I558" s="152"/>
      <c r="J558" s="154"/>
      <c r="K558" s="149"/>
      <c r="L558" s="152"/>
      <c r="M558" s="159"/>
      <c r="N558" s="337"/>
      <c r="O558" s="343" t="str">
        <f>IF(N558="","",LOOKUP(N558,'Work Programme'!$A$8:$A$207,'Work Programme'!$B$8:$B$207))</f>
        <v/>
      </c>
      <c r="P558" s="150"/>
      <c r="Q558" s="150"/>
      <c r="R558" s="254" t="str">
        <f>IF(J558="","",VLOOKUP(J558,'Overview - Financial Statement'!$A$46:$B$60,2,FALSE))</f>
        <v/>
      </c>
      <c r="S558" s="255" t="str">
        <f t="shared" si="104"/>
        <v/>
      </c>
      <c r="T558" s="153"/>
      <c r="U558" s="153"/>
      <c r="V558" s="238">
        <f t="shared" si="105"/>
        <v>0</v>
      </c>
      <c r="W558" s="193" t="s">
        <v>44</v>
      </c>
      <c r="X558" s="427"/>
      <c r="Y558" s="264" t="str">
        <f t="shared" si="106"/>
        <v>OK</v>
      </c>
      <c r="Z558" s="193" t="str">
        <f t="shared" si="107"/>
        <v/>
      </c>
      <c r="AA558" s="193" t="str">
        <f t="shared" si="108"/>
        <v/>
      </c>
      <c r="AB558" s="397" t="str">
        <f t="shared" si="109"/>
        <v/>
      </c>
      <c r="AC558" s="257" t="str">
        <f t="shared" si="110"/>
        <v/>
      </c>
      <c r="AD558" s="257" t="str">
        <f t="shared" si="111"/>
        <v/>
      </c>
      <c r="AE558" s="193" t="str">
        <f t="shared" si="112"/>
        <v>CHECK DATES</v>
      </c>
      <c r="AF558" s="257" t="str">
        <f t="shared" si="113"/>
        <v/>
      </c>
      <c r="AG558" s="286">
        <v>0</v>
      </c>
      <c r="AH558" s="257">
        <f t="shared" si="114"/>
        <v>0</v>
      </c>
      <c r="AI558" s="257" t="str">
        <f t="shared" si="115"/>
        <v/>
      </c>
      <c r="AJ558" s="257">
        <f t="shared" si="116"/>
        <v>0</v>
      </c>
    </row>
    <row r="559" spans="1:36" x14ac:dyDescent="0.3">
      <c r="A559" s="287">
        <v>546</v>
      </c>
      <c r="B559" s="156"/>
      <c r="C559" s="150"/>
      <c r="D559" s="151"/>
      <c r="E559" s="150"/>
      <c r="F559" s="150"/>
      <c r="G559" s="158"/>
      <c r="H559" s="157"/>
      <c r="I559" s="152"/>
      <c r="J559" s="154"/>
      <c r="K559" s="149"/>
      <c r="L559" s="152"/>
      <c r="M559" s="159"/>
      <c r="N559" s="337"/>
      <c r="O559" s="343" t="str">
        <f>IF(N559="","",LOOKUP(N559,'Work Programme'!$A$8:$A$207,'Work Programme'!$B$8:$B$207))</f>
        <v/>
      </c>
      <c r="P559" s="150"/>
      <c r="Q559" s="150"/>
      <c r="R559" s="254" t="str">
        <f>IF(J559="","",VLOOKUP(J559,'Overview - Financial Statement'!$A$46:$B$60,2,FALSE))</f>
        <v/>
      </c>
      <c r="S559" s="255" t="str">
        <f t="shared" si="104"/>
        <v/>
      </c>
      <c r="T559" s="153"/>
      <c r="U559" s="153"/>
      <c r="V559" s="238">
        <f t="shared" si="105"/>
        <v>0</v>
      </c>
      <c r="W559" s="193" t="s">
        <v>44</v>
      </c>
      <c r="X559" s="427"/>
      <c r="Y559" s="264" t="str">
        <f t="shared" si="106"/>
        <v>OK</v>
      </c>
      <c r="Z559" s="193" t="str">
        <f t="shared" si="107"/>
        <v/>
      </c>
      <c r="AA559" s="193" t="str">
        <f t="shared" si="108"/>
        <v/>
      </c>
      <c r="AB559" s="397" t="str">
        <f t="shared" si="109"/>
        <v/>
      </c>
      <c r="AC559" s="257" t="str">
        <f t="shared" si="110"/>
        <v/>
      </c>
      <c r="AD559" s="257" t="str">
        <f t="shared" si="111"/>
        <v/>
      </c>
      <c r="AE559" s="193" t="str">
        <f t="shared" si="112"/>
        <v>CHECK DATES</v>
      </c>
      <c r="AF559" s="257" t="str">
        <f t="shared" si="113"/>
        <v/>
      </c>
      <c r="AG559" s="286">
        <v>0</v>
      </c>
      <c r="AH559" s="257">
        <f t="shared" si="114"/>
        <v>0</v>
      </c>
      <c r="AI559" s="257" t="str">
        <f t="shared" si="115"/>
        <v/>
      </c>
      <c r="AJ559" s="257">
        <f t="shared" si="116"/>
        <v>0</v>
      </c>
    </row>
    <row r="560" spans="1:36" x14ac:dyDescent="0.3">
      <c r="A560" s="287">
        <v>547</v>
      </c>
      <c r="B560" s="156"/>
      <c r="C560" s="150"/>
      <c r="D560" s="151"/>
      <c r="E560" s="150"/>
      <c r="F560" s="150"/>
      <c r="G560" s="158"/>
      <c r="H560" s="157"/>
      <c r="I560" s="152"/>
      <c r="J560" s="154"/>
      <c r="K560" s="149"/>
      <c r="L560" s="152"/>
      <c r="M560" s="159"/>
      <c r="N560" s="337"/>
      <c r="O560" s="343" t="str">
        <f>IF(N560="","",LOOKUP(N560,'Work Programme'!$A$8:$A$207,'Work Programme'!$B$8:$B$207))</f>
        <v/>
      </c>
      <c r="P560" s="150"/>
      <c r="Q560" s="150"/>
      <c r="R560" s="254" t="str">
        <f>IF(J560="","",VLOOKUP(J560,'Overview - Financial Statement'!$A$46:$B$60,2,FALSE))</f>
        <v/>
      </c>
      <c r="S560" s="255" t="str">
        <f t="shared" si="104"/>
        <v/>
      </c>
      <c r="T560" s="153"/>
      <c r="U560" s="153"/>
      <c r="V560" s="238">
        <f t="shared" si="105"/>
        <v>0</v>
      </c>
      <c r="W560" s="193" t="s">
        <v>44</v>
      </c>
      <c r="X560" s="427"/>
      <c r="Y560" s="264" t="str">
        <f t="shared" si="106"/>
        <v>OK</v>
      </c>
      <c r="Z560" s="193" t="str">
        <f t="shared" si="107"/>
        <v/>
      </c>
      <c r="AA560" s="193" t="str">
        <f t="shared" si="108"/>
        <v/>
      </c>
      <c r="AB560" s="397" t="str">
        <f t="shared" si="109"/>
        <v/>
      </c>
      <c r="AC560" s="257" t="str">
        <f t="shared" si="110"/>
        <v/>
      </c>
      <c r="AD560" s="257" t="str">
        <f t="shared" si="111"/>
        <v/>
      </c>
      <c r="AE560" s="193" t="str">
        <f t="shared" si="112"/>
        <v>CHECK DATES</v>
      </c>
      <c r="AF560" s="257" t="str">
        <f t="shared" si="113"/>
        <v/>
      </c>
      <c r="AG560" s="286">
        <v>0</v>
      </c>
      <c r="AH560" s="257">
        <f t="shared" si="114"/>
        <v>0</v>
      </c>
      <c r="AI560" s="257" t="str">
        <f t="shared" si="115"/>
        <v/>
      </c>
      <c r="AJ560" s="257">
        <f t="shared" si="116"/>
        <v>0</v>
      </c>
    </row>
    <row r="561" spans="1:36" x14ac:dyDescent="0.3">
      <c r="A561" s="287">
        <v>548</v>
      </c>
      <c r="B561" s="156"/>
      <c r="C561" s="150"/>
      <c r="D561" s="151"/>
      <c r="E561" s="150"/>
      <c r="F561" s="150"/>
      <c r="G561" s="158"/>
      <c r="H561" s="157"/>
      <c r="I561" s="152"/>
      <c r="J561" s="154"/>
      <c r="K561" s="149"/>
      <c r="L561" s="152"/>
      <c r="M561" s="159"/>
      <c r="N561" s="337"/>
      <c r="O561" s="343" t="str">
        <f>IF(N561="","",LOOKUP(N561,'Work Programme'!$A$8:$A$207,'Work Programme'!$B$8:$B$207))</f>
        <v/>
      </c>
      <c r="P561" s="150"/>
      <c r="Q561" s="150"/>
      <c r="R561" s="254" t="str">
        <f>IF(J561="","",VLOOKUP(J561,'Overview - Financial Statement'!$A$46:$B$60,2,FALSE))</f>
        <v/>
      </c>
      <c r="S561" s="255" t="str">
        <f t="shared" si="104"/>
        <v/>
      </c>
      <c r="T561" s="153"/>
      <c r="U561" s="153"/>
      <c r="V561" s="238">
        <f t="shared" si="105"/>
        <v>0</v>
      </c>
      <c r="W561" s="193" t="s">
        <v>44</v>
      </c>
      <c r="X561" s="427"/>
      <c r="Y561" s="264" t="str">
        <f t="shared" si="106"/>
        <v>OK</v>
      </c>
      <c r="Z561" s="193" t="str">
        <f t="shared" si="107"/>
        <v/>
      </c>
      <c r="AA561" s="193" t="str">
        <f t="shared" si="108"/>
        <v/>
      </c>
      <c r="AB561" s="397" t="str">
        <f t="shared" si="109"/>
        <v/>
      </c>
      <c r="AC561" s="257" t="str">
        <f t="shared" si="110"/>
        <v/>
      </c>
      <c r="AD561" s="257" t="str">
        <f t="shared" si="111"/>
        <v/>
      </c>
      <c r="AE561" s="193" t="str">
        <f t="shared" si="112"/>
        <v>CHECK DATES</v>
      </c>
      <c r="AF561" s="257" t="str">
        <f t="shared" si="113"/>
        <v/>
      </c>
      <c r="AG561" s="286">
        <v>0</v>
      </c>
      <c r="AH561" s="257">
        <f t="shared" si="114"/>
        <v>0</v>
      </c>
      <c r="AI561" s="257" t="str">
        <f t="shared" si="115"/>
        <v/>
      </c>
      <c r="AJ561" s="257">
        <f t="shared" si="116"/>
        <v>0</v>
      </c>
    </row>
    <row r="562" spans="1:36" x14ac:dyDescent="0.3">
      <c r="A562" s="287">
        <v>549</v>
      </c>
      <c r="B562" s="156"/>
      <c r="C562" s="150"/>
      <c r="D562" s="151"/>
      <c r="E562" s="150"/>
      <c r="F562" s="150"/>
      <c r="G562" s="158"/>
      <c r="H562" s="157"/>
      <c r="I562" s="152"/>
      <c r="J562" s="154"/>
      <c r="K562" s="149"/>
      <c r="L562" s="152"/>
      <c r="M562" s="159"/>
      <c r="N562" s="337"/>
      <c r="O562" s="343" t="str">
        <f>IF(N562="","",LOOKUP(N562,'Work Programme'!$A$8:$A$207,'Work Programme'!$B$8:$B$207))</f>
        <v/>
      </c>
      <c r="P562" s="150"/>
      <c r="Q562" s="150"/>
      <c r="R562" s="254" t="str">
        <f>IF(J562="","",VLOOKUP(J562,'Overview - Financial Statement'!$A$46:$B$60,2,FALSE))</f>
        <v/>
      </c>
      <c r="S562" s="255" t="str">
        <f t="shared" si="104"/>
        <v/>
      </c>
      <c r="T562" s="153"/>
      <c r="U562" s="153"/>
      <c r="V562" s="238">
        <f t="shared" si="105"/>
        <v>0</v>
      </c>
      <c r="W562" s="193" t="s">
        <v>44</v>
      </c>
      <c r="X562" s="427"/>
      <c r="Y562" s="264" t="str">
        <f t="shared" si="106"/>
        <v>OK</v>
      </c>
      <c r="Z562" s="193" t="str">
        <f t="shared" si="107"/>
        <v/>
      </c>
      <c r="AA562" s="193" t="str">
        <f t="shared" si="108"/>
        <v/>
      </c>
      <c r="AB562" s="397" t="str">
        <f t="shared" si="109"/>
        <v/>
      </c>
      <c r="AC562" s="257" t="str">
        <f t="shared" si="110"/>
        <v/>
      </c>
      <c r="AD562" s="257" t="str">
        <f t="shared" si="111"/>
        <v/>
      </c>
      <c r="AE562" s="193" t="str">
        <f t="shared" si="112"/>
        <v>CHECK DATES</v>
      </c>
      <c r="AF562" s="257" t="str">
        <f t="shared" si="113"/>
        <v/>
      </c>
      <c r="AG562" s="286">
        <v>0</v>
      </c>
      <c r="AH562" s="257">
        <f t="shared" si="114"/>
        <v>0</v>
      </c>
      <c r="AI562" s="257" t="str">
        <f t="shared" si="115"/>
        <v/>
      </c>
      <c r="AJ562" s="257">
        <f t="shared" si="116"/>
        <v>0</v>
      </c>
    </row>
    <row r="563" spans="1:36" x14ac:dyDescent="0.3">
      <c r="A563" s="287">
        <v>550</v>
      </c>
      <c r="B563" s="156"/>
      <c r="C563" s="150"/>
      <c r="D563" s="151"/>
      <c r="E563" s="150"/>
      <c r="F563" s="150"/>
      <c r="G563" s="158"/>
      <c r="H563" s="157"/>
      <c r="I563" s="152"/>
      <c r="J563" s="154"/>
      <c r="K563" s="149"/>
      <c r="L563" s="152"/>
      <c r="M563" s="159"/>
      <c r="N563" s="337"/>
      <c r="O563" s="343" t="str">
        <f>IF(N563="","",LOOKUP(N563,'Work Programme'!$A$8:$A$207,'Work Programme'!$B$8:$B$207))</f>
        <v/>
      </c>
      <c r="P563" s="150"/>
      <c r="Q563" s="150"/>
      <c r="R563" s="254" t="str">
        <f>IF(J563="","",VLOOKUP(J563,'Overview - Financial Statement'!$A$46:$B$60,2,FALSE))</f>
        <v/>
      </c>
      <c r="S563" s="255" t="str">
        <f t="shared" si="104"/>
        <v/>
      </c>
      <c r="T563" s="153"/>
      <c r="U563" s="153"/>
      <c r="V563" s="238">
        <f t="shared" si="105"/>
        <v>0</v>
      </c>
      <c r="W563" s="193" t="s">
        <v>44</v>
      </c>
      <c r="X563" s="427"/>
      <c r="Y563" s="264" t="str">
        <f t="shared" si="106"/>
        <v>OK</v>
      </c>
      <c r="Z563" s="193" t="str">
        <f t="shared" si="107"/>
        <v/>
      </c>
      <c r="AA563" s="193" t="str">
        <f t="shared" si="108"/>
        <v/>
      </c>
      <c r="AB563" s="397" t="str">
        <f t="shared" si="109"/>
        <v/>
      </c>
      <c r="AC563" s="257" t="str">
        <f t="shared" si="110"/>
        <v/>
      </c>
      <c r="AD563" s="257" t="str">
        <f t="shared" si="111"/>
        <v/>
      </c>
      <c r="AE563" s="193" t="str">
        <f t="shared" si="112"/>
        <v>CHECK DATES</v>
      </c>
      <c r="AF563" s="257" t="str">
        <f t="shared" si="113"/>
        <v/>
      </c>
      <c r="AG563" s="286">
        <v>0</v>
      </c>
      <c r="AH563" s="257">
        <f t="shared" si="114"/>
        <v>0</v>
      </c>
      <c r="AI563" s="257" t="str">
        <f t="shared" si="115"/>
        <v/>
      </c>
      <c r="AJ563" s="257">
        <f t="shared" si="116"/>
        <v>0</v>
      </c>
    </row>
    <row r="564" spans="1:36" x14ac:dyDescent="0.3">
      <c r="A564" s="287">
        <v>551</v>
      </c>
      <c r="B564" s="156"/>
      <c r="C564" s="150"/>
      <c r="D564" s="151"/>
      <c r="E564" s="150"/>
      <c r="F564" s="150"/>
      <c r="G564" s="158"/>
      <c r="H564" s="157"/>
      <c r="I564" s="152"/>
      <c r="J564" s="154"/>
      <c r="K564" s="149"/>
      <c r="L564" s="152"/>
      <c r="M564" s="159"/>
      <c r="N564" s="337"/>
      <c r="O564" s="343" t="str">
        <f>IF(N564="","",LOOKUP(N564,'Work Programme'!$A$8:$A$207,'Work Programme'!$B$8:$B$207))</f>
        <v/>
      </c>
      <c r="P564" s="150"/>
      <c r="Q564" s="150"/>
      <c r="R564" s="254" t="str">
        <f>IF(J564="","",VLOOKUP(J564,'Overview - Financial Statement'!$A$46:$B$60,2,FALSE))</f>
        <v/>
      </c>
      <c r="S564" s="255" t="str">
        <f t="shared" si="104"/>
        <v/>
      </c>
      <c r="T564" s="153"/>
      <c r="U564" s="153"/>
      <c r="V564" s="238">
        <f t="shared" si="105"/>
        <v>0</v>
      </c>
      <c r="W564" s="193" t="s">
        <v>44</v>
      </c>
      <c r="X564" s="427"/>
      <c r="Y564" s="264" t="str">
        <f t="shared" si="106"/>
        <v>OK</v>
      </c>
      <c r="Z564" s="193" t="str">
        <f t="shared" si="107"/>
        <v/>
      </c>
      <c r="AA564" s="193" t="str">
        <f t="shared" si="108"/>
        <v/>
      </c>
      <c r="AB564" s="397" t="str">
        <f t="shared" si="109"/>
        <v/>
      </c>
      <c r="AC564" s="257" t="str">
        <f t="shared" si="110"/>
        <v/>
      </c>
      <c r="AD564" s="257" t="str">
        <f t="shared" si="111"/>
        <v/>
      </c>
      <c r="AE564" s="193" t="str">
        <f t="shared" si="112"/>
        <v>CHECK DATES</v>
      </c>
      <c r="AF564" s="257" t="str">
        <f t="shared" si="113"/>
        <v/>
      </c>
      <c r="AG564" s="286">
        <v>0</v>
      </c>
      <c r="AH564" s="257">
        <f t="shared" si="114"/>
        <v>0</v>
      </c>
      <c r="AI564" s="257" t="str">
        <f t="shared" si="115"/>
        <v/>
      </c>
      <c r="AJ564" s="257">
        <f t="shared" si="116"/>
        <v>0</v>
      </c>
    </row>
    <row r="565" spans="1:36" x14ac:dyDescent="0.3">
      <c r="A565" s="287">
        <v>552</v>
      </c>
      <c r="B565" s="156"/>
      <c r="C565" s="150"/>
      <c r="D565" s="151"/>
      <c r="E565" s="150"/>
      <c r="F565" s="150"/>
      <c r="G565" s="158"/>
      <c r="H565" s="157"/>
      <c r="I565" s="152"/>
      <c r="J565" s="154"/>
      <c r="K565" s="149"/>
      <c r="L565" s="152"/>
      <c r="M565" s="159"/>
      <c r="N565" s="337"/>
      <c r="O565" s="343" t="str">
        <f>IF(N565="","",LOOKUP(N565,'Work Programme'!$A$8:$A$207,'Work Programme'!$B$8:$B$207))</f>
        <v/>
      </c>
      <c r="P565" s="150"/>
      <c r="Q565" s="150"/>
      <c r="R565" s="254" t="str">
        <f>IF(J565="","",VLOOKUP(J565,'Overview - Financial Statement'!$A$46:$B$60,2,FALSE))</f>
        <v/>
      </c>
      <c r="S565" s="255" t="str">
        <f t="shared" si="104"/>
        <v/>
      </c>
      <c r="T565" s="153"/>
      <c r="U565" s="153"/>
      <c r="V565" s="238">
        <f t="shared" si="105"/>
        <v>0</v>
      </c>
      <c r="W565" s="193" t="s">
        <v>44</v>
      </c>
      <c r="X565" s="427"/>
      <c r="Y565" s="264" t="str">
        <f t="shared" si="106"/>
        <v>OK</v>
      </c>
      <c r="Z565" s="193" t="str">
        <f t="shared" si="107"/>
        <v/>
      </c>
      <c r="AA565" s="193" t="str">
        <f t="shared" si="108"/>
        <v/>
      </c>
      <c r="AB565" s="397" t="str">
        <f t="shared" si="109"/>
        <v/>
      </c>
      <c r="AC565" s="257" t="str">
        <f t="shared" si="110"/>
        <v/>
      </c>
      <c r="AD565" s="257" t="str">
        <f t="shared" si="111"/>
        <v/>
      </c>
      <c r="AE565" s="193" t="str">
        <f t="shared" si="112"/>
        <v>CHECK DATES</v>
      </c>
      <c r="AF565" s="257" t="str">
        <f t="shared" si="113"/>
        <v/>
      </c>
      <c r="AG565" s="286">
        <v>0</v>
      </c>
      <c r="AH565" s="257">
        <f t="shared" si="114"/>
        <v>0</v>
      </c>
      <c r="AI565" s="257" t="str">
        <f t="shared" si="115"/>
        <v/>
      </c>
      <c r="AJ565" s="257">
        <f t="shared" si="116"/>
        <v>0</v>
      </c>
    </row>
    <row r="566" spans="1:36" x14ac:dyDescent="0.3">
      <c r="A566" s="287">
        <v>553</v>
      </c>
      <c r="B566" s="156"/>
      <c r="C566" s="150"/>
      <c r="D566" s="151"/>
      <c r="E566" s="150"/>
      <c r="F566" s="150"/>
      <c r="G566" s="158"/>
      <c r="H566" s="157"/>
      <c r="I566" s="152"/>
      <c r="J566" s="154"/>
      <c r="K566" s="149"/>
      <c r="L566" s="152"/>
      <c r="M566" s="159"/>
      <c r="N566" s="337"/>
      <c r="O566" s="343" t="str">
        <f>IF(N566="","",LOOKUP(N566,'Work Programme'!$A$8:$A$207,'Work Programme'!$B$8:$B$207))</f>
        <v/>
      </c>
      <c r="P566" s="150"/>
      <c r="Q566" s="150"/>
      <c r="R566" s="254" t="str">
        <f>IF(J566="","",VLOOKUP(J566,'Overview - Financial Statement'!$A$46:$B$60,2,FALSE))</f>
        <v/>
      </c>
      <c r="S566" s="255" t="str">
        <f t="shared" si="104"/>
        <v/>
      </c>
      <c r="T566" s="153"/>
      <c r="U566" s="153"/>
      <c r="V566" s="238">
        <f t="shared" si="105"/>
        <v>0</v>
      </c>
      <c r="W566" s="193" t="s">
        <v>44</v>
      </c>
      <c r="X566" s="427"/>
      <c r="Y566" s="264" t="str">
        <f t="shared" si="106"/>
        <v>OK</v>
      </c>
      <c r="Z566" s="193" t="str">
        <f t="shared" si="107"/>
        <v/>
      </c>
      <c r="AA566" s="193" t="str">
        <f t="shared" si="108"/>
        <v/>
      </c>
      <c r="AB566" s="397" t="str">
        <f t="shared" si="109"/>
        <v/>
      </c>
      <c r="AC566" s="257" t="str">
        <f t="shared" si="110"/>
        <v/>
      </c>
      <c r="AD566" s="257" t="str">
        <f t="shared" si="111"/>
        <v/>
      </c>
      <c r="AE566" s="193" t="str">
        <f t="shared" si="112"/>
        <v>CHECK DATES</v>
      </c>
      <c r="AF566" s="257" t="str">
        <f t="shared" si="113"/>
        <v/>
      </c>
      <c r="AG566" s="286">
        <v>0</v>
      </c>
      <c r="AH566" s="257">
        <f t="shared" si="114"/>
        <v>0</v>
      </c>
      <c r="AI566" s="257" t="str">
        <f t="shared" si="115"/>
        <v/>
      </c>
      <c r="AJ566" s="257">
        <f t="shared" si="116"/>
        <v>0</v>
      </c>
    </row>
    <row r="567" spans="1:36" x14ac:dyDescent="0.3">
      <c r="A567" s="287">
        <v>554</v>
      </c>
      <c r="B567" s="156"/>
      <c r="C567" s="150"/>
      <c r="D567" s="151"/>
      <c r="E567" s="150"/>
      <c r="F567" s="150"/>
      <c r="G567" s="158"/>
      <c r="H567" s="157"/>
      <c r="I567" s="152"/>
      <c r="J567" s="154"/>
      <c r="K567" s="149"/>
      <c r="L567" s="152"/>
      <c r="M567" s="159"/>
      <c r="N567" s="337"/>
      <c r="O567" s="343" t="str">
        <f>IF(N567="","",LOOKUP(N567,'Work Programme'!$A$8:$A$207,'Work Programme'!$B$8:$B$207))</f>
        <v/>
      </c>
      <c r="P567" s="150"/>
      <c r="Q567" s="150"/>
      <c r="R567" s="254" t="str">
        <f>IF(J567="","",VLOOKUP(J567,'Overview - Financial Statement'!$A$46:$B$60,2,FALSE))</f>
        <v/>
      </c>
      <c r="S567" s="255" t="str">
        <f t="shared" si="104"/>
        <v/>
      </c>
      <c r="T567" s="153"/>
      <c r="U567" s="153"/>
      <c r="V567" s="238">
        <f t="shared" si="105"/>
        <v>0</v>
      </c>
      <c r="W567" s="193" t="s">
        <v>44</v>
      </c>
      <c r="X567" s="427"/>
      <c r="Y567" s="264" t="str">
        <f t="shared" si="106"/>
        <v>OK</v>
      </c>
      <c r="Z567" s="193" t="str">
        <f t="shared" si="107"/>
        <v/>
      </c>
      <c r="AA567" s="193" t="str">
        <f t="shared" si="108"/>
        <v/>
      </c>
      <c r="AB567" s="397" t="str">
        <f t="shared" si="109"/>
        <v/>
      </c>
      <c r="AC567" s="257" t="str">
        <f t="shared" si="110"/>
        <v/>
      </c>
      <c r="AD567" s="257" t="str">
        <f t="shared" si="111"/>
        <v/>
      </c>
      <c r="AE567" s="193" t="str">
        <f t="shared" si="112"/>
        <v>CHECK DATES</v>
      </c>
      <c r="AF567" s="257" t="str">
        <f t="shared" si="113"/>
        <v/>
      </c>
      <c r="AG567" s="286">
        <v>0</v>
      </c>
      <c r="AH567" s="257">
        <f t="shared" si="114"/>
        <v>0</v>
      </c>
      <c r="AI567" s="257" t="str">
        <f t="shared" si="115"/>
        <v/>
      </c>
      <c r="AJ567" s="257">
        <f t="shared" si="116"/>
        <v>0</v>
      </c>
    </row>
    <row r="568" spans="1:36" x14ac:dyDescent="0.3">
      <c r="A568" s="287">
        <v>555</v>
      </c>
      <c r="B568" s="156"/>
      <c r="C568" s="150"/>
      <c r="D568" s="151"/>
      <c r="E568" s="150"/>
      <c r="F568" s="150"/>
      <c r="G568" s="158"/>
      <c r="H568" s="157"/>
      <c r="I568" s="152"/>
      <c r="J568" s="154"/>
      <c r="K568" s="149"/>
      <c r="L568" s="152"/>
      <c r="M568" s="159"/>
      <c r="N568" s="337"/>
      <c r="O568" s="343" t="str">
        <f>IF(N568="","",LOOKUP(N568,'Work Programme'!$A$8:$A$207,'Work Programme'!$B$8:$B$207))</f>
        <v/>
      </c>
      <c r="P568" s="150"/>
      <c r="Q568" s="150"/>
      <c r="R568" s="254" t="str">
        <f>IF(J568="","",VLOOKUP(J568,'Overview - Financial Statement'!$A$46:$B$60,2,FALSE))</f>
        <v/>
      </c>
      <c r="S568" s="255" t="str">
        <f t="shared" si="104"/>
        <v/>
      </c>
      <c r="T568" s="153"/>
      <c r="U568" s="153"/>
      <c r="V568" s="238">
        <f t="shared" si="105"/>
        <v>0</v>
      </c>
      <c r="W568" s="193" t="s">
        <v>44</v>
      </c>
      <c r="X568" s="427"/>
      <c r="Y568" s="264" t="str">
        <f t="shared" si="106"/>
        <v>OK</v>
      </c>
      <c r="Z568" s="193" t="str">
        <f t="shared" si="107"/>
        <v/>
      </c>
      <c r="AA568" s="193" t="str">
        <f t="shared" si="108"/>
        <v/>
      </c>
      <c r="AB568" s="397" t="str">
        <f t="shared" si="109"/>
        <v/>
      </c>
      <c r="AC568" s="257" t="str">
        <f t="shared" si="110"/>
        <v/>
      </c>
      <c r="AD568" s="257" t="str">
        <f t="shared" si="111"/>
        <v/>
      </c>
      <c r="AE568" s="193" t="str">
        <f t="shared" si="112"/>
        <v>CHECK DATES</v>
      </c>
      <c r="AF568" s="257" t="str">
        <f t="shared" si="113"/>
        <v/>
      </c>
      <c r="AG568" s="286">
        <v>0</v>
      </c>
      <c r="AH568" s="257">
        <f t="shared" si="114"/>
        <v>0</v>
      </c>
      <c r="AI568" s="257" t="str">
        <f t="shared" si="115"/>
        <v/>
      </c>
      <c r="AJ568" s="257">
        <f t="shared" si="116"/>
        <v>0</v>
      </c>
    </row>
    <row r="569" spans="1:36" x14ac:dyDescent="0.3">
      <c r="A569" s="287">
        <v>556</v>
      </c>
      <c r="B569" s="156"/>
      <c r="C569" s="150"/>
      <c r="D569" s="151"/>
      <c r="E569" s="150"/>
      <c r="F569" s="150"/>
      <c r="G569" s="158"/>
      <c r="H569" s="157"/>
      <c r="I569" s="152"/>
      <c r="J569" s="154"/>
      <c r="K569" s="149"/>
      <c r="L569" s="152"/>
      <c r="M569" s="159"/>
      <c r="N569" s="337"/>
      <c r="O569" s="343" t="str">
        <f>IF(N569="","",LOOKUP(N569,'Work Programme'!$A$8:$A$207,'Work Programme'!$B$8:$B$207))</f>
        <v/>
      </c>
      <c r="P569" s="150"/>
      <c r="Q569" s="150"/>
      <c r="R569" s="254" t="str">
        <f>IF(J569="","",VLOOKUP(J569,'Overview - Financial Statement'!$A$46:$B$60,2,FALSE))</f>
        <v/>
      </c>
      <c r="S569" s="255" t="str">
        <f t="shared" si="104"/>
        <v/>
      </c>
      <c r="T569" s="153"/>
      <c r="U569" s="153"/>
      <c r="V569" s="238">
        <f t="shared" si="105"/>
        <v>0</v>
      </c>
      <c r="W569" s="193" t="s">
        <v>44</v>
      </c>
      <c r="X569" s="427"/>
      <c r="Y569" s="264" t="str">
        <f t="shared" si="106"/>
        <v>OK</v>
      </c>
      <c r="Z569" s="193" t="str">
        <f t="shared" si="107"/>
        <v/>
      </c>
      <c r="AA569" s="193" t="str">
        <f t="shared" si="108"/>
        <v/>
      </c>
      <c r="AB569" s="397" t="str">
        <f t="shared" si="109"/>
        <v/>
      </c>
      <c r="AC569" s="257" t="str">
        <f t="shared" si="110"/>
        <v/>
      </c>
      <c r="AD569" s="257" t="str">
        <f t="shared" si="111"/>
        <v/>
      </c>
      <c r="AE569" s="193" t="str">
        <f t="shared" si="112"/>
        <v>CHECK DATES</v>
      </c>
      <c r="AF569" s="257" t="str">
        <f t="shared" si="113"/>
        <v/>
      </c>
      <c r="AG569" s="286">
        <v>0</v>
      </c>
      <c r="AH569" s="257">
        <f t="shared" si="114"/>
        <v>0</v>
      </c>
      <c r="AI569" s="257" t="str">
        <f t="shared" si="115"/>
        <v/>
      </c>
      <c r="AJ569" s="257">
        <f t="shared" si="116"/>
        <v>0</v>
      </c>
    </row>
    <row r="570" spans="1:36" x14ac:dyDescent="0.3">
      <c r="A570" s="287">
        <v>557</v>
      </c>
      <c r="B570" s="156"/>
      <c r="C570" s="150"/>
      <c r="D570" s="151"/>
      <c r="E570" s="150"/>
      <c r="F570" s="150"/>
      <c r="G570" s="158"/>
      <c r="H570" s="157"/>
      <c r="I570" s="152"/>
      <c r="J570" s="154"/>
      <c r="K570" s="149"/>
      <c r="L570" s="152"/>
      <c r="M570" s="159"/>
      <c r="N570" s="337"/>
      <c r="O570" s="343" t="str">
        <f>IF(N570="","",LOOKUP(N570,'Work Programme'!$A$8:$A$207,'Work Programme'!$B$8:$B$207))</f>
        <v/>
      </c>
      <c r="P570" s="150"/>
      <c r="Q570" s="150"/>
      <c r="R570" s="254" t="str">
        <f>IF(J570="","",VLOOKUP(J570,'Overview - Financial Statement'!$A$46:$B$60,2,FALSE))</f>
        <v/>
      </c>
      <c r="S570" s="255" t="str">
        <f t="shared" si="104"/>
        <v/>
      </c>
      <c r="T570" s="153"/>
      <c r="U570" s="153"/>
      <c r="V570" s="238">
        <f t="shared" si="105"/>
        <v>0</v>
      </c>
      <c r="W570" s="193" t="s">
        <v>44</v>
      </c>
      <c r="X570" s="427"/>
      <c r="Y570" s="264" t="str">
        <f t="shared" si="106"/>
        <v>OK</v>
      </c>
      <c r="Z570" s="193" t="str">
        <f t="shared" si="107"/>
        <v/>
      </c>
      <c r="AA570" s="193" t="str">
        <f t="shared" si="108"/>
        <v/>
      </c>
      <c r="AB570" s="397" t="str">
        <f t="shared" si="109"/>
        <v/>
      </c>
      <c r="AC570" s="257" t="str">
        <f t="shared" si="110"/>
        <v/>
      </c>
      <c r="AD570" s="257" t="str">
        <f t="shared" si="111"/>
        <v/>
      </c>
      <c r="AE570" s="193" t="str">
        <f t="shared" si="112"/>
        <v>CHECK DATES</v>
      </c>
      <c r="AF570" s="257" t="str">
        <f t="shared" si="113"/>
        <v/>
      </c>
      <c r="AG570" s="286">
        <v>0</v>
      </c>
      <c r="AH570" s="257">
        <f t="shared" si="114"/>
        <v>0</v>
      </c>
      <c r="AI570" s="257" t="str">
        <f t="shared" si="115"/>
        <v/>
      </c>
      <c r="AJ570" s="257">
        <f t="shared" si="116"/>
        <v>0</v>
      </c>
    </row>
    <row r="571" spans="1:36" x14ac:dyDescent="0.3">
      <c r="A571" s="287">
        <v>558</v>
      </c>
      <c r="B571" s="156"/>
      <c r="C571" s="150"/>
      <c r="D571" s="151"/>
      <c r="E571" s="150"/>
      <c r="F571" s="150"/>
      <c r="G571" s="158"/>
      <c r="H571" s="157"/>
      <c r="I571" s="152"/>
      <c r="J571" s="154"/>
      <c r="K571" s="149"/>
      <c r="L571" s="152"/>
      <c r="M571" s="159"/>
      <c r="N571" s="337"/>
      <c r="O571" s="343" t="str">
        <f>IF(N571="","",LOOKUP(N571,'Work Programme'!$A$8:$A$207,'Work Programme'!$B$8:$B$207))</f>
        <v/>
      </c>
      <c r="P571" s="150"/>
      <c r="Q571" s="150"/>
      <c r="R571" s="254" t="str">
        <f>IF(J571="","",VLOOKUP(J571,'Overview - Financial Statement'!$A$46:$B$60,2,FALSE))</f>
        <v/>
      </c>
      <c r="S571" s="255" t="str">
        <f t="shared" si="104"/>
        <v/>
      </c>
      <c r="T571" s="153"/>
      <c r="U571" s="153"/>
      <c r="V571" s="238">
        <f t="shared" si="105"/>
        <v>0</v>
      </c>
      <c r="W571" s="193" t="s">
        <v>44</v>
      </c>
      <c r="X571" s="427"/>
      <c r="Y571" s="264" t="str">
        <f t="shared" si="106"/>
        <v>OK</v>
      </c>
      <c r="Z571" s="193" t="str">
        <f t="shared" si="107"/>
        <v/>
      </c>
      <c r="AA571" s="193" t="str">
        <f t="shared" si="108"/>
        <v/>
      </c>
      <c r="AB571" s="397" t="str">
        <f t="shared" si="109"/>
        <v/>
      </c>
      <c r="AC571" s="257" t="str">
        <f t="shared" si="110"/>
        <v/>
      </c>
      <c r="AD571" s="257" t="str">
        <f t="shared" si="111"/>
        <v/>
      </c>
      <c r="AE571" s="193" t="str">
        <f t="shared" si="112"/>
        <v>CHECK DATES</v>
      </c>
      <c r="AF571" s="257" t="str">
        <f t="shared" si="113"/>
        <v/>
      </c>
      <c r="AG571" s="286">
        <v>0</v>
      </c>
      <c r="AH571" s="257">
        <f t="shared" si="114"/>
        <v>0</v>
      </c>
      <c r="AI571" s="257" t="str">
        <f t="shared" si="115"/>
        <v/>
      </c>
      <c r="AJ571" s="257">
        <f t="shared" si="116"/>
        <v>0</v>
      </c>
    </row>
    <row r="572" spans="1:36" x14ac:dyDescent="0.3">
      <c r="A572" s="287">
        <v>559</v>
      </c>
      <c r="B572" s="156"/>
      <c r="C572" s="150"/>
      <c r="D572" s="151"/>
      <c r="E572" s="150"/>
      <c r="F572" s="150"/>
      <c r="G572" s="158"/>
      <c r="H572" s="157"/>
      <c r="I572" s="152"/>
      <c r="J572" s="154"/>
      <c r="K572" s="149"/>
      <c r="L572" s="152"/>
      <c r="M572" s="159"/>
      <c r="N572" s="337"/>
      <c r="O572" s="343" t="str">
        <f>IF(N572="","",LOOKUP(N572,'Work Programme'!$A$8:$A$207,'Work Programme'!$B$8:$B$207))</f>
        <v/>
      </c>
      <c r="P572" s="150"/>
      <c r="Q572" s="150"/>
      <c r="R572" s="254" t="str">
        <f>IF(J572="","",VLOOKUP(J572,'Overview - Financial Statement'!$A$46:$B$60,2,FALSE))</f>
        <v/>
      </c>
      <c r="S572" s="255" t="str">
        <f t="shared" si="104"/>
        <v/>
      </c>
      <c r="T572" s="153"/>
      <c r="U572" s="153"/>
      <c r="V572" s="238">
        <f t="shared" si="105"/>
        <v>0</v>
      </c>
      <c r="W572" s="193" t="s">
        <v>44</v>
      </c>
      <c r="X572" s="427"/>
      <c r="Y572" s="264" t="str">
        <f t="shared" si="106"/>
        <v>OK</v>
      </c>
      <c r="Z572" s="193" t="str">
        <f t="shared" si="107"/>
        <v/>
      </c>
      <c r="AA572" s="193" t="str">
        <f t="shared" si="108"/>
        <v/>
      </c>
      <c r="AB572" s="397" t="str">
        <f t="shared" si="109"/>
        <v/>
      </c>
      <c r="AC572" s="257" t="str">
        <f t="shared" si="110"/>
        <v/>
      </c>
      <c r="AD572" s="257" t="str">
        <f t="shared" si="111"/>
        <v/>
      </c>
      <c r="AE572" s="193" t="str">
        <f t="shared" si="112"/>
        <v>CHECK DATES</v>
      </c>
      <c r="AF572" s="257" t="str">
        <f t="shared" si="113"/>
        <v/>
      </c>
      <c r="AG572" s="286">
        <v>0</v>
      </c>
      <c r="AH572" s="257">
        <f t="shared" si="114"/>
        <v>0</v>
      </c>
      <c r="AI572" s="257" t="str">
        <f t="shared" si="115"/>
        <v/>
      </c>
      <c r="AJ572" s="257">
        <f t="shared" si="116"/>
        <v>0</v>
      </c>
    </row>
    <row r="573" spans="1:36" x14ac:dyDescent="0.3">
      <c r="A573" s="287">
        <v>560</v>
      </c>
      <c r="B573" s="156"/>
      <c r="C573" s="150"/>
      <c r="D573" s="151"/>
      <c r="E573" s="150"/>
      <c r="F573" s="150"/>
      <c r="G573" s="158"/>
      <c r="H573" s="157"/>
      <c r="I573" s="152"/>
      <c r="J573" s="154"/>
      <c r="K573" s="149"/>
      <c r="L573" s="152"/>
      <c r="M573" s="159"/>
      <c r="N573" s="337"/>
      <c r="O573" s="343" t="str">
        <f>IF(N573="","",LOOKUP(N573,'Work Programme'!$A$8:$A$207,'Work Programme'!$B$8:$B$207))</f>
        <v/>
      </c>
      <c r="P573" s="150"/>
      <c r="Q573" s="150"/>
      <c r="R573" s="254" t="str">
        <f>IF(J573="","",VLOOKUP(J573,'Overview - Financial Statement'!$A$46:$B$60,2,FALSE))</f>
        <v/>
      </c>
      <c r="S573" s="255" t="str">
        <f t="shared" si="104"/>
        <v/>
      </c>
      <c r="T573" s="153"/>
      <c r="U573" s="153"/>
      <c r="V573" s="238">
        <f t="shared" si="105"/>
        <v>0</v>
      </c>
      <c r="W573" s="193" t="s">
        <v>44</v>
      </c>
      <c r="X573" s="427"/>
      <c r="Y573" s="264" t="str">
        <f t="shared" si="106"/>
        <v>OK</v>
      </c>
      <c r="Z573" s="193" t="str">
        <f t="shared" si="107"/>
        <v/>
      </c>
      <c r="AA573" s="193" t="str">
        <f t="shared" si="108"/>
        <v/>
      </c>
      <c r="AB573" s="397" t="str">
        <f t="shared" si="109"/>
        <v/>
      </c>
      <c r="AC573" s="257" t="str">
        <f t="shared" si="110"/>
        <v/>
      </c>
      <c r="AD573" s="257" t="str">
        <f t="shared" si="111"/>
        <v/>
      </c>
      <c r="AE573" s="193" t="str">
        <f t="shared" si="112"/>
        <v>CHECK DATES</v>
      </c>
      <c r="AF573" s="257" t="str">
        <f t="shared" si="113"/>
        <v/>
      </c>
      <c r="AG573" s="286">
        <v>0</v>
      </c>
      <c r="AH573" s="257">
        <f t="shared" si="114"/>
        <v>0</v>
      </c>
      <c r="AI573" s="257" t="str">
        <f t="shared" si="115"/>
        <v/>
      </c>
      <c r="AJ573" s="257">
        <f t="shared" si="116"/>
        <v>0</v>
      </c>
    </row>
    <row r="574" spans="1:36" x14ac:dyDescent="0.3">
      <c r="A574" s="287">
        <v>561</v>
      </c>
      <c r="B574" s="156"/>
      <c r="C574" s="150"/>
      <c r="D574" s="151"/>
      <c r="E574" s="150"/>
      <c r="F574" s="150"/>
      <c r="G574" s="158"/>
      <c r="H574" s="157"/>
      <c r="I574" s="152"/>
      <c r="J574" s="154"/>
      <c r="K574" s="149"/>
      <c r="L574" s="152"/>
      <c r="M574" s="159"/>
      <c r="N574" s="337"/>
      <c r="O574" s="343" t="str">
        <f>IF(N574="","",LOOKUP(N574,'Work Programme'!$A$8:$A$207,'Work Programme'!$B$8:$B$207))</f>
        <v/>
      </c>
      <c r="P574" s="150"/>
      <c r="Q574" s="150"/>
      <c r="R574" s="254" t="str">
        <f>IF(J574="","",VLOOKUP(J574,'Overview - Financial Statement'!$A$46:$B$60,2,FALSE))</f>
        <v/>
      </c>
      <c r="S574" s="255" t="str">
        <f t="shared" si="104"/>
        <v/>
      </c>
      <c r="T574" s="153"/>
      <c r="U574" s="153"/>
      <c r="V574" s="238">
        <f t="shared" si="105"/>
        <v>0</v>
      </c>
      <c r="W574" s="193" t="s">
        <v>44</v>
      </c>
      <c r="X574" s="427"/>
      <c r="Y574" s="264" t="str">
        <f t="shared" si="106"/>
        <v>OK</v>
      </c>
      <c r="Z574" s="193" t="str">
        <f t="shared" si="107"/>
        <v/>
      </c>
      <c r="AA574" s="193" t="str">
        <f t="shared" si="108"/>
        <v/>
      </c>
      <c r="AB574" s="397" t="str">
        <f t="shared" si="109"/>
        <v/>
      </c>
      <c r="AC574" s="257" t="str">
        <f t="shared" si="110"/>
        <v/>
      </c>
      <c r="AD574" s="257" t="str">
        <f t="shared" si="111"/>
        <v/>
      </c>
      <c r="AE574" s="193" t="str">
        <f t="shared" si="112"/>
        <v>CHECK DATES</v>
      </c>
      <c r="AF574" s="257" t="str">
        <f t="shared" si="113"/>
        <v/>
      </c>
      <c r="AG574" s="286">
        <v>0</v>
      </c>
      <c r="AH574" s="257">
        <f t="shared" si="114"/>
        <v>0</v>
      </c>
      <c r="AI574" s="257" t="str">
        <f t="shared" si="115"/>
        <v/>
      </c>
      <c r="AJ574" s="257">
        <f t="shared" si="116"/>
        <v>0</v>
      </c>
    </row>
    <row r="575" spans="1:36" x14ac:dyDescent="0.3">
      <c r="A575" s="287">
        <v>562</v>
      </c>
      <c r="B575" s="156"/>
      <c r="C575" s="150"/>
      <c r="D575" s="151"/>
      <c r="E575" s="150"/>
      <c r="F575" s="150"/>
      <c r="G575" s="158"/>
      <c r="H575" s="157"/>
      <c r="I575" s="152"/>
      <c r="J575" s="154"/>
      <c r="K575" s="149"/>
      <c r="L575" s="152"/>
      <c r="M575" s="159"/>
      <c r="N575" s="337"/>
      <c r="O575" s="343" t="str">
        <f>IF(N575="","",LOOKUP(N575,'Work Programme'!$A$8:$A$207,'Work Programme'!$B$8:$B$207))</f>
        <v/>
      </c>
      <c r="P575" s="150"/>
      <c r="Q575" s="150"/>
      <c r="R575" s="254" t="str">
        <f>IF(J575="","",VLOOKUP(J575,'Overview - Financial Statement'!$A$46:$B$60,2,FALSE))</f>
        <v/>
      </c>
      <c r="S575" s="255" t="str">
        <f t="shared" si="104"/>
        <v/>
      </c>
      <c r="T575" s="153"/>
      <c r="U575" s="153"/>
      <c r="V575" s="238">
        <f t="shared" si="105"/>
        <v>0</v>
      </c>
      <c r="W575" s="193" t="s">
        <v>44</v>
      </c>
      <c r="X575" s="427"/>
      <c r="Y575" s="264" t="str">
        <f t="shared" si="106"/>
        <v>OK</v>
      </c>
      <c r="Z575" s="193" t="str">
        <f t="shared" si="107"/>
        <v/>
      </c>
      <c r="AA575" s="193" t="str">
        <f t="shared" si="108"/>
        <v/>
      </c>
      <c r="AB575" s="397" t="str">
        <f t="shared" si="109"/>
        <v/>
      </c>
      <c r="AC575" s="257" t="str">
        <f t="shared" si="110"/>
        <v/>
      </c>
      <c r="AD575" s="257" t="str">
        <f t="shared" si="111"/>
        <v/>
      </c>
      <c r="AE575" s="193" t="str">
        <f t="shared" si="112"/>
        <v>CHECK DATES</v>
      </c>
      <c r="AF575" s="257" t="str">
        <f t="shared" si="113"/>
        <v/>
      </c>
      <c r="AG575" s="286">
        <v>0</v>
      </c>
      <c r="AH575" s="257">
        <f t="shared" si="114"/>
        <v>0</v>
      </c>
      <c r="AI575" s="257" t="str">
        <f t="shared" si="115"/>
        <v/>
      </c>
      <c r="AJ575" s="257">
        <f t="shared" si="116"/>
        <v>0</v>
      </c>
    </row>
    <row r="576" spans="1:36" x14ac:dyDescent="0.3">
      <c r="A576" s="287">
        <v>563</v>
      </c>
      <c r="B576" s="156"/>
      <c r="C576" s="150"/>
      <c r="D576" s="151"/>
      <c r="E576" s="150"/>
      <c r="F576" s="150"/>
      <c r="G576" s="158"/>
      <c r="H576" s="157"/>
      <c r="I576" s="152"/>
      <c r="J576" s="154"/>
      <c r="K576" s="149"/>
      <c r="L576" s="152"/>
      <c r="M576" s="159"/>
      <c r="N576" s="337"/>
      <c r="O576" s="343" t="str">
        <f>IF(N576="","",LOOKUP(N576,'Work Programme'!$A$8:$A$207,'Work Programme'!$B$8:$B$207))</f>
        <v/>
      </c>
      <c r="P576" s="150"/>
      <c r="Q576" s="150"/>
      <c r="R576" s="254" t="str">
        <f>IF(J576="","",VLOOKUP(J576,'Overview - Financial Statement'!$A$46:$B$60,2,FALSE))</f>
        <v/>
      </c>
      <c r="S576" s="255" t="str">
        <f t="shared" si="104"/>
        <v/>
      </c>
      <c r="T576" s="153"/>
      <c r="U576" s="153"/>
      <c r="V576" s="238">
        <f t="shared" si="105"/>
        <v>0</v>
      </c>
      <c r="W576" s="193" t="s">
        <v>44</v>
      </c>
      <c r="X576" s="427"/>
      <c r="Y576" s="264" t="str">
        <f t="shared" si="106"/>
        <v>OK</v>
      </c>
      <c r="Z576" s="193" t="str">
        <f t="shared" si="107"/>
        <v/>
      </c>
      <c r="AA576" s="193" t="str">
        <f t="shared" si="108"/>
        <v/>
      </c>
      <c r="AB576" s="397" t="str">
        <f t="shared" si="109"/>
        <v/>
      </c>
      <c r="AC576" s="257" t="str">
        <f t="shared" si="110"/>
        <v/>
      </c>
      <c r="AD576" s="257" t="str">
        <f t="shared" si="111"/>
        <v/>
      </c>
      <c r="AE576" s="193" t="str">
        <f t="shared" si="112"/>
        <v>CHECK DATES</v>
      </c>
      <c r="AF576" s="257" t="str">
        <f t="shared" si="113"/>
        <v/>
      </c>
      <c r="AG576" s="286">
        <v>0</v>
      </c>
      <c r="AH576" s="257">
        <f t="shared" si="114"/>
        <v>0</v>
      </c>
      <c r="AI576" s="257" t="str">
        <f t="shared" si="115"/>
        <v/>
      </c>
      <c r="AJ576" s="257">
        <f t="shared" si="116"/>
        <v>0</v>
      </c>
    </row>
    <row r="577" spans="1:36" x14ac:dyDescent="0.3">
      <c r="A577" s="287">
        <v>564</v>
      </c>
      <c r="B577" s="156"/>
      <c r="C577" s="150"/>
      <c r="D577" s="151"/>
      <c r="E577" s="150"/>
      <c r="F577" s="150"/>
      <c r="G577" s="158"/>
      <c r="H577" s="157"/>
      <c r="I577" s="152"/>
      <c r="J577" s="154"/>
      <c r="K577" s="149"/>
      <c r="L577" s="152"/>
      <c r="M577" s="159"/>
      <c r="N577" s="337"/>
      <c r="O577" s="343" t="str">
        <f>IF(N577="","",LOOKUP(N577,'Work Programme'!$A$8:$A$207,'Work Programme'!$B$8:$B$207))</f>
        <v/>
      </c>
      <c r="P577" s="150"/>
      <c r="Q577" s="150"/>
      <c r="R577" s="254" t="str">
        <f>IF(J577="","",VLOOKUP(J577,'Overview - Financial Statement'!$A$46:$B$60,2,FALSE))</f>
        <v/>
      </c>
      <c r="S577" s="255" t="str">
        <f t="shared" si="104"/>
        <v/>
      </c>
      <c r="T577" s="153"/>
      <c r="U577" s="153"/>
      <c r="V577" s="238">
        <f t="shared" si="105"/>
        <v>0</v>
      </c>
      <c r="W577" s="193" t="s">
        <v>44</v>
      </c>
      <c r="X577" s="427"/>
      <c r="Y577" s="264" t="str">
        <f t="shared" si="106"/>
        <v>OK</v>
      </c>
      <c r="Z577" s="193" t="str">
        <f t="shared" si="107"/>
        <v/>
      </c>
      <c r="AA577" s="193" t="str">
        <f t="shared" si="108"/>
        <v/>
      </c>
      <c r="AB577" s="397" t="str">
        <f t="shared" si="109"/>
        <v/>
      </c>
      <c r="AC577" s="257" t="str">
        <f t="shared" si="110"/>
        <v/>
      </c>
      <c r="AD577" s="257" t="str">
        <f t="shared" si="111"/>
        <v/>
      </c>
      <c r="AE577" s="193" t="str">
        <f t="shared" si="112"/>
        <v>CHECK DATES</v>
      </c>
      <c r="AF577" s="257" t="str">
        <f t="shared" si="113"/>
        <v/>
      </c>
      <c r="AG577" s="286">
        <v>0</v>
      </c>
      <c r="AH577" s="257">
        <f t="shared" si="114"/>
        <v>0</v>
      </c>
      <c r="AI577" s="257" t="str">
        <f t="shared" si="115"/>
        <v/>
      </c>
      <c r="AJ577" s="257">
        <f t="shared" si="116"/>
        <v>0</v>
      </c>
    </row>
    <row r="578" spans="1:36" x14ac:dyDescent="0.3">
      <c r="A578" s="287">
        <v>565</v>
      </c>
      <c r="B578" s="156"/>
      <c r="C578" s="150"/>
      <c r="D578" s="151"/>
      <c r="E578" s="150"/>
      <c r="F578" s="150"/>
      <c r="G578" s="158"/>
      <c r="H578" s="157"/>
      <c r="I578" s="152"/>
      <c r="J578" s="154"/>
      <c r="K578" s="149"/>
      <c r="L578" s="152"/>
      <c r="M578" s="159"/>
      <c r="N578" s="337"/>
      <c r="O578" s="343" t="str">
        <f>IF(N578="","",LOOKUP(N578,'Work Programme'!$A$8:$A$207,'Work Programme'!$B$8:$B$207))</f>
        <v/>
      </c>
      <c r="P578" s="150"/>
      <c r="Q578" s="150"/>
      <c r="R578" s="254" t="str">
        <f>IF(J578="","",VLOOKUP(J578,'Overview - Financial Statement'!$A$46:$B$60,2,FALSE))</f>
        <v/>
      </c>
      <c r="S578" s="255" t="str">
        <f t="shared" si="104"/>
        <v/>
      </c>
      <c r="T578" s="153"/>
      <c r="U578" s="153"/>
      <c r="V578" s="238">
        <f t="shared" si="105"/>
        <v>0</v>
      </c>
      <c r="W578" s="193" t="s">
        <v>44</v>
      </c>
      <c r="X578" s="427"/>
      <c r="Y578" s="264" t="str">
        <f t="shared" si="106"/>
        <v>OK</v>
      </c>
      <c r="Z578" s="193" t="str">
        <f t="shared" si="107"/>
        <v/>
      </c>
      <c r="AA578" s="193" t="str">
        <f t="shared" si="108"/>
        <v/>
      </c>
      <c r="AB578" s="397" t="str">
        <f t="shared" si="109"/>
        <v/>
      </c>
      <c r="AC578" s="257" t="str">
        <f t="shared" si="110"/>
        <v/>
      </c>
      <c r="AD578" s="257" t="str">
        <f t="shared" si="111"/>
        <v/>
      </c>
      <c r="AE578" s="193" t="str">
        <f t="shared" si="112"/>
        <v>CHECK DATES</v>
      </c>
      <c r="AF578" s="257" t="str">
        <f t="shared" si="113"/>
        <v/>
      </c>
      <c r="AG578" s="286">
        <v>0</v>
      </c>
      <c r="AH578" s="257">
        <f t="shared" si="114"/>
        <v>0</v>
      </c>
      <c r="AI578" s="257" t="str">
        <f t="shared" si="115"/>
        <v/>
      </c>
      <c r="AJ578" s="257">
        <f t="shared" si="116"/>
        <v>0</v>
      </c>
    </row>
    <row r="579" spans="1:36" x14ac:dyDescent="0.3">
      <c r="A579" s="287">
        <v>566</v>
      </c>
      <c r="B579" s="156"/>
      <c r="C579" s="150"/>
      <c r="D579" s="151"/>
      <c r="E579" s="150"/>
      <c r="F579" s="150"/>
      <c r="G579" s="158"/>
      <c r="H579" s="157"/>
      <c r="I579" s="152"/>
      <c r="J579" s="154"/>
      <c r="K579" s="149"/>
      <c r="L579" s="152"/>
      <c r="M579" s="159"/>
      <c r="N579" s="337"/>
      <c r="O579" s="343" t="str">
        <f>IF(N579="","",LOOKUP(N579,'Work Programme'!$A$8:$A$207,'Work Programme'!$B$8:$B$207))</f>
        <v/>
      </c>
      <c r="P579" s="150"/>
      <c r="Q579" s="150"/>
      <c r="R579" s="254" t="str">
        <f>IF(J579="","",VLOOKUP(J579,'Overview - Financial Statement'!$A$46:$B$60,2,FALSE))</f>
        <v/>
      </c>
      <c r="S579" s="255" t="str">
        <f t="shared" si="104"/>
        <v/>
      </c>
      <c r="T579" s="153"/>
      <c r="U579" s="153"/>
      <c r="V579" s="238">
        <f t="shared" si="105"/>
        <v>0</v>
      </c>
      <c r="W579" s="193" t="s">
        <v>44</v>
      </c>
      <c r="X579" s="427"/>
      <c r="Y579" s="264" t="str">
        <f t="shared" si="106"/>
        <v>OK</v>
      </c>
      <c r="Z579" s="193" t="str">
        <f t="shared" si="107"/>
        <v/>
      </c>
      <c r="AA579" s="193" t="str">
        <f t="shared" si="108"/>
        <v/>
      </c>
      <c r="AB579" s="397" t="str">
        <f t="shared" si="109"/>
        <v/>
      </c>
      <c r="AC579" s="257" t="str">
        <f t="shared" si="110"/>
        <v/>
      </c>
      <c r="AD579" s="257" t="str">
        <f t="shared" si="111"/>
        <v/>
      </c>
      <c r="AE579" s="193" t="str">
        <f t="shared" si="112"/>
        <v>CHECK DATES</v>
      </c>
      <c r="AF579" s="257" t="str">
        <f t="shared" si="113"/>
        <v/>
      </c>
      <c r="AG579" s="286">
        <v>0</v>
      </c>
      <c r="AH579" s="257">
        <f t="shared" si="114"/>
        <v>0</v>
      </c>
      <c r="AI579" s="257" t="str">
        <f t="shared" si="115"/>
        <v/>
      </c>
      <c r="AJ579" s="257">
        <f t="shared" si="116"/>
        <v>0</v>
      </c>
    </row>
    <row r="580" spans="1:36" x14ac:dyDescent="0.3">
      <c r="A580" s="287">
        <v>567</v>
      </c>
      <c r="B580" s="156"/>
      <c r="C580" s="150"/>
      <c r="D580" s="151"/>
      <c r="E580" s="150"/>
      <c r="F580" s="150"/>
      <c r="G580" s="158"/>
      <c r="H580" s="157"/>
      <c r="I580" s="152"/>
      <c r="J580" s="154"/>
      <c r="K580" s="149"/>
      <c r="L580" s="152"/>
      <c r="M580" s="159"/>
      <c r="N580" s="337"/>
      <c r="O580" s="343" t="str">
        <f>IF(N580="","",LOOKUP(N580,'Work Programme'!$A$8:$A$207,'Work Programme'!$B$8:$B$207))</f>
        <v/>
      </c>
      <c r="P580" s="150"/>
      <c r="Q580" s="150"/>
      <c r="R580" s="254" t="str">
        <f>IF(J580="","",VLOOKUP(J580,'Overview - Financial Statement'!$A$46:$B$60,2,FALSE))</f>
        <v/>
      </c>
      <c r="S580" s="255" t="str">
        <f t="shared" si="104"/>
        <v/>
      </c>
      <c r="T580" s="153"/>
      <c r="U580" s="153"/>
      <c r="V580" s="238">
        <f t="shared" si="105"/>
        <v>0</v>
      </c>
      <c r="W580" s="193" t="s">
        <v>44</v>
      </c>
      <c r="X580" s="427"/>
      <c r="Y580" s="264" t="str">
        <f t="shared" si="106"/>
        <v>OK</v>
      </c>
      <c r="Z580" s="193" t="str">
        <f t="shared" si="107"/>
        <v/>
      </c>
      <c r="AA580" s="193" t="str">
        <f t="shared" si="108"/>
        <v/>
      </c>
      <c r="AB580" s="397" t="str">
        <f t="shared" si="109"/>
        <v/>
      </c>
      <c r="AC580" s="257" t="str">
        <f t="shared" si="110"/>
        <v/>
      </c>
      <c r="AD580" s="257" t="str">
        <f t="shared" si="111"/>
        <v/>
      </c>
      <c r="AE580" s="193" t="str">
        <f t="shared" si="112"/>
        <v>CHECK DATES</v>
      </c>
      <c r="AF580" s="257" t="str">
        <f t="shared" si="113"/>
        <v/>
      </c>
      <c r="AG580" s="286">
        <v>0</v>
      </c>
      <c r="AH580" s="257">
        <f t="shared" si="114"/>
        <v>0</v>
      </c>
      <c r="AI580" s="257" t="str">
        <f t="shared" si="115"/>
        <v/>
      </c>
      <c r="AJ580" s="257">
        <f t="shared" si="116"/>
        <v>0</v>
      </c>
    </row>
    <row r="581" spans="1:36" x14ac:dyDescent="0.3">
      <c r="A581" s="287">
        <v>568</v>
      </c>
      <c r="B581" s="156"/>
      <c r="C581" s="150"/>
      <c r="D581" s="151"/>
      <c r="E581" s="150"/>
      <c r="F581" s="150"/>
      <c r="G581" s="158"/>
      <c r="H581" s="157"/>
      <c r="I581" s="152"/>
      <c r="J581" s="154"/>
      <c r="K581" s="149"/>
      <c r="L581" s="152"/>
      <c r="M581" s="159"/>
      <c r="N581" s="337"/>
      <c r="O581" s="343" t="str">
        <f>IF(N581="","",LOOKUP(N581,'Work Programme'!$A$8:$A$207,'Work Programme'!$B$8:$B$207))</f>
        <v/>
      </c>
      <c r="P581" s="150"/>
      <c r="Q581" s="150"/>
      <c r="R581" s="254" t="str">
        <f>IF(J581="","",VLOOKUP(J581,'Overview - Financial Statement'!$A$46:$B$60,2,FALSE))</f>
        <v/>
      </c>
      <c r="S581" s="255" t="str">
        <f t="shared" si="104"/>
        <v/>
      </c>
      <c r="T581" s="153"/>
      <c r="U581" s="153"/>
      <c r="V581" s="238">
        <f t="shared" si="105"/>
        <v>0</v>
      </c>
      <c r="W581" s="193" t="s">
        <v>44</v>
      </c>
      <c r="X581" s="427"/>
      <c r="Y581" s="264" t="str">
        <f t="shared" si="106"/>
        <v>OK</v>
      </c>
      <c r="Z581" s="193" t="str">
        <f t="shared" si="107"/>
        <v/>
      </c>
      <c r="AA581" s="193" t="str">
        <f t="shared" si="108"/>
        <v/>
      </c>
      <c r="AB581" s="397" t="str">
        <f t="shared" si="109"/>
        <v/>
      </c>
      <c r="AC581" s="257" t="str">
        <f t="shared" si="110"/>
        <v/>
      </c>
      <c r="AD581" s="257" t="str">
        <f t="shared" si="111"/>
        <v/>
      </c>
      <c r="AE581" s="193" t="str">
        <f t="shared" si="112"/>
        <v>CHECK DATES</v>
      </c>
      <c r="AF581" s="257" t="str">
        <f t="shared" si="113"/>
        <v/>
      </c>
      <c r="AG581" s="286">
        <v>0</v>
      </c>
      <c r="AH581" s="257">
        <f t="shared" si="114"/>
        <v>0</v>
      </c>
      <c r="AI581" s="257" t="str">
        <f t="shared" si="115"/>
        <v/>
      </c>
      <c r="AJ581" s="257">
        <f t="shared" si="116"/>
        <v>0</v>
      </c>
    </row>
    <row r="582" spans="1:36" x14ac:dyDescent="0.3">
      <c r="A582" s="287">
        <v>569</v>
      </c>
      <c r="B582" s="156"/>
      <c r="C582" s="150"/>
      <c r="D582" s="151"/>
      <c r="E582" s="150"/>
      <c r="F582" s="150"/>
      <c r="G582" s="158"/>
      <c r="H582" s="157"/>
      <c r="I582" s="152"/>
      <c r="J582" s="154"/>
      <c r="K582" s="149"/>
      <c r="L582" s="152"/>
      <c r="M582" s="159"/>
      <c r="N582" s="337"/>
      <c r="O582" s="343" t="str">
        <f>IF(N582="","",LOOKUP(N582,'Work Programme'!$A$8:$A$207,'Work Programme'!$B$8:$B$207))</f>
        <v/>
      </c>
      <c r="P582" s="150"/>
      <c r="Q582" s="150"/>
      <c r="R582" s="254" t="str">
        <f>IF(J582="","",VLOOKUP(J582,'Overview - Financial Statement'!$A$46:$B$60,2,FALSE))</f>
        <v/>
      </c>
      <c r="S582" s="255" t="str">
        <f t="shared" si="104"/>
        <v/>
      </c>
      <c r="T582" s="153"/>
      <c r="U582" s="153"/>
      <c r="V582" s="238">
        <f t="shared" si="105"/>
        <v>0</v>
      </c>
      <c r="W582" s="193" t="s">
        <v>44</v>
      </c>
      <c r="X582" s="427"/>
      <c r="Y582" s="264" t="str">
        <f t="shared" si="106"/>
        <v>OK</v>
      </c>
      <c r="Z582" s="193" t="str">
        <f t="shared" si="107"/>
        <v/>
      </c>
      <c r="AA582" s="193" t="str">
        <f t="shared" si="108"/>
        <v/>
      </c>
      <c r="AB582" s="397" t="str">
        <f t="shared" si="109"/>
        <v/>
      </c>
      <c r="AC582" s="257" t="str">
        <f t="shared" si="110"/>
        <v/>
      </c>
      <c r="AD582" s="257" t="str">
        <f t="shared" si="111"/>
        <v/>
      </c>
      <c r="AE582" s="193" t="str">
        <f t="shared" si="112"/>
        <v>CHECK DATES</v>
      </c>
      <c r="AF582" s="257" t="str">
        <f t="shared" si="113"/>
        <v/>
      </c>
      <c r="AG582" s="286">
        <v>0</v>
      </c>
      <c r="AH582" s="257">
        <f t="shared" si="114"/>
        <v>0</v>
      </c>
      <c r="AI582" s="257" t="str">
        <f t="shared" si="115"/>
        <v/>
      </c>
      <c r="AJ582" s="257">
        <f t="shared" si="116"/>
        <v>0</v>
      </c>
    </row>
    <row r="583" spans="1:36" x14ac:dyDescent="0.3">
      <c r="A583" s="287">
        <v>570</v>
      </c>
      <c r="B583" s="156"/>
      <c r="C583" s="150"/>
      <c r="D583" s="151"/>
      <c r="E583" s="150"/>
      <c r="F583" s="150"/>
      <c r="G583" s="158"/>
      <c r="H583" s="157"/>
      <c r="I583" s="152"/>
      <c r="J583" s="154"/>
      <c r="K583" s="149"/>
      <c r="L583" s="152"/>
      <c r="M583" s="159"/>
      <c r="N583" s="337"/>
      <c r="O583" s="343" t="str">
        <f>IF(N583="","",LOOKUP(N583,'Work Programme'!$A$8:$A$207,'Work Programme'!$B$8:$B$207))</f>
        <v/>
      </c>
      <c r="P583" s="150"/>
      <c r="Q583" s="150"/>
      <c r="R583" s="254" t="str">
        <f>IF(J583="","",VLOOKUP(J583,'Overview - Financial Statement'!$A$46:$B$60,2,FALSE))</f>
        <v/>
      </c>
      <c r="S583" s="255" t="str">
        <f t="shared" si="104"/>
        <v/>
      </c>
      <c r="T583" s="153"/>
      <c r="U583" s="153"/>
      <c r="V583" s="238">
        <f t="shared" si="105"/>
        <v>0</v>
      </c>
      <c r="W583" s="193" t="s">
        <v>44</v>
      </c>
      <c r="X583" s="427"/>
      <c r="Y583" s="264" t="str">
        <f t="shared" si="106"/>
        <v>OK</v>
      </c>
      <c r="Z583" s="193" t="str">
        <f t="shared" si="107"/>
        <v/>
      </c>
      <c r="AA583" s="193" t="str">
        <f t="shared" si="108"/>
        <v/>
      </c>
      <c r="AB583" s="397" t="str">
        <f t="shared" si="109"/>
        <v/>
      </c>
      <c r="AC583" s="257" t="str">
        <f t="shared" si="110"/>
        <v/>
      </c>
      <c r="AD583" s="257" t="str">
        <f t="shared" si="111"/>
        <v/>
      </c>
      <c r="AE583" s="193" t="str">
        <f t="shared" si="112"/>
        <v>CHECK DATES</v>
      </c>
      <c r="AF583" s="257" t="str">
        <f t="shared" si="113"/>
        <v/>
      </c>
      <c r="AG583" s="286">
        <v>0</v>
      </c>
      <c r="AH583" s="257">
        <f t="shared" si="114"/>
        <v>0</v>
      </c>
      <c r="AI583" s="257" t="str">
        <f t="shared" si="115"/>
        <v/>
      </c>
      <c r="AJ583" s="257">
        <f t="shared" si="116"/>
        <v>0</v>
      </c>
    </row>
    <row r="584" spans="1:36" x14ac:dyDescent="0.3">
      <c r="A584" s="287">
        <v>571</v>
      </c>
      <c r="B584" s="156"/>
      <c r="C584" s="150"/>
      <c r="D584" s="151"/>
      <c r="E584" s="150"/>
      <c r="F584" s="150"/>
      <c r="G584" s="158"/>
      <c r="H584" s="157"/>
      <c r="I584" s="152"/>
      <c r="J584" s="154"/>
      <c r="K584" s="149"/>
      <c r="L584" s="152"/>
      <c r="M584" s="159"/>
      <c r="N584" s="337"/>
      <c r="O584" s="343" t="str">
        <f>IF(N584="","",LOOKUP(N584,'Work Programme'!$A$8:$A$207,'Work Programme'!$B$8:$B$207))</f>
        <v/>
      </c>
      <c r="P584" s="150"/>
      <c r="Q584" s="150"/>
      <c r="R584" s="254" t="str">
        <f>IF(J584="","",VLOOKUP(J584,'Overview - Financial Statement'!$A$46:$B$60,2,FALSE))</f>
        <v/>
      </c>
      <c r="S584" s="255" t="str">
        <f t="shared" si="104"/>
        <v/>
      </c>
      <c r="T584" s="153"/>
      <c r="U584" s="153"/>
      <c r="V584" s="238">
        <f t="shared" si="105"/>
        <v>0</v>
      </c>
      <c r="W584" s="193" t="s">
        <v>44</v>
      </c>
      <c r="X584" s="427"/>
      <c r="Y584" s="264" t="str">
        <f t="shared" si="106"/>
        <v>OK</v>
      </c>
      <c r="Z584" s="193" t="str">
        <f t="shared" si="107"/>
        <v/>
      </c>
      <c r="AA584" s="193" t="str">
        <f t="shared" si="108"/>
        <v/>
      </c>
      <c r="AB584" s="397" t="str">
        <f t="shared" si="109"/>
        <v/>
      </c>
      <c r="AC584" s="257" t="str">
        <f t="shared" si="110"/>
        <v/>
      </c>
      <c r="AD584" s="257" t="str">
        <f t="shared" si="111"/>
        <v/>
      </c>
      <c r="AE584" s="193" t="str">
        <f t="shared" si="112"/>
        <v>CHECK DATES</v>
      </c>
      <c r="AF584" s="257" t="str">
        <f t="shared" si="113"/>
        <v/>
      </c>
      <c r="AG584" s="286">
        <v>0</v>
      </c>
      <c r="AH584" s="257">
        <f t="shared" si="114"/>
        <v>0</v>
      </c>
      <c r="AI584" s="257" t="str">
        <f t="shared" si="115"/>
        <v/>
      </c>
      <c r="AJ584" s="257">
        <f t="shared" si="116"/>
        <v>0</v>
      </c>
    </row>
    <row r="585" spans="1:36" x14ac:dyDescent="0.3">
      <c r="A585" s="287">
        <v>572</v>
      </c>
      <c r="B585" s="156"/>
      <c r="C585" s="150"/>
      <c r="D585" s="151"/>
      <c r="E585" s="150"/>
      <c r="F585" s="150"/>
      <c r="G585" s="158"/>
      <c r="H585" s="157"/>
      <c r="I585" s="152"/>
      <c r="J585" s="154"/>
      <c r="K585" s="149"/>
      <c r="L585" s="152"/>
      <c r="M585" s="159"/>
      <c r="N585" s="337"/>
      <c r="O585" s="343" t="str">
        <f>IF(N585="","",LOOKUP(N585,'Work Programme'!$A$8:$A$207,'Work Programme'!$B$8:$B$207))</f>
        <v/>
      </c>
      <c r="P585" s="150"/>
      <c r="Q585" s="150"/>
      <c r="R585" s="254" t="str">
        <f>IF(J585="","",VLOOKUP(J585,'Overview - Financial Statement'!$A$46:$B$60,2,FALSE))</f>
        <v/>
      </c>
      <c r="S585" s="255" t="str">
        <f t="shared" si="104"/>
        <v/>
      </c>
      <c r="T585" s="153"/>
      <c r="U585" s="153"/>
      <c r="V585" s="238">
        <f t="shared" si="105"/>
        <v>0</v>
      </c>
      <c r="W585" s="193" t="s">
        <v>44</v>
      </c>
      <c r="X585" s="427"/>
      <c r="Y585" s="264" t="str">
        <f t="shared" si="106"/>
        <v>OK</v>
      </c>
      <c r="Z585" s="193" t="str">
        <f t="shared" si="107"/>
        <v/>
      </c>
      <c r="AA585" s="193" t="str">
        <f t="shared" si="108"/>
        <v/>
      </c>
      <c r="AB585" s="397" t="str">
        <f t="shared" si="109"/>
        <v/>
      </c>
      <c r="AC585" s="257" t="str">
        <f t="shared" si="110"/>
        <v/>
      </c>
      <c r="AD585" s="257" t="str">
        <f t="shared" si="111"/>
        <v/>
      </c>
      <c r="AE585" s="193" t="str">
        <f t="shared" si="112"/>
        <v>CHECK DATES</v>
      </c>
      <c r="AF585" s="257" t="str">
        <f t="shared" si="113"/>
        <v/>
      </c>
      <c r="AG585" s="286">
        <v>0</v>
      </c>
      <c r="AH585" s="257">
        <f t="shared" si="114"/>
        <v>0</v>
      </c>
      <c r="AI585" s="257" t="str">
        <f t="shared" si="115"/>
        <v/>
      </c>
      <c r="AJ585" s="257">
        <f t="shared" si="116"/>
        <v>0</v>
      </c>
    </row>
    <row r="586" spans="1:36" x14ac:dyDescent="0.3">
      <c r="A586" s="287">
        <v>573</v>
      </c>
      <c r="B586" s="156"/>
      <c r="C586" s="150"/>
      <c r="D586" s="151"/>
      <c r="E586" s="150"/>
      <c r="F586" s="150"/>
      <c r="G586" s="158"/>
      <c r="H586" s="157"/>
      <c r="I586" s="152"/>
      <c r="J586" s="154"/>
      <c r="K586" s="149"/>
      <c r="L586" s="152"/>
      <c r="M586" s="159"/>
      <c r="N586" s="337"/>
      <c r="O586" s="343" t="str">
        <f>IF(N586="","",LOOKUP(N586,'Work Programme'!$A$8:$A$207,'Work Programme'!$B$8:$B$207))</f>
        <v/>
      </c>
      <c r="P586" s="150"/>
      <c r="Q586" s="150"/>
      <c r="R586" s="254" t="str">
        <f>IF(J586="","",VLOOKUP(J586,'Overview - Financial Statement'!$A$46:$B$60,2,FALSE))</f>
        <v/>
      </c>
      <c r="S586" s="255" t="str">
        <f t="shared" si="104"/>
        <v/>
      </c>
      <c r="T586" s="153"/>
      <c r="U586" s="153"/>
      <c r="V586" s="238">
        <f t="shared" si="105"/>
        <v>0</v>
      </c>
      <c r="W586" s="193" t="s">
        <v>44</v>
      </c>
      <c r="X586" s="427"/>
      <c r="Y586" s="264" t="str">
        <f t="shared" si="106"/>
        <v>OK</v>
      </c>
      <c r="Z586" s="193" t="str">
        <f t="shared" si="107"/>
        <v/>
      </c>
      <c r="AA586" s="193" t="str">
        <f t="shared" si="108"/>
        <v/>
      </c>
      <c r="AB586" s="397" t="str">
        <f t="shared" si="109"/>
        <v/>
      </c>
      <c r="AC586" s="257" t="str">
        <f t="shared" si="110"/>
        <v/>
      </c>
      <c r="AD586" s="257" t="str">
        <f t="shared" si="111"/>
        <v/>
      </c>
      <c r="AE586" s="193" t="str">
        <f t="shared" si="112"/>
        <v>CHECK DATES</v>
      </c>
      <c r="AF586" s="257" t="str">
        <f t="shared" si="113"/>
        <v/>
      </c>
      <c r="AG586" s="286">
        <v>0</v>
      </c>
      <c r="AH586" s="257">
        <f t="shared" si="114"/>
        <v>0</v>
      </c>
      <c r="AI586" s="257" t="str">
        <f t="shared" si="115"/>
        <v/>
      </c>
      <c r="AJ586" s="257">
        <f t="shared" si="116"/>
        <v>0</v>
      </c>
    </row>
    <row r="587" spans="1:36" x14ac:dyDescent="0.3">
      <c r="A587" s="287">
        <v>574</v>
      </c>
      <c r="B587" s="156"/>
      <c r="C587" s="150"/>
      <c r="D587" s="151"/>
      <c r="E587" s="150"/>
      <c r="F587" s="150"/>
      <c r="G587" s="158"/>
      <c r="H587" s="157"/>
      <c r="I587" s="152"/>
      <c r="J587" s="154"/>
      <c r="K587" s="149"/>
      <c r="L587" s="152"/>
      <c r="M587" s="159"/>
      <c r="N587" s="337"/>
      <c r="O587" s="343" t="str">
        <f>IF(N587="","",LOOKUP(N587,'Work Programme'!$A$8:$A$207,'Work Programme'!$B$8:$B$207))</f>
        <v/>
      </c>
      <c r="P587" s="150"/>
      <c r="Q587" s="150"/>
      <c r="R587" s="254" t="str">
        <f>IF(J587="","",VLOOKUP(J587,'Overview - Financial Statement'!$A$46:$B$60,2,FALSE))</f>
        <v/>
      </c>
      <c r="S587" s="255" t="str">
        <f t="shared" si="104"/>
        <v/>
      </c>
      <c r="T587" s="153"/>
      <c r="U587" s="153"/>
      <c r="V587" s="238">
        <f t="shared" si="105"/>
        <v>0</v>
      </c>
      <c r="W587" s="193" t="s">
        <v>44</v>
      </c>
      <c r="X587" s="427"/>
      <c r="Y587" s="264" t="str">
        <f t="shared" si="106"/>
        <v>OK</v>
      </c>
      <c r="Z587" s="193" t="str">
        <f t="shared" si="107"/>
        <v/>
      </c>
      <c r="AA587" s="193" t="str">
        <f t="shared" si="108"/>
        <v/>
      </c>
      <c r="AB587" s="397" t="str">
        <f t="shared" si="109"/>
        <v/>
      </c>
      <c r="AC587" s="257" t="str">
        <f t="shared" si="110"/>
        <v/>
      </c>
      <c r="AD587" s="257" t="str">
        <f t="shared" si="111"/>
        <v/>
      </c>
      <c r="AE587" s="193" t="str">
        <f t="shared" si="112"/>
        <v>CHECK DATES</v>
      </c>
      <c r="AF587" s="257" t="str">
        <f t="shared" si="113"/>
        <v/>
      </c>
      <c r="AG587" s="286">
        <v>0</v>
      </c>
      <c r="AH587" s="257">
        <f t="shared" si="114"/>
        <v>0</v>
      </c>
      <c r="AI587" s="257" t="str">
        <f t="shared" si="115"/>
        <v/>
      </c>
      <c r="AJ587" s="257">
        <f t="shared" si="116"/>
        <v>0</v>
      </c>
    </row>
    <row r="588" spans="1:36" x14ac:dyDescent="0.3">
      <c r="A588" s="287">
        <v>575</v>
      </c>
      <c r="B588" s="156"/>
      <c r="C588" s="150"/>
      <c r="D588" s="151"/>
      <c r="E588" s="150"/>
      <c r="F588" s="150"/>
      <c r="G588" s="158"/>
      <c r="H588" s="157"/>
      <c r="I588" s="152"/>
      <c r="J588" s="154"/>
      <c r="K588" s="149"/>
      <c r="L588" s="152"/>
      <c r="M588" s="159"/>
      <c r="N588" s="337"/>
      <c r="O588" s="343" t="str">
        <f>IF(N588="","",LOOKUP(N588,'Work Programme'!$A$8:$A$207,'Work Programme'!$B$8:$B$207))</f>
        <v/>
      </c>
      <c r="P588" s="150"/>
      <c r="Q588" s="150"/>
      <c r="R588" s="254" t="str">
        <f>IF(J588="","",VLOOKUP(J588,'Overview - Financial Statement'!$A$46:$B$60,2,FALSE))</f>
        <v/>
      </c>
      <c r="S588" s="255" t="str">
        <f t="shared" si="104"/>
        <v/>
      </c>
      <c r="T588" s="153"/>
      <c r="U588" s="153"/>
      <c r="V588" s="238">
        <f t="shared" si="105"/>
        <v>0</v>
      </c>
      <c r="W588" s="193" t="s">
        <v>44</v>
      </c>
      <c r="X588" s="427"/>
      <c r="Y588" s="264" t="str">
        <f t="shared" si="106"/>
        <v>OK</v>
      </c>
      <c r="Z588" s="193" t="str">
        <f t="shared" si="107"/>
        <v/>
      </c>
      <c r="AA588" s="193" t="str">
        <f t="shared" si="108"/>
        <v/>
      </c>
      <c r="AB588" s="397" t="str">
        <f t="shared" si="109"/>
        <v/>
      </c>
      <c r="AC588" s="257" t="str">
        <f t="shared" si="110"/>
        <v/>
      </c>
      <c r="AD588" s="257" t="str">
        <f t="shared" si="111"/>
        <v/>
      </c>
      <c r="AE588" s="193" t="str">
        <f t="shared" si="112"/>
        <v>CHECK DATES</v>
      </c>
      <c r="AF588" s="257" t="str">
        <f t="shared" si="113"/>
        <v/>
      </c>
      <c r="AG588" s="286">
        <v>0</v>
      </c>
      <c r="AH588" s="257">
        <f t="shared" si="114"/>
        <v>0</v>
      </c>
      <c r="AI588" s="257" t="str">
        <f t="shared" si="115"/>
        <v/>
      </c>
      <c r="AJ588" s="257">
        <f t="shared" si="116"/>
        <v>0</v>
      </c>
    </row>
    <row r="589" spans="1:36" x14ac:dyDescent="0.3">
      <c r="A589" s="287">
        <v>576</v>
      </c>
      <c r="B589" s="156"/>
      <c r="C589" s="150"/>
      <c r="D589" s="151"/>
      <c r="E589" s="150"/>
      <c r="F589" s="150"/>
      <c r="G589" s="158"/>
      <c r="H589" s="157"/>
      <c r="I589" s="152"/>
      <c r="J589" s="154"/>
      <c r="K589" s="149"/>
      <c r="L589" s="152"/>
      <c r="M589" s="159"/>
      <c r="N589" s="337"/>
      <c r="O589" s="343" t="str">
        <f>IF(N589="","",LOOKUP(N589,'Work Programme'!$A$8:$A$207,'Work Programme'!$B$8:$B$207))</f>
        <v/>
      </c>
      <c r="P589" s="150"/>
      <c r="Q589" s="150"/>
      <c r="R589" s="254" t="str">
        <f>IF(J589="","",VLOOKUP(J589,'Overview - Financial Statement'!$A$46:$B$60,2,FALSE))</f>
        <v/>
      </c>
      <c r="S589" s="255" t="str">
        <f t="shared" si="104"/>
        <v/>
      </c>
      <c r="T589" s="153"/>
      <c r="U589" s="153"/>
      <c r="V589" s="238">
        <f t="shared" si="105"/>
        <v>0</v>
      </c>
      <c r="W589" s="193" t="s">
        <v>44</v>
      </c>
      <c r="X589" s="427"/>
      <c r="Y589" s="264" t="str">
        <f t="shared" si="106"/>
        <v>OK</v>
      </c>
      <c r="Z589" s="193" t="str">
        <f t="shared" si="107"/>
        <v/>
      </c>
      <c r="AA589" s="193" t="str">
        <f t="shared" si="108"/>
        <v/>
      </c>
      <c r="AB589" s="397" t="str">
        <f t="shared" si="109"/>
        <v/>
      </c>
      <c r="AC589" s="257" t="str">
        <f t="shared" si="110"/>
        <v/>
      </c>
      <c r="AD589" s="257" t="str">
        <f t="shared" si="111"/>
        <v/>
      </c>
      <c r="AE589" s="193" t="str">
        <f t="shared" si="112"/>
        <v>CHECK DATES</v>
      </c>
      <c r="AF589" s="257" t="str">
        <f t="shared" si="113"/>
        <v/>
      </c>
      <c r="AG589" s="286">
        <v>0</v>
      </c>
      <c r="AH589" s="257">
        <f t="shared" si="114"/>
        <v>0</v>
      </c>
      <c r="AI589" s="257" t="str">
        <f t="shared" si="115"/>
        <v/>
      </c>
      <c r="AJ589" s="257">
        <f t="shared" si="116"/>
        <v>0</v>
      </c>
    </row>
    <row r="590" spans="1:36" x14ac:dyDescent="0.3">
      <c r="A590" s="287">
        <v>577</v>
      </c>
      <c r="B590" s="156"/>
      <c r="C590" s="150"/>
      <c r="D590" s="151"/>
      <c r="E590" s="150"/>
      <c r="F590" s="150"/>
      <c r="G590" s="158"/>
      <c r="H590" s="157"/>
      <c r="I590" s="152"/>
      <c r="J590" s="154"/>
      <c r="K590" s="149"/>
      <c r="L590" s="152"/>
      <c r="M590" s="159"/>
      <c r="N590" s="337"/>
      <c r="O590" s="343" t="str">
        <f>IF(N590="","",LOOKUP(N590,'Work Programme'!$A$8:$A$207,'Work Programme'!$B$8:$B$207))</f>
        <v/>
      </c>
      <c r="P590" s="150"/>
      <c r="Q590" s="150"/>
      <c r="R590" s="254" t="str">
        <f>IF(J590="","",VLOOKUP(J590,'Overview - Financial Statement'!$A$46:$B$60,2,FALSE))</f>
        <v/>
      </c>
      <c r="S590" s="255" t="str">
        <f t="shared" ref="S590:S653" si="117">IF(R590="","",K590/R590)</f>
        <v/>
      </c>
      <c r="T590" s="153"/>
      <c r="U590" s="153"/>
      <c r="V590" s="238">
        <f t="shared" si="105"/>
        <v>0</v>
      </c>
      <c r="W590" s="193" t="s">
        <v>44</v>
      </c>
      <c r="X590" s="427"/>
      <c r="Y590" s="264" t="str">
        <f t="shared" si="106"/>
        <v>OK</v>
      </c>
      <c r="Z590" s="193" t="str">
        <f t="shared" si="107"/>
        <v/>
      </c>
      <c r="AA590" s="193" t="str">
        <f t="shared" si="108"/>
        <v/>
      </c>
      <c r="AB590" s="397" t="str">
        <f t="shared" si="109"/>
        <v/>
      </c>
      <c r="AC590" s="257" t="str">
        <f t="shared" si="110"/>
        <v/>
      </c>
      <c r="AD590" s="257" t="str">
        <f t="shared" si="111"/>
        <v/>
      </c>
      <c r="AE590" s="193" t="str">
        <f t="shared" si="112"/>
        <v>CHECK DATES</v>
      </c>
      <c r="AF590" s="257" t="str">
        <f t="shared" si="113"/>
        <v/>
      </c>
      <c r="AG590" s="286">
        <v>0</v>
      </c>
      <c r="AH590" s="257">
        <f t="shared" si="114"/>
        <v>0</v>
      </c>
      <c r="AI590" s="257" t="str">
        <f t="shared" si="115"/>
        <v/>
      </c>
      <c r="AJ590" s="257">
        <f t="shared" si="116"/>
        <v>0</v>
      </c>
    </row>
    <row r="591" spans="1:36" x14ac:dyDescent="0.3">
      <c r="A591" s="287">
        <v>578</v>
      </c>
      <c r="B591" s="156"/>
      <c r="C591" s="150"/>
      <c r="D591" s="151"/>
      <c r="E591" s="150"/>
      <c r="F591" s="150"/>
      <c r="G591" s="158"/>
      <c r="H591" s="157"/>
      <c r="I591" s="152"/>
      <c r="J591" s="154"/>
      <c r="K591" s="149"/>
      <c r="L591" s="152"/>
      <c r="M591" s="159"/>
      <c r="N591" s="337"/>
      <c r="O591" s="343" t="str">
        <f>IF(N591="","",LOOKUP(N591,'Work Programme'!$A$8:$A$207,'Work Programme'!$B$8:$B$207))</f>
        <v/>
      </c>
      <c r="P591" s="150"/>
      <c r="Q591" s="150"/>
      <c r="R591" s="254" t="str">
        <f>IF(J591="","",VLOOKUP(J591,'Overview - Financial Statement'!$A$46:$B$60,2,FALSE))</f>
        <v/>
      </c>
      <c r="S591" s="255" t="str">
        <f t="shared" si="117"/>
        <v/>
      </c>
      <c r="T591" s="153"/>
      <c r="U591" s="153"/>
      <c r="V591" s="238">
        <f t="shared" si="105"/>
        <v>0</v>
      </c>
      <c r="W591" s="193" t="s">
        <v>44</v>
      </c>
      <c r="X591" s="427"/>
      <c r="Y591" s="264" t="str">
        <f t="shared" si="106"/>
        <v>OK</v>
      </c>
      <c r="Z591" s="193" t="str">
        <f t="shared" si="107"/>
        <v/>
      </c>
      <c r="AA591" s="193" t="str">
        <f t="shared" si="108"/>
        <v/>
      </c>
      <c r="AB591" s="397" t="str">
        <f t="shared" si="109"/>
        <v/>
      </c>
      <c r="AC591" s="257" t="str">
        <f t="shared" si="110"/>
        <v/>
      </c>
      <c r="AD591" s="257" t="str">
        <f t="shared" si="111"/>
        <v/>
      </c>
      <c r="AE591" s="193" t="str">
        <f t="shared" si="112"/>
        <v>CHECK DATES</v>
      </c>
      <c r="AF591" s="257" t="str">
        <f t="shared" si="113"/>
        <v/>
      </c>
      <c r="AG591" s="286">
        <v>0</v>
      </c>
      <c r="AH591" s="257">
        <f t="shared" si="114"/>
        <v>0</v>
      </c>
      <c r="AI591" s="257" t="str">
        <f t="shared" si="115"/>
        <v/>
      </c>
      <c r="AJ591" s="257">
        <f t="shared" si="116"/>
        <v>0</v>
      </c>
    </row>
    <row r="592" spans="1:36" x14ac:dyDescent="0.3">
      <c r="A592" s="287">
        <v>579</v>
      </c>
      <c r="B592" s="156"/>
      <c r="C592" s="150"/>
      <c r="D592" s="151"/>
      <c r="E592" s="150"/>
      <c r="F592" s="150"/>
      <c r="G592" s="158"/>
      <c r="H592" s="157"/>
      <c r="I592" s="152"/>
      <c r="J592" s="154"/>
      <c r="K592" s="149"/>
      <c r="L592" s="152"/>
      <c r="M592" s="159"/>
      <c r="N592" s="337"/>
      <c r="O592" s="343" t="str">
        <f>IF(N592="","",LOOKUP(N592,'Work Programme'!$A$8:$A$207,'Work Programme'!$B$8:$B$207))</f>
        <v/>
      </c>
      <c r="P592" s="150"/>
      <c r="Q592" s="150"/>
      <c r="R592" s="254" t="str">
        <f>IF(J592="","",VLOOKUP(J592,'Overview - Financial Statement'!$A$46:$B$60,2,FALSE))</f>
        <v/>
      </c>
      <c r="S592" s="255" t="str">
        <f t="shared" si="117"/>
        <v/>
      </c>
      <c r="T592" s="153"/>
      <c r="U592" s="153"/>
      <c r="V592" s="238">
        <f t="shared" ref="V592:V655" si="118">IF(T592="YES",S592,0)</f>
        <v>0</v>
      </c>
      <c r="W592" s="193" t="s">
        <v>44</v>
      </c>
      <c r="X592" s="427"/>
      <c r="Y592" s="264" t="str">
        <f t="shared" si="106"/>
        <v>OK</v>
      </c>
      <c r="Z592" s="193" t="str">
        <f t="shared" si="107"/>
        <v/>
      </c>
      <c r="AA592" s="193" t="str">
        <f t="shared" si="108"/>
        <v/>
      </c>
      <c r="AB592" s="397" t="str">
        <f t="shared" si="109"/>
        <v/>
      </c>
      <c r="AC592" s="257" t="str">
        <f t="shared" si="110"/>
        <v/>
      </c>
      <c r="AD592" s="257" t="str">
        <f t="shared" si="111"/>
        <v/>
      </c>
      <c r="AE592" s="193" t="str">
        <f t="shared" si="112"/>
        <v>CHECK DATES</v>
      </c>
      <c r="AF592" s="257" t="str">
        <f t="shared" si="113"/>
        <v/>
      </c>
      <c r="AG592" s="286">
        <v>0</v>
      </c>
      <c r="AH592" s="257">
        <f t="shared" si="114"/>
        <v>0</v>
      </c>
      <c r="AI592" s="257" t="str">
        <f t="shared" si="115"/>
        <v/>
      </c>
      <c r="AJ592" s="257">
        <f t="shared" si="116"/>
        <v>0</v>
      </c>
    </row>
    <row r="593" spans="1:36" x14ac:dyDescent="0.3">
      <c r="A593" s="287">
        <v>580</v>
      </c>
      <c r="B593" s="156"/>
      <c r="C593" s="150"/>
      <c r="D593" s="151"/>
      <c r="E593" s="150"/>
      <c r="F593" s="150"/>
      <c r="G593" s="158"/>
      <c r="H593" s="157"/>
      <c r="I593" s="152"/>
      <c r="J593" s="154"/>
      <c r="K593" s="149"/>
      <c r="L593" s="152"/>
      <c r="M593" s="159"/>
      <c r="N593" s="337"/>
      <c r="O593" s="343" t="str">
        <f>IF(N593="","",LOOKUP(N593,'Work Programme'!$A$8:$A$207,'Work Programme'!$B$8:$B$207))</f>
        <v/>
      </c>
      <c r="P593" s="150"/>
      <c r="Q593" s="150"/>
      <c r="R593" s="254" t="str">
        <f>IF(J593="","",VLOOKUP(J593,'Overview - Financial Statement'!$A$46:$B$60,2,FALSE))</f>
        <v/>
      </c>
      <c r="S593" s="255" t="str">
        <f t="shared" si="117"/>
        <v/>
      </c>
      <c r="T593" s="153"/>
      <c r="U593" s="153"/>
      <c r="V593" s="238">
        <f t="shared" si="118"/>
        <v>0</v>
      </c>
      <c r="W593" s="193" t="s">
        <v>44</v>
      </c>
      <c r="X593" s="427"/>
      <c r="Y593" s="264" t="str">
        <f t="shared" ref="Y593:Y656" si="119">IF(G593&gt;=220,"to be checked","OK")</f>
        <v>OK</v>
      </c>
      <c r="Z593" s="193" t="str">
        <f t="shared" ref="Z593:Z656" si="120">IF(S593="","",(IF(OR(L593&lt;=($E$4-1),L593&gt;=($G$4+1),M593&lt;=($E$4-1),M593&gt;=($G$4+1)),"CHECK DATES","OK")))</f>
        <v/>
      </c>
      <c r="AA593" s="193" t="str">
        <f t="shared" ref="AA593:AA656" si="121">IF(J593="","",J593)</f>
        <v/>
      </c>
      <c r="AB593" s="397" t="str">
        <f t="shared" ref="AB593:AB656" si="122">IF(J593="","",IF(HLOOKUP(J593,$X$4:$AL$5,2,FALSE)="",R593,IF(R593&lt;&gt;HLOOKUP(J593,$X$4:$AL$5,2,FALSE),HLOOKUP(J593,$X$4:$AL$5,2,FALSE),R593)))</f>
        <v/>
      </c>
      <c r="AC593" s="257" t="str">
        <f t="shared" ref="AC593:AC656" si="123">IF(R593="","",IF(AB593=1,S593,K593/AB593))</f>
        <v/>
      </c>
      <c r="AD593" s="257" t="str">
        <f t="shared" ref="AD593:AD656" si="124">IF(AC593="","",IF(AB593=1,0,AC593-S593))</f>
        <v/>
      </c>
      <c r="AE593" s="193" t="str">
        <f t="shared" ref="AE593:AE656" si="125">IF(S593=0,"",(IF(I593="","CHECK DATES","OK")))</f>
        <v>CHECK DATES</v>
      </c>
      <c r="AF593" s="257" t="str">
        <f t="shared" ref="AF593:AF656" si="126">IF(OR(W593="NO",Z593="CHECK DATES",AE593="CHECK DATES"),AC593,"")</f>
        <v/>
      </c>
      <c r="AG593" s="286">
        <v>0</v>
      </c>
      <c r="AH593" s="257">
        <f t="shared" ref="AH593:AH656" si="127">IF(OR(W593="NO",AF593&gt;0,AG593&gt;0)*(AND(OR(T593="NO",T593=""))),SUM(AF593:AG593),"")</f>
        <v>0</v>
      </c>
      <c r="AI593" s="257" t="str">
        <f t="shared" ref="AI593:AI656" si="128">IF(OR(W593="NO",AF593&gt;0,AG593&gt;0)*(AND(OR(T593="YES"))),SUM(AF593:AG593),"")</f>
        <v/>
      </c>
      <c r="AJ593" s="257">
        <f t="shared" ref="AJ593:AJ656" si="129">IF(T593="YES",AC593,0)</f>
        <v>0</v>
      </c>
    </row>
    <row r="594" spans="1:36" x14ac:dyDescent="0.3">
      <c r="A594" s="287">
        <v>581</v>
      </c>
      <c r="B594" s="156"/>
      <c r="C594" s="150"/>
      <c r="D594" s="151"/>
      <c r="E594" s="150"/>
      <c r="F594" s="150"/>
      <c r="G594" s="158"/>
      <c r="H594" s="157"/>
      <c r="I594" s="152"/>
      <c r="J594" s="154"/>
      <c r="K594" s="149"/>
      <c r="L594" s="152"/>
      <c r="M594" s="159"/>
      <c r="N594" s="337"/>
      <c r="O594" s="343" t="str">
        <f>IF(N594="","",LOOKUP(N594,'Work Programme'!$A$8:$A$207,'Work Programme'!$B$8:$B$207))</f>
        <v/>
      </c>
      <c r="P594" s="150"/>
      <c r="Q594" s="150"/>
      <c r="R594" s="254" t="str">
        <f>IF(J594="","",VLOOKUP(J594,'Overview - Financial Statement'!$A$46:$B$60,2,FALSE))</f>
        <v/>
      </c>
      <c r="S594" s="255" t="str">
        <f t="shared" si="117"/>
        <v/>
      </c>
      <c r="T594" s="153"/>
      <c r="U594" s="153"/>
      <c r="V594" s="238">
        <f t="shared" si="118"/>
        <v>0</v>
      </c>
      <c r="W594" s="193" t="s">
        <v>44</v>
      </c>
      <c r="X594" s="427"/>
      <c r="Y594" s="264" t="str">
        <f t="shared" si="119"/>
        <v>OK</v>
      </c>
      <c r="Z594" s="193" t="str">
        <f t="shared" si="120"/>
        <v/>
      </c>
      <c r="AA594" s="193" t="str">
        <f t="shared" si="121"/>
        <v/>
      </c>
      <c r="AB594" s="397" t="str">
        <f t="shared" si="122"/>
        <v/>
      </c>
      <c r="AC594" s="257" t="str">
        <f t="shared" si="123"/>
        <v/>
      </c>
      <c r="AD594" s="257" t="str">
        <f t="shared" si="124"/>
        <v/>
      </c>
      <c r="AE594" s="193" t="str">
        <f t="shared" si="125"/>
        <v>CHECK DATES</v>
      </c>
      <c r="AF594" s="257" t="str">
        <f t="shared" si="126"/>
        <v/>
      </c>
      <c r="AG594" s="286">
        <v>0</v>
      </c>
      <c r="AH594" s="257">
        <f t="shared" si="127"/>
        <v>0</v>
      </c>
      <c r="AI594" s="257" t="str">
        <f t="shared" si="128"/>
        <v/>
      </c>
      <c r="AJ594" s="257">
        <f t="shared" si="129"/>
        <v>0</v>
      </c>
    </row>
    <row r="595" spans="1:36" x14ac:dyDescent="0.3">
      <c r="A595" s="287">
        <v>582</v>
      </c>
      <c r="B595" s="156"/>
      <c r="C595" s="150"/>
      <c r="D595" s="151"/>
      <c r="E595" s="150"/>
      <c r="F595" s="150"/>
      <c r="G595" s="158"/>
      <c r="H595" s="157"/>
      <c r="I595" s="152"/>
      <c r="J595" s="154"/>
      <c r="K595" s="149"/>
      <c r="L595" s="152"/>
      <c r="M595" s="159"/>
      <c r="N595" s="337"/>
      <c r="O595" s="343" t="str">
        <f>IF(N595="","",LOOKUP(N595,'Work Programme'!$A$8:$A$207,'Work Programme'!$B$8:$B$207))</f>
        <v/>
      </c>
      <c r="P595" s="150"/>
      <c r="Q595" s="150"/>
      <c r="R595" s="254" t="str">
        <f>IF(J595="","",VLOOKUP(J595,'Overview - Financial Statement'!$A$46:$B$60,2,FALSE))</f>
        <v/>
      </c>
      <c r="S595" s="255" t="str">
        <f t="shared" si="117"/>
        <v/>
      </c>
      <c r="T595" s="153"/>
      <c r="U595" s="153"/>
      <c r="V595" s="238">
        <f t="shared" si="118"/>
        <v>0</v>
      </c>
      <c r="W595" s="193" t="s">
        <v>44</v>
      </c>
      <c r="X595" s="427"/>
      <c r="Y595" s="264" t="str">
        <f t="shared" si="119"/>
        <v>OK</v>
      </c>
      <c r="Z595" s="193" t="str">
        <f t="shared" si="120"/>
        <v/>
      </c>
      <c r="AA595" s="193" t="str">
        <f t="shared" si="121"/>
        <v/>
      </c>
      <c r="AB595" s="397" t="str">
        <f t="shared" si="122"/>
        <v/>
      </c>
      <c r="AC595" s="257" t="str">
        <f t="shared" si="123"/>
        <v/>
      </c>
      <c r="AD595" s="257" t="str">
        <f t="shared" si="124"/>
        <v/>
      </c>
      <c r="AE595" s="193" t="str">
        <f t="shared" si="125"/>
        <v>CHECK DATES</v>
      </c>
      <c r="AF595" s="257" t="str">
        <f t="shared" si="126"/>
        <v/>
      </c>
      <c r="AG595" s="286">
        <v>0</v>
      </c>
      <c r="AH595" s="257">
        <f t="shared" si="127"/>
        <v>0</v>
      </c>
      <c r="AI595" s="257" t="str">
        <f t="shared" si="128"/>
        <v/>
      </c>
      <c r="AJ595" s="257">
        <f t="shared" si="129"/>
        <v>0</v>
      </c>
    </row>
    <row r="596" spans="1:36" x14ac:dyDescent="0.3">
      <c r="A596" s="287">
        <v>583</v>
      </c>
      <c r="B596" s="156"/>
      <c r="C596" s="150"/>
      <c r="D596" s="151"/>
      <c r="E596" s="150"/>
      <c r="F596" s="150"/>
      <c r="G596" s="158"/>
      <c r="H596" s="157"/>
      <c r="I596" s="152"/>
      <c r="J596" s="154"/>
      <c r="K596" s="149"/>
      <c r="L596" s="152"/>
      <c r="M596" s="159"/>
      <c r="N596" s="337"/>
      <c r="O596" s="343" t="str">
        <f>IF(N596="","",LOOKUP(N596,'Work Programme'!$A$8:$A$207,'Work Programme'!$B$8:$B$207))</f>
        <v/>
      </c>
      <c r="P596" s="150"/>
      <c r="Q596" s="150"/>
      <c r="R596" s="254" t="str">
        <f>IF(J596="","",VLOOKUP(J596,'Overview - Financial Statement'!$A$46:$B$60,2,FALSE))</f>
        <v/>
      </c>
      <c r="S596" s="255" t="str">
        <f t="shared" si="117"/>
        <v/>
      </c>
      <c r="T596" s="153"/>
      <c r="U596" s="153"/>
      <c r="V596" s="238">
        <f t="shared" si="118"/>
        <v>0</v>
      </c>
      <c r="W596" s="193" t="s">
        <v>44</v>
      </c>
      <c r="X596" s="427"/>
      <c r="Y596" s="264" t="str">
        <f t="shared" si="119"/>
        <v>OK</v>
      </c>
      <c r="Z596" s="193" t="str">
        <f t="shared" si="120"/>
        <v/>
      </c>
      <c r="AA596" s="193" t="str">
        <f t="shared" si="121"/>
        <v/>
      </c>
      <c r="AB596" s="397" t="str">
        <f t="shared" si="122"/>
        <v/>
      </c>
      <c r="AC596" s="257" t="str">
        <f t="shared" si="123"/>
        <v/>
      </c>
      <c r="AD596" s="257" t="str">
        <f t="shared" si="124"/>
        <v/>
      </c>
      <c r="AE596" s="193" t="str">
        <f t="shared" si="125"/>
        <v>CHECK DATES</v>
      </c>
      <c r="AF596" s="257" t="str">
        <f t="shared" si="126"/>
        <v/>
      </c>
      <c r="AG596" s="286">
        <v>0</v>
      </c>
      <c r="AH596" s="257">
        <f t="shared" si="127"/>
        <v>0</v>
      </c>
      <c r="AI596" s="257" t="str">
        <f t="shared" si="128"/>
        <v/>
      </c>
      <c r="AJ596" s="257">
        <f t="shared" si="129"/>
        <v>0</v>
      </c>
    </row>
    <row r="597" spans="1:36" x14ac:dyDescent="0.3">
      <c r="A597" s="287">
        <v>584</v>
      </c>
      <c r="B597" s="156"/>
      <c r="C597" s="150"/>
      <c r="D597" s="151"/>
      <c r="E597" s="150"/>
      <c r="F597" s="150"/>
      <c r="G597" s="158"/>
      <c r="H597" s="157"/>
      <c r="I597" s="152"/>
      <c r="J597" s="154"/>
      <c r="K597" s="149"/>
      <c r="L597" s="152"/>
      <c r="M597" s="159"/>
      <c r="N597" s="337"/>
      <c r="O597" s="343" t="str">
        <f>IF(N597="","",LOOKUP(N597,'Work Programme'!$A$8:$A$207,'Work Programme'!$B$8:$B$207))</f>
        <v/>
      </c>
      <c r="P597" s="150"/>
      <c r="Q597" s="150"/>
      <c r="R597" s="254" t="str">
        <f>IF(J597="","",VLOOKUP(J597,'Overview - Financial Statement'!$A$46:$B$60,2,FALSE))</f>
        <v/>
      </c>
      <c r="S597" s="255" t="str">
        <f t="shared" si="117"/>
        <v/>
      </c>
      <c r="T597" s="153"/>
      <c r="U597" s="153"/>
      <c r="V597" s="238">
        <f t="shared" si="118"/>
        <v>0</v>
      </c>
      <c r="W597" s="193" t="s">
        <v>44</v>
      </c>
      <c r="X597" s="427"/>
      <c r="Y597" s="264" t="str">
        <f t="shared" si="119"/>
        <v>OK</v>
      </c>
      <c r="Z597" s="193" t="str">
        <f t="shared" si="120"/>
        <v/>
      </c>
      <c r="AA597" s="193" t="str">
        <f t="shared" si="121"/>
        <v/>
      </c>
      <c r="AB597" s="397" t="str">
        <f t="shared" si="122"/>
        <v/>
      </c>
      <c r="AC597" s="257" t="str">
        <f t="shared" si="123"/>
        <v/>
      </c>
      <c r="AD597" s="257" t="str">
        <f t="shared" si="124"/>
        <v/>
      </c>
      <c r="AE597" s="193" t="str">
        <f t="shared" si="125"/>
        <v>CHECK DATES</v>
      </c>
      <c r="AF597" s="257" t="str">
        <f t="shared" si="126"/>
        <v/>
      </c>
      <c r="AG597" s="286">
        <v>0</v>
      </c>
      <c r="AH597" s="257">
        <f t="shared" si="127"/>
        <v>0</v>
      </c>
      <c r="AI597" s="257" t="str">
        <f t="shared" si="128"/>
        <v/>
      </c>
      <c r="AJ597" s="257">
        <f t="shared" si="129"/>
        <v>0</v>
      </c>
    </row>
    <row r="598" spans="1:36" x14ac:dyDescent="0.3">
      <c r="A598" s="287">
        <v>585</v>
      </c>
      <c r="B598" s="156"/>
      <c r="C598" s="150"/>
      <c r="D598" s="151"/>
      <c r="E598" s="150"/>
      <c r="F598" s="150"/>
      <c r="G598" s="158"/>
      <c r="H598" s="157"/>
      <c r="I598" s="152"/>
      <c r="J598" s="154"/>
      <c r="K598" s="149"/>
      <c r="L598" s="152"/>
      <c r="M598" s="159"/>
      <c r="N598" s="337"/>
      <c r="O598" s="343" t="str">
        <f>IF(N598="","",LOOKUP(N598,'Work Programme'!$A$8:$A$207,'Work Programme'!$B$8:$B$207))</f>
        <v/>
      </c>
      <c r="P598" s="150"/>
      <c r="Q598" s="150"/>
      <c r="R598" s="254" t="str">
        <f>IF(J598="","",VLOOKUP(J598,'Overview - Financial Statement'!$A$46:$B$60,2,FALSE))</f>
        <v/>
      </c>
      <c r="S598" s="255" t="str">
        <f t="shared" si="117"/>
        <v/>
      </c>
      <c r="T598" s="153"/>
      <c r="U598" s="153"/>
      <c r="V598" s="238">
        <f t="shared" si="118"/>
        <v>0</v>
      </c>
      <c r="W598" s="193" t="s">
        <v>44</v>
      </c>
      <c r="X598" s="427"/>
      <c r="Y598" s="264" t="str">
        <f t="shared" si="119"/>
        <v>OK</v>
      </c>
      <c r="Z598" s="193" t="str">
        <f t="shared" si="120"/>
        <v/>
      </c>
      <c r="AA598" s="193" t="str">
        <f t="shared" si="121"/>
        <v/>
      </c>
      <c r="AB598" s="397" t="str">
        <f t="shared" si="122"/>
        <v/>
      </c>
      <c r="AC598" s="257" t="str">
        <f t="shared" si="123"/>
        <v/>
      </c>
      <c r="AD598" s="257" t="str">
        <f t="shared" si="124"/>
        <v/>
      </c>
      <c r="AE598" s="193" t="str">
        <f t="shared" si="125"/>
        <v>CHECK DATES</v>
      </c>
      <c r="AF598" s="257" t="str">
        <f t="shared" si="126"/>
        <v/>
      </c>
      <c r="AG598" s="286">
        <v>0</v>
      </c>
      <c r="AH598" s="257">
        <f t="shared" si="127"/>
        <v>0</v>
      </c>
      <c r="AI598" s="257" t="str">
        <f t="shared" si="128"/>
        <v/>
      </c>
      <c r="AJ598" s="257">
        <f t="shared" si="129"/>
        <v>0</v>
      </c>
    </row>
    <row r="599" spans="1:36" x14ac:dyDescent="0.3">
      <c r="A599" s="287">
        <v>586</v>
      </c>
      <c r="B599" s="156"/>
      <c r="C599" s="150"/>
      <c r="D599" s="151"/>
      <c r="E599" s="150"/>
      <c r="F599" s="150"/>
      <c r="G599" s="158"/>
      <c r="H599" s="157"/>
      <c r="I599" s="152"/>
      <c r="J599" s="154"/>
      <c r="K599" s="149"/>
      <c r="L599" s="152"/>
      <c r="M599" s="159"/>
      <c r="N599" s="337"/>
      <c r="O599" s="343" t="str">
        <f>IF(N599="","",LOOKUP(N599,'Work Programme'!$A$8:$A$207,'Work Programme'!$B$8:$B$207))</f>
        <v/>
      </c>
      <c r="P599" s="150"/>
      <c r="Q599" s="150"/>
      <c r="R599" s="254" t="str">
        <f>IF(J599="","",VLOOKUP(J599,'Overview - Financial Statement'!$A$46:$B$60,2,FALSE))</f>
        <v/>
      </c>
      <c r="S599" s="255" t="str">
        <f t="shared" si="117"/>
        <v/>
      </c>
      <c r="T599" s="153"/>
      <c r="U599" s="153"/>
      <c r="V599" s="238">
        <f t="shared" si="118"/>
        <v>0</v>
      </c>
      <c r="W599" s="193" t="s">
        <v>44</v>
      </c>
      <c r="X599" s="427"/>
      <c r="Y599" s="264" t="str">
        <f t="shared" si="119"/>
        <v>OK</v>
      </c>
      <c r="Z599" s="193" t="str">
        <f t="shared" si="120"/>
        <v/>
      </c>
      <c r="AA599" s="193" t="str">
        <f t="shared" si="121"/>
        <v/>
      </c>
      <c r="AB599" s="397" t="str">
        <f t="shared" si="122"/>
        <v/>
      </c>
      <c r="AC599" s="257" t="str">
        <f t="shared" si="123"/>
        <v/>
      </c>
      <c r="AD599" s="257" t="str">
        <f t="shared" si="124"/>
        <v/>
      </c>
      <c r="AE599" s="193" t="str">
        <f t="shared" si="125"/>
        <v>CHECK DATES</v>
      </c>
      <c r="AF599" s="257" t="str">
        <f t="shared" si="126"/>
        <v/>
      </c>
      <c r="AG599" s="286">
        <v>0</v>
      </c>
      <c r="AH599" s="257">
        <f t="shared" si="127"/>
        <v>0</v>
      </c>
      <c r="AI599" s="257" t="str">
        <f t="shared" si="128"/>
        <v/>
      </c>
      <c r="AJ599" s="257">
        <f t="shared" si="129"/>
        <v>0</v>
      </c>
    </row>
    <row r="600" spans="1:36" x14ac:dyDescent="0.3">
      <c r="A600" s="287">
        <v>587</v>
      </c>
      <c r="B600" s="156"/>
      <c r="C600" s="150"/>
      <c r="D600" s="151"/>
      <c r="E600" s="150"/>
      <c r="F600" s="150"/>
      <c r="G600" s="158"/>
      <c r="H600" s="157"/>
      <c r="I600" s="152"/>
      <c r="J600" s="154"/>
      <c r="K600" s="149"/>
      <c r="L600" s="152"/>
      <c r="M600" s="159"/>
      <c r="N600" s="337"/>
      <c r="O600" s="343" t="str">
        <f>IF(N600="","",LOOKUP(N600,'Work Programme'!$A$8:$A$207,'Work Programme'!$B$8:$B$207))</f>
        <v/>
      </c>
      <c r="P600" s="150"/>
      <c r="Q600" s="150"/>
      <c r="R600" s="254" t="str">
        <f>IF(J600="","",VLOOKUP(J600,'Overview - Financial Statement'!$A$46:$B$60,2,FALSE))</f>
        <v/>
      </c>
      <c r="S600" s="255" t="str">
        <f t="shared" si="117"/>
        <v/>
      </c>
      <c r="T600" s="153"/>
      <c r="U600" s="153"/>
      <c r="V600" s="238">
        <f t="shared" si="118"/>
        <v>0</v>
      </c>
      <c r="W600" s="193" t="s">
        <v>44</v>
      </c>
      <c r="X600" s="427"/>
      <c r="Y600" s="264" t="str">
        <f t="shared" si="119"/>
        <v>OK</v>
      </c>
      <c r="Z600" s="193" t="str">
        <f t="shared" si="120"/>
        <v/>
      </c>
      <c r="AA600" s="193" t="str">
        <f t="shared" si="121"/>
        <v/>
      </c>
      <c r="AB600" s="397" t="str">
        <f t="shared" si="122"/>
        <v/>
      </c>
      <c r="AC600" s="257" t="str">
        <f t="shared" si="123"/>
        <v/>
      </c>
      <c r="AD600" s="257" t="str">
        <f t="shared" si="124"/>
        <v/>
      </c>
      <c r="AE600" s="193" t="str">
        <f t="shared" si="125"/>
        <v>CHECK DATES</v>
      </c>
      <c r="AF600" s="257" t="str">
        <f t="shared" si="126"/>
        <v/>
      </c>
      <c r="AG600" s="286">
        <v>0</v>
      </c>
      <c r="AH600" s="257">
        <f t="shared" si="127"/>
        <v>0</v>
      </c>
      <c r="AI600" s="257" t="str">
        <f t="shared" si="128"/>
        <v/>
      </c>
      <c r="AJ600" s="257">
        <f t="shared" si="129"/>
        <v>0</v>
      </c>
    </row>
    <row r="601" spans="1:36" x14ac:dyDescent="0.3">
      <c r="A601" s="287">
        <v>588</v>
      </c>
      <c r="B601" s="156"/>
      <c r="C601" s="150"/>
      <c r="D601" s="151"/>
      <c r="E601" s="150"/>
      <c r="F601" s="150"/>
      <c r="G601" s="158"/>
      <c r="H601" s="157"/>
      <c r="I601" s="152"/>
      <c r="J601" s="154"/>
      <c r="K601" s="149"/>
      <c r="L601" s="152"/>
      <c r="M601" s="159"/>
      <c r="N601" s="337"/>
      <c r="O601" s="343" t="str">
        <f>IF(N601="","",LOOKUP(N601,'Work Programme'!$A$8:$A$207,'Work Programme'!$B$8:$B$207))</f>
        <v/>
      </c>
      <c r="P601" s="150"/>
      <c r="Q601" s="150"/>
      <c r="R601" s="254" t="str">
        <f>IF(J601="","",VLOOKUP(J601,'Overview - Financial Statement'!$A$46:$B$60,2,FALSE))</f>
        <v/>
      </c>
      <c r="S601" s="255" t="str">
        <f t="shared" si="117"/>
        <v/>
      </c>
      <c r="T601" s="153"/>
      <c r="U601" s="153"/>
      <c r="V601" s="238">
        <f t="shared" si="118"/>
        <v>0</v>
      </c>
      <c r="W601" s="193" t="s">
        <v>44</v>
      </c>
      <c r="X601" s="427"/>
      <c r="Y601" s="264" t="str">
        <f t="shared" si="119"/>
        <v>OK</v>
      </c>
      <c r="Z601" s="193" t="str">
        <f t="shared" si="120"/>
        <v/>
      </c>
      <c r="AA601" s="193" t="str">
        <f t="shared" si="121"/>
        <v/>
      </c>
      <c r="AB601" s="397" t="str">
        <f t="shared" si="122"/>
        <v/>
      </c>
      <c r="AC601" s="257" t="str">
        <f t="shared" si="123"/>
        <v/>
      </c>
      <c r="AD601" s="257" t="str">
        <f t="shared" si="124"/>
        <v/>
      </c>
      <c r="AE601" s="193" t="str">
        <f t="shared" si="125"/>
        <v>CHECK DATES</v>
      </c>
      <c r="AF601" s="257" t="str">
        <f t="shared" si="126"/>
        <v/>
      </c>
      <c r="AG601" s="286">
        <v>0</v>
      </c>
      <c r="AH601" s="257">
        <f t="shared" si="127"/>
        <v>0</v>
      </c>
      <c r="AI601" s="257" t="str">
        <f t="shared" si="128"/>
        <v/>
      </c>
      <c r="AJ601" s="257">
        <f t="shared" si="129"/>
        <v>0</v>
      </c>
    </row>
    <row r="602" spans="1:36" x14ac:dyDescent="0.3">
      <c r="A602" s="287">
        <v>589</v>
      </c>
      <c r="B602" s="156"/>
      <c r="C602" s="150"/>
      <c r="D602" s="151"/>
      <c r="E602" s="150"/>
      <c r="F602" s="150"/>
      <c r="G602" s="158"/>
      <c r="H602" s="157"/>
      <c r="I602" s="152"/>
      <c r="J602" s="154"/>
      <c r="K602" s="149"/>
      <c r="L602" s="152"/>
      <c r="M602" s="159"/>
      <c r="N602" s="337"/>
      <c r="O602" s="343" t="str">
        <f>IF(N602="","",LOOKUP(N602,'Work Programme'!$A$8:$A$207,'Work Programme'!$B$8:$B$207))</f>
        <v/>
      </c>
      <c r="P602" s="150"/>
      <c r="Q602" s="150"/>
      <c r="R602" s="254" t="str">
        <f>IF(J602="","",VLOOKUP(J602,'Overview - Financial Statement'!$A$46:$B$60,2,FALSE))</f>
        <v/>
      </c>
      <c r="S602" s="255" t="str">
        <f t="shared" si="117"/>
        <v/>
      </c>
      <c r="T602" s="153"/>
      <c r="U602" s="153"/>
      <c r="V602" s="238">
        <f t="shared" si="118"/>
        <v>0</v>
      </c>
      <c r="W602" s="193" t="s">
        <v>44</v>
      </c>
      <c r="X602" s="427"/>
      <c r="Y602" s="264" t="str">
        <f t="shared" si="119"/>
        <v>OK</v>
      </c>
      <c r="Z602" s="193" t="str">
        <f t="shared" si="120"/>
        <v/>
      </c>
      <c r="AA602" s="193" t="str">
        <f t="shared" si="121"/>
        <v/>
      </c>
      <c r="AB602" s="397" t="str">
        <f t="shared" si="122"/>
        <v/>
      </c>
      <c r="AC602" s="257" t="str">
        <f t="shared" si="123"/>
        <v/>
      </c>
      <c r="AD602" s="257" t="str">
        <f t="shared" si="124"/>
        <v/>
      </c>
      <c r="AE602" s="193" t="str">
        <f t="shared" si="125"/>
        <v>CHECK DATES</v>
      </c>
      <c r="AF602" s="257" t="str">
        <f t="shared" si="126"/>
        <v/>
      </c>
      <c r="AG602" s="286">
        <v>0</v>
      </c>
      <c r="AH602" s="257">
        <f t="shared" si="127"/>
        <v>0</v>
      </c>
      <c r="AI602" s="257" t="str">
        <f t="shared" si="128"/>
        <v/>
      </c>
      <c r="AJ602" s="257">
        <f t="shared" si="129"/>
        <v>0</v>
      </c>
    </row>
    <row r="603" spans="1:36" x14ac:dyDescent="0.3">
      <c r="A603" s="287">
        <v>590</v>
      </c>
      <c r="B603" s="156"/>
      <c r="C603" s="150"/>
      <c r="D603" s="151"/>
      <c r="E603" s="150"/>
      <c r="F603" s="150"/>
      <c r="G603" s="158"/>
      <c r="H603" s="157"/>
      <c r="I603" s="152"/>
      <c r="J603" s="154"/>
      <c r="K603" s="149"/>
      <c r="L603" s="152"/>
      <c r="M603" s="159"/>
      <c r="N603" s="337"/>
      <c r="O603" s="343" t="str">
        <f>IF(N603="","",LOOKUP(N603,'Work Programme'!$A$8:$A$207,'Work Programme'!$B$8:$B$207))</f>
        <v/>
      </c>
      <c r="P603" s="150"/>
      <c r="Q603" s="150"/>
      <c r="R603" s="254" t="str">
        <f>IF(J603="","",VLOOKUP(J603,'Overview - Financial Statement'!$A$46:$B$60,2,FALSE))</f>
        <v/>
      </c>
      <c r="S603" s="255" t="str">
        <f t="shared" si="117"/>
        <v/>
      </c>
      <c r="T603" s="153"/>
      <c r="U603" s="153"/>
      <c r="V603" s="238">
        <f t="shared" si="118"/>
        <v>0</v>
      </c>
      <c r="W603" s="193" t="s">
        <v>44</v>
      </c>
      <c r="X603" s="427"/>
      <c r="Y603" s="264" t="str">
        <f t="shared" si="119"/>
        <v>OK</v>
      </c>
      <c r="Z603" s="193" t="str">
        <f t="shared" si="120"/>
        <v/>
      </c>
      <c r="AA603" s="193" t="str">
        <f t="shared" si="121"/>
        <v/>
      </c>
      <c r="AB603" s="397" t="str">
        <f t="shared" si="122"/>
        <v/>
      </c>
      <c r="AC603" s="257" t="str">
        <f t="shared" si="123"/>
        <v/>
      </c>
      <c r="AD603" s="257" t="str">
        <f t="shared" si="124"/>
        <v/>
      </c>
      <c r="AE603" s="193" t="str">
        <f t="shared" si="125"/>
        <v>CHECK DATES</v>
      </c>
      <c r="AF603" s="257" t="str">
        <f t="shared" si="126"/>
        <v/>
      </c>
      <c r="AG603" s="286">
        <v>0</v>
      </c>
      <c r="AH603" s="257">
        <f t="shared" si="127"/>
        <v>0</v>
      </c>
      <c r="AI603" s="257" t="str">
        <f t="shared" si="128"/>
        <v/>
      </c>
      <c r="AJ603" s="257">
        <f t="shared" si="129"/>
        <v>0</v>
      </c>
    </row>
    <row r="604" spans="1:36" x14ac:dyDescent="0.3">
      <c r="A604" s="287">
        <v>591</v>
      </c>
      <c r="B604" s="156"/>
      <c r="C604" s="150"/>
      <c r="D604" s="151"/>
      <c r="E604" s="150"/>
      <c r="F604" s="150"/>
      <c r="G604" s="158"/>
      <c r="H604" s="157"/>
      <c r="I604" s="152"/>
      <c r="J604" s="154"/>
      <c r="K604" s="149"/>
      <c r="L604" s="152"/>
      <c r="M604" s="159"/>
      <c r="N604" s="337"/>
      <c r="O604" s="343" t="str">
        <f>IF(N604="","",LOOKUP(N604,'Work Programme'!$A$8:$A$207,'Work Programme'!$B$8:$B$207))</f>
        <v/>
      </c>
      <c r="P604" s="150"/>
      <c r="Q604" s="150"/>
      <c r="R604" s="254" t="str">
        <f>IF(J604="","",VLOOKUP(J604,'Overview - Financial Statement'!$A$46:$B$60,2,FALSE))</f>
        <v/>
      </c>
      <c r="S604" s="255" t="str">
        <f t="shared" si="117"/>
        <v/>
      </c>
      <c r="T604" s="153"/>
      <c r="U604" s="153"/>
      <c r="V604" s="238">
        <f t="shared" si="118"/>
        <v>0</v>
      </c>
      <c r="W604" s="193" t="s">
        <v>44</v>
      </c>
      <c r="X604" s="427"/>
      <c r="Y604" s="264" t="str">
        <f t="shared" si="119"/>
        <v>OK</v>
      </c>
      <c r="Z604" s="193" t="str">
        <f t="shared" si="120"/>
        <v/>
      </c>
      <c r="AA604" s="193" t="str">
        <f t="shared" si="121"/>
        <v/>
      </c>
      <c r="AB604" s="397" t="str">
        <f t="shared" si="122"/>
        <v/>
      </c>
      <c r="AC604" s="257" t="str">
        <f t="shared" si="123"/>
        <v/>
      </c>
      <c r="AD604" s="257" t="str">
        <f t="shared" si="124"/>
        <v/>
      </c>
      <c r="AE604" s="193" t="str">
        <f t="shared" si="125"/>
        <v>CHECK DATES</v>
      </c>
      <c r="AF604" s="257" t="str">
        <f t="shared" si="126"/>
        <v/>
      </c>
      <c r="AG604" s="286">
        <v>0</v>
      </c>
      <c r="AH604" s="257">
        <f t="shared" si="127"/>
        <v>0</v>
      </c>
      <c r="AI604" s="257" t="str">
        <f t="shared" si="128"/>
        <v/>
      </c>
      <c r="AJ604" s="257">
        <f t="shared" si="129"/>
        <v>0</v>
      </c>
    </row>
    <row r="605" spans="1:36" x14ac:dyDescent="0.3">
      <c r="A605" s="287">
        <v>592</v>
      </c>
      <c r="B605" s="156"/>
      <c r="C605" s="150"/>
      <c r="D605" s="151"/>
      <c r="E605" s="150"/>
      <c r="F605" s="150"/>
      <c r="G605" s="158"/>
      <c r="H605" s="157"/>
      <c r="I605" s="152"/>
      <c r="J605" s="154"/>
      <c r="K605" s="149"/>
      <c r="L605" s="152"/>
      <c r="M605" s="159"/>
      <c r="N605" s="337"/>
      <c r="O605" s="343" t="str">
        <f>IF(N605="","",LOOKUP(N605,'Work Programme'!$A$8:$A$207,'Work Programme'!$B$8:$B$207))</f>
        <v/>
      </c>
      <c r="P605" s="150"/>
      <c r="Q605" s="150"/>
      <c r="R605" s="254" t="str">
        <f>IF(J605="","",VLOOKUP(J605,'Overview - Financial Statement'!$A$46:$B$60,2,FALSE))</f>
        <v/>
      </c>
      <c r="S605" s="255" t="str">
        <f t="shared" si="117"/>
        <v/>
      </c>
      <c r="T605" s="153"/>
      <c r="U605" s="153"/>
      <c r="V605" s="238">
        <f t="shared" si="118"/>
        <v>0</v>
      </c>
      <c r="W605" s="193" t="s">
        <v>44</v>
      </c>
      <c r="X605" s="427"/>
      <c r="Y605" s="264" t="str">
        <f t="shared" si="119"/>
        <v>OK</v>
      </c>
      <c r="Z605" s="193" t="str">
        <f t="shared" si="120"/>
        <v/>
      </c>
      <c r="AA605" s="193" t="str">
        <f t="shared" si="121"/>
        <v/>
      </c>
      <c r="AB605" s="397" t="str">
        <f t="shared" si="122"/>
        <v/>
      </c>
      <c r="AC605" s="257" t="str">
        <f t="shared" si="123"/>
        <v/>
      </c>
      <c r="AD605" s="257" t="str">
        <f t="shared" si="124"/>
        <v/>
      </c>
      <c r="AE605" s="193" t="str">
        <f t="shared" si="125"/>
        <v>CHECK DATES</v>
      </c>
      <c r="AF605" s="257" t="str">
        <f t="shared" si="126"/>
        <v/>
      </c>
      <c r="AG605" s="286">
        <v>0</v>
      </c>
      <c r="AH605" s="257">
        <f t="shared" si="127"/>
        <v>0</v>
      </c>
      <c r="AI605" s="257" t="str">
        <f t="shared" si="128"/>
        <v/>
      </c>
      <c r="AJ605" s="257">
        <f t="shared" si="129"/>
        <v>0</v>
      </c>
    </row>
    <row r="606" spans="1:36" x14ac:dyDescent="0.3">
      <c r="A606" s="287">
        <v>593</v>
      </c>
      <c r="B606" s="156"/>
      <c r="C606" s="150"/>
      <c r="D606" s="151"/>
      <c r="E606" s="150"/>
      <c r="F606" s="150"/>
      <c r="G606" s="158"/>
      <c r="H606" s="157"/>
      <c r="I606" s="152"/>
      <c r="J606" s="154"/>
      <c r="K606" s="149"/>
      <c r="L606" s="152"/>
      <c r="M606" s="159"/>
      <c r="N606" s="337"/>
      <c r="O606" s="343" t="str">
        <f>IF(N606="","",LOOKUP(N606,'Work Programme'!$A$8:$A$207,'Work Programme'!$B$8:$B$207))</f>
        <v/>
      </c>
      <c r="P606" s="150"/>
      <c r="Q606" s="150"/>
      <c r="R606" s="254" t="str">
        <f>IF(J606="","",VLOOKUP(J606,'Overview - Financial Statement'!$A$46:$B$60,2,FALSE))</f>
        <v/>
      </c>
      <c r="S606" s="255" t="str">
        <f t="shared" si="117"/>
        <v/>
      </c>
      <c r="T606" s="153"/>
      <c r="U606" s="153"/>
      <c r="V606" s="238">
        <f t="shared" si="118"/>
        <v>0</v>
      </c>
      <c r="W606" s="193" t="s">
        <v>44</v>
      </c>
      <c r="X606" s="427"/>
      <c r="Y606" s="264" t="str">
        <f t="shared" si="119"/>
        <v>OK</v>
      </c>
      <c r="Z606" s="193" t="str">
        <f t="shared" si="120"/>
        <v/>
      </c>
      <c r="AA606" s="193" t="str">
        <f t="shared" si="121"/>
        <v/>
      </c>
      <c r="AB606" s="397" t="str">
        <f t="shared" si="122"/>
        <v/>
      </c>
      <c r="AC606" s="257" t="str">
        <f t="shared" si="123"/>
        <v/>
      </c>
      <c r="AD606" s="257" t="str">
        <f t="shared" si="124"/>
        <v/>
      </c>
      <c r="AE606" s="193" t="str">
        <f t="shared" si="125"/>
        <v>CHECK DATES</v>
      </c>
      <c r="AF606" s="257" t="str">
        <f t="shared" si="126"/>
        <v/>
      </c>
      <c r="AG606" s="286">
        <v>0</v>
      </c>
      <c r="AH606" s="257">
        <f t="shared" si="127"/>
        <v>0</v>
      </c>
      <c r="AI606" s="257" t="str">
        <f t="shared" si="128"/>
        <v/>
      </c>
      <c r="AJ606" s="257">
        <f t="shared" si="129"/>
        <v>0</v>
      </c>
    </row>
    <row r="607" spans="1:36" x14ac:dyDescent="0.3">
      <c r="A607" s="287">
        <v>594</v>
      </c>
      <c r="B607" s="156"/>
      <c r="C607" s="150"/>
      <c r="D607" s="151"/>
      <c r="E607" s="150"/>
      <c r="F607" s="150"/>
      <c r="G607" s="158"/>
      <c r="H607" s="157"/>
      <c r="I607" s="152"/>
      <c r="J607" s="154"/>
      <c r="K607" s="149"/>
      <c r="L607" s="152"/>
      <c r="M607" s="159"/>
      <c r="N607" s="337"/>
      <c r="O607" s="343" t="str">
        <f>IF(N607="","",LOOKUP(N607,'Work Programme'!$A$8:$A$207,'Work Programme'!$B$8:$B$207))</f>
        <v/>
      </c>
      <c r="P607" s="150"/>
      <c r="Q607" s="150"/>
      <c r="R607" s="254" t="str">
        <f>IF(J607="","",VLOOKUP(J607,'Overview - Financial Statement'!$A$46:$B$60,2,FALSE))</f>
        <v/>
      </c>
      <c r="S607" s="255" t="str">
        <f t="shared" si="117"/>
        <v/>
      </c>
      <c r="T607" s="153"/>
      <c r="U607" s="153"/>
      <c r="V607" s="238">
        <f t="shared" si="118"/>
        <v>0</v>
      </c>
      <c r="W607" s="193" t="s">
        <v>44</v>
      </c>
      <c r="X607" s="427"/>
      <c r="Y607" s="264" t="str">
        <f t="shared" si="119"/>
        <v>OK</v>
      </c>
      <c r="Z607" s="193" t="str">
        <f t="shared" si="120"/>
        <v/>
      </c>
      <c r="AA607" s="193" t="str">
        <f t="shared" si="121"/>
        <v/>
      </c>
      <c r="AB607" s="397" t="str">
        <f t="shared" si="122"/>
        <v/>
      </c>
      <c r="AC607" s="257" t="str">
        <f t="shared" si="123"/>
        <v/>
      </c>
      <c r="AD607" s="257" t="str">
        <f t="shared" si="124"/>
        <v/>
      </c>
      <c r="AE607" s="193" t="str">
        <f t="shared" si="125"/>
        <v>CHECK DATES</v>
      </c>
      <c r="AF607" s="257" t="str">
        <f t="shared" si="126"/>
        <v/>
      </c>
      <c r="AG607" s="286">
        <v>0</v>
      </c>
      <c r="AH607" s="257">
        <f t="shared" si="127"/>
        <v>0</v>
      </c>
      <c r="AI607" s="257" t="str">
        <f t="shared" si="128"/>
        <v/>
      </c>
      <c r="AJ607" s="257">
        <f t="shared" si="129"/>
        <v>0</v>
      </c>
    </row>
    <row r="608" spans="1:36" x14ac:dyDescent="0.3">
      <c r="A608" s="287">
        <v>595</v>
      </c>
      <c r="B608" s="156"/>
      <c r="C608" s="150"/>
      <c r="D608" s="151"/>
      <c r="E608" s="150"/>
      <c r="F608" s="150"/>
      <c r="G608" s="158"/>
      <c r="H608" s="157"/>
      <c r="I608" s="152"/>
      <c r="J608" s="154"/>
      <c r="K608" s="149"/>
      <c r="L608" s="152"/>
      <c r="M608" s="159"/>
      <c r="N608" s="337"/>
      <c r="O608" s="343" t="str">
        <f>IF(N608="","",LOOKUP(N608,'Work Programme'!$A$8:$A$207,'Work Programme'!$B$8:$B$207))</f>
        <v/>
      </c>
      <c r="P608" s="150"/>
      <c r="Q608" s="150"/>
      <c r="R608" s="254" t="str">
        <f>IF(J608="","",VLOOKUP(J608,'Overview - Financial Statement'!$A$46:$B$60,2,FALSE))</f>
        <v/>
      </c>
      <c r="S608" s="255" t="str">
        <f t="shared" si="117"/>
        <v/>
      </c>
      <c r="T608" s="153"/>
      <c r="U608" s="153"/>
      <c r="V608" s="238">
        <f t="shared" si="118"/>
        <v>0</v>
      </c>
      <c r="W608" s="193" t="s">
        <v>44</v>
      </c>
      <c r="X608" s="427"/>
      <c r="Y608" s="264" t="str">
        <f t="shared" si="119"/>
        <v>OK</v>
      </c>
      <c r="Z608" s="193" t="str">
        <f t="shared" si="120"/>
        <v/>
      </c>
      <c r="AA608" s="193" t="str">
        <f t="shared" si="121"/>
        <v/>
      </c>
      <c r="AB608" s="397" t="str">
        <f t="shared" si="122"/>
        <v/>
      </c>
      <c r="AC608" s="257" t="str">
        <f t="shared" si="123"/>
        <v/>
      </c>
      <c r="AD608" s="257" t="str">
        <f t="shared" si="124"/>
        <v/>
      </c>
      <c r="AE608" s="193" t="str">
        <f t="shared" si="125"/>
        <v>CHECK DATES</v>
      </c>
      <c r="AF608" s="257" t="str">
        <f t="shared" si="126"/>
        <v/>
      </c>
      <c r="AG608" s="286">
        <v>0</v>
      </c>
      <c r="AH608" s="257">
        <f t="shared" si="127"/>
        <v>0</v>
      </c>
      <c r="AI608" s="257" t="str">
        <f t="shared" si="128"/>
        <v/>
      </c>
      <c r="AJ608" s="257">
        <f t="shared" si="129"/>
        <v>0</v>
      </c>
    </row>
    <row r="609" spans="1:36" x14ac:dyDescent="0.3">
      <c r="A609" s="287">
        <v>596</v>
      </c>
      <c r="B609" s="156"/>
      <c r="C609" s="150"/>
      <c r="D609" s="151"/>
      <c r="E609" s="150"/>
      <c r="F609" s="150"/>
      <c r="G609" s="158"/>
      <c r="H609" s="157"/>
      <c r="I609" s="152"/>
      <c r="J609" s="154"/>
      <c r="K609" s="149"/>
      <c r="L609" s="152"/>
      <c r="M609" s="159"/>
      <c r="N609" s="337"/>
      <c r="O609" s="343" t="str">
        <f>IF(N609="","",LOOKUP(N609,'Work Programme'!$A$8:$A$207,'Work Programme'!$B$8:$B$207))</f>
        <v/>
      </c>
      <c r="P609" s="150"/>
      <c r="Q609" s="150"/>
      <c r="R609" s="254" t="str">
        <f>IF(J609="","",VLOOKUP(J609,'Overview - Financial Statement'!$A$46:$B$60,2,FALSE))</f>
        <v/>
      </c>
      <c r="S609" s="255" t="str">
        <f t="shared" si="117"/>
        <v/>
      </c>
      <c r="T609" s="153"/>
      <c r="U609" s="153"/>
      <c r="V609" s="238">
        <f t="shared" si="118"/>
        <v>0</v>
      </c>
      <c r="W609" s="193" t="s">
        <v>44</v>
      </c>
      <c r="X609" s="427"/>
      <c r="Y609" s="264" t="str">
        <f t="shared" si="119"/>
        <v>OK</v>
      </c>
      <c r="Z609" s="193" t="str">
        <f t="shared" si="120"/>
        <v/>
      </c>
      <c r="AA609" s="193" t="str">
        <f t="shared" si="121"/>
        <v/>
      </c>
      <c r="AB609" s="397" t="str">
        <f t="shared" si="122"/>
        <v/>
      </c>
      <c r="AC609" s="257" t="str">
        <f t="shared" si="123"/>
        <v/>
      </c>
      <c r="AD609" s="257" t="str">
        <f t="shared" si="124"/>
        <v/>
      </c>
      <c r="AE609" s="193" t="str">
        <f t="shared" si="125"/>
        <v>CHECK DATES</v>
      </c>
      <c r="AF609" s="257" t="str">
        <f t="shared" si="126"/>
        <v/>
      </c>
      <c r="AG609" s="286">
        <v>0</v>
      </c>
      <c r="AH609" s="257">
        <f t="shared" si="127"/>
        <v>0</v>
      </c>
      <c r="AI609" s="257" t="str">
        <f t="shared" si="128"/>
        <v/>
      </c>
      <c r="AJ609" s="257">
        <f t="shared" si="129"/>
        <v>0</v>
      </c>
    </row>
    <row r="610" spans="1:36" x14ac:dyDescent="0.3">
      <c r="A610" s="287">
        <v>597</v>
      </c>
      <c r="B610" s="156"/>
      <c r="C610" s="150"/>
      <c r="D610" s="151"/>
      <c r="E610" s="150"/>
      <c r="F610" s="150"/>
      <c r="G610" s="158"/>
      <c r="H610" s="157"/>
      <c r="I610" s="152"/>
      <c r="J610" s="154"/>
      <c r="K610" s="149"/>
      <c r="L610" s="152"/>
      <c r="M610" s="159"/>
      <c r="N610" s="337"/>
      <c r="O610" s="343" t="str">
        <f>IF(N610="","",LOOKUP(N610,'Work Programme'!$A$8:$A$207,'Work Programme'!$B$8:$B$207))</f>
        <v/>
      </c>
      <c r="P610" s="150"/>
      <c r="Q610" s="150"/>
      <c r="R610" s="254" t="str">
        <f>IF(J610="","",VLOOKUP(J610,'Overview - Financial Statement'!$A$46:$B$60,2,FALSE))</f>
        <v/>
      </c>
      <c r="S610" s="255" t="str">
        <f t="shared" si="117"/>
        <v/>
      </c>
      <c r="T610" s="153"/>
      <c r="U610" s="153"/>
      <c r="V610" s="238">
        <f t="shared" si="118"/>
        <v>0</v>
      </c>
      <c r="W610" s="193" t="s">
        <v>44</v>
      </c>
      <c r="X610" s="427"/>
      <c r="Y610" s="264" t="str">
        <f t="shared" si="119"/>
        <v>OK</v>
      </c>
      <c r="Z610" s="193" t="str">
        <f t="shared" si="120"/>
        <v/>
      </c>
      <c r="AA610" s="193" t="str">
        <f t="shared" si="121"/>
        <v/>
      </c>
      <c r="AB610" s="397" t="str">
        <f t="shared" si="122"/>
        <v/>
      </c>
      <c r="AC610" s="257" t="str">
        <f t="shared" si="123"/>
        <v/>
      </c>
      <c r="AD610" s="257" t="str">
        <f t="shared" si="124"/>
        <v/>
      </c>
      <c r="AE610" s="193" t="str">
        <f t="shared" si="125"/>
        <v>CHECK DATES</v>
      </c>
      <c r="AF610" s="257" t="str">
        <f t="shared" si="126"/>
        <v/>
      </c>
      <c r="AG610" s="286">
        <v>0</v>
      </c>
      <c r="AH610" s="257">
        <f t="shared" si="127"/>
        <v>0</v>
      </c>
      <c r="AI610" s="257" t="str">
        <f t="shared" si="128"/>
        <v/>
      </c>
      <c r="AJ610" s="257">
        <f t="shared" si="129"/>
        <v>0</v>
      </c>
    </row>
    <row r="611" spans="1:36" x14ac:dyDescent="0.3">
      <c r="A611" s="287">
        <v>598</v>
      </c>
      <c r="B611" s="156"/>
      <c r="C611" s="150"/>
      <c r="D611" s="151"/>
      <c r="E611" s="150"/>
      <c r="F611" s="150"/>
      <c r="G611" s="158"/>
      <c r="H611" s="157"/>
      <c r="I611" s="152"/>
      <c r="J611" s="154"/>
      <c r="K611" s="149"/>
      <c r="L611" s="152"/>
      <c r="M611" s="159"/>
      <c r="N611" s="337"/>
      <c r="O611" s="343" t="str">
        <f>IF(N611="","",LOOKUP(N611,'Work Programme'!$A$8:$A$207,'Work Programme'!$B$8:$B$207))</f>
        <v/>
      </c>
      <c r="P611" s="150"/>
      <c r="Q611" s="150"/>
      <c r="R611" s="254" t="str">
        <f>IF(J611="","",VLOOKUP(J611,'Overview - Financial Statement'!$A$46:$B$60,2,FALSE))</f>
        <v/>
      </c>
      <c r="S611" s="255" t="str">
        <f t="shared" si="117"/>
        <v/>
      </c>
      <c r="T611" s="153"/>
      <c r="U611" s="153"/>
      <c r="V611" s="238">
        <f t="shared" si="118"/>
        <v>0</v>
      </c>
      <c r="W611" s="193" t="s">
        <v>44</v>
      </c>
      <c r="X611" s="427"/>
      <c r="Y611" s="264" t="str">
        <f t="shared" si="119"/>
        <v>OK</v>
      </c>
      <c r="Z611" s="193" t="str">
        <f t="shared" si="120"/>
        <v/>
      </c>
      <c r="AA611" s="193" t="str">
        <f t="shared" si="121"/>
        <v/>
      </c>
      <c r="AB611" s="397" t="str">
        <f t="shared" si="122"/>
        <v/>
      </c>
      <c r="AC611" s="257" t="str">
        <f t="shared" si="123"/>
        <v/>
      </c>
      <c r="AD611" s="257" t="str">
        <f t="shared" si="124"/>
        <v/>
      </c>
      <c r="AE611" s="193" t="str">
        <f t="shared" si="125"/>
        <v>CHECK DATES</v>
      </c>
      <c r="AF611" s="257" t="str">
        <f t="shared" si="126"/>
        <v/>
      </c>
      <c r="AG611" s="286">
        <v>0</v>
      </c>
      <c r="AH611" s="257">
        <f t="shared" si="127"/>
        <v>0</v>
      </c>
      <c r="AI611" s="257" t="str">
        <f t="shared" si="128"/>
        <v/>
      </c>
      <c r="AJ611" s="257">
        <f t="shared" si="129"/>
        <v>0</v>
      </c>
    </row>
    <row r="612" spans="1:36" x14ac:dyDescent="0.3">
      <c r="A612" s="287">
        <v>599</v>
      </c>
      <c r="B612" s="156"/>
      <c r="C612" s="150"/>
      <c r="D612" s="151"/>
      <c r="E612" s="150"/>
      <c r="F612" s="150"/>
      <c r="G612" s="158"/>
      <c r="H612" s="157"/>
      <c r="I612" s="152"/>
      <c r="J612" s="154"/>
      <c r="K612" s="149"/>
      <c r="L612" s="152"/>
      <c r="M612" s="159"/>
      <c r="N612" s="337"/>
      <c r="O612" s="343" t="str">
        <f>IF(N612="","",LOOKUP(N612,'Work Programme'!$A$8:$A$207,'Work Programme'!$B$8:$B$207))</f>
        <v/>
      </c>
      <c r="P612" s="150"/>
      <c r="Q612" s="150"/>
      <c r="R612" s="254" t="str">
        <f>IF(J612="","",VLOOKUP(J612,'Overview - Financial Statement'!$A$46:$B$60,2,FALSE))</f>
        <v/>
      </c>
      <c r="S612" s="255" t="str">
        <f t="shared" si="117"/>
        <v/>
      </c>
      <c r="T612" s="153"/>
      <c r="U612" s="153"/>
      <c r="V612" s="238">
        <f t="shared" si="118"/>
        <v>0</v>
      </c>
      <c r="W612" s="193" t="s">
        <v>44</v>
      </c>
      <c r="X612" s="427"/>
      <c r="Y612" s="264" t="str">
        <f t="shared" si="119"/>
        <v>OK</v>
      </c>
      <c r="Z612" s="193" t="str">
        <f t="shared" si="120"/>
        <v/>
      </c>
      <c r="AA612" s="193" t="str">
        <f t="shared" si="121"/>
        <v/>
      </c>
      <c r="AB612" s="397" t="str">
        <f t="shared" si="122"/>
        <v/>
      </c>
      <c r="AC612" s="257" t="str">
        <f t="shared" si="123"/>
        <v/>
      </c>
      <c r="AD612" s="257" t="str">
        <f t="shared" si="124"/>
        <v/>
      </c>
      <c r="AE612" s="193" t="str">
        <f t="shared" si="125"/>
        <v>CHECK DATES</v>
      </c>
      <c r="AF612" s="257" t="str">
        <f t="shared" si="126"/>
        <v/>
      </c>
      <c r="AG612" s="286">
        <v>0</v>
      </c>
      <c r="AH612" s="257">
        <f t="shared" si="127"/>
        <v>0</v>
      </c>
      <c r="AI612" s="257" t="str">
        <f t="shared" si="128"/>
        <v/>
      </c>
      <c r="AJ612" s="257">
        <f t="shared" si="129"/>
        <v>0</v>
      </c>
    </row>
    <row r="613" spans="1:36" x14ac:dyDescent="0.3">
      <c r="A613" s="287">
        <v>600</v>
      </c>
      <c r="B613" s="156"/>
      <c r="C613" s="150"/>
      <c r="D613" s="151"/>
      <c r="E613" s="150"/>
      <c r="F613" s="150"/>
      <c r="G613" s="158"/>
      <c r="H613" s="157"/>
      <c r="I613" s="152"/>
      <c r="J613" s="154"/>
      <c r="K613" s="149"/>
      <c r="L613" s="152"/>
      <c r="M613" s="159"/>
      <c r="N613" s="337"/>
      <c r="O613" s="343" t="str">
        <f>IF(N613="","",LOOKUP(N613,'Work Programme'!$A$8:$A$207,'Work Programme'!$B$8:$B$207))</f>
        <v/>
      </c>
      <c r="P613" s="150"/>
      <c r="Q613" s="150"/>
      <c r="R613" s="254" t="str">
        <f>IF(J613="","",VLOOKUP(J613,'Overview - Financial Statement'!$A$46:$B$60,2,FALSE))</f>
        <v/>
      </c>
      <c r="S613" s="255" t="str">
        <f t="shared" si="117"/>
        <v/>
      </c>
      <c r="T613" s="153"/>
      <c r="U613" s="153"/>
      <c r="V613" s="238">
        <f t="shared" si="118"/>
        <v>0</v>
      </c>
      <c r="W613" s="193" t="s">
        <v>44</v>
      </c>
      <c r="X613" s="427"/>
      <c r="Y613" s="264" t="str">
        <f t="shared" si="119"/>
        <v>OK</v>
      </c>
      <c r="Z613" s="193" t="str">
        <f t="shared" si="120"/>
        <v/>
      </c>
      <c r="AA613" s="193" t="str">
        <f t="shared" si="121"/>
        <v/>
      </c>
      <c r="AB613" s="397" t="str">
        <f t="shared" si="122"/>
        <v/>
      </c>
      <c r="AC613" s="257" t="str">
        <f t="shared" si="123"/>
        <v/>
      </c>
      <c r="AD613" s="257" t="str">
        <f t="shared" si="124"/>
        <v/>
      </c>
      <c r="AE613" s="193" t="str">
        <f t="shared" si="125"/>
        <v>CHECK DATES</v>
      </c>
      <c r="AF613" s="257" t="str">
        <f t="shared" si="126"/>
        <v/>
      </c>
      <c r="AG613" s="286">
        <v>0</v>
      </c>
      <c r="AH613" s="257">
        <f t="shared" si="127"/>
        <v>0</v>
      </c>
      <c r="AI613" s="257" t="str">
        <f t="shared" si="128"/>
        <v/>
      </c>
      <c r="AJ613" s="257">
        <f t="shared" si="129"/>
        <v>0</v>
      </c>
    </row>
    <row r="614" spans="1:36" x14ac:dyDescent="0.3">
      <c r="A614" s="287">
        <v>601</v>
      </c>
      <c r="B614" s="156"/>
      <c r="C614" s="150"/>
      <c r="D614" s="151"/>
      <c r="E614" s="150"/>
      <c r="F614" s="150"/>
      <c r="G614" s="158"/>
      <c r="H614" s="157"/>
      <c r="I614" s="152"/>
      <c r="J614" s="154"/>
      <c r="K614" s="149"/>
      <c r="L614" s="152"/>
      <c r="M614" s="159"/>
      <c r="N614" s="337"/>
      <c r="O614" s="343" t="str">
        <f>IF(N614="","",LOOKUP(N614,'Work Programme'!$A$8:$A$207,'Work Programme'!$B$8:$B$207))</f>
        <v/>
      </c>
      <c r="P614" s="150"/>
      <c r="Q614" s="150"/>
      <c r="R614" s="254" t="str">
        <f>IF(J614="","",VLOOKUP(J614,'Overview - Financial Statement'!$A$46:$B$60,2,FALSE))</f>
        <v/>
      </c>
      <c r="S614" s="255" t="str">
        <f t="shared" si="117"/>
        <v/>
      </c>
      <c r="T614" s="153"/>
      <c r="U614" s="153"/>
      <c r="V614" s="238">
        <f t="shared" si="118"/>
        <v>0</v>
      </c>
      <c r="W614" s="193" t="s">
        <v>44</v>
      </c>
      <c r="X614" s="427"/>
      <c r="Y614" s="264" t="str">
        <f t="shared" si="119"/>
        <v>OK</v>
      </c>
      <c r="Z614" s="193" t="str">
        <f t="shared" si="120"/>
        <v/>
      </c>
      <c r="AA614" s="193" t="str">
        <f t="shared" si="121"/>
        <v/>
      </c>
      <c r="AB614" s="397" t="str">
        <f t="shared" si="122"/>
        <v/>
      </c>
      <c r="AC614" s="257" t="str">
        <f t="shared" si="123"/>
        <v/>
      </c>
      <c r="AD614" s="257" t="str">
        <f t="shared" si="124"/>
        <v/>
      </c>
      <c r="AE614" s="193" t="str">
        <f t="shared" si="125"/>
        <v>CHECK DATES</v>
      </c>
      <c r="AF614" s="257" t="str">
        <f t="shared" si="126"/>
        <v/>
      </c>
      <c r="AG614" s="286">
        <v>0</v>
      </c>
      <c r="AH614" s="257">
        <f t="shared" si="127"/>
        <v>0</v>
      </c>
      <c r="AI614" s="257" t="str">
        <f t="shared" si="128"/>
        <v/>
      </c>
      <c r="AJ614" s="257">
        <f t="shared" si="129"/>
        <v>0</v>
      </c>
    </row>
    <row r="615" spans="1:36" x14ac:dyDescent="0.3">
      <c r="A615" s="287">
        <v>602</v>
      </c>
      <c r="B615" s="156"/>
      <c r="C615" s="150"/>
      <c r="D615" s="151"/>
      <c r="E615" s="150"/>
      <c r="F615" s="150"/>
      <c r="G615" s="158"/>
      <c r="H615" s="157"/>
      <c r="I615" s="152"/>
      <c r="J615" s="154"/>
      <c r="K615" s="149"/>
      <c r="L615" s="152"/>
      <c r="M615" s="159"/>
      <c r="N615" s="337"/>
      <c r="O615" s="343" t="str">
        <f>IF(N615="","",LOOKUP(N615,'Work Programme'!$A$8:$A$207,'Work Programme'!$B$8:$B$207))</f>
        <v/>
      </c>
      <c r="P615" s="150"/>
      <c r="Q615" s="150"/>
      <c r="R615" s="254" t="str">
        <f>IF(J615="","",VLOOKUP(J615,'Overview - Financial Statement'!$A$46:$B$60,2,FALSE))</f>
        <v/>
      </c>
      <c r="S615" s="255" t="str">
        <f t="shared" si="117"/>
        <v/>
      </c>
      <c r="T615" s="153"/>
      <c r="U615" s="153"/>
      <c r="V615" s="238">
        <f t="shared" si="118"/>
        <v>0</v>
      </c>
      <c r="W615" s="193" t="s">
        <v>44</v>
      </c>
      <c r="X615" s="427"/>
      <c r="Y615" s="264" t="str">
        <f t="shared" si="119"/>
        <v>OK</v>
      </c>
      <c r="Z615" s="193" t="str">
        <f t="shared" si="120"/>
        <v/>
      </c>
      <c r="AA615" s="193" t="str">
        <f t="shared" si="121"/>
        <v/>
      </c>
      <c r="AB615" s="397" t="str">
        <f t="shared" si="122"/>
        <v/>
      </c>
      <c r="AC615" s="257" t="str">
        <f t="shared" si="123"/>
        <v/>
      </c>
      <c r="AD615" s="257" t="str">
        <f t="shared" si="124"/>
        <v/>
      </c>
      <c r="AE615" s="193" t="str">
        <f t="shared" si="125"/>
        <v>CHECK DATES</v>
      </c>
      <c r="AF615" s="257" t="str">
        <f t="shared" si="126"/>
        <v/>
      </c>
      <c r="AG615" s="286">
        <v>0</v>
      </c>
      <c r="AH615" s="257">
        <f t="shared" si="127"/>
        <v>0</v>
      </c>
      <c r="AI615" s="257" t="str">
        <f t="shared" si="128"/>
        <v/>
      </c>
      <c r="AJ615" s="257">
        <f t="shared" si="129"/>
        <v>0</v>
      </c>
    </row>
    <row r="616" spans="1:36" x14ac:dyDescent="0.3">
      <c r="A616" s="287">
        <v>603</v>
      </c>
      <c r="B616" s="156"/>
      <c r="C616" s="150"/>
      <c r="D616" s="151"/>
      <c r="E616" s="150"/>
      <c r="F616" s="150"/>
      <c r="G616" s="158"/>
      <c r="H616" s="157"/>
      <c r="I616" s="152"/>
      <c r="J616" s="154"/>
      <c r="K616" s="149"/>
      <c r="L616" s="152"/>
      <c r="M616" s="159"/>
      <c r="N616" s="337"/>
      <c r="O616" s="343" t="str">
        <f>IF(N616="","",LOOKUP(N616,'Work Programme'!$A$8:$A$207,'Work Programme'!$B$8:$B$207))</f>
        <v/>
      </c>
      <c r="P616" s="150"/>
      <c r="Q616" s="150"/>
      <c r="R616" s="254" t="str">
        <f>IF(J616="","",VLOOKUP(J616,'Overview - Financial Statement'!$A$46:$B$60,2,FALSE))</f>
        <v/>
      </c>
      <c r="S616" s="255" t="str">
        <f t="shared" si="117"/>
        <v/>
      </c>
      <c r="T616" s="153"/>
      <c r="U616" s="153"/>
      <c r="V616" s="238">
        <f t="shared" si="118"/>
        <v>0</v>
      </c>
      <c r="W616" s="193" t="s">
        <v>44</v>
      </c>
      <c r="X616" s="427"/>
      <c r="Y616" s="264" t="str">
        <f t="shared" si="119"/>
        <v>OK</v>
      </c>
      <c r="Z616" s="193" t="str">
        <f t="shared" si="120"/>
        <v/>
      </c>
      <c r="AA616" s="193" t="str">
        <f t="shared" si="121"/>
        <v/>
      </c>
      <c r="AB616" s="397" t="str">
        <f t="shared" si="122"/>
        <v/>
      </c>
      <c r="AC616" s="257" t="str">
        <f t="shared" si="123"/>
        <v/>
      </c>
      <c r="AD616" s="257" t="str">
        <f t="shared" si="124"/>
        <v/>
      </c>
      <c r="AE616" s="193" t="str">
        <f t="shared" si="125"/>
        <v>CHECK DATES</v>
      </c>
      <c r="AF616" s="257" t="str">
        <f t="shared" si="126"/>
        <v/>
      </c>
      <c r="AG616" s="286">
        <v>0</v>
      </c>
      <c r="AH616" s="257">
        <f t="shared" si="127"/>
        <v>0</v>
      </c>
      <c r="AI616" s="257" t="str">
        <f t="shared" si="128"/>
        <v/>
      </c>
      <c r="AJ616" s="257">
        <f t="shared" si="129"/>
        <v>0</v>
      </c>
    </row>
    <row r="617" spans="1:36" x14ac:dyDescent="0.3">
      <c r="A617" s="287">
        <v>604</v>
      </c>
      <c r="B617" s="156"/>
      <c r="C617" s="150"/>
      <c r="D617" s="151"/>
      <c r="E617" s="150"/>
      <c r="F617" s="150"/>
      <c r="G617" s="158"/>
      <c r="H617" s="157"/>
      <c r="I617" s="152"/>
      <c r="J617" s="154"/>
      <c r="K617" s="149"/>
      <c r="L617" s="152"/>
      <c r="M617" s="159"/>
      <c r="N617" s="337"/>
      <c r="O617" s="343" t="str">
        <f>IF(N617="","",LOOKUP(N617,'Work Programme'!$A$8:$A$207,'Work Programme'!$B$8:$B$207))</f>
        <v/>
      </c>
      <c r="P617" s="150"/>
      <c r="Q617" s="150"/>
      <c r="R617" s="254" t="str">
        <f>IF(J617="","",VLOOKUP(J617,'Overview - Financial Statement'!$A$46:$B$60,2,FALSE))</f>
        <v/>
      </c>
      <c r="S617" s="255" t="str">
        <f t="shared" si="117"/>
        <v/>
      </c>
      <c r="T617" s="153"/>
      <c r="U617" s="153"/>
      <c r="V617" s="238">
        <f t="shared" si="118"/>
        <v>0</v>
      </c>
      <c r="W617" s="193" t="s">
        <v>44</v>
      </c>
      <c r="X617" s="427"/>
      <c r="Y617" s="264" t="str">
        <f t="shared" si="119"/>
        <v>OK</v>
      </c>
      <c r="Z617" s="193" t="str">
        <f t="shared" si="120"/>
        <v/>
      </c>
      <c r="AA617" s="193" t="str">
        <f t="shared" si="121"/>
        <v/>
      </c>
      <c r="AB617" s="397" t="str">
        <f t="shared" si="122"/>
        <v/>
      </c>
      <c r="AC617" s="257" t="str">
        <f t="shared" si="123"/>
        <v/>
      </c>
      <c r="AD617" s="257" t="str">
        <f t="shared" si="124"/>
        <v/>
      </c>
      <c r="AE617" s="193" t="str">
        <f t="shared" si="125"/>
        <v>CHECK DATES</v>
      </c>
      <c r="AF617" s="257" t="str">
        <f t="shared" si="126"/>
        <v/>
      </c>
      <c r="AG617" s="286">
        <v>0</v>
      </c>
      <c r="AH617" s="257">
        <f t="shared" si="127"/>
        <v>0</v>
      </c>
      <c r="AI617" s="257" t="str">
        <f t="shared" si="128"/>
        <v/>
      </c>
      <c r="AJ617" s="257">
        <f t="shared" si="129"/>
        <v>0</v>
      </c>
    </row>
    <row r="618" spans="1:36" x14ac:dyDescent="0.3">
      <c r="A618" s="287">
        <v>605</v>
      </c>
      <c r="B618" s="156"/>
      <c r="C618" s="150"/>
      <c r="D618" s="151"/>
      <c r="E618" s="150"/>
      <c r="F618" s="150"/>
      <c r="G618" s="158"/>
      <c r="H618" s="157"/>
      <c r="I618" s="152"/>
      <c r="J618" s="154"/>
      <c r="K618" s="149"/>
      <c r="L618" s="152"/>
      <c r="M618" s="159"/>
      <c r="N618" s="337"/>
      <c r="O618" s="343" t="str">
        <f>IF(N618="","",LOOKUP(N618,'Work Programme'!$A$8:$A$207,'Work Programme'!$B$8:$B$207))</f>
        <v/>
      </c>
      <c r="P618" s="150"/>
      <c r="Q618" s="150"/>
      <c r="R618" s="254" t="str">
        <f>IF(J618="","",VLOOKUP(J618,'Overview - Financial Statement'!$A$46:$B$60,2,FALSE))</f>
        <v/>
      </c>
      <c r="S618" s="255" t="str">
        <f t="shared" si="117"/>
        <v/>
      </c>
      <c r="T618" s="153"/>
      <c r="U618" s="153"/>
      <c r="V618" s="238">
        <f t="shared" si="118"/>
        <v>0</v>
      </c>
      <c r="W618" s="193" t="s">
        <v>44</v>
      </c>
      <c r="X618" s="427"/>
      <c r="Y618" s="264" t="str">
        <f t="shared" si="119"/>
        <v>OK</v>
      </c>
      <c r="Z618" s="193" t="str">
        <f t="shared" si="120"/>
        <v/>
      </c>
      <c r="AA618" s="193" t="str">
        <f t="shared" si="121"/>
        <v/>
      </c>
      <c r="AB618" s="397" t="str">
        <f t="shared" si="122"/>
        <v/>
      </c>
      <c r="AC618" s="257" t="str">
        <f t="shared" si="123"/>
        <v/>
      </c>
      <c r="AD618" s="257" t="str">
        <f t="shared" si="124"/>
        <v/>
      </c>
      <c r="AE618" s="193" t="str">
        <f t="shared" si="125"/>
        <v>CHECK DATES</v>
      </c>
      <c r="AF618" s="257" t="str">
        <f t="shared" si="126"/>
        <v/>
      </c>
      <c r="AG618" s="286">
        <v>0</v>
      </c>
      <c r="AH618" s="257">
        <f t="shared" si="127"/>
        <v>0</v>
      </c>
      <c r="AI618" s="257" t="str">
        <f t="shared" si="128"/>
        <v/>
      </c>
      <c r="AJ618" s="257">
        <f t="shared" si="129"/>
        <v>0</v>
      </c>
    </row>
    <row r="619" spans="1:36" x14ac:dyDescent="0.3">
      <c r="A619" s="287">
        <v>606</v>
      </c>
      <c r="B619" s="156"/>
      <c r="C619" s="150"/>
      <c r="D619" s="151"/>
      <c r="E619" s="150"/>
      <c r="F619" s="150"/>
      <c r="G619" s="158"/>
      <c r="H619" s="157"/>
      <c r="I619" s="152"/>
      <c r="J619" s="154"/>
      <c r="K619" s="149"/>
      <c r="L619" s="152"/>
      <c r="M619" s="159"/>
      <c r="N619" s="337"/>
      <c r="O619" s="343" t="str">
        <f>IF(N619="","",LOOKUP(N619,'Work Programme'!$A$8:$A$207,'Work Programme'!$B$8:$B$207))</f>
        <v/>
      </c>
      <c r="P619" s="150"/>
      <c r="Q619" s="150"/>
      <c r="R619" s="254" t="str">
        <f>IF(J619="","",VLOOKUP(J619,'Overview - Financial Statement'!$A$46:$B$60,2,FALSE))</f>
        <v/>
      </c>
      <c r="S619" s="255" t="str">
        <f t="shared" si="117"/>
        <v/>
      </c>
      <c r="T619" s="153"/>
      <c r="U619" s="153"/>
      <c r="V619" s="238">
        <f t="shared" si="118"/>
        <v>0</v>
      </c>
      <c r="W619" s="193" t="s">
        <v>44</v>
      </c>
      <c r="X619" s="427"/>
      <c r="Y619" s="264" t="str">
        <f t="shared" si="119"/>
        <v>OK</v>
      </c>
      <c r="Z619" s="193" t="str">
        <f t="shared" si="120"/>
        <v/>
      </c>
      <c r="AA619" s="193" t="str">
        <f t="shared" si="121"/>
        <v/>
      </c>
      <c r="AB619" s="397" t="str">
        <f t="shared" si="122"/>
        <v/>
      </c>
      <c r="AC619" s="257" t="str">
        <f t="shared" si="123"/>
        <v/>
      </c>
      <c r="AD619" s="257" t="str">
        <f t="shared" si="124"/>
        <v/>
      </c>
      <c r="AE619" s="193" t="str">
        <f t="shared" si="125"/>
        <v>CHECK DATES</v>
      </c>
      <c r="AF619" s="257" t="str">
        <f t="shared" si="126"/>
        <v/>
      </c>
      <c r="AG619" s="286">
        <v>0</v>
      </c>
      <c r="AH619" s="257">
        <f t="shared" si="127"/>
        <v>0</v>
      </c>
      <c r="AI619" s="257" t="str">
        <f t="shared" si="128"/>
        <v/>
      </c>
      <c r="AJ619" s="257">
        <f t="shared" si="129"/>
        <v>0</v>
      </c>
    </row>
    <row r="620" spans="1:36" x14ac:dyDescent="0.3">
      <c r="A620" s="287">
        <v>607</v>
      </c>
      <c r="B620" s="156"/>
      <c r="C620" s="150"/>
      <c r="D620" s="151"/>
      <c r="E620" s="150"/>
      <c r="F620" s="150"/>
      <c r="G620" s="158"/>
      <c r="H620" s="157"/>
      <c r="I620" s="152"/>
      <c r="J620" s="154"/>
      <c r="K620" s="149"/>
      <c r="L620" s="152"/>
      <c r="M620" s="159"/>
      <c r="N620" s="337"/>
      <c r="O620" s="343" t="str">
        <f>IF(N620="","",LOOKUP(N620,'Work Programme'!$A$8:$A$207,'Work Programme'!$B$8:$B$207))</f>
        <v/>
      </c>
      <c r="P620" s="150"/>
      <c r="Q620" s="150"/>
      <c r="R620" s="254" t="str">
        <f>IF(J620="","",VLOOKUP(J620,'Overview - Financial Statement'!$A$46:$B$60,2,FALSE))</f>
        <v/>
      </c>
      <c r="S620" s="255" t="str">
        <f t="shared" si="117"/>
        <v/>
      </c>
      <c r="T620" s="153"/>
      <c r="U620" s="153"/>
      <c r="V620" s="238">
        <f t="shared" si="118"/>
        <v>0</v>
      </c>
      <c r="W620" s="193" t="s">
        <v>44</v>
      </c>
      <c r="X620" s="427"/>
      <c r="Y620" s="264" t="str">
        <f t="shared" si="119"/>
        <v>OK</v>
      </c>
      <c r="Z620" s="193" t="str">
        <f t="shared" si="120"/>
        <v/>
      </c>
      <c r="AA620" s="193" t="str">
        <f t="shared" si="121"/>
        <v/>
      </c>
      <c r="AB620" s="397" t="str">
        <f t="shared" si="122"/>
        <v/>
      </c>
      <c r="AC620" s="257" t="str">
        <f t="shared" si="123"/>
        <v/>
      </c>
      <c r="AD620" s="257" t="str">
        <f t="shared" si="124"/>
        <v/>
      </c>
      <c r="AE620" s="193" t="str">
        <f t="shared" si="125"/>
        <v>CHECK DATES</v>
      </c>
      <c r="AF620" s="257" t="str">
        <f t="shared" si="126"/>
        <v/>
      </c>
      <c r="AG620" s="286">
        <v>0</v>
      </c>
      <c r="AH620" s="257">
        <f t="shared" si="127"/>
        <v>0</v>
      </c>
      <c r="AI620" s="257" t="str">
        <f t="shared" si="128"/>
        <v/>
      </c>
      <c r="AJ620" s="257">
        <f t="shared" si="129"/>
        <v>0</v>
      </c>
    </row>
    <row r="621" spans="1:36" x14ac:dyDescent="0.3">
      <c r="A621" s="287">
        <v>608</v>
      </c>
      <c r="B621" s="156"/>
      <c r="C621" s="150"/>
      <c r="D621" s="151"/>
      <c r="E621" s="150"/>
      <c r="F621" s="150"/>
      <c r="G621" s="158"/>
      <c r="H621" s="157"/>
      <c r="I621" s="152"/>
      <c r="J621" s="154"/>
      <c r="K621" s="149"/>
      <c r="L621" s="152"/>
      <c r="M621" s="159"/>
      <c r="N621" s="337"/>
      <c r="O621" s="343" t="str">
        <f>IF(N621="","",LOOKUP(N621,'Work Programme'!$A$8:$A$207,'Work Programme'!$B$8:$B$207))</f>
        <v/>
      </c>
      <c r="P621" s="150"/>
      <c r="Q621" s="150"/>
      <c r="R621" s="254" t="str">
        <f>IF(J621="","",VLOOKUP(J621,'Overview - Financial Statement'!$A$46:$B$60,2,FALSE))</f>
        <v/>
      </c>
      <c r="S621" s="255" t="str">
        <f t="shared" si="117"/>
        <v/>
      </c>
      <c r="T621" s="153"/>
      <c r="U621" s="153"/>
      <c r="V621" s="238">
        <f t="shared" si="118"/>
        <v>0</v>
      </c>
      <c r="W621" s="193" t="s">
        <v>44</v>
      </c>
      <c r="X621" s="427"/>
      <c r="Y621" s="264" t="str">
        <f t="shared" si="119"/>
        <v>OK</v>
      </c>
      <c r="Z621" s="193" t="str">
        <f t="shared" si="120"/>
        <v/>
      </c>
      <c r="AA621" s="193" t="str">
        <f t="shared" si="121"/>
        <v/>
      </c>
      <c r="AB621" s="397" t="str">
        <f t="shared" si="122"/>
        <v/>
      </c>
      <c r="AC621" s="257" t="str">
        <f t="shared" si="123"/>
        <v/>
      </c>
      <c r="AD621" s="257" t="str">
        <f t="shared" si="124"/>
        <v/>
      </c>
      <c r="AE621" s="193" t="str">
        <f t="shared" si="125"/>
        <v>CHECK DATES</v>
      </c>
      <c r="AF621" s="257" t="str">
        <f t="shared" si="126"/>
        <v/>
      </c>
      <c r="AG621" s="286">
        <v>0</v>
      </c>
      <c r="AH621" s="257">
        <f t="shared" si="127"/>
        <v>0</v>
      </c>
      <c r="AI621" s="257" t="str">
        <f t="shared" si="128"/>
        <v/>
      </c>
      <c r="AJ621" s="257">
        <f t="shared" si="129"/>
        <v>0</v>
      </c>
    </row>
    <row r="622" spans="1:36" x14ac:dyDescent="0.3">
      <c r="A622" s="287">
        <v>609</v>
      </c>
      <c r="B622" s="156"/>
      <c r="C622" s="150"/>
      <c r="D622" s="151"/>
      <c r="E622" s="150"/>
      <c r="F622" s="150"/>
      <c r="G622" s="158"/>
      <c r="H622" s="157"/>
      <c r="I622" s="152"/>
      <c r="J622" s="154"/>
      <c r="K622" s="149"/>
      <c r="L622" s="152"/>
      <c r="M622" s="159"/>
      <c r="N622" s="337"/>
      <c r="O622" s="343" t="str">
        <f>IF(N622="","",LOOKUP(N622,'Work Programme'!$A$8:$A$207,'Work Programme'!$B$8:$B$207))</f>
        <v/>
      </c>
      <c r="P622" s="150"/>
      <c r="Q622" s="150"/>
      <c r="R622" s="254" t="str">
        <f>IF(J622="","",VLOOKUP(J622,'Overview - Financial Statement'!$A$46:$B$60,2,FALSE))</f>
        <v/>
      </c>
      <c r="S622" s="255" t="str">
        <f t="shared" si="117"/>
        <v/>
      </c>
      <c r="T622" s="153"/>
      <c r="U622" s="153"/>
      <c r="V622" s="238">
        <f t="shared" si="118"/>
        <v>0</v>
      </c>
      <c r="W622" s="193" t="s">
        <v>44</v>
      </c>
      <c r="X622" s="427"/>
      <c r="Y622" s="264" t="str">
        <f t="shared" si="119"/>
        <v>OK</v>
      </c>
      <c r="Z622" s="193" t="str">
        <f t="shared" si="120"/>
        <v/>
      </c>
      <c r="AA622" s="193" t="str">
        <f t="shared" si="121"/>
        <v/>
      </c>
      <c r="AB622" s="397" t="str">
        <f t="shared" si="122"/>
        <v/>
      </c>
      <c r="AC622" s="257" t="str">
        <f t="shared" si="123"/>
        <v/>
      </c>
      <c r="AD622" s="257" t="str">
        <f t="shared" si="124"/>
        <v/>
      </c>
      <c r="AE622" s="193" t="str">
        <f t="shared" si="125"/>
        <v>CHECK DATES</v>
      </c>
      <c r="AF622" s="257" t="str">
        <f t="shared" si="126"/>
        <v/>
      </c>
      <c r="AG622" s="286">
        <v>0</v>
      </c>
      <c r="AH622" s="257">
        <f t="shared" si="127"/>
        <v>0</v>
      </c>
      <c r="AI622" s="257" t="str">
        <f t="shared" si="128"/>
        <v/>
      </c>
      <c r="AJ622" s="257">
        <f t="shared" si="129"/>
        <v>0</v>
      </c>
    </row>
    <row r="623" spans="1:36" x14ac:dyDescent="0.3">
      <c r="A623" s="287">
        <v>610</v>
      </c>
      <c r="B623" s="156"/>
      <c r="C623" s="150"/>
      <c r="D623" s="151"/>
      <c r="E623" s="150"/>
      <c r="F623" s="150"/>
      <c r="G623" s="158"/>
      <c r="H623" s="157"/>
      <c r="I623" s="152"/>
      <c r="J623" s="154"/>
      <c r="K623" s="149"/>
      <c r="L623" s="152"/>
      <c r="M623" s="159"/>
      <c r="N623" s="337"/>
      <c r="O623" s="343" t="str">
        <f>IF(N623="","",LOOKUP(N623,'Work Programme'!$A$8:$A$207,'Work Programme'!$B$8:$B$207))</f>
        <v/>
      </c>
      <c r="P623" s="150"/>
      <c r="Q623" s="150"/>
      <c r="R623" s="254" t="str">
        <f>IF(J623="","",VLOOKUP(J623,'Overview - Financial Statement'!$A$46:$B$60,2,FALSE))</f>
        <v/>
      </c>
      <c r="S623" s="255" t="str">
        <f t="shared" si="117"/>
        <v/>
      </c>
      <c r="T623" s="153"/>
      <c r="U623" s="153"/>
      <c r="V623" s="238">
        <f t="shared" si="118"/>
        <v>0</v>
      </c>
      <c r="W623" s="193" t="s">
        <v>44</v>
      </c>
      <c r="X623" s="427"/>
      <c r="Y623" s="264" t="str">
        <f t="shared" si="119"/>
        <v>OK</v>
      </c>
      <c r="Z623" s="193" t="str">
        <f t="shared" si="120"/>
        <v/>
      </c>
      <c r="AA623" s="193" t="str">
        <f t="shared" si="121"/>
        <v/>
      </c>
      <c r="AB623" s="397" t="str">
        <f t="shared" si="122"/>
        <v/>
      </c>
      <c r="AC623" s="257" t="str">
        <f t="shared" si="123"/>
        <v/>
      </c>
      <c r="AD623" s="257" t="str">
        <f t="shared" si="124"/>
        <v/>
      </c>
      <c r="AE623" s="193" t="str">
        <f t="shared" si="125"/>
        <v>CHECK DATES</v>
      </c>
      <c r="AF623" s="257" t="str">
        <f t="shared" si="126"/>
        <v/>
      </c>
      <c r="AG623" s="286">
        <v>0</v>
      </c>
      <c r="AH623" s="257">
        <f t="shared" si="127"/>
        <v>0</v>
      </c>
      <c r="AI623" s="257" t="str">
        <f t="shared" si="128"/>
        <v/>
      </c>
      <c r="AJ623" s="257">
        <f t="shared" si="129"/>
        <v>0</v>
      </c>
    </row>
    <row r="624" spans="1:36" x14ac:dyDescent="0.3">
      <c r="A624" s="287">
        <v>611</v>
      </c>
      <c r="B624" s="156"/>
      <c r="C624" s="150"/>
      <c r="D624" s="151"/>
      <c r="E624" s="150"/>
      <c r="F624" s="150"/>
      <c r="G624" s="158"/>
      <c r="H624" s="157"/>
      <c r="I624" s="152"/>
      <c r="J624" s="154"/>
      <c r="K624" s="149"/>
      <c r="L624" s="152"/>
      <c r="M624" s="159"/>
      <c r="N624" s="337"/>
      <c r="O624" s="343" t="str">
        <f>IF(N624="","",LOOKUP(N624,'Work Programme'!$A$8:$A$207,'Work Programme'!$B$8:$B$207))</f>
        <v/>
      </c>
      <c r="P624" s="150"/>
      <c r="Q624" s="150"/>
      <c r="R624" s="254" t="str">
        <f>IF(J624="","",VLOOKUP(J624,'Overview - Financial Statement'!$A$46:$B$60,2,FALSE))</f>
        <v/>
      </c>
      <c r="S624" s="255" t="str">
        <f t="shared" si="117"/>
        <v/>
      </c>
      <c r="T624" s="153"/>
      <c r="U624" s="153"/>
      <c r="V624" s="238">
        <f t="shared" si="118"/>
        <v>0</v>
      </c>
      <c r="W624" s="193" t="s">
        <v>44</v>
      </c>
      <c r="X624" s="427"/>
      <c r="Y624" s="264" t="str">
        <f t="shared" si="119"/>
        <v>OK</v>
      </c>
      <c r="Z624" s="193" t="str">
        <f t="shared" si="120"/>
        <v/>
      </c>
      <c r="AA624" s="193" t="str">
        <f t="shared" si="121"/>
        <v/>
      </c>
      <c r="AB624" s="397" t="str">
        <f t="shared" si="122"/>
        <v/>
      </c>
      <c r="AC624" s="257" t="str">
        <f t="shared" si="123"/>
        <v/>
      </c>
      <c r="AD624" s="257" t="str">
        <f t="shared" si="124"/>
        <v/>
      </c>
      <c r="AE624" s="193" t="str">
        <f t="shared" si="125"/>
        <v>CHECK DATES</v>
      </c>
      <c r="AF624" s="257" t="str">
        <f t="shared" si="126"/>
        <v/>
      </c>
      <c r="AG624" s="286">
        <v>0</v>
      </c>
      <c r="AH624" s="257">
        <f t="shared" si="127"/>
        <v>0</v>
      </c>
      <c r="AI624" s="257" t="str">
        <f t="shared" si="128"/>
        <v/>
      </c>
      <c r="AJ624" s="257">
        <f t="shared" si="129"/>
        <v>0</v>
      </c>
    </row>
    <row r="625" spans="1:36" x14ac:dyDescent="0.3">
      <c r="A625" s="287">
        <v>612</v>
      </c>
      <c r="B625" s="156"/>
      <c r="C625" s="150"/>
      <c r="D625" s="151"/>
      <c r="E625" s="150"/>
      <c r="F625" s="150"/>
      <c r="G625" s="158"/>
      <c r="H625" s="157"/>
      <c r="I625" s="152"/>
      <c r="J625" s="154"/>
      <c r="K625" s="149"/>
      <c r="L625" s="152"/>
      <c r="M625" s="159"/>
      <c r="N625" s="337"/>
      <c r="O625" s="343" t="str">
        <f>IF(N625="","",LOOKUP(N625,'Work Programme'!$A$8:$A$207,'Work Programme'!$B$8:$B$207))</f>
        <v/>
      </c>
      <c r="P625" s="150"/>
      <c r="Q625" s="150"/>
      <c r="R625" s="254" t="str">
        <f>IF(J625="","",VLOOKUP(J625,'Overview - Financial Statement'!$A$46:$B$60,2,FALSE))</f>
        <v/>
      </c>
      <c r="S625" s="255" t="str">
        <f t="shared" si="117"/>
        <v/>
      </c>
      <c r="T625" s="153"/>
      <c r="U625" s="153"/>
      <c r="V625" s="238">
        <f t="shared" si="118"/>
        <v>0</v>
      </c>
      <c r="W625" s="193" t="s">
        <v>44</v>
      </c>
      <c r="X625" s="427"/>
      <c r="Y625" s="264" t="str">
        <f t="shared" si="119"/>
        <v>OK</v>
      </c>
      <c r="Z625" s="193" t="str">
        <f t="shared" si="120"/>
        <v/>
      </c>
      <c r="AA625" s="193" t="str">
        <f t="shared" si="121"/>
        <v/>
      </c>
      <c r="AB625" s="397" t="str">
        <f t="shared" si="122"/>
        <v/>
      </c>
      <c r="AC625" s="257" t="str">
        <f t="shared" si="123"/>
        <v/>
      </c>
      <c r="AD625" s="257" t="str">
        <f t="shared" si="124"/>
        <v/>
      </c>
      <c r="AE625" s="193" t="str">
        <f t="shared" si="125"/>
        <v>CHECK DATES</v>
      </c>
      <c r="AF625" s="257" t="str">
        <f t="shared" si="126"/>
        <v/>
      </c>
      <c r="AG625" s="286">
        <v>0</v>
      </c>
      <c r="AH625" s="257">
        <f t="shared" si="127"/>
        <v>0</v>
      </c>
      <c r="AI625" s="257" t="str">
        <f t="shared" si="128"/>
        <v/>
      </c>
      <c r="AJ625" s="257">
        <f t="shared" si="129"/>
        <v>0</v>
      </c>
    </row>
    <row r="626" spans="1:36" x14ac:dyDescent="0.3">
      <c r="A626" s="287">
        <v>613</v>
      </c>
      <c r="B626" s="156"/>
      <c r="C626" s="150"/>
      <c r="D626" s="151"/>
      <c r="E626" s="150"/>
      <c r="F626" s="150"/>
      <c r="G626" s="158"/>
      <c r="H626" s="157"/>
      <c r="I626" s="152"/>
      <c r="J626" s="154"/>
      <c r="K626" s="149"/>
      <c r="L626" s="152"/>
      <c r="M626" s="159"/>
      <c r="N626" s="337"/>
      <c r="O626" s="343" t="str">
        <f>IF(N626="","",LOOKUP(N626,'Work Programme'!$A$8:$A$207,'Work Programme'!$B$8:$B$207))</f>
        <v/>
      </c>
      <c r="P626" s="150"/>
      <c r="Q626" s="150"/>
      <c r="R626" s="254" t="str">
        <f>IF(J626="","",VLOOKUP(J626,'Overview - Financial Statement'!$A$46:$B$60,2,FALSE))</f>
        <v/>
      </c>
      <c r="S626" s="255" t="str">
        <f t="shared" si="117"/>
        <v/>
      </c>
      <c r="T626" s="153"/>
      <c r="U626" s="153"/>
      <c r="V626" s="238">
        <f t="shared" si="118"/>
        <v>0</v>
      </c>
      <c r="W626" s="193" t="s">
        <v>44</v>
      </c>
      <c r="X626" s="427"/>
      <c r="Y626" s="264" t="str">
        <f t="shared" si="119"/>
        <v>OK</v>
      </c>
      <c r="Z626" s="193" t="str">
        <f t="shared" si="120"/>
        <v/>
      </c>
      <c r="AA626" s="193" t="str">
        <f t="shared" si="121"/>
        <v/>
      </c>
      <c r="AB626" s="397" t="str">
        <f t="shared" si="122"/>
        <v/>
      </c>
      <c r="AC626" s="257" t="str">
        <f t="shared" si="123"/>
        <v/>
      </c>
      <c r="AD626" s="257" t="str">
        <f t="shared" si="124"/>
        <v/>
      </c>
      <c r="AE626" s="193" t="str">
        <f t="shared" si="125"/>
        <v>CHECK DATES</v>
      </c>
      <c r="AF626" s="257" t="str">
        <f t="shared" si="126"/>
        <v/>
      </c>
      <c r="AG626" s="286">
        <v>0</v>
      </c>
      <c r="AH626" s="257">
        <f t="shared" si="127"/>
        <v>0</v>
      </c>
      <c r="AI626" s="257" t="str">
        <f t="shared" si="128"/>
        <v/>
      </c>
      <c r="AJ626" s="257">
        <f t="shared" si="129"/>
        <v>0</v>
      </c>
    </row>
    <row r="627" spans="1:36" x14ac:dyDescent="0.3">
      <c r="A627" s="287">
        <v>614</v>
      </c>
      <c r="B627" s="156"/>
      <c r="C627" s="150"/>
      <c r="D627" s="151"/>
      <c r="E627" s="150"/>
      <c r="F627" s="150"/>
      <c r="G627" s="158"/>
      <c r="H627" s="157"/>
      <c r="I627" s="152"/>
      <c r="J627" s="154"/>
      <c r="K627" s="149"/>
      <c r="L627" s="152"/>
      <c r="M627" s="159"/>
      <c r="N627" s="337"/>
      <c r="O627" s="343" t="str">
        <f>IF(N627="","",LOOKUP(N627,'Work Programme'!$A$8:$A$207,'Work Programme'!$B$8:$B$207))</f>
        <v/>
      </c>
      <c r="P627" s="150"/>
      <c r="Q627" s="150"/>
      <c r="R627" s="254" t="str">
        <f>IF(J627="","",VLOOKUP(J627,'Overview - Financial Statement'!$A$46:$B$60,2,FALSE))</f>
        <v/>
      </c>
      <c r="S627" s="255" t="str">
        <f t="shared" si="117"/>
        <v/>
      </c>
      <c r="T627" s="153"/>
      <c r="U627" s="153"/>
      <c r="V627" s="238">
        <f t="shared" si="118"/>
        <v>0</v>
      </c>
      <c r="W627" s="193" t="s">
        <v>44</v>
      </c>
      <c r="X627" s="427"/>
      <c r="Y627" s="264" t="str">
        <f t="shared" si="119"/>
        <v>OK</v>
      </c>
      <c r="Z627" s="193" t="str">
        <f t="shared" si="120"/>
        <v/>
      </c>
      <c r="AA627" s="193" t="str">
        <f t="shared" si="121"/>
        <v/>
      </c>
      <c r="AB627" s="397" t="str">
        <f t="shared" si="122"/>
        <v/>
      </c>
      <c r="AC627" s="257" t="str">
        <f t="shared" si="123"/>
        <v/>
      </c>
      <c r="AD627" s="257" t="str">
        <f t="shared" si="124"/>
        <v/>
      </c>
      <c r="AE627" s="193" t="str">
        <f t="shared" si="125"/>
        <v>CHECK DATES</v>
      </c>
      <c r="AF627" s="257" t="str">
        <f t="shared" si="126"/>
        <v/>
      </c>
      <c r="AG627" s="286">
        <v>0</v>
      </c>
      <c r="AH627" s="257">
        <f t="shared" si="127"/>
        <v>0</v>
      </c>
      <c r="AI627" s="257" t="str">
        <f t="shared" si="128"/>
        <v/>
      </c>
      <c r="AJ627" s="257">
        <f t="shared" si="129"/>
        <v>0</v>
      </c>
    </row>
    <row r="628" spans="1:36" x14ac:dyDescent="0.3">
      <c r="A628" s="287">
        <v>615</v>
      </c>
      <c r="B628" s="156"/>
      <c r="C628" s="150"/>
      <c r="D628" s="151"/>
      <c r="E628" s="150"/>
      <c r="F628" s="150"/>
      <c r="G628" s="158"/>
      <c r="H628" s="157"/>
      <c r="I628" s="152"/>
      <c r="J628" s="154"/>
      <c r="K628" s="149"/>
      <c r="L628" s="152"/>
      <c r="M628" s="159"/>
      <c r="N628" s="337"/>
      <c r="O628" s="343" t="str">
        <f>IF(N628="","",LOOKUP(N628,'Work Programme'!$A$8:$A$207,'Work Programme'!$B$8:$B$207))</f>
        <v/>
      </c>
      <c r="P628" s="150"/>
      <c r="Q628" s="150"/>
      <c r="R628" s="254" t="str">
        <f>IF(J628="","",VLOOKUP(J628,'Overview - Financial Statement'!$A$46:$B$60,2,FALSE))</f>
        <v/>
      </c>
      <c r="S628" s="255" t="str">
        <f t="shared" si="117"/>
        <v/>
      </c>
      <c r="T628" s="153"/>
      <c r="U628" s="153"/>
      <c r="V628" s="238">
        <f t="shared" si="118"/>
        <v>0</v>
      </c>
      <c r="W628" s="193" t="s">
        <v>44</v>
      </c>
      <c r="X628" s="427"/>
      <c r="Y628" s="264" t="str">
        <f t="shared" si="119"/>
        <v>OK</v>
      </c>
      <c r="Z628" s="193" t="str">
        <f t="shared" si="120"/>
        <v/>
      </c>
      <c r="AA628" s="193" t="str">
        <f t="shared" si="121"/>
        <v/>
      </c>
      <c r="AB628" s="397" t="str">
        <f t="shared" si="122"/>
        <v/>
      </c>
      <c r="AC628" s="257" t="str">
        <f t="shared" si="123"/>
        <v/>
      </c>
      <c r="AD628" s="257" t="str">
        <f t="shared" si="124"/>
        <v/>
      </c>
      <c r="AE628" s="193" t="str">
        <f t="shared" si="125"/>
        <v>CHECK DATES</v>
      </c>
      <c r="AF628" s="257" t="str">
        <f t="shared" si="126"/>
        <v/>
      </c>
      <c r="AG628" s="286">
        <v>0</v>
      </c>
      <c r="AH628" s="257">
        <f t="shared" si="127"/>
        <v>0</v>
      </c>
      <c r="AI628" s="257" t="str">
        <f t="shared" si="128"/>
        <v/>
      </c>
      <c r="AJ628" s="257">
        <f t="shared" si="129"/>
        <v>0</v>
      </c>
    </row>
    <row r="629" spans="1:36" x14ac:dyDescent="0.3">
      <c r="A629" s="287">
        <v>616</v>
      </c>
      <c r="B629" s="156"/>
      <c r="C629" s="150"/>
      <c r="D629" s="151"/>
      <c r="E629" s="150"/>
      <c r="F629" s="150"/>
      <c r="G629" s="158"/>
      <c r="H629" s="157"/>
      <c r="I629" s="152"/>
      <c r="J629" s="154"/>
      <c r="K629" s="149"/>
      <c r="L629" s="152"/>
      <c r="M629" s="159"/>
      <c r="N629" s="337"/>
      <c r="O629" s="343" t="str">
        <f>IF(N629="","",LOOKUP(N629,'Work Programme'!$A$8:$A$207,'Work Programme'!$B$8:$B$207))</f>
        <v/>
      </c>
      <c r="P629" s="150"/>
      <c r="Q629" s="150"/>
      <c r="R629" s="254" t="str">
        <f>IF(J629="","",VLOOKUP(J629,'Overview - Financial Statement'!$A$46:$B$60,2,FALSE))</f>
        <v/>
      </c>
      <c r="S629" s="255" t="str">
        <f t="shared" si="117"/>
        <v/>
      </c>
      <c r="T629" s="153"/>
      <c r="U629" s="153"/>
      <c r="V629" s="238">
        <f t="shared" si="118"/>
        <v>0</v>
      </c>
      <c r="W629" s="193" t="s">
        <v>44</v>
      </c>
      <c r="X629" s="427"/>
      <c r="Y629" s="264" t="str">
        <f t="shared" si="119"/>
        <v>OK</v>
      </c>
      <c r="Z629" s="193" t="str">
        <f t="shared" si="120"/>
        <v/>
      </c>
      <c r="AA629" s="193" t="str">
        <f t="shared" si="121"/>
        <v/>
      </c>
      <c r="AB629" s="397" t="str">
        <f t="shared" si="122"/>
        <v/>
      </c>
      <c r="AC629" s="257" t="str">
        <f t="shared" si="123"/>
        <v/>
      </c>
      <c r="AD629" s="257" t="str">
        <f t="shared" si="124"/>
        <v/>
      </c>
      <c r="AE629" s="193" t="str">
        <f t="shared" si="125"/>
        <v>CHECK DATES</v>
      </c>
      <c r="AF629" s="257" t="str">
        <f t="shared" si="126"/>
        <v/>
      </c>
      <c r="AG629" s="286">
        <v>0</v>
      </c>
      <c r="AH629" s="257">
        <f t="shared" si="127"/>
        <v>0</v>
      </c>
      <c r="AI629" s="257" t="str">
        <f t="shared" si="128"/>
        <v/>
      </c>
      <c r="AJ629" s="257">
        <f t="shared" si="129"/>
        <v>0</v>
      </c>
    </row>
    <row r="630" spans="1:36" x14ac:dyDescent="0.3">
      <c r="A630" s="287">
        <v>617</v>
      </c>
      <c r="B630" s="156"/>
      <c r="C630" s="150"/>
      <c r="D630" s="151"/>
      <c r="E630" s="150"/>
      <c r="F630" s="150"/>
      <c r="G630" s="158"/>
      <c r="H630" s="157"/>
      <c r="I630" s="152"/>
      <c r="J630" s="154"/>
      <c r="K630" s="149"/>
      <c r="L630" s="152"/>
      <c r="M630" s="159"/>
      <c r="N630" s="337"/>
      <c r="O630" s="343" t="str">
        <f>IF(N630="","",LOOKUP(N630,'Work Programme'!$A$8:$A$207,'Work Programme'!$B$8:$B$207))</f>
        <v/>
      </c>
      <c r="P630" s="150"/>
      <c r="Q630" s="150"/>
      <c r="R630" s="254" t="str">
        <f>IF(J630="","",VLOOKUP(J630,'Overview - Financial Statement'!$A$46:$B$60,2,FALSE))</f>
        <v/>
      </c>
      <c r="S630" s="255" t="str">
        <f t="shared" si="117"/>
        <v/>
      </c>
      <c r="T630" s="153"/>
      <c r="U630" s="153"/>
      <c r="V630" s="238">
        <f t="shared" si="118"/>
        <v>0</v>
      </c>
      <c r="W630" s="193" t="s">
        <v>44</v>
      </c>
      <c r="X630" s="427"/>
      <c r="Y630" s="264" t="str">
        <f t="shared" si="119"/>
        <v>OK</v>
      </c>
      <c r="Z630" s="193" t="str">
        <f t="shared" si="120"/>
        <v/>
      </c>
      <c r="AA630" s="193" t="str">
        <f t="shared" si="121"/>
        <v/>
      </c>
      <c r="AB630" s="397" t="str">
        <f t="shared" si="122"/>
        <v/>
      </c>
      <c r="AC630" s="257" t="str">
        <f t="shared" si="123"/>
        <v/>
      </c>
      <c r="AD630" s="257" t="str">
        <f t="shared" si="124"/>
        <v/>
      </c>
      <c r="AE630" s="193" t="str">
        <f t="shared" si="125"/>
        <v>CHECK DATES</v>
      </c>
      <c r="AF630" s="257" t="str">
        <f t="shared" si="126"/>
        <v/>
      </c>
      <c r="AG630" s="286">
        <v>0</v>
      </c>
      <c r="AH630" s="257">
        <f t="shared" si="127"/>
        <v>0</v>
      </c>
      <c r="AI630" s="257" t="str">
        <f t="shared" si="128"/>
        <v/>
      </c>
      <c r="AJ630" s="257">
        <f t="shared" si="129"/>
        <v>0</v>
      </c>
    </row>
    <row r="631" spans="1:36" x14ac:dyDescent="0.3">
      <c r="A631" s="287">
        <v>618</v>
      </c>
      <c r="B631" s="156"/>
      <c r="C631" s="150"/>
      <c r="D631" s="151"/>
      <c r="E631" s="150"/>
      <c r="F631" s="150"/>
      <c r="G631" s="158"/>
      <c r="H631" s="157"/>
      <c r="I631" s="152"/>
      <c r="J631" s="154"/>
      <c r="K631" s="149"/>
      <c r="L631" s="152"/>
      <c r="M631" s="159"/>
      <c r="N631" s="337"/>
      <c r="O631" s="343" t="str">
        <f>IF(N631="","",LOOKUP(N631,'Work Programme'!$A$8:$A$207,'Work Programme'!$B$8:$B$207))</f>
        <v/>
      </c>
      <c r="P631" s="150"/>
      <c r="Q631" s="150"/>
      <c r="R631" s="254" t="str">
        <f>IF(J631="","",VLOOKUP(J631,'Overview - Financial Statement'!$A$46:$B$60,2,FALSE))</f>
        <v/>
      </c>
      <c r="S631" s="255" t="str">
        <f t="shared" si="117"/>
        <v/>
      </c>
      <c r="T631" s="153"/>
      <c r="U631" s="153"/>
      <c r="V631" s="238">
        <f t="shared" si="118"/>
        <v>0</v>
      </c>
      <c r="W631" s="193" t="s">
        <v>44</v>
      </c>
      <c r="X631" s="427"/>
      <c r="Y631" s="264" t="str">
        <f t="shared" si="119"/>
        <v>OK</v>
      </c>
      <c r="Z631" s="193" t="str">
        <f t="shared" si="120"/>
        <v/>
      </c>
      <c r="AA631" s="193" t="str">
        <f t="shared" si="121"/>
        <v/>
      </c>
      <c r="AB631" s="397" t="str">
        <f t="shared" si="122"/>
        <v/>
      </c>
      <c r="AC631" s="257" t="str">
        <f t="shared" si="123"/>
        <v/>
      </c>
      <c r="AD631" s="257" t="str">
        <f t="shared" si="124"/>
        <v/>
      </c>
      <c r="AE631" s="193" t="str">
        <f t="shared" si="125"/>
        <v>CHECK DATES</v>
      </c>
      <c r="AF631" s="257" t="str">
        <f t="shared" si="126"/>
        <v/>
      </c>
      <c r="AG631" s="286">
        <v>0</v>
      </c>
      <c r="AH631" s="257">
        <f t="shared" si="127"/>
        <v>0</v>
      </c>
      <c r="AI631" s="257" t="str">
        <f t="shared" si="128"/>
        <v/>
      </c>
      <c r="AJ631" s="257">
        <f t="shared" si="129"/>
        <v>0</v>
      </c>
    </row>
    <row r="632" spans="1:36" x14ac:dyDescent="0.3">
      <c r="A632" s="287">
        <v>619</v>
      </c>
      <c r="B632" s="156"/>
      <c r="C632" s="150"/>
      <c r="D632" s="151"/>
      <c r="E632" s="150"/>
      <c r="F632" s="150"/>
      <c r="G632" s="158"/>
      <c r="H632" s="157"/>
      <c r="I632" s="152"/>
      <c r="J632" s="154"/>
      <c r="K632" s="149"/>
      <c r="L632" s="152"/>
      <c r="M632" s="159"/>
      <c r="N632" s="337"/>
      <c r="O632" s="343" t="str">
        <f>IF(N632="","",LOOKUP(N632,'Work Programme'!$A$8:$A$207,'Work Programme'!$B$8:$B$207))</f>
        <v/>
      </c>
      <c r="P632" s="150"/>
      <c r="Q632" s="150"/>
      <c r="R632" s="254" t="str">
        <f>IF(J632="","",VLOOKUP(J632,'Overview - Financial Statement'!$A$46:$B$60,2,FALSE))</f>
        <v/>
      </c>
      <c r="S632" s="255" t="str">
        <f t="shared" si="117"/>
        <v/>
      </c>
      <c r="T632" s="153"/>
      <c r="U632" s="153"/>
      <c r="V632" s="238">
        <f t="shared" si="118"/>
        <v>0</v>
      </c>
      <c r="W632" s="193" t="s">
        <v>44</v>
      </c>
      <c r="X632" s="427"/>
      <c r="Y632" s="264" t="str">
        <f t="shared" si="119"/>
        <v>OK</v>
      </c>
      <c r="Z632" s="193" t="str">
        <f t="shared" si="120"/>
        <v/>
      </c>
      <c r="AA632" s="193" t="str">
        <f t="shared" si="121"/>
        <v/>
      </c>
      <c r="AB632" s="397" t="str">
        <f t="shared" si="122"/>
        <v/>
      </c>
      <c r="AC632" s="257" t="str">
        <f t="shared" si="123"/>
        <v/>
      </c>
      <c r="AD632" s="257" t="str">
        <f t="shared" si="124"/>
        <v/>
      </c>
      <c r="AE632" s="193" t="str">
        <f t="shared" si="125"/>
        <v>CHECK DATES</v>
      </c>
      <c r="AF632" s="257" t="str">
        <f t="shared" si="126"/>
        <v/>
      </c>
      <c r="AG632" s="286">
        <v>0</v>
      </c>
      <c r="AH632" s="257">
        <f t="shared" si="127"/>
        <v>0</v>
      </c>
      <c r="AI632" s="257" t="str">
        <f t="shared" si="128"/>
        <v/>
      </c>
      <c r="AJ632" s="257">
        <f t="shared" si="129"/>
        <v>0</v>
      </c>
    </row>
    <row r="633" spans="1:36" x14ac:dyDescent="0.3">
      <c r="A633" s="287">
        <v>620</v>
      </c>
      <c r="B633" s="156"/>
      <c r="C633" s="150"/>
      <c r="D633" s="151"/>
      <c r="E633" s="150"/>
      <c r="F633" s="150"/>
      <c r="G633" s="158"/>
      <c r="H633" s="157"/>
      <c r="I633" s="152"/>
      <c r="J633" s="154"/>
      <c r="K633" s="149"/>
      <c r="L633" s="152"/>
      <c r="M633" s="159"/>
      <c r="N633" s="337"/>
      <c r="O633" s="343" t="str">
        <f>IF(N633="","",LOOKUP(N633,'Work Programme'!$A$8:$A$207,'Work Programme'!$B$8:$B$207))</f>
        <v/>
      </c>
      <c r="P633" s="150"/>
      <c r="Q633" s="150"/>
      <c r="R633" s="254" t="str">
        <f>IF(J633="","",VLOOKUP(J633,'Overview - Financial Statement'!$A$46:$B$60,2,FALSE))</f>
        <v/>
      </c>
      <c r="S633" s="255" t="str">
        <f t="shared" si="117"/>
        <v/>
      </c>
      <c r="T633" s="153"/>
      <c r="U633" s="153"/>
      <c r="V633" s="238">
        <f t="shared" si="118"/>
        <v>0</v>
      </c>
      <c r="W633" s="193" t="s">
        <v>44</v>
      </c>
      <c r="X633" s="427"/>
      <c r="Y633" s="264" t="str">
        <f t="shared" si="119"/>
        <v>OK</v>
      </c>
      <c r="Z633" s="193" t="str">
        <f t="shared" si="120"/>
        <v/>
      </c>
      <c r="AA633" s="193" t="str">
        <f t="shared" si="121"/>
        <v/>
      </c>
      <c r="AB633" s="397" t="str">
        <f t="shared" si="122"/>
        <v/>
      </c>
      <c r="AC633" s="257" t="str">
        <f t="shared" si="123"/>
        <v/>
      </c>
      <c r="AD633" s="257" t="str">
        <f t="shared" si="124"/>
        <v/>
      </c>
      <c r="AE633" s="193" t="str">
        <f t="shared" si="125"/>
        <v>CHECK DATES</v>
      </c>
      <c r="AF633" s="257" t="str">
        <f t="shared" si="126"/>
        <v/>
      </c>
      <c r="AG633" s="286">
        <v>0</v>
      </c>
      <c r="AH633" s="257">
        <f t="shared" si="127"/>
        <v>0</v>
      </c>
      <c r="AI633" s="257" t="str">
        <f t="shared" si="128"/>
        <v/>
      </c>
      <c r="AJ633" s="257">
        <f t="shared" si="129"/>
        <v>0</v>
      </c>
    </row>
    <row r="634" spans="1:36" x14ac:dyDescent="0.3">
      <c r="A634" s="287">
        <v>621</v>
      </c>
      <c r="B634" s="156"/>
      <c r="C634" s="150"/>
      <c r="D634" s="151"/>
      <c r="E634" s="150"/>
      <c r="F634" s="150"/>
      <c r="G634" s="158"/>
      <c r="H634" s="157"/>
      <c r="I634" s="152"/>
      <c r="J634" s="154"/>
      <c r="K634" s="149"/>
      <c r="L634" s="152"/>
      <c r="M634" s="159"/>
      <c r="N634" s="337"/>
      <c r="O634" s="343" t="str">
        <f>IF(N634="","",LOOKUP(N634,'Work Programme'!$A$8:$A$207,'Work Programme'!$B$8:$B$207))</f>
        <v/>
      </c>
      <c r="P634" s="150"/>
      <c r="Q634" s="150"/>
      <c r="R634" s="254" t="str">
        <f>IF(J634="","",VLOOKUP(J634,'Overview - Financial Statement'!$A$46:$B$60,2,FALSE))</f>
        <v/>
      </c>
      <c r="S634" s="255" t="str">
        <f t="shared" si="117"/>
        <v/>
      </c>
      <c r="T634" s="153"/>
      <c r="U634" s="153"/>
      <c r="V634" s="238">
        <f t="shared" si="118"/>
        <v>0</v>
      </c>
      <c r="W634" s="193" t="s">
        <v>44</v>
      </c>
      <c r="X634" s="427"/>
      <c r="Y634" s="264" t="str">
        <f t="shared" si="119"/>
        <v>OK</v>
      </c>
      <c r="Z634" s="193" t="str">
        <f t="shared" si="120"/>
        <v/>
      </c>
      <c r="AA634" s="193" t="str">
        <f t="shared" si="121"/>
        <v/>
      </c>
      <c r="AB634" s="397" t="str">
        <f t="shared" si="122"/>
        <v/>
      </c>
      <c r="AC634" s="257" t="str">
        <f t="shared" si="123"/>
        <v/>
      </c>
      <c r="AD634" s="257" t="str">
        <f t="shared" si="124"/>
        <v/>
      </c>
      <c r="AE634" s="193" t="str">
        <f t="shared" si="125"/>
        <v>CHECK DATES</v>
      </c>
      <c r="AF634" s="257" t="str">
        <f t="shared" si="126"/>
        <v/>
      </c>
      <c r="AG634" s="286">
        <v>0</v>
      </c>
      <c r="AH634" s="257">
        <f t="shared" si="127"/>
        <v>0</v>
      </c>
      <c r="AI634" s="257" t="str">
        <f t="shared" si="128"/>
        <v/>
      </c>
      <c r="AJ634" s="257">
        <f t="shared" si="129"/>
        <v>0</v>
      </c>
    </row>
    <row r="635" spans="1:36" x14ac:dyDescent="0.3">
      <c r="A635" s="287">
        <v>622</v>
      </c>
      <c r="B635" s="156"/>
      <c r="C635" s="150"/>
      <c r="D635" s="151"/>
      <c r="E635" s="150"/>
      <c r="F635" s="150"/>
      <c r="G635" s="158"/>
      <c r="H635" s="157"/>
      <c r="I635" s="152"/>
      <c r="J635" s="154"/>
      <c r="K635" s="149"/>
      <c r="L635" s="152"/>
      <c r="M635" s="159"/>
      <c r="N635" s="337"/>
      <c r="O635" s="343" t="str">
        <f>IF(N635="","",LOOKUP(N635,'Work Programme'!$A$8:$A$207,'Work Programme'!$B$8:$B$207))</f>
        <v/>
      </c>
      <c r="P635" s="150"/>
      <c r="Q635" s="150"/>
      <c r="R635" s="254" t="str">
        <f>IF(J635="","",VLOOKUP(J635,'Overview - Financial Statement'!$A$46:$B$60,2,FALSE))</f>
        <v/>
      </c>
      <c r="S635" s="255" t="str">
        <f t="shared" si="117"/>
        <v/>
      </c>
      <c r="T635" s="153"/>
      <c r="U635" s="153"/>
      <c r="V635" s="238">
        <f t="shared" si="118"/>
        <v>0</v>
      </c>
      <c r="W635" s="193" t="s">
        <v>44</v>
      </c>
      <c r="X635" s="427"/>
      <c r="Y635" s="264" t="str">
        <f t="shared" si="119"/>
        <v>OK</v>
      </c>
      <c r="Z635" s="193" t="str">
        <f t="shared" si="120"/>
        <v/>
      </c>
      <c r="AA635" s="193" t="str">
        <f t="shared" si="121"/>
        <v/>
      </c>
      <c r="AB635" s="397" t="str">
        <f t="shared" si="122"/>
        <v/>
      </c>
      <c r="AC635" s="257" t="str">
        <f t="shared" si="123"/>
        <v/>
      </c>
      <c r="AD635" s="257" t="str">
        <f t="shared" si="124"/>
        <v/>
      </c>
      <c r="AE635" s="193" t="str">
        <f t="shared" si="125"/>
        <v>CHECK DATES</v>
      </c>
      <c r="AF635" s="257" t="str">
        <f t="shared" si="126"/>
        <v/>
      </c>
      <c r="AG635" s="286">
        <v>0</v>
      </c>
      <c r="AH635" s="257">
        <f t="shared" si="127"/>
        <v>0</v>
      </c>
      <c r="AI635" s="257" t="str">
        <f t="shared" si="128"/>
        <v/>
      </c>
      <c r="AJ635" s="257">
        <f t="shared" si="129"/>
        <v>0</v>
      </c>
    </row>
    <row r="636" spans="1:36" x14ac:dyDescent="0.3">
      <c r="A636" s="287">
        <v>623</v>
      </c>
      <c r="B636" s="156"/>
      <c r="C636" s="150"/>
      <c r="D636" s="151"/>
      <c r="E636" s="150"/>
      <c r="F636" s="150"/>
      <c r="G636" s="158"/>
      <c r="H636" s="157"/>
      <c r="I636" s="152"/>
      <c r="J636" s="154"/>
      <c r="K636" s="149"/>
      <c r="L636" s="152"/>
      <c r="M636" s="159"/>
      <c r="N636" s="337"/>
      <c r="O636" s="343" t="str">
        <f>IF(N636="","",LOOKUP(N636,'Work Programme'!$A$8:$A$207,'Work Programme'!$B$8:$B$207))</f>
        <v/>
      </c>
      <c r="P636" s="150"/>
      <c r="Q636" s="150"/>
      <c r="R636" s="254" t="str">
        <f>IF(J636="","",VLOOKUP(J636,'Overview - Financial Statement'!$A$46:$B$60,2,FALSE))</f>
        <v/>
      </c>
      <c r="S636" s="255" t="str">
        <f t="shared" si="117"/>
        <v/>
      </c>
      <c r="T636" s="153"/>
      <c r="U636" s="153"/>
      <c r="V636" s="238">
        <f t="shared" si="118"/>
        <v>0</v>
      </c>
      <c r="W636" s="193" t="s">
        <v>44</v>
      </c>
      <c r="X636" s="427"/>
      <c r="Y636" s="264" t="str">
        <f t="shared" si="119"/>
        <v>OK</v>
      </c>
      <c r="Z636" s="193" t="str">
        <f t="shared" si="120"/>
        <v/>
      </c>
      <c r="AA636" s="193" t="str">
        <f t="shared" si="121"/>
        <v/>
      </c>
      <c r="AB636" s="397" t="str">
        <f t="shared" si="122"/>
        <v/>
      </c>
      <c r="AC636" s="257" t="str">
        <f t="shared" si="123"/>
        <v/>
      </c>
      <c r="AD636" s="257" t="str">
        <f t="shared" si="124"/>
        <v/>
      </c>
      <c r="AE636" s="193" t="str">
        <f t="shared" si="125"/>
        <v>CHECK DATES</v>
      </c>
      <c r="AF636" s="257" t="str">
        <f t="shared" si="126"/>
        <v/>
      </c>
      <c r="AG636" s="286">
        <v>0</v>
      </c>
      <c r="AH636" s="257">
        <f t="shared" si="127"/>
        <v>0</v>
      </c>
      <c r="AI636" s="257" t="str">
        <f t="shared" si="128"/>
        <v/>
      </c>
      <c r="AJ636" s="257">
        <f t="shared" si="129"/>
        <v>0</v>
      </c>
    </row>
    <row r="637" spans="1:36" x14ac:dyDescent="0.3">
      <c r="A637" s="287">
        <v>624</v>
      </c>
      <c r="B637" s="156"/>
      <c r="C637" s="150"/>
      <c r="D637" s="151"/>
      <c r="E637" s="150"/>
      <c r="F637" s="150"/>
      <c r="G637" s="158"/>
      <c r="H637" s="157"/>
      <c r="I637" s="152"/>
      <c r="J637" s="154"/>
      <c r="K637" s="149"/>
      <c r="L637" s="152"/>
      <c r="M637" s="159"/>
      <c r="N637" s="337"/>
      <c r="O637" s="343" t="str">
        <f>IF(N637="","",LOOKUP(N637,'Work Programme'!$A$8:$A$207,'Work Programme'!$B$8:$B$207))</f>
        <v/>
      </c>
      <c r="P637" s="150"/>
      <c r="Q637" s="150"/>
      <c r="R637" s="254" t="str">
        <f>IF(J637="","",VLOOKUP(J637,'Overview - Financial Statement'!$A$46:$B$60,2,FALSE))</f>
        <v/>
      </c>
      <c r="S637" s="255" t="str">
        <f t="shared" si="117"/>
        <v/>
      </c>
      <c r="T637" s="153"/>
      <c r="U637" s="153"/>
      <c r="V637" s="238">
        <f t="shared" si="118"/>
        <v>0</v>
      </c>
      <c r="W637" s="193" t="s">
        <v>44</v>
      </c>
      <c r="X637" s="427"/>
      <c r="Y637" s="264" t="str">
        <f t="shared" si="119"/>
        <v>OK</v>
      </c>
      <c r="Z637" s="193" t="str">
        <f t="shared" si="120"/>
        <v/>
      </c>
      <c r="AA637" s="193" t="str">
        <f t="shared" si="121"/>
        <v/>
      </c>
      <c r="AB637" s="397" t="str">
        <f t="shared" si="122"/>
        <v/>
      </c>
      <c r="AC637" s="257" t="str">
        <f t="shared" si="123"/>
        <v/>
      </c>
      <c r="AD637" s="257" t="str">
        <f t="shared" si="124"/>
        <v/>
      </c>
      <c r="AE637" s="193" t="str">
        <f t="shared" si="125"/>
        <v>CHECK DATES</v>
      </c>
      <c r="AF637" s="257" t="str">
        <f t="shared" si="126"/>
        <v/>
      </c>
      <c r="AG637" s="286">
        <v>0</v>
      </c>
      <c r="AH637" s="257">
        <f t="shared" si="127"/>
        <v>0</v>
      </c>
      <c r="AI637" s="257" t="str">
        <f t="shared" si="128"/>
        <v/>
      </c>
      <c r="AJ637" s="257">
        <f t="shared" si="129"/>
        <v>0</v>
      </c>
    </row>
    <row r="638" spans="1:36" x14ac:dyDescent="0.3">
      <c r="A638" s="287">
        <v>625</v>
      </c>
      <c r="B638" s="156"/>
      <c r="C638" s="150"/>
      <c r="D638" s="151"/>
      <c r="E638" s="150"/>
      <c r="F638" s="150"/>
      <c r="G638" s="158"/>
      <c r="H638" s="157"/>
      <c r="I638" s="152"/>
      <c r="J638" s="154"/>
      <c r="K638" s="149"/>
      <c r="L638" s="152"/>
      <c r="M638" s="159"/>
      <c r="N638" s="337"/>
      <c r="O638" s="343" t="str">
        <f>IF(N638="","",LOOKUP(N638,'Work Programme'!$A$8:$A$207,'Work Programme'!$B$8:$B$207))</f>
        <v/>
      </c>
      <c r="P638" s="150"/>
      <c r="Q638" s="150"/>
      <c r="R638" s="254" t="str">
        <f>IF(J638="","",VLOOKUP(J638,'Overview - Financial Statement'!$A$46:$B$60,2,FALSE))</f>
        <v/>
      </c>
      <c r="S638" s="255" t="str">
        <f t="shared" si="117"/>
        <v/>
      </c>
      <c r="T638" s="153"/>
      <c r="U638" s="153"/>
      <c r="V638" s="238">
        <f t="shared" si="118"/>
        <v>0</v>
      </c>
      <c r="W638" s="193" t="s">
        <v>44</v>
      </c>
      <c r="X638" s="427"/>
      <c r="Y638" s="264" t="str">
        <f t="shared" si="119"/>
        <v>OK</v>
      </c>
      <c r="Z638" s="193" t="str">
        <f t="shared" si="120"/>
        <v/>
      </c>
      <c r="AA638" s="193" t="str">
        <f t="shared" si="121"/>
        <v/>
      </c>
      <c r="AB638" s="397" t="str">
        <f t="shared" si="122"/>
        <v/>
      </c>
      <c r="AC638" s="257" t="str">
        <f t="shared" si="123"/>
        <v/>
      </c>
      <c r="AD638" s="257" t="str">
        <f t="shared" si="124"/>
        <v/>
      </c>
      <c r="AE638" s="193" t="str">
        <f t="shared" si="125"/>
        <v>CHECK DATES</v>
      </c>
      <c r="AF638" s="257" t="str">
        <f t="shared" si="126"/>
        <v/>
      </c>
      <c r="AG638" s="286">
        <v>0</v>
      </c>
      <c r="AH638" s="257">
        <f t="shared" si="127"/>
        <v>0</v>
      </c>
      <c r="AI638" s="257" t="str">
        <f t="shared" si="128"/>
        <v/>
      </c>
      <c r="AJ638" s="257">
        <f t="shared" si="129"/>
        <v>0</v>
      </c>
    </row>
    <row r="639" spans="1:36" x14ac:dyDescent="0.3">
      <c r="A639" s="287">
        <v>626</v>
      </c>
      <c r="B639" s="156"/>
      <c r="C639" s="150"/>
      <c r="D639" s="151"/>
      <c r="E639" s="150"/>
      <c r="F639" s="150"/>
      <c r="G639" s="158"/>
      <c r="H639" s="157"/>
      <c r="I639" s="152"/>
      <c r="J639" s="154"/>
      <c r="K639" s="149"/>
      <c r="L639" s="152"/>
      <c r="M639" s="159"/>
      <c r="N639" s="337"/>
      <c r="O639" s="343" t="str">
        <f>IF(N639="","",LOOKUP(N639,'Work Programme'!$A$8:$A$207,'Work Programme'!$B$8:$B$207))</f>
        <v/>
      </c>
      <c r="P639" s="150"/>
      <c r="Q639" s="150"/>
      <c r="R639" s="254" t="str">
        <f>IF(J639="","",VLOOKUP(J639,'Overview - Financial Statement'!$A$46:$B$60,2,FALSE))</f>
        <v/>
      </c>
      <c r="S639" s="255" t="str">
        <f t="shared" si="117"/>
        <v/>
      </c>
      <c r="T639" s="153"/>
      <c r="U639" s="153"/>
      <c r="V639" s="238">
        <f t="shared" si="118"/>
        <v>0</v>
      </c>
      <c r="W639" s="193" t="s">
        <v>44</v>
      </c>
      <c r="X639" s="427"/>
      <c r="Y639" s="264" t="str">
        <f t="shared" si="119"/>
        <v>OK</v>
      </c>
      <c r="Z639" s="193" t="str">
        <f t="shared" si="120"/>
        <v/>
      </c>
      <c r="AA639" s="193" t="str">
        <f t="shared" si="121"/>
        <v/>
      </c>
      <c r="AB639" s="397" t="str">
        <f t="shared" si="122"/>
        <v/>
      </c>
      <c r="AC639" s="257" t="str">
        <f t="shared" si="123"/>
        <v/>
      </c>
      <c r="AD639" s="257" t="str">
        <f t="shared" si="124"/>
        <v/>
      </c>
      <c r="AE639" s="193" t="str">
        <f t="shared" si="125"/>
        <v>CHECK DATES</v>
      </c>
      <c r="AF639" s="257" t="str">
        <f t="shared" si="126"/>
        <v/>
      </c>
      <c r="AG639" s="286">
        <v>0</v>
      </c>
      <c r="AH639" s="257">
        <f t="shared" si="127"/>
        <v>0</v>
      </c>
      <c r="AI639" s="257" t="str">
        <f t="shared" si="128"/>
        <v/>
      </c>
      <c r="AJ639" s="257">
        <f t="shared" si="129"/>
        <v>0</v>
      </c>
    </row>
    <row r="640" spans="1:36" x14ac:dyDescent="0.3">
      <c r="A640" s="287">
        <v>627</v>
      </c>
      <c r="B640" s="156"/>
      <c r="C640" s="150"/>
      <c r="D640" s="151"/>
      <c r="E640" s="150"/>
      <c r="F640" s="150"/>
      <c r="G640" s="158"/>
      <c r="H640" s="157"/>
      <c r="I640" s="152"/>
      <c r="J640" s="154"/>
      <c r="K640" s="149"/>
      <c r="L640" s="152"/>
      <c r="M640" s="159"/>
      <c r="N640" s="337"/>
      <c r="O640" s="343" t="str">
        <f>IF(N640="","",LOOKUP(N640,'Work Programme'!$A$8:$A$207,'Work Programme'!$B$8:$B$207))</f>
        <v/>
      </c>
      <c r="P640" s="150"/>
      <c r="Q640" s="150"/>
      <c r="R640" s="254" t="str">
        <f>IF(J640="","",VLOOKUP(J640,'Overview - Financial Statement'!$A$46:$B$60,2,FALSE))</f>
        <v/>
      </c>
      <c r="S640" s="255" t="str">
        <f t="shared" si="117"/>
        <v/>
      </c>
      <c r="T640" s="153"/>
      <c r="U640" s="153"/>
      <c r="V640" s="238">
        <f t="shared" si="118"/>
        <v>0</v>
      </c>
      <c r="W640" s="193" t="s">
        <v>44</v>
      </c>
      <c r="X640" s="427"/>
      <c r="Y640" s="264" t="str">
        <f t="shared" si="119"/>
        <v>OK</v>
      </c>
      <c r="Z640" s="193" t="str">
        <f t="shared" si="120"/>
        <v/>
      </c>
      <c r="AA640" s="193" t="str">
        <f t="shared" si="121"/>
        <v/>
      </c>
      <c r="AB640" s="397" t="str">
        <f t="shared" si="122"/>
        <v/>
      </c>
      <c r="AC640" s="257" t="str">
        <f t="shared" si="123"/>
        <v/>
      </c>
      <c r="AD640" s="257" t="str">
        <f t="shared" si="124"/>
        <v/>
      </c>
      <c r="AE640" s="193" t="str">
        <f t="shared" si="125"/>
        <v>CHECK DATES</v>
      </c>
      <c r="AF640" s="257" t="str">
        <f t="shared" si="126"/>
        <v/>
      </c>
      <c r="AG640" s="286">
        <v>0</v>
      </c>
      <c r="AH640" s="257">
        <f t="shared" si="127"/>
        <v>0</v>
      </c>
      <c r="AI640" s="257" t="str">
        <f t="shared" si="128"/>
        <v/>
      </c>
      <c r="AJ640" s="257">
        <f t="shared" si="129"/>
        <v>0</v>
      </c>
    </row>
    <row r="641" spans="1:36" x14ac:dyDescent="0.3">
      <c r="A641" s="287">
        <v>628</v>
      </c>
      <c r="B641" s="156"/>
      <c r="C641" s="150"/>
      <c r="D641" s="151"/>
      <c r="E641" s="150"/>
      <c r="F641" s="150"/>
      <c r="G641" s="158"/>
      <c r="H641" s="157"/>
      <c r="I641" s="152"/>
      <c r="J641" s="154"/>
      <c r="K641" s="149"/>
      <c r="L641" s="152"/>
      <c r="M641" s="159"/>
      <c r="N641" s="337"/>
      <c r="O641" s="343" t="str">
        <f>IF(N641="","",LOOKUP(N641,'Work Programme'!$A$8:$A$207,'Work Programme'!$B$8:$B$207))</f>
        <v/>
      </c>
      <c r="P641" s="150"/>
      <c r="Q641" s="150"/>
      <c r="R641" s="254" t="str">
        <f>IF(J641="","",VLOOKUP(J641,'Overview - Financial Statement'!$A$46:$B$60,2,FALSE))</f>
        <v/>
      </c>
      <c r="S641" s="255" t="str">
        <f t="shared" si="117"/>
        <v/>
      </c>
      <c r="T641" s="153"/>
      <c r="U641" s="153"/>
      <c r="V641" s="238">
        <f t="shared" si="118"/>
        <v>0</v>
      </c>
      <c r="W641" s="193" t="s">
        <v>44</v>
      </c>
      <c r="X641" s="427"/>
      <c r="Y641" s="264" t="str">
        <f t="shared" si="119"/>
        <v>OK</v>
      </c>
      <c r="Z641" s="193" t="str">
        <f t="shared" si="120"/>
        <v/>
      </c>
      <c r="AA641" s="193" t="str">
        <f t="shared" si="121"/>
        <v/>
      </c>
      <c r="AB641" s="397" t="str">
        <f t="shared" si="122"/>
        <v/>
      </c>
      <c r="AC641" s="257" t="str">
        <f t="shared" si="123"/>
        <v/>
      </c>
      <c r="AD641" s="257" t="str">
        <f t="shared" si="124"/>
        <v/>
      </c>
      <c r="AE641" s="193" t="str">
        <f t="shared" si="125"/>
        <v>CHECK DATES</v>
      </c>
      <c r="AF641" s="257" t="str">
        <f t="shared" si="126"/>
        <v/>
      </c>
      <c r="AG641" s="286">
        <v>0</v>
      </c>
      <c r="AH641" s="257">
        <f t="shared" si="127"/>
        <v>0</v>
      </c>
      <c r="AI641" s="257" t="str">
        <f t="shared" si="128"/>
        <v/>
      </c>
      <c r="AJ641" s="257">
        <f t="shared" si="129"/>
        <v>0</v>
      </c>
    </row>
    <row r="642" spans="1:36" x14ac:dyDescent="0.3">
      <c r="A642" s="287">
        <v>629</v>
      </c>
      <c r="B642" s="156"/>
      <c r="C642" s="150"/>
      <c r="D642" s="151"/>
      <c r="E642" s="150"/>
      <c r="F642" s="150"/>
      <c r="G642" s="158"/>
      <c r="H642" s="157"/>
      <c r="I642" s="152"/>
      <c r="J642" s="154"/>
      <c r="K642" s="149"/>
      <c r="L642" s="152"/>
      <c r="M642" s="159"/>
      <c r="N642" s="337"/>
      <c r="O642" s="343" t="str">
        <f>IF(N642="","",LOOKUP(N642,'Work Programme'!$A$8:$A$207,'Work Programme'!$B$8:$B$207))</f>
        <v/>
      </c>
      <c r="P642" s="150"/>
      <c r="Q642" s="150"/>
      <c r="R642" s="254" t="str">
        <f>IF(J642="","",VLOOKUP(J642,'Overview - Financial Statement'!$A$46:$B$60,2,FALSE))</f>
        <v/>
      </c>
      <c r="S642" s="255" t="str">
        <f t="shared" si="117"/>
        <v/>
      </c>
      <c r="T642" s="153"/>
      <c r="U642" s="153"/>
      <c r="V642" s="238">
        <f t="shared" si="118"/>
        <v>0</v>
      </c>
      <c r="W642" s="193" t="s">
        <v>44</v>
      </c>
      <c r="X642" s="427"/>
      <c r="Y642" s="264" t="str">
        <f t="shared" si="119"/>
        <v>OK</v>
      </c>
      <c r="Z642" s="193" t="str">
        <f t="shared" si="120"/>
        <v/>
      </c>
      <c r="AA642" s="193" t="str">
        <f t="shared" si="121"/>
        <v/>
      </c>
      <c r="AB642" s="397" t="str">
        <f t="shared" si="122"/>
        <v/>
      </c>
      <c r="AC642" s="257" t="str">
        <f t="shared" si="123"/>
        <v/>
      </c>
      <c r="AD642" s="257" t="str">
        <f t="shared" si="124"/>
        <v/>
      </c>
      <c r="AE642" s="193" t="str">
        <f t="shared" si="125"/>
        <v>CHECK DATES</v>
      </c>
      <c r="AF642" s="257" t="str">
        <f t="shared" si="126"/>
        <v/>
      </c>
      <c r="AG642" s="286">
        <v>0</v>
      </c>
      <c r="AH642" s="257">
        <f t="shared" si="127"/>
        <v>0</v>
      </c>
      <c r="AI642" s="257" t="str">
        <f t="shared" si="128"/>
        <v/>
      </c>
      <c r="AJ642" s="257">
        <f t="shared" si="129"/>
        <v>0</v>
      </c>
    </row>
    <row r="643" spans="1:36" x14ac:dyDescent="0.3">
      <c r="A643" s="287">
        <v>630</v>
      </c>
      <c r="B643" s="156"/>
      <c r="C643" s="150"/>
      <c r="D643" s="151"/>
      <c r="E643" s="150"/>
      <c r="F643" s="150"/>
      <c r="G643" s="158"/>
      <c r="H643" s="157"/>
      <c r="I643" s="152"/>
      <c r="J643" s="154"/>
      <c r="K643" s="149"/>
      <c r="L643" s="152"/>
      <c r="M643" s="159"/>
      <c r="N643" s="337"/>
      <c r="O643" s="343" t="str">
        <f>IF(N643="","",LOOKUP(N643,'Work Programme'!$A$8:$A$207,'Work Programme'!$B$8:$B$207))</f>
        <v/>
      </c>
      <c r="P643" s="150"/>
      <c r="Q643" s="150"/>
      <c r="R643" s="254" t="str">
        <f>IF(J643="","",VLOOKUP(J643,'Overview - Financial Statement'!$A$46:$B$60,2,FALSE))</f>
        <v/>
      </c>
      <c r="S643" s="255" t="str">
        <f t="shared" si="117"/>
        <v/>
      </c>
      <c r="T643" s="153"/>
      <c r="U643" s="153"/>
      <c r="V643" s="238">
        <f t="shared" si="118"/>
        <v>0</v>
      </c>
      <c r="W643" s="193" t="s">
        <v>44</v>
      </c>
      <c r="X643" s="427"/>
      <c r="Y643" s="264" t="str">
        <f t="shared" si="119"/>
        <v>OK</v>
      </c>
      <c r="Z643" s="193" t="str">
        <f t="shared" si="120"/>
        <v/>
      </c>
      <c r="AA643" s="193" t="str">
        <f t="shared" si="121"/>
        <v/>
      </c>
      <c r="AB643" s="397" t="str">
        <f t="shared" si="122"/>
        <v/>
      </c>
      <c r="AC643" s="257" t="str">
        <f t="shared" si="123"/>
        <v/>
      </c>
      <c r="AD643" s="257" t="str">
        <f t="shared" si="124"/>
        <v/>
      </c>
      <c r="AE643" s="193" t="str">
        <f t="shared" si="125"/>
        <v>CHECK DATES</v>
      </c>
      <c r="AF643" s="257" t="str">
        <f t="shared" si="126"/>
        <v/>
      </c>
      <c r="AG643" s="286">
        <v>0</v>
      </c>
      <c r="AH643" s="257">
        <f t="shared" si="127"/>
        <v>0</v>
      </c>
      <c r="AI643" s="257" t="str">
        <f t="shared" si="128"/>
        <v/>
      </c>
      <c r="AJ643" s="257">
        <f t="shared" si="129"/>
        <v>0</v>
      </c>
    </row>
    <row r="644" spans="1:36" x14ac:dyDescent="0.3">
      <c r="A644" s="287">
        <v>631</v>
      </c>
      <c r="B644" s="156"/>
      <c r="C644" s="150"/>
      <c r="D644" s="151"/>
      <c r="E644" s="150"/>
      <c r="F644" s="150"/>
      <c r="G644" s="158"/>
      <c r="H644" s="157"/>
      <c r="I644" s="152"/>
      <c r="J644" s="154"/>
      <c r="K644" s="149"/>
      <c r="L644" s="152"/>
      <c r="M644" s="159"/>
      <c r="N644" s="337"/>
      <c r="O644" s="343" t="str">
        <f>IF(N644="","",LOOKUP(N644,'Work Programme'!$A$8:$A$207,'Work Programme'!$B$8:$B$207))</f>
        <v/>
      </c>
      <c r="P644" s="150"/>
      <c r="Q644" s="150"/>
      <c r="R644" s="254" t="str">
        <f>IF(J644="","",VLOOKUP(J644,'Overview - Financial Statement'!$A$46:$B$60,2,FALSE))</f>
        <v/>
      </c>
      <c r="S644" s="255" t="str">
        <f t="shared" si="117"/>
        <v/>
      </c>
      <c r="T644" s="153"/>
      <c r="U644" s="153"/>
      <c r="V644" s="238">
        <f t="shared" si="118"/>
        <v>0</v>
      </c>
      <c r="W644" s="193" t="s">
        <v>44</v>
      </c>
      <c r="X644" s="427"/>
      <c r="Y644" s="264" t="str">
        <f t="shared" si="119"/>
        <v>OK</v>
      </c>
      <c r="Z644" s="193" t="str">
        <f t="shared" si="120"/>
        <v/>
      </c>
      <c r="AA644" s="193" t="str">
        <f t="shared" si="121"/>
        <v/>
      </c>
      <c r="AB644" s="397" t="str">
        <f t="shared" si="122"/>
        <v/>
      </c>
      <c r="AC644" s="257" t="str">
        <f t="shared" si="123"/>
        <v/>
      </c>
      <c r="AD644" s="257" t="str">
        <f t="shared" si="124"/>
        <v/>
      </c>
      <c r="AE644" s="193" t="str">
        <f t="shared" si="125"/>
        <v>CHECK DATES</v>
      </c>
      <c r="AF644" s="257" t="str">
        <f t="shared" si="126"/>
        <v/>
      </c>
      <c r="AG644" s="286">
        <v>0</v>
      </c>
      <c r="AH644" s="257">
        <f t="shared" si="127"/>
        <v>0</v>
      </c>
      <c r="AI644" s="257" t="str">
        <f t="shared" si="128"/>
        <v/>
      </c>
      <c r="AJ644" s="257">
        <f t="shared" si="129"/>
        <v>0</v>
      </c>
    </row>
    <row r="645" spans="1:36" x14ac:dyDescent="0.3">
      <c r="A645" s="287">
        <v>632</v>
      </c>
      <c r="B645" s="156"/>
      <c r="C645" s="150"/>
      <c r="D645" s="151"/>
      <c r="E645" s="150"/>
      <c r="F645" s="150"/>
      <c r="G645" s="158"/>
      <c r="H645" s="157"/>
      <c r="I645" s="152"/>
      <c r="J645" s="154"/>
      <c r="K645" s="149"/>
      <c r="L645" s="152"/>
      <c r="M645" s="159"/>
      <c r="N645" s="337"/>
      <c r="O645" s="343" t="str">
        <f>IF(N645="","",LOOKUP(N645,'Work Programme'!$A$8:$A$207,'Work Programme'!$B$8:$B$207))</f>
        <v/>
      </c>
      <c r="P645" s="150"/>
      <c r="Q645" s="150"/>
      <c r="R645" s="254" t="str">
        <f>IF(J645="","",VLOOKUP(J645,'Overview - Financial Statement'!$A$46:$B$60,2,FALSE))</f>
        <v/>
      </c>
      <c r="S645" s="255" t="str">
        <f t="shared" si="117"/>
        <v/>
      </c>
      <c r="T645" s="153"/>
      <c r="U645" s="153"/>
      <c r="V645" s="238">
        <f t="shared" si="118"/>
        <v>0</v>
      </c>
      <c r="W645" s="193" t="s">
        <v>44</v>
      </c>
      <c r="X645" s="427"/>
      <c r="Y645" s="264" t="str">
        <f t="shared" si="119"/>
        <v>OK</v>
      </c>
      <c r="Z645" s="193" t="str">
        <f t="shared" si="120"/>
        <v/>
      </c>
      <c r="AA645" s="193" t="str">
        <f t="shared" si="121"/>
        <v/>
      </c>
      <c r="AB645" s="397" t="str">
        <f t="shared" si="122"/>
        <v/>
      </c>
      <c r="AC645" s="257" t="str">
        <f t="shared" si="123"/>
        <v/>
      </c>
      <c r="AD645" s="257" t="str">
        <f t="shared" si="124"/>
        <v/>
      </c>
      <c r="AE645" s="193" t="str">
        <f t="shared" si="125"/>
        <v>CHECK DATES</v>
      </c>
      <c r="AF645" s="257" t="str">
        <f t="shared" si="126"/>
        <v/>
      </c>
      <c r="AG645" s="286">
        <v>0</v>
      </c>
      <c r="AH645" s="257">
        <f t="shared" si="127"/>
        <v>0</v>
      </c>
      <c r="AI645" s="257" t="str">
        <f t="shared" si="128"/>
        <v/>
      </c>
      <c r="AJ645" s="257">
        <f t="shared" si="129"/>
        <v>0</v>
      </c>
    </row>
    <row r="646" spans="1:36" x14ac:dyDescent="0.3">
      <c r="A646" s="287">
        <v>633</v>
      </c>
      <c r="B646" s="156"/>
      <c r="C646" s="150"/>
      <c r="D646" s="151"/>
      <c r="E646" s="150"/>
      <c r="F646" s="150"/>
      <c r="G646" s="158"/>
      <c r="H646" s="157"/>
      <c r="I646" s="152"/>
      <c r="J646" s="154"/>
      <c r="K646" s="149"/>
      <c r="L646" s="152"/>
      <c r="M646" s="159"/>
      <c r="N646" s="337"/>
      <c r="O646" s="343" t="str">
        <f>IF(N646="","",LOOKUP(N646,'Work Programme'!$A$8:$A$207,'Work Programme'!$B$8:$B$207))</f>
        <v/>
      </c>
      <c r="P646" s="150"/>
      <c r="Q646" s="150"/>
      <c r="R646" s="254" t="str">
        <f>IF(J646="","",VLOOKUP(J646,'Overview - Financial Statement'!$A$46:$B$60,2,FALSE))</f>
        <v/>
      </c>
      <c r="S646" s="255" t="str">
        <f t="shared" si="117"/>
        <v/>
      </c>
      <c r="T646" s="153"/>
      <c r="U646" s="153"/>
      <c r="V646" s="238">
        <f t="shared" si="118"/>
        <v>0</v>
      </c>
      <c r="W646" s="193" t="s">
        <v>44</v>
      </c>
      <c r="X646" s="427"/>
      <c r="Y646" s="264" t="str">
        <f t="shared" si="119"/>
        <v>OK</v>
      </c>
      <c r="Z646" s="193" t="str">
        <f t="shared" si="120"/>
        <v/>
      </c>
      <c r="AA646" s="193" t="str">
        <f t="shared" si="121"/>
        <v/>
      </c>
      <c r="AB646" s="397" t="str">
        <f t="shared" si="122"/>
        <v/>
      </c>
      <c r="AC646" s="257" t="str">
        <f t="shared" si="123"/>
        <v/>
      </c>
      <c r="AD646" s="257" t="str">
        <f t="shared" si="124"/>
        <v/>
      </c>
      <c r="AE646" s="193" t="str">
        <f t="shared" si="125"/>
        <v>CHECK DATES</v>
      </c>
      <c r="AF646" s="257" t="str">
        <f t="shared" si="126"/>
        <v/>
      </c>
      <c r="AG646" s="286">
        <v>0</v>
      </c>
      <c r="AH646" s="257">
        <f t="shared" si="127"/>
        <v>0</v>
      </c>
      <c r="AI646" s="257" t="str">
        <f t="shared" si="128"/>
        <v/>
      </c>
      <c r="AJ646" s="257">
        <f t="shared" si="129"/>
        <v>0</v>
      </c>
    </row>
    <row r="647" spans="1:36" x14ac:dyDescent="0.3">
      <c r="A647" s="287">
        <v>634</v>
      </c>
      <c r="B647" s="156"/>
      <c r="C647" s="150"/>
      <c r="D647" s="151"/>
      <c r="E647" s="150"/>
      <c r="F647" s="150"/>
      <c r="G647" s="158"/>
      <c r="H647" s="157"/>
      <c r="I647" s="152"/>
      <c r="J647" s="154"/>
      <c r="K647" s="149"/>
      <c r="L647" s="152"/>
      <c r="M647" s="159"/>
      <c r="N647" s="337"/>
      <c r="O647" s="343" t="str">
        <f>IF(N647="","",LOOKUP(N647,'Work Programme'!$A$8:$A$207,'Work Programme'!$B$8:$B$207))</f>
        <v/>
      </c>
      <c r="P647" s="150"/>
      <c r="Q647" s="150"/>
      <c r="R647" s="254" t="str">
        <f>IF(J647="","",VLOOKUP(J647,'Overview - Financial Statement'!$A$46:$B$60,2,FALSE))</f>
        <v/>
      </c>
      <c r="S647" s="255" t="str">
        <f t="shared" si="117"/>
        <v/>
      </c>
      <c r="T647" s="153"/>
      <c r="U647" s="153"/>
      <c r="V647" s="238">
        <f t="shared" si="118"/>
        <v>0</v>
      </c>
      <c r="W647" s="193" t="s">
        <v>44</v>
      </c>
      <c r="X647" s="427"/>
      <c r="Y647" s="264" t="str">
        <f t="shared" si="119"/>
        <v>OK</v>
      </c>
      <c r="Z647" s="193" t="str">
        <f t="shared" si="120"/>
        <v/>
      </c>
      <c r="AA647" s="193" t="str">
        <f t="shared" si="121"/>
        <v/>
      </c>
      <c r="AB647" s="397" t="str">
        <f t="shared" si="122"/>
        <v/>
      </c>
      <c r="AC647" s="257" t="str">
        <f t="shared" si="123"/>
        <v/>
      </c>
      <c r="AD647" s="257" t="str">
        <f t="shared" si="124"/>
        <v/>
      </c>
      <c r="AE647" s="193" t="str">
        <f t="shared" si="125"/>
        <v>CHECK DATES</v>
      </c>
      <c r="AF647" s="257" t="str">
        <f t="shared" si="126"/>
        <v/>
      </c>
      <c r="AG647" s="286">
        <v>0</v>
      </c>
      <c r="AH647" s="257">
        <f t="shared" si="127"/>
        <v>0</v>
      </c>
      <c r="AI647" s="257" t="str">
        <f t="shared" si="128"/>
        <v/>
      </c>
      <c r="AJ647" s="257">
        <f t="shared" si="129"/>
        <v>0</v>
      </c>
    </row>
    <row r="648" spans="1:36" x14ac:dyDescent="0.3">
      <c r="A648" s="287">
        <v>635</v>
      </c>
      <c r="B648" s="156"/>
      <c r="C648" s="150"/>
      <c r="D648" s="151"/>
      <c r="E648" s="150"/>
      <c r="F648" s="150"/>
      <c r="G648" s="158"/>
      <c r="H648" s="157"/>
      <c r="I648" s="152"/>
      <c r="J648" s="154"/>
      <c r="K648" s="149"/>
      <c r="L648" s="152"/>
      <c r="M648" s="159"/>
      <c r="N648" s="337"/>
      <c r="O648" s="343" t="str">
        <f>IF(N648="","",LOOKUP(N648,'Work Programme'!$A$8:$A$207,'Work Programme'!$B$8:$B$207))</f>
        <v/>
      </c>
      <c r="P648" s="150"/>
      <c r="Q648" s="150"/>
      <c r="R648" s="254" t="str">
        <f>IF(J648="","",VLOOKUP(J648,'Overview - Financial Statement'!$A$46:$B$60,2,FALSE))</f>
        <v/>
      </c>
      <c r="S648" s="255" t="str">
        <f t="shared" si="117"/>
        <v/>
      </c>
      <c r="T648" s="153"/>
      <c r="U648" s="153"/>
      <c r="V648" s="238">
        <f t="shared" si="118"/>
        <v>0</v>
      </c>
      <c r="W648" s="193" t="s">
        <v>44</v>
      </c>
      <c r="X648" s="427"/>
      <c r="Y648" s="264" t="str">
        <f t="shared" si="119"/>
        <v>OK</v>
      </c>
      <c r="Z648" s="193" t="str">
        <f t="shared" si="120"/>
        <v/>
      </c>
      <c r="AA648" s="193" t="str">
        <f t="shared" si="121"/>
        <v/>
      </c>
      <c r="AB648" s="397" t="str">
        <f t="shared" si="122"/>
        <v/>
      </c>
      <c r="AC648" s="257" t="str">
        <f t="shared" si="123"/>
        <v/>
      </c>
      <c r="AD648" s="257" t="str">
        <f t="shared" si="124"/>
        <v/>
      </c>
      <c r="AE648" s="193" t="str">
        <f t="shared" si="125"/>
        <v>CHECK DATES</v>
      </c>
      <c r="AF648" s="257" t="str">
        <f t="shared" si="126"/>
        <v/>
      </c>
      <c r="AG648" s="286">
        <v>0</v>
      </c>
      <c r="AH648" s="257">
        <f t="shared" si="127"/>
        <v>0</v>
      </c>
      <c r="AI648" s="257" t="str">
        <f t="shared" si="128"/>
        <v/>
      </c>
      <c r="AJ648" s="257">
        <f t="shared" si="129"/>
        <v>0</v>
      </c>
    </row>
    <row r="649" spans="1:36" x14ac:dyDescent="0.3">
      <c r="A649" s="287">
        <v>636</v>
      </c>
      <c r="B649" s="156"/>
      <c r="C649" s="150"/>
      <c r="D649" s="151"/>
      <c r="E649" s="150"/>
      <c r="F649" s="150"/>
      <c r="G649" s="158"/>
      <c r="H649" s="157"/>
      <c r="I649" s="152"/>
      <c r="J649" s="154"/>
      <c r="K649" s="149"/>
      <c r="L649" s="152"/>
      <c r="M649" s="159"/>
      <c r="N649" s="337"/>
      <c r="O649" s="343" t="str">
        <f>IF(N649="","",LOOKUP(N649,'Work Programme'!$A$8:$A$207,'Work Programme'!$B$8:$B$207))</f>
        <v/>
      </c>
      <c r="P649" s="150"/>
      <c r="Q649" s="150"/>
      <c r="R649" s="254" t="str">
        <f>IF(J649="","",VLOOKUP(J649,'Overview - Financial Statement'!$A$46:$B$60,2,FALSE))</f>
        <v/>
      </c>
      <c r="S649" s="255" t="str">
        <f t="shared" si="117"/>
        <v/>
      </c>
      <c r="T649" s="153"/>
      <c r="U649" s="153"/>
      <c r="V649" s="238">
        <f t="shared" si="118"/>
        <v>0</v>
      </c>
      <c r="W649" s="193" t="s">
        <v>44</v>
      </c>
      <c r="X649" s="427"/>
      <c r="Y649" s="264" t="str">
        <f t="shared" si="119"/>
        <v>OK</v>
      </c>
      <c r="Z649" s="193" t="str">
        <f t="shared" si="120"/>
        <v/>
      </c>
      <c r="AA649" s="193" t="str">
        <f t="shared" si="121"/>
        <v/>
      </c>
      <c r="AB649" s="397" t="str">
        <f t="shared" si="122"/>
        <v/>
      </c>
      <c r="AC649" s="257" t="str">
        <f t="shared" si="123"/>
        <v/>
      </c>
      <c r="AD649" s="257" t="str">
        <f t="shared" si="124"/>
        <v/>
      </c>
      <c r="AE649" s="193" t="str">
        <f t="shared" si="125"/>
        <v>CHECK DATES</v>
      </c>
      <c r="AF649" s="257" t="str">
        <f t="shared" si="126"/>
        <v/>
      </c>
      <c r="AG649" s="286">
        <v>0</v>
      </c>
      <c r="AH649" s="257">
        <f t="shared" si="127"/>
        <v>0</v>
      </c>
      <c r="AI649" s="257" t="str">
        <f t="shared" si="128"/>
        <v/>
      </c>
      <c r="AJ649" s="257">
        <f t="shared" si="129"/>
        <v>0</v>
      </c>
    </row>
    <row r="650" spans="1:36" x14ac:dyDescent="0.3">
      <c r="A650" s="287">
        <v>637</v>
      </c>
      <c r="B650" s="156"/>
      <c r="C650" s="150"/>
      <c r="D650" s="151"/>
      <c r="E650" s="150"/>
      <c r="F650" s="150"/>
      <c r="G650" s="158"/>
      <c r="H650" s="157"/>
      <c r="I650" s="152"/>
      <c r="J650" s="154"/>
      <c r="K650" s="149"/>
      <c r="L650" s="152"/>
      <c r="M650" s="159"/>
      <c r="N650" s="337"/>
      <c r="O650" s="343" t="str">
        <f>IF(N650="","",LOOKUP(N650,'Work Programme'!$A$8:$A$207,'Work Programme'!$B$8:$B$207))</f>
        <v/>
      </c>
      <c r="P650" s="150"/>
      <c r="Q650" s="150"/>
      <c r="R650" s="254" t="str">
        <f>IF(J650="","",VLOOKUP(J650,'Overview - Financial Statement'!$A$46:$B$60,2,FALSE))</f>
        <v/>
      </c>
      <c r="S650" s="255" t="str">
        <f t="shared" si="117"/>
        <v/>
      </c>
      <c r="T650" s="153"/>
      <c r="U650" s="153"/>
      <c r="V650" s="238">
        <f t="shared" si="118"/>
        <v>0</v>
      </c>
      <c r="W650" s="193" t="s">
        <v>44</v>
      </c>
      <c r="X650" s="427"/>
      <c r="Y650" s="264" t="str">
        <f t="shared" si="119"/>
        <v>OK</v>
      </c>
      <c r="Z650" s="193" t="str">
        <f t="shared" si="120"/>
        <v/>
      </c>
      <c r="AA650" s="193" t="str">
        <f t="shared" si="121"/>
        <v/>
      </c>
      <c r="AB650" s="397" t="str">
        <f t="shared" si="122"/>
        <v/>
      </c>
      <c r="AC650" s="257" t="str">
        <f t="shared" si="123"/>
        <v/>
      </c>
      <c r="AD650" s="257" t="str">
        <f t="shared" si="124"/>
        <v/>
      </c>
      <c r="AE650" s="193" t="str">
        <f t="shared" si="125"/>
        <v>CHECK DATES</v>
      </c>
      <c r="AF650" s="257" t="str">
        <f t="shared" si="126"/>
        <v/>
      </c>
      <c r="AG650" s="286">
        <v>0</v>
      </c>
      <c r="AH650" s="257">
        <f t="shared" si="127"/>
        <v>0</v>
      </c>
      <c r="AI650" s="257" t="str">
        <f t="shared" si="128"/>
        <v/>
      </c>
      <c r="AJ650" s="257">
        <f t="shared" si="129"/>
        <v>0</v>
      </c>
    </row>
    <row r="651" spans="1:36" x14ac:dyDescent="0.3">
      <c r="A651" s="287">
        <v>638</v>
      </c>
      <c r="B651" s="156"/>
      <c r="C651" s="150"/>
      <c r="D651" s="151"/>
      <c r="E651" s="150"/>
      <c r="F651" s="150"/>
      <c r="G651" s="158"/>
      <c r="H651" s="157"/>
      <c r="I651" s="152"/>
      <c r="J651" s="154"/>
      <c r="K651" s="149"/>
      <c r="L651" s="152"/>
      <c r="M651" s="159"/>
      <c r="N651" s="337"/>
      <c r="O651" s="343" t="str">
        <f>IF(N651="","",LOOKUP(N651,'Work Programme'!$A$8:$A$207,'Work Programme'!$B$8:$B$207))</f>
        <v/>
      </c>
      <c r="P651" s="150"/>
      <c r="Q651" s="150"/>
      <c r="R651" s="254" t="str">
        <f>IF(J651="","",VLOOKUP(J651,'Overview - Financial Statement'!$A$46:$B$60,2,FALSE))</f>
        <v/>
      </c>
      <c r="S651" s="255" t="str">
        <f t="shared" si="117"/>
        <v/>
      </c>
      <c r="T651" s="153"/>
      <c r="U651" s="153"/>
      <c r="V651" s="238">
        <f t="shared" si="118"/>
        <v>0</v>
      </c>
      <c r="W651" s="193" t="s">
        <v>44</v>
      </c>
      <c r="X651" s="427"/>
      <c r="Y651" s="264" t="str">
        <f t="shared" si="119"/>
        <v>OK</v>
      </c>
      <c r="Z651" s="193" t="str">
        <f t="shared" si="120"/>
        <v/>
      </c>
      <c r="AA651" s="193" t="str">
        <f t="shared" si="121"/>
        <v/>
      </c>
      <c r="AB651" s="397" t="str">
        <f t="shared" si="122"/>
        <v/>
      </c>
      <c r="AC651" s="257" t="str">
        <f t="shared" si="123"/>
        <v/>
      </c>
      <c r="AD651" s="257" t="str">
        <f t="shared" si="124"/>
        <v/>
      </c>
      <c r="AE651" s="193" t="str">
        <f t="shared" si="125"/>
        <v>CHECK DATES</v>
      </c>
      <c r="AF651" s="257" t="str">
        <f t="shared" si="126"/>
        <v/>
      </c>
      <c r="AG651" s="286">
        <v>0</v>
      </c>
      <c r="AH651" s="257">
        <f t="shared" si="127"/>
        <v>0</v>
      </c>
      <c r="AI651" s="257" t="str">
        <f t="shared" si="128"/>
        <v/>
      </c>
      <c r="AJ651" s="257">
        <f t="shared" si="129"/>
        <v>0</v>
      </c>
    </row>
    <row r="652" spans="1:36" x14ac:dyDescent="0.3">
      <c r="A652" s="287">
        <v>639</v>
      </c>
      <c r="B652" s="156"/>
      <c r="C652" s="150"/>
      <c r="D652" s="151"/>
      <c r="E652" s="150"/>
      <c r="F652" s="150"/>
      <c r="G652" s="158"/>
      <c r="H652" s="157"/>
      <c r="I652" s="152"/>
      <c r="J652" s="154"/>
      <c r="K652" s="149"/>
      <c r="L652" s="152"/>
      <c r="M652" s="159"/>
      <c r="N652" s="337"/>
      <c r="O652" s="343" t="str">
        <f>IF(N652="","",LOOKUP(N652,'Work Programme'!$A$8:$A$207,'Work Programme'!$B$8:$B$207))</f>
        <v/>
      </c>
      <c r="P652" s="150"/>
      <c r="Q652" s="150"/>
      <c r="R652" s="254" t="str">
        <f>IF(J652="","",VLOOKUP(J652,'Overview - Financial Statement'!$A$46:$B$60,2,FALSE))</f>
        <v/>
      </c>
      <c r="S652" s="255" t="str">
        <f t="shared" si="117"/>
        <v/>
      </c>
      <c r="T652" s="153"/>
      <c r="U652" s="153"/>
      <c r="V652" s="238">
        <f t="shared" si="118"/>
        <v>0</v>
      </c>
      <c r="W652" s="193" t="s">
        <v>44</v>
      </c>
      <c r="X652" s="427"/>
      <c r="Y652" s="264" t="str">
        <f t="shared" si="119"/>
        <v>OK</v>
      </c>
      <c r="Z652" s="193" t="str">
        <f t="shared" si="120"/>
        <v/>
      </c>
      <c r="AA652" s="193" t="str">
        <f t="shared" si="121"/>
        <v/>
      </c>
      <c r="AB652" s="397" t="str">
        <f t="shared" si="122"/>
        <v/>
      </c>
      <c r="AC652" s="257" t="str">
        <f t="shared" si="123"/>
        <v/>
      </c>
      <c r="AD652" s="257" t="str">
        <f t="shared" si="124"/>
        <v/>
      </c>
      <c r="AE652" s="193" t="str">
        <f t="shared" si="125"/>
        <v>CHECK DATES</v>
      </c>
      <c r="AF652" s="257" t="str">
        <f t="shared" si="126"/>
        <v/>
      </c>
      <c r="AG652" s="286">
        <v>0</v>
      </c>
      <c r="AH652" s="257">
        <f t="shared" si="127"/>
        <v>0</v>
      </c>
      <c r="AI652" s="257" t="str">
        <f t="shared" si="128"/>
        <v/>
      </c>
      <c r="AJ652" s="257">
        <f t="shared" si="129"/>
        <v>0</v>
      </c>
    </row>
    <row r="653" spans="1:36" x14ac:dyDescent="0.3">
      <c r="A653" s="287">
        <v>640</v>
      </c>
      <c r="B653" s="156"/>
      <c r="C653" s="150"/>
      <c r="D653" s="151"/>
      <c r="E653" s="150"/>
      <c r="F653" s="150"/>
      <c r="G653" s="158"/>
      <c r="H653" s="157"/>
      <c r="I653" s="152"/>
      <c r="J653" s="154"/>
      <c r="K653" s="149"/>
      <c r="L653" s="152"/>
      <c r="M653" s="159"/>
      <c r="N653" s="337"/>
      <c r="O653" s="343" t="str">
        <f>IF(N653="","",LOOKUP(N653,'Work Programme'!$A$8:$A$207,'Work Programme'!$B$8:$B$207))</f>
        <v/>
      </c>
      <c r="P653" s="150"/>
      <c r="Q653" s="150"/>
      <c r="R653" s="254" t="str">
        <f>IF(J653="","",VLOOKUP(J653,'Overview - Financial Statement'!$A$46:$B$60,2,FALSE))</f>
        <v/>
      </c>
      <c r="S653" s="255" t="str">
        <f t="shared" si="117"/>
        <v/>
      </c>
      <c r="T653" s="153"/>
      <c r="U653" s="153"/>
      <c r="V653" s="238">
        <f t="shared" si="118"/>
        <v>0</v>
      </c>
      <c r="W653" s="193" t="s">
        <v>44</v>
      </c>
      <c r="X653" s="427"/>
      <c r="Y653" s="264" t="str">
        <f t="shared" si="119"/>
        <v>OK</v>
      </c>
      <c r="Z653" s="193" t="str">
        <f t="shared" si="120"/>
        <v/>
      </c>
      <c r="AA653" s="193" t="str">
        <f t="shared" si="121"/>
        <v/>
      </c>
      <c r="AB653" s="397" t="str">
        <f t="shared" si="122"/>
        <v/>
      </c>
      <c r="AC653" s="257" t="str">
        <f t="shared" si="123"/>
        <v/>
      </c>
      <c r="AD653" s="257" t="str">
        <f t="shared" si="124"/>
        <v/>
      </c>
      <c r="AE653" s="193" t="str">
        <f t="shared" si="125"/>
        <v>CHECK DATES</v>
      </c>
      <c r="AF653" s="257" t="str">
        <f t="shared" si="126"/>
        <v/>
      </c>
      <c r="AG653" s="286">
        <v>0</v>
      </c>
      <c r="AH653" s="257">
        <f t="shared" si="127"/>
        <v>0</v>
      </c>
      <c r="AI653" s="257" t="str">
        <f t="shared" si="128"/>
        <v/>
      </c>
      <c r="AJ653" s="257">
        <f t="shared" si="129"/>
        <v>0</v>
      </c>
    </row>
    <row r="654" spans="1:36" x14ac:dyDescent="0.3">
      <c r="A654" s="287">
        <v>641</v>
      </c>
      <c r="B654" s="156"/>
      <c r="C654" s="150"/>
      <c r="D654" s="151"/>
      <c r="E654" s="150"/>
      <c r="F654" s="150"/>
      <c r="G654" s="158"/>
      <c r="H654" s="157"/>
      <c r="I654" s="152"/>
      <c r="J654" s="154"/>
      <c r="K654" s="149"/>
      <c r="L654" s="152"/>
      <c r="M654" s="159"/>
      <c r="N654" s="337"/>
      <c r="O654" s="343" t="str">
        <f>IF(N654="","",LOOKUP(N654,'Work Programme'!$A$8:$A$207,'Work Programme'!$B$8:$B$207))</f>
        <v/>
      </c>
      <c r="P654" s="150"/>
      <c r="Q654" s="150"/>
      <c r="R654" s="254" t="str">
        <f>IF(J654="","",VLOOKUP(J654,'Overview - Financial Statement'!$A$46:$B$60,2,FALSE))</f>
        <v/>
      </c>
      <c r="S654" s="255" t="str">
        <f t="shared" ref="S654:S717" si="130">IF(R654="","",K654/R654)</f>
        <v/>
      </c>
      <c r="T654" s="153"/>
      <c r="U654" s="153"/>
      <c r="V654" s="238">
        <f t="shared" si="118"/>
        <v>0</v>
      </c>
      <c r="W654" s="193" t="s">
        <v>44</v>
      </c>
      <c r="X654" s="427"/>
      <c r="Y654" s="264" t="str">
        <f t="shared" si="119"/>
        <v>OK</v>
      </c>
      <c r="Z654" s="193" t="str">
        <f t="shared" si="120"/>
        <v/>
      </c>
      <c r="AA654" s="193" t="str">
        <f t="shared" si="121"/>
        <v/>
      </c>
      <c r="AB654" s="397" t="str">
        <f t="shared" si="122"/>
        <v/>
      </c>
      <c r="AC654" s="257" t="str">
        <f t="shared" si="123"/>
        <v/>
      </c>
      <c r="AD654" s="257" t="str">
        <f t="shared" si="124"/>
        <v/>
      </c>
      <c r="AE654" s="193" t="str">
        <f t="shared" si="125"/>
        <v>CHECK DATES</v>
      </c>
      <c r="AF654" s="257" t="str">
        <f t="shared" si="126"/>
        <v/>
      </c>
      <c r="AG654" s="286">
        <v>0</v>
      </c>
      <c r="AH654" s="257">
        <f t="shared" si="127"/>
        <v>0</v>
      </c>
      <c r="AI654" s="257" t="str">
        <f t="shared" si="128"/>
        <v/>
      </c>
      <c r="AJ654" s="257">
        <f t="shared" si="129"/>
        <v>0</v>
      </c>
    </row>
    <row r="655" spans="1:36" x14ac:dyDescent="0.3">
      <c r="A655" s="287">
        <v>642</v>
      </c>
      <c r="B655" s="156"/>
      <c r="C655" s="150"/>
      <c r="D655" s="151"/>
      <c r="E655" s="150"/>
      <c r="F655" s="150"/>
      <c r="G655" s="158"/>
      <c r="H655" s="157"/>
      <c r="I655" s="152"/>
      <c r="J655" s="154"/>
      <c r="K655" s="149"/>
      <c r="L655" s="152"/>
      <c r="M655" s="159"/>
      <c r="N655" s="337"/>
      <c r="O655" s="343" t="str">
        <f>IF(N655="","",LOOKUP(N655,'Work Programme'!$A$8:$A$207,'Work Programme'!$B$8:$B$207))</f>
        <v/>
      </c>
      <c r="P655" s="150"/>
      <c r="Q655" s="150"/>
      <c r="R655" s="254" t="str">
        <f>IF(J655="","",VLOOKUP(J655,'Overview - Financial Statement'!$A$46:$B$60,2,FALSE))</f>
        <v/>
      </c>
      <c r="S655" s="255" t="str">
        <f t="shared" si="130"/>
        <v/>
      </c>
      <c r="T655" s="153"/>
      <c r="U655" s="153"/>
      <c r="V655" s="238">
        <f t="shared" si="118"/>
        <v>0</v>
      </c>
      <c r="W655" s="193" t="s">
        <v>44</v>
      </c>
      <c r="X655" s="427"/>
      <c r="Y655" s="264" t="str">
        <f t="shared" si="119"/>
        <v>OK</v>
      </c>
      <c r="Z655" s="193" t="str">
        <f t="shared" si="120"/>
        <v/>
      </c>
      <c r="AA655" s="193" t="str">
        <f t="shared" si="121"/>
        <v/>
      </c>
      <c r="AB655" s="397" t="str">
        <f t="shared" si="122"/>
        <v/>
      </c>
      <c r="AC655" s="257" t="str">
        <f t="shared" si="123"/>
        <v/>
      </c>
      <c r="AD655" s="257" t="str">
        <f t="shared" si="124"/>
        <v/>
      </c>
      <c r="AE655" s="193" t="str">
        <f t="shared" si="125"/>
        <v>CHECK DATES</v>
      </c>
      <c r="AF655" s="257" t="str">
        <f t="shared" si="126"/>
        <v/>
      </c>
      <c r="AG655" s="286">
        <v>0</v>
      </c>
      <c r="AH655" s="257">
        <f t="shared" si="127"/>
        <v>0</v>
      </c>
      <c r="AI655" s="257" t="str">
        <f t="shared" si="128"/>
        <v/>
      </c>
      <c r="AJ655" s="257">
        <f t="shared" si="129"/>
        <v>0</v>
      </c>
    </row>
    <row r="656" spans="1:36" x14ac:dyDescent="0.3">
      <c r="A656" s="287">
        <v>643</v>
      </c>
      <c r="B656" s="156"/>
      <c r="C656" s="150"/>
      <c r="D656" s="151"/>
      <c r="E656" s="150"/>
      <c r="F656" s="150"/>
      <c r="G656" s="158"/>
      <c r="H656" s="157"/>
      <c r="I656" s="152"/>
      <c r="J656" s="154"/>
      <c r="K656" s="149"/>
      <c r="L656" s="152"/>
      <c r="M656" s="159"/>
      <c r="N656" s="337"/>
      <c r="O656" s="343" t="str">
        <f>IF(N656="","",LOOKUP(N656,'Work Programme'!$A$8:$A$207,'Work Programme'!$B$8:$B$207))</f>
        <v/>
      </c>
      <c r="P656" s="150"/>
      <c r="Q656" s="150"/>
      <c r="R656" s="254" t="str">
        <f>IF(J656="","",VLOOKUP(J656,'Overview - Financial Statement'!$A$46:$B$60,2,FALSE))</f>
        <v/>
      </c>
      <c r="S656" s="255" t="str">
        <f t="shared" si="130"/>
        <v/>
      </c>
      <c r="T656" s="153"/>
      <c r="U656" s="153"/>
      <c r="V656" s="238">
        <f t="shared" ref="V656:V719" si="131">IF(T656="YES",S656,0)</f>
        <v>0</v>
      </c>
      <c r="W656" s="193" t="s">
        <v>44</v>
      </c>
      <c r="X656" s="427"/>
      <c r="Y656" s="264" t="str">
        <f t="shared" si="119"/>
        <v>OK</v>
      </c>
      <c r="Z656" s="193" t="str">
        <f t="shared" si="120"/>
        <v/>
      </c>
      <c r="AA656" s="193" t="str">
        <f t="shared" si="121"/>
        <v/>
      </c>
      <c r="AB656" s="397" t="str">
        <f t="shared" si="122"/>
        <v/>
      </c>
      <c r="AC656" s="257" t="str">
        <f t="shared" si="123"/>
        <v/>
      </c>
      <c r="AD656" s="257" t="str">
        <f t="shared" si="124"/>
        <v/>
      </c>
      <c r="AE656" s="193" t="str">
        <f t="shared" si="125"/>
        <v>CHECK DATES</v>
      </c>
      <c r="AF656" s="257" t="str">
        <f t="shared" si="126"/>
        <v/>
      </c>
      <c r="AG656" s="286">
        <v>0</v>
      </c>
      <c r="AH656" s="257">
        <f t="shared" si="127"/>
        <v>0</v>
      </c>
      <c r="AI656" s="257" t="str">
        <f t="shared" si="128"/>
        <v/>
      </c>
      <c r="AJ656" s="257">
        <f t="shared" si="129"/>
        <v>0</v>
      </c>
    </row>
    <row r="657" spans="1:36" x14ac:dyDescent="0.3">
      <c r="A657" s="287">
        <v>644</v>
      </c>
      <c r="B657" s="156"/>
      <c r="C657" s="150"/>
      <c r="D657" s="151"/>
      <c r="E657" s="150"/>
      <c r="F657" s="150"/>
      <c r="G657" s="158"/>
      <c r="H657" s="157"/>
      <c r="I657" s="152"/>
      <c r="J657" s="154"/>
      <c r="K657" s="149"/>
      <c r="L657" s="152"/>
      <c r="M657" s="159"/>
      <c r="N657" s="337"/>
      <c r="O657" s="343" t="str">
        <f>IF(N657="","",LOOKUP(N657,'Work Programme'!$A$8:$A$207,'Work Programme'!$B$8:$B$207))</f>
        <v/>
      </c>
      <c r="P657" s="150"/>
      <c r="Q657" s="150"/>
      <c r="R657" s="254" t="str">
        <f>IF(J657="","",VLOOKUP(J657,'Overview - Financial Statement'!$A$46:$B$60,2,FALSE))</f>
        <v/>
      </c>
      <c r="S657" s="255" t="str">
        <f t="shared" si="130"/>
        <v/>
      </c>
      <c r="T657" s="153"/>
      <c r="U657" s="153"/>
      <c r="V657" s="238">
        <f t="shared" si="131"/>
        <v>0</v>
      </c>
      <c r="W657" s="193" t="s">
        <v>44</v>
      </c>
      <c r="X657" s="427"/>
      <c r="Y657" s="264" t="str">
        <f t="shared" ref="Y657:Y720" si="132">IF(G657&gt;=220,"to be checked","OK")</f>
        <v>OK</v>
      </c>
      <c r="Z657" s="193" t="str">
        <f t="shared" ref="Z657:Z720" si="133">IF(S657="","",(IF(OR(L657&lt;=($E$4-1),L657&gt;=($G$4+1),M657&lt;=($E$4-1),M657&gt;=($G$4+1)),"CHECK DATES","OK")))</f>
        <v/>
      </c>
      <c r="AA657" s="193" t="str">
        <f t="shared" ref="AA657:AA720" si="134">IF(J657="","",J657)</f>
        <v/>
      </c>
      <c r="AB657" s="397" t="str">
        <f t="shared" ref="AB657:AB720" si="135">IF(J657="","",IF(HLOOKUP(J657,$X$4:$AL$5,2,FALSE)="",R657,IF(R657&lt;&gt;HLOOKUP(J657,$X$4:$AL$5,2,FALSE),HLOOKUP(J657,$X$4:$AL$5,2,FALSE),R657)))</f>
        <v/>
      </c>
      <c r="AC657" s="257" t="str">
        <f t="shared" ref="AC657:AC720" si="136">IF(R657="","",IF(AB657=1,S657,K657/AB657))</f>
        <v/>
      </c>
      <c r="AD657" s="257" t="str">
        <f t="shared" ref="AD657:AD720" si="137">IF(AC657="","",IF(AB657=1,0,AC657-S657))</f>
        <v/>
      </c>
      <c r="AE657" s="193" t="str">
        <f t="shared" ref="AE657:AE720" si="138">IF(S657=0,"",(IF(I657="","CHECK DATES","OK")))</f>
        <v>CHECK DATES</v>
      </c>
      <c r="AF657" s="257" t="str">
        <f t="shared" ref="AF657:AF720" si="139">IF(OR(W657="NO",Z657="CHECK DATES",AE657="CHECK DATES"),AC657,"")</f>
        <v/>
      </c>
      <c r="AG657" s="286">
        <v>0</v>
      </c>
      <c r="AH657" s="257">
        <f t="shared" ref="AH657:AH720" si="140">IF(OR(W657="NO",AF657&gt;0,AG657&gt;0)*(AND(OR(T657="NO",T657=""))),SUM(AF657:AG657),"")</f>
        <v>0</v>
      </c>
      <c r="AI657" s="257" t="str">
        <f t="shared" ref="AI657:AI720" si="141">IF(OR(W657="NO",AF657&gt;0,AG657&gt;0)*(AND(OR(T657="YES"))),SUM(AF657:AG657),"")</f>
        <v/>
      </c>
      <c r="AJ657" s="257">
        <f t="shared" ref="AJ657:AJ720" si="142">IF(T657="YES",AC657,0)</f>
        <v>0</v>
      </c>
    </row>
    <row r="658" spans="1:36" x14ac:dyDescent="0.3">
      <c r="A658" s="287">
        <v>645</v>
      </c>
      <c r="B658" s="156"/>
      <c r="C658" s="150"/>
      <c r="D658" s="151"/>
      <c r="E658" s="150"/>
      <c r="F658" s="150"/>
      <c r="G658" s="158"/>
      <c r="H658" s="157"/>
      <c r="I658" s="152"/>
      <c r="J658" s="154"/>
      <c r="K658" s="149"/>
      <c r="L658" s="152"/>
      <c r="M658" s="159"/>
      <c r="N658" s="337"/>
      <c r="O658" s="343" t="str">
        <f>IF(N658="","",LOOKUP(N658,'Work Programme'!$A$8:$A$207,'Work Programme'!$B$8:$B$207))</f>
        <v/>
      </c>
      <c r="P658" s="150"/>
      <c r="Q658" s="150"/>
      <c r="R658" s="254" t="str">
        <f>IF(J658="","",VLOOKUP(J658,'Overview - Financial Statement'!$A$46:$B$60,2,FALSE))</f>
        <v/>
      </c>
      <c r="S658" s="255" t="str">
        <f t="shared" si="130"/>
        <v/>
      </c>
      <c r="T658" s="153"/>
      <c r="U658" s="153"/>
      <c r="V658" s="238">
        <f t="shared" si="131"/>
        <v>0</v>
      </c>
      <c r="W658" s="193" t="s">
        <v>44</v>
      </c>
      <c r="X658" s="427"/>
      <c r="Y658" s="264" t="str">
        <f t="shared" si="132"/>
        <v>OK</v>
      </c>
      <c r="Z658" s="193" t="str">
        <f t="shared" si="133"/>
        <v/>
      </c>
      <c r="AA658" s="193" t="str">
        <f t="shared" si="134"/>
        <v/>
      </c>
      <c r="AB658" s="397" t="str">
        <f t="shared" si="135"/>
        <v/>
      </c>
      <c r="AC658" s="257" t="str">
        <f t="shared" si="136"/>
        <v/>
      </c>
      <c r="AD658" s="257" t="str">
        <f t="shared" si="137"/>
        <v/>
      </c>
      <c r="AE658" s="193" t="str">
        <f t="shared" si="138"/>
        <v>CHECK DATES</v>
      </c>
      <c r="AF658" s="257" t="str">
        <f t="shared" si="139"/>
        <v/>
      </c>
      <c r="AG658" s="286">
        <v>0</v>
      </c>
      <c r="AH658" s="257">
        <f t="shared" si="140"/>
        <v>0</v>
      </c>
      <c r="AI658" s="257" t="str">
        <f t="shared" si="141"/>
        <v/>
      </c>
      <c r="AJ658" s="257">
        <f t="shared" si="142"/>
        <v>0</v>
      </c>
    </row>
    <row r="659" spans="1:36" x14ac:dyDescent="0.3">
      <c r="A659" s="287">
        <v>646</v>
      </c>
      <c r="B659" s="156"/>
      <c r="C659" s="150"/>
      <c r="D659" s="151"/>
      <c r="E659" s="150"/>
      <c r="F659" s="150"/>
      <c r="G659" s="158"/>
      <c r="H659" s="157"/>
      <c r="I659" s="152"/>
      <c r="J659" s="154"/>
      <c r="K659" s="149"/>
      <c r="L659" s="152"/>
      <c r="M659" s="159"/>
      <c r="N659" s="337"/>
      <c r="O659" s="343" t="str">
        <f>IF(N659="","",LOOKUP(N659,'Work Programme'!$A$8:$A$207,'Work Programme'!$B$8:$B$207))</f>
        <v/>
      </c>
      <c r="P659" s="150"/>
      <c r="Q659" s="150"/>
      <c r="R659" s="254" t="str">
        <f>IF(J659="","",VLOOKUP(J659,'Overview - Financial Statement'!$A$46:$B$60,2,FALSE))</f>
        <v/>
      </c>
      <c r="S659" s="255" t="str">
        <f t="shared" si="130"/>
        <v/>
      </c>
      <c r="T659" s="153"/>
      <c r="U659" s="153"/>
      <c r="V659" s="238">
        <f t="shared" si="131"/>
        <v>0</v>
      </c>
      <c r="W659" s="193" t="s">
        <v>44</v>
      </c>
      <c r="X659" s="427"/>
      <c r="Y659" s="264" t="str">
        <f t="shared" si="132"/>
        <v>OK</v>
      </c>
      <c r="Z659" s="193" t="str">
        <f t="shared" si="133"/>
        <v/>
      </c>
      <c r="AA659" s="193" t="str">
        <f t="shared" si="134"/>
        <v/>
      </c>
      <c r="AB659" s="397" t="str">
        <f t="shared" si="135"/>
        <v/>
      </c>
      <c r="AC659" s="257" t="str">
        <f t="shared" si="136"/>
        <v/>
      </c>
      <c r="AD659" s="257" t="str">
        <f t="shared" si="137"/>
        <v/>
      </c>
      <c r="AE659" s="193" t="str">
        <f t="shared" si="138"/>
        <v>CHECK DATES</v>
      </c>
      <c r="AF659" s="257" t="str">
        <f t="shared" si="139"/>
        <v/>
      </c>
      <c r="AG659" s="286">
        <v>0</v>
      </c>
      <c r="AH659" s="257">
        <f t="shared" si="140"/>
        <v>0</v>
      </c>
      <c r="AI659" s="257" t="str">
        <f t="shared" si="141"/>
        <v/>
      </c>
      <c r="AJ659" s="257">
        <f t="shared" si="142"/>
        <v>0</v>
      </c>
    </row>
    <row r="660" spans="1:36" x14ac:dyDescent="0.3">
      <c r="A660" s="287">
        <v>647</v>
      </c>
      <c r="B660" s="156"/>
      <c r="C660" s="150"/>
      <c r="D660" s="151"/>
      <c r="E660" s="150"/>
      <c r="F660" s="150"/>
      <c r="G660" s="158"/>
      <c r="H660" s="157"/>
      <c r="I660" s="152"/>
      <c r="J660" s="154"/>
      <c r="K660" s="149"/>
      <c r="L660" s="152"/>
      <c r="M660" s="159"/>
      <c r="N660" s="337"/>
      <c r="O660" s="343" t="str">
        <f>IF(N660="","",LOOKUP(N660,'Work Programme'!$A$8:$A$207,'Work Programme'!$B$8:$B$207))</f>
        <v/>
      </c>
      <c r="P660" s="150"/>
      <c r="Q660" s="150"/>
      <c r="R660" s="254" t="str">
        <f>IF(J660="","",VLOOKUP(J660,'Overview - Financial Statement'!$A$46:$B$60,2,FALSE))</f>
        <v/>
      </c>
      <c r="S660" s="255" t="str">
        <f t="shared" si="130"/>
        <v/>
      </c>
      <c r="T660" s="153"/>
      <c r="U660" s="153"/>
      <c r="V660" s="238">
        <f t="shared" si="131"/>
        <v>0</v>
      </c>
      <c r="W660" s="193" t="s">
        <v>44</v>
      </c>
      <c r="X660" s="427"/>
      <c r="Y660" s="264" t="str">
        <f t="shared" si="132"/>
        <v>OK</v>
      </c>
      <c r="Z660" s="193" t="str">
        <f t="shared" si="133"/>
        <v/>
      </c>
      <c r="AA660" s="193" t="str">
        <f t="shared" si="134"/>
        <v/>
      </c>
      <c r="AB660" s="397" t="str">
        <f t="shared" si="135"/>
        <v/>
      </c>
      <c r="AC660" s="257" t="str">
        <f t="shared" si="136"/>
        <v/>
      </c>
      <c r="AD660" s="257" t="str">
        <f t="shared" si="137"/>
        <v/>
      </c>
      <c r="AE660" s="193" t="str">
        <f t="shared" si="138"/>
        <v>CHECK DATES</v>
      </c>
      <c r="AF660" s="257" t="str">
        <f t="shared" si="139"/>
        <v/>
      </c>
      <c r="AG660" s="286">
        <v>0</v>
      </c>
      <c r="AH660" s="257">
        <f t="shared" si="140"/>
        <v>0</v>
      </c>
      <c r="AI660" s="257" t="str">
        <f t="shared" si="141"/>
        <v/>
      </c>
      <c r="AJ660" s="257">
        <f t="shared" si="142"/>
        <v>0</v>
      </c>
    </row>
    <row r="661" spans="1:36" x14ac:dyDescent="0.3">
      <c r="A661" s="287">
        <v>648</v>
      </c>
      <c r="B661" s="156"/>
      <c r="C661" s="150"/>
      <c r="D661" s="151"/>
      <c r="E661" s="150"/>
      <c r="F661" s="150"/>
      <c r="G661" s="158"/>
      <c r="H661" s="157"/>
      <c r="I661" s="152"/>
      <c r="J661" s="154"/>
      <c r="K661" s="149"/>
      <c r="L661" s="152"/>
      <c r="M661" s="159"/>
      <c r="N661" s="337"/>
      <c r="O661" s="343" t="str">
        <f>IF(N661="","",LOOKUP(N661,'Work Programme'!$A$8:$A$207,'Work Programme'!$B$8:$B$207))</f>
        <v/>
      </c>
      <c r="P661" s="150"/>
      <c r="Q661" s="150"/>
      <c r="R661" s="254" t="str">
        <f>IF(J661="","",VLOOKUP(J661,'Overview - Financial Statement'!$A$46:$B$60,2,FALSE))</f>
        <v/>
      </c>
      <c r="S661" s="255" t="str">
        <f t="shared" si="130"/>
        <v/>
      </c>
      <c r="T661" s="153"/>
      <c r="U661" s="153"/>
      <c r="V661" s="238">
        <f t="shared" si="131"/>
        <v>0</v>
      </c>
      <c r="W661" s="193" t="s">
        <v>44</v>
      </c>
      <c r="X661" s="427"/>
      <c r="Y661" s="264" t="str">
        <f t="shared" si="132"/>
        <v>OK</v>
      </c>
      <c r="Z661" s="193" t="str">
        <f t="shared" si="133"/>
        <v/>
      </c>
      <c r="AA661" s="193" t="str">
        <f t="shared" si="134"/>
        <v/>
      </c>
      <c r="AB661" s="397" t="str">
        <f t="shared" si="135"/>
        <v/>
      </c>
      <c r="AC661" s="257" t="str">
        <f t="shared" si="136"/>
        <v/>
      </c>
      <c r="AD661" s="257" t="str">
        <f t="shared" si="137"/>
        <v/>
      </c>
      <c r="AE661" s="193" t="str">
        <f t="shared" si="138"/>
        <v>CHECK DATES</v>
      </c>
      <c r="AF661" s="257" t="str">
        <f t="shared" si="139"/>
        <v/>
      </c>
      <c r="AG661" s="286">
        <v>0</v>
      </c>
      <c r="AH661" s="257">
        <f t="shared" si="140"/>
        <v>0</v>
      </c>
      <c r="AI661" s="257" t="str">
        <f t="shared" si="141"/>
        <v/>
      </c>
      <c r="AJ661" s="257">
        <f t="shared" si="142"/>
        <v>0</v>
      </c>
    </row>
    <row r="662" spans="1:36" x14ac:dyDescent="0.3">
      <c r="A662" s="287">
        <v>649</v>
      </c>
      <c r="B662" s="156"/>
      <c r="C662" s="150"/>
      <c r="D662" s="151"/>
      <c r="E662" s="150"/>
      <c r="F662" s="150"/>
      <c r="G662" s="158"/>
      <c r="H662" s="157"/>
      <c r="I662" s="152"/>
      <c r="J662" s="154"/>
      <c r="K662" s="149"/>
      <c r="L662" s="152"/>
      <c r="M662" s="159"/>
      <c r="N662" s="337"/>
      <c r="O662" s="343" t="str">
        <f>IF(N662="","",LOOKUP(N662,'Work Programme'!$A$8:$A$207,'Work Programme'!$B$8:$B$207))</f>
        <v/>
      </c>
      <c r="P662" s="150"/>
      <c r="Q662" s="150"/>
      <c r="R662" s="254" t="str">
        <f>IF(J662="","",VLOOKUP(J662,'Overview - Financial Statement'!$A$46:$B$60,2,FALSE))</f>
        <v/>
      </c>
      <c r="S662" s="255" t="str">
        <f t="shared" si="130"/>
        <v/>
      </c>
      <c r="T662" s="153"/>
      <c r="U662" s="153"/>
      <c r="V662" s="238">
        <f t="shared" si="131"/>
        <v>0</v>
      </c>
      <c r="W662" s="193" t="s">
        <v>44</v>
      </c>
      <c r="X662" s="427"/>
      <c r="Y662" s="264" t="str">
        <f t="shared" si="132"/>
        <v>OK</v>
      </c>
      <c r="Z662" s="193" t="str">
        <f t="shared" si="133"/>
        <v/>
      </c>
      <c r="AA662" s="193" t="str">
        <f t="shared" si="134"/>
        <v/>
      </c>
      <c r="AB662" s="397" t="str">
        <f t="shared" si="135"/>
        <v/>
      </c>
      <c r="AC662" s="257" t="str">
        <f t="shared" si="136"/>
        <v/>
      </c>
      <c r="AD662" s="257" t="str">
        <f t="shared" si="137"/>
        <v/>
      </c>
      <c r="AE662" s="193" t="str">
        <f t="shared" si="138"/>
        <v>CHECK DATES</v>
      </c>
      <c r="AF662" s="257" t="str">
        <f t="shared" si="139"/>
        <v/>
      </c>
      <c r="AG662" s="286">
        <v>0</v>
      </c>
      <c r="AH662" s="257">
        <f t="shared" si="140"/>
        <v>0</v>
      </c>
      <c r="AI662" s="257" t="str">
        <f t="shared" si="141"/>
        <v/>
      </c>
      <c r="AJ662" s="257">
        <f t="shared" si="142"/>
        <v>0</v>
      </c>
    </row>
    <row r="663" spans="1:36" x14ac:dyDescent="0.3">
      <c r="A663" s="287">
        <v>650</v>
      </c>
      <c r="B663" s="156"/>
      <c r="C663" s="150"/>
      <c r="D663" s="151"/>
      <c r="E663" s="150"/>
      <c r="F663" s="150"/>
      <c r="G663" s="158"/>
      <c r="H663" s="157"/>
      <c r="I663" s="152"/>
      <c r="J663" s="154"/>
      <c r="K663" s="149"/>
      <c r="L663" s="152"/>
      <c r="M663" s="159"/>
      <c r="N663" s="337"/>
      <c r="O663" s="343" t="str">
        <f>IF(N663="","",LOOKUP(N663,'Work Programme'!$A$8:$A$207,'Work Programme'!$B$8:$B$207))</f>
        <v/>
      </c>
      <c r="P663" s="150"/>
      <c r="Q663" s="150"/>
      <c r="R663" s="254" t="str">
        <f>IF(J663="","",VLOOKUP(J663,'Overview - Financial Statement'!$A$46:$B$60,2,FALSE))</f>
        <v/>
      </c>
      <c r="S663" s="255" t="str">
        <f t="shared" si="130"/>
        <v/>
      </c>
      <c r="T663" s="153"/>
      <c r="U663" s="153"/>
      <c r="V663" s="238">
        <f t="shared" si="131"/>
        <v>0</v>
      </c>
      <c r="W663" s="193" t="s">
        <v>44</v>
      </c>
      <c r="X663" s="427"/>
      <c r="Y663" s="264" t="str">
        <f t="shared" si="132"/>
        <v>OK</v>
      </c>
      <c r="Z663" s="193" t="str">
        <f t="shared" si="133"/>
        <v/>
      </c>
      <c r="AA663" s="193" t="str">
        <f t="shared" si="134"/>
        <v/>
      </c>
      <c r="AB663" s="397" t="str">
        <f t="shared" si="135"/>
        <v/>
      </c>
      <c r="AC663" s="257" t="str">
        <f t="shared" si="136"/>
        <v/>
      </c>
      <c r="AD663" s="257" t="str">
        <f t="shared" si="137"/>
        <v/>
      </c>
      <c r="AE663" s="193" t="str">
        <f t="shared" si="138"/>
        <v>CHECK DATES</v>
      </c>
      <c r="AF663" s="257" t="str">
        <f t="shared" si="139"/>
        <v/>
      </c>
      <c r="AG663" s="286">
        <v>0</v>
      </c>
      <c r="AH663" s="257">
        <f t="shared" si="140"/>
        <v>0</v>
      </c>
      <c r="AI663" s="257" t="str">
        <f t="shared" si="141"/>
        <v/>
      </c>
      <c r="AJ663" s="257">
        <f t="shared" si="142"/>
        <v>0</v>
      </c>
    </row>
    <row r="664" spans="1:36" x14ac:dyDescent="0.3">
      <c r="A664" s="287">
        <v>651</v>
      </c>
      <c r="B664" s="156"/>
      <c r="C664" s="150"/>
      <c r="D664" s="151"/>
      <c r="E664" s="150"/>
      <c r="F664" s="150"/>
      <c r="G664" s="158"/>
      <c r="H664" s="157"/>
      <c r="I664" s="152"/>
      <c r="J664" s="154"/>
      <c r="K664" s="149"/>
      <c r="L664" s="152"/>
      <c r="M664" s="159"/>
      <c r="N664" s="337"/>
      <c r="O664" s="343" t="str">
        <f>IF(N664="","",LOOKUP(N664,'Work Programme'!$A$8:$A$207,'Work Programme'!$B$8:$B$207))</f>
        <v/>
      </c>
      <c r="P664" s="150"/>
      <c r="Q664" s="150"/>
      <c r="R664" s="254" t="str">
        <f>IF(J664="","",VLOOKUP(J664,'Overview - Financial Statement'!$A$46:$B$60,2,FALSE))</f>
        <v/>
      </c>
      <c r="S664" s="255" t="str">
        <f t="shared" si="130"/>
        <v/>
      </c>
      <c r="T664" s="153"/>
      <c r="U664" s="153"/>
      <c r="V664" s="238">
        <f t="shared" si="131"/>
        <v>0</v>
      </c>
      <c r="W664" s="193" t="s">
        <v>44</v>
      </c>
      <c r="X664" s="427"/>
      <c r="Y664" s="264" t="str">
        <f t="shared" si="132"/>
        <v>OK</v>
      </c>
      <c r="Z664" s="193" t="str">
        <f t="shared" si="133"/>
        <v/>
      </c>
      <c r="AA664" s="193" t="str">
        <f t="shared" si="134"/>
        <v/>
      </c>
      <c r="AB664" s="397" t="str">
        <f t="shared" si="135"/>
        <v/>
      </c>
      <c r="AC664" s="257" t="str">
        <f t="shared" si="136"/>
        <v/>
      </c>
      <c r="AD664" s="257" t="str">
        <f t="shared" si="137"/>
        <v/>
      </c>
      <c r="AE664" s="193" t="str">
        <f t="shared" si="138"/>
        <v>CHECK DATES</v>
      </c>
      <c r="AF664" s="257" t="str">
        <f t="shared" si="139"/>
        <v/>
      </c>
      <c r="AG664" s="286">
        <v>0</v>
      </c>
      <c r="AH664" s="257">
        <f t="shared" si="140"/>
        <v>0</v>
      </c>
      <c r="AI664" s="257" t="str">
        <f t="shared" si="141"/>
        <v/>
      </c>
      <c r="AJ664" s="257">
        <f t="shared" si="142"/>
        <v>0</v>
      </c>
    </row>
    <row r="665" spans="1:36" x14ac:dyDescent="0.3">
      <c r="A665" s="287">
        <v>652</v>
      </c>
      <c r="B665" s="156"/>
      <c r="C665" s="150"/>
      <c r="D665" s="151"/>
      <c r="E665" s="150"/>
      <c r="F665" s="150"/>
      <c r="G665" s="158"/>
      <c r="H665" s="157"/>
      <c r="I665" s="152"/>
      <c r="J665" s="154"/>
      <c r="K665" s="149"/>
      <c r="L665" s="152"/>
      <c r="M665" s="159"/>
      <c r="N665" s="337"/>
      <c r="O665" s="343" t="str">
        <f>IF(N665="","",LOOKUP(N665,'Work Programme'!$A$8:$A$207,'Work Programme'!$B$8:$B$207))</f>
        <v/>
      </c>
      <c r="P665" s="150"/>
      <c r="Q665" s="150"/>
      <c r="R665" s="254" t="str">
        <f>IF(J665="","",VLOOKUP(J665,'Overview - Financial Statement'!$A$46:$B$60,2,FALSE))</f>
        <v/>
      </c>
      <c r="S665" s="255" t="str">
        <f t="shared" si="130"/>
        <v/>
      </c>
      <c r="T665" s="153"/>
      <c r="U665" s="153"/>
      <c r="V665" s="238">
        <f t="shared" si="131"/>
        <v>0</v>
      </c>
      <c r="W665" s="193" t="s">
        <v>44</v>
      </c>
      <c r="X665" s="427"/>
      <c r="Y665" s="264" t="str">
        <f t="shared" si="132"/>
        <v>OK</v>
      </c>
      <c r="Z665" s="193" t="str">
        <f t="shared" si="133"/>
        <v/>
      </c>
      <c r="AA665" s="193" t="str">
        <f t="shared" si="134"/>
        <v/>
      </c>
      <c r="AB665" s="397" t="str">
        <f t="shared" si="135"/>
        <v/>
      </c>
      <c r="AC665" s="257" t="str">
        <f t="shared" si="136"/>
        <v/>
      </c>
      <c r="AD665" s="257" t="str">
        <f t="shared" si="137"/>
        <v/>
      </c>
      <c r="AE665" s="193" t="str">
        <f t="shared" si="138"/>
        <v>CHECK DATES</v>
      </c>
      <c r="AF665" s="257" t="str">
        <f t="shared" si="139"/>
        <v/>
      </c>
      <c r="AG665" s="286">
        <v>0</v>
      </c>
      <c r="AH665" s="257">
        <f t="shared" si="140"/>
        <v>0</v>
      </c>
      <c r="AI665" s="257" t="str">
        <f t="shared" si="141"/>
        <v/>
      </c>
      <c r="AJ665" s="257">
        <f t="shared" si="142"/>
        <v>0</v>
      </c>
    </row>
    <row r="666" spans="1:36" x14ac:dyDescent="0.3">
      <c r="A666" s="287">
        <v>653</v>
      </c>
      <c r="B666" s="156"/>
      <c r="C666" s="150"/>
      <c r="D666" s="151"/>
      <c r="E666" s="150"/>
      <c r="F666" s="150"/>
      <c r="G666" s="158"/>
      <c r="H666" s="157"/>
      <c r="I666" s="152"/>
      <c r="J666" s="154"/>
      <c r="K666" s="149"/>
      <c r="L666" s="152"/>
      <c r="M666" s="159"/>
      <c r="N666" s="337"/>
      <c r="O666" s="343" t="str">
        <f>IF(N666="","",LOOKUP(N666,'Work Programme'!$A$8:$A$207,'Work Programme'!$B$8:$B$207))</f>
        <v/>
      </c>
      <c r="P666" s="150"/>
      <c r="Q666" s="150"/>
      <c r="R666" s="254" t="str">
        <f>IF(J666="","",VLOOKUP(J666,'Overview - Financial Statement'!$A$46:$B$60,2,FALSE))</f>
        <v/>
      </c>
      <c r="S666" s="255" t="str">
        <f t="shared" si="130"/>
        <v/>
      </c>
      <c r="T666" s="153"/>
      <c r="U666" s="153"/>
      <c r="V666" s="238">
        <f t="shared" si="131"/>
        <v>0</v>
      </c>
      <c r="W666" s="193" t="s">
        <v>44</v>
      </c>
      <c r="X666" s="427"/>
      <c r="Y666" s="264" t="str">
        <f t="shared" si="132"/>
        <v>OK</v>
      </c>
      <c r="Z666" s="193" t="str">
        <f t="shared" si="133"/>
        <v/>
      </c>
      <c r="AA666" s="193" t="str">
        <f t="shared" si="134"/>
        <v/>
      </c>
      <c r="AB666" s="397" t="str">
        <f t="shared" si="135"/>
        <v/>
      </c>
      <c r="AC666" s="257" t="str">
        <f t="shared" si="136"/>
        <v/>
      </c>
      <c r="AD666" s="257" t="str">
        <f t="shared" si="137"/>
        <v/>
      </c>
      <c r="AE666" s="193" t="str">
        <f t="shared" si="138"/>
        <v>CHECK DATES</v>
      </c>
      <c r="AF666" s="257" t="str">
        <f t="shared" si="139"/>
        <v/>
      </c>
      <c r="AG666" s="286">
        <v>0</v>
      </c>
      <c r="AH666" s="257">
        <f t="shared" si="140"/>
        <v>0</v>
      </c>
      <c r="AI666" s="257" t="str">
        <f t="shared" si="141"/>
        <v/>
      </c>
      <c r="AJ666" s="257">
        <f t="shared" si="142"/>
        <v>0</v>
      </c>
    </row>
    <row r="667" spans="1:36" x14ac:dyDescent="0.3">
      <c r="A667" s="287">
        <v>654</v>
      </c>
      <c r="B667" s="156"/>
      <c r="C667" s="150"/>
      <c r="D667" s="151"/>
      <c r="E667" s="150"/>
      <c r="F667" s="150"/>
      <c r="G667" s="158"/>
      <c r="H667" s="157"/>
      <c r="I667" s="152"/>
      <c r="J667" s="154"/>
      <c r="K667" s="149"/>
      <c r="L667" s="152"/>
      <c r="M667" s="159"/>
      <c r="N667" s="337"/>
      <c r="O667" s="343" t="str">
        <f>IF(N667="","",LOOKUP(N667,'Work Programme'!$A$8:$A$207,'Work Programme'!$B$8:$B$207))</f>
        <v/>
      </c>
      <c r="P667" s="150"/>
      <c r="Q667" s="150"/>
      <c r="R667" s="254" t="str">
        <f>IF(J667="","",VLOOKUP(J667,'Overview - Financial Statement'!$A$46:$B$60,2,FALSE))</f>
        <v/>
      </c>
      <c r="S667" s="255" t="str">
        <f t="shared" si="130"/>
        <v/>
      </c>
      <c r="T667" s="153"/>
      <c r="U667" s="153"/>
      <c r="V667" s="238">
        <f t="shared" si="131"/>
        <v>0</v>
      </c>
      <c r="W667" s="193" t="s">
        <v>44</v>
      </c>
      <c r="X667" s="427"/>
      <c r="Y667" s="264" t="str">
        <f t="shared" si="132"/>
        <v>OK</v>
      </c>
      <c r="Z667" s="193" t="str">
        <f t="shared" si="133"/>
        <v/>
      </c>
      <c r="AA667" s="193" t="str">
        <f t="shared" si="134"/>
        <v/>
      </c>
      <c r="AB667" s="397" t="str">
        <f t="shared" si="135"/>
        <v/>
      </c>
      <c r="AC667" s="257" t="str">
        <f t="shared" si="136"/>
        <v/>
      </c>
      <c r="AD667" s="257" t="str">
        <f t="shared" si="137"/>
        <v/>
      </c>
      <c r="AE667" s="193" t="str">
        <f t="shared" si="138"/>
        <v>CHECK DATES</v>
      </c>
      <c r="AF667" s="257" t="str">
        <f t="shared" si="139"/>
        <v/>
      </c>
      <c r="AG667" s="286">
        <v>0</v>
      </c>
      <c r="AH667" s="257">
        <f t="shared" si="140"/>
        <v>0</v>
      </c>
      <c r="AI667" s="257" t="str">
        <f t="shared" si="141"/>
        <v/>
      </c>
      <c r="AJ667" s="257">
        <f t="shared" si="142"/>
        <v>0</v>
      </c>
    </row>
    <row r="668" spans="1:36" x14ac:dyDescent="0.3">
      <c r="A668" s="287">
        <v>655</v>
      </c>
      <c r="B668" s="156"/>
      <c r="C668" s="150"/>
      <c r="D668" s="151"/>
      <c r="E668" s="150"/>
      <c r="F668" s="150"/>
      <c r="G668" s="158"/>
      <c r="H668" s="157"/>
      <c r="I668" s="152"/>
      <c r="J668" s="154"/>
      <c r="K668" s="149"/>
      <c r="L668" s="152"/>
      <c r="M668" s="159"/>
      <c r="N668" s="337"/>
      <c r="O668" s="343" t="str">
        <f>IF(N668="","",LOOKUP(N668,'Work Programme'!$A$8:$A$207,'Work Programme'!$B$8:$B$207))</f>
        <v/>
      </c>
      <c r="P668" s="150"/>
      <c r="Q668" s="150"/>
      <c r="R668" s="254" t="str">
        <f>IF(J668="","",VLOOKUP(J668,'Overview - Financial Statement'!$A$46:$B$60,2,FALSE))</f>
        <v/>
      </c>
      <c r="S668" s="255" t="str">
        <f t="shared" si="130"/>
        <v/>
      </c>
      <c r="T668" s="153"/>
      <c r="U668" s="153"/>
      <c r="V668" s="238">
        <f t="shared" si="131"/>
        <v>0</v>
      </c>
      <c r="W668" s="193" t="s">
        <v>44</v>
      </c>
      <c r="X668" s="427"/>
      <c r="Y668" s="264" t="str">
        <f t="shared" si="132"/>
        <v>OK</v>
      </c>
      <c r="Z668" s="193" t="str">
        <f t="shared" si="133"/>
        <v/>
      </c>
      <c r="AA668" s="193" t="str">
        <f t="shared" si="134"/>
        <v/>
      </c>
      <c r="AB668" s="397" t="str">
        <f t="shared" si="135"/>
        <v/>
      </c>
      <c r="AC668" s="257" t="str">
        <f t="shared" si="136"/>
        <v/>
      </c>
      <c r="AD668" s="257" t="str">
        <f t="shared" si="137"/>
        <v/>
      </c>
      <c r="AE668" s="193" t="str">
        <f t="shared" si="138"/>
        <v>CHECK DATES</v>
      </c>
      <c r="AF668" s="257" t="str">
        <f t="shared" si="139"/>
        <v/>
      </c>
      <c r="AG668" s="286">
        <v>0</v>
      </c>
      <c r="AH668" s="257">
        <f t="shared" si="140"/>
        <v>0</v>
      </c>
      <c r="AI668" s="257" t="str">
        <f t="shared" si="141"/>
        <v/>
      </c>
      <c r="AJ668" s="257">
        <f t="shared" si="142"/>
        <v>0</v>
      </c>
    </row>
    <row r="669" spans="1:36" x14ac:dyDescent="0.3">
      <c r="A669" s="287">
        <v>656</v>
      </c>
      <c r="B669" s="156"/>
      <c r="C669" s="150"/>
      <c r="D669" s="151"/>
      <c r="E669" s="150"/>
      <c r="F669" s="150"/>
      <c r="G669" s="158"/>
      <c r="H669" s="157"/>
      <c r="I669" s="152"/>
      <c r="J669" s="154"/>
      <c r="K669" s="149"/>
      <c r="L669" s="152"/>
      <c r="M669" s="159"/>
      <c r="N669" s="337"/>
      <c r="O669" s="343" t="str">
        <f>IF(N669="","",LOOKUP(N669,'Work Programme'!$A$8:$A$207,'Work Programme'!$B$8:$B$207))</f>
        <v/>
      </c>
      <c r="P669" s="150"/>
      <c r="Q669" s="150"/>
      <c r="R669" s="254" t="str">
        <f>IF(J669="","",VLOOKUP(J669,'Overview - Financial Statement'!$A$46:$B$60,2,FALSE))</f>
        <v/>
      </c>
      <c r="S669" s="255" t="str">
        <f t="shared" si="130"/>
        <v/>
      </c>
      <c r="T669" s="153"/>
      <c r="U669" s="153"/>
      <c r="V669" s="238">
        <f t="shared" si="131"/>
        <v>0</v>
      </c>
      <c r="W669" s="193" t="s">
        <v>44</v>
      </c>
      <c r="X669" s="427"/>
      <c r="Y669" s="264" t="str">
        <f t="shared" si="132"/>
        <v>OK</v>
      </c>
      <c r="Z669" s="193" t="str">
        <f t="shared" si="133"/>
        <v/>
      </c>
      <c r="AA669" s="193" t="str">
        <f t="shared" si="134"/>
        <v/>
      </c>
      <c r="AB669" s="397" t="str">
        <f t="shared" si="135"/>
        <v/>
      </c>
      <c r="AC669" s="257" t="str">
        <f t="shared" si="136"/>
        <v/>
      </c>
      <c r="AD669" s="257" t="str">
        <f t="shared" si="137"/>
        <v/>
      </c>
      <c r="AE669" s="193" t="str">
        <f t="shared" si="138"/>
        <v>CHECK DATES</v>
      </c>
      <c r="AF669" s="257" t="str">
        <f t="shared" si="139"/>
        <v/>
      </c>
      <c r="AG669" s="286">
        <v>0</v>
      </c>
      <c r="AH669" s="257">
        <f t="shared" si="140"/>
        <v>0</v>
      </c>
      <c r="AI669" s="257" t="str">
        <f t="shared" si="141"/>
        <v/>
      </c>
      <c r="AJ669" s="257">
        <f t="shared" si="142"/>
        <v>0</v>
      </c>
    </row>
    <row r="670" spans="1:36" x14ac:dyDescent="0.3">
      <c r="A670" s="287">
        <v>657</v>
      </c>
      <c r="B670" s="156"/>
      <c r="C670" s="150"/>
      <c r="D670" s="151"/>
      <c r="E670" s="150"/>
      <c r="F670" s="150"/>
      <c r="G670" s="158"/>
      <c r="H670" s="157"/>
      <c r="I670" s="152"/>
      <c r="J670" s="154"/>
      <c r="K670" s="149"/>
      <c r="L670" s="152"/>
      <c r="M670" s="159"/>
      <c r="N670" s="337"/>
      <c r="O670" s="343" t="str">
        <f>IF(N670="","",LOOKUP(N670,'Work Programme'!$A$8:$A$207,'Work Programme'!$B$8:$B$207))</f>
        <v/>
      </c>
      <c r="P670" s="150"/>
      <c r="Q670" s="150"/>
      <c r="R670" s="254" t="str">
        <f>IF(J670="","",VLOOKUP(J670,'Overview - Financial Statement'!$A$46:$B$60,2,FALSE))</f>
        <v/>
      </c>
      <c r="S670" s="255" t="str">
        <f t="shared" si="130"/>
        <v/>
      </c>
      <c r="T670" s="153"/>
      <c r="U670" s="153"/>
      <c r="V670" s="238">
        <f t="shared" si="131"/>
        <v>0</v>
      </c>
      <c r="W670" s="193" t="s">
        <v>44</v>
      </c>
      <c r="X670" s="427"/>
      <c r="Y670" s="264" t="str">
        <f t="shared" si="132"/>
        <v>OK</v>
      </c>
      <c r="Z670" s="193" t="str">
        <f t="shared" si="133"/>
        <v/>
      </c>
      <c r="AA670" s="193" t="str">
        <f t="shared" si="134"/>
        <v/>
      </c>
      <c r="AB670" s="397" t="str">
        <f t="shared" si="135"/>
        <v/>
      </c>
      <c r="AC670" s="257" t="str">
        <f t="shared" si="136"/>
        <v/>
      </c>
      <c r="AD670" s="257" t="str">
        <f t="shared" si="137"/>
        <v/>
      </c>
      <c r="AE670" s="193" t="str">
        <f t="shared" si="138"/>
        <v>CHECK DATES</v>
      </c>
      <c r="AF670" s="257" t="str">
        <f t="shared" si="139"/>
        <v/>
      </c>
      <c r="AG670" s="286">
        <v>0</v>
      </c>
      <c r="AH670" s="257">
        <f t="shared" si="140"/>
        <v>0</v>
      </c>
      <c r="AI670" s="257" t="str">
        <f t="shared" si="141"/>
        <v/>
      </c>
      <c r="AJ670" s="257">
        <f t="shared" si="142"/>
        <v>0</v>
      </c>
    </row>
    <row r="671" spans="1:36" x14ac:dyDescent="0.3">
      <c r="A671" s="287">
        <v>658</v>
      </c>
      <c r="B671" s="156"/>
      <c r="C671" s="150"/>
      <c r="D671" s="151"/>
      <c r="E671" s="150"/>
      <c r="F671" s="150"/>
      <c r="G671" s="158"/>
      <c r="H671" s="157"/>
      <c r="I671" s="152"/>
      <c r="J671" s="154"/>
      <c r="K671" s="149"/>
      <c r="L671" s="152"/>
      <c r="M671" s="159"/>
      <c r="N671" s="337"/>
      <c r="O671" s="343" t="str">
        <f>IF(N671="","",LOOKUP(N671,'Work Programme'!$A$8:$A$207,'Work Programme'!$B$8:$B$207))</f>
        <v/>
      </c>
      <c r="P671" s="150"/>
      <c r="Q671" s="150"/>
      <c r="R671" s="254" t="str">
        <f>IF(J671="","",VLOOKUP(J671,'Overview - Financial Statement'!$A$46:$B$60,2,FALSE))</f>
        <v/>
      </c>
      <c r="S671" s="255" t="str">
        <f t="shared" si="130"/>
        <v/>
      </c>
      <c r="T671" s="153"/>
      <c r="U671" s="153"/>
      <c r="V671" s="238">
        <f t="shared" si="131"/>
        <v>0</v>
      </c>
      <c r="W671" s="193" t="s">
        <v>44</v>
      </c>
      <c r="X671" s="427"/>
      <c r="Y671" s="264" t="str">
        <f t="shared" si="132"/>
        <v>OK</v>
      </c>
      <c r="Z671" s="193" t="str">
        <f t="shared" si="133"/>
        <v/>
      </c>
      <c r="AA671" s="193" t="str">
        <f t="shared" si="134"/>
        <v/>
      </c>
      <c r="AB671" s="397" t="str">
        <f t="shared" si="135"/>
        <v/>
      </c>
      <c r="AC671" s="257" t="str">
        <f t="shared" si="136"/>
        <v/>
      </c>
      <c r="AD671" s="257" t="str">
        <f t="shared" si="137"/>
        <v/>
      </c>
      <c r="AE671" s="193" t="str">
        <f t="shared" si="138"/>
        <v>CHECK DATES</v>
      </c>
      <c r="AF671" s="257" t="str">
        <f t="shared" si="139"/>
        <v/>
      </c>
      <c r="AG671" s="286">
        <v>0</v>
      </c>
      <c r="AH671" s="257">
        <f t="shared" si="140"/>
        <v>0</v>
      </c>
      <c r="AI671" s="257" t="str">
        <f t="shared" si="141"/>
        <v/>
      </c>
      <c r="AJ671" s="257">
        <f t="shared" si="142"/>
        <v>0</v>
      </c>
    </row>
    <row r="672" spans="1:36" x14ac:dyDescent="0.3">
      <c r="A672" s="287">
        <v>659</v>
      </c>
      <c r="B672" s="156"/>
      <c r="C672" s="150"/>
      <c r="D672" s="151"/>
      <c r="E672" s="150"/>
      <c r="F672" s="150"/>
      <c r="G672" s="158"/>
      <c r="H672" s="157"/>
      <c r="I672" s="152"/>
      <c r="J672" s="154"/>
      <c r="K672" s="149"/>
      <c r="L672" s="152"/>
      <c r="M672" s="159"/>
      <c r="N672" s="337"/>
      <c r="O672" s="343" t="str">
        <f>IF(N672="","",LOOKUP(N672,'Work Programme'!$A$8:$A$207,'Work Programme'!$B$8:$B$207))</f>
        <v/>
      </c>
      <c r="P672" s="150"/>
      <c r="Q672" s="150"/>
      <c r="R672" s="254" t="str">
        <f>IF(J672="","",VLOOKUP(J672,'Overview - Financial Statement'!$A$46:$B$60,2,FALSE))</f>
        <v/>
      </c>
      <c r="S672" s="255" t="str">
        <f t="shared" si="130"/>
        <v/>
      </c>
      <c r="T672" s="153"/>
      <c r="U672" s="153"/>
      <c r="V672" s="238">
        <f t="shared" si="131"/>
        <v>0</v>
      </c>
      <c r="W672" s="193" t="s">
        <v>44</v>
      </c>
      <c r="X672" s="427"/>
      <c r="Y672" s="264" t="str">
        <f t="shared" si="132"/>
        <v>OK</v>
      </c>
      <c r="Z672" s="193" t="str">
        <f t="shared" si="133"/>
        <v/>
      </c>
      <c r="AA672" s="193" t="str">
        <f t="shared" si="134"/>
        <v/>
      </c>
      <c r="AB672" s="397" t="str">
        <f t="shared" si="135"/>
        <v/>
      </c>
      <c r="AC672" s="257" t="str">
        <f t="shared" si="136"/>
        <v/>
      </c>
      <c r="AD672" s="257" t="str">
        <f t="shared" si="137"/>
        <v/>
      </c>
      <c r="AE672" s="193" t="str">
        <f t="shared" si="138"/>
        <v>CHECK DATES</v>
      </c>
      <c r="AF672" s="257" t="str">
        <f t="shared" si="139"/>
        <v/>
      </c>
      <c r="AG672" s="286">
        <v>0</v>
      </c>
      <c r="AH672" s="257">
        <f t="shared" si="140"/>
        <v>0</v>
      </c>
      <c r="AI672" s="257" t="str">
        <f t="shared" si="141"/>
        <v/>
      </c>
      <c r="AJ672" s="257">
        <f t="shared" si="142"/>
        <v>0</v>
      </c>
    </row>
    <row r="673" spans="1:36" x14ac:dyDescent="0.3">
      <c r="A673" s="287">
        <v>660</v>
      </c>
      <c r="B673" s="156"/>
      <c r="C673" s="150"/>
      <c r="D673" s="151"/>
      <c r="E673" s="150"/>
      <c r="F673" s="150"/>
      <c r="G673" s="158"/>
      <c r="H673" s="157"/>
      <c r="I673" s="152"/>
      <c r="J673" s="154"/>
      <c r="K673" s="149"/>
      <c r="L673" s="152"/>
      <c r="M673" s="159"/>
      <c r="N673" s="337"/>
      <c r="O673" s="343" t="str">
        <f>IF(N673="","",LOOKUP(N673,'Work Programme'!$A$8:$A$207,'Work Programme'!$B$8:$B$207))</f>
        <v/>
      </c>
      <c r="P673" s="150"/>
      <c r="Q673" s="150"/>
      <c r="R673" s="254" t="str">
        <f>IF(J673="","",VLOOKUP(J673,'Overview - Financial Statement'!$A$46:$B$60,2,FALSE))</f>
        <v/>
      </c>
      <c r="S673" s="255" t="str">
        <f t="shared" si="130"/>
        <v/>
      </c>
      <c r="T673" s="153"/>
      <c r="U673" s="153"/>
      <c r="V673" s="238">
        <f t="shared" si="131"/>
        <v>0</v>
      </c>
      <c r="W673" s="193" t="s">
        <v>44</v>
      </c>
      <c r="X673" s="427"/>
      <c r="Y673" s="264" t="str">
        <f t="shared" si="132"/>
        <v>OK</v>
      </c>
      <c r="Z673" s="193" t="str">
        <f t="shared" si="133"/>
        <v/>
      </c>
      <c r="AA673" s="193" t="str">
        <f t="shared" si="134"/>
        <v/>
      </c>
      <c r="AB673" s="397" t="str">
        <f t="shared" si="135"/>
        <v/>
      </c>
      <c r="AC673" s="257" t="str">
        <f t="shared" si="136"/>
        <v/>
      </c>
      <c r="AD673" s="257" t="str">
        <f t="shared" si="137"/>
        <v/>
      </c>
      <c r="AE673" s="193" t="str">
        <f t="shared" si="138"/>
        <v>CHECK DATES</v>
      </c>
      <c r="AF673" s="257" t="str">
        <f t="shared" si="139"/>
        <v/>
      </c>
      <c r="AG673" s="286">
        <v>0</v>
      </c>
      <c r="AH673" s="257">
        <f t="shared" si="140"/>
        <v>0</v>
      </c>
      <c r="AI673" s="257" t="str">
        <f t="shared" si="141"/>
        <v/>
      </c>
      <c r="AJ673" s="257">
        <f t="shared" si="142"/>
        <v>0</v>
      </c>
    </row>
    <row r="674" spans="1:36" x14ac:dyDescent="0.3">
      <c r="A674" s="287">
        <v>661</v>
      </c>
      <c r="B674" s="156"/>
      <c r="C674" s="150"/>
      <c r="D674" s="151"/>
      <c r="E674" s="150"/>
      <c r="F674" s="150"/>
      <c r="G674" s="158"/>
      <c r="H674" s="157"/>
      <c r="I674" s="152"/>
      <c r="J674" s="154"/>
      <c r="K674" s="149"/>
      <c r="L674" s="152"/>
      <c r="M674" s="159"/>
      <c r="N674" s="337"/>
      <c r="O674" s="343" t="str">
        <f>IF(N674="","",LOOKUP(N674,'Work Programme'!$A$8:$A$207,'Work Programme'!$B$8:$B$207))</f>
        <v/>
      </c>
      <c r="P674" s="150"/>
      <c r="Q674" s="150"/>
      <c r="R674" s="254" t="str">
        <f>IF(J674="","",VLOOKUP(J674,'Overview - Financial Statement'!$A$46:$B$60,2,FALSE))</f>
        <v/>
      </c>
      <c r="S674" s="255" t="str">
        <f t="shared" si="130"/>
        <v/>
      </c>
      <c r="T674" s="153"/>
      <c r="U674" s="153"/>
      <c r="V674" s="238">
        <f t="shared" si="131"/>
        <v>0</v>
      </c>
      <c r="W674" s="193" t="s">
        <v>44</v>
      </c>
      <c r="X674" s="427"/>
      <c r="Y674" s="264" t="str">
        <f t="shared" si="132"/>
        <v>OK</v>
      </c>
      <c r="Z674" s="193" t="str">
        <f t="shared" si="133"/>
        <v/>
      </c>
      <c r="AA674" s="193" t="str">
        <f t="shared" si="134"/>
        <v/>
      </c>
      <c r="AB674" s="397" t="str">
        <f t="shared" si="135"/>
        <v/>
      </c>
      <c r="AC674" s="257" t="str">
        <f t="shared" si="136"/>
        <v/>
      </c>
      <c r="AD674" s="257" t="str">
        <f t="shared" si="137"/>
        <v/>
      </c>
      <c r="AE674" s="193" t="str">
        <f t="shared" si="138"/>
        <v>CHECK DATES</v>
      </c>
      <c r="AF674" s="257" t="str">
        <f t="shared" si="139"/>
        <v/>
      </c>
      <c r="AG674" s="286">
        <v>0</v>
      </c>
      <c r="AH674" s="257">
        <f t="shared" si="140"/>
        <v>0</v>
      </c>
      <c r="AI674" s="257" t="str">
        <f t="shared" si="141"/>
        <v/>
      </c>
      <c r="AJ674" s="257">
        <f t="shared" si="142"/>
        <v>0</v>
      </c>
    </row>
    <row r="675" spans="1:36" x14ac:dyDescent="0.3">
      <c r="A675" s="287">
        <v>662</v>
      </c>
      <c r="B675" s="156"/>
      <c r="C675" s="150"/>
      <c r="D675" s="151"/>
      <c r="E675" s="150"/>
      <c r="F675" s="150"/>
      <c r="G675" s="158"/>
      <c r="H675" s="157"/>
      <c r="I675" s="152"/>
      <c r="J675" s="154"/>
      <c r="K675" s="149"/>
      <c r="L675" s="152"/>
      <c r="M675" s="159"/>
      <c r="N675" s="337"/>
      <c r="O675" s="343" t="str">
        <f>IF(N675="","",LOOKUP(N675,'Work Programme'!$A$8:$A$207,'Work Programme'!$B$8:$B$207))</f>
        <v/>
      </c>
      <c r="P675" s="150"/>
      <c r="Q675" s="150"/>
      <c r="R675" s="254" t="str">
        <f>IF(J675="","",VLOOKUP(J675,'Overview - Financial Statement'!$A$46:$B$60,2,FALSE))</f>
        <v/>
      </c>
      <c r="S675" s="255" t="str">
        <f t="shared" si="130"/>
        <v/>
      </c>
      <c r="T675" s="153"/>
      <c r="U675" s="153"/>
      <c r="V675" s="238">
        <f t="shared" si="131"/>
        <v>0</v>
      </c>
      <c r="W675" s="193" t="s">
        <v>44</v>
      </c>
      <c r="X675" s="427"/>
      <c r="Y675" s="264" t="str">
        <f t="shared" si="132"/>
        <v>OK</v>
      </c>
      <c r="Z675" s="193" t="str">
        <f t="shared" si="133"/>
        <v/>
      </c>
      <c r="AA675" s="193" t="str">
        <f t="shared" si="134"/>
        <v/>
      </c>
      <c r="AB675" s="397" t="str">
        <f t="shared" si="135"/>
        <v/>
      </c>
      <c r="AC675" s="257" t="str">
        <f t="shared" si="136"/>
        <v/>
      </c>
      <c r="AD675" s="257" t="str">
        <f t="shared" si="137"/>
        <v/>
      </c>
      <c r="AE675" s="193" t="str">
        <f t="shared" si="138"/>
        <v>CHECK DATES</v>
      </c>
      <c r="AF675" s="257" t="str">
        <f t="shared" si="139"/>
        <v/>
      </c>
      <c r="AG675" s="286">
        <v>0</v>
      </c>
      <c r="AH675" s="257">
        <f t="shared" si="140"/>
        <v>0</v>
      </c>
      <c r="AI675" s="257" t="str">
        <f t="shared" si="141"/>
        <v/>
      </c>
      <c r="AJ675" s="257">
        <f t="shared" si="142"/>
        <v>0</v>
      </c>
    </row>
    <row r="676" spans="1:36" x14ac:dyDescent="0.3">
      <c r="A676" s="287">
        <v>663</v>
      </c>
      <c r="B676" s="156"/>
      <c r="C676" s="150"/>
      <c r="D676" s="151"/>
      <c r="E676" s="150"/>
      <c r="F676" s="150"/>
      <c r="G676" s="158"/>
      <c r="H676" s="157"/>
      <c r="I676" s="152"/>
      <c r="J676" s="154"/>
      <c r="K676" s="149"/>
      <c r="L676" s="152"/>
      <c r="M676" s="159"/>
      <c r="N676" s="337"/>
      <c r="O676" s="343" t="str">
        <f>IF(N676="","",LOOKUP(N676,'Work Programme'!$A$8:$A$207,'Work Programme'!$B$8:$B$207))</f>
        <v/>
      </c>
      <c r="P676" s="150"/>
      <c r="Q676" s="150"/>
      <c r="R676" s="254" t="str">
        <f>IF(J676="","",VLOOKUP(J676,'Overview - Financial Statement'!$A$46:$B$60,2,FALSE))</f>
        <v/>
      </c>
      <c r="S676" s="255" t="str">
        <f t="shared" si="130"/>
        <v/>
      </c>
      <c r="T676" s="153"/>
      <c r="U676" s="153"/>
      <c r="V676" s="238">
        <f t="shared" si="131"/>
        <v>0</v>
      </c>
      <c r="W676" s="193" t="s">
        <v>44</v>
      </c>
      <c r="X676" s="427"/>
      <c r="Y676" s="264" t="str">
        <f t="shared" si="132"/>
        <v>OK</v>
      </c>
      <c r="Z676" s="193" t="str">
        <f t="shared" si="133"/>
        <v/>
      </c>
      <c r="AA676" s="193" t="str">
        <f t="shared" si="134"/>
        <v/>
      </c>
      <c r="AB676" s="397" t="str">
        <f t="shared" si="135"/>
        <v/>
      </c>
      <c r="AC676" s="257" t="str">
        <f t="shared" si="136"/>
        <v/>
      </c>
      <c r="AD676" s="257" t="str">
        <f t="shared" si="137"/>
        <v/>
      </c>
      <c r="AE676" s="193" t="str">
        <f t="shared" si="138"/>
        <v>CHECK DATES</v>
      </c>
      <c r="AF676" s="257" t="str">
        <f t="shared" si="139"/>
        <v/>
      </c>
      <c r="AG676" s="286">
        <v>0</v>
      </c>
      <c r="AH676" s="257">
        <f t="shared" si="140"/>
        <v>0</v>
      </c>
      <c r="AI676" s="257" t="str">
        <f t="shared" si="141"/>
        <v/>
      </c>
      <c r="AJ676" s="257">
        <f t="shared" si="142"/>
        <v>0</v>
      </c>
    </row>
    <row r="677" spans="1:36" x14ac:dyDescent="0.3">
      <c r="A677" s="287">
        <v>664</v>
      </c>
      <c r="B677" s="156"/>
      <c r="C677" s="150"/>
      <c r="D677" s="151"/>
      <c r="E677" s="150"/>
      <c r="F677" s="150"/>
      <c r="G677" s="158"/>
      <c r="H677" s="157"/>
      <c r="I677" s="152"/>
      <c r="J677" s="154"/>
      <c r="K677" s="149"/>
      <c r="L677" s="152"/>
      <c r="M677" s="159"/>
      <c r="N677" s="337"/>
      <c r="O677" s="343" t="str">
        <f>IF(N677="","",LOOKUP(N677,'Work Programme'!$A$8:$A$207,'Work Programme'!$B$8:$B$207))</f>
        <v/>
      </c>
      <c r="P677" s="150"/>
      <c r="Q677" s="150"/>
      <c r="R677" s="254" t="str">
        <f>IF(J677="","",VLOOKUP(J677,'Overview - Financial Statement'!$A$46:$B$60,2,FALSE))</f>
        <v/>
      </c>
      <c r="S677" s="255" t="str">
        <f t="shared" si="130"/>
        <v/>
      </c>
      <c r="T677" s="153"/>
      <c r="U677" s="153"/>
      <c r="V677" s="238">
        <f t="shared" si="131"/>
        <v>0</v>
      </c>
      <c r="W677" s="193" t="s">
        <v>44</v>
      </c>
      <c r="X677" s="427"/>
      <c r="Y677" s="264" t="str">
        <f t="shared" si="132"/>
        <v>OK</v>
      </c>
      <c r="Z677" s="193" t="str">
        <f t="shared" si="133"/>
        <v/>
      </c>
      <c r="AA677" s="193" t="str">
        <f t="shared" si="134"/>
        <v/>
      </c>
      <c r="AB677" s="397" t="str">
        <f t="shared" si="135"/>
        <v/>
      </c>
      <c r="AC677" s="257" t="str">
        <f t="shared" si="136"/>
        <v/>
      </c>
      <c r="AD677" s="257" t="str">
        <f t="shared" si="137"/>
        <v/>
      </c>
      <c r="AE677" s="193" t="str">
        <f t="shared" si="138"/>
        <v>CHECK DATES</v>
      </c>
      <c r="AF677" s="257" t="str">
        <f t="shared" si="139"/>
        <v/>
      </c>
      <c r="AG677" s="286">
        <v>0</v>
      </c>
      <c r="AH677" s="257">
        <f t="shared" si="140"/>
        <v>0</v>
      </c>
      <c r="AI677" s="257" t="str">
        <f t="shared" si="141"/>
        <v/>
      </c>
      <c r="AJ677" s="257">
        <f t="shared" si="142"/>
        <v>0</v>
      </c>
    </row>
    <row r="678" spans="1:36" x14ac:dyDescent="0.3">
      <c r="A678" s="287">
        <v>665</v>
      </c>
      <c r="B678" s="156"/>
      <c r="C678" s="150"/>
      <c r="D678" s="151"/>
      <c r="E678" s="150"/>
      <c r="F678" s="150"/>
      <c r="G678" s="158"/>
      <c r="H678" s="157"/>
      <c r="I678" s="152"/>
      <c r="J678" s="154"/>
      <c r="K678" s="149"/>
      <c r="L678" s="152"/>
      <c r="M678" s="159"/>
      <c r="N678" s="337"/>
      <c r="O678" s="343" t="str">
        <f>IF(N678="","",LOOKUP(N678,'Work Programme'!$A$8:$A$207,'Work Programme'!$B$8:$B$207))</f>
        <v/>
      </c>
      <c r="P678" s="150"/>
      <c r="Q678" s="150"/>
      <c r="R678" s="254" t="str">
        <f>IF(J678="","",VLOOKUP(J678,'Overview - Financial Statement'!$A$46:$B$60,2,FALSE))</f>
        <v/>
      </c>
      <c r="S678" s="255" t="str">
        <f t="shared" si="130"/>
        <v/>
      </c>
      <c r="T678" s="153"/>
      <c r="U678" s="153"/>
      <c r="V678" s="238">
        <f t="shared" si="131"/>
        <v>0</v>
      </c>
      <c r="W678" s="193" t="s">
        <v>44</v>
      </c>
      <c r="X678" s="427"/>
      <c r="Y678" s="264" t="str">
        <f t="shared" si="132"/>
        <v>OK</v>
      </c>
      <c r="Z678" s="193" t="str">
        <f t="shared" si="133"/>
        <v/>
      </c>
      <c r="AA678" s="193" t="str">
        <f t="shared" si="134"/>
        <v/>
      </c>
      <c r="AB678" s="397" t="str">
        <f t="shared" si="135"/>
        <v/>
      </c>
      <c r="AC678" s="257" t="str">
        <f t="shared" si="136"/>
        <v/>
      </c>
      <c r="AD678" s="257" t="str">
        <f t="shared" si="137"/>
        <v/>
      </c>
      <c r="AE678" s="193" t="str">
        <f t="shared" si="138"/>
        <v>CHECK DATES</v>
      </c>
      <c r="AF678" s="257" t="str">
        <f t="shared" si="139"/>
        <v/>
      </c>
      <c r="AG678" s="286">
        <v>0</v>
      </c>
      <c r="AH678" s="257">
        <f t="shared" si="140"/>
        <v>0</v>
      </c>
      <c r="AI678" s="257" t="str">
        <f t="shared" si="141"/>
        <v/>
      </c>
      <c r="AJ678" s="257">
        <f t="shared" si="142"/>
        <v>0</v>
      </c>
    </row>
    <row r="679" spans="1:36" x14ac:dyDescent="0.3">
      <c r="A679" s="287">
        <v>666</v>
      </c>
      <c r="B679" s="156"/>
      <c r="C679" s="150"/>
      <c r="D679" s="151"/>
      <c r="E679" s="150"/>
      <c r="F679" s="150"/>
      <c r="G679" s="158"/>
      <c r="H679" s="157"/>
      <c r="I679" s="152"/>
      <c r="J679" s="154"/>
      <c r="K679" s="149"/>
      <c r="L679" s="152"/>
      <c r="M679" s="159"/>
      <c r="N679" s="337"/>
      <c r="O679" s="343" t="str">
        <f>IF(N679="","",LOOKUP(N679,'Work Programme'!$A$8:$A$207,'Work Programme'!$B$8:$B$207))</f>
        <v/>
      </c>
      <c r="P679" s="150"/>
      <c r="Q679" s="150"/>
      <c r="R679" s="254" t="str">
        <f>IF(J679="","",VLOOKUP(J679,'Overview - Financial Statement'!$A$46:$B$60,2,FALSE))</f>
        <v/>
      </c>
      <c r="S679" s="255" t="str">
        <f t="shared" si="130"/>
        <v/>
      </c>
      <c r="T679" s="153"/>
      <c r="U679" s="153"/>
      <c r="V679" s="238">
        <f t="shared" si="131"/>
        <v>0</v>
      </c>
      <c r="W679" s="193" t="s">
        <v>44</v>
      </c>
      <c r="X679" s="427"/>
      <c r="Y679" s="264" t="str">
        <f t="shared" si="132"/>
        <v>OK</v>
      </c>
      <c r="Z679" s="193" t="str">
        <f t="shared" si="133"/>
        <v/>
      </c>
      <c r="AA679" s="193" t="str">
        <f t="shared" si="134"/>
        <v/>
      </c>
      <c r="AB679" s="397" t="str">
        <f t="shared" si="135"/>
        <v/>
      </c>
      <c r="AC679" s="257" t="str">
        <f t="shared" si="136"/>
        <v/>
      </c>
      <c r="AD679" s="257" t="str">
        <f t="shared" si="137"/>
        <v/>
      </c>
      <c r="AE679" s="193" t="str">
        <f t="shared" si="138"/>
        <v>CHECK DATES</v>
      </c>
      <c r="AF679" s="257" t="str">
        <f t="shared" si="139"/>
        <v/>
      </c>
      <c r="AG679" s="286">
        <v>0</v>
      </c>
      <c r="AH679" s="257">
        <f t="shared" si="140"/>
        <v>0</v>
      </c>
      <c r="AI679" s="257" t="str">
        <f t="shared" si="141"/>
        <v/>
      </c>
      <c r="AJ679" s="257">
        <f t="shared" si="142"/>
        <v>0</v>
      </c>
    </row>
    <row r="680" spans="1:36" x14ac:dyDescent="0.3">
      <c r="A680" s="287">
        <v>667</v>
      </c>
      <c r="B680" s="156"/>
      <c r="C680" s="150"/>
      <c r="D680" s="151"/>
      <c r="E680" s="150"/>
      <c r="F680" s="150"/>
      <c r="G680" s="158"/>
      <c r="H680" s="157"/>
      <c r="I680" s="152"/>
      <c r="J680" s="154"/>
      <c r="K680" s="149"/>
      <c r="L680" s="152"/>
      <c r="M680" s="159"/>
      <c r="N680" s="337"/>
      <c r="O680" s="343" t="str">
        <f>IF(N680="","",LOOKUP(N680,'Work Programme'!$A$8:$A$207,'Work Programme'!$B$8:$B$207))</f>
        <v/>
      </c>
      <c r="P680" s="150"/>
      <c r="Q680" s="150"/>
      <c r="R680" s="254" t="str">
        <f>IF(J680="","",VLOOKUP(J680,'Overview - Financial Statement'!$A$46:$B$60,2,FALSE))</f>
        <v/>
      </c>
      <c r="S680" s="255" t="str">
        <f t="shared" si="130"/>
        <v/>
      </c>
      <c r="T680" s="153"/>
      <c r="U680" s="153"/>
      <c r="V680" s="238">
        <f t="shared" si="131"/>
        <v>0</v>
      </c>
      <c r="W680" s="193" t="s">
        <v>44</v>
      </c>
      <c r="X680" s="427"/>
      <c r="Y680" s="264" t="str">
        <f t="shared" si="132"/>
        <v>OK</v>
      </c>
      <c r="Z680" s="193" t="str">
        <f t="shared" si="133"/>
        <v/>
      </c>
      <c r="AA680" s="193" t="str">
        <f t="shared" si="134"/>
        <v/>
      </c>
      <c r="AB680" s="397" t="str">
        <f t="shared" si="135"/>
        <v/>
      </c>
      <c r="AC680" s="257" t="str">
        <f t="shared" si="136"/>
        <v/>
      </c>
      <c r="AD680" s="257" t="str">
        <f t="shared" si="137"/>
        <v/>
      </c>
      <c r="AE680" s="193" t="str">
        <f t="shared" si="138"/>
        <v>CHECK DATES</v>
      </c>
      <c r="AF680" s="257" t="str">
        <f t="shared" si="139"/>
        <v/>
      </c>
      <c r="AG680" s="286">
        <v>0</v>
      </c>
      <c r="AH680" s="257">
        <f t="shared" si="140"/>
        <v>0</v>
      </c>
      <c r="AI680" s="257" t="str">
        <f t="shared" si="141"/>
        <v/>
      </c>
      <c r="AJ680" s="257">
        <f t="shared" si="142"/>
        <v>0</v>
      </c>
    </row>
    <row r="681" spans="1:36" x14ac:dyDescent="0.3">
      <c r="A681" s="287">
        <v>668</v>
      </c>
      <c r="B681" s="156"/>
      <c r="C681" s="150"/>
      <c r="D681" s="151"/>
      <c r="E681" s="150"/>
      <c r="F681" s="150"/>
      <c r="G681" s="158"/>
      <c r="H681" s="157"/>
      <c r="I681" s="152"/>
      <c r="J681" s="154"/>
      <c r="K681" s="149"/>
      <c r="L681" s="152"/>
      <c r="M681" s="159"/>
      <c r="N681" s="337"/>
      <c r="O681" s="343" t="str">
        <f>IF(N681="","",LOOKUP(N681,'Work Programme'!$A$8:$A$207,'Work Programme'!$B$8:$B$207))</f>
        <v/>
      </c>
      <c r="P681" s="150"/>
      <c r="Q681" s="150"/>
      <c r="R681" s="254" t="str">
        <f>IF(J681="","",VLOOKUP(J681,'Overview - Financial Statement'!$A$46:$B$60,2,FALSE))</f>
        <v/>
      </c>
      <c r="S681" s="255" t="str">
        <f t="shared" si="130"/>
        <v/>
      </c>
      <c r="T681" s="153"/>
      <c r="U681" s="153"/>
      <c r="V681" s="238">
        <f t="shared" si="131"/>
        <v>0</v>
      </c>
      <c r="W681" s="193" t="s">
        <v>44</v>
      </c>
      <c r="X681" s="427"/>
      <c r="Y681" s="264" t="str">
        <f t="shared" si="132"/>
        <v>OK</v>
      </c>
      <c r="Z681" s="193" t="str">
        <f t="shared" si="133"/>
        <v/>
      </c>
      <c r="AA681" s="193" t="str">
        <f t="shared" si="134"/>
        <v/>
      </c>
      <c r="AB681" s="397" t="str">
        <f t="shared" si="135"/>
        <v/>
      </c>
      <c r="AC681" s="257" t="str">
        <f t="shared" si="136"/>
        <v/>
      </c>
      <c r="AD681" s="257" t="str">
        <f t="shared" si="137"/>
        <v/>
      </c>
      <c r="AE681" s="193" t="str">
        <f t="shared" si="138"/>
        <v>CHECK DATES</v>
      </c>
      <c r="AF681" s="257" t="str">
        <f t="shared" si="139"/>
        <v/>
      </c>
      <c r="AG681" s="286">
        <v>0</v>
      </c>
      <c r="AH681" s="257">
        <f t="shared" si="140"/>
        <v>0</v>
      </c>
      <c r="AI681" s="257" t="str">
        <f t="shared" si="141"/>
        <v/>
      </c>
      <c r="AJ681" s="257">
        <f t="shared" si="142"/>
        <v>0</v>
      </c>
    </row>
    <row r="682" spans="1:36" x14ac:dyDescent="0.3">
      <c r="A682" s="287">
        <v>669</v>
      </c>
      <c r="B682" s="156"/>
      <c r="C682" s="150"/>
      <c r="D682" s="151"/>
      <c r="E682" s="150"/>
      <c r="F682" s="150"/>
      <c r="G682" s="158"/>
      <c r="H682" s="157"/>
      <c r="I682" s="152"/>
      <c r="J682" s="154"/>
      <c r="K682" s="149"/>
      <c r="L682" s="152"/>
      <c r="M682" s="159"/>
      <c r="N682" s="337"/>
      <c r="O682" s="343" t="str">
        <f>IF(N682="","",LOOKUP(N682,'Work Programme'!$A$8:$A$207,'Work Programme'!$B$8:$B$207))</f>
        <v/>
      </c>
      <c r="P682" s="150"/>
      <c r="Q682" s="150"/>
      <c r="R682" s="254" t="str">
        <f>IF(J682="","",VLOOKUP(J682,'Overview - Financial Statement'!$A$46:$B$60,2,FALSE))</f>
        <v/>
      </c>
      <c r="S682" s="255" t="str">
        <f t="shared" si="130"/>
        <v/>
      </c>
      <c r="T682" s="153"/>
      <c r="U682" s="153"/>
      <c r="V682" s="238">
        <f t="shared" si="131"/>
        <v>0</v>
      </c>
      <c r="W682" s="193" t="s">
        <v>44</v>
      </c>
      <c r="X682" s="427"/>
      <c r="Y682" s="264" t="str">
        <f t="shared" si="132"/>
        <v>OK</v>
      </c>
      <c r="Z682" s="193" t="str">
        <f t="shared" si="133"/>
        <v/>
      </c>
      <c r="AA682" s="193" t="str">
        <f t="shared" si="134"/>
        <v/>
      </c>
      <c r="AB682" s="397" t="str">
        <f t="shared" si="135"/>
        <v/>
      </c>
      <c r="AC682" s="257" t="str">
        <f t="shared" si="136"/>
        <v/>
      </c>
      <c r="AD682" s="257" t="str">
        <f t="shared" si="137"/>
        <v/>
      </c>
      <c r="AE682" s="193" t="str">
        <f t="shared" si="138"/>
        <v>CHECK DATES</v>
      </c>
      <c r="AF682" s="257" t="str">
        <f t="shared" si="139"/>
        <v/>
      </c>
      <c r="AG682" s="286">
        <v>0</v>
      </c>
      <c r="AH682" s="257">
        <f t="shared" si="140"/>
        <v>0</v>
      </c>
      <c r="AI682" s="257" t="str">
        <f t="shared" si="141"/>
        <v/>
      </c>
      <c r="AJ682" s="257">
        <f t="shared" si="142"/>
        <v>0</v>
      </c>
    </row>
    <row r="683" spans="1:36" x14ac:dyDescent="0.3">
      <c r="A683" s="287">
        <v>670</v>
      </c>
      <c r="B683" s="156"/>
      <c r="C683" s="150"/>
      <c r="D683" s="151"/>
      <c r="E683" s="150"/>
      <c r="F683" s="150"/>
      <c r="G683" s="158"/>
      <c r="H683" s="157"/>
      <c r="I683" s="152"/>
      <c r="J683" s="154"/>
      <c r="K683" s="149"/>
      <c r="L683" s="152"/>
      <c r="M683" s="159"/>
      <c r="N683" s="337"/>
      <c r="O683" s="343" t="str">
        <f>IF(N683="","",LOOKUP(N683,'Work Programme'!$A$8:$A$207,'Work Programme'!$B$8:$B$207))</f>
        <v/>
      </c>
      <c r="P683" s="150"/>
      <c r="Q683" s="150"/>
      <c r="R683" s="254" t="str">
        <f>IF(J683="","",VLOOKUP(J683,'Overview - Financial Statement'!$A$46:$B$60,2,FALSE))</f>
        <v/>
      </c>
      <c r="S683" s="255" t="str">
        <f t="shared" si="130"/>
        <v/>
      </c>
      <c r="T683" s="153"/>
      <c r="U683" s="153"/>
      <c r="V683" s="238">
        <f t="shared" si="131"/>
        <v>0</v>
      </c>
      <c r="W683" s="193" t="s">
        <v>44</v>
      </c>
      <c r="X683" s="427"/>
      <c r="Y683" s="264" t="str">
        <f t="shared" si="132"/>
        <v>OK</v>
      </c>
      <c r="Z683" s="193" t="str">
        <f t="shared" si="133"/>
        <v/>
      </c>
      <c r="AA683" s="193" t="str">
        <f t="shared" si="134"/>
        <v/>
      </c>
      <c r="AB683" s="397" t="str">
        <f t="shared" si="135"/>
        <v/>
      </c>
      <c r="AC683" s="257" t="str">
        <f t="shared" si="136"/>
        <v/>
      </c>
      <c r="AD683" s="257" t="str">
        <f t="shared" si="137"/>
        <v/>
      </c>
      <c r="AE683" s="193" t="str">
        <f t="shared" si="138"/>
        <v>CHECK DATES</v>
      </c>
      <c r="AF683" s="257" t="str">
        <f t="shared" si="139"/>
        <v/>
      </c>
      <c r="AG683" s="286">
        <v>0</v>
      </c>
      <c r="AH683" s="257">
        <f t="shared" si="140"/>
        <v>0</v>
      </c>
      <c r="AI683" s="257" t="str">
        <f t="shared" si="141"/>
        <v/>
      </c>
      <c r="AJ683" s="257">
        <f t="shared" si="142"/>
        <v>0</v>
      </c>
    </row>
    <row r="684" spans="1:36" x14ac:dyDescent="0.3">
      <c r="A684" s="287">
        <v>671</v>
      </c>
      <c r="B684" s="156"/>
      <c r="C684" s="150"/>
      <c r="D684" s="151"/>
      <c r="E684" s="150"/>
      <c r="F684" s="150"/>
      <c r="G684" s="158"/>
      <c r="H684" s="157"/>
      <c r="I684" s="152"/>
      <c r="J684" s="154"/>
      <c r="K684" s="149"/>
      <c r="L684" s="152"/>
      <c r="M684" s="159"/>
      <c r="N684" s="337"/>
      <c r="O684" s="343" t="str">
        <f>IF(N684="","",LOOKUP(N684,'Work Programme'!$A$8:$A$207,'Work Programme'!$B$8:$B$207))</f>
        <v/>
      </c>
      <c r="P684" s="150"/>
      <c r="Q684" s="150"/>
      <c r="R684" s="254" t="str">
        <f>IF(J684="","",VLOOKUP(J684,'Overview - Financial Statement'!$A$46:$B$60,2,FALSE))</f>
        <v/>
      </c>
      <c r="S684" s="255" t="str">
        <f t="shared" si="130"/>
        <v/>
      </c>
      <c r="T684" s="153"/>
      <c r="U684" s="153"/>
      <c r="V684" s="238">
        <f t="shared" si="131"/>
        <v>0</v>
      </c>
      <c r="W684" s="193" t="s">
        <v>44</v>
      </c>
      <c r="X684" s="427"/>
      <c r="Y684" s="264" t="str">
        <f t="shared" si="132"/>
        <v>OK</v>
      </c>
      <c r="Z684" s="193" t="str">
        <f t="shared" si="133"/>
        <v/>
      </c>
      <c r="AA684" s="193" t="str">
        <f t="shared" si="134"/>
        <v/>
      </c>
      <c r="AB684" s="397" t="str">
        <f t="shared" si="135"/>
        <v/>
      </c>
      <c r="AC684" s="257" t="str">
        <f t="shared" si="136"/>
        <v/>
      </c>
      <c r="AD684" s="257" t="str">
        <f t="shared" si="137"/>
        <v/>
      </c>
      <c r="AE684" s="193" t="str">
        <f t="shared" si="138"/>
        <v>CHECK DATES</v>
      </c>
      <c r="AF684" s="257" t="str">
        <f t="shared" si="139"/>
        <v/>
      </c>
      <c r="AG684" s="286">
        <v>0</v>
      </c>
      <c r="AH684" s="257">
        <f t="shared" si="140"/>
        <v>0</v>
      </c>
      <c r="AI684" s="257" t="str">
        <f t="shared" si="141"/>
        <v/>
      </c>
      <c r="AJ684" s="257">
        <f t="shared" si="142"/>
        <v>0</v>
      </c>
    </row>
    <row r="685" spans="1:36" x14ac:dyDescent="0.3">
      <c r="A685" s="287">
        <v>672</v>
      </c>
      <c r="B685" s="156"/>
      <c r="C685" s="150"/>
      <c r="D685" s="151"/>
      <c r="E685" s="150"/>
      <c r="F685" s="150"/>
      <c r="G685" s="158"/>
      <c r="H685" s="157"/>
      <c r="I685" s="152"/>
      <c r="J685" s="154"/>
      <c r="K685" s="149"/>
      <c r="L685" s="152"/>
      <c r="M685" s="159"/>
      <c r="N685" s="337"/>
      <c r="O685" s="343" t="str">
        <f>IF(N685="","",LOOKUP(N685,'Work Programme'!$A$8:$A$207,'Work Programme'!$B$8:$B$207))</f>
        <v/>
      </c>
      <c r="P685" s="150"/>
      <c r="Q685" s="150"/>
      <c r="R685" s="254" t="str">
        <f>IF(J685="","",VLOOKUP(J685,'Overview - Financial Statement'!$A$46:$B$60,2,FALSE))</f>
        <v/>
      </c>
      <c r="S685" s="255" t="str">
        <f t="shared" si="130"/>
        <v/>
      </c>
      <c r="T685" s="153"/>
      <c r="U685" s="153"/>
      <c r="V685" s="238">
        <f t="shared" si="131"/>
        <v>0</v>
      </c>
      <c r="W685" s="193" t="s">
        <v>44</v>
      </c>
      <c r="X685" s="427"/>
      <c r="Y685" s="264" t="str">
        <f t="shared" si="132"/>
        <v>OK</v>
      </c>
      <c r="Z685" s="193" t="str">
        <f t="shared" si="133"/>
        <v/>
      </c>
      <c r="AA685" s="193" t="str">
        <f t="shared" si="134"/>
        <v/>
      </c>
      <c r="AB685" s="397" t="str">
        <f t="shared" si="135"/>
        <v/>
      </c>
      <c r="AC685" s="257" t="str">
        <f t="shared" si="136"/>
        <v/>
      </c>
      <c r="AD685" s="257" t="str">
        <f t="shared" si="137"/>
        <v/>
      </c>
      <c r="AE685" s="193" t="str">
        <f t="shared" si="138"/>
        <v>CHECK DATES</v>
      </c>
      <c r="AF685" s="257" t="str">
        <f t="shared" si="139"/>
        <v/>
      </c>
      <c r="AG685" s="286">
        <v>0</v>
      </c>
      <c r="AH685" s="257">
        <f t="shared" si="140"/>
        <v>0</v>
      </c>
      <c r="AI685" s="257" t="str">
        <f t="shared" si="141"/>
        <v/>
      </c>
      <c r="AJ685" s="257">
        <f t="shared" si="142"/>
        <v>0</v>
      </c>
    </row>
    <row r="686" spans="1:36" x14ac:dyDescent="0.3">
      <c r="A686" s="287">
        <v>673</v>
      </c>
      <c r="B686" s="156"/>
      <c r="C686" s="150"/>
      <c r="D686" s="151"/>
      <c r="E686" s="150"/>
      <c r="F686" s="150"/>
      <c r="G686" s="158"/>
      <c r="H686" s="157"/>
      <c r="I686" s="152"/>
      <c r="J686" s="154"/>
      <c r="K686" s="149"/>
      <c r="L686" s="152"/>
      <c r="M686" s="159"/>
      <c r="N686" s="337"/>
      <c r="O686" s="343" t="str">
        <f>IF(N686="","",LOOKUP(N686,'Work Programme'!$A$8:$A$207,'Work Programme'!$B$8:$B$207))</f>
        <v/>
      </c>
      <c r="P686" s="150"/>
      <c r="Q686" s="150"/>
      <c r="R686" s="254" t="str">
        <f>IF(J686="","",VLOOKUP(J686,'Overview - Financial Statement'!$A$46:$B$60,2,FALSE))</f>
        <v/>
      </c>
      <c r="S686" s="255" t="str">
        <f t="shared" si="130"/>
        <v/>
      </c>
      <c r="T686" s="153"/>
      <c r="U686" s="153"/>
      <c r="V686" s="238">
        <f t="shared" si="131"/>
        <v>0</v>
      </c>
      <c r="W686" s="193" t="s">
        <v>44</v>
      </c>
      <c r="X686" s="427"/>
      <c r="Y686" s="264" t="str">
        <f t="shared" si="132"/>
        <v>OK</v>
      </c>
      <c r="Z686" s="193" t="str">
        <f t="shared" si="133"/>
        <v/>
      </c>
      <c r="AA686" s="193" t="str">
        <f t="shared" si="134"/>
        <v/>
      </c>
      <c r="AB686" s="397" t="str">
        <f t="shared" si="135"/>
        <v/>
      </c>
      <c r="AC686" s="257" t="str">
        <f t="shared" si="136"/>
        <v/>
      </c>
      <c r="AD686" s="257" t="str">
        <f t="shared" si="137"/>
        <v/>
      </c>
      <c r="AE686" s="193" t="str">
        <f t="shared" si="138"/>
        <v>CHECK DATES</v>
      </c>
      <c r="AF686" s="257" t="str">
        <f t="shared" si="139"/>
        <v/>
      </c>
      <c r="AG686" s="286">
        <v>0</v>
      </c>
      <c r="AH686" s="257">
        <f t="shared" si="140"/>
        <v>0</v>
      </c>
      <c r="AI686" s="257" t="str">
        <f t="shared" si="141"/>
        <v/>
      </c>
      <c r="AJ686" s="257">
        <f t="shared" si="142"/>
        <v>0</v>
      </c>
    </row>
    <row r="687" spans="1:36" x14ac:dyDescent="0.3">
      <c r="A687" s="287">
        <v>674</v>
      </c>
      <c r="B687" s="156"/>
      <c r="C687" s="150"/>
      <c r="D687" s="151"/>
      <c r="E687" s="150"/>
      <c r="F687" s="150"/>
      <c r="G687" s="158"/>
      <c r="H687" s="157"/>
      <c r="I687" s="152"/>
      <c r="J687" s="154"/>
      <c r="K687" s="149"/>
      <c r="L687" s="152"/>
      <c r="M687" s="159"/>
      <c r="N687" s="337"/>
      <c r="O687" s="343" t="str">
        <f>IF(N687="","",LOOKUP(N687,'Work Programme'!$A$8:$A$207,'Work Programme'!$B$8:$B$207))</f>
        <v/>
      </c>
      <c r="P687" s="150"/>
      <c r="Q687" s="150"/>
      <c r="R687" s="254" t="str">
        <f>IF(J687="","",VLOOKUP(J687,'Overview - Financial Statement'!$A$46:$B$60,2,FALSE))</f>
        <v/>
      </c>
      <c r="S687" s="255" t="str">
        <f t="shared" si="130"/>
        <v/>
      </c>
      <c r="T687" s="153"/>
      <c r="U687" s="153"/>
      <c r="V687" s="238">
        <f t="shared" si="131"/>
        <v>0</v>
      </c>
      <c r="W687" s="193" t="s">
        <v>44</v>
      </c>
      <c r="X687" s="427"/>
      <c r="Y687" s="264" t="str">
        <f t="shared" si="132"/>
        <v>OK</v>
      </c>
      <c r="Z687" s="193" t="str">
        <f t="shared" si="133"/>
        <v/>
      </c>
      <c r="AA687" s="193" t="str">
        <f t="shared" si="134"/>
        <v/>
      </c>
      <c r="AB687" s="397" t="str">
        <f t="shared" si="135"/>
        <v/>
      </c>
      <c r="AC687" s="257" t="str">
        <f t="shared" si="136"/>
        <v/>
      </c>
      <c r="AD687" s="257" t="str">
        <f t="shared" si="137"/>
        <v/>
      </c>
      <c r="AE687" s="193" t="str">
        <f t="shared" si="138"/>
        <v>CHECK DATES</v>
      </c>
      <c r="AF687" s="257" t="str">
        <f t="shared" si="139"/>
        <v/>
      </c>
      <c r="AG687" s="286">
        <v>0</v>
      </c>
      <c r="AH687" s="257">
        <f t="shared" si="140"/>
        <v>0</v>
      </c>
      <c r="AI687" s="257" t="str">
        <f t="shared" si="141"/>
        <v/>
      </c>
      <c r="AJ687" s="257">
        <f t="shared" si="142"/>
        <v>0</v>
      </c>
    </row>
    <row r="688" spans="1:36" x14ac:dyDescent="0.3">
      <c r="A688" s="287">
        <v>675</v>
      </c>
      <c r="B688" s="156"/>
      <c r="C688" s="150"/>
      <c r="D688" s="151"/>
      <c r="E688" s="150"/>
      <c r="F688" s="150"/>
      <c r="G688" s="158"/>
      <c r="H688" s="157"/>
      <c r="I688" s="152"/>
      <c r="J688" s="154"/>
      <c r="K688" s="149"/>
      <c r="L688" s="152"/>
      <c r="M688" s="159"/>
      <c r="N688" s="337"/>
      <c r="O688" s="343" t="str">
        <f>IF(N688="","",LOOKUP(N688,'Work Programme'!$A$8:$A$207,'Work Programme'!$B$8:$B$207))</f>
        <v/>
      </c>
      <c r="P688" s="150"/>
      <c r="Q688" s="150"/>
      <c r="R688" s="254" t="str">
        <f>IF(J688="","",VLOOKUP(J688,'Overview - Financial Statement'!$A$46:$B$60,2,FALSE))</f>
        <v/>
      </c>
      <c r="S688" s="255" t="str">
        <f t="shared" si="130"/>
        <v/>
      </c>
      <c r="T688" s="153"/>
      <c r="U688" s="153"/>
      <c r="V688" s="238">
        <f t="shared" si="131"/>
        <v>0</v>
      </c>
      <c r="W688" s="193" t="s">
        <v>44</v>
      </c>
      <c r="X688" s="427"/>
      <c r="Y688" s="264" t="str">
        <f t="shared" si="132"/>
        <v>OK</v>
      </c>
      <c r="Z688" s="193" t="str">
        <f t="shared" si="133"/>
        <v/>
      </c>
      <c r="AA688" s="193" t="str">
        <f t="shared" si="134"/>
        <v/>
      </c>
      <c r="AB688" s="397" t="str">
        <f t="shared" si="135"/>
        <v/>
      </c>
      <c r="AC688" s="257" t="str">
        <f t="shared" si="136"/>
        <v/>
      </c>
      <c r="AD688" s="257" t="str">
        <f t="shared" si="137"/>
        <v/>
      </c>
      <c r="AE688" s="193" t="str">
        <f t="shared" si="138"/>
        <v>CHECK DATES</v>
      </c>
      <c r="AF688" s="257" t="str">
        <f t="shared" si="139"/>
        <v/>
      </c>
      <c r="AG688" s="286">
        <v>0</v>
      </c>
      <c r="AH688" s="257">
        <f t="shared" si="140"/>
        <v>0</v>
      </c>
      <c r="AI688" s="257" t="str">
        <f t="shared" si="141"/>
        <v/>
      </c>
      <c r="AJ688" s="257">
        <f t="shared" si="142"/>
        <v>0</v>
      </c>
    </row>
    <row r="689" spans="1:36" x14ac:dyDescent="0.3">
      <c r="A689" s="287">
        <v>676</v>
      </c>
      <c r="B689" s="156"/>
      <c r="C689" s="150"/>
      <c r="D689" s="151"/>
      <c r="E689" s="150"/>
      <c r="F689" s="150"/>
      <c r="G689" s="158"/>
      <c r="H689" s="157"/>
      <c r="I689" s="152"/>
      <c r="J689" s="154"/>
      <c r="K689" s="149"/>
      <c r="L689" s="152"/>
      <c r="M689" s="159"/>
      <c r="N689" s="337"/>
      <c r="O689" s="343" t="str">
        <f>IF(N689="","",LOOKUP(N689,'Work Programme'!$A$8:$A$207,'Work Programme'!$B$8:$B$207))</f>
        <v/>
      </c>
      <c r="P689" s="150"/>
      <c r="Q689" s="150"/>
      <c r="R689" s="254" t="str">
        <f>IF(J689="","",VLOOKUP(J689,'Overview - Financial Statement'!$A$46:$B$60,2,FALSE))</f>
        <v/>
      </c>
      <c r="S689" s="255" t="str">
        <f t="shared" si="130"/>
        <v/>
      </c>
      <c r="T689" s="153"/>
      <c r="U689" s="153"/>
      <c r="V689" s="238">
        <f t="shared" si="131"/>
        <v>0</v>
      </c>
      <c r="W689" s="193" t="s">
        <v>44</v>
      </c>
      <c r="X689" s="427"/>
      <c r="Y689" s="264" t="str">
        <f t="shared" si="132"/>
        <v>OK</v>
      </c>
      <c r="Z689" s="193" t="str">
        <f t="shared" si="133"/>
        <v/>
      </c>
      <c r="AA689" s="193" t="str">
        <f t="shared" si="134"/>
        <v/>
      </c>
      <c r="AB689" s="397" t="str">
        <f t="shared" si="135"/>
        <v/>
      </c>
      <c r="AC689" s="257" t="str">
        <f t="shared" si="136"/>
        <v/>
      </c>
      <c r="AD689" s="257" t="str">
        <f t="shared" si="137"/>
        <v/>
      </c>
      <c r="AE689" s="193" t="str">
        <f t="shared" si="138"/>
        <v>CHECK DATES</v>
      </c>
      <c r="AF689" s="257" t="str">
        <f t="shared" si="139"/>
        <v/>
      </c>
      <c r="AG689" s="286">
        <v>0</v>
      </c>
      <c r="AH689" s="257">
        <f t="shared" si="140"/>
        <v>0</v>
      </c>
      <c r="AI689" s="257" t="str">
        <f t="shared" si="141"/>
        <v/>
      </c>
      <c r="AJ689" s="257">
        <f t="shared" si="142"/>
        <v>0</v>
      </c>
    </row>
    <row r="690" spans="1:36" x14ac:dyDescent="0.3">
      <c r="A690" s="287">
        <v>677</v>
      </c>
      <c r="B690" s="156"/>
      <c r="C690" s="150"/>
      <c r="D690" s="151"/>
      <c r="E690" s="150"/>
      <c r="F690" s="150"/>
      <c r="G690" s="158"/>
      <c r="H690" s="157"/>
      <c r="I690" s="152"/>
      <c r="J690" s="154"/>
      <c r="K690" s="149"/>
      <c r="L690" s="152"/>
      <c r="M690" s="159"/>
      <c r="N690" s="337"/>
      <c r="O690" s="343" t="str">
        <f>IF(N690="","",LOOKUP(N690,'Work Programme'!$A$8:$A$207,'Work Programme'!$B$8:$B$207))</f>
        <v/>
      </c>
      <c r="P690" s="150"/>
      <c r="Q690" s="150"/>
      <c r="R690" s="254" t="str">
        <f>IF(J690="","",VLOOKUP(J690,'Overview - Financial Statement'!$A$46:$B$60,2,FALSE))</f>
        <v/>
      </c>
      <c r="S690" s="255" t="str">
        <f t="shared" si="130"/>
        <v/>
      </c>
      <c r="T690" s="153"/>
      <c r="U690" s="153"/>
      <c r="V690" s="238">
        <f t="shared" si="131"/>
        <v>0</v>
      </c>
      <c r="W690" s="193" t="s">
        <v>44</v>
      </c>
      <c r="X690" s="427"/>
      <c r="Y690" s="264" t="str">
        <f t="shared" si="132"/>
        <v>OK</v>
      </c>
      <c r="Z690" s="193" t="str">
        <f t="shared" si="133"/>
        <v/>
      </c>
      <c r="AA690" s="193" t="str">
        <f t="shared" si="134"/>
        <v/>
      </c>
      <c r="AB690" s="397" t="str">
        <f t="shared" si="135"/>
        <v/>
      </c>
      <c r="AC690" s="257" t="str">
        <f t="shared" si="136"/>
        <v/>
      </c>
      <c r="AD690" s="257" t="str">
        <f t="shared" si="137"/>
        <v/>
      </c>
      <c r="AE690" s="193" t="str">
        <f t="shared" si="138"/>
        <v>CHECK DATES</v>
      </c>
      <c r="AF690" s="257" t="str">
        <f t="shared" si="139"/>
        <v/>
      </c>
      <c r="AG690" s="286">
        <v>0</v>
      </c>
      <c r="AH690" s="257">
        <f t="shared" si="140"/>
        <v>0</v>
      </c>
      <c r="AI690" s="257" t="str">
        <f t="shared" si="141"/>
        <v/>
      </c>
      <c r="AJ690" s="257">
        <f t="shared" si="142"/>
        <v>0</v>
      </c>
    </row>
    <row r="691" spans="1:36" x14ac:dyDescent="0.3">
      <c r="A691" s="287">
        <v>678</v>
      </c>
      <c r="B691" s="156"/>
      <c r="C691" s="150"/>
      <c r="D691" s="151"/>
      <c r="E691" s="150"/>
      <c r="F691" s="150"/>
      <c r="G691" s="158"/>
      <c r="H691" s="157"/>
      <c r="I691" s="152"/>
      <c r="J691" s="154"/>
      <c r="K691" s="149"/>
      <c r="L691" s="152"/>
      <c r="M691" s="159"/>
      <c r="N691" s="337"/>
      <c r="O691" s="343" t="str">
        <f>IF(N691="","",LOOKUP(N691,'Work Programme'!$A$8:$A$207,'Work Programme'!$B$8:$B$207))</f>
        <v/>
      </c>
      <c r="P691" s="150"/>
      <c r="Q691" s="150"/>
      <c r="R691" s="254" t="str">
        <f>IF(J691="","",VLOOKUP(J691,'Overview - Financial Statement'!$A$46:$B$60,2,FALSE))</f>
        <v/>
      </c>
      <c r="S691" s="255" t="str">
        <f t="shared" si="130"/>
        <v/>
      </c>
      <c r="T691" s="153"/>
      <c r="U691" s="153"/>
      <c r="V691" s="238">
        <f t="shared" si="131"/>
        <v>0</v>
      </c>
      <c r="W691" s="193" t="s">
        <v>44</v>
      </c>
      <c r="X691" s="427"/>
      <c r="Y691" s="264" t="str">
        <f t="shared" si="132"/>
        <v>OK</v>
      </c>
      <c r="Z691" s="193" t="str">
        <f t="shared" si="133"/>
        <v/>
      </c>
      <c r="AA691" s="193" t="str">
        <f t="shared" si="134"/>
        <v/>
      </c>
      <c r="AB691" s="397" t="str">
        <f t="shared" si="135"/>
        <v/>
      </c>
      <c r="AC691" s="257" t="str">
        <f t="shared" si="136"/>
        <v/>
      </c>
      <c r="AD691" s="257" t="str">
        <f t="shared" si="137"/>
        <v/>
      </c>
      <c r="AE691" s="193" t="str">
        <f t="shared" si="138"/>
        <v>CHECK DATES</v>
      </c>
      <c r="AF691" s="257" t="str">
        <f t="shared" si="139"/>
        <v/>
      </c>
      <c r="AG691" s="286">
        <v>0</v>
      </c>
      <c r="AH691" s="257">
        <f t="shared" si="140"/>
        <v>0</v>
      </c>
      <c r="AI691" s="257" t="str">
        <f t="shared" si="141"/>
        <v/>
      </c>
      <c r="AJ691" s="257">
        <f t="shared" si="142"/>
        <v>0</v>
      </c>
    </row>
    <row r="692" spans="1:36" x14ac:dyDescent="0.3">
      <c r="A692" s="287">
        <v>679</v>
      </c>
      <c r="B692" s="156"/>
      <c r="C692" s="150"/>
      <c r="D692" s="151"/>
      <c r="E692" s="150"/>
      <c r="F692" s="150"/>
      <c r="G692" s="158"/>
      <c r="H692" s="157"/>
      <c r="I692" s="152"/>
      <c r="J692" s="154"/>
      <c r="K692" s="149"/>
      <c r="L692" s="152"/>
      <c r="M692" s="159"/>
      <c r="N692" s="337"/>
      <c r="O692" s="343" t="str">
        <f>IF(N692="","",LOOKUP(N692,'Work Programme'!$A$8:$A$207,'Work Programme'!$B$8:$B$207))</f>
        <v/>
      </c>
      <c r="P692" s="150"/>
      <c r="Q692" s="150"/>
      <c r="R692" s="254" t="str">
        <f>IF(J692="","",VLOOKUP(J692,'Overview - Financial Statement'!$A$46:$B$60,2,FALSE))</f>
        <v/>
      </c>
      <c r="S692" s="255" t="str">
        <f t="shared" si="130"/>
        <v/>
      </c>
      <c r="T692" s="153"/>
      <c r="U692" s="153"/>
      <c r="V692" s="238">
        <f t="shared" si="131"/>
        <v>0</v>
      </c>
      <c r="W692" s="193" t="s">
        <v>44</v>
      </c>
      <c r="X692" s="427"/>
      <c r="Y692" s="264" t="str">
        <f t="shared" si="132"/>
        <v>OK</v>
      </c>
      <c r="Z692" s="193" t="str">
        <f t="shared" si="133"/>
        <v/>
      </c>
      <c r="AA692" s="193" t="str">
        <f t="shared" si="134"/>
        <v/>
      </c>
      <c r="AB692" s="397" t="str">
        <f t="shared" si="135"/>
        <v/>
      </c>
      <c r="AC692" s="257" t="str">
        <f t="shared" si="136"/>
        <v/>
      </c>
      <c r="AD692" s="257" t="str">
        <f t="shared" si="137"/>
        <v/>
      </c>
      <c r="AE692" s="193" t="str">
        <f t="shared" si="138"/>
        <v>CHECK DATES</v>
      </c>
      <c r="AF692" s="257" t="str">
        <f t="shared" si="139"/>
        <v/>
      </c>
      <c r="AG692" s="286">
        <v>0</v>
      </c>
      <c r="AH692" s="257">
        <f t="shared" si="140"/>
        <v>0</v>
      </c>
      <c r="AI692" s="257" t="str">
        <f t="shared" si="141"/>
        <v/>
      </c>
      <c r="AJ692" s="257">
        <f t="shared" si="142"/>
        <v>0</v>
      </c>
    </row>
    <row r="693" spans="1:36" x14ac:dyDescent="0.3">
      <c r="A693" s="287">
        <v>680</v>
      </c>
      <c r="B693" s="156"/>
      <c r="C693" s="150"/>
      <c r="D693" s="151"/>
      <c r="E693" s="150"/>
      <c r="F693" s="150"/>
      <c r="G693" s="158"/>
      <c r="H693" s="157"/>
      <c r="I693" s="152"/>
      <c r="J693" s="154"/>
      <c r="K693" s="149"/>
      <c r="L693" s="152"/>
      <c r="M693" s="159"/>
      <c r="N693" s="337"/>
      <c r="O693" s="343" t="str">
        <f>IF(N693="","",LOOKUP(N693,'Work Programme'!$A$8:$A$207,'Work Programme'!$B$8:$B$207))</f>
        <v/>
      </c>
      <c r="P693" s="150"/>
      <c r="Q693" s="150"/>
      <c r="R693" s="254" t="str">
        <f>IF(J693="","",VLOOKUP(J693,'Overview - Financial Statement'!$A$46:$B$60,2,FALSE))</f>
        <v/>
      </c>
      <c r="S693" s="255" t="str">
        <f t="shared" si="130"/>
        <v/>
      </c>
      <c r="T693" s="153"/>
      <c r="U693" s="153"/>
      <c r="V693" s="238">
        <f t="shared" si="131"/>
        <v>0</v>
      </c>
      <c r="W693" s="193" t="s">
        <v>44</v>
      </c>
      <c r="X693" s="427"/>
      <c r="Y693" s="264" t="str">
        <f t="shared" si="132"/>
        <v>OK</v>
      </c>
      <c r="Z693" s="193" t="str">
        <f t="shared" si="133"/>
        <v/>
      </c>
      <c r="AA693" s="193" t="str">
        <f t="shared" si="134"/>
        <v/>
      </c>
      <c r="AB693" s="397" t="str">
        <f t="shared" si="135"/>
        <v/>
      </c>
      <c r="AC693" s="257" t="str">
        <f t="shared" si="136"/>
        <v/>
      </c>
      <c r="AD693" s="257" t="str">
        <f t="shared" si="137"/>
        <v/>
      </c>
      <c r="AE693" s="193" t="str">
        <f t="shared" si="138"/>
        <v>CHECK DATES</v>
      </c>
      <c r="AF693" s="257" t="str">
        <f t="shared" si="139"/>
        <v/>
      </c>
      <c r="AG693" s="286">
        <v>0</v>
      </c>
      <c r="AH693" s="257">
        <f t="shared" si="140"/>
        <v>0</v>
      </c>
      <c r="AI693" s="257" t="str">
        <f t="shared" si="141"/>
        <v/>
      </c>
      <c r="AJ693" s="257">
        <f t="shared" si="142"/>
        <v>0</v>
      </c>
    </row>
    <row r="694" spans="1:36" x14ac:dyDescent="0.3">
      <c r="A694" s="287">
        <v>681</v>
      </c>
      <c r="B694" s="156"/>
      <c r="C694" s="150"/>
      <c r="D694" s="151"/>
      <c r="E694" s="150"/>
      <c r="F694" s="150"/>
      <c r="G694" s="158"/>
      <c r="H694" s="157"/>
      <c r="I694" s="152"/>
      <c r="J694" s="154"/>
      <c r="K694" s="149"/>
      <c r="L694" s="152"/>
      <c r="M694" s="159"/>
      <c r="N694" s="337"/>
      <c r="O694" s="343" t="str">
        <f>IF(N694="","",LOOKUP(N694,'Work Programme'!$A$8:$A$207,'Work Programme'!$B$8:$B$207))</f>
        <v/>
      </c>
      <c r="P694" s="150"/>
      <c r="Q694" s="150"/>
      <c r="R694" s="254" t="str">
        <f>IF(J694="","",VLOOKUP(J694,'Overview - Financial Statement'!$A$46:$B$60,2,FALSE))</f>
        <v/>
      </c>
      <c r="S694" s="255" t="str">
        <f t="shared" si="130"/>
        <v/>
      </c>
      <c r="T694" s="153"/>
      <c r="U694" s="153"/>
      <c r="V694" s="238">
        <f t="shared" si="131"/>
        <v>0</v>
      </c>
      <c r="W694" s="193" t="s">
        <v>44</v>
      </c>
      <c r="X694" s="427"/>
      <c r="Y694" s="264" t="str">
        <f t="shared" si="132"/>
        <v>OK</v>
      </c>
      <c r="Z694" s="193" t="str">
        <f t="shared" si="133"/>
        <v/>
      </c>
      <c r="AA694" s="193" t="str">
        <f t="shared" si="134"/>
        <v/>
      </c>
      <c r="AB694" s="397" t="str">
        <f t="shared" si="135"/>
        <v/>
      </c>
      <c r="AC694" s="257" t="str">
        <f t="shared" si="136"/>
        <v/>
      </c>
      <c r="AD694" s="257" t="str">
        <f t="shared" si="137"/>
        <v/>
      </c>
      <c r="AE694" s="193" t="str">
        <f t="shared" si="138"/>
        <v>CHECK DATES</v>
      </c>
      <c r="AF694" s="257" t="str">
        <f t="shared" si="139"/>
        <v/>
      </c>
      <c r="AG694" s="286">
        <v>0</v>
      </c>
      <c r="AH694" s="257">
        <f t="shared" si="140"/>
        <v>0</v>
      </c>
      <c r="AI694" s="257" t="str">
        <f t="shared" si="141"/>
        <v/>
      </c>
      <c r="AJ694" s="257">
        <f t="shared" si="142"/>
        <v>0</v>
      </c>
    </row>
    <row r="695" spans="1:36" x14ac:dyDescent="0.3">
      <c r="A695" s="287">
        <v>682</v>
      </c>
      <c r="B695" s="156"/>
      <c r="C695" s="150"/>
      <c r="D695" s="151"/>
      <c r="E695" s="150"/>
      <c r="F695" s="150"/>
      <c r="G695" s="158"/>
      <c r="H695" s="157"/>
      <c r="I695" s="152"/>
      <c r="J695" s="154"/>
      <c r="K695" s="149"/>
      <c r="L695" s="152"/>
      <c r="M695" s="159"/>
      <c r="N695" s="337"/>
      <c r="O695" s="343" t="str">
        <f>IF(N695="","",LOOKUP(N695,'Work Programme'!$A$8:$A$207,'Work Programme'!$B$8:$B$207))</f>
        <v/>
      </c>
      <c r="P695" s="150"/>
      <c r="Q695" s="150"/>
      <c r="R695" s="254" t="str">
        <f>IF(J695="","",VLOOKUP(J695,'Overview - Financial Statement'!$A$46:$B$60,2,FALSE))</f>
        <v/>
      </c>
      <c r="S695" s="255" t="str">
        <f t="shared" si="130"/>
        <v/>
      </c>
      <c r="T695" s="153"/>
      <c r="U695" s="153"/>
      <c r="V695" s="238">
        <f t="shared" si="131"/>
        <v>0</v>
      </c>
      <c r="W695" s="193" t="s">
        <v>44</v>
      </c>
      <c r="X695" s="427"/>
      <c r="Y695" s="264" t="str">
        <f t="shared" si="132"/>
        <v>OK</v>
      </c>
      <c r="Z695" s="193" t="str">
        <f t="shared" si="133"/>
        <v/>
      </c>
      <c r="AA695" s="193" t="str">
        <f t="shared" si="134"/>
        <v/>
      </c>
      <c r="AB695" s="397" t="str">
        <f t="shared" si="135"/>
        <v/>
      </c>
      <c r="AC695" s="257" t="str">
        <f t="shared" si="136"/>
        <v/>
      </c>
      <c r="AD695" s="257" t="str">
        <f t="shared" si="137"/>
        <v/>
      </c>
      <c r="AE695" s="193" t="str">
        <f t="shared" si="138"/>
        <v>CHECK DATES</v>
      </c>
      <c r="AF695" s="257" t="str">
        <f t="shared" si="139"/>
        <v/>
      </c>
      <c r="AG695" s="286">
        <v>0</v>
      </c>
      <c r="AH695" s="257">
        <f t="shared" si="140"/>
        <v>0</v>
      </c>
      <c r="AI695" s="257" t="str">
        <f t="shared" si="141"/>
        <v/>
      </c>
      <c r="AJ695" s="257">
        <f t="shared" si="142"/>
        <v>0</v>
      </c>
    </row>
    <row r="696" spans="1:36" x14ac:dyDescent="0.3">
      <c r="A696" s="287">
        <v>683</v>
      </c>
      <c r="B696" s="156"/>
      <c r="C696" s="150"/>
      <c r="D696" s="151"/>
      <c r="E696" s="150"/>
      <c r="F696" s="150"/>
      <c r="G696" s="158"/>
      <c r="H696" s="157"/>
      <c r="I696" s="152"/>
      <c r="J696" s="154"/>
      <c r="K696" s="149"/>
      <c r="L696" s="152"/>
      <c r="M696" s="159"/>
      <c r="N696" s="337"/>
      <c r="O696" s="343" t="str">
        <f>IF(N696="","",LOOKUP(N696,'Work Programme'!$A$8:$A$207,'Work Programme'!$B$8:$B$207))</f>
        <v/>
      </c>
      <c r="P696" s="150"/>
      <c r="Q696" s="150"/>
      <c r="R696" s="254" t="str">
        <f>IF(J696="","",VLOOKUP(J696,'Overview - Financial Statement'!$A$46:$B$60,2,FALSE))</f>
        <v/>
      </c>
      <c r="S696" s="255" t="str">
        <f t="shared" si="130"/>
        <v/>
      </c>
      <c r="T696" s="153"/>
      <c r="U696" s="153"/>
      <c r="V696" s="238">
        <f t="shared" si="131"/>
        <v>0</v>
      </c>
      <c r="W696" s="193" t="s">
        <v>44</v>
      </c>
      <c r="X696" s="427"/>
      <c r="Y696" s="264" t="str">
        <f t="shared" si="132"/>
        <v>OK</v>
      </c>
      <c r="Z696" s="193" t="str">
        <f t="shared" si="133"/>
        <v/>
      </c>
      <c r="AA696" s="193" t="str">
        <f t="shared" si="134"/>
        <v/>
      </c>
      <c r="AB696" s="397" t="str">
        <f t="shared" si="135"/>
        <v/>
      </c>
      <c r="AC696" s="257" t="str">
        <f t="shared" si="136"/>
        <v/>
      </c>
      <c r="AD696" s="257" t="str">
        <f t="shared" si="137"/>
        <v/>
      </c>
      <c r="AE696" s="193" t="str">
        <f t="shared" si="138"/>
        <v>CHECK DATES</v>
      </c>
      <c r="AF696" s="257" t="str">
        <f t="shared" si="139"/>
        <v/>
      </c>
      <c r="AG696" s="286">
        <v>0</v>
      </c>
      <c r="AH696" s="257">
        <f t="shared" si="140"/>
        <v>0</v>
      </c>
      <c r="AI696" s="257" t="str">
        <f t="shared" si="141"/>
        <v/>
      </c>
      <c r="AJ696" s="257">
        <f t="shared" si="142"/>
        <v>0</v>
      </c>
    </row>
    <row r="697" spans="1:36" x14ac:dyDescent="0.3">
      <c r="A697" s="287">
        <v>684</v>
      </c>
      <c r="B697" s="156"/>
      <c r="C697" s="150"/>
      <c r="D697" s="151"/>
      <c r="E697" s="150"/>
      <c r="F697" s="150"/>
      <c r="G697" s="158"/>
      <c r="H697" s="157"/>
      <c r="I697" s="152"/>
      <c r="J697" s="154"/>
      <c r="K697" s="149"/>
      <c r="L697" s="152"/>
      <c r="M697" s="159"/>
      <c r="N697" s="337"/>
      <c r="O697" s="343" t="str">
        <f>IF(N697="","",LOOKUP(N697,'Work Programme'!$A$8:$A$207,'Work Programme'!$B$8:$B$207))</f>
        <v/>
      </c>
      <c r="P697" s="150"/>
      <c r="Q697" s="150"/>
      <c r="R697" s="254" t="str">
        <f>IF(J697="","",VLOOKUP(J697,'Overview - Financial Statement'!$A$46:$B$60,2,FALSE))</f>
        <v/>
      </c>
      <c r="S697" s="255" t="str">
        <f t="shared" si="130"/>
        <v/>
      </c>
      <c r="T697" s="153"/>
      <c r="U697" s="153"/>
      <c r="V697" s="238">
        <f t="shared" si="131"/>
        <v>0</v>
      </c>
      <c r="W697" s="193" t="s">
        <v>44</v>
      </c>
      <c r="X697" s="427"/>
      <c r="Y697" s="264" t="str">
        <f t="shared" si="132"/>
        <v>OK</v>
      </c>
      <c r="Z697" s="193" t="str">
        <f t="shared" si="133"/>
        <v/>
      </c>
      <c r="AA697" s="193" t="str">
        <f t="shared" si="134"/>
        <v/>
      </c>
      <c r="AB697" s="397" t="str">
        <f t="shared" si="135"/>
        <v/>
      </c>
      <c r="AC697" s="257" t="str">
        <f t="shared" si="136"/>
        <v/>
      </c>
      <c r="AD697" s="257" t="str">
        <f t="shared" si="137"/>
        <v/>
      </c>
      <c r="AE697" s="193" t="str">
        <f t="shared" si="138"/>
        <v>CHECK DATES</v>
      </c>
      <c r="AF697" s="257" t="str">
        <f t="shared" si="139"/>
        <v/>
      </c>
      <c r="AG697" s="286">
        <v>0</v>
      </c>
      <c r="AH697" s="257">
        <f t="shared" si="140"/>
        <v>0</v>
      </c>
      <c r="AI697" s="257" t="str">
        <f t="shared" si="141"/>
        <v/>
      </c>
      <c r="AJ697" s="257">
        <f t="shared" si="142"/>
        <v>0</v>
      </c>
    </row>
    <row r="698" spans="1:36" x14ac:dyDescent="0.3">
      <c r="A698" s="287">
        <v>685</v>
      </c>
      <c r="B698" s="156"/>
      <c r="C698" s="150"/>
      <c r="D698" s="151"/>
      <c r="E698" s="150"/>
      <c r="F698" s="150"/>
      <c r="G698" s="158"/>
      <c r="H698" s="157"/>
      <c r="I698" s="152"/>
      <c r="J698" s="154"/>
      <c r="K698" s="149"/>
      <c r="L698" s="152"/>
      <c r="M698" s="159"/>
      <c r="N698" s="337"/>
      <c r="O698" s="343" t="str">
        <f>IF(N698="","",LOOKUP(N698,'Work Programme'!$A$8:$A$207,'Work Programme'!$B$8:$B$207))</f>
        <v/>
      </c>
      <c r="P698" s="150"/>
      <c r="Q698" s="150"/>
      <c r="R698" s="254" t="str">
        <f>IF(J698="","",VLOOKUP(J698,'Overview - Financial Statement'!$A$46:$B$60,2,FALSE))</f>
        <v/>
      </c>
      <c r="S698" s="255" t="str">
        <f t="shared" si="130"/>
        <v/>
      </c>
      <c r="T698" s="153"/>
      <c r="U698" s="153"/>
      <c r="V698" s="238">
        <f t="shared" si="131"/>
        <v>0</v>
      </c>
      <c r="W698" s="193" t="s">
        <v>44</v>
      </c>
      <c r="X698" s="427"/>
      <c r="Y698" s="264" t="str">
        <f t="shared" si="132"/>
        <v>OK</v>
      </c>
      <c r="Z698" s="193" t="str">
        <f t="shared" si="133"/>
        <v/>
      </c>
      <c r="AA698" s="193" t="str">
        <f t="shared" si="134"/>
        <v/>
      </c>
      <c r="AB698" s="397" t="str">
        <f t="shared" si="135"/>
        <v/>
      </c>
      <c r="AC698" s="257" t="str">
        <f t="shared" si="136"/>
        <v/>
      </c>
      <c r="AD698" s="257" t="str">
        <f t="shared" si="137"/>
        <v/>
      </c>
      <c r="AE698" s="193" t="str">
        <f t="shared" si="138"/>
        <v>CHECK DATES</v>
      </c>
      <c r="AF698" s="257" t="str">
        <f t="shared" si="139"/>
        <v/>
      </c>
      <c r="AG698" s="286">
        <v>0</v>
      </c>
      <c r="AH698" s="257">
        <f t="shared" si="140"/>
        <v>0</v>
      </c>
      <c r="AI698" s="257" t="str">
        <f t="shared" si="141"/>
        <v/>
      </c>
      <c r="AJ698" s="257">
        <f t="shared" si="142"/>
        <v>0</v>
      </c>
    </row>
    <row r="699" spans="1:36" x14ac:dyDescent="0.3">
      <c r="A699" s="287">
        <v>686</v>
      </c>
      <c r="B699" s="156"/>
      <c r="C699" s="150"/>
      <c r="D699" s="151"/>
      <c r="E699" s="150"/>
      <c r="F699" s="150"/>
      <c r="G699" s="158"/>
      <c r="H699" s="157"/>
      <c r="I699" s="152"/>
      <c r="J699" s="154"/>
      <c r="K699" s="149"/>
      <c r="L699" s="152"/>
      <c r="M699" s="159"/>
      <c r="N699" s="337"/>
      <c r="O699" s="343" t="str">
        <f>IF(N699="","",LOOKUP(N699,'Work Programme'!$A$8:$A$207,'Work Programme'!$B$8:$B$207))</f>
        <v/>
      </c>
      <c r="P699" s="150"/>
      <c r="Q699" s="150"/>
      <c r="R699" s="254" t="str">
        <f>IF(J699="","",VLOOKUP(J699,'Overview - Financial Statement'!$A$46:$B$60,2,FALSE))</f>
        <v/>
      </c>
      <c r="S699" s="255" t="str">
        <f t="shared" si="130"/>
        <v/>
      </c>
      <c r="T699" s="153"/>
      <c r="U699" s="153"/>
      <c r="V699" s="238">
        <f t="shared" si="131"/>
        <v>0</v>
      </c>
      <c r="W699" s="193" t="s">
        <v>44</v>
      </c>
      <c r="X699" s="427"/>
      <c r="Y699" s="264" t="str">
        <f t="shared" si="132"/>
        <v>OK</v>
      </c>
      <c r="Z699" s="193" t="str">
        <f t="shared" si="133"/>
        <v/>
      </c>
      <c r="AA699" s="193" t="str">
        <f t="shared" si="134"/>
        <v/>
      </c>
      <c r="AB699" s="397" t="str">
        <f t="shared" si="135"/>
        <v/>
      </c>
      <c r="AC699" s="257" t="str">
        <f t="shared" si="136"/>
        <v/>
      </c>
      <c r="AD699" s="257" t="str">
        <f t="shared" si="137"/>
        <v/>
      </c>
      <c r="AE699" s="193" t="str">
        <f t="shared" si="138"/>
        <v>CHECK DATES</v>
      </c>
      <c r="AF699" s="257" t="str">
        <f t="shared" si="139"/>
        <v/>
      </c>
      <c r="AG699" s="286">
        <v>0</v>
      </c>
      <c r="AH699" s="257">
        <f t="shared" si="140"/>
        <v>0</v>
      </c>
      <c r="AI699" s="257" t="str">
        <f t="shared" si="141"/>
        <v/>
      </c>
      <c r="AJ699" s="257">
        <f t="shared" si="142"/>
        <v>0</v>
      </c>
    </row>
    <row r="700" spans="1:36" x14ac:dyDescent="0.3">
      <c r="A700" s="287">
        <v>687</v>
      </c>
      <c r="B700" s="156"/>
      <c r="C700" s="150"/>
      <c r="D700" s="151"/>
      <c r="E700" s="150"/>
      <c r="F700" s="150"/>
      <c r="G700" s="158"/>
      <c r="H700" s="157"/>
      <c r="I700" s="152"/>
      <c r="J700" s="154"/>
      <c r="K700" s="149"/>
      <c r="L700" s="152"/>
      <c r="M700" s="159"/>
      <c r="N700" s="337"/>
      <c r="O700" s="343" t="str">
        <f>IF(N700="","",LOOKUP(N700,'Work Programme'!$A$8:$A$207,'Work Programme'!$B$8:$B$207))</f>
        <v/>
      </c>
      <c r="P700" s="150"/>
      <c r="Q700" s="150"/>
      <c r="R700" s="254" t="str">
        <f>IF(J700="","",VLOOKUP(J700,'Overview - Financial Statement'!$A$46:$B$60,2,FALSE))</f>
        <v/>
      </c>
      <c r="S700" s="255" t="str">
        <f t="shared" si="130"/>
        <v/>
      </c>
      <c r="T700" s="153"/>
      <c r="U700" s="153"/>
      <c r="V700" s="238">
        <f t="shared" si="131"/>
        <v>0</v>
      </c>
      <c r="W700" s="193" t="s">
        <v>44</v>
      </c>
      <c r="X700" s="427"/>
      <c r="Y700" s="264" t="str">
        <f t="shared" si="132"/>
        <v>OK</v>
      </c>
      <c r="Z700" s="193" t="str">
        <f t="shared" si="133"/>
        <v/>
      </c>
      <c r="AA700" s="193" t="str">
        <f t="shared" si="134"/>
        <v/>
      </c>
      <c r="AB700" s="397" t="str">
        <f t="shared" si="135"/>
        <v/>
      </c>
      <c r="AC700" s="257" t="str">
        <f t="shared" si="136"/>
        <v/>
      </c>
      <c r="AD700" s="257" t="str">
        <f t="shared" si="137"/>
        <v/>
      </c>
      <c r="AE700" s="193" t="str">
        <f t="shared" si="138"/>
        <v>CHECK DATES</v>
      </c>
      <c r="AF700" s="257" t="str">
        <f t="shared" si="139"/>
        <v/>
      </c>
      <c r="AG700" s="286">
        <v>0</v>
      </c>
      <c r="AH700" s="257">
        <f t="shared" si="140"/>
        <v>0</v>
      </c>
      <c r="AI700" s="257" t="str">
        <f t="shared" si="141"/>
        <v/>
      </c>
      <c r="AJ700" s="257">
        <f t="shared" si="142"/>
        <v>0</v>
      </c>
    </row>
    <row r="701" spans="1:36" x14ac:dyDescent="0.3">
      <c r="A701" s="287">
        <v>688</v>
      </c>
      <c r="B701" s="156"/>
      <c r="C701" s="150"/>
      <c r="D701" s="151"/>
      <c r="E701" s="150"/>
      <c r="F701" s="150"/>
      <c r="G701" s="158"/>
      <c r="H701" s="157"/>
      <c r="I701" s="152"/>
      <c r="J701" s="154"/>
      <c r="K701" s="149"/>
      <c r="L701" s="152"/>
      <c r="M701" s="159"/>
      <c r="N701" s="337"/>
      <c r="O701" s="343" t="str">
        <f>IF(N701="","",LOOKUP(N701,'Work Programme'!$A$8:$A$207,'Work Programme'!$B$8:$B$207))</f>
        <v/>
      </c>
      <c r="P701" s="150"/>
      <c r="Q701" s="150"/>
      <c r="R701" s="254" t="str">
        <f>IF(J701="","",VLOOKUP(J701,'Overview - Financial Statement'!$A$46:$B$60,2,FALSE))</f>
        <v/>
      </c>
      <c r="S701" s="255" t="str">
        <f t="shared" si="130"/>
        <v/>
      </c>
      <c r="T701" s="153"/>
      <c r="U701" s="153"/>
      <c r="V701" s="238">
        <f t="shared" si="131"/>
        <v>0</v>
      </c>
      <c r="W701" s="193" t="s">
        <v>44</v>
      </c>
      <c r="X701" s="427"/>
      <c r="Y701" s="264" t="str">
        <f t="shared" si="132"/>
        <v>OK</v>
      </c>
      <c r="Z701" s="193" t="str">
        <f t="shared" si="133"/>
        <v/>
      </c>
      <c r="AA701" s="193" t="str">
        <f t="shared" si="134"/>
        <v/>
      </c>
      <c r="AB701" s="397" t="str">
        <f t="shared" si="135"/>
        <v/>
      </c>
      <c r="AC701" s="257" t="str">
        <f t="shared" si="136"/>
        <v/>
      </c>
      <c r="AD701" s="257" t="str">
        <f t="shared" si="137"/>
        <v/>
      </c>
      <c r="AE701" s="193" t="str">
        <f t="shared" si="138"/>
        <v>CHECK DATES</v>
      </c>
      <c r="AF701" s="257" t="str">
        <f t="shared" si="139"/>
        <v/>
      </c>
      <c r="AG701" s="286">
        <v>0</v>
      </c>
      <c r="AH701" s="257">
        <f t="shared" si="140"/>
        <v>0</v>
      </c>
      <c r="AI701" s="257" t="str">
        <f t="shared" si="141"/>
        <v/>
      </c>
      <c r="AJ701" s="257">
        <f t="shared" si="142"/>
        <v>0</v>
      </c>
    </row>
    <row r="702" spans="1:36" x14ac:dyDescent="0.3">
      <c r="A702" s="287">
        <v>689</v>
      </c>
      <c r="B702" s="156"/>
      <c r="C702" s="150"/>
      <c r="D702" s="151"/>
      <c r="E702" s="150"/>
      <c r="F702" s="150"/>
      <c r="G702" s="158"/>
      <c r="H702" s="157"/>
      <c r="I702" s="152"/>
      <c r="J702" s="154"/>
      <c r="K702" s="149"/>
      <c r="L702" s="152"/>
      <c r="M702" s="159"/>
      <c r="N702" s="337"/>
      <c r="O702" s="343" t="str">
        <f>IF(N702="","",LOOKUP(N702,'Work Programme'!$A$8:$A$207,'Work Programme'!$B$8:$B$207))</f>
        <v/>
      </c>
      <c r="P702" s="150"/>
      <c r="Q702" s="150"/>
      <c r="R702" s="254" t="str">
        <f>IF(J702="","",VLOOKUP(J702,'Overview - Financial Statement'!$A$46:$B$60,2,FALSE))</f>
        <v/>
      </c>
      <c r="S702" s="255" t="str">
        <f t="shared" si="130"/>
        <v/>
      </c>
      <c r="T702" s="153"/>
      <c r="U702" s="153"/>
      <c r="V702" s="238">
        <f t="shared" si="131"/>
        <v>0</v>
      </c>
      <c r="W702" s="193" t="s">
        <v>44</v>
      </c>
      <c r="X702" s="427"/>
      <c r="Y702" s="264" t="str">
        <f t="shared" si="132"/>
        <v>OK</v>
      </c>
      <c r="Z702" s="193" t="str">
        <f t="shared" si="133"/>
        <v/>
      </c>
      <c r="AA702" s="193" t="str">
        <f t="shared" si="134"/>
        <v/>
      </c>
      <c r="AB702" s="397" t="str">
        <f t="shared" si="135"/>
        <v/>
      </c>
      <c r="AC702" s="257" t="str">
        <f t="shared" si="136"/>
        <v/>
      </c>
      <c r="AD702" s="257" t="str">
        <f t="shared" si="137"/>
        <v/>
      </c>
      <c r="AE702" s="193" t="str">
        <f t="shared" si="138"/>
        <v>CHECK DATES</v>
      </c>
      <c r="AF702" s="257" t="str">
        <f t="shared" si="139"/>
        <v/>
      </c>
      <c r="AG702" s="286">
        <v>0</v>
      </c>
      <c r="AH702" s="257">
        <f t="shared" si="140"/>
        <v>0</v>
      </c>
      <c r="AI702" s="257" t="str">
        <f t="shared" si="141"/>
        <v/>
      </c>
      <c r="AJ702" s="257">
        <f t="shared" si="142"/>
        <v>0</v>
      </c>
    </row>
    <row r="703" spans="1:36" x14ac:dyDescent="0.3">
      <c r="A703" s="287">
        <v>690</v>
      </c>
      <c r="B703" s="156"/>
      <c r="C703" s="150"/>
      <c r="D703" s="151"/>
      <c r="E703" s="150"/>
      <c r="F703" s="150"/>
      <c r="G703" s="158"/>
      <c r="H703" s="157"/>
      <c r="I703" s="152"/>
      <c r="J703" s="154"/>
      <c r="K703" s="149"/>
      <c r="L703" s="152"/>
      <c r="M703" s="159"/>
      <c r="N703" s="337"/>
      <c r="O703" s="343" t="str">
        <f>IF(N703="","",LOOKUP(N703,'Work Programme'!$A$8:$A$207,'Work Programme'!$B$8:$B$207))</f>
        <v/>
      </c>
      <c r="P703" s="150"/>
      <c r="Q703" s="150"/>
      <c r="R703" s="254" t="str">
        <f>IF(J703="","",VLOOKUP(J703,'Overview - Financial Statement'!$A$46:$B$60,2,FALSE))</f>
        <v/>
      </c>
      <c r="S703" s="255" t="str">
        <f t="shared" si="130"/>
        <v/>
      </c>
      <c r="T703" s="153"/>
      <c r="U703" s="153"/>
      <c r="V703" s="238">
        <f t="shared" si="131"/>
        <v>0</v>
      </c>
      <c r="W703" s="193" t="s">
        <v>44</v>
      </c>
      <c r="X703" s="427"/>
      <c r="Y703" s="264" t="str">
        <f t="shared" si="132"/>
        <v>OK</v>
      </c>
      <c r="Z703" s="193" t="str">
        <f t="shared" si="133"/>
        <v/>
      </c>
      <c r="AA703" s="193" t="str">
        <f t="shared" si="134"/>
        <v/>
      </c>
      <c r="AB703" s="397" t="str">
        <f t="shared" si="135"/>
        <v/>
      </c>
      <c r="AC703" s="257" t="str">
        <f t="shared" si="136"/>
        <v/>
      </c>
      <c r="AD703" s="257" t="str">
        <f t="shared" si="137"/>
        <v/>
      </c>
      <c r="AE703" s="193" t="str">
        <f t="shared" si="138"/>
        <v>CHECK DATES</v>
      </c>
      <c r="AF703" s="257" t="str">
        <f t="shared" si="139"/>
        <v/>
      </c>
      <c r="AG703" s="286">
        <v>0</v>
      </c>
      <c r="AH703" s="257">
        <f t="shared" si="140"/>
        <v>0</v>
      </c>
      <c r="AI703" s="257" t="str">
        <f t="shared" si="141"/>
        <v/>
      </c>
      <c r="AJ703" s="257">
        <f t="shared" si="142"/>
        <v>0</v>
      </c>
    </row>
    <row r="704" spans="1:36" x14ac:dyDescent="0.3">
      <c r="A704" s="287">
        <v>691</v>
      </c>
      <c r="B704" s="156"/>
      <c r="C704" s="150"/>
      <c r="D704" s="151"/>
      <c r="E704" s="150"/>
      <c r="F704" s="150"/>
      <c r="G704" s="158"/>
      <c r="H704" s="157"/>
      <c r="I704" s="152"/>
      <c r="J704" s="154"/>
      <c r="K704" s="149"/>
      <c r="L704" s="152"/>
      <c r="M704" s="159"/>
      <c r="N704" s="337"/>
      <c r="O704" s="343" t="str">
        <f>IF(N704="","",LOOKUP(N704,'Work Programme'!$A$8:$A$207,'Work Programme'!$B$8:$B$207))</f>
        <v/>
      </c>
      <c r="P704" s="150"/>
      <c r="Q704" s="150"/>
      <c r="R704" s="254" t="str">
        <f>IF(J704="","",VLOOKUP(J704,'Overview - Financial Statement'!$A$46:$B$60,2,FALSE))</f>
        <v/>
      </c>
      <c r="S704" s="255" t="str">
        <f t="shared" si="130"/>
        <v/>
      </c>
      <c r="T704" s="153"/>
      <c r="U704" s="153"/>
      <c r="V704" s="238">
        <f t="shared" si="131"/>
        <v>0</v>
      </c>
      <c r="W704" s="193" t="s">
        <v>44</v>
      </c>
      <c r="X704" s="427"/>
      <c r="Y704" s="264" t="str">
        <f t="shared" si="132"/>
        <v>OK</v>
      </c>
      <c r="Z704" s="193" t="str">
        <f t="shared" si="133"/>
        <v/>
      </c>
      <c r="AA704" s="193" t="str">
        <f t="shared" si="134"/>
        <v/>
      </c>
      <c r="AB704" s="397" t="str">
        <f t="shared" si="135"/>
        <v/>
      </c>
      <c r="AC704" s="257" t="str">
        <f t="shared" si="136"/>
        <v/>
      </c>
      <c r="AD704" s="257" t="str">
        <f t="shared" si="137"/>
        <v/>
      </c>
      <c r="AE704" s="193" t="str">
        <f t="shared" si="138"/>
        <v>CHECK DATES</v>
      </c>
      <c r="AF704" s="257" t="str">
        <f t="shared" si="139"/>
        <v/>
      </c>
      <c r="AG704" s="286">
        <v>0</v>
      </c>
      <c r="AH704" s="257">
        <f t="shared" si="140"/>
        <v>0</v>
      </c>
      <c r="AI704" s="257" t="str">
        <f t="shared" si="141"/>
        <v/>
      </c>
      <c r="AJ704" s="257">
        <f t="shared" si="142"/>
        <v>0</v>
      </c>
    </row>
    <row r="705" spans="1:36" x14ac:dyDescent="0.3">
      <c r="A705" s="287">
        <v>692</v>
      </c>
      <c r="B705" s="156"/>
      <c r="C705" s="150"/>
      <c r="D705" s="151"/>
      <c r="E705" s="150"/>
      <c r="F705" s="150"/>
      <c r="G705" s="158"/>
      <c r="H705" s="157"/>
      <c r="I705" s="152"/>
      <c r="J705" s="154"/>
      <c r="K705" s="149"/>
      <c r="L705" s="152"/>
      <c r="M705" s="159"/>
      <c r="N705" s="337"/>
      <c r="O705" s="343" t="str">
        <f>IF(N705="","",LOOKUP(N705,'Work Programme'!$A$8:$A$207,'Work Programme'!$B$8:$B$207))</f>
        <v/>
      </c>
      <c r="P705" s="150"/>
      <c r="Q705" s="150"/>
      <c r="R705" s="254" t="str">
        <f>IF(J705="","",VLOOKUP(J705,'Overview - Financial Statement'!$A$46:$B$60,2,FALSE))</f>
        <v/>
      </c>
      <c r="S705" s="255" t="str">
        <f t="shared" si="130"/>
        <v/>
      </c>
      <c r="T705" s="153"/>
      <c r="U705" s="153"/>
      <c r="V705" s="238">
        <f t="shared" si="131"/>
        <v>0</v>
      </c>
      <c r="W705" s="193" t="s">
        <v>44</v>
      </c>
      <c r="X705" s="427"/>
      <c r="Y705" s="264" t="str">
        <f t="shared" si="132"/>
        <v>OK</v>
      </c>
      <c r="Z705" s="193" t="str">
        <f t="shared" si="133"/>
        <v/>
      </c>
      <c r="AA705" s="193" t="str">
        <f t="shared" si="134"/>
        <v/>
      </c>
      <c r="AB705" s="397" t="str">
        <f t="shared" si="135"/>
        <v/>
      </c>
      <c r="AC705" s="257" t="str">
        <f t="shared" si="136"/>
        <v/>
      </c>
      <c r="AD705" s="257" t="str">
        <f t="shared" si="137"/>
        <v/>
      </c>
      <c r="AE705" s="193" t="str">
        <f t="shared" si="138"/>
        <v>CHECK DATES</v>
      </c>
      <c r="AF705" s="257" t="str">
        <f t="shared" si="139"/>
        <v/>
      </c>
      <c r="AG705" s="286">
        <v>0</v>
      </c>
      <c r="AH705" s="257">
        <f t="shared" si="140"/>
        <v>0</v>
      </c>
      <c r="AI705" s="257" t="str">
        <f t="shared" si="141"/>
        <v/>
      </c>
      <c r="AJ705" s="257">
        <f t="shared" si="142"/>
        <v>0</v>
      </c>
    </row>
    <row r="706" spans="1:36" x14ac:dyDescent="0.3">
      <c r="A706" s="287">
        <v>693</v>
      </c>
      <c r="B706" s="156"/>
      <c r="C706" s="150"/>
      <c r="D706" s="151"/>
      <c r="E706" s="150"/>
      <c r="F706" s="150"/>
      <c r="G706" s="158"/>
      <c r="H706" s="157"/>
      <c r="I706" s="152"/>
      <c r="J706" s="154"/>
      <c r="K706" s="149"/>
      <c r="L706" s="152"/>
      <c r="M706" s="159"/>
      <c r="N706" s="337"/>
      <c r="O706" s="343" t="str">
        <f>IF(N706="","",LOOKUP(N706,'Work Programme'!$A$8:$A$207,'Work Programme'!$B$8:$B$207))</f>
        <v/>
      </c>
      <c r="P706" s="150"/>
      <c r="Q706" s="150"/>
      <c r="R706" s="254" t="str">
        <f>IF(J706="","",VLOOKUP(J706,'Overview - Financial Statement'!$A$46:$B$60,2,FALSE))</f>
        <v/>
      </c>
      <c r="S706" s="255" t="str">
        <f t="shared" si="130"/>
        <v/>
      </c>
      <c r="T706" s="153"/>
      <c r="U706" s="153"/>
      <c r="V706" s="238">
        <f t="shared" si="131"/>
        <v>0</v>
      </c>
      <c r="W706" s="193" t="s">
        <v>44</v>
      </c>
      <c r="X706" s="427"/>
      <c r="Y706" s="264" t="str">
        <f t="shared" si="132"/>
        <v>OK</v>
      </c>
      <c r="Z706" s="193" t="str">
        <f t="shared" si="133"/>
        <v/>
      </c>
      <c r="AA706" s="193" t="str">
        <f t="shared" si="134"/>
        <v/>
      </c>
      <c r="AB706" s="397" t="str">
        <f t="shared" si="135"/>
        <v/>
      </c>
      <c r="AC706" s="257" t="str">
        <f t="shared" si="136"/>
        <v/>
      </c>
      <c r="AD706" s="257" t="str">
        <f t="shared" si="137"/>
        <v/>
      </c>
      <c r="AE706" s="193" t="str">
        <f t="shared" si="138"/>
        <v>CHECK DATES</v>
      </c>
      <c r="AF706" s="257" t="str">
        <f t="shared" si="139"/>
        <v/>
      </c>
      <c r="AG706" s="286">
        <v>0</v>
      </c>
      <c r="AH706" s="257">
        <f t="shared" si="140"/>
        <v>0</v>
      </c>
      <c r="AI706" s="257" t="str">
        <f t="shared" si="141"/>
        <v/>
      </c>
      <c r="AJ706" s="257">
        <f t="shared" si="142"/>
        <v>0</v>
      </c>
    </row>
    <row r="707" spans="1:36" x14ac:dyDescent="0.3">
      <c r="A707" s="287">
        <v>694</v>
      </c>
      <c r="B707" s="156"/>
      <c r="C707" s="150"/>
      <c r="D707" s="151"/>
      <c r="E707" s="150"/>
      <c r="F707" s="150"/>
      <c r="G707" s="158"/>
      <c r="H707" s="157"/>
      <c r="I707" s="152"/>
      <c r="J707" s="154"/>
      <c r="K707" s="149"/>
      <c r="L707" s="152"/>
      <c r="M707" s="159"/>
      <c r="N707" s="337"/>
      <c r="O707" s="343" t="str">
        <f>IF(N707="","",LOOKUP(N707,'Work Programme'!$A$8:$A$207,'Work Programme'!$B$8:$B$207))</f>
        <v/>
      </c>
      <c r="P707" s="150"/>
      <c r="Q707" s="150"/>
      <c r="R707" s="254" t="str">
        <f>IF(J707="","",VLOOKUP(J707,'Overview - Financial Statement'!$A$46:$B$60,2,FALSE))</f>
        <v/>
      </c>
      <c r="S707" s="255" t="str">
        <f t="shared" si="130"/>
        <v/>
      </c>
      <c r="T707" s="153"/>
      <c r="U707" s="153"/>
      <c r="V707" s="238">
        <f t="shared" si="131"/>
        <v>0</v>
      </c>
      <c r="W707" s="193" t="s">
        <v>44</v>
      </c>
      <c r="X707" s="427"/>
      <c r="Y707" s="264" t="str">
        <f t="shared" si="132"/>
        <v>OK</v>
      </c>
      <c r="Z707" s="193" t="str">
        <f t="shared" si="133"/>
        <v/>
      </c>
      <c r="AA707" s="193" t="str">
        <f t="shared" si="134"/>
        <v/>
      </c>
      <c r="AB707" s="397" t="str">
        <f t="shared" si="135"/>
        <v/>
      </c>
      <c r="AC707" s="257" t="str">
        <f t="shared" si="136"/>
        <v/>
      </c>
      <c r="AD707" s="257" t="str">
        <f t="shared" si="137"/>
        <v/>
      </c>
      <c r="AE707" s="193" t="str">
        <f t="shared" si="138"/>
        <v>CHECK DATES</v>
      </c>
      <c r="AF707" s="257" t="str">
        <f t="shared" si="139"/>
        <v/>
      </c>
      <c r="AG707" s="286">
        <v>0</v>
      </c>
      <c r="AH707" s="257">
        <f t="shared" si="140"/>
        <v>0</v>
      </c>
      <c r="AI707" s="257" t="str">
        <f t="shared" si="141"/>
        <v/>
      </c>
      <c r="AJ707" s="257">
        <f t="shared" si="142"/>
        <v>0</v>
      </c>
    </row>
    <row r="708" spans="1:36" x14ac:dyDescent="0.3">
      <c r="A708" s="287">
        <v>695</v>
      </c>
      <c r="B708" s="156"/>
      <c r="C708" s="150"/>
      <c r="D708" s="151"/>
      <c r="E708" s="150"/>
      <c r="F708" s="150"/>
      <c r="G708" s="158"/>
      <c r="H708" s="157"/>
      <c r="I708" s="152"/>
      <c r="J708" s="154"/>
      <c r="K708" s="149"/>
      <c r="L708" s="152"/>
      <c r="M708" s="159"/>
      <c r="N708" s="337"/>
      <c r="O708" s="343" t="str">
        <f>IF(N708="","",LOOKUP(N708,'Work Programme'!$A$8:$A$207,'Work Programme'!$B$8:$B$207))</f>
        <v/>
      </c>
      <c r="P708" s="150"/>
      <c r="Q708" s="150"/>
      <c r="R708" s="254" t="str">
        <f>IF(J708="","",VLOOKUP(J708,'Overview - Financial Statement'!$A$46:$B$60,2,FALSE))</f>
        <v/>
      </c>
      <c r="S708" s="255" t="str">
        <f t="shared" si="130"/>
        <v/>
      </c>
      <c r="T708" s="153"/>
      <c r="U708" s="153"/>
      <c r="V708" s="238">
        <f t="shared" si="131"/>
        <v>0</v>
      </c>
      <c r="W708" s="193" t="s">
        <v>44</v>
      </c>
      <c r="X708" s="427"/>
      <c r="Y708" s="264" t="str">
        <f t="shared" si="132"/>
        <v>OK</v>
      </c>
      <c r="Z708" s="193" t="str">
        <f t="shared" si="133"/>
        <v/>
      </c>
      <c r="AA708" s="193" t="str">
        <f t="shared" si="134"/>
        <v/>
      </c>
      <c r="AB708" s="397" t="str">
        <f t="shared" si="135"/>
        <v/>
      </c>
      <c r="AC708" s="257" t="str">
        <f t="shared" si="136"/>
        <v/>
      </c>
      <c r="AD708" s="257" t="str">
        <f t="shared" si="137"/>
        <v/>
      </c>
      <c r="AE708" s="193" t="str">
        <f t="shared" si="138"/>
        <v>CHECK DATES</v>
      </c>
      <c r="AF708" s="257" t="str">
        <f t="shared" si="139"/>
        <v/>
      </c>
      <c r="AG708" s="286">
        <v>0</v>
      </c>
      <c r="AH708" s="257">
        <f t="shared" si="140"/>
        <v>0</v>
      </c>
      <c r="AI708" s="257" t="str">
        <f t="shared" si="141"/>
        <v/>
      </c>
      <c r="AJ708" s="257">
        <f t="shared" si="142"/>
        <v>0</v>
      </c>
    </row>
    <row r="709" spans="1:36" x14ac:dyDescent="0.3">
      <c r="A709" s="287">
        <v>696</v>
      </c>
      <c r="B709" s="156"/>
      <c r="C709" s="150"/>
      <c r="D709" s="151"/>
      <c r="E709" s="150"/>
      <c r="F709" s="150"/>
      <c r="G709" s="158"/>
      <c r="H709" s="157"/>
      <c r="I709" s="152"/>
      <c r="J709" s="154"/>
      <c r="K709" s="149"/>
      <c r="L709" s="152"/>
      <c r="M709" s="159"/>
      <c r="N709" s="337"/>
      <c r="O709" s="343" t="str">
        <f>IF(N709="","",LOOKUP(N709,'Work Programme'!$A$8:$A$207,'Work Programme'!$B$8:$B$207))</f>
        <v/>
      </c>
      <c r="P709" s="150"/>
      <c r="Q709" s="150"/>
      <c r="R709" s="254" t="str">
        <f>IF(J709="","",VLOOKUP(J709,'Overview - Financial Statement'!$A$46:$B$60,2,FALSE))</f>
        <v/>
      </c>
      <c r="S709" s="255" t="str">
        <f t="shared" si="130"/>
        <v/>
      </c>
      <c r="T709" s="153"/>
      <c r="U709" s="153"/>
      <c r="V709" s="238">
        <f t="shared" si="131"/>
        <v>0</v>
      </c>
      <c r="W709" s="193" t="s">
        <v>44</v>
      </c>
      <c r="X709" s="427"/>
      <c r="Y709" s="264" t="str">
        <f t="shared" si="132"/>
        <v>OK</v>
      </c>
      <c r="Z709" s="193" t="str">
        <f t="shared" si="133"/>
        <v/>
      </c>
      <c r="AA709" s="193" t="str">
        <f t="shared" si="134"/>
        <v/>
      </c>
      <c r="AB709" s="397" t="str">
        <f t="shared" si="135"/>
        <v/>
      </c>
      <c r="AC709" s="257" t="str">
        <f t="shared" si="136"/>
        <v/>
      </c>
      <c r="AD709" s="257" t="str">
        <f t="shared" si="137"/>
        <v/>
      </c>
      <c r="AE709" s="193" t="str">
        <f t="shared" si="138"/>
        <v>CHECK DATES</v>
      </c>
      <c r="AF709" s="257" t="str">
        <f t="shared" si="139"/>
        <v/>
      </c>
      <c r="AG709" s="286">
        <v>0</v>
      </c>
      <c r="AH709" s="257">
        <f t="shared" si="140"/>
        <v>0</v>
      </c>
      <c r="AI709" s="257" t="str">
        <f t="shared" si="141"/>
        <v/>
      </c>
      <c r="AJ709" s="257">
        <f t="shared" si="142"/>
        <v>0</v>
      </c>
    </row>
    <row r="710" spans="1:36" x14ac:dyDescent="0.3">
      <c r="A710" s="287">
        <v>697</v>
      </c>
      <c r="B710" s="156"/>
      <c r="C710" s="150"/>
      <c r="D710" s="151"/>
      <c r="E710" s="150"/>
      <c r="F710" s="150"/>
      <c r="G710" s="158"/>
      <c r="H710" s="157"/>
      <c r="I710" s="152"/>
      <c r="J710" s="154"/>
      <c r="K710" s="149"/>
      <c r="L710" s="152"/>
      <c r="M710" s="159"/>
      <c r="N710" s="337"/>
      <c r="O710" s="343" t="str">
        <f>IF(N710="","",LOOKUP(N710,'Work Programme'!$A$8:$A$207,'Work Programme'!$B$8:$B$207))</f>
        <v/>
      </c>
      <c r="P710" s="150"/>
      <c r="Q710" s="150"/>
      <c r="R710" s="254" t="str">
        <f>IF(J710="","",VLOOKUP(J710,'Overview - Financial Statement'!$A$46:$B$60,2,FALSE))</f>
        <v/>
      </c>
      <c r="S710" s="255" t="str">
        <f t="shared" si="130"/>
        <v/>
      </c>
      <c r="T710" s="153"/>
      <c r="U710" s="153"/>
      <c r="V710" s="238">
        <f t="shared" si="131"/>
        <v>0</v>
      </c>
      <c r="W710" s="193" t="s">
        <v>44</v>
      </c>
      <c r="X710" s="427"/>
      <c r="Y710" s="264" t="str">
        <f t="shared" si="132"/>
        <v>OK</v>
      </c>
      <c r="Z710" s="193" t="str">
        <f t="shared" si="133"/>
        <v/>
      </c>
      <c r="AA710" s="193" t="str">
        <f t="shared" si="134"/>
        <v/>
      </c>
      <c r="AB710" s="397" t="str">
        <f t="shared" si="135"/>
        <v/>
      </c>
      <c r="AC710" s="257" t="str">
        <f t="shared" si="136"/>
        <v/>
      </c>
      <c r="AD710" s="257" t="str">
        <f t="shared" si="137"/>
        <v/>
      </c>
      <c r="AE710" s="193" t="str">
        <f t="shared" si="138"/>
        <v>CHECK DATES</v>
      </c>
      <c r="AF710" s="257" t="str">
        <f t="shared" si="139"/>
        <v/>
      </c>
      <c r="AG710" s="286">
        <v>0</v>
      </c>
      <c r="AH710" s="257">
        <f t="shared" si="140"/>
        <v>0</v>
      </c>
      <c r="AI710" s="257" t="str">
        <f t="shared" si="141"/>
        <v/>
      </c>
      <c r="AJ710" s="257">
        <f t="shared" si="142"/>
        <v>0</v>
      </c>
    </row>
    <row r="711" spans="1:36" x14ac:dyDescent="0.3">
      <c r="A711" s="287">
        <v>698</v>
      </c>
      <c r="B711" s="156"/>
      <c r="C711" s="150"/>
      <c r="D711" s="151"/>
      <c r="E711" s="150"/>
      <c r="F711" s="150"/>
      <c r="G711" s="158"/>
      <c r="H711" s="157"/>
      <c r="I711" s="152"/>
      <c r="J711" s="154"/>
      <c r="K711" s="149"/>
      <c r="L711" s="152"/>
      <c r="M711" s="159"/>
      <c r="N711" s="337"/>
      <c r="O711" s="343" t="str">
        <f>IF(N711="","",LOOKUP(N711,'Work Programme'!$A$8:$A$207,'Work Programme'!$B$8:$B$207))</f>
        <v/>
      </c>
      <c r="P711" s="150"/>
      <c r="Q711" s="150"/>
      <c r="R711" s="254" t="str">
        <f>IF(J711="","",VLOOKUP(J711,'Overview - Financial Statement'!$A$46:$B$60,2,FALSE))</f>
        <v/>
      </c>
      <c r="S711" s="255" t="str">
        <f t="shared" si="130"/>
        <v/>
      </c>
      <c r="T711" s="153"/>
      <c r="U711" s="153"/>
      <c r="V711" s="238">
        <f t="shared" si="131"/>
        <v>0</v>
      </c>
      <c r="W711" s="193" t="s">
        <v>44</v>
      </c>
      <c r="X711" s="427"/>
      <c r="Y711" s="264" t="str">
        <f t="shared" si="132"/>
        <v>OK</v>
      </c>
      <c r="Z711" s="193" t="str">
        <f t="shared" si="133"/>
        <v/>
      </c>
      <c r="AA711" s="193" t="str">
        <f t="shared" si="134"/>
        <v/>
      </c>
      <c r="AB711" s="397" t="str">
        <f t="shared" si="135"/>
        <v/>
      </c>
      <c r="AC711" s="257" t="str">
        <f t="shared" si="136"/>
        <v/>
      </c>
      <c r="AD711" s="257" t="str">
        <f t="shared" si="137"/>
        <v/>
      </c>
      <c r="AE711" s="193" t="str">
        <f t="shared" si="138"/>
        <v>CHECK DATES</v>
      </c>
      <c r="AF711" s="257" t="str">
        <f t="shared" si="139"/>
        <v/>
      </c>
      <c r="AG711" s="286">
        <v>0</v>
      </c>
      <c r="AH711" s="257">
        <f t="shared" si="140"/>
        <v>0</v>
      </c>
      <c r="AI711" s="257" t="str">
        <f t="shared" si="141"/>
        <v/>
      </c>
      <c r="AJ711" s="257">
        <f t="shared" si="142"/>
        <v>0</v>
      </c>
    </row>
    <row r="712" spans="1:36" x14ac:dyDescent="0.3">
      <c r="A712" s="287">
        <v>699</v>
      </c>
      <c r="B712" s="156"/>
      <c r="C712" s="150"/>
      <c r="D712" s="151"/>
      <c r="E712" s="150"/>
      <c r="F712" s="150"/>
      <c r="G712" s="158"/>
      <c r="H712" s="157"/>
      <c r="I712" s="152"/>
      <c r="J712" s="154"/>
      <c r="K712" s="149"/>
      <c r="L712" s="152"/>
      <c r="M712" s="159"/>
      <c r="N712" s="337"/>
      <c r="O712" s="343" t="str">
        <f>IF(N712="","",LOOKUP(N712,'Work Programme'!$A$8:$A$207,'Work Programme'!$B$8:$B$207))</f>
        <v/>
      </c>
      <c r="P712" s="150"/>
      <c r="Q712" s="150"/>
      <c r="R712" s="254" t="str">
        <f>IF(J712="","",VLOOKUP(J712,'Overview - Financial Statement'!$A$46:$B$60,2,FALSE))</f>
        <v/>
      </c>
      <c r="S712" s="255" t="str">
        <f t="shared" si="130"/>
        <v/>
      </c>
      <c r="T712" s="153"/>
      <c r="U712" s="153"/>
      <c r="V712" s="238">
        <f t="shared" si="131"/>
        <v>0</v>
      </c>
      <c r="W712" s="193" t="s">
        <v>44</v>
      </c>
      <c r="X712" s="427"/>
      <c r="Y712" s="264" t="str">
        <f t="shared" si="132"/>
        <v>OK</v>
      </c>
      <c r="Z712" s="193" t="str">
        <f t="shared" si="133"/>
        <v/>
      </c>
      <c r="AA712" s="193" t="str">
        <f t="shared" si="134"/>
        <v/>
      </c>
      <c r="AB712" s="397" t="str">
        <f t="shared" si="135"/>
        <v/>
      </c>
      <c r="AC712" s="257" t="str">
        <f t="shared" si="136"/>
        <v/>
      </c>
      <c r="AD712" s="257" t="str">
        <f t="shared" si="137"/>
        <v/>
      </c>
      <c r="AE712" s="193" t="str">
        <f t="shared" si="138"/>
        <v>CHECK DATES</v>
      </c>
      <c r="AF712" s="257" t="str">
        <f t="shared" si="139"/>
        <v/>
      </c>
      <c r="AG712" s="286">
        <v>0</v>
      </c>
      <c r="AH712" s="257">
        <f t="shared" si="140"/>
        <v>0</v>
      </c>
      <c r="AI712" s="257" t="str">
        <f t="shared" si="141"/>
        <v/>
      </c>
      <c r="AJ712" s="257">
        <f t="shared" si="142"/>
        <v>0</v>
      </c>
    </row>
    <row r="713" spans="1:36" x14ac:dyDescent="0.3">
      <c r="A713" s="287">
        <v>700</v>
      </c>
      <c r="B713" s="156"/>
      <c r="C713" s="150"/>
      <c r="D713" s="151"/>
      <c r="E713" s="150"/>
      <c r="F713" s="150"/>
      <c r="G713" s="158"/>
      <c r="H713" s="157"/>
      <c r="I713" s="152"/>
      <c r="J713" s="154"/>
      <c r="K713" s="149"/>
      <c r="L713" s="152"/>
      <c r="M713" s="159"/>
      <c r="N713" s="337"/>
      <c r="O713" s="343" t="str">
        <f>IF(N713="","",LOOKUP(N713,'Work Programme'!$A$8:$A$207,'Work Programme'!$B$8:$B$207))</f>
        <v/>
      </c>
      <c r="P713" s="150"/>
      <c r="Q713" s="150"/>
      <c r="R713" s="254" t="str">
        <f>IF(J713="","",VLOOKUP(J713,'Overview - Financial Statement'!$A$46:$B$60,2,FALSE))</f>
        <v/>
      </c>
      <c r="S713" s="255" t="str">
        <f t="shared" si="130"/>
        <v/>
      </c>
      <c r="T713" s="153"/>
      <c r="U713" s="153"/>
      <c r="V713" s="238">
        <f t="shared" si="131"/>
        <v>0</v>
      </c>
      <c r="W713" s="193" t="s">
        <v>44</v>
      </c>
      <c r="X713" s="427"/>
      <c r="Y713" s="264" t="str">
        <f t="shared" si="132"/>
        <v>OK</v>
      </c>
      <c r="Z713" s="193" t="str">
        <f t="shared" si="133"/>
        <v/>
      </c>
      <c r="AA713" s="193" t="str">
        <f t="shared" si="134"/>
        <v/>
      </c>
      <c r="AB713" s="397" t="str">
        <f t="shared" si="135"/>
        <v/>
      </c>
      <c r="AC713" s="257" t="str">
        <f t="shared" si="136"/>
        <v/>
      </c>
      <c r="AD713" s="257" t="str">
        <f t="shared" si="137"/>
        <v/>
      </c>
      <c r="AE713" s="193" t="str">
        <f t="shared" si="138"/>
        <v>CHECK DATES</v>
      </c>
      <c r="AF713" s="257" t="str">
        <f t="shared" si="139"/>
        <v/>
      </c>
      <c r="AG713" s="286">
        <v>0</v>
      </c>
      <c r="AH713" s="257">
        <f t="shared" si="140"/>
        <v>0</v>
      </c>
      <c r="AI713" s="257" t="str">
        <f t="shared" si="141"/>
        <v/>
      </c>
      <c r="AJ713" s="257">
        <f t="shared" si="142"/>
        <v>0</v>
      </c>
    </row>
    <row r="714" spans="1:36" x14ac:dyDescent="0.3">
      <c r="A714" s="287">
        <v>701</v>
      </c>
      <c r="B714" s="156"/>
      <c r="C714" s="150"/>
      <c r="D714" s="151"/>
      <c r="E714" s="150"/>
      <c r="F714" s="150"/>
      <c r="G714" s="158"/>
      <c r="H714" s="157"/>
      <c r="I714" s="152"/>
      <c r="J714" s="154"/>
      <c r="K714" s="149"/>
      <c r="L714" s="152"/>
      <c r="M714" s="159"/>
      <c r="N714" s="337"/>
      <c r="O714" s="343" t="str">
        <f>IF(N714="","",LOOKUP(N714,'Work Programme'!$A$8:$A$207,'Work Programme'!$B$8:$B$207))</f>
        <v/>
      </c>
      <c r="P714" s="150"/>
      <c r="Q714" s="150"/>
      <c r="R714" s="254" t="str">
        <f>IF(J714="","",VLOOKUP(J714,'Overview - Financial Statement'!$A$46:$B$60,2,FALSE))</f>
        <v/>
      </c>
      <c r="S714" s="255" t="str">
        <f t="shared" si="130"/>
        <v/>
      </c>
      <c r="T714" s="153"/>
      <c r="U714" s="153"/>
      <c r="V714" s="238">
        <f t="shared" si="131"/>
        <v>0</v>
      </c>
      <c r="W714" s="193" t="s">
        <v>44</v>
      </c>
      <c r="X714" s="427"/>
      <c r="Y714" s="264" t="str">
        <f t="shared" si="132"/>
        <v>OK</v>
      </c>
      <c r="Z714" s="193" t="str">
        <f t="shared" si="133"/>
        <v/>
      </c>
      <c r="AA714" s="193" t="str">
        <f t="shared" si="134"/>
        <v/>
      </c>
      <c r="AB714" s="397" t="str">
        <f t="shared" si="135"/>
        <v/>
      </c>
      <c r="AC714" s="257" t="str">
        <f t="shared" si="136"/>
        <v/>
      </c>
      <c r="AD714" s="257" t="str">
        <f t="shared" si="137"/>
        <v/>
      </c>
      <c r="AE714" s="193" t="str">
        <f t="shared" si="138"/>
        <v>CHECK DATES</v>
      </c>
      <c r="AF714" s="257" t="str">
        <f t="shared" si="139"/>
        <v/>
      </c>
      <c r="AG714" s="286">
        <v>0</v>
      </c>
      <c r="AH714" s="257">
        <f t="shared" si="140"/>
        <v>0</v>
      </c>
      <c r="AI714" s="257" t="str">
        <f t="shared" si="141"/>
        <v/>
      </c>
      <c r="AJ714" s="257">
        <f t="shared" si="142"/>
        <v>0</v>
      </c>
    </row>
    <row r="715" spans="1:36" x14ac:dyDescent="0.3">
      <c r="A715" s="287">
        <v>702</v>
      </c>
      <c r="B715" s="156"/>
      <c r="C715" s="150"/>
      <c r="D715" s="151"/>
      <c r="E715" s="150"/>
      <c r="F715" s="150"/>
      <c r="G715" s="158"/>
      <c r="H715" s="157"/>
      <c r="I715" s="152"/>
      <c r="J715" s="154"/>
      <c r="K715" s="149"/>
      <c r="L715" s="152"/>
      <c r="M715" s="159"/>
      <c r="N715" s="337"/>
      <c r="O715" s="343" t="str">
        <f>IF(N715="","",LOOKUP(N715,'Work Programme'!$A$8:$A$207,'Work Programme'!$B$8:$B$207))</f>
        <v/>
      </c>
      <c r="P715" s="150"/>
      <c r="Q715" s="150"/>
      <c r="R715" s="254" t="str">
        <f>IF(J715="","",VLOOKUP(J715,'Overview - Financial Statement'!$A$46:$B$60,2,FALSE))</f>
        <v/>
      </c>
      <c r="S715" s="255" t="str">
        <f t="shared" si="130"/>
        <v/>
      </c>
      <c r="T715" s="153"/>
      <c r="U715" s="153"/>
      <c r="V715" s="238">
        <f t="shared" si="131"/>
        <v>0</v>
      </c>
      <c r="W715" s="193" t="s">
        <v>44</v>
      </c>
      <c r="X715" s="427"/>
      <c r="Y715" s="264" t="str">
        <f t="shared" si="132"/>
        <v>OK</v>
      </c>
      <c r="Z715" s="193" t="str">
        <f t="shared" si="133"/>
        <v/>
      </c>
      <c r="AA715" s="193" t="str">
        <f t="shared" si="134"/>
        <v/>
      </c>
      <c r="AB715" s="397" t="str">
        <f t="shared" si="135"/>
        <v/>
      </c>
      <c r="AC715" s="257" t="str">
        <f t="shared" si="136"/>
        <v/>
      </c>
      <c r="AD715" s="257" t="str">
        <f t="shared" si="137"/>
        <v/>
      </c>
      <c r="AE715" s="193" t="str">
        <f t="shared" si="138"/>
        <v>CHECK DATES</v>
      </c>
      <c r="AF715" s="257" t="str">
        <f t="shared" si="139"/>
        <v/>
      </c>
      <c r="AG715" s="286">
        <v>0</v>
      </c>
      <c r="AH715" s="257">
        <f t="shared" si="140"/>
        <v>0</v>
      </c>
      <c r="AI715" s="257" t="str">
        <f t="shared" si="141"/>
        <v/>
      </c>
      <c r="AJ715" s="257">
        <f t="shared" si="142"/>
        <v>0</v>
      </c>
    </row>
    <row r="716" spans="1:36" x14ac:dyDescent="0.3">
      <c r="A716" s="287">
        <v>703</v>
      </c>
      <c r="B716" s="156"/>
      <c r="C716" s="150"/>
      <c r="D716" s="151"/>
      <c r="E716" s="150"/>
      <c r="F716" s="150"/>
      <c r="G716" s="158"/>
      <c r="H716" s="157"/>
      <c r="I716" s="152"/>
      <c r="J716" s="154"/>
      <c r="K716" s="149"/>
      <c r="L716" s="152"/>
      <c r="M716" s="159"/>
      <c r="N716" s="337"/>
      <c r="O716" s="343" t="str">
        <f>IF(N716="","",LOOKUP(N716,'Work Programme'!$A$8:$A$207,'Work Programme'!$B$8:$B$207))</f>
        <v/>
      </c>
      <c r="P716" s="150"/>
      <c r="Q716" s="150"/>
      <c r="R716" s="254" t="str">
        <f>IF(J716="","",VLOOKUP(J716,'Overview - Financial Statement'!$A$46:$B$60,2,FALSE))</f>
        <v/>
      </c>
      <c r="S716" s="255" t="str">
        <f t="shared" si="130"/>
        <v/>
      </c>
      <c r="T716" s="153"/>
      <c r="U716" s="153"/>
      <c r="V716" s="238">
        <f t="shared" si="131"/>
        <v>0</v>
      </c>
      <c r="W716" s="193" t="s">
        <v>44</v>
      </c>
      <c r="X716" s="427"/>
      <c r="Y716" s="264" t="str">
        <f t="shared" si="132"/>
        <v>OK</v>
      </c>
      <c r="Z716" s="193" t="str">
        <f t="shared" si="133"/>
        <v/>
      </c>
      <c r="AA716" s="193" t="str">
        <f t="shared" si="134"/>
        <v/>
      </c>
      <c r="AB716" s="397" t="str">
        <f t="shared" si="135"/>
        <v/>
      </c>
      <c r="AC716" s="257" t="str">
        <f t="shared" si="136"/>
        <v/>
      </c>
      <c r="AD716" s="257" t="str">
        <f t="shared" si="137"/>
        <v/>
      </c>
      <c r="AE716" s="193" t="str">
        <f t="shared" si="138"/>
        <v>CHECK DATES</v>
      </c>
      <c r="AF716" s="257" t="str">
        <f t="shared" si="139"/>
        <v/>
      </c>
      <c r="AG716" s="286">
        <v>0</v>
      </c>
      <c r="AH716" s="257">
        <f t="shared" si="140"/>
        <v>0</v>
      </c>
      <c r="AI716" s="257" t="str">
        <f t="shared" si="141"/>
        <v/>
      </c>
      <c r="AJ716" s="257">
        <f t="shared" si="142"/>
        <v>0</v>
      </c>
    </row>
    <row r="717" spans="1:36" x14ac:dyDescent="0.3">
      <c r="A717" s="287">
        <v>704</v>
      </c>
      <c r="B717" s="156"/>
      <c r="C717" s="150"/>
      <c r="D717" s="151"/>
      <c r="E717" s="150"/>
      <c r="F717" s="150"/>
      <c r="G717" s="158"/>
      <c r="H717" s="157"/>
      <c r="I717" s="152"/>
      <c r="J717" s="154"/>
      <c r="K717" s="149"/>
      <c r="L717" s="152"/>
      <c r="M717" s="159"/>
      <c r="N717" s="337"/>
      <c r="O717" s="343" t="str">
        <f>IF(N717="","",LOOKUP(N717,'Work Programme'!$A$8:$A$207,'Work Programme'!$B$8:$B$207))</f>
        <v/>
      </c>
      <c r="P717" s="150"/>
      <c r="Q717" s="150"/>
      <c r="R717" s="254" t="str">
        <f>IF(J717="","",VLOOKUP(J717,'Overview - Financial Statement'!$A$46:$B$60,2,FALSE))</f>
        <v/>
      </c>
      <c r="S717" s="255" t="str">
        <f t="shared" si="130"/>
        <v/>
      </c>
      <c r="T717" s="153"/>
      <c r="U717" s="153"/>
      <c r="V717" s="238">
        <f t="shared" si="131"/>
        <v>0</v>
      </c>
      <c r="W717" s="193" t="s">
        <v>44</v>
      </c>
      <c r="X717" s="427"/>
      <c r="Y717" s="264" t="str">
        <f t="shared" si="132"/>
        <v>OK</v>
      </c>
      <c r="Z717" s="193" t="str">
        <f t="shared" si="133"/>
        <v/>
      </c>
      <c r="AA717" s="193" t="str">
        <f t="shared" si="134"/>
        <v/>
      </c>
      <c r="AB717" s="397" t="str">
        <f t="shared" si="135"/>
        <v/>
      </c>
      <c r="AC717" s="257" t="str">
        <f t="shared" si="136"/>
        <v/>
      </c>
      <c r="AD717" s="257" t="str">
        <f t="shared" si="137"/>
        <v/>
      </c>
      <c r="AE717" s="193" t="str">
        <f t="shared" si="138"/>
        <v>CHECK DATES</v>
      </c>
      <c r="AF717" s="257" t="str">
        <f t="shared" si="139"/>
        <v/>
      </c>
      <c r="AG717" s="286">
        <v>0</v>
      </c>
      <c r="AH717" s="257">
        <f t="shared" si="140"/>
        <v>0</v>
      </c>
      <c r="AI717" s="257" t="str">
        <f t="shared" si="141"/>
        <v/>
      </c>
      <c r="AJ717" s="257">
        <f t="shared" si="142"/>
        <v>0</v>
      </c>
    </row>
    <row r="718" spans="1:36" x14ac:dyDescent="0.3">
      <c r="A718" s="287">
        <v>705</v>
      </c>
      <c r="B718" s="156"/>
      <c r="C718" s="150"/>
      <c r="D718" s="151"/>
      <c r="E718" s="150"/>
      <c r="F718" s="150"/>
      <c r="G718" s="158"/>
      <c r="H718" s="157"/>
      <c r="I718" s="152"/>
      <c r="J718" s="154"/>
      <c r="K718" s="149"/>
      <c r="L718" s="152"/>
      <c r="M718" s="159"/>
      <c r="N718" s="337"/>
      <c r="O718" s="343" t="str">
        <f>IF(N718="","",LOOKUP(N718,'Work Programme'!$A$8:$A$207,'Work Programme'!$B$8:$B$207))</f>
        <v/>
      </c>
      <c r="P718" s="150"/>
      <c r="Q718" s="150"/>
      <c r="R718" s="254" t="str">
        <f>IF(J718="","",VLOOKUP(J718,'Overview - Financial Statement'!$A$46:$B$60,2,FALSE))</f>
        <v/>
      </c>
      <c r="S718" s="255" t="str">
        <f t="shared" ref="S718:S781" si="143">IF(R718="","",K718/R718)</f>
        <v/>
      </c>
      <c r="T718" s="153"/>
      <c r="U718" s="153"/>
      <c r="V718" s="238">
        <f t="shared" si="131"/>
        <v>0</v>
      </c>
      <c r="W718" s="193" t="s">
        <v>44</v>
      </c>
      <c r="X718" s="427"/>
      <c r="Y718" s="264" t="str">
        <f t="shared" si="132"/>
        <v>OK</v>
      </c>
      <c r="Z718" s="193" t="str">
        <f t="shared" si="133"/>
        <v/>
      </c>
      <c r="AA718" s="193" t="str">
        <f t="shared" si="134"/>
        <v/>
      </c>
      <c r="AB718" s="397" t="str">
        <f t="shared" si="135"/>
        <v/>
      </c>
      <c r="AC718" s="257" t="str">
        <f t="shared" si="136"/>
        <v/>
      </c>
      <c r="AD718" s="257" t="str">
        <f t="shared" si="137"/>
        <v/>
      </c>
      <c r="AE718" s="193" t="str">
        <f t="shared" si="138"/>
        <v>CHECK DATES</v>
      </c>
      <c r="AF718" s="257" t="str">
        <f t="shared" si="139"/>
        <v/>
      </c>
      <c r="AG718" s="286">
        <v>0</v>
      </c>
      <c r="AH718" s="257">
        <f t="shared" si="140"/>
        <v>0</v>
      </c>
      <c r="AI718" s="257" t="str">
        <f t="shared" si="141"/>
        <v/>
      </c>
      <c r="AJ718" s="257">
        <f t="shared" si="142"/>
        <v>0</v>
      </c>
    </row>
    <row r="719" spans="1:36" x14ac:dyDescent="0.3">
      <c r="A719" s="287">
        <v>706</v>
      </c>
      <c r="B719" s="156"/>
      <c r="C719" s="150"/>
      <c r="D719" s="151"/>
      <c r="E719" s="150"/>
      <c r="F719" s="150"/>
      <c r="G719" s="158"/>
      <c r="H719" s="157"/>
      <c r="I719" s="152"/>
      <c r="J719" s="154"/>
      <c r="K719" s="149"/>
      <c r="L719" s="152"/>
      <c r="M719" s="159"/>
      <c r="N719" s="337"/>
      <c r="O719" s="343" t="str">
        <f>IF(N719="","",LOOKUP(N719,'Work Programme'!$A$8:$A$207,'Work Programme'!$B$8:$B$207))</f>
        <v/>
      </c>
      <c r="P719" s="150"/>
      <c r="Q719" s="150"/>
      <c r="R719" s="254" t="str">
        <f>IF(J719="","",VLOOKUP(J719,'Overview - Financial Statement'!$A$46:$B$60,2,FALSE))</f>
        <v/>
      </c>
      <c r="S719" s="255" t="str">
        <f t="shared" si="143"/>
        <v/>
      </c>
      <c r="T719" s="153"/>
      <c r="U719" s="153"/>
      <c r="V719" s="238">
        <f t="shared" si="131"/>
        <v>0</v>
      </c>
      <c r="W719" s="193" t="s">
        <v>44</v>
      </c>
      <c r="X719" s="427"/>
      <c r="Y719" s="264" t="str">
        <f t="shared" si="132"/>
        <v>OK</v>
      </c>
      <c r="Z719" s="193" t="str">
        <f t="shared" si="133"/>
        <v/>
      </c>
      <c r="AA719" s="193" t="str">
        <f t="shared" si="134"/>
        <v/>
      </c>
      <c r="AB719" s="397" t="str">
        <f t="shared" si="135"/>
        <v/>
      </c>
      <c r="AC719" s="257" t="str">
        <f t="shared" si="136"/>
        <v/>
      </c>
      <c r="AD719" s="257" t="str">
        <f t="shared" si="137"/>
        <v/>
      </c>
      <c r="AE719" s="193" t="str">
        <f t="shared" si="138"/>
        <v>CHECK DATES</v>
      </c>
      <c r="AF719" s="257" t="str">
        <f t="shared" si="139"/>
        <v/>
      </c>
      <c r="AG719" s="286">
        <v>0</v>
      </c>
      <c r="AH719" s="257">
        <f t="shared" si="140"/>
        <v>0</v>
      </c>
      <c r="AI719" s="257" t="str">
        <f t="shared" si="141"/>
        <v/>
      </c>
      <c r="AJ719" s="257">
        <f t="shared" si="142"/>
        <v>0</v>
      </c>
    </row>
    <row r="720" spans="1:36" x14ac:dyDescent="0.3">
      <c r="A720" s="287">
        <v>707</v>
      </c>
      <c r="B720" s="156"/>
      <c r="C720" s="150"/>
      <c r="D720" s="151"/>
      <c r="E720" s="150"/>
      <c r="F720" s="150"/>
      <c r="G720" s="158"/>
      <c r="H720" s="157"/>
      <c r="I720" s="152"/>
      <c r="J720" s="154"/>
      <c r="K720" s="149"/>
      <c r="L720" s="152"/>
      <c r="M720" s="159"/>
      <c r="N720" s="337"/>
      <c r="O720" s="343" t="str">
        <f>IF(N720="","",LOOKUP(N720,'Work Programme'!$A$8:$A$207,'Work Programme'!$B$8:$B$207))</f>
        <v/>
      </c>
      <c r="P720" s="150"/>
      <c r="Q720" s="150"/>
      <c r="R720" s="254" t="str">
        <f>IF(J720="","",VLOOKUP(J720,'Overview - Financial Statement'!$A$46:$B$60,2,FALSE))</f>
        <v/>
      </c>
      <c r="S720" s="255" t="str">
        <f t="shared" si="143"/>
        <v/>
      </c>
      <c r="T720" s="153"/>
      <c r="U720" s="153"/>
      <c r="V720" s="238">
        <f t="shared" ref="V720:V783" si="144">IF(T720="YES",S720,0)</f>
        <v>0</v>
      </c>
      <c r="W720" s="193" t="s">
        <v>44</v>
      </c>
      <c r="X720" s="427"/>
      <c r="Y720" s="264" t="str">
        <f t="shared" si="132"/>
        <v>OK</v>
      </c>
      <c r="Z720" s="193" t="str">
        <f t="shared" si="133"/>
        <v/>
      </c>
      <c r="AA720" s="193" t="str">
        <f t="shared" si="134"/>
        <v/>
      </c>
      <c r="AB720" s="397" t="str">
        <f t="shared" si="135"/>
        <v/>
      </c>
      <c r="AC720" s="257" t="str">
        <f t="shared" si="136"/>
        <v/>
      </c>
      <c r="AD720" s="257" t="str">
        <f t="shared" si="137"/>
        <v/>
      </c>
      <c r="AE720" s="193" t="str">
        <f t="shared" si="138"/>
        <v>CHECK DATES</v>
      </c>
      <c r="AF720" s="257" t="str">
        <f t="shared" si="139"/>
        <v/>
      </c>
      <c r="AG720" s="286">
        <v>0</v>
      </c>
      <c r="AH720" s="257">
        <f t="shared" si="140"/>
        <v>0</v>
      </c>
      <c r="AI720" s="257" t="str">
        <f t="shared" si="141"/>
        <v/>
      </c>
      <c r="AJ720" s="257">
        <f t="shared" si="142"/>
        <v>0</v>
      </c>
    </row>
    <row r="721" spans="1:36" x14ac:dyDescent="0.3">
      <c r="A721" s="287">
        <v>708</v>
      </c>
      <c r="B721" s="156"/>
      <c r="C721" s="150"/>
      <c r="D721" s="151"/>
      <c r="E721" s="150"/>
      <c r="F721" s="150"/>
      <c r="G721" s="158"/>
      <c r="H721" s="157"/>
      <c r="I721" s="152"/>
      <c r="J721" s="154"/>
      <c r="K721" s="149"/>
      <c r="L721" s="152"/>
      <c r="M721" s="159"/>
      <c r="N721" s="337"/>
      <c r="O721" s="343" t="str">
        <f>IF(N721="","",LOOKUP(N721,'Work Programme'!$A$8:$A$207,'Work Programme'!$B$8:$B$207))</f>
        <v/>
      </c>
      <c r="P721" s="150"/>
      <c r="Q721" s="150"/>
      <c r="R721" s="254" t="str">
        <f>IF(J721="","",VLOOKUP(J721,'Overview - Financial Statement'!$A$46:$B$60,2,FALSE))</f>
        <v/>
      </c>
      <c r="S721" s="255" t="str">
        <f t="shared" si="143"/>
        <v/>
      </c>
      <c r="T721" s="153"/>
      <c r="U721" s="153"/>
      <c r="V721" s="238">
        <f t="shared" si="144"/>
        <v>0</v>
      </c>
      <c r="W721" s="193" t="s">
        <v>44</v>
      </c>
      <c r="X721" s="427"/>
      <c r="Y721" s="264" t="str">
        <f t="shared" ref="Y721:Y784" si="145">IF(G721&gt;=220,"to be checked","OK")</f>
        <v>OK</v>
      </c>
      <c r="Z721" s="193" t="str">
        <f t="shared" ref="Z721:Z784" si="146">IF(S721="","",(IF(OR(L721&lt;=($E$4-1),L721&gt;=($G$4+1),M721&lt;=($E$4-1),M721&gt;=($G$4+1)),"CHECK DATES","OK")))</f>
        <v/>
      </c>
      <c r="AA721" s="193" t="str">
        <f t="shared" ref="AA721:AA784" si="147">IF(J721="","",J721)</f>
        <v/>
      </c>
      <c r="AB721" s="397" t="str">
        <f t="shared" ref="AB721:AB784" si="148">IF(J721="","",IF(HLOOKUP(J721,$X$4:$AL$5,2,FALSE)="",R721,IF(R721&lt;&gt;HLOOKUP(J721,$X$4:$AL$5,2,FALSE),HLOOKUP(J721,$X$4:$AL$5,2,FALSE),R721)))</f>
        <v/>
      </c>
      <c r="AC721" s="257" t="str">
        <f t="shared" ref="AC721:AC784" si="149">IF(R721="","",IF(AB721=1,S721,K721/AB721))</f>
        <v/>
      </c>
      <c r="AD721" s="257" t="str">
        <f t="shared" ref="AD721:AD784" si="150">IF(AC721="","",IF(AB721=1,0,AC721-S721))</f>
        <v/>
      </c>
      <c r="AE721" s="193" t="str">
        <f t="shared" ref="AE721:AE784" si="151">IF(S721=0,"",(IF(I721="","CHECK DATES","OK")))</f>
        <v>CHECK DATES</v>
      </c>
      <c r="AF721" s="257" t="str">
        <f t="shared" ref="AF721:AF784" si="152">IF(OR(W721="NO",Z721="CHECK DATES",AE721="CHECK DATES"),AC721,"")</f>
        <v/>
      </c>
      <c r="AG721" s="286">
        <v>0</v>
      </c>
      <c r="AH721" s="257">
        <f t="shared" ref="AH721:AH784" si="153">IF(OR(W721="NO",AF721&gt;0,AG721&gt;0)*(AND(OR(T721="NO",T721=""))),SUM(AF721:AG721),"")</f>
        <v>0</v>
      </c>
      <c r="AI721" s="257" t="str">
        <f t="shared" ref="AI721:AI784" si="154">IF(OR(W721="NO",AF721&gt;0,AG721&gt;0)*(AND(OR(T721="YES"))),SUM(AF721:AG721),"")</f>
        <v/>
      </c>
      <c r="AJ721" s="257">
        <f t="shared" ref="AJ721:AJ784" si="155">IF(T721="YES",AC721,0)</f>
        <v>0</v>
      </c>
    </row>
    <row r="722" spans="1:36" x14ac:dyDescent="0.3">
      <c r="A722" s="287">
        <v>709</v>
      </c>
      <c r="B722" s="156"/>
      <c r="C722" s="150"/>
      <c r="D722" s="151"/>
      <c r="E722" s="150"/>
      <c r="F722" s="150"/>
      <c r="G722" s="158"/>
      <c r="H722" s="157"/>
      <c r="I722" s="152"/>
      <c r="J722" s="154"/>
      <c r="K722" s="149"/>
      <c r="L722" s="152"/>
      <c r="M722" s="159"/>
      <c r="N722" s="337"/>
      <c r="O722" s="343" t="str">
        <f>IF(N722="","",LOOKUP(N722,'Work Programme'!$A$8:$A$207,'Work Programme'!$B$8:$B$207))</f>
        <v/>
      </c>
      <c r="P722" s="150"/>
      <c r="Q722" s="150"/>
      <c r="R722" s="254" t="str">
        <f>IF(J722="","",VLOOKUP(J722,'Overview - Financial Statement'!$A$46:$B$60,2,FALSE))</f>
        <v/>
      </c>
      <c r="S722" s="255" t="str">
        <f t="shared" si="143"/>
        <v/>
      </c>
      <c r="T722" s="153"/>
      <c r="U722" s="153"/>
      <c r="V722" s="238">
        <f t="shared" si="144"/>
        <v>0</v>
      </c>
      <c r="W722" s="193" t="s">
        <v>44</v>
      </c>
      <c r="X722" s="427"/>
      <c r="Y722" s="264" t="str">
        <f t="shared" si="145"/>
        <v>OK</v>
      </c>
      <c r="Z722" s="193" t="str">
        <f t="shared" si="146"/>
        <v/>
      </c>
      <c r="AA722" s="193" t="str">
        <f t="shared" si="147"/>
        <v/>
      </c>
      <c r="AB722" s="397" t="str">
        <f t="shared" si="148"/>
        <v/>
      </c>
      <c r="AC722" s="257" t="str">
        <f t="shared" si="149"/>
        <v/>
      </c>
      <c r="AD722" s="257" t="str">
        <f t="shared" si="150"/>
        <v/>
      </c>
      <c r="AE722" s="193" t="str">
        <f t="shared" si="151"/>
        <v>CHECK DATES</v>
      </c>
      <c r="AF722" s="257" t="str">
        <f t="shared" si="152"/>
        <v/>
      </c>
      <c r="AG722" s="286">
        <v>0</v>
      </c>
      <c r="AH722" s="257">
        <f t="shared" si="153"/>
        <v>0</v>
      </c>
      <c r="AI722" s="257" t="str">
        <f t="shared" si="154"/>
        <v/>
      </c>
      <c r="AJ722" s="257">
        <f t="shared" si="155"/>
        <v>0</v>
      </c>
    </row>
    <row r="723" spans="1:36" x14ac:dyDescent="0.3">
      <c r="A723" s="287">
        <v>710</v>
      </c>
      <c r="B723" s="156"/>
      <c r="C723" s="150"/>
      <c r="D723" s="151"/>
      <c r="E723" s="150"/>
      <c r="F723" s="150"/>
      <c r="G723" s="158"/>
      <c r="H723" s="157"/>
      <c r="I723" s="152"/>
      <c r="J723" s="154"/>
      <c r="K723" s="149"/>
      <c r="L723" s="152"/>
      <c r="M723" s="159"/>
      <c r="N723" s="337"/>
      <c r="O723" s="343" t="str">
        <f>IF(N723="","",LOOKUP(N723,'Work Programme'!$A$8:$A$207,'Work Programme'!$B$8:$B$207))</f>
        <v/>
      </c>
      <c r="P723" s="150"/>
      <c r="Q723" s="150"/>
      <c r="R723" s="254" t="str">
        <f>IF(J723="","",VLOOKUP(J723,'Overview - Financial Statement'!$A$46:$B$60,2,FALSE))</f>
        <v/>
      </c>
      <c r="S723" s="255" t="str">
        <f t="shared" si="143"/>
        <v/>
      </c>
      <c r="T723" s="153"/>
      <c r="U723" s="153"/>
      <c r="V723" s="238">
        <f t="shared" si="144"/>
        <v>0</v>
      </c>
      <c r="W723" s="193" t="s">
        <v>44</v>
      </c>
      <c r="X723" s="427"/>
      <c r="Y723" s="264" t="str">
        <f t="shared" si="145"/>
        <v>OK</v>
      </c>
      <c r="Z723" s="193" t="str">
        <f t="shared" si="146"/>
        <v/>
      </c>
      <c r="AA723" s="193" t="str">
        <f t="shared" si="147"/>
        <v/>
      </c>
      <c r="AB723" s="397" t="str">
        <f t="shared" si="148"/>
        <v/>
      </c>
      <c r="AC723" s="257" t="str">
        <f t="shared" si="149"/>
        <v/>
      </c>
      <c r="AD723" s="257" t="str">
        <f t="shared" si="150"/>
        <v/>
      </c>
      <c r="AE723" s="193" t="str">
        <f t="shared" si="151"/>
        <v>CHECK DATES</v>
      </c>
      <c r="AF723" s="257" t="str">
        <f t="shared" si="152"/>
        <v/>
      </c>
      <c r="AG723" s="286">
        <v>0</v>
      </c>
      <c r="AH723" s="257">
        <f t="shared" si="153"/>
        <v>0</v>
      </c>
      <c r="AI723" s="257" t="str">
        <f t="shared" si="154"/>
        <v/>
      </c>
      <c r="AJ723" s="257">
        <f t="shared" si="155"/>
        <v>0</v>
      </c>
    </row>
    <row r="724" spans="1:36" x14ac:dyDescent="0.3">
      <c r="A724" s="287">
        <v>711</v>
      </c>
      <c r="B724" s="156"/>
      <c r="C724" s="150"/>
      <c r="D724" s="151"/>
      <c r="E724" s="150"/>
      <c r="F724" s="150"/>
      <c r="G724" s="158"/>
      <c r="H724" s="157"/>
      <c r="I724" s="152"/>
      <c r="J724" s="154"/>
      <c r="K724" s="149"/>
      <c r="L724" s="152"/>
      <c r="M724" s="159"/>
      <c r="N724" s="337"/>
      <c r="O724" s="343" t="str">
        <f>IF(N724="","",LOOKUP(N724,'Work Programme'!$A$8:$A$207,'Work Programme'!$B$8:$B$207))</f>
        <v/>
      </c>
      <c r="P724" s="150"/>
      <c r="Q724" s="150"/>
      <c r="R724" s="254" t="str">
        <f>IF(J724="","",VLOOKUP(J724,'Overview - Financial Statement'!$A$46:$B$60,2,FALSE))</f>
        <v/>
      </c>
      <c r="S724" s="255" t="str">
        <f t="shared" si="143"/>
        <v/>
      </c>
      <c r="T724" s="153"/>
      <c r="U724" s="153"/>
      <c r="V724" s="238">
        <f t="shared" si="144"/>
        <v>0</v>
      </c>
      <c r="W724" s="193" t="s">
        <v>44</v>
      </c>
      <c r="X724" s="427"/>
      <c r="Y724" s="264" t="str">
        <f t="shared" si="145"/>
        <v>OK</v>
      </c>
      <c r="Z724" s="193" t="str">
        <f t="shared" si="146"/>
        <v/>
      </c>
      <c r="AA724" s="193" t="str">
        <f t="shared" si="147"/>
        <v/>
      </c>
      <c r="AB724" s="397" t="str">
        <f t="shared" si="148"/>
        <v/>
      </c>
      <c r="AC724" s="257" t="str">
        <f t="shared" si="149"/>
        <v/>
      </c>
      <c r="AD724" s="257" t="str">
        <f t="shared" si="150"/>
        <v/>
      </c>
      <c r="AE724" s="193" t="str">
        <f t="shared" si="151"/>
        <v>CHECK DATES</v>
      </c>
      <c r="AF724" s="257" t="str">
        <f t="shared" si="152"/>
        <v/>
      </c>
      <c r="AG724" s="286">
        <v>0</v>
      </c>
      <c r="AH724" s="257">
        <f t="shared" si="153"/>
        <v>0</v>
      </c>
      <c r="AI724" s="257" t="str">
        <f t="shared" si="154"/>
        <v/>
      </c>
      <c r="AJ724" s="257">
        <f t="shared" si="155"/>
        <v>0</v>
      </c>
    </row>
    <row r="725" spans="1:36" x14ac:dyDescent="0.3">
      <c r="A725" s="287">
        <v>712</v>
      </c>
      <c r="B725" s="156"/>
      <c r="C725" s="150"/>
      <c r="D725" s="151"/>
      <c r="E725" s="150"/>
      <c r="F725" s="150"/>
      <c r="G725" s="158"/>
      <c r="H725" s="157"/>
      <c r="I725" s="152"/>
      <c r="J725" s="154"/>
      <c r="K725" s="149"/>
      <c r="L725" s="152"/>
      <c r="M725" s="159"/>
      <c r="N725" s="337"/>
      <c r="O725" s="343" t="str">
        <f>IF(N725="","",LOOKUP(N725,'Work Programme'!$A$8:$A$207,'Work Programme'!$B$8:$B$207))</f>
        <v/>
      </c>
      <c r="P725" s="150"/>
      <c r="Q725" s="150"/>
      <c r="R725" s="254" t="str">
        <f>IF(J725="","",VLOOKUP(J725,'Overview - Financial Statement'!$A$46:$B$60,2,FALSE))</f>
        <v/>
      </c>
      <c r="S725" s="255" t="str">
        <f t="shared" si="143"/>
        <v/>
      </c>
      <c r="T725" s="153"/>
      <c r="U725" s="153"/>
      <c r="V725" s="238">
        <f t="shared" si="144"/>
        <v>0</v>
      </c>
      <c r="W725" s="193" t="s">
        <v>44</v>
      </c>
      <c r="X725" s="427"/>
      <c r="Y725" s="264" t="str">
        <f t="shared" si="145"/>
        <v>OK</v>
      </c>
      <c r="Z725" s="193" t="str">
        <f t="shared" si="146"/>
        <v/>
      </c>
      <c r="AA725" s="193" t="str">
        <f t="shared" si="147"/>
        <v/>
      </c>
      <c r="AB725" s="397" t="str">
        <f t="shared" si="148"/>
        <v/>
      </c>
      <c r="AC725" s="257" t="str">
        <f t="shared" si="149"/>
        <v/>
      </c>
      <c r="AD725" s="257" t="str">
        <f t="shared" si="150"/>
        <v/>
      </c>
      <c r="AE725" s="193" t="str">
        <f t="shared" si="151"/>
        <v>CHECK DATES</v>
      </c>
      <c r="AF725" s="257" t="str">
        <f t="shared" si="152"/>
        <v/>
      </c>
      <c r="AG725" s="286">
        <v>0</v>
      </c>
      <c r="AH725" s="257">
        <f t="shared" si="153"/>
        <v>0</v>
      </c>
      <c r="AI725" s="257" t="str">
        <f t="shared" si="154"/>
        <v/>
      </c>
      <c r="AJ725" s="257">
        <f t="shared" si="155"/>
        <v>0</v>
      </c>
    </row>
    <row r="726" spans="1:36" x14ac:dyDescent="0.3">
      <c r="A726" s="287">
        <v>713</v>
      </c>
      <c r="B726" s="156"/>
      <c r="C726" s="150"/>
      <c r="D726" s="151"/>
      <c r="E726" s="150"/>
      <c r="F726" s="150"/>
      <c r="G726" s="158"/>
      <c r="H726" s="157"/>
      <c r="I726" s="152"/>
      <c r="J726" s="154"/>
      <c r="K726" s="149"/>
      <c r="L726" s="152"/>
      <c r="M726" s="159"/>
      <c r="N726" s="337"/>
      <c r="O726" s="343" t="str">
        <f>IF(N726="","",LOOKUP(N726,'Work Programme'!$A$8:$A$207,'Work Programme'!$B$8:$B$207))</f>
        <v/>
      </c>
      <c r="P726" s="150"/>
      <c r="Q726" s="150"/>
      <c r="R726" s="254" t="str">
        <f>IF(J726="","",VLOOKUP(J726,'Overview - Financial Statement'!$A$46:$B$60,2,FALSE))</f>
        <v/>
      </c>
      <c r="S726" s="255" t="str">
        <f t="shared" si="143"/>
        <v/>
      </c>
      <c r="T726" s="153"/>
      <c r="U726" s="153"/>
      <c r="V726" s="238">
        <f t="shared" si="144"/>
        <v>0</v>
      </c>
      <c r="W726" s="193" t="s">
        <v>44</v>
      </c>
      <c r="X726" s="427"/>
      <c r="Y726" s="264" t="str">
        <f t="shared" si="145"/>
        <v>OK</v>
      </c>
      <c r="Z726" s="193" t="str">
        <f t="shared" si="146"/>
        <v/>
      </c>
      <c r="AA726" s="193" t="str">
        <f t="shared" si="147"/>
        <v/>
      </c>
      <c r="AB726" s="397" t="str">
        <f t="shared" si="148"/>
        <v/>
      </c>
      <c r="AC726" s="257" t="str">
        <f t="shared" si="149"/>
        <v/>
      </c>
      <c r="AD726" s="257" t="str">
        <f t="shared" si="150"/>
        <v/>
      </c>
      <c r="AE726" s="193" t="str">
        <f t="shared" si="151"/>
        <v>CHECK DATES</v>
      </c>
      <c r="AF726" s="257" t="str">
        <f t="shared" si="152"/>
        <v/>
      </c>
      <c r="AG726" s="286">
        <v>0</v>
      </c>
      <c r="AH726" s="257">
        <f t="shared" si="153"/>
        <v>0</v>
      </c>
      <c r="AI726" s="257" t="str">
        <f t="shared" si="154"/>
        <v/>
      </c>
      <c r="AJ726" s="257">
        <f t="shared" si="155"/>
        <v>0</v>
      </c>
    </row>
    <row r="727" spans="1:36" x14ac:dyDescent="0.3">
      <c r="A727" s="287">
        <v>714</v>
      </c>
      <c r="B727" s="156"/>
      <c r="C727" s="150"/>
      <c r="D727" s="151"/>
      <c r="E727" s="150"/>
      <c r="F727" s="150"/>
      <c r="G727" s="158"/>
      <c r="H727" s="157"/>
      <c r="I727" s="152"/>
      <c r="J727" s="154"/>
      <c r="K727" s="149"/>
      <c r="L727" s="152"/>
      <c r="M727" s="159"/>
      <c r="N727" s="337"/>
      <c r="O727" s="343" t="str">
        <f>IF(N727="","",LOOKUP(N727,'Work Programme'!$A$8:$A$207,'Work Programme'!$B$8:$B$207))</f>
        <v/>
      </c>
      <c r="P727" s="150"/>
      <c r="Q727" s="150"/>
      <c r="R727" s="254" t="str">
        <f>IF(J727="","",VLOOKUP(J727,'Overview - Financial Statement'!$A$46:$B$60,2,FALSE))</f>
        <v/>
      </c>
      <c r="S727" s="255" t="str">
        <f t="shared" si="143"/>
        <v/>
      </c>
      <c r="T727" s="153"/>
      <c r="U727" s="153"/>
      <c r="V727" s="238">
        <f t="shared" si="144"/>
        <v>0</v>
      </c>
      <c r="W727" s="193" t="s">
        <v>44</v>
      </c>
      <c r="X727" s="427"/>
      <c r="Y727" s="264" t="str">
        <f t="shared" si="145"/>
        <v>OK</v>
      </c>
      <c r="Z727" s="193" t="str">
        <f t="shared" si="146"/>
        <v/>
      </c>
      <c r="AA727" s="193" t="str">
        <f t="shared" si="147"/>
        <v/>
      </c>
      <c r="AB727" s="397" t="str">
        <f t="shared" si="148"/>
        <v/>
      </c>
      <c r="AC727" s="257" t="str">
        <f t="shared" si="149"/>
        <v/>
      </c>
      <c r="AD727" s="257" t="str">
        <f t="shared" si="150"/>
        <v/>
      </c>
      <c r="AE727" s="193" t="str">
        <f t="shared" si="151"/>
        <v>CHECK DATES</v>
      </c>
      <c r="AF727" s="257" t="str">
        <f t="shared" si="152"/>
        <v/>
      </c>
      <c r="AG727" s="286">
        <v>0</v>
      </c>
      <c r="AH727" s="257">
        <f t="shared" si="153"/>
        <v>0</v>
      </c>
      <c r="AI727" s="257" t="str">
        <f t="shared" si="154"/>
        <v/>
      </c>
      <c r="AJ727" s="257">
        <f t="shared" si="155"/>
        <v>0</v>
      </c>
    </row>
    <row r="728" spans="1:36" x14ac:dyDescent="0.3">
      <c r="A728" s="287">
        <v>715</v>
      </c>
      <c r="B728" s="156"/>
      <c r="C728" s="150"/>
      <c r="D728" s="151"/>
      <c r="E728" s="150"/>
      <c r="F728" s="150"/>
      <c r="G728" s="158"/>
      <c r="H728" s="157"/>
      <c r="I728" s="152"/>
      <c r="J728" s="154"/>
      <c r="K728" s="149"/>
      <c r="L728" s="152"/>
      <c r="M728" s="159"/>
      <c r="N728" s="337"/>
      <c r="O728" s="343" t="str">
        <f>IF(N728="","",LOOKUP(N728,'Work Programme'!$A$8:$A$207,'Work Programme'!$B$8:$B$207))</f>
        <v/>
      </c>
      <c r="P728" s="150"/>
      <c r="Q728" s="150"/>
      <c r="R728" s="254" t="str">
        <f>IF(J728="","",VLOOKUP(J728,'Overview - Financial Statement'!$A$46:$B$60,2,FALSE))</f>
        <v/>
      </c>
      <c r="S728" s="255" t="str">
        <f t="shared" si="143"/>
        <v/>
      </c>
      <c r="T728" s="153"/>
      <c r="U728" s="153"/>
      <c r="V728" s="238">
        <f t="shared" si="144"/>
        <v>0</v>
      </c>
      <c r="W728" s="193" t="s">
        <v>44</v>
      </c>
      <c r="X728" s="427"/>
      <c r="Y728" s="264" t="str">
        <f t="shared" si="145"/>
        <v>OK</v>
      </c>
      <c r="Z728" s="193" t="str">
        <f t="shared" si="146"/>
        <v/>
      </c>
      <c r="AA728" s="193" t="str">
        <f t="shared" si="147"/>
        <v/>
      </c>
      <c r="AB728" s="397" t="str">
        <f t="shared" si="148"/>
        <v/>
      </c>
      <c r="AC728" s="257" t="str">
        <f t="shared" si="149"/>
        <v/>
      </c>
      <c r="AD728" s="257" t="str">
        <f t="shared" si="150"/>
        <v/>
      </c>
      <c r="AE728" s="193" t="str">
        <f t="shared" si="151"/>
        <v>CHECK DATES</v>
      </c>
      <c r="AF728" s="257" t="str">
        <f t="shared" si="152"/>
        <v/>
      </c>
      <c r="AG728" s="286">
        <v>0</v>
      </c>
      <c r="AH728" s="257">
        <f t="shared" si="153"/>
        <v>0</v>
      </c>
      <c r="AI728" s="257" t="str">
        <f t="shared" si="154"/>
        <v/>
      </c>
      <c r="AJ728" s="257">
        <f t="shared" si="155"/>
        <v>0</v>
      </c>
    </row>
    <row r="729" spans="1:36" x14ac:dyDescent="0.3">
      <c r="A729" s="287">
        <v>716</v>
      </c>
      <c r="B729" s="156"/>
      <c r="C729" s="150"/>
      <c r="D729" s="151"/>
      <c r="E729" s="150"/>
      <c r="F729" s="150"/>
      <c r="G729" s="158"/>
      <c r="H729" s="157"/>
      <c r="I729" s="152"/>
      <c r="J729" s="154"/>
      <c r="K729" s="149"/>
      <c r="L729" s="152"/>
      <c r="M729" s="159"/>
      <c r="N729" s="337"/>
      <c r="O729" s="343" t="str">
        <f>IF(N729="","",LOOKUP(N729,'Work Programme'!$A$8:$A$207,'Work Programme'!$B$8:$B$207))</f>
        <v/>
      </c>
      <c r="P729" s="150"/>
      <c r="Q729" s="150"/>
      <c r="R729" s="254" t="str">
        <f>IF(J729="","",VLOOKUP(J729,'Overview - Financial Statement'!$A$46:$B$60,2,FALSE))</f>
        <v/>
      </c>
      <c r="S729" s="255" t="str">
        <f t="shared" si="143"/>
        <v/>
      </c>
      <c r="T729" s="153"/>
      <c r="U729" s="153"/>
      <c r="V729" s="238">
        <f t="shared" si="144"/>
        <v>0</v>
      </c>
      <c r="W729" s="193" t="s">
        <v>44</v>
      </c>
      <c r="X729" s="427"/>
      <c r="Y729" s="264" t="str">
        <f t="shared" si="145"/>
        <v>OK</v>
      </c>
      <c r="Z729" s="193" t="str">
        <f t="shared" si="146"/>
        <v/>
      </c>
      <c r="AA729" s="193" t="str">
        <f t="shared" si="147"/>
        <v/>
      </c>
      <c r="AB729" s="397" t="str">
        <f t="shared" si="148"/>
        <v/>
      </c>
      <c r="AC729" s="257" t="str">
        <f t="shared" si="149"/>
        <v/>
      </c>
      <c r="AD729" s="257" t="str">
        <f t="shared" si="150"/>
        <v/>
      </c>
      <c r="AE729" s="193" t="str">
        <f t="shared" si="151"/>
        <v>CHECK DATES</v>
      </c>
      <c r="AF729" s="257" t="str">
        <f t="shared" si="152"/>
        <v/>
      </c>
      <c r="AG729" s="286">
        <v>0</v>
      </c>
      <c r="AH729" s="257">
        <f t="shared" si="153"/>
        <v>0</v>
      </c>
      <c r="AI729" s="257" t="str">
        <f t="shared" si="154"/>
        <v/>
      </c>
      <c r="AJ729" s="257">
        <f t="shared" si="155"/>
        <v>0</v>
      </c>
    </row>
    <row r="730" spans="1:36" x14ac:dyDescent="0.3">
      <c r="A730" s="287">
        <v>717</v>
      </c>
      <c r="B730" s="156"/>
      <c r="C730" s="150"/>
      <c r="D730" s="151"/>
      <c r="E730" s="150"/>
      <c r="F730" s="150"/>
      <c r="G730" s="158"/>
      <c r="H730" s="157"/>
      <c r="I730" s="152"/>
      <c r="J730" s="154"/>
      <c r="K730" s="149"/>
      <c r="L730" s="152"/>
      <c r="M730" s="159"/>
      <c r="N730" s="337"/>
      <c r="O730" s="343" t="str">
        <f>IF(N730="","",LOOKUP(N730,'Work Programme'!$A$8:$A$207,'Work Programme'!$B$8:$B$207))</f>
        <v/>
      </c>
      <c r="P730" s="150"/>
      <c r="Q730" s="150"/>
      <c r="R730" s="254" t="str">
        <f>IF(J730="","",VLOOKUP(J730,'Overview - Financial Statement'!$A$46:$B$60,2,FALSE))</f>
        <v/>
      </c>
      <c r="S730" s="255" t="str">
        <f t="shared" si="143"/>
        <v/>
      </c>
      <c r="T730" s="153"/>
      <c r="U730" s="153"/>
      <c r="V730" s="238">
        <f t="shared" si="144"/>
        <v>0</v>
      </c>
      <c r="W730" s="193" t="s">
        <v>44</v>
      </c>
      <c r="X730" s="427"/>
      <c r="Y730" s="264" t="str">
        <f t="shared" si="145"/>
        <v>OK</v>
      </c>
      <c r="Z730" s="193" t="str">
        <f t="shared" si="146"/>
        <v/>
      </c>
      <c r="AA730" s="193" t="str">
        <f t="shared" si="147"/>
        <v/>
      </c>
      <c r="AB730" s="397" t="str">
        <f t="shared" si="148"/>
        <v/>
      </c>
      <c r="AC730" s="257" t="str">
        <f t="shared" si="149"/>
        <v/>
      </c>
      <c r="AD730" s="257" t="str">
        <f t="shared" si="150"/>
        <v/>
      </c>
      <c r="AE730" s="193" t="str">
        <f t="shared" si="151"/>
        <v>CHECK DATES</v>
      </c>
      <c r="AF730" s="257" t="str">
        <f t="shared" si="152"/>
        <v/>
      </c>
      <c r="AG730" s="286">
        <v>0</v>
      </c>
      <c r="AH730" s="257">
        <f t="shared" si="153"/>
        <v>0</v>
      </c>
      <c r="AI730" s="257" t="str">
        <f t="shared" si="154"/>
        <v/>
      </c>
      <c r="AJ730" s="257">
        <f t="shared" si="155"/>
        <v>0</v>
      </c>
    </row>
    <row r="731" spans="1:36" x14ac:dyDescent="0.3">
      <c r="A731" s="287">
        <v>718</v>
      </c>
      <c r="B731" s="156"/>
      <c r="C731" s="150"/>
      <c r="D731" s="151"/>
      <c r="E731" s="150"/>
      <c r="F731" s="150"/>
      <c r="G731" s="158"/>
      <c r="H731" s="157"/>
      <c r="I731" s="152"/>
      <c r="J731" s="154"/>
      <c r="K731" s="149"/>
      <c r="L731" s="152"/>
      <c r="M731" s="159"/>
      <c r="N731" s="337"/>
      <c r="O731" s="343" t="str">
        <f>IF(N731="","",LOOKUP(N731,'Work Programme'!$A$8:$A$207,'Work Programme'!$B$8:$B$207))</f>
        <v/>
      </c>
      <c r="P731" s="150"/>
      <c r="Q731" s="150"/>
      <c r="R731" s="254" t="str">
        <f>IF(J731="","",VLOOKUP(J731,'Overview - Financial Statement'!$A$46:$B$60,2,FALSE))</f>
        <v/>
      </c>
      <c r="S731" s="255" t="str">
        <f t="shared" si="143"/>
        <v/>
      </c>
      <c r="T731" s="153"/>
      <c r="U731" s="153"/>
      <c r="V731" s="238">
        <f t="shared" si="144"/>
        <v>0</v>
      </c>
      <c r="W731" s="193" t="s">
        <v>44</v>
      </c>
      <c r="X731" s="427"/>
      <c r="Y731" s="264" t="str">
        <f t="shared" si="145"/>
        <v>OK</v>
      </c>
      <c r="Z731" s="193" t="str">
        <f t="shared" si="146"/>
        <v/>
      </c>
      <c r="AA731" s="193" t="str">
        <f t="shared" si="147"/>
        <v/>
      </c>
      <c r="AB731" s="397" t="str">
        <f t="shared" si="148"/>
        <v/>
      </c>
      <c r="AC731" s="257" t="str">
        <f t="shared" si="149"/>
        <v/>
      </c>
      <c r="AD731" s="257" t="str">
        <f t="shared" si="150"/>
        <v/>
      </c>
      <c r="AE731" s="193" t="str">
        <f t="shared" si="151"/>
        <v>CHECK DATES</v>
      </c>
      <c r="AF731" s="257" t="str">
        <f t="shared" si="152"/>
        <v/>
      </c>
      <c r="AG731" s="286">
        <v>0</v>
      </c>
      <c r="AH731" s="257">
        <f t="shared" si="153"/>
        <v>0</v>
      </c>
      <c r="AI731" s="257" t="str">
        <f t="shared" si="154"/>
        <v/>
      </c>
      <c r="AJ731" s="257">
        <f t="shared" si="155"/>
        <v>0</v>
      </c>
    </row>
    <row r="732" spans="1:36" x14ac:dyDescent="0.3">
      <c r="A732" s="287">
        <v>719</v>
      </c>
      <c r="B732" s="156"/>
      <c r="C732" s="150"/>
      <c r="D732" s="151"/>
      <c r="E732" s="150"/>
      <c r="F732" s="150"/>
      <c r="G732" s="158"/>
      <c r="H732" s="157"/>
      <c r="I732" s="152"/>
      <c r="J732" s="154"/>
      <c r="K732" s="149"/>
      <c r="L732" s="152"/>
      <c r="M732" s="159"/>
      <c r="N732" s="337"/>
      <c r="O732" s="343" t="str">
        <f>IF(N732="","",LOOKUP(N732,'Work Programme'!$A$8:$A$207,'Work Programme'!$B$8:$B$207))</f>
        <v/>
      </c>
      <c r="P732" s="150"/>
      <c r="Q732" s="150"/>
      <c r="R732" s="254" t="str">
        <f>IF(J732="","",VLOOKUP(J732,'Overview - Financial Statement'!$A$46:$B$60,2,FALSE))</f>
        <v/>
      </c>
      <c r="S732" s="255" t="str">
        <f t="shared" si="143"/>
        <v/>
      </c>
      <c r="T732" s="153"/>
      <c r="U732" s="153"/>
      <c r="V732" s="238">
        <f t="shared" si="144"/>
        <v>0</v>
      </c>
      <c r="W732" s="193" t="s">
        <v>44</v>
      </c>
      <c r="X732" s="427"/>
      <c r="Y732" s="264" t="str">
        <f t="shared" si="145"/>
        <v>OK</v>
      </c>
      <c r="Z732" s="193" t="str">
        <f t="shared" si="146"/>
        <v/>
      </c>
      <c r="AA732" s="193" t="str">
        <f t="shared" si="147"/>
        <v/>
      </c>
      <c r="AB732" s="397" t="str">
        <f t="shared" si="148"/>
        <v/>
      </c>
      <c r="AC732" s="257" t="str">
        <f t="shared" si="149"/>
        <v/>
      </c>
      <c r="AD732" s="257" t="str">
        <f t="shared" si="150"/>
        <v/>
      </c>
      <c r="AE732" s="193" t="str">
        <f t="shared" si="151"/>
        <v>CHECK DATES</v>
      </c>
      <c r="AF732" s="257" t="str">
        <f t="shared" si="152"/>
        <v/>
      </c>
      <c r="AG732" s="286">
        <v>0</v>
      </c>
      <c r="AH732" s="257">
        <f t="shared" si="153"/>
        <v>0</v>
      </c>
      <c r="AI732" s="257" t="str">
        <f t="shared" si="154"/>
        <v/>
      </c>
      <c r="AJ732" s="257">
        <f t="shared" si="155"/>
        <v>0</v>
      </c>
    </row>
    <row r="733" spans="1:36" x14ac:dyDescent="0.3">
      <c r="A733" s="287">
        <v>720</v>
      </c>
      <c r="B733" s="156"/>
      <c r="C733" s="150"/>
      <c r="D733" s="151"/>
      <c r="E733" s="150"/>
      <c r="F733" s="150"/>
      <c r="G733" s="158"/>
      <c r="H733" s="157"/>
      <c r="I733" s="152"/>
      <c r="J733" s="154"/>
      <c r="K733" s="149"/>
      <c r="L733" s="152"/>
      <c r="M733" s="159"/>
      <c r="N733" s="337"/>
      <c r="O733" s="343" t="str">
        <f>IF(N733="","",LOOKUP(N733,'Work Programme'!$A$8:$A$207,'Work Programme'!$B$8:$B$207))</f>
        <v/>
      </c>
      <c r="P733" s="150"/>
      <c r="Q733" s="150"/>
      <c r="R733" s="254" t="str">
        <f>IF(J733="","",VLOOKUP(J733,'Overview - Financial Statement'!$A$46:$B$60,2,FALSE))</f>
        <v/>
      </c>
      <c r="S733" s="255" t="str">
        <f t="shared" si="143"/>
        <v/>
      </c>
      <c r="T733" s="153"/>
      <c r="U733" s="153"/>
      <c r="V733" s="238">
        <f t="shared" si="144"/>
        <v>0</v>
      </c>
      <c r="W733" s="193" t="s">
        <v>44</v>
      </c>
      <c r="X733" s="427"/>
      <c r="Y733" s="264" t="str">
        <f t="shared" si="145"/>
        <v>OK</v>
      </c>
      <c r="Z733" s="193" t="str">
        <f t="shared" si="146"/>
        <v/>
      </c>
      <c r="AA733" s="193" t="str">
        <f t="shared" si="147"/>
        <v/>
      </c>
      <c r="AB733" s="397" t="str">
        <f t="shared" si="148"/>
        <v/>
      </c>
      <c r="AC733" s="257" t="str">
        <f t="shared" si="149"/>
        <v/>
      </c>
      <c r="AD733" s="257" t="str">
        <f t="shared" si="150"/>
        <v/>
      </c>
      <c r="AE733" s="193" t="str">
        <f t="shared" si="151"/>
        <v>CHECK DATES</v>
      </c>
      <c r="AF733" s="257" t="str">
        <f t="shared" si="152"/>
        <v/>
      </c>
      <c r="AG733" s="286">
        <v>0</v>
      </c>
      <c r="AH733" s="257">
        <f t="shared" si="153"/>
        <v>0</v>
      </c>
      <c r="AI733" s="257" t="str">
        <f t="shared" si="154"/>
        <v/>
      </c>
      <c r="AJ733" s="257">
        <f t="shared" si="155"/>
        <v>0</v>
      </c>
    </row>
    <row r="734" spans="1:36" x14ac:dyDescent="0.3">
      <c r="A734" s="287">
        <v>721</v>
      </c>
      <c r="B734" s="156"/>
      <c r="C734" s="150"/>
      <c r="D734" s="151"/>
      <c r="E734" s="150"/>
      <c r="F734" s="150"/>
      <c r="G734" s="158"/>
      <c r="H734" s="157"/>
      <c r="I734" s="152"/>
      <c r="J734" s="154"/>
      <c r="K734" s="149"/>
      <c r="L734" s="152"/>
      <c r="M734" s="159"/>
      <c r="N734" s="337"/>
      <c r="O734" s="343" t="str">
        <f>IF(N734="","",LOOKUP(N734,'Work Programme'!$A$8:$A$207,'Work Programme'!$B$8:$B$207))</f>
        <v/>
      </c>
      <c r="P734" s="150"/>
      <c r="Q734" s="150"/>
      <c r="R734" s="254" t="str">
        <f>IF(J734="","",VLOOKUP(J734,'Overview - Financial Statement'!$A$46:$B$60,2,FALSE))</f>
        <v/>
      </c>
      <c r="S734" s="255" t="str">
        <f t="shared" si="143"/>
        <v/>
      </c>
      <c r="T734" s="153"/>
      <c r="U734" s="153"/>
      <c r="V734" s="238">
        <f t="shared" si="144"/>
        <v>0</v>
      </c>
      <c r="W734" s="193" t="s">
        <v>44</v>
      </c>
      <c r="X734" s="427"/>
      <c r="Y734" s="264" t="str">
        <f t="shared" si="145"/>
        <v>OK</v>
      </c>
      <c r="Z734" s="193" t="str">
        <f t="shared" si="146"/>
        <v/>
      </c>
      <c r="AA734" s="193" t="str">
        <f t="shared" si="147"/>
        <v/>
      </c>
      <c r="AB734" s="397" t="str">
        <f t="shared" si="148"/>
        <v/>
      </c>
      <c r="AC734" s="257" t="str">
        <f t="shared" si="149"/>
        <v/>
      </c>
      <c r="AD734" s="257" t="str">
        <f t="shared" si="150"/>
        <v/>
      </c>
      <c r="AE734" s="193" t="str">
        <f t="shared" si="151"/>
        <v>CHECK DATES</v>
      </c>
      <c r="AF734" s="257" t="str">
        <f t="shared" si="152"/>
        <v/>
      </c>
      <c r="AG734" s="286">
        <v>0</v>
      </c>
      <c r="AH734" s="257">
        <f t="shared" si="153"/>
        <v>0</v>
      </c>
      <c r="AI734" s="257" t="str">
        <f t="shared" si="154"/>
        <v/>
      </c>
      <c r="AJ734" s="257">
        <f t="shared" si="155"/>
        <v>0</v>
      </c>
    </row>
    <row r="735" spans="1:36" x14ac:dyDescent="0.3">
      <c r="A735" s="287">
        <v>722</v>
      </c>
      <c r="B735" s="156"/>
      <c r="C735" s="150"/>
      <c r="D735" s="151"/>
      <c r="E735" s="150"/>
      <c r="F735" s="150"/>
      <c r="G735" s="158"/>
      <c r="H735" s="157"/>
      <c r="I735" s="152"/>
      <c r="J735" s="154"/>
      <c r="K735" s="149"/>
      <c r="L735" s="152"/>
      <c r="M735" s="159"/>
      <c r="N735" s="337"/>
      <c r="O735" s="343" t="str">
        <f>IF(N735="","",LOOKUP(N735,'Work Programme'!$A$8:$A$207,'Work Programme'!$B$8:$B$207))</f>
        <v/>
      </c>
      <c r="P735" s="150"/>
      <c r="Q735" s="150"/>
      <c r="R735" s="254" t="str">
        <f>IF(J735="","",VLOOKUP(J735,'Overview - Financial Statement'!$A$46:$B$60,2,FALSE))</f>
        <v/>
      </c>
      <c r="S735" s="255" t="str">
        <f t="shared" si="143"/>
        <v/>
      </c>
      <c r="T735" s="153"/>
      <c r="U735" s="153"/>
      <c r="V735" s="238">
        <f t="shared" si="144"/>
        <v>0</v>
      </c>
      <c r="W735" s="193" t="s">
        <v>44</v>
      </c>
      <c r="X735" s="427"/>
      <c r="Y735" s="264" t="str">
        <f t="shared" si="145"/>
        <v>OK</v>
      </c>
      <c r="Z735" s="193" t="str">
        <f t="shared" si="146"/>
        <v/>
      </c>
      <c r="AA735" s="193" t="str">
        <f t="shared" si="147"/>
        <v/>
      </c>
      <c r="AB735" s="397" t="str">
        <f t="shared" si="148"/>
        <v/>
      </c>
      <c r="AC735" s="257" t="str">
        <f t="shared" si="149"/>
        <v/>
      </c>
      <c r="AD735" s="257" t="str">
        <f t="shared" si="150"/>
        <v/>
      </c>
      <c r="AE735" s="193" t="str">
        <f t="shared" si="151"/>
        <v>CHECK DATES</v>
      </c>
      <c r="AF735" s="257" t="str">
        <f t="shared" si="152"/>
        <v/>
      </c>
      <c r="AG735" s="286">
        <v>0</v>
      </c>
      <c r="AH735" s="257">
        <f t="shared" si="153"/>
        <v>0</v>
      </c>
      <c r="AI735" s="257" t="str">
        <f t="shared" si="154"/>
        <v/>
      </c>
      <c r="AJ735" s="257">
        <f t="shared" si="155"/>
        <v>0</v>
      </c>
    </row>
    <row r="736" spans="1:36" x14ac:dyDescent="0.3">
      <c r="A736" s="287">
        <v>723</v>
      </c>
      <c r="B736" s="156"/>
      <c r="C736" s="150"/>
      <c r="D736" s="151"/>
      <c r="E736" s="150"/>
      <c r="F736" s="150"/>
      <c r="G736" s="158"/>
      <c r="H736" s="157"/>
      <c r="I736" s="152"/>
      <c r="J736" s="154"/>
      <c r="K736" s="149"/>
      <c r="L736" s="152"/>
      <c r="M736" s="159"/>
      <c r="N736" s="337"/>
      <c r="O736" s="343" t="str">
        <f>IF(N736="","",LOOKUP(N736,'Work Programme'!$A$8:$A$207,'Work Programme'!$B$8:$B$207))</f>
        <v/>
      </c>
      <c r="P736" s="150"/>
      <c r="Q736" s="150"/>
      <c r="R736" s="254" t="str">
        <f>IF(J736="","",VLOOKUP(J736,'Overview - Financial Statement'!$A$46:$B$60,2,FALSE))</f>
        <v/>
      </c>
      <c r="S736" s="255" t="str">
        <f t="shared" si="143"/>
        <v/>
      </c>
      <c r="T736" s="153"/>
      <c r="U736" s="153"/>
      <c r="V736" s="238">
        <f t="shared" si="144"/>
        <v>0</v>
      </c>
      <c r="W736" s="193" t="s">
        <v>44</v>
      </c>
      <c r="X736" s="427"/>
      <c r="Y736" s="264" t="str">
        <f t="shared" si="145"/>
        <v>OK</v>
      </c>
      <c r="Z736" s="193" t="str">
        <f t="shared" si="146"/>
        <v/>
      </c>
      <c r="AA736" s="193" t="str">
        <f t="shared" si="147"/>
        <v/>
      </c>
      <c r="AB736" s="397" t="str">
        <f t="shared" si="148"/>
        <v/>
      </c>
      <c r="AC736" s="257" t="str">
        <f t="shared" si="149"/>
        <v/>
      </c>
      <c r="AD736" s="257" t="str">
        <f t="shared" si="150"/>
        <v/>
      </c>
      <c r="AE736" s="193" t="str">
        <f t="shared" si="151"/>
        <v>CHECK DATES</v>
      </c>
      <c r="AF736" s="257" t="str">
        <f t="shared" si="152"/>
        <v/>
      </c>
      <c r="AG736" s="286">
        <v>0</v>
      </c>
      <c r="AH736" s="257">
        <f t="shared" si="153"/>
        <v>0</v>
      </c>
      <c r="AI736" s="257" t="str">
        <f t="shared" si="154"/>
        <v/>
      </c>
      <c r="AJ736" s="257">
        <f t="shared" si="155"/>
        <v>0</v>
      </c>
    </row>
    <row r="737" spans="1:36" x14ac:dyDescent="0.3">
      <c r="A737" s="287">
        <v>724</v>
      </c>
      <c r="B737" s="156"/>
      <c r="C737" s="150"/>
      <c r="D737" s="151"/>
      <c r="E737" s="150"/>
      <c r="F737" s="150"/>
      <c r="G737" s="158"/>
      <c r="H737" s="157"/>
      <c r="I737" s="152"/>
      <c r="J737" s="154"/>
      <c r="K737" s="149"/>
      <c r="L737" s="152"/>
      <c r="M737" s="159"/>
      <c r="N737" s="337"/>
      <c r="O737" s="343" t="str">
        <f>IF(N737="","",LOOKUP(N737,'Work Programme'!$A$8:$A$207,'Work Programme'!$B$8:$B$207))</f>
        <v/>
      </c>
      <c r="P737" s="150"/>
      <c r="Q737" s="150"/>
      <c r="R737" s="254" t="str">
        <f>IF(J737="","",VLOOKUP(J737,'Overview - Financial Statement'!$A$46:$B$60,2,FALSE))</f>
        <v/>
      </c>
      <c r="S737" s="255" t="str">
        <f t="shared" si="143"/>
        <v/>
      </c>
      <c r="T737" s="153"/>
      <c r="U737" s="153"/>
      <c r="V737" s="238">
        <f t="shared" si="144"/>
        <v>0</v>
      </c>
      <c r="W737" s="193" t="s">
        <v>44</v>
      </c>
      <c r="X737" s="427"/>
      <c r="Y737" s="264" t="str">
        <f t="shared" si="145"/>
        <v>OK</v>
      </c>
      <c r="Z737" s="193" t="str">
        <f t="shared" si="146"/>
        <v/>
      </c>
      <c r="AA737" s="193" t="str">
        <f t="shared" si="147"/>
        <v/>
      </c>
      <c r="AB737" s="397" t="str">
        <f t="shared" si="148"/>
        <v/>
      </c>
      <c r="AC737" s="257" t="str">
        <f t="shared" si="149"/>
        <v/>
      </c>
      <c r="AD737" s="257" t="str">
        <f t="shared" si="150"/>
        <v/>
      </c>
      <c r="AE737" s="193" t="str">
        <f t="shared" si="151"/>
        <v>CHECK DATES</v>
      </c>
      <c r="AF737" s="257" t="str">
        <f t="shared" si="152"/>
        <v/>
      </c>
      <c r="AG737" s="286">
        <v>0</v>
      </c>
      <c r="AH737" s="257">
        <f t="shared" si="153"/>
        <v>0</v>
      </c>
      <c r="AI737" s="257" t="str">
        <f t="shared" si="154"/>
        <v/>
      </c>
      <c r="AJ737" s="257">
        <f t="shared" si="155"/>
        <v>0</v>
      </c>
    </row>
    <row r="738" spans="1:36" x14ac:dyDescent="0.3">
      <c r="A738" s="287">
        <v>725</v>
      </c>
      <c r="B738" s="156"/>
      <c r="C738" s="150"/>
      <c r="D738" s="151"/>
      <c r="E738" s="150"/>
      <c r="F738" s="150"/>
      <c r="G738" s="158"/>
      <c r="H738" s="157"/>
      <c r="I738" s="152"/>
      <c r="J738" s="154"/>
      <c r="K738" s="149"/>
      <c r="L738" s="152"/>
      <c r="M738" s="159"/>
      <c r="N738" s="337"/>
      <c r="O738" s="343" t="str">
        <f>IF(N738="","",LOOKUP(N738,'Work Programme'!$A$8:$A$207,'Work Programme'!$B$8:$B$207))</f>
        <v/>
      </c>
      <c r="P738" s="150"/>
      <c r="Q738" s="150"/>
      <c r="R738" s="254" t="str">
        <f>IF(J738="","",VLOOKUP(J738,'Overview - Financial Statement'!$A$46:$B$60,2,FALSE))</f>
        <v/>
      </c>
      <c r="S738" s="255" t="str">
        <f t="shared" si="143"/>
        <v/>
      </c>
      <c r="T738" s="153"/>
      <c r="U738" s="153"/>
      <c r="V738" s="238">
        <f t="shared" si="144"/>
        <v>0</v>
      </c>
      <c r="W738" s="193" t="s">
        <v>44</v>
      </c>
      <c r="X738" s="427"/>
      <c r="Y738" s="264" t="str">
        <f t="shared" si="145"/>
        <v>OK</v>
      </c>
      <c r="Z738" s="193" t="str">
        <f t="shared" si="146"/>
        <v/>
      </c>
      <c r="AA738" s="193" t="str">
        <f t="shared" si="147"/>
        <v/>
      </c>
      <c r="AB738" s="397" t="str">
        <f t="shared" si="148"/>
        <v/>
      </c>
      <c r="AC738" s="257" t="str">
        <f t="shared" si="149"/>
        <v/>
      </c>
      <c r="AD738" s="257" t="str">
        <f t="shared" si="150"/>
        <v/>
      </c>
      <c r="AE738" s="193" t="str">
        <f t="shared" si="151"/>
        <v>CHECK DATES</v>
      </c>
      <c r="AF738" s="257" t="str">
        <f t="shared" si="152"/>
        <v/>
      </c>
      <c r="AG738" s="286">
        <v>0</v>
      </c>
      <c r="AH738" s="257">
        <f t="shared" si="153"/>
        <v>0</v>
      </c>
      <c r="AI738" s="257" t="str">
        <f t="shared" si="154"/>
        <v/>
      </c>
      <c r="AJ738" s="257">
        <f t="shared" si="155"/>
        <v>0</v>
      </c>
    </row>
    <row r="739" spans="1:36" x14ac:dyDescent="0.3">
      <c r="A739" s="287">
        <v>726</v>
      </c>
      <c r="B739" s="156"/>
      <c r="C739" s="150"/>
      <c r="D739" s="151"/>
      <c r="E739" s="150"/>
      <c r="F739" s="150"/>
      <c r="G739" s="158"/>
      <c r="H739" s="157"/>
      <c r="I739" s="152"/>
      <c r="J739" s="154"/>
      <c r="K739" s="149"/>
      <c r="L739" s="152"/>
      <c r="M739" s="159"/>
      <c r="N739" s="337"/>
      <c r="O739" s="343" t="str">
        <f>IF(N739="","",LOOKUP(N739,'Work Programme'!$A$8:$A$207,'Work Programme'!$B$8:$B$207))</f>
        <v/>
      </c>
      <c r="P739" s="150"/>
      <c r="Q739" s="150"/>
      <c r="R739" s="254" t="str">
        <f>IF(J739="","",VLOOKUP(J739,'Overview - Financial Statement'!$A$46:$B$60,2,FALSE))</f>
        <v/>
      </c>
      <c r="S739" s="255" t="str">
        <f t="shared" si="143"/>
        <v/>
      </c>
      <c r="T739" s="153"/>
      <c r="U739" s="153"/>
      <c r="V739" s="238">
        <f t="shared" si="144"/>
        <v>0</v>
      </c>
      <c r="W739" s="193" t="s">
        <v>44</v>
      </c>
      <c r="X739" s="427"/>
      <c r="Y739" s="264" t="str">
        <f t="shared" si="145"/>
        <v>OK</v>
      </c>
      <c r="Z739" s="193" t="str">
        <f t="shared" si="146"/>
        <v/>
      </c>
      <c r="AA739" s="193" t="str">
        <f t="shared" si="147"/>
        <v/>
      </c>
      <c r="AB739" s="397" t="str">
        <f t="shared" si="148"/>
        <v/>
      </c>
      <c r="AC739" s="257" t="str">
        <f t="shared" si="149"/>
        <v/>
      </c>
      <c r="AD739" s="257" t="str">
        <f t="shared" si="150"/>
        <v/>
      </c>
      <c r="AE739" s="193" t="str">
        <f t="shared" si="151"/>
        <v>CHECK DATES</v>
      </c>
      <c r="AF739" s="257" t="str">
        <f t="shared" si="152"/>
        <v/>
      </c>
      <c r="AG739" s="286">
        <v>0</v>
      </c>
      <c r="AH739" s="257">
        <f t="shared" si="153"/>
        <v>0</v>
      </c>
      <c r="AI739" s="257" t="str">
        <f t="shared" si="154"/>
        <v/>
      </c>
      <c r="AJ739" s="257">
        <f t="shared" si="155"/>
        <v>0</v>
      </c>
    </row>
    <row r="740" spans="1:36" x14ac:dyDescent="0.3">
      <c r="A740" s="287">
        <v>727</v>
      </c>
      <c r="B740" s="156"/>
      <c r="C740" s="150"/>
      <c r="D740" s="151"/>
      <c r="E740" s="150"/>
      <c r="F740" s="150"/>
      <c r="G740" s="158"/>
      <c r="H740" s="157"/>
      <c r="I740" s="152"/>
      <c r="J740" s="154"/>
      <c r="K740" s="149"/>
      <c r="L740" s="152"/>
      <c r="M740" s="159"/>
      <c r="N740" s="337"/>
      <c r="O740" s="343" t="str">
        <f>IF(N740="","",LOOKUP(N740,'Work Programme'!$A$8:$A$207,'Work Programme'!$B$8:$B$207))</f>
        <v/>
      </c>
      <c r="P740" s="150"/>
      <c r="Q740" s="150"/>
      <c r="R740" s="254" t="str">
        <f>IF(J740="","",VLOOKUP(J740,'Overview - Financial Statement'!$A$46:$B$60,2,FALSE))</f>
        <v/>
      </c>
      <c r="S740" s="255" t="str">
        <f t="shared" si="143"/>
        <v/>
      </c>
      <c r="T740" s="153"/>
      <c r="U740" s="153"/>
      <c r="V740" s="238">
        <f t="shared" si="144"/>
        <v>0</v>
      </c>
      <c r="W740" s="193" t="s">
        <v>44</v>
      </c>
      <c r="X740" s="427"/>
      <c r="Y740" s="264" t="str">
        <f t="shared" si="145"/>
        <v>OK</v>
      </c>
      <c r="Z740" s="193" t="str">
        <f t="shared" si="146"/>
        <v/>
      </c>
      <c r="AA740" s="193" t="str">
        <f t="shared" si="147"/>
        <v/>
      </c>
      <c r="AB740" s="397" t="str">
        <f t="shared" si="148"/>
        <v/>
      </c>
      <c r="AC740" s="257" t="str">
        <f t="shared" si="149"/>
        <v/>
      </c>
      <c r="AD740" s="257" t="str">
        <f t="shared" si="150"/>
        <v/>
      </c>
      <c r="AE740" s="193" t="str">
        <f t="shared" si="151"/>
        <v>CHECK DATES</v>
      </c>
      <c r="AF740" s="257" t="str">
        <f t="shared" si="152"/>
        <v/>
      </c>
      <c r="AG740" s="286">
        <v>0</v>
      </c>
      <c r="AH740" s="257">
        <f t="shared" si="153"/>
        <v>0</v>
      </c>
      <c r="AI740" s="257" t="str">
        <f t="shared" si="154"/>
        <v/>
      </c>
      <c r="AJ740" s="257">
        <f t="shared" si="155"/>
        <v>0</v>
      </c>
    </row>
    <row r="741" spans="1:36" x14ac:dyDescent="0.3">
      <c r="A741" s="287">
        <v>728</v>
      </c>
      <c r="B741" s="156"/>
      <c r="C741" s="150"/>
      <c r="D741" s="151"/>
      <c r="E741" s="150"/>
      <c r="F741" s="150"/>
      <c r="G741" s="158"/>
      <c r="H741" s="157"/>
      <c r="I741" s="152"/>
      <c r="J741" s="154"/>
      <c r="K741" s="149"/>
      <c r="L741" s="152"/>
      <c r="M741" s="159"/>
      <c r="N741" s="337"/>
      <c r="O741" s="343" t="str">
        <f>IF(N741="","",LOOKUP(N741,'Work Programme'!$A$8:$A$207,'Work Programme'!$B$8:$B$207))</f>
        <v/>
      </c>
      <c r="P741" s="150"/>
      <c r="Q741" s="150"/>
      <c r="R741" s="254" t="str">
        <f>IF(J741="","",VLOOKUP(J741,'Overview - Financial Statement'!$A$46:$B$60,2,FALSE))</f>
        <v/>
      </c>
      <c r="S741" s="255" t="str">
        <f t="shared" si="143"/>
        <v/>
      </c>
      <c r="T741" s="153"/>
      <c r="U741" s="153"/>
      <c r="V741" s="238">
        <f t="shared" si="144"/>
        <v>0</v>
      </c>
      <c r="W741" s="193" t="s">
        <v>44</v>
      </c>
      <c r="X741" s="427"/>
      <c r="Y741" s="264" t="str">
        <f t="shared" si="145"/>
        <v>OK</v>
      </c>
      <c r="Z741" s="193" t="str">
        <f t="shared" si="146"/>
        <v/>
      </c>
      <c r="AA741" s="193" t="str">
        <f t="shared" si="147"/>
        <v/>
      </c>
      <c r="AB741" s="397" t="str">
        <f t="shared" si="148"/>
        <v/>
      </c>
      <c r="AC741" s="257" t="str">
        <f t="shared" si="149"/>
        <v/>
      </c>
      <c r="AD741" s="257" t="str">
        <f t="shared" si="150"/>
        <v/>
      </c>
      <c r="AE741" s="193" t="str">
        <f t="shared" si="151"/>
        <v>CHECK DATES</v>
      </c>
      <c r="AF741" s="257" t="str">
        <f t="shared" si="152"/>
        <v/>
      </c>
      <c r="AG741" s="286">
        <v>0</v>
      </c>
      <c r="AH741" s="257">
        <f t="shared" si="153"/>
        <v>0</v>
      </c>
      <c r="AI741" s="257" t="str">
        <f t="shared" si="154"/>
        <v/>
      </c>
      <c r="AJ741" s="257">
        <f t="shared" si="155"/>
        <v>0</v>
      </c>
    </row>
    <row r="742" spans="1:36" x14ac:dyDescent="0.3">
      <c r="A742" s="287">
        <v>729</v>
      </c>
      <c r="B742" s="156"/>
      <c r="C742" s="150"/>
      <c r="D742" s="151"/>
      <c r="E742" s="150"/>
      <c r="F742" s="150"/>
      <c r="G742" s="158"/>
      <c r="H742" s="157"/>
      <c r="I742" s="152"/>
      <c r="J742" s="154"/>
      <c r="K742" s="149"/>
      <c r="L742" s="152"/>
      <c r="M742" s="159"/>
      <c r="N742" s="337"/>
      <c r="O742" s="343" t="str">
        <f>IF(N742="","",LOOKUP(N742,'Work Programme'!$A$8:$A$207,'Work Programme'!$B$8:$B$207))</f>
        <v/>
      </c>
      <c r="P742" s="150"/>
      <c r="Q742" s="150"/>
      <c r="R742" s="254" t="str">
        <f>IF(J742="","",VLOOKUP(J742,'Overview - Financial Statement'!$A$46:$B$60,2,FALSE))</f>
        <v/>
      </c>
      <c r="S742" s="255" t="str">
        <f t="shared" si="143"/>
        <v/>
      </c>
      <c r="T742" s="153"/>
      <c r="U742" s="153"/>
      <c r="V742" s="238">
        <f t="shared" si="144"/>
        <v>0</v>
      </c>
      <c r="W742" s="193" t="s">
        <v>44</v>
      </c>
      <c r="X742" s="427"/>
      <c r="Y742" s="264" t="str">
        <f t="shared" si="145"/>
        <v>OK</v>
      </c>
      <c r="Z742" s="193" t="str">
        <f t="shared" si="146"/>
        <v/>
      </c>
      <c r="AA742" s="193" t="str">
        <f t="shared" si="147"/>
        <v/>
      </c>
      <c r="AB742" s="397" t="str">
        <f t="shared" si="148"/>
        <v/>
      </c>
      <c r="AC742" s="257" t="str">
        <f t="shared" si="149"/>
        <v/>
      </c>
      <c r="AD742" s="257" t="str">
        <f t="shared" si="150"/>
        <v/>
      </c>
      <c r="AE742" s="193" t="str">
        <f t="shared" si="151"/>
        <v>CHECK DATES</v>
      </c>
      <c r="AF742" s="257" t="str">
        <f t="shared" si="152"/>
        <v/>
      </c>
      <c r="AG742" s="286">
        <v>0</v>
      </c>
      <c r="AH742" s="257">
        <f t="shared" si="153"/>
        <v>0</v>
      </c>
      <c r="AI742" s="257" t="str">
        <f t="shared" si="154"/>
        <v/>
      </c>
      <c r="AJ742" s="257">
        <f t="shared" si="155"/>
        <v>0</v>
      </c>
    </row>
    <row r="743" spans="1:36" x14ac:dyDescent="0.3">
      <c r="A743" s="287">
        <v>730</v>
      </c>
      <c r="B743" s="156"/>
      <c r="C743" s="150"/>
      <c r="D743" s="151"/>
      <c r="E743" s="150"/>
      <c r="F743" s="150"/>
      <c r="G743" s="158"/>
      <c r="H743" s="157"/>
      <c r="I743" s="152"/>
      <c r="J743" s="154"/>
      <c r="K743" s="149"/>
      <c r="L743" s="152"/>
      <c r="M743" s="159"/>
      <c r="N743" s="337"/>
      <c r="O743" s="343" t="str">
        <f>IF(N743="","",LOOKUP(N743,'Work Programme'!$A$8:$A$207,'Work Programme'!$B$8:$B$207))</f>
        <v/>
      </c>
      <c r="P743" s="150"/>
      <c r="Q743" s="150"/>
      <c r="R743" s="254" t="str">
        <f>IF(J743="","",VLOOKUP(J743,'Overview - Financial Statement'!$A$46:$B$60,2,FALSE))</f>
        <v/>
      </c>
      <c r="S743" s="255" t="str">
        <f t="shared" si="143"/>
        <v/>
      </c>
      <c r="T743" s="153"/>
      <c r="U743" s="153"/>
      <c r="V743" s="238">
        <f t="shared" si="144"/>
        <v>0</v>
      </c>
      <c r="W743" s="193" t="s">
        <v>44</v>
      </c>
      <c r="X743" s="427"/>
      <c r="Y743" s="264" t="str">
        <f t="shared" si="145"/>
        <v>OK</v>
      </c>
      <c r="Z743" s="193" t="str">
        <f t="shared" si="146"/>
        <v/>
      </c>
      <c r="AA743" s="193" t="str">
        <f t="shared" si="147"/>
        <v/>
      </c>
      <c r="AB743" s="397" t="str">
        <f t="shared" si="148"/>
        <v/>
      </c>
      <c r="AC743" s="257" t="str">
        <f t="shared" si="149"/>
        <v/>
      </c>
      <c r="AD743" s="257" t="str">
        <f t="shared" si="150"/>
        <v/>
      </c>
      <c r="AE743" s="193" t="str">
        <f t="shared" si="151"/>
        <v>CHECK DATES</v>
      </c>
      <c r="AF743" s="257" t="str">
        <f t="shared" si="152"/>
        <v/>
      </c>
      <c r="AG743" s="286">
        <v>0</v>
      </c>
      <c r="AH743" s="257">
        <f t="shared" si="153"/>
        <v>0</v>
      </c>
      <c r="AI743" s="257" t="str">
        <f t="shared" si="154"/>
        <v/>
      </c>
      <c r="AJ743" s="257">
        <f t="shared" si="155"/>
        <v>0</v>
      </c>
    </row>
    <row r="744" spans="1:36" x14ac:dyDescent="0.3">
      <c r="A744" s="287">
        <v>731</v>
      </c>
      <c r="B744" s="156"/>
      <c r="C744" s="150"/>
      <c r="D744" s="151"/>
      <c r="E744" s="150"/>
      <c r="F744" s="150"/>
      <c r="G744" s="158"/>
      <c r="H744" s="157"/>
      <c r="I744" s="152"/>
      <c r="J744" s="154"/>
      <c r="K744" s="149"/>
      <c r="L744" s="152"/>
      <c r="M744" s="159"/>
      <c r="N744" s="337"/>
      <c r="O744" s="343" t="str">
        <f>IF(N744="","",LOOKUP(N744,'Work Programme'!$A$8:$A$207,'Work Programme'!$B$8:$B$207))</f>
        <v/>
      </c>
      <c r="P744" s="150"/>
      <c r="Q744" s="150"/>
      <c r="R744" s="254" t="str">
        <f>IF(J744="","",VLOOKUP(J744,'Overview - Financial Statement'!$A$46:$B$60,2,FALSE))</f>
        <v/>
      </c>
      <c r="S744" s="255" t="str">
        <f t="shared" si="143"/>
        <v/>
      </c>
      <c r="T744" s="153"/>
      <c r="U744" s="153"/>
      <c r="V744" s="238">
        <f t="shared" si="144"/>
        <v>0</v>
      </c>
      <c r="W744" s="193" t="s">
        <v>44</v>
      </c>
      <c r="X744" s="427"/>
      <c r="Y744" s="264" t="str">
        <f t="shared" si="145"/>
        <v>OK</v>
      </c>
      <c r="Z744" s="193" t="str">
        <f t="shared" si="146"/>
        <v/>
      </c>
      <c r="AA744" s="193" t="str">
        <f t="shared" si="147"/>
        <v/>
      </c>
      <c r="AB744" s="397" t="str">
        <f t="shared" si="148"/>
        <v/>
      </c>
      <c r="AC744" s="257" t="str">
        <f t="shared" si="149"/>
        <v/>
      </c>
      <c r="AD744" s="257" t="str">
        <f t="shared" si="150"/>
        <v/>
      </c>
      <c r="AE744" s="193" t="str">
        <f t="shared" si="151"/>
        <v>CHECK DATES</v>
      </c>
      <c r="AF744" s="257" t="str">
        <f t="shared" si="152"/>
        <v/>
      </c>
      <c r="AG744" s="286">
        <v>0</v>
      </c>
      <c r="AH744" s="257">
        <f t="shared" si="153"/>
        <v>0</v>
      </c>
      <c r="AI744" s="257" t="str">
        <f t="shared" si="154"/>
        <v/>
      </c>
      <c r="AJ744" s="257">
        <f t="shared" si="155"/>
        <v>0</v>
      </c>
    </row>
    <row r="745" spans="1:36" x14ac:dyDescent="0.3">
      <c r="A745" s="287">
        <v>732</v>
      </c>
      <c r="B745" s="156"/>
      <c r="C745" s="150"/>
      <c r="D745" s="151"/>
      <c r="E745" s="150"/>
      <c r="F745" s="150"/>
      <c r="G745" s="158"/>
      <c r="H745" s="157"/>
      <c r="I745" s="152"/>
      <c r="J745" s="154"/>
      <c r="K745" s="149"/>
      <c r="L745" s="152"/>
      <c r="M745" s="159"/>
      <c r="N745" s="337"/>
      <c r="O745" s="343" t="str">
        <f>IF(N745="","",LOOKUP(N745,'Work Programme'!$A$8:$A$207,'Work Programme'!$B$8:$B$207))</f>
        <v/>
      </c>
      <c r="P745" s="150"/>
      <c r="Q745" s="150"/>
      <c r="R745" s="254" t="str">
        <f>IF(J745="","",VLOOKUP(J745,'Overview - Financial Statement'!$A$46:$B$60,2,FALSE))</f>
        <v/>
      </c>
      <c r="S745" s="255" t="str">
        <f t="shared" si="143"/>
        <v/>
      </c>
      <c r="T745" s="153"/>
      <c r="U745" s="153"/>
      <c r="V745" s="238">
        <f t="shared" si="144"/>
        <v>0</v>
      </c>
      <c r="W745" s="193" t="s">
        <v>44</v>
      </c>
      <c r="X745" s="427"/>
      <c r="Y745" s="264" t="str">
        <f t="shared" si="145"/>
        <v>OK</v>
      </c>
      <c r="Z745" s="193" t="str">
        <f t="shared" si="146"/>
        <v/>
      </c>
      <c r="AA745" s="193" t="str">
        <f t="shared" si="147"/>
        <v/>
      </c>
      <c r="AB745" s="397" t="str">
        <f t="shared" si="148"/>
        <v/>
      </c>
      <c r="AC745" s="257" t="str">
        <f t="shared" si="149"/>
        <v/>
      </c>
      <c r="AD745" s="257" t="str">
        <f t="shared" si="150"/>
        <v/>
      </c>
      <c r="AE745" s="193" t="str">
        <f t="shared" si="151"/>
        <v>CHECK DATES</v>
      </c>
      <c r="AF745" s="257" t="str">
        <f t="shared" si="152"/>
        <v/>
      </c>
      <c r="AG745" s="286">
        <v>0</v>
      </c>
      <c r="AH745" s="257">
        <f t="shared" si="153"/>
        <v>0</v>
      </c>
      <c r="AI745" s="257" t="str">
        <f t="shared" si="154"/>
        <v/>
      </c>
      <c r="AJ745" s="257">
        <f t="shared" si="155"/>
        <v>0</v>
      </c>
    </row>
    <row r="746" spans="1:36" x14ac:dyDescent="0.3">
      <c r="A746" s="287">
        <v>733</v>
      </c>
      <c r="B746" s="156"/>
      <c r="C746" s="150"/>
      <c r="D746" s="151"/>
      <c r="E746" s="150"/>
      <c r="F746" s="150"/>
      <c r="G746" s="158"/>
      <c r="H746" s="157"/>
      <c r="I746" s="152"/>
      <c r="J746" s="154"/>
      <c r="K746" s="149"/>
      <c r="L746" s="152"/>
      <c r="M746" s="159"/>
      <c r="N746" s="337"/>
      <c r="O746" s="343" t="str">
        <f>IF(N746="","",LOOKUP(N746,'Work Programme'!$A$8:$A$207,'Work Programme'!$B$8:$B$207))</f>
        <v/>
      </c>
      <c r="P746" s="150"/>
      <c r="Q746" s="150"/>
      <c r="R746" s="254" t="str">
        <f>IF(J746="","",VLOOKUP(J746,'Overview - Financial Statement'!$A$46:$B$60,2,FALSE))</f>
        <v/>
      </c>
      <c r="S746" s="255" t="str">
        <f t="shared" si="143"/>
        <v/>
      </c>
      <c r="T746" s="153"/>
      <c r="U746" s="153"/>
      <c r="V746" s="238">
        <f t="shared" si="144"/>
        <v>0</v>
      </c>
      <c r="W746" s="193" t="s">
        <v>44</v>
      </c>
      <c r="X746" s="427"/>
      <c r="Y746" s="264" t="str">
        <f t="shared" si="145"/>
        <v>OK</v>
      </c>
      <c r="Z746" s="193" t="str">
        <f t="shared" si="146"/>
        <v/>
      </c>
      <c r="AA746" s="193" t="str">
        <f t="shared" si="147"/>
        <v/>
      </c>
      <c r="AB746" s="397" t="str">
        <f t="shared" si="148"/>
        <v/>
      </c>
      <c r="AC746" s="257" t="str">
        <f t="shared" si="149"/>
        <v/>
      </c>
      <c r="AD746" s="257" t="str">
        <f t="shared" si="150"/>
        <v/>
      </c>
      <c r="AE746" s="193" t="str">
        <f t="shared" si="151"/>
        <v>CHECK DATES</v>
      </c>
      <c r="AF746" s="257" t="str">
        <f t="shared" si="152"/>
        <v/>
      </c>
      <c r="AG746" s="286">
        <v>0</v>
      </c>
      <c r="AH746" s="257">
        <f t="shared" si="153"/>
        <v>0</v>
      </c>
      <c r="AI746" s="257" t="str">
        <f t="shared" si="154"/>
        <v/>
      </c>
      <c r="AJ746" s="257">
        <f t="shared" si="155"/>
        <v>0</v>
      </c>
    </row>
    <row r="747" spans="1:36" x14ac:dyDescent="0.3">
      <c r="A747" s="287">
        <v>734</v>
      </c>
      <c r="B747" s="156"/>
      <c r="C747" s="150"/>
      <c r="D747" s="151"/>
      <c r="E747" s="150"/>
      <c r="F747" s="150"/>
      <c r="G747" s="158"/>
      <c r="H747" s="157"/>
      <c r="I747" s="152"/>
      <c r="J747" s="154"/>
      <c r="K747" s="149"/>
      <c r="L747" s="152"/>
      <c r="M747" s="159"/>
      <c r="N747" s="337"/>
      <c r="O747" s="343" t="str">
        <f>IF(N747="","",LOOKUP(N747,'Work Programme'!$A$8:$A$207,'Work Programme'!$B$8:$B$207))</f>
        <v/>
      </c>
      <c r="P747" s="150"/>
      <c r="Q747" s="150"/>
      <c r="R747" s="254" t="str">
        <f>IF(J747="","",VLOOKUP(J747,'Overview - Financial Statement'!$A$46:$B$60,2,FALSE))</f>
        <v/>
      </c>
      <c r="S747" s="255" t="str">
        <f t="shared" si="143"/>
        <v/>
      </c>
      <c r="T747" s="153"/>
      <c r="U747" s="153"/>
      <c r="V747" s="238">
        <f t="shared" si="144"/>
        <v>0</v>
      </c>
      <c r="W747" s="193" t="s">
        <v>44</v>
      </c>
      <c r="X747" s="427"/>
      <c r="Y747" s="264" t="str">
        <f t="shared" si="145"/>
        <v>OK</v>
      </c>
      <c r="Z747" s="193" t="str">
        <f t="shared" si="146"/>
        <v/>
      </c>
      <c r="AA747" s="193" t="str">
        <f t="shared" si="147"/>
        <v/>
      </c>
      <c r="AB747" s="397" t="str">
        <f t="shared" si="148"/>
        <v/>
      </c>
      <c r="AC747" s="257" t="str">
        <f t="shared" si="149"/>
        <v/>
      </c>
      <c r="AD747" s="257" t="str">
        <f t="shared" si="150"/>
        <v/>
      </c>
      <c r="AE747" s="193" t="str">
        <f t="shared" si="151"/>
        <v>CHECK DATES</v>
      </c>
      <c r="AF747" s="257" t="str">
        <f t="shared" si="152"/>
        <v/>
      </c>
      <c r="AG747" s="286">
        <v>0</v>
      </c>
      <c r="AH747" s="257">
        <f t="shared" si="153"/>
        <v>0</v>
      </c>
      <c r="AI747" s="257" t="str">
        <f t="shared" si="154"/>
        <v/>
      </c>
      <c r="AJ747" s="257">
        <f t="shared" si="155"/>
        <v>0</v>
      </c>
    </row>
    <row r="748" spans="1:36" x14ac:dyDescent="0.3">
      <c r="A748" s="287">
        <v>735</v>
      </c>
      <c r="B748" s="156"/>
      <c r="C748" s="150"/>
      <c r="D748" s="151"/>
      <c r="E748" s="150"/>
      <c r="F748" s="150"/>
      <c r="G748" s="158"/>
      <c r="H748" s="157"/>
      <c r="I748" s="152"/>
      <c r="J748" s="154"/>
      <c r="K748" s="149"/>
      <c r="L748" s="152"/>
      <c r="M748" s="159"/>
      <c r="N748" s="337"/>
      <c r="O748" s="343" t="str">
        <f>IF(N748="","",LOOKUP(N748,'Work Programme'!$A$8:$A$207,'Work Programme'!$B$8:$B$207))</f>
        <v/>
      </c>
      <c r="P748" s="150"/>
      <c r="Q748" s="150"/>
      <c r="R748" s="254" t="str">
        <f>IF(J748="","",VLOOKUP(J748,'Overview - Financial Statement'!$A$46:$B$60,2,FALSE))</f>
        <v/>
      </c>
      <c r="S748" s="255" t="str">
        <f t="shared" si="143"/>
        <v/>
      </c>
      <c r="T748" s="153"/>
      <c r="U748" s="153"/>
      <c r="V748" s="238">
        <f t="shared" si="144"/>
        <v>0</v>
      </c>
      <c r="W748" s="193" t="s">
        <v>44</v>
      </c>
      <c r="X748" s="427"/>
      <c r="Y748" s="264" t="str">
        <f t="shared" si="145"/>
        <v>OK</v>
      </c>
      <c r="Z748" s="193" t="str">
        <f t="shared" si="146"/>
        <v/>
      </c>
      <c r="AA748" s="193" t="str">
        <f t="shared" si="147"/>
        <v/>
      </c>
      <c r="AB748" s="397" t="str">
        <f t="shared" si="148"/>
        <v/>
      </c>
      <c r="AC748" s="257" t="str">
        <f t="shared" si="149"/>
        <v/>
      </c>
      <c r="AD748" s="257" t="str">
        <f t="shared" si="150"/>
        <v/>
      </c>
      <c r="AE748" s="193" t="str">
        <f t="shared" si="151"/>
        <v>CHECK DATES</v>
      </c>
      <c r="AF748" s="257" t="str">
        <f t="shared" si="152"/>
        <v/>
      </c>
      <c r="AG748" s="286">
        <v>0</v>
      </c>
      <c r="AH748" s="257">
        <f t="shared" si="153"/>
        <v>0</v>
      </c>
      <c r="AI748" s="257" t="str">
        <f t="shared" si="154"/>
        <v/>
      </c>
      <c r="AJ748" s="257">
        <f t="shared" si="155"/>
        <v>0</v>
      </c>
    </row>
    <row r="749" spans="1:36" x14ac:dyDescent="0.3">
      <c r="A749" s="287">
        <v>736</v>
      </c>
      <c r="B749" s="156"/>
      <c r="C749" s="150"/>
      <c r="D749" s="151"/>
      <c r="E749" s="150"/>
      <c r="F749" s="150"/>
      <c r="G749" s="158"/>
      <c r="H749" s="157"/>
      <c r="I749" s="152"/>
      <c r="J749" s="154"/>
      <c r="K749" s="149"/>
      <c r="L749" s="152"/>
      <c r="M749" s="159"/>
      <c r="N749" s="337"/>
      <c r="O749" s="343" t="str">
        <f>IF(N749="","",LOOKUP(N749,'Work Programme'!$A$8:$A$207,'Work Programme'!$B$8:$B$207))</f>
        <v/>
      </c>
      <c r="P749" s="150"/>
      <c r="Q749" s="150"/>
      <c r="R749" s="254" t="str">
        <f>IF(J749="","",VLOOKUP(J749,'Overview - Financial Statement'!$A$46:$B$60,2,FALSE))</f>
        <v/>
      </c>
      <c r="S749" s="255" t="str">
        <f t="shared" si="143"/>
        <v/>
      </c>
      <c r="T749" s="153"/>
      <c r="U749" s="153"/>
      <c r="V749" s="238">
        <f t="shared" si="144"/>
        <v>0</v>
      </c>
      <c r="W749" s="193" t="s">
        <v>44</v>
      </c>
      <c r="X749" s="427"/>
      <c r="Y749" s="264" t="str">
        <f t="shared" si="145"/>
        <v>OK</v>
      </c>
      <c r="Z749" s="193" t="str">
        <f t="shared" si="146"/>
        <v/>
      </c>
      <c r="AA749" s="193" t="str">
        <f t="shared" si="147"/>
        <v/>
      </c>
      <c r="AB749" s="397" t="str">
        <f t="shared" si="148"/>
        <v/>
      </c>
      <c r="AC749" s="257" t="str">
        <f t="shared" si="149"/>
        <v/>
      </c>
      <c r="AD749" s="257" t="str">
        <f t="shared" si="150"/>
        <v/>
      </c>
      <c r="AE749" s="193" t="str">
        <f t="shared" si="151"/>
        <v>CHECK DATES</v>
      </c>
      <c r="AF749" s="257" t="str">
        <f t="shared" si="152"/>
        <v/>
      </c>
      <c r="AG749" s="286">
        <v>0</v>
      </c>
      <c r="AH749" s="257">
        <f t="shared" si="153"/>
        <v>0</v>
      </c>
      <c r="AI749" s="257" t="str">
        <f t="shared" si="154"/>
        <v/>
      </c>
      <c r="AJ749" s="257">
        <f t="shared" si="155"/>
        <v>0</v>
      </c>
    </row>
    <row r="750" spans="1:36" x14ac:dyDescent="0.3">
      <c r="A750" s="287">
        <v>737</v>
      </c>
      <c r="B750" s="156"/>
      <c r="C750" s="150"/>
      <c r="D750" s="151"/>
      <c r="E750" s="150"/>
      <c r="F750" s="150"/>
      <c r="G750" s="158"/>
      <c r="H750" s="157"/>
      <c r="I750" s="152"/>
      <c r="J750" s="154"/>
      <c r="K750" s="149"/>
      <c r="L750" s="152"/>
      <c r="M750" s="159"/>
      <c r="N750" s="337"/>
      <c r="O750" s="343" t="str">
        <f>IF(N750="","",LOOKUP(N750,'Work Programme'!$A$8:$A$207,'Work Programme'!$B$8:$B$207))</f>
        <v/>
      </c>
      <c r="P750" s="150"/>
      <c r="Q750" s="150"/>
      <c r="R750" s="254" t="str">
        <f>IF(J750="","",VLOOKUP(J750,'Overview - Financial Statement'!$A$46:$B$60,2,FALSE))</f>
        <v/>
      </c>
      <c r="S750" s="255" t="str">
        <f t="shared" si="143"/>
        <v/>
      </c>
      <c r="T750" s="153"/>
      <c r="U750" s="153"/>
      <c r="V750" s="238">
        <f t="shared" si="144"/>
        <v>0</v>
      </c>
      <c r="W750" s="193" t="s">
        <v>44</v>
      </c>
      <c r="X750" s="427"/>
      <c r="Y750" s="264" t="str">
        <f t="shared" si="145"/>
        <v>OK</v>
      </c>
      <c r="Z750" s="193" t="str">
        <f t="shared" si="146"/>
        <v/>
      </c>
      <c r="AA750" s="193" t="str">
        <f t="shared" si="147"/>
        <v/>
      </c>
      <c r="AB750" s="397" t="str">
        <f t="shared" si="148"/>
        <v/>
      </c>
      <c r="AC750" s="257" t="str">
        <f t="shared" si="149"/>
        <v/>
      </c>
      <c r="AD750" s="257" t="str">
        <f t="shared" si="150"/>
        <v/>
      </c>
      <c r="AE750" s="193" t="str">
        <f t="shared" si="151"/>
        <v>CHECK DATES</v>
      </c>
      <c r="AF750" s="257" t="str">
        <f t="shared" si="152"/>
        <v/>
      </c>
      <c r="AG750" s="286">
        <v>0</v>
      </c>
      <c r="AH750" s="257">
        <f t="shared" si="153"/>
        <v>0</v>
      </c>
      <c r="AI750" s="257" t="str">
        <f t="shared" si="154"/>
        <v/>
      </c>
      <c r="AJ750" s="257">
        <f t="shared" si="155"/>
        <v>0</v>
      </c>
    </row>
    <row r="751" spans="1:36" x14ac:dyDescent="0.3">
      <c r="A751" s="287">
        <v>738</v>
      </c>
      <c r="B751" s="156"/>
      <c r="C751" s="150"/>
      <c r="D751" s="151"/>
      <c r="E751" s="150"/>
      <c r="F751" s="150"/>
      <c r="G751" s="158"/>
      <c r="H751" s="157"/>
      <c r="I751" s="152"/>
      <c r="J751" s="154"/>
      <c r="K751" s="149"/>
      <c r="L751" s="152"/>
      <c r="M751" s="159"/>
      <c r="N751" s="337"/>
      <c r="O751" s="343" t="str">
        <f>IF(N751="","",LOOKUP(N751,'Work Programme'!$A$8:$A$207,'Work Programme'!$B$8:$B$207))</f>
        <v/>
      </c>
      <c r="P751" s="150"/>
      <c r="Q751" s="150"/>
      <c r="R751" s="254" t="str">
        <f>IF(J751="","",VLOOKUP(J751,'Overview - Financial Statement'!$A$46:$B$60,2,FALSE))</f>
        <v/>
      </c>
      <c r="S751" s="255" t="str">
        <f t="shared" si="143"/>
        <v/>
      </c>
      <c r="T751" s="153"/>
      <c r="U751" s="153"/>
      <c r="V751" s="238">
        <f t="shared" si="144"/>
        <v>0</v>
      </c>
      <c r="W751" s="193" t="s">
        <v>44</v>
      </c>
      <c r="X751" s="427"/>
      <c r="Y751" s="264" t="str">
        <f t="shared" si="145"/>
        <v>OK</v>
      </c>
      <c r="Z751" s="193" t="str">
        <f t="shared" si="146"/>
        <v/>
      </c>
      <c r="AA751" s="193" t="str">
        <f t="shared" si="147"/>
        <v/>
      </c>
      <c r="AB751" s="397" t="str">
        <f t="shared" si="148"/>
        <v/>
      </c>
      <c r="AC751" s="257" t="str">
        <f t="shared" si="149"/>
        <v/>
      </c>
      <c r="AD751" s="257" t="str">
        <f t="shared" si="150"/>
        <v/>
      </c>
      <c r="AE751" s="193" t="str">
        <f t="shared" si="151"/>
        <v>CHECK DATES</v>
      </c>
      <c r="AF751" s="257" t="str">
        <f t="shared" si="152"/>
        <v/>
      </c>
      <c r="AG751" s="286">
        <v>0</v>
      </c>
      <c r="AH751" s="257">
        <f t="shared" si="153"/>
        <v>0</v>
      </c>
      <c r="AI751" s="257" t="str">
        <f t="shared" si="154"/>
        <v/>
      </c>
      <c r="AJ751" s="257">
        <f t="shared" si="155"/>
        <v>0</v>
      </c>
    </row>
    <row r="752" spans="1:36" x14ac:dyDescent="0.3">
      <c r="A752" s="287">
        <v>739</v>
      </c>
      <c r="B752" s="156"/>
      <c r="C752" s="150"/>
      <c r="D752" s="151"/>
      <c r="E752" s="150"/>
      <c r="F752" s="150"/>
      <c r="G752" s="158"/>
      <c r="H752" s="157"/>
      <c r="I752" s="152"/>
      <c r="J752" s="154"/>
      <c r="K752" s="149"/>
      <c r="L752" s="152"/>
      <c r="M752" s="159"/>
      <c r="N752" s="337"/>
      <c r="O752" s="343" t="str">
        <f>IF(N752="","",LOOKUP(N752,'Work Programme'!$A$8:$A$207,'Work Programme'!$B$8:$B$207))</f>
        <v/>
      </c>
      <c r="P752" s="150"/>
      <c r="Q752" s="150"/>
      <c r="R752" s="254" t="str">
        <f>IF(J752="","",VLOOKUP(J752,'Overview - Financial Statement'!$A$46:$B$60,2,FALSE))</f>
        <v/>
      </c>
      <c r="S752" s="255" t="str">
        <f t="shared" si="143"/>
        <v/>
      </c>
      <c r="T752" s="153"/>
      <c r="U752" s="153"/>
      <c r="V752" s="238">
        <f t="shared" si="144"/>
        <v>0</v>
      </c>
      <c r="W752" s="193" t="s">
        <v>44</v>
      </c>
      <c r="X752" s="427"/>
      <c r="Y752" s="264" t="str">
        <f t="shared" si="145"/>
        <v>OK</v>
      </c>
      <c r="Z752" s="193" t="str">
        <f t="shared" si="146"/>
        <v/>
      </c>
      <c r="AA752" s="193" t="str">
        <f t="shared" si="147"/>
        <v/>
      </c>
      <c r="AB752" s="397" t="str">
        <f t="shared" si="148"/>
        <v/>
      </c>
      <c r="AC752" s="257" t="str">
        <f t="shared" si="149"/>
        <v/>
      </c>
      <c r="AD752" s="257" t="str">
        <f t="shared" si="150"/>
        <v/>
      </c>
      <c r="AE752" s="193" t="str">
        <f t="shared" si="151"/>
        <v>CHECK DATES</v>
      </c>
      <c r="AF752" s="257" t="str">
        <f t="shared" si="152"/>
        <v/>
      </c>
      <c r="AG752" s="286">
        <v>0</v>
      </c>
      <c r="AH752" s="257">
        <f t="shared" si="153"/>
        <v>0</v>
      </c>
      <c r="AI752" s="257" t="str">
        <f t="shared" si="154"/>
        <v/>
      </c>
      <c r="AJ752" s="257">
        <f t="shared" si="155"/>
        <v>0</v>
      </c>
    </row>
    <row r="753" spans="1:36" x14ac:dyDescent="0.3">
      <c r="A753" s="287">
        <v>740</v>
      </c>
      <c r="B753" s="156"/>
      <c r="C753" s="150"/>
      <c r="D753" s="151"/>
      <c r="E753" s="150"/>
      <c r="F753" s="150"/>
      <c r="G753" s="158"/>
      <c r="H753" s="157"/>
      <c r="I753" s="152"/>
      <c r="J753" s="154"/>
      <c r="K753" s="149"/>
      <c r="L753" s="152"/>
      <c r="M753" s="159"/>
      <c r="N753" s="337"/>
      <c r="O753" s="343" t="str">
        <f>IF(N753="","",LOOKUP(N753,'Work Programme'!$A$8:$A$207,'Work Programme'!$B$8:$B$207))</f>
        <v/>
      </c>
      <c r="P753" s="150"/>
      <c r="Q753" s="150"/>
      <c r="R753" s="254" t="str">
        <f>IF(J753="","",VLOOKUP(J753,'Overview - Financial Statement'!$A$46:$B$60,2,FALSE))</f>
        <v/>
      </c>
      <c r="S753" s="255" t="str">
        <f t="shared" si="143"/>
        <v/>
      </c>
      <c r="T753" s="153"/>
      <c r="U753" s="153"/>
      <c r="V753" s="238">
        <f t="shared" si="144"/>
        <v>0</v>
      </c>
      <c r="W753" s="193" t="s">
        <v>44</v>
      </c>
      <c r="X753" s="427"/>
      <c r="Y753" s="264" t="str">
        <f t="shared" si="145"/>
        <v>OK</v>
      </c>
      <c r="Z753" s="193" t="str">
        <f t="shared" si="146"/>
        <v/>
      </c>
      <c r="AA753" s="193" t="str">
        <f t="shared" si="147"/>
        <v/>
      </c>
      <c r="AB753" s="397" t="str">
        <f t="shared" si="148"/>
        <v/>
      </c>
      <c r="AC753" s="257" t="str">
        <f t="shared" si="149"/>
        <v/>
      </c>
      <c r="AD753" s="257" t="str">
        <f t="shared" si="150"/>
        <v/>
      </c>
      <c r="AE753" s="193" t="str">
        <f t="shared" si="151"/>
        <v>CHECK DATES</v>
      </c>
      <c r="AF753" s="257" t="str">
        <f t="shared" si="152"/>
        <v/>
      </c>
      <c r="AG753" s="286">
        <v>0</v>
      </c>
      <c r="AH753" s="257">
        <f t="shared" si="153"/>
        <v>0</v>
      </c>
      <c r="AI753" s="257" t="str">
        <f t="shared" si="154"/>
        <v/>
      </c>
      <c r="AJ753" s="257">
        <f t="shared" si="155"/>
        <v>0</v>
      </c>
    </row>
    <row r="754" spans="1:36" x14ac:dyDescent="0.3">
      <c r="A754" s="287">
        <v>741</v>
      </c>
      <c r="B754" s="156"/>
      <c r="C754" s="150"/>
      <c r="D754" s="151"/>
      <c r="E754" s="150"/>
      <c r="F754" s="150"/>
      <c r="G754" s="158"/>
      <c r="H754" s="157"/>
      <c r="I754" s="152"/>
      <c r="J754" s="154"/>
      <c r="K754" s="149"/>
      <c r="L754" s="152"/>
      <c r="M754" s="159"/>
      <c r="N754" s="337"/>
      <c r="O754" s="343" t="str">
        <f>IF(N754="","",LOOKUP(N754,'Work Programme'!$A$8:$A$207,'Work Programme'!$B$8:$B$207))</f>
        <v/>
      </c>
      <c r="P754" s="150"/>
      <c r="Q754" s="150"/>
      <c r="R754" s="254" t="str">
        <f>IF(J754="","",VLOOKUP(J754,'Overview - Financial Statement'!$A$46:$B$60,2,FALSE))</f>
        <v/>
      </c>
      <c r="S754" s="255" t="str">
        <f t="shared" si="143"/>
        <v/>
      </c>
      <c r="T754" s="153"/>
      <c r="U754" s="153"/>
      <c r="V754" s="238">
        <f t="shared" si="144"/>
        <v>0</v>
      </c>
      <c r="W754" s="193" t="s">
        <v>44</v>
      </c>
      <c r="X754" s="427"/>
      <c r="Y754" s="264" t="str">
        <f t="shared" si="145"/>
        <v>OK</v>
      </c>
      <c r="Z754" s="193" t="str">
        <f t="shared" si="146"/>
        <v/>
      </c>
      <c r="AA754" s="193" t="str">
        <f t="shared" si="147"/>
        <v/>
      </c>
      <c r="AB754" s="397" t="str">
        <f t="shared" si="148"/>
        <v/>
      </c>
      <c r="AC754" s="257" t="str">
        <f t="shared" si="149"/>
        <v/>
      </c>
      <c r="AD754" s="257" t="str">
        <f t="shared" si="150"/>
        <v/>
      </c>
      <c r="AE754" s="193" t="str">
        <f t="shared" si="151"/>
        <v>CHECK DATES</v>
      </c>
      <c r="AF754" s="257" t="str">
        <f t="shared" si="152"/>
        <v/>
      </c>
      <c r="AG754" s="286">
        <v>0</v>
      </c>
      <c r="AH754" s="257">
        <f t="shared" si="153"/>
        <v>0</v>
      </c>
      <c r="AI754" s="257" t="str">
        <f t="shared" si="154"/>
        <v/>
      </c>
      <c r="AJ754" s="257">
        <f t="shared" si="155"/>
        <v>0</v>
      </c>
    </row>
    <row r="755" spans="1:36" x14ac:dyDescent="0.3">
      <c r="A755" s="287">
        <v>742</v>
      </c>
      <c r="B755" s="156"/>
      <c r="C755" s="150"/>
      <c r="D755" s="151"/>
      <c r="E755" s="150"/>
      <c r="F755" s="150"/>
      <c r="G755" s="158"/>
      <c r="H755" s="157"/>
      <c r="I755" s="152"/>
      <c r="J755" s="154"/>
      <c r="K755" s="149"/>
      <c r="L755" s="152"/>
      <c r="M755" s="159"/>
      <c r="N755" s="337"/>
      <c r="O755" s="343" t="str">
        <f>IF(N755="","",LOOKUP(N755,'Work Programme'!$A$8:$A$207,'Work Programme'!$B$8:$B$207))</f>
        <v/>
      </c>
      <c r="P755" s="150"/>
      <c r="Q755" s="150"/>
      <c r="R755" s="254" t="str">
        <f>IF(J755="","",VLOOKUP(J755,'Overview - Financial Statement'!$A$46:$B$60,2,FALSE))</f>
        <v/>
      </c>
      <c r="S755" s="255" t="str">
        <f t="shared" si="143"/>
        <v/>
      </c>
      <c r="T755" s="153"/>
      <c r="U755" s="153"/>
      <c r="V755" s="238">
        <f t="shared" si="144"/>
        <v>0</v>
      </c>
      <c r="W755" s="193" t="s">
        <v>44</v>
      </c>
      <c r="X755" s="427"/>
      <c r="Y755" s="264" t="str">
        <f t="shared" si="145"/>
        <v>OK</v>
      </c>
      <c r="Z755" s="193" t="str">
        <f t="shared" si="146"/>
        <v/>
      </c>
      <c r="AA755" s="193" t="str">
        <f t="shared" si="147"/>
        <v/>
      </c>
      <c r="AB755" s="397" t="str">
        <f t="shared" si="148"/>
        <v/>
      </c>
      <c r="AC755" s="257" t="str">
        <f t="shared" si="149"/>
        <v/>
      </c>
      <c r="AD755" s="257" t="str">
        <f t="shared" si="150"/>
        <v/>
      </c>
      <c r="AE755" s="193" t="str">
        <f t="shared" si="151"/>
        <v>CHECK DATES</v>
      </c>
      <c r="AF755" s="257" t="str">
        <f t="shared" si="152"/>
        <v/>
      </c>
      <c r="AG755" s="286">
        <v>0</v>
      </c>
      <c r="AH755" s="257">
        <f t="shared" si="153"/>
        <v>0</v>
      </c>
      <c r="AI755" s="257" t="str">
        <f t="shared" si="154"/>
        <v/>
      </c>
      <c r="AJ755" s="257">
        <f t="shared" si="155"/>
        <v>0</v>
      </c>
    </row>
    <row r="756" spans="1:36" x14ac:dyDescent="0.3">
      <c r="A756" s="287">
        <v>743</v>
      </c>
      <c r="B756" s="156"/>
      <c r="C756" s="150"/>
      <c r="D756" s="151"/>
      <c r="E756" s="150"/>
      <c r="F756" s="150"/>
      <c r="G756" s="158"/>
      <c r="H756" s="157"/>
      <c r="I756" s="152"/>
      <c r="J756" s="154"/>
      <c r="K756" s="149"/>
      <c r="L756" s="152"/>
      <c r="M756" s="159"/>
      <c r="N756" s="337"/>
      <c r="O756" s="343" t="str">
        <f>IF(N756="","",LOOKUP(N756,'Work Programme'!$A$8:$A$207,'Work Programme'!$B$8:$B$207))</f>
        <v/>
      </c>
      <c r="P756" s="150"/>
      <c r="Q756" s="150"/>
      <c r="R756" s="254" t="str">
        <f>IF(J756="","",VLOOKUP(J756,'Overview - Financial Statement'!$A$46:$B$60,2,FALSE))</f>
        <v/>
      </c>
      <c r="S756" s="255" t="str">
        <f t="shared" si="143"/>
        <v/>
      </c>
      <c r="T756" s="153"/>
      <c r="U756" s="153"/>
      <c r="V756" s="238">
        <f t="shared" si="144"/>
        <v>0</v>
      </c>
      <c r="W756" s="193" t="s">
        <v>44</v>
      </c>
      <c r="X756" s="427"/>
      <c r="Y756" s="264" t="str">
        <f t="shared" si="145"/>
        <v>OK</v>
      </c>
      <c r="Z756" s="193" t="str">
        <f t="shared" si="146"/>
        <v/>
      </c>
      <c r="AA756" s="193" t="str">
        <f t="shared" si="147"/>
        <v/>
      </c>
      <c r="AB756" s="397" t="str">
        <f t="shared" si="148"/>
        <v/>
      </c>
      <c r="AC756" s="257" t="str">
        <f t="shared" si="149"/>
        <v/>
      </c>
      <c r="AD756" s="257" t="str">
        <f t="shared" si="150"/>
        <v/>
      </c>
      <c r="AE756" s="193" t="str">
        <f t="shared" si="151"/>
        <v>CHECK DATES</v>
      </c>
      <c r="AF756" s="257" t="str">
        <f t="shared" si="152"/>
        <v/>
      </c>
      <c r="AG756" s="286">
        <v>0</v>
      </c>
      <c r="AH756" s="257">
        <f t="shared" si="153"/>
        <v>0</v>
      </c>
      <c r="AI756" s="257" t="str">
        <f t="shared" si="154"/>
        <v/>
      </c>
      <c r="AJ756" s="257">
        <f t="shared" si="155"/>
        <v>0</v>
      </c>
    </row>
    <row r="757" spans="1:36" x14ac:dyDescent="0.3">
      <c r="A757" s="287">
        <v>744</v>
      </c>
      <c r="B757" s="156"/>
      <c r="C757" s="150"/>
      <c r="D757" s="151"/>
      <c r="E757" s="150"/>
      <c r="F757" s="150"/>
      <c r="G757" s="158"/>
      <c r="H757" s="157"/>
      <c r="I757" s="152"/>
      <c r="J757" s="154"/>
      <c r="K757" s="149"/>
      <c r="L757" s="152"/>
      <c r="M757" s="159"/>
      <c r="N757" s="337"/>
      <c r="O757" s="343" t="str">
        <f>IF(N757="","",LOOKUP(N757,'Work Programme'!$A$8:$A$207,'Work Programme'!$B$8:$B$207))</f>
        <v/>
      </c>
      <c r="P757" s="150"/>
      <c r="Q757" s="150"/>
      <c r="R757" s="254" t="str">
        <f>IF(J757="","",VLOOKUP(J757,'Overview - Financial Statement'!$A$46:$B$60,2,FALSE))</f>
        <v/>
      </c>
      <c r="S757" s="255" t="str">
        <f t="shared" si="143"/>
        <v/>
      </c>
      <c r="T757" s="153"/>
      <c r="U757" s="153"/>
      <c r="V757" s="238">
        <f t="shared" si="144"/>
        <v>0</v>
      </c>
      <c r="W757" s="193" t="s">
        <v>44</v>
      </c>
      <c r="X757" s="427"/>
      <c r="Y757" s="264" t="str">
        <f t="shared" si="145"/>
        <v>OK</v>
      </c>
      <c r="Z757" s="193" t="str">
        <f t="shared" si="146"/>
        <v/>
      </c>
      <c r="AA757" s="193" t="str">
        <f t="shared" si="147"/>
        <v/>
      </c>
      <c r="AB757" s="397" t="str">
        <f t="shared" si="148"/>
        <v/>
      </c>
      <c r="AC757" s="257" t="str">
        <f t="shared" si="149"/>
        <v/>
      </c>
      <c r="AD757" s="257" t="str">
        <f t="shared" si="150"/>
        <v/>
      </c>
      <c r="AE757" s="193" t="str">
        <f t="shared" si="151"/>
        <v>CHECK DATES</v>
      </c>
      <c r="AF757" s="257" t="str">
        <f t="shared" si="152"/>
        <v/>
      </c>
      <c r="AG757" s="286">
        <v>0</v>
      </c>
      <c r="AH757" s="257">
        <f t="shared" si="153"/>
        <v>0</v>
      </c>
      <c r="AI757" s="257" t="str">
        <f t="shared" si="154"/>
        <v/>
      </c>
      <c r="AJ757" s="257">
        <f t="shared" si="155"/>
        <v>0</v>
      </c>
    </row>
    <row r="758" spans="1:36" x14ac:dyDescent="0.3">
      <c r="A758" s="287">
        <v>745</v>
      </c>
      <c r="B758" s="156"/>
      <c r="C758" s="150"/>
      <c r="D758" s="151"/>
      <c r="E758" s="150"/>
      <c r="F758" s="150"/>
      <c r="G758" s="158"/>
      <c r="H758" s="157"/>
      <c r="I758" s="152"/>
      <c r="J758" s="154"/>
      <c r="K758" s="149"/>
      <c r="L758" s="152"/>
      <c r="M758" s="159"/>
      <c r="N758" s="337"/>
      <c r="O758" s="343" t="str">
        <f>IF(N758="","",LOOKUP(N758,'Work Programme'!$A$8:$A$207,'Work Programme'!$B$8:$B$207))</f>
        <v/>
      </c>
      <c r="P758" s="150"/>
      <c r="Q758" s="150"/>
      <c r="R758" s="254" t="str">
        <f>IF(J758="","",VLOOKUP(J758,'Overview - Financial Statement'!$A$46:$B$60,2,FALSE))</f>
        <v/>
      </c>
      <c r="S758" s="255" t="str">
        <f t="shared" si="143"/>
        <v/>
      </c>
      <c r="T758" s="153"/>
      <c r="U758" s="153"/>
      <c r="V758" s="238">
        <f t="shared" si="144"/>
        <v>0</v>
      </c>
      <c r="W758" s="193" t="s">
        <v>44</v>
      </c>
      <c r="X758" s="427"/>
      <c r="Y758" s="264" t="str">
        <f t="shared" si="145"/>
        <v>OK</v>
      </c>
      <c r="Z758" s="193" t="str">
        <f t="shared" si="146"/>
        <v/>
      </c>
      <c r="AA758" s="193" t="str">
        <f t="shared" si="147"/>
        <v/>
      </c>
      <c r="AB758" s="397" t="str">
        <f t="shared" si="148"/>
        <v/>
      </c>
      <c r="AC758" s="257" t="str">
        <f t="shared" si="149"/>
        <v/>
      </c>
      <c r="AD758" s="257" t="str">
        <f t="shared" si="150"/>
        <v/>
      </c>
      <c r="AE758" s="193" t="str">
        <f t="shared" si="151"/>
        <v>CHECK DATES</v>
      </c>
      <c r="AF758" s="257" t="str">
        <f t="shared" si="152"/>
        <v/>
      </c>
      <c r="AG758" s="286">
        <v>0</v>
      </c>
      <c r="AH758" s="257">
        <f t="shared" si="153"/>
        <v>0</v>
      </c>
      <c r="AI758" s="257" t="str">
        <f t="shared" si="154"/>
        <v/>
      </c>
      <c r="AJ758" s="257">
        <f t="shared" si="155"/>
        <v>0</v>
      </c>
    </row>
    <row r="759" spans="1:36" x14ac:dyDescent="0.3">
      <c r="A759" s="287">
        <v>746</v>
      </c>
      <c r="B759" s="156"/>
      <c r="C759" s="150"/>
      <c r="D759" s="151"/>
      <c r="E759" s="150"/>
      <c r="F759" s="150"/>
      <c r="G759" s="158"/>
      <c r="H759" s="157"/>
      <c r="I759" s="152"/>
      <c r="J759" s="154"/>
      <c r="K759" s="149"/>
      <c r="L759" s="152"/>
      <c r="M759" s="159"/>
      <c r="N759" s="337"/>
      <c r="O759" s="343" t="str">
        <f>IF(N759="","",LOOKUP(N759,'Work Programme'!$A$8:$A$207,'Work Programme'!$B$8:$B$207))</f>
        <v/>
      </c>
      <c r="P759" s="150"/>
      <c r="Q759" s="150"/>
      <c r="R759" s="254" t="str">
        <f>IF(J759="","",VLOOKUP(J759,'Overview - Financial Statement'!$A$46:$B$60,2,FALSE))</f>
        <v/>
      </c>
      <c r="S759" s="255" t="str">
        <f t="shared" si="143"/>
        <v/>
      </c>
      <c r="T759" s="153"/>
      <c r="U759" s="153"/>
      <c r="V759" s="238">
        <f t="shared" si="144"/>
        <v>0</v>
      </c>
      <c r="W759" s="193" t="s">
        <v>44</v>
      </c>
      <c r="X759" s="427"/>
      <c r="Y759" s="264" t="str">
        <f t="shared" si="145"/>
        <v>OK</v>
      </c>
      <c r="Z759" s="193" t="str">
        <f t="shared" si="146"/>
        <v/>
      </c>
      <c r="AA759" s="193" t="str">
        <f t="shared" si="147"/>
        <v/>
      </c>
      <c r="AB759" s="397" t="str">
        <f t="shared" si="148"/>
        <v/>
      </c>
      <c r="AC759" s="257" t="str">
        <f t="shared" si="149"/>
        <v/>
      </c>
      <c r="AD759" s="257" t="str">
        <f t="shared" si="150"/>
        <v/>
      </c>
      <c r="AE759" s="193" t="str">
        <f t="shared" si="151"/>
        <v>CHECK DATES</v>
      </c>
      <c r="AF759" s="257" t="str">
        <f t="shared" si="152"/>
        <v/>
      </c>
      <c r="AG759" s="286">
        <v>0</v>
      </c>
      <c r="AH759" s="257">
        <f t="shared" si="153"/>
        <v>0</v>
      </c>
      <c r="AI759" s="257" t="str">
        <f t="shared" si="154"/>
        <v/>
      </c>
      <c r="AJ759" s="257">
        <f t="shared" si="155"/>
        <v>0</v>
      </c>
    </row>
    <row r="760" spans="1:36" x14ac:dyDescent="0.3">
      <c r="A760" s="287">
        <v>747</v>
      </c>
      <c r="B760" s="156"/>
      <c r="C760" s="150"/>
      <c r="D760" s="151"/>
      <c r="E760" s="150"/>
      <c r="F760" s="150"/>
      <c r="G760" s="158"/>
      <c r="H760" s="157"/>
      <c r="I760" s="152"/>
      <c r="J760" s="154"/>
      <c r="K760" s="149"/>
      <c r="L760" s="152"/>
      <c r="M760" s="159"/>
      <c r="N760" s="337"/>
      <c r="O760" s="343" t="str">
        <f>IF(N760="","",LOOKUP(N760,'Work Programme'!$A$8:$A$207,'Work Programme'!$B$8:$B$207))</f>
        <v/>
      </c>
      <c r="P760" s="150"/>
      <c r="Q760" s="150"/>
      <c r="R760" s="254" t="str">
        <f>IF(J760="","",VLOOKUP(J760,'Overview - Financial Statement'!$A$46:$B$60,2,FALSE))</f>
        <v/>
      </c>
      <c r="S760" s="255" t="str">
        <f t="shared" si="143"/>
        <v/>
      </c>
      <c r="T760" s="153"/>
      <c r="U760" s="153"/>
      <c r="V760" s="238">
        <f t="shared" si="144"/>
        <v>0</v>
      </c>
      <c r="W760" s="193" t="s">
        <v>44</v>
      </c>
      <c r="X760" s="427"/>
      <c r="Y760" s="264" t="str">
        <f t="shared" si="145"/>
        <v>OK</v>
      </c>
      <c r="Z760" s="193" t="str">
        <f t="shared" si="146"/>
        <v/>
      </c>
      <c r="AA760" s="193" t="str">
        <f t="shared" si="147"/>
        <v/>
      </c>
      <c r="AB760" s="397" t="str">
        <f t="shared" si="148"/>
        <v/>
      </c>
      <c r="AC760" s="257" t="str">
        <f t="shared" si="149"/>
        <v/>
      </c>
      <c r="AD760" s="257" t="str">
        <f t="shared" si="150"/>
        <v/>
      </c>
      <c r="AE760" s="193" t="str">
        <f t="shared" si="151"/>
        <v>CHECK DATES</v>
      </c>
      <c r="AF760" s="257" t="str">
        <f t="shared" si="152"/>
        <v/>
      </c>
      <c r="AG760" s="286">
        <v>0</v>
      </c>
      <c r="AH760" s="257">
        <f t="shared" si="153"/>
        <v>0</v>
      </c>
      <c r="AI760" s="257" t="str">
        <f t="shared" si="154"/>
        <v/>
      </c>
      <c r="AJ760" s="257">
        <f t="shared" si="155"/>
        <v>0</v>
      </c>
    </row>
    <row r="761" spans="1:36" x14ac:dyDescent="0.3">
      <c r="A761" s="287">
        <v>748</v>
      </c>
      <c r="B761" s="156"/>
      <c r="C761" s="150"/>
      <c r="D761" s="151"/>
      <c r="E761" s="150"/>
      <c r="F761" s="150"/>
      <c r="G761" s="158"/>
      <c r="H761" s="157"/>
      <c r="I761" s="152"/>
      <c r="J761" s="154"/>
      <c r="K761" s="149"/>
      <c r="L761" s="152"/>
      <c r="M761" s="159"/>
      <c r="N761" s="337"/>
      <c r="O761" s="343" t="str">
        <f>IF(N761="","",LOOKUP(N761,'Work Programme'!$A$8:$A$207,'Work Programme'!$B$8:$B$207))</f>
        <v/>
      </c>
      <c r="P761" s="150"/>
      <c r="Q761" s="150"/>
      <c r="R761" s="254" t="str">
        <f>IF(J761="","",VLOOKUP(J761,'Overview - Financial Statement'!$A$46:$B$60,2,FALSE))</f>
        <v/>
      </c>
      <c r="S761" s="255" t="str">
        <f t="shared" si="143"/>
        <v/>
      </c>
      <c r="T761" s="153"/>
      <c r="U761" s="153"/>
      <c r="V761" s="238">
        <f t="shared" si="144"/>
        <v>0</v>
      </c>
      <c r="W761" s="193" t="s">
        <v>44</v>
      </c>
      <c r="X761" s="427"/>
      <c r="Y761" s="264" t="str">
        <f t="shared" si="145"/>
        <v>OK</v>
      </c>
      <c r="Z761" s="193" t="str">
        <f t="shared" si="146"/>
        <v/>
      </c>
      <c r="AA761" s="193" t="str">
        <f t="shared" si="147"/>
        <v/>
      </c>
      <c r="AB761" s="397" t="str">
        <f t="shared" si="148"/>
        <v/>
      </c>
      <c r="AC761" s="257" t="str">
        <f t="shared" si="149"/>
        <v/>
      </c>
      <c r="AD761" s="257" t="str">
        <f t="shared" si="150"/>
        <v/>
      </c>
      <c r="AE761" s="193" t="str">
        <f t="shared" si="151"/>
        <v>CHECK DATES</v>
      </c>
      <c r="AF761" s="257" t="str">
        <f t="shared" si="152"/>
        <v/>
      </c>
      <c r="AG761" s="286">
        <v>0</v>
      </c>
      <c r="AH761" s="257">
        <f t="shared" si="153"/>
        <v>0</v>
      </c>
      <c r="AI761" s="257" t="str">
        <f t="shared" si="154"/>
        <v/>
      </c>
      <c r="AJ761" s="257">
        <f t="shared" si="155"/>
        <v>0</v>
      </c>
    </row>
    <row r="762" spans="1:36" x14ac:dyDescent="0.3">
      <c r="A762" s="287">
        <v>749</v>
      </c>
      <c r="B762" s="156"/>
      <c r="C762" s="150"/>
      <c r="D762" s="151"/>
      <c r="E762" s="150"/>
      <c r="F762" s="150"/>
      <c r="G762" s="158"/>
      <c r="H762" s="157"/>
      <c r="I762" s="152"/>
      <c r="J762" s="154"/>
      <c r="K762" s="149"/>
      <c r="L762" s="152"/>
      <c r="M762" s="159"/>
      <c r="N762" s="337"/>
      <c r="O762" s="343" t="str">
        <f>IF(N762="","",LOOKUP(N762,'Work Programme'!$A$8:$A$207,'Work Programme'!$B$8:$B$207))</f>
        <v/>
      </c>
      <c r="P762" s="150"/>
      <c r="Q762" s="150"/>
      <c r="R762" s="254" t="str">
        <f>IF(J762="","",VLOOKUP(J762,'Overview - Financial Statement'!$A$46:$B$60,2,FALSE))</f>
        <v/>
      </c>
      <c r="S762" s="255" t="str">
        <f t="shared" si="143"/>
        <v/>
      </c>
      <c r="T762" s="153"/>
      <c r="U762" s="153"/>
      <c r="V762" s="238">
        <f t="shared" si="144"/>
        <v>0</v>
      </c>
      <c r="W762" s="193" t="s">
        <v>44</v>
      </c>
      <c r="X762" s="427"/>
      <c r="Y762" s="264" t="str">
        <f t="shared" si="145"/>
        <v>OK</v>
      </c>
      <c r="Z762" s="193" t="str">
        <f t="shared" si="146"/>
        <v/>
      </c>
      <c r="AA762" s="193" t="str">
        <f t="shared" si="147"/>
        <v/>
      </c>
      <c r="AB762" s="397" t="str">
        <f t="shared" si="148"/>
        <v/>
      </c>
      <c r="AC762" s="257" t="str">
        <f t="shared" si="149"/>
        <v/>
      </c>
      <c r="AD762" s="257" t="str">
        <f t="shared" si="150"/>
        <v/>
      </c>
      <c r="AE762" s="193" t="str">
        <f t="shared" si="151"/>
        <v>CHECK DATES</v>
      </c>
      <c r="AF762" s="257" t="str">
        <f t="shared" si="152"/>
        <v/>
      </c>
      <c r="AG762" s="286">
        <v>0</v>
      </c>
      <c r="AH762" s="257">
        <f t="shared" si="153"/>
        <v>0</v>
      </c>
      <c r="AI762" s="257" t="str">
        <f t="shared" si="154"/>
        <v/>
      </c>
      <c r="AJ762" s="257">
        <f t="shared" si="155"/>
        <v>0</v>
      </c>
    </row>
    <row r="763" spans="1:36" x14ac:dyDescent="0.3">
      <c r="A763" s="287">
        <v>750</v>
      </c>
      <c r="B763" s="156"/>
      <c r="C763" s="150"/>
      <c r="D763" s="151"/>
      <c r="E763" s="150"/>
      <c r="F763" s="150"/>
      <c r="G763" s="158"/>
      <c r="H763" s="157"/>
      <c r="I763" s="152"/>
      <c r="J763" s="154"/>
      <c r="K763" s="149"/>
      <c r="L763" s="152"/>
      <c r="M763" s="159"/>
      <c r="N763" s="337"/>
      <c r="O763" s="343" t="str">
        <f>IF(N763="","",LOOKUP(N763,'Work Programme'!$A$8:$A$207,'Work Programme'!$B$8:$B$207))</f>
        <v/>
      </c>
      <c r="P763" s="150"/>
      <c r="Q763" s="150"/>
      <c r="R763" s="254" t="str">
        <f>IF(J763="","",VLOOKUP(J763,'Overview - Financial Statement'!$A$46:$B$60,2,FALSE))</f>
        <v/>
      </c>
      <c r="S763" s="255" t="str">
        <f t="shared" si="143"/>
        <v/>
      </c>
      <c r="T763" s="153"/>
      <c r="U763" s="153"/>
      <c r="V763" s="238">
        <f t="shared" si="144"/>
        <v>0</v>
      </c>
      <c r="W763" s="193" t="s">
        <v>44</v>
      </c>
      <c r="X763" s="427"/>
      <c r="Y763" s="264" t="str">
        <f t="shared" si="145"/>
        <v>OK</v>
      </c>
      <c r="Z763" s="193" t="str">
        <f t="shared" si="146"/>
        <v/>
      </c>
      <c r="AA763" s="193" t="str">
        <f t="shared" si="147"/>
        <v/>
      </c>
      <c r="AB763" s="397" t="str">
        <f t="shared" si="148"/>
        <v/>
      </c>
      <c r="AC763" s="257" t="str">
        <f t="shared" si="149"/>
        <v/>
      </c>
      <c r="AD763" s="257" t="str">
        <f t="shared" si="150"/>
        <v/>
      </c>
      <c r="AE763" s="193" t="str">
        <f t="shared" si="151"/>
        <v>CHECK DATES</v>
      </c>
      <c r="AF763" s="257" t="str">
        <f t="shared" si="152"/>
        <v/>
      </c>
      <c r="AG763" s="286">
        <v>0</v>
      </c>
      <c r="AH763" s="257">
        <f t="shared" si="153"/>
        <v>0</v>
      </c>
      <c r="AI763" s="257" t="str">
        <f t="shared" si="154"/>
        <v/>
      </c>
      <c r="AJ763" s="257">
        <f t="shared" si="155"/>
        <v>0</v>
      </c>
    </row>
    <row r="764" spans="1:36" x14ac:dyDescent="0.3">
      <c r="A764" s="287">
        <v>751</v>
      </c>
      <c r="B764" s="156"/>
      <c r="C764" s="150"/>
      <c r="D764" s="151"/>
      <c r="E764" s="150"/>
      <c r="F764" s="150"/>
      <c r="G764" s="158"/>
      <c r="H764" s="157"/>
      <c r="I764" s="152"/>
      <c r="J764" s="154"/>
      <c r="K764" s="149"/>
      <c r="L764" s="152"/>
      <c r="M764" s="159"/>
      <c r="N764" s="337"/>
      <c r="O764" s="343" t="str">
        <f>IF(N764="","",LOOKUP(N764,'Work Programme'!$A$8:$A$207,'Work Programme'!$B$8:$B$207))</f>
        <v/>
      </c>
      <c r="P764" s="150"/>
      <c r="Q764" s="150"/>
      <c r="R764" s="254" t="str">
        <f>IF(J764="","",VLOOKUP(J764,'Overview - Financial Statement'!$A$46:$B$60,2,FALSE))</f>
        <v/>
      </c>
      <c r="S764" s="255" t="str">
        <f t="shared" si="143"/>
        <v/>
      </c>
      <c r="T764" s="153"/>
      <c r="U764" s="153"/>
      <c r="V764" s="238">
        <f t="shared" si="144"/>
        <v>0</v>
      </c>
      <c r="W764" s="193" t="s">
        <v>44</v>
      </c>
      <c r="X764" s="427"/>
      <c r="Y764" s="264" t="str">
        <f t="shared" si="145"/>
        <v>OK</v>
      </c>
      <c r="Z764" s="193" t="str">
        <f t="shared" si="146"/>
        <v/>
      </c>
      <c r="AA764" s="193" t="str">
        <f t="shared" si="147"/>
        <v/>
      </c>
      <c r="AB764" s="397" t="str">
        <f t="shared" si="148"/>
        <v/>
      </c>
      <c r="AC764" s="257" t="str">
        <f t="shared" si="149"/>
        <v/>
      </c>
      <c r="AD764" s="257" t="str">
        <f t="shared" si="150"/>
        <v/>
      </c>
      <c r="AE764" s="193" t="str">
        <f t="shared" si="151"/>
        <v>CHECK DATES</v>
      </c>
      <c r="AF764" s="257" t="str">
        <f t="shared" si="152"/>
        <v/>
      </c>
      <c r="AG764" s="286">
        <v>0</v>
      </c>
      <c r="AH764" s="257">
        <f t="shared" si="153"/>
        <v>0</v>
      </c>
      <c r="AI764" s="257" t="str">
        <f t="shared" si="154"/>
        <v/>
      </c>
      <c r="AJ764" s="257">
        <f t="shared" si="155"/>
        <v>0</v>
      </c>
    </row>
    <row r="765" spans="1:36" x14ac:dyDescent="0.3">
      <c r="A765" s="287">
        <v>752</v>
      </c>
      <c r="B765" s="156"/>
      <c r="C765" s="150"/>
      <c r="D765" s="151"/>
      <c r="E765" s="150"/>
      <c r="F765" s="150"/>
      <c r="G765" s="158"/>
      <c r="H765" s="157"/>
      <c r="I765" s="152"/>
      <c r="J765" s="154"/>
      <c r="K765" s="149"/>
      <c r="L765" s="152"/>
      <c r="M765" s="159"/>
      <c r="N765" s="337"/>
      <c r="O765" s="343" t="str">
        <f>IF(N765="","",LOOKUP(N765,'Work Programme'!$A$8:$A$207,'Work Programme'!$B$8:$B$207))</f>
        <v/>
      </c>
      <c r="P765" s="150"/>
      <c r="Q765" s="150"/>
      <c r="R765" s="254" t="str">
        <f>IF(J765="","",VLOOKUP(J765,'Overview - Financial Statement'!$A$46:$B$60,2,FALSE))</f>
        <v/>
      </c>
      <c r="S765" s="255" t="str">
        <f t="shared" si="143"/>
        <v/>
      </c>
      <c r="T765" s="153"/>
      <c r="U765" s="153"/>
      <c r="V765" s="238">
        <f t="shared" si="144"/>
        <v>0</v>
      </c>
      <c r="W765" s="193" t="s">
        <v>44</v>
      </c>
      <c r="X765" s="427"/>
      <c r="Y765" s="264" t="str">
        <f t="shared" si="145"/>
        <v>OK</v>
      </c>
      <c r="Z765" s="193" t="str">
        <f t="shared" si="146"/>
        <v/>
      </c>
      <c r="AA765" s="193" t="str">
        <f t="shared" si="147"/>
        <v/>
      </c>
      <c r="AB765" s="397" t="str">
        <f t="shared" si="148"/>
        <v/>
      </c>
      <c r="AC765" s="257" t="str">
        <f t="shared" si="149"/>
        <v/>
      </c>
      <c r="AD765" s="257" t="str">
        <f t="shared" si="150"/>
        <v/>
      </c>
      <c r="AE765" s="193" t="str">
        <f t="shared" si="151"/>
        <v>CHECK DATES</v>
      </c>
      <c r="AF765" s="257" t="str">
        <f t="shared" si="152"/>
        <v/>
      </c>
      <c r="AG765" s="286">
        <v>0</v>
      </c>
      <c r="AH765" s="257">
        <f t="shared" si="153"/>
        <v>0</v>
      </c>
      <c r="AI765" s="257" t="str">
        <f t="shared" si="154"/>
        <v/>
      </c>
      <c r="AJ765" s="257">
        <f t="shared" si="155"/>
        <v>0</v>
      </c>
    </row>
    <row r="766" spans="1:36" x14ac:dyDescent="0.3">
      <c r="A766" s="287">
        <v>753</v>
      </c>
      <c r="B766" s="156"/>
      <c r="C766" s="150"/>
      <c r="D766" s="151"/>
      <c r="E766" s="150"/>
      <c r="F766" s="150"/>
      <c r="G766" s="158"/>
      <c r="H766" s="157"/>
      <c r="I766" s="152"/>
      <c r="J766" s="154"/>
      <c r="K766" s="149"/>
      <c r="L766" s="152"/>
      <c r="M766" s="159"/>
      <c r="N766" s="337"/>
      <c r="O766" s="343" t="str">
        <f>IF(N766="","",LOOKUP(N766,'Work Programme'!$A$8:$A$207,'Work Programme'!$B$8:$B$207))</f>
        <v/>
      </c>
      <c r="P766" s="150"/>
      <c r="Q766" s="150"/>
      <c r="R766" s="254" t="str">
        <f>IF(J766="","",VLOOKUP(J766,'Overview - Financial Statement'!$A$46:$B$60,2,FALSE))</f>
        <v/>
      </c>
      <c r="S766" s="255" t="str">
        <f t="shared" si="143"/>
        <v/>
      </c>
      <c r="T766" s="153"/>
      <c r="U766" s="153"/>
      <c r="V766" s="238">
        <f t="shared" si="144"/>
        <v>0</v>
      </c>
      <c r="W766" s="193" t="s">
        <v>44</v>
      </c>
      <c r="X766" s="427"/>
      <c r="Y766" s="264" t="str">
        <f t="shared" si="145"/>
        <v>OK</v>
      </c>
      <c r="Z766" s="193" t="str">
        <f t="shared" si="146"/>
        <v/>
      </c>
      <c r="AA766" s="193" t="str">
        <f t="shared" si="147"/>
        <v/>
      </c>
      <c r="AB766" s="397" t="str">
        <f t="shared" si="148"/>
        <v/>
      </c>
      <c r="AC766" s="257" t="str">
        <f t="shared" si="149"/>
        <v/>
      </c>
      <c r="AD766" s="257" t="str">
        <f t="shared" si="150"/>
        <v/>
      </c>
      <c r="AE766" s="193" t="str">
        <f t="shared" si="151"/>
        <v>CHECK DATES</v>
      </c>
      <c r="AF766" s="257" t="str">
        <f t="shared" si="152"/>
        <v/>
      </c>
      <c r="AG766" s="286">
        <v>0</v>
      </c>
      <c r="AH766" s="257">
        <f t="shared" si="153"/>
        <v>0</v>
      </c>
      <c r="AI766" s="257" t="str">
        <f t="shared" si="154"/>
        <v/>
      </c>
      <c r="AJ766" s="257">
        <f t="shared" si="155"/>
        <v>0</v>
      </c>
    </row>
    <row r="767" spans="1:36" x14ac:dyDescent="0.3">
      <c r="A767" s="287">
        <v>754</v>
      </c>
      <c r="B767" s="156"/>
      <c r="C767" s="150"/>
      <c r="D767" s="151"/>
      <c r="E767" s="150"/>
      <c r="F767" s="150"/>
      <c r="G767" s="158"/>
      <c r="H767" s="157"/>
      <c r="I767" s="152"/>
      <c r="J767" s="154"/>
      <c r="K767" s="149"/>
      <c r="L767" s="152"/>
      <c r="M767" s="159"/>
      <c r="N767" s="337"/>
      <c r="O767" s="343" t="str">
        <f>IF(N767="","",LOOKUP(N767,'Work Programme'!$A$8:$A$207,'Work Programme'!$B$8:$B$207))</f>
        <v/>
      </c>
      <c r="P767" s="150"/>
      <c r="Q767" s="150"/>
      <c r="R767" s="254" t="str">
        <f>IF(J767="","",VLOOKUP(J767,'Overview - Financial Statement'!$A$46:$B$60,2,FALSE))</f>
        <v/>
      </c>
      <c r="S767" s="255" t="str">
        <f t="shared" si="143"/>
        <v/>
      </c>
      <c r="T767" s="153"/>
      <c r="U767" s="153"/>
      <c r="V767" s="238">
        <f t="shared" si="144"/>
        <v>0</v>
      </c>
      <c r="W767" s="193" t="s">
        <v>44</v>
      </c>
      <c r="X767" s="427"/>
      <c r="Y767" s="264" t="str">
        <f t="shared" si="145"/>
        <v>OK</v>
      </c>
      <c r="Z767" s="193" t="str">
        <f t="shared" si="146"/>
        <v/>
      </c>
      <c r="AA767" s="193" t="str">
        <f t="shared" si="147"/>
        <v/>
      </c>
      <c r="AB767" s="397" t="str">
        <f t="shared" si="148"/>
        <v/>
      </c>
      <c r="AC767" s="257" t="str">
        <f t="shared" si="149"/>
        <v/>
      </c>
      <c r="AD767" s="257" t="str">
        <f t="shared" si="150"/>
        <v/>
      </c>
      <c r="AE767" s="193" t="str">
        <f t="shared" si="151"/>
        <v>CHECK DATES</v>
      </c>
      <c r="AF767" s="257" t="str">
        <f t="shared" si="152"/>
        <v/>
      </c>
      <c r="AG767" s="286">
        <v>0</v>
      </c>
      <c r="AH767" s="257">
        <f t="shared" si="153"/>
        <v>0</v>
      </c>
      <c r="AI767" s="257" t="str">
        <f t="shared" si="154"/>
        <v/>
      </c>
      <c r="AJ767" s="257">
        <f t="shared" si="155"/>
        <v>0</v>
      </c>
    </row>
    <row r="768" spans="1:36" x14ac:dyDescent="0.3">
      <c r="A768" s="287">
        <v>755</v>
      </c>
      <c r="B768" s="156"/>
      <c r="C768" s="150"/>
      <c r="D768" s="151"/>
      <c r="E768" s="150"/>
      <c r="F768" s="150"/>
      <c r="G768" s="158"/>
      <c r="H768" s="157"/>
      <c r="I768" s="152"/>
      <c r="J768" s="154"/>
      <c r="K768" s="149"/>
      <c r="L768" s="152"/>
      <c r="M768" s="159"/>
      <c r="N768" s="337"/>
      <c r="O768" s="343" t="str">
        <f>IF(N768="","",LOOKUP(N768,'Work Programme'!$A$8:$A$207,'Work Programme'!$B$8:$B$207))</f>
        <v/>
      </c>
      <c r="P768" s="150"/>
      <c r="Q768" s="150"/>
      <c r="R768" s="254" t="str">
        <f>IF(J768="","",VLOOKUP(J768,'Overview - Financial Statement'!$A$46:$B$60,2,FALSE))</f>
        <v/>
      </c>
      <c r="S768" s="255" t="str">
        <f t="shared" si="143"/>
        <v/>
      </c>
      <c r="T768" s="153"/>
      <c r="U768" s="153"/>
      <c r="V768" s="238">
        <f t="shared" si="144"/>
        <v>0</v>
      </c>
      <c r="W768" s="193" t="s">
        <v>44</v>
      </c>
      <c r="X768" s="427"/>
      <c r="Y768" s="264" t="str">
        <f t="shared" si="145"/>
        <v>OK</v>
      </c>
      <c r="Z768" s="193" t="str">
        <f t="shared" si="146"/>
        <v/>
      </c>
      <c r="AA768" s="193" t="str">
        <f t="shared" si="147"/>
        <v/>
      </c>
      <c r="AB768" s="397" t="str">
        <f t="shared" si="148"/>
        <v/>
      </c>
      <c r="AC768" s="257" t="str">
        <f t="shared" si="149"/>
        <v/>
      </c>
      <c r="AD768" s="257" t="str">
        <f t="shared" si="150"/>
        <v/>
      </c>
      <c r="AE768" s="193" t="str">
        <f t="shared" si="151"/>
        <v>CHECK DATES</v>
      </c>
      <c r="AF768" s="257" t="str">
        <f t="shared" si="152"/>
        <v/>
      </c>
      <c r="AG768" s="286">
        <v>0</v>
      </c>
      <c r="AH768" s="257">
        <f t="shared" si="153"/>
        <v>0</v>
      </c>
      <c r="AI768" s="257" t="str">
        <f t="shared" si="154"/>
        <v/>
      </c>
      <c r="AJ768" s="257">
        <f t="shared" si="155"/>
        <v>0</v>
      </c>
    </row>
    <row r="769" spans="1:36" x14ac:dyDescent="0.3">
      <c r="A769" s="287">
        <v>756</v>
      </c>
      <c r="B769" s="156"/>
      <c r="C769" s="150"/>
      <c r="D769" s="151"/>
      <c r="E769" s="150"/>
      <c r="F769" s="150"/>
      <c r="G769" s="158"/>
      <c r="H769" s="157"/>
      <c r="I769" s="152"/>
      <c r="J769" s="154"/>
      <c r="K769" s="149"/>
      <c r="L769" s="152"/>
      <c r="M769" s="159"/>
      <c r="N769" s="337"/>
      <c r="O769" s="343" t="str">
        <f>IF(N769="","",LOOKUP(N769,'Work Programme'!$A$8:$A$207,'Work Programme'!$B$8:$B$207))</f>
        <v/>
      </c>
      <c r="P769" s="150"/>
      <c r="Q769" s="150"/>
      <c r="R769" s="254" t="str">
        <f>IF(J769="","",VLOOKUP(J769,'Overview - Financial Statement'!$A$46:$B$60,2,FALSE))</f>
        <v/>
      </c>
      <c r="S769" s="255" t="str">
        <f t="shared" si="143"/>
        <v/>
      </c>
      <c r="T769" s="153"/>
      <c r="U769" s="153"/>
      <c r="V769" s="238">
        <f t="shared" si="144"/>
        <v>0</v>
      </c>
      <c r="W769" s="193" t="s">
        <v>44</v>
      </c>
      <c r="X769" s="427"/>
      <c r="Y769" s="264" t="str">
        <f t="shared" si="145"/>
        <v>OK</v>
      </c>
      <c r="Z769" s="193" t="str">
        <f t="shared" si="146"/>
        <v/>
      </c>
      <c r="AA769" s="193" t="str">
        <f t="shared" si="147"/>
        <v/>
      </c>
      <c r="AB769" s="397" t="str">
        <f t="shared" si="148"/>
        <v/>
      </c>
      <c r="AC769" s="257" t="str">
        <f t="shared" si="149"/>
        <v/>
      </c>
      <c r="AD769" s="257" t="str">
        <f t="shared" si="150"/>
        <v/>
      </c>
      <c r="AE769" s="193" t="str">
        <f t="shared" si="151"/>
        <v>CHECK DATES</v>
      </c>
      <c r="AF769" s="257" t="str">
        <f t="shared" si="152"/>
        <v/>
      </c>
      <c r="AG769" s="286">
        <v>0</v>
      </c>
      <c r="AH769" s="257">
        <f t="shared" si="153"/>
        <v>0</v>
      </c>
      <c r="AI769" s="257" t="str">
        <f t="shared" si="154"/>
        <v/>
      </c>
      <c r="AJ769" s="257">
        <f t="shared" si="155"/>
        <v>0</v>
      </c>
    </row>
    <row r="770" spans="1:36" x14ac:dyDescent="0.3">
      <c r="A770" s="287">
        <v>757</v>
      </c>
      <c r="B770" s="156"/>
      <c r="C770" s="150"/>
      <c r="D770" s="151"/>
      <c r="E770" s="150"/>
      <c r="F770" s="150"/>
      <c r="G770" s="158"/>
      <c r="H770" s="157"/>
      <c r="I770" s="152"/>
      <c r="J770" s="154"/>
      <c r="K770" s="149"/>
      <c r="L770" s="152"/>
      <c r="M770" s="159"/>
      <c r="N770" s="337"/>
      <c r="O770" s="343" t="str">
        <f>IF(N770="","",LOOKUP(N770,'Work Programme'!$A$8:$A$207,'Work Programme'!$B$8:$B$207))</f>
        <v/>
      </c>
      <c r="P770" s="150"/>
      <c r="Q770" s="150"/>
      <c r="R770" s="254" t="str">
        <f>IF(J770="","",VLOOKUP(J770,'Overview - Financial Statement'!$A$46:$B$60,2,FALSE))</f>
        <v/>
      </c>
      <c r="S770" s="255" t="str">
        <f t="shared" si="143"/>
        <v/>
      </c>
      <c r="T770" s="153"/>
      <c r="U770" s="153"/>
      <c r="V770" s="238">
        <f t="shared" si="144"/>
        <v>0</v>
      </c>
      <c r="W770" s="193" t="s">
        <v>44</v>
      </c>
      <c r="X770" s="427"/>
      <c r="Y770" s="264" t="str">
        <f t="shared" si="145"/>
        <v>OK</v>
      </c>
      <c r="Z770" s="193" t="str">
        <f t="shared" si="146"/>
        <v/>
      </c>
      <c r="AA770" s="193" t="str">
        <f t="shared" si="147"/>
        <v/>
      </c>
      <c r="AB770" s="397" t="str">
        <f t="shared" si="148"/>
        <v/>
      </c>
      <c r="AC770" s="257" t="str">
        <f t="shared" si="149"/>
        <v/>
      </c>
      <c r="AD770" s="257" t="str">
        <f t="shared" si="150"/>
        <v/>
      </c>
      <c r="AE770" s="193" t="str">
        <f t="shared" si="151"/>
        <v>CHECK DATES</v>
      </c>
      <c r="AF770" s="257" t="str">
        <f t="shared" si="152"/>
        <v/>
      </c>
      <c r="AG770" s="286">
        <v>0</v>
      </c>
      <c r="AH770" s="257">
        <f t="shared" si="153"/>
        <v>0</v>
      </c>
      <c r="AI770" s="257" t="str">
        <f t="shared" si="154"/>
        <v/>
      </c>
      <c r="AJ770" s="257">
        <f t="shared" si="155"/>
        <v>0</v>
      </c>
    </row>
    <row r="771" spans="1:36" x14ac:dyDescent="0.3">
      <c r="A771" s="287">
        <v>758</v>
      </c>
      <c r="B771" s="156"/>
      <c r="C771" s="150"/>
      <c r="D771" s="151"/>
      <c r="E771" s="150"/>
      <c r="F771" s="150"/>
      <c r="G771" s="158"/>
      <c r="H771" s="157"/>
      <c r="I771" s="152"/>
      <c r="J771" s="154"/>
      <c r="K771" s="149"/>
      <c r="L771" s="152"/>
      <c r="M771" s="159"/>
      <c r="N771" s="337"/>
      <c r="O771" s="343" t="str">
        <f>IF(N771="","",LOOKUP(N771,'Work Programme'!$A$8:$A$207,'Work Programme'!$B$8:$B$207))</f>
        <v/>
      </c>
      <c r="P771" s="150"/>
      <c r="Q771" s="150"/>
      <c r="R771" s="254" t="str">
        <f>IF(J771="","",VLOOKUP(J771,'Overview - Financial Statement'!$A$46:$B$60,2,FALSE))</f>
        <v/>
      </c>
      <c r="S771" s="255" t="str">
        <f t="shared" si="143"/>
        <v/>
      </c>
      <c r="T771" s="153"/>
      <c r="U771" s="153"/>
      <c r="V771" s="238">
        <f t="shared" si="144"/>
        <v>0</v>
      </c>
      <c r="W771" s="193" t="s">
        <v>44</v>
      </c>
      <c r="X771" s="427"/>
      <c r="Y771" s="264" t="str">
        <f t="shared" si="145"/>
        <v>OK</v>
      </c>
      <c r="Z771" s="193" t="str">
        <f t="shared" si="146"/>
        <v/>
      </c>
      <c r="AA771" s="193" t="str">
        <f t="shared" si="147"/>
        <v/>
      </c>
      <c r="AB771" s="397" t="str">
        <f t="shared" si="148"/>
        <v/>
      </c>
      <c r="AC771" s="257" t="str">
        <f t="shared" si="149"/>
        <v/>
      </c>
      <c r="AD771" s="257" t="str">
        <f t="shared" si="150"/>
        <v/>
      </c>
      <c r="AE771" s="193" t="str">
        <f t="shared" si="151"/>
        <v>CHECK DATES</v>
      </c>
      <c r="AF771" s="257" t="str">
        <f t="shared" si="152"/>
        <v/>
      </c>
      <c r="AG771" s="286">
        <v>0</v>
      </c>
      <c r="AH771" s="257">
        <f t="shared" si="153"/>
        <v>0</v>
      </c>
      <c r="AI771" s="257" t="str">
        <f t="shared" si="154"/>
        <v/>
      </c>
      <c r="AJ771" s="257">
        <f t="shared" si="155"/>
        <v>0</v>
      </c>
    </row>
    <row r="772" spans="1:36" x14ac:dyDescent="0.3">
      <c r="A772" s="287">
        <v>759</v>
      </c>
      <c r="B772" s="156"/>
      <c r="C772" s="150"/>
      <c r="D772" s="151"/>
      <c r="E772" s="150"/>
      <c r="F772" s="150"/>
      <c r="G772" s="158"/>
      <c r="H772" s="157"/>
      <c r="I772" s="152"/>
      <c r="J772" s="154"/>
      <c r="K772" s="149"/>
      <c r="L772" s="152"/>
      <c r="M772" s="159"/>
      <c r="N772" s="337"/>
      <c r="O772" s="343" t="str">
        <f>IF(N772="","",LOOKUP(N772,'Work Programme'!$A$8:$A$207,'Work Programme'!$B$8:$B$207))</f>
        <v/>
      </c>
      <c r="P772" s="150"/>
      <c r="Q772" s="150"/>
      <c r="R772" s="254" t="str">
        <f>IF(J772="","",VLOOKUP(J772,'Overview - Financial Statement'!$A$46:$B$60,2,FALSE))</f>
        <v/>
      </c>
      <c r="S772" s="255" t="str">
        <f t="shared" si="143"/>
        <v/>
      </c>
      <c r="T772" s="153"/>
      <c r="U772" s="153"/>
      <c r="V772" s="238">
        <f t="shared" si="144"/>
        <v>0</v>
      </c>
      <c r="W772" s="193" t="s">
        <v>44</v>
      </c>
      <c r="X772" s="427"/>
      <c r="Y772" s="264" t="str">
        <f t="shared" si="145"/>
        <v>OK</v>
      </c>
      <c r="Z772" s="193" t="str">
        <f t="shared" si="146"/>
        <v/>
      </c>
      <c r="AA772" s="193" t="str">
        <f t="shared" si="147"/>
        <v/>
      </c>
      <c r="AB772" s="397" t="str">
        <f t="shared" si="148"/>
        <v/>
      </c>
      <c r="AC772" s="257" t="str">
        <f t="shared" si="149"/>
        <v/>
      </c>
      <c r="AD772" s="257" t="str">
        <f t="shared" si="150"/>
        <v/>
      </c>
      <c r="AE772" s="193" t="str">
        <f t="shared" si="151"/>
        <v>CHECK DATES</v>
      </c>
      <c r="AF772" s="257" t="str">
        <f t="shared" si="152"/>
        <v/>
      </c>
      <c r="AG772" s="286">
        <v>0</v>
      </c>
      <c r="AH772" s="257">
        <f t="shared" si="153"/>
        <v>0</v>
      </c>
      <c r="AI772" s="257" t="str">
        <f t="shared" si="154"/>
        <v/>
      </c>
      <c r="AJ772" s="257">
        <f t="shared" si="155"/>
        <v>0</v>
      </c>
    </row>
    <row r="773" spans="1:36" x14ac:dyDescent="0.3">
      <c r="A773" s="287">
        <v>760</v>
      </c>
      <c r="B773" s="156"/>
      <c r="C773" s="150"/>
      <c r="D773" s="151"/>
      <c r="E773" s="150"/>
      <c r="F773" s="150"/>
      <c r="G773" s="158"/>
      <c r="H773" s="157"/>
      <c r="I773" s="152"/>
      <c r="J773" s="154"/>
      <c r="K773" s="149"/>
      <c r="L773" s="152"/>
      <c r="M773" s="159"/>
      <c r="N773" s="337"/>
      <c r="O773" s="343" t="str">
        <f>IF(N773="","",LOOKUP(N773,'Work Programme'!$A$8:$A$207,'Work Programme'!$B$8:$B$207))</f>
        <v/>
      </c>
      <c r="P773" s="150"/>
      <c r="Q773" s="150"/>
      <c r="R773" s="254" t="str">
        <f>IF(J773="","",VLOOKUP(J773,'Overview - Financial Statement'!$A$46:$B$60,2,FALSE))</f>
        <v/>
      </c>
      <c r="S773" s="255" t="str">
        <f t="shared" si="143"/>
        <v/>
      </c>
      <c r="T773" s="153"/>
      <c r="U773" s="153"/>
      <c r="V773" s="238">
        <f t="shared" si="144"/>
        <v>0</v>
      </c>
      <c r="W773" s="193" t="s">
        <v>44</v>
      </c>
      <c r="X773" s="427"/>
      <c r="Y773" s="264" t="str">
        <f t="shared" si="145"/>
        <v>OK</v>
      </c>
      <c r="Z773" s="193" t="str">
        <f t="shared" si="146"/>
        <v/>
      </c>
      <c r="AA773" s="193" t="str">
        <f t="shared" si="147"/>
        <v/>
      </c>
      <c r="AB773" s="397" t="str">
        <f t="shared" si="148"/>
        <v/>
      </c>
      <c r="AC773" s="257" t="str">
        <f t="shared" si="149"/>
        <v/>
      </c>
      <c r="AD773" s="257" t="str">
        <f t="shared" si="150"/>
        <v/>
      </c>
      <c r="AE773" s="193" t="str">
        <f t="shared" si="151"/>
        <v>CHECK DATES</v>
      </c>
      <c r="AF773" s="257" t="str">
        <f t="shared" si="152"/>
        <v/>
      </c>
      <c r="AG773" s="286">
        <v>0</v>
      </c>
      <c r="AH773" s="257">
        <f t="shared" si="153"/>
        <v>0</v>
      </c>
      <c r="AI773" s="257" t="str">
        <f t="shared" si="154"/>
        <v/>
      </c>
      <c r="AJ773" s="257">
        <f t="shared" si="155"/>
        <v>0</v>
      </c>
    </row>
    <row r="774" spans="1:36" x14ac:dyDescent="0.3">
      <c r="A774" s="287">
        <v>761</v>
      </c>
      <c r="B774" s="156"/>
      <c r="C774" s="150"/>
      <c r="D774" s="151"/>
      <c r="E774" s="150"/>
      <c r="F774" s="150"/>
      <c r="G774" s="158"/>
      <c r="H774" s="157"/>
      <c r="I774" s="152"/>
      <c r="J774" s="154"/>
      <c r="K774" s="149"/>
      <c r="L774" s="152"/>
      <c r="M774" s="159"/>
      <c r="N774" s="337"/>
      <c r="O774" s="343" t="str">
        <f>IF(N774="","",LOOKUP(N774,'Work Programme'!$A$8:$A$207,'Work Programme'!$B$8:$B$207))</f>
        <v/>
      </c>
      <c r="P774" s="150"/>
      <c r="Q774" s="150"/>
      <c r="R774" s="254" t="str">
        <f>IF(J774="","",VLOOKUP(J774,'Overview - Financial Statement'!$A$46:$B$60,2,FALSE))</f>
        <v/>
      </c>
      <c r="S774" s="255" t="str">
        <f t="shared" si="143"/>
        <v/>
      </c>
      <c r="T774" s="153"/>
      <c r="U774" s="153"/>
      <c r="V774" s="238">
        <f t="shared" si="144"/>
        <v>0</v>
      </c>
      <c r="W774" s="193" t="s">
        <v>44</v>
      </c>
      <c r="X774" s="427"/>
      <c r="Y774" s="264" t="str">
        <f t="shared" si="145"/>
        <v>OK</v>
      </c>
      <c r="Z774" s="193" t="str">
        <f t="shared" si="146"/>
        <v/>
      </c>
      <c r="AA774" s="193" t="str">
        <f t="shared" si="147"/>
        <v/>
      </c>
      <c r="AB774" s="397" t="str">
        <f t="shared" si="148"/>
        <v/>
      </c>
      <c r="AC774" s="257" t="str">
        <f t="shared" si="149"/>
        <v/>
      </c>
      <c r="AD774" s="257" t="str">
        <f t="shared" si="150"/>
        <v/>
      </c>
      <c r="AE774" s="193" t="str">
        <f t="shared" si="151"/>
        <v>CHECK DATES</v>
      </c>
      <c r="AF774" s="257" t="str">
        <f t="shared" si="152"/>
        <v/>
      </c>
      <c r="AG774" s="286">
        <v>0</v>
      </c>
      <c r="AH774" s="257">
        <f t="shared" si="153"/>
        <v>0</v>
      </c>
      <c r="AI774" s="257" t="str">
        <f t="shared" si="154"/>
        <v/>
      </c>
      <c r="AJ774" s="257">
        <f t="shared" si="155"/>
        <v>0</v>
      </c>
    </row>
    <row r="775" spans="1:36" x14ac:dyDescent="0.3">
      <c r="A775" s="287">
        <v>762</v>
      </c>
      <c r="B775" s="156"/>
      <c r="C775" s="150"/>
      <c r="D775" s="151"/>
      <c r="E775" s="150"/>
      <c r="F775" s="150"/>
      <c r="G775" s="158"/>
      <c r="H775" s="157"/>
      <c r="I775" s="152"/>
      <c r="J775" s="154"/>
      <c r="K775" s="149"/>
      <c r="L775" s="152"/>
      <c r="M775" s="159"/>
      <c r="N775" s="337"/>
      <c r="O775" s="343" t="str">
        <f>IF(N775="","",LOOKUP(N775,'Work Programme'!$A$8:$A$207,'Work Programme'!$B$8:$B$207))</f>
        <v/>
      </c>
      <c r="P775" s="150"/>
      <c r="Q775" s="150"/>
      <c r="R775" s="254" t="str">
        <f>IF(J775="","",VLOOKUP(J775,'Overview - Financial Statement'!$A$46:$B$60,2,FALSE))</f>
        <v/>
      </c>
      <c r="S775" s="255" t="str">
        <f t="shared" si="143"/>
        <v/>
      </c>
      <c r="T775" s="153"/>
      <c r="U775" s="153"/>
      <c r="V775" s="238">
        <f t="shared" si="144"/>
        <v>0</v>
      </c>
      <c r="W775" s="193" t="s">
        <v>44</v>
      </c>
      <c r="X775" s="427"/>
      <c r="Y775" s="264" t="str">
        <f t="shared" si="145"/>
        <v>OK</v>
      </c>
      <c r="Z775" s="193" t="str">
        <f t="shared" si="146"/>
        <v/>
      </c>
      <c r="AA775" s="193" t="str">
        <f t="shared" si="147"/>
        <v/>
      </c>
      <c r="AB775" s="397" t="str">
        <f t="shared" si="148"/>
        <v/>
      </c>
      <c r="AC775" s="257" t="str">
        <f t="shared" si="149"/>
        <v/>
      </c>
      <c r="AD775" s="257" t="str">
        <f t="shared" si="150"/>
        <v/>
      </c>
      <c r="AE775" s="193" t="str">
        <f t="shared" si="151"/>
        <v>CHECK DATES</v>
      </c>
      <c r="AF775" s="257" t="str">
        <f t="shared" si="152"/>
        <v/>
      </c>
      <c r="AG775" s="286">
        <v>0</v>
      </c>
      <c r="AH775" s="257">
        <f t="shared" si="153"/>
        <v>0</v>
      </c>
      <c r="AI775" s="257" t="str">
        <f t="shared" si="154"/>
        <v/>
      </c>
      <c r="AJ775" s="257">
        <f t="shared" si="155"/>
        <v>0</v>
      </c>
    </row>
    <row r="776" spans="1:36" x14ac:dyDescent="0.3">
      <c r="A776" s="287">
        <v>763</v>
      </c>
      <c r="B776" s="156"/>
      <c r="C776" s="150"/>
      <c r="D776" s="151"/>
      <c r="E776" s="150"/>
      <c r="F776" s="150"/>
      <c r="G776" s="158"/>
      <c r="H776" s="157"/>
      <c r="I776" s="152"/>
      <c r="J776" s="154"/>
      <c r="K776" s="149"/>
      <c r="L776" s="152"/>
      <c r="M776" s="159"/>
      <c r="N776" s="337"/>
      <c r="O776" s="343" t="str">
        <f>IF(N776="","",LOOKUP(N776,'Work Programme'!$A$8:$A$207,'Work Programme'!$B$8:$B$207))</f>
        <v/>
      </c>
      <c r="P776" s="150"/>
      <c r="Q776" s="150"/>
      <c r="R776" s="254" t="str">
        <f>IF(J776="","",VLOOKUP(J776,'Overview - Financial Statement'!$A$46:$B$60,2,FALSE))</f>
        <v/>
      </c>
      <c r="S776" s="255" t="str">
        <f t="shared" si="143"/>
        <v/>
      </c>
      <c r="T776" s="153"/>
      <c r="U776" s="153"/>
      <c r="V776" s="238">
        <f t="shared" si="144"/>
        <v>0</v>
      </c>
      <c r="W776" s="193" t="s">
        <v>44</v>
      </c>
      <c r="X776" s="427"/>
      <c r="Y776" s="264" t="str">
        <f t="shared" si="145"/>
        <v>OK</v>
      </c>
      <c r="Z776" s="193" t="str">
        <f t="shared" si="146"/>
        <v/>
      </c>
      <c r="AA776" s="193" t="str">
        <f t="shared" si="147"/>
        <v/>
      </c>
      <c r="AB776" s="397" t="str">
        <f t="shared" si="148"/>
        <v/>
      </c>
      <c r="AC776" s="257" t="str">
        <f t="shared" si="149"/>
        <v/>
      </c>
      <c r="AD776" s="257" t="str">
        <f t="shared" si="150"/>
        <v/>
      </c>
      <c r="AE776" s="193" t="str">
        <f t="shared" si="151"/>
        <v>CHECK DATES</v>
      </c>
      <c r="AF776" s="257" t="str">
        <f t="shared" si="152"/>
        <v/>
      </c>
      <c r="AG776" s="286">
        <v>0</v>
      </c>
      <c r="AH776" s="257">
        <f t="shared" si="153"/>
        <v>0</v>
      </c>
      <c r="AI776" s="257" t="str">
        <f t="shared" si="154"/>
        <v/>
      </c>
      <c r="AJ776" s="257">
        <f t="shared" si="155"/>
        <v>0</v>
      </c>
    </row>
    <row r="777" spans="1:36" x14ac:dyDescent="0.3">
      <c r="A777" s="287">
        <v>764</v>
      </c>
      <c r="B777" s="156"/>
      <c r="C777" s="150"/>
      <c r="D777" s="151"/>
      <c r="E777" s="150"/>
      <c r="F777" s="150"/>
      <c r="G777" s="158"/>
      <c r="H777" s="157"/>
      <c r="I777" s="152"/>
      <c r="J777" s="154"/>
      <c r="K777" s="149"/>
      <c r="L777" s="152"/>
      <c r="M777" s="159"/>
      <c r="N777" s="337"/>
      <c r="O777" s="343" t="str">
        <f>IF(N777="","",LOOKUP(N777,'Work Programme'!$A$8:$A$207,'Work Programme'!$B$8:$B$207))</f>
        <v/>
      </c>
      <c r="P777" s="150"/>
      <c r="Q777" s="150"/>
      <c r="R777" s="254" t="str">
        <f>IF(J777="","",VLOOKUP(J777,'Overview - Financial Statement'!$A$46:$B$60,2,FALSE))</f>
        <v/>
      </c>
      <c r="S777" s="255" t="str">
        <f t="shared" si="143"/>
        <v/>
      </c>
      <c r="T777" s="153"/>
      <c r="U777" s="153"/>
      <c r="V777" s="238">
        <f t="shared" si="144"/>
        <v>0</v>
      </c>
      <c r="W777" s="193" t="s">
        <v>44</v>
      </c>
      <c r="X777" s="427"/>
      <c r="Y777" s="264" t="str">
        <f t="shared" si="145"/>
        <v>OK</v>
      </c>
      <c r="Z777" s="193" t="str">
        <f t="shared" si="146"/>
        <v/>
      </c>
      <c r="AA777" s="193" t="str">
        <f t="shared" si="147"/>
        <v/>
      </c>
      <c r="AB777" s="397" t="str">
        <f t="shared" si="148"/>
        <v/>
      </c>
      <c r="AC777" s="257" t="str">
        <f t="shared" si="149"/>
        <v/>
      </c>
      <c r="AD777" s="257" t="str">
        <f t="shared" si="150"/>
        <v/>
      </c>
      <c r="AE777" s="193" t="str">
        <f t="shared" si="151"/>
        <v>CHECK DATES</v>
      </c>
      <c r="AF777" s="257" t="str">
        <f t="shared" si="152"/>
        <v/>
      </c>
      <c r="AG777" s="286">
        <v>0</v>
      </c>
      <c r="AH777" s="257">
        <f t="shared" si="153"/>
        <v>0</v>
      </c>
      <c r="AI777" s="257" t="str">
        <f t="shared" si="154"/>
        <v/>
      </c>
      <c r="AJ777" s="257">
        <f t="shared" si="155"/>
        <v>0</v>
      </c>
    </row>
    <row r="778" spans="1:36" x14ac:dyDescent="0.3">
      <c r="A778" s="287">
        <v>765</v>
      </c>
      <c r="B778" s="156"/>
      <c r="C778" s="150"/>
      <c r="D778" s="151"/>
      <c r="E778" s="150"/>
      <c r="F778" s="150"/>
      <c r="G778" s="158"/>
      <c r="H778" s="157"/>
      <c r="I778" s="152"/>
      <c r="J778" s="154"/>
      <c r="K778" s="149"/>
      <c r="L778" s="152"/>
      <c r="M778" s="159"/>
      <c r="N778" s="337"/>
      <c r="O778" s="343" t="str">
        <f>IF(N778="","",LOOKUP(N778,'Work Programme'!$A$8:$A$207,'Work Programme'!$B$8:$B$207))</f>
        <v/>
      </c>
      <c r="P778" s="150"/>
      <c r="Q778" s="150"/>
      <c r="R778" s="254" t="str">
        <f>IF(J778="","",VLOOKUP(J778,'Overview - Financial Statement'!$A$46:$B$60,2,FALSE))</f>
        <v/>
      </c>
      <c r="S778" s="255" t="str">
        <f t="shared" si="143"/>
        <v/>
      </c>
      <c r="T778" s="153"/>
      <c r="U778" s="153"/>
      <c r="V778" s="238">
        <f t="shared" si="144"/>
        <v>0</v>
      </c>
      <c r="W778" s="193" t="s">
        <v>44</v>
      </c>
      <c r="X778" s="427"/>
      <c r="Y778" s="264" t="str">
        <f t="shared" si="145"/>
        <v>OK</v>
      </c>
      <c r="Z778" s="193" t="str">
        <f t="shared" si="146"/>
        <v/>
      </c>
      <c r="AA778" s="193" t="str">
        <f t="shared" si="147"/>
        <v/>
      </c>
      <c r="AB778" s="397" t="str">
        <f t="shared" si="148"/>
        <v/>
      </c>
      <c r="AC778" s="257" t="str">
        <f t="shared" si="149"/>
        <v/>
      </c>
      <c r="AD778" s="257" t="str">
        <f t="shared" si="150"/>
        <v/>
      </c>
      <c r="AE778" s="193" t="str">
        <f t="shared" si="151"/>
        <v>CHECK DATES</v>
      </c>
      <c r="AF778" s="257" t="str">
        <f t="shared" si="152"/>
        <v/>
      </c>
      <c r="AG778" s="286">
        <v>0</v>
      </c>
      <c r="AH778" s="257">
        <f t="shared" si="153"/>
        <v>0</v>
      </c>
      <c r="AI778" s="257" t="str">
        <f t="shared" si="154"/>
        <v/>
      </c>
      <c r="AJ778" s="257">
        <f t="shared" si="155"/>
        <v>0</v>
      </c>
    </row>
    <row r="779" spans="1:36" x14ac:dyDescent="0.3">
      <c r="A779" s="287">
        <v>766</v>
      </c>
      <c r="B779" s="156"/>
      <c r="C779" s="150"/>
      <c r="D779" s="151"/>
      <c r="E779" s="150"/>
      <c r="F779" s="150"/>
      <c r="G779" s="158"/>
      <c r="H779" s="157"/>
      <c r="I779" s="152"/>
      <c r="J779" s="154"/>
      <c r="K779" s="149"/>
      <c r="L779" s="152"/>
      <c r="M779" s="159"/>
      <c r="N779" s="337"/>
      <c r="O779" s="343" t="str">
        <f>IF(N779="","",LOOKUP(N779,'Work Programme'!$A$8:$A$207,'Work Programme'!$B$8:$B$207))</f>
        <v/>
      </c>
      <c r="P779" s="150"/>
      <c r="Q779" s="150"/>
      <c r="R779" s="254" t="str">
        <f>IF(J779="","",VLOOKUP(J779,'Overview - Financial Statement'!$A$46:$B$60,2,FALSE))</f>
        <v/>
      </c>
      <c r="S779" s="255" t="str">
        <f t="shared" si="143"/>
        <v/>
      </c>
      <c r="T779" s="153"/>
      <c r="U779" s="153"/>
      <c r="V779" s="238">
        <f t="shared" si="144"/>
        <v>0</v>
      </c>
      <c r="W779" s="193" t="s">
        <v>44</v>
      </c>
      <c r="X779" s="427"/>
      <c r="Y779" s="264" t="str">
        <f t="shared" si="145"/>
        <v>OK</v>
      </c>
      <c r="Z779" s="193" t="str">
        <f t="shared" si="146"/>
        <v/>
      </c>
      <c r="AA779" s="193" t="str">
        <f t="shared" si="147"/>
        <v/>
      </c>
      <c r="AB779" s="397" t="str">
        <f t="shared" si="148"/>
        <v/>
      </c>
      <c r="AC779" s="257" t="str">
        <f t="shared" si="149"/>
        <v/>
      </c>
      <c r="AD779" s="257" t="str">
        <f t="shared" si="150"/>
        <v/>
      </c>
      <c r="AE779" s="193" t="str">
        <f t="shared" si="151"/>
        <v>CHECK DATES</v>
      </c>
      <c r="AF779" s="257" t="str">
        <f t="shared" si="152"/>
        <v/>
      </c>
      <c r="AG779" s="286">
        <v>0</v>
      </c>
      <c r="AH779" s="257">
        <f t="shared" si="153"/>
        <v>0</v>
      </c>
      <c r="AI779" s="257" t="str">
        <f t="shared" si="154"/>
        <v/>
      </c>
      <c r="AJ779" s="257">
        <f t="shared" si="155"/>
        <v>0</v>
      </c>
    </row>
    <row r="780" spans="1:36" x14ac:dyDescent="0.3">
      <c r="A780" s="287">
        <v>767</v>
      </c>
      <c r="B780" s="156"/>
      <c r="C780" s="150"/>
      <c r="D780" s="151"/>
      <c r="E780" s="150"/>
      <c r="F780" s="150"/>
      <c r="G780" s="158"/>
      <c r="H780" s="157"/>
      <c r="I780" s="152"/>
      <c r="J780" s="154"/>
      <c r="K780" s="149"/>
      <c r="L780" s="152"/>
      <c r="M780" s="159"/>
      <c r="N780" s="337"/>
      <c r="O780" s="343" t="str">
        <f>IF(N780="","",LOOKUP(N780,'Work Programme'!$A$8:$A$207,'Work Programme'!$B$8:$B$207))</f>
        <v/>
      </c>
      <c r="P780" s="150"/>
      <c r="Q780" s="150"/>
      <c r="R780" s="254" t="str">
        <f>IF(J780="","",VLOOKUP(J780,'Overview - Financial Statement'!$A$46:$B$60,2,FALSE))</f>
        <v/>
      </c>
      <c r="S780" s="255" t="str">
        <f t="shared" si="143"/>
        <v/>
      </c>
      <c r="T780" s="153"/>
      <c r="U780" s="153"/>
      <c r="V780" s="238">
        <f t="shared" si="144"/>
        <v>0</v>
      </c>
      <c r="W780" s="193" t="s">
        <v>44</v>
      </c>
      <c r="X780" s="427"/>
      <c r="Y780" s="264" t="str">
        <f t="shared" si="145"/>
        <v>OK</v>
      </c>
      <c r="Z780" s="193" t="str">
        <f t="shared" si="146"/>
        <v/>
      </c>
      <c r="AA780" s="193" t="str">
        <f t="shared" si="147"/>
        <v/>
      </c>
      <c r="AB780" s="397" t="str">
        <f t="shared" si="148"/>
        <v/>
      </c>
      <c r="AC780" s="257" t="str">
        <f t="shared" si="149"/>
        <v/>
      </c>
      <c r="AD780" s="257" t="str">
        <f t="shared" si="150"/>
        <v/>
      </c>
      <c r="AE780" s="193" t="str">
        <f t="shared" si="151"/>
        <v>CHECK DATES</v>
      </c>
      <c r="AF780" s="257" t="str">
        <f t="shared" si="152"/>
        <v/>
      </c>
      <c r="AG780" s="286">
        <v>0</v>
      </c>
      <c r="AH780" s="257">
        <f t="shared" si="153"/>
        <v>0</v>
      </c>
      <c r="AI780" s="257" t="str">
        <f t="shared" si="154"/>
        <v/>
      </c>
      <c r="AJ780" s="257">
        <f t="shared" si="155"/>
        <v>0</v>
      </c>
    </row>
    <row r="781" spans="1:36" x14ac:dyDescent="0.3">
      <c r="A781" s="287">
        <v>768</v>
      </c>
      <c r="B781" s="156"/>
      <c r="C781" s="150"/>
      <c r="D781" s="151"/>
      <c r="E781" s="150"/>
      <c r="F781" s="150"/>
      <c r="G781" s="158"/>
      <c r="H781" s="157"/>
      <c r="I781" s="152"/>
      <c r="J781" s="154"/>
      <c r="K781" s="149"/>
      <c r="L781" s="152"/>
      <c r="M781" s="159"/>
      <c r="N781" s="337"/>
      <c r="O781" s="343" t="str">
        <f>IF(N781="","",LOOKUP(N781,'Work Programme'!$A$8:$A$207,'Work Programme'!$B$8:$B$207))</f>
        <v/>
      </c>
      <c r="P781" s="150"/>
      <c r="Q781" s="150"/>
      <c r="R781" s="254" t="str">
        <f>IF(J781="","",VLOOKUP(J781,'Overview - Financial Statement'!$A$46:$B$60,2,FALSE))</f>
        <v/>
      </c>
      <c r="S781" s="255" t="str">
        <f t="shared" si="143"/>
        <v/>
      </c>
      <c r="T781" s="153"/>
      <c r="U781" s="153"/>
      <c r="V781" s="238">
        <f t="shared" si="144"/>
        <v>0</v>
      </c>
      <c r="W781" s="193" t="s">
        <v>44</v>
      </c>
      <c r="X781" s="427"/>
      <c r="Y781" s="264" t="str">
        <f t="shared" si="145"/>
        <v>OK</v>
      </c>
      <c r="Z781" s="193" t="str">
        <f t="shared" si="146"/>
        <v/>
      </c>
      <c r="AA781" s="193" t="str">
        <f t="shared" si="147"/>
        <v/>
      </c>
      <c r="AB781" s="397" t="str">
        <f t="shared" si="148"/>
        <v/>
      </c>
      <c r="AC781" s="257" t="str">
        <f t="shared" si="149"/>
        <v/>
      </c>
      <c r="AD781" s="257" t="str">
        <f t="shared" si="150"/>
        <v/>
      </c>
      <c r="AE781" s="193" t="str">
        <f t="shared" si="151"/>
        <v>CHECK DATES</v>
      </c>
      <c r="AF781" s="257" t="str">
        <f t="shared" si="152"/>
        <v/>
      </c>
      <c r="AG781" s="286">
        <v>0</v>
      </c>
      <c r="AH781" s="257">
        <f t="shared" si="153"/>
        <v>0</v>
      </c>
      <c r="AI781" s="257" t="str">
        <f t="shared" si="154"/>
        <v/>
      </c>
      <c r="AJ781" s="257">
        <f t="shared" si="155"/>
        <v>0</v>
      </c>
    </row>
    <row r="782" spans="1:36" x14ac:dyDescent="0.3">
      <c r="A782" s="287">
        <v>769</v>
      </c>
      <c r="B782" s="156"/>
      <c r="C782" s="150"/>
      <c r="D782" s="151"/>
      <c r="E782" s="150"/>
      <c r="F782" s="150"/>
      <c r="G782" s="158"/>
      <c r="H782" s="157"/>
      <c r="I782" s="152"/>
      <c r="J782" s="154"/>
      <c r="K782" s="149"/>
      <c r="L782" s="152"/>
      <c r="M782" s="159"/>
      <c r="N782" s="337"/>
      <c r="O782" s="343" t="str">
        <f>IF(N782="","",LOOKUP(N782,'Work Programme'!$A$8:$A$207,'Work Programme'!$B$8:$B$207))</f>
        <v/>
      </c>
      <c r="P782" s="150"/>
      <c r="Q782" s="150"/>
      <c r="R782" s="254" t="str">
        <f>IF(J782="","",VLOOKUP(J782,'Overview - Financial Statement'!$A$46:$B$60,2,FALSE))</f>
        <v/>
      </c>
      <c r="S782" s="255" t="str">
        <f t="shared" ref="S782:S845" si="156">IF(R782="","",K782/R782)</f>
        <v/>
      </c>
      <c r="T782" s="153"/>
      <c r="U782" s="153"/>
      <c r="V782" s="238">
        <f t="shared" si="144"/>
        <v>0</v>
      </c>
      <c r="W782" s="193" t="s">
        <v>44</v>
      </c>
      <c r="X782" s="427"/>
      <c r="Y782" s="264" t="str">
        <f t="shared" si="145"/>
        <v>OK</v>
      </c>
      <c r="Z782" s="193" t="str">
        <f t="shared" si="146"/>
        <v/>
      </c>
      <c r="AA782" s="193" t="str">
        <f t="shared" si="147"/>
        <v/>
      </c>
      <c r="AB782" s="397" t="str">
        <f t="shared" si="148"/>
        <v/>
      </c>
      <c r="AC782" s="257" t="str">
        <f t="shared" si="149"/>
        <v/>
      </c>
      <c r="AD782" s="257" t="str">
        <f t="shared" si="150"/>
        <v/>
      </c>
      <c r="AE782" s="193" t="str">
        <f t="shared" si="151"/>
        <v>CHECK DATES</v>
      </c>
      <c r="AF782" s="257" t="str">
        <f t="shared" si="152"/>
        <v/>
      </c>
      <c r="AG782" s="286">
        <v>0</v>
      </c>
      <c r="AH782" s="257">
        <f t="shared" si="153"/>
        <v>0</v>
      </c>
      <c r="AI782" s="257" t="str">
        <f t="shared" si="154"/>
        <v/>
      </c>
      <c r="AJ782" s="257">
        <f t="shared" si="155"/>
        <v>0</v>
      </c>
    </row>
    <row r="783" spans="1:36" x14ac:dyDescent="0.3">
      <c r="A783" s="287">
        <v>770</v>
      </c>
      <c r="B783" s="156"/>
      <c r="C783" s="150"/>
      <c r="D783" s="151"/>
      <c r="E783" s="150"/>
      <c r="F783" s="150"/>
      <c r="G783" s="158"/>
      <c r="H783" s="157"/>
      <c r="I783" s="152"/>
      <c r="J783" s="154"/>
      <c r="K783" s="149"/>
      <c r="L783" s="152"/>
      <c r="M783" s="159"/>
      <c r="N783" s="337"/>
      <c r="O783" s="343" t="str">
        <f>IF(N783="","",LOOKUP(N783,'Work Programme'!$A$8:$A$207,'Work Programme'!$B$8:$B$207))</f>
        <v/>
      </c>
      <c r="P783" s="150"/>
      <c r="Q783" s="150"/>
      <c r="R783" s="254" t="str">
        <f>IF(J783="","",VLOOKUP(J783,'Overview - Financial Statement'!$A$46:$B$60,2,FALSE))</f>
        <v/>
      </c>
      <c r="S783" s="255" t="str">
        <f t="shared" si="156"/>
        <v/>
      </c>
      <c r="T783" s="153"/>
      <c r="U783" s="153"/>
      <c r="V783" s="238">
        <f t="shared" si="144"/>
        <v>0</v>
      </c>
      <c r="W783" s="193" t="s">
        <v>44</v>
      </c>
      <c r="X783" s="427"/>
      <c r="Y783" s="264" t="str">
        <f t="shared" si="145"/>
        <v>OK</v>
      </c>
      <c r="Z783" s="193" t="str">
        <f t="shared" si="146"/>
        <v/>
      </c>
      <c r="AA783" s="193" t="str">
        <f t="shared" si="147"/>
        <v/>
      </c>
      <c r="AB783" s="397" t="str">
        <f t="shared" si="148"/>
        <v/>
      </c>
      <c r="AC783" s="257" t="str">
        <f t="shared" si="149"/>
        <v/>
      </c>
      <c r="AD783" s="257" t="str">
        <f t="shared" si="150"/>
        <v/>
      </c>
      <c r="AE783" s="193" t="str">
        <f t="shared" si="151"/>
        <v>CHECK DATES</v>
      </c>
      <c r="AF783" s="257" t="str">
        <f t="shared" si="152"/>
        <v/>
      </c>
      <c r="AG783" s="286">
        <v>0</v>
      </c>
      <c r="AH783" s="257">
        <f t="shared" si="153"/>
        <v>0</v>
      </c>
      <c r="AI783" s="257" t="str">
        <f t="shared" si="154"/>
        <v/>
      </c>
      <c r="AJ783" s="257">
        <f t="shared" si="155"/>
        <v>0</v>
      </c>
    </row>
    <row r="784" spans="1:36" x14ac:dyDescent="0.3">
      <c r="A784" s="287">
        <v>771</v>
      </c>
      <c r="B784" s="156"/>
      <c r="C784" s="150"/>
      <c r="D784" s="151"/>
      <c r="E784" s="150"/>
      <c r="F784" s="150"/>
      <c r="G784" s="158"/>
      <c r="H784" s="157"/>
      <c r="I784" s="152"/>
      <c r="J784" s="154"/>
      <c r="K784" s="149"/>
      <c r="L784" s="152"/>
      <c r="M784" s="159"/>
      <c r="N784" s="337"/>
      <c r="O784" s="343" t="str">
        <f>IF(N784="","",LOOKUP(N784,'Work Programme'!$A$8:$A$207,'Work Programme'!$B$8:$B$207))</f>
        <v/>
      </c>
      <c r="P784" s="150"/>
      <c r="Q784" s="150"/>
      <c r="R784" s="254" t="str">
        <f>IF(J784="","",VLOOKUP(J784,'Overview - Financial Statement'!$A$46:$B$60,2,FALSE))</f>
        <v/>
      </c>
      <c r="S784" s="255" t="str">
        <f t="shared" si="156"/>
        <v/>
      </c>
      <c r="T784" s="153"/>
      <c r="U784" s="153"/>
      <c r="V784" s="238">
        <f t="shared" ref="V784:V847" si="157">IF(T784="YES",S784,0)</f>
        <v>0</v>
      </c>
      <c r="W784" s="193" t="s">
        <v>44</v>
      </c>
      <c r="X784" s="427"/>
      <c r="Y784" s="264" t="str">
        <f t="shared" si="145"/>
        <v>OK</v>
      </c>
      <c r="Z784" s="193" t="str">
        <f t="shared" si="146"/>
        <v/>
      </c>
      <c r="AA784" s="193" t="str">
        <f t="shared" si="147"/>
        <v/>
      </c>
      <c r="AB784" s="397" t="str">
        <f t="shared" si="148"/>
        <v/>
      </c>
      <c r="AC784" s="257" t="str">
        <f t="shared" si="149"/>
        <v/>
      </c>
      <c r="AD784" s="257" t="str">
        <f t="shared" si="150"/>
        <v/>
      </c>
      <c r="AE784" s="193" t="str">
        <f t="shared" si="151"/>
        <v>CHECK DATES</v>
      </c>
      <c r="AF784" s="257" t="str">
        <f t="shared" si="152"/>
        <v/>
      </c>
      <c r="AG784" s="286">
        <v>0</v>
      </c>
      <c r="AH784" s="257">
        <f t="shared" si="153"/>
        <v>0</v>
      </c>
      <c r="AI784" s="257" t="str">
        <f t="shared" si="154"/>
        <v/>
      </c>
      <c r="AJ784" s="257">
        <f t="shared" si="155"/>
        <v>0</v>
      </c>
    </row>
    <row r="785" spans="1:36" x14ac:dyDescent="0.3">
      <c r="A785" s="287">
        <v>772</v>
      </c>
      <c r="B785" s="156"/>
      <c r="C785" s="150"/>
      <c r="D785" s="151"/>
      <c r="E785" s="150"/>
      <c r="F785" s="150"/>
      <c r="G785" s="158"/>
      <c r="H785" s="157"/>
      <c r="I785" s="152"/>
      <c r="J785" s="154"/>
      <c r="K785" s="149"/>
      <c r="L785" s="152"/>
      <c r="M785" s="159"/>
      <c r="N785" s="337"/>
      <c r="O785" s="343" t="str">
        <f>IF(N785="","",LOOKUP(N785,'Work Programme'!$A$8:$A$207,'Work Programme'!$B$8:$B$207))</f>
        <v/>
      </c>
      <c r="P785" s="150"/>
      <c r="Q785" s="150"/>
      <c r="R785" s="254" t="str">
        <f>IF(J785="","",VLOOKUP(J785,'Overview - Financial Statement'!$A$46:$B$60,2,FALSE))</f>
        <v/>
      </c>
      <c r="S785" s="255" t="str">
        <f t="shared" si="156"/>
        <v/>
      </c>
      <c r="T785" s="153"/>
      <c r="U785" s="153"/>
      <c r="V785" s="238">
        <f t="shared" si="157"/>
        <v>0</v>
      </c>
      <c r="W785" s="193" t="s">
        <v>44</v>
      </c>
      <c r="X785" s="427"/>
      <c r="Y785" s="264" t="str">
        <f t="shared" ref="Y785:Y848" si="158">IF(G785&gt;=220,"to be checked","OK")</f>
        <v>OK</v>
      </c>
      <c r="Z785" s="193" t="str">
        <f t="shared" ref="Z785:Z848" si="159">IF(S785="","",(IF(OR(L785&lt;=($E$4-1),L785&gt;=($G$4+1),M785&lt;=($E$4-1),M785&gt;=($G$4+1)),"CHECK DATES","OK")))</f>
        <v/>
      </c>
      <c r="AA785" s="193" t="str">
        <f t="shared" ref="AA785:AA848" si="160">IF(J785="","",J785)</f>
        <v/>
      </c>
      <c r="AB785" s="397" t="str">
        <f t="shared" ref="AB785:AB848" si="161">IF(J785="","",IF(HLOOKUP(J785,$X$4:$AL$5,2,FALSE)="",R785,IF(R785&lt;&gt;HLOOKUP(J785,$X$4:$AL$5,2,FALSE),HLOOKUP(J785,$X$4:$AL$5,2,FALSE),R785)))</f>
        <v/>
      </c>
      <c r="AC785" s="257" t="str">
        <f t="shared" ref="AC785:AC848" si="162">IF(R785="","",IF(AB785=1,S785,K785/AB785))</f>
        <v/>
      </c>
      <c r="AD785" s="257" t="str">
        <f t="shared" ref="AD785:AD848" si="163">IF(AC785="","",IF(AB785=1,0,AC785-S785))</f>
        <v/>
      </c>
      <c r="AE785" s="193" t="str">
        <f t="shared" ref="AE785:AE848" si="164">IF(S785=0,"",(IF(I785="","CHECK DATES","OK")))</f>
        <v>CHECK DATES</v>
      </c>
      <c r="AF785" s="257" t="str">
        <f t="shared" ref="AF785:AF848" si="165">IF(OR(W785="NO",Z785="CHECK DATES",AE785="CHECK DATES"),AC785,"")</f>
        <v/>
      </c>
      <c r="AG785" s="286">
        <v>0</v>
      </c>
      <c r="AH785" s="257">
        <f t="shared" ref="AH785:AH848" si="166">IF(OR(W785="NO",AF785&gt;0,AG785&gt;0)*(AND(OR(T785="NO",T785=""))),SUM(AF785:AG785),"")</f>
        <v>0</v>
      </c>
      <c r="AI785" s="257" t="str">
        <f t="shared" ref="AI785:AI848" si="167">IF(OR(W785="NO",AF785&gt;0,AG785&gt;0)*(AND(OR(T785="YES"))),SUM(AF785:AG785),"")</f>
        <v/>
      </c>
      <c r="AJ785" s="257">
        <f t="shared" ref="AJ785:AJ848" si="168">IF(T785="YES",AC785,0)</f>
        <v>0</v>
      </c>
    </row>
    <row r="786" spans="1:36" x14ac:dyDescent="0.3">
      <c r="A786" s="287">
        <v>773</v>
      </c>
      <c r="B786" s="156"/>
      <c r="C786" s="150"/>
      <c r="D786" s="151"/>
      <c r="E786" s="150"/>
      <c r="F786" s="150"/>
      <c r="G786" s="158"/>
      <c r="H786" s="157"/>
      <c r="I786" s="152"/>
      <c r="J786" s="154"/>
      <c r="K786" s="149"/>
      <c r="L786" s="152"/>
      <c r="M786" s="159"/>
      <c r="N786" s="337"/>
      <c r="O786" s="343" t="str">
        <f>IF(N786="","",LOOKUP(N786,'Work Programme'!$A$8:$A$207,'Work Programme'!$B$8:$B$207))</f>
        <v/>
      </c>
      <c r="P786" s="150"/>
      <c r="Q786" s="150"/>
      <c r="R786" s="254" t="str">
        <f>IF(J786="","",VLOOKUP(J786,'Overview - Financial Statement'!$A$46:$B$60,2,FALSE))</f>
        <v/>
      </c>
      <c r="S786" s="255" t="str">
        <f t="shared" si="156"/>
        <v/>
      </c>
      <c r="T786" s="153"/>
      <c r="U786" s="153"/>
      <c r="V786" s="238">
        <f t="shared" si="157"/>
        <v>0</v>
      </c>
      <c r="W786" s="193" t="s">
        <v>44</v>
      </c>
      <c r="X786" s="427"/>
      <c r="Y786" s="264" t="str">
        <f t="shared" si="158"/>
        <v>OK</v>
      </c>
      <c r="Z786" s="193" t="str">
        <f t="shared" si="159"/>
        <v/>
      </c>
      <c r="AA786" s="193" t="str">
        <f t="shared" si="160"/>
        <v/>
      </c>
      <c r="AB786" s="397" t="str">
        <f t="shared" si="161"/>
        <v/>
      </c>
      <c r="AC786" s="257" t="str">
        <f t="shared" si="162"/>
        <v/>
      </c>
      <c r="AD786" s="257" t="str">
        <f t="shared" si="163"/>
        <v/>
      </c>
      <c r="AE786" s="193" t="str">
        <f t="shared" si="164"/>
        <v>CHECK DATES</v>
      </c>
      <c r="AF786" s="257" t="str">
        <f t="shared" si="165"/>
        <v/>
      </c>
      <c r="AG786" s="286">
        <v>0</v>
      </c>
      <c r="AH786" s="257">
        <f t="shared" si="166"/>
        <v>0</v>
      </c>
      <c r="AI786" s="257" t="str">
        <f t="shared" si="167"/>
        <v/>
      </c>
      <c r="AJ786" s="257">
        <f t="shared" si="168"/>
        <v>0</v>
      </c>
    </row>
    <row r="787" spans="1:36" x14ac:dyDescent="0.3">
      <c r="A787" s="287">
        <v>774</v>
      </c>
      <c r="B787" s="156"/>
      <c r="C787" s="150"/>
      <c r="D787" s="151"/>
      <c r="E787" s="150"/>
      <c r="F787" s="150"/>
      <c r="G787" s="158"/>
      <c r="H787" s="157"/>
      <c r="I787" s="152"/>
      <c r="J787" s="154"/>
      <c r="K787" s="149"/>
      <c r="L787" s="152"/>
      <c r="M787" s="159"/>
      <c r="N787" s="337"/>
      <c r="O787" s="343" t="str">
        <f>IF(N787="","",LOOKUP(N787,'Work Programme'!$A$8:$A$207,'Work Programme'!$B$8:$B$207))</f>
        <v/>
      </c>
      <c r="P787" s="150"/>
      <c r="Q787" s="150"/>
      <c r="R787" s="254" t="str">
        <f>IF(J787="","",VLOOKUP(J787,'Overview - Financial Statement'!$A$46:$B$60,2,FALSE))</f>
        <v/>
      </c>
      <c r="S787" s="255" t="str">
        <f t="shared" si="156"/>
        <v/>
      </c>
      <c r="T787" s="153"/>
      <c r="U787" s="153"/>
      <c r="V787" s="238">
        <f t="shared" si="157"/>
        <v>0</v>
      </c>
      <c r="W787" s="193" t="s">
        <v>44</v>
      </c>
      <c r="X787" s="427"/>
      <c r="Y787" s="264" t="str">
        <f t="shared" si="158"/>
        <v>OK</v>
      </c>
      <c r="Z787" s="193" t="str">
        <f t="shared" si="159"/>
        <v/>
      </c>
      <c r="AA787" s="193" t="str">
        <f t="shared" si="160"/>
        <v/>
      </c>
      <c r="AB787" s="397" t="str">
        <f t="shared" si="161"/>
        <v/>
      </c>
      <c r="AC787" s="257" t="str">
        <f t="shared" si="162"/>
        <v/>
      </c>
      <c r="AD787" s="257" t="str">
        <f t="shared" si="163"/>
        <v/>
      </c>
      <c r="AE787" s="193" t="str">
        <f t="shared" si="164"/>
        <v>CHECK DATES</v>
      </c>
      <c r="AF787" s="257" t="str">
        <f t="shared" si="165"/>
        <v/>
      </c>
      <c r="AG787" s="286">
        <v>0</v>
      </c>
      <c r="AH787" s="257">
        <f t="shared" si="166"/>
        <v>0</v>
      </c>
      <c r="AI787" s="257" t="str">
        <f t="shared" si="167"/>
        <v/>
      </c>
      <c r="AJ787" s="257">
        <f t="shared" si="168"/>
        <v>0</v>
      </c>
    </row>
    <row r="788" spans="1:36" x14ac:dyDescent="0.3">
      <c r="A788" s="287">
        <v>775</v>
      </c>
      <c r="B788" s="156"/>
      <c r="C788" s="150"/>
      <c r="D788" s="151"/>
      <c r="E788" s="150"/>
      <c r="F788" s="150"/>
      <c r="G788" s="158"/>
      <c r="H788" s="157"/>
      <c r="I788" s="152"/>
      <c r="J788" s="154"/>
      <c r="K788" s="149"/>
      <c r="L788" s="152"/>
      <c r="M788" s="159"/>
      <c r="N788" s="337"/>
      <c r="O788" s="343" t="str">
        <f>IF(N788="","",LOOKUP(N788,'Work Programme'!$A$8:$A$207,'Work Programme'!$B$8:$B$207))</f>
        <v/>
      </c>
      <c r="P788" s="150"/>
      <c r="Q788" s="150"/>
      <c r="R788" s="254" t="str">
        <f>IF(J788="","",VLOOKUP(J788,'Overview - Financial Statement'!$A$46:$B$60,2,FALSE))</f>
        <v/>
      </c>
      <c r="S788" s="255" t="str">
        <f t="shared" si="156"/>
        <v/>
      </c>
      <c r="T788" s="153"/>
      <c r="U788" s="153"/>
      <c r="V788" s="238">
        <f t="shared" si="157"/>
        <v>0</v>
      </c>
      <c r="W788" s="193" t="s">
        <v>44</v>
      </c>
      <c r="X788" s="427"/>
      <c r="Y788" s="264" t="str">
        <f t="shared" si="158"/>
        <v>OK</v>
      </c>
      <c r="Z788" s="193" t="str">
        <f t="shared" si="159"/>
        <v/>
      </c>
      <c r="AA788" s="193" t="str">
        <f t="shared" si="160"/>
        <v/>
      </c>
      <c r="AB788" s="397" t="str">
        <f t="shared" si="161"/>
        <v/>
      </c>
      <c r="AC788" s="257" t="str">
        <f t="shared" si="162"/>
        <v/>
      </c>
      <c r="AD788" s="257" t="str">
        <f t="shared" si="163"/>
        <v/>
      </c>
      <c r="AE788" s="193" t="str">
        <f t="shared" si="164"/>
        <v>CHECK DATES</v>
      </c>
      <c r="AF788" s="257" t="str">
        <f t="shared" si="165"/>
        <v/>
      </c>
      <c r="AG788" s="286">
        <v>0</v>
      </c>
      <c r="AH788" s="257">
        <f t="shared" si="166"/>
        <v>0</v>
      </c>
      <c r="AI788" s="257" t="str">
        <f t="shared" si="167"/>
        <v/>
      </c>
      <c r="AJ788" s="257">
        <f t="shared" si="168"/>
        <v>0</v>
      </c>
    </row>
    <row r="789" spans="1:36" x14ac:dyDescent="0.3">
      <c r="A789" s="287">
        <v>776</v>
      </c>
      <c r="B789" s="156"/>
      <c r="C789" s="150"/>
      <c r="D789" s="151"/>
      <c r="E789" s="150"/>
      <c r="F789" s="150"/>
      <c r="G789" s="158"/>
      <c r="H789" s="157"/>
      <c r="I789" s="152"/>
      <c r="J789" s="154"/>
      <c r="K789" s="149"/>
      <c r="L789" s="152"/>
      <c r="M789" s="159"/>
      <c r="N789" s="337"/>
      <c r="O789" s="343" t="str">
        <f>IF(N789="","",LOOKUP(N789,'Work Programme'!$A$8:$A$207,'Work Programme'!$B$8:$B$207))</f>
        <v/>
      </c>
      <c r="P789" s="150"/>
      <c r="Q789" s="150"/>
      <c r="R789" s="254" t="str">
        <f>IF(J789="","",VLOOKUP(J789,'Overview - Financial Statement'!$A$46:$B$60,2,FALSE))</f>
        <v/>
      </c>
      <c r="S789" s="255" t="str">
        <f t="shared" si="156"/>
        <v/>
      </c>
      <c r="T789" s="153"/>
      <c r="U789" s="153"/>
      <c r="V789" s="238">
        <f t="shared" si="157"/>
        <v>0</v>
      </c>
      <c r="W789" s="193" t="s">
        <v>44</v>
      </c>
      <c r="X789" s="427"/>
      <c r="Y789" s="264" t="str">
        <f t="shared" si="158"/>
        <v>OK</v>
      </c>
      <c r="Z789" s="193" t="str">
        <f t="shared" si="159"/>
        <v/>
      </c>
      <c r="AA789" s="193" t="str">
        <f t="shared" si="160"/>
        <v/>
      </c>
      <c r="AB789" s="397" t="str">
        <f t="shared" si="161"/>
        <v/>
      </c>
      <c r="AC789" s="257" t="str">
        <f t="shared" si="162"/>
        <v/>
      </c>
      <c r="AD789" s="257" t="str">
        <f t="shared" si="163"/>
        <v/>
      </c>
      <c r="AE789" s="193" t="str">
        <f t="shared" si="164"/>
        <v>CHECK DATES</v>
      </c>
      <c r="AF789" s="257" t="str">
        <f t="shared" si="165"/>
        <v/>
      </c>
      <c r="AG789" s="286">
        <v>0</v>
      </c>
      <c r="AH789" s="257">
        <f t="shared" si="166"/>
        <v>0</v>
      </c>
      <c r="AI789" s="257" t="str">
        <f t="shared" si="167"/>
        <v/>
      </c>
      <c r="AJ789" s="257">
        <f t="shared" si="168"/>
        <v>0</v>
      </c>
    </row>
    <row r="790" spans="1:36" x14ac:dyDescent="0.3">
      <c r="A790" s="287">
        <v>777</v>
      </c>
      <c r="B790" s="156"/>
      <c r="C790" s="150"/>
      <c r="D790" s="151"/>
      <c r="E790" s="150"/>
      <c r="F790" s="150"/>
      <c r="G790" s="158"/>
      <c r="H790" s="157"/>
      <c r="I790" s="152"/>
      <c r="J790" s="154"/>
      <c r="K790" s="149"/>
      <c r="L790" s="152"/>
      <c r="M790" s="159"/>
      <c r="N790" s="337"/>
      <c r="O790" s="343" t="str">
        <f>IF(N790="","",LOOKUP(N790,'Work Programme'!$A$8:$A$207,'Work Programme'!$B$8:$B$207))</f>
        <v/>
      </c>
      <c r="P790" s="150"/>
      <c r="Q790" s="150"/>
      <c r="R790" s="254" t="str">
        <f>IF(J790="","",VLOOKUP(J790,'Overview - Financial Statement'!$A$46:$B$60,2,FALSE))</f>
        <v/>
      </c>
      <c r="S790" s="255" t="str">
        <f t="shared" si="156"/>
        <v/>
      </c>
      <c r="T790" s="153"/>
      <c r="U790" s="153"/>
      <c r="V790" s="238">
        <f t="shared" si="157"/>
        <v>0</v>
      </c>
      <c r="W790" s="193" t="s">
        <v>44</v>
      </c>
      <c r="X790" s="427"/>
      <c r="Y790" s="264" t="str">
        <f t="shared" si="158"/>
        <v>OK</v>
      </c>
      <c r="Z790" s="193" t="str">
        <f t="shared" si="159"/>
        <v/>
      </c>
      <c r="AA790" s="193" t="str">
        <f t="shared" si="160"/>
        <v/>
      </c>
      <c r="AB790" s="397" t="str">
        <f t="shared" si="161"/>
        <v/>
      </c>
      <c r="AC790" s="257" t="str">
        <f t="shared" si="162"/>
        <v/>
      </c>
      <c r="AD790" s="257" t="str">
        <f t="shared" si="163"/>
        <v/>
      </c>
      <c r="AE790" s="193" t="str">
        <f t="shared" si="164"/>
        <v>CHECK DATES</v>
      </c>
      <c r="AF790" s="257" t="str">
        <f t="shared" si="165"/>
        <v/>
      </c>
      <c r="AG790" s="286">
        <v>0</v>
      </c>
      <c r="AH790" s="257">
        <f t="shared" si="166"/>
        <v>0</v>
      </c>
      <c r="AI790" s="257" t="str">
        <f t="shared" si="167"/>
        <v/>
      </c>
      <c r="AJ790" s="257">
        <f t="shared" si="168"/>
        <v>0</v>
      </c>
    </row>
    <row r="791" spans="1:36" x14ac:dyDescent="0.3">
      <c r="A791" s="287">
        <v>778</v>
      </c>
      <c r="B791" s="156"/>
      <c r="C791" s="150"/>
      <c r="D791" s="151"/>
      <c r="E791" s="150"/>
      <c r="F791" s="150"/>
      <c r="G791" s="158"/>
      <c r="H791" s="157"/>
      <c r="I791" s="152"/>
      <c r="J791" s="154"/>
      <c r="K791" s="149"/>
      <c r="L791" s="152"/>
      <c r="M791" s="159"/>
      <c r="N791" s="337"/>
      <c r="O791" s="343" t="str">
        <f>IF(N791="","",LOOKUP(N791,'Work Programme'!$A$8:$A$207,'Work Programme'!$B$8:$B$207))</f>
        <v/>
      </c>
      <c r="P791" s="150"/>
      <c r="Q791" s="150"/>
      <c r="R791" s="254" t="str">
        <f>IF(J791="","",VLOOKUP(J791,'Overview - Financial Statement'!$A$46:$B$60,2,FALSE))</f>
        <v/>
      </c>
      <c r="S791" s="255" t="str">
        <f t="shared" si="156"/>
        <v/>
      </c>
      <c r="T791" s="153"/>
      <c r="U791" s="153"/>
      <c r="V791" s="238">
        <f t="shared" si="157"/>
        <v>0</v>
      </c>
      <c r="W791" s="193" t="s">
        <v>44</v>
      </c>
      <c r="X791" s="427"/>
      <c r="Y791" s="264" t="str">
        <f t="shared" si="158"/>
        <v>OK</v>
      </c>
      <c r="Z791" s="193" t="str">
        <f t="shared" si="159"/>
        <v/>
      </c>
      <c r="AA791" s="193" t="str">
        <f t="shared" si="160"/>
        <v/>
      </c>
      <c r="AB791" s="397" t="str">
        <f t="shared" si="161"/>
        <v/>
      </c>
      <c r="AC791" s="257" t="str">
        <f t="shared" si="162"/>
        <v/>
      </c>
      <c r="AD791" s="257" t="str">
        <f t="shared" si="163"/>
        <v/>
      </c>
      <c r="AE791" s="193" t="str">
        <f t="shared" si="164"/>
        <v>CHECK DATES</v>
      </c>
      <c r="AF791" s="257" t="str">
        <f t="shared" si="165"/>
        <v/>
      </c>
      <c r="AG791" s="286">
        <v>0</v>
      </c>
      <c r="AH791" s="257">
        <f t="shared" si="166"/>
        <v>0</v>
      </c>
      <c r="AI791" s="257" t="str">
        <f t="shared" si="167"/>
        <v/>
      </c>
      <c r="AJ791" s="257">
        <f t="shared" si="168"/>
        <v>0</v>
      </c>
    </row>
    <row r="792" spans="1:36" x14ac:dyDescent="0.3">
      <c r="A792" s="287">
        <v>779</v>
      </c>
      <c r="B792" s="156"/>
      <c r="C792" s="150"/>
      <c r="D792" s="151"/>
      <c r="E792" s="150"/>
      <c r="F792" s="150"/>
      <c r="G792" s="158"/>
      <c r="H792" s="157"/>
      <c r="I792" s="152"/>
      <c r="J792" s="154"/>
      <c r="K792" s="149"/>
      <c r="L792" s="152"/>
      <c r="M792" s="159"/>
      <c r="N792" s="337"/>
      <c r="O792" s="343" t="str">
        <f>IF(N792="","",LOOKUP(N792,'Work Programme'!$A$8:$A$207,'Work Programme'!$B$8:$B$207))</f>
        <v/>
      </c>
      <c r="P792" s="150"/>
      <c r="Q792" s="150"/>
      <c r="R792" s="254" t="str">
        <f>IF(J792="","",VLOOKUP(J792,'Overview - Financial Statement'!$A$46:$B$60,2,FALSE))</f>
        <v/>
      </c>
      <c r="S792" s="255" t="str">
        <f t="shared" si="156"/>
        <v/>
      </c>
      <c r="T792" s="153"/>
      <c r="U792" s="153"/>
      <c r="V792" s="238">
        <f t="shared" si="157"/>
        <v>0</v>
      </c>
      <c r="W792" s="193" t="s">
        <v>44</v>
      </c>
      <c r="X792" s="427"/>
      <c r="Y792" s="264" t="str">
        <f t="shared" si="158"/>
        <v>OK</v>
      </c>
      <c r="Z792" s="193" t="str">
        <f t="shared" si="159"/>
        <v/>
      </c>
      <c r="AA792" s="193" t="str">
        <f t="shared" si="160"/>
        <v/>
      </c>
      <c r="AB792" s="397" t="str">
        <f t="shared" si="161"/>
        <v/>
      </c>
      <c r="AC792" s="257" t="str">
        <f t="shared" si="162"/>
        <v/>
      </c>
      <c r="AD792" s="257" t="str">
        <f t="shared" si="163"/>
        <v/>
      </c>
      <c r="AE792" s="193" t="str">
        <f t="shared" si="164"/>
        <v>CHECK DATES</v>
      </c>
      <c r="AF792" s="257" t="str">
        <f t="shared" si="165"/>
        <v/>
      </c>
      <c r="AG792" s="286">
        <v>0</v>
      </c>
      <c r="AH792" s="257">
        <f t="shared" si="166"/>
        <v>0</v>
      </c>
      <c r="AI792" s="257" t="str">
        <f t="shared" si="167"/>
        <v/>
      </c>
      <c r="AJ792" s="257">
        <f t="shared" si="168"/>
        <v>0</v>
      </c>
    </row>
    <row r="793" spans="1:36" x14ac:dyDescent="0.3">
      <c r="A793" s="287">
        <v>780</v>
      </c>
      <c r="B793" s="156"/>
      <c r="C793" s="150"/>
      <c r="D793" s="151"/>
      <c r="E793" s="150"/>
      <c r="F793" s="150"/>
      <c r="G793" s="158"/>
      <c r="H793" s="157"/>
      <c r="I793" s="152"/>
      <c r="J793" s="154"/>
      <c r="K793" s="149"/>
      <c r="L793" s="152"/>
      <c r="M793" s="159"/>
      <c r="N793" s="337"/>
      <c r="O793" s="343" t="str">
        <f>IF(N793="","",LOOKUP(N793,'Work Programme'!$A$8:$A$207,'Work Programme'!$B$8:$B$207))</f>
        <v/>
      </c>
      <c r="P793" s="150"/>
      <c r="Q793" s="150"/>
      <c r="R793" s="254" t="str">
        <f>IF(J793="","",VLOOKUP(J793,'Overview - Financial Statement'!$A$46:$B$60,2,FALSE))</f>
        <v/>
      </c>
      <c r="S793" s="255" t="str">
        <f t="shared" si="156"/>
        <v/>
      </c>
      <c r="T793" s="153"/>
      <c r="U793" s="153"/>
      <c r="V793" s="238">
        <f t="shared" si="157"/>
        <v>0</v>
      </c>
      <c r="W793" s="193" t="s">
        <v>44</v>
      </c>
      <c r="X793" s="427"/>
      <c r="Y793" s="264" t="str">
        <f t="shared" si="158"/>
        <v>OK</v>
      </c>
      <c r="Z793" s="193" t="str">
        <f t="shared" si="159"/>
        <v/>
      </c>
      <c r="AA793" s="193" t="str">
        <f t="shared" si="160"/>
        <v/>
      </c>
      <c r="AB793" s="397" t="str">
        <f t="shared" si="161"/>
        <v/>
      </c>
      <c r="AC793" s="257" t="str">
        <f t="shared" si="162"/>
        <v/>
      </c>
      <c r="AD793" s="257" t="str">
        <f t="shared" si="163"/>
        <v/>
      </c>
      <c r="AE793" s="193" t="str">
        <f t="shared" si="164"/>
        <v>CHECK DATES</v>
      </c>
      <c r="AF793" s="257" t="str">
        <f t="shared" si="165"/>
        <v/>
      </c>
      <c r="AG793" s="286">
        <v>0</v>
      </c>
      <c r="AH793" s="257">
        <f t="shared" si="166"/>
        <v>0</v>
      </c>
      <c r="AI793" s="257" t="str">
        <f t="shared" si="167"/>
        <v/>
      </c>
      <c r="AJ793" s="257">
        <f t="shared" si="168"/>
        <v>0</v>
      </c>
    </row>
    <row r="794" spans="1:36" x14ac:dyDescent="0.3">
      <c r="A794" s="287">
        <v>781</v>
      </c>
      <c r="B794" s="156"/>
      <c r="C794" s="150"/>
      <c r="D794" s="151"/>
      <c r="E794" s="150"/>
      <c r="F794" s="150"/>
      <c r="G794" s="158"/>
      <c r="H794" s="157"/>
      <c r="I794" s="152"/>
      <c r="J794" s="154"/>
      <c r="K794" s="149"/>
      <c r="L794" s="152"/>
      <c r="M794" s="159"/>
      <c r="N794" s="337"/>
      <c r="O794" s="343" t="str">
        <f>IF(N794="","",LOOKUP(N794,'Work Programme'!$A$8:$A$207,'Work Programme'!$B$8:$B$207))</f>
        <v/>
      </c>
      <c r="P794" s="150"/>
      <c r="Q794" s="150"/>
      <c r="R794" s="254" t="str">
        <f>IF(J794="","",VLOOKUP(J794,'Overview - Financial Statement'!$A$46:$B$60,2,FALSE))</f>
        <v/>
      </c>
      <c r="S794" s="255" t="str">
        <f t="shared" si="156"/>
        <v/>
      </c>
      <c r="T794" s="153"/>
      <c r="U794" s="153"/>
      <c r="V794" s="238">
        <f t="shared" si="157"/>
        <v>0</v>
      </c>
      <c r="W794" s="193" t="s">
        <v>44</v>
      </c>
      <c r="X794" s="427"/>
      <c r="Y794" s="264" t="str">
        <f t="shared" si="158"/>
        <v>OK</v>
      </c>
      <c r="Z794" s="193" t="str">
        <f t="shared" si="159"/>
        <v/>
      </c>
      <c r="AA794" s="193" t="str">
        <f t="shared" si="160"/>
        <v/>
      </c>
      <c r="AB794" s="397" t="str">
        <f t="shared" si="161"/>
        <v/>
      </c>
      <c r="AC794" s="257" t="str">
        <f t="shared" si="162"/>
        <v/>
      </c>
      <c r="AD794" s="257" t="str">
        <f t="shared" si="163"/>
        <v/>
      </c>
      <c r="AE794" s="193" t="str">
        <f t="shared" si="164"/>
        <v>CHECK DATES</v>
      </c>
      <c r="AF794" s="257" t="str">
        <f t="shared" si="165"/>
        <v/>
      </c>
      <c r="AG794" s="286">
        <v>0</v>
      </c>
      <c r="AH794" s="257">
        <f t="shared" si="166"/>
        <v>0</v>
      </c>
      <c r="AI794" s="257" t="str">
        <f t="shared" si="167"/>
        <v/>
      </c>
      <c r="AJ794" s="257">
        <f t="shared" si="168"/>
        <v>0</v>
      </c>
    </row>
    <row r="795" spans="1:36" x14ac:dyDescent="0.3">
      <c r="A795" s="287">
        <v>782</v>
      </c>
      <c r="B795" s="156"/>
      <c r="C795" s="150"/>
      <c r="D795" s="151"/>
      <c r="E795" s="150"/>
      <c r="F795" s="150"/>
      <c r="G795" s="158"/>
      <c r="H795" s="157"/>
      <c r="I795" s="152"/>
      <c r="J795" s="154"/>
      <c r="K795" s="149"/>
      <c r="L795" s="152"/>
      <c r="M795" s="159"/>
      <c r="N795" s="337"/>
      <c r="O795" s="343" t="str">
        <f>IF(N795="","",LOOKUP(N795,'Work Programme'!$A$8:$A$207,'Work Programme'!$B$8:$B$207))</f>
        <v/>
      </c>
      <c r="P795" s="150"/>
      <c r="Q795" s="150"/>
      <c r="R795" s="254" t="str">
        <f>IF(J795="","",VLOOKUP(J795,'Overview - Financial Statement'!$A$46:$B$60,2,FALSE))</f>
        <v/>
      </c>
      <c r="S795" s="255" t="str">
        <f t="shared" si="156"/>
        <v/>
      </c>
      <c r="T795" s="153"/>
      <c r="U795" s="153"/>
      <c r="V795" s="238">
        <f t="shared" si="157"/>
        <v>0</v>
      </c>
      <c r="W795" s="193" t="s">
        <v>44</v>
      </c>
      <c r="X795" s="427"/>
      <c r="Y795" s="264" t="str">
        <f t="shared" si="158"/>
        <v>OK</v>
      </c>
      <c r="Z795" s="193" t="str">
        <f t="shared" si="159"/>
        <v/>
      </c>
      <c r="AA795" s="193" t="str">
        <f t="shared" si="160"/>
        <v/>
      </c>
      <c r="AB795" s="397" t="str">
        <f t="shared" si="161"/>
        <v/>
      </c>
      <c r="AC795" s="257" t="str">
        <f t="shared" si="162"/>
        <v/>
      </c>
      <c r="AD795" s="257" t="str">
        <f t="shared" si="163"/>
        <v/>
      </c>
      <c r="AE795" s="193" t="str">
        <f t="shared" si="164"/>
        <v>CHECK DATES</v>
      </c>
      <c r="AF795" s="257" t="str">
        <f t="shared" si="165"/>
        <v/>
      </c>
      <c r="AG795" s="286">
        <v>0</v>
      </c>
      <c r="AH795" s="257">
        <f t="shared" si="166"/>
        <v>0</v>
      </c>
      <c r="AI795" s="257" t="str">
        <f t="shared" si="167"/>
        <v/>
      </c>
      <c r="AJ795" s="257">
        <f t="shared" si="168"/>
        <v>0</v>
      </c>
    </row>
    <row r="796" spans="1:36" x14ac:dyDescent="0.3">
      <c r="A796" s="287">
        <v>783</v>
      </c>
      <c r="B796" s="156"/>
      <c r="C796" s="150"/>
      <c r="D796" s="151"/>
      <c r="E796" s="150"/>
      <c r="F796" s="150"/>
      <c r="G796" s="158"/>
      <c r="H796" s="157"/>
      <c r="I796" s="152"/>
      <c r="J796" s="154"/>
      <c r="K796" s="149"/>
      <c r="L796" s="152"/>
      <c r="M796" s="159"/>
      <c r="N796" s="337"/>
      <c r="O796" s="343" t="str">
        <f>IF(N796="","",LOOKUP(N796,'Work Programme'!$A$8:$A$207,'Work Programme'!$B$8:$B$207))</f>
        <v/>
      </c>
      <c r="P796" s="150"/>
      <c r="Q796" s="150"/>
      <c r="R796" s="254" t="str">
        <f>IF(J796="","",VLOOKUP(J796,'Overview - Financial Statement'!$A$46:$B$60,2,FALSE))</f>
        <v/>
      </c>
      <c r="S796" s="255" t="str">
        <f t="shared" si="156"/>
        <v/>
      </c>
      <c r="T796" s="153"/>
      <c r="U796" s="153"/>
      <c r="V796" s="238">
        <f t="shared" si="157"/>
        <v>0</v>
      </c>
      <c r="W796" s="193" t="s">
        <v>44</v>
      </c>
      <c r="X796" s="427"/>
      <c r="Y796" s="264" t="str">
        <f t="shared" si="158"/>
        <v>OK</v>
      </c>
      <c r="Z796" s="193" t="str">
        <f t="shared" si="159"/>
        <v/>
      </c>
      <c r="AA796" s="193" t="str">
        <f t="shared" si="160"/>
        <v/>
      </c>
      <c r="AB796" s="397" t="str">
        <f t="shared" si="161"/>
        <v/>
      </c>
      <c r="AC796" s="257" t="str">
        <f t="shared" si="162"/>
        <v/>
      </c>
      <c r="AD796" s="257" t="str">
        <f t="shared" si="163"/>
        <v/>
      </c>
      <c r="AE796" s="193" t="str">
        <f t="shared" si="164"/>
        <v>CHECK DATES</v>
      </c>
      <c r="AF796" s="257" t="str">
        <f t="shared" si="165"/>
        <v/>
      </c>
      <c r="AG796" s="286">
        <v>0</v>
      </c>
      <c r="AH796" s="257">
        <f t="shared" si="166"/>
        <v>0</v>
      </c>
      <c r="AI796" s="257" t="str">
        <f t="shared" si="167"/>
        <v/>
      </c>
      <c r="AJ796" s="257">
        <f t="shared" si="168"/>
        <v>0</v>
      </c>
    </row>
    <row r="797" spans="1:36" x14ac:dyDescent="0.3">
      <c r="A797" s="287">
        <v>784</v>
      </c>
      <c r="B797" s="156"/>
      <c r="C797" s="150"/>
      <c r="D797" s="151"/>
      <c r="E797" s="150"/>
      <c r="F797" s="150"/>
      <c r="G797" s="158"/>
      <c r="H797" s="157"/>
      <c r="I797" s="152"/>
      <c r="J797" s="154"/>
      <c r="K797" s="149"/>
      <c r="L797" s="152"/>
      <c r="M797" s="159"/>
      <c r="N797" s="337"/>
      <c r="O797" s="343" t="str">
        <f>IF(N797="","",LOOKUP(N797,'Work Programme'!$A$8:$A$207,'Work Programme'!$B$8:$B$207))</f>
        <v/>
      </c>
      <c r="P797" s="150"/>
      <c r="Q797" s="150"/>
      <c r="R797" s="254" t="str">
        <f>IF(J797="","",VLOOKUP(J797,'Overview - Financial Statement'!$A$46:$B$60,2,FALSE))</f>
        <v/>
      </c>
      <c r="S797" s="255" t="str">
        <f t="shared" si="156"/>
        <v/>
      </c>
      <c r="T797" s="153"/>
      <c r="U797" s="153"/>
      <c r="V797" s="238">
        <f t="shared" si="157"/>
        <v>0</v>
      </c>
      <c r="W797" s="193" t="s">
        <v>44</v>
      </c>
      <c r="X797" s="427"/>
      <c r="Y797" s="264" t="str">
        <f t="shared" si="158"/>
        <v>OK</v>
      </c>
      <c r="Z797" s="193" t="str">
        <f t="shared" si="159"/>
        <v/>
      </c>
      <c r="AA797" s="193" t="str">
        <f t="shared" si="160"/>
        <v/>
      </c>
      <c r="AB797" s="397" t="str">
        <f t="shared" si="161"/>
        <v/>
      </c>
      <c r="AC797" s="257" t="str">
        <f t="shared" si="162"/>
        <v/>
      </c>
      <c r="AD797" s="257" t="str">
        <f t="shared" si="163"/>
        <v/>
      </c>
      <c r="AE797" s="193" t="str">
        <f t="shared" si="164"/>
        <v>CHECK DATES</v>
      </c>
      <c r="AF797" s="257" t="str">
        <f t="shared" si="165"/>
        <v/>
      </c>
      <c r="AG797" s="286">
        <v>0</v>
      </c>
      <c r="AH797" s="257">
        <f t="shared" si="166"/>
        <v>0</v>
      </c>
      <c r="AI797" s="257" t="str">
        <f t="shared" si="167"/>
        <v/>
      </c>
      <c r="AJ797" s="257">
        <f t="shared" si="168"/>
        <v>0</v>
      </c>
    </row>
    <row r="798" spans="1:36" x14ac:dyDescent="0.3">
      <c r="A798" s="287">
        <v>785</v>
      </c>
      <c r="B798" s="156"/>
      <c r="C798" s="150"/>
      <c r="D798" s="151"/>
      <c r="E798" s="150"/>
      <c r="F798" s="150"/>
      <c r="G798" s="158"/>
      <c r="H798" s="157"/>
      <c r="I798" s="152"/>
      <c r="J798" s="154"/>
      <c r="K798" s="149"/>
      <c r="L798" s="152"/>
      <c r="M798" s="159"/>
      <c r="N798" s="337"/>
      <c r="O798" s="343" t="str">
        <f>IF(N798="","",LOOKUP(N798,'Work Programme'!$A$8:$A$207,'Work Programme'!$B$8:$B$207))</f>
        <v/>
      </c>
      <c r="P798" s="150"/>
      <c r="Q798" s="150"/>
      <c r="R798" s="254" t="str">
        <f>IF(J798="","",VLOOKUP(J798,'Overview - Financial Statement'!$A$46:$B$60,2,FALSE))</f>
        <v/>
      </c>
      <c r="S798" s="255" t="str">
        <f t="shared" si="156"/>
        <v/>
      </c>
      <c r="T798" s="153"/>
      <c r="U798" s="153"/>
      <c r="V798" s="238">
        <f t="shared" si="157"/>
        <v>0</v>
      </c>
      <c r="W798" s="193" t="s">
        <v>44</v>
      </c>
      <c r="X798" s="427"/>
      <c r="Y798" s="264" t="str">
        <f t="shared" si="158"/>
        <v>OK</v>
      </c>
      <c r="Z798" s="193" t="str">
        <f t="shared" si="159"/>
        <v/>
      </c>
      <c r="AA798" s="193" t="str">
        <f t="shared" si="160"/>
        <v/>
      </c>
      <c r="AB798" s="397" t="str">
        <f t="shared" si="161"/>
        <v/>
      </c>
      <c r="AC798" s="257" t="str">
        <f t="shared" si="162"/>
        <v/>
      </c>
      <c r="AD798" s="257" t="str">
        <f t="shared" si="163"/>
        <v/>
      </c>
      <c r="AE798" s="193" t="str">
        <f t="shared" si="164"/>
        <v>CHECK DATES</v>
      </c>
      <c r="AF798" s="257" t="str">
        <f t="shared" si="165"/>
        <v/>
      </c>
      <c r="AG798" s="286">
        <v>0</v>
      </c>
      <c r="AH798" s="257">
        <f t="shared" si="166"/>
        <v>0</v>
      </c>
      <c r="AI798" s="257" t="str">
        <f t="shared" si="167"/>
        <v/>
      </c>
      <c r="AJ798" s="257">
        <f t="shared" si="168"/>
        <v>0</v>
      </c>
    </row>
    <row r="799" spans="1:36" x14ac:dyDescent="0.3">
      <c r="A799" s="287">
        <v>786</v>
      </c>
      <c r="B799" s="156"/>
      <c r="C799" s="150"/>
      <c r="D799" s="151"/>
      <c r="E799" s="150"/>
      <c r="F799" s="150"/>
      <c r="G799" s="158"/>
      <c r="H799" s="157"/>
      <c r="I799" s="152"/>
      <c r="J799" s="154"/>
      <c r="K799" s="149"/>
      <c r="L799" s="152"/>
      <c r="M799" s="159"/>
      <c r="N799" s="337"/>
      <c r="O799" s="343" t="str">
        <f>IF(N799="","",LOOKUP(N799,'Work Programme'!$A$8:$A$207,'Work Programme'!$B$8:$B$207))</f>
        <v/>
      </c>
      <c r="P799" s="150"/>
      <c r="Q799" s="150"/>
      <c r="R799" s="254" t="str">
        <f>IF(J799="","",VLOOKUP(J799,'Overview - Financial Statement'!$A$46:$B$60,2,FALSE))</f>
        <v/>
      </c>
      <c r="S799" s="255" t="str">
        <f t="shared" si="156"/>
        <v/>
      </c>
      <c r="T799" s="153"/>
      <c r="U799" s="153"/>
      <c r="V799" s="238">
        <f t="shared" si="157"/>
        <v>0</v>
      </c>
      <c r="W799" s="193" t="s">
        <v>44</v>
      </c>
      <c r="X799" s="427"/>
      <c r="Y799" s="264" t="str">
        <f t="shared" si="158"/>
        <v>OK</v>
      </c>
      <c r="Z799" s="193" t="str">
        <f t="shared" si="159"/>
        <v/>
      </c>
      <c r="AA799" s="193" t="str">
        <f t="shared" si="160"/>
        <v/>
      </c>
      <c r="AB799" s="397" t="str">
        <f t="shared" si="161"/>
        <v/>
      </c>
      <c r="AC799" s="257" t="str">
        <f t="shared" si="162"/>
        <v/>
      </c>
      <c r="AD799" s="257" t="str">
        <f t="shared" si="163"/>
        <v/>
      </c>
      <c r="AE799" s="193" t="str">
        <f t="shared" si="164"/>
        <v>CHECK DATES</v>
      </c>
      <c r="AF799" s="257" t="str">
        <f t="shared" si="165"/>
        <v/>
      </c>
      <c r="AG799" s="286">
        <v>0</v>
      </c>
      <c r="AH799" s="257">
        <f t="shared" si="166"/>
        <v>0</v>
      </c>
      <c r="AI799" s="257" t="str">
        <f t="shared" si="167"/>
        <v/>
      </c>
      <c r="AJ799" s="257">
        <f t="shared" si="168"/>
        <v>0</v>
      </c>
    </row>
    <row r="800" spans="1:36" x14ac:dyDescent="0.3">
      <c r="A800" s="287">
        <v>787</v>
      </c>
      <c r="B800" s="156"/>
      <c r="C800" s="150"/>
      <c r="D800" s="151"/>
      <c r="E800" s="150"/>
      <c r="F800" s="150"/>
      <c r="G800" s="158"/>
      <c r="H800" s="157"/>
      <c r="I800" s="152"/>
      <c r="J800" s="154"/>
      <c r="K800" s="149"/>
      <c r="L800" s="152"/>
      <c r="M800" s="159"/>
      <c r="N800" s="337"/>
      <c r="O800" s="343" t="str">
        <f>IF(N800="","",LOOKUP(N800,'Work Programme'!$A$8:$A$207,'Work Programme'!$B$8:$B$207))</f>
        <v/>
      </c>
      <c r="P800" s="150"/>
      <c r="Q800" s="150"/>
      <c r="R800" s="254" t="str">
        <f>IF(J800="","",VLOOKUP(J800,'Overview - Financial Statement'!$A$46:$B$60,2,FALSE))</f>
        <v/>
      </c>
      <c r="S800" s="255" t="str">
        <f t="shared" si="156"/>
        <v/>
      </c>
      <c r="T800" s="153"/>
      <c r="U800" s="153"/>
      <c r="V800" s="238">
        <f t="shared" si="157"/>
        <v>0</v>
      </c>
      <c r="W800" s="193" t="s">
        <v>44</v>
      </c>
      <c r="X800" s="427"/>
      <c r="Y800" s="264" t="str">
        <f t="shared" si="158"/>
        <v>OK</v>
      </c>
      <c r="Z800" s="193" t="str">
        <f t="shared" si="159"/>
        <v/>
      </c>
      <c r="AA800" s="193" t="str">
        <f t="shared" si="160"/>
        <v/>
      </c>
      <c r="AB800" s="397" t="str">
        <f t="shared" si="161"/>
        <v/>
      </c>
      <c r="AC800" s="257" t="str">
        <f t="shared" si="162"/>
        <v/>
      </c>
      <c r="AD800" s="257" t="str">
        <f t="shared" si="163"/>
        <v/>
      </c>
      <c r="AE800" s="193" t="str">
        <f t="shared" si="164"/>
        <v>CHECK DATES</v>
      </c>
      <c r="AF800" s="257" t="str">
        <f t="shared" si="165"/>
        <v/>
      </c>
      <c r="AG800" s="286">
        <v>0</v>
      </c>
      <c r="AH800" s="257">
        <f t="shared" si="166"/>
        <v>0</v>
      </c>
      <c r="AI800" s="257" t="str">
        <f t="shared" si="167"/>
        <v/>
      </c>
      <c r="AJ800" s="257">
        <f t="shared" si="168"/>
        <v>0</v>
      </c>
    </row>
    <row r="801" spans="1:36" x14ac:dyDescent="0.3">
      <c r="A801" s="287">
        <v>788</v>
      </c>
      <c r="B801" s="156"/>
      <c r="C801" s="150"/>
      <c r="D801" s="151"/>
      <c r="E801" s="150"/>
      <c r="F801" s="150"/>
      <c r="G801" s="158"/>
      <c r="H801" s="157"/>
      <c r="I801" s="152"/>
      <c r="J801" s="154"/>
      <c r="K801" s="149"/>
      <c r="L801" s="152"/>
      <c r="M801" s="159"/>
      <c r="N801" s="337"/>
      <c r="O801" s="343" t="str">
        <f>IF(N801="","",LOOKUP(N801,'Work Programme'!$A$8:$A$207,'Work Programme'!$B$8:$B$207))</f>
        <v/>
      </c>
      <c r="P801" s="150"/>
      <c r="Q801" s="150"/>
      <c r="R801" s="254" t="str">
        <f>IF(J801="","",VLOOKUP(J801,'Overview - Financial Statement'!$A$46:$B$60,2,FALSE))</f>
        <v/>
      </c>
      <c r="S801" s="255" t="str">
        <f t="shared" si="156"/>
        <v/>
      </c>
      <c r="T801" s="153"/>
      <c r="U801" s="153"/>
      <c r="V801" s="238">
        <f t="shared" si="157"/>
        <v>0</v>
      </c>
      <c r="W801" s="193" t="s">
        <v>44</v>
      </c>
      <c r="X801" s="427"/>
      <c r="Y801" s="264" t="str">
        <f t="shared" si="158"/>
        <v>OK</v>
      </c>
      <c r="Z801" s="193" t="str">
        <f t="shared" si="159"/>
        <v/>
      </c>
      <c r="AA801" s="193" t="str">
        <f t="shared" si="160"/>
        <v/>
      </c>
      <c r="AB801" s="397" t="str">
        <f t="shared" si="161"/>
        <v/>
      </c>
      <c r="AC801" s="257" t="str">
        <f t="shared" si="162"/>
        <v/>
      </c>
      <c r="AD801" s="257" t="str">
        <f t="shared" si="163"/>
        <v/>
      </c>
      <c r="AE801" s="193" t="str">
        <f t="shared" si="164"/>
        <v>CHECK DATES</v>
      </c>
      <c r="AF801" s="257" t="str">
        <f t="shared" si="165"/>
        <v/>
      </c>
      <c r="AG801" s="286">
        <v>0</v>
      </c>
      <c r="AH801" s="257">
        <f t="shared" si="166"/>
        <v>0</v>
      </c>
      <c r="AI801" s="257" t="str">
        <f t="shared" si="167"/>
        <v/>
      </c>
      <c r="AJ801" s="257">
        <f t="shared" si="168"/>
        <v>0</v>
      </c>
    </row>
    <row r="802" spans="1:36" x14ac:dyDescent="0.3">
      <c r="A802" s="287">
        <v>789</v>
      </c>
      <c r="B802" s="156"/>
      <c r="C802" s="150"/>
      <c r="D802" s="151"/>
      <c r="E802" s="150"/>
      <c r="F802" s="150"/>
      <c r="G802" s="158"/>
      <c r="H802" s="157"/>
      <c r="I802" s="152"/>
      <c r="J802" s="154"/>
      <c r="K802" s="149"/>
      <c r="L802" s="152"/>
      <c r="M802" s="159"/>
      <c r="N802" s="337"/>
      <c r="O802" s="343" t="str">
        <f>IF(N802="","",LOOKUP(N802,'Work Programme'!$A$8:$A$207,'Work Programme'!$B$8:$B$207))</f>
        <v/>
      </c>
      <c r="P802" s="150"/>
      <c r="Q802" s="150"/>
      <c r="R802" s="254" t="str">
        <f>IF(J802="","",VLOOKUP(J802,'Overview - Financial Statement'!$A$46:$B$60,2,FALSE))</f>
        <v/>
      </c>
      <c r="S802" s="255" t="str">
        <f t="shared" si="156"/>
        <v/>
      </c>
      <c r="T802" s="153"/>
      <c r="U802" s="153"/>
      <c r="V802" s="238">
        <f t="shared" si="157"/>
        <v>0</v>
      </c>
      <c r="W802" s="193" t="s">
        <v>44</v>
      </c>
      <c r="X802" s="427"/>
      <c r="Y802" s="264" t="str">
        <f t="shared" si="158"/>
        <v>OK</v>
      </c>
      <c r="Z802" s="193" t="str">
        <f t="shared" si="159"/>
        <v/>
      </c>
      <c r="AA802" s="193" t="str">
        <f t="shared" si="160"/>
        <v/>
      </c>
      <c r="AB802" s="397" t="str">
        <f t="shared" si="161"/>
        <v/>
      </c>
      <c r="AC802" s="257" t="str">
        <f t="shared" si="162"/>
        <v/>
      </c>
      <c r="AD802" s="257" t="str">
        <f t="shared" si="163"/>
        <v/>
      </c>
      <c r="AE802" s="193" t="str">
        <f t="shared" si="164"/>
        <v>CHECK DATES</v>
      </c>
      <c r="AF802" s="257" t="str">
        <f t="shared" si="165"/>
        <v/>
      </c>
      <c r="AG802" s="286">
        <v>0</v>
      </c>
      <c r="AH802" s="257">
        <f t="shared" si="166"/>
        <v>0</v>
      </c>
      <c r="AI802" s="257" t="str">
        <f t="shared" si="167"/>
        <v/>
      </c>
      <c r="AJ802" s="257">
        <f t="shared" si="168"/>
        <v>0</v>
      </c>
    </row>
    <row r="803" spans="1:36" x14ac:dyDescent="0.3">
      <c r="A803" s="287">
        <v>790</v>
      </c>
      <c r="B803" s="156"/>
      <c r="C803" s="150"/>
      <c r="D803" s="151"/>
      <c r="E803" s="150"/>
      <c r="F803" s="150"/>
      <c r="G803" s="158"/>
      <c r="H803" s="157"/>
      <c r="I803" s="152"/>
      <c r="J803" s="154"/>
      <c r="K803" s="149"/>
      <c r="L803" s="152"/>
      <c r="M803" s="159"/>
      <c r="N803" s="337"/>
      <c r="O803" s="343" t="str">
        <f>IF(N803="","",LOOKUP(N803,'Work Programme'!$A$8:$A$207,'Work Programme'!$B$8:$B$207))</f>
        <v/>
      </c>
      <c r="P803" s="150"/>
      <c r="Q803" s="150"/>
      <c r="R803" s="254" t="str">
        <f>IF(J803="","",VLOOKUP(J803,'Overview - Financial Statement'!$A$46:$B$60,2,FALSE))</f>
        <v/>
      </c>
      <c r="S803" s="255" t="str">
        <f t="shared" si="156"/>
        <v/>
      </c>
      <c r="T803" s="153"/>
      <c r="U803" s="153"/>
      <c r="V803" s="238">
        <f t="shared" si="157"/>
        <v>0</v>
      </c>
      <c r="W803" s="193" t="s">
        <v>44</v>
      </c>
      <c r="X803" s="427"/>
      <c r="Y803" s="264" t="str">
        <f t="shared" si="158"/>
        <v>OK</v>
      </c>
      <c r="Z803" s="193" t="str">
        <f t="shared" si="159"/>
        <v/>
      </c>
      <c r="AA803" s="193" t="str">
        <f t="shared" si="160"/>
        <v/>
      </c>
      <c r="AB803" s="397" t="str">
        <f t="shared" si="161"/>
        <v/>
      </c>
      <c r="AC803" s="257" t="str">
        <f t="shared" si="162"/>
        <v/>
      </c>
      <c r="AD803" s="257" t="str">
        <f t="shared" si="163"/>
        <v/>
      </c>
      <c r="AE803" s="193" t="str">
        <f t="shared" si="164"/>
        <v>CHECK DATES</v>
      </c>
      <c r="AF803" s="257" t="str">
        <f t="shared" si="165"/>
        <v/>
      </c>
      <c r="AG803" s="286">
        <v>0</v>
      </c>
      <c r="AH803" s="257">
        <f t="shared" si="166"/>
        <v>0</v>
      </c>
      <c r="AI803" s="257" t="str">
        <f t="shared" si="167"/>
        <v/>
      </c>
      <c r="AJ803" s="257">
        <f t="shared" si="168"/>
        <v>0</v>
      </c>
    </row>
    <row r="804" spans="1:36" x14ac:dyDescent="0.3">
      <c r="A804" s="287">
        <v>791</v>
      </c>
      <c r="B804" s="156"/>
      <c r="C804" s="150"/>
      <c r="D804" s="151"/>
      <c r="E804" s="150"/>
      <c r="F804" s="150"/>
      <c r="G804" s="158"/>
      <c r="H804" s="157"/>
      <c r="I804" s="152"/>
      <c r="J804" s="154"/>
      <c r="K804" s="149"/>
      <c r="L804" s="152"/>
      <c r="M804" s="159"/>
      <c r="N804" s="337"/>
      <c r="O804" s="343" t="str">
        <f>IF(N804="","",LOOKUP(N804,'Work Programme'!$A$8:$A$207,'Work Programme'!$B$8:$B$207))</f>
        <v/>
      </c>
      <c r="P804" s="150"/>
      <c r="Q804" s="150"/>
      <c r="R804" s="254" t="str">
        <f>IF(J804="","",VLOOKUP(J804,'Overview - Financial Statement'!$A$46:$B$60,2,FALSE))</f>
        <v/>
      </c>
      <c r="S804" s="255" t="str">
        <f t="shared" si="156"/>
        <v/>
      </c>
      <c r="T804" s="153"/>
      <c r="U804" s="153"/>
      <c r="V804" s="238">
        <f t="shared" si="157"/>
        <v>0</v>
      </c>
      <c r="W804" s="193" t="s">
        <v>44</v>
      </c>
      <c r="X804" s="427"/>
      <c r="Y804" s="264" t="str">
        <f t="shared" si="158"/>
        <v>OK</v>
      </c>
      <c r="Z804" s="193" t="str">
        <f t="shared" si="159"/>
        <v/>
      </c>
      <c r="AA804" s="193" t="str">
        <f t="shared" si="160"/>
        <v/>
      </c>
      <c r="AB804" s="397" t="str">
        <f t="shared" si="161"/>
        <v/>
      </c>
      <c r="AC804" s="257" t="str">
        <f t="shared" si="162"/>
        <v/>
      </c>
      <c r="AD804" s="257" t="str">
        <f t="shared" si="163"/>
        <v/>
      </c>
      <c r="AE804" s="193" t="str">
        <f t="shared" si="164"/>
        <v>CHECK DATES</v>
      </c>
      <c r="AF804" s="257" t="str">
        <f t="shared" si="165"/>
        <v/>
      </c>
      <c r="AG804" s="286">
        <v>0</v>
      </c>
      <c r="AH804" s="257">
        <f t="shared" si="166"/>
        <v>0</v>
      </c>
      <c r="AI804" s="257" t="str">
        <f t="shared" si="167"/>
        <v/>
      </c>
      <c r="AJ804" s="257">
        <f t="shared" si="168"/>
        <v>0</v>
      </c>
    </row>
    <row r="805" spans="1:36" x14ac:dyDescent="0.3">
      <c r="A805" s="287">
        <v>792</v>
      </c>
      <c r="B805" s="156"/>
      <c r="C805" s="150"/>
      <c r="D805" s="151"/>
      <c r="E805" s="150"/>
      <c r="F805" s="150"/>
      <c r="G805" s="158"/>
      <c r="H805" s="157"/>
      <c r="I805" s="152"/>
      <c r="J805" s="154"/>
      <c r="K805" s="149"/>
      <c r="L805" s="152"/>
      <c r="M805" s="159"/>
      <c r="N805" s="337"/>
      <c r="O805" s="343" t="str">
        <f>IF(N805="","",LOOKUP(N805,'Work Programme'!$A$8:$A$207,'Work Programme'!$B$8:$B$207))</f>
        <v/>
      </c>
      <c r="P805" s="150"/>
      <c r="Q805" s="150"/>
      <c r="R805" s="254" t="str">
        <f>IF(J805="","",VLOOKUP(J805,'Overview - Financial Statement'!$A$46:$B$60,2,FALSE))</f>
        <v/>
      </c>
      <c r="S805" s="255" t="str">
        <f t="shared" si="156"/>
        <v/>
      </c>
      <c r="T805" s="153"/>
      <c r="U805" s="153"/>
      <c r="V805" s="238">
        <f t="shared" si="157"/>
        <v>0</v>
      </c>
      <c r="W805" s="193" t="s">
        <v>44</v>
      </c>
      <c r="X805" s="427"/>
      <c r="Y805" s="264" t="str">
        <f t="shared" si="158"/>
        <v>OK</v>
      </c>
      <c r="Z805" s="193" t="str">
        <f t="shared" si="159"/>
        <v/>
      </c>
      <c r="AA805" s="193" t="str">
        <f t="shared" si="160"/>
        <v/>
      </c>
      <c r="AB805" s="397" t="str">
        <f t="shared" si="161"/>
        <v/>
      </c>
      <c r="AC805" s="257" t="str">
        <f t="shared" si="162"/>
        <v/>
      </c>
      <c r="AD805" s="257" t="str">
        <f t="shared" si="163"/>
        <v/>
      </c>
      <c r="AE805" s="193" t="str">
        <f t="shared" si="164"/>
        <v>CHECK DATES</v>
      </c>
      <c r="AF805" s="257" t="str">
        <f t="shared" si="165"/>
        <v/>
      </c>
      <c r="AG805" s="286">
        <v>0</v>
      </c>
      <c r="AH805" s="257">
        <f t="shared" si="166"/>
        <v>0</v>
      </c>
      <c r="AI805" s="257" t="str">
        <f t="shared" si="167"/>
        <v/>
      </c>
      <c r="AJ805" s="257">
        <f t="shared" si="168"/>
        <v>0</v>
      </c>
    </row>
    <row r="806" spans="1:36" x14ac:dyDescent="0.3">
      <c r="A806" s="287">
        <v>793</v>
      </c>
      <c r="B806" s="156"/>
      <c r="C806" s="150"/>
      <c r="D806" s="151"/>
      <c r="E806" s="150"/>
      <c r="F806" s="150"/>
      <c r="G806" s="158"/>
      <c r="H806" s="157"/>
      <c r="I806" s="152"/>
      <c r="J806" s="154"/>
      <c r="K806" s="149"/>
      <c r="L806" s="152"/>
      <c r="M806" s="159"/>
      <c r="N806" s="337"/>
      <c r="O806" s="343" t="str">
        <f>IF(N806="","",LOOKUP(N806,'Work Programme'!$A$8:$A$207,'Work Programme'!$B$8:$B$207))</f>
        <v/>
      </c>
      <c r="P806" s="150"/>
      <c r="Q806" s="150"/>
      <c r="R806" s="254" t="str">
        <f>IF(J806="","",VLOOKUP(J806,'Overview - Financial Statement'!$A$46:$B$60,2,FALSE))</f>
        <v/>
      </c>
      <c r="S806" s="255" t="str">
        <f t="shared" si="156"/>
        <v/>
      </c>
      <c r="T806" s="153"/>
      <c r="U806" s="153"/>
      <c r="V806" s="238">
        <f t="shared" si="157"/>
        <v>0</v>
      </c>
      <c r="W806" s="193" t="s">
        <v>44</v>
      </c>
      <c r="X806" s="427"/>
      <c r="Y806" s="264" t="str">
        <f t="shared" si="158"/>
        <v>OK</v>
      </c>
      <c r="Z806" s="193" t="str">
        <f t="shared" si="159"/>
        <v/>
      </c>
      <c r="AA806" s="193" t="str">
        <f t="shared" si="160"/>
        <v/>
      </c>
      <c r="AB806" s="397" t="str">
        <f t="shared" si="161"/>
        <v/>
      </c>
      <c r="AC806" s="257" t="str">
        <f t="shared" si="162"/>
        <v/>
      </c>
      <c r="AD806" s="257" t="str">
        <f t="shared" si="163"/>
        <v/>
      </c>
      <c r="AE806" s="193" t="str">
        <f t="shared" si="164"/>
        <v>CHECK DATES</v>
      </c>
      <c r="AF806" s="257" t="str">
        <f t="shared" si="165"/>
        <v/>
      </c>
      <c r="AG806" s="286">
        <v>0</v>
      </c>
      <c r="AH806" s="257">
        <f t="shared" si="166"/>
        <v>0</v>
      </c>
      <c r="AI806" s="257" t="str">
        <f t="shared" si="167"/>
        <v/>
      </c>
      <c r="AJ806" s="257">
        <f t="shared" si="168"/>
        <v>0</v>
      </c>
    </row>
    <row r="807" spans="1:36" x14ac:dyDescent="0.3">
      <c r="A807" s="287">
        <v>794</v>
      </c>
      <c r="B807" s="156"/>
      <c r="C807" s="150"/>
      <c r="D807" s="151"/>
      <c r="E807" s="150"/>
      <c r="F807" s="150"/>
      <c r="G807" s="158"/>
      <c r="H807" s="157"/>
      <c r="I807" s="152"/>
      <c r="J807" s="154"/>
      <c r="K807" s="149"/>
      <c r="L807" s="152"/>
      <c r="M807" s="159"/>
      <c r="N807" s="337"/>
      <c r="O807" s="343" t="str">
        <f>IF(N807="","",LOOKUP(N807,'Work Programme'!$A$8:$A$207,'Work Programme'!$B$8:$B$207))</f>
        <v/>
      </c>
      <c r="P807" s="150"/>
      <c r="Q807" s="150"/>
      <c r="R807" s="254" t="str">
        <f>IF(J807="","",VLOOKUP(J807,'Overview - Financial Statement'!$A$46:$B$60,2,FALSE))</f>
        <v/>
      </c>
      <c r="S807" s="255" t="str">
        <f t="shared" si="156"/>
        <v/>
      </c>
      <c r="T807" s="153"/>
      <c r="U807" s="153"/>
      <c r="V807" s="238">
        <f t="shared" si="157"/>
        <v>0</v>
      </c>
      <c r="W807" s="193" t="s">
        <v>44</v>
      </c>
      <c r="X807" s="427"/>
      <c r="Y807" s="264" t="str">
        <f t="shared" si="158"/>
        <v>OK</v>
      </c>
      <c r="Z807" s="193" t="str">
        <f t="shared" si="159"/>
        <v/>
      </c>
      <c r="AA807" s="193" t="str">
        <f t="shared" si="160"/>
        <v/>
      </c>
      <c r="AB807" s="397" t="str">
        <f t="shared" si="161"/>
        <v/>
      </c>
      <c r="AC807" s="257" t="str">
        <f t="shared" si="162"/>
        <v/>
      </c>
      <c r="AD807" s="257" t="str">
        <f t="shared" si="163"/>
        <v/>
      </c>
      <c r="AE807" s="193" t="str">
        <f t="shared" si="164"/>
        <v>CHECK DATES</v>
      </c>
      <c r="AF807" s="257" t="str">
        <f t="shared" si="165"/>
        <v/>
      </c>
      <c r="AG807" s="286">
        <v>0</v>
      </c>
      <c r="AH807" s="257">
        <f t="shared" si="166"/>
        <v>0</v>
      </c>
      <c r="AI807" s="257" t="str">
        <f t="shared" si="167"/>
        <v/>
      </c>
      <c r="AJ807" s="257">
        <f t="shared" si="168"/>
        <v>0</v>
      </c>
    </row>
    <row r="808" spans="1:36" x14ac:dyDescent="0.3">
      <c r="A808" s="287">
        <v>795</v>
      </c>
      <c r="B808" s="156"/>
      <c r="C808" s="150"/>
      <c r="D808" s="151"/>
      <c r="E808" s="150"/>
      <c r="F808" s="150"/>
      <c r="G808" s="158"/>
      <c r="H808" s="157"/>
      <c r="I808" s="152"/>
      <c r="J808" s="154"/>
      <c r="K808" s="149"/>
      <c r="L808" s="152"/>
      <c r="M808" s="159"/>
      <c r="N808" s="337"/>
      <c r="O808" s="343" t="str">
        <f>IF(N808="","",LOOKUP(N808,'Work Programme'!$A$8:$A$207,'Work Programme'!$B$8:$B$207))</f>
        <v/>
      </c>
      <c r="P808" s="150"/>
      <c r="Q808" s="150"/>
      <c r="R808" s="254" t="str">
        <f>IF(J808="","",VLOOKUP(J808,'Overview - Financial Statement'!$A$46:$B$60,2,FALSE))</f>
        <v/>
      </c>
      <c r="S808" s="255" t="str">
        <f t="shared" si="156"/>
        <v/>
      </c>
      <c r="T808" s="153"/>
      <c r="U808" s="153"/>
      <c r="V808" s="238">
        <f t="shared" si="157"/>
        <v>0</v>
      </c>
      <c r="W808" s="193" t="s">
        <v>44</v>
      </c>
      <c r="X808" s="427"/>
      <c r="Y808" s="264" t="str">
        <f t="shared" si="158"/>
        <v>OK</v>
      </c>
      <c r="Z808" s="193" t="str">
        <f t="shared" si="159"/>
        <v/>
      </c>
      <c r="AA808" s="193" t="str">
        <f t="shared" si="160"/>
        <v/>
      </c>
      <c r="AB808" s="397" t="str">
        <f t="shared" si="161"/>
        <v/>
      </c>
      <c r="AC808" s="257" t="str">
        <f t="shared" si="162"/>
        <v/>
      </c>
      <c r="AD808" s="257" t="str">
        <f t="shared" si="163"/>
        <v/>
      </c>
      <c r="AE808" s="193" t="str">
        <f t="shared" si="164"/>
        <v>CHECK DATES</v>
      </c>
      <c r="AF808" s="257" t="str">
        <f t="shared" si="165"/>
        <v/>
      </c>
      <c r="AG808" s="286">
        <v>0</v>
      </c>
      <c r="AH808" s="257">
        <f t="shared" si="166"/>
        <v>0</v>
      </c>
      <c r="AI808" s="257" t="str">
        <f t="shared" si="167"/>
        <v/>
      </c>
      <c r="AJ808" s="257">
        <f t="shared" si="168"/>
        <v>0</v>
      </c>
    </row>
    <row r="809" spans="1:36" x14ac:dyDescent="0.3">
      <c r="A809" s="287">
        <v>796</v>
      </c>
      <c r="B809" s="156"/>
      <c r="C809" s="150"/>
      <c r="D809" s="151"/>
      <c r="E809" s="150"/>
      <c r="F809" s="150"/>
      <c r="G809" s="158"/>
      <c r="H809" s="157"/>
      <c r="I809" s="152"/>
      <c r="J809" s="154"/>
      <c r="K809" s="149"/>
      <c r="L809" s="152"/>
      <c r="M809" s="159"/>
      <c r="N809" s="337"/>
      <c r="O809" s="343" t="str">
        <f>IF(N809="","",LOOKUP(N809,'Work Programme'!$A$8:$A$207,'Work Programme'!$B$8:$B$207))</f>
        <v/>
      </c>
      <c r="P809" s="150"/>
      <c r="Q809" s="150"/>
      <c r="R809" s="254" t="str">
        <f>IF(J809="","",VLOOKUP(J809,'Overview - Financial Statement'!$A$46:$B$60,2,FALSE))</f>
        <v/>
      </c>
      <c r="S809" s="255" t="str">
        <f t="shared" si="156"/>
        <v/>
      </c>
      <c r="T809" s="153"/>
      <c r="U809" s="153"/>
      <c r="V809" s="238">
        <f t="shared" si="157"/>
        <v>0</v>
      </c>
      <c r="W809" s="193" t="s">
        <v>44</v>
      </c>
      <c r="X809" s="427"/>
      <c r="Y809" s="264" t="str">
        <f t="shared" si="158"/>
        <v>OK</v>
      </c>
      <c r="Z809" s="193" t="str">
        <f t="shared" si="159"/>
        <v/>
      </c>
      <c r="AA809" s="193" t="str">
        <f t="shared" si="160"/>
        <v/>
      </c>
      <c r="AB809" s="397" t="str">
        <f t="shared" si="161"/>
        <v/>
      </c>
      <c r="AC809" s="257" t="str">
        <f t="shared" si="162"/>
        <v/>
      </c>
      <c r="AD809" s="257" t="str">
        <f t="shared" si="163"/>
        <v/>
      </c>
      <c r="AE809" s="193" t="str">
        <f t="shared" si="164"/>
        <v>CHECK DATES</v>
      </c>
      <c r="AF809" s="257" t="str">
        <f t="shared" si="165"/>
        <v/>
      </c>
      <c r="AG809" s="286">
        <v>0</v>
      </c>
      <c r="AH809" s="257">
        <f t="shared" si="166"/>
        <v>0</v>
      </c>
      <c r="AI809" s="257" t="str">
        <f t="shared" si="167"/>
        <v/>
      </c>
      <c r="AJ809" s="257">
        <f t="shared" si="168"/>
        <v>0</v>
      </c>
    </row>
    <row r="810" spans="1:36" x14ac:dyDescent="0.3">
      <c r="A810" s="287">
        <v>797</v>
      </c>
      <c r="B810" s="156"/>
      <c r="C810" s="150"/>
      <c r="D810" s="151"/>
      <c r="E810" s="150"/>
      <c r="F810" s="150"/>
      <c r="G810" s="158"/>
      <c r="H810" s="157"/>
      <c r="I810" s="152"/>
      <c r="J810" s="154"/>
      <c r="K810" s="149"/>
      <c r="L810" s="152"/>
      <c r="M810" s="159"/>
      <c r="N810" s="337"/>
      <c r="O810" s="343" t="str">
        <f>IF(N810="","",LOOKUP(N810,'Work Programme'!$A$8:$A$207,'Work Programme'!$B$8:$B$207))</f>
        <v/>
      </c>
      <c r="P810" s="150"/>
      <c r="Q810" s="150"/>
      <c r="R810" s="254" t="str">
        <f>IF(J810="","",VLOOKUP(J810,'Overview - Financial Statement'!$A$46:$B$60,2,FALSE))</f>
        <v/>
      </c>
      <c r="S810" s="255" t="str">
        <f t="shared" si="156"/>
        <v/>
      </c>
      <c r="T810" s="153"/>
      <c r="U810" s="153"/>
      <c r="V810" s="238">
        <f t="shared" si="157"/>
        <v>0</v>
      </c>
      <c r="W810" s="193" t="s">
        <v>44</v>
      </c>
      <c r="X810" s="427"/>
      <c r="Y810" s="264" t="str">
        <f t="shared" si="158"/>
        <v>OK</v>
      </c>
      <c r="Z810" s="193" t="str">
        <f t="shared" si="159"/>
        <v/>
      </c>
      <c r="AA810" s="193" t="str">
        <f t="shared" si="160"/>
        <v/>
      </c>
      <c r="AB810" s="397" t="str">
        <f t="shared" si="161"/>
        <v/>
      </c>
      <c r="AC810" s="257" t="str">
        <f t="shared" si="162"/>
        <v/>
      </c>
      <c r="AD810" s="257" t="str">
        <f t="shared" si="163"/>
        <v/>
      </c>
      <c r="AE810" s="193" t="str">
        <f t="shared" si="164"/>
        <v>CHECK DATES</v>
      </c>
      <c r="AF810" s="257" t="str">
        <f t="shared" si="165"/>
        <v/>
      </c>
      <c r="AG810" s="286">
        <v>0</v>
      </c>
      <c r="AH810" s="257">
        <f t="shared" si="166"/>
        <v>0</v>
      </c>
      <c r="AI810" s="257" t="str">
        <f t="shared" si="167"/>
        <v/>
      </c>
      <c r="AJ810" s="257">
        <f t="shared" si="168"/>
        <v>0</v>
      </c>
    </row>
    <row r="811" spans="1:36" x14ac:dyDescent="0.3">
      <c r="A811" s="287">
        <v>798</v>
      </c>
      <c r="B811" s="156"/>
      <c r="C811" s="150"/>
      <c r="D811" s="151"/>
      <c r="E811" s="150"/>
      <c r="F811" s="150"/>
      <c r="G811" s="158"/>
      <c r="H811" s="157"/>
      <c r="I811" s="152"/>
      <c r="J811" s="154"/>
      <c r="K811" s="149"/>
      <c r="L811" s="152"/>
      <c r="M811" s="159"/>
      <c r="N811" s="337"/>
      <c r="O811" s="343" t="str">
        <f>IF(N811="","",LOOKUP(N811,'Work Programme'!$A$8:$A$207,'Work Programme'!$B$8:$B$207))</f>
        <v/>
      </c>
      <c r="P811" s="150"/>
      <c r="Q811" s="150"/>
      <c r="R811" s="254" t="str">
        <f>IF(J811="","",VLOOKUP(J811,'Overview - Financial Statement'!$A$46:$B$60,2,FALSE))</f>
        <v/>
      </c>
      <c r="S811" s="255" t="str">
        <f t="shared" si="156"/>
        <v/>
      </c>
      <c r="T811" s="153"/>
      <c r="U811" s="153"/>
      <c r="V811" s="238">
        <f t="shared" si="157"/>
        <v>0</v>
      </c>
      <c r="W811" s="193" t="s">
        <v>44</v>
      </c>
      <c r="X811" s="427"/>
      <c r="Y811" s="264" t="str">
        <f t="shared" si="158"/>
        <v>OK</v>
      </c>
      <c r="Z811" s="193" t="str">
        <f t="shared" si="159"/>
        <v/>
      </c>
      <c r="AA811" s="193" t="str">
        <f t="shared" si="160"/>
        <v/>
      </c>
      <c r="AB811" s="397" t="str">
        <f t="shared" si="161"/>
        <v/>
      </c>
      <c r="AC811" s="257" t="str">
        <f t="shared" si="162"/>
        <v/>
      </c>
      <c r="AD811" s="257" t="str">
        <f t="shared" si="163"/>
        <v/>
      </c>
      <c r="AE811" s="193" t="str">
        <f t="shared" si="164"/>
        <v>CHECK DATES</v>
      </c>
      <c r="AF811" s="257" t="str">
        <f t="shared" si="165"/>
        <v/>
      </c>
      <c r="AG811" s="286">
        <v>0</v>
      </c>
      <c r="AH811" s="257">
        <f t="shared" si="166"/>
        <v>0</v>
      </c>
      <c r="AI811" s="257" t="str">
        <f t="shared" si="167"/>
        <v/>
      </c>
      <c r="AJ811" s="257">
        <f t="shared" si="168"/>
        <v>0</v>
      </c>
    </row>
    <row r="812" spans="1:36" x14ac:dyDescent="0.3">
      <c r="A812" s="287">
        <v>799</v>
      </c>
      <c r="B812" s="156"/>
      <c r="C812" s="150"/>
      <c r="D812" s="151"/>
      <c r="E812" s="150"/>
      <c r="F812" s="150"/>
      <c r="G812" s="158"/>
      <c r="H812" s="157"/>
      <c r="I812" s="152"/>
      <c r="J812" s="154"/>
      <c r="K812" s="149"/>
      <c r="L812" s="152"/>
      <c r="M812" s="159"/>
      <c r="N812" s="337"/>
      <c r="O812" s="343" t="str">
        <f>IF(N812="","",LOOKUP(N812,'Work Programme'!$A$8:$A$207,'Work Programme'!$B$8:$B$207))</f>
        <v/>
      </c>
      <c r="P812" s="150"/>
      <c r="Q812" s="150"/>
      <c r="R812" s="254" t="str">
        <f>IF(J812="","",VLOOKUP(J812,'Overview - Financial Statement'!$A$46:$B$60,2,FALSE))</f>
        <v/>
      </c>
      <c r="S812" s="255" t="str">
        <f t="shared" si="156"/>
        <v/>
      </c>
      <c r="T812" s="153"/>
      <c r="U812" s="153"/>
      <c r="V812" s="238">
        <f t="shared" si="157"/>
        <v>0</v>
      </c>
      <c r="W812" s="193" t="s">
        <v>44</v>
      </c>
      <c r="X812" s="427"/>
      <c r="Y812" s="264" t="str">
        <f t="shared" si="158"/>
        <v>OK</v>
      </c>
      <c r="Z812" s="193" t="str">
        <f t="shared" si="159"/>
        <v/>
      </c>
      <c r="AA812" s="193" t="str">
        <f t="shared" si="160"/>
        <v/>
      </c>
      <c r="AB812" s="397" t="str">
        <f t="shared" si="161"/>
        <v/>
      </c>
      <c r="AC812" s="257" t="str">
        <f t="shared" si="162"/>
        <v/>
      </c>
      <c r="AD812" s="257" t="str">
        <f t="shared" si="163"/>
        <v/>
      </c>
      <c r="AE812" s="193" t="str">
        <f t="shared" si="164"/>
        <v>CHECK DATES</v>
      </c>
      <c r="AF812" s="257" t="str">
        <f t="shared" si="165"/>
        <v/>
      </c>
      <c r="AG812" s="286">
        <v>0</v>
      </c>
      <c r="AH812" s="257">
        <f t="shared" si="166"/>
        <v>0</v>
      </c>
      <c r="AI812" s="257" t="str">
        <f t="shared" si="167"/>
        <v/>
      </c>
      <c r="AJ812" s="257">
        <f t="shared" si="168"/>
        <v>0</v>
      </c>
    </row>
    <row r="813" spans="1:36" x14ac:dyDescent="0.3">
      <c r="A813" s="287">
        <v>800</v>
      </c>
      <c r="B813" s="156"/>
      <c r="C813" s="150"/>
      <c r="D813" s="151"/>
      <c r="E813" s="150"/>
      <c r="F813" s="150"/>
      <c r="G813" s="158"/>
      <c r="H813" s="157"/>
      <c r="I813" s="152"/>
      <c r="J813" s="154"/>
      <c r="K813" s="149"/>
      <c r="L813" s="152"/>
      <c r="M813" s="159"/>
      <c r="N813" s="337"/>
      <c r="O813" s="343" t="str">
        <f>IF(N813="","",LOOKUP(N813,'Work Programme'!$A$8:$A$207,'Work Programme'!$B$8:$B$207))</f>
        <v/>
      </c>
      <c r="P813" s="150"/>
      <c r="Q813" s="150"/>
      <c r="R813" s="254" t="str">
        <f>IF(J813="","",VLOOKUP(J813,'Overview - Financial Statement'!$A$46:$B$60,2,FALSE))</f>
        <v/>
      </c>
      <c r="S813" s="255" t="str">
        <f t="shared" si="156"/>
        <v/>
      </c>
      <c r="T813" s="153"/>
      <c r="U813" s="153"/>
      <c r="V813" s="238">
        <f t="shared" si="157"/>
        <v>0</v>
      </c>
      <c r="W813" s="193" t="s">
        <v>44</v>
      </c>
      <c r="X813" s="427"/>
      <c r="Y813" s="264" t="str">
        <f t="shared" si="158"/>
        <v>OK</v>
      </c>
      <c r="Z813" s="193" t="str">
        <f t="shared" si="159"/>
        <v/>
      </c>
      <c r="AA813" s="193" t="str">
        <f t="shared" si="160"/>
        <v/>
      </c>
      <c r="AB813" s="397" t="str">
        <f t="shared" si="161"/>
        <v/>
      </c>
      <c r="AC813" s="257" t="str">
        <f t="shared" si="162"/>
        <v/>
      </c>
      <c r="AD813" s="257" t="str">
        <f t="shared" si="163"/>
        <v/>
      </c>
      <c r="AE813" s="193" t="str">
        <f t="shared" si="164"/>
        <v>CHECK DATES</v>
      </c>
      <c r="AF813" s="257" t="str">
        <f t="shared" si="165"/>
        <v/>
      </c>
      <c r="AG813" s="286">
        <v>0</v>
      </c>
      <c r="AH813" s="257">
        <f t="shared" si="166"/>
        <v>0</v>
      </c>
      <c r="AI813" s="257" t="str">
        <f t="shared" si="167"/>
        <v/>
      </c>
      <c r="AJ813" s="257">
        <f t="shared" si="168"/>
        <v>0</v>
      </c>
    </row>
    <row r="814" spans="1:36" x14ac:dyDescent="0.3">
      <c r="A814" s="287">
        <v>801</v>
      </c>
      <c r="B814" s="156"/>
      <c r="C814" s="150"/>
      <c r="D814" s="151"/>
      <c r="E814" s="150"/>
      <c r="F814" s="150"/>
      <c r="G814" s="158"/>
      <c r="H814" s="157"/>
      <c r="I814" s="152"/>
      <c r="J814" s="154"/>
      <c r="K814" s="149"/>
      <c r="L814" s="152"/>
      <c r="M814" s="159"/>
      <c r="N814" s="337"/>
      <c r="O814" s="343" t="str">
        <f>IF(N814="","",LOOKUP(N814,'Work Programme'!$A$8:$A$207,'Work Programme'!$B$8:$B$207))</f>
        <v/>
      </c>
      <c r="P814" s="150"/>
      <c r="Q814" s="150"/>
      <c r="R814" s="254" t="str">
        <f>IF(J814="","",VLOOKUP(J814,'Overview - Financial Statement'!$A$46:$B$60,2,FALSE))</f>
        <v/>
      </c>
      <c r="S814" s="255" t="str">
        <f t="shared" si="156"/>
        <v/>
      </c>
      <c r="T814" s="153"/>
      <c r="U814" s="153"/>
      <c r="V814" s="238">
        <f t="shared" si="157"/>
        <v>0</v>
      </c>
      <c r="W814" s="193" t="s">
        <v>44</v>
      </c>
      <c r="X814" s="427"/>
      <c r="Y814" s="264" t="str">
        <f t="shared" si="158"/>
        <v>OK</v>
      </c>
      <c r="Z814" s="193" t="str">
        <f t="shared" si="159"/>
        <v/>
      </c>
      <c r="AA814" s="193" t="str">
        <f t="shared" si="160"/>
        <v/>
      </c>
      <c r="AB814" s="397" t="str">
        <f t="shared" si="161"/>
        <v/>
      </c>
      <c r="AC814" s="257" t="str">
        <f t="shared" si="162"/>
        <v/>
      </c>
      <c r="AD814" s="257" t="str">
        <f t="shared" si="163"/>
        <v/>
      </c>
      <c r="AE814" s="193" t="str">
        <f t="shared" si="164"/>
        <v>CHECK DATES</v>
      </c>
      <c r="AF814" s="257" t="str">
        <f t="shared" si="165"/>
        <v/>
      </c>
      <c r="AG814" s="286">
        <v>0</v>
      </c>
      <c r="AH814" s="257">
        <f t="shared" si="166"/>
        <v>0</v>
      </c>
      <c r="AI814" s="257" t="str">
        <f t="shared" si="167"/>
        <v/>
      </c>
      <c r="AJ814" s="257">
        <f t="shared" si="168"/>
        <v>0</v>
      </c>
    </row>
    <row r="815" spans="1:36" x14ac:dyDescent="0.3">
      <c r="A815" s="287">
        <v>802</v>
      </c>
      <c r="B815" s="156"/>
      <c r="C815" s="150"/>
      <c r="D815" s="151"/>
      <c r="E815" s="150"/>
      <c r="F815" s="150"/>
      <c r="G815" s="158"/>
      <c r="H815" s="157"/>
      <c r="I815" s="152"/>
      <c r="J815" s="154"/>
      <c r="K815" s="149"/>
      <c r="L815" s="152"/>
      <c r="M815" s="159"/>
      <c r="N815" s="337"/>
      <c r="O815" s="343" t="str">
        <f>IF(N815="","",LOOKUP(N815,'Work Programme'!$A$8:$A$207,'Work Programme'!$B$8:$B$207))</f>
        <v/>
      </c>
      <c r="P815" s="150"/>
      <c r="Q815" s="150"/>
      <c r="R815" s="254" t="str">
        <f>IF(J815="","",VLOOKUP(J815,'Overview - Financial Statement'!$A$46:$B$60,2,FALSE))</f>
        <v/>
      </c>
      <c r="S815" s="255" t="str">
        <f t="shared" si="156"/>
        <v/>
      </c>
      <c r="T815" s="153"/>
      <c r="U815" s="153"/>
      <c r="V815" s="238">
        <f t="shared" si="157"/>
        <v>0</v>
      </c>
      <c r="W815" s="193" t="s">
        <v>44</v>
      </c>
      <c r="X815" s="427"/>
      <c r="Y815" s="264" t="str">
        <f t="shared" si="158"/>
        <v>OK</v>
      </c>
      <c r="Z815" s="193" t="str">
        <f t="shared" si="159"/>
        <v/>
      </c>
      <c r="AA815" s="193" t="str">
        <f t="shared" si="160"/>
        <v/>
      </c>
      <c r="AB815" s="397" t="str">
        <f t="shared" si="161"/>
        <v/>
      </c>
      <c r="AC815" s="257" t="str">
        <f t="shared" si="162"/>
        <v/>
      </c>
      <c r="AD815" s="257" t="str">
        <f t="shared" si="163"/>
        <v/>
      </c>
      <c r="AE815" s="193" t="str">
        <f t="shared" si="164"/>
        <v>CHECK DATES</v>
      </c>
      <c r="AF815" s="257" t="str">
        <f t="shared" si="165"/>
        <v/>
      </c>
      <c r="AG815" s="286">
        <v>0</v>
      </c>
      <c r="AH815" s="257">
        <f t="shared" si="166"/>
        <v>0</v>
      </c>
      <c r="AI815" s="257" t="str">
        <f t="shared" si="167"/>
        <v/>
      </c>
      <c r="AJ815" s="257">
        <f t="shared" si="168"/>
        <v>0</v>
      </c>
    </row>
    <row r="816" spans="1:36" x14ac:dyDescent="0.3">
      <c r="A816" s="287">
        <v>803</v>
      </c>
      <c r="B816" s="156"/>
      <c r="C816" s="150"/>
      <c r="D816" s="151"/>
      <c r="E816" s="150"/>
      <c r="F816" s="150"/>
      <c r="G816" s="158"/>
      <c r="H816" s="157"/>
      <c r="I816" s="152"/>
      <c r="J816" s="154"/>
      <c r="K816" s="149"/>
      <c r="L816" s="152"/>
      <c r="M816" s="159"/>
      <c r="N816" s="337"/>
      <c r="O816" s="343" t="str">
        <f>IF(N816="","",LOOKUP(N816,'Work Programme'!$A$8:$A$207,'Work Programme'!$B$8:$B$207))</f>
        <v/>
      </c>
      <c r="P816" s="150"/>
      <c r="Q816" s="150"/>
      <c r="R816" s="254" t="str">
        <f>IF(J816="","",VLOOKUP(J816,'Overview - Financial Statement'!$A$46:$B$60,2,FALSE))</f>
        <v/>
      </c>
      <c r="S816" s="255" t="str">
        <f t="shared" si="156"/>
        <v/>
      </c>
      <c r="T816" s="153"/>
      <c r="U816" s="153"/>
      <c r="V816" s="238">
        <f t="shared" si="157"/>
        <v>0</v>
      </c>
      <c r="W816" s="193" t="s">
        <v>44</v>
      </c>
      <c r="X816" s="427"/>
      <c r="Y816" s="264" t="str">
        <f t="shared" si="158"/>
        <v>OK</v>
      </c>
      <c r="Z816" s="193" t="str">
        <f t="shared" si="159"/>
        <v/>
      </c>
      <c r="AA816" s="193" t="str">
        <f t="shared" si="160"/>
        <v/>
      </c>
      <c r="AB816" s="397" t="str">
        <f t="shared" si="161"/>
        <v/>
      </c>
      <c r="AC816" s="257" t="str">
        <f t="shared" si="162"/>
        <v/>
      </c>
      <c r="AD816" s="257" t="str">
        <f t="shared" si="163"/>
        <v/>
      </c>
      <c r="AE816" s="193" t="str">
        <f t="shared" si="164"/>
        <v>CHECK DATES</v>
      </c>
      <c r="AF816" s="257" t="str">
        <f t="shared" si="165"/>
        <v/>
      </c>
      <c r="AG816" s="286">
        <v>0</v>
      </c>
      <c r="AH816" s="257">
        <f t="shared" si="166"/>
        <v>0</v>
      </c>
      <c r="AI816" s="257" t="str">
        <f t="shared" si="167"/>
        <v/>
      </c>
      <c r="AJ816" s="257">
        <f t="shared" si="168"/>
        <v>0</v>
      </c>
    </row>
    <row r="817" spans="1:36" x14ac:dyDescent="0.3">
      <c r="A817" s="287">
        <v>804</v>
      </c>
      <c r="B817" s="156"/>
      <c r="C817" s="150"/>
      <c r="D817" s="151"/>
      <c r="E817" s="150"/>
      <c r="F817" s="150"/>
      <c r="G817" s="158"/>
      <c r="H817" s="157"/>
      <c r="I817" s="152"/>
      <c r="J817" s="154"/>
      <c r="K817" s="149"/>
      <c r="L817" s="152"/>
      <c r="M817" s="159"/>
      <c r="N817" s="337"/>
      <c r="O817" s="343" t="str">
        <f>IF(N817="","",LOOKUP(N817,'Work Programme'!$A$8:$A$207,'Work Programme'!$B$8:$B$207))</f>
        <v/>
      </c>
      <c r="P817" s="150"/>
      <c r="Q817" s="150"/>
      <c r="R817" s="254" t="str">
        <f>IF(J817="","",VLOOKUP(J817,'Overview - Financial Statement'!$A$46:$B$60,2,FALSE))</f>
        <v/>
      </c>
      <c r="S817" s="255" t="str">
        <f t="shared" si="156"/>
        <v/>
      </c>
      <c r="T817" s="153"/>
      <c r="U817" s="153"/>
      <c r="V817" s="238">
        <f t="shared" si="157"/>
        <v>0</v>
      </c>
      <c r="W817" s="193" t="s">
        <v>44</v>
      </c>
      <c r="X817" s="427"/>
      <c r="Y817" s="264" t="str">
        <f t="shared" si="158"/>
        <v>OK</v>
      </c>
      <c r="Z817" s="193" t="str">
        <f t="shared" si="159"/>
        <v/>
      </c>
      <c r="AA817" s="193" t="str">
        <f t="shared" si="160"/>
        <v/>
      </c>
      <c r="AB817" s="397" t="str">
        <f t="shared" si="161"/>
        <v/>
      </c>
      <c r="AC817" s="257" t="str">
        <f t="shared" si="162"/>
        <v/>
      </c>
      <c r="AD817" s="257" t="str">
        <f t="shared" si="163"/>
        <v/>
      </c>
      <c r="AE817" s="193" t="str">
        <f t="shared" si="164"/>
        <v>CHECK DATES</v>
      </c>
      <c r="AF817" s="257" t="str">
        <f t="shared" si="165"/>
        <v/>
      </c>
      <c r="AG817" s="286">
        <v>0</v>
      </c>
      <c r="AH817" s="257">
        <f t="shared" si="166"/>
        <v>0</v>
      </c>
      <c r="AI817" s="257" t="str">
        <f t="shared" si="167"/>
        <v/>
      </c>
      <c r="AJ817" s="257">
        <f t="shared" si="168"/>
        <v>0</v>
      </c>
    </row>
    <row r="818" spans="1:36" x14ac:dyDescent="0.3">
      <c r="A818" s="287">
        <v>805</v>
      </c>
      <c r="B818" s="156"/>
      <c r="C818" s="150"/>
      <c r="D818" s="151"/>
      <c r="E818" s="150"/>
      <c r="F818" s="150"/>
      <c r="G818" s="158"/>
      <c r="H818" s="157"/>
      <c r="I818" s="152"/>
      <c r="J818" s="154"/>
      <c r="K818" s="149"/>
      <c r="L818" s="152"/>
      <c r="M818" s="159"/>
      <c r="N818" s="337"/>
      <c r="O818" s="343" t="str">
        <f>IF(N818="","",LOOKUP(N818,'Work Programme'!$A$8:$A$207,'Work Programme'!$B$8:$B$207))</f>
        <v/>
      </c>
      <c r="P818" s="150"/>
      <c r="Q818" s="150"/>
      <c r="R818" s="254" t="str">
        <f>IF(J818="","",VLOOKUP(J818,'Overview - Financial Statement'!$A$46:$B$60,2,FALSE))</f>
        <v/>
      </c>
      <c r="S818" s="255" t="str">
        <f t="shared" si="156"/>
        <v/>
      </c>
      <c r="T818" s="153"/>
      <c r="U818" s="153"/>
      <c r="V818" s="238">
        <f t="shared" si="157"/>
        <v>0</v>
      </c>
      <c r="W818" s="193" t="s">
        <v>44</v>
      </c>
      <c r="X818" s="427"/>
      <c r="Y818" s="264" t="str">
        <f t="shared" si="158"/>
        <v>OK</v>
      </c>
      <c r="Z818" s="193" t="str">
        <f t="shared" si="159"/>
        <v/>
      </c>
      <c r="AA818" s="193" t="str">
        <f t="shared" si="160"/>
        <v/>
      </c>
      <c r="AB818" s="397" t="str">
        <f t="shared" si="161"/>
        <v/>
      </c>
      <c r="AC818" s="257" t="str">
        <f t="shared" si="162"/>
        <v/>
      </c>
      <c r="AD818" s="257" t="str">
        <f t="shared" si="163"/>
        <v/>
      </c>
      <c r="AE818" s="193" t="str">
        <f t="shared" si="164"/>
        <v>CHECK DATES</v>
      </c>
      <c r="AF818" s="257" t="str">
        <f t="shared" si="165"/>
        <v/>
      </c>
      <c r="AG818" s="286">
        <v>0</v>
      </c>
      <c r="AH818" s="257">
        <f t="shared" si="166"/>
        <v>0</v>
      </c>
      <c r="AI818" s="257" t="str">
        <f t="shared" si="167"/>
        <v/>
      </c>
      <c r="AJ818" s="257">
        <f t="shared" si="168"/>
        <v>0</v>
      </c>
    </row>
    <row r="819" spans="1:36" x14ac:dyDescent="0.3">
      <c r="A819" s="287">
        <v>806</v>
      </c>
      <c r="B819" s="156"/>
      <c r="C819" s="150"/>
      <c r="D819" s="151"/>
      <c r="E819" s="150"/>
      <c r="F819" s="150"/>
      <c r="G819" s="158"/>
      <c r="H819" s="157"/>
      <c r="I819" s="152"/>
      <c r="J819" s="154"/>
      <c r="K819" s="149"/>
      <c r="L819" s="152"/>
      <c r="M819" s="159"/>
      <c r="N819" s="337"/>
      <c r="O819" s="343" t="str">
        <f>IF(N819="","",LOOKUP(N819,'Work Programme'!$A$8:$A$207,'Work Programme'!$B$8:$B$207))</f>
        <v/>
      </c>
      <c r="P819" s="150"/>
      <c r="Q819" s="150"/>
      <c r="R819" s="254" t="str">
        <f>IF(J819="","",VLOOKUP(J819,'Overview - Financial Statement'!$A$46:$B$60,2,FALSE))</f>
        <v/>
      </c>
      <c r="S819" s="255" t="str">
        <f t="shared" si="156"/>
        <v/>
      </c>
      <c r="T819" s="153"/>
      <c r="U819" s="153"/>
      <c r="V819" s="238">
        <f t="shared" si="157"/>
        <v>0</v>
      </c>
      <c r="W819" s="193" t="s">
        <v>44</v>
      </c>
      <c r="X819" s="427"/>
      <c r="Y819" s="264" t="str">
        <f t="shared" si="158"/>
        <v>OK</v>
      </c>
      <c r="Z819" s="193" t="str">
        <f t="shared" si="159"/>
        <v/>
      </c>
      <c r="AA819" s="193" t="str">
        <f t="shared" si="160"/>
        <v/>
      </c>
      <c r="AB819" s="397" t="str">
        <f t="shared" si="161"/>
        <v/>
      </c>
      <c r="AC819" s="257" t="str">
        <f t="shared" si="162"/>
        <v/>
      </c>
      <c r="AD819" s="257" t="str">
        <f t="shared" si="163"/>
        <v/>
      </c>
      <c r="AE819" s="193" t="str">
        <f t="shared" si="164"/>
        <v>CHECK DATES</v>
      </c>
      <c r="AF819" s="257" t="str">
        <f t="shared" si="165"/>
        <v/>
      </c>
      <c r="AG819" s="286">
        <v>0</v>
      </c>
      <c r="AH819" s="257">
        <f t="shared" si="166"/>
        <v>0</v>
      </c>
      <c r="AI819" s="257" t="str">
        <f t="shared" si="167"/>
        <v/>
      </c>
      <c r="AJ819" s="257">
        <f t="shared" si="168"/>
        <v>0</v>
      </c>
    </row>
    <row r="820" spans="1:36" x14ac:dyDescent="0.3">
      <c r="A820" s="287">
        <v>807</v>
      </c>
      <c r="B820" s="156"/>
      <c r="C820" s="150"/>
      <c r="D820" s="151"/>
      <c r="E820" s="150"/>
      <c r="F820" s="150"/>
      <c r="G820" s="158"/>
      <c r="H820" s="157"/>
      <c r="I820" s="152"/>
      <c r="J820" s="154"/>
      <c r="K820" s="149"/>
      <c r="L820" s="152"/>
      <c r="M820" s="159"/>
      <c r="N820" s="337"/>
      <c r="O820" s="343" t="str">
        <f>IF(N820="","",LOOKUP(N820,'Work Programme'!$A$8:$A$207,'Work Programme'!$B$8:$B$207))</f>
        <v/>
      </c>
      <c r="P820" s="150"/>
      <c r="Q820" s="150"/>
      <c r="R820" s="254" t="str">
        <f>IF(J820="","",VLOOKUP(J820,'Overview - Financial Statement'!$A$46:$B$60,2,FALSE))</f>
        <v/>
      </c>
      <c r="S820" s="255" t="str">
        <f t="shared" si="156"/>
        <v/>
      </c>
      <c r="T820" s="153"/>
      <c r="U820" s="153"/>
      <c r="V820" s="238">
        <f t="shared" si="157"/>
        <v>0</v>
      </c>
      <c r="W820" s="193" t="s">
        <v>44</v>
      </c>
      <c r="X820" s="427"/>
      <c r="Y820" s="264" t="str">
        <f t="shared" si="158"/>
        <v>OK</v>
      </c>
      <c r="Z820" s="193" t="str">
        <f t="shared" si="159"/>
        <v/>
      </c>
      <c r="AA820" s="193" t="str">
        <f t="shared" si="160"/>
        <v/>
      </c>
      <c r="AB820" s="397" t="str">
        <f t="shared" si="161"/>
        <v/>
      </c>
      <c r="AC820" s="257" t="str">
        <f t="shared" si="162"/>
        <v/>
      </c>
      <c r="AD820" s="257" t="str">
        <f t="shared" si="163"/>
        <v/>
      </c>
      <c r="AE820" s="193" t="str">
        <f t="shared" si="164"/>
        <v>CHECK DATES</v>
      </c>
      <c r="AF820" s="257" t="str">
        <f t="shared" si="165"/>
        <v/>
      </c>
      <c r="AG820" s="286">
        <v>0</v>
      </c>
      <c r="AH820" s="257">
        <f t="shared" si="166"/>
        <v>0</v>
      </c>
      <c r="AI820" s="257" t="str">
        <f t="shared" si="167"/>
        <v/>
      </c>
      <c r="AJ820" s="257">
        <f t="shared" si="168"/>
        <v>0</v>
      </c>
    </row>
    <row r="821" spans="1:36" x14ac:dyDescent="0.3">
      <c r="A821" s="287">
        <v>808</v>
      </c>
      <c r="B821" s="156"/>
      <c r="C821" s="150"/>
      <c r="D821" s="151"/>
      <c r="E821" s="150"/>
      <c r="F821" s="150"/>
      <c r="G821" s="158"/>
      <c r="H821" s="157"/>
      <c r="I821" s="152"/>
      <c r="J821" s="154"/>
      <c r="K821" s="149"/>
      <c r="L821" s="152"/>
      <c r="M821" s="159"/>
      <c r="N821" s="337"/>
      <c r="O821" s="343" t="str">
        <f>IF(N821="","",LOOKUP(N821,'Work Programme'!$A$8:$A$207,'Work Programme'!$B$8:$B$207))</f>
        <v/>
      </c>
      <c r="P821" s="150"/>
      <c r="Q821" s="150"/>
      <c r="R821" s="254" t="str">
        <f>IF(J821="","",VLOOKUP(J821,'Overview - Financial Statement'!$A$46:$B$60,2,FALSE))</f>
        <v/>
      </c>
      <c r="S821" s="255" t="str">
        <f t="shared" si="156"/>
        <v/>
      </c>
      <c r="T821" s="153"/>
      <c r="U821" s="153"/>
      <c r="V821" s="238">
        <f t="shared" si="157"/>
        <v>0</v>
      </c>
      <c r="W821" s="193" t="s">
        <v>44</v>
      </c>
      <c r="X821" s="427"/>
      <c r="Y821" s="264" t="str">
        <f t="shared" si="158"/>
        <v>OK</v>
      </c>
      <c r="Z821" s="193" t="str">
        <f t="shared" si="159"/>
        <v/>
      </c>
      <c r="AA821" s="193" t="str">
        <f t="shared" si="160"/>
        <v/>
      </c>
      <c r="AB821" s="397" t="str">
        <f t="shared" si="161"/>
        <v/>
      </c>
      <c r="AC821" s="257" t="str">
        <f t="shared" si="162"/>
        <v/>
      </c>
      <c r="AD821" s="257" t="str">
        <f t="shared" si="163"/>
        <v/>
      </c>
      <c r="AE821" s="193" t="str">
        <f t="shared" si="164"/>
        <v>CHECK DATES</v>
      </c>
      <c r="AF821" s="257" t="str">
        <f t="shared" si="165"/>
        <v/>
      </c>
      <c r="AG821" s="286">
        <v>0</v>
      </c>
      <c r="AH821" s="257">
        <f t="shared" si="166"/>
        <v>0</v>
      </c>
      <c r="AI821" s="257" t="str">
        <f t="shared" si="167"/>
        <v/>
      </c>
      <c r="AJ821" s="257">
        <f t="shared" si="168"/>
        <v>0</v>
      </c>
    </row>
    <row r="822" spans="1:36" x14ac:dyDescent="0.3">
      <c r="A822" s="287">
        <v>809</v>
      </c>
      <c r="B822" s="156"/>
      <c r="C822" s="150"/>
      <c r="D822" s="151"/>
      <c r="E822" s="150"/>
      <c r="F822" s="150"/>
      <c r="G822" s="158"/>
      <c r="H822" s="157"/>
      <c r="I822" s="152"/>
      <c r="J822" s="154"/>
      <c r="K822" s="149"/>
      <c r="L822" s="152"/>
      <c r="M822" s="159"/>
      <c r="N822" s="337"/>
      <c r="O822" s="343" t="str">
        <f>IF(N822="","",LOOKUP(N822,'Work Programme'!$A$8:$A$207,'Work Programme'!$B$8:$B$207))</f>
        <v/>
      </c>
      <c r="P822" s="150"/>
      <c r="Q822" s="150"/>
      <c r="R822" s="254" t="str">
        <f>IF(J822="","",VLOOKUP(J822,'Overview - Financial Statement'!$A$46:$B$60,2,FALSE))</f>
        <v/>
      </c>
      <c r="S822" s="255" t="str">
        <f t="shared" si="156"/>
        <v/>
      </c>
      <c r="T822" s="153"/>
      <c r="U822" s="153"/>
      <c r="V822" s="238">
        <f t="shared" si="157"/>
        <v>0</v>
      </c>
      <c r="W822" s="193" t="s">
        <v>44</v>
      </c>
      <c r="X822" s="427"/>
      <c r="Y822" s="264" t="str">
        <f t="shared" si="158"/>
        <v>OK</v>
      </c>
      <c r="Z822" s="193" t="str">
        <f t="shared" si="159"/>
        <v/>
      </c>
      <c r="AA822" s="193" t="str">
        <f t="shared" si="160"/>
        <v/>
      </c>
      <c r="AB822" s="397" t="str">
        <f t="shared" si="161"/>
        <v/>
      </c>
      <c r="AC822" s="257" t="str">
        <f t="shared" si="162"/>
        <v/>
      </c>
      <c r="AD822" s="257" t="str">
        <f t="shared" si="163"/>
        <v/>
      </c>
      <c r="AE822" s="193" t="str">
        <f t="shared" si="164"/>
        <v>CHECK DATES</v>
      </c>
      <c r="AF822" s="257" t="str">
        <f t="shared" si="165"/>
        <v/>
      </c>
      <c r="AG822" s="286">
        <v>0</v>
      </c>
      <c r="AH822" s="257">
        <f t="shared" si="166"/>
        <v>0</v>
      </c>
      <c r="AI822" s="257" t="str">
        <f t="shared" si="167"/>
        <v/>
      </c>
      <c r="AJ822" s="257">
        <f t="shared" si="168"/>
        <v>0</v>
      </c>
    </row>
    <row r="823" spans="1:36" x14ac:dyDescent="0.3">
      <c r="A823" s="287">
        <v>810</v>
      </c>
      <c r="B823" s="156"/>
      <c r="C823" s="150"/>
      <c r="D823" s="151"/>
      <c r="E823" s="150"/>
      <c r="F823" s="150"/>
      <c r="G823" s="158"/>
      <c r="H823" s="157"/>
      <c r="I823" s="152"/>
      <c r="J823" s="154"/>
      <c r="K823" s="149"/>
      <c r="L823" s="152"/>
      <c r="M823" s="159"/>
      <c r="N823" s="337"/>
      <c r="O823" s="343" t="str">
        <f>IF(N823="","",LOOKUP(N823,'Work Programme'!$A$8:$A$207,'Work Programme'!$B$8:$B$207))</f>
        <v/>
      </c>
      <c r="P823" s="150"/>
      <c r="Q823" s="150"/>
      <c r="R823" s="254" t="str">
        <f>IF(J823="","",VLOOKUP(J823,'Overview - Financial Statement'!$A$46:$B$60,2,FALSE))</f>
        <v/>
      </c>
      <c r="S823" s="255" t="str">
        <f t="shared" si="156"/>
        <v/>
      </c>
      <c r="T823" s="153"/>
      <c r="U823" s="153"/>
      <c r="V823" s="238">
        <f t="shared" si="157"/>
        <v>0</v>
      </c>
      <c r="W823" s="193" t="s">
        <v>44</v>
      </c>
      <c r="X823" s="427"/>
      <c r="Y823" s="264" t="str">
        <f t="shared" si="158"/>
        <v>OK</v>
      </c>
      <c r="Z823" s="193" t="str">
        <f t="shared" si="159"/>
        <v/>
      </c>
      <c r="AA823" s="193" t="str">
        <f t="shared" si="160"/>
        <v/>
      </c>
      <c r="AB823" s="397" t="str">
        <f t="shared" si="161"/>
        <v/>
      </c>
      <c r="AC823" s="257" t="str">
        <f t="shared" si="162"/>
        <v/>
      </c>
      <c r="AD823" s="257" t="str">
        <f t="shared" si="163"/>
        <v/>
      </c>
      <c r="AE823" s="193" t="str">
        <f t="shared" si="164"/>
        <v>CHECK DATES</v>
      </c>
      <c r="AF823" s="257" t="str">
        <f t="shared" si="165"/>
        <v/>
      </c>
      <c r="AG823" s="286">
        <v>0</v>
      </c>
      <c r="AH823" s="257">
        <f t="shared" si="166"/>
        <v>0</v>
      </c>
      <c r="AI823" s="257" t="str">
        <f t="shared" si="167"/>
        <v/>
      </c>
      <c r="AJ823" s="257">
        <f t="shared" si="168"/>
        <v>0</v>
      </c>
    </row>
    <row r="824" spans="1:36" x14ac:dyDescent="0.3">
      <c r="A824" s="287">
        <v>811</v>
      </c>
      <c r="B824" s="156"/>
      <c r="C824" s="150"/>
      <c r="D824" s="151"/>
      <c r="E824" s="150"/>
      <c r="F824" s="150"/>
      <c r="G824" s="158"/>
      <c r="H824" s="157"/>
      <c r="I824" s="152"/>
      <c r="J824" s="154"/>
      <c r="K824" s="149"/>
      <c r="L824" s="152"/>
      <c r="M824" s="159"/>
      <c r="N824" s="337"/>
      <c r="O824" s="343" t="str">
        <f>IF(N824="","",LOOKUP(N824,'Work Programme'!$A$8:$A$207,'Work Programme'!$B$8:$B$207))</f>
        <v/>
      </c>
      <c r="P824" s="150"/>
      <c r="Q824" s="150"/>
      <c r="R824" s="254" t="str">
        <f>IF(J824="","",VLOOKUP(J824,'Overview - Financial Statement'!$A$46:$B$60,2,FALSE))</f>
        <v/>
      </c>
      <c r="S824" s="255" t="str">
        <f t="shared" si="156"/>
        <v/>
      </c>
      <c r="T824" s="153"/>
      <c r="U824" s="153"/>
      <c r="V824" s="238">
        <f t="shared" si="157"/>
        <v>0</v>
      </c>
      <c r="W824" s="193" t="s">
        <v>44</v>
      </c>
      <c r="X824" s="427"/>
      <c r="Y824" s="264" t="str">
        <f t="shared" si="158"/>
        <v>OK</v>
      </c>
      <c r="Z824" s="193" t="str">
        <f t="shared" si="159"/>
        <v/>
      </c>
      <c r="AA824" s="193" t="str">
        <f t="shared" si="160"/>
        <v/>
      </c>
      <c r="AB824" s="397" t="str">
        <f t="shared" si="161"/>
        <v/>
      </c>
      <c r="AC824" s="257" t="str">
        <f t="shared" si="162"/>
        <v/>
      </c>
      <c r="AD824" s="257" t="str">
        <f t="shared" si="163"/>
        <v/>
      </c>
      <c r="AE824" s="193" t="str">
        <f t="shared" si="164"/>
        <v>CHECK DATES</v>
      </c>
      <c r="AF824" s="257" t="str">
        <f t="shared" si="165"/>
        <v/>
      </c>
      <c r="AG824" s="286">
        <v>0</v>
      </c>
      <c r="AH824" s="257">
        <f t="shared" si="166"/>
        <v>0</v>
      </c>
      <c r="AI824" s="257" t="str">
        <f t="shared" si="167"/>
        <v/>
      </c>
      <c r="AJ824" s="257">
        <f t="shared" si="168"/>
        <v>0</v>
      </c>
    </row>
    <row r="825" spans="1:36" x14ac:dyDescent="0.3">
      <c r="A825" s="287">
        <v>812</v>
      </c>
      <c r="B825" s="156"/>
      <c r="C825" s="150"/>
      <c r="D825" s="151"/>
      <c r="E825" s="150"/>
      <c r="F825" s="150"/>
      <c r="G825" s="158"/>
      <c r="H825" s="157"/>
      <c r="I825" s="152"/>
      <c r="J825" s="154"/>
      <c r="K825" s="149"/>
      <c r="L825" s="152"/>
      <c r="M825" s="159"/>
      <c r="N825" s="337"/>
      <c r="O825" s="343" t="str">
        <f>IF(N825="","",LOOKUP(N825,'Work Programme'!$A$8:$A$207,'Work Programme'!$B$8:$B$207))</f>
        <v/>
      </c>
      <c r="P825" s="150"/>
      <c r="Q825" s="150"/>
      <c r="R825" s="254" t="str">
        <f>IF(J825="","",VLOOKUP(J825,'Overview - Financial Statement'!$A$46:$B$60,2,FALSE))</f>
        <v/>
      </c>
      <c r="S825" s="255" t="str">
        <f t="shared" si="156"/>
        <v/>
      </c>
      <c r="T825" s="153"/>
      <c r="U825" s="153"/>
      <c r="V825" s="238">
        <f t="shared" si="157"/>
        <v>0</v>
      </c>
      <c r="W825" s="193" t="s">
        <v>44</v>
      </c>
      <c r="X825" s="427"/>
      <c r="Y825" s="264" t="str">
        <f t="shared" si="158"/>
        <v>OK</v>
      </c>
      <c r="Z825" s="193" t="str">
        <f t="shared" si="159"/>
        <v/>
      </c>
      <c r="AA825" s="193" t="str">
        <f t="shared" si="160"/>
        <v/>
      </c>
      <c r="AB825" s="397" t="str">
        <f t="shared" si="161"/>
        <v/>
      </c>
      <c r="AC825" s="257" t="str">
        <f t="shared" si="162"/>
        <v/>
      </c>
      <c r="AD825" s="257" t="str">
        <f t="shared" si="163"/>
        <v/>
      </c>
      <c r="AE825" s="193" t="str">
        <f t="shared" si="164"/>
        <v>CHECK DATES</v>
      </c>
      <c r="AF825" s="257" t="str">
        <f t="shared" si="165"/>
        <v/>
      </c>
      <c r="AG825" s="286">
        <v>0</v>
      </c>
      <c r="AH825" s="257">
        <f t="shared" si="166"/>
        <v>0</v>
      </c>
      <c r="AI825" s="257" t="str">
        <f t="shared" si="167"/>
        <v/>
      </c>
      <c r="AJ825" s="257">
        <f t="shared" si="168"/>
        <v>0</v>
      </c>
    </row>
    <row r="826" spans="1:36" x14ac:dyDescent="0.3">
      <c r="A826" s="287">
        <v>813</v>
      </c>
      <c r="B826" s="156"/>
      <c r="C826" s="150"/>
      <c r="D826" s="151"/>
      <c r="E826" s="150"/>
      <c r="F826" s="150"/>
      <c r="G826" s="158"/>
      <c r="H826" s="157"/>
      <c r="I826" s="152"/>
      <c r="J826" s="154"/>
      <c r="K826" s="149"/>
      <c r="L826" s="152"/>
      <c r="M826" s="159"/>
      <c r="N826" s="337"/>
      <c r="O826" s="343" t="str">
        <f>IF(N826="","",LOOKUP(N826,'Work Programme'!$A$8:$A$207,'Work Programme'!$B$8:$B$207))</f>
        <v/>
      </c>
      <c r="P826" s="150"/>
      <c r="Q826" s="150"/>
      <c r="R826" s="254" t="str">
        <f>IF(J826="","",VLOOKUP(J826,'Overview - Financial Statement'!$A$46:$B$60,2,FALSE))</f>
        <v/>
      </c>
      <c r="S826" s="255" t="str">
        <f t="shared" si="156"/>
        <v/>
      </c>
      <c r="T826" s="153"/>
      <c r="U826" s="153"/>
      <c r="V826" s="238">
        <f t="shared" si="157"/>
        <v>0</v>
      </c>
      <c r="W826" s="193" t="s">
        <v>44</v>
      </c>
      <c r="X826" s="427"/>
      <c r="Y826" s="264" t="str">
        <f t="shared" si="158"/>
        <v>OK</v>
      </c>
      <c r="Z826" s="193" t="str">
        <f t="shared" si="159"/>
        <v/>
      </c>
      <c r="AA826" s="193" t="str">
        <f t="shared" si="160"/>
        <v/>
      </c>
      <c r="AB826" s="397" t="str">
        <f t="shared" si="161"/>
        <v/>
      </c>
      <c r="AC826" s="257" t="str">
        <f t="shared" si="162"/>
        <v/>
      </c>
      <c r="AD826" s="257" t="str">
        <f t="shared" si="163"/>
        <v/>
      </c>
      <c r="AE826" s="193" t="str">
        <f t="shared" si="164"/>
        <v>CHECK DATES</v>
      </c>
      <c r="AF826" s="257" t="str">
        <f t="shared" si="165"/>
        <v/>
      </c>
      <c r="AG826" s="286">
        <v>0</v>
      </c>
      <c r="AH826" s="257">
        <f t="shared" si="166"/>
        <v>0</v>
      </c>
      <c r="AI826" s="257" t="str">
        <f t="shared" si="167"/>
        <v/>
      </c>
      <c r="AJ826" s="257">
        <f t="shared" si="168"/>
        <v>0</v>
      </c>
    </row>
    <row r="827" spans="1:36" x14ac:dyDescent="0.3">
      <c r="A827" s="287">
        <v>814</v>
      </c>
      <c r="B827" s="156"/>
      <c r="C827" s="150"/>
      <c r="D827" s="151"/>
      <c r="E827" s="150"/>
      <c r="F827" s="150"/>
      <c r="G827" s="158"/>
      <c r="H827" s="157"/>
      <c r="I827" s="152"/>
      <c r="J827" s="154"/>
      <c r="K827" s="149"/>
      <c r="L827" s="152"/>
      <c r="M827" s="159"/>
      <c r="N827" s="337"/>
      <c r="O827" s="343" t="str">
        <f>IF(N827="","",LOOKUP(N827,'Work Programme'!$A$8:$A$207,'Work Programme'!$B$8:$B$207))</f>
        <v/>
      </c>
      <c r="P827" s="150"/>
      <c r="Q827" s="150"/>
      <c r="R827" s="254" t="str">
        <f>IF(J827="","",VLOOKUP(J827,'Overview - Financial Statement'!$A$46:$B$60,2,FALSE))</f>
        <v/>
      </c>
      <c r="S827" s="255" t="str">
        <f t="shared" si="156"/>
        <v/>
      </c>
      <c r="T827" s="153"/>
      <c r="U827" s="153"/>
      <c r="V827" s="238">
        <f t="shared" si="157"/>
        <v>0</v>
      </c>
      <c r="W827" s="193" t="s">
        <v>44</v>
      </c>
      <c r="X827" s="427"/>
      <c r="Y827" s="264" t="str">
        <f t="shared" si="158"/>
        <v>OK</v>
      </c>
      <c r="Z827" s="193" t="str">
        <f t="shared" si="159"/>
        <v/>
      </c>
      <c r="AA827" s="193" t="str">
        <f t="shared" si="160"/>
        <v/>
      </c>
      <c r="AB827" s="397" t="str">
        <f t="shared" si="161"/>
        <v/>
      </c>
      <c r="AC827" s="257" t="str">
        <f t="shared" si="162"/>
        <v/>
      </c>
      <c r="AD827" s="257" t="str">
        <f t="shared" si="163"/>
        <v/>
      </c>
      <c r="AE827" s="193" t="str">
        <f t="shared" si="164"/>
        <v>CHECK DATES</v>
      </c>
      <c r="AF827" s="257" t="str">
        <f t="shared" si="165"/>
        <v/>
      </c>
      <c r="AG827" s="286">
        <v>0</v>
      </c>
      <c r="AH827" s="257">
        <f t="shared" si="166"/>
        <v>0</v>
      </c>
      <c r="AI827" s="257" t="str">
        <f t="shared" si="167"/>
        <v/>
      </c>
      <c r="AJ827" s="257">
        <f t="shared" si="168"/>
        <v>0</v>
      </c>
    </row>
    <row r="828" spans="1:36" x14ac:dyDescent="0.3">
      <c r="A828" s="287">
        <v>815</v>
      </c>
      <c r="B828" s="156"/>
      <c r="C828" s="150"/>
      <c r="D828" s="151"/>
      <c r="E828" s="150"/>
      <c r="F828" s="150"/>
      <c r="G828" s="158"/>
      <c r="H828" s="157"/>
      <c r="I828" s="152"/>
      <c r="J828" s="154"/>
      <c r="K828" s="149"/>
      <c r="L828" s="152"/>
      <c r="M828" s="159"/>
      <c r="N828" s="337"/>
      <c r="O828" s="343" t="str">
        <f>IF(N828="","",LOOKUP(N828,'Work Programme'!$A$8:$A$207,'Work Programme'!$B$8:$B$207))</f>
        <v/>
      </c>
      <c r="P828" s="150"/>
      <c r="Q828" s="150"/>
      <c r="R828" s="254" t="str">
        <f>IF(J828="","",VLOOKUP(J828,'Overview - Financial Statement'!$A$46:$B$60,2,FALSE))</f>
        <v/>
      </c>
      <c r="S828" s="255" t="str">
        <f t="shared" si="156"/>
        <v/>
      </c>
      <c r="T828" s="153"/>
      <c r="U828" s="153"/>
      <c r="V828" s="238">
        <f t="shared" si="157"/>
        <v>0</v>
      </c>
      <c r="W828" s="193" t="s">
        <v>44</v>
      </c>
      <c r="X828" s="427"/>
      <c r="Y828" s="264" t="str">
        <f t="shared" si="158"/>
        <v>OK</v>
      </c>
      <c r="Z828" s="193" t="str">
        <f t="shared" si="159"/>
        <v/>
      </c>
      <c r="AA828" s="193" t="str">
        <f t="shared" si="160"/>
        <v/>
      </c>
      <c r="AB828" s="397" t="str">
        <f t="shared" si="161"/>
        <v/>
      </c>
      <c r="AC828" s="257" t="str">
        <f t="shared" si="162"/>
        <v/>
      </c>
      <c r="AD828" s="257" t="str">
        <f t="shared" si="163"/>
        <v/>
      </c>
      <c r="AE828" s="193" t="str">
        <f t="shared" si="164"/>
        <v>CHECK DATES</v>
      </c>
      <c r="AF828" s="257" t="str">
        <f t="shared" si="165"/>
        <v/>
      </c>
      <c r="AG828" s="286">
        <v>0</v>
      </c>
      <c r="AH828" s="257">
        <f t="shared" si="166"/>
        <v>0</v>
      </c>
      <c r="AI828" s="257" t="str">
        <f t="shared" si="167"/>
        <v/>
      </c>
      <c r="AJ828" s="257">
        <f t="shared" si="168"/>
        <v>0</v>
      </c>
    </row>
    <row r="829" spans="1:36" x14ac:dyDescent="0.3">
      <c r="A829" s="287">
        <v>816</v>
      </c>
      <c r="B829" s="156"/>
      <c r="C829" s="150"/>
      <c r="D829" s="151"/>
      <c r="E829" s="150"/>
      <c r="F829" s="150"/>
      <c r="G829" s="158"/>
      <c r="H829" s="157"/>
      <c r="I829" s="152"/>
      <c r="J829" s="154"/>
      <c r="K829" s="149"/>
      <c r="L829" s="152"/>
      <c r="M829" s="159"/>
      <c r="N829" s="337"/>
      <c r="O829" s="343" t="str">
        <f>IF(N829="","",LOOKUP(N829,'Work Programme'!$A$8:$A$207,'Work Programme'!$B$8:$B$207))</f>
        <v/>
      </c>
      <c r="P829" s="150"/>
      <c r="Q829" s="150"/>
      <c r="R829" s="254" t="str">
        <f>IF(J829="","",VLOOKUP(J829,'Overview - Financial Statement'!$A$46:$B$60,2,FALSE))</f>
        <v/>
      </c>
      <c r="S829" s="255" t="str">
        <f t="shared" si="156"/>
        <v/>
      </c>
      <c r="T829" s="153"/>
      <c r="U829" s="153"/>
      <c r="V829" s="238">
        <f t="shared" si="157"/>
        <v>0</v>
      </c>
      <c r="W829" s="193" t="s">
        <v>44</v>
      </c>
      <c r="X829" s="427"/>
      <c r="Y829" s="264" t="str">
        <f t="shared" si="158"/>
        <v>OK</v>
      </c>
      <c r="Z829" s="193" t="str">
        <f t="shared" si="159"/>
        <v/>
      </c>
      <c r="AA829" s="193" t="str">
        <f t="shared" si="160"/>
        <v/>
      </c>
      <c r="AB829" s="397" t="str">
        <f t="shared" si="161"/>
        <v/>
      </c>
      <c r="AC829" s="257" t="str">
        <f t="shared" si="162"/>
        <v/>
      </c>
      <c r="AD829" s="257" t="str">
        <f t="shared" si="163"/>
        <v/>
      </c>
      <c r="AE829" s="193" t="str">
        <f t="shared" si="164"/>
        <v>CHECK DATES</v>
      </c>
      <c r="AF829" s="257" t="str">
        <f t="shared" si="165"/>
        <v/>
      </c>
      <c r="AG829" s="286">
        <v>0</v>
      </c>
      <c r="AH829" s="257">
        <f t="shared" si="166"/>
        <v>0</v>
      </c>
      <c r="AI829" s="257" t="str">
        <f t="shared" si="167"/>
        <v/>
      </c>
      <c r="AJ829" s="257">
        <f t="shared" si="168"/>
        <v>0</v>
      </c>
    </row>
    <row r="830" spans="1:36" x14ac:dyDescent="0.3">
      <c r="A830" s="287">
        <v>817</v>
      </c>
      <c r="B830" s="156"/>
      <c r="C830" s="150"/>
      <c r="D830" s="151"/>
      <c r="E830" s="150"/>
      <c r="F830" s="150"/>
      <c r="G830" s="158"/>
      <c r="H830" s="157"/>
      <c r="I830" s="152"/>
      <c r="J830" s="154"/>
      <c r="K830" s="149"/>
      <c r="L830" s="152"/>
      <c r="M830" s="159"/>
      <c r="N830" s="337"/>
      <c r="O830" s="343" t="str">
        <f>IF(N830="","",LOOKUP(N830,'Work Programme'!$A$8:$A$207,'Work Programme'!$B$8:$B$207))</f>
        <v/>
      </c>
      <c r="P830" s="150"/>
      <c r="Q830" s="150"/>
      <c r="R830" s="254" t="str">
        <f>IF(J830="","",VLOOKUP(J830,'Overview - Financial Statement'!$A$46:$B$60,2,FALSE))</f>
        <v/>
      </c>
      <c r="S830" s="255" t="str">
        <f t="shared" si="156"/>
        <v/>
      </c>
      <c r="T830" s="153"/>
      <c r="U830" s="153"/>
      <c r="V830" s="238">
        <f t="shared" si="157"/>
        <v>0</v>
      </c>
      <c r="W830" s="193" t="s">
        <v>44</v>
      </c>
      <c r="X830" s="427"/>
      <c r="Y830" s="264" t="str">
        <f t="shared" si="158"/>
        <v>OK</v>
      </c>
      <c r="Z830" s="193" t="str">
        <f t="shared" si="159"/>
        <v/>
      </c>
      <c r="AA830" s="193" t="str">
        <f t="shared" si="160"/>
        <v/>
      </c>
      <c r="AB830" s="397" t="str">
        <f t="shared" si="161"/>
        <v/>
      </c>
      <c r="AC830" s="257" t="str">
        <f t="shared" si="162"/>
        <v/>
      </c>
      <c r="AD830" s="257" t="str">
        <f t="shared" si="163"/>
        <v/>
      </c>
      <c r="AE830" s="193" t="str">
        <f t="shared" si="164"/>
        <v>CHECK DATES</v>
      </c>
      <c r="AF830" s="257" t="str">
        <f t="shared" si="165"/>
        <v/>
      </c>
      <c r="AG830" s="286">
        <v>0</v>
      </c>
      <c r="AH830" s="257">
        <f t="shared" si="166"/>
        <v>0</v>
      </c>
      <c r="AI830" s="257" t="str">
        <f t="shared" si="167"/>
        <v/>
      </c>
      <c r="AJ830" s="257">
        <f t="shared" si="168"/>
        <v>0</v>
      </c>
    </row>
    <row r="831" spans="1:36" x14ac:dyDescent="0.3">
      <c r="A831" s="287">
        <v>818</v>
      </c>
      <c r="B831" s="156"/>
      <c r="C831" s="150"/>
      <c r="D831" s="151"/>
      <c r="E831" s="150"/>
      <c r="F831" s="150"/>
      <c r="G831" s="158"/>
      <c r="H831" s="157"/>
      <c r="I831" s="152"/>
      <c r="J831" s="154"/>
      <c r="K831" s="149"/>
      <c r="L831" s="152"/>
      <c r="M831" s="159"/>
      <c r="N831" s="337"/>
      <c r="O831" s="343" t="str">
        <f>IF(N831="","",LOOKUP(N831,'Work Programme'!$A$8:$A$207,'Work Programme'!$B$8:$B$207))</f>
        <v/>
      </c>
      <c r="P831" s="150"/>
      <c r="Q831" s="150"/>
      <c r="R831" s="254" t="str">
        <f>IF(J831="","",VLOOKUP(J831,'Overview - Financial Statement'!$A$46:$B$60,2,FALSE))</f>
        <v/>
      </c>
      <c r="S831" s="255" t="str">
        <f t="shared" si="156"/>
        <v/>
      </c>
      <c r="T831" s="153"/>
      <c r="U831" s="153"/>
      <c r="V831" s="238">
        <f t="shared" si="157"/>
        <v>0</v>
      </c>
      <c r="W831" s="193" t="s">
        <v>44</v>
      </c>
      <c r="X831" s="427"/>
      <c r="Y831" s="264" t="str">
        <f t="shared" si="158"/>
        <v>OK</v>
      </c>
      <c r="Z831" s="193" t="str">
        <f t="shared" si="159"/>
        <v/>
      </c>
      <c r="AA831" s="193" t="str">
        <f t="shared" si="160"/>
        <v/>
      </c>
      <c r="AB831" s="397" t="str">
        <f t="shared" si="161"/>
        <v/>
      </c>
      <c r="AC831" s="257" t="str">
        <f t="shared" si="162"/>
        <v/>
      </c>
      <c r="AD831" s="257" t="str">
        <f t="shared" si="163"/>
        <v/>
      </c>
      <c r="AE831" s="193" t="str">
        <f t="shared" si="164"/>
        <v>CHECK DATES</v>
      </c>
      <c r="AF831" s="257" t="str">
        <f t="shared" si="165"/>
        <v/>
      </c>
      <c r="AG831" s="286">
        <v>0</v>
      </c>
      <c r="AH831" s="257">
        <f t="shared" si="166"/>
        <v>0</v>
      </c>
      <c r="AI831" s="257" t="str">
        <f t="shared" si="167"/>
        <v/>
      </c>
      <c r="AJ831" s="257">
        <f t="shared" si="168"/>
        <v>0</v>
      </c>
    </row>
    <row r="832" spans="1:36" x14ac:dyDescent="0.3">
      <c r="A832" s="287">
        <v>819</v>
      </c>
      <c r="B832" s="156"/>
      <c r="C832" s="150"/>
      <c r="D832" s="151"/>
      <c r="E832" s="150"/>
      <c r="F832" s="150"/>
      <c r="G832" s="158"/>
      <c r="H832" s="157"/>
      <c r="I832" s="152"/>
      <c r="J832" s="154"/>
      <c r="K832" s="149"/>
      <c r="L832" s="152"/>
      <c r="M832" s="159"/>
      <c r="N832" s="337"/>
      <c r="O832" s="343" t="str">
        <f>IF(N832="","",LOOKUP(N832,'Work Programme'!$A$8:$A$207,'Work Programme'!$B$8:$B$207))</f>
        <v/>
      </c>
      <c r="P832" s="150"/>
      <c r="Q832" s="150"/>
      <c r="R832" s="254" t="str">
        <f>IF(J832="","",VLOOKUP(J832,'Overview - Financial Statement'!$A$46:$B$60,2,FALSE))</f>
        <v/>
      </c>
      <c r="S832" s="255" t="str">
        <f t="shared" si="156"/>
        <v/>
      </c>
      <c r="T832" s="153"/>
      <c r="U832" s="153"/>
      <c r="V832" s="238">
        <f t="shared" si="157"/>
        <v>0</v>
      </c>
      <c r="W832" s="193" t="s">
        <v>44</v>
      </c>
      <c r="X832" s="427"/>
      <c r="Y832" s="264" t="str">
        <f t="shared" si="158"/>
        <v>OK</v>
      </c>
      <c r="Z832" s="193" t="str">
        <f t="shared" si="159"/>
        <v/>
      </c>
      <c r="AA832" s="193" t="str">
        <f t="shared" si="160"/>
        <v/>
      </c>
      <c r="AB832" s="397" t="str">
        <f t="shared" si="161"/>
        <v/>
      </c>
      <c r="AC832" s="257" t="str">
        <f t="shared" si="162"/>
        <v/>
      </c>
      <c r="AD832" s="257" t="str">
        <f t="shared" si="163"/>
        <v/>
      </c>
      <c r="AE832" s="193" t="str">
        <f t="shared" si="164"/>
        <v>CHECK DATES</v>
      </c>
      <c r="AF832" s="257" t="str">
        <f t="shared" si="165"/>
        <v/>
      </c>
      <c r="AG832" s="286">
        <v>0</v>
      </c>
      <c r="AH832" s="257">
        <f t="shared" si="166"/>
        <v>0</v>
      </c>
      <c r="AI832" s="257" t="str">
        <f t="shared" si="167"/>
        <v/>
      </c>
      <c r="AJ832" s="257">
        <f t="shared" si="168"/>
        <v>0</v>
      </c>
    </row>
    <row r="833" spans="1:36" x14ac:dyDescent="0.3">
      <c r="A833" s="287">
        <v>820</v>
      </c>
      <c r="B833" s="156"/>
      <c r="C833" s="150"/>
      <c r="D833" s="151"/>
      <c r="E833" s="150"/>
      <c r="F833" s="150"/>
      <c r="G833" s="158"/>
      <c r="H833" s="157"/>
      <c r="I833" s="152"/>
      <c r="J833" s="154"/>
      <c r="K833" s="149"/>
      <c r="L833" s="152"/>
      <c r="M833" s="159"/>
      <c r="N833" s="337"/>
      <c r="O833" s="343" t="str">
        <f>IF(N833="","",LOOKUP(N833,'Work Programme'!$A$8:$A$207,'Work Programme'!$B$8:$B$207))</f>
        <v/>
      </c>
      <c r="P833" s="150"/>
      <c r="Q833" s="150"/>
      <c r="R833" s="254" t="str">
        <f>IF(J833="","",VLOOKUP(J833,'Overview - Financial Statement'!$A$46:$B$60,2,FALSE))</f>
        <v/>
      </c>
      <c r="S833" s="255" t="str">
        <f t="shared" si="156"/>
        <v/>
      </c>
      <c r="T833" s="153"/>
      <c r="U833" s="153"/>
      <c r="V833" s="238">
        <f t="shared" si="157"/>
        <v>0</v>
      </c>
      <c r="W833" s="193" t="s">
        <v>44</v>
      </c>
      <c r="X833" s="427"/>
      <c r="Y833" s="264" t="str">
        <f t="shared" si="158"/>
        <v>OK</v>
      </c>
      <c r="Z833" s="193" t="str">
        <f t="shared" si="159"/>
        <v/>
      </c>
      <c r="AA833" s="193" t="str">
        <f t="shared" si="160"/>
        <v/>
      </c>
      <c r="AB833" s="397" t="str">
        <f t="shared" si="161"/>
        <v/>
      </c>
      <c r="AC833" s="257" t="str">
        <f t="shared" si="162"/>
        <v/>
      </c>
      <c r="AD833" s="257" t="str">
        <f t="shared" si="163"/>
        <v/>
      </c>
      <c r="AE833" s="193" t="str">
        <f t="shared" si="164"/>
        <v>CHECK DATES</v>
      </c>
      <c r="AF833" s="257" t="str">
        <f t="shared" si="165"/>
        <v/>
      </c>
      <c r="AG833" s="286">
        <v>0</v>
      </c>
      <c r="AH833" s="257">
        <f t="shared" si="166"/>
        <v>0</v>
      </c>
      <c r="AI833" s="257" t="str">
        <f t="shared" si="167"/>
        <v/>
      </c>
      <c r="AJ833" s="257">
        <f t="shared" si="168"/>
        <v>0</v>
      </c>
    </row>
    <row r="834" spans="1:36" x14ac:dyDescent="0.3">
      <c r="A834" s="287">
        <v>821</v>
      </c>
      <c r="B834" s="156"/>
      <c r="C834" s="150"/>
      <c r="D834" s="151"/>
      <c r="E834" s="150"/>
      <c r="F834" s="150"/>
      <c r="G834" s="158"/>
      <c r="H834" s="157"/>
      <c r="I834" s="152"/>
      <c r="J834" s="154"/>
      <c r="K834" s="149"/>
      <c r="L834" s="152"/>
      <c r="M834" s="159"/>
      <c r="N834" s="337"/>
      <c r="O834" s="343" t="str">
        <f>IF(N834="","",LOOKUP(N834,'Work Programme'!$A$8:$A$207,'Work Programme'!$B$8:$B$207))</f>
        <v/>
      </c>
      <c r="P834" s="150"/>
      <c r="Q834" s="150"/>
      <c r="R834" s="254" t="str">
        <f>IF(J834="","",VLOOKUP(J834,'Overview - Financial Statement'!$A$46:$B$60,2,FALSE))</f>
        <v/>
      </c>
      <c r="S834" s="255" t="str">
        <f t="shared" si="156"/>
        <v/>
      </c>
      <c r="T834" s="153"/>
      <c r="U834" s="153"/>
      <c r="V834" s="238">
        <f t="shared" si="157"/>
        <v>0</v>
      </c>
      <c r="W834" s="193" t="s">
        <v>44</v>
      </c>
      <c r="X834" s="427"/>
      <c r="Y834" s="264" t="str">
        <f t="shared" si="158"/>
        <v>OK</v>
      </c>
      <c r="Z834" s="193" t="str">
        <f t="shared" si="159"/>
        <v/>
      </c>
      <c r="AA834" s="193" t="str">
        <f t="shared" si="160"/>
        <v/>
      </c>
      <c r="AB834" s="397" t="str">
        <f t="shared" si="161"/>
        <v/>
      </c>
      <c r="AC834" s="257" t="str">
        <f t="shared" si="162"/>
        <v/>
      </c>
      <c r="AD834" s="257" t="str">
        <f t="shared" si="163"/>
        <v/>
      </c>
      <c r="AE834" s="193" t="str">
        <f t="shared" si="164"/>
        <v>CHECK DATES</v>
      </c>
      <c r="AF834" s="257" t="str">
        <f t="shared" si="165"/>
        <v/>
      </c>
      <c r="AG834" s="286">
        <v>0</v>
      </c>
      <c r="AH834" s="257">
        <f t="shared" si="166"/>
        <v>0</v>
      </c>
      <c r="AI834" s="257" t="str">
        <f t="shared" si="167"/>
        <v/>
      </c>
      <c r="AJ834" s="257">
        <f t="shared" si="168"/>
        <v>0</v>
      </c>
    </row>
    <row r="835" spans="1:36" x14ac:dyDescent="0.3">
      <c r="A835" s="287">
        <v>822</v>
      </c>
      <c r="B835" s="156"/>
      <c r="C835" s="150"/>
      <c r="D835" s="151"/>
      <c r="E835" s="150"/>
      <c r="F835" s="150"/>
      <c r="G835" s="158"/>
      <c r="H835" s="157"/>
      <c r="I835" s="152"/>
      <c r="J835" s="154"/>
      <c r="K835" s="149"/>
      <c r="L835" s="152"/>
      <c r="M835" s="159"/>
      <c r="N835" s="337"/>
      <c r="O835" s="343" t="str">
        <f>IF(N835="","",LOOKUP(N835,'Work Programme'!$A$8:$A$207,'Work Programme'!$B$8:$B$207))</f>
        <v/>
      </c>
      <c r="P835" s="150"/>
      <c r="Q835" s="150"/>
      <c r="R835" s="254" t="str">
        <f>IF(J835="","",VLOOKUP(J835,'Overview - Financial Statement'!$A$46:$B$60,2,FALSE))</f>
        <v/>
      </c>
      <c r="S835" s="255" t="str">
        <f t="shared" si="156"/>
        <v/>
      </c>
      <c r="T835" s="153"/>
      <c r="U835" s="153"/>
      <c r="V835" s="238">
        <f t="shared" si="157"/>
        <v>0</v>
      </c>
      <c r="W835" s="193" t="s">
        <v>44</v>
      </c>
      <c r="X835" s="427"/>
      <c r="Y835" s="264" t="str">
        <f t="shared" si="158"/>
        <v>OK</v>
      </c>
      <c r="Z835" s="193" t="str">
        <f t="shared" si="159"/>
        <v/>
      </c>
      <c r="AA835" s="193" t="str">
        <f t="shared" si="160"/>
        <v/>
      </c>
      <c r="AB835" s="397" t="str">
        <f t="shared" si="161"/>
        <v/>
      </c>
      <c r="AC835" s="257" t="str">
        <f t="shared" si="162"/>
        <v/>
      </c>
      <c r="AD835" s="257" t="str">
        <f t="shared" si="163"/>
        <v/>
      </c>
      <c r="AE835" s="193" t="str">
        <f t="shared" si="164"/>
        <v>CHECK DATES</v>
      </c>
      <c r="AF835" s="257" t="str">
        <f t="shared" si="165"/>
        <v/>
      </c>
      <c r="AG835" s="286">
        <v>0</v>
      </c>
      <c r="AH835" s="257">
        <f t="shared" si="166"/>
        <v>0</v>
      </c>
      <c r="AI835" s="257" t="str">
        <f t="shared" si="167"/>
        <v/>
      </c>
      <c r="AJ835" s="257">
        <f t="shared" si="168"/>
        <v>0</v>
      </c>
    </row>
    <row r="836" spans="1:36" x14ac:dyDescent="0.3">
      <c r="A836" s="287">
        <v>823</v>
      </c>
      <c r="B836" s="156"/>
      <c r="C836" s="150"/>
      <c r="D836" s="151"/>
      <c r="E836" s="150"/>
      <c r="F836" s="150"/>
      <c r="G836" s="158"/>
      <c r="H836" s="157"/>
      <c r="I836" s="152"/>
      <c r="J836" s="154"/>
      <c r="K836" s="149"/>
      <c r="L836" s="152"/>
      <c r="M836" s="159"/>
      <c r="N836" s="337"/>
      <c r="O836" s="343" t="str">
        <f>IF(N836="","",LOOKUP(N836,'Work Programme'!$A$8:$A$207,'Work Programme'!$B$8:$B$207))</f>
        <v/>
      </c>
      <c r="P836" s="150"/>
      <c r="Q836" s="150"/>
      <c r="R836" s="254" t="str">
        <f>IF(J836="","",VLOOKUP(J836,'Overview - Financial Statement'!$A$46:$B$60,2,FALSE))</f>
        <v/>
      </c>
      <c r="S836" s="255" t="str">
        <f t="shared" si="156"/>
        <v/>
      </c>
      <c r="T836" s="153"/>
      <c r="U836" s="153"/>
      <c r="V836" s="238">
        <f t="shared" si="157"/>
        <v>0</v>
      </c>
      <c r="W836" s="193" t="s">
        <v>44</v>
      </c>
      <c r="X836" s="427"/>
      <c r="Y836" s="264" t="str">
        <f t="shared" si="158"/>
        <v>OK</v>
      </c>
      <c r="Z836" s="193" t="str">
        <f t="shared" si="159"/>
        <v/>
      </c>
      <c r="AA836" s="193" t="str">
        <f t="shared" si="160"/>
        <v/>
      </c>
      <c r="AB836" s="397" t="str">
        <f t="shared" si="161"/>
        <v/>
      </c>
      <c r="AC836" s="257" t="str">
        <f t="shared" si="162"/>
        <v/>
      </c>
      <c r="AD836" s="257" t="str">
        <f t="shared" si="163"/>
        <v/>
      </c>
      <c r="AE836" s="193" t="str">
        <f t="shared" si="164"/>
        <v>CHECK DATES</v>
      </c>
      <c r="AF836" s="257" t="str">
        <f t="shared" si="165"/>
        <v/>
      </c>
      <c r="AG836" s="286">
        <v>0</v>
      </c>
      <c r="AH836" s="257">
        <f t="shared" si="166"/>
        <v>0</v>
      </c>
      <c r="AI836" s="257" t="str">
        <f t="shared" si="167"/>
        <v/>
      </c>
      <c r="AJ836" s="257">
        <f t="shared" si="168"/>
        <v>0</v>
      </c>
    </row>
    <row r="837" spans="1:36" x14ac:dyDescent="0.3">
      <c r="A837" s="287">
        <v>824</v>
      </c>
      <c r="B837" s="156"/>
      <c r="C837" s="150"/>
      <c r="D837" s="151"/>
      <c r="E837" s="150"/>
      <c r="F837" s="150"/>
      <c r="G837" s="158"/>
      <c r="H837" s="157"/>
      <c r="I837" s="152"/>
      <c r="J837" s="154"/>
      <c r="K837" s="149"/>
      <c r="L837" s="152"/>
      <c r="M837" s="159"/>
      <c r="N837" s="337"/>
      <c r="O837" s="343" t="str">
        <f>IF(N837="","",LOOKUP(N837,'Work Programme'!$A$8:$A$207,'Work Programme'!$B$8:$B$207))</f>
        <v/>
      </c>
      <c r="P837" s="150"/>
      <c r="Q837" s="150"/>
      <c r="R837" s="254" t="str">
        <f>IF(J837="","",VLOOKUP(J837,'Overview - Financial Statement'!$A$46:$B$60,2,FALSE))</f>
        <v/>
      </c>
      <c r="S837" s="255" t="str">
        <f t="shared" si="156"/>
        <v/>
      </c>
      <c r="T837" s="153"/>
      <c r="U837" s="153"/>
      <c r="V837" s="238">
        <f t="shared" si="157"/>
        <v>0</v>
      </c>
      <c r="W837" s="193" t="s">
        <v>44</v>
      </c>
      <c r="X837" s="427"/>
      <c r="Y837" s="264" t="str">
        <f t="shared" si="158"/>
        <v>OK</v>
      </c>
      <c r="Z837" s="193" t="str">
        <f t="shared" si="159"/>
        <v/>
      </c>
      <c r="AA837" s="193" t="str">
        <f t="shared" si="160"/>
        <v/>
      </c>
      <c r="AB837" s="397" t="str">
        <f t="shared" si="161"/>
        <v/>
      </c>
      <c r="AC837" s="257" t="str">
        <f t="shared" si="162"/>
        <v/>
      </c>
      <c r="AD837" s="257" t="str">
        <f t="shared" si="163"/>
        <v/>
      </c>
      <c r="AE837" s="193" t="str">
        <f t="shared" si="164"/>
        <v>CHECK DATES</v>
      </c>
      <c r="AF837" s="257" t="str">
        <f t="shared" si="165"/>
        <v/>
      </c>
      <c r="AG837" s="286">
        <v>0</v>
      </c>
      <c r="AH837" s="257">
        <f t="shared" si="166"/>
        <v>0</v>
      </c>
      <c r="AI837" s="257" t="str">
        <f t="shared" si="167"/>
        <v/>
      </c>
      <c r="AJ837" s="257">
        <f t="shared" si="168"/>
        <v>0</v>
      </c>
    </row>
    <row r="838" spans="1:36" x14ac:dyDescent="0.3">
      <c r="A838" s="287">
        <v>825</v>
      </c>
      <c r="B838" s="156"/>
      <c r="C838" s="150"/>
      <c r="D838" s="151"/>
      <c r="E838" s="150"/>
      <c r="F838" s="150"/>
      <c r="G838" s="158"/>
      <c r="H838" s="157"/>
      <c r="I838" s="152"/>
      <c r="J838" s="154"/>
      <c r="K838" s="149"/>
      <c r="L838" s="152"/>
      <c r="M838" s="159"/>
      <c r="N838" s="337"/>
      <c r="O838" s="343" t="str">
        <f>IF(N838="","",LOOKUP(N838,'Work Programme'!$A$8:$A$207,'Work Programme'!$B$8:$B$207))</f>
        <v/>
      </c>
      <c r="P838" s="150"/>
      <c r="Q838" s="150"/>
      <c r="R838" s="254" t="str">
        <f>IF(J838="","",VLOOKUP(J838,'Overview - Financial Statement'!$A$46:$B$60,2,FALSE))</f>
        <v/>
      </c>
      <c r="S838" s="255" t="str">
        <f t="shared" si="156"/>
        <v/>
      </c>
      <c r="T838" s="153"/>
      <c r="U838" s="153"/>
      <c r="V838" s="238">
        <f t="shared" si="157"/>
        <v>0</v>
      </c>
      <c r="W838" s="193" t="s">
        <v>44</v>
      </c>
      <c r="X838" s="427"/>
      <c r="Y838" s="264" t="str">
        <f t="shared" si="158"/>
        <v>OK</v>
      </c>
      <c r="Z838" s="193" t="str">
        <f t="shared" si="159"/>
        <v/>
      </c>
      <c r="AA838" s="193" t="str">
        <f t="shared" si="160"/>
        <v/>
      </c>
      <c r="AB838" s="397" t="str">
        <f t="shared" si="161"/>
        <v/>
      </c>
      <c r="AC838" s="257" t="str">
        <f t="shared" si="162"/>
        <v/>
      </c>
      <c r="AD838" s="257" t="str">
        <f t="shared" si="163"/>
        <v/>
      </c>
      <c r="AE838" s="193" t="str">
        <f t="shared" si="164"/>
        <v>CHECK DATES</v>
      </c>
      <c r="AF838" s="257" t="str">
        <f t="shared" si="165"/>
        <v/>
      </c>
      <c r="AG838" s="286">
        <v>0</v>
      </c>
      <c r="AH838" s="257">
        <f t="shared" si="166"/>
        <v>0</v>
      </c>
      <c r="AI838" s="257" t="str">
        <f t="shared" si="167"/>
        <v/>
      </c>
      <c r="AJ838" s="257">
        <f t="shared" si="168"/>
        <v>0</v>
      </c>
    </row>
    <row r="839" spans="1:36" x14ac:dyDescent="0.3">
      <c r="A839" s="287">
        <v>826</v>
      </c>
      <c r="B839" s="156"/>
      <c r="C839" s="150"/>
      <c r="D839" s="151"/>
      <c r="E839" s="150"/>
      <c r="F839" s="150"/>
      <c r="G839" s="158"/>
      <c r="H839" s="157"/>
      <c r="I839" s="152"/>
      <c r="J839" s="154"/>
      <c r="K839" s="149"/>
      <c r="L839" s="152"/>
      <c r="M839" s="159"/>
      <c r="N839" s="337"/>
      <c r="O839" s="343" t="str">
        <f>IF(N839="","",LOOKUP(N839,'Work Programme'!$A$8:$A$207,'Work Programme'!$B$8:$B$207))</f>
        <v/>
      </c>
      <c r="P839" s="150"/>
      <c r="Q839" s="150"/>
      <c r="R839" s="254" t="str">
        <f>IF(J839="","",VLOOKUP(J839,'Overview - Financial Statement'!$A$46:$B$60,2,FALSE))</f>
        <v/>
      </c>
      <c r="S839" s="255" t="str">
        <f t="shared" si="156"/>
        <v/>
      </c>
      <c r="T839" s="153"/>
      <c r="U839" s="153"/>
      <c r="V839" s="238">
        <f t="shared" si="157"/>
        <v>0</v>
      </c>
      <c r="W839" s="193" t="s">
        <v>44</v>
      </c>
      <c r="X839" s="427"/>
      <c r="Y839" s="264" t="str">
        <f t="shared" si="158"/>
        <v>OK</v>
      </c>
      <c r="Z839" s="193" t="str">
        <f t="shared" si="159"/>
        <v/>
      </c>
      <c r="AA839" s="193" t="str">
        <f t="shared" si="160"/>
        <v/>
      </c>
      <c r="AB839" s="397" t="str">
        <f t="shared" si="161"/>
        <v/>
      </c>
      <c r="AC839" s="257" t="str">
        <f t="shared" si="162"/>
        <v/>
      </c>
      <c r="AD839" s="257" t="str">
        <f t="shared" si="163"/>
        <v/>
      </c>
      <c r="AE839" s="193" t="str">
        <f t="shared" si="164"/>
        <v>CHECK DATES</v>
      </c>
      <c r="AF839" s="257" t="str">
        <f t="shared" si="165"/>
        <v/>
      </c>
      <c r="AG839" s="286">
        <v>0</v>
      </c>
      <c r="AH839" s="257">
        <f t="shared" si="166"/>
        <v>0</v>
      </c>
      <c r="AI839" s="257" t="str">
        <f t="shared" si="167"/>
        <v/>
      </c>
      <c r="AJ839" s="257">
        <f t="shared" si="168"/>
        <v>0</v>
      </c>
    </row>
    <row r="840" spans="1:36" x14ac:dyDescent="0.3">
      <c r="A840" s="287">
        <v>827</v>
      </c>
      <c r="B840" s="156"/>
      <c r="C840" s="150"/>
      <c r="D840" s="151"/>
      <c r="E840" s="150"/>
      <c r="F840" s="150"/>
      <c r="G840" s="158"/>
      <c r="H840" s="157"/>
      <c r="I840" s="152"/>
      <c r="J840" s="154"/>
      <c r="K840" s="149"/>
      <c r="L840" s="152"/>
      <c r="M840" s="159"/>
      <c r="N840" s="337"/>
      <c r="O840" s="343" t="str">
        <f>IF(N840="","",LOOKUP(N840,'Work Programme'!$A$8:$A$207,'Work Programme'!$B$8:$B$207))</f>
        <v/>
      </c>
      <c r="P840" s="150"/>
      <c r="Q840" s="150"/>
      <c r="R840" s="254" t="str">
        <f>IF(J840="","",VLOOKUP(J840,'Overview - Financial Statement'!$A$46:$B$60,2,FALSE))</f>
        <v/>
      </c>
      <c r="S840" s="255" t="str">
        <f t="shared" si="156"/>
        <v/>
      </c>
      <c r="T840" s="153"/>
      <c r="U840" s="153"/>
      <c r="V840" s="238">
        <f t="shared" si="157"/>
        <v>0</v>
      </c>
      <c r="W840" s="193" t="s">
        <v>44</v>
      </c>
      <c r="X840" s="427"/>
      <c r="Y840" s="264" t="str">
        <f t="shared" si="158"/>
        <v>OK</v>
      </c>
      <c r="Z840" s="193" t="str">
        <f t="shared" si="159"/>
        <v/>
      </c>
      <c r="AA840" s="193" t="str">
        <f t="shared" si="160"/>
        <v/>
      </c>
      <c r="AB840" s="397" t="str">
        <f t="shared" si="161"/>
        <v/>
      </c>
      <c r="AC840" s="257" t="str">
        <f t="shared" si="162"/>
        <v/>
      </c>
      <c r="AD840" s="257" t="str">
        <f t="shared" si="163"/>
        <v/>
      </c>
      <c r="AE840" s="193" t="str">
        <f t="shared" si="164"/>
        <v>CHECK DATES</v>
      </c>
      <c r="AF840" s="257" t="str">
        <f t="shared" si="165"/>
        <v/>
      </c>
      <c r="AG840" s="286">
        <v>0</v>
      </c>
      <c r="AH840" s="257">
        <f t="shared" si="166"/>
        <v>0</v>
      </c>
      <c r="AI840" s="257" t="str">
        <f t="shared" si="167"/>
        <v/>
      </c>
      <c r="AJ840" s="257">
        <f t="shared" si="168"/>
        <v>0</v>
      </c>
    </row>
    <row r="841" spans="1:36" x14ac:dyDescent="0.3">
      <c r="A841" s="287">
        <v>828</v>
      </c>
      <c r="B841" s="156"/>
      <c r="C841" s="150"/>
      <c r="D841" s="151"/>
      <c r="E841" s="150"/>
      <c r="F841" s="150"/>
      <c r="G841" s="158"/>
      <c r="H841" s="157"/>
      <c r="I841" s="152"/>
      <c r="J841" s="154"/>
      <c r="K841" s="149"/>
      <c r="L841" s="152"/>
      <c r="M841" s="159"/>
      <c r="N841" s="337"/>
      <c r="O841" s="343" t="str">
        <f>IF(N841="","",LOOKUP(N841,'Work Programme'!$A$8:$A$207,'Work Programme'!$B$8:$B$207))</f>
        <v/>
      </c>
      <c r="P841" s="150"/>
      <c r="Q841" s="150"/>
      <c r="R841" s="254" t="str">
        <f>IF(J841="","",VLOOKUP(J841,'Overview - Financial Statement'!$A$46:$B$60,2,FALSE))</f>
        <v/>
      </c>
      <c r="S841" s="255" t="str">
        <f t="shared" si="156"/>
        <v/>
      </c>
      <c r="T841" s="153"/>
      <c r="U841" s="153"/>
      <c r="V841" s="238">
        <f t="shared" si="157"/>
        <v>0</v>
      </c>
      <c r="W841" s="193" t="s">
        <v>44</v>
      </c>
      <c r="X841" s="427"/>
      <c r="Y841" s="264" t="str">
        <f t="shared" si="158"/>
        <v>OK</v>
      </c>
      <c r="Z841" s="193" t="str">
        <f t="shared" si="159"/>
        <v/>
      </c>
      <c r="AA841" s="193" t="str">
        <f t="shared" si="160"/>
        <v/>
      </c>
      <c r="AB841" s="397" t="str">
        <f t="shared" si="161"/>
        <v/>
      </c>
      <c r="AC841" s="257" t="str">
        <f t="shared" si="162"/>
        <v/>
      </c>
      <c r="AD841" s="257" t="str">
        <f t="shared" si="163"/>
        <v/>
      </c>
      <c r="AE841" s="193" t="str">
        <f t="shared" si="164"/>
        <v>CHECK DATES</v>
      </c>
      <c r="AF841" s="257" t="str">
        <f t="shared" si="165"/>
        <v/>
      </c>
      <c r="AG841" s="286">
        <v>0</v>
      </c>
      <c r="AH841" s="257">
        <f t="shared" si="166"/>
        <v>0</v>
      </c>
      <c r="AI841" s="257" t="str">
        <f t="shared" si="167"/>
        <v/>
      </c>
      <c r="AJ841" s="257">
        <f t="shared" si="168"/>
        <v>0</v>
      </c>
    </row>
    <row r="842" spans="1:36" x14ac:dyDescent="0.3">
      <c r="A842" s="287">
        <v>829</v>
      </c>
      <c r="B842" s="156"/>
      <c r="C842" s="150"/>
      <c r="D842" s="151"/>
      <c r="E842" s="150"/>
      <c r="F842" s="150"/>
      <c r="G842" s="158"/>
      <c r="H842" s="157"/>
      <c r="I842" s="152"/>
      <c r="J842" s="154"/>
      <c r="K842" s="149"/>
      <c r="L842" s="152"/>
      <c r="M842" s="159"/>
      <c r="N842" s="337"/>
      <c r="O842" s="343" t="str">
        <f>IF(N842="","",LOOKUP(N842,'Work Programme'!$A$8:$A$207,'Work Programme'!$B$8:$B$207))</f>
        <v/>
      </c>
      <c r="P842" s="150"/>
      <c r="Q842" s="150"/>
      <c r="R842" s="254" t="str">
        <f>IF(J842="","",VLOOKUP(J842,'Overview - Financial Statement'!$A$46:$B$60,2,FALSE))</f>
        <v/>
      </c>
      <c r="S842" s="255" t="str">
        <f t="shared" si="156"/>
        <v/>
      </c>
      <c r="T842" s="153"/>
      <c r="U842" s="153"/>
      <c r="V842" s="238">
        <f t="shared" si="157"/>
        <v>0</v>
      </c>
      <c r="W842" s="193" t="s">
        <v>44</v>
      </c>
      <c r="X842" s="427"/>
      <c r="Y842" s="264" t="str">
        <f t="shared" si="158"/>
        <v>OK</v>
      </c>
      <c r="Z842" s="193" t="str">
        <f t="shared" si="159"/>
        <v/>
      </c>
      <c r="AA842" s="193" t="str">
        <f t="shared" si="160"/>
        <v/>
      </c>
      <c r="AB842" s="397" t="str">
        <f t="shared" si="161"/>
        <v/>
      </c>
      <c r="AC842" s="257" t="str">
        <f t="shared" si="162"/>
        <v/>
      </c>
      <c r="AD842" s="257" t="str">
        <f t="shared" si="163"/>
        <v/>
      </c>
      <c r="AE842" s="193" t="str">
        <f t="shared" si="164"/>
        <v>CHECK DATES</v>
      </c>
      <c r="AF842" s="257" t="str">
        <f t="shared" si="165"/>
        <v/>
      </c>
      <c r="AG842" s="286">
        <v>0</v>
      </c>
      <c r="AH842" s="257">
        <f t="shared" si="166"/>
        <v>0</v>
      </c>
      <c r="AI842" s="257" t="str">
        <f t="shared" si="167"/>
        <v/>
      </c>
      <c r="AJ842" s="257">
        <f t="shared" si="168"/>
        <v>0</v>
      </c>
    </row>
    <row r="843" spans="1:36" x14ac:dyDescent="0.3">
      <c r="A843" s="287">
        <v>830</v>
      </c>
      <c r="B843" s="156"/>
      <c r="C843" s="150"/>
      <c r="D843" s="151"/>
      <c r="E843" s="150"/>
      <c r="F843" s="150"/>
      <c r="G843" s="158"/>
      <c r="H843" s="157"/>
      <c r="I843" s="152"/>
      <c r="J843" s="154"/>
      <c r="K843" s="149"/>
      <c r="L843" s="152"/>
      <c r="M843" s="159"/>
      <c r="N843" s="337"/>
      <c r="O843" s="343" t="str">
        <f>IF(N843="","",LOOKUP(N843,'Work Programme'!$A$8:$A$207,'Work Programme'!$B$8:$B$207))</f>
        <v/>
      </c>
      <c r="P843" s="150"/>
      <c r="Q843" s="150"/>
      <c r="R843" s="254" t="str">
        <f>IF(J843="","",VLOOKUP(J843,'Overview - Financial Statement'!$A$46:$B$60,2,FALSE))</f>
        <v/>
      </c>
      <c r="S843" s="255" t="str">
        <f t="shared" si="156"/>
        <v/>
      </c>
      <c r="T843" s="153"/>
      <c r="U843" s="153"/>
      <c r="V843" s="238">
        <f t="shared" si="157"/>
        <v>0</v>
      </c>
      <c r="W843" s="193" t="s">
        <v>44</v>
      </c>
      <c r="X843" s="427"/>
      <c r="Y843" s="264" t="str">
        <f t="shared" si="158"/>
        <v>OK</v>
      </c>
      <c r="Z843" s="193" t="str">
        <f t="shared" si="159"/>
        <v/>
      </c>
      <c r="AA843" s="193" t="str">
        <f t="shared" si="160"/>
        <v/>
      </c>
      <c r="AB843" s="397" t="str">
        <f t="shared" si="161"/>
        <v/>
      </c>
      <c r="AC843" s="257" t="str">
        <f t="shared" si="162"/>
        <v/>
      </c>
      <c r="AD843" s="257" t="str">
        <f t="shared" si="163"/>
        <v/>
      </c>
      <c r="AE843" s="193" t="str">
        <f t="shared" si="164"/>
        <v>CHECK DATES</v>
      </c>
      <c r="AF843" s="257" t="str">
        <f t="shared" si="165"/>
        <v/>
      </c>
      <c r="AG843" s="286">
        <v>0</v>
      </c>
      <c r="AH843" s="257">
        <f t="shared" si="166"/>
        <v>0</v>
      </c>
      <c r="AI843" s="257" t="str">
        <f t="shared" si="167"/>
        <v/>
      </c>
      <c r="AJ843" s="257">
        <f t="shared" si="168"/>
        <v>0</v>
      </c>
    </row>
    <row r="844" spans="1:36" x14ac:dyDescent="0.3">
      <c r="A844" s="287">
        <v>831</v>
      </c>
      <c r="B844" s="156"/>
      <c r="C844" s="150"/>
      <c r="D844" s="151"/>
      <c r="E844" s="150"/>
      <c r="F844" s="150"/>
      <c r="G844" s="158"/>
      <c r="H844" s="157"/>
      <c r="I844" s="152"/>
      <c r="J844" s="154"/>
      <c r="K844" s="149"/>
      <c r="L844" s="152"/>
      <c r="M844" s="159"/>
      <c r="N844" s="337"/>
      <c r="O844" s="343" t="str">
        <f>IF(N844="","",LOOKUP(N844,'Work Programme'!$A$8:$A$207,'Work Programme'!$B$8:$B$207))</f>
        <v/>
      </c>
      <c r="P844" s="150"/>
      <c r="Q844" s="150"/>
      <c r="R844" s="254" t="str">
        <f>IF(J844="","",VLOOKUP(J844,'Overview - Financial Statement'!$A$46:$B$60,2,FALSE))</f>
        <v/>
      </c>
      <c r="S844" s="255" t="str">
        <f t="shared" si="156"/>
        <v/>
      </c>
      <c r="T844" s="153"/>
      <c r="U844" s="153"/>
      <c r="V844" s="238">
        <f t="shared" si="157"/>
        <v>0</v>
      </c>
      <c r="W844" s="193" t="s">
        <v>44</v>
      </c>
      <c r="X844" s="427"/>
      <c r="Y844" s="264" t="str">
        <f t="shared" si="158"/>
        <v>OK</v>
      </c>
      <c r="Z844" s="193" t="str">
        <f t="shared" si="159"/>
        <v/>
      </c>
      <c r="AA844" s="193" t="str">
        <f t="shared" si="160"/>
        <v/>
      </c>
      <c r="AB844" s="397" t="str">
        <f t="shared" si="161"/>
        <v/>
      </c>
      <c r="AC844" s="257" t="str">
        <f t="shared" si="162"/>
        <v/>
      </c>
      <c r="AD844" s="257" t="str">
        <f t="shared" si="163"/>
        <v/>
      </c>
      <c r="AE844" s="193" t="str">
        <f t="shared" si="164"/>
        <v>CHECK DATES</v>
      </c>
      <c r="AF844" s="257" t="str">
        <f t="shared" si="165"/>
        <v/>
      </c>
      <c r="AG844" s="286">
        <v>0</v>
      </c>
      <c r="AH844" s="257">
        <f t="shared" si="166"/>
        <v>0</v>
      </c>
      <c r="AI844" s="257" t="str">
        <f t="shared" si="167"/>
        <v/>
      </c>
      <c r="AJ844" s="257">
        <f t="shared" si="168"/>
        <v>0</v>
      </c>
    </row>
    <row r="845" spans="1:36" x14ac:dyDescent="0.3">
      <c r="A845" s="287">
        <v>832</v>
      </c>
      <c r="B845" s="156"/>
      <c r="C845" s="150"/>
      <c r="D845" s="151"/>
      <c r="E845" s="150"/>
      <c r="F845" s="150"/>
      <c r="G845" s="158"/>
      <c r="H845" s="157"/>
      <c r="I845" s="152"/>
      <c r="J845" s="154"/>
      <c r="K845" s="149"/>
      <c r="L845" s="152"/>
      <c r="M845" s="159"/>
      <c r="N845" s="337"/>
      <c r="O845" s="343" t="str">
        <f>IF(N845="","",LOOKUP(N845,'Work Programme'!$A$8:$A$207,'Work Programme'!$B$8:$B$207))</f>
        <v/>
      </c>
      <c r="P845" s="150"/>
      <c r="Q845" s="150"/>
      <c r="R845" s="254" t="str">
        <f>IF(J845="","",VLOOKUP(J845,'Overview - Financial Statement'!$A$46:$B$60,2,FALSE))</f>
        <v/>
      </c>
      <c r="S845" s="255" t="str">
        <f t="shared" si="156"/>
        <v/>
      </c>
      <c r="T845" s="153"/>
      <c r="U845" s="153"/>
      <c r="V845" s="238">
        <f t="shared" si="157"/>
        <v>0</v>
      </c>
      <c r="W845" s="193" t="s">
        <v>44</v>
      </c>
      <c r="X845" s="427"/>
      <c r="Y845" s="264" t="str">
        <f t="shared" si="158"/>
        <v>OK</v>
      </c>
      <c r="Z845" s="193" t="str">
        <f t="shared" si="159"/>
        <v/>
      </c>
      <c r="AA845" s="193" t="str">
        <f t="shared" si="160"/>
        <v/>
      </c>
      <c r="AB845" s="397" t="str">
        <f t="shared" si="161"/>
        <v/>
      </c>
      <c r="AC845" s="257" t="str">
        <f t="shared" si="162"/>
        <v/>
      </c>
      <c r="AD845" s="257" t="str">
        <f t="shared" si="163"/>
        <v/>
      </c>
      <c r="AE845" s="193" t="str">
        <f t="shared" si="164"/>
        <v>CHECK DATES</v>
      </c>
      <c r="AF845" s="257" t="str">
        <f t="shared" si="165"/>
        <v/>
      </c>
      <c r="AG845" s="286">
        <v>0</v>
      </c>
      <c r="AH845" s="257">
        <f t="shared" si="166"/>
        <v>0</v>
      </c>
      <c r="AI845" s="257" t="str">
        <f t="shared" si="167"/>
        <v/>
      </c>
      <c r="AJ845" s="257">
        <f t="shared" si="168"/>
        <v>0</v>
      </c>
    </row>
    <row r="846" spans="1:36" x14ac:dyDescent="0.3">
      <c r="A846" s="287">
        <v>833</v>
      </c>
      <c r="B846" s="156"/>
      <c r="C846" s="150"/>
      <c r="D846" s="151"/>
      <c r="E846" s="150"/>
      <c r="F846" s="150"/>
      <c r="G846" s="158"/>
      <c r="H846" s="157"/>
      <c r="I846" s="152"/>
      <c r="J846" s="154"/>
      <c r="K846" s="149"/>
      <c r="L846" s="152"/>
      <c r="M846" s="159"/>
      <c r="N846" s="337"/>
      <c r="O846" s="343" t="str">
        <f>IF(N846="","",LOOKUP(N846,'Work Programme'!$A$8:$A$207,'Work Programme'!$B$8:$B$207))</f>
        <v/>
      </c>
      <c r="P846" s="150"/>
      <c r="Q846" s="150"/>
      <c r="R846" s="254" t="str">
        <f>IF(J846="","",VLOOKUP(J846,'Overview - Financial Statement'!$A$46:$B$60,2,FALSE))</f>
        <v/>
      </c>
      <c r="S846" s="255" t="str">
        <f t="shared" ref="S846:S909" si="169">IF(R846="","",K846/R846)</f>
        <v/>
      </c>
      <c r="T846" s="153"/>
      <c r="U846" s="153"/>
      <c r="V846" s="238">
        <f t="shared" si="157"/>
        <v>0</v>
      </c>
      <c r="W846" s="193" t="s">
        <v>44</v>
      </c>
      <c r="X846" s="427"/>
      <c r="Y846" s="264" t="str">
        <f t="shared" si="158"/>
        <v>OK</v>
      </c>
      <c r="Z846" s="193" t="str">
        <f t="shared" si="159"/>
        <v/>
      </c>
      <c r="AA846" s="193" t="str">
        <f t="shared" si="160"/>
        <v/>
      </c>
      <c r="AB846" s="397" t="str">
        <f t="shared" si="161"/>
        <v/>
      </c>
      <c r="AC846" s="257" t="str">
        <f t="shared" si="162"/>
        <v/>
      </c>
      <c r="AD846" s="257" t="str">
        <f t="shared" si="163"/>
        <v/>
      </c>
      <c r="AE846" s="193" t="str">
        <f t="shared" si="164"/>
        <v>CHECK DATES</v>
      </c>
      <c r="AF846" s="257" t="str">
        <f t="shared" si="165"/>
        <v/>
      </c>
      <c r="AG846" s="286">
        <v>0</v>
      </c>
      <c r="AH846" s="257">
        <f t="shared" si="166"/>
        <v>0</v>
      </c>
      <c r="AI846" s="257" t="str">
        <f t="shared" si="167"/>
        <v/>
      </c>
      <c r="AJ846" s="257">
        <f t="shared" si="168"/>
        <v>0</v>
      </c>
    </row>
    <row r="847" spans="1:36" x14ac:dyDescent="0.3">
      <c r="A847" s="287">
        <v>834</v>
      </c>
      <c r="B847" s="156"/>
      <c r="C847" s="150"/>
      <c r="D847" s="151"/>
      <c r="E847" s="150"/>
      <c r="F847" s="150"/>
      <c r="G847" s="158"/>
      <c r="H847" s="157"/>
      <c r="I847" s="152"/>
      <c r="J847" s="154"/>
      <c r="K847" s="149"/>
      <c r="L847" s="152"/>
      <c r="M847" s="159"/>
      <c r="N847" s="337"/>
      <c r="O847" s="343" t="str">
        <f>IF(N847="","",LOOKUP(N847,'Work Programme'!$A$8:$A$207,'Work Programme'!$B$8:$B$207))</f>
        <v/>
      </c>
      <c r="P847" s="150"/>
      <c r="Q847" s="150"/>
      <c r="R847" s="254" t="str">
        <f>IF(J847="","",VLOOKUP(J847,'Overview - Financial Statement'!$A$46:$B$60,2,FALSE))</f>
        <v/>
      </c>
      <c r="S847" s="255" t="str">
        <f t="shared" si="169"/>
        <v/>
      </c>
      <c r="T847" s="153"/>
      <c r="U847" s="153"/>
      <c r="V847" s="238">
        <f t="shared" si="157"/>
        <v>0</v>
      </c>
      <c r="W847" s="193" t="s">
        <v>44</v>
      </c>
      <c r="X847" s="427"/>
      <c r="Y847" s="264" t="str">
        <f t="shared" si="158"/>
        <v>OK</v>
      </c>
      <c r="Z847" s="193" t="str">
        <f t="shared" si="159"/>
        <v/>
      </c>
      <c r="AA847" s="193" t="str">
        <f t="shared" si="160"/>
        <v/>
      </c>
      <c r="AB847" s="397" t="str">
        <f t="shared" si="161"/>
        <v/>
      </c>
      <c r="AC847" s="257" t="str">
        <f t="shared" si="162"/>
        <v/>
      </c>
      <c r="AD847" s="257" t="str">
        <f t="shared" si="163"/>
        <v/>
      </c>
      <c r="AE847" s="193" t="str">
        <f t="shared" si="164"/>
        <v>CHECK DATES</v>
      </c>
      <c r="AF847" s="257" t="str">
        <f t="shared" si="165"/>
        <v/>
      </c>
      <c r="AG847" s="286">
        <v>0</v>
      </c>
      <c r="AH847" s="257">
        <f t="shared" si="166"/>
        <v>0</v>
      </c>
      <c r="AI847" s="257" t="str">
        <f t="shared" si="167"/>
        <v/>
      </c>
      <c r="AJ847" s="257">
        <f t="shared" si="168"/>
        <v>0</v>
      </c>
    </row>
    <row r="848" spans="1:36" x14ac:dyDescent="0.3">
      <c r="A848" s="287">
        <v>835</v>
      </c>
      <c r="B848" s="156"/>
      <c r="C848" s="150"/>
      <c r="D848" s="151"/>
      <c r="E848" s="150"/>
      <c r="F848" s="150"/>
      <c r="G848" s="158"/>
      <c r="H848" s="157"/>
      <c r="I848" s="152"/>
      <c r="J848" s="154"/>
      <c r="K848" s="149"/>
      <c r="L848" s="152"/>
      <c r="M848" s="159"/>
      <c r="N848" s="337"/>
      <c r="O848" s="343" t="str">
        <f>IF(N848="","",LOOKUP(N848,'Work Programme'!$A$8:$A$207,'Work Programme'!$B$8:$B$207))</f>
        <v/>
      </c>
      <c r="P848" s="150"/>
      <c r="Q848" s="150"/>
      <c r="R848" s="254" t="str">
        <f>IF(J848="","",VLOOKUP(J848,'Overview - Financial Statement'!$A$46:$B$60,2,FALSE))</f>
        <v/>
      </c>
      <c r="S848" s="255" t="str">
        <f t="shared" si="169"/>
        <v/>
      </c>
      <c r="T848" s="153"/>
      <c r="U848" s="153"/>
      <c r="V848" s="238">
        <f t="shared" ref="V848:V911" si="170">IF(T848="YES",S848,0)</f>
        <v>0</v>
      </c>
      <c r="W848" s="193" t="s">
        <v>44</v>
      </c>
      <c r="X848" s="427"/>
      <c r="Y848" s="264" t="str">
        <f t="shared" si="158"/>
        <v>OK</v>
      </c>
      <c r="Z848" s="193" t="str">
        <f t="shared" si="159"/>
        <v/>
      </c>
      <c r="AA848" s="193" t="str">
        <f t="shared" si="160"/>
        <v/>
      </c>
      <c r="AB848" s="397" t="str">
        <f t="shared" si="161"/>
        <v/>
      </c>
      <c r="AC848" s="257" t="str">
        <f t="shared" si="162"/>
        <v/>
      </c>
      <c r="AD848" s="257" t="str">
        <f t="shared" si="163"/>
        <v/>
      </c>
      <c r="AE848" s="193" t="str">
        <f t="shared" si="164"/>
        <v>CHECK DATES</v>
      </c>
      <c r="AF848" s="257" t="str">
        <f t="shared" si="165"/>
        <v/>
      </c>
      <c r="AG848" s="286">
        <v>0</v>
      </c>
      <c r="AH848" s="257">
        <f t="shared" si="166"/>
        <v>0</v>
      </c>
      <c r="AI848" s="257" t="str">
        <f t="shared" si="167"/>
        <v/>
      </c>
      <c r="AJ848" s="257">
        <f t="shared" si="168"/>
        <v>0</v>
      </c>
    </row>
    <row r="849" spans="1:36" x14ac:dyDescent="0.3">
      <c r="A849" s="287">
        <v>836</v>
      </c>
      <c r="B849" s="156"/>
      <c r="C849" s="150"/>
      <c r="D849" s="151"/>
      <c r="E849" s="150"/>
      <c r="F849" s="150"/>
      <c r="G849" s="158"/>
      <c r="H849" s="157"/>
      <c r="I849" s="152"/>
      <c r="J849" s="154"/>
      <c r="K849" s="149"/>
      <c r="L849" s="152"/>
      <c r="M849" s="159"/>
      <c r="N849" s="337"/>
      <c r="O849" s="343" t="str">
        <f>IF(N849="","",LOOKUP(N849,'Work Programme'!$A$8:$A$207,'Work Programme'!$B$8:$B$207))</f>
        <v/>
      </c>
      <c r="P849" s="150"/>
      <c r="Q849" s="150"/>
      <c r="R849" s="254" t="str">
        <f>IF(J849="","",VLOOKUP(J849,'Overview - Financial Statement'!$A$46:$B$60,2,FALSE))</f>
        <v/>
      </c>
      <c r="S849" s="255" t="str">
        <f t="shared" si="169"/>
        <v/>
      </c>
      <c r="T849" s="153"/>
      <c r="U849" s="153"/>
      <c r="V849" s="238">
        <f t="shared" si="170"/>
        <v>0</v>
      </c>
      <c r="W849" s="193" t="s">
        <v>44</v>
      </c>
      <c r="X849" s="427"/>
      <c r="Y849" s="264" t="str">
        <f t="shared" ref="Y849:Y912" si="171">IF(G849&gt;=220,"to be checked","OK")</f>
        <v>OK</v>
      </c>
      <c r="Z849" s="193" t="str">
        <f t="shared" ref="Z849:Z912" si="172">IF(S849="","",(IF(OR(L849&lt;=($E$4-1),L849&gt;=($G$4+1),M849&lt;=($E$4-1),M849&gt;=($G$4+1)),"CHECK DATES","OK")))</f>
        <v/>
      </c>
      <c r="AA849" s="193" t="str">
        <f t="shared" ref="AA849:AA912" si="173">IF(J849="","",J849)</f>
        <v/>
      </c>
      <c r="AB849" s="397" t="str">
        <f t="shared" ref="AB849:AB912" si="174">IF(J849="","",IF(HLOOKUP(J849,$X$4:$AL$5,2,FALSE)="",R849,IF(R849&lt;&gt;HLOOKUP(J849,$X$4:$AL$5,2,FALSE),HLOOKUP(J849,$X$4:$AL$5,2,FALSE),R849)))</f>
        <v/>
      </c>
      <c r="AC849" s="257" t="str">
        <f t="shared" ref="AC849:AC912" si="175">IF(R849="","",IF(AB849=1,S849,K849/AB849))</f>
        <v/>
      </c>
      <c r="AD849" s="257" t="str">
        <f t="shared" ref="AD849:AD912" si="176">IF(AC849="","",IF(AB849=1,0,AC849-S849))</f>
        <v/>
      </c>
      <c r="AE849" s="193" t="str">
        <f t="shared" ref="AE849:AE912" si="177">IF(S849=0,"",(IF(I849="","CHECK DATES","OK")))</f>
        <v>CHECK DATES</v>
      </c>
      <c r="AF849" s="257" t="str">
        <f t="shared" ref="AF849:AF912" si="178">IF(OR(W849="NO",Z849="CHECK DATES",AE849="CHECK DATES"),AC849,"")</f>
        <v/>
      </c>
      <c r="AG849" s="286">
        <v>0</v>
      </c>
      <c r="AH849" s="257">
        <f t="shared" ref="AH849:AH912" si="179">IF(OR(W849="NO",AF849&gt;0,AG849&gt;0)*(AND(OR(T849="NO",T849=""))),SUM(AF849:AG849),"")</f>
        <v>0</v>
      </c>
      <c r="AI849" s="257" t="str">
        <f t="shared" ref="AI849:AI912" si="180">IF(OR(W849="NO",AF849&gt;0,AG849&gt;0)*(AND(OR(T849="YES"))),SUM(AF849:AG849),"")</f>
        <v/>
      </c>
      <c r="AJ849" s="257">
        <f t="shared" ref="AJ849:AJ912" si="181">IF(T849="YES",AC849,0)</f>
        <v>0</v>
      </c>
    </row>
    <row r="850" spans="1:36" x14ac:dyDescent="0.3">
      <c r="A850" s="287">
        <v>837</v>
      </c>
      <c r="B850" s="156"/>
      <c r="C850" s="150"/>
      <c r="D850" s="151"/>
      <c r="E850" s="150"/>
      <c r="F850" s="150"/>
      <c r="G850" s="158"/>
      <c r="H850" s="157"/>
      <c r="I850" s="152"/>
      <c r="J850" s="154"/>
      <c r="K850" s="149"/>
      <c r="L850" s="152"/>
      <c r="M850" s="159"/>
      <c r="N850" s="337"/>
      <c r="O850" s="343" t="str">
        <f>IF(N850="","",LOOKUP(N850,'Work Programme'!$A$8:$A$207,'Work Programme'!$B$8:$B$207))</f>
        <v/>
      </c>
      <c r="P850" s="150"/>
      <c r="Q850" s="150"/>
      <c r="R850" s="254" t="str">
        <f>IF(J850="","",VLOOKUP(J850,'Overview - Financial Statement'!$A$46:$B$60,2,FALSE))</f>
        <v/>
      </c>
      <c r="S850" s="255" t="str">
        <f t="shared" si="169"/>
        <v/>
      </c>
      <c r="T850" s="153"/>
      <c r="U850" s="153"/>
      <c r="V850" s="238">
        <f t="shared" si="170"/>
        <v>0</v>
      </c>
      <c r="W850" s="193" t="s">
        <v>44</v>
      </c>
      <c r="X850" s="427"/>
      <c r="Y850" s="264" t="str">
        <f t="shared" si="171"/>
        <v>OK</v>
      </c>
      <c r="Z850" s="193" t="str">
        <f t="shared" si="172"/>
        <v/>
      </c>
      <c r="AA850" s="193" t="str">
        <f t="shared" si="173"/>
        <v/>
      </c>
      <c r="AB850" s="397" t="str">
        <f t="shared" si="174"/>
        <v/>
      </c>
      <c r="AC850" s="257" t="str">
        <f t="shared" si="175"/>
        <v/>
      </c>
      <c r="AD850" s="257" t="str">
        <f t="shared" si="176"/>
        <v/>
      </c>
      <c r="AE850" s="193" t="str">
        <f t="shared" si="177"/>
        <v>CHECK DATES</v>
      </c>
      <c r="AF850" s="257" t="str">
        <f t="shared" si="178"/>
        <v/>
      </c>
      <c r="AG850" s="286">
        <v>0</v>
      </c>
      <c r="AH850" s="257">
        <f t="shared" si="179"/>
        <v>0</v>
      </c>
      <c r="AI850" s="257" t="str">
        <f t="shared" si="180"/>
        <v/>
      </c>
      <c r="AJ850" s="257">
        <f t="shared" si="181"/>
        <v>0</v>
      </c>
    </row>
    <row r="851" spans="1:36" x14ac:dyDescent="0.3">
      <c r="A851" s="287">
        <v>838</v>
      </c>
      <c r="B851" s="156"/>
      <c r="C851" s="150"/>
      <c r="D851" s="151"/>
      <c r="E851" s="150"/>
      <c r="F851" s="150"/>
      <c r="G851" s="158"/>
      <c r="H851" s="157"/>
      <c r="I851" s="152"/>
      <c r="J851" s="154"/>
      <c r="K851" s="149"/>
      <c r="L851" s="152"/>
      <c r="M851" s="159"/>
      <c r="N851" s="337"/>
      <c r="O851" s="343" t="str">
        <f>IF(N851="","",LOOKUP(N851,'Work Programme'!$A$8:$A$207,'Work Programme'!$B$8:$B$207))</f>
        <v/>
      </c>
      <c r="P851" s="150"/>
      <c r="Q851" s="150"/>
      <c r="R851" s="254" t="str">
        <f>IF(J851="","",VLOOKUP(J851,'Overview - Financial Statement'!$A$46:$B$60,2,FALSE))</f>
        <v/>
      </c>
      <c r="S851" s="255" t="str">
        <f t="shared" si="169"/>
        <v/>
      </c>
      <c r="T851" s="153"/>
      <c r="U851" s="153"/>
      <c r="V851" s="238">
        <f t="shared" si="170"/>
        <v>0</v>
      </c>
      <c r="W851" s="193" t="s">
        <v>44</v>
      </c>
      <c r="X851" s="427"/>
      <c r="Y851" s="264" t="str">
        <f t="shared" si="171"/>
        <v>OK</v>
      </c>
      <c r="Z851" s="193" t="str">
        <f t="shared" si="172"/>
        <v/>
      </c>
      <c r="AA851" s="193" t="str">
        <f t="shared" si="173"/>
        <v/>
      </c>
      <c r="AB851" s="397" t="str">
        <f t="shared" si="174"/>
        <v/>
      </c>
      <c r="AC851" s="257" t="str">
        <f t="shared" si="175"/>
        <v/>
      </c>
      <c r="AD851" s="257" t="str">
        <f t="shared" si="176"/>
        <v/>
      </c>
      <c r="AE851" s="193" t="str">
        <f t="shared" si="177"/>
        <v>CHECK DATES</v>
      </c>
      <c r="AF851" s="257" t="str">
        <f t="shared" si="178"/>
        <v/>
      </c>
      <c r="AG851" s="286">
        <v>0</v>
      </c>
      <c r="AH851" s="257">
        <f t="shared" si="179"/>
        <v>0</v>
      </c>
      <c r="AI851" s="257" t="str">
        <f t="shared" si="180"/>
        <v/>
      </c>
      <c r="AJ851" s="257">
        <f t="shared" si="181"/>
        <v>0</v>
      </c>
    </row>
    <row r="852" spans="1:36" x14ac:dyDescent="0.3">
      <c r="A852" s="287">
        <v>839</v>
      </c>
      <c r="B852" s="156"/>
      <c r="C852" s="150"/>
      <c r="D852" s="151"/>
      <c r="E852" s="150"/>
      <c r="F852" s="150"/>
      <c r="G852" s="158"/>
      <c r="H852" s="157"/>
      <c r="I852" s="152"/>
      <c r="J852" s="154"/>
      <c r="K852" s="149"/>
      <c r="L852" s="152"/>
      <c r="M852" s="159"/>
      <c r="N852" s="337"/>
      <c r="O852" s="343" t="str">
        <f>IF(N852="","",LOOKUP(N852,'Work Programme'!$A$8:$A$207,'Work Programme'!$B$8:$B$207))</f>
        <v/>
      </c>
      <c r="P852" s="150"/>
      <c r="Q852" s="150"/>
      <c r="R852" s="254" t="str">
        <f>IF(J852="","",VLOOKUP(J852,'Overview - Financial Statement'!$A$46:$B$60,2,FALSE))</f>
        <v/>
      </c>
      <c r="S852" s="255" t="str">
        <f t="shared" si="169"/>
        <v/>
      </c>
      <c r="T852" s="153"/>
      <c r="U852" s="153"/>
      <c r="V852" s="238">
        <f t="shared" si="170"/>
        <v>0</v>
      </c>
      <c r="W852" s="193" t="s">
        <v>44</v>
      </c>
      <c r="X852" s="427"/>
      <c r="Y852" s="264" t="str">
        <f t="shared" si="171"/>
        <v>OK</v>
      </c>
      <c r="Z852" s="193" t="str">
        <f t="shared" si="172"/>
        <v/>
      </c>
      <c r="AA852" s="193" t="str">
        <f t="shared" si="173"/>
        <v/>
      </c>
      <c r="AB852" s="397" t="str">
        <f t="shared" si="174"/>
        <v/>
      </c>
      <c r="AC852" s="257" t="str">
        <f t="shared" si="175"/>
        <v/>
      </c>
      <c r="AD852" s="257" t="str">
        <f t="shared" si="176"/>
        <v/>
      </c>
      <c r="AE852" s="193" t="str">
        <f t="shared" si="177"/>
        <v>CHECK DATES</v>
      </c>
      <c r="AF852" s="257" t="str">
        <f t="shared" si="178"/>
        <v/>
      </c>
      <c r="AG852" s="286">
        <v>0</v>
      </c>
      <c r="AH852" s="257">
        <f t="shared" si="179"/>
        <v>0</v>
      </c>
      <c r="AI852" s="257" t="str">
        <f t="shared" si="180"/>
        <v/>
      </c>
      <c r="AJ852" s="257">
        <f t="shared" si="181"/>
        <v>0</v>
      </c>
    </row>
    <row r="853" spans="1:36" x14ac:dyDescent="0.3">
      <c r="A853" s="287">
        <v>840</v>
      </c>
      <c r="B853" s="156"/>
      <c r="C853" s="150"/>
      <c r="D853" s="151"/>
      <c r="E853" s="150"/>
      <c r="F853" s="150"/>
      <c r="G853" s="158"/>
      <c r="H853" s="157"/>
      <c r="I853" s="152"/>
      <c r="J853" s="154"/>
      <c r="K853" s="149"/>
      <c r="L853" s="152"/>
      <c r="M853" s="159"/>
      <c r="N853" s="337"/>
      <c r="O853" s="343" t="str">
        <f>IF(N853="","",LOOKUP(N853,'Work Programme'!$A$8:$A$207,'Work Programme'!$B$8:$B$207))</f>
        <v/>
      </c>
      <c r="P853" s="150"/>
      <c r="Q853" s="150"/>
      <c r="R853" s="254" t="str">
        <f>IF(J853="","",VLOOKUP(J853,'Overview - Financial Statement'!$A$46:$B$60,2,FALSE))</f>
        <v/>
      </c>
      <c r="S853" s="255" t="str">
        <f t="shared" si="169"/>
        <v/>
      </c>
      <c r="T853" s="153"/>
      <c r="U853" s="153"/>
      <c r="V853" s="238">
        <f t="shared" si="170"/>
        <v>0</v>
      </c>
      <c r="W853" s="193" t="s">
        <v>44</v>
      </c>
      <c r="X853" s="427"/>
      <c r="Y853" s="264" t="str">
        <f t="shared" si="171"/>
        <v>OK</v>
      </c>
      <c r="Z853" s="193" t="str">
        <f t="shared" si="172"/>
        <v/>
      </c>
      <c r="AA853" s="193" t="str">
        <f t="shared" si="173"/>
        <v/>
      </c>
      <c r="AB853" s="397" t="str">
        <f t="shared" si="174"/>
        <v/>
      </c>
      <c r="AC853" s="257" t="str">
        <f t="shared" si="175"/>
        <v/>
      </c>
      <c r="AD853" s="257" t="str">
        <f t="shared" si="176"/>
        <v/>
      </c>
      <c r="AE853" s="193" t="str">
        <f t="shared" si="177"/>
        <v>CHECK DATES</v>
      </c>
      <c r="AF853" s="257" t="str">
        <f t="shared" si="178"/>
        <v/>
      </c>
      <c r="AG853" s="286">
        <v>0</v>
      </c>
      <c r="AH853" s="257">
        <f t="shared" si="179"/>
        <v>0</v>
      </c>
      <c r="AI853" s="257" t="str">
        <f t="shared" si="180"/>
        <v/>
      </c>
      <c r="AJ853" s="257">
        <f t="shared" si="181"/>
        <v>0</v>
      </c>
    </row>
    <row r="854" spans="1:36" x14ac:dyDescent="0.3">
      <c r="A854" s="287">
        <v>841</v>
      </c>
      <c r="B854" s="156"/>
      <c r="C854" s="150"/>
      <c r="D854" s="151"/>
      <c r="E854" s="150"/>
      <c r="F854" s="150"/>
      <c r="G854" s="158"/>
      <c r="H854" s="157"/>
      <c r="I854" s="152"/>
      <c r="J854" s="154"/>
      <c r="K854" s="149"/>
      <c r="L854" s="152"/>
      <c r="M854" s="159"/>
      <c r="N854" s="337"/>
      <c r="O854" s="343" t="str">
        <f>IF(N854="","",LOOKUP(N854,'Work Programme'!$A$8:$A$207,'Work Programme'!$B$8:$B$207))</f>
        <v/>
      </c>
      <c r="P854" s="150"/>
      <c r="Q854" s="150"/>
      <c r="R854" s="254" t="str">
        <f>IF(J854="","",VLOOKUP(J854,'Overview - Financial Statement'!$A$46:$B$60,2,FALSE))</f>
        <v/>
      </c>
      <c r="S854" s="255" t="str">
        <f t="shared" si="169"/>
        <v/>
      </c>
      <c r="T854" s="153"/>
      <c r="U854" s="153"/>
      <c r="V854" s="238">
        <f t="shared" si="170"/>
        <v>0</v>
      </c>
      <c r="W854" s="193" t="s">
        <v>44</v>
      </c>
      <c r="X854" s="427"/>
      <c r="Y854" s="264" t="str">
        <f t="shared" si="171"/>
        <v>OK</v>
      </c>
      <c r="Z854" s="193" t="str">
        <f t="shared" si="172"/>
        <v/>
      </c>
      <c r="AA854" s="193" t="str">
        <f t="shared" si="173"/>
        <v/>
      </c>
      <c r="AB854" s="397" t="str">
        <f t="shared" si="174"/>
        <v/>
      </c>
      <c r="AC854" s="257" t="str">
        <f t="shared" si="175"/>
        <v/>
      </c>
      <c r="AD854" s="257" t="str">
        <f t="shared" si="176"/>
        <v/>
      </c>
      <c r="AE854" s="193" t="str">
        <f t="shared" si="177"/>
        <v>CHECK DATES</v>
      </c>
      <c r="AF854" s="257" t="str">
        <f t="shared" si="178"/>
        <v/>
      </c>
      <c r="AG854" s="286">
        <v>0</v>
      </c>
      <c r="AH854" s="257">
        <f t="shared" si="179"/>
        <v>0</v>
      </c>
      <c r="AI854" s="257" t="str">
        <f t="shared" si="180"/>
        <v/>
      </c>
      <c r="AJ854" s="257">
        <f t="shared" si="181"/>
        <v>0</v>
      </c>
    </row>
    <row r="855" spans="1:36" x14ac:dyDescent="0.3">
      <c r="A855" s="287">
        <v>842</v>
      </c>
      <c r="B855" s="156"/>
      <c r="C855" s="150"/>
      <c r="D855" s="151"/>
      <c r="E855" s="150"/>
      <c r="F855" s="150"/>
      <c r="G855" s="158"/>
      <c r="H855" s="157"/>
      <c r="I855" s="152"/>
      <c r="J855" s="154"/>
      <c r="K855" s="149"/>
      <c r="L855" s="152"/>
      <c r="M855" s="159"/>
      <c r="N855" s="337"/>
      <c r="O855" s="343" t="str">
        <f>IF(N855="","",LOOKUP(N855,'Work Programme'!$A$8:$A$207,'Work Programme'!$B$8:$B$207))</f>
        <v/>
      </c>
      <c r="P855" s="150"/>
      <c r="Q855" s="150"/>
      <c r="R855" s="254" t="str">
        <f>IF(J855="","",VLOOKUP(J855,'Overview - Financial Statement'!$A$46:$B$60,2,FALSE))</f>
        <v/>
      </c>
      <c r="S855" s="255" t="str">
        <f t="shared" si="169"/>
        <v/>
      </c>
      <c r="T855" s="153"/>
      <c r="U855" s="153"/>
      <c r="V855" s="238">
        <f t="shared" si="170"/>
        <v>0</v>
      </c>
      <c r="W855" s="193" t="s">
        <v>44</v>
      </c>
      <c r="X855" s="427"/>
      <c r="Y855" s="264" t="str">
        <f t="shared" si="171"/>
        <v>OK</v>
      </c>
      <c r="Z855" s="193" t="str">
        <f t="shared" si="172"/>
        <v/>
      </c>
      <c r="AA855" s="193" t="str">
        <f t="shared" si="173"/>
        <v/>
      </c>
      <c r="AB855" s="397" t="str">
        <f t="shared" si="174"/>
        <v/>
      </c>
      <c r="AC855" s="257" t="str">
        <f t="shared" si="175"/>
        <v/>
      </c>
      <c r="AD855" s="257" t="str">
        <f t="shared" si="176"/>
        <v/>
      </c>
      <c r="AE855" s="193" t="str">
        <f t="shared" si="177"/>
        <v>CHECK DATES</v>
      </c>
      <c r="AF855" s="257" t="str">
        <f t="shared" si="178"/>
        <v/>
      </c>
      <c r="AG855" s="286">
        <v>0</v>
      </c>
      <c r="AH855" s="257">
        <f t="shared" si="179"/>
        <v>0</v>
      </c>
      <c r="AI855" s="257" t="str">
        <f t="shared" si="180"/>
        <v/>
      </c>
      <c r="AJ855" s="257">
        <f t="shared" si="181"/>
        <v>0</v>
      </c>
    </row>
    <row r="856" spans="1:36" x14ac:dyDescent="0.3">
      <c r="A856" s="287">
        <v>843</v>
      </c>
      <c r="B856" s="156"/>
      <c r="C856" s="150"/>
      <c r="D856" s="151"/>
      <c r="E856" s="150"/>
      <c r="F856" s="150"/>
      <c r="G856" s="158"/>
      <c r="H856" s="157"/>
      <c r="I856" s="152"/>
      <c r="J856" s="154"/>
      <c r="K856" s="149"/>
      <c r="L856" s="152"/>
      <c r="M856" s="159"/>
      <c r="N856" s="337"/>
      <c r="O856" s="343" t="str">
        <f>IF(N856="","",LOOKUP(N856,'Work Programme'!$A$8:$A$207,'Work Programme'!$B$8:$B$207))</f>
        <v/>
      </c>
      <c r="P856" s="150"/>
      <c r="Q856" s="150"/>
      <c r="R856" s="254" t="str">
        <f>IF(J856="","",VLOOKUP(J856,'Overview - Financial Statement'!$A$46:$B$60,2,FALSE))</f>
        <v/>
      </c>
      <c r="S856" s="255" t="str">
        <f t="shared" si="169"/>
        <v/>
      </c>
      <c r="T856" s="153"/>
      <c r="U856" s="153"/>
      <c r="V856" s="238">
        <f t="shared" si="170"/>
        <v>0</v>
      </c>
      <c r="W856" s="193" t="s">
        <v>44</v>
      </c>
      <c r="X856" s="427"/>
      <c r="Y856" s="264" t="str">
        <f t="shared" si="171"/>
        <v>OK</v>
      </c>
      <c r="Z856" s="193" t="str">
        <f t="shared" si="172"/>
        <v/>
      </c>
      <c r="AA856" s="193" t="str">
        <f t="shared" si="173"/>
        <v/>
      </c>
      <c r="AB856" s="397" t="str">
        <f t="shared" si="174"/>
        <v/>
      </c>
      <c r="AC856" s="257" t="str">
        <f t="shared" si="175"/>
        <v/>
      </c>
      <c r="AD856" s="257" t="str">
        <f t="shared" si="176"/>
        <v/>
      </c>
      <c r="AE856" s="193" t="str">
        <f t="shared" si="177"/>
        <v>CHECK DATES</v>
      </c>
      <c r="AF856" s="257" t="str">
        <f t="shared" si="178"/>
        <v/>
      </c>
      <c r="AG856" s="286">
        <v>0</v>
      </c>
      <c r="AH856" s="257">
        <f t="shared" si="179"/>
        <v>0</v>
      </c>
      <c r="AI856" s="257" t="str">
        <f t="shared" si="180"/>
        <v/>
      </c>
      <c r="AJ856" s="257">
        <f t="shared" si="181"/>
        <v>0</v>
      </c>
    </row>
    <row r="857" spans="1:36" x14ac:dyDescent="0.3">
      <c r="A857" s="287">
        <v>844</v>
      </c>
      <c r="B857" s="156"/>
      <c r="C857" s="150"/>
      <c r="D857" s="151"/>
      <c r="E857" s="150"/>
      <c r="F857" s="150"/>
      <c r="G857" s="158"/>
      <c r="H857" s="157"/>
      <c r="I857" s="152"/>
      <c r="J857" s="154"/>
      <c r="K857" s="149"/>
      <c r="L857" s="152"/>
      <c r="M857" s="159"/>
      <c r="N857" s="337"/>
      <c r="O857" s="343" t="str">
        <f>IF(N857="","",LOOKUP(N857,'Work Programme'!$A$8:$A$207,'Work Programme'!$B$8:$B$207))</f>
        <v/>
      </c>
      <c r="P857" s="150"/>
      <c r="Q857" s="150"/>
      <c r="R857" s="254" t="str">
        <f>IF(J857="","",VLOOKUP(J857,'Overview - Financial Statement'!$A$46:$B$60,2,FALSE))</f>
        <v/>
      </c>
      <c r="S857" s="255" t="str">
        <f t="shared" si="169"/>
        <v/>
      </c>
      <c r="T857" s="153"/>
      <c r="U857" s="153"/>
      <c r="V857" s="238">
        <f t="shared" si="170"/>
        <v>0</v>
      </c>
      <c r="W857" s="193" t="s">
        <v>44</v>
      </c>
      <c r="X857" s="427"/>
      <c r="Y857" s="264" t="str">
        <f t="shared" si="171"/>
        <v>OK</v>
      </c>
      <c r="Z857" s="193" t="str">
        <f t="shared" si="172"/>
        <v/>
      </c>
      <c r="AA857" s="193" t="str">
        <f t="shared" si="173"/>
        <v/>
      </c>
      <c r="AB857" s="397" t="str">
        <f t="shared" si="174"/>
        <v/>
      </c>
      <c r="AC857" s="257" t="str">
        <f t="shared" si="175"/>
        <v/>
      </c>
      <c r="AD857" s="257" t="str">
        <f t="shared" si="176"/>
        <v/>
      </c>
      <c r="AE857" s="193" t="str">
        <f t="shared" si="177"/>
        <v>CHECK DATES</v>
      </c>
      <c r="AF857" s="257" t="str">
        <f t="shared" si="178"/>
        <v/>
      </c>
      <c r="AG857" s="286">
        <v>0</v>
      </c>
      <c r="AH857" s="257">
        <f t="shared" si="179"/>
        <v>0</v>
      </c>
      <c r="AI857" s="257" t="str">
        <f t="shared" si="180"/>
        <v/>
      </c>
      <c r="AJ857" s="257">
        <f t="shared" si="181"/>
        <v>0</v>
      </c>
    </row>
    <row r="858" spans="1:36" x14ac:dyDescent="0.3">
      <c r="A858" s="287">
        <v>845</v>
      </c>
      <c r="B858" s="156"/>
      <c r="C858" s="150"/>
      <c r="D858" s="151"/>
      <c r="E858" s="150"/>
      <c r="F858" s="150"/>
      <c r="G858" s="158"/>
      <c r="H858" s="157"/>
      <c r="I858" s="152"/>
      <c r="J858" s="154"/>
      <c r="K858" s="149"/>
      <c r="L858" s="152"/>
      <c r="M858" s="159"/>
      <c r="N858" s="337"/>
      <c r="O858" s="343" t="str">
        <f>IF(N858="","",LOOKUP(N858,'Work Programme'!$A$8:$A$207,'Work Programme'!$B$8:$B$207))</f>
        <v/>
      </c>
      <c r="P858" s="150"/>
      <c r="Q858" s="150"/>
      <c r="R858" s="254" t="str">
        <f>IF(J858="","",VLOOKUP(J858,'Overview - Financial Statement'!$A$46:$B$60,2,FALSE))</f>
        <v/>
      </c>
      <c r="S858" s="255" t="str">
        <f t="shared" si="169"/>
        <v/>
      </c>
      <c r="T858" s="153"/>
      <c r="U858" s="153"/>
      <c r="V858" s="238">
        <f t="shared" si="170"/>
        <v>0</v>
      </c>
      <c r="W858" s="193" t="s">
        <v>44</v>
      </c>
      <c r="X858" s="427"/>
      <c r="Y858" s="264" t="str">
        <f t="shared" si="171"/>
        <v>OK</v>
      </c>
      <c r="Z858" s="193" t="str">
        <f t="shared" si="172"/>
        <v/>
      </c>
      <c r="AA858" s="193" t="str">
        <f t="shared" si="173"/>
        <v/>
      </c>
      <c r="AB858" s="397" t="str">
        <f t="shared" si="174"/>
        <v/>
      </c>
      <c r="AC858" s="257" t="str">
        <f t="shared" si="175"/>
        <v/>
      </c>
      <c r="AD858" s="257" t="str">
        <f t="shared" si="176"/>
        <v/>
      </c>
      <c r="AE858" s="193" t="str">
        <f t="shared" si="177"/>
        <v>CHECK DATES</v>
      </c>
      <c r="AF858" s="257" t="str">
        <f t="shared" si="178"/>
        <v/>
      </c>
      <c r="AG858" s="286">
        <v>0</v>
      </c>
      <c r="AH858" s="257">
        <f t="shared" si="179"/>
        <v>0</v>
      </c>
      <c r="AI858" s="257" t="str">
        <f t="shared" si="180"/>
        <v/>
      </c>
      <c r="AJ858" s="257">
        <f t="shared" si="181"/>
        <v>0</v>
      </c>
    </row>
    <row r="859" spans="1:36" x14ac:dyDescent="0.3">
      <c r="A859" s="287">
        <v>846</v>
      </c>
      <c r="B859" s="156"/>
      <c r="C859" s="150"/>
      <c r="D859" s="151"/>
      <c r="E859" s="150"/>
      <c r="F859" s="150"/>
      <c r="G859" s="158"/>
      <c r="H859" s="157"/>
      <c r="I859" s="152"/>
      <c r="J859" s="154"/>
      <c r="K859" s="149"/>
      <c r="L859" s="152"/>
      <c r="M859" s="159"/>
      <c r="N859" s="337"/>
      <c r="O859" s="343" t="str">
        <f>IF(N859="","",LOOKUP(N859,'Work Programme'!$A$8:$A$207,'Work Programme'!$B$8:$B$207))</f>
        <v/>
      </c>
      <c r="P859" s="150"/>
      <c r="Q859" s="150"/>
      <c r="R859" s="254" t="str">
        <f>IF(J859="","",VLOOKUP(J859,'Overview - Financial Statement'!$A$46:$B$60,2,FALSE))</f>
        <v/>
      </c>
      <c r="S859" s="255" t="str">
        <f t="shared" si="169"/>
        <v/>
      </c>
      <c r="T859" s="153"/>
      <c r="U859" s="153"/>
      <c r="V859" s="238">
        <f t="shared" si="170"/>
        <v>0</v>
      </c>
      <c r="W859" s="193" t="s">
        <v>44</v>
      </c>
      <c r="X859" s="427"/>
      <c r="Y859" s="264" t="str">
        <f t="shared" si="171"/>
        <v>OK</v>
      </c>
      <c r="Z859" s="193" t="str">
        <f t="shared" si="172"/>
        <v/>
      </c>
      <c r="AA859" s="193" t="str">
        <f t="shared" si="173"/>
        <v/>
      </c>
      <c r="AB859" s="397" t="str">
        <f t="shared" si="174"/>
        <v/>
      </c>
      <c r="AC859" s="257" t="str">
        <f t="shared" si="175"/>
        <v/>
      </c>
      <c r="AD859" s="257" t="str">
        <f t="shared" si="176"/>
        <v/>
      </c>
      <c r="AE859" s="193" t="str">
        <f t="shared" si="177"/>
        <v>CHECK DATES</v>
      </c>
      <c r="AF859" s="257" t="str">
        <f t="shared" si="178"/>
        <v/>
      </c>
      <c r="AG859" s="286">
        <v>0</v>
      </c>
      <c r="AH859" s="257">
        <f t="shared" si="179"/>
        <v>0</v>
      </c>
      <c r="AI859" s="257" t="str">
        <f t="shared" si="180"/>
        <v/>
      </c>
      <c r="AJ859" s="257">
        <f t="shared" si="181"/>
        <v>0</v>
      </c>
    </row>
    <row r="860" spans="1:36" x14ac:dyDescent="0.3">
      <c r="A860" s="287">
        <v>847</v>
      </c>
      <c r="B860" s="156"/>
      <c r="C860" s="150"/>
      <c r="D860" s="151"/>
      <c r="E860" s="150"/>
      <c r="F860" s="150"/>
      <c r="G860" s="158"/>
      <c r="H860" s="157"/>
      <c r="I860" s="152"/>
      <c r="J860" s="154"/>
      <c r="K860" s="149"/>
      <c r="L860" s="152"/>
      <c r="M860" s="159"/>
      <c r="N860" s="337"/>
      <c r="O860" s="343" t="str">
        <f>IF(N860="","",LOOKUP(N860,'Work Programme'!$A$8:$A$207,'Work Programme'!$B$8:$B$207))</f>
        <v/>
      </c>
      <c r="P860" s="150"/>
      <c r="Q860" s="150"/>
      <c r="R860" s="254" t="str">
        <f>IF(J860="","",VLOOKUP(J860,'Overview - Financial Statement'!$A$46:$B$60,2,FALSE))</f>
        <v/>
      </c>
      <c r="S860" s="255" t="str">
        <f t="shared" si="169"/>
        <v/>
      </c>
      <c r="T860" s="153"/>
      <c r="U860" s="153"/>
      <c r="V860" s="238">
        <f t="shared" si="170"/>
        <v>0</v>
      </c>
      <c r="W860" s="193" t="s">
        <v>44</v>
      </c>
      <c r="X860" s="427"/>
      <c r="Y860" s="264" t="str">
        <f t="shared" si="171"/>
        <v>OK</v>
      </c>
      <c r="Z860" s="193" t="str">
        <f t="shared" si="172"/>
        <v/>
      </c>
      <c r="AA860" s="193" t="str">
        <f t="shared" si="173"/>
        <v/>
      </c>
      <c r="AB860" s="397" t="str">
        <f t="shared" si="174"/>
        <v/>
      </c>
      <c r="AC860" s="257" t="str">
        <f t="shared" si="175"/>
        <v/>
      </c>
      <c r="AD860" s="257" t="str">
        <f t="shared" si="176"/>
        <v/>
      </c>
      <c r="AE860" s="193" t="str">
        <f t="shared" si="177"/>
        <v>CHECK DATES</v>
      </c>
      <c r="AF860" s="257" t="str">
        <f t="shared" si="178"/>
        <v/>
      </c>
      <c r="AG860" s="286">
        <v>0</v>
      </c>
      <c r="AH860" s="257">
        <f t="shared" si="179"/>
        <v>0</v>
      </c>
      <c r="AI860" s="257" t="str">
        <f t="shared" si="180"/>
        <v/>
      </c>
      <c r="AJ860" s="257">
        <f t="shared" si="181"/>
        <v>0</v>
      </c>
    </row>
    <row r="861" spans="1:36" x14ac:dyDescent="0.3">
      <c r="A861" s="287">
        <v>848</v>
      </c>
      <c r="B861" s="156"/>
      <c r="C861" s="150"/>
      <c r="D861" s="151"/>
      <c r="E861" s="150"/>
      <c r="F861" s="150"/>
      <c r="G861" s="158"/>
      <c r="H861" s="157"/>
      <c r="I861" s="152"/>
      <c r="J861" s="154"/>
      <c r="K861" s="149"/>
      <c r="L861" s="152"/>
      <c r="M861" s="159"/>
      <c r="N861" s="337"/>
      <c r="O861" s="343" t="str">
        <f>IF(N861="","",LOOKUP(N861,'Work Programme'!$A$8:$A$207,'Work Programme'!$B$8:$B$207))</f>
        <v/>
      </c>
      <c r="P861" s="150"/>
      <c r="Q861" s="150"/>
      <c r="R861" s="254" t="str">
        <f>IF(J861="","",VLOOKUP(J861,'Overview - Financial Statement'!$A$46:$B$60,2,FALSE))</f>
        <v/>
      </c>
      <c r="S861" s="255" t="str">
        <f t="shared" si="169"/>
        <v/>
      </c>
      <c r="T861" s="153"/>
      <c r="U861" s="153"/>
      <c r="V861" s="238">
        <f t="shared" si="170"/>
        <v>0</v>
      </c>
      <c r="W861" s="193" t="s">
        <v>44</v>
      </c>
      <c r="X861" s="427"/>
      <c r="Y861" s="264" t="str">
        <f t="shared" si="171"/>
        <v>OK</v>
      </c>
      <c r="Z861" s="193" t="str">
        <f t="shared" si="172"/>
        <v/>
      </c>
      <c r="AA861" s="193" t="str">
        <f t="shared" si="173"/>
        <v/>
      </c>
      <c r="AB861" s="397" t="str">
        <f t="shared" si="174"/>
        <v/>
      </c>
      <c r="AC861" s="257" t="str">
        <f t="shared" si="175"/>
        <v/>
      </c>
      <c r="AD861" s="257" t="str">
        <f t="shared" si="176"/>
        <v/>
      </c>
      <c r="AE861" s="193" t="str">
        <f t="shared" si="177"/>
        <v>CHECK DATES</v>
      </c>
      <c r="AF861" s="257" t="str">
        <f t="shared" si="178"/>
        <v/>
      </c>
      <c r="AG861" s="286">
        <v>0</v>
      </c>
      <c r="AH861" s="257">
        <f t="shared" si="179"/>
        <v>0</v>
      </c>
      <c r="AI861" s="257" t="str">
        <f t="shared" si="180"/>
        <v/>
      </c>
      <c r="AJ861" s="257">
        <f t="shared" si="181"/>
        <v>0</v>
      </c>
    </row>
    <row r="862" spans="1:36" x14ac:dyDescent="0.3">
      <c r="A862" s="287">
        <v>849</v>
      </c>
      <c r="B862" s="156"/>
      <c r="C862" s="150"/>
      <c r="D862" s="151"/>
      <c r="E862" s="150"/>
      <c r="F862" s="150"/>
      <c r="G862" s="158"/>
      <c r="H862" s="157"/>
      <c r="I862" s="152"/>
      <c r="J862" s="154"/>
      <c r="K862" s="149"/>
      <c r="L862" s="152"/>
      <c r="M862" s="159"/>
      <c r="N862" s="337"/>
      <c r="O862" s="343" t="str">
        <f>IF(N862="","",LOOKUP(N862,'Work Programme'!$A$8:$A$207,'Work Programme'!$B$8:$B$207))</f>
        <v/>
      </c>
      <c r="P862" s="150"/>
      <c r="Q862" s="150"/>
      <c r="R862" s="254" t="str">
        <f>IF(J862="","",VLOOKUP(J862,'Overview - Financial Statement'!$A$46:$B$60,2,FALSE))</f>
        <v/>
      </c>
      <c r="S862" s="255" t="str">
        <f t="shared" si="169"/>
        <v/>
      </c>
      <c r="T862" s="153"/>
      <c r="U862" s="153"/>
      <c r="V862" s="238">
        <f t="shared" si="170"/>
        <v>0</v>
      </c>
      <c r="W862" s="193" t="s">
        <v>44</v>
      </c>
      <c r="X862" s="427"/>
      <c r="Y862" s="264" t="str">
        <f t="shared" si="171"/>
        <v>OK</v>
      </c>
      <c r="Z862" s="193" t="str">
        <f t="shared" si="172"/>
        <v/>
      </c>
      <c r="AA862" s="193" t="str">
        <f t="shared" si="173"/>
        <v/>
      </c>
      <c r="AB862" s="397" t="str">
        <f t="shared" si="174"/>
        <v/>
      </c>
      <c r="AC862" s="257" t="str">
        <f t="shared" si="175"/>
        <v/>
      </c>
      <c r="AD862" s="257" t="str">
        <f t="shared" si="176"/>
        <v/>
      </c>
      <c r="AE862" s="193" t="str">
        <f t="shared" si="177"/>
        <v>CHECK DATES</v>
      </c>
      <c r="AF862" s="257" t="str">
        <f t="shared" si="178"/>
        <v/>
      </c>
      <c r="AG862" s="286">
        <v>0</v>
      </c>
      <c r="AH862" s="257">
        <f t="shared" si="179"/>
        <v>0</v>
      </c>
      <c r="AI862" s="257" t="str">
        <f t="shared" si="180"/>
        <v/>
      </c>
      <c r="AJ862" s="257">
        <f t="shared" si="181"/>
        <v>0</v>
      </c>
    </row>
    <row r="863" spans="1:36" x14ac:dyDescent="0.3">
      <c r="A863" s="287">
        <v>850</v>
      </c>
      <c r="B863" s="156"/>
      <c r="C863" s="150"/>
      <c r="D863" s="151"/>
      <c r="E863" s="150"/>
      <c r="F863" s="150"/>
      <c r="G863" s="158"/>
      <c r="H863" s="157"/>
      <c r="I863" s="152"/>
      <c r="J863" s="154"/>
      <c r="K863" s="149"/>
      <c r="L863" s="152"/>
      <c r="M863" s="159"/>
      <c r="N863" s="337"/>
      <c r="O863" s="343" t="str">
        <f>IF(N863="","",LOOKUP(N863,'Work Programme'!$A$8:$A$207,'Work Programme'!$B$8:$B$207))</f>
        <v/>
      </c>
      <c r="P863" s="150"/>
      <c r="Q863" s="150"/>
      <c r="R863" s="254" t="str">
        <f>IF(J863="","",VLOOKUP(J863,'Overview - Financial Statement'!$A$46:$B$60,2,FALSE))</f>
        <v/>
      </c>
      <c r="S863" s="255" t="str">
        <f t="shared" si="169"/>
        <v/>
      </c>
      <c r="T863" s="153"/>
      <c r="U863" s="153"/>
      <c r="V863" s="238">
        <f t="shared" si="170"/>
        <v>0</v>
      </c>
      <c r="W863" s="193" t="s">
        <v>44</v>
      </c>
      <c r="X863" s="427"/>
      <c r="Y863" s="264" t="str">
        <f t="shared" si="171"/>
        <v>OK</v>
      </c>
      <c r="Z863" s="193" t="str">
        <f t="shared" si="172"/>
        <v/>
      </c>
      <c r="AA863" s="193" t="str">
        <f t="shared" si="173"/>
        <v/>
      </c>
      <c r="AB863" s="397" t="str">
        <f t="shared" si="174"/>
        <v/>
      </c>
      <c r="AC863" s="257" t="str">
        <f t="shared" si="175"/>
        <v/>
      </c>
      <c r="AD863" s="257" t="str">
        <f t="shared" si="176"/>
        <v/>
      </c>
      <c r="AE863" s="193" t="str">
        <f t="shared" si="177"/>
        <v>CHECK DATES</v>
      </c>
      <c r="AF863" s="257" t="str">
        <f t="shared" si="178"/>
        <v/>
      </c>
      <c r="AG863" s="286">
        <v>0</v>
      </c>
      <c r="AH863" s="257">
        <f t="shared" si="179"/>
        <v>0</v>
      </c>
      <c r="AI863" s="257" t="str">
        <f t="shared" si="180"/>
        <v/>
      </c>
      <c r="AJ863" s="257">
        <f t="shared" si="181"/>
        <v>0</v>
      </c>
    </row>
    <row r="864" spans="1:36" x14ac:dyDescent="0.3">
      <c r="A864" s="287">
        <v>851</v>
      </c>
      <c r="B864" s="156"/>
      <c r="C864" s="150"/>
      <c r="D864" s="151"/>
      <c r="E864" s="150"/>
      <c r="F864" s="150"/>
      <c r="G864" s="158"/>
      <c r="H864" s="157"/>
      <c r="I864" s="152"/>
      <c r="J864" s="154"/>
      <c r="K864" s="149"/>
      <c r="L864" s="152"/>
      <c r="M864" s="159"/>
      <c r="N864" s="337"/>
      <c r="O864" s="343" t="str">
        <f>IF(N864="","",LOOKUP(N864,'Work Programme'!$A$8:$A$207,'Work Programme'!$B$8:$B$207))</f>
        <v/>
      </c>
      <c r="P864" s="150"/>
      <c r="Q864" s="150"/>
      <c r="R864" s="254" t="str">
        <f>IF(J864="","",VLOOKUP(J864,'Overview - Financial Statement'!$A$46:$B$60,2,FALSE))</f>
        <v/>
      </c>
      <c r="S864" s="255" t="str">
        <f t="shared" si="169"/>
        <v/>
      </c>
      <c r="T864" s="153"/>
      <c r="U864" s="153"/>
      <c r="V864" s="238">
        <f t="shared" si="170"/>
        <v>0</v>
      </c>
      <c r="W864" s="193" t="s">
        <v>44</v>
      </c>
      <c r="X864" s="427"/>
      <c r="Y864" s="264" t="str">
        <f t="shared" si="171"/>
        <v>OK</v>
      </c>
      <c r="Z864" s="193" t="str">
        <f t="shared" si="172"/>
        <v/>
      </c>
      <c r="AA864" s="193" t="str">
        <f t="shared" si="173"/>
        <v/>
      </c>
      <c r="AB864" s="397" t="str">
        <f t="shared" si="174"/>
        <v/>
      </c>
      <c r="AC864" s="257" t="str">
        <f t="shared" si="175"/>
        <v/>
      </c>
      <c r="AD864" s="257" t="str">
        <f t="shared" si="176"/>
        <v/>
      </c>
      <c r="AE864" s="193" t="str">
        <f t="shared" si="177"/>
        <v>CHECK DATES</v>
      </c>
      <c r="AF864" s="257" t="str">
        <f t="shared" si="178"/>
        <v/>
      </c>
      <c r="AG864" s="286">
        <v>0</v>
      </c>
      <c r="AH864" s="257">
        <f t="shared" si="179"/>
        <v>0</v>
      </c>
      <c r="AI864" s="257" t="str">
        <f t="shared" si="180"/>
        <v/>
      </c>
      <c r="AJ864" s="257">
        <f t="shared" si="181"/>
        <v>0</v>
      </c>
    </row>
    <row r="865" spans="1:36" x14ac:dyDescent="0.3">
      <c r="A865" s="287">
        <v>852</v>
      </c>
      <c r="B865" s="156"/>
      <c r="C865" s="150"/>
      <c r="D865" s="151"/>
      <c r="E865" s="150"/>
      <c r="F865" s="150"/>
      <c r="G865" s="158"/>
      <c r="H865" s="157"/>
      <c r="I865" s="152"/>
      <c r="J865" s="154"/>
      <c r="K865" s="149"/>
      <c r="L865" s="152"/>
      <c r="M865" s="159"/>
      <c r="N865" s="337"/>
      <c r="O865" s="343" t="str">
        <f>IF(N865="","",LOOKUP(N865,'Work Programme'!$A$8:$A$207,'Work Programme'!$B$8:$B$207))</f>
        <v/>
      </c>
      <c r="P865" s="150"/>
      <c r="Q865" s="150"/>
      <c r="R865" s="254" t="str">
        <f>IF(J865="","",VLOOKUP(J865,'Overview - Financial Statement'!$A$46:$B$60,2,FALSE))</f>
        <v/>
      </c>
      <c r="S865" s="255" t="str">
        <f t="shared" si="169"/>
        <v/>
      </c>
      <c r="T865" s="153"/>
      <c r="U865" s="153"/>
      <c r="V865" s="238">
        <f t="shared" si="170"/>
        <v>0</v>
      </c>
      <c r="W865" s="193" t="s">
        <v>44</v>
      </c>
      <c r="X865" s="427"/>
      <c r="Y865" s="264" t="str">
        <f t="shared" si="171"/>
        <v>OK</v>
      </c>
      <c r="Z865" s="193" t="str">
        <f t="shared" si="172"/>
        <v/>
      </c>
      <c r="AA865" s="193" t="str">
        <f t="shared" si="173"/>
        <v/>
      </c>
      <c r="AB865" s="397" t="str">
        <f t="shared" si="174"/>
        <v/>
      </c>
      <c r="AC865" s="257" t="str">
        <f t="shared" si="175"/>
        <v/>
      </c>
      <c r="AD865" s="257" t="str">
        <f t="shared" si="176"/>
        <v/>
      </c>
      <c r="AE865" s="193" t="str">
        <f t="shared" si="177"/>
        <v>CHECK DATES</v>
      </c>
      <c r="AF865" s="257" t="str">
        <f t="shared" si="178"/>
        <v/>
      </c>
      <c r="AG865" s="286">
        <v>0</v>
      </c>
      <c r="AH865" s="257">
        <f t="shared" si="179"/>
        <v>0</v>
      </c>
      <c r="AI865" s="257" t="str">
        <f t="shared" si="180"/>
        <v/>
      </c>
      <c r="AJ865" s="257">
        <f t="shared" si="181"/>
        <v>0</v>
      </c>
    </row>
    <row r="866" spans="1:36" x14ac:dyDescent="0.3">
      <c r="A866" s="287">
        <v>853</v>
      </c>
      <c r="B866" s="156"/>
      <c r="C866" s="150"/>
      <c r="D866" s="151"/>
      <c r="E866" s="150"/>
      <c r="F866" s="150"/>
      <c r="G866" s="158"/>
      <c r="H866" s="157"/>
      <c r="I866" s="152"/>
      <c r="J866" s="154"/>
      <c r="K866" s="149"/>
      <c r="L866" s="152"/>
      <c r="M866" s="159"/>
      <c r="N866" s="337"/>
      <c r="O866" s="343" t="str">
        <f>IF(N866="","",LOOKUP(N866,'Work Programme'!$A$8:$A$207,'Work Programme'!$B$8:$B$207))</f>
        <v/>
      </c>
      <c r="P866" s="150"/>
      <c r="Q866" s="150"/>
      <c r="R866" s="254" t="str">
        <f>IF(J866="","",VLOOKUP(J866,'Overview - Financial Statement'!$A$46:$B$60,2,FALSE))</f>
        <v/>
      </c>
      <c r="S866" s="255" t="str">
        <f t="shared" si="169"/>
        <v/>
      </c>
      <c r="T866" s="153"/>
      <c r="U866" s="153"/>
      <c r="V866" s="238">
        <f t="shared" si="170"/>
        <v>0</v>
      </c>
      <c r="W866" s="193" t="s">
        <v>44</v>
      </c>
      <c r="X866" s="427"/>
      <c r="Y866" s="264" t="str">
        <f t="shared" si="171"/>
        <v>OK</v>
      </c>
      <c r="Z866" s="193" t="str">
        <f t="shared" si="172"/>
        <v/>
      </c>
      <c r="AA866" s="193" t="str">
        <f t="shared" si="173"/>
        <v/>
      </c>
      <c r="AB866" s="397" t="str">
        <f t="shared" si="174"/>
        <v/>
      </c>
      <c r="AC866" s="257" t="str">
        <f t="shared" si="175"/>
        <v/>
      </c>
      <c r="AD866" s="257" t="str">
        <f t="shared" si="176"/>
        <v/>
      </c>
      <c r="AE866" s="193" t="str">
        <f t="shared" si="177"/>
        <v>CHECK DATES</v>
      </c>
      <c r="AF866" s="257" t="str">
        <f t="shared" si="178"/>
        <v/>
      </c>
      <c r="AG866" s="286">
        <v>0</v>
      </c>
      <c r="AH866" s="257">
        <f t="shared" si="179"/>
        <v>0</v>
      </c>
      <c r="AI866" s="257" t="str">
        <f t="shared" si="180"/>
        <v/>
      </c>
      <c r="AJ866" s="257">
        <f t="shared" si="181"/>
        <v>0</v>
      </c>
    </row>
    <row r="867" spans="1:36" x14ac:dyDescent="0.3">
      <c r="A867" s="287">
        <v>854</v>
      </c>
      <c r="B867" s="156"/>
      <c r="C867" s="150"/>
      <c r="D867" s="151"/>
      <c r="E867" s="150"/>
      <c r="F867" s="150"/>
      <c r="G867" s="158"/>
      <c r="H867" s="157"/>
      <c r="I867" s="152"/>
      <c r="J867" s="154"/>
      <c r="K867" s="149"/>
      <c r="L867" s="152"/>
      <c r="M867" s="159"/>
      <c r="N867" s="337"/>
      <c r="O867" s="343" t="str">
        <f>IF(N867="","",LOOKUP(N867,'Work Programme'!$A$8:$A$207,'Work Programme'!$B$8:$B$207))</f>
        <v/>
      </c>
      <c r="P867" s="150"/>
      <c r="Q867" s="150"/>
      <c r="R867" s="254" t="str">
        <f>IF(J867="","",VLOOKUP(J867,'Overview - Financial Statement'!$A$46:$B$60,2,FALSE))</f>
        <v/>
      </c>
      <c r="S867" s="255" t="str">
        <f t="shared" si="169"/>
        <v/>
      </c>
      <c r="T867" s="153"/>
      <c r="U867" s="153"/>
      <c r="V867" s="238">
        <f t="shared" si="170"/>
        <v>0</v>
      </c>
      <c r="W867" s="193" t="s">
        <v>44</v>
      </c>
      <c r="X867" s="427"/>
      <c r="Y867" s="264" t="str">
        <f t="shared" si="171"/>
        <v>OK</v>
      </c>
      <c r="Z867" s="193" t="str">
        <f t="shared" si="172"/>
        <v/>
      </c>
      <c r="AA867" s="193" t="str">
        <f t="shared" si="173"/>
        <v/>
      </c>
      <c r="AB867" s="397" t="str">
        <f t="shared" si="174"/>
        <v/>
      </c>
      <c r="AC867" s="257" t="str">
        <f t="shared" si="175"/>
        <v/>
      </c>
      <c r="AD867" s="257" t="str">
        <f t="shared" si="176"/>
        <v/>
      </c>
      <c r="AE867" s="193" t="str">
        <f t="shared" si="177"/>
        <v>CHECK DATES</v>
      </c>
      <c r="AF867" s="257" t="str">
        <f t="shared" si="178"/>
        <v/>
      </c>
      <c r="AG867" s="286">
        <v>0</v>
      </c>
      <c r="AH867" s="257">
        <f t="shared" si="179"/>
        <v>0</v>
      </c>
      <c r="AI867" s="257" t="str">
        <f t="shared" si="180"/>
        <v/>
      </c>
      <c r="AJ867" s="257">
        <f t="shared" si="181"/>
        <v>0</v>
      </c>
    </row>
    <row r="868" spans="1:36" x14ac:dyDescent="0.3">
      <c r="A868" s="287">
        <v>855</v>
      </c>
      <c r="B868" s="156"/>
      <c r="C868" s="150"/>
      <c r="D868" s="151"/>
      <c r="E868" s="150"/>
      <c r="F868" s="150"/>
      <c r="G868" s="158"/>
      <c r="H868" s="157"/>
      <c r="I868" s="152"/>
      <c r="J868" s="154"/>
      <c r="K868" s="149"/>
      <c r="L868" s="152"/>
      <c r="M868" s="159"/>
      <c r="N868" s="337"/>
      <c r="O868" s="343" t="str">
        <f>IF(N868="","",LOOKUP(N868,'Work Programme'!$A$8:$A$207,'Work Programme'!$B$8:$B$207))</f>
        <v/>
      </c>
      <c r="P868" s="150"/>
      <c r="Q868" s="150"/>
      <c r="R868" s="254" t="str">
        <f>IF(J868="","",VLOOKUP(J868,'Overview - Financial Statement'!$A$46:$B$60,2,FALSE))</f>
        <v/>
      </c>
      <c r="S868" s="255" t="str">
        <f t="shared" si="169"/>
        <v/>
      </c>
      <c r="T868" s="153"/>
      <c r="U868" s="153"/>
      <c r="V868" s="238">
        <f t="shared" si="170"/>
        <v>0</v>
      </c>
      <c r="W868" s="193" t="s">
        <v>44</v>
      </c>
      <c r="X868" s="427"/>
      <c r="Y868" s="264" t="str">
        <f t="shared" si="171"/>
        <v>OK</v>
      </c>
      <c r="Z868" s="193" t="str">
        <f t="shared" si="172"/>
        <v/>
      </c>
      <c r="AA868" s="193" t="str">
        <f t="shared" si="173"/>
        <v/>
      </c>
      <c r="AB868" s="397" t="str">
        <f t="shared" si="174"/>
        <v/>
      </c>
      <c r="AC868" s="257" t="str">
        <f t="shared" si="175"/>
        <v/>
      </c>
      <c r="AD868" s="257" t="str">
        <f t="shared" si="176"/>
        <v/>
      </c>
      <c r="AE868" s="193" t="str">
        <f t="shared" si="177"/>
        <v>CHECK DATES</v>
      </c>
      <c r="AF868" s="257" t="str">
        <f t="shared" si="178"/>
        <v/>
      </c>
      <c r="AG868" s="286">
        <v>0</v>
      </c>
      <c r="AH868" s="257">
        <f t="shared" si="179"/>
        <v>0</v>
      </c>
      <c r="AI868" s="257" t="str">
        <f t="shared" si="180"/>
        <v/>
      </c>
      <c r="AJ868" s="257">
        <f t="shared" si="181"/>
        <v>0</v>
      </c>
    </row>
    <row r="869" spans="1:36" x14ac:dyDescent="0.3">
      <c r="A869" s="287">
        <v>856</v>
      </c>
      <c r="B869" s="156"/>
      <c r="C869" s="150"/>
      <c r="D869" s="151"/>
      <c r="E869" s="150"/>
      <c r="F869" s="150"/>
      <c r="G869" s="158"/>
      <c r="H869" s="157"/>
      <c r="I869" s="152"/>
      <c r="J869" s="154"/>
      <c r="K869" s="149"/>
      <c r="L869" s="152"/>
      <c r="M869" s="159"/>
      <c r="N869" s="337"/>
      <c r="O869" s="343" t="str">
        <f>IF(N869="","",LOOKUP(N869,'Work Programme'!$A$8:$A$207,'Work Programme'!$B$8:$B$207))</f>
        <v/>
      </c>
      <c r="P869" s="150"/>
      <c r="Q869" s="150"/>
      <c r="R869" s="254" t="str">
        <f>IF(J869="","",VLOOKUP(J869,'Overview - Financial Statement'!$A$46:$B$60,2,FALSE))</f>
        <v/>
      </c>
      <c r="S869" s="255" t="str">
        <f t="shared" si="169"/>
        <v/>
      </c>
      <c r="T869" s="153"/>
      <c r="U869" s="153"/>
      <c r="V869" s="238">
        <f t="shared" si="170"/>
        <v>0</v>
      </c>
      <c r="W869" s="193" t="s">
        <v>44</v>
      </c>
      <c r="X869" s="427"/>
      <c r="Y869" s="264" t="str">
        <f t="shared" si="171"/>
        <v>OK</v>
      </c>
      <c r="Z869" s="193" t="str">
        <f t="shared" si="172"/>
        <v/>
      </c>
      <c r="AA869" s="193" t="str">
        <f t="shared" si="173"/>
        <v/>
      </c>
      <c r="AB869" s="397" t="str">
        <f t="shared" si="174"/>
        <v/>
      </c>
      <c r="AC869" s="257" t="str">
        <f t="shared" si="175"/>
        <v/>
      </c>
      <c r="AD869" s="257" t="str">
        <f t="shared" si="176"/>
        <v/>
      </c>
      <c r="AE869" s="193" t="str">
        <f t="shared" si="177"/>
        <v>CHECK DATES</v>
      </c>
      <c r="AF869" s="257" t="str">
        <f t="shared" si="178"/>
        <v/>
      </c>
      <c r="AG869" s="286">
        <v>0</v>
      </c>
      <c r="AH869" s="257">
        <f t="shared" si="179"/>
        <v>0</v>
      </c>
      <c r="AI869" s="257" t="str">
        <f t="shared" si="180"/>
        <v/>
      </c>
      <c r="AJ869" s="257">
        <f t="shared" si="181"/>
        <v>0</v>
      </c>
    </row>
    <row r="870" spans="1:36" x14ac:dyDescent="0.3">
      <c r="A870" s="287">
        <v>857</v>
      </c>
      <c r="B870" s="156"/>
      <c r="C870" s="150"/>
      <c r="D870" s="151"/>
      <c r="E870" s="150"/>
      <c r="F870" s="150"/>
      <c r="G870" s="158"/>
      <c r="H870" s="157"/>
      <c r="I870" s="152"/>
      <c r="J870" s="154"/>
      <c r="K870" s="149"/>
      <c r="L870" s="152"/>
      <c r="M870" s="159"/>
      <c r="N870" s="337"/>
      <c r="O870" s="343" t="str">
        <f>IF(N870="","",LOOKUP(N870,'Work Programme'!$A$8:$A$207,'Work Programme'!$B$8:$B$207))</f>
        <v/>
      </c>
      <c r="P870" s="150"/>
      <c r="Q870" s="150"/>
      <c r="R870" s="254" t="str">
        <f>IF(J870="","",VLOOKUP(J870,'Overview - Financial Statement'!$A$46:$B$60,2,FALSE))</f>
        <v/>
      </c>
      <c r="S870" s="255" t="str">
        <f t="shared" si="169"/>
        <v/>
      </c>
      <c r="T870" s="153"/>
      <c r="U870" s="153"/>
      <c r="V870" s="238">
        <f t="shared" si="170"/>
        <v>0</v>
      </c>
      <c r="W870" s="193" t="s">
        <v>44</v>
      </c>
      <c r="X870" s="427"/>
      <c r="Y870" s="264" t="str">
        <f t="shared" si="171"/>
        <v>OK</v>
      </c>
      <c r="Z870" s="193" t="str">
        <f t="shared" si="172"/>
        <v/>
      </c>
      <c r="AA870" s="193" t="str">
        <f t="shared" si="173"/>
        <v/>
      </c>
      <c r="AB870" s="397" t="str">
        <f t="shared" si="174"/>
        <v/>
      </c>
      <c r="AC870" s="257" t="str">
        <f t="shared" si="175"/>
        <v/>
      </c>
      <c r="AD870" s="257" t="str">
        <f t="shared" si="176"/>
        <v/>
      </c>
      <c r="AE870" s="193" t="str">
        <f t="shared" si="177"/>
        <v>CHECK DATES</v>
      </c>
      <c r="AF870" s="257" t="str">
        <f t="shared" si="178"/>
        <v/>
      </c>
      <c r="AG870" s="286">
        <v>0</v>
      </c>
      <c r="AH870" s="257">
        <f t="shared" si="179"/>
        <v>0</v>
      </c>
      <c r="AI870" s="257" t="str">
        <f t="shared" si="180"/>
        <v/>
      </c>
      <c r="AJ870" s="257">
        <f t="shared" si="181"/>
        <v>0</v>
      </c>
    </row>
    <row r="871" spans="1:36" x14ac:dyDescent="0.3">
      <c r="A871" s="287">
        <v>858</v>
      </c>
      <c r="B871" s="156"/>
      <c r="C871" s="150"/>
      <c r="D871" s="151"/>
      <c r="E871" s="150"/>
      <c r="F871" s="150"/>
      <c r="G871" s="158"/>
      <c r="H871" s="157"/>
      <c r="I871" s="152"/>
      <c r="J871" s="154"/>
      <c r="K871" s="149"/>
      <c r="L871" s="152"/>
      <c r="M871" s="159"/>
      <c r="N871" s="337"/>
      <c r="O871" s="343" t="str">
        <f>IF(N871="","",LOOKUP(N871,'Work Programme'!$A$8:$A$207,'Work Programme'!$B$8:$B$207))</f>
        <v/>
      </c>
      <c r="P871" s="150"/>
      <c r="Q871" s="150"/>
      <c r="R871" s="254" t="str">
        <f>IF(J871="","",VLOOKUP(J871,'Overview - Financial Statement'!$A$46:$B$60,2,FALSE))</f>
        <v/>
      </c>
      <c r="S871" s="255" t="str">
        <f t="shared" si="169"/>
        <v/>
      </c>
      <c r="T871" s="153"/>
      <c r="U871" s="153"/>
      <c r="V871" s="238">
        <f t="shared" si="170"/>
        <v>0</v>
      </c>
      <c r="W871" s="193" t="s">
        <v>44</v>
      </c>
      <c r="X871" s="427"/>
      <c r="Y871" s="264" t="str">
        <f t="shared" si="171"/>
        <v>OK</v>
      </c>
      <c r="Z871" s="193" t="str">
        <f t="shared" si="172"/>
        <v/>
      </c>
      <c r="AA871" s="193" t="str">
        <f t="shared" si="173"/>
        <v/>
      </c>
      <c r="AB871" s="397" t="str">
        <f t="shared" si="174"/>
        <v/>
      </c>
      <c r="AC871" s="257" t="str">
        <f t="shared" si="175"/>
        <v/>
      </c>
      <c r="AD871" s="257" t="str">
        <f t="shared" si="176"/>
        <v/>
      </c>
      <c r="AE871" s="193" t="str">
        <f t="shared" si="177"/>
        <v>CHECK DATES</v>
      </c>
      <c r="AF871" s="257" t="str">
        <f t="shared" si="178"/>
        <v/>
      </c>
      <c r="AG871" s="286">
        <v>0</v>
      </c>
      <c r="AH871" s="257">
        <f t="shared" si="179"/>
        <v>0</v>
      </c>
      <c r="AI871" s="257" t="str">
        <f t="shared" si="180"/>
        <v/>
      </c>
      <c r="AJ871" s="257">
        <f t="shared" si="181"/>
        <v>0</v>
      </c>
    </row>
    <row r="872" spans="1:36" x14ac:dyDescent="0.3">
      <c r="A872" s="287">
        <v>859</v>
      </c>
      <c r="B872" s="156"/>
      <c r="C872" s="150"/>
      <c r="D872" s="151"/>
      <c r="E872" s="150"/>
      <c r="F872" s="150"/>
      <c r="G872" s="158"/>
      <c r="H872" s="157"/>
      <c r="I872" s="152"/>
      <c r="J872" s="154"/>
      <c r="K872" s="149"/>
      <c r="L872" s="152"/>
      <c r="M872" s="159"/>
      <c r="N872" s="337"/>
      <c r="O872" s="343" t="str">
        <f>IF(N872="","",LOOKUP(N872,'Work Programme'!$A$8:$A$207,'Work Programme'!$B$8:$B$207))</f>
        <v/>
      </c>
      <c r="P872" s="150"/>
      <c r="Q872" s="150"/>
      <c r="R872" s="254" t="str">
        <f>IF(J872="","",VLOOKUP(J872,'Overview - Financial Statement'!$A$46:$B$60,2,FALSE))</f>
        <v/>
      </c>
      <c r="S872" s="255" t="str">
        <f t="shared" si="169"/>
        <v/>
      </c>
      <c r="T872" s="153"/>
      <c r="U872" s="153"/>
      <c r="V872" s="238">
        <f t="shared" si="170"/>
        <v>0</v>
      </c>
      <c r="W872" s="193" t="s">
        <v>44</v>
      </c>
      <c r="X872" s="427"/>
      <c r="Y872" s="264" t="str">
        <f t="shared" si="171"/>
        <v>OK</v>
      </c>
      <c r="Z872" s="193" t="str">
        <f t="shared" si="172"/>
        <v/>
      </c>
      <c r="AA872" s="193" t="str">
        <f t="shared" si="173"/>
        <v/>
      </c>
      <c r="AB872" s="397" t="str">
        <f t="shared" si="174"/>
        <v/>
      </c>
      <c r="AC872" s="257" t="str">
        <f t="shared" si="175"/>
        <v/>
      </c>
      <c r="AD872" s="257" t="str">
        <f t="shared" si="176"/>
        <v/>
      </c>
      <c r="AE872" s="193" t="str">
        <f t="shared" si="177"/>
        <v>CHECK DATES</v>
      </c>
      <c r="AF872" s="257" t="str">
        <f t="shared" si="178"/>
        <v/>
      </c>
      <c r="AG872" s="286">
        <v>0</v>
      </c>
      <c r="AH872" s="257">
        <f t="shared" si="179"/>
        <v>0</v>
      </c>
      <c r="AI872" s="257" t="str">
        <f t="shared" si="180"/>
        <v/>
      </c>
      <c r="AJ872" s="257">
        <f t="shared" si="181"/>
        <v>0</v>
      </c>
    </row>
    <row r="873" spans="1:36" x14ac:dyDescent="0.3">
      <c r="A873" s="287">
        <v>860</v>
      </c>
      <c r="B873" s="156"/>
      <c r="C873" s="150"/>
      <c r="D873" s="151"/>
      <c r="E873" s="150"/>
      <c r="F873" s="150"/>
      <c r="G873" s="158"/>
      <c r="H873" s="157"/>
      <c r="I873" s="152"/>
      <c r="J873" s="154"/>
      <c r="K873" s="149"/>
      <c r="L873" s="152"/>
      <c r="M873" s="159"/>
      <c r="N873" s="337"/>
      <c r="O873" s="343" t="str">
        <f>IF(N873="","",LOOKUP(N873,'Work Programme'!$A$8:$A$207,'Work Programme'!$B$8:$B$207))</f>
        <v/>
      </c>
      <c r="P873" s="150"/>
      <c r="Q873" s="150"/>
      <c r="R873" s="254" t="str">
        <f>IF(J873="","",VLOOKUP(J873,'Overview - Financial Statement'!$A$46:$B$60,2,FALSE))</f>
        <v/>
      </c>
      <c r="S873" s="255" t="str">
        <f t="shared" si="169"/>
        <v/>
      </c>
      <c r="T873" s="153"/>
      <c r="U873" s="153"/>
      <c r="V873" s="238">
        <f t="shared" si="170"/>
        <v>0</v>
      </c>
      <c r="W873" s="193" t="s">
        <v>44</v>
      </c>
      <c r="X873" s="427"/>
      <c r="Y873" s="264" t="str">
        <f t="shared" si="171"/>
        <v>OK</v>
      </c>
      <c r="Z873" s="193" t="str">
        <f t="shared" si="172"/>
        <v/>
      </c>
      <c r="AA873" s="193" t="str">
        <f t="shared" si="173"/>
        <v/>
      </c>
      <c r="AB873" s="397" t="str">
        <f t="shared" si="174"/>
        <v/>
      </c>
      <c r="AC873" s="257" t="str">
        <f t="shared" si="175"/>
        <v/>
      </c>
      <c r="AD873" s="257" t="str">
        <f t="shared" si="176"/>
        <v/>
      </c>
      <c r="AE873" s="193" t="str">
        <f t="shared" si="177"/>
        <v>CHECK DATES</v>
      </c>
      <c r="AF873" s="257" t="str">
        <f t="shared" si="178"/>
        <v/>
      </c>
      <c r="AG873" s="286">
        <v>0</v>
      </c>
      <c r="AH873" s="257">
        <f t="shared" si="179"/>
        <v>0</v>
      </c>
      <c r="AI873" s="257" t="str">
        <f t="shared" si="180"/>
        <v/>
      </c>
      <c r="AJ873" s="257">
        <f t="shared" si="181"/>
        <v>0</v>
      </c>
    </row>
    <row r="874" spans="1:36" x14ac:dyDescent="0.3">
      <c r="A874" s="287">
        <v>861</v>
      </c>
      <c r="B874" s="156"/>
      <c r="C874" s="150"/>
      <c r="D874" s="151"/>
      <c r="E874" s="150"/>
      <c r="F874" s="150"/>
      <c r="G874" s="158"/>
      <c r="H874" s="157"/>
      <c r="I874" s="152"/>
      <c r="J874" s="154"/>
      <c r="K874" s="149"/>
      <c r="L874" s="152"/>
      <c r="M874" s="159"/>
      <c r="N874" s="337"/>
      <c r="O874" s="343" t="str">
        <f>IF(N874="","",LOOKUP(N874,'Work Programme'!$A$8:$A$207,'Work Programme'!$B$8:$B$207))</f>
        <v/>
      </c>
      <c r="P874" s="150"/>
      <c r="Q874" s="150"/>
      <c r="R874" s="254" t="str">
        <f>IF(J874="","",VLOOKUP(J874,'Overview - Financial Statement'!$A$46:$B$60,2,FALSE))</f>
        <v/>
      </c>
      <c r="S874" s="255" t="str">
        <f t="shared" si="169"/>
        <v/>
      </c>
      <c r="T874" s="153"/>
      <c r="U874" s="153"/>
      <c r="V874" s="238">
        <f t="shared" si="170"/>
        <v>0</v>
      </c>
      <c r="W874" s="193" t="s">
        <v>44</v>
      </c>
      <c r="X874" s="427"/>
      <c r="Y874" s="264" t="str">
        <f t="shared" si="171"/>
        <v>OK</v>
      </c>
      <c r="Z874" s="193" t="str">
        <f t="shared" si="172"/>
        <v/>
      </c>
      <c r="AA874" s="193" t="str">
        <f t="shared" si="173"/>
        <v/>
      </c>
      <c r="AB874" s="397" t="str">
        <f t="shared" si="174"/>
        <v/>
      </c>
      <c r="AC874" s="257" t="str">
        <f t="shared" si="175"/>
        <v/>
      </c>
      <c r="AD874" s="257" t="str">
        <f t="shared" si="176"/>
        <v/>
      </c>
      <c r="AE874" s="193" t="str">
        <f t="shared" si="177"/>
        <v>CHECK DATES</v>
      </c>
      <c r="AF874" s="257" t="str">
        <f t="shared" si="178"/>
        <v/>
      </c>
      <c r="AG874" s="286">
        <v>0</v>
      </c>
      <c r="AH874" s="257">
        <f t="shared" si="179"/>
        <v>0</v>
      </c>
      <c r="AI874" s="257" t="str">
        <f t="shared" si="180"/>
        <v/>
      </c>
      <c r="AJ874" s="257">
        <f t="shared" si="181"/>
        <v>0</v>
      </c>
    </row>
    <row r="875" spans="1:36" x14ac:dyDescent="0.3">
      <c r="A875" s="287">
        <v>862</v>
      </c>
      <c r="B875" s="156"/>
      <c r="C875" s="150"/>
      <c r="D875" s="151"/>
      <c r="E875" s="150"/>
      <c r="F875" s="150"/>
      <c r="G875" s="158"/>
      <c r="H875" s="157"/>
      <c r="I875" s="152"/>
      <c r="J875" s="154"/>
      <c r="K875" s="149"/>
      <c r="L875" s="152"/>
      <c r="M875" s="159"/>
      <c r="N875" s="337"/>
      <c r="O875" s="343" t="str">
        <f>IF(N875="","",LOOKUP(N875,'Work Programme'!$A$8:$A$207,'Work Programme'!$B$8:$B$207))</f>
        <v/>
      </c>
      <c r="P875" s="150"/>
      <c r="Q875" s="150"/>
      <c r="R875" s="254" t="str">
        <f>IF(J875="","",VLOOKUP(J875,'Overview - Financial Statement'!$A$46:$B$60,2,FALSE))</f>
        <v/>
      </c>
      <c r="S875" s="255" t="str">
        <f t="shared" si="169"/>
        <v/>
      </c>
      <c r="T875" s="153"/>
      <c r="U875" s="153"/>
      <c r="V875" s="238">
        <f t="shared" si="170"/>
        <v>0</v>
      </c>
      <c r="W875" s="193" t="s">
        <v>44</v>
      </c>
      <c r="X875" s="427"/>
      <c r="Y875" s="264" t="str">
        <f t="shared" si="171"/>
        <v>OK</v>
      </c>
      <c r="Z875" s="193" t="str">
        <f t="shared" si="172"/>
        <v/>
      </c>
      <c r="AA875" s="193" t="str">
        <f t="shared" si="173"/>
        <v/>
      </c>
      <c r="AB875" s="397" t="str">
        <f t="shared" si="174"/>
        <v/>
      </c>
      <c r="AC875" s="257" t="str">
        <f t="shared" si="175"/>
        <v/>
      </c>
      <c r="AD875" s="257" t="str">
        <f t="shared" si="176"/>
        <v/>
      </c>
      <c r="AE875" s="193" t="str">
        <f t="shared" si="177"/>
        <v>CHECK DATES</v>
      </c>
      <c r="AF875" s="257" t="str">
        <f t="shared" si="178"/>
        <v/>
      </c>
      <c r="AG875" s="286">
        <v>0</v>
      </c>
      <c r="AH875" s="257">
        <f t="shared" si="179"/>
        <v>0</v>
      </c>
      <c r="AI875" s="257" t="str">
        <f t="shared" si="180"/>
        <v/>
      </c>
      <c r="AJ875" s="257">
        <f t="shared" si="181"/>
        <v>0</v>
      </c>
    </row>
    <row r="876" spans="1:36" x14ac:dyDescent="0.3">
      <c r="A876" s="287">
        <v>863</v>
      </c>
      <c r="B876" s="156"/>
      <c r="C876" s="150"/>
      <c r="D876" s="151"/>
      <c r="E876" s="150"/>
      <c r="F876" s="150"/>
      <c r="G876" s="158"/>
      <c r="H876" s="157"/>
      <c r="I876" s="152"/>
      <c r="J876" s="154"/>
      <c r="K876" s="149"/>
      <c r="L876" s="152"/>
      <c r="M876" s="159"/>
      <c r="N876" s="337"/>
      <c r="O876" s="343" t="str">
        <f>IF(N876="","",LOOKUP(N876,'Work Programme'!$A$8:$A$207,'Work Programme'!$B$8:$B$207))</f>
        <v/>
      </c>
      <c r="P876" s="150"/>
      <c r="Q876" s="150"/>
      <c r="R876" s="254" t="str">
        <f>IF(J876="","",VLOOKUP(J876,'Overview - Financial Statement'!$A$46:$B$60,2,FALSE))</f>
        <v/>
      </c>
      <c r="S876" s="255" t="str">
        <f t="shared" si="169"/>
        <v/>
      </c>
      <c r="T876" s="153"/>
      <c r="U876" s="153"/>
      <c r="V876" s="238">
        <f t="shared" si="170"/>
        <v>0</v>
      </c>
      <c r="W876" s="193" t="s">
        <v>44</v>
      </c>
      <c r="X876" s="427"/>
      <c r="Y876" s="264" t="str">
        <f t="shared" si="171"/>
        <v>OK</v>
      </c>
      <c r="Z876" s="193" t="str">
        <f t="shared" si="172"/>
        <v/>
      </c>
      <c r="AA876" s="193" t="str">
        <f t="shared" si="173"/>
        <v/>
      </c>
      <c r="AB876" s="397" t="str">
        <f t="shared" si="174"/>
        <v/>
      </c>
      <c r="AC876" s="257" t="str">
        <f t="shared" si="175"/>
        <v/>
      </c>
      <c r="AD876" s="257" t="str">
        <f t="shared" si="176"/>
        <v/>
      </c>
      <c r="AE876" s="193" t="str">
        <f t="shared" si="177"/>
        <v>CHECK DATES</v>
      </c>
      <c r="AF876" s="257" t="str">
        <f t="shared" si="178"/>
        <v/>
      </c>
      <c r="AG876" s="286">
        <v>0</v>
      </c>
      <c r="AH876" s="257">
        <f t="shared" si="179"/>
        <v>0</v>
      </c>
      <c r="AI876" s="257" t="str">
        <f t="shared" si="180"/>
        <v/>
      </c>
      <c r="AJ876" s="257">
        <f t="shared" si="181"/>
        <v>0</v>
      </c>
    </row>
    <row r="877" spans="1:36" x14ac:dyDescent="0.3">
      <c r="A877" s="287">
        <v>864</v>
      </c>
      <c r="B877" s="156"/>
      <c r="C877" s="150"/>
      <c r="D877" s="151"/>
      <c r="E877" s="150"/>
      <c r="F877" s="150"/>
      <c r="G877" s="158"/>
      <c r="H877" s="157"/>
      <c r="I877" s="152"/>
      <c r="J877" s="154"/>
      <c r="K877" s="149"/>
      <c r="L877" s="152"/>
      <c r="M877" s="159"/>
      <c r="N877" s="337"/>
      <c r="O877" s="343" t="str">
        <f>IF(N877="","",LOOKUP(N877,'Work Programme'!$A$8:$A$207,'Work Programme'!$B$8:$B$207))</f>
        <v/>
      </c>
      <c r="P877" s="150"/>
      <c r="Q877" s="150"/>
      <c r="R877" s="254" t="str">
        <f>IF(J877="","",VLOOKUP(J877,'Overview - Financial Statement'!$A$46:$B$60,2,FALSE))</f>
        <v/>
      </c>
      <c r="S877" s="255" t="str">
        <f t="shared" si="169"/>
        <v/>
      </c>
      <c r="T877" s="153"/>
      <c r="U877" s="153"/>
      <c r="V877" s="238">
        <f t="shared" si="170"/>
        <v>0</v>
      </c>
      <c r="W877" s="193" t="s">
        <v>44</v>
      </c>
      <c r="X877" s="427"/>
      <c r="Y877" s="264" t="str">
        <f t="shared" si="171"/>
        <v>OK</v>
      </c>
      <c r="Z877" s="193" t="str">
        <f t="shared" si="172"/>
        <v/>
      </c>
      <c r="AA877" s="193" t="str">
        <f t="shared" si="173"/>
        <v/>
      </c>
      <c r="AB877" s="397" t="str">
        <f t="shared" si="174"/>
        <v/>
      </c>
      <c r="AC877" s="257" t="str">
        <f t="shared" si="175"/>
        <v/>
      </c>
      <c r="AD877" s="257" t="str">
        <f t="shared" si="176"/>
        <v/>
      </c>
      <c r="AE877" s="193" t="str">
        <f t="shared" si="177"/>
        <v>CHECK DATES</v>
      </c>
      <c r="AF877" s="257" t="str">
        <f t="shared" si="178"/>
        <v/>
      </c>
      <c r="AG877" s="286">
        <v>0</v>
      </c>
      <c r="AH877" s="257">
        <f t="shared" si="179"/>
        <v>0</v>
      </c>
      <c r="AI877" s="257" t="str">
        <f t="shared" si="180"/>
        <v/>
      </c>
      <c r="AJ877" s="257">
        <f t="shared" si="181"/>
        <v>0</v>
      </c>
    </row>
    <row r="878" spans="1:36" x14ac:dyDescent="0.3">
      <c r="A878" s="287">
        <v>865</v>
      </c>
      <c r="B878" s="156"/>
      <c r="C878" s="150"/>
      <c r="D878" s="151"/>
      <c r="E878" s="150"/>
      <c r="F878" s="150"/>
      <c r="G878" s="158"/>
      <c r="H878" s="157"/>
      <c r="I878" s="152"/>
      <c r="J878" s="154"/>
      <c r="K878" s="149"/>
      <c r="L878" s="152"/>
      <c r="M878" s="159"/>
      <c r="N878" s="337"/>
      <c r="O878" s="343" t="str">
        <f>IF(N878="","",LOOKUP(N878,'Work Programme'!$A$8:$A$207,'Work Programme'!$B$8:$B$207))</f>
        <v/>
      </c>
      <c r="P878" s="150"/>
      <c r="Q878" s="150"/>
      <c r="R878" s="254" t="str">
        <f>IF(J878="","",VLOOKUP(J878,'Overview - Financial Statement'!$A$46:$B$60,2,FALSE))</f>
        <v/>
      </c>
      <c r="S878" s="255" t="str">
        <f t="shared" si="169"/>
        <v/>
      </c>
      <c r="T878" s="153"/>
      <c r="U878" s="153"/>
      <c r="V878" s="238">
        <f t="shared" si="170"/>
        <v>0</v>
      </c>
      <c r="W878" s="193" t="s">
        <v>44</v>
      </c>
      <c r="X878" s="427"/>
      <c r="Y878" s="264" t="str">
        <f t="shared" si="171"/>
        <v>OK</v>
      </c>
      <c r="Z878" s="193" t="str">
        <f t="shared" si="172"/>
        <v/>
      </c>
      <c r="AA878" s="193" t="str">
        <f t="shared" si="173"/>
        <v/>
      </c>
      <c r="AB878" s="397" t="str">
        <f t="shared" si="174"/>
        <v/>
      </c>
      <c r="AC878" s="257" t="str">
        <f t="shared" si="175"/>
        <v/>
      </c>
      <c r="AD878" s="257" t="str">
        <f t="shared" si="176"/>
        <v/>
      </c>
      <c r="AE878" s="193" t="str">
        <f t="shared" si="177"/>
        <v>CHECK DATES</v>
      </c>
      <c r="AF878" s="257" t="str">
        <f t="shared" si="178"/>
        <v/>
      </c>
      <c r="AG878" s="286">
        <v>0</v>
      </c>
      <c r="AH878" s="257">
        <f t="shared" si="179"/>
        <v>0</v>
      </c>
      <c r="AI878" s="257" t="str">
        <f t="shared" si="180"/>
        <v/>
      </c>
      <c r="AJ878" s="257">
        <f t="shared" si="181"/>
        <v>0</v>
      </c>
    </row>
    <row r="879" spans="1:36" x14ac:dyDescent="0.3">
      <c r="A879" s="287">
        <v>866</v>
      </c>
      <c r="B879" s="156"/>
      <c r="C879" s="150"/>
      <c r="D879" s="151"/>
      <c r="E879" s="150"/>
      <c r="F879" s="150"/>
      <c r="G879" s="158"/>
      <c r="H879" s="157"/>
      <c r="I879" s="152"/>
      <c r="J879" s="154"/>
      <c r="K879" s="149"/>
      <c r="L879" s="152"/>
      <c r="M879" s="159"/>
      <c r="N879" s="337"/>
      <c r="O879" s="343" t="str">
        <f>IF(N879="","",LOOKUP(N879,'Work Programme'!$A$8:$A$207,'Work Programme'!$B$8:$B$207))</f>
        <v/>
      </c>
      <c r="P879" s="150"/>
      <c r="Q879" s="150"/>
      <c r="R879" s="254" t="str">
        <f>IF(J879="","",VLOOKUP(J879,'Overview - Financial Statement'!$A$46:$B$60,2,FALSE))</f>
        <v/>
      </c>
      <c r="S879" s="255" t="str">
        <f t="shared" si="169"/>
        <v/>
      </c>
      <c r="T879" s="153"/>
      <c r="U879" s="153"/>
      <c r="V879" s="238">
        <f t="shared" si="170"/>
        <v>0</v>
      </c>
      <c r="W879" s="193" t="s">
        <v>44</v>
      </c>
      <c r="X879" s="427"/>
      <c r="Y879" s="264" t="str">
        <f t="shared" si="171"/>
        <v>OK</v>
      </c>
      <c r="Z879" s="193" t="str">
        <f t="shared" si="172"/>
        <v/>
      </c>
      <c r="AA879" s="193" t="str">
        <f t="shared" si="173"/>
        <v/>
      </c>
      <c r="AB879" s="397" t="str">
        <f t="shared" si="174"/>
        <v/>
      </c>
      <c r="AC879" s="257" t="str">
        <f t="shared" si="175"/>
        <v/>
      </c>
      <c r="AD879" s="257" t="str">
        <f t="shared" si="176"/>
        <v/>
      </c>
      <c r="AE879" s="193" t="str">
        <f t="shared" si="177"/>
        <v>CHECK DATES</v>
      </c>
      <c r="AF879" s="257" t="str">
        <f t="shared" si="178"/>
        <v/>
      </c>
      <c r="AG879" s="286">
        <v>0</v>
      </c>
      <c r="AH879" s="257">
        <f t="shared" si="179"/>
        <v>0</v>
      </c>
      <c r="AI879" s="257" t="str">
        <f t="shared" si="180"/>
        <v/>
      </c>
      <c r="AJ879" s="257">
        <f t="shared" si="181"/>
        <v>0</v>
      </c>
    </row>
    <row r="880" spans="1:36" x14ac:dyDescent="0.3">
      <c r="A880" s="287">
        <v>867</v>
      </c>
      <c r="B880" s="156"/>
      <c r="C880" s="150"/>
      <c r="D880" s="151"/>
      <c r="E880" s="150"/>
      <c r="F880" s="150"/>
      <c r="G880" s="158"/>
      <c r="H880" s="157"/>
      <c r="I880" s="152"/>
      <c r="J880" s="154"/>
      <c r="K880" s="149"/>
      <c r="L880" s="152"/>
      <c r="M880" s="159"/>
      <c r="N880" s="337"/>
      <c r="O880" s="343" t="str">
        <f>IF(N880="","",LOOKUP(N880,'Work Programme'!$A$8:$A$207,'Work Programme'!$B$8:$B$207))</f>
        <v/>
      </c>
      <c r="P880" s="150"/>
      <c r="Q880" s="150"/>
      <c r="R880" s="254" t="str">
        <f>IF(J880="","",VLOOKUP(J880,'Overview - Financial Statement'!$A$46:$B$60,2,FALSE))</f>
        <v/>
      </c>
      <c r="S880" s="255" t="str">
        <f t="shared" si="169"/>
        <v/>
      </c>
      <c r="T880" s="153"/>
      <c r="U880" s="153"/>
      <c r="V880" s="238">
        <f t="shared" si="170"/>
        <v>0</v>
      </c>
      <c r="W880" s="193" t="s">
        <v>44</v>
      </c>
      <c r="X880" s="427"/>
      <c r="Y880" s="264" t="str">
        <f t="shared" si="171"/>
        <v>OK</v>
      </c>
      <c r="Z880" s="193" t="str">
        <f t="shared" si="172"/>
        <v/>
      </c>
      <c r="AA880" s="193" t="str">
        <f t="shared" si="173"/>
        <v/>
      </c>
      <c r="AB880" s="397" t="str">
        <f t="shared" si="174"/>
        <v/>
      </c>
      <c r="AC880" s="257" t="str">
        <f t="shared" si="175"/>
        <v/>
      </c>
      <c r="AD880" s="257" t="str">
        <f t="shared" si="176"/>
        <v/>
      </c>
      <c r="AE880" s="193" t="str">
        <f t="shared" si="177"/>
        <v>CHECK DATES</v>
      </c>
      <c r="AF880" s="257" t="str">
        <f t="shared" si="178"/>
        <v/>
      </c>
      <c r="AG880" s="286">
        <v>0</v>
      </c>
      <c r="AH880" s="257">
        <f t="shared" si="179"/>
        <v>0</v>
      </c>
      <c r="AI880" s="257" t="str">
        <f t="shared" si="180"/>
        <v/>
      </c>
      <c r="AJ880" s="257">
        <f t="shared" si="181"/>
        <v>0</v>
      </c>
    </row>
    <row r="881" spans="1:36" x14ac:dyDescent="0.3">
      <c r="A881" s="287">
        <v>868</v>
      </c>
      <c r="B881" s="156"/>
      <c r="C881" s="150"/>
      <c r="D881" s="151"/>
      <c r="E881" s="150"/>
      <c r="F881" s="150"/>
      <c r="G881" s="158"/>
      <c r="H881" s="157"/>
      <c r="I881" s="152"/>
      <c r="J881" s="154"/>
      <c r="K881" s="149"/>
      <c r="L881" s="152"/>
      <c r="M881" s="159"/>
      <c r="N881" s="337"/>
      <c r="O881" s="343" t="str">
        <f>IF(N881="","",LOOKUP(N881,'Work Programme'!$A$8:$A$207,'Work Programme'!$B$8:$B$207))</f>
        <v/>
      </c>
      <c r="P881" s="150"/>
      <c r="Q881" s="150"/>
      <c r="R881" s="254" t="str">
        <f>IF(J881="","",VLOOKUP(J881,'Overview - Financial Statement'!$A$46:$B$60,2,FALSE))</f>
        <v/>
      </c>
      <c r="S881" s="255" t="str">
        <f t="shared" si="169"/>
        <v/>
      </c>
      <c r="T881" s="153"/>
      <c r="U881" s="153"/>
      <c r="V881" s="238">
        <f t="shared" si="170"/>
        <v>0</v>
      </c>
      <c r="W881" s="193" t="s">
        <v>44</v>
      </c>
      <c r="X881" s="427"/>
      <c r="Y881" s="264" t="str">
        <f t="shared" si="171"/>
        <v>OK</v>
      </c>
      <c r="Z881" s="193" t="str">
        <f t="shared" si="172"/>
        <v/>
      </c>
      <c r="AA881" s="193" t="str">
        <f t="shared" si="173"/>
        <v/>
      </c>
      <c r="AB881" s="397" t="str">
        <f t="shared" si="174"/>
        <v/>
      </c>
      <c r="AC881" s="257" t="str">
        <f t="shared" si="175"/>
        <v/>
      </c>
      <c r="AD881" s="257" t="str">
        <f t="shared" si="176"/>
        <v/>
      </c>
      <c r="AE881" s="193" t="str">
        <f t="shared" si="177"/>
        <v>CHECK DATES</v>
      </c>
      <c r="AF881" s="257" t="str">
        <f t="shared" si="178"/>
        <v/>
      </c>
      <c r="AG881" s="286">
        <v>0</v>
      </c>
      <c r="AH881" s="257">
        <f t="shared" si="179"/>
        <v>0</v>
      </c>
      <c r="AI881" s="257" t="str">
        <f t="shared" si="180"/>
        <v/>
      </c>
      <c r="AJ881" s="257">
        <f t="shared" si="181"/>
        <v>0</v>
      </c>
    </row>
    <row r="882" spans="1:36" x14ac:dyDescent="0.3">
      <c r="A882" s="287">
        <v>869</v>
      </c>
      <c r="B882" s="156"/>
      <c r="C882" s="150"/>
      <c r="D882" s="151"/>
      <c r="E882" s="150"/>
      <c r="F882" s="150"/>
      <c r="G882" s="158"/>
      <c r="H882" s="157"/>
      <c r="I882" s="152"/>
      <c r="J882" s="154"/>
      <c r="K882" s="149"/>
      <c r="L882" s="152"/>
      <c r="M882" s="159"/>
      <c r="N882" s="337"/>
      <c r="O882" s="343" t="str">
        <f>IF(N882="","",LOOKUP(N882,'Work Programme'!$A$8:$A$207,'Work Programme'!$B$8:$B$207))</f>
        <v/>
      </c>
      <c r="P882" s="150"/>
      <c r="Q882" s="150"/>
      <c r="R882" s="254" t="str">
        <f>IF(J882="","",VLOOKUP(J882,'Overview - Financial Statement'!$A$46:$B$60,2,FALSE))</f>
        <v/>
      </c>
      <c r="S882" s="255" t="str">
        <f t="shared" si="169"/>
        <v/>
      </c>
      <c r="T882" s="153"/>
      <c r="U882" s="153"/>
      <c r="V882" s="238">
        <f t="shared" si="170"/>
        <v>0</v>
      </c>
      <c r="W882" s="193" t="s">
        <v>44</v>
      </c>
      <c r="X882" s="427"/>
      <c r="Y882" s="264" t="str">
        <f t="shared" si="171"/>
        <v>OK</v>
      </c>
      <c r="Z882" s="193" t="str">
        <f t="shared" si="172"/>
        <v/>
      </c>
      <c r="AA882" s="193" t="str">
        <f t="shared" si="173"/>
        <v/>
      </c>
      <c r="AB882" s="397" t="str">
        <f t="shared" si="174"/>
        <v/>
      </c>
      <c r="AC882" s="257" t="str">
        <f t="shared" si="175"/>
        <v/>
      </c>
      <c r="AD882" s="257" t="str">
        <f t="shared" si="176"/>
        <v/>
      </c>
      <c r="AE882" s="193" t="str">
        <f t="shared" si="177"/>
        <v>CHECK DATES</v>
      </c>
      <c r="AF882" s="257" t="str">
        <f t="shared" si="178"/>
        <v/>
      </c>
      <c r="AG882" s="286">
        <v>0</v>
      </c>
      <c r="AH882" s="257">
        <f t="shared" si="179"/>
        <v>0</v>
      </c>
      <c r="AI882" s="257" t="str">
        <f t="shared" si="180"/>
        <v/>
      </c>
      <c r="AJ882" s="257">
        <f t="shared" si="181"/>
        <v>0</v>
      </c>
    </row>
    <row r="883" spans="1:36" x14ac:dyDescent="0.3">
      <c r="A883" s="287">
        <v>870</v>
      </c>
      <c r="B883" s="156"/>
      <c r="C883" s="150"/>
      <c r="D883" s="151"/>
      <c r="E883" s="150"/>
      <c r="F883" s="150"/>
      <c r="G883" s="158"/>
      <c r="H883" s="157"/>
      <c r="I883" s="152"/>
      <c r="J883" s="154"/>
      <c r="K883" s="149"/>
      <c r="L883" s="152"/>
      <c r="M883" s="159"/>
      <c r="N883" s="337"/>
      <c r="O883" s="343" t="str">
        <f>IF(N883="","",LOOKUP(N883,'Work Programme'!$A$8:$A$207,'Work Programme'!$B$8:$B$207))</f>
        <v/>
      </c>
      <c r="P883" s="150"/>
      <c r="Q883" s="150"/>
      <c r="R883" s="254" t="str">
        <f>IF(J883="","",VLOOKUP(J883,'Overview - Financial Statement'!$A$46:$B$60,2,FALSE))</f>
        <v/>
      </c>
      <c r="S883" s="255" t="str">
        <f t="shared" si="169"/>
        <v/>
      </c>
      <c r="T883" s="153"/>
      <c r="U883" s="153"/>
      <c r="V883" s="238">
        <f t="shared" si="170"/>
        <v>0</v>
      </c>
      <c r="W883" s="193" t="s">
        <v>44</v>
      </c>
      <c r="X883" s="427"/>
      <c r="Y883" s="264" t="str">
        <f t="shared" si="171"/>
        <v>OK</v>
      </c>
      <c r="Z883" s="193" t="str">
        <f t="shared" si="172"/>
        <v/>
      </c>
      <c r="AA883" s="193" t="str">
        <f t="shared" si="173"/>
        <v/>
      </c>
      <c r="AB883" s="397" t="str">
        <f t="shared" si="174"/>
        <v/>
      </c>
      <c r="AC883" s="257" t="str">
        <f t="shared" si="175"/>
        <v/>
      </c>
      <c r="AD883" s="257" t="str">
        <f t="shared" si="176"/>
        <v/>
      </c>
      <c r="AE883" s="193" t="str">
        <f t="shared" si="177"/>
        <v>CHECK DATES</v>
      </c>
      <c r="AF883" s="257" t="str">
        <f t="shared" si="178"/>
        <v/>
      </c>
      <c r="AG883" s="286">
        <v>0</v>
      </c>
      <c r="AH883" s="257">
        <f t="shared" si="179"/>
        <v>0</v>
      </c>
      <c r="AI883" s="257" t="str">
        <f t="shared" si="180"/>
        <v/>
      </c>
      <c r="AJ883" s="257">
        <f t="shared" si="181"/>
        <v>0</v>
      </c>
    </row>
    <row r="884" spans="1:36" x14ac:dyDescent="0.3">
      <c r="A884" s="287">
        <v>871</v>
      </c>
      <c r="B884" s="156"/>
      <c r="C884" s="150"/>
      <c r="D884" s="151"/>
      <c r="E884" s="150"/>
      <c r="F884" s="150"/>
      <c r="G884" s="158"/>
      <c r="H884" s="157"/>
      <c r="I884" s="152"/>
      <c r="J884" s="154"/>
      <c r="K884" s="149"/>
      <c r="L884" s="152"/>
      <c r="M884" s="159"/>
      <c r="N884" s="337"/>
      <c r="O884" s="343" t="str">
        <f>IF(N884="","",LOOKUP(N884,'Work Programme'!$A$8:$A$207,'Work Programme'!$B$8:$B$207))</f>
        <v/>
      </c>
      <c r="P884" s="150"/>
      <c r="Q884" s="150"/>
      <c r="R884" s="254" t="str">
        <f>IF(J884="","",VLOOKUP(J884,'Overview - Financial Statement'!$A$46:$B$60,2,FALSE))</f>
        <v/>
      </c>
      <c r="S884" s="255" t="str">
        <f t="shared" si="169"/>
        <v/>
      </c>
      <c r="T884" s="153"/>
      <c r="U884" s="153"/>
      <c r="V884" s="238">
        <f t="shared" si="170"/>
        <v>0</v>
      </c>
      <c r="W884" s="193" t="s">
        <v>44</v>
      </c>
      <c r="X884" s="427"/>
      <c r="Y884" s="264" t="str">
        <f t="shared" si="171"/>
        <v>OK</v>
      </c>
      <c r="Z884" s="193" t="str">
        <f t="shared" si="172"/>
        <v/>
      </c>
      <c r="AA884" s="193" t="str">
        <f t="shared" si="173"/>
        <v/>
      </c>
      <c r="AB884" s="397" t="str">
        <f t="shared" si="174"/>
        <v/>
      </c>
      <c r="AC884" s="257" t="str">
        <f t="shared" si="175"/>
        <v/>
      </c>
      <c r="AD884" s="257" t="str">
        <f t="shared" si="176"/>
        <v/>
      </c>
      <c r="AE884" s="193" t="str">
        <f t="shared" si="177"/>
        <v>CHECK DATES</v>
      </c>
      <c r="AF884" s="257" t="str">
        <f t="shared" si="178"/>
        <v/>
      </c>
      <c r="AG884" s="286">
        <v>0</v>
      </c>
      <c r="AH884" s="257">
        <f t="shared" si="179"/>
        <v>0</v>
      </c>
      <c r="AI884" s="257" t="str">
        <f t="shared" si="180"/>
        <v/>
      </c>
      <c r="AJ884" s="257">
        <f t="shared" si="181"/>
        <v>0</v>
      </c>
    </row>
    <row r="885" spans="1:36" x14ac:dyDescent="0.3">
      <c r="A885" s="287">
        <v>872</v>
      </c>
      <c r="B885" s="156"/>
      <c r="C885" s="150"/>
      <c r="D885" s="151"/>
      <c r="E885" s="150"/>
      <c r="F885" s="150"/>
      <c r="G885" s="158"/>
      <c r="H885" s="157"/>
      <c r="I885" s="152"/>
      <c r="J885" s="154"/>
      <c r="K885" s="149"/>
      <c r="L885" s="152"/>
      <c r="M885" s="159"/>
      <c r="N885" s="337"/>
      <c r="O885" s="343" t="str">
        <f>IF(N885="","",LOOKUP(N885,'Work Programme'!$A$8:$A$207,'Work Programme'!$B$8:$B$207))</f>
        <v/>
      </c>
      <c r="P885" s="150"/>
      <c r="Q885" s="150"/>
      <c r="R885" s="254" t="str">
        <f>IF(J885="","",VLOOKUP(J885,'Overview - Financial Statement'!$A$46:$B$60,2,FALSE))</f>
        <v/>
      </c>
      <c r="S885" s="255" t="str">
        <f t="shared" si="169"/>
        <v/>
      </c>
      <c r="T885" s="153"/>
      <c r="U885" s="153"/>
      <c r="V885" s="238">
        <f t="shared" si="170"/>
        <v>0</v>
      </c>
      <c r="W885" s="193" t="s">
        <v>44</v>
      </c>
      <c r="X885" s="427"/>
      <c r="Y885" s="264" t="str">
        <f t="shared" si="171"/>
        <v>OK</v>
      </c>
      <c r="Z885" s="193" t="str">
        <f t="shared" si="172"/>
        <v/>
      </c>
      <c r="AA885" s="193" t="str">
        <f t="shared" si="173"/>
        <v/>
      </c>
      <c r="AB885" s="397" t="str">
        <f t="shared" si="174"/>
        <v/>
      </c>
      <c r="AC885" s="257" t="str">
        <f t="shared" si="175"/>
        <v/>
      </c>
      <c r="AD885" s="257" t="str">
        <f t="shared" si="176"/>
        <v/>
      </c>
      <c r="AE885" s="193" t="str">
        <f t="shared" si="177"/>
        <v>CHECK DATES</v>
      </c>
      <c r="AF885" s="257" t="str">
        <f t="shared" si="178"/>
        <v/>
      </c>
      <c r="AG885" s="286">
        <v>0</v>
      </c>
      <c r="AH885" s="257">
        <f t="shared" si="179"/>
        <v>0</v>
      </c>
      <c r="AI885" s="257" t="str">
        <f t="shared" si="180"/>
        <v/>
      </c>
      <c r="AJ885" s="257">
        <f t="shared" si="181"/>
        <v>0</v>
      </c>
    </row>
    <row r="886" spans="1:36" x14ac:dyDescent="0.3">
      <c r="A886" s="287">
        <v>873</v>
      </c>
      <c r="B886" s="156"/>
      <c r="C886" s="150"/>
      <c r="D886" s="151"/>
      <c r="E886" s="150"/>
      <c r="F886" s="150"/>
      <c r="G886" s="158"/>
      <c r="H886" s="157"/>
      <c r="I886" s="152"/>
      <c r="J886" s="154"/>
      <c r="K886" s="149"/>
      <c r="L886" s="152"/>
      <c r="M886" s="159"/>
      <c r="N886" s="337"/>
      <c r="O886" s="343" t="str">
        <f>IF(N886="","",LOOKUP(N886,'Work Programme'!$A$8:$A$207,'Work Programme'!$B$8:$B$207))</f>
        <v/>
      </c>
      <c r="P886" s="150"/>
      <c r="Q886" s="150"/>
      <c r="R886" s="254" t="str">
        <f>IF(J886="","",VLOOKUP(J886,'Overview - Financial Statement'!$A$46:$B$60,2,FALSE))</f>
        <v/>
      </c>
      <c r="S886" s="255" t="str">
        <f t="shared" si="169"/>
        <v/>
      </c>
      <c r="T886" s="153"/>
      <c r="U886" s="153"/>
      <c r="V886" s="238">
        <f t="shared" si="170"/>
        <v>0</v>
      </c>
      <c r="W886" s="193" t="s">
        <v>44</v>
      </c>
      <c r="X886" s="427"/>
      <c r="Y886" s="264" t="str">
        <f t="shared" si="171"/>
        <v>OK</v>
      </c>
      <c r="Z886" s="193" t="str">
        <f t="shared" si="172"/>
        <v/>
      </c>
      <c r="AA886" s="193" t="str">
        <f t="shared" si="173"/>
        <v/>
      </c>
      <c r="AB886" s="397" t="str">
        <f t="shared" si="174"/>
        <v/>
      </c>
      <c r="AC886" s="257" t="str">
        <f t="shared" si="175"/>
        <v/>
      </c>
      <c r="AD886" s="257" t="str">
        <f t="shared" si="176"/>
        <v/>
      </c>
      <c r="AE886" s="193" t="str">
        <f t="shared" si="177"/>
        <v>CHECK DATES</v>
      </c>
      <c r="AF886" s="257" t="str">
        <f t="shared" si="178"/>
        <v/>
      </c>
      <c r="AG886" s="286">
        <v>0</v>
      </c>
      <c r="AH886" s="257">
        <f t="shared" si="179"/>
        <v>0</v>
      </c>
      <c r="AI886" s="257" t="str">
        <f t="shared" si="180"/>
        <v/>
      </c>
      <c r="AJ886" s="257">
        <f t="shared" si="181"/>
        <v>0</v>
      </c>
    </row>
    <row r="887" spans="1:36" x14ac:dyDescent="0.3">
      <c r="A887" s="287">
        <v>874</v>
      </c>
      <c r="B887" s="156"/>
      <c r="C887" s="150"/>
      <c r="D887" s="151"/>
      <c r="E887" s="150"/>
      <c r="F887" s="150"/>
      <c r="G887" s="158"/>
      <c r="H887" s="157"/>
      <c r="I887" s="152"/>
      <c r="J887" s="154"/>
      <c r="K887" s="149"/>
      <c r="L887" s="152"/>
      <c r="M887" s="159"/>
      <c r="N887" s="337"/>
      <c r="O887" s="343" t="str">
        <f>IF(N887="","",LOOKUP(N887,'Work Programme'!$A$8:$A$207,'Work Programme'!$B$8:$B$207))</f>
        <v/>
      </c>
      <c r="P887" s="150"/>
      <c r="Q887" s="150"/>
      <c r="R887" s="254" t="str">
        <f>IF(J887="","",VLOOKUP(J887,'Overview - Financial Statement'!$A$46:$B$60,2,FALSE))</f>
        <v/>
      </c>
      <c r="S887" s="255" t="str">
        <f t="shared" si="169"/>
        <v/>
      </c>
      <c r="T887" s="153"/>
      <c r="U887" s="153"/>
      <c r="V887" s="238">
        <f t="shared" si="170"/>
        <v>0</v>
      </c>
      <c r="W887" s="193" t="s">
        <v>44</v>
      </c>
      <c r="X887" s="427"/>
      <c r="Y887" s="264" t="str">
        <f t="shared" si="171"/>
        <v>OK</v>
      </c>
      <c r="Z887" s="193" t="str">
        <f t="shared" si="172"/>
        <v/>
      </c>
      <c r="AA887" s="193" t="str">
        <f t="shared" si="173"/>
        <v/>
      </c>
      <c r="AB887" s="397" t="str">
        <f t="shared" si="174"/>
        <v/>
      </c>
      <c r="AC887" s="257" t="str">
        <f t="shared" si="175"/>
        <v/>
      </c>
      <c r="AD887" s="257" t="str">
        <f t="shared" si="176"/>
        <v/>
      </c>
      <c r="AE887" s="193" t="str">
        <f t="shared" si="177"/>
        <v>CHECK DATES</v>
      </c>
      <c r="AF887" s="257" t="str">
        <f t="shared" si="178"/>
        <v/>
      </c>
      <c r="AG887" s="286">
        <v>0</v>
      </c>
      <c r="AH887" s="257">
        <f t="shared" si="179"/>
        <v>0</v>
      </c>
      <c r="AI887" s="257" t="str">
        <f t="shared" si="180"/>
        <v/>
      </c>
      <c r="AJ887" s="257">
        <f t="shared" si="181"/>
        <v>0</v>
      </c>
    </row>
    <row r="888" spans="1:36" x14ac:dyDescent="0.3">
      <c r="A888" s="287">
        <v>875</v>
      </c>
      <c r="B888" s="156"/>
      <c r="C888" s="150"/>
      <c r="D888" s="151"/>
      <c r="E888" s="150"/>
      <c r="F888" s="150"/>
      <c r="G888" s="158"/>
      <c r="H888" s="157"/>
      <c r="I888" s="152"/>
      <c r="J888" s="154"/>
      <c r="K888" s="149"/>
      <c r="L888" s="152"/>
      <c r="M888" s="159"/>
      <c r="N888" s="337"/>
      <c r="O888" s="343" t="str">
        <f>IF(N888="","",LOOKUP(N888,'Work Programme'!$A$8:$A$207,'Work Programme'!$B$8:$B$207))</f>
        <v/>
      </c>
      <c r="P888" s="150"/>
      <c r="Q888" s="150"/>
      <c r="R888" s="254" t="str">
        <f>IF(J888="","",VLOOKUP(J888,'Overview - Financial Statement'!$A$46:$B$60,2,FALSE))</f>
        <v/>
      </c>
      <c r="S888" s="255" t="str">
        <f t="shared" si="169"/>
        <v/>
      </c>
      <c r="T888" s="153"/>
      <c r="U888" s="153"/>
      <c r="V888" s="238">
        <f t="shared" si="170"/>
        <v>0</v>
      </c>
      <c r="W888" s="193" t="s">
        <v>44</v>
      </c>
      <c r="X888" s="427"/>
      <c r="Y888" s="264" t="str">
        <f t="shared" si="171"/>
        <v>OK</v>
      </c>
      <c r="Z888" s="193" t="str">
        <f t="shared" si="172"/>
        <v/>
      </c>
      <c r="AA888" s="193" t="str">
        <f t="shared" si="173"/>
        <v/>
      </c>
      <c r="AB888" s="397" t="str">
        <f t="shared" si="174"/>
        <v/>
      </c>
      <c r="AC888" s="257" t="str">
        <f t="shared" si="175"/>
        <v/>
      </c>
      <c r="AD888" s="257" t="str">
        <f t="shared" si="176"/>
        <v/>
      </c>
      <c r="AE888" s="193" t="str">
        <f t="shared" si="177"/>
        <v>CHECK DATES</v>
      </c>
      <c r="AF888" s="257" t="str">
        <f t="shared" si="178"/>
        <v/>
      </c>
      <c r="AG888" s="286">
        <v>0</v>
      </c>
      <c r="AH888" s="257">
        <f t="shared" si="179"/>
        <v>0</v>
      </c>
      <c r="AI888" s="257" t="str">
        <f t="shared" si="180"/>
        <v/>
      </c>
      <c r="AJ888" s="257">
        <f t="shared" si="181"/>
        <v>0</v>
      </c>
    </row>
    <row r="889" spans="1:36" x14ac:dyDescent="0.3">
      <c r="A889" s="287">
        <v>876</v>
      </c>
      <c r="B889" s="156"/>
      <c r="C889" s="150"/>
      <c r="D889" s="151"/>
      <c r="E889" s="150"/>
      <c r="F889" s="150"/>
      <c r="G889" s="158"/>
      <c r="H889" s="157"/>
      <c r="I889" s="152"/>
      <c r="J889" s="154"/>
      <c r="K889" s="149"/>
      <c r="L889" s="152"/>
      <c r="M889" s="159"/>
      <c r="N889" s="337"/>
      <c r="O889" s="343" t="str">
        <f>IF(N889="","",LOOKUP(N889,'Work Programme'!$A$8:$A$207,'Work Programme'!$B$8:$B$207))</f>
        <v/>
      </c>
      <c r="P889" s="150"/>
      <c r="Q889" s="150"/>
      <c r="R889" s="254" t="str">
        <f>IF(J889="","",VLOOKUP(J889,'Overview - Financial Statement'!$A$46:$B$60,2,FALSE))</f>
        <v/>
      </c>
      <c r="S889" s="255" t="str">
        <f t="shared" si="169"/>
        <v/>
      </c>
      <c r="T889" s="153"/>
      <c r="U889" s="153"/>
      <c r="V889" s="238">
        <f t="shared" si="170"/>
        <v>0</v>
      </c>
      <c r="W889" s="193" t="s">
        <v>44</v>
      </c>
      <c r="X889" s="427"/>
      <c r="Y889" s="264" t="str">
        <f t="shared" si="171"/>
        <v>OK</v>
      </c>
      <c r="Z889" s="193" t="str">
        <f t="shared" si="172"/>
        <v/>
      </c>
      <c r="AA889" s="193" t="str">
        <f t="shared" si="173"/>
        <v/>
      </c>
      <c r="AB889" s="397" t="str">
        <f t="shared" si="174"/>
        <v/>
      </c>
      <c r="AC889" s="257" t="str">
        <f t="shared" si="175"/>
        <v/>
      </c>
      <c r="AD889" s="257" t="str">
        <f t="shared" si="176"/>
        <v/>
      </c>
      <c r="AE889" s="193" t="str">
        <f t="shared" si="177"/>
        <v>CHECK DATES</v>
      </c>
      <c r="AF889" s="257" t="str">
        <f t="shared" si="178"/>
        <v/>
      </c>
      <c r="AG889" s="286">
        <v>0</v>
      </c>
      <c r="AH889" s="257">
        <f t="shared" si="179"/>
        <v>0</v>
      </c>
      <c r="AI889" s="257" t="str">
        <f t="shared" si="180"/>
        <v/>
      </c>
      <c r="AJ889" s="257">
        <f t="shared" si="181"/>
        <v>0</v>
      </c>
    </row>
    <row r="890" spans="1:36" x14ac:dyDescent="0.3">
      <c r="A890" s="287">
        <v>877</v>
      </c>
      <c r="B890" s="156"/>
      <c r="C890" s="150"/>
      <c r="D890" s="151"/>
      <c r="E890" s="150"/>
      <c r="F890" s="150"/>
      <c r="G890" s="158"/>
      <c r="H890" s="157"/>
      <c r="I890" s="152"/>
      <c r="J890" s="154"/>
      <c r="K890" s="149"/>
      <c r="L890" s="152"/>
      <c r="M890" s="159"/>
      <c r="N890" s="337"/>
      <c r="O890" s="343" t="str">
        <f>IF(N890="","",LOOKUP(N890,'Work Programme'!$A$8:$A$207,'Work Programme'!$B$8:$B$207))</f>
        <v/>
      </c>
      <c r="P890" s="150"/>
      <c r="Q890" s="150"/>
      <c r="R890" s="254" t="str">
        <f>IF(J890="","",VLOOKUP(J890,'Overview - Financial Statement'!$A$46:$B$60,2,FALSE))</f>
        <v/>
      </c>
      <c r="S890" s="255" t="str">
        <f t="shared" si="169"/>
        <v/>
      </c>
      <c r="T890" s="153"/>
      <c r="U890" s="153"/>
      <c r="V890" s="238">
        <f t="shared" si="170"/>
        <v>0</v>
      </c>
      <c r="W890" s="193" t="s">
        <v>44</v>
      </c>
      <c r="X890" s="427"/>
      <c r="Y890" s="264" t="str">
        <f t="shared" si="171"/>
        <v>OK</v>
      </c>
      <c r="Z890" s="193" t="str">
        <f t="shared" si="172"/>
        <v/>
      </c>
      <c r="AA890" s="193" t="str">
        <f t="shared" si="173"/>
        <v/>
      </c>
      <c r="AB890" s="397" t="str">
        <f t="shared" si="174"/>
        <v/>
      </c>
      <c r="AC890" s="257" t="str">
        <f t="shared" si="175"/>
        <v/>
      </c>
      <c r="AD890" s="257" t="str">
        <f t="shared" si="176"/>
        <v/>
      </c>
      <c r="AE890" s="193" t="str">
        <f t="shared" si="177"/>
        <v>CHECK DATES</v>
      </c>
      <c r="AF890" s="257" t="str">
        <f t="shared" si="178"/>
        <v/>
      </c>
      <c r="AG890" s="286">
        <v>0</v>
      </c>
      <c r="AH890" s="257">
        <f t="shared" si="179"/>
        <v>0</v>
      </c>
      <c r="AI890" s="257" t="str">
        <f t="shared" si="180"/>
        <v/>
      </c>
      <c r="AJ890" s="257">
        <f t="shared" si="181"/>
        <v>0</v>
      </c>
    </row>
    <row r="891" spans="1:36" x14ac:dyDescent="0.3">
      <c r="A891" s="287">
        <v>878</v>
      </c>
      <c r="B891" s="156"/>
      <c r="C891" s="150"/>
      <c r="D891" s="151"/>
      <c r="E891" s="150"/>
      <c r="F891" s="150"/>
      <c r="G891" s="158"/>
      <c r="H891" s="157"/>
      <c r="I891" s="152"/>
      <c r="J891" s="154"/>
      <c r="K891" s="149"/>
      <c r="L891" s="152"/>
      <c r="M891" s="159"/>
      <c r="N891" s="337"/>
      <c r="O891" s="343" t="str">
        <f>IF(N891="","",LOOKUP(N891,'Work Programme'!$A$8:$A$207,'Work Programme'!$B$8:$B$207))</f>
        <v/>
      </c>
      <c r="P891" s="150"/>
      <c r="Q891" s="150"/>
      <c r="R891" s="254" t="str">
        <f>IF(J891="","",VLOOKUP(J891,'Overview - Financial Statement'!$A$46:$B$60,2,FALSE))</f>
        <v/>
      </c>
      <c r="S891" s="255" t="str">
        <f t="shared" si="169"/>
        <v/>
      </c>
      <c r="T891" s="153"/>
      <c r="U891" s="153"/>
      <c r="V891" s="238">
        <f t="shared" si="170"/>
        <v>0</v>
      </c>
      <c r="W891" s="193" t="s">
        <v>44</v>
      </c>
      <c r="X891" s="427"/>
      <c r="Y891" s="264" t="str">
        <f t="shared" si="171"/>
        <v>OK</v>
      </c>
      <c r="Z891" s="193" t="str">
        <f t="shared" si="172"/>
        <v/>
      </c>
      <c r="AA891" s="193" t="str">
        <f t="shared" si="173"/>
        <v/>
      </c>
      <c r="AB891" s="397" t="str">
        <f t="shared" si="174"/>
        <v/>
      </c>
      <c r="AC891" s="257" t="str">
        <f t="shared" si="175"/>
        <v/>
      </c>
      <c r="AD891" s="257" t="str">
        <f t="shared" si="176"/>
        <v/>
      </c>
      <c r="AE891" s="193" t="str">
        <f t="shared" si="177"/>
        <v>CHECK DATES</v>
      </c>
      <c r="AF891" s="257" t="str">
        <f t="shared" si="178"/>
        <v/>
      </c>
      <c r="AG891" s="286">
        <v>0</v>
      </c>
      <c r="AH891" s="257">
        <f t="shared" si="179"/>
        <v>0</v>
      </c>
      <c r="AI891" s="257" t="str">
        <f t="shared" si="180"/>
        <v/>
      </c>
      <c r="AJ891" s="257">
        <f t="shared" si="181"/>
        <v>0</v>
      </c>
    </row>
    <row r="892" spans="1:36" x14ac:dyDescent="0.3">
      <c r="A892" s="287">
        <v>879</v>
      </c>
      <c r="B892" s="156"/>
      <c r="C892" s="150"/>
      <c r="D892" s="151"/>
      <c r="E892" s="150"/>
      <c r="F892" s="150"/>
      <c r="G892" s="158"/>
      <c r="H892" s="157"/>
      <c r="I892" s="152"/>
      <c r="J892" s="154"/>
      <c r="K892" s="149"/>
      <c r="L892" s="152"/>
      <c r="M892" s="159"/>
      <c r="N892" s="337"/>
      <c r="O892" s="343" t="str">
        <f>IF(N892="","",LOOKUP(N892,'Work Programme'!$A$8:$A$207,'Work Programme'!$B$8:$B$207))</f>
        <v/>
      </c>
      <c r="P892" s="150"/>
      <c r="Q892" s="150"/>
      <c r="R892" s="254" t="str">
        <f>IF(J892="","",VLOOKUP(J892,'Overview - Financial Statement'!$A$46:$B$60,2,FALSE))</f>
        <v/>
      </c>
      <c r="S892" s="255" t="str">
        <f t="shared" si="169"/>
        <v/>
      </c>
      <c r="T892" s="153"/>
      <c r="U892" s="153"/>
      <c r="V892" s="238">
        <f t="shared" si="170"/>
        <v>0</v>
      </c>
      <c r="W892" s="193" t="s">
        <v>44</v>
      </c>
      <c r="X892" s="427"/>
      <c r="Y892" s="264" t="str">
        <f t="shared" si="171"/>
        <v>OK</v>
      </c>
      <c r="Z892" s="193" t="str">
        <f t="shared" si="172"/>
        <v/>
      </c>
      <c r="AA892" s="193" t="str">
        <f t="shared" si="173"/>
        <v/>
      </c>
      <c r="AB892" s="397" t="str">
        <f t="shared" si="174"/>
        <v/>
      </c>
      <c r="AC892" s="257" t="str">
        <f t="shared" si="175"/>
        <v/>
      </c>
      <c r="AD892" s="257" t="str">
        <f t="shared" si="176"/>
        <v/>
      </c>
      <c r="AE892" s="193" t="str">
        <f t="shared" si="177"/>
        <v>CHECK DATES</v>
      </c>
      <c r="AF892" s="257" t="str">
        <f t="shared" si="178"/>
        <v/>
      </c>
      <c r="AG892" s="286">
        <v>0</v>
      </c>
      <c r="AH892" s="257">
        <f t="shared" si="179"/>
        <v>0</v>
      </c>
      <c r="AI892" s="257" t="str">
        <f t="shared" si="180"/>
        <v/>
      </c>
      <c r="AJ892" s="257">
        <f t="shared" si="181"/>
        <v>0</v>
      </c>
    </row>
    <row r="893" spans="1:36" x14ac:dyDescent="0.3">
      <c r="A893" s="287">
        <v>880</v>
      </c>
      <c r="B893" s="156"/>
      <c r="C893" s="150"/>
      <c r="D893" s="151"/>
      <c r="E893" s="150"/>
      <c r="F893" s="150"/>
      <c r="G893" s="158"/>
      <c r="H893" s="157"/>
      <c r="I893" s="152"/>
      <c r="J893" s="154"/>
      <c r="K893" s="149"/>
      <c r="L893" s="152"/>
      <c r="M893" s="159"/>
      <c r="N893" s="337"/>
      <c r="O893" s="343" t="str">
        <f>IF(N893="","",LOOKUP(N893,'Work Programme'!$A$8:$A$207,'Work Programme'!$B$8:$B$207))</f>
        <v/>
      </c>
      <c r="P893" s="150"/>
      <c r="Q893" s="150"/>
      <c r="R893" s="254" t="str">
        <f>IF(J893="","",VLOOKUP(J893,'Overview - Financial Statement'!$A$46:$B$60,2,FALSE))</f>
        <v/>
      </c>
      <c r="S893" s="255" t="str">
        <f t="shared" si="169"/>
        <v/>
      </c>
      <c r="T893" s="153"/>
      <c r="U893" s="153"/>
      <c r="V893" s="238">
        <f t="shared" si="170"/>
        <v>0</v>
      </c>
      <c r="W893" s="193" t="s">
        <v>44</v>
      </c>
      <c r="X893" s="427"/>
      <c r="Y893" s="264" t="str">
        <f t="shared" si="171"/>
        <v>OK</v>
      </c>
      <c r="Z893" s="193" t="str">
        <f t="shared" si="172"/>
        <v/>
      </c>
      <c r="AA893" s="193" t="str">
        <f t="shared" si="173"/>
        <v/>
      </c>
      <c r="AB893" s="397" t="str">
        <f t="shared" si="174"/>
        <v/>
      </c>
      <c r="AC893" s="257" t="str">
        <f t="shared" si="175"/>
        <v/>
      </c>
      <c r="AD893" s="257" t="str">
        <f t="shared" si="176"/>
        <v/>
      </c>
      <c r="AE893" s="193" t="str">
        <f t="shared" si="177"/>
        <v>CHECK DATES</v>
      </c>
      <c r="AF893" s="257" t="str">
        <f t="shared" si="178"/>
        <v/>
      </c>
      <c r="AG893" s="286">
        <v>0</v>
      </c>
      <c r="AH893" s="257">
        <f t="shared" si="179"/>
        <v>0</v>
      </c>
      <c r="AI893" s="257" t="str">
        <f t="shared" si="180"/>
        <v/>
      </c>
      <c r="AJ893" s="257">
        <f t="shared" si="181"/>
        <v>0</v>
      </c>
    </row>
    <row r="894" spans="1:36" x14ac:dyDescent="0.3">
      <c r="A894" s="287">
        <v>881</v>
      </c>
      <c r="B894" s="156"/>
      <c r="C894" s="150"/>
      <c r="D894" s="151"/>
      <c r="E894" s="150"/>
      <c r="F894" s="150"/>
      <c r="G894" s="158"/>
      <c r="H894" s="157"/>
      <c r="I894" s="152"/>
      <c r="J894" s="154"/>
      <c r="K894" s="149"/>
      <c r="L894" s="152"/>
      <c r="M894" s="159"/>
      <c r="N894" s="337"/>
      <c r="O894" s="343" t="str">
        <f>IF(N894="","",LOOKUP(N894,'Work Programme'!$A$8:$A$207,'Work Programme'!$B$8:$B$207))</f>
        <v/>
      </c>
      <c r="P894" s="150"/>
      <c r="Q894" s="150"/>
      <c r="R894" s="254" t="str">
        <f>IF(J894="","",VLOOKUP(J894,'Overview - Financial Statement'!$A$46:$B$60,2,FALSE))</f>
        <v/>
      </c>
      <c r="S894" s="255" t="str">
        <f t="shared" si="169"/>
        <v/>
      </c>
      <c r="T894" s="153"/>
      <c r="U894" s="153"/>
      <c r="V894" s="238">
        <f t="shared" si="170"/>
        <v>0</v>
      </c>
      <c r="W894" s="193" t="s">
        <v>44</v>
      </c>
      <c r="X894" s="427"/>
      <c r="Y894" s="264" t="str">
        <f t="shared" si="171"/>
        <v>OK</v>
      </c>
      <c r="Z894" s="193" t="str">
        <f t="shared" si="172"/>
        <v/>
      </c>
      <c r="AA894" s="193" t="str">
        <f t="shared" si="173"/>
        <v/>
      </c>
      <c r="AB894" s="397" t="str">
        <f t="shared" si="174"/>
        <v/>
      </c>
      <c r="AC894" s="257" t="str">
        <f t="shared" si="175"/>
        <v/>
      </c>
      <c r="AD894" s="257" t="str">
        <f t="shared" si="176"/>
        <v/>
      </c>
      <c r="AE894" s="193" t="str">
        <f t="shared" si="177"/>
        <v>CHECK DATES</v>
      </c>
      <c r="AF894" s="257" t="str">
        <f t="shared" si="178"/>
        <v/>
      </c>
      <c r="AG894" s="286">
        <v>0</v>
      </c>
      <c r="AH894" s="257">
        <f t="shared" si="179"/>
        <v>0</v>
      </c>
      <c r="AI894" s="257" t="str">
        <f t="shared" si="180"/>
        <v/>
      </c>
      <c r="AJ894" s="257">
        <f t="shared" si="181"/>
        <v>0</v>
      </c>
    </row>
    <row r="895" spans="1:36" x14ac:dyDescent="0.3">
      <c r="A895" s="287">
        <v>882</v>
      </c>
      <c r="B895" s="156"/>
      <c r="C895" s="150"/>
      <c r="D895" s="151"/>
      <c r="E895" s="150"/>
      <c r="F895" s="150"/>
      <c r="G895" s="158"/>
      <c r="H895" s="157"/>
      <c r="I895" s="152"/>
      <c r="J895" s="154"/>
      <c r="K895" s="149"/>
      <c r="L895" s="152"/>
      <c r="M895" s="159"/>
      <c r="N895" s="337"/>
      <c r="O895" s="343" t="str">
        <f>IF(N895="","",LOOKUP(N895,'Work Programme'!$A$8:$A$207,'Work Programme'!$B$8:$B$207))</f>
        <v/>
      </c>
      <c r="P895" s="150"/>
      <c r="Q895" s="150"/>
      <c r="R895" s="254" t="str">
        <f>IF(J895="","",VLOOKUP(J895,'Overview - Financial Statement'!$A$46:$B$60,2,FALSE))</f>
        <v/>
      </c>
      <c r="S895" s="255" t="str">
        <f t="shared" si="169"/>
        <v/>
      </c>
      <c r="T895" s="153"/>
      <c r="U895" s="153"/>
      <c r="V895" s="238">
        <f t="shared" si="170"/>
        <v>0</v>
      </c>
      <c r="W895" s="193" t="s">
        <v>44</v>
      </c>
      <c r="X895" s="427"/>
      <c r="Y895" s="264" t="str">
        <f t="shared" si="171"/>
        <v>OK</v>
      </c>
      <c r="Z895" s="193" t="str">
        <f t="shared" si="172"/>
        <v/>
      </c>
      <c r="AA895" s="193" t="str">
        <f t="shared" si="173"/>
        <v/>
      </c>
      <c r="AB895" s="397" t="str">
        <f t="shared" si="174"/>
        <v/>
      </c>
      <c r="AC895" s="257" t="str">
        <f t="shared" si="175"/>
        <v/>
      </c>
      <c r="AD895" s="257" t="str">
        <f t="shared" si="176"/>
        <v/>
      </c>
      <c r="AE895" s="193" t="str">
        <f t="shared" si="177"/>
        <v>CHECK DATES</v>
      </c>
      <c r="AF895" s="257" t="str">
        <f t="shared" si="178"/>
        <v/>
      </c>
      <c r="AG895" s="286">
        <v>0</v>
      </c>
      <c r="AH895" s="257">
        <f t="shared" si="179"/>
        <v>0</v>
      </c>
      <c r="AI895" s="257" t="str">
        <f t="shared" si="180"/>
        <v/>
      </c>
      <c r="AJ895" s="257">
        <f t="shared" si="181"/>
        <v>0</v>
      </c>
    </row>
    <row r="896" spans="1:36" x14ac:dyDescent="0.3">
      <c r="A896" s="287">
        <v>883</v>
      </c>
      <c r="B896" s="156"/>
      <c r="C896" s="150"/>
      <c r="D896" s="151"/>
      <c r="E896" s="150"/>
      <c r="F896" s="150"/>
      <c r="G896" s="158"/>
      <c r="H896" s="157"/>
      <c r="I896" s="152"/>
      <c r="J896" s="154"/>
      <c r="K896" s="149"/>
      <c r="L896" s="152"/>
      <c r="M896" s="159"/>
      <c r="N896" s="337"/>
      <c r="O896" s="343" t="str">
        <f>IF(N896="","",LOOKUP(N896,'Work Programme'!$A$8:$A$207,'Work Programme'!$B$8:$B$207))</f>
        <v/>
      </c>
      <c r="P896" s="150"/>
      <c r="Q896" s="150"/>
      <c r="R896" s="254" t="str">
        <f>IF(J896="","",VLOOKUP(J896,'Overview - Financial Statement'!$A$46:$B$60,2,FALSE))</f>
        <v/>
      </c>
      <c r="S896" s="255" t="str">
        <f t="shared" si="169"/>
        <v/>
      </c>
      <c r="T896" s="153"/>
      <c r="U896" s="153"/>
      <c r="V896" s="238">
        <f t="shared" si="170"/>
        <v>0</v>
      </c>
      <c r="W896" s="193" t="s">
        <v>44</v>
      </c>
      <c r="X896" s="427"/>
      <c r="Y896" s="264" t="str">
        <f t="shared" si="171"/>
        <v>OK</v>
      </c>
      <c r="Z896" s="193" t="str">
        <f t="shared" si="172"/>
        <v/>
      </c>
      <c r="AA896" s="193" t="str">
        <f t="shared" si="173"/>
        <v/>
      </c>
      <c r="AB896" s="397" t="str">
        <f t="shared" si="174"/>
        <v/>
      </c>
      <c r="AC896" s="257" t="str">
        <f t="shared" si="175"/>
        <v/>
      </c>
      <c r="AD896" s="257" t="str">
        <f t="shared" si="176"/>
        <v/>
      </c>
      <c r="AE896" s="193" t="str">
        <f t="shared" si="177"/>
        <v>CHECK DATES</v>
      </c>
      <c r="AF896" s="257" t="str">
        <f t="shared" si="178"/>
        <v/>
      </c>
      <c r="AG896" s="286">
        <v>0</v>
      </c>
      <c r="AH896" s="257">
        <f t="shared" si="179"/>
        <v>0</v>
      </c>
      <c r="AI896" s="257" t="str">
        <f t="shared" si="180"/>
        <v/>
      </c>
      <c r="AJ896" s="257">
        <f t="shared" si="181"/>
        <v>0</v>
      </c>
    </row>
    <row r="897" spans="1:36" x14ac:dyDescent="0.3">
      <c r="A897" s="287">
        <v>884</v>
      </c>
      <c r="B897" s="156"/>
      <c r="C897" s="150"/>
      <c r="D897" s="151"/>
      <c r="E897" s="150"/>
      <c r="F897" s="150"/>
      <c r="G897" s="158"/>
      <c r="H897" s="157"/>
      <c r="I897" s="152"/>
      <c r="J897" s="154"/>
      <c r="K897" s="149"/>
      <c r="L897" s="152"/>
      <c r="M897" s="159"/>
      <c r="N897" s="337"/>
      <c r="O897" s="343" t="str">
        <f>IF(N897="","",LOOKUP(N897,'Work Programme'!$A$8:$A$207,'Work Programme'!$B$8:$B$207))</f>
        <v/>
      </c>
      <c r="P897" s="150"/>
      <c r="Q897" s="150"/>
      <c r="R897" s="254" t="str">
        <f>IF(J897="","",VLOOKUP(J897,'Overview - Financial Statement'!$A$46:$B$60,2,FALSE))</f>
        <v/>
      </c>
      <c r="S897" s="255" t="str">
        <f t="shared" si="169"/>
        <v/>
      </c>
      <c r="T897" s="153"/>
      <c r="U897" s="153"/>
      <c r="V897" s="238">
        <f t="shared" si="170"/>
        <v>0</v>
      </c>
      <c r="W897" s="193" t="s">
        <v>44</v>
      </c>
      <c r="X897" s="427"/>
      <c r="Y897" s="264" t="str">
        <f t="shared" si="171"/>
        <v>OK</v>
      </c>
      <c r="Z897" s="193" t="str">
        <f t="shared" si="172"/>
        <v/>
      </c>
      <c r="AA897" s="193" t="str">
        <f t="shared" si="173"/>
        <v/>
      </c>
      <c r="AB897" s="397" t="str">
        <f t="shared" si="174"/>
        <v/>
      </c>
      <c r="AC897" s="257" t="str">
        <f t="shared" si="175"/>
        <v/>
      </c>
      <c r="AD897" s="257" t="str">
        <f t="shared" si="176"/>
        <v/>
      </c>
      <c r="AE897" s="193" t="str">
        <f t="shared" si="177"/>
        <v>CHECK DATES</v>
      </c>
      <c r="AF897" s="257" t="str">
        <f t="shared" si="178"/>
        <v/>
      </c>
      <c r="AG897" s="286">
        <v>0</v>
      </c>
      <c r="AH897" s="257">
        <f t="shared" si="179"/>
        <v>0</v>
      </c>
      <c r="AI897" s="257" t="str">
        <f t="shared" si="180"/>
        <v/>
      </c>
      <c r="AJ897" s="257">
        <f t="shared" si="181"/>
        <v>0</v>
      </c>
    </row>
    <row r="898" spans="1:36" x14ac:dyDescent="0.3">
      <c r="A898" s="287">
        <v>885</v>
      </c>
      <c r="B898" s="156"/>
      <c r="C898" s="150"/>
      <c r="D898" s="151"/>
      <c r="E898" s="150"/>
      <c r="F898" s="150"/>
      <c r="G898" s="158"/>
      <c r="H898" s="157"/>
      <c r="I898" s="152"/>
      <c r="J898" s="154"/>
      <c r="K898" s="149"/>
      <c r="L898" s="152"/>
      <c r="M898" s="159"/>
      <c r="N898" s="337"/>
      <c r="O898" s="343" t="str">
        <f>IF(N898="","",LOOKUP(N898,'Work Programme'!$A$8:$A$207,'Work Programme'!$B$8:$B$207))</f>
        <v/>
      </c>
      <c r="P898" s="150"/>
      <c r="Q898" s="150"/>
      <c r="R898" s="254" t="str">
        <f>IF(J898="","",VLOOKUP(J898,'Overview - Financial Statement'!$A$46:$B$60,2,FALSE))</f>
        <v/>
      </c>
      <c r="S898" s="255" t="str">
        <f t="shared" si="169"/>
        <v/>
      </c>
      <c r="T898" s="153"/>
      <c r="U898" s="153"/>
      <c r="V898" s="238">
        <f t="shared" si="170"/>
        <v>0</v>
      </c>
      <c r="W898" s="193" t="s">
        <v>44</v>
      </c>
      <c r="X898" s="427"/>
      <c r="Y898" s="264" t="str">
        <f t="shared" si="171"/>
        <v>OK</v>
      </c>
      <c r="Z898" s="193" t="str">
        <f t="shared" si="172"/>
        <v/>
      </c>
      <c r="AA898" s="193" t="str">
        <f t="shared" si="173"/>
        <v/>
      </c>
      <c r="AB898" s="397" t="str">
        <f t="shared" si="174"/>
        <v/>
      </c>
      <c r="AC898" s="257" t="str">
        <f t="shared" si="175"/>
        <v/>
      </c>
      <c r="AD898" s="257" t="str">
        <f t="shared" si="176"/>
        <v/>
      </c>
      <c r="AE898" s="193" t="str">
        <f t="shared" si="177"/>
        <v>CHECK DATES</v>
      </c>
      <c r="AF898" s="257" t="str">
        <f t="shared" si="178"/>
        <v/>
      </c>
      <c r="AG898" s="286">
        <v>0</v>
      </c>
      <c r="AH898" s="257">
        <f t="shared" si="179"/>
        <v>0</v>
      </c>
      <c r="AI898" s="257" t="str">
        <f t="shared" si="180"/>
        <v/>
      </c>
      <c r="AJ898" s="257">
        <f t="shared" si="181"/>
        <v>0</v>
      </c>
    </row>
    <row r="899" spans="1:36" x14ac:dyDescent="0.3">
      <c r="A899" s="287">
        <v>886</v>
      </c>
      <c r="B899" s="156"/>
      <c r="C899" s="150"/>
      <c r="D899" s="151"/>
      <c r="E899" s="150"/>
      <c r="F899" s="150"/>
      <c r="G899" s="158"/>
      <c r="H899" s="157"/>
      <c r="I899" s="152"/>
      <c r="J899" s="154"/>
      <c r="K899" s="149"/>
      <c r="L899" s="152"/>
      <c r="M899" s="159"/>
      <c r="N899" s="337"/>
      <c r="O899" s="343" t="str">
        <f>IF(N899="","",LOOKUP(N899,'Work Programme'!$A$8:$A$207,'Work Programme'!$B$8:$B$207))</f>
        <v/>
      </c>
      <c r="P899" s="150"/>
      <c r="Q899" s="150"/>
      <c r="R899" s="254" t="str">
        <f>IF(J899="","",VLOOKUP(J899,'Overview - Financial Statement'!$A$46:$B$60,2,FALSE))</f>
        <v/>
      </c>
      <c r="S899" s="255" t="str">
        <f t="shared" si="169"/>
        <v/>
      </c>
      <c r="T899" s="153"/>
      <c r="U899" s="153"/>
      <c r="V899" s="238">
        <f t="shared" si="170"/>
        <v>0</v>
      </c>
      <c r="W899" s="193" t="s">
        <v>44</v>
      </c>
      <c r="X899" s="427"/>
      <c r="Y899" s="264" t="str">
        <f t="shared" si="171"/>
        <v>OK</v>
      </c>
      <c r="Z899" s="193" t="str">
        <f t="shared" si="172"/>
        <v/>
      </c>
      <c r="AA899" s="193" t="str">
        <f t="shared" si="173"/>
        <v/>
      </c>
      <c r="AB899" s="397" t="str">
        <f t="shared" si="174"/>
        <v/>
      </c>
      <c r="AC899" s="257" t="str">
        <f t="shared" si="175"/>
        <v/>
      </c>
      <c r="AD899" s="257" t="str">
        <f t="shared" si="176"/>
        <v/>
      </c>
      <c r="AE899" s="193" t="str">
        <f t="shared" si="177"/>
        <v>CHECK DATES</v>
      </c>
      <c r="AF899" s="257" t="str">
        <f t="shared" si="178"/>
        <v/>
      </c>
      <c r="AG899" s="286">
        <v>0</v>
      </c>
      <c r="AH899" s="257">
        <f t="shared" si="179"/>
        <v>0</v>
      </c>
      <c r="AI899" s="257" t="str">
        <f t="shared" si="180"/>
        <v/>
      </c>
      <c r="AJ899" s="257">
        <f t="shared" si="181"/>
        <v>0</v>
      </c>
    </row>
    <row r="900" spans="1:36" x14ac:dyDescent="0.3">
      <c r="A900" s="287">
        <v>887</v>
      </c>
      <c r="B900" s="156"/>
      <c r="C900" s="150"/>
      <c r="D900" s="151"/>
      <c r="E900" s="150"/>
      <c r="F900" s="150"/>
      <c r="G900" s="158"/>
      <c r="H900" s="157"/>
      <c r="I900" s="152"/>
      <c r="J900" s="154"/>
      <c r="K900" s="149"/>
      <c r="L900" s="152"/>
      <c r="M900" s="159"/>
      <c r="N900" s="337"/>
      <c r="O900" s="343" t="str">
        <f>IF(N900="","",LOOKUP(N900,'Work Programme'!$A$8:$A$207,'Work Programme'!$B$8:$B$207))</f>
        <v/>
      </c>
      <c r="P900" s="150"/>
      <c r="Q900" s="150"/>
      <c r="R900" s="254" t="str">
        <f>IF(J900="","",VLOOKUP(J900,'Overview - Financial Statement'!$A$46:$B$60,2,FALSE))</f>
        <v/>
      </c>
      <c r="S900" s="255" t="str">
        <f t="shared" si="169"/>
        <v/>
      </c>
      <c r="T900" s="153"/>
      <c r="U900" s="153"/>
      <c r="V900" s="238">
        <f t="shared" si="170"/>
        <v>0</v>
      </c>
      <c r="W900" s="193" t="s">
        <v>44</v>
      </c>
      <c r="X900" s="427"/>
      <c r="Y900" s="264" t="str">
        <f t="shared" si="171"/>
        <v>OK</v>
      </c>
      <c r="Z900" s="193" t="str">
        <f t="shared" si="172"/>
        <v/>
      </c>
      <c r="AA900" s="193" t="str">
        <f t="shared" si="173"/>
        <v/>
      </c>
      <c r="AB900" s="397" t="str">
        <f t="shared" si="174"/>
        <v/>
      </c>
      <c r="AC900" s="257" t="str">
        <f t="shared" si="175"/>
        <v/>
      </c>
      <c r="AD900" s="257" t="str">
        <f t="shared" si="176"/>
        <v/>
      </c>
      <c r="AE900" s="193" t="str">
        <f t="shared" si="177"/>
        <v>CHECK DATES</v>
      </c>
      <c r="AF900" s="257" t="str">
        <f t="shared" si="178"/>
        <v/>
      </c>
      <c r="AG900" s="286">
        <v>0</v>
      </c>
      <c r="AH900" s="257">
        <f t="shared" si="179"/>
        <v>0</v>
      </c>
      <c r="AI900" s="257" t="str">
        <f t="shared" si="180"/>
        <v/>
      </c>
      <c r="AJ900" s="257">
        <f t="shared" si="181"/>
        <v>0</v>
      </c>
    </row>
    <row r="901" spans="1:36" x14ac:dyDescent="0.3">
      <c r="A901" s="287">
        <v>888</v>
      </c>
      <c r="B901" s="156"/>
      <c r="C901" s="150"/>
      <c r="D901" s="151"/>
      <c r="E901" s="150"/>
      <c r="F901" s="150"/>
      <c r="G901" s="158"/>
      <c r="H901" s="157"/>
      <c r="I901" s="152"/>
      <c r="J901" s="154"/>
      <c r="K901" s="149"/>
      <c r="L901" s="152"/>
      <c r="M901" s="159"/>
      <c r="N901" s="337"/>
      <c r="O901" s="343" t="str">
        <f>IF(N901="","",LOOKUP(N901,'Work Programme'!$A$8:$A$207,'Work Programme'!$B$8:$B$207))</f>
        <v/>
      </c>
      <c r="P901" s="150"/>
      <c r="Q901" s="150"/>
      <c r="R901" s="254" t="str">
        <f>IF(J901="","",VLOOKUP(J901,'Overview - Financial Statement'!$A$46:$B$60,2,FALSE))</f>
        <v/>
      </c>
      <c r="S901" s="255" t="str">
        <f t="shared" si="169"/>
        <v/>
      </c>
      <c r="T901" s="153"/>
      <c r="U901" s="153"/>
      <c r="V901" s="238">
        <f t="shared" si="170"/>
        <v>0</v>
      </c>
      <c r="W901" s="193" t="s">
        <v>44</v>
      </c>
      <c r="X901" s="427"/>
      <c r="Y901" s="264" t="str">
        <f t="shared" si="171"/>
        <v>OK</v>
      </c>
      <c r="Z901" s="193" t="str">
        <f t="shared" si="172"/>
        <v/>
      </c>
      <c r="AA901" s="193" t="str">
        <f t="shared" si="173"/>
        <v/>
      </c>
      <c r="AB901" s="397" t="str">
        <f t="shared" si="174"/>
        <v/>
      </c>
      <c r="AC901" s="257" t="str">
        <f t="shared" si="175"/>
        <v/>
      </c>
      <c r="AD901" s="257" t="str">
        <f t="shared" si="176"/>
        <v/>
      </c>
      <c r="AE901" s="193" t="str">
        <f t="shared" si="177"/>
        <v>CHECK DATES</v>
      </c>
      <c r="AF901" s="257" t="str">
        <f t="shared" si="178"/>
        <v/>
      </c>
      <c r="AG901" s="286">
        <v>0</v>
      </c>
      <c r="AH901" s="257">
        <f t="shared" si="179"/>
        <v>0</v>
      </c>
      <c r="AI901" s="257" t="str">
        <f t="shared" si="180"/>
        <v/>
      </c>
      <c r="AJ901" s="257">
        <f t="shared" si="181"/>
        <v>0</v>
      </c>
    </row>
    <row r="902" spans="1:36" x14ac:dyDescent="0.3">
      <c r="A902" s="287">
        <v>889</v>
      </c>
      <c r="B902" s="156"/>
      <c r="C902" s="150"/>
      <c r="D902" s="151"/>
      <c r="E902" s="150"/>
      <c r="F902" s="150"/>
      <c r="G902" s="158"/>
      <c r="H902" s="157"/>
      <c r="I902" s="152"/>
      <c r="J902" s="154"/>
      <c r="K902" s="149"/>
      <c r="L902" s="152"/>
      <c r="M902" s="159"/>
      <c r="N902" s="337"/>
      <c r="O902" s="343" t="str">
        <f>IF(N902="","",LOOKUP(N902,'Work Programme'!$A$8:$A$207,'Work Programme'!$B$8:$B$207))</f>
        <v/>
      </c>
      <c r="P902" s="150"/>
      <c r="Q902" s="150"/>
      <c r="R902" s="254" t="str">
        <f>IF(J902="","",VLOOKUP(J902,'Overview - Financial Statement'!$A$46:$B$60,2,FALSE))</f>
        <v/>
      </c>
      <c r="S902" s="255" t="str">
        <f t="shared" si="169"/>
        <v/>
      </c>
      <c r="T902" s="153"/>
      <c r="U902" s="153"/>
      <c r="V902" s="238">
        <f t="shared" si="170"/>
        <v>0</v>
      </c>
      <c r="W902" s="193" t="s">
        <v>44</v>
      </c>
      <c r="X902" s="427"/>
      <c r="Y902" s="264" t="str">
        <f t="shared" si="171"/>
        <v>OK</v>
      </c>
      <c r="Z902" s="193" t="str">
        <f t="shared" si="172"/>
        <v/>
      </c>
      <c r="AA902" s="193" t="str">
        <f t="shared" si="173"/>
        <v/>
      </c>
      <c r="AB902" s="397" t="str">
        <f t="shared" si="174"/>
        <v/>
      </c>
      <c r="AC902" s="257" t="str">
        <f t="shared" si="175"/>
        <v/>
      </c>
      <c r="AD902" s="257" t="str">
        <f t="shared" si="176"/>
        <v/>
      </c>
      <c r="AE902" s="193" t="str">
        <f t="shared" si="177"/>
        <v>CHECK DATES</v>
      </c>
      <c r="AF902" s="257" t="str">
        <f t="shared" si="178"/>
        <v/>
      </c>
      <c r="AG902" s="286">
        <v>0</v>
      </c>
      <c r="AH902" s="257">
        <f t="shared" si="179"/>
        <v>0</v>
      </c>
      <c r="AI902" s="257" t="str">
        <f t="shared" si="180"/>
        <v/>
      </c>
      <c r="AJ902" s="257">
        <f t="shared" si="181"/>
        <v>0</v>
      </c>
    </row>
    <row r="903" spans="1:36" x14ac:dyDescent="0.3">
      <c r="A903" s="287">
        <v>890</v>
      </c>
      <c r="B903" s="156"/>
      <c r="C903" s="150"/>
      <c r="D903" s="151"/>
      <c r="E903" s="150"/>
      <c r="F903" s="150"/>
      <c r="G903" s="158"/>
      <c r="H903" s="157"/>
      <c r="I903" s="152"/>
      <c r="J903" s="154"/>
      <c r="K903" s="149"/>
      <c r="L903" s="152"/>
      <c r="M903" s="159"/>
      <c r="N903" s="337"/>
      <c r="O903" s="343" t="str">
        <f>IF(N903="","",LOOKUP(N903,'Work Programme'!$A$8:$A$207,'Work Programme'!$B$8:$B$207))</f>
        <v/>
      </c>
      <c r="P903" s="150"/>
      <c r="Q903" s="150"/>
      <c r="R903" s="254" t="str">
        <f>IF(J903="","",VLOOKUP(J903,'Overview - Financial Statement'!$A$46:$B$60,2,FALSE))</f>
        <v/>
      </c>
      <c r="S903" s="255" t="str">
        <f t="shared" si="169"/>
        <v/>
      </c>
      <c r="T903" s="153"/>
      <c r="U903" s="153"/>
      <c r="V903" s="238">
        <f t="shared" si="170"/>
        <v>0</v>
      </c>
      <c r="W903" s="193" t="s">
        <v>44</v>
      </c>
      <c r="X903" s="427"/>
      <c r="Y903" s="264" t="str">
        <f t="shared" si="171"/>
        <v>OK</v>
      </c>
      <c r="Z903" s="193" t="str">
        <f t="shared" si="172"/>
        <v/>
      </c>
      <c r="AA903" s="193" t="str">
        <f t="shared" si="173"/>
        <v/>
      </c>
      <c r="AB903" s="397" t="str">
        <f t="shared" si="174"/>
        <v/>
      </c>
      <c r="AC903" s="257" t="str">
        <f t="shared" si="175"/>
        <v/>
      </c>
      <c r="AD903" s="257" t="str">
        <f t="shared" si="176"/>
        <v/>
      </c>
      <c r="AE903" s="193" t="str">
        <f t="shared" si="177"/>
        <v>CHECK DATES</v>
      </c>
      <c r="AF903" s="257" t="str">
        <f t="shared" si="178"/>
        <v/>
      </c>
      <c r="AG903" s="286">
        <v>0</v>
      </c>
      <c r="AH903" s="257">
        <f t="shared" si="179"/>
        <v>0</v>
      </c>
      <c r="AI903" s="257" t="str">
        <f t="shared" si="180"/>
        <v/>
      </c>
      <c r="AJ903" s="257">
        <f t="shared" si="181"/>
        <v>0</v>
      </c>
    </row>
    <row r="904" spans="1:36" x14ac:dyDescent="0.3">
      <c r="A904" s="287">
        <v>891</v>
      </c>
      <c r="B904" s="156"/>
      <c r="C904" s="150"/>
      <c r="D904" s="151"/>
      <c r="E904" s="150"/>
      <c r="F904" s="150"/>
      <c r="G904" s="158"/>
      <c r="H904" s="157"/>
      <c r="I904" s="152"/>
      <c r="J904" s="154"/>
      <c r="K904" s="149"/>
      <c r="L904" s="152"/>
      <c r="M904" s="159"/>
      <c r="N904" s="337"/>
      <c r="O904" s="343" t="str">
        <f>IF(N904="","",LOOKUP(N904,'Work Programme'!$A$8:$A$207,'Work Programme'!$B$8:$B$207))</f>
        <v/>
      </c>
      <c r="P904" s="150"/>
      <c r="Q904" s="150"/>
      <c r="R904" s="254" t="str">
        <f>IF(J904="","",VLOOKUP(J904,'Overview - Financial Statement'!$A$46:$B$60,2,FALSE))</f>
        <v/>
      </c>
      <c r="S904" s="255" t="str">
        <f t="shared" si="169"/>
        <v/>
      </c>
      <c r="T904" s="153"/>
      <c r="U904" s="153"/>
      <c r="V904" s="238">
        <f t="shared" si="170"/>
        <v>0</v>
      </c>
      <c r="W904" s="193" t="s">
        <v>44</v>
      </c>
      <c r="X904" s="427"/>
      <c r="Y904" s="264" t="str">
        <f t="shared" si="171"/>
        <v>OK</v>
      </c>
      <c r="Z904" s="193" t="str">
        <f t="shared" si="172"/>
        <v/>
      </c>
      <c r="AA904" s="193" t="str">
        <f t="shared" si="173"/>
        <v/>
      </c>
      <c r="AB904" s="397" t="str">
        <f t="shared" si="174"/>
        <v/>
      </c>
      <c r="AC904" s="257" t="str">
        <f t="shared" si="175"/>
        <v/>
      </c>
      <c r="AD904" s="257" t="str">
        <f t="shared" si="176"/>
        <v/>
      </c>
      <c r="AE904" s="193" t="str">
        <f t="shared" si="177"/>
        <v>CHECK DATES</v>
      </c>
      <c r="AF904" s="257" t="str">
        <f t="shared" si="178"/>
        <v/>
      </c>
      <c r="AG904" s="286">
        <v>0</v>
      </c>
      <c r="AH904" s="257">
        <f t="shared" si="179"/>
        <v>0</v>
      </c>
      <c r="AI904" s="257" t="str">
        <f t="shared" si="180"/>
        <v/>
      </c>
      <c r="AJ904" s="257">
        <f t="shared" si="181"/>
        <v>0</v>
      </c>
    </row>
    <row r="905" spans="1:36" x14ac:dyDescent="0.3">
      <c r="A905" s="287">
        <v>892</v>
      </c>
      <c r="B905" s="156"/>
      <c r="C905" s="150"/>
      <c r="D905" s="151"/>
      <c r="E905" s="150"/>
      <c r="F905" s="150"/>
      <c r="G905" s="158"/>
      <c r="H905" s="157"/>
      <c r="I905" s="152"/>
      <c r="J905" s="154"/>
      <c r="K905" s="149"/>
      <c r="L905" s="152"/>
      <c r="M905" s="159"/>
      <c r="N905" s="337"/>
      <c r="O905" s="343" t="str">
        <f>IF(N905="","",LOOKUP(N905,'Work Programme'!$A$8:$A$207,'Work Programme'!$B$8:$B$207))</f>
        <v/>
      </c>
      <c r="P905" s="150"/>
      <c r="Q905" s="150"/>
      <c r="R905" s="254" t="str">
        <f>IF(J905="","",VLOOKUP(J905,'Overview - Financial Statement'!$A$46:$B$60,2,FALSE))</f>
        <v/>
      </c>
      <c r="S905" s="255" t="str">
        <f t="shared" si="169"/>
        <v/>
      </c>
      <c r="T905" s="153"/>
      <c r="U905" s="153"/>
      <c r="V905" s="238">
        <f t="shared" si="170"/>
        <v>0</v>
      </c>
      <c r="W905" s="193" t="s">
        <v>44</v>
      </c>
      <c r="X905" s="427"/>
      <c r="Y905" s="264" t="str">
        <f t="shared" si="171"/>
        <v>OK</v>
      </c>
      <c r="Z905" s="193" t="str">
        <f t="shared" si="172"/>
        <v/>
      </c>
      <c r="AA905" s="193" t="str">
        <f t="shared" si="173"/>
        <v/>
      </c>
      <c r="AB905" s="397" t="str">
        <f t="shared" si="174"/>
        <v/>
      </c>
      <c r="AC905" s="257" t="str">
        <f t="shared" si="175"/>
        <v/>
      </c>
      <c r="AD905" s="257" t="str">
        <f t="shared" si="176"/>
        <v/>
      </c>
      <c r="AE905" s="193" t="str">
        <f t="shared" si="177"/>
        <v>CHECK DATES</v>
      </c>
      <c r="AF905" s="257" t="str">
        <f t="shared" si="178"/>
        <v/>
      </c>
      <c r="AG905" s="286">
        <v>0</v>
      </c>
      <c r="AH905" s="257">
        <f t="shared" si="179"/>
        <v>0</v>
      </c>
      <c r="AI905" s="257" t="str">
        <f t="shared" si="180"/>
        <v/>
      </c>
      <c r="AJ905" s="257">
        <f t="shared" si="181"/>
        <v>0</v>
      </c>
    </row>
    <row r="906" spans="1:36" x14ac:dyDescent="0.3">
      <c r="A906" s="287">
        <v>893</v>
      </c>
      <c r="B906" s="156"/>
      <c r="C906" s="150"/>
      <c r="D906" s="151"/>
      <c r="E906" s="150"/>
      <c r="F906" s="150"/>
      <c r="G906" s="158"/>
      <c r="H906" s="157"/>
      <c r="I906" s="152"/>
      <c r="J906" s="154"/>
      <c r="K906" s="149"/>
      <c r="L906" s="152"/>
      <c r="M906" s="159"/>
      <c r="N906" s="337"/>
      <c r="O906" s="343" t="str">
        <f>IF(N906="","",LOOKUP(N906,'Work Programme'!$A$8:$A$207,'Work Programme'!$B$8:$B$207))</f>
        <v/>
      </c>
      <c r="P906" s="150"/>
      <c r="Q906" s="150"/>
      <c r="R906" s="254" t="str">
        <f>IF(J906="","",VLOOKUP(J906,'Overview - Financial Statement'!$A$46:$B$60,2,FALSE))</f>
        <v/>
      </c>
      <c r="S906" s="255" t="str">
        <f t="shared" si="169"/>
        <v/>
      </c>
      <c r="T906" s="153"/>
      <c r="U906" s="153"/>
      <c r="V906" s="238">
        <f t="shared" si="170"/>
        <v>0</v>
      </c>
      <c r="W906" s="193" t="s">
        <v>44</v>
      </c>
      <c r="X906" s="427"/>
      <c r="Y906" s="264" t="str">
        <f t="shared" si="171"/>
        <v>OK</v>
      </c>
      <c r="Z906" s="193" t="str">
        <f t="shared" si="172"/>
        <v/>
      </c>
      <c r="AA906" s="193" t="str">
        <f t="shared" si="173"/>
        <v/>
      </c>
      <c r="AB906" s="397" t="str">
        <f t="shared" si="174"/>
        <v/>
      </c>
      <c r="AC906" s="257" t="str">
        <f t="shared" si="175"/>
        <v/>
      </c>
      <c r="AD906" s="257" t="str">
        <f t="shared" si="176"/>
        <v/>
      </c>
      <c r="AE906" s="193" t="str">
        <f t="shared" si="177"/>
        <v>CHECK DATES</v>
      </c>
      <c r="AF906" s="257" t="str">
        <f t="shared" si="178"/>
        <v/>
      </c>
      <c r="AG906" s="286">
        <v>0</v>
      </c>
      <c r="AH906" s="257">
        <f t="shared" si="179"/>
        <v>0</v>
      </c>
      <c r="AI906" s="257" t="str">
        <f t="shared" si="180"/>
        <v/>
      </c>
      <c r="AJ906" s="257">
        <f t="shared" si="181"/>
        <v>0</v>
      </c>
    </row>
    <row r="907" spans="1:36" x14ac:dyDescent="0.3">
      <c r="A907" s="287">
        <v>894</v>
      </c>
      <c r="B907" s="156"/>
      <c r="C907" s="150"/>
      <c r="D907" s="151"/>
      <c r="E907" s="150"/>
      <c r="F907" s="150"/>
      <c r="G907" s="158"/>
      <c r="H907" s="157"/>
      <c r="I907" s="152"/>
      <c r="J907" s="154"/>
      <c r="K907" s="149"/>
      <c r="L907" s="152"/>
      <c r="M907" s="159"/>
      <c r="N907" s="337"/>
      <c r="O907" s="343" t="str">
        <f>IF(N907="","",LOOKUP(N907,'Work Programme'!$A$8:$A$207,'Work Programme'!$B$8:$B$207))</f>
        <v/>
      </c>
      <c r="P907" s="150"/>
      <c r="Q907" s="150"/>
      <c r="R907" s="254" t="str">
        <f>IF(J907="","",VLOOKUP(J907,'Overview - Financial Statement'!$A$46:$B$60,2,FALSE))</f>
        <v/>
      </c>
      <c r="S907" s="255" t="str">
        <f t="shared" si="169"/>
        <v/>
      </c>
      <c r="T907" s="153"/>
      <c r="U907" s="153"/>
      <c r="V907" s="238">
        <f t="shared" si="170"/>
        <v>0</v>
      </c>
      <c r="W907" s="193" t="s">
        <v>44</v>
      </c>
      <c r="X907" s="427"/>
      <c r="Y907" s="264" t="str">
        <f t="shared" si="171"/>
        <v>OK</v>
      </c>
      <c r="Z907" s="193" t="str">
        <f t="shared" si="172"/>
        <v/>
      </c>
      <c r="AA907" s="193" t="str">
        <f t="shared" si="173"/>
        <v/>
      </c>
      <c r="AB907" s="397" t="str">
        <f t="shared" si="174"/>
        <v/>
      </c>
      <c r="AC907" s="257" t="str">
        <f t="shared" si="175"/>
        <v/>
      </c>
      <c r="AD907" s="257" t="str">
        <f t="shared" si="176"/>
        <v/>
      </c>
      <c r="AE907" s="193" t="str">
        <f t="shared" si="177"/>
        <v>CHECK DATES</v>
      </c>
      <c r="AF907" s="257" t="str">
        <f t="shared" si="178"/>
        <v/>
      </c>
      <c r="AG907" s="286">
        <v>0</v>
      </c>
      <c r="AH907" s="257">
        <f t="shared" si="179"/>
        <v>0</v>
      </c>
      <c r="AI907" s="257" t="str">
        <f t="shared" si="180"/>
        <v/>
      </c>
      <c r="AJ907" s="257">
        <f t="shared" si="181"/>
        <v>0</v>
      </c>
    </row>
    <row r="908" spans="1:36" x14ac:dyDescent="0.3">
      <c r="A908" s="287">
        <v>895</v>
      </c>
      <c r="B908" s="156"/>
      <c r="C908" s="150"/>
      <c r="D908" s="151"/>
      <c r="E908" s="150"/>
      <c r="F908" s="150"/>
      <c r="G908" s="158"/>
      <c r="H908" s="157"/>
      <c r="I908" s="152"/>
      <c r="J908" s="154"/>
      <c r="K908" s="149"/>
      <c r="L908" s="152"/>
      <c r="M908" s="159"/>
      <c r="N908" s="337"/>
      <c r="O908" s="343" t="str">
        <f>IF(N908="","",LOOKUP(N908,'Work Programme'!$A$8:$A$207,'Work Programme'!$B$8:$B$207))</f>
        <v/>
      </c>
      <c r="P908" s="150"/>
      <c r="Q908" s="150"/>
      <c r="R908" s="254" t="str">
        <f>IF(J908="","",VLOOKUP(J908,'Overview - Financial Statement'!$A$46:$B$60,2,FALSE))</f>
        <v/>
      </c>
      <c r="S908" s="255" t="str">
        <f t="shared" si="169"/>
        <v/>
      </c>
      <c r="T908" s="153"/>
      <c r="U908" s="153"/>
      <c r="V908" s="238">
        <f t="shared" si="170"/>
        <v>0</v>
      </c>
      <c r="W908" s="193" t="s">
        <v>44</v>
      </c>
      <c r="X908" s="427"/>
      <c r="Y908" s="264" t="str">
        <f t="shared" si="171"/>
        <v>OK</v>
      </c>
      <c r="Z908" s="193" t="str">
        <f t="shared" si="172"/>
        <v/>
      </c>
      <c r="AA908" s="193" t="str">
        <f t="shared" si="173"/>
        <v/>
      </c>
      <c r="AB908" s="397" t="str">
        <f t="shared" si="174"/>
        <v/>
      </c>
      <c r="AC908" s="257" t="str">
        <f t="shared" si="175"/>
        <v/>
      </c>
      <c r="AD908" s="257" t="str">
        <f t="shared" si="176"/>
        <v/>
      </c>
      <c r="AE908" s="193" t="str">
        <f t="shared" si="177"/>
        <v>CHECK DATES</v>
      </c>
      <c r="AF908" s="257" t="str">
        <f t="shared" si="178"/>
        <v/>
      </c>
      <c r="AG908" s="286">
        <v>0</v>
      </c>
      <c r="AH908" s="257">
        <f t="shared" si="179"/>
        <v>0</v>
      </c>
      <c r="AI908" s="257" t="str">
        <f t="shared" si="180"/>
        <v/>
      </c>
      <c r="AJ908" s="257">
        <f t="shared" si="181"/>
        <v>0</v>
      </c>
    </row>
    <row r="909" spans="1:36" x14ac:dyDescent="0.3">
      <c r="A909" s="287">
        <v>896</v>
      </c>
      <c r="B909" s="156"/>
      <c r="C909" s="150"/>
      <c r="D909" s="151"/>
      <c r="E909" s="150"/>
      <c r="F909" s="150"/>
      <c r="G909" s="158"/>
      <c r="H909" s="157"/>
      <c r="I909" s="152"/>
      <c r="J909" s="154"/>
      <c r="K909" s="149"/>
      <c r="L909" s="152"/>
      <c r="M909" s="159"/>
      <c r="N909" s="337"/>
      <c r="O909" s="343" t="str">
        <f>IF(N909="","",LOOKUP(N909,'Work Programme'!$A$8:$A$207,'Work Programme'!$B$8:$B$207))</f>
        <v/>
      </c>
      <c r="P909" s="150"/>
      <c r="Q909" s="150"/>
      <c r="R909" s="254" t="str">
        <f>IF(J909="","",VLOOKUP(J909,'Overview - Financial Statement'!$A$46:$B$60,2,FALSE))</f>
        <v/>
      </c>
      <c r="S909" s="255" t="str">
        <f t="shared" si="169"/>
        <v/>
      </c>
      <c r="T909" s="153"/>
      <c r="U909" s="153"/>
      <c r="V909" s="238">
        <f t="shared" si="170"/>
        <v>0</v>
      </c>
      <c r="W909" s="193" t="s">
        <v>44</v>
      </c>
      <c r="X909" s="427"/>
      <c r="Y909" s="264" t="str">
        <f t="shared" si="171"/>
        <v>OK</v>
      </c>
      <c r="Z909" s="193" t="str">
        <f t="shared" si="172"/>
        <v/>
      </c>
      <c r="AA909" s="193" t="str">
        <f t="shared" si="173"/>
        <v/>
      </c>
      <c r="AB909" s="397" t="str">
        <f t="shared" si="174"/>
        <v/>
      </c>
      <c r="AC909" s="257" t="str">
        <f t="shared" si="175"/>
        <v/>
      </c>
      <c r="AD909" s="257" t="str">
        <f t="shared" si="176"/>
        <v/>
      </c>
      <c r="AE909" s="193" t="str">
        <f t="shared" si="177"/>
        <v>CHECK DATES</v>
      </c>
      <c r="AF909" s="257" t="str">
        <f t="shared" si="178"/>
        <v/>
      </c>
      <c r="AG909" s="286">
        <v>0</v>
      </c>
      <c r="AH909" s="257">
        <f t="shared" si="179"/>
        <v>0</v>
      </c>
      <c r="AI909" s="257" t="str">
        <f t="shared" si="180"/>
        <v/>
      </c>
      <c r="AJ909" s="257">
        <f t="shared" si="181"/>
        <v>0</v>
      </c>
    </row>
    <row r="910" spans="1:36" x14ac:dyDescent="0.3">
      <c r="A910" s="287">
        <v>897</v>
      </c>
      <c r="B910" s="156"/>
      <c r="C910" s="150"/>
      <c r="D910" s="151"/>
      <c r="E910" s="150"/>
      <c r="F910" s="150"/>
      <c r="G910" s="158"/>
      <c r="H910" s="157"/>
      <c r="I910" s="152"/>
      <c r="J910" s="154"/>
      <c r="K910" s="149"/>
      <c r="L910" s="152"/>
      <c r="M910" s="159"/>
      <c r="N910" s="337"/>
      <c r="O910" s="343" t="str">
        <f>IF(N910="","",LOOKUP(N910,'Work Programme'!$A$8:$A$207,'Work Programme'!$B$8:$B$207))</f>
        <v/>
      </c>
      <c r="P910" s="150"/>
      <c r="Q910" s="150"/>
      <c r="R910" s="254" t="str">
        <f>IF(J910="","",VLOOKUP(J910,'Overview - Financial Statement'!$A$46:$B$60,2,FALSE))</f>
        <v/>
      </c>
      <c r="S910" s="255" t="str">
        <f t="shared" ref="S910:S973" si="182">IF(R910="","",K910/R910)</f>
        <v/>
      </c>
      <c r="T910" s="153"/>
      <c r="U910" s="153"/>
      <c r="V910" s="238">
        <f t="shared" si="170"/>
        <v>0</v>
      </c>
      <c r="W910" s="193" t="s">
        <v>44</v>
      </c>
      <c r="X910" s="427"/>
      <c r="Y910" s="264" t="str">
        <f t="shared" si="171"/>
        <v>OK</v>
      </c>
      <c r="Z910" s="193" t="str">
        <f t="shared" si="172"/>
        <v/>
      </c>
      <c r="AA910" s="193" t="str">
        <f t="shared" si="173"/>
        <v/>
      </c>
      <c r="AB910" s="397" t="str">
        <f t="shared" si="174"/>
        <v/>
      </c>
      <c r="AC910" s="257" t="str">
        <f t="shared" si="175"/>
        <v/>
      </c>
      <c r="AD910" s="257" t="str">
        <f t="shared" si="176"/>
        <v/>
      </c>
      <c r="AE910" s="193" t="str">
        <f t="shared" si="177"/>
        <v>CHECK DATES</v>
      </c>
      <c r="AF910" s="257" t="str">
        <f t="shared" si="178"/>
        <v/>
      </c>
      <c r="AG910" s="286">
        <v>0</v>
      </c>
      <c r="AH910" s="257">
        <f t="shared" si="179"/>
        <v>0</v>
      </c>
      <c r="AI910" s="257" t="str">
        <f t="shared" si="180"/>
        <v/>
      </c>
      <c r="AJ910" s="257">
        <f t="shared" si="181"/>
        <v>0</v>
      </c>
    </row>
    <row r="911" spans="1:36" x14ac:dyDescent="0.3">
      <c r="A911" s="287">
        <v>898</v>
      </c>
      <c r="B911" s="156"/>
      <c r="C911" s="150"/>
      <c r="D911" s="151"/>
      <c r="E911" s="150"/>
      <c r="F911" s="150"/>
      <c r="G911" s="158"/>
      <c r="H911" s="157"/>
      <c r="I911" s="152"/>
      <c r="J911" s="154"/>
      <c r="K911" s="149"/>
      <c r="L911" s="152"/>
      <c r="M911" s="159"/>
      <c r="N911" s="337"/>
      <c r="O911" s="343" t="str">
        <f>IF(N911="","",LOOKUP(N911,'Work Programme'!$A$8:$A$207,'Work Programme'!$B$8:$B$207))</f>
        <v/>
      </c>
      <c r="P911" s="150"/>
      <c r="Q911" s="150"/>
      <c r="R911" s="254" t="str">
        <f>IF(J911="","",VLOOKUP(J911,'Overview - Financial Statement'!$A$46:$B$60,2,FALSE))</f>
        <v/>
      </c>
      <c r="S911" s="255" t="str">
        <f t="shared" si="182"/>
        <v/>
      </c>
      <c r="T911" s="153"/>
      <c r="U911" s="153"/>
      <c r="V911" s="238">
        <f t="shared" si="170"/>
        <v>0</v>
      </c>
      <c r="W911" s="193" t="s">
        <v>44</v>
      </c>
      <c r="X911" s="427"/>
      <c r="Y911" s="264" t="str">
        <f t="shared" si="171"/>
        <v>OK</v>
      </c>
      <c r="Z911" s="193" t="str">
        <f t="shared" si="172"/>
        <v/>
      </c>
      <c r="AA911" s="193" t="str">
        <f t="shared" si="173"/>
        <v/>
      </c>
      <c r="AB911" s="397" t="str">
        <f t="shared" si="174"/>
        <v/>
      </c>
      <c r="AC911" s="257" t="str">
        <f t="shared" si="175"/>
        <v/>
      </c>
      <c r="AD911" s="257" t="str">
        <f t="shared" si="176"/>
        <v/>
      </c>
      <c r="AE911" s="193" t="str">
        <f t="shared" si="177"/>
        <v>CHECK DATES</v>
      </c>
      <c r="AF911" s="257" t="str">
        <f t="shared" si="178"/>
        <v/>
      </c>
      <c r="AG911" s="286">
        <v>0</v>
      </c>
      <c r="AH911" s="257">
        <f t="shared" si="179"/>
        <v>0</v>
      </c>
      <c r="AI911" s="257" t="str">
        <f t="shared" si="180"/>
        <v/>
      </c>
      <c r="AJ911" s="257">
        <f t="shared" si="181"/>
        <v>0</v>
      </c>
    </row>
    <row r="912" spans="1:36" x14ac:dyDescent="0.3">
      <c r="A912" s="287">
        <v>899</v>
      </c>
      <c r="B912" s="156"/>
      <c r="C912" s="150"/>
      <c r="D912" s="151"/>
      <c r="E912" s="150"/>
      <c r="F912" s="150"/>
      <c r="G912" s="158"/>
      <c r="H912" s="157"/>
      <c r="I912" s="152"/>
      <c r="J912" s="154"/>
      <c r="K912" s="149"/>
      <c r="L912" s="152"/>
      <c r="M912" s="159"/>
      <c r="N912" s="337"/>
      <c r="O912" s="343" t="str">
        <f>IF(N912="","",LOOKUP(N912,'Work Programme'!$A$8:$A$207,'Work Programme'!$B$8:$B$207))</f>
        <v/>
      </c>
      <c r="P912" s="150"/>
      <c r="Q912" s="150"/>
      <c r="R912" s="254" t="str">
        <f>IF(J912="","",VLOOKUP(J912,'Overview - Financial Statement'!$A$46:$B$60,2,FALSE))</f>
        <v/>
      </c>
      <c r="S912" s="255" t="str">
        <f t="shared" si="182"/>
        <v/>
      </c>
      <c r="T912" s="153"/>
      <c r="U912" s="153"/>
      <c r="V912" s="238">
        <f t="shared" ref="V912:V975" si="183">IF(T912="YES",S912,0)</f>
        <v>0</v>
      </c>
      <c r="W912" s="193" t="s">
        <v>44</v>
      </c>
      <c r="X912" s="427"/>
      <c r="Y912" s="264" t="str">
        <f t="shared" si="171"/>
        <v>OK</v>
      </c>
      <c r="Z912" s="193" t="str">
        <f t="shared" si="172"/>
        <v/>
      </c>
      <c r="AA912" s="193" t="str">
        <f t="shared" si="173"/>
        <v/>
      </c>
      <c r="AB912" s="397" t="str">
        <f t="shared" si="174"/>
        <v/>
      </c>
      <c r="AC912" s="257" t="str">
        <f t="shared" si="175"/>
        <v/>
      </c>
      <c r="AD912" s="257" t="str">
        <f t="shared" si="176"/>
        <v/>
      </c>
      <c r="AE912" s="193" t="str">
        <f t="shared" si="177"/>
        <v>CHECK DATES</v>
      </c>
      <c r="AF912" s="257" t="str">
        <f t="shared" si="178"/>
        <v/>
      </c>
      <c r="AG912" s="286">
        <v>0</v>
      </c>
      <c r="AH912" s="257">
        <f t="shared" si="179"/>
        <v>0</v>
      </c>
      <c r="AI912" s="257" t="str">
        <f t="shared" si="180"/>
        <v/>
      </c>
      <c r="AJ912" s="257">
        <f t="shared" si="181"/>
        <v>0</v>
      </c>
    </row>
    <row r="913" spans="1:36" x14ac:dyDescent="0.3">
      <c r="A913" s="287">
        <v>900</v>
      </c>
      <c r="B913" s="156"/>
      <c r="C913" s="150"/>
      <c r="D913" s="151"/>
      <c r="E913" s="150"/>
      <c r="F913" s="150"/>
      <c r="G913" s="158"/>
      <c r="H913" s="157"/>
      <c r="I913" s="152"/>
      <c r="J913" s="154"/>
      <c r="K913" s="149"/>
      <c r="L913" s="152"/>
      <c r="M913" s="159"/>
      <c r="N913" s="337"/>
      <c r="O913" s="343" t="str">
        <f>IF(N913="","",LOOKUP(N913,'Work Programme'!$A$8:$A$207,'Work Programme'!$B$8:$B$207))</f>
        <v/>
      </c>
      <c r="P913" s="150"/>
      <c r="Q913" s="150"/>
      <c r="R913" s="254" t="str">
        <f>IF(J913="","",VLOOKUP(J913,'Overview - Financial Statement'!$A$46:$B$60,2,FALSE))</f>
        <v/>
      </c>
      <c r="S913" s="255" t="str">
        <f t="shared" si="182"/>
        <v/>
      </c>
      <c r="T913" s="153"/>
      <c r="U913" s="153"/>
      <c r="V913" s="238">
        <f t="shared" si="183"/>
        <v>0</v>
      </c>
      <c r="W913" s="193" t="s">
        <v>44</v>
      </c>
      <c r="X913" s="427"/>
      <c r="Y913" s="264" t="str">
        <f t="shared" ref="Y913:Y976" si="184">IF(G913&gt;=220,"to be checked","OK")</f>
        <v>OK</v>
      </c>
      <c r="Z913" s="193" t="str">
        <f t="shared" ref="Z913:Z976" si="185">IF(S913="","",(IF(OR(L913&lt;=($E$4-1),L913&gt;=($G$4+1),M913&lt;=($E$4-1),M913&gt;=($G$4+1)),"CHECK DATES","OK")))</f>
        <v/>
      </c>
      <c r="AA913" s="193" t="str">
        <f t="shared" ref="AA913:AA976" si="186">IF(J913="","",J913)</f>
        <v/>
      </c>
      <c r="AB913" s="397" t="str">
        <f t="shared" ref="AB913:AB976" si="187">IF(J913="","",IF(HLOOKUP(J913,$X$4:$AL$5,2,FALSE)="",R913,IF(R913&lt;&gt;HLOOKUP(J913,$X$4:$AL$5,2,FALSE),HLOOKUP(J913,$X$4:$AL$5,2,FALSE),R913)))</f>
        <v/>
      </c>
      <c r="AC913" s="257" t="str">
        <f t="shared" ref="AC913:AC976" si="188">IF(R913="","",IF(AB913=1,S913,K913/AB913))</f>
        <v/>
      </c>
      <c r="AD913" s="257" t="str">
        <f t="shared" ref="AD913:AD976" si="189">IF(AC913="","",IF(AB913=1,0,AC913-S913))</f>
        <v/>
      </c>
      <c r="AE913" s="193" t="str">
        <f t="shared" ref="AE913:AE976" si="190">IF(S913=0,"",(IF(I913="","CHECK DATES","OK")))</f>
        <v>CHECK DATES</v>
      </c>
      <c r="AF913" s="257" t="str">
        <f t="shared" ref="AF913:AF976" si="191">IF(OR(W913="NO",Z913="CHECK DATES",AE913="CHECK DATES"),AC913,"")</f>
        <v/>
      </c>
      <c r="AG913" s="286">
        <v>0</v>
      </c>
      <c r="AH913" s="257">
        <f t="shared" ref="AH913:AH976" si="192">IF(OR(W913="NO",AF913&gt;0,AG913&gt;0)*(AND(OR(T913="NO",T913=""))),SUM(AF913:AG913),"")</f>
        <v>0</v>
      </c>
      <c r="AI913" s="257" t="str">
        <f t="shared" ref="AI913:AI976" si="193">IF(OR(W913="NO",AF913&gt;0,AG913&gt;0)*(AND(OR(T913="YES"))),SUM(AF913:AG913),"")</f>
        <v/>
      </c>
      <c r="AJ913" s="257">
        <f t="shared" ref="AJ913:AJ976" si="194">IF(T913="YES",AC913,0)</f>
        <v>0</v>
      </c>
    </row>
    <row r="914" spans="1:36" x14ac:dyDescent="0.3">
      <c r="A914" s="287">
        <v>901</v>
      </c>
      <c r="B914" s="156"/>
      <c r="C914" s="150"/>
      <c r="D914" s="151"/>
      <c r="E914" s="150"/>
      <c r="F914" s="150"/>
      <c r="G914" s="158"/>
      <c r="H914" s="157"/>
      <c r="I914" s="152"/>
      <c r="J914" s="154"/>
      <c r="K914" s="149"/>
      <c r="L914" s="152"/>
      <c r="M914" s="159"/>
      <c r="N914" s="337"/>
      <c r="O914" s="343" t="str">
        <f>IF(N914="","",LOOKUP(N914,'Work Programme'!$A$8:$A$207,'Work Programme'!$B$8:$B$207))</f>
        <v/>
      </c>
      <c r="P914" s="150"/>
      <c r="Q914" s="150"/>
      <c r="R914" s="254" t="str">
        <f>IF(J914="","",VLOOKUP(J914,'Overview - Financial Statement'!$A$46:$B$60,2,FALSE))</f>
        <v/>
      </c>
      <c r="S914" s="255" t="str">
        <f t="shared" si="182"/>
        <v/>
      </c>
      <c r="T914" s="153"/>
      <c r="U914" s="153"/>
      <c r="V914" s="238">
        <f t="shared" si="183"/>
        <v>0</v>
      </c>
      <c r="W914" s="193" t="s">
        <v>44</v>
      </c>
      <c r="X914" s="427"/>
      <c r="Y914" s="264" t="str">
        <f t="shared" si="184"/>
        <v>OK</v>
      </c>
      <c r="Z914" s="193" t="str">
        <f t="shared" si="185"/>
        <v/>
      </c>
      <c r="AA914" s="193" t="str">
        <f t="shared" si="186"/>
        <v/>
      </c>
      <c r="AB914" s="397" t="str">
        <f t="shared" si="187"/>
        <v/>
      </c>
      <c r="AC914" s="257" t="str">
        <f t="shared" si="188"/>
        <v/>
      </c>
      <c r="AD914" s="257" t="str">
        <f t="shared" si="189"/>
        <v/>
      </c>
      <c r="AE914" s="193" t="str">
        <f t="shared" si="190"/>
        <v>CHECK DATES</v>
      </c>
      <c r="AF914" s="257" t="str">
        <f t="shared" si="191"/>
        <v/>
      </c>
      <c r="AG914" s="286">
        <v>0</v>
      </c>
      <c r="AH914" s="257">
        <f t="shared" si="192"/>
        <v>0</v>
      </c>
      <c r="AI914" s="257" t="str">
        <f t="shared" si="193"/>
        <v/>
      </c>
      <c r="AJ914" s="257">
        <f t="shared" si="194"/>
        <v>0</v>
      </c>
    </row>
    <row r="915" spans="1:36" x14ac:dyDescent="0.3">
      <c r="A915" s="287">
        <v>902</v>
      </c>
      <c r="B915" s="156"/>
      <c r="C915" s="150"/>
      <c r="D915" s="151"/>
      <c r="E915" s="150"/>
      <c r="F915" s="150"/>
      <c r="G915" s="158"/>
      <c r="H915" s="157"/>
      <c r="I915" s="152"/>
      <c r="J915" s="154"/>
      <c r="K915" s="149"/>
      <c r="L915" s="152"/>
      <c r="M915" s="159"/>
      <c r="N915" s="337"/>
      <c r="O915" s="343" t="str">
        <f>IF(N915="","",LOOKUP(N915,'Work Programme'!$A$8:$A$207,'Work Programme'!$B$8:$B$207))</f>
        <v/>
      </c>
      <c r="P915" s="150"/>
      <c r="Q915" s="150"/>
      <c r="R915" s="254" t="str">
        <f>IF(J915="","",VLOOKUP(J915,'Overview - Financial Statement'!$A$46:$B$60,2,FALSE))</f>
        <v/>
      </c>
      <c r="S915" s="255" t="str">
        <f t="shared" si="182"/>
        <v/>
      </c>
      <c r="T915" s="153"/>
      <c r="U915" s="153"/>
      <c r="V915" s="238">
        <f t="shared" si="183"/>
        <v>0</v>
      </c>
      <c r="W915" s="193" t="s">
        <v>44</v>
      </c>
      <c r="X915" s="427"/>
      <c r="Y915" s="264" t="str">
        <f t="shared" si="184"/>
        <v>OK</v>
      </c>
      <c r="Z915" s="193" t="str">
        <f t="shared" si="185"/>
        <v/>
      </c>
      <c r="AA915" s="193" t="str">
        <f t="shared" si="186"/>
        <v/>
      </c>
      <c r="AB915" s="397" t="str">
        <f t="shared" si="187"/>
        <v/>
      </c>
      <c r="AC915" s="257" t="str">
        <f t="shared" si="188"/>
        <v/>
      </c>
      <c r="AD915" s="257" t="str">
        <f t="shared" si="189"/>
        <v/>
      </c>
      <c r="AE915" s="193" t="str">
        <f t="shared" si="190"/>
        <v>CHECK DATES</v>
      </c>
      <c r="AF915" s="257" t="str">
        <f t="shared" si="191"/>
        <v/>
      </c>
      <c r="AG915" s="286">
        <v>0</v>
      </c>
      <c r="AH915" s="257">
        <f t="shared" si="192"/>
        <v>0</v>
      </c>
      <c r="AI915" s="257" t="str">
        <f t="shared" si="193"/>
        <v/>
      </c>
      <c r="AJ915" s="257">
        <f t="shared" si="194"/>
        <v>0</v>
      </c>
    </row>
    <row r="916" spans="1:36" x14ac:dyDescent="0.3">
      <c r="A916" s="287">
        <v>903</v>
      </c>
      <c r="B916" s="156"/>
      <c r="C916" s="150"/>
      <c r="D916" s="151"/>
      <c r="E916" s="150"/>
      <c r="F916" s="150"/>
      <c r="G916" s="158"/>
      <c r="H916" s="157"/>
      <c r="I916" s="152"/>
      <c r="J916" s="154"/>
      <c r="K916" s="149"/>
      <c r="L916" s="152"/>
      <c r="M916" s="159"/>
      <c r="N916" s="337"/>
      <c r="O916" s="343" t="str">
        <f>IF(N916="","",LOOKUP(N916,'Work Programme'!$A$8:$A$207,'Work Programme'!$B$8:$B$207))</f>
        <v/>
      </c>
      <c r="P916" s="150"/>
      <c r="Q916" s="150"/>
      <c r="R916" s="254" t="str">
        <f>IF(J916="","",VLOOKUP(J916,'Overview - Financial Statement'!$A$46:$B$60,2,FALSE))</f>
        <v/>
      </c>
      <c r="S916" s="255" t="str">
        <f t="shared" si="182"/>
        <v/>
      </c>
      <c r="T916" s="153"/>
      <c r="U916" s="153"/>
      <c r="V916" s="238">
        <f t="shared" si="183"/>
        <v>0</v>
      </c>
      <c r="W916" s="193" t="s">
        <v>44</v>
      </c>
      <c r="X916" s="427"/>
      <c r="Y916" s="264" t="str">
        <f t="shared" si="184"/>
        <v>OK</v>
      </c>
      <c r="Z916" s="193" t="str">
        <f t="shared" si="185"/>
        <v/>
      </c>
      <c r="AA916" s="193" t="str">
        <f t="shared" si="186"/>
        <v/>
      </c>
      <c r="AB916" s="397" t="str">
        <f t="shared" si="187"/>
        <v/>
      </c>
      <c r="AC916" s="257" t="str">
        <f t="shared" si="188"/>
        <v/>
      </c>
      <c r="AD916" s="257" t="str">
        <f t="shared" si="189"/>
        <v/>
      </c>
      <c r="AE916" s="193" t="str">
        <f t="shared" si="190"/>
        <v>CHECK DATES</v>
      </c>
      <c r="AF916" s="257" t="str">
        <f t="shared" si="191"/>
        <v/>
      </c>
      <c r="AG916" s="286">
        <v>0</v>
      </c>
      <c r="AH916" s="257">
        <f t="shared" si="192"/>
        <v>0</v>
      </c>
      <c r="AI916" s="257" t="str">
        <f t="shared" si="193"/>
        <v/>
      </c>
      <c r="AJ916" s="257">
        <f t="shared" si="194"/>
        <v>0</v>
      </c>
    </row>
    <row r="917" spans="1:36" x14ac:dyDescent="0.3">
      <c r="A917" s="287">
        <v>904</v>
      </c>
      <c r="B917" s="156"/>
      <c r="C917" s="150"/>
      <c r="D917" s="151"/>
      <c r="E917" s="150"/>
      <c r="F917" s="150"/>
      <c r="G917" s="158"/>
      <c r="H917" s="157"/>
      <c r="I917" s="152"/>
      <c r="J917" s="154"/>
      <c r="K917" s="149"/>
      <c r="L917" s="152"/>
      <c r="M917" s="159"/>
      <c r="N917" s="337"/>
      <c r="O917" s="343" t="str">
        <f>IF(N917="","",LOOKUP(N917,'Work Programme'!$A$8:$A$207,'Work Programme'!$B$8:$B$207))</f>
        <v/>
      </c>
      <c r="P917" s="150"/>
      <c r="Q917" s="150"/>
      <c r="R917" s="254" t="str">
        <f>IF(J917="","",VLOOKUP(J917,'Overview - Financial Statement'!$A$46:$B$60,2,FALSE))</f>
        <v/>
      </c>
      <c r="S917" s="255" t="str">
        <f t="shared" si="182"/>
        <v/>
      </c>
      <c r="T917" s="153"/>
      <c r="U917" s="153"/>
      <c r="V917" s="238">
        <f t="shared" si="183"/>
        <v>0</v>
      </c>
      <c r="W917" s="193" t="s">
        <v>44</v>
      </c>
      <c r="X917" s="427"/>
      <c r="Y917" s="264" t="str">
        <f t="shared" si="184"/>
        <v>OK</v>
      </c>
      <c r="Z917" s="193" t="str">
        <f t="shared" si="185"/>
        <v/>
      </c>
      <c r="AA917" s="193" t="str">
        <f t="shared" si="186"/>
        <v/>
      </c>
      <c r="AB917" s="397" t="str">
        <f t="shared" si="187"/>
        <v/>
      </c>
      <c r="AC917" s="257" t="str">
        <f t="shared" si="188"/>
        <v/>
      </c>
      <c r="AD917" s="257" t="str">
        <f t="shared" si="189"/>
        <v/>
      </c>
      <c r="AE917" s="193" t="str">
        <f t="shared" si="190"/>
        <v>CHECK DATES</v>
      </c>
      <c r="AF917" s="257" t="str">
        <f t="shared" si="191"/>
        <v/>
      </c>
      <c r="AG917" s="286">
        <v>0</v>
      </c>
      <c r="AH917" s="257">
        <f t="shared" si="192"/>
        <v>0</v>
      </c>
      <c r="AI917" s="257" t="str">
        <f t="shared" si="193"/>
        <v/>
      </c>
      <c r="AJ917" s="257">
        <f t="shared" si="194"/>
        <v>0</v>
      </c>
    </row>
    <row r="918" spans="1:36" x14ac:dyDescent="0.3">
      <c r="A918" s="287">
        <v>905</v>
      </c>
      <c r="B918" s="156"/>
      <c r="C918" s="150"/>
      <c r="D918" s="151"/>
      <c r="E918" s="150"/>
      <c r="F918" s="150"/>
      <c r="G918" s="158"/>
      <c r="H918" s="157"/>
      <c r="I918" s="152"/>
      <c r="J918" s="154"/>
      <c r="K918" s="149"/>
      <c r="L918" s="152"/>
      <c r="M918" s="159"/>
      <c r="N918" s="337"/>
      <c r="O918" s="343" t="str">
        <f>IF(N918="","",LOOKUP(N918,'Work Programme'!$A$8:$A$207,'Work Programme'!$B$8:$B$207))</f>
        <v/>
      </c>
      <c r="P918" s="150"/>
      <c r="Q918" s="150"/>
      <c r="R918" s="254" t="str">
        <f>IF(J918="","",VLOOKUP(J918,'Overview - Financial Statement'!$A$46:$B$60,2,FALSE))</f>
        <v/>
      </c>
      <c r="S918" s="255" t="str">
        <f t="shared" si="182"/>
        <v/>
      </c>
      <c r="T918" s="153"/>
      <c r="U918" s="153"/>
      <c r="V918" s="238">
        <f t="shared" si="183"/>
        <v>0</v>
      </c>
      <c r="W918" s="193" t="s">
        <v>44</v>
      </c>
      <c r="X918" s="427"/>
      <c r="Y918" s="264" t="str">
        <f t="shared" si="184"/>
        <v>OK</v>
      </c>
      <c r="Z918" s="193" t="str">
        <f t="shared" si="185"/>
        <v/>
      </c>
      <c r="AA918" s="193" t="str">
        <f t="shared" si="186"/>
        <v/>
      </c>
      <c r="AB918" s="397" t="str">
        <f t="shared" si="187"/>
        <v/>
      </c>
      <c r="AC918" s="257" t="str">
        <f t="shared" si="188"/>
        <v/>
      </c>
      <c r="AD918" s="257" t="str">
        <f t="shared" si="189"/>
        <v/>
      </c>
      <c r="AE918" s="193" t="str">
        <f t="shared" si="190"/>
        <v>CHECK DATES</v>
      </c>
      <c r="AF918" s="257" t="str">
        <f t="shared" si="191"/>
        <v/>
      </c>
      <c r="AG918" s="286">
        <v>0</v>
      </c>
      <c r="AH918" s="257">
        <f t="shared" si="192"/>
        <v>0</v>
      </c>
      <c r="AI918" s="257" t="str">
        <f t="shared" si="193"/>
        <v/>
      </c>
      <c r="AJ918" s="257">
        <f t="shared" si="194"/>
        <v>0</v>
      </c>
    </row>
    <row r="919" spans="1:36" x14ac:dyDescent="0.3">
      <c r="A919" s="287">
        <v>906</v>
      </c>
      <c r="B919" s="156"/>
      <c r="C919" s="150"/>
      <c r="D919" s="151"/>
      <c r="E919" s="150"/>
      <c r="F919" s="150"/>
      <c r="G919" s="158"/>
      <c r="H919" s="157"/>
      <c r="I919" s="152"/>
      <c r="J919" s="154"/>
      <c r="K919" s="149"/>
      <c r="L919" s="152"/>
      <c r="M919" s="159"/>
      <c r="N919" s="337"/>
      <c r="O919" s="343" t="str">
        <f>IF(N919="","",LOOKUP(N919,'Work Programme'!$A$8:$A$207,'Work Programme'!$B$8:$B$207))</f>
        <v/>
      </c>
      <c r="P919" s="150"/>
      <c r="Q919" s="150"/>
      <c r="R919" s="254" t="str">
        <f>IF(J919="","",VLOOKUP(J919,'Overview - Financial Statement'!$A$46:$B$60,2,FALSE))</f>
        <v/>
      </c>
      <c r="S919" s="255" t="str">
        <f t="shared" si="182"/>
        <v/>
      </c>
      <c r="T919" s="153"/>
      <c r="U919" s="153"/>
      <c r="V919" s="238">
        <f t="shared" si="183"/>
        <v>0</v>
      </c>
      <c r="W919" s="193" t="s">
        <v>44</v>
      </c>
      <c r="X919" s="427"/>
      <c r="Y919" s="264" t="str">
        <f t="shared" si="184"/>
        <v>OK</v>
      </c>
      <c r="Z919" s="193" t="str">
        <f t="shared" si="185"/>
        <v/>
      </c>
      <c r="AA919" s="193" t="str">
        <f t="shared" si="186"/>
        <v/>
      </c>
      <c r="AB919" s="397" t="str">
        <f t="shared" si="187"/>
        <v/>
      </c>
      <c r="AC919" s="257" t="str">
        <f t="shared" si="188"/>
        <v/>
      </c>
      <c r="AD919" s="257" t="str">
        <f t="shared" si="189"/>
        <v/>
      </c>
      <c r="AE919" s="193" t="str">
        <f t="shared" si="190"/>
        <v>CHECK DATES</v>
      </c>
      <c r="AF919" s="257" t="str">
        <f t="shared" si="191"/>
        <v/>
      </c>
      <c r="AG919" s="286">
        <v>0</v>
      </c>
      <c r="AH919" s="257">
        <f t="shared" si="192"/>
        <v>0</v>
      </c>
      <c r="AI919" s="257" t="str">
        <f t="shared" si="193"/>
        <v/>
      </c>
      <c r="AJ919" s="257">
        <f t="shared" si="194"/>
        <v>0</v>
      </c>
    </row>
    <row r="920" spans="1:36" x14ac:dyDescent="0.3">
      <c r="A920" s="287">
        <v>907</v>
      </c>
      <c r="B920" s="156"/>
      <c r="C920" s="150"/>
      <c r="D920" s="151"/>
      <c r="E920" s="150"/>
      <c r="F920" s="150"/>
      <c r="G920" s="158"/>
      <c r="H920" s="157"/>
      <c r="I920" s="152"/>
      <c r="J920" s="154"/>
      <c r="K920" s="149"/>
      <c r="L920" s="152"/>
      <c r="M920" s="159"/>
      <c r="N920" s="337"/>
      <c r="O920" s="343" t="str">
        <f>IF(N920="","",LOOKUP(N920,'Work Programme'!$A$8:$A$207,'Work Programme'!$B$8:$B$207))</f>
        <v/>
      </c>
      <c r="P920" s="150"/>
      <c r="Q920" s="150"/>
      <c r="R920" s="254" t="str">
        <f>IF(J920="","",VLOOKUP(J920,'Overview - Financial Statement'!$A$46:$B$60,2,FALSE))</f>
        <v/>
      </c>
      <c r="S920" s="255" t="str">
        <f t="shared" si="182"/>
        <v/>
      </c>
      <c r="T920" s="153"/>
      <c r="U920" s="153"/>
      <c r="V920" s="238">
        <f t="shared" si="183"/>
        <v>0</v>
      </c>
      <c r="W920" s="193" t="s">
        <v>44</v>
      </c>
      <c r="X920" s="427"/>
      <c r="Y920" s="264" t="str">
        <f t="shared" si="184"/>
        <v>OK</v>
      </c>
      <c r="Z920" s="193" t="str">
        <f t="shared" si="185"/>
        <v/>
      </c>
      <c r="AA920" s="193" t="str">
        <f t="shared" si="186"/>
        <v/>
      </c>
      <c r="AB920" s="397" t="str">
        <f t="shared" si="187"/>
        <v/>
      </c>
      <c r="AC920" s="257" t="str">
        <f t="shared" si="188"/>
        <v/>
      </c>
      <c r="AD920" s="257" t="str">
        <f t="shared" si="189"/>
        <v/>
      </c>
      <c r="AE920" s="193" t="str">
        <f t="shared" si="190"/>
        <v>CHECK DATES</v>
      </c>
      <c r="AF920" s="257" t="str">
        <f t="shared" si="191"/>
        <v/>
      </c>
      <c r="AG920" s="286">
        <v>0</v>
      </c>
      <c r="AH920" s="257">
        <f t="shared" si="192"/>
        <v>0</v>
      </c>
      <c r="AI920" s="257" t="str">
        <f t="shared" si="193"/>
        <v/>
      </c>
      <c r="AJ920" s="257">
        <f t="shared" si="194"/>
        <v>0</v>
      </c>
    </row>
    <row r="921" spans="1:36" x14ac:dyDescent="0.3">
      <c r="A921" s="287">
        <v>908</v>
      </c>
      <c r="B921" s="156"/>
      <c r="C921" s="150"/>
      <c r="D921" s="151"/>
      <c r="E921" s="150"/>
      <c r="F921" s="150"/>
      <c r="G921" s="158"/>
      <c r="H921" s="157"/>
      <c r="I921" s="152"/>
      <c r="J921" s="154"/>
      <c r="K921" s="149"/>
      <c r="L921" s="152"/>
      <c r="M921" s="159"/>
      <c r="N921" s="337"/>
      <c r="O921" s="343" t="str">
        <f>IF(N921="","",LOOKUP(N921,'Work Programme'!$A$8:$A$207,'Work Programme'!$B$8:$B$207))</f>
        <v/>
      </c>
      <c r="P921" s="150"/>
      <c r="Q921" s="150"/>
      <c r="R921" s="254" t="str">
        <f>IF(J921="","",VLOOKUP(J921,'Overview - Financial Statement'!$A$46:$B$60,2,FALSE))</f>
        <v/>
      </c>
      <c r="S921" s="255" t="str">
        <f t="shared" si="182"/>
        <v/>
      </c>
      <c r="T921" s="153"/>
      <c r="U921" s="153"/>
      <c r="V921" s="238">
        <f t="shared" si="183"/>
        <v>0</v>
      </c>
      <c r="W921" s="193" t="s">
        <v>44</v>
      </c>
      <c r="X921" s="427"/>
      <c r="Y921" s="264" t="str">
        <f t="shared" si="184"/>
        <v>OK</v>
      </c>
      <c r="Z921" s="193" t="str">
        <f t="shared" si="185"/>
        <v/>
      </c>
      <c r="AA921" s="193" t="str">
        <f t="shared" si="186"/>
        <v/>
      </c>
      <c r="AB921" s="397" t="str">
        <f t="shared" si="187"/>
        <v/>
      </c>
      <c r="AC921" s="257" t="str">
        <f t="shared" si="188"/>
        <v/>
      </c>
      <c r="AD921" s="257" t="str">
        <f t="shared" si="189"/>
        <v/>
      </c>
      <c r="AE921" s="193" t="str">
        <f t="shared" si="190"/>
        <v>CHECK DATES</v>
      </c>
      <c r="AF921" s="257" t="str">
        <f t="shared" si="191"/>
        <v/>
      </c>
      <c r="AG921" s="286">
        <v>0</v>
      </c>
      <c r="AH921" s="257">
        <f t="shared" si="192"/>
        <v>0</v>
      </c>
      <c r="AI921" s="257" t="str">
        <f t="shared" si="193"/>
        <v/>
      </c>
      <c r="AJ921" s="257">
        <f t="shared" si="194"/>
        <v>0</v>
      </c>
    </row>
    <row r="922" spans="1:36" x14ac:dyDescent="0.3">
      <c r="A922" s="287">
        <v>909</v>
      </c>
      <c r="B922" s="156"/>
      <c r="C922" s="150"/>
      <c r="D922" s="151"/>
      <c r="E922" s="150"/>
      <c r="F922" s="150"/>
      <c r="G922" s="158"/>
      <c r="H922" s="157"/>
      <c r="I922" s="152"/>
      <c r="J922" s="154"/>
      <c r="K922" s="149"/>
      <c r="L922" s="152"/>
      <c r="M922" s="159"/>
      <c r="N922" s="337"/>
      <c r="O922" s="343" t="str">
        <f>IF(N922="","",LOOKUP(N922,'Work Programme'!$A$8:$A$207,'Work Programme'!$B$8:$B$207))</f>
        <v/>
      </c>
      <c r="P922" s="150"/>
      <c r="Q922" s="150"/>
      <c r="R922" s="254" t="str">
        <f>IF(J922="","",VLOOKUP(J922,'Overview - Financial Statement'!$A$46:$B$60,2,FALSE))</f>
        <v/>
      </c>
      <c r="S922" s="255" t="str">
        <f t="shared" si="182"/>
        <v/>
      </c>
      <c r="T922" s="153"/>
      <c r="U922" s="153"/>
      <c r="V922" s="238">
        <f t="shared" si="183"/>
        <v>0</v>
      </c>
      <c r="W922" s="193" t="s">
        <v>44</v>
      </c>
      <c r="X922" s="427"/>
      <c r="Y922" s="264" t="str">
        <f t="shared" si="184"/>
        <v>OK</v>
      </c>
      <c r="Z922" s="193" t="str">
        <f t="shared" si="185"/>
        <v/>
      </c>
      <c r="AA922" s="193" t="str">
        <f t="shared" si="186"/>
        <v/>
      </c>
      <c r="AB922" s="397" t="str">
        <f t="shared" si="187"/>
        <v/>
      </c>
      <c r="AC922" s="257" t="str">
        <f t="shared" si="188"/>
        <v/>
      </c>
      <c r="AD922" s="257" t="str">
        <f t="shared" si="189"/>
        <v/>
      </c>
      <c r="AE922" s="193" t="str">
        <f t="shared" si="190"/>
        <v>CHECK DATES</v>
      </c>
      <c r="AF922" s="257" t="str">
        <f t="shared" si="191"/>
        <v/>
      </c>
      <c r="AG922" s="286">
        <v>0</v>
      </c>
      <c r="AH922" s="257">
        <f t="shared" si="192"/>
        <v>0</v>
      </c>
      <c r="AI922" s="257" t="str">
        <f t="shared" si="193"/>
        <v/>
      </c>
      <c r="AJ922" s="257">
        <f t="shared" si="194"/>
        <v>0</v>
      </c>
    </row>
    <row r="923" spans="1:36" x14ac:dyDescent="0.3">
      <c r="A923" s="287">
        <v>910</v>
      </c>
      <c r="B923" s="156"/>
      <c r="C923" s="150"/>
      <c r="D923" s="151"/>
      <c r="E923" s="150"/>
      <c r="F923" s="150"/>
      <c r="G923" s="158"/>
      <c r="H923" s="157"/>
      <c r="I923" s="152"/>
      <c r="J923" s="154"/>
      <c r="K923" s="149"/>
      <c r="L923" s="152"/>
      <c r="M923" s="159"/>
      <c r="N923" s="337"/>
      <c r="O923" s="343" t="str">
        <f>IF(N923="","",LOOKUP(N923,'Work Programme'!$A$8:$A$207,'Work Programme'!$B$8:$B$207))</f>
        <v/>
      </c>
      <c r="P923" s="150"/>
      <c r="Q923" s="150"/>
      <c r="R923" s="254" t="str">
        <f>IF(J923="","",VLOOKUP(J923,'Overview - Financial Statement'!$A$46:$B$60,2,FALSE))</f>
        <v/>
      </c>
      <c r="S923" s="255" t="str">
        <f t="shared" si="182"/>
        <v/>
      </c>
      <c r="T923" s="153"/>
      <c r="U923" s="153"/>
      <c r="V923" s="238">
        <f t="shared" si="183"/>
        <v>0</v>
      </c>
      <c r="W923" s="193" t="s">
        <v>44</v>
      </c>
      <c r="X923" s="427"/>
      <c r="Y923" s="264" t="str">
        <f t="shared" si="184"/>
        <v>OK</v>
      </c>
      <c r="Z923" s="193" t="str">
        <f t="shared" si="185"/>
        <v/>
      </c>
      <c r="AA923" s="193" t="str">
        <f t="shared" si="186"/>
        <v/>
      </c>
      <c r="AB923" s="397" t="str">
        <f t="shared" si="187"/>
        <v/>
      </c>
      <c r="AC923" s="257" t="str">
        <f t="shared" si="188"/>
        <v/>
      </c>
      <c r="AD923" s="257" t="str">
        <f t="shared" si="189"/>
        <v/>
      </c>
      <c r="AE923" s="193" t="str">
        <f t="shared" si="190"/>
        <v>CHECK DATES</v>
      </c>
      <c r="AF923" s="257" t="str">
        <f t="shared" si="191"/>
        <v/>
      </c>
      <c r="AG923" s="286">
        <v>0</v>
      </c>
      <c r="AH923" s="257">
        <f t="shared" si="192"/>
        <v>0</v>
      </c>
      <c r="AI923" s="257" t="str">
        <f t="shared" si="193"/>
        <v/>
      </c>
      <c r="AJ923" s="257">
        <f t="shared" si="194"/>
        <v>0</v>
      </c>
    </row>
    <row r="924" spans="1:36" x14ac:dyDescent="0.3">
      <c r="A924" s="287">
        <v>911</v>
      </c>
      <c r="B924" s="156"/>
      <c r="C924" s="150"/>
      <c r="D924" s="151"/>
      <c r="E924" s="150"/>
      <c r="F924" s="150"/>
      <c r="G924" s="158"/>
      <c r="H924" s="157"/>
      <c r="I924" s="152"/>
      <c r="J924" s="154"/>
      <c r="K924" s="149"/>
      <c r="L924" s="152"/>
      <c r="M924" s="159"/>
      <c r="N924" s="337"/>
      <c r="O924" s="343" t="str">
        <f>IF(N924="","",LOOKUP(N924,'Work Programme'!$A$8:$A$207,'Work Programme'!$B$8:$B$207))</f>
        <v/>
      </c>
      <c r="P924" s="150"/>
      <c r="Q924" s="150"/>
      <c r="R924" s="254" t="str">
        <f>IF(J924="","",VLOOKUP(J924,'Overview - Financial Statement'!$A$46:$B$60,2,FALSE))</f>
        <v/>
      </c>
      <c r="S924" s="255" t="str">
        <f t="shared" si="182"/>
        <v/>
      </c>
      <c r="T924" s="153"/>
      <c r="U924" s="153"/>
      <c r="V924" s="238">
        <f t="shared" si="183"/>
        <v>0</v>
      </c>
      <c r="W924" s="193" t="s">
        <v>44</v>
      </c>
      <c r="X924" s="427"/>
      <c r="Y924" s="264" t="str">
        <f t="shared" si="184"/>
        <v>OK</v>
      </c>
      <c r="Z924" s="193" t="str">
        <f t="shared" si="185"/>
        <v/>
      </c>
      <c r="AA924" s="193" t="str">
        <f t="shared" si="186"/>
        <v/>
      </c>
      <c r="AB924" s="397" t="str">
        <f t="shared" si="187"/>
        <v/>
      </c>
      <c r="AC924" s="257" t="str">
        <f t="shared" si="188"/>
        <v/>
      </c>
      <c r="AD924" s="257" t="str">
        <f t="shared" si="189"/>
        <v/>
      </c>
      <c r="AE924" s="193" t="str">
        <f t="shared" si="190"/>
        <v>CHECK DATES</v>
      </c>
      <c r="AF924" s="257" t="str">
        <f t="shared" si="191"/>
        <v/>
      </c>
      <c r="AG924" s="286">
        <v>0</v>
      </c>
      <c r="AH924" s="257">
        <f t="shared" si="192"/>
        <v>0</v>
      </c>
      <c r="AI924" s="257" t="str">
        <f t="shared" si="193"/>
        <v/>
      </c>
      <c r="AJ924" s="257">
        <f t="shared" si="194"/>
        <v>0</v>
      </c>
    </row>
    <row r="925" spans="1:36" x14ac:dyDescent="0.3">
      <c r="A925" s="287">
        <v>912</v>
      </c>
      <c r="B925" s="156"/>
      <c r="C925" s="150"/>
      <c r="D925" s="151"/>
      <c r="E925" s="150"/>
      <c r="F925" s="150"/>
      <c r="G925" s="158"/>
      <c r="H925" s="157"/>
      <c r="I925" s="152"/>
      <c r="J925" s="154"/>
      <c r="K925" s="149"/>
      <c r="L925" s="152"/>
      <c r="M925" s="159"/>
      <c r="N925" s="337"/>
      <c r="O925" s="343" t="str">
        <f>IF(N925="","",LOOKUP(N925,'Work Programme'!$A$8:$A$207,'Work Programme'!$B$8:$B$207))</f>
        <v/>
      </c>
      <c r="P925" s="150"/>
      <c r="Q925" s="150"/>
      <c r="R925" s="254" t="str">
        <f>IF(J925="","",VLOOKUP(J925,'Overview - Financial Statement'!$A$46:$B$60,2,FALSE))</f>
        <v/>
      </c>
      <c r="S925" s="255" t="str">
        <f t="shared" si="182"/>
        <v/>
      </c>
      <c r="T925" s="153"/>
      <c r="U925" s="153"/>
      <c r="V925" s="238">
        <f t="shared" si="183"/>
        <v>0</v>
      </c>
      <c r="W925" s="193" t="s">
        <v>44</v>
      </c>
      <c r="X925" s="427"/>
      <c r="Y925" s="264" t="str">
        <f t="shared" si="184"/>
        <v>OK</v>
      </c>
      <c r="Z925" s="193" t="str">
        <f t="shared" si="185"/>
        <v/>
      </c>
      <c r="AA925" s="193" t="str">
        <f t="shared" si="186"/>
        <v/>
      </c>
      <c r="AB925" s="397" t="str">
        <f t="shared" si="187"/>
        <v/>
      </c>
      <c r="AC925" s="257" t="str">
        <f t="shared" si="188"/>
        <v/>
      </c>
      <c r="AD925" s="257" t="str">
        <f t="shared" si="189"/>
        <v/>
      </c>
      <c r="AE925" s="193" t="str">
        <f t="shared" si="190"/>
        <v>CHECK DATES</v>
      </c>
      <c r="AF925" s="257" t="str">
        <f t="shared" si="191"/>
        <v/>
      </c>
      <c r="AG925" s="286">
        <v>0</v>
      </c>
      <c r="AH925" s="257">
        <f t="shared" si="192"/>
        <v>0</v>
      </c>
      <c r="AI925" s="257" t="str">
        <f t="shared" si="193"/>
        <v/>
      </c>
      <c r="AJ925" s="257">
        <f t="shared" si="194"/>
        <v>0</v>
      </c>
    </row>
    <row r="926" spans="1:36" x14ac:dyDescent="0.3">
      <c r="A926" s="287">
        <v>913</v>
      </c>
      <c r="B926" s="156"/>
      <c r="C926" s="150"/>
      <c r="D926" s="151"/>
      <c r="E926" s="150"/>
      <c r="F926" s="150"/>
      <c r="G926" s="158"/>
      <c r="H926" s="157"/>
      <c r="I926" s="152"/>
      <c r="J926" s="154"/>
      <c r="K926" s="149"/>
      <c r="L926" s="152"/>
      <c r="M926" s="159"/>
      <c r="N926" s="337"/>
      <c r="O926" s="343" t="str">
        <f>IF(N926="","",LOOKUP(N926,'Work Programme'!$A$8:$A$207,'Work Programme'!$B$8:$B$207))</f>
        <v/>
      </c>
      <c r="P926" s="150"/>
      <c r="Q926" s="150"/>
      <c r="R926" s="254" t="str">
        <f>IF(J926="","",VLOOKUP(J926,'Overview - Financial Statement'!$A$46:$B$60,2,FALSE))</f>
        <v/>
      </c>
      <c r="S926" s="255" t="str">
        <f t="shared" si="182"/>
        <v/>
      </c>
      <c r="T926" s="153"/>
      <c r="U926" s="153"/>
      <c r="V926" s="238">
        <f t="shared" si="183"/>
        <v>0</v>
      </c>
      <c r="W926" s="193" t="s">
        <v>44</v>
      </c>
      <c r="X926" s="427"/>
      <c r="Y926" s="264" t="str">
        <f t="shared" si="184"/>
        <v>OK</v>
      </c>
      <c r="Z926" s="193" t="str">
        <f t="shared" si="185"/>
        <v/>
      </c>
      <c r="AA926" s="193" t="str">
        <f t="shared" si="186"/>
        <v/>
      </c>
      <c r="AB926" s="397" t="str">
        <f t="shared" si="187"/>
        <v/>
      </c>
      <c r="AC926" s="257" t="str">
        <f t="shared" si="188"/>
        <v/>
      </c>
      <c r="AD926" s="257" t="str">
        <f t="shared" si="189"/>
        <v/>
      </c>
      <c r="AE926" s="193" t="str">
        <f t="shared" si="190"/>
        <v>CHECK DATES</v>
      </c>
      <c r="AF926" s="257" t="str">
        <f t="shared" si="191"/>
        <v/>
      </c>
      <c r="AG926" s="286">
        <v>0</v>
      </c>
      <c r="AH926" s="257">
        <f t="shared" si="192"/>
        <v>0</v>
      </c>
      <c r="AI926" s="257" t="str">
        <f t="shared" si="193"/>
        <v/>
      </c>
      <c r="AJ926" s="257">
        <f t="shared" si="194"/>
        <v>0</v>
      </c>
    </row>
    <row r="927" spans="1:36" x14ac:dyDescent="0.3">
      <c r="A927" s="287">
        <v>914</v>
      </c>
      <c r="B927" s="156"/>
      <c r="C927" s="150"/>
      <c r="D927" s="151"/>
      <c r="E927" s="150"/>
      <c r="F927" s="150"/>
      <c r="G927" s="158"/>
      <c r="H927" s="157"/>
      <c r="I927" s="152"/>
      <c r="J927" s="154"/>
      <c r="K927" s="149"/>
      <c r="L927" s="152"/>
      <c r="M927" s="159"/>
      <c r="N927" s="337"/>
      <c r="O927" s="343" t="str">
        <f>IF(N927="","",LOOKUP(N927,'Work Programme'!$A$8:$A$207,'Work Programme'!$B$8:$B$207))</f>
        <v/>
      </c>
      <c r="P927" s="150"/>
      <c r="Q927" s="150"/>
      <c r="R927" s="254" t="str">
        <f>IF(J927="","",VLOOKUP(J927,'Overview - Financial Statement'!$A$46:$B$60,2,FALSE))</f>
        <v/>
      </c>
      <c r="S927" s="255" t="str">
        <f t="shared" si="182"/>
        <v/>
      </c>
      <c r="T927" s="153"/>
      <c r="U927" s="153"/>
      <c r="V927" s="238">
        <f t="shared" si="183"/>
        <v>0</v>
      </c>
      <c r="W927" s="193" t="s">
        <v>44</v>
      </c>
      <c r="X927" s="427"/>
      <c r="Y927" s="264" t="str">
        <f t="shared" si="184"/>
        <v>OK</v>
      </c>
      <c r="Z927" s="193" t="str">
        <f t="shared" si="185"/>
        <v/>
      </c>
      <c r="AA927" s="193" t="str">
        <f t="shared" si="186"/>
        <v/>
      </c>
      <c r="AB927" s="397" t="str">
        <f t="shared" si="187"/>
        <v/>
      </c>
      <c r="AC927" s="257" t="str">
        <f t="shared" si="188"/>
        <v/>
      </c>
      <c r="AD927" s="257" t="str">
        <f t="shared" si="189"/>
        <v/>
      </c>
      <c r="AE927" s="193" t="str">
        <f t="shared" si="190"/>
        <v>CHECK DATES</v>
      </c>
      <c r="AF927" s="257" t="str">
        <f t="shared" si="191"/>
        <v/>
      </c>
      <c r="AG927" s="286">
        <v>0</v>
      </c>
      <c r="AH927" s="257">
        <f t="shared" si="192"/>
        <v>0</v>
      </c>
      <c r="AI927" s="257" t="str">
        <f t="shared" si="193"/>
        <v/>
      </c>
      <c r="AJ927" s="257">
        <f t="shared" si="194"/>
        <v>0</v>
      </c>
    </row>
    <row r="928" spans="1:36" x14ac:dyDescent="0.3">
      <c r="A928" s="287">
        <v>915</v>
      </c>
      <c r="B928" s="156"/>
      <c r="C928" s="150"/>
      <c r="D928" s="151"/>
      <c r="E928" s="150"/>
      <c r="F928" s="150"/>
      <c r="G928" s="158"/>
      <c r="H928" s="157"/>
      <c r="I928" s="152"/>
      <c r="J928" s="154"/>
      <c r="K928" s="149"/>
      <c r="L928" s="152"/>
      <c r="M928" s="159"/>
      <c r="N928" s="337"/>
      <c r="O928" s="343" t="str">
        <f>IF(N928="","",LOOKUP(N928,'Work Programme'!$A$8:$A$207,'Work Programme'!$B$8:$B$207))</f>
        <v/>
      </c>
      <c r="P928" s="150"/>
      <c r="Q928" s="150"/>
      <c r="R928" s="254" t="str">
        <f>IF(J928="","",VLOOKUP(J928,'Overview - Financial Statement'!$A$46:$B$60,2,FALSE))</f>
        <v/>
      </c>
      <c r="S928" s="255" t="str">
        <f t="shared" si="182"/>
        <v/>
      </c>
      <c r="T928" s="153"/>
      <c r="U928" s="153"/>
      <c r="V928" s="238">
        <f t="shared" si="183"/>
        <v>0</v>
      </c>
      <c r="W928" s="193" t="s">
        <v>44</v>
      </c>
      <c r="X928" s="427"/>
      <c r="Y928" s="264" t="str">
        <f t="shared" si="184"/>
        <v>OK</v>
      </c>
      <c r="Z928" s="193" t="str">
        <f t="shared" si="185"/>
        <v/>
      </c>
      <c r="AA928" s="193" t="str">
        <f t="shared" si="186"/>
        <v/>
      </c>
      <c r="AB928" s="397" t="str">
        <f t="shared" si="187"/>
        <v/>
      </c>
      <c r="AC928" s="257" t="str">
        <f t="shared" si="188"/>
        <v/>
      </c>
      <c r="AD928" s="257" t="str">
        <f t="shared" si="189"/>
        <v/>
      </c>
      <c r="AE928" s="193" t="str">
        <f t="shared" si="190"/>
        <v>CHECK DATES</v>
      </c>
      <c r="AF928" s="257" t="str">
        <f t="shared" si="191"/>
        <v/>
      </c>
      <c r="AG928" s="286">
        <v>0</v>
      </c>
      <c r="AH928" s="257">
        <f t="shared" si="192"/>
        <v>0</v>
      </c>
      <c r="AI928" s="257" t="str">
        <f t="shared" si="193"/>
        <v/>
      </c>
      <c r="AJ928" s="257">
        <f t="shared" si="194"/>
        <v>0</v>
      </c>
    </row>
    <row r="929" spans="1:36" x14ac:dyDescent="0.3">
      <c r="A929" s="287">
        <v>916</v>
      </c>
      <c r="B929" s="156"/>
      <c r="C929" s="150"/>
      <c r="D929" s="151"/>
      <c r="E929" s="150"/>
      <c r="F929" s="150"/>
      <c r="G929" s="158"/>
      <c r="H929" s="157"/>
      <c r="I929" s="152"/>
      <c r="J929" s="154"/>
      <c r="K929" s="149"/>
      <c r="L929" s="152"/>
      <c r="M929" s="159"/>
      <c r="N929" s="337"/>
      <c r="O929" s="343" t="str">
        <f>IF(N929="","",LOOKUP(N929,'Work Programme'!$A$8:$A$207,'Work Programme'!$B$8:$B$207))</f>
        <v/>
      </c>
      <c r="P929" s="150"/>
      <c r="Q929" s="150"/>
      <c r="R929" s="254" t="str">
        <f>IF(J929="","",VLOOKUP(J929,'Overview - Financial Statement'!$A$46:$B$60,2,FALSE))</f>
        <v/>
      </c>
      <c r="S929" s="255" t="str">
        <f t="shared" si="182"/>
        <v/>
      </c>
      <c r="T929" s="153"/>
      <c r="U929" s="153"/>
      <c r="V929" s="238">
        <f t="shared" si="183"/>
        <v>0</v>
      </c>
      <c r="W929" s="193" t="s">
        <v>44</v>
      </c>
      <c r="X929" s="427"/>
      <c r="Y929" s="264" t="str">
        <f t="shared" si="184"/>
        <v>OK</v>
      </c>
      <c r="Z929" s="193" t="str">
        <f t="shared" si="185"/>
        <v/>
      </c>
      <c r="AA929" s="193" t="str">
        <f t="shared" si="186"/>
        <v/>
      </c>
      <c r="AB929" s="397" t="str">
        <f t="shared" si="187"/>
        <v/>
      </c>
      <c r="AC929" s="257" t="str">
        <f t="shared" si="188"/>
        <v/>
      </c>
      <c r="AD929" s="257" t="str">
        <f t="shared" si="189"/>
        <v/>
      </c>
      <c r="AE929" s="193" t="str">
        <f t="shared" si="190"/>
        <v>CHECK DATES</v>
      </c>
      <c r="AF929" s="257" t="str">
        <f t="shared" si="191"/>
        <v/>
      </c>
      <c r="AG929" s="286">
        <v>0</v>
      </c>
      <c r="AH929" s="257">
        <f t="shared" si="192"/>
        <v>0</v>
      </c>
      <c r="AI929" s="257" t="str">
        <f t="shared" si="193"/>
        <v/>
      </c>
      <c r="AJ929" s="257">
        <f t="shared" si="194"/>
        <v>0</v>
      </c>
    </row>
    <row r="930" spans="1:36" x14ac:dyDescent="0.3">
      <c r="A930" s="287">
        <v>917</v>
      </c>
      <c r="B930" s="156"/>
      <c r="C930" s="150"/>
      <c r="D930" s="151"/>
      <c r="E930" s="150"/>
      <c r="F930" s="150"/>
      <c r="G930" s="158"/>
      <c r="H930" s="157"/>
      <c r="I930" s="152"/>
      <c r="J930" s="154"/>
      <c r="K930" s="149"/>
      <c r="L930" s="152"/>
      <c r="M930" s="159"/>
      <c r="N930" s="337"/>
      <c r="O930" s="343" t="str">
        <f>IF(N930="","",LOOKUP(N930,'Work Programme'!$A$8:$A$207,'Work Programme'!$B$8:$B$207))</f>
        <v/>
      </c>
      <c r="P930" s="150"/>
      <c r="Q930" s="150"/>
      <c r="R930" s="254" t="str">
        <f>IF(J930="","",VLOOKUP(J930,'Overview - Financial Statement'!$A$46:$B$60,2,FALSE))</f>
        <v/>
      </c>
      <c r="S930" s="255" t="str">
        <f t="shared" si="182"/>
        <v/>
      </c>
      <c r="T930" s="153"/>
      <c r="U930" s="153"/>
      <c r="V930" s="238">
        <f t="shared" si="183"/>
        <v>0</v>
      </c>
      <c r="W930" s="193" t="s">
        <v>44</v>
      </c>
      <c r="X930" s="427"/>
      <c r="Y930" s="264" t="str">
        <f t="shared" si="184"/>
        <v>OK</v>
      </c>
      <c r="Z930" s="193" t="str">
        <f t="shared" si="185"/>
        <v/>
      </c>
      <c r="AA930" s="193" t="str">
        <f t="shared" si="186"/>
        <v/>
      </c>
      <c r="AB930" s="397" t="str">
        <f t="shared" si="187"/>
        <v/>
      </c>
      <c r="AC930" s="257" t="str">
        <f t="shared" si="188"/>
        <v/>
      </c>
      <c r="AD930" s="257" t="str">
        <f t="shared" si="189"/>
        <v/>
      </c>
      <c r="AE930" s="193" t="str">
        <f t="shared" si="190"/>
        <v>CHECK DATES</v>
      </c>
      <c r="AF930" s="257" t="str">
        <f t="shared" si="191"/>
        <v/>
      </c>
      <c r="AG930" s="286">
        <v>0</v>
      </c>
      <c r="AH930" s="257">
        <f t="shared" si="192"/>
        <v>0</v>
      </c>
      <c r="AI930" s="257" t="str">
        <f t="shared" si="193"/>
        <v/>
      </c>
      <c r="AJ930" s="257">
        <f t="shared" si="194"/>
        <v>0</v>
      </c>
    </row>
    <row r="931" spans="1:36" x14ac:dyDescent="0.3">
      <c r="A931" s="287">
        <v>918</v>
      </c>
      <c r="B931" s="156"/>
      <c r="C931" s="150"/>
      <c r="D931" s="151"/>
      <c r="E931" s="150"/>
      <c r="F931" s="150"/>
      <c r="G931" s="158"/>
      <c r="H931" s="157"/>
      <c r="I931" s="152"/>
      <c r="J931" s="154"/>
      <c r="K931" s="149"/>
      <c r="L931" s="152"/>
      <c r="M931" s="159"/>
      <c r="N931" s="337"/>
      <c r="O931" s="343" t="str">
        <f>IF(N931="","",LOOKUP(N931,'Work Programme'!$A$8:$A$207,'Work Programme'!$B$8:$B$207))</f>
        <v/>
      </c>
      <c r="P931" s="150"/>
      <c r="Q931" s="150"/>
      <c r="R931" s="254" t="str">
        <f>IF(J931="","",VLOOKUP(J931,'Overview - Financial Statement'!$A$46:$B$60,2,FALSE))</f>
        <v/>
      </c>
      <c r="S931" s="255" t="str">
        <f t="shared" si="182"/>
        <v/>
      </c>
      <c r="T931" s="153"/>
      <c r="U931" s="153"/>
      <c r="V931" s="238">
        <f t="shared" si="183"/>
        <v>0</v>
      </c>
      <c r="W931" s="193" t="s">
        <v>44</v>
      </c>
      <c r="X931" s="427"/>
      <c r="Y931" s="264" t="str">
        <f t="shared" si="184"/>
        <v>OK</v>
      </c>
      <c r="Z931" s="193" t="str">
        <f t="shared" si="185"/>
        <v/>
      </c>
      <c r="AA931" s="193" t="str">
        <f t="shared" si="186"/>
        <v/>
      </c>
      <c r="AB931" s="397" t="str">
        <f t="shared" si="187"/>
        <v/>
      </c>
      <c r="AC931" s="257" t="str">
        <f t="shared" si="188"/>
        <v/>
      </c>
      <c r="AD931" s="257" t="str">
        <f t="shared" si="189"/>
        <v/>
      </c>
      <c r="AE931" s="193" t="str">
        <f t="shared" si="190"/>
        <v>CHECK DATES</v>
      </c>
      <c r="AF931" s="257" t="str">
        <f t="shared" si="191"/>
        <v/>
      </c>
      <c r="AG931" s="286">
        <v>0</v>
      </c>
      <c r="AH931" s="257">
        <f t="shared" si="192"/>
        <v>0</v>
      </c>
      <c r="AI931" s="257" t="str">
        <f t="shared" si="193"/>
        <v/>
      </c>
      <c r="AJ931" s="257">
        <f t="shared" si="194"/>
        <v>0</v>
      </c>
    </row>
    <row r="932" spans="1:36" x14ac:dyDescent="0.3">
      <c r="A932" s="287">
        <v>919</v>
      </c>
      <c r="B932" s="156"/>
      <c r="C932" s="150"/>
      <c r="D932" s="151"/>
      <c r="E932" s="150"/>
      <c r="F932" s="150"/>
      <c r="G932" s="158"/>
      <c r="H932" s="157"/>
      <c r="I932" s="152"/>
      <c r="J932" s="154"/>
      <c r="K932" s="149"/>
      <c r="L932" s="152"/>
      <c r="M932" s="159"/>
      <c r="N932" s="337"/>
      <c r="O932" s="343" t="str">
        <f>IF(N932="","",LOOKUP(N932,'Work Programme'!$A$8:$A$207,'Work Programme'!$B$8:$B$207))</f>
        <v/>
      </c>
      <c r="P932" s="150"/>
      <c r="Q932" s="150"/>
      <c r="R932" s="254" t="str">
        <f>IF(J932="","",VLOOKUP(J932,'Overview - Financial Statement'!$A$46:$B$60,2,FALSE))</f>
        <v/>
      </c>
      <c r="S932" s="255" t="str">
        <f t="shared" si="182"/>
        <v/>
      </c>
      <c r="T932" s="153"/>
      <c r="U932" s="153"/>
      <c r="V932" s="238">
        <f t="shared" si="183"/>
        <v>0</v>
      </c>
      <c r="W932" s="193" t="s">
        <v>44</v>
      </c>
      <c r="X932" s="427"/>
      <c r="Y932" s="264" t="str">
        <f t="shared" si="184"/>
        <v>OK</v>
      </c>
      <c r="Z932" s="193" t="str">
        <f t="shared" si="185"/>
        <v/>
      </c>
      <c r="AA932" s="193" t="str">
        <f t="shared" si="186"/>
        <v/>
      </c>
      <c r="AB932" s="397" t="str">
        <f t="shared" si="187"/>
        <v/>
      </c>
      <c r="AC932" s="257" t="str">
        <f t="shared" si="188"/>
        <v/>
      </c>
      <c r="AD932" s="257" t="str">
        <f t="shared" si="189"/>
        <v/>
      </c>
      <c r="AE932" s="193" t="str">
        <f t="shared" si="190"/>
        <v>CHECK DATES</v>
      </c>
      <c r="AF932" s="257" t="str">
        <f t="shared" si="191"/>
        <v/>
      </c>
      <c r="AG932" s="286">
        <v>0</v>
      </c>
      <c r="AH932" s="257">
        <f t="shared" si="192"/>
        <v>0</v>
      </c>
      <c r="AI932" s="257" t="str">
        <f t="shared" si="193"/>
        <v/>
      </c>
      <c r="AJ932" s="257">
        <f t="shared" si="194"/>
        <v>0</v>
      </c>
    </row>
    <row r="933" spans="1:36" x14ac:dyDescent="0.3">
      <c r="A933" s="287">
        <v>920</v>
      </c>
      <c r="B933" s="156"/>
      <c r="C933" s="150"/>
      <c r="D933" s="151"/>
      <c r="E933" s="150"/>
      <c r="F933" s="150"/>
      <c r="G933" s="158"/>
      <c r="H933" s="157"/>
      <c r="I933" s="152"/>
      <c r="J933" s="154"/>
      <c r="K933" s="149"/>
      <c r="L933" s="152"/>
      <c r="M933" s="159"/>
      <c r="N933" s="337"/>
      <c r="O933" s="343" t="str">
        <f>IF(N933="","",LOOKUP(N933,'Work Programme'!$A$8:$A$207,'Work Programme'!$B$8:$B$207))</f>
        <v/>
      </c>
      <c r="P933" s="150"/>
      <c r="Q933" s="150"/>
      <c r="R933" s="254" t="str">
        <f>IF(J933="","",VLOOKUP(J933,'Overview - Financial Statement'!$A$46:$B$60,2,FALSE))</f>
        <v/>
      </c>
      <c r="S933" s="255" t="str">
        <f t="shared" si="182"/>
        <v/>
      </c>
      <c r="T933" s="153"/>
      <c r="U933" s="153"/>
      <c r="V933" s="238">
        <f t="shared" si="183"/>
        <v>0</v>
      </c>
      <c r="W933" s="193" t="s">
        <v>44</v>
      </c>
      <c r="X933" s="427"/>
      <c r="Y933" s="264" t="str">
        <f t="shared" si="184"/>
        <v>OK</v>
      </c>
      <c r="Z933" s="193" t="str">
        <f t="shared" si="185"/>
        <v/>
      </c>
      <c r="AA933" s="193" t="str">
        <f t="shared" si="186"/>
        <v/>
      </c>
      <c r="AB933" s="397" t="str">
        <f t="shared" si="187"/>
        <v/>
      </c>
      <c r="AC933" s="257" t="str">
        <f t="shared" si="188"/>
        <v/>
      </c>
      <c r="AD933" s="257" t="str">
        <f t="shared" si="189"/>
        <v/>
      </c>
      <c r="AE933" s="193" t="str">
        <f t="shared" si="190"/>
        <v>CHECK DATES</v>
      </c>
      <c r="AF933" s="257" t="str">
        <f t="shared" si="191"/>
        <v/>
      </c>
      <c r="AG933" s="286">
        <v>0</v>
      </c>
      <c r="AH933" s="257">
        <f t="shared" si="192"/>
        <v>0</v>
      </c>
      <c r="AI933" s="257" t="str">
        <f t="shared" si="193"/>
        <v/>
      </c>
      <c r="AJ933" s="257">
        <f t="shared" si="194"/>
        <v>0</v>
      </c>
    </row>
    <row r="934" spans="1:36" x14ac:dyDescent="0.3">
      <c r="A934" s="287">
        <v>921</v>
      </c>
      <c r="B934" s="156"/>
      <c r="C934" s="150"/>
      <c r="D934" s="151"/>
      <c r="E934" s="150"/>
      <c r="F934" s="150"/>
      <c r="G934" s="158"/>
      <c r="H934" s="157"/>
      <c r="I934" s="152"/>
      <c r="J934" s="154"/>
      <c r="K934" s="149"/>
      <c r="L934" s="152"/>
      <c r="M934" s="159"/>
      <c r="N934" s="337"/>
      <c r="O934" s="343" t="str">
        <f>IF(N934="","",LOOKUP(N934,'Work Programme'!$A$8:$A$207,'Work Programme'!$B$8:$B$207))</f>
        <v/>
      </c>
      <c r="P934" s="150"/>
      <c r="Q934" s="150"/>
      <c r="R934" s="254" t="str">
        <f>IF(J934="","",VLOOKUP(J934,'Overview - Financial Statement'!$A$46:$B$60,2,FALSE))</f>
        <v/>
      </c>
      <c r="S934" s="255" t="str">
        <f t="shared" si="182"/>
        <v/>
      </c>
      <c r="T934" s="153"/>
      <c r="U934" s="153"/>
      <c r="V934" s="238">
        <f t="shared" si="183"/>
        <v>0</v>
      </c>
      <c r="W934" s="193" t="s">
        <v>44</v>
      </c>
      <c r="X934" s="427"/>
      <c r="Y934" s="264" t="str">
        <f t="shared" si="184"/>
        <v>OK</v>
      </c>
      <c r="Z934" s="193" t="str">
        <f t="shared" si="185"/>
        <v/>
      </c>
      <c r="AA934" s="193" t="str">
        <f t="shared" si="186"/>
        <v/>
      </c>
      <c r="AB934" s="397" t="str">
        <f t="shared" si="187"/>
        <v/>
      </c>
      <c r="AC934" s="257" t="str">
        <f t="shared" si="188"/>
        <v/>
      </c>
      <c r="AD934" s="257" t="str">
        <f t="shared" si="189"/>
        <v/>
      </c>
      <c r="AE934" s="193" t="str">
        <f t="shared" si="190"/>
        <v>CHECK DATES</v>
      </c>
      <c r="AF934" s="257" t="str">
        <f t="shared" si="191"/>
        <v/>
      </c>
      <c r="AG934" s="286">
        <v>0</v>
      </c>
      <c r="AH934" s="257">
        <f t="shared" si="192"/>
        <v>0</v>
      </c>
      <c r="AI934" s="257" t="str">
        <f t="shared" si="193"/>
        <v/>
      </c>
      <c r="AJ934" s="257">
        <f t="shared" si="194"/>
        <v>0</v>
      </c>
    </row>
    <row r="935" spans="1:36" x14ac:dyDescent="0.3">
      <c r="A935" s="287">
        <v>922</v>
      </c>
      <c r="B935" s="156"/>
      <c r="C935" s="150"/>
      <c r="D935" s="151"/>
      <c r="E935" s="150"/>
      <c r="F935" s="150"/>
      <c r="G935" s="158"/>
      <c r="H935" s="157"/>
      <c r="I935" s="152"/>
      <c r="J935" s="154"/>
      <c r="K935" s="149"/>
      <c r="L935" s="152"/>
      <c r="M935" s="159"/>
      <c r="N935" s="337"/>
      <c r="O935" s="343" t="str">
        <f>IF(N935="","",LOOKUP(N935,'Work Programme'!$A$8:$A$207,'Work Programme'!$B$8:$B$207))</f>
        <v/>
      </c>
      <c r="P935" s="150"/>
      <c r="Q935" s="150"/>
      <c r="R935" s="254" t="str">
        <f>IF(J935="","",VLOOKUP(J935,'Overview - Financial Statement'!$A$46:$B$60,2,FALSE))</f>
        <v/>
      </c>
      <c r="S935" s="255" t="str">
        <f t="shared" si="182"/>
        <v/>
      </c>
      <c r="T935" s="153"/>
      <c r="U935" s="153"/>
      <c r="V935" s="238">
        <f t="shared" si="183"/>
        <v>0</v>
      </c>
      <c r="W935" s="193" t="s">
        <v>44</v>
      </c>
      <c r="X935" s="427"/>
      <c r="Y935" s="264" t="str">
        <f t="shared" si="184"/>
        <v>OK</v>
      </c>
      <c r="Z935" s="193" t="str">
        <f t="shared" si="185"/>
        <v/>
      </c>
      <c r="AA935" s="193" t="str">
        <f t="shared" si="186"/>
        <v/>
      </c>
      <c r="AB935" s="397" t="str">
        <f t="shared" si="187"/>
        <v/>
      </c>
      <c r="AC935" s="257" t="str">
        <f t="shared" si="188"/>
        <v/>
      </c>
      <c r="AD935" s="257" t="str">
        <f t="shared" si="189"/>
        <v/>
      </c>
      <c r="AE935" s="193" t="str">
        <f t="shared" si="190"/>
        <v>CHECK DATES</v>
      </c>
      <c r="AF935" s="257" t="str">
        <f t="shared" si="191"/>
        <v/>
      </c>
      <c r="AG935" s="286">
        <v>0</v>
      </c>
      <c r="AH935" s="257">
        <f t="shared" si="192"/>
        <v>0</v>
      </c>
      <c r="AI935" s="257" t="str">
        <f t="shared" si="193"/>
        <v/>
      </c>
      <c r="AJ935" s="257">
        <f t="shared" si="194"/>
        <v>0</v>
      </c>
    </row>
    <row r="936" spans="1:36" x14ac:dyDescent="0.3">
      <c r="A936" s="287">
        <v>923</v>
      </c>
      <c r="B936" s="156"/>
      <c r="C936" s="150"/>
      <c r="D936" s="151"/>
      <c r="E936" s="150"/>
      <c r="F936" s="150"/>
      <c r="G936" s="158"/>
      <c r="H936" s="157"/>
      <c r="I936" s="152"/>
      <c r="J936" s="154"/>
      <c r="K936" s="149"/>
      <c r="L936" s="152"/>
      <c r="M936" s="159"/>
      <c r="N936" s="337"/>
      <c r="O936" s="343" t="str">
        <f>IF(N936="","",LOOKUP(N936,'Work Programme'!$A$8:$A$207,'Work Programme'!$B$8:$B$207))</f>
        <v/>
      </c>
      <c r="P936" s="150"/>
      <c r="Q936" s="150"/>
      <c r="R936" s="254" t="str">
        <f>IF(J936="","",VLOOKUP(J936,'Overview - Financial Statement'!$A$46:$B$60,2,FALSE))</f>
        <v/>
      </c>
      <c r="S936" s="255" t="str">
        <f t="shared" si="182"/>
        <v/>
      </c>
      <c r="T936" s="153"/>
      <c r="U936" s="153"/>
      <c r="V936" s="238">
        <f t="shared" si="183"/>
        <v>0</v>
      </c>
      <c r="W936" s="193" t="s">
        <v>44</v>
      </c>
      <c r="X936" s="427"/>
      <c r="Y936" s="264" t="str">
        <f t="shared" si="184"/>
        <v>OK</v>
      </c>
      <c r="Z936" s="193" t="str">
        <f t="shared" si="185"/>
        <v/>
      </c>
      <c r="AA936" s="193" t="str">
        <f t="shared" si="186"/>
        <v/>
      </c>
      <c r="AB936" s="397" t="str">
        <f t="shared" si="187"/>
        <v/>
      </c>
      <c r="AC936" s="257" t="str">
        <f t="shared" si="188"/>
        <v/>
      </c>
      <c r="AD936" s="257" t="str">
        <f t="shared" si="189"/>
        <v/>
      </c>
      <c r="AE936" s="193" t="str">
        <f t="shared" si="190"/>
        <v>CHECK DATES</v>
      </c>
      <c r="AF936" s="257" t="str">
        <f t="shared" si="191"/>
        <v/>
      </c>
      <c r="AG936" s="286">
        <v>0</v>
      </c>
      <c r="AH936" s="257">
        <f t="shared" si="192"/>
        <v>0</v>
      </c>
      <c r="AI936" s="257" t="str">
        <f t="shared" si="193"/>
        <v/>
      </c>
      <c r="AJ936" s="257">
        <f t="shared" si="194"/>
        <v>0</v>
      </c>
    </row>
    <row r="937" spans="1:36" x14ac:dyDescent="0.3">
      <c r="A937" s="287">
        <v>924</v>
      </c>
      <c r="B937" s="156"/>
      <c r="C937" s="150"/>
      <c r="D937" s="151"/>
      <c r="E937" s="150"/>
      <c r="F937" s="150"/>
      <c r="G937" s="158"/>
      <c r="H937" s="157"/>
      <c r="I937" s="152"/>
      <c r="J937" s="154"/>
      <c r="K937" s="149"/>
      <c r="L937" s="152"/>
      <c r="M937" s="159"/>
      <c r="N937" s="337"/>
      <c r="O937" s="343" t="str">
        <f>IF(N937="","",LOOKUP(N937,'Work Programme'!$A$8:$A$207,'Work Programme'!$B$8:$B$207))</f>
        <v/>
      </c>
      <c r="P937" s="150"/>
      <c r="Q937" s="150"/>
      <c r="R937" s="254" t="str">
        <f>IF(J937="","",VLOOKUP(J937,'Overview - Financial Statement'!$A$46:$B$60,2,FALSE))</f>
        <v/>
      </c>
      <c r="S937" s="255" t="str">
        <f t="shared" si="182"/>
        <v/>
      </c>
      <c r="T937" s="153"/>
      <c r="U937" s="153"/>
      <c r="V937" s="238">
        <f t="shared" si="183"/>
        <v>0</v>
      </c>
      <c r="W937" s="193" t="s">
        <v>44</v>
      </c>
      <c r="X937" s="427"/>
      <c r="Y937" s="264" t="str">
        <f t="shared" si="184"/>
        <v>OK</v>
      </c>
      <c r="Z937" s="193" t="str">
        <f t="shared" si="185"/>
        <v/>
      </c>
      <c r="AA937" s="193" t="str">
        <f t="shared" si="186"/>
        <v/>
      </c>
      <c r="AB937" s="397" t="str">
        <f t="shared" si="187"/>
        <v/>
      </c>
      <c r="AC937" s="257" t="str">
        <f t="shared" si="188"/>
        <v/>
      </c>
      <c r="AD937" s="257" t="str">
        <f t="shared" si="189"/>
        <v/>
      </c>
      <c r="AE937" s="193" t="str">
        <f t="shared" si="190"/>
        <v>CHECK DATES</v>
      </c>
      <c r="AF937" s="257" t="str">
        <f t="shared" si="191"/>
        <v/>
      </c>
      <c r="AG937" s="286">
        <v>0</v>
      </c>
      <c r="AH937" s="257">
        <f t="shared" si="192"/>
        <v>0</v>
      </c>
      <c r="AI937" s="257" t="str">
        <f t="shared" si="193"/>
        <v/>
      </c>
      <c r="AJ937" s="257">
        <f t="shared" si="194"/>
        <v>0</v>
      </c>
    </row>
    <row r="938" spans="1:36" x14ac:dyDescent="0.3">
      <c r="A938" s="287">
        <v>925</v>
      </c>
      <c r="B938" s="156"/>
      <c r="C938" s="150"/>
      <c r="D938" s="151"/>
      <c r="E938" s="150"/>
      <c r="F938" s="150"/>
      <c r="G938" s="158"/>
      <c r="H938" s="157"/>
      <c r="I938" s="152"/>
      <c r="J938" s="154"/>
      <c r="K938" s="149"/>
      <c r="L938" s="152"/>
      <c r="M938" s="159"/>
      <c r="N938" s="337"/>
      <c r="O938" s="343" t="str">
        <f>IF(N938="","",LOOKUP(N938,'Work Programme'!$A$8:$A$207,'Work Programme'!$B$8:$B$207))</f>
        <v/>
      </c>
      <c r="P938" s="150"/>
      <c r="Q938" s="150"/>
      <c r="R938" s="254" t="str">
        <f>IF(J938="","",VLOOKUP(J938,'Overview - Financial Statement'!$A$46:$B$60,2,FALSE))</f>
        <v/>
      </c>
      <c r="S938" s="255" t="str">
        <f t="shared" si="182"/>
        <v/>
      </c>
      <c r="T938" s="153"/>
      <c r="U938" s="153"/>
      <c r="V938" s="238">
        <f t="shared" si="183"/>
        <v>0</v>
      </c>
      <c r="W938" s="193" t="s">
        <v>44</v>
      </c>
      <c r="X938" s="427"/>
      <c r="Y938" s="264" t="str">
        <f t="shared" si="184"/>
        <v>OK</v>
      </c>
      <c r="Z938" s="193" t="str">
        <f t="shared" si="185"/>
        <v/>
      </c>
      <c r="AA938" s="193" t="str">
        <f t="shared" si="186"/>
        <v/>
      </c>
      <c r="AB938" s="397" t="str">
        <f t="shared" si="187"/>
        <v/>
      </c>
      <c r="AC938" s="257" t="str">
        <f t="shared" si="188"/>
        <v/>
      </c>
      <c r="AD938" s="257" t="str">
        <f t="shared" si="189"/>
        <v/>
      </c>
      <c r="AE938" s="193" t="str">
        <f t="shared" si="190"/>
        <v>CHECK DATES</v>
      </c>
      <c r="AF938" s="257" t="str">
        <f t="shared" si="191"/>
        <v/>
      </c>
      <c r="AG938" s="286">
        <v>0</v>
      </c>
      <c r="AH938" s="257">
        <f t="shared" si="192"/>
        <v>0</v>
      </c>
      <c r="AI938" s="257" t="str">
        <f t="shared" si="193"/>
        <v/>
      </c>
      <c r="AJ938" s="257">
        <f t="shared" si="194"/>
        <v>0</v>
      </c>
    </row>
    <row r="939" spans="1:36" x14ac:dyDescent="0.3">
      <c r="A939" s="287">
        <v>926</v>
      </c>
      <c r="B939" s="156"/>
      <c r="C939" s="150"/>
      <c r="D939" s="151"/>
      <c r="E939" s="150"/>
      <c r="F939" s="150"/>
      <c r="G939" s="158"/>
      <c r="H939" s="157"/>
      <c r="I939" s="152"/>
      <c r="J939" s="154"/>
      <c r="K939" s="149"/>
      <c r="L939" s="152"/>
      <c r="M939" s="159"/>
      <c r="N939" s="337"/>
      <c r="O939" s="343" t="str">
        <f>IF(N939="","",LOOKUP(N939,'Work Programme'!$A$8:$A$207,'Work Programme'!$B$8:$B$207))</f>
        <v/>
      </c>
      <c r="P939" s="150"/>
      <c r="Q939" s="150"/>
      <c r="R939" s="254" t="str">
        <f>IF(J939="","",VLOOKUP(J939,'Overview - Financial Statement'!$A$46:$B$60,2,FALSE))</f>
        <v/>
      </c>
      <c r="S939" s="255" t="str">
        <f t="shared" si="182"/>
        <v/>
      </c>
      <c r="T939" s="153"/>
      <c r="U939" s="153"/>
      <c r="V939" s="238">
        <f t="shared" si="183"/>
        <v>0</v>
      </c>
      <c r="W939" s="193" t="s">
        <v>44</v>
      </c>
      <c r="X939" s="427"/>
      <c r="Y939" s="264" t="str">
        <f t="shared" si="184"/>
        <v>OK</v>
      </c>
      <c r="Z939" s="193" t="str">
        <f t="shared" si="185"/>
        <v/>
      </c>
      <c r="AA939" s="193" t="str">
        <f t="shared" si="186"/>
        <v/>
      </c>
      <c r="AB939" s="397" t="str">
        <f t="shared" si="187"/>
        <v/>
      </c>
      <c r="AC939" s="257" t="str">
        <f t="shared" si="188"/>
        <v/>
      </c>
      <c r="AD939" s="257" t="str">
        <f t="shared" si="189"/>
        <v/>
      </c>
      <c r="AE939" s="193" t="str">
        <f t="shared" si="190"/>
        <v>CHECK DATES</v>
      </c>
      <c r="AF939" s="257" t="str">
        <f t="shared" si="191"/>
        <v/>
      </c>
      <c r="AG939" s="286">
        <v>0</v>
      </c>
      <c r="AH939" s="257">
        <f t="shared" si="192"/>
        <v>0</v>
      </c>
      <c r="AI939" s="257" t="str">
        <f t="shared" si="193"/>
        <v/>
      </c>
      <c r="AJ939" s="257">
        <f t="shared" si="194"/>
        <v>0</v>
      </c>
    </row>
    <row r="940" spans="1:36" x14ac:dyDescent="0.3">
      <c r="A940" s="287">
        <v>927</v>
      </c>
      <c r="B940" s="156"/>
      <c r="C940" s="150"/>
      <c r="D940" s="151"/>
      <c r="E940" s="150"/>
      <c r="F940" s="150"/>
      <c r="G940" s="158"/>
      <c r="H940" s="157"/>
      <c r="I940" s="152"/>
      <c r="J940" s="154"/>
      <c r="K940" s="149"/>
      <c r="L940" s="152"/>
      <c r="M940" s="159"/>
      <c r="N940" s="337"/>
      <c r="O940" s="343" t="str">
        <f>IF(N940="","",LOOKUP(N940,'Work Programme'!$A$8:$A$207,'Work Programme'!$B$8:$B$207))</f>
        <v/>
      </c>
      <c r="P940" s="150"/>
      <c r="Q940" s="150"/>
      <c r="R940" s="254" t="str">
        <f>IF(J940="","",VLOOKUP(J940,'Overview - Financial Statement'!$A$46:$B$60,2,FALSE))</f>
        <v/>
      </c>
      <c r="S940" s="255" t="str">
        <f t="shared" si="182"/>
        <v/>
      </c>
      <c r="T940" s="153"/>
      <c r="U940" s="153"/>
      <c r="V940" s="238">
        <f t="shared" si="183"/>
        <v>0</v>
      </c>
      <c r="W940" s="193" t="s">
        <v>44</v>
      </c>
      <c r="X940" s="427"/>
      <c r="Y940" s="264" t="str">
        <f t="shared" si="184"/>
        <v>OK</v>
      </c>
      <c r="Z940" s="193" t="str">
        <f t="shared" si="185"/>
        <v/>
      </c>
      <c r="AA940" s="193" t="str">
        <f t="shared" si="186"/>
        <v/>
      </c>
      <c r="AB940" s="397" t="str">
        <f t="shared" si="187"/>
        <v/>
      </c>
      <c r="AC940" s="257" t="str">
        <f t="shared" si="188"/>
        <v/>
      </c>
      <c r="AD940" s="257" t="str">
        <f t="shared" si="189"/>
        <v/>
      </c>
      <c r="AE940" s="193" t="str">
        <f t="shared" si="190"/>
        <v>CHECK DATES</v>
      </c>
      <c r="AF940" s="257" t="str">
        <f t="shared" si="191"/>
        <v/>
      </c>
      <c r="AG940" s="286">
        <v>0</v>
      </c>
      <c r="AH940" s="257">
        <f t="shared" si="192"/>
        <v>0</v>
      </c>
      <c r="AI940" s="257" t="str">
        <f t="shared" si="193"/>
        <v/>
      </c>
      <c r="AJ940" s="257">
        <f t="shared" si="194"/>
        <v>0</v>
      </c>
    </row>
    <row r="941" spans="1:36" x14ac:dyDescent="0.3">
      <c r="A941" s="287">
        <v>928</v>
      </c>
      <c r="B941" s="156"/>
      <c r="C941" s="150"/>
      <c r="D941" s="151"/>
      <c r="E941" s="150"/>
      <c r="F941" s="150"/>
      <c r="G941" s="158"/>
      <c r="H941" s="157"/>
      <c r="I941" s="152"/>
      <c r="J941" s="154"/>
      <c r="K941" s="149"/>
      <c r="L941" s="152"/>
      <c r="M941" s="159"/>
      <c r="N941" s="337"/>
      <c r="O941" s="343" t="str">
        <f>IF(N941="","",LOOKUP(N941,'Work Programme'!$A$8:$A$207,'Work Programme'!$B$8:$B$207))</f>
        <v/>
      </c>
      <c r="P941" s="150"/>
      <c r="Q941" s="150"/>
      <c r="R941" s="254" t="str">
        <f>IF(J941="","",VLOOKUP(J941,'Overview - Financial Statement'!$A$46:$B$60,2,FALSE))</f>
        <v/>
      </c>
      <c r="S941" s="255" t="str">
        <f t="shared" si="182"/>
        <v/>
      </c>
      <c r="T941" s="153"/>
      <c r="U941" s="153"/>
      <c r="V941" s="238">
        <f t="shared" si="183"/>
        <v>0</v>
      </c>
      <c r="W941" s="193" t="s">
        <v>44</v>
      </c>
      <c r="X941" s="427"/>
      <c r="Y941" s="264" t="str">
        <f t="shared" si="184"/>
        <v>OK</v>
      </c>
      <c r="Z941" s="193" t="str">
        <f t="shared" si="185"/>
        <v/>
      </c>
      <c r="AA941" s="193" t="str">
        <f t="shared" si="186"/>
        <v/>
      </c>
      <c r="AB941" s="397" t="str">
        <f t="shared" si="187"/>
        <v/>
      </c>
      <c r="AC941" s="257" t="str">
        <f t="shared" si="188"/>
        <v/>
      </c>
      <c r="AD941" s="257" t="str">
        <f t="shared" si="189"/>
        <v/>
      </c>
      <c r="AE941" s="193" t="str">
        <f t="shared" si="190"/>
        <v>CHECK DATES</v>
      </c>
      <c r="AF941" s="257" t="str">
        <f t="shared" si="191"/>
        <v/>
      </c>
      <c r="AG941" s="286">
        <v>0</v>
      </c>
      <c r="AH941" s="257">
        <f t="shared" si="192"/>
        <v>0</v>
      </c>
      <c r="AI941" s="257" t="str">
        <f t="shared" si="193"/>
        <v/>
      </c>
      <c r="AJ941" s="257">
        <f t="shared" si="194"/>
        <v>0</v>
      </c>
    </row>
    <row r="942" spans="1:36" x14ac:dyDescent="0.3">
      <c r="A942" s="287">
        <v>929</v>
      </c>
      <c r="B942" s="156"/>
      <c r="C942" s="150"/>
      <c r="D942" s="151"/>
      <c r="E942" s="150"/>
      <c r="F942" s="150"/>
      <c r="G942" s="158"/>
      <c r="H942" s="157"/>
      <c r="I942" s="152"/>
      <c r="J942" s="154"/>
      <c r="K942" s="149"/>
      <c r="L942" s="152"/>
      <c r="M942" s="159"/>
      <c r="N942" s="337"/>
      <c r="O942" s="343" t="str">
        <f>IF(N942="","",LOOKUP(N942,'Work Programme'!$A$8:$A$207,'Work Programme'!$B$8:$B$207))</f>
        <v/>
      </c>
      <c r="P942" s="150"/>
      <c r="Q942" s="150"/>
      <c r="R942" s="254" t="str">
        <f>IF(J942="","",VLOOKUP(J942,'Overview - Financial Statement'!$A$46:$B$60,2,FALSE))</f>
        <v/>
      </c>
      <c r="S942" s="255" t="str">
        <f t="shared" si="182"/>
        <v/>
      </c>
      <c r="T942" s="153"/>
      <c r="U942" s="153"/>
      <c r="V942" s="238">
        <f t="shared" si="183"/>
        <v>0</v>
      </c>
      <c r="W942" s="193" t="s">
        <v>44</v>
      </c>
      <c r="X942" s="427"/>
      <c r="Y942" s="264" t="str">
        <f t="shared" si="184"/>
        <v>OK</v>
      </c>
      <c r="Z942" s="193" t="str">
        <f t="shared" si="185"/>
        <v/>
      </c>
      <c r="AA942" s="193" t="str">
        <f t="shared" si="186"/>
        <v/>
      </c>
      <c r="AB942" s="397" t="str">
        <f t="shared" si="187"/>
        <v/>
      </c>
      <c r="AC942" s="257" t="str">
        <f t="shared" si="188"/>
        <v/>
      </c>
      <c r="AD942" s="257" t="str">
        <f t="shared" si="189"/>
        <v/>
      </c>
      <c r="AE942" s="193" t="str">
        <f t="shared" si="190"/>
        <v>CHECK DATES</v>
      </c>
      <c r="AF942" s="257" t="str">
        <f t="shared" si="191"/>
        <v/>
      </c>
      <c r="AG942" s="286">
        <v>0</v>
      </c>
      <c r="AH942" s="257">
        <f t="shared" si="192"/>
        <v>0</v>
      </c>
      <c r="AI942" s="257" t="str">
        <f t="shared" si="193"/>
        <v/>
      </c>
      <c r="AJ942" s="257">
        <f t="shared" si="194"/>
        <v>0</v>
      </c>
    </row>
    <row r="943" spans="1:36" x14ac:dyDescent="0.3">
      <c r="A943" s="287">
        <v>930</v>
      </c>
      <c r="B943" s="156"/>
      <c r="C943" s="150"/>
      <c r="D943" s="151"/>
      <c r="E943" s="150"/>
      <c r="F943" s="150"/>
      <c r="G943" s="158"/>
      <c r="H943" s="157"/>
      <c r="I943" s="152"/>
      <c r="J943" s="154"/>
      <c r="K943" s="149"/>
      <c r="L943" s="152"/>
      <c r="M943" s="159"/>
      <c r="N943" s="337"/>
      <c r="O943" s="343" t="str">
        <f>IF(N943="","",LOOKUP(N943,'Work Programme'!$A$8:$A$207,'Work Programme'!$B$8:$B$207))</f>
        <v/>
      </c>
      <c r="P943" s="150"/>
      <c r="Q943" s="150"/>
      <c r="R943" s="254" t="str">
        <f>IF(J943="","",VLOOKUP(J943,'Overview - Financial Statement'!$A$46:$B$60,2,FALSE))</f>
        <v/>
      </c>
      <c r="S943" s="255" t="str">
        <f t="shared" si="182"/>
        <v/>
      </c>
      <c r="T943" s="153"/>
      <c r="U943" s="153"/>
      <c r="V943" s="238">
        <f t="shared" si="183"/>
        <v>0</v>
      </c>
      <c r="W943" s="193" t="s">
        <v>44</v>
      </c>
      <c r="X943" s="427"/>
      <c r="Y943" s="264" t="str">
        <f t="shared" si="184"/>
        <v>OK</v>
      </c>
      <c r="Z943" s="193" t="str">
        <f t="shared" si="185"/>
        <v/>
      </c>
      <c r="AA943" s="193" t="str">
        <f t="shared" si="186"/>
        <v/>
      </c>
      <c r="AB943" s="397" t="str">
        <f t="shared" si="187"/>
        <v/>
      </c>
      <c r="AC943" s="257" t="str">
        <f t="shared" si="188"/>
        <v/>
      </c>
      <c r="AD943" s="257" t="str">
        <f t="shared" si="189"/>
        <v/>
      </c>
      <c r="AE943" s="193" t="str">
        <f t="shared" si="190"/>
        <v>CHECK DATES</v>
      </c>
      <c r="AF943" s="257" t="str">
        <f t="shared" si="191"/>
        <v/>
      </c>
      <c r="AG943" s="286">
        <v>0</v>
      </c>
      <c r="AH943" s="257">
        <f t="shared" si="192"/>
        <v>0</v>
      </c>
      <c r="AI943" s="257" t="str">
        <f t="shared" si="193"/>
        <v/>
      </c>
      <c r="AJ943" s="257">
        <f t="shared" si="194"/>
        <v>0</v>
      </c>
    </row>
    <row r="944" spans="1:36" x14ac:dyDescent="0.3">
      <c r="A944" s="287">
        <v>931</v>
      </c>
      <c r="B944" s="156"/>
      <c r="C944" s="150"/>
      <c r="D944" s="151"/>
      <c r="E944" s="150"/>
      <c r="F944" s="150"/>
      <c r="G944" s="158"/>
      <c r="H944" s="157"/>
      <c r="I944" s="152"/>
      <c r="J944" s="154"/>
      <c r="K944" s="149"/>
      <c r="L944" s="152"/>
      <c r="M944" s="159"/>
      <c r="N944" s="337"/>
      <c r="O944" s="343" t="str">
        <f>IF(N944="","",LOOKUP(N944,'Work Programme'!$A$8:$A$207,'Work Programme'!$B$8:$B$207))</f>
        <v/>
      </c>
      <c r="P944" s="150"/>
      <c r="Q944" s="150"/>
      <c r="R944" s="254" t="str">
        <f>IF(J944="","",VLOOKUP(J944,'Overview - Financial Statement'!$A$46:$B$60,2,FALSE))</f>
        <v/>
      </c>
      <c r="S944" s="255" t="str">
        <f t="shared" si="182"/>
        <v/>
      </c>
      <c r="T944" s="153"/>
      <c r="U944" s="153"/>
      <c r="V944" s="238">
        <f t="shared" si="183"/>
        <v>0</v>
      </c>
      <c r="W944" s="193" t="s">
        <v>44</v>
      </c>
      <c r="X944" s="427"/>
      <c r="Y944" s="264" t="str">
        <f t="shared" si="184"/>
        <v>OK</v>
      </c>
      <c r="Z944" s="193" t="str">
        <f t="shared" si="185"/>
        <v/>
      </c>
      <c r="AA944" s="193" t="str">
        <f t="shared" si="186"/>
        <v/>
      </c>
      <c r="AB944" s="397" t="str">
        <f t="shared" si="187"/>
        <v/>
      </c>
      <c r="AC944" s="257" t="str">
        <f t="shared" si="188"/>
        <v/>
      </c>
      <c r="AD944" s="257" t="str">
        <f t="shared" si="189"/>
        <v/>
      </c>
      <c r="AE944" s="193" t="str">
        <f t="shared" si="190"/>
        <v>CHECK DATES</v>
      </c>
      <c r="AF944" s="257" t="str">
        <f t="shared" si="191"/>
        <v/>
      </c>
      <c r="AG944" s="286">
        <v>0</v>
      </c>
      <c r="AH944" s="257">
        <f t="shared" si="192"/>
        <v>0</v>
      </c>
      <c r="AI944" s="257" t="str">
        <f t="shared" si="193"/>
        <v/>
      </c>
      <c r="AJ944" s="257">
        <f t="shared" si="194"/>
        <v>0</v>
      </c>
    </row>
    <row r="945" spans="1:36" x14ac:dyDescent="0.3">
      <c r="A945" s="287">
        <v>932</v>
      </c>
      <c r="B945" s="156"/>
      <c r="C945" s="150"/>
      <c r="D945" s="151"/>
      <c r="E945" s="150"/>
      <c r="F945" s="150"/>
      <c r="G945" s="158"/>
      <c r="H945" s="157"/>
      <c r="I945" s="152"/>
      <c r="J945" s="154"/>
      <c r="K945" s="149"/>
      <c r="L945" s="152"/>
      <c r="M945" s="159"/>
      <c r="N945" s="337"/>
      <c r="O945" s="343" t="str">
        <f>IF(N945="","",LOOKUP(N945,'Work Programme'!$A$8:$A$207,'Work Programme'!$B$8:$B$207))</f>
        <v/>
      </c>
      <c r="P945" s="150"/>
      <c r="Q945" s="150"/>
      <c r="R945" s="254" t="str">
        <f>IF(J945="","",VLOOKUP(J945,'Overview - Financial Statement'!$A$46:$B$60,2,FALSE))</f>
        <v/>
      </c>
      <c r="S945" s="255" t="str">
        <f t="shared" si="182"/>
        <v/>
      </c>
      <c r="T945" s="153"/>
      <c r="U945" s="153"/>
      <c r="V945" s="238">
        <f t="shared" si="183"/>
        <v>0</v>
      </c>
      <c r="W945" s="193" t="s">
        <v>44</v>
      </c>
      <c r="X945" s="427"/>
      <c r="Y945" s="264" t="str">
        <f t="shared" si="184"/>
        <v>OK</v>
      </c>
      <c r="Z945" s="193" t="str">
        <f t="shared" si="185"/>
        <v/>
      </c>
      <c r="AA945" s="193" t="str">
        <f t="shared" si="186"/>
        <v/>
      </c>
      <c r="AB945" s="397" t="str">
        <f t="shared" si="187"/>
        <v/>
      </c>
      <c r="AC945" s="257" t="str">
        <f t="shared" si="188"/>
        <v/>
      </c>
      <c r="AD945" s="257" t="str">
        <f t="shared" si="189"/>
        <v/>
      </c>
      <c r="AE945" s="193" t="str">
        <f t="shared" si="190"/>
        <v>CHECK DATES</v>
      </c>
      <c r="AF945" s="257" t="str">
        <f t="shared" si="191"/>
        <v/>
      </c>
      <c r="AG945" s="286">
        <v>0</v>
      </c>
      <c r="AH945" s="257">
        <f t="shared" si="192"/>
        <v>0</v>
      </c>
      <c r="AI945" s="257" t="str">
        <f t="shared" si="193"/>
        <v/>
      </c>
      <c r="AJ945" s="257">
        <f t="shared" si="194"/>
        <v>0</v>
      </c>
    </row>
    <row r="946" spans="1:36" x14ac:dyDescent="0.3">
      <c r="A946" s="287">
        <v>933</v>
      </c>
      <c r="B946" s="156"/>
      <c r="C946" s="150"/>
      <c r="D946" s="151"/>
      <c r="E946" s="150"/>
      <c r="F946" s="150"/>
      <c r="G946" s="158"/>
      <c r="H946" s="157"/>
      <c r="I946" s="152"/>
      <c r="J946" s="154"/>
      <c r="K946" s="149"/>
      <c r="L946" s="152"/>
      <c r="M946" s="159"/>
      <c r="N946" s="337"/>
      <c r="O946" s="343" t="str">
        <f>IF(N946="","",LOOKUP(N946,'Work Programme'!$A$8:$A$207,'Work Programme'!$B$8:$B$207))</f>
        <v/>
      </c>
      <c r="P946" s="150"/>
      <c r="Q946" s="150"/>
      <c r="R946" s="254" t="str">
        <f>IF(J946="","",VLOOKUP(J946,'Overview - Financial Statement'!$A$46:$B$60,2,FALSE))</f>
        <v/>
      </c>
      <c r="S946" s="255" t="str">
        <f t="shared" si="182"/>
        <v/>
      </c>
      <c r="T946" s="153"/>
      <c r="U946" s="153"/>
      <c r="V946" s="238">
        <f t="shared" si="183"/>
        <v>0</v>
      </c>
      <c r="W946" s="193" t="s">
        <v>44</v>
      </c>
      <c r="X946" s="427"/>
      <c r="Y946" s="264" t="str">
        <f t="shared" si="184"/>
        <v>OK</v>
      </c>
      <c r="Z946" s="193" t="str">
        <f t="shared" si="185"/>
        <v/>
      </c>
      <c r="AA946" s="193" t="str">
        <f t="shared" si="186"/>
        <v/>
      </c>
      <c r="AB946" s="397" t="str">
        <f t="shared" si="187"/>
        <v/>
      </c>
      <c r="AC946" s="257" t="str">
        <f t="shared" si="188"/>
        <v/>
      </c>
      <c r="AD946" s="257" t="str">
        <f t="shared" si="189"/>
        <v/>
      </c>
      <c r="AE946" s="193" t="str">
        <f t="shared" si="190"/>
        <v>CHECK DATES</v>
      </c>
      <c r="AF946" s="257" t="str">
        <f t="shared" si="191"/>
        <v/>
      </c>
      <c r="AG946" s="286">
        <v>0</v>
      </c>
      <c r="AH946" s="257">
        <f t="shared" si="192"/>
        <v>0</v>
      </c>
      <c r="AI946" s="257" t="str">
        <f t="shared" si="193"/>
        <v/>
      </c>
      <c r="AJ946" s="257">
        <f t="shared" si="194"/>
        <v>0</v>
      </c>
    </row>
    <row r="947" spans="1:36" x14ac:dyDescent="0.3">
      <c r="A947" s="287">
        <v>934</v>
      </c>
      <c r="B947" s="156"/>
      <c r="C947" s="150"/>
      <c r="D947" s="151"/>
      <c r="E947" s="150"/>
      <c r="F947" s="150"/>
      <c r="G947" s="158"/>
      <c r="H947" s="157"/>
      <c r="I947" s="152"/>
      <c r="J947" s="154"/>
      <c r="K947" s="149"/>
      <c r="L947" s="152"/>
      <c r="M947" s="159"/>
      <c r="N947" s="337"/>
      <c r="O947" s="343" t="str">
        <f>IF(N947="","",LOOKUP(N947,'Work Programme'!$A$8:$A$207,'Work Programme'!$B$8:$B$207))</f>
        <v/>
      </c>
      <c r="P947" s="150"/>
      <c r="Q947" s="150"/>
      <c r="R947" s="254" t="str">
        <f>IF(J947="","",VLOOKUP(J947,'Overview - Financial Statement'!$A$46:$B$60,2,FALSE))</f>
        <v/>
      </c>
      <c r="S947" s="255" t="str">
        <f t="shared" si="182"/>
        <v/>
      </c>
      <c r="T947" s="153"/>
      <c r="U947" s="153"/>
      <c r="V947" s="238">
        <f t="shared" si="183"/>
        <v>0</v>
      </c>
      <c r="W947" s="193" t="s">
        <v>44</v>
      </c>
      <c r="X947" s="427"/>
      <c r="Y947" s="264" t="str">
        <f t="shared" si="184"/>
        <v>OK</v>
      </c>
      <c r="Z947" s="193" t="str">
        <f t="shared" si="185"/>
        <v/>
      </c>
      <c r="AA947" s="193" t="str">
        <f t="shared" si="186"/>
        <v/>
      </c>
      <c r="AB947" s="397" t="str">
        <f t="shared" si="187"/>
        <v/>
      </c>
      <c r="AC947" s="257" t="str">
        <f t="shared" si="188"/>
        <v/>
      </c>
      <c r="AD947" s="257" t="str">
        <f t="shared" si="189"/>
        <v/>
      </c>
      <c r="AE947" s="193" t="str">
        <f t="shared" si="190"/>
        <v>CHECK DATES</v>
      </c>
      <c r="AF947" s="257" t="str">
        <f t="shared" si="191"/>
        <v/>
      </c>
      <c r="AG947" s="286">
        <v>0</v>
      </c>
      <c r="AH947" s="257">
        <f t="shared" si="192"/>
        <v>0</v>
      </c>
      <c r="AI947" s="257" t="str">
        <f t="shared" si="193"/>
        <v/>
      </c>
      <c r="AJ947" s="257">
        <f t="shared" si="194"/>
        <v>0</v>
      </c>
    </row>
    <row r="948" spans="1:36" x14ac:dyDescent="0.3">
      <c r="A948" s="287">
        <v>935</v>
      </c>
      <c r="B948" s="156"/>
      <c r="C948" s="150"/>
      <c r="D948" s="151"/>
      <c r="E948" s="150"/>
      <c r="F948" s="150"/>
      <c r="G948" s="158"/>
      <c r="H948" s="157"/>
      <c r="I948" s="152"/>
      <c r="J948" s="154"/>
      <c r="K948" s="149"/>
      <c r="L948" s="152"/>
      <c r="M948" s="159"/>
      <c r="N948" s="337"/>
      <c r="O948" s="343" t="str">
        <f>IF(N948="","",LOOKUP(N948,'Work Programme'!$A$8:$A$207,'Work Programme'!$B$8:$B$207))</f>
        <v/>
      </c>
      <c r="P948" s="150"/>
      <c r="Q948" s="150"/>
      <c r="R948" s="254" t="str">
        <f>IF(J948="","",VLOOKUP(J948,'Overview - Financial Statement'!$A$46:$B$60,2,FALSE))</f>
        <v/>
      </c>
      <c r="S948" s="255" t="str">
        <f t="shared" si="182"/>
        <v/>
      </c>
      <c r="T948" s="153"/>
      <c r="U948" s="153"/>
      <c r="V948" s="238">
        <f t="shared" si="183"/>
        <v>0</v>
      </c>
      <c r="W948" s="193" t="s">
        <v>44</v>
      </c>
      <c r="X948" s="427"/>
      <c r="Y948" s="264" t="str">
        <f t="shared" si="184"/>
        <v>OK</v>
      </c>
      <c r="Z948" s="193" t="str">
        <f t="shared" si="185"/>
        <v/>
      </c>
      <c r="AA948" s="193" t="str">
        <f t="shared" si="186"/>
        <v/>
      </c>
      <c r="AB948" s="397" t="str">
        <f t="shared" si="187"/>
        <v/>
      </c>
      <c r="AC948" s="257" t="str">
        <f t="shared" si="188"/>
        <v/>
      </c>
      <c r="AD948" s="257" t="str">
        <f t="shared" si="189"/>
        <v/>
      </c>
      <c r="AE948" s="193" t="str">
        <f t="shared" si="190"/>
        <v>CHECK DATES</v>
      </c>
      <c r="AF948" s="257" t="str">
        <f t="shared" si="191"/>
        <v/>
      </c>
      <c r="AG948" s="286">
        <v>0</v>
      </c>
      <c r="AH948" s="257">
        <f t="shared" si="192"/>
        <v>0</v>
      </c>
      <c r="AI948" s="257" t="str">
        <f t="shared" si="193"/>
        <v/>
      </c>
      <c r="AJ948" s="257">
        <f t="shared" si="194"/>
        <v>0</v>
      </c>
    </row>
    <row r="949" spans="1:36" x14ac:dyDescent="0.3">
      <c r="A949" s="287">
        <v>936</v>
      </c>
      <c r="B949" s="156"/>
      <c r="C949" s="150"/>
      <c r="D949" s="151"/>
      <c r="E949" s="150"/>
      <c r="F949" s="150"/>
      <c r="G949" s="158"/>
      <c r="H949" s="157"/>
      <c r="I949" s="152"/>
      <c r="J949" s="154"/>
      <c r="K949" s="149"/>
      <c r="L949" s="152"/>
      <c r="M949" s="159"/>
      <c r="N949" s="337"/>
      <c r="O949" s="343" t="str">
        <f>IF(N949="","",LOOKUP(N949,'Work Programme'!$A$8:$A$207,'Work Programme'!$B$8:$B$207))</f>
        <v/>
      </c>
      <c r="P949" s="150"/>
      <c r="Q949" s="150"/>
      <c r="R949" s="254" t="str">
        <f>IF(J949="","",VLOOKUP(J949,'Overview - Financial Statement'!$A$46:$B$60,2,FALSE))</f>
        <v/>
      </c>
      <c r="S949" s="255" t="str">
        <f t="shared" si="182"/>
        <v/>
      </c>
      <c r="T949" s="153"/>
      <c r="U949" s="153"/>
      <c r="V949" s="238">
        <f t="shared" si="183"/>
        <v>0</v>
      </c>
      <c r="W949" s="193" t="s">
        <v>44</v>
      </c>
      <c r="X949" s="427"/>
      <c r="Y949" s="264" t="str">
        <f t="shared" si="184"/>
        <v>OK</v>
      </c>
      <c r="Z949" s="193" t="str">
        <f t="shared" si="185"/>
        <v/>
      </c>
      <c r="AA949" s="193" t="str">
        <f t="shared" si="186"/>
        <v/>
      </c>
      <c r="AB949" s="397" t="str">
        <f t="shared" si="187"/>
        <v/>
      </c>
      <c r="AC949" s="257" t="str">
        <f t="shared" si="188"/>
        <v/>
      </c>
      <c r="AD949" s="257" t="str">
        <f t="shared" si="189"/>
        <v/>
      </c>
      <c r="AE949" s="193" t="str">
        <f t="shared" si="190"/>
        <v>CHECK DATES</v>
      </c>
      <c r="AF949" s="257" t="str">
        <f t="shared" si="191"/>
        <v/>
      </c>
      <c r="AG949" s="286">
        <v>0</v>
      </c>
      <c r="AH949" s="257">
        <f t="shared" si="192"/>
        <v>0</v>
      </c>
      <c r="AI949" s="257" t="str">
        <f t="shared" si="193"/>
        <v/>
      </c>
      <c r="AJ949" s="257">
        <f t="shared" si="194"/>
        <v>0</v>
      </c>
    </row>
    <row r="950" spans="1:36" x14ac:dyDescent="0.3">
      <c r="A950" s="287">
        <v>937</v>
      </c>
      <c r="B950" s="156"/>
      <c r="C950" s="150"/>
      <c r="D950" s="151"/>
      <c r="E950" s="150"/>
      <c r="F950" s="150"/>
      <c r="G950" s="158"/>
      <c r="H950" s="157"/>
      <c r="I950" s="152"/>
      <c r="J950" s="154"/>
      <c r="K950" s="149"/>
      <c r="L950" s="152"/>
      <c r="M950" s="159"/>
      <c r="N950" s="337"/>
      <c r="O950" s="343" t="str">
        <f>IF(N950="","",LOOKUP(N950,'Work Programme'!$A$8:$A$207,'Work Programme'!$B$8:$B$207))</f>
        <v/>
      </c>
      <c r="P950" s="150"/>
      <c r="Q950" s="150"/>
      <c r="R950" s="254" t="str">
        <f>IF(J950="","",VLOOKUP(J950,'Overview - Financial Statement'!$A$46:$B$60,2,FALSE))</f>
        <v/>
      </c>
      <c r="S950" s="255" t="str">
        <f t="shared" si="182"/>
        <v/>
      </c>
      <c r="T950" s="153"/>
      <c r="U950" s="153"/>
      <c r="V950" s="238">
        <f t="shared" si="183"/>
        <v>0</v>
      </c>
      <c r="W950" s="193" t="s">
        <v>44</v>
      </c>
      <c r="X950" s="427"/>
      <c r="Y950" s="264" t="str">
        <f t="shared" si="184"/>
        <v>OK</v>
      </c>
      <c r="Z950" s="193" t="str">
        <f t="shared" si="185"/>
        <v/>
      </c>
      <c r="AA950" s="193" t="str">
        <f t="shared" si="186"/>
        <v/>
      </c>
      <c r="AB950" s="397" t="str">
        <f t="shared" si="187"/>
        <v/>
      </c>
      <c r="AC950" s="257" t="str">
        <f t="shared" si="188"/>
        <v/>
      </c>
      <c r="AD950" s="257" t="str">
        <f t="shared" si="189"/>
        <v/>
      </c>
      <c r="AE950" s="193" t="str">
        <f t="shared" si="190"/>
        <v>CHECK DATES</v>
      </c>
      <c r="AF950" s="257" t="str">
        <f t="shared" si="191"/>
        <v/>
      </c>
      <c r="AG950" s="286">
        <v>0</v>
      </c>
      <c r="AH950" s="257">
        <f t="shared" si="192"/>
        <v>0</v>
      </c>
      <c r="AI950" s="257" t="str">
        <f t="shared" si="193"/>
        <v/>
      </c>
      <c r="AJ950" s="257">
        <f t="shared" si="194"/>
        <v>0</v>
      </c>
    </row>
    <row r="951" spans="1:36" x14ac:dyDescent="0.3">
      <c r="A951" s="287">
        <v>938</v>
      </c>
      <c r="B951" s="156"/>
      <c r="C951" s="150"/>
      <c r="D951" s="151"/>
      <c r="E951" s="150"/>
      <c r="F951" s="150"/>
      <c r="G951" s="158"/>
      <c r="H951" s="157"/>
      <c r="I951" s="152"/>
      <c r="J951" s="154"/>
      <c r="K951" s="149"/>
      <c r="L951" s="152"/>
      <c r="M951" s="159"/>
      <c r="N951" s="337"/>
      <c r="O951" s="343" t="str">
        <f>IF(N951="","",LOOKUP(N951,'Work Programme'!$A$8:$A$207,'Work Programme'!$B$8:$B$207))</f>
        <v/>
      </c>
      <c r="P951" s="150"/>
      <c r="Q951" s="150"/>
      <c r="R951" s="254" t="str">
        <f>IF(J951="","",VLOOKUP(J951,'Overview - Financial Statement'!$A$46:$B$60,2,FALSE))</f>
        <v/>
      </c>
      <c r="S951" s="255" t="str">
        <f t="shared" si="182"/>
        <v/>
      </c>
      <c r="T951" s="153"/>
      <c r="U951" s="153"/>
      <c r="V951" s="238">
        <f t="shared" si="183"/>
        <v>0</v>
      </c>
      <c r="W951" s="193" t="s">
        <v>44</v>
      </c>
      <c r="X951" s="427"/>
      <c r="Y951" s="264" t="str">
        <f t="shared" si="184"/>
        <v>OK</v>
      </c>
      <c r="Z951" s="193" t="str">
        <f t="shared" si="185"/>
        <v/>
      </c>
      <c r="AA951" s="193" t="str">
        <f t="shared" si="186"/>
        <v/>
      </c>
      <c r="AB951" s="397" t="str">
        <f t="shared" si="187"/>
        <v/>
      </c>
      <c r="AC951" s="257" t="str">
        <f t="shared" si="188"/>
        <v/>
      </c>
      <c r="AD951" s="257" t="str">
        <f t="shared" si="189"/>
        <v/>
      </c>
      <c r="AE951" s="193" t="str">
        <f t="shared" si="190"/>
        <v>CHECK DATES</v>
      </c>
      <c r="AF951" s="257" t="str">
        <f t="shared" si="191"/>
        <v/>
      </c>
      <c r="AG951" s="286">
        <v>0</v>
      </c>
      <c r="AH951" s="257">
        <f t="shared" si="192"/>
        <v>0</v>
      </c>
      <c r="AI951" s="257" t="str">
        <f t="shared" si="193"/>
        <v/>
      </c>
      <c r="AJ951" s="257">
        <f t="shared" si="194"/>
        <v>0</v>
      </c>
    </row>
    <row r="952" spans="1:36" x14ac:dyDescent="0.3">
      <c r="A952" s="287">
        <v>939</v>
      </c>
      <c r="B952" s="156"/>
      <c r="C952" s="150"/>
      <c r="D952" s="151"/>
      <c r="E952" s="150"/>
      <c r="F952" s="150"/>
      <c r="G952" s="158"/>
      <c r="H952" s="157"/>
      <c r="I952" s="152"/>
      <c r="J952" s="154"/>
      <c r="K952" s="149"/>
      <c r="L952" s="152"/>
      <c r="M952" s="159"/>
      <c r="N952" s="337"/>
      <c r="O952" s="343" t="str">
        <f>IF(N952="","",LOOKUP(N952,'Work Programme'!$A$8:$A$207,'Work Programme'!$B$8:$B$207))</f>
        <v/>
      </c>
      <c r="P952" s="150"/>
      <c r="Q952" s="150"/>
      <c r="R952" s="254" t="str">
        <f>IF(J952="","",VLOOKUP(J952,'Overview - Financial Statement'!$A$46:$B$60,2,FALSE))</f>
        <v/>
      </c>
      <c r="S952" s="255" t="str">
        <f t="shared" si="182"/>
        <v/>
      </c>
      <c r="T952" s="153"/>
      <c r="U952" s="153"/>
      <c r="V952" s="238">
        <f t="shared" si="183"/>
        <v>0</v>
      </c>
      <c r="W952" s="193" t="s">
        <v>44</v>
      </c>
      <c r="X952" s="427"/>
      <c r="Y952" s="264" t="str">
        <f t="shared" si="184"/>
        <v>OK</v>
      </c>
      <c r="Z952" s="193" t="str">
        <f t="shared" si="185"/>
        <v/>
      </c>
      <c r="AA952" s="193" t="str">
        <f t="shared" si="186"/>
        <v/>
      </c>
      <c r="AB952" s="397" t="str">
        <f t="shared" si="187"/>
        <v/>
      </c>
      <c r="AC952" s="257" t="str">
        <f t="shared" si="188"/>
        <v/>
      </c>
      <c r="AD952" s="257" t="str">
        <f t="shared" si="189"/>
        <v/>
      </c>
      <c r="AE952" s="193" t="str">
        <f t="shared" si="190"/>
        <v>CHECK DATES</v>
      </c>
      <c r="AF952" s="257" t="str">
        <f t="shared" si="191"/>
        <v/>
      </c>
      <c r="AG952" s="286">
        <v>0</v>
      </c>
      <c r="AH952" s="257">
        <f t="shared" si="192"/>
        <v>0</v>
      </c>
      <c r="AI952" s="257" t="str">
        <f t="shared" si="193"/>
        <v/>
      </c>
      <c r="AJ952" s="257">
        <f t="shared" si="194"/>
        <v>0</v>
      </c>
    </row>
    <row r="953" spans="1:36" x14ac:dyDescent="0.3">
      <c r="A953" s="287">
        <v>940</v>
      </c>
      <c r="B953" s="156"/>
      <c r="C953" s="150"/>
      <c r="D953" s="151"/>
      <c r="E953" s="150"/>
      <c r="F953" s="150"/>
      <c r="G953" s="158"/>
      <c r="H953" s="157"/>
      <c r="I953" s="152"/>
      <c r="J953" s="154"/>
      <c r="K953" s="149"/>
      <c r="L953" s="152"/>
      <c r="M953" s="159"/>
      <c r="N953" s="337"/>
      <c r="O953" s="343" t="str">
        <f>IF(N953="","",LOOKUP(N953,'Work Programme'!$A$8:$A$207,'Work Programme'!$B$8:$B$207))</f>
        <v/>
      </c>
      <c r="P953" s="150"/>
      <c r="Q953" s="150"/>
      <c r="R953" s="254" t="str">
        <f>IF(J953="","",VLOOKUP(J953,'Overview - Financial Statement'!$A$46:$B$60,2,FALSE))</f>
        <v/>
      </c>
      <c r="S953" s="255" t="str">
        <f t="shared" si="182"/>
        <v/>
      </c>
      <c r="T953" s="153"/>
      <c r="U953" s="153"/>
      <c r="V953" s="238">
        <f t="shared" si="183"/>
        <v>0</v>
      </c>
      <c r="W953" s="193" t="s">
        <v>44</v>
      </c>
      <c r="X953" s="427"/>
      <c r="Y953" s="264" t="str">
        <f t="shared" si="184"/>
        <v>OK</v>
      </c>
      <c r="Z953" s="193" t="str">
        <f t="shared" si="185"/>
        <v/>
      </c>
      <c r="AA953" s="193" t="str">
        <f t="shared" si="186"/>
        <v/>
      </c>
      <c r="AB953" s="397" t="str">
        <f t="shared" si="187"/>
        <v/>
      </c>
      <c r="AC953" s="257" t="str">
        <f t="shared" si="188"/>
        <v/>
      </c>
      <c r="AD953" s="257" t="str">
        <f t="shared" si="189"/>
        <v/>
      </c>
      <c r="AE953" s="193" t="str">
        <f t="shared" si="190"/>
        <v>CHECK DATES</v>
      </c>
      <c r="AF953" s="257" t="str">
        <f t="shared" si="191"/>
        <v/>
      </c>
      <c r="AG953" s="286">
        <v>0</v>
      </c>
      <c r="AH953" s="257">
        <f t="shared" si="192"/>
        <v>0</v>
      </c>
      <c r="AI953" s="257" t="str">
        <f t="shared" si="193"/>
        <v/>
      </c>
      <c r="AJ953" s="257">
        <f t="shared" si="194"/>
        <v>0</v>
      </c>
    </row>
    <row r="954" spans="1:36" x14ac:dyDescent="0.3">
      <c r="A954" s="287">
        <v>941</v>
      </c>
      <c r="B954" s="156"/>
      <c r="C954" s="150"/>
      <c r="D954" s="151"/>
      <c r="E954" s="150"/>
      <c r="F954" s="150"/>
      <c r="G954" s="158"/>
      <c r="H954" s="157"/>
      <c r="I954" s="152"/>
      <c r="J954" s="154"/>
      <c r="K954" s="149"/>
      <c r="L954" s="152"/>
      <c r="M954" s="159"/>
      <c r="N954" s="337"/>
      <c r="O954" s="343" t="str">
        <f>IF(N954="","",LOOKUP(N954,'Work Programme'!$A$8:$A$207,'Work Programme'!$B$8:$B$207))</f>
        <v/>
      </c>
      <c r="P954" s="150"/>
      <c r="Q954" s="150"/>
      <c r="R954" s="254" t="str">
        <f>IF(J954="","",VLOOKUP(J954,'Overview - Financial Statement'!$A$46:$B$60,2,FALSE))</f>
        <v/>
      </c>
      <c r="S954" s="255" t="str">
        <f t="shared" si="182"/>
        <v/>
      </c>
      <c r="T954" s="153"/>
      <c r="U954" s="153"/>
      <c r="V954" s="238">
        <f t="shared" si="183"/>
        <v>0</v>
      </c>
      <c r="W954" s="193" t="s">
        <v>44</v>
      </c>
      <c r="X954" s="427"/>
      <c r="Y954" s="264" t="str">
        <f t="shared" si="184"/>
        <v>OK</v>
      </c>
      <c r="Z954" s="193" t="str">
        <f t="shared" si="185"/>
        <v/>
      </c>
      <c r="AA954" s="193" t="str">
        <f t="shared" si="186"/>
        <v/>
      </c>
      <c r="AB954" s="397" t="str">
        <f t="shared" si="187"/>
        <v/>
      </c>
      <c r="AC954" s="257" t="str">
        <f t="shared" si="188"/>
        <v/>
      </c>
      <c r="AD954" s="257" t="str">
        <f t="shared" si="189"/>
        <v/>
      </c>
      <c r="AE954" s="193" t="str">
        <f t="shared" si="190"/>
        <v>CHECK DATES</v>
      </c>
      <c r="AF954" s="257" t="str">
        <f t="shared" si="191"/>
        <v/>
      </c>
      <c r="AG954" s="286">
        <v>0</v>
      </c>
      <c r="AH954" s="257">
        <f t="shared" si="192"/>
        <v>0</v>
      </c>
      <c r="AI954" s="257" t="str">
        <f t="shared" si="193"/>
        <v/>
      </c>
      <c r="AJ954" s="257">
        <f t="shared" si="194"/>
        <v>0</v>
      </c>
    </row>
    <row r="955" spans="1:36" x14ac:dyDescent="0.3">
      <c r="A955" s="287">
        <v>942</v>
      </c>
      <c r="B955" s="156"/>
      <c r="C955" s="150"/>
      <c r="D955" s="151"/>
      <c r="E955" s="150"/>
      <c r="F955" s="150"/>
      <c r="G955" s="158"/>
      <c r="H955" s="157"/>
      <c r="I955" s="152"/>
      <c r="J955" s="154"/>
      <c r="K955" s="149"/>
      <c r="L955" s="152"/>
      <c r="M955" s="159"/>
      <c r="N955" s="337"/>
      <c r="O955" s="343" t="str">
        <f>IF(N955="","",LOOKUP(N955,'Work Programme'!$A$8:$A$207,'Work Programme'!$B$8:$B$207))</f>
        <v/>
      </c>
      <c r="P955" s="150"/>
      <c r="Q955" s="150"/>
      <c r="R955" s="254" t="str">
        <f>IF(J955="","",VLOOKUP(J955,'Overview - Financial Statement'!$A$46:$B$60,2,FALSE))</f>
        <v/>
      </c>
      <c r="S955" s="255" t="str">
        <f t="shared" si="182"/>
        <v/>
      </c>
      <c r="T955" s="153"/>
      <c r="U955" s="153"/>
      <c r="V955" s="238">
        <f t="shared" si="183"/>
        <v>0</v>
      </c>
      <c r="W955" s="193" t="s">
        <v>44</v>
      </c>
      <c r="X955" s="427"/>
      <c r="Y955" s="264" t="str">
        <f t="shared" si="184"/>
        <v>OK</v>
      </c>
      <c r="Z955" s="193" t="str">
        <f t="shared" si="185"/>
        <v/>
      </c>
      <c r="AA955" s="193" t="str">
        <f t="shared" si="186"/>
        <v/>
      </c>
      <c r="AB955" s="397" t="str">
        <f t="shared" si="187"/>
        <v/>
      </c>
      <c r="AC955" s="257" t="str">
        <f t="shared" si="188"/>
        <v/>
      </c>
      <c r="AD955" s="257" t="str">
        <f t="shared" si="189"/>
        <v/>
      </c>
      <c r="AE955" s="193" t="str">
        <f t="shared" si="190"/>
        <v>CHECK DATES</v>
      </c>
      <c r="AF955" s="257" t="str">
        <f t="shared" si="191"/>
        <v/>
      </c>
      <c r="AG955" s="286">
        <v>0</v>
      </c>
      <c r="AH955" s="257">
        <f t="shared" si="192"/>
        <v>0</v>
      </c>
      <c r="AI955" s="257" t="str">
        <f t="shared" si="193"/>
        <v/>
      </c>
      <c r="AJ955" s="257">
        <f t="shared" si="194"/>
        <v>0</v>
      </c>
    </row>
    <row r="956" spans="1:36" x14ac:dyDescent="0.3">
      <c r="A956" s="287">
        <v>943</v>
      </c>
      <c r="B956" s="156"/>
      <c r="C956" s="150"/>
      <c r="D956" s="151"/>
      <c r="E956" s="150"/>
      <c r="F956" s="150"/>
      <c r="G956" s="158"/>
      <c r="H956" s="157"/>
      <c r="I956" s="152"/>
      <c r="J956" s="154"/>
      <c r="K956" s="149"/>
      <c r="L956" s="152"/>
      <c r="M956" s="159"/>
      <c r="N956" s="337"/>
      <c r="O956" s="343" t="str">
        <f>IF(N956="","",LOOKUP(N956,'Work Programme'!$A$8:$A$207,'Work Programme'!$B$8:$B$207))</f>
        <v/>
      </c>
      <c r="P956" s="150"/>
      <c r="Q956" s="150"/>
      <c r="R956" s="254" t="str">
        <f>IF(J956="","",VLOOKUP(J956,'Overview - Financial Statement'!$A$46:$B$60,2,FALSE))</f>
        <v/>
      </c>
      <c r="S956" s="255" t="str">
        <f t="shared" si="182"/>
        <v/>
      </c>
      <c r="T956" s="153"/>
      <c r="U956" s="153"/>
      <c r="V956" s="238">
        <f t="shared" si="183"/>
        <v>0</v>
      </c>
      <c r="W956" s="193" t="s">
        <v>44</v>
      </c>
      <c r="X956" s="427"/>
      <c r="Y956" s="264" t="str">
        <f t="shared" si="184"/>
        <v>OK</v>
      </c>
      <c r="Z956" s="193" t="str">
        <f t="shared" si="185"/>
        <v/>
      </c>
      <c r="AA956" s="193" t="str">
        <f t="shared" si="186"/>
        <v/>
      </c>
      <c r="AB956" s="397" t="str">
        <f t="shared" si="187"/>
        <v/>
      </c>
      <c r="AC956" s="257" t="str">
        <f t="shared" si="188"/>
        <v/>
      </c>
      <c r="AD956" s="257" t="str">
        <f t="shared" si="189"/>
        <v/>
      </c>
      <c r="AE956" s="193" t="str">
        <f t="shared" si="190"/>
        <v>CHECK DATES</v>
      </c>
      <c r="AF956" s="257" t="str">
        <f t="shared" si="191"/>
        <v/>
      </c>
      <c r="AG956" s="286">
        <v>0</v>
      </c>
      <c r="AH956" s="257">
        <f t="shared" si="192"/>
        <v>0</v>
      </c>
      <c r="AI956" s="257" t="str">
        <f t="shared" si="193"/>
        <v/>
      </c>
      <c r="AJ956" s="257">
        <f t="shared" si="194"/>
        <v>0</v>
      </c>
    </row>
    <row r="957" spans="1:36" x14ac:dyDescent="0.3">
      <c r="A957" s="287">
        <v>944</v>
      </c>
      <c r="B957" s="156"/>
      <c r="C957" s="150"/>
      <c r="D957" s="151"/>
      <c r="E957" s="150"/>
      <c r="F957" s="150"/>
      <c r="G957" s="158"/>
      <c r="H957" s="157"/>
      <c r="I957" s="152"/>
      <c r="J957" s="154"/>
      <c r="K957" s="149"/>
      <c r="L957" s="152"/>
      <c r="M957" s="159"/>
      <c r="N957" s="337"/>
      <c r="O957" s="343" t="str">
        <f>IF(N957="","",LOOKUP(N957,'Work Programme'!$A$8:$A$207,'Work Programme'!$B$8:$B$207))</f>
        <v/>
      </c>
      <c r="P957" s="150"/>
      <c r="Q957" s="150"/>
      <c r="R957" s="254" t="str">
        <f>IF(J957="","",VLOOKUP(J957,'Overview - Financial Statement'!$A$46:$B$60,2,FALSE))</f>
        <v/>
      </c>
      <c r="S957" s="255" t="str">
        <f t="shared" si="182"/>
        <v/>
      </c>
      <c r="T957" s="153"/>
      <c r="U957" s="153"/>
      <c r="V957" s="238">
        <f t="shared" si="183"/>
        <v>0</v>
      </c>
      <c r="W957" s="193" t="s">
        <v>44</v>
      </c>
      <c r="X957" s="427"/>
      <c r="Y957" s="264" t="str">
        <f t="shared" si="184"/>
        <v>OK</v>
      </c>
      <c r="Z957" s="193" t="str">
        <f t="shared" si="185"/>
        <v/>
      </c>
      <c r="AA957" s="193" t="str">
        <f t="shared" si="186"/>
        <v/>
      </c>
      <c r="AB957" s="397" t="str">
        <f t="shared" si="187"/>
        <v/>
      </c>
      <c r="AC957" s="257" t="str">
        <f t="shared" si="188"/>
        <v/>
      </c>
      <c r="AD957" s="257" t="str">
        <f t="shared" si="189"/>
        <v/>
      </c>
      <c r="AE957" s="193" t="str">
        <f t="shared" si="190"/>
        <v>CHECK DATES</v>
      </c>
      <c r="AF957" s="257" t="str">
        <f t="shared" si="191"/>
        <v/>
      </c>
      <c r="AG957" s="286">
        <v>0</v>
      </c>
      <c r="AH957" s="257">
        <f t="shared" si="192"/>
        <v>0</v>
      </c>
      <c r="AI957" s="257" t="str">
        <f t="shared" si="193"/>
        <v/>
      </c>
      <c r="AJ957" s="257">
        <f t="shared" si="194"/>
        <v>0</v>
      </c>
    </row>
    <row r="958" spans="1:36" x14ac:dyDescent="0.3">
      <c r="A958" s="287">
        <v>945</v>
      </c>
      <c r="B958" s="156"/>
      <c r="C958" s="150"/>
      <c r="D958" s="151"/>
      <c r="E958" s="150"/>
      <c r="F958" s="150"/>
      <c r="G958" s="158"/>
      <c r="H958" s="157"/>
      <c r="I958" s="152"/>
      <c r="J958" s="154"/>
      <c r="K958" s="149"/>
      <c r="L958" s="152"/>
      <c r="M958" s="159"/>
      <c r="N958" s="337"/>
      <c r="O958" s="343" t="str">
        <f>IF(N958="","",LOOKUP(N958,'Work Programme'!$A$8:$A$207,'Work Programme'!$B$8:$B$207))</f>
        <v/>
      </c>
      <c r="P958" s="150"/>
      <c r="Q958" s="150"/>
      <c r="R958" s="254" t="str">
        <f>IF(J958="","",VLOOKUP(J958,'Overview - Financial Statement'!$A$46:$B$60,2,FALSE))</f>
        <v/>
      </c>
      <c r="S958" s="255" t="str">
        <f t="shared" si="182"/>
        <v/>
      </c>
      <c r="T958" s="153"/>
      <c r="U958" s="153"/>
      <c r="V958" s="238">
        <f t="shared" si="183"/>
        <v>0</v>
      </c>
      <c r="W958" s="193" t="s">
        <v>44</v>
      </c>
      <c r="X958" s="427"/>
      <c r="Y958" s="264" t="str">
        <f t="shared" si="184"/>
        <v>OK</v>
      </c>
      <c r="Z958" s="193" t="str">
        <f t="shared" si="185"/>
        <v/>
      </c>
      <c r="AA958" s="193" t="str">
        <f t="shared" si="186"/>
        <v/>
      </c>
      <c r="AB958" s="397" t="str">
        <f t="shared" si="187"/>
        <v/>
      </c>
      <c r="AC958" s="257" t="str">
        <f t="shared" si="188"/>
        <v/>
      </c>
      <c r="AD958" s="257" t="str">
        <f t="shared" si="189"/>
        <v/>
      </c>
      <c r="AE958" s="193" t="str">
        <f t="shared" si="190"/>
        <v>CHECK DATES</v>
      </c>
      <c r="AF958" s="257" t="str">
        <f t="shared" si="191"/>
        <v/>
      </c>
      <c r="AG958" s="286">
        <v>0</v>
      </c>
      <c r="AH958" s="257">
        <f t="shared" si="192"/>
        <v>0</v>
      </c>
      <c r="AI958" s="257" t="str">
        <f t="shared" si="193"/>
        <v/>
      </c>
      <c r="AJ958" s="257">
        <f t="shared" si="194"/>
        <v>0</v>
      </c>
    </row>
    <row r="959" spans="1:36" x14ac:dyDescent="0.3">
      <c r="A959" s="287">
        <v>946</v>
      </c>
      <c r="B959" s="156"/>
      <c r="C959" s="150"/>
      <c r="D959" s="151"/>
      <c r="E959" s="150"/>
      <c r="F959" s="150"/>
      <c r="G959" s="158"/>
      <c r="H959" s="157"/>
      <c r="I959" s="152"/>
      <c r="J959" s="154"/>
      <c r="K959" s="149"/>
      <c r="L959" s="152"/>
      <c r="M959" s="159"/>
      <c r="N959" s="337"/>
      <c r="O959" s="343" t="str">
        <f>IF(N959="","",LOOKUP(N959,'Work Programme'!$A$8:$A$207,'Work Programme'!$B$8:$B$207))</f>
        <v/>
      </c>
      <c r="P959" s="150"/>
      <c r="Q959" s="150"/>
      <c r="R959" s="254" t="str">
        <f>IF(J959="","",VLOOKUP(J959,'Overview - Financial Statement'!$A$46:$B$60,2,FALSE))</f>
        <v/>
      </c>
      <c r="S959" s="255" t="str">
        <f t="shared" si="182"/>
        <v/>
      </c>
      <c r="T959" s="153"/>
      <c r="U959" s="153"/>
      <c r="V959" s="238">
        <f t="shared" si="183"/>
        <v>0</v>
      </c>
      <c r="W959" s="193" t="s">
        <v>44</v>
      </c>
      <c r="X959" s="427"/>
      <c r="Y959" s="264" t="str">
        <f t="shared" si="184"/>
        <v>OK</v>
      </c>
      <c r="Z959" s="193" t="str">
        <f t="shared" si="185"/>
        <v/>
      </c>
      <c r="AA959" s="193" t="str">
        <f t="shared" si="186"/>
        <v/>
      </c>
      <c r="AB959" s="397" t="str">
        <f t="shared" si="187"/>
        <v/>
      </c>
      <c r="AC959" s="257" t="str">
        <f t="shared" si="188"/>
        <v/>
      </c>
      <c r="AD959" s="257" t="str">
        <f t="shared" si="189"/>
        <v/>
      </c>
      <c r="AE959" s="193" t="str">
        <f t="shared" si="190"/>
        <v>CHECK DATES</v>
      </c>
      <c r="AF959" s="257" t="str">
        <f t="shared" si="191"/>
        <v/>
      </c>
      <c r="AG959" s="286">
        <v>0</v>
      </c>
      <c r="AH959" s="257">
        <f t="shared" si="192"/>
        <v>0</v>
      </c>
      <c r="AI959" s="257" t="str">
        <f t="shared" si="193"/>
        <v/>
      </c>
      <c r="AJ959" s="257">
        <f t="shared" si="194"/>
        <v>0</v>
      </c>
    </row>
    <row r="960" spans="1:36" x14ac:dyDescent="0.3">
      <c r="A960" s="287">
        <v>947</v>
      </c>
      <c r="B960" s="156"/>
      <c r="C960" s="150"/>
      <c r="D960" s="151"/>
      <c r="E960" s="150"/>
      <c r="F960" s="150"/>
      <c r="G960" s="158"/>
      <c r="H960" s="157"/>
      <c r="I960" s="152"/>
      <c r="J960" s="154"/>
      <c r="K960" s="149"/>
      <c r="L960" s="152"/>
      <c r="M960" s="159"/>
      <c r="N960" s="337"/>
      <c r="O960" s="343" t="str">
        <f>IF(N960="","",LOOKUP(N960,'Work Programme'!$A$8:$A$207,'Work Programme'!$B$8:$B$207))</f>
        <v/>
      </c>
      <c r="P960" s="150"/>
      <c r="Q960" s="150"/>
      <c r="R960" s="254" t="str">
        <f>IF(J960="","",VLOOKUP(J960,'Overview - Financial Statement'!$A$46:$B$60,2,FALSE))</f>
        <v/>
      </c>
      <c r="S960" s="255" t="str">
        <f t="shared" si="182"/>
        <v/>
      </c>
      <c r="T960" s="153"/>
      <c r="U960" s="153"/>
      <c r="V960" s="238">
        <f t="shared" si="183"/>
        <v>0</v>
      </c>
      <c r="W960" s="193" t="s">
        <v>44</v>
      </c>
      <c r="X960" s="427"/>
      <c r="Y960" s="264" t="str">
        <f t="shared" si="184"/>
        <v>OK</v>
      </c>
      <c r="Z960" s="193" t="str">
        <f t="shared" si="185"/>
        <v/>
      </c>
      <c r="AA960" s="193" t="str">
        <f t="shared" si="186"/>
        <v/>
      </c>
      <c r="AB960" s="397" t="str">
        <f t="shared" si="187"/>
        <v/>
      </c>
      <c r="AC960" s="257" t="str">
        <f t="shared" si="188"/>
        <v/>
      </c>
      <c r="AD960" s="257" t="str">
        <f t="shared" si="189"/>
        <v/>
      </c>
      <c r="AE960" s="193" t="str">
        <f t="shared" si="190"/>
        <v>CHECK DATES</v>
      </c>
      <c r="AF960" s="257" t="str">
        <f t="shared" si="191"/>
        <v/>
      </c>
      <c r="AG960" s="286">
        <v>0</v>
      </c>
      <c r="AH960" s="257">
        <f t="shared" si="192"/>
        <v>0</v>
      </c>
      <c r="AI960" s="257" t="str">
        <f t="shared" si="193"/>
        <v/>
      </c>
      <c r="AJ960" s="257">
        <f t="shared" si="194"/>
        <v>0</v>
      </c>
    </row>
    <row r="961" spans="1:36" x14ac:dyDescent="0.3">
      <c r="A961" s="287">
        <v>948</v>
      </c>
      <c r="B961" s="156"/>
      <c r="C961" s="150"/>
      <c r="D961" s="151"/>
      <c r="E961" s="150"/>
      <c r="F961" s="150"/>
      <c r="G961" s="158"/>
      <c r="H961" s="157"/>
      <c r="I961" s="152"/>
      <c r="J961" s="154"/>
      <c r="K961" s="149"/>
      <c r="L961" s="152"/>
      <c r="M961" s="159"/>
      <c r="N961" s="337"/>
      <c r="O961" s="343" t="str">
        <f>IF(N961="","",LOOKUP(N961,'Work Programme'!$A$8:$A$207,'Work Programme'!$B$8:$B$207))</f>
        <v/>
      </c>
      <c r="P961" s="150"/>
      <c r="Q961" s="150"/>
      <c r="R961" s="254" t="str">
        <f>IF(J961="","",VLOOKUP(J961,'Overview - Financial Statement'!$A$46:$B$60,2,FALSE))</f>
        <v/>
      </c>
      <c r="S961" s="255" t="str">
        <f t="shared" si="182"/>
        <v/>
      </c>
      <c r="T961" s="153"/>
      <c r="U961" s="153"/>
      <c r="V961" s="238">
        <f t="shared" si="183"/>
        <v>0</v>
      </c>
      <c r="W961" s="193" t="s">
        <v>44</v>
      </c>
      <c r="X961" s="427"/>
      <c r="Y961" s="264" t="str">
        <f t="shared" si="184"/>
        <v>OK</v>
      </c>
      <c r="Z961" s="193" t="str">
        <f t="shared" si="185"/>
        <v/>
      </c>
      <c r="AA961" s="193" t="str">
        <f t="shared" si="186"/>
        <v/>
      </c>
      <c r="AB961" s="397" t="str">
        <f t="shared" si="187"/>
        <v/>
      </c>
      <c r="AC961" s="257" t="str">
        <f t="shared" si="188"/>
        <v/>
      </c>
      <c r="AD961" s="257" t="str">
        <f t="shared" si="189"/>
        <v/>
      </c>
      <c r="AE961" s="193" t="str">
        <f t="shared" si="190"/>
        <v>CHECK DATES</v>
      </c>
      <c r="AF961" s="257" t="str">
        <f t="shared" si="191"/>
        <v/>
      </c>
      <c r="AG961" s="286">
        <v>0</v>
      </c>
      <c r="AH961" s="257">
        <f t="shared" si="192"/>
        <v>0</v>
      </c>
      <c r="AI961" s="257" t="str">
        <f t="shared" si="193"/>
        <v/>
      </c>
      <c r="AJ961" s="257">
        <f t="shared" si="194"/>
        <v>0</v>
      </c>
    </row>
    <row r="962" spans="1:36" x14ac:dyDescent="0.3">
      <c r="A962" s="287">
        <v>949</v>
      </c>
      <c r="B962" s="156"/>
      <c r="C962" s="150"/>
      <c r="D962" s="151"/>
      <c r="E962" s="150"/>
      <c r="F962" s="150"/>
      <c r="G962" s="158"/>
      <c r="H962" s="157"/>
      <c r="I962" s="152"/>
      <c r="J962" s="154"/>
      <c r="K962" s="149"/>
      <c r="L962" s="152"/>
      <c r="M962" s="159"/>
      <c r="N962" s="337"/>
      <c r="O962" s="343" t="str">
        <f>IF(N962="","",LOOKUP(N962,'Work Programme'!$A$8:$A$207,'Work Programme'!$B$8:$B$207))</f>
        <v/>
      </c>
      <c r="P962" s="150"/>
      <c r="Q962" s="150"/>
      <c r="R962" s="254" t="str">
        <f>IF(J962="","",VLOOKUP(J962,'Overview - Financial Statement'!$A$46:$B$60,2,FALSE))</f>
        <v/>
      </c>
      <c r="S962" s="255" t="str">
        <f t="shared" si="182"/>
        <v/>
      </c>
      <c r="T962" s="153"/>
      <c r="U962" s="153"/>
      <c r="V962" s="238">
        <f t="shared" si="183"/>
        <v>0</v>
      </c>
      <c r="W962" s="193" t="s">
        <v>44</v>
      </c>
      <c r="X962" s="427"/>
      <c r="Y962" s="264" t="str">
        <f t="shared" si="184"/>
        <v>OK</v>
      </c>
      <c r="Z962" s="193" t="str">
        <f t="shared" si="185"/>
        <v/>
      </c>
      <c r="AA962" s="193" t="str">
        <f t="shared" si="186"/>
        <v/>
      </c>
      <c r="AB962" s="397" t="str">
        <f t="shared" si="187"/>
        <v/>
      </c>
      <c r="AC962" s="257" t="str">
        <f t="shared" si="188"/>
        <v/>
      </c>
      <c r="AD962" s="257" t="str">
        <f t="shared" si="189"/>
        <v/>
      </c>
      <c r="AE962" s="193" t="str">
        <f t="shared" si="190"/>
        <v>CHECK DATES</v>
      </c>
      <c r="AF962" s="257" t="str">
        <f t="shared" si="191"/>
        <v/>
      </c>
      <c r="AG962" s="286">
        <v>0</v>
      </c>
      <c r="AH962" s="257">
        <f t="shared" si="192"/>
        <v>0</v>
      </c>
      <c r="AI962" s="257" t="str">
        <f t="shared" si="193"/>
        <v/>
      </c>
      <c r="AJ962" s="257">
        <f t="shared" si="194"/>
        <v>0</v>
      </c>
    </row>
    <row r="963" spans="1:36" x14ac:dyDescent="0.3">
      <c r="A963" s="287">
        <v>950</v>
      </c>
      <c r="B963" s="156"/>
      <c r="C963" s="150"/>
      <c r="D963" s="151"/>
      <c r="E963" s="150"/>
      <c r="F963" s="150"/>
      <c r="G963" s="158"/>
      <c r="H963" s="157"/>
      <c r="I963" s="152"/>
      <c r="J963" s="154"/>
      <c r="K963" s="149"/>
      <c r="L963" s="152"/>
      <c r="M963" s="159"/>
      <c r="N963" s="337"/>
      <c r="O963" s="343" t="str">
        <f>IF(N963="","",LOOKUP(N963,'Work Programme'!$A$8:$A$207,'Work Programme'!$B$8:$B$207))</f>
        <v/>
      </c>
      <c r="P963" s="150"/>
      <c r="Q963" s="150"/>
      <c r="R963" s="254" t="str">
        <f>IF(J963="","",VLOOKUP(J963,'Overview - Financial Statement'!$A$46:$B$60,2,FALSE))</f>
        <v/>
      </c>
      <c r="S963" s="255" t="str">
        <f t="shared" si="182"/>
        <v/>
      </c>
      <c r="T963" s="153"/>
      <c r="U963" s="153"/>
      <c r="V963" s="238">
        <f t="shared" si="183"/>
        <v>0</v>
      </c>
      <c r="W963" s="193" t="s">
        <v>44</v>
      </c>
      <c r="X963" s="427"/>
      <c r="Y963" s="264" t="str">
        <f t="shared" si="184"/>
        <v>OK</v>
      </c>
      <c r="Z963" s="193" t="str">
        <f t="shared" si="185"/>
        <v/>
      </c>
      <c r="AA963" s="193" t="str">
        <f t="shared" si="186"/>
        <v/>
      </c>
      <c r="AB963" s="397" t="str">
        <f t="shared" si="187"/>
        <v/>
      </c>
      <c r="AC963" s="257" t="str">
        <f t="shared" si="188"/>
        <v/>
      </c>
      <c r="AD963" s="257" t="str">
        <f t="shared" si="189"/>
        <v/>
      </c>
      <c r="AE963" s="193" t="str">
        <f t="shared" si="190"/>
        <v>CHECK DATES</v>
      </c>
      <c r="AF963" s="257" t="str">
        <f t="shared" si="191"/>
        <v/>
      </c>
      <c r="AG963" s="286">
        <v>0</v>
      </c>
      <c r="AH963" s="257">
        <f t="shared" si="192"/>
        <v>0</v>
      </c>
      <c r="AI963" s="257" t="str">
        <f t="shared" si="193"/>
        <v/>
      </c>
      <c r="AJ963" s="257">
        <f t="shared" si="194"/>
        <v>0</v>
      </c>
    </row>
    <row r="964" spans="1:36" x14ac:dyDescent="0.3">
      <c r="A964" s="287">
        <v>951</v>
      </c>
      <c r="B964" s="156"/>
      <c r="C964" s="150"/>
      <c r="D964" s="151"/>
      <c r="E964" s="150"/>
      <c r="F964" s="150"/>
      <c r="G964" s="158"/>
      <c r="H964" s="157"/>
      <c r="I964" s="152"/>
      <c r="J964" s="154"/>
      <c r="K964" s="149"/>
      <c r="L964" s="152"/>
      <c r="M964" s="159"/>
      <c r="N964" s="337"/>
      <c r="O964" s="343" t="str">
        <f>IF(N964="","",LOOKUP(N964,'Work Programme'!$A$8:$A$207,'Work Programme'!$B$8:$B$207))</f>
        <v/>
      </c>
      <c r="P964" s="150"/>
      <c r="Q964" s="150"/>
      <c r="R964" s="254" t="str">
        <f>IF(J964="","",VLOOKUP(J964,'Overview - Financial Statement'!$A$46:$B$60,2,FALSE))</f>
        <v/>
      </c>
      <c r="S964" s="255" t="str">
        <f t="shared" si="182"/>
        <v/>
      </c>
      <c r="T964" s="153"/>
      <c r="U964" s="153"/>
      <c r="V964" s="238">
        <f t="shared" si="183"/>
        <v>0</v>
      </c>
      <c r="W964" s="193" t="s">
        <v>44</v>
      </c>
      <c r="X964" s="427"/>
      <c r="Y964" s="264" t="str">
        <f t="shared" si="184"/>
        <v>OK</v>
      </c>
      <c r="Z964" s="193" t="str">
        <f t="shared" si="185"/>
        <v/>
      </c>
      <c r="AA964" s="193" t="str">
        <f t="shared" si="186"/>
        <v/>
      </c>
      <c r="AB964" s="397" t="str">
        <f t="shared" si="187"/>
        <v/>
      </c>
      <c r="AC964" s="257" t="str">
        <f t="shared" si="188"/>
        <v/>
      </c>
      <c r="AD964" s="257" t="str">
        <f t="shared" si="189"/>
        <v/>
      </c>
      <c r="AE964" s="193" t="str">
        <f t="shared" si="190"/>
        <v>CHECK DATES</v>
      </c>
      <c r="AF964" s="257" t="str">
        <f t="shared" si="191"/>
        <v/>
      </c>
      <c r="AG964" s="286">
        <v>0</v>
      </c>
      <c r="AH964" s="257">
        <f t="shared" si="192"/>
        <v>0</v>
      </c>
      <c r="AI964" s="257" t="str">
        <f t="shared" si="193"/>
        <v/>
      </c>
      <c r="AJ964" s="257">
        <f t="shared" si="194"/>
        <v>0</v>
      </c>
    </row>
    <row r="965" spans="1:36" x14ac:dyDescent="0.3">
      <c r="A965" s="287">
        <v>952</v>
      </c>
      <c r="B965" s="156"/>
      <c r="C965" s="150"/>
      <c r="D965" s="151"/>
      <c r="E965" s="150"/>
      <c r="F965" s="150"/>
      <c r="G965" s="158"/>
      <c r="H965" s="157"/>
      <c r="I965" s="152"/>
      <c r="J965" s="154"/>
      <c r="K965" s="149"/>
      <c r="L965" s="152"/>
      <c r="M965" s="159"/>
      <c r="N965" s="337"/>
      <c r="O965" s="343" t="str">
        <f>IF(N965="","",LOOKUP(N965,'Work Programme'!$A$8:$A$207,'Work Programme'!$B$8:$B$207))</f>
        <v/>
      </c>
      <c r="P965" s="150"/>
      <c r="Q965" s="150"/>
      <c r="R965" s="254" t="str">
        <f>IF(J965="","",VLOOKUP(J965,'Overview - Financial Statement'!$A$46:$B$60,2,FALSE))</f>
        <v/>
      </c>
      <c r="S965" s="255" t="str">
        <f t="shared" si="182"/>
        <v/>
      </c>
      <c r="T965" s="153"/>
      <c r="U965" s="153"/>
      <c r="V965" s="238">
        <f t="shared" si="183"/>
        <v>0</v>
      </c>
      <c r="W965" s="193" t="s">
        <v>44</v>
      </c>
      <c r="X965" s="427"/>
      <c r="Y965" s="264" t="str">
        <f t="shared" si="184"/>
        <v>OK</v>
      </c>
      <c r="Z965" s="193" t="str">
        <f t="shared" si="185"/>
        <v/>
      </c>
      <c r="AA965" s="193" t="str">
        <f t="shared" si="186"/>
        <v/>
      </c>
      <c r="AB965" s="397" t="str">
        <f t="shared" si="187"/>
        <v/>
      </c>
      <c r="AC965" s="257" t="str">
        <f t="shared" si="188"/>
        <v/>
      </c>
      <c r="AD965" s="257" t="str">
        <f t="shared" si="189"/>
        <v/>
      </c>
      <c r="AE965" s="193" t="str">
        <f t="shared" si="190"/>
        <v>CHECK DATES</v>
      </c>
      <c r="AF965" s="257" t="str">
        <f t="shared" si="191"/>
        <v/>
      </c>
      <c r="AG965" s="286">
        <v>0</v>
      </c>
      <c r="AH965" s="257">
        <f t="shared" si="192"/>
        <v>0</v>
      </c>
      <c r="AI965" s="257" t="str">
        <f t="shared" si="193"/>
        <v/>
      </c>
      <c r="AJ965" s="257">
        <f t="shared" si="194"/>
        <v>0</v>
      </c>
    </row>
    <row r="966" spans="1:36" x14ac:dyDescent="0.3">
      <c r="A966" s="287">
        <v>953</v>
      </c>
      <c r="B966" s="156"/>
      <c r="C966" s="150"/>
      <c r="D966" s="151"/>
      <c r="E966" s="150"/>
      <c r="F966" s="150"/>
      <c r="G966" s="158"/>
      <c r="H966" s="157"/>
      <c r="I966" s="152"/>
      <c r="J966" s="154"/>
      <c r="K966" s="149"/>
      <c r="L966" s="152"/>
      <c r="M966" s="159"/>
      <c r="N966" s="337"/>
      <c r="O966" s="343" t="str">
        <f>IF(N966="","",LOOKUP(N966,'Work Programme'!$A$8:$A$207,'Work Programme'!$B$8:$B$207))</f>
        <v/>
      </c>
      <c r="P966" s="150"/>
      <c r="Q966" s="150"/>
      <c r="R966" s="254" t="str">
        <f>IF(J966="","",VLOOKUP(J966,'Overview - Financial Statement'!$A$46:$B$60,2,FALSE))</f>
        <v/>
      </c>
      <c r="S966" s="255" t="str">
        <f t="shared" si="182"/>
        <v/>
      </c>
      <c r="T966" s="153"/>
      <c r="U966" s="153"/>
      <c r="V966" s="238">
        <f t="shared" si="183"/>
        <v>0</v>
      </c>
      <c r="W966" s="193" t="s">
        <v>44</v>
      </c>
      <c r="X966" s="427"/>
      <c r="Y966" s="264" t="str">
        <f t="shared" si="184"/>
        <v>OK</v>
      </c>
      <c r="Z966" s="193" t="str">
        <f t="shared" si="185"/>
        <v/>
      </c>
      <c r="AA966" s="193" t="str">
        <f t="shared" si="186"/>
        <v/>
      </c>
      <c r="AB966" s="397" t="str">
        <f t="shared" si="187"/>
        <v/>
      </c>
      <c r="AC966" s="257" t="str">
        <f t="shared" si="188"/>
        <v/>
      </c>
      <c r="AD966" s="257" t="str">
        <f t="shared" si="189"/>
        <v/>
      </c>
      <c r="AE966" s="193" t="str">
        <f t="shared" si="190"/>
        <v>CHECK DATES</v>
      </c>
      <c r="AF966" s="257" t="str">
        <f t="shared" si="191"/>
        <v/>
      </c>
      <c r="AG966" s="286">
        <v>0</v>
      </c>
      <c r="AH966" s="257">
        <f t="shared" si="192"/>
        <v>0</v>
      </c>
      <c r="AI966" s="257" t="str">
        <f t="shared" si="193"/>
        <v/>
      </c>
      <c r="AJ966" s="257">
        <f t="shared" si="194"/>
        <v>0</v>
      </c>
    </row>
    <row r="967" spans="1:36" x14ac:dyDescent="0.3">
      <c r="A967" s="287">
        <v>954</v>
      </c>
      <c r="B967" s="156"/>
      <c r="C967" s="150"/>
      <c r="D967" s="151"/>
      <c r="E967" s="150"/>
      <c r="F967" s="150"/>
      <c r="G967" s="158"/>
      <c r="H967" s="157"/>
      <c r="I967" s="152"/>
      <c r="J967" s="154"/>
      <c r="K967" s="149"/>
      <c r="L967" s="152"/>
      <c r="M967" s="159"/>
      <c r="N967" s="337"/>
      <c r="O967" s="343" t="str">
        <f>IF(N967="","",LOOKUP(N967,'Work Programme'!$A$8:$A$207,'Work Programme'!$B$8:$B$207))</f>
        <v/>
      </c>
      <c r="P967" s="150"/>
      <c r="Q967" s="150"/>
      <c r="R967" s="254" t="str">
        <f>IF(J967="","",VLOOKUP(J967,'Overview - Financial Statement'!$A$46:$B$60,2,FALSE))</f>
        <v/>
      </c>
      <c r="S967" s="255" t="str">
        <f t="shared" si="182"/>
        <v/>
      </c>
      <c r="T967" s="153"/>
      <c r="U967" s="153"/>
      <c r="V967" s="238">
        <f t="shared" si="183"/>
        <v>0</v>
      </c>
      <c r="W967" s="193" t="s">
        <v>44</v>
      </c>
      <c r="X967" s="427"/>
      <c r="Y967" s="264" t="str">
        <f t="shared" si="184"/>
        <v>OK</v>
      </c>
      <c r="Z967" s="193" t="str">
        <f t="shared" si="185"/>
        <v/>
      </c>
      <c r="AA967" s="193" t="str">
        <f t="shared" si="186"/>
        <v/>
      </c>
      <c r="AB967" s="397" t="str">
        <f t="shared" si="187"/>
        <v/>
      </c>
      <c r="AC967" s="257" t="str">
        <f t="shared" si="188"/>
        <v/>
      </c>
      <c r="AD967" s="257" t="str">
        <f t="shared" si="189"/>
        <v/>
      </c>
      <c r="AE967" s="193" t="str">
        <f t="shared" si="190"/>
        <v>CHECK DATES</v>
      </c>
      <c r="AF967" s="257" t="str">
        <f t="shared" si="191"/>
        <v/>
      </c>
      <c r="AG967" s="286">
        <v>0</v>
      </c>
      <c r="AH967" s="257">
        <f t="shared" si="192"/>
        <v>0</v>
      </c>
      <c r="AI967" s="257" t="str">
        <f t="shared" si="193"/>
        <v/>
      </c>
      <c r="AJ967" s="257">
        <f t="shared" si="194"/>
        <v>0</v>
      </c>
    </row>
    <row r="968" spans="1:36" x14ac:dyDescent="0.3">
      <c r="A968" s="287">
        <v>955</v>
      </c>
      <c r="B968" s="156"/>
      <c r="C968" s="150"/>
      <c r="D968" s="151"/>
      <c r="E968" s="150"/>
      <c r="F968" s="150"/>
      <c r="G968" s="158"/>
      <c r="H968" s="157"/>
      <c r="I968" s="152"/>
      <c r="J968" s="154"/>
      <c r="K968" s="149"/>
      <c r="L968" s="152"/>
      <c r="M968" s="159"/>
      <c r="N968" s="337"/>
      <c r="O968" s="343" t="str">
        <f>IF(N968="","",LOOKUP(N968,'Work Programme'!$A$8:$A$207,'Work Programme'!$B$8:$B$207))</f>
        <v/>
      </c>
      <c r="P968" s="150"/>
      <c r="Q968" s="150"/>
      <c r="R968" s="254" t="str">
        <f>IF(J968="","",VLOOKUP(J968,'Overview - Financial Statement'!$A$46:$B$60,2,FALSE))</f>
        <v/>
      </c>
      <c r="S968" s="255" t="str">
        <f t="shared" si="182"/>
        <v/>
      </c>
      <c r="T968" s="153"/>
      <c r="U968" s="153"/>
      <c r="V968" s="238">
        <f t="shared" si="183"/>
        <v>0</v>
      </c>
      <c r="W968" s="193" t="s">
        <v>44</v>
      </c>
      <c r="X968" s="427"/>
      <c r="Y968" s="264" t="str">
        <f t="shared" si="184"/>
        <v>OK</v>
      </c>
      <c r="Z968" s="193" t="str">
        <f t="shared" si="185"/>
        <v/>
      </c>
      <c r="AA968" s="193" t="str">
        <f t="shared" si="186"/>
        <v/>
      </c>
      <c r="AB968" s="397" t="str">
        <f t="shared" si="187"/>
        <v/>
      </c>
      <c r="AC968" s="257" t="str">
        <f t="shared" si="188"/>
        <v/>
      </c>
      <c r="AD968" s="257" t="str">
        <f t="shared" si="189"/>
        <v/>
      </c>
      <c r="AE968" s="193" t="str">
        <f t="shared" si="190"/>
        <v>CHECK DATES</v>
      </c>
      <c r="AF968" s="257" t="str">
        <f t="shared" si="191"/>
        <v/>
      </c>
      <c r="AG968" s="286">
        <v>0</v>
      </c>
      <c r="AH968" s="257">
        <f t="shared" si="192"/>
        <v>0</v>
      </c>
      <c r="AI968" s="257" t="str">
        <f t="shared" si="193"/>
        <v/>
      </c>
      <c r="AJ968" s="257">
        <f t="shared" si="194"/>
        <v>0</v>
      </c>
    </row>
    <row r="969" spans="1:36" x14ac:dyDescent="0.3">
      <c r="A969" s="287">
        <v>956</v>
      </c>
      <c r="B969" s="156"/>
      <c r="C969" s="150"/>
      <c r="D969" s="151"/>
      <c r="E969" s="150"/>
      <c r="F969" s="150"/>
      <c r="G969" s="158"/>
      <c r="H969" s="157"/>
      <c r="I969" s="152"/>
      <c r="J969" s="154"/>
      <c r="K969" s="149"/>
      <c r="L969" s="152"/>
      <c r="M969" s="159"/>
      <c r="N969" s="337"/>
      <c r="O969" s="343" t="str">
        <f>IF(N969="","",LOOKUP(N969,'Work Programme'!$A$8:$A$207,'Work Programme'!$B$8:$B$207))</f>
        <v/>
      </c>
      <c r="P969" s="150"/>
      <c r="Q969" s="150"/>
      <c r="R969" s="254" t="str">
        <f>IF(J969="","",VLOOKUP(J969,'Overview - Financial Statement'!$A$46:$B$60,2,FALSE))</f>
        <v/>
      </c>
      <c r="S969" s="255" t="str">
        <f t="shared" si="182"/>
        <v/>
      </c>
      <c r="T969" s="153"/>
      <c r="U969" s="153"/>
      <c r="V969" s="238">
        <f t="shared" si="183"/>
        <v>0</v>
      </c>
      <c r="W969" s="193" t="s">
        <v>44</v>
      </c>
      <c r="X969" s="427"/>
      <c r="Y969" s="264" t="str">
        <f t="shared" si="184"/>
        <v>OK</v>
      </c>
      <c r="Z969" s="193" t="str">
        <f t="shared" si="185"/>
        <v/>
      </c>
      <c r="AA969" s="193" t="str">
        <f t="shared" si="186"/>
        <v/>
      </c>
      <c r="AB969" s="397" t="str">
        <f t="shared" si="187"/>
        <v/>
      </c>
      <c r="AC969" s="257" t="str">
        <f t="shared" si="188"/>
        <v/>
      </c>
      <c r="AD969" s="257" t="str">
        <f t="shared" si="189"/>
        <v/>
      </c>
      <c r="AE969" s="193" t="str">
        <f t="shared" si="190"/>
        <v>CHECK DATES</v>
      </c>
      <c r="AF969" s="257" t="str">
        <f t="shared" si="191"/>
        <v/>
      </c>
      <c r="AG969" s="286">
        <v>0</v>
      </c>
      <c r="AH969" s="257">
        <f t="shared" si="192"/>
        <v>0</v>
      </c>
      <c r="AI969" s="257" t="str">
        <f t="shared" si="193"/>
        <v/>
      </c>
      <c r="AJ969" s="257">
        <f t="shared" si="194"/>
        <v>0</v>
      </c>
    </row>
    <row r="970" spans="1:36" x14ac:dyDescent="0.3">
      <c r="A970" s="287">
        <v>957</v>
      </c>
      <c r="B970" s="156"/>
      <c r="C970" s="150"/>
      <c r="D970" s="151"/>
      <c r="E970" s="150"/>
      <c r="F970" s="150"/>
      <c r="G970" s="158"/>
      <c r="H970" s="157"/>
      <c r="I970" s="152"/>
      <c r="J970" s="154"/>
      <c r="K970" s="149"/>
      <c r="L970" s="152"/>
      <c r="M970" s="159"/>
      <c r="N970" s="337"/>
      <c r="O970" s="343" t="str">
        <f>IF(N970="","",LOOKUP(N970,'Work Programme'!$A$8:$A$207,'Work Programme'!$B$8:$B$207))</f>
        <v/>
      </c>
      <c r="P970" s="150"/>
      <c r="Q970" s="150"/>
      <c r="R970" s="254" t="str">
        <f>IF(J970="","",VLOOKUP(J970,'Overview - Financial Statement'!$A$46:$B$60,2,FALSE))</f>
        <v/>
      </c>
      <c r="S970" s="255" t="str">
        <f t="shared" si="182"/>
        <v/>
      </c>
      <c r="T970" s="153"/>
      <c r="U970" s="153"/>
      <c r="V970" s="238">
        <f t="shared" si="183"/>
        <v>0</v>
      </c>
      <c r="W970" s="193" t="s">
        <v>44</v>
      </c>
      <c r="X970" s="427"/>
      <c r="Y970" s="264" t="str">
        <f t="shared" si="184"/>
        <v>OK</v>
      </c>
      <c r="Z970" s="193" t="str">
        <f t="shared" si="185"/>
        <v/>
      </c>
      <c r="AA970" s="193" t="str">
        <f t="shared" si="186"/>
        <v/>
      </c>
      <c r="AB970" s="397" t="str">
        <f t="shared" si="187"/>
        <v/>
      </c>
      <c r="AC970" s="257" t="str">
        <f t="shared" si="188"/>
        <v/>
      </c>
      <c r="AD970" s="257" t="str">
        <f t="shared" si="189"/>
        <v/>
      </c>
      <c r="AE970" s="193" t="str">
        <f t="shared" si="190"/>
        <v>CHECK DATES</v>
      </c>
      <c r="AF970" s="257" t="str">
        <f t="shared" si="191"/>
        <v/>
      </c>
      <c r="AG970" s="286">
        <v>0</v>
      </c>
      <c r="AH970" s="257">
        <f t="shared" si="192"/>
        <v>0</v>
      </c>
      <c r="AI970" s="257" t="str">
        <f t="shared" si="193"/>
        <v/>
      </c>
      <c r="AJ970" s="257">
        <f t="shared" si="194"/>
        <v>0</v>
      </c>
    </row>
    <row r="971" spans="1:36" x14ac:dyDescent="0.3">
      <c r="A971" s="287">
        <v>958</v>
      </c>
      <c r="B971" s="156"/>
      <c r="C971" s="150"/>
      <c r="D971" s="151"/>
      <c r="E971" s="150"/>
      <c r="F971" s="150"/>
      <c r="G971" s="158"/>
      <c r="H971" s="157"/>
      <c r="I971" s="152"/>
      <c r="J971" s="154"/>
      <c r="K971" s="149"/>
      <c r="L971" s="152"/>
      <c r="M971" s="159"/>
      <c r="N971" s="337"/>
      <c r="O971" s="343" t="str">
        <f>IF(N971="","",LOOKUP(N971,'Work Programme'!$A$8:$A$207,'Work Programme'!$B$8:$B$207))</f>
        <v/>
      </c>
      <c r="P971" s="150"/>
      <c r="Q971" s="150"/>
      <c r="R971" s="254" t="str">
        <f>IF(J971="","",VLOOKUP(J971,'Overview - Financial Statement'!$A$46:$B$60,2,FALSE))</f>
        <v/>
      </c>
      <c r="S971" s="255" t="str">
        <f t="shared" si="182"/>
        <v/>
      </c>
      <c r="T971" s="153"/>
      <c r="U971" s="153"/>
      <c r="V971" s="238">
        <f t="shared" si="183"/>
        <v>0</v>
      </c>
      <c r="W971" s="193" t="s">
        <v>44</v>
      </c>
      <c r="X971" s="427"/>
      <c r="Y971" s="264" t="str">
        <f t="shared" si="184"/>
        <v>OK</v>
      </c>
      <c r="Z971" s="193" t="str">
        <f t="shared" si="185"/>
        <v/>
      </c>
      <c r="AA971" s="193" t="str">
        <f t="shared" si="186"/>
        <v/>
      </c>
      <c r="AB971" s="397" t="str">
        <f t="shared" si="187"/>
        <v/>
      </c>
      <c r="AC971" s="257" t="str">
        <f t="shared" si="188"/>
        <v/>
      </c>
      <c r="AD971" s="257" t="str">
        <f t="shared" si="189"/>
        <v/>
      </c>
      <c r="AE971" s="193" t="str">
        <f t="shared" si="190"/>
        <v>CHECK DATES</v>
      </c>
      <c r="AF971" s="257" t="str">
        <f t="shared" si="191"/>
        <v/>
      </c>
      <c r="AG971" s="286">
        <v>0</v>
      </c>
      <c r="AH971" s="257">
        <f t="shared" si="192"/>
        <v>0</v>
      </c>
      <c r="AI971" s="257" t="str">
        <f t="shared" si="193"/>
        <v/>
      </c>
      <c r="AJ971" s="257">
        <f t="shared" si="194"/>
        <v>0</v>
      </c>
    </row>
    <row r="972" spans="1:36" x14ac:dyDescent="0.3">
      <c r="A972" s="287">
        <v>959</v>
      </c>
      <c r="B972" s="156"/>
      <c r="C972" s="150"/>
      <c r="D972" s="151"/>
      <c r="E972" s="150"/>
      <c r="F972" s="150"/>
      <c r="G972" s="158"/>
      <c r="H972" s="157"/>
      <c r="I972" s="152"/>
      <c r="J972" s="154"/>
      <c r="K972" s="149"/>
      <c r="L972" s="152"/>
      <c r="M972" s="159"/>
      <c r="N972" s="337"/>
      <c r="O972" s="343" t="str">
        <f>IF(N972="","",LOOKUP(N972,'Work Programme'!$A$8:$A$207,'Work Programme'!$B$8:$B$207))</f>
        <v/>
      </c>
      <c r="P972" s="150"/>
      <c r="Q972" s="150"/>
      <c r="R972" s="254" t="str">
        <f>IF(J972="","",VLOOKUP(J972,'Overview - Financial Statement'!$A$46:$B$60,2,FALSE))</f>
        <v/>
      </c>
      <c r="S972" s="255" t="str">
        <f t="shared" si="182"/>
        <v/>
      </c>
      <c r="T972" s="153"/>
      <c r="U972" s="153"/>
      <c r="V972" s="238">
        <f t="shared" si="183"/>
        <v>0</v>
      </c>
      <c r="W972" s="193" t="s">
        <v>44</v>
      </c>
      <c r="X972" s="427"/>
      <c r="Y972" s="264" t="str">
        <f t="shared" si="184"/>
        <v>OK</v>
      </c>
      <c r="Z972" s="193" t="str">
        <f t="shared" si="185"/>
        <v/>
      </c>
      <c r="AA972" s="193" t="str">
        <f t="shared" si="186"/>
        <v/>
      </c>
      <c r="AB972" s="397" t="str">
        <f t="shared" si="187"/>
        <v/>
      </c>
      <c r="AC972" s="257" t="str">
        <f t="shared" si="188"/>
        <v/>
      </c>
      <c r="AD972" s="257" t="str">
        <f t="shared" si="189"/>
        <v/>
      </c>
      <c r="AE972" s="193" t="str">
        <f t="shared" si="190"/>
        <v>CHECK DATES</v>
      </c>
      <c r="AF972" s="257" t="str">
        <f t="shared" si="191"/>
        <v/>
      </c>
      <c r="AG972" s="286">
        <v>0</v>
      </c>
      <c r="AH972" s="257">
        <f t="shared" si="192"/>
        <v>0</v>
      </c>
      <c r="AI972" s="257" t="str">
        <f t="shared" si="193"/>
        <v/>
      </c>
      <c r="AJ972" s="257">
        <f t="shared" si="194"/>
        <v>0</v>
      </c>
    </row>
    <row r="973" spans="1:36" x14ac:dyDescent="0.3">
      <c r="A973" s="287">
        <v>960</v>
      </c>
      <c r="B973" s="156"/>
      <c r="C973" s="150"/>
      <c r="D973" s="151"/>
      <c r="E973" s="150"/>
      <c r="F973" s="150"/>
      <c r="G973" s="158"/>
      <c r="H973" s="157"/>
      <c r="I973" s="152"/>
      <c r="J973" s="154"/>
      <c r="K973" s="149"/>
      <c r="L973" s="152"/>
      <c r="M973" s="159"/>
      <c r="N973" s="337"/>
      <c r="O973" s="343" t="str">
        <f>IF(N973="","",LOOKUP(N973,'Work Programme'!$A$8:$A$207,'Work Programme'!$B$8:$B$207))</f>
        <v/>
      </c>
      <c r="P973" s="150"/>
      <c r="Q973" s="150"/>
      <c r="R973" s="254" t="str">
        <f>IF(J973="","",VLOOKUP(J973,'Overview - Financial Statement'!$A$46:$B$60,2,FALSE))</f>
        <v/>
      </c>
      <c r="S973" s="255" t="str">
        <f t="shared" si="182"/>
        <v/>
      </c>
      <c r="T973" s="153"/>
      <c r="U973" s="153"/>
      <c r="V973" s="238">
        <f t="shared" si="183"/>
        <v>0</v>
      </c>
      <c r="W973" s="193" t="s">
        <v>44</v>
      </c>
      <c r="X973" s="427"/>
      <c r="Y973" s="264" t="str">
        <f t="shared" si="184"/>
        <v>OK</v>
      </c>
      <c r="Z973" s="193" t="str">
        <f t="shared" si="185"/>
        <v/>
      </c>
      <c r="AA973" s="193" t="str">
        <f t="shared" si="186"/>
        <v/>
      </c>
      <c r="AB973" s="397" t="str">
        <f t="shared" si="187"/>
        <v/>
      </c>
      <c r="AC973" s="257" t="str">
        <f t="shared" si="188"/>
        <v/>
      </c>
      <c r="AD973" s="257" t="str">
        <f t="shared" si="189"/>
        <v/>
      </c>
      <c r="AE973" s="193" t="str">
        <f t="shared" si="190"/>
        <v>CHECK DATES</v>
      </c>
      <c r="AF973" s="257" t="str">
        <f t="shared" si="191"/>
        <v/>
      </c>
      <c r="AG973" s="286">
        <v>0</v>
      </c>
      <c r="AH973" s="257">
        <f t="shared" si="192"/>
        <v>0</v>
      </c>
      <c r="AI973" s="257" t="str">
        <f t="shared" si="193"/>
        <v/>
      </c>
      <c r="AJ973" s="257">
        <f t="shared" si="194"/>
        <v>0</v>
      </c>
    </row>
    <row r="974" spans="1:36" x14ac:dyDescent="0.3">
      <c r="A974" s="287">
        <v>961</v>
      </c>
      <c r="B974" s="156"/>
      <c r="C974" s="150"/>
      <c r="D974" s="151"/>
      <c r="E974" s="150"/>
      <c r="F974" s="150"/>
      <c r="G974" s="158"/>
      <c r="H974" s="157"/>
      <c r="I974" s="152"/>
      <c r="J974" s="154"/>
      <c r="K974" s="149"/>
      <c r="L974" s="152"/>
      <c r="M974" s="159"/>
      <c r="N974" s="337"/>
      <c r="O974" s="343" t="str">
        <f>IF(N974="","",LOOKUP(N974,'Work Programme'!$A$8:$A$207,'Work Programme'!$B$8:$B$207))</f>
        <v/>
      </c>
      <c r="P974" s="150"/>
      <c r="Q974" s="150"/>
      <c r="R974" s="254" t="str">
        <f>IF(J974="","",VLOOKUP(J974,'Overview - Financial Statement'!$A$46:$B$60,2,FALSE))</f>
        <v/>
      </c>
      <c r="S974" s="255" t="str">
        <f t="shared" ref="S974:S1037" si="195">IF(R974="","",K974/R974)</f>
        <v/>
      </c>
      <c r="T974" s="153"/>
      <c r="U974" s="153"/>
      <c r="V974" s="238">
        <f t="shared" si="183"/>
        <v>0</v>
      </c>
      <c r="W974" s="193" t="s">
        <v>44</v>
      </c>
      <c r="X974" s="427"/>
      <c r="Y974" s="264" t="str">
        <f t="shared" si="184"/>
        <v>OK</v>
      </c>
      <c r="Z974" s="193" t="str">
        <f t="shared" si="185"/>
        <v/>
      </c>
      <c r="AA974" s="193" t="str">
        <f t="shared" si="186"/>
        <v/>
      </c>
      <c r="AB974" s="397" t="str">
        <f t="shared" si="187"/>
        <v/>
      </c>
      <c r="AC974" s="257" t="str">
        <f t="shared" si="188"/>
        <v/>
      </c>
      <c r="AD974" s="257" t="str">
        <f t="shared" si="189"/>
        <v/>
      </c>
      <c r="AE974" s="193" t="str">
        <f t="shared" si="190"/>
        <v>CHECK DATES</v>
      </c>
      <c r="AF974" s="257" t="str">
        <f t="shared" si="191"/>
        <v/>
      </c>
      <c r="AG974" s="286">
        <v>0</v>
      </c>
      <c r="AH974" s="257">
        <f t="shared" si="192"/>
        <v>0</v>
      </c>
      <c r="AI974" s="257" t="str">
        <f t="shared" si="193"/>
        <v/>
      </c>
      <c r="AJ974" s="257">
        <f t="shared" si="194"/>
        <v>0</v>
      </c>
    </row>
    <row r="975" spans="1:36" x14ac:dyDescent="0.3">
      <c r="A975" s="287">
        <v>962</v>
      </c>
      <c r="B975" s="156"/>
      <c r="C975" s="150"/>
      <c r="D975" s="151"/>
      <c r="E975" s="150"/>
      <c r="F975" s="150"/>
      <c r="G975" s="158"/>
      <c r="H975" s="157"/>
      <c r="I975" s="152"/>
      <c r="J975" s="154"/>
      <c r="K975" s="149"/>
      <c r="L975" s="152"/>
      <c r="M975" s="159"/>
      <c r="N975" s="337"/>
      <c r="O975" s="343" t="str">
        <f>IF(N975="","",LOOKUP(N975,'Work Programme'!$A$8:$A$207,'Work Programme'!$B$8:$B$207))</f>
        <v/>
      </c>
      <c r="P975" s="150"/>
      <c r="Q975" s="150"/>
      <c r="R975" s="254" t="str">
        <f>IF(J975="","",VLOOKUP(J975,'Overview - Financial Statement'!$A$46:$B$60,2,FALSE))</f>
        <v/>
      </c>
      <c r="S975" s="255" t="str">
        <f t="shared" si="195"/>
        <v/>
      </c>
      <c r="T975" s="153"/>
      <c r="U975" s="153"/>
      <c r="V975" s="238">
        <f t="shared" si="183"/>
        <v>0</v>
      </c>
      <c r="W975" s="193" t="s">
        <v>44</v>
      </c>
      <c r="X975" s="427"/>
      <c r="Y975" s="264" t="str">
        <f t="shared" si="184"/>
        <v>OK</v>
      </c>
      <c r="Z975" s="193" t="str">
        <f t="shared" si="185"/>
        <v/>
      </c>
      <c r="AA975" s="193" t="str">
        <f t="shared" si="186"/>
        <v/>
      </c>
      <c r="AB975" s="397" t="str">
        <f t="shared" si="187"/>
        <v/>
      </c>
      <c r="AC975" s="257" t="str">
        <f t="shared" si="188"/>
        <v/>
      </c>
      <c r="AD975" s="257" t="str">
        <f t="shared" si="189"/>
        <v/>
      </c>
      <c r="AE975" s="193" t="str">
        <f t="shared" si="190"/>
        <v>CHECK DATES</v>
      </c>
      <c r="AF975" s="257" t="str">
        <f t="shared" si="191"/>
        <v/>
      </c>
      <c r="AG975" s="286">
        <v>0</v>
      </c>
      <c r="AH975" s="257">
        <f t="shared" si="192"/>
        <v>0</v>
      </c>
      <c r="AI975" s="257" t="str">
        <f t="shared" si="193"/>
        <v/>
      </c>
      <c r="AJ975" s="257">
        <f t="shared" si="194"/>
        <v>0</v>
      </c>
    </row>
    <row r="976" spans="1:36" x14ac:dyDescent="0.3">
      <c r="A976" s="287">
        <v>963</v>
      </c>
      <c r="B976" s="156"/>
      <c r="C976" s="150"/>
      <c r="D976" s="151"/>
      <c r="E976" s="150"/>
      <c r="F976" s="150"/>
      <c r="G976" s="158"/>
      <c r="H976" s="157"/>
      <c r="I976" s="152"/>
      <c r="J976" s="154"/>
      <c r="K976" s="149"/>
      <c r="L976" s="152"/>
      <c r="M976" s="159"/>
      <c r="N976" s="337"/>
      <c r="O976" s="343" t="str">
        <f>IF(N976="","",LOOKUP(N976,'Work Programme'!$A$8:$A$207,'Work Programme'!$B$8:$B$207))</f>
        <v/>
      </c>
      <c r="P976" s="150"/>
      <c r="Q976" s="150"/>
      <c r="R976" s="254" t="str">
        <f>IF(J976="","",VLOOKUP(J976,'Overview - Financial Statement'!$A$46:$B$60,2,FALSE))</f>
        <v/>
      </c>
      <c r="S976" s="255" t="str">
        <f t="shared" si="195"/>
        <v/>
      </c>
      <c r="T976" s="153"/>
      <c r="U976" s="153"/>
      <c r="V976" s="238">
        <f t="shared" ref="V976:V1039" si="196">IF(T976="YES",S976,0)</f>
        <v>0</v>
      </c>
      <c r="W976" s="193" t="s">
        <v>44</v>
      </c>
      <c r="X976" s="427"/>
      <c r="Y976" s="264" t="str">
        <f t="shared" si="184"/>
        <v>OK</v>
      </c>
      <c r="Z976" s="193" t="str">
        <f t="shared" si="185"/>
        <v/>
      </c>
      <c r="AA976" s="193" t="str">
        <f t="shared" si="186"/>
        <v/>
      </c>
      <c r="AB976" s="397" t="str">
        <f t="shared" si="187"/>
        <v/>
      </c>
      <c r="AC976" s="257" t="str">
        <f t="shared" si="188"/>
        <v/>
      </c>
      <c r="AD976" s="257" t="str">
        <f t="shared" si="189"/>
        <v/>
      </c>
      <c r="AE976" s="193" t="str">
        <f t="shared" si="190"/>
        <v>CHECK DATES</v>
      </c>
      <c r="AF976" s="257" t="str">
        <f t="shared" si="191"/>
        <v/>
      </c>
      <c r="AG976" s="286">
        <v>0</v>
      </c>
      <c r="AH976" s="257">
        <f t="shared" si="192"/>
        <v>0</v>
      </c>
      <c r="AI976" s="257" t="str">
        <f t="shared" si="193"/>
        <v/>
      </c>
      <c r="AJ976" s="257">
        <f t="shared" si="194"/>
        <v>0</v>
      </c>
    </row>
    <row r="977" spans="1:36" x14ac:dyDescent="0.3">
      <c r="A977" s="287">
        <v>964</v>
      </c>
      <c r="B977" s="156"/>
      <c r="C977" s="150"/>
      <c r="D977" s="151"/>
      <c r="E977" s="150"/>
      <c r="F977" s="150"/>
      <c r="G977" s="158"/>
      <c r="H977" s="157"/>
      <c r="I977" s="152"/>
      <c r="J977" s="154"/>
      <c r="K977" s="149"/>
      <c r="L977" s="152"/>
      <c r="M977" s="159"/>
      <c r="N977" s="337"/>
      <c r="O977" s="343" t="str">
        <f>IF(N977="","",LOOKUP(N977,'Work Programme'!$A$8:$A$207,'Work Programme'!$B$8:$B$207))</f>
        <v/>
      </c>
      <c r="P977" s="150"/>
      <c r="Q977" s="150"/>
      <c r="R977" s="254" t="str">
        <f>IF(J977="","",VLOOKUP(J977,'Overview - Financial Statement'!$A$46:$B$60,2,FALSE))</f>
        <v/>
      </c>
      <c r="S977" s="255" t="str">
        <f t="shared" si="195"/>
        <v/>
      </c>
      <c r="T977" s="153"/>
      <c r="U977" s="153"/>
      <c r="V977" s="238">
        <f t="shared" si="196"/>
        <v>0</v>
      </c>
      <c r="W977" s="193" t="s">
        <v>44</v>
      </c>
      <c r="X977" s="427"/>
      <c r="Y977" s="264" t="str">
        <f t="shared" ref="Y977:Y1040" si="197">IF(G977&gt;=220,"to be checked","OK")</f>
        <v>OK</v>
      </c>
      <c r="Z977" s="193" t="str">
        <f t="shared" ref="Z977:Z1040" si="198">IF(S977="","",(IF(OR(L977&lt;=($E$4-1),L977&gt;=($G$4+1),M977&lt;=($E$4-1),M977&gt;=($G$4+1)),"CHECK DATES","OK")))</f>
        <v/>
      </c>
      <c r="AA977" s="193" t="str">
        <f t="shared" ref="AA977:AA1040" si="199">IF(J977="","",J977)</f>
        <v/>
      </c>
      <c r="AB977" s="397" t="str">
        <f t="shared" ref="AB977:AB1040" si="200">IF(J977="","",IF(HLOOKUP(J977,$X$4:$AL$5,2,FALSE)="",R977,IF(R977&lt;&gt;HLOOKUP(J977,$X$4:$AL$5,2,FALSE),HLOOKUP(J977,$X$4:$AL$5,2,FALSE),R977)))</f>
        <v/>
      </c>
      <c r="AC977" s="257" t="str">
        <f t="shared" ref="AC977:AC1040" si="201">IF(R977="","",IF(AB977=1,S977,K977/AB977))</f>
        <v/>
      </c>
      <c r="AD977" s="257" t="str">
        <f t="shared" ref="AD977:AD1040" si="202">IF(AC977="","",IF(AB977=1,0,AC977-S977))</f>
        <v/>
      </c>
      <c r="AE977" s="193" t="str">
        <f t="shared" ref="AE977:AE1040" si="203">IF(S977=0,"",(IF(I977="","CHECK DATES","OK")))</f>
        <v>CHECK DATES</v>
      </c>
      <c r="AF977" s="257" t="str">
        <f t="shared" ref="AF977:AF1040" si="204">IF(OR(W977="NO",Z977="CHECK DATES",AE977="CHECK DATES"),AC977,"")</f>
        <v/>
      </c>
      <c r="AG977" s="286">
        <v>0</v>
      </c>
      <c r="AH977" s="257">
        <f t="shared" ref="AH977:AH1040" si="205">IF(OR(W977="NO",AF977&gt;0,AG977&gt;0)*(AND(OR(T977="NO",T977=""))),SUM(AF977:AG977),"")</f>
        <v>0</v>
      </c>
      <c r="AI977" s="257" t="str">
        <f t="shared" ref="AI977:AI1040" si="206">IF(OR(W977="NO",AF977&gt;0,AG977&gt;0)*(AND(OR(T977="YES"))),SUM(AF977:AG977),"")</f>
        <v/>
      </c>
      <c r="AJ977" s="257">
        <f t="shared" ref="AJ977:AJ1040" si="207">IF(T977="YES",AC977,0)</f>
        <v>0</v>
      </c>
    </row>
    <row r="978" spans="1:36" x14ac:dyDescent="0.3">
      <c r="A978" s="287">
        <v>965</v>
      </c>
      <c r="B978" s="156"/>
      <c r="C978" s="150"/>
      <c r="D978" s="151"/>
      <c r="E978" s="150"/>
      <c r="F978" s="150"/>
      <c r="G978" s="158"/>
      <c r="H978" s="157"/>
      <c r="I978" s="152"/>
      <c r="J978" s="154"/>
      <c r="K978" s="149"/>
      <c r="L978" s="152"/>
      <c r="M978" s="159"/>
      <c r="N978" s="337"/>
      <c r="O978" s="343" t="str">
        <f>IF(N978="","",LOOKUP(N978,'Work Programme'!$A$8:$A$207,'Work Programme'!$B$8:$B$207))</f>
        <v/>
      </c>
      <c r="P978" s="150"/>
      <c r="Q978" s="150"/>
      <c r="R978" s="254" t="str">
        <f>IF(J978="","",VLOOKUP(J978,'Overview - Financial Statement'!$A$46:$B$60,2,FALSE))</f>
        <v/>
      </c>
      <c r="S978" s="255" t="str">
        <f t="shared" si="195"/>
        <v/>
      </c>
      <c r="T978" s="153"/>
      <c r="U978" s="153"/>
      <c r="V978" s="238">
        <f t="shared" si="196"/>
        <v>0</v>
      </c>
      <c r="W978" s="193" t="s">
        <v>44</v>
      </c>
      <c r="X978" s="427"/>
      <c r="Y978" s="264" t="str">
        <f t="shared" si="197"/>
        <v>OK</v>
      </c>
      <c r="Z978" s="193" t="str">
        <f t="shared" si="198"/>
        <v/>
      </c>
      <c r="AA978" s="193" t="str">
        <f t="shared" si="199"/>
        <v/>
      </c>
      <c r="AB978" s="397" t="str">
        <f t="shared" si="200"/>
        <v/>
      </c>
      <c r="AC978" s="257" t="str">
        <f t="shared" si="201"/>
        <v/>
      </c>
      <c r="AD978" s="257" t="str">
        <f t="shared" si="202"/>
        <v/>
      </c>
      <c r="AE978" s="193" t="str">
        <f t="shared" si="203"/>
        <v>CHECK DATES</v>
      </c>
      <c r="AF978" s="257" t="str">
        <f t="shared" si="204"/>
        <v/>
      </c>
      <c r="AG978" s="286">
        <v>0</v>
      </c>
      <c r="AH978" s="257">
        <f t="shared" si="205"/>
        <v>0</v>
      </c>
      <c r="AI978" s="257" t="str">
        <f t="shared" si="206"/>
        <v/>
      </c>
      <c r="AJ978" s="257">
        <f t="shared" si="207"/>
        <v>0</v>
      </c>
    </row>
    <row r="979" spans="1:36" x14ac:dyDescent="0.3">
      <c r="A979" s="287">
        <v>966</v>
      </c>
      <c r="B979" s="156"/>
      <c r="C979" s="150"/>
      <c r="D979" s="151"/>
      <c r="E979" s="150"/>
      <c r="F979" s="150"/>
      <c r="G979" s="158"/>
      <c r="H979" s="157"/>
      <c r="I979" s="152"/>
      <c r="J979" s="154"/>
      <c r="K979" s="149"/>
      <c r="L979" s="152"/>
      <c r="M979" s="159"/>
      <c r="N979" s="337"/>
      <c r="O979" s="343" t="str">
        <f>IF(N979="","",LOOKUP(N979,'Work Programme'!$A$8:$A$207,'Work Programme'!$B$8:$B$207))</f>
        <v/>
      </c>
      <c r="P979" s="150"/>
      <c r="Q979" s="150"/>
      <c r="R979" s="254" t="str">
        <f>IF(J979="","",VLOOKUP(J979,'Overview - Financial Statement'!$A$46:$B$60,2,FALSE))</f>
        <v/>
      </c>
      <c r="S979" s="255" t="str">
        <f t="shared" si="195"/>
        <v/>
      </c>
      <c r="T979" s="153"/>
      <c r="U979" s="153"/>
      <c r="V979" s="238">
        <f t="shared" si="196"/>
        <v>0</v>
      </c>
      <c r="W979" s="193" t="s">
        <v>44</v>
      </c>
      <c r="X979" s="427"/>
      <c r="Y979" s="264" t="str">
        <f t="shared" si="197"/>
        <v>OK</v>
      </c>
      <c r="Z979" s="193" t="str">
        <f t="shared" si="198"/>
        <v/>
      </c>
      <c r="AA979" s="193" t="str">
        <f t="shared" si="199"/>
        <v/>
      </c>
      <c r="AB979" s="397" t="str">
        <f t="shared" si="200"/>
        <v/>
      </c>
      <c r="AC979" s="257" t="str">
        <f t="shared" si="201"/>
        <v/>
      </c>
      <c r="AD979" s="257" t="str">
        <f t="shared" si="202"/>
        <v/>
      </c>
      <c r="AE979" s="193" t="str">
        <f t="shared" si="203"/>
        <v>CHECK DATES</v>
      </c>
      <c r="AF979" s="257" t="str">
        <f t="shared" si="204"/>
        <v/>
      </c>
      <c r="AG979" s="286">
        <v>0</v>
      </c>
      <c r="AH979" s="257">
        <f t="shared" si="205"/>
        <v>0</v>
      </c>
      <c r="AI979" s="257" t="str">
        <f t="shared" si="206"/>
        <v/>
      </c>
      <c r="AJ979" s="257">
        <f t="shared" si="207"/>
        <v>0</v>
      </c>
    </row>
    <row r="980" spans="1:36" x14ac:dyDescent="0.3">
      <c r="A980" s="287">
        <v>967</v>
      </c>
      <c r="B980" s="156"/>
      <c r="C980" s="150"/>
      <c r="D980" s="151"/>
      <c r="E980" s="150"/>
      <c r="F980" s="150"/>
      <c r="G980" s="158"/>
      <c r="H980" s="157"/>
      <c r="I980" s="152"/>
      <c r="J980" s="154"/>
      <c r="K980" s="149"/>
      <c r="L980" s="152"/>
      <c r="M980" s="159"/>
      <c r="N980" s="337"/>
      <c r="O980" s="343" t="str">
        <f>IF(N980="","",LOOKUP(N980,'Work Programme'!$A$8:$A$207,'Work Programme'!$B$8:$B$207))</f>
        <v/>
      </c>
      <c r="P980" s="150"/>
      <c r="Q980" s="150"/>
      <c r="R980" s="254" t="str">
        <f>IF(J980="","",VLOOKUP(J980,'Overview - Financial Statement'!$A$46:$B$60,2,FALSE))</f>
        <v/>
      </c>
      <c r="S980" s="255" t="str">
        <f t="shared" si="195"/>
        <v/>
      </c>
      <c r="T980" s="153"/>
      <c r="U980" s="153"/>
      <c r="V980" s="238">
        <f t="shared" si="196"/>
        <v>0</v>
      </c>
      <c r="W980" s="193" t="s">
        <v>44</v>
      </c>
      <c r="X980" s="427"/>
      <c r="Y980" s="264" t="str">
        <f t="shared" si="197"/>
        <v>OK</v>
      </c>
      <c r="Z980" s="193" t="str">
        <f t="shared" si="198"/>
        <v/>
      </c>
      <c r="AA980" s="193" t="str">
        <f t="shared" si="199"/>
        <v/>
      </c>
      <c r="AB980" s="397" t="str">
        <f t="shared" si="200"/>
        <v/>
      </c>
      <c r="AC980" s="257" t="str">
        <f t="shared" si="201"/>
        <v/>
      </c>
      <c r="AD980" s="257" t="str">
        <f t="shared" si="202"/>
        <v/>
      </c>
      <c r="AE980" s="193" t="str">
        <f t="shared" si="203"/>
        <v>CHECK DATES</v>
      </c>
      <c r="AF980" s="257" t="str">
        <f t="shared" si="204"/>
        <v/>
      </c>
      <c r="AG980" s="286">
        <v>0</v>
      </c>
      <c r="AH980" s="257">
        <f t="shared" si="205"/>
        <v>0</v>
      </c>
      <c r="AI980" s="257" t="str">
        <f t="shared" si="206"/>
        <v/>
      </c>
      <c r="AJ980" s="257">
        <f t="shared" si="207"/>
        <v>0</v>
      </c>
    </row>
    <row r="981" spans="1:36" x14ac:dyDescent="0.3">
      <c r="A981" s="287">
        <v>968</v>
      </c>
      <c r="B981" s="156"/>
      <c r="C981" s="150"/>
      <c r="D981" s="151"/>
      <c r="E981" s="150"/>
      <c r="F981" s="150"/>
      <c r="G981" s="158"/>
      <c r="H981" s="157"/>
      <c r="I981" s="152"/>
      <c r="J981" s="154"/>
      <c r="K981" s="149"/>
      <c r="L981" s="152"/>
      <c r="M981" s="159"/>
      <c r="N981" s="337"/>
      <c r="O981" s="343" t="str">
        <f>IF(N981="","",LOOKUP(N981,'Work Programme'!$A$8:$A$207,'Work Programme'!$B$8:$B$207))</f>
        <v/>
      </c>
      <c r="P981" s="150"/>
      <c r="Q981" s="150"/>
      <c r="R981" s="254" t="str">
        <f>IF(J981="","",VLOOKUP(J981,'Overview - Financial Statement'!$A$46:$B$60,2,FALSE))</f>
        <v/>
      </c>
      <c r="S981" s="255" t="str">
        <f t="shared" si="195"/>
        <v/>
      </c>
      <c r="T981" s="153"/>
      <c r="U981" s="153"/>
      <c r="V981" s="238">
        <f t="shared" si="196"/>
        <v>0</v>
      </c>
      <c r="W981" s="193" t="s">
        <v>44</v>
      </c>
      <c r="X981" s="427"/>
      <c r="Y981" s="264" t="str">
        <f t="shared" si="197"/>
        <v>OK</v>
      </c>
      <c r="Z981" s="193" t="str">
        <f t="shared" si="198"/>
        <v/>
      </c>
      <c r="AA981" s="193" t="str">
        <f t="shared" si="199"/>
        <v/>
      </c>
      <c r="AB981" s="397" t="str">
        <f t="shared" si="200"/>
        <v/>
      </c>
      <c r="AC981" s="257" t="str">
        <f t="shared" si="201"/>
        <v/>
      </c>
      <c r="AD981" s="257" t="str">
        <f t="shared" si="202"/>
        <v/>
      </c>
      <c r="AE981" s="193" t="str">
        <f t="shared" si="203"/>
        <v>CHECK DATES</v>
      </c>
      <c r="AF981" s="257" t="str">
        <f t="shared" si="204"/>
        <v/>
      </c>
      <c r="AG981" s="286">
        <v>0</v>
      </c>
      <c r="AH981" s="257">
        <f t="shared" si="205"/>
        <v>0</v>
      </c>
      <c r="AI981" s="257" t="str">
        <f t="shared" si="206"/>
        <v/>
      </c>
      <c r="AJ981" s="257">
        <f t="shared" si="207"/>
        <v>0</v>
      </c>
    </row>
    <row r="982" spans="1:36" x14ac:dyDescent="0.3">
      <c r="A982" s="287">
        <v>969</v>
      </c>
      <c r="B982" s="156"/>
      <c r="C982" s="150"/>
      <c r="D982" s="151"/>
      <c r="E982" s="150"/>
      <c r="F982" s="150"/>
      <c r="G982" s="158"/>
      <c r="H982" s="157"/>
      <c r="I982" s="152"/>
      <c r="J982" s="154"/>
      <c r="K982" s="149"/>
      <c r="L982" s="152"/>
      <c r="M982" s="159"/>
      <c r="N982" s="337"/>
      <c r="O982" s="343" t="str">
        <f>IF(N982="","",LOOKUP(N982,'Work Programme'!$A$8:$A$207,'Work Programme'!$B$8:$B$207))</f>
        <v/>
      </c>
      <c r="P982" s="150"/>
      <c r="Q982" s="150"/>
      <c r="R982" s="254" t="str">
        <f>IF(J982="","",VLOOKUP(J982,'Overview - Financial Statement'!$A$46:$B$60,2,FALSE))</f>
        <v/>
      </c>
      <c r="S982" s="255" t="str">
        <f t="shared" si="195"/>
        <v/>
      </c>
      <c r="T982" s="153"/>
      <c r="U982" s="153"/>
      <c r="V982" s="238">
        <f t="shared" si="196"/>
        <v>0</v>
      </c>
      <c r="W982" s="193" t="s">
        <v>44</v>
      </c>
      <c r="X982" s="427"/>
      <c r="Y982" s="264" t="str">
        <f t="shared" si="197"/>
        <v>OK</v>
      </c>
      <c r="Z982" s="193" t="str">
        <f t="shared" si="198"/>
        <v/>
      </c>
      <c r="AA982" s="193" t="str">
        <f t="shared" si="199"/>
        <v/>
      </c>
      <c r="AB982" s="397" t="str">
        <f t="shared" si="200"/>
        <v/>
      </c>
      <c r="AC982" s="257" t="str">
        <f t="shared" si="201"/>
        <v/>
      </c>
      <c r="AD982" s="257" t="str">
        <f t="shared" si="202"/>
        <v/>
      </c>
      <c r="AE982" s="193" t="str">
        <f t="shared" si="203"/>
        <v>CHECK DATES</v>
      </c>
      <c r="AF982" s="257" t="str">
        <f t="shared" si="204"/>
        <v/>
      </c>
      <c r="AG982" s="286">
        <v>0</v>
      </c>
      <c r="AH982" s="257">
        <f t="shared" si="205"/>
        <v>0</v>
      </c>
      <c r="AI982" s="257" t="str">
        <f t="shared" si="206"/>
        <v/>
      </c>
      <c r="AJ982" s="257">
        <f t="shared" si="207"/>
        <v>0</v>
      </c>
    </row>
    <row r="983" spans="1:36" x14ac:dyDescent="0.3">
      <c r="A983" s="287">
        <v>970</v>
      </c>
      <c r="B983" s="156"/>
      <c r="C983" s="150"/>
      <c r="D983" s="151"/>
      <c r="E983" s="150"/>
      <c r="F983" s="150"/>
      <c r="G983" s="158"/>
      <c r="H983" s="157"/>
      <c r="I983" s="152"/>
      <c r="J983" s="154"/>
      <c r="K983" s="149"/>
      <c r="L983" s="152"/>
      <c r="M983" s="159"/>
      <c r="N983" s="337"/>
      <c r="O983" s="343" t="str">
        <f>IF(N983="","",LOOKUP(N983,'Work Programme'!$A$8:$A$207,'Work Programme'!$B$8:$B$207))</f>
        <v/>
      </c>
      <c r="P983" s="150"/>
      <c r="Q983" s="150"/>
      <c r="R983" s="254" t="str">
        <f>IF(J983="","",VLOOKUP(J983,'Overview - Financial Statement'!$A$46:$B$60,2,FALSE))</f>
        <v/>
      </c>
      <c r="S983" s="255" t="str">
        <f t="shared" si="195"/>
        <v/>
      </c>
      <c r="T983" s="153"/>
      <c r="U983" s="153"/>
      <c r="V983" s="238">
        <f t="shared" si="196"/>
        <v>0</v>
      </c>
      <c r="W983" s="193" t="s">
        <v>44</v>
      </c>
      <c r="X983" s="427"/>
      <c r="Y983" s="264" t="str">
        <f t="shared" si="197"/>
        <v>OK</v>
      </c>
      <c r="Z983" s="193" t="str">
        <f t="shared" si="198"/>
        <v/>
      </c>
      <c r="AA983" s="193" t="str">
        <f t="shared" si="199"/>
        <v/>
      </c>
      <c r="AB983" s="397" t="str">
        <f t="shared" si="200"/>
        <v/>
      </c>
      <c r="AC983" s="257" t="str">
        <f t="shared" si="201"/>
        <v/>
      </c>
      <c r="AD983" s="257" t="str">
        <f t="shared" si="202"/>
        <v/>
      </c>
      <c r="AE983" s="193" t="str">
        <f t="shared" si="203"/>
        <v>CHECK DATES</v>
      </c>
      <c r="AF983" s="257" t="str">
        <f t="shared" si="204"/>
        <v/>
      </c>
      <c r="AG983" s="286">
        <v>0</v>
      </c>
      <c r="AH983" s="257">
        <f t="shared" si="205"/>
        <v>0</v>
      </c>
      <c r="AI983" s="257" t="str">
        <f t="shared" si="206"/>
        <v/>
      </c>
      <c r="AJ983" s="257">
        <f t="shared" si="207"/>
        <v>0</v>
      </c>
    </row>
    <row r="984" spans="1:36" x14ac:dyDescent="0.3">
      <c r="A984" s="287">
        <v>971</v>
      </c>
      <c r="B984" s="156"/>
      <c r="C984" s="150"/>
      <c r="D984" s="151"/>
      <c r="E984" s="150"/>
      <c r="F984" s="150"/>
      <c r="G984" s="158"/>
      <c r="H984" s="157"/>
      <c r="I984" s="152"/>
      <c r="J984" s="154"/>
      <c r="K984" s="149"/>
      <c r="L984" s="152"/>
      <c r="M984" s="159"/>
      <c r="N984" s="337"/>
      <c r="O984" s="343" t="str">
        <f>IF(N984="","",LOOKUP(N984,'Work Programme'!$A$8:$A$207,'Work Programme'!$B$8:$B$207))</f>
        <v/>
      </c>
      <c r="P984" s="150"/>
      <c r="Q984" s="150"/>
      <c r="R984" s="254" t="str">
        <f>IF(J984="","",VLOOKUP(J984,'Overview - Financial Statement'!$A$46:$B$60,2,FALSE))</f>
        <v/>
      </c>
      <c r="S984" s="255" t="str">
        <f t="shared" si="195"/>
        <v/>
      </c>
      <c r="T984" s="153"/>
      <c r="U984" s="153"/>
      <c r="V984" s="238">
        <f t="shared" si="196"/>
        <v>0</v>
      </c>
      <c r="W984" s="193" t="s">
        <v>44</v>
      </c>
      <c r="X984" s="427"/>
      <c r="Y984" s="264" t="str">
        <f t="shared" si="197"/>
        <v>OK</v>
      </c>
      <c r="Z984" s="193" t="str">
        <f t="shared" si="198"/>
        <v/>
      </c>
      <c r="AA984" s="193" t="str">
        <f t="shared" si="199"/>
        <v/>
      </c>
      <c r="AB984" s="397" t="str">
        <f t="shared" si="200"/>
        <v/>
      </c>
      <c r="AC984" s="257" t="str">
        <f t="shared" si="201"/>
        <v/>
      </c>
      <c r="AD984" s="257" t="str">
        <f t="shared" si="202"/>
        <v/>
      </c>
      <c r="AE984" s="193" t="str">
        <f t="shared" si="203"/>
        <v>CHECK DATES</v>
      </c>
      <c r="AF984" s="257" t="str">
        <f t="shared" si="204"/>
        <v/>
      </c>
      <c r="AG984" s="286">
        <v>0</v>
      </c>
      <c r="AH984" s="257">
        <f t="shared" si="205"/>
        <v>0</v>
      </c>
      <c r="AI984" s="257" t="str">
        <f t="shared" si="206"/>
        <v/>
      </c>
      <c r="AJ984" s="257">
        <f t="shared" si="207"/>
        <v>0</v>
      </c>
    </row>
    <row r="985" spans="1:36" x14ac:dyDescent="0.3">
      <c r="A985" s="287">
        <v>972</v>
      </c>
      <c r="B985" s="156"/>
      <c r="C985" s="150"/>
      <c r="D985" s="151"/>
      <c r="E985" s="150"/>
      <c r="F985" s="150"/>
      <c r="G985" s="158"/>
      <c r="H985" s="157"/>
      <c r="I985" s="152"/>
      <c r="J985" s="154"/>
      <c r="K985" s="149"/>
      <c r="L985" s="152"/>
      <c r="M985" s="159"/>
      <c r="N985" s="337"/>
      <c r="O985" s="343" t="str">
        <f>IF(N985="","",LOOKUP(N985,'Work Programme'!$A$8:$A$207,'Work Programme'!$B$8:$B$207))</f>
        <v/>
      </c>
      <c r="P985" s="150"/>
      <c r="Q985" s="150"/>
      <c r="R985" s="254" t="str">
        <f>IF(J985="","",VLOOKUP(J985,'Overview - Financial Statement'!$A$46:$B$60,2,FALSE))</f>
        <v/>
      </c>
      <c r="S985" s="255" t="str">
        <f t="shared" si="195"/>
        <v/>
      </c>
      <c r="T985" s="153"/>
      <c r="U985" s="153"/>
      <c r="V985" s="238">
        <f t="shared" si="196"/>
        <v>0</v>
      </c>
      <c r="W985" s="193" t="s">
        <v>44</v>
      </c>
      <c r="X985" s="427"/>
      <c r="Y985" s="264" t="str">
        <f t="shared" si="197"/>
        <v>OK</v>
      </c>
      <c r="Z985" s="193" t="str">
        <f t="shared" si="198"/>
        <v/>
      </c>
      <c r="AA985" s="193" t="str">
        <f t="shared" si="199"/>
        <v/>
      </c>
      <c r="AB985" s="397" t="str">
        <f t="shared" si="200"/>
        <v/>
      </c>
      <c r="AC985" s="257" t="str">
        <f t="shared" si="201"/>
        <v/>
      </c>
      <c r="AD985" s="257" t="str">
        <f t="shared" si="202"/>
        <v/>
      </c>
      <c r="AE985" s="193" t="str">
        <f t="shared" si="203"/>
        <v>CHECK DATES</v>
      </c>
      <c r="AF985" s="257" t="str">
        <f t="shared" si="204"/>
        <v/>
      </c>
      <c r="AG985" s="286">
        <v>0</v>
      </c>
      <c r="AH985" s="257">
        <f t="shared" si="205"/>
        <v>0</v>
      </c>
      <c r="AI985" s="257" t="str">
        <f t="shared" si="206"/>
        <v/>
      </c>
      <c r="AJ985" s="257">
        <f t="shared" si="207"/>
        <v>0</v>
      </c>
    </row>
    <row r="986" spans="1:36" x14ac:dyDescent="0.3">
      <c r="A986" s="287">
        <v>973</v>
      </c>
      <c r="B986" s="156"/>
      <c r="C986" s="150"/>
      <c r="D986" s="151"/>
      <c r="E986" s="150"/>
      <c r="F986" s="150"/>
      <c r="G986" s="158"/>
      <c r="H986" s="157"/>
      <c r="I986" s="152"/>
      <c r="J986" s="154"/>
      <c r="K986" s="149"/>
      <c r="L986" s="152"/>
      <c r="M986" s="159"/>
      <c r="N986" s="337"/>
      <c r="O986" s="343" t="str">
        <f>IF(N986="","",LOOKUP(N986,'Work Programme'!$A$8:$A$207,'Work Programme'!$B$8:$B$207))</f>
        <v/>
      </c>
      <c r="P986" s="150"/>
      <c r="Q986" s="150"/>
      <c r="R986" s="254" t="str">
        <f>IF(J986="","",VLOOKUP(J986,'Overview - Financial Statement'!$A$46:$B$60,2,FALSE))</f>
        <v/>
      </c>
      <c r="S986" s="255" t="str">
        <f t="shared" si="195"/>
        <v/>
      </c>
      <c r="T986" s="153"/>
      <c r="U986" s="153"/>
      <c r="V986" s="238">
        <f t="shared" si="196"/>
        <v>0</v>
      </c>
      <c r="W986" s="193" t="s">
        <v>44</v>
      </c>
      <c r="X986" s="427"/>
      <c r="Y986" s="264" t="str">
        <f t="shared" si="197"/>
        <v>OK</v>
      </c>
      <c r="Z986" s="193" t="str">
        <f t="shared" si="198"/>
        <v/>
      </c>
      <c r="AA986" s="193" t="str">
        <f t="shared" si="199"/>
        <v/>
      </c>
      <c r="AB986" s="397" t="str">
        <f t="shared" si="200"/>
        <v/>
      </c>
      <c r="AC986" s="257" t="str">
        <f t="shared" si="201"/>
        <v/>
      </c>
      <c r="AD986" s="257" t="str">
        <f t="shared" si="202"/>
        <v/>
      </c>
      <c r="AE986" s="193" t="str">
        <f t="shared" si="203"/>
        <v>CHECK DATES</v>
      </c>
      <c r="AF986" s="257" t="str">
        <f t="shared" si="204"/>
        <v/>
      </c>
      <c r="AG986" s="286">
        <v>0</v>
      </c>
      <c r="AH986" s="257">
        <f t="shared" si="205"/>
        <v>0</v>
      </c>
      <c r="AI986" s="257" t="str">
        <f t="shared" si="206"/>
        <v/>
      </c>
      <c r="AJ986" s="257">
        <f t="shared" si="207"/>
        <v>0</v>
      </c>
    </row>
    <row r="987" spans="1:36" x14ac:dyDescent="0.3">
      <c r="A987" s="287">
        <v>974</v>
      </c>
      <c r="B987" s="156"/>
      <c r="C987" s="150"/>
      <c r="D987" s="151"/>
      <c r="E987" s="150"/>
      <c r="F987" s="150"/>
      <c r="G987" s="158"/>
      <c r="H987" s="157"/>
      <c r="I987" s="152"/>
      <c r="J987" s="154"/>
      <c r="K987" s="149"/>
      <c r="L987" s="152"/>
      <c r="M987" s="159"/>
      <c r="N987" s="337"/>
      <c r="O987" s="343" t="str">
        <f>IF(N987="","",LOOKUP(N987,'Work Programme'!$A$8:$A$207,'Work Programme'!$B$8:$B$207))</f>
        <v/>
      </c>
      <c r="P987" s="150"/>
      <c r="Q987" s="150"/>
      <c r="R987" s="254" t="str">
        <f>IF(J987="","",VLOOKUP(J987,'Overview - Financial Statement'!$A$46:$B$60,2,FALSE))</f>
        <v/>
      </c>
      <c r="S987" s="255" t="str">
        <f t="shared" si="195"/>
        <v/>
      </c>
      <c r="T987" s="153"/>
      <c r="U987" s="153"/>
      <c r="V987" s="238">
        <f t="shared" si="196"/>
        <v>0</v>
      </c>
      <c r="W987" s="193" t="s">
        <v>44</v>
      </c>
      <c r="X987" s="427"/>
      <c r="Y987" s="264" t="str">
        <f t="shared" si="197"/>
        <v>OK</v>
      </c>
      <c r="Z987" s="193" t="str">
        <f t="shared" si="198"/>
        <v/>
      </c>
      <c r="AA987" s="193" t="str">
        <f t="shared" si="199"/>
        <v/>
      </c>
      <c r="AB987" s="397" t="str">
        <f t="shared" si="200"/>
        <v/>
      </c>
      <c r="AC987" s="257" t="str">
        <f t="shared" si="201"/>
        <v/>
      </c>
      <c r="AD987" s="257" t="str">
        <f t="shared" si="202"/>
        <v/>
      </c>
      <c r="AE987" s="193" t="str">
        <f t="shared" si="203"/>
        <v>CHECK DATES</v>
      </c>
      <c r="AF987" s="257" t="str">
        <f t="shared" si="204"/>
        <v/>
      </c>
      <c r="AG987" s="286">
        <v>0</v>
      </c>
      <c r="AH987" s="257">
        <f t="shared" si="205"/>
        <v>0</v>
      </c>
      <c r="AI987" s="257" t="str">
        <f t="shared" si="206"/>
        <v/>
      </c>
      <c r="AJ987" s="257">
        <f t="shared" si="207"/>
        <v>0</v>
      </c>
    </row>
    <row r="988" spans="1:36" x14ac:dyDescent="0.3">
      <c r="A988" s="287">
        <v>975</v>
      </c>
      <c r="B988" s="156"/>
      <c r="C988" s="150"/>
      <c r="D988" s="151"/>
      <c r="E988" s="150"/>
      <c r="F988" s="150"/>
      <c r="G988" s="158"/>
      <c r="H988" s="157"/>
      <c r="I988" s="152"/>
      <c r="J988" s="154"/>
      <c r="K988" s="149"/>
      <c r="L988" s="152"/>
      <c r="M988" s="159"/>
      <c r="N988" s="337"/>
      <c r="O988" s="343" t="str">
        <f>IF(N988="","",LOOKUP(N988,'Work Programme'!$A$8:$A$207,'Work Programme'!$B$8:$B$207))</f>
        <v/>
      </c>
      <c r="P988" s="150"/>
      <c r="Q988" s="150"/>
      <c r="R988" s="254" t="str">
        <f>IF(J988="","",VLOOKUP(J988,'Overview - Financial Statement'!$A$46:$B$60,2,FALSE))</f>
        <v/>
      </c>
      <c r="S988" s="255" t="str">
        <f t="shared" si="195"/>
        <v/>
      </c>
      <c r="T988" s="153"/>
      <c r="U988" s="153"/>
      <c r="V988" s="238">
        <f t="shared" si="196"/>
        <v>0</v>
      </c>
      <c r="W988" s="193" t="s">
        <v>44</v>
      </c>
      <c r="X988" s="427"/>
      <c r="Y988" s="264" t="str">
        <f t="shared" si="197"/>
        <v>OK</v>
      </c>
      <c r="Z988" s="193" t="str">
        <f t="shared" si="198"/>
        <v/>
      </c>
      <c r="AA988" s="193" t="str">
        <f t="shared" si="199"/>
        <v/>
      </c>
      <c r="AB988" s="397" t="str">
        <f t="shared" si="200"/>
        <v/>
      </c>
      <c r="AC988" s="257" t="str">
        <f t="shared" si="201"/>
        <v/>
      </c>
      <c r="AD988" s="257" t="str">
        <f t="shared" si="202"/>
        <v/>
      </c>
      <c r="AE988" s="193" t="str">
        <f t="shared" si="203"/>
        <v>CHECK DATES</v>
      </c>
      <c r="AF988" s="257" t="str">
        <f t="shared" si="204"/>
        <v/>
      </c>
      <c r="AG988" s="286">
        <v>0</v>
      </c>
      <c r="AH988" s="257">
        <f t="shared" si="205"/>
        <v>0</v>
      </c>
      <c r="AI988" s="257" t="str">
        <f t="shared" si="206"/>
        <v/>
      </c>
      <c r="AJ988" s="257">
        <f t="shared" si="207"/>
        <v>0</v>
      </c>
    </row>
    <row r="989" spans="1:36" x14ac:dyDescent="0.3">
      <c r="A989" s="287">
        <v>976</v>
      </c>
      <c r="B989" s="156"/>
      <c r="C989" s="150"/>
      <c r="D989" s="151"/>
      <c r="E989" s="150"/>
      <c r="F989" s="150"/>
      <c r="G989" s="158"/>
      <c r="H989" s="157"/>
      <c r="I989" s="152"/>
      <c r="J989" s="154"/>
      <c r="K989" s="149"/>
      <c r="L989" s="152"/>
      <c r="M989" s="159"/>
      <c r="N989" s="337"/>
      <c r="O989" s="343" t="str">
        <f>IF(N989="","",LOOKUP(N989,'Work Programme'!$A$8:$A$207,'Work Programme'!$B$8:$B$207))</f>
        <v/>
      </c>
      <c r="P989" s="150"/>
      <c r="Q989" s="150"/>
      <c r="R989" s="254" t="str">
        <f>IF(J989="","",VLOOKUP(J989,'Overview - Financial Statement'!$A$46:$B$60,2,FALSE))</f>
        <v/>
      </c>
      <c r="S989" s="255" t="str">
        <f t="shared" si="195"/>
        <v/>
      </c>
      <c r="T989" s="153"/>
      <c r="U989" s="153"/>
      <c r="V989" s="238">
        <f t="shared" si="196"/>
        <v>0</v>
      </c>
      <c r="W989" s="193" t="s">
        <v>44</v>
      </c>
      <c r="X989" s="427"/>
      <c r="Y989" s="264" t="str">
        <f t="shared" si="197"/>
        <v>OK</v>
      </c>
      <c r="Z989" s="193" t="str">
        <f t="shared" si="198"/>
        <v/>
      </c>
      <c r="AA989" s="193" t="str">
        <f t="shared" si="199"/>
        <v/>
      </c>
      <c r="AB989" s="397" t="str">
        <f t="shared" si="200"/>
        <v/>
      </c>
      <c r="AC989" s="257" t="str">
        <f t="shared" si="201"/>
        <v/>
      </c>
      <c r="AD989" s="257" t="str">
        <f t="shared" si="202"/>
        <v/>
      </c>
      <c r="AE989" s="193" t="str">
        <f t="shared" si="203"/>
        <v>CHECK DATES</v>
      </c>
      <c r="AF989" s="257" t="str">
        <f t="shared" si="204"/>
        <v/>
      </c>
      <c r="AG989" s="286">
        <v>0</v>
      </c>
      <c r="AH989" s="257">
        <f t="shared" si="205"/>
        <v>0</v>
      </c>
      <c r="AI989" s="257" t="str">
        <f t="shared" si="206"/>
        <v/>
      </c>
      <c r="AJ989" s="257">
        <f t="shared" si="207"/>
        <v>0</v>
      </c>
    </row>
    <row r="990" spans="1:36" x14ac:dyDescent="0.3">
      <c r="A990" s="287">
        <v>977</v>
      </c>
      <c r="B990" s="156"/>
      <c r="C990" s="150"/>
      <c r="D990" s="151"/>
      <c r="E990" s="150"/>
      <c r="F990" s="150"/>
      <c r="G990" s="158"/>
      <c r="H990" s="157"/>
      <c r="I990" s="152"/>
      <c r="J990" s="154"/>
      <c r="K990" s="149"/>
      <c r="L990" s="152"/>
      <c r="M990" s="159"/>
      <c r="N990" s="337"/>
      <c r="O990" s="343" t="str">
        <f>IF(N990="","",LOOKUP(N990,'Work Programme'!$A$8:$A$207,'Work Programme'!$B$8:$B$207))</f>
        <v/>
      </c>
      <c r="P990" s="150"/>
      <c r="Q990" s="150"/>
      <c r="R990" s="254" t="str">
        <f>IF(J990="","",VLOOKUP(J990,'Overview - Financial Statement'!$A$46:$B$60,2,FALSE))</f>
        <v/>
      </c>
      <c r="S990" s="255" t="str">
        <f t="shared" si="195"/>
        <v/>
      </c>
      <c r="T990" s="153"/>
      <c r="U990" s="153"/>
      <c r="V990" s="238">
        <f t="shared" si="196"/>
        <v>0</v>
      </c>
      <c r="W990" s="193" t="s">
        <v>44</v>
      </c>
      <c r="X990" s="427"/>
      <c r="Y990" s="264" t="str">
        <f t="shared" si="197"/>
        <v>OK</v>
      </c>
      <c r="Z990" s="193" t="str">
        <f t="shared" si="198"/>
        <v/>
      </c>
      <c r="AA990" s="193" t="str">
        <f t="shared" si="199"/>
        <v/>
      </c>
      <c r="AB990" s="397" t="str">
        <f t="shared" si="200"/>
        <v/>
      </c>
      <c r="AC990" s="257" t="str">
        <f t="shared" si="201"/>
        <v/>
      </c>
      <c r="AD990" s="257" t="str">
        <f t="shared" si="202"/>
        <v/>
      </c>
      <c r="AE990" s="193" t="str">
        <f t="shared" si="203"/>
        <v>CHECK DATES</v>
      </c>
      <c r="AF990" s="257" t="str">
        <f t="shared" si="204"/>
        <v/>
      </c>
      <c r="AG990" s="286">
        <v>0</v>
      </c>
      <c r="AH990" s="257">
        <f t="shared" si="205"/>
        <v>0</v>
      </c>
      <c r="AI990" s="257" t="str">
        <f t="shared" si="206"/>
        <v/>
      </c>
      <c r="AJ990" s="257">
        <f t="shared" si="207"/>
        <v>0</v>
      </c>
    </row>
    <row r="991" spans="1:36" x14ac:dyDescent="0.3">
      <c r="A991" s="287">
        <v>978</v>
      </c>
      <c r="B991" s="156"/>
      <c r="C991" s="150"/>
      <c r="D991" s="151"/>
      <c r="E991" s="150"/>
      <c r="F991" s="150"/>
      <c r="G991" s="158"/>
      <c r="H991" s="157"/>
      <c r="I991" s="152"/>
      <c r="J991" s="154"/>
      <c r="K991" s="149"/>
      <c r="L991" s="152"/>
      <c r="M991" s="159"/>
      <c r="N991" s="337"/>
      <c r="O991" s="343" t="str">
        <f>IF(N991="","",LOOKUP(N991,'Work Programme'!$A$8:$A$207,'Work Programme'!$B$8:$B$207))</f>
        <v/>
      </c>
      <c r="P991" s="150"/>
      <c r="Q991" s="150"/>
      <c r="R991" s="254" t="str">
        <f>IF(J991="","",VLOOKUP(J991,'Overview - Financial Statement'!$A$46:$B$60,2,FALSE))</f>
        <v/>
      </c>
      <c r="S991" s="255" t="str">
        <f t="shared" si="195"/>
        <v/>
      </c>
      <c r="T991" s="153"/>
      <c r="U991" s="153"/>
      <c r="V991" s="238">
        <f t="shared" si="196"/>
        <v>0</v>
      </c>
      <c r="W991" s="193" t="s">
        <v>44</v>
      </c>
      <c r="X991" s="427"/>
      <c r="Y991" s="264" t="str">
        <f t="shared" si="197"/>
        <v>OK</v>
      </c>
      <c r="Z991" s="193" t="str">
        <f t="shared" si="198"/>
        <v/>
      </c>
      <c r="AA991" s="193" t="str">
        <f t="shared" si="199"/>
        <v/>
      </c>
      <c r="AB991" s="397" t="str">
        <f t="shared" si="200"/>
        <v/>
      </c>
      <c r="AC991" s="257" t="str">
        <f t="shared" si="201"/>
        <v/>
      </c>
      <c r="AD991" s="257" t="str">
        <f t="shared" si="202"/>
        <v/>
      </c>
      <c r="AE991" s="193" t="str">
        <f t="shared" si="203"/>
        <v>CHECK DATES</v>
      </c>
      <c r="AF991" s="257" t="str">
        <f t="shared" si="204"/>
        <v/>
      </c>
      <c r="AG991" s="286">
        <v>0</v>
      </c>
      <c r="AH991" s="257">
        <f t="shared" si="205"/>
        <v>0</v>
      </c>
      <c r="AI991" s="257" t="str">
        <f t="shared" si="206"/>
        <v/>
      </c>
      <c r="AJ991" s="257">
        <f t="shared" si="207"/>
        <v>0</v>
      </c>
    </row>
    <row r="992" spans="1:36" x14ac:dyDescent="0.3">
      <c r="A992" s="287">
        <v>979</v>
      </c>
      <c r="B992" s="156"/>
      <c r="C992" s="150"/>
      <c r="D992" s="151"/>
      <c r="E992" s="150"/>
      <c r="F992" s="150"/>
      <c r="G992" s="158"/>
      <c r="H992" s="157"/>
      <c r="I992" s="152"/>
      <c r="J992" s="154"/>
      <c r="K992" s="149"/>
      <c r="L992" s="152"/>
      <c r="M992" s="159"/>
      <c r="N992" s="337"/>
      <c r="O992" s="343" t="str">
        <f>IF(N992="","",LOOKUP(N992,'Work Programme'!$A$8:$A$207,'Work Programme'!$B$8:$B$207))</f>
        <v/>
      </c>
      <c r="P992" s="150"/>
      <c r="Q992" s="150"/>
      <c r="R992" s="254" t="str">
        <f>IF(J992="","",VLOOKUP(J992,'Overview - Financial Statement'!$A$46:$B$60,2,FALSE))</f>
        <v/>
      </c>
      <c r="S992" s="255" t="str">
        <f t="shared" si="195"/>
        <v/>
      </c>
      <c r="T992" s="153"/>
      <c r="U992" s="153"/>
      <c r="V992" s="238">
        <f t="shared" si="196"/>
        <v>0</v>
      </c>
      <c r="W992" s="193" t="s">
        <v>44</v>
      </c>
      <c r="X992" s="427"/>
      <c r="Y992" s="264" t="str">
        <f t="shared" si="197"/>
        <v>OK</v>
      </c>
      <c r="Z992" s="193" t="str">
        <f t="shared" si="198"/>
        <v/>
      </c>
      <c r="AA992" s="193" t="str">
        <f t="shared" si="199"/>
        <v/>
      </c>
      <c r="AB992" s="397" t="str">
        <f t="shared" si="200"/>
        <v/>
      </c>
      <c r="AC992" s="257" t="str">
        <f t="shared" si="201"/>
        <v/>
      </c>
      <c r="AD992" s="257" t="str">
        <f t="shared" si="202"/>
        <v/>
      </c>
      <c r="AE992" s="193" t="str">
        <f t="shared" si="203"/>
        <v>CHECK DATES</v>
      </c>
      <c r="AF992" s="257" t="str">
        <f t="shared" si="204"/>
        <v/>
      </c>
      <c r="AG992" s="286">
        <v>0</v>
      </c>
      <c r="AH992" s="257">
        <f t="shared" si="205"/>
        <v>0</v>
      </c>
      <c r="AI992" s="257" t="str">
        <f t="shared" si="206"/>
        <v/>
      </c>
      <c r="AJ992" s="257">
        <f t="shared" si="207"/>
        <v>0</v>
      </c>
    </row>
    <row r="993" spans="1:36" x14ac:dyDescent="0.3">
      <c r="A993" s="287">
        <v>980</v>
      </c>
      <c r="B993" s="156"/>
      <c r="C993" s="150"/>
      <c r="D993" s="151"/>
      <c r="E993" s="150"/>
      <c r="F993" s="150"/>
      <c r="G993" s="158"/>
      <c r="H993" s="157"/>
      <c r="I993" s="152"/>
      <c r="J993" s="154"/>
      <c r="K993" s="149"/>
      <c r="L993" s="152"/>
      <c r="M993" s="159"/>
      <c r="N993" s="337"/>
      <c r="O993" s="343" t="str">
        <f>IF(N993="","",LOOKUP(N993,'Work Programme'!$A$8:$A$207,'Work Programme'!$B$8:$B$207))</f>
        <v/>
      </c>
      <c r="P993" s="150"/>
      <c r="Q993" s="150"/>
      <c r="R993" s="254" t="str">
        <f>IF(J993="","",VLOOKUP(J993,'Overview - Financial Statement'!$A$46:$B$60,2,FALSE))</f>
        <v/>
      </c>
      <c r="S993" s="255" t="str">
        <f t="shared" si="195"/>
        <v/>
      </c>
      <c r="T993" s="153"/>
      <c r="U993" s="153"/>
      <c r="V993" s="238">
        <f t="shared" si="196"/>
        <v>0</v>
      </c>
      <c r="W993" s="193" t="s">
        <v>44</v>
      </c>
      <c r="X993" s="427"/>
      <c r="Y993" s="264" t="str">
        <f t="shared" si="197"/>
        <v>OK</v>
      </c>
      <c r="Z993" s="193" t="str">
        <f t="shared" si="198"/>
        <v/>
      </c>
      <c r="AA993" s="193" t="str">
        <f t="shared" si="199"/>
        <v/>
      </c>
      <c r="AB993" s="397" t="str">
        <f t="shared" si="200"/>
        <v/>
      </c>
      <c r="AC993" s="257" t="str">
        <f t="shared" si="201"/>
        <v/>
      </c>
      <c r="AD993" s="257" t="str">
        <f t="shared" si="202"/>
        <v/>
      </c>
      <c r="AE993" s="193" t="str">
        <f t="shared" si="203"/>
        <v>CHECK DATES</v>
      </c>
      <c r="AF993" s="257" t="str">
        <f t="shared" si="204"/>
        <v/>
      </c>
      <c r="AG993" s="286">
        <v>0</v>
      </c>
      <c r="AH993" s="257">
        <f t="shared" si="205"/>
        <v>0</v>
      </c>
      <c r="AI993" s="257" t="str">
        <f t="shared" si="206"/>
        <v/>
      </c>
      <c r="AJ993" s="257">
        <f t="shared" si="207"/>
        <v>0</v>
      </c>
    </row>
    <row r="994" spans="1:36" x14ac:dyDescent="0.3">
      <c r="A994" s="287">
        <v>981</v>
      </c>
      <c r="B994" s="156"/>
      <c r="C994" s="150"/>
      <c r="D994" s="151"/>
      <c r="E994" s="150"/>
      <c r="F994" s="150"/>
      <c r="G994" s="158"/>
      <c r="H994" s="157"/>
      <c r="I994" s="152"/>
      <c r="J994" s="154"/>
      <c r="K994" s="149"/>
      <c r="L994" s="152"/>
      <c r="M994" s="159"/>
      <c r="N994" s="337"/>
      <c r="O994" s="343" t="str">
        <f>IF(N994="","",LOOKUP(N994,'Work Programme'!$A$8:$A$207,'Work Programme'!$B$8:$B$207))</f>
        <v/>
      </c>
      <c r="P994" s="150"/>
      <c r="Q994" s="150"/>
      <c r="R994" s="254" t="str">
        <f>IF(J994="","",VLOOKUP(J994,'Overview - Financial Statement'!$A$46:$B$60,2,FALSE))</f>
        <v/>
      </c>
      <c r="S994" s="255" t="str">
        <f t="shared" si="195"/>
        <v/>
      </c>
      <c r="T994" s="153"/>
      <c r="U994" s="153"/>
      <c r="V994" s="238">
        <f t="shared" si="196"/>
        <v>0</v>
      </c>
      <c r="W994" s="193" t="s">
        <v>44</v>
      </c>
      <c r="X994" s="427"/>
      <c r="Y994" s="264" t="str">
        <f t="shared" si="197"/>
        <v>OK</v>
      </c>
      <c r="Z994" s="193" t="str">
        <f t="shared" si="198"/>
        <v/>
      </c>
      <c r="AA994" s="193" t="str">
        <f t="shared" si="199"/>
        <v/>
      </c>
      <c r="AB994" s="397" t="str">
        <f t="shared" si="200"/>
        <v/>
      </c>
      <c r="AC994" s="257" t="str">
        <f t="shared" si="201"/>
        <v/>
      </c>
      <c r="AD994" s="257" t="str">
        <f t="shared" si="202"/>
        <v/>
      </c>
      <c r="AE994" s="193" t="str">
        <f t="shared" si="203"/>
        <v>CHECK DATES</v>
      </c>
      <c r="AF994" s="257" t="str">
        <f t="shared" si="204"/>
        <v/>
      </c>
      <c r="AG994" s="286">
        <v>0</v>
      </c>
      <c r="AH994" s="257">
        <f t="shared" si="205"/>
        <v>0</v>
      </c>
      <c r="AI994" s="257" t="str">
        <f t="shared" si="206"/>
        <v/>
      </c>
      <c r="AJ994" s="257">
        <f t="shared" si="207"/>
        <v>0</v>
      </c>
    </row>
    <row r="995" spans="1:36" x14ac:dyDescent="0.3">
      <c r="A995" s="287">
        <v>982</v>
      </c>
      <c r="B995" s="156"/>
      <c r="C995" s="150"/>
      <c r="D995" s="151"/>
      <c r="E995" s="150"/>
      <c r="F995" s="150"/>
      <c r="G995" s="158"/>
      <c r="H995" s="157"/>
      <c r="I995" s="152"/>
      <c r="J995" s="154"/>
      <c r="K995" s="149"/>
      <c r="L995" s="152"/>
      <c r="M995" s="159"/>
      <c r="N995" s="337"/>
      <c r="O995" s="343" t="str">
        <f>IF(N995="","",LOOKUP(N995,'Work Programme'!$A$8:$A$207,'Work Programme'!$B$8:$B$207))</f>
        <v/>
      </c>
      <c r="P995" s="150"/>
      <c r="Q995" s="150"/>
      <c r="R995" s="254" t="str">
        <f>IF(J995="","",VLOOKUP(J995,'Overview - Financial Statement'!$A$46:$B$60,2,FALSE))</f>
        <v/>
      </c>
      <c r="S995" s="255" t="str">
        <f t="shared" si="195"/>
        <v/>
      </c>
      <c r="T995" s="153"/>
      <c r="U995" s="153"/>
      <c r="V995" s="238">
        <f t="shared" si="196"/>
        <v>0</v>
      </c>
      <c r="W995" s="193" t="s">
        <v>44</v>
      </c>
      <c r="X995" s="427"/>
      <c r="Y995" s="264" t="str">
        <f t="shared" si="197"/>
        <v>OK</v>
      </c>
      <c r="Z995" s="193" t="str">
        <f t="shared" si="198"/>
        <v/>
      </c>
      <c r="AA995" s="193" t="str">
        <f t="shared" si="199"/>
        <v/>
      </c>
      <c r="AB995" s="397" t="str">
        <f t="shared" si="200"/>
        <v/>
      </c>
      <c r="AC995" s="257" t="str">
        <f t="shared" si="201"/>
        <v/>
      </c>
      <c r="AD995" s="257" t="str">
        <f t="shared" si="202"/>
        <v/>
      </c>
      <c r="AE995" s="193" t="str">
        <f t="shared" si="203"/>
        <v>CHECK DATES</v>
      </c>
      <c r="AF995" s="257" t="str">
        <f t="shared" si="204"/>
        <v/>
      </c>
      <c r="AG995" s="286">
        <v>0</v>
      </c>
      <c r="AH995" s="257">
        <f t="shared" si="205"/>
        <v>0</v>
      </c>
      <c r="AI995" s="257" t="str">
        <f t="shared" si="206"/>
        <v/>
      </c>
      <c r="AJ995" s="257">
        <f t="shared" si="207"/>
        <v>0</v>
      </c>
    </row>
    <row r="996" spans="1:36" x14ac:dyDescent="0.3">
      <c r="A996" s="287">
        <v>983</v>
      </c>
      <c r="B996" s="156"/>
      <c r="C996" s="150"/>
      <c r="D996" s="151"/>
      <c r="E996" s="150"/>
      <c r="F996" s="150"/>
      <c r="G996" s="158"/>
      <c r="H996" s="157"/>
      <c r="I996" s="152"/>
      <c r="J996" s="154"/>
      <c r="K996" s="149"/>
      <c r="L996" s="152"/>
      <c r="M996" s="159"/>
      <c r="N996" s="337"/>
      <c r="O996" s="343" t="str">
        <f>IF(N996="","",LOOKUP(N996,'Work Programme'!$A$8:$A$207,'Work Programme'!$B$8:$B$207))</f>
        <v/>
      </c>
      <c r="P996" s="150"/>
      <c r="Q996" s="150"/>
      <c r="R996" s="254" t="str">
        <f>IF(J996="","",VLOOKUP(J996,'Overview - Financial Statement'!$A$46:$B$60,2,FALSE))</f>
        <v/>
      </c>
      <c r="S996" s="255" t="str">
        <f t="shared" si="195"/>
        <v/>
      </c>
      <c r="T996" s="153"/>
      <c r="U996" s="153"/>
      <c r="V996" s="238">
        <f t="shared" si="196"/>
        <v>0</v>
      </c>
      <c r="W996" s="193" t="s">
        <v>44</v>
      </c>
      <c r="X996" s="427"/>
      <c r="Y996" s="264" t="str">
        <f t="shared" si="197"/>
        <v>OK</v>
      </c>
      <c r="Z996" s="193" t="str">
        <f t="shared" si="198"/>
        <v/>
      </c>
      <c r="AA996" s="193" t="str">
        <f t="shared" si="199"/>
        <v/>
      </c>
      <c r="AB996" s="397" t="str">
        <f t="shared" si="200"/>
        <v/>
      </c>
      <c r="AC996" s="257" t="str">
        <f t="shared" si="201"/>
        <v/>
      </c>
      <c r="AD996" s="257" t="str">
        <f t="shared" si="202"/>
        <v/>
      </c>
      <c r="AE996" s="193" t="str">
        <f t="shared" si="203"/>
        <v>CHECK DATES</v>
      </c>
      <c r="AF996" s="257" t="str">
        <f t="shared" si="204"/>
        <v/>
      </c>
      <c r="AG996" s="286">
        <v>0</v>
      </c>
      <c r="AH996" s="257">
        <f t="shared" si="205"/>
        <v>0</v>
      </c>
      <c r="AI996" s="257" t="str">
        <f t="shared" si="206"/>
        <v/>
      </c>
      <c r="AJ996" s="257">
        <f t="shared" si="207"/>
        <v>0</v>
      </c>
    </row>
    <row r="997" spans="1:36" x14ac:dyDescent="0.3">
      <c r="A997" s="287">
        <v>984</v>
      </c>
      <c r="B997" s="156"/>
      <c r="C997" s="150"/>
      <c r="D997" s="151"/>
      <c r="E997" s="150"/>
      <c r="F997" s="150"/>
      <c r="G997" s="158"/>
      <c r="H997" s="157"/>
      <c r="I997" s="152"/>
      <c r="J997" s="154"/>
      <c r="K997" s="149"/>
      <c r="L997" s="152"/>
      <c r="M997" s="159"/>
      <c r="N997" s="337"/>
      <c r="O997" s="343" t="str">
        <f>IF(N997="","",LOOKUP(N997,'Work Programme'!$A$8:$A$207,'Work Programme'!$B$8:$B$207))</f>
        <v/>
      </c>
      <c r="P997" s="150"/>
      <c r="Q997" s="150"/>
      <c r="R997" s="254" t="str">
        <f>IF(J997="","",VLOOKUP(J997,'Overview - Financial Statement'!$A$46:$B$60,2,FALSE))</f>
        <v/>
      </c>
      <c r="S997" s="255" t="str">
        <f t="shared" si="195"/>
        <v/>
      </c>
      <c r="T997" s="153"/>
      <c r="U997" s="153"/>
      <c r="V997" s="238">
        <f t="shared" si="196"/>
        <v>0</v>
      </c>
      <c r="W997" s="193" t="s">
        <v>44</v>
      </c>
      <c r="X997" s="427"/>
      <c r="Y997" s="264" t="str">
        <f t="shared" si="197"/>
        <v>OK</v>
      </c>
      <c r="Z997" s="193" t="str">
        <f t="shared" si="198"/>
        <v/>
      </c>
      <c r="AA997" s="193" t="str">
        <f t="shared" si="199"/>
        <v/>
      </c>
      <c r="AB997" s="397" t="str">
        <f t="shared" si="200"/>
        <v/>
      </c>
      <c r="AC997" s="257" t="str">
        <f t="shared" si="201"/>
        <v/>
      </c>
      <c r="AD997" s="257" t="str">
        <f t="shared" si="202"/>
        <v/>
      </c>
      <c r="AE997" s="193" t="str">
        <f t="shared" si="203"/>
        <v>CHECK DATES</v>
      </c>
      <c r="AF997" s="257" t="str">
        <f t="shared" si="204"/>
        <v/>
      </c>
      <c r="AG997" s="286">
        <v>0</v>
      </c>
      <c r="AH997" s="257">
        <f t="shared" si="205"/>
        <v>0</v>
      </c>
      <c r="AI997" s="257" t="str">
        <f t="shared" si="206"/>
        <v/>
      </c>
      <c r="AJ997" s="257">
        <f t="shared" si="207"/>
        <v>0</v>
      </c>
    </row>
    <row r="998" spans="1:36" x14ac:dyDescent="0.3">
      <c r="A998" s="287">
        <v>985</v>
      </c>
      <c r="B998" s="156"/>
      <c r="C998" s="150"/>
      <c r="D998" s="151"/>
      <c r="E998" s="150"/>
      <c r="F998" s="150"/>
      <c r="G998" s="158"/>
      <c r="H998" s="157"/>
      <c r="I998" s="152"/>
      <c r="J998" s="154"/>
      <c r="K998" s="149"/>
      <c r="L998" s="152"/>
      <c r="M998" s="159"/>
      <c r="N998" s="337"/>
      <c r="O998" s="343" t="str">
        <f>IF(N998="","",LOOKUP(N998,'Work Programme'!$A$8:$A$207,'Work Programme'!$B$8:$B$207))</f>
        <v/>
      </c>
      <c r="P998" s="150"/>
      <c r="Q998" s="150"/>
      <c r="R998" s="254" t="str">
        <f>IF(J998="","",VLOOKUP(J998,'Overview - Financial Statement'!$A$46:$B$60,2,FALSE))</f>
        <v/>
      </c>
      <c r="S998" s="255" t="str">
        <f t="shared" si="195"/>
        <v/>
      </c>
      <c r="T998" s="153"/>
      <c r="U998" s="153"/>
      <c r="V998" s="238">
        <f t="shared" si="196"/>
        <v>0</v>
      </c>
      <c r="W998" s="193" t="s">
        <v>44</v>
      </c>
      <c r="X998" s="427"/>
      <c r="Y998" s="264" t="str">
        <f t="shared" si="197"/>
        <v>OK</v>
      </c>
      <c r="Z998" s="193" t="str">
        <f t="shared" si="198"/>
        <v/>
      </c>
      <c r="AA998" s="193" t="str">
        <f t="shared" si="199"/>
        <v/>
      </c>
      <c r="AB998" s="397" t="str">
        <f t="shared" si="200"/>
        <v/>
      </c>
      <c r="AC998" s="257" t="str">
        <f t="shared" si="201"/>
        <v/>
      </c>
      <c r="AD998" s="257" t="str">
        <f t="shared" si="202"/>
        <v/>
      </c>
      <c r="AE998" s="193" t="str">
        <f t="shared" si="203"/>
        <v>CHECK DATES</v>
      </c>
      <c r="AF998" s="257" t="str">
        <f t="shared" si="204"/>
        <v/>
      </c>
      <c r="AG998" s="286">
        <v>0</v>
      </c>
      <c r="AH998" s="257">
        <f t="shared" si="205"/>
        <v>0</v>
      </c>
      <c r="AI998" s="257" t="str">
        <f t="shared" si="206"/>
        <v/>
      </c>
      <c r="AJ998" s="257">
        <f t="shared" si="207"/>
        <v>0</v>
      </c>
    </row>
    <row r="999" spans="1:36" x14ac:dyDescent="0.3">
      <c r="A999" s="287">
        <v>986</v>
      </c>
      <c r="B999" s="156"/>
      <c r="C999" s="150"/>
      <c r="D999" s="151"/>
      <c r="E999" s="150"/>
      <c r="F999" s="150"/>
      <c r="G999" s="158"/>
      <c r="H999" s="157"/>
      <c r="I999" s="152"/>
      <c r="J999" s="154"/>
      <c r="K999" s="149"/>
      <c r="L999" s="152"/>
      <c r="M999" s="159"/>
      <c r="N999" s="337"/>
      <c r="O999" s="343" t="str">
        <f>IF(N999="","",LOOKUP(N999,'Work Programme'!$A$8:$A$207,'Work Programme'!$B$8:$B$207))</f>
        <v/>
      </c>
      <c r="P999" s="150"/>
      <c r="Q999" s="150"/>
      <c r="R999" s="254" t="str">
        <f>IF(J999="","",VLOOKUP(J999,'Overview - Financial Statement'!$A$46:$B$60,2,FALSE))</f>
        <v/>
      </c>
      <c r="S999" s="255" t="str">
        <f t="shared" si="195"/>
        <v/>
      </c>
      <c r="T999" s="153"/>
      <c r="U999" s="153"/>
      <c r="V999" s="238">
        <f t="shared" si="196"/>
        <v>0</v>
      </c>
      <c r="W999" s="193" t="s">
        <v>44</v>
      </c>
      <c r="X999" s="427"/>
      <c r="Y999" s="264" t="str">
        <f t="shared" si="197"/>
        <v>OK</v>
      </c>
      <c r="Z999" s="193" t="str">
        <f t="shared" si="198"/>
        <v/>
      </c>
      <c r="AA999" s="193" t="str">
        <f t="shared" si="199"/>
        <v/>
      </c>
      <c r="AB999" s="397" t="str">
        <f t="shared" si="200"/>
        <v/>
      </c>
      <c r="AC999" s="257" t="str">
        <f t="shared" si="201"/>
        <v/>
      </c>
      <c r="AD999" s="257" t="str">
        <f t="shared" si="202"/>
        <v/>
      </c>
      <c r="AE999" s="193" t="str">
        <f t="shared" si="203"/>
        <v>CHECK DATES</v>
      </c>
      <c r="AF999" s="257" t="str">
        <f t="shared" si="204"/>
        <v/>
      </c>
      <c r="AG999" s="286">
        <v>0</v>
      </c>
      <c r="AH999" s="257">
        <f t="shared" si="205"/>
        <v>0</v>
      </c>
      <c r="AI999" s="257" t="str">
        <f t="shared" si="206"/>
        <v/>
      </c>
      <c r="AJ999" s="257">
        <f t="shared" si="207"/>
        <v>0</v>
      </c>
    </row>
    <row r="1000" spans="1:36" x14ac:dyDescent="0.3">
      <c r="A1000" s="287">
        <v>987</v>
      </c>
      <c r="B1000" s="156"/>
      <c r="C1000" s="150"/>
      <c r="D1000" s="151"/>
      <c r="E1000" s="150"/>
      <c r="F1000" s="150"/>
      <c r="G1000" s="158"/>
      <c r="H1000" s="157"/>
      <c r="I1000" s="152"/>
      <c r="J1000" s="154"/>
      <c r="K1000" s="149"/>
      <c r="L1000" s="152"/>
      <c r="M1000" s="159"/>
      <c r="N1000" s="337"/>
      <c r="O1000" s="343" t="str">
        <f>IF(N1000="","",LOOKUP(N1000,'Work Programme'!$A$8:$A$207,'Work Programme'!$B$8:$B$207))</f>
        <v/>
      </c>
      <c r="P1000" s="150"/>
      <c r="Q1000" s="150"/>
      <c r="R1000" s="254" t="str">
        <f>IF(J1000="","",VLOOKUP(J1000,'Overview - Financial Statement'!$A$46:$B$60,2,FALSE))</f>
        <v/>
      </c>
      <c r="S1000" s="255" t="str">
        <f t="shared" si="195"/>
        <v/>
      </c>
      <c r="T1000" s="153"/>
      <c r="U1000" s="153"/>
      <c r="V1000" s="238">
        <f t="shared" si="196"/>
        <v>0</v>
      </c>
      <c r="W1000" s="193" t="s">
        <v>44</v>
      </c>
      <c r="X1000" s="427"/>
      <c r="Y1000" s="264" t="str">
        <f t="shared" si="197"/>
        <v>OK</v>
      </c>
      <c r="Z1000" s="193" t="str">
        <f t="shared" si="198"/>
        <v/>
      </c>
      <c r="AA1000" s="193" t="str">
        <f t="shared" si="199"/>
        <v/>
      </c>
      <c r="AB1000" s="397" t="str">
        <f t="shared" si="200"/>
        <v/>
      </c>
      <c r="AC1000" s="257" t="str">
        <f t="shared" si="201"/>
        <v/>
      </c>
      <c r="AD1000" s="257" t="str">
        <f t="shared" si="202"/>
        <v/>
      </c>
      <c r="AE1000" s="193" t="str">
        <f t="shared" si="203"/>
        <v>CHECK DATES</v>
      </c>
      <c r="AF1000" s="257" t="str">
        <f t="shared" si="204"/>
        <v/>
      </c>
      <c r="AG1000" s="286">
        <v>0</v>
      </c>
      <c r="AH1000" s="257">
        <f t="shared" si="205"/>
        <v>0</v>
      </c>
      <c r="AI1000" s="257" t="str">
        <f t="shared" si="206"/>
        <v/>
      </c>
      <c r="AJ1000" s="257">
        <f t="shared" si="207"/>
        <v>0</v>
      </c>
    </row>
    <row r="1001" spans="1:36" x14ac:dyDescent="0.3">
      <c r="A1001" s="287">
        <v>988</v>
      </c>
      <c r="B1001" s="156"/>
      <c r="C1001" s="150"/>
      <c r="D1001" s="151"/>
      <c r="E1001" s="150"/>
      <c r="F1001" s="150"/>
      <c r="G1001" s="158"/>
      <c r="H1001" s="157"/>
      <c r="I1001" s="152"/>
      <c r="J1001" s="154"/>
      <c r="K1001" s="149"/>
      <c r="L1001" s="152"/>
      <c r="M1001" s="159"/>
      <c r="N1001" s="337"/>
      <c r="O1001" s="343" t="str">
        <f>IF(N1001="","",LOOKUP(N1001,'Work Programme'!$A$8:$A$207,'Work Programme'!$B$8:$B$207))</f>
        <v/>
      </c>
      <c r="P1001" s="150"/>
      <c r="Q1001" s="150"/>
      <c r="R1001" s="254" t="str">
        <f>IF(J1001="","",VLOOKUP(J1001,'Overview - Financial Statement'!$A$46:$B$60,2,FALSE))</f>
        <v/>
      </c>
      <c r="S1001" s="255" t="str">
        <f t="shared" si="195"/>
        <v/>
      </c>
      <c r="T1001" s="153"/>
      <c r="U1001" s="153"/>
      <c r="V1001" s="238">
        <f t="shared" si="196"/>
        <v>0</v>
      </c>
      <c r="W1001" s="193" t="s">
        <v>44</v>
      </c>
      <c r="X1001" s="427"/>
      <c r="Y1001" s="264" t="str">
        <f t="shared" si="197"/>
        <v>OK</v>
      </c>
      <c r="Z1001" s="193" t="str">
        <f t="shared" si="198"/>
        <v/>
      </c>
      <c r="AA1001" s="193" t="str">
        <f t="shared" si="199"/>
        <v/>
      </c>
      <c r="AB1001" s="397" t="str">
        <f t="shared" si="200"/>
        <v/>
      </c>
      <c r="AC1001" s="257" t="str">
        <f t="shared" si="201"/>
        <v/>
      </c>
      <c r="AD1001" s="257" t="str">
        <f t="shared" si="202"/>
        <v/>
      </c>
      <c r="AE1001" s="193" t="str">
        <f t="shared" si="203"/>
        <v>CHECK DATES</v>
      </c>
      <c r="AF1001" s="257" t="str">
        <f t="shared" si="204"/>
        <v/>
      </c>
      <c r="AG1001" s="286">
        <v>0</v>
      </c>
      <c r="AH1001" s="257">
        <f t="shared" si="205"/>
        <v>0</v>
      </c>
      <c r="AI1001" s="257" t="str">
        <f t="shared" si="206"/>
        <v/>
      </c>
      <c r="AJ1001" s="257">
        <f t="shared" si="207"/>
        <v>0</v>
      </c>
    </row>
    <row r="1002" spans="1:36" x14ac:dyDescent="0.3">
      <c r="A1002" s="287">
        <v>989</v>
      </c>
      <c r="B1002" s="156"/>
      <c r="C1002" s="150"/>
      <c r="D1002" s="151"/>
      <c r="E1002" s="150"/>
      <c r="F1002" s="150"/>
      <c r="G1002" s="158"/>
      <c r="H1002" s="157"/>
      <c r="I1002" s="152"/>
      <c r="J1002" s="154"/>
      <c r="K1002" s="149"/>
      <c r="L1002" s="152"/>
      <c r="M1002" s="159"/>
      <c r="N1002" s="337"/>
      <c r="O1002" s="343" t="str">
        <f>IF(N1002="","",LOOKUP(N1002,'Work Programme'!$A$8:$A$207,'Work Programme'!$B$8:$B$207))</f>
        <v/>
      </c>
      <c r="P1002" s="150"/>
      <c r="Q1002" s="150"/>
      <c r="R1002" s="254" t="str">
        <f>IF(J1002="","",VLOOKUP(J1002,'Overview - Financial Statement'!$A$46:$B$60,2,FALSE))</f>
        <v/>
      </c>
      <c r="S1002" s="255" t="str">
        <f t="shared" si="195"/>
        <v/>
      </c>
      <c r="T1002" s="153"/>
      <c r="U1002" s="153"/>
      <c r="V1002" s="238">
        <f t="shared" si="196"/>
        <v>0</v>
      </c>
      <c r="W1002" s="193" t="s">
        <v>44</v>
      </c>
      <c r="X1002" s="427"/>
      <c r="Y1002" s="264" t="str">
        <f t="shared" si="197"/>
        <v>OK</v>
      </c>
      <c r="Z1002" s="193" t="str">
        <f t="shared" si="198"/>
        <v/>
      </c>
      <c r="AA1002" s="193" t="str">
        <f t="shared" si="199"/>
        <v/>
      </c>
      <c r="AB1002" s="397" t="str">
        <f t="shared" si="200"/>
        <v/>
      </c>
      <c r="AC1002" s="257" t="str">
        <f t="shared" si="201"/>
        <v/>
      </c>
      <c r="AD1002" s="257" t="str">
        <f t="shared" si="202"/>
        <v/>
      </c>
      <c r="AE1002" s="193" t="str">
        <f t="shared" si="203"/>
        <v>CHECK DATES</v>
      </c>
      <c r="AF1002" s="257" t="str">
        <f t="shared" si="204"/>
        <v/>
      </c>
      <c r="AG1002" s="286">
        <v>0</v>
      </c>
      <c r="AH1002" s="257">
        <f t="shared" si="205"/>
        <v>0</v>
      </c>
      <c r="AI1002" s="257" t="str">
        <f t="shared" si="206"/>
        <v/>
      </c>
      <c r="AJ1002" s="257">
        <f t="shared" si="207"/>
        <v>0</v>
      </c>
    </row>
    <row r="1003" spans="1:36" x14ac:dyDescent="0.3">
      <c r="A1003" s="287">
        <v>990</v>
      </c>
      <c r="B1003" s="156"/>
      <c r="C1003" s="150"/>
      <c r="D1003" s="151"/>
      <c r="E1003" s="150"/>
      <c r="F1003" s="150"/>
      <c r="G1003" s="158"/>
      <c r="H1003" s="157"/>
      <c r="I1003" s="152"/>
      <c r="J1003" s="154"/>
      <c r="K1003" s="149"/>
      <c r="L1003" s="152"/>
      <c r="M1003" s="159"/>
      <c r="N1003" s="337"/>
      <c r="O1003" s="343" t="str">
        <f>IF(N1003="","",LOOKUP(N1003,'Work Programme'!$A$8:$A$207,'Work Programme'!$B$8:$B$207))</f>
        <v/>
      </c>
      <c r="P1003" s="150"/>
      <c r="Q1003" s="150"/>
      <c r="R1003" s="254" t="str">
        <f>IF(J1003="","",VLOOKUP(J1003,'Overview - Financial Statement'!$A$46:$B$60,2,FALSE))</f>
        <v/>
      </c>
      <c r="S1003" s="255" t="str">
        <f t="shared" si="195"/>
        <v/>
      </c>
      <c r="T1003" s="153"/>
      <c r="U1003" s="153"/>
      <c r="V1003" s="238">
        <f t="shared" si="196"/>
        <v>0</v>
      </c>
      <c r="W1003" s="193" t="s">
        <v>44</v>
      </c>
      <c r="X1003" s="427"/>
      <c r="Y1003" s="264" t="str">
        <f t="shared" si="197"/>
        <v>OK</v>
      </c>
      <c r="Z1003" s="193" t="str">
        <f t="shared" si="198"/>
        <v/>
      </c>
      <c r="AA1003" s="193" t="str">
        <f t="shared" si="199"/>
        <v/>
      </c>
      <c r="AB1003" s="397" t="str">
        <f t="shared" si="200"/>
        <v/>
      </c>
      <c r="AC1003" s="257" t="str">
        <f t="shared" si="201"/>
        <v/>
      </c>
      <c r="AD1003" s="257" t="str">
        <f t="shared" si="202"/>
        <v/>
      </c>
      <c r="AE1003" s="193" t="str">
        <f t="shared" si="203"/>
        <v>CHECK DATES</v>
      </c>
      <c r="AF1003" s="257" t="str">
        <f t="shared" si="204"/>
        <v/>
      </c>
      <c r="AG1003" s="286">
        <v>0</v>
      </c>
      <c r="AH1003" s="257">
        <f t="shared" si="205"/>
        <v>0</v>
      </c>
      <c r="AI1003" s="257" t="str">
        <f t="shared" si="206"/>
        <v/>
      </c>
      <c r="AJ1003" s="257">
        <f t="shared" si="207"/>
        <v>0</v>
      </c>
    </row>
    <row r="1004" spans="1:36" x14ac:dyDescent="0.3">
      <c r="A1004" s="287">
        <v>991</v>
      </c>
      <c r="B1004" s="156"/>
      <c r="C1004" s="150"/>
      <c r="D1004" s="151"/>
      <c r="E1004" s="150"/>
      <c r="F1004" s="150"/>
      <c r="G1004" s="158"/>
      <c r="H1004" s="157"/>
      <c r="I1004" s="152"/>
      <c r="J1004" s="154"/>
      <c r="K1004" s="149"/>
      <c r="L1004" s="152"/>
      <c r="M1004" s="159"/>
      <c r="N1004" s="337"/>
      <c r="O1004" s="343" t="str">
        <f>IF(N1004="","",LOOKUP(N1004,'Work Programme'!$A$8:$A$207,'Work Programme'!$B$8:$B$207))</f>
        <v/>
      </c>
      <c r="P1004" s="150"/>
      <c r="Q1004" s="150"/>
      <c r="R1004" s="254" t="str">
        <f>IF(J1004="","",VLOOKUP(J1004,'Overview - Financial Statement'!$A$46:$B$60,2,FALSE))</f>
        <v/>
      </c>
      <c r="S1004" s="255" t="str">
        <f t="shared" si="195"/>
        <v/>
      </c>
      <c r="T1004" s="153"/>
      <c r="U1004" s="153"/>
      <c r="V1004" s="238">
        <f t="shared" si="196"/>
        <v>0</v>
      </c>
      <c r="W1004" s="193" t="s">
        <v>44</v>
      </c>
      <c r="X1004" s="427"/>
      <c r="Y1004" s="264" t="str">
        <f t="shared" si="197"/>
        <v>OK</v>
      </c>
      <c r="Z1004" s="193" t="str">
        <f t="shared" si="198"/>
        <v/>
      </c>
      <c r="AA1004" s="193" t="str">
        <f t="shared" si="199"/>
        <v/>
      </c>
      <c r="AB1004" s="397" t="str">
        <f t="shared" si="200"/>
        <v/>
      </c>
      <c r="AC1004" s="257" t="str">
        <f t="shared" si="201"/>
        <v/>
      </c>
      <c r="AD1004" s="257" t="str">
        <f t="shared" si="202"/>
        <v/>
      </c>
      <c r="AE1004" s="193" t="str">
        <f t="shared" si="203"/>
        <v>CHECK DATES</v>
      </c>
      <c r="AF1004" s="257" t="str">
        <f t="shared" si="204"/>
        <v/>
      </c>
      <c r="AG1004" s="286">
        <v>0</v>
      </c>
      <c r="AH1004" s="257">
        <f t="shared" si="205"/>
        <v>0</v>
      </c>
      <c r="AI1004" s="257" t="str">
        <f t="shared" si="206"/>
        <v/>
      </c>
      <c r="AJ1004" s="257">
        <f t="shared" si="207"/>
        <v>0</v>
      </c>
    </row>
    <row r="1005" spans="1:36" x14ac:dyDescent="0.3">
      <c r="A1005" s="287">
        <v>992</v>
      </c>
      <c r="B1005" s="156"/>
      <c r="C1005" s="150"/>
      <c r="D1005" s="151"/>
      <c r="E1005" s="150"/>
      <c r="F1005" s="150"/>
      <c r="G1005" s="158"/>
      <c r="H1005" s="157"/>
      <c r="I1005" s="152"/>
      <c r="J1005" s="154"/>
      <c r="K1005" s="149"/>
      <c r="L1005" s="152"/>
      <c r="M1005" s="159"/>
      <c r="N1005" s="337"/>
      <c r="O1005" s="343" t="str">
        <f>IF(N1005="","",LOOKUP(N1005,'Work Programme'!$A$8:$A$207,'Work Programme'!$B$8:$B$207))</f>
        <v/>
      </c>
      <c r="P1005" s="150"/>
      <c r="Q1005" s="150"/>
      <c r="R1005" s="254" t="str">
        <f>IF(J1005="","",VLOOKUP(J1005,'Overview - Financial Statement'!$A$46:$B$60,2,FALSE))</f>
        <v/>
      </c>
      <c r="S1005" s="255" t="str">
        <f t="shared" si="195"/>
        <v/>
      </c>
      <c r="T1005" s="153"/>
      <c r="U1005" s="153"/>
      <c r="V1005" s="238">
        <f t="shared" si="196"/>
        <v>0</v>
      </c>
      <c r="W1005" s="193" t="s">
        <v>44</v>
      </c>
      <c r="X1005" s="427"/>
      <c r="Y1005" s="264" t="str">
        <f t="shared" si="197"/>
        <v>OK</v>
      </c>
      <c r="Z1005" s="193" t="str">
        <f t="shared" si="198"/>
        <v/>
      </c>
      <c r="AA1005" s="193" t="str">
        <f t="shared" si="199"/>
        <v/>
      </c>
      <c r="AB1005" s="397" t="str">
        <f t="shared" si="200"/>
        <v/>
      </c>
      <c r="AC1005" s="257" t="str">
        <f t="shared" si="201"/>
        <v/>
      </c>
      <c r="AD1005" s="257" t="str">
        <f t="shared" si="202"/>
        <v/>
      </c>
      <c r="AE1005" s="193" t="str">
        <f t="shared" si="203"/>
        <v>CHECK DATES</v>
      </c>
      <c r="AF1005" s="257" t="str">
        <f t="shared" si="204"/>
        <v/>
      </c>
      <c r="AG1005" s="286">
        <v>0</v>
      </c>
      <c r="AH1005" s="257">
        <f t="shared" si="205"/>
        <v>0</v>
      </c>
      <c r="AI1005" s="257" t="str">
        <f t="shared" si="206"/>
        <v/>
      </c>
      <c r="AJ1005" s="257">
        <f t="shared" si="207"/>
        <v>0</v>
      </c>
    </row>
    <row r="1006" spans="1:36" x14ac:dyDescent="0.3">
      <c r="A1006" s="287">
        <v>993</v>
      </c>
      <c r="B1006" s="156"/>
      <c r="C1006" s="150"/>
      <c r="D1006" s="151"/>
      <c r="E1006" s="150"/>
      <c r="F1006" s="150"/>
      <c r="G1006" s="158"/>
      <c r="H1006" s="157"/>
      <c r="I1006" s="152"/>
      <c r="J1006" s="154"/>
      <c r="K1006" s="149"/>
      <c r="L1006" s="152"/>
      <c r="M1006" s="159"/>
      <c r="N1006" s="337"/>
      <c r="O1006" s="343" t="str">
        <f>IF(N1006="","",LOOKUP(N1006,'Work Programme'!$A$8:$A$207,'Work Programme'!$B$8:$B$207))</f>
        <v/>
      </c>
      <c r="P1006" s="150"/>
      <c r="Q1006" s="150"/>
      <c r="R1006" s="254" t="str">
        <f>IF(J1006="","",VLOOKUP(J1006,'Overview - Financial Statement'!$A$46:$B$60,2,FALSE))</f>
        <v/>
      </c>
      <c r="S1006" s="255" t="str">
        <f t="shared" si="195"/>
        <v/>
      </c>
      <c r="T1006" s="153"/>
      <c r="U1006" s="153"/>
      <c r="V1006" s="238">
        <f t="shared" si="196"/>
        <v>0</v>
      </c>
      <c r="W1006" s="193" t="s">
        <v>44</v>
      </c>
      <c r="X1006" s="427"/>
      <c r="Y1006" s="264" t="str">
        <f t="shared" si="197"/>
        <v>OK</v>
      </c>
      <c r="Z1006" s="193" t="str">
        <f t="shared" si="198"/>
        <v/>
      </c>
      <c r="AA1006" s="193" t="str">
        <f t="shared" si="199"/>
        <v/>
      </c>
      <c r="AB1006" s="397" t="str">
        <f t="shared" si="200"/>
        <v/>
      </c>
      <c r="AC1006" s="257" t="str">
        <f t="shared" si="201"/>
        <v/>
      </c>
      <c r="AD1006" s="257" t="str">
        <f t="shared" si="202"/>
        <v/>
      </c>
      <c r="AE1006" s="193" t="str">
        <f t="shared" si="203"/>
        <v>CHECK DATES</v>
      </c>
      <c r="AF1006" s="257" t="str">
        <f t="shared" si="204"/>
        <v/>
      </c>
      <c r="AG1006" s="286">
        <v>0</v>
      </c>
      <c r="AH1006" s="257">
        <f t="shared" si="205"/>
        <v>0</v>
      </c>
      <c r="AI1006" s="257" t="str">
        <f t="shared" si="206"/>
        <v/>
      </c>
      <c r="AJ1006" s="257">
        <f t="shared" si="207"/>
        <v>0</v>
      </c>
    </row>
    <row r="1007" spans="1:36" x14ac:dyDescent="0.3">
      <c r="A1007" s="287">
        <v>994</v>
      </c>
      <c r="B1007" s="156"/>
      <c r="C1007" s="150"/>
      <c r="D1007" s="151"/>
      <c r="E1007" s="150"/>
      <c r="F1007" s="150"/>
      <c r="G1007" s="158"/>
      <c r="H1007" s="157"/>
      <c r="I1007" s="152"/>
      <c r="J1007" s="154"/>
      <c r="K1007" s="149"/>
      <c r="L1007" s="152"/>
      <c r="M1007" s="159"/>
      <c r="N1007" s="337"/>
      <c r="O1007" s="343" t="str">
        <f>IF(N1007="","",LOOKUP(N1007,'Work Programme'!$A$8:$A$207,'Work Programme'!$B$8:$B$207))</f>
        <v/>
      </c>
      <c r="P1007" s="150"/>
      <c r="Q1007" s="150"/>
      <c r="R1007" s="254" t="str">
        <f>IF(J1007="","",VLOOKUP(J1007,'Overview - Financial Statement'!$A$46:$B$60,2,FALSE))</f>
        <v/>
      </c>
      <c r="S1007" s="255" t="str">
        <f t="shared" si="195"/>
        <v/>
      </c>
      <c r="T1007" s="153"/>
      <c r="U1007" s="153"/>
      <c r="V1007" s="238">
        <f t="shared" si="196"/>
        <v>0</v>
      </c>
      <c r="W1007" s="193" t="s">
        <v>44</v>
      </c>
      <c r="X1007" s="427"/>
      <c r="Y1007" s="264" t="str">
        <f t="shared" si="197"/>
        <v>OK</v>
      </c>
      <c r="Z1007" s="193" t="str">
        <f t="shared" si="198"/>
        <v/>
      </c>
      <c r="AA1007" s="193" t="str">
        <f t="shared" si="199"/>
        <v/>
      </c>
      <c r="AB1007" s="397" t="str">
        <f t="shared" si="200"/>
        <v/>
      </c>
      <c r="AC1007" s="257" t="str">
        <f t="shared" si="201"/>
        <v/>
      </c>
      <c r="AD1007" s="257" t="str">
        <f t="shared" si="202"/>
        <v/>
      </c>
      <c r="AE1007" s="193" t="str">
        <f t="shared" si="203"/>
        <v>CHECK DATES</v>
      </c>
      <c r="AF1007" s="257" t="str">
        <f t="shared" si="204"/>
        <v/>
      </c>
      <c r="AG1007" s="286">
        <v>0</v>
      </c>
      <c r="AH1007" s="257">
        <f t="shared" si="205"/>
        <v>0</v>
      </c>
      <c r="AI1007" s="257" t="str">
        <f t="shared" si="206"/>
        <v/>
      </c>
      <c r="AJ1007" s="257">
        <f t="shared" si="207"/>
        <v>0</v>
      </c>
    </row>
    <row r="1008" spans="1:36" x14ac:dyDescent="0.3">
      <c r="A1008" s="287">
        <v>995</v>
      </c>
      <c r="B1008" s="156"/>
      <c r="C1008" s="150"/>
      <c r="D1008" s="151"/>
      <c r="E1008" s="150"/>
      <c r="F1008" s="150"/>
      <c r="G1008" s="158"/>
      <c r="H1008" s="157"/>
      <c r="I1008" s="152"/>
      <c r="J1008" s="154"/>
      <c r="K1008" s="149"/>
      <c r="L1008" s="152"/>
      <c r="M1008" s="159"/>
      <c r="N1008" s="337"/>
      <c r="O1008" s="343" t="str">
        <f>IF(N1008="","",LOOKUP(N1008,'Work Programme'!$A$8:$A$207,'Work Programme'!$B$8:$B$207))</f>
        <v/>
      </c>
      <c r="P1008" s="150"/>
      <c r="Q1008" s="150"/>
      <c r="R1008" s="254" t="str">
        <f>IF(J1008="","",VLOOKUP(J1008,'Overview - Financial Statement'!$A$46:$B$60,2,FALSE))</f>
        <v/>
      </c>
      <c r="S1008" s="255" t="str">
        <f t="shared" si="195"/>
        <v/>
      </c>
      <c r="T1008" s="153"/>
      <c r="U1008" s="153"/>
      <c r="V1008" s="238">
        <f t="shared" si="196"/>
        <v>0</v>
      </c>
      <c r="W1008" s="193" t="s">
        <v>44</v>
      </c>
      <c r="X1008" s="427"/>
      <c r="Y1008" s="264" t="str">
        <f t="shared" si="197"/>
        <v>OK</v>
      </c>
      <c r="Z1008" s="193" t="str">
        <f t="shared" si="198"/>
        <v/>
      </c>
      <c r="AA1008" s="193" t="str">
        <f t="shared" si="199"/>
        <v/>
      </c>
      <c r="AB1008" s="397" t="str">
        <f t="shared" si="200"/>
        <v/>
      </c>
      <c r="AC1008" s="257" t="str">
        <f t="shared" si="201"/>
        <v/>
      </c>
      <c r="AD1008" s="257" t="str">
        <f t="shared" si="202"/>
        <v/>
      </c>
      <c r="AE1008" s="193" t="str">
        <f t="shared" si="203"/>
        <v>CHECK DATES</v>
      </c>
      <c r="AF1008" s="257" t="str">
        <f t="shared" si="204"/>
        <v/>
      </c>
      <c r="AG1008" s="286">
        <v>0</v>
      </c>
      <c r="AH1008" s="257">
        <f t="shared" si="205"/>
        <v>0</v>
      </c>
      <c r="AI1008" s="257" t="str">
        <f t="shared" si="206"/>
        <v/>
      </c>
      <c r="AJ1008" s="257">
        <f t="shared" si="207"/>
        <v>0</v>
      </c>
    </row>
    <row r="1009" spans="1:36" x14ac:dyDescent="0.3">
      <c r="A1009" s="287">
        <v>996</v>
      </c>
      <c r="B1009" s="156"/>
      <c r="C1009" s="150"/>
      <c r="D1009" s="151"/>
      <c r="E1009" s="150"/>
      <c r="F1009" s="150"/>
      <c r="G1009" s="158"/>
      <c r="H1009" s="157"/>
      <c r="I1009" s="152"/>
      <c r="J1009" s="154"/>
      <c r="K1009" s="149"/>
      <c r="L1009" s="152"/>
      <c r="M1009" s="159"/>
      <c r="N1009" s="337"/>
      <c r="O1009" s="343" t="str">
        <f>IF(N1009="","",LOOKUP(N1009,'Work Programme'!$A$8:$A$207,'Work Programme'!$B$8:$B$207))</f>
        <v/>
      </c>
      <c r="P1009" s="150"/>
      <c r="Q1009" s="150"/>
      <c r="R1009" s="254" t="str">
        <f>IF(J1009="","",VLOOKUP(J1009,'Overview - Financial Statement'!$A$46:$B$60,2,FALSE))</f>
        <v/>
      </c>
      <c r="S1009" s="255" t="str">
        <f t="shared" si="195"/>
        <v/>
      </c>
      <c r="T1009" s="153"/>
      <c r="U1009" s="153"/>
      <c r="V1009" s="238">
        <f t="shared" si="196"/>
        <v>0</v>
      </c>
      <c r="W1009" s="193" t="s">
        <v>44</v>
      </c>
      <c r="X1009" s="427"/>
      <c r="Y1009" s="264" t="str">
        <f t="shared" si="197"/>
        <v>OK</v>
      </c>
      <c r="Z1009" s="193" t="str">
        <f t="shared" si="198"/>
        <v/>
      </c>
      <c r="AA1009" s="193" t="str">
        <f t="shared" si="199"/>
        <v/>
      </c>
      <c r="AB1009" s="397" t="str">
        <f t="shared" si="200"/>
        <v/>
      </c>
      <c r="AC1009" s="257" t="str">
        <f t="shared" si="201"/>
        <v/>
      </c>
      <c r="AD1009" s="257" t="str">
        <f t="shared" si="202"/>
        <v/>
      </c>
      <c r="AE1009" s="193" t="str">
        <f t="shared" si="203"/>
        <v>CHECK DATES</v>
      </c>
      <c r="AF1009" s="257" t="str">
        <f t="shared" si="204"/>
        <v/>
      </c>
      <c r="AG1009" s="286">
        <v>0</v>
      </c>
      <c r="AH1009" s="257">
        <f t="shared" si="205"/>
        <v>0</v>
      </c>
      <c r="AI1009" s="257" t="str">
        <f t="shared" si="206"/>
        <v/>
      </c>
      <c r="AJ1009" s="257">
        <f t="shared" si="207"/>
        <v>0</v>
      </c>
    </row>
    <row r="1010" spans="1:36" x14ac:dyDescent="0.3">
      <c r="A1010" s="287">
        <v>997</v>
      </c>
      <c r="B1010" s="156"/>
      <c r="C1010" s="150"/>
      <c r="D1010" s="151"/>
      <c r="E1010" s="150"/>
      <c r="F1010" s="150"/>
      <c r="G1010" s="158"/>
      <c r="H1010" s="157"/>
      <c r="I1010" s="152"/>
      <c r="J1010" s="154"/>
      <c r="K1010" s="149"/>
      <c r="L1010" s="152"/>
      <c r="M1010" s="159"/>
      <c r="N1010" s="337"/>
      <c r="O1010" s="343" t="str">
        <f>IF(N1010="","",LOOKUP(N1010,'Work Programme'!$A$8:$A$207,'Work Programme'!$B$8:$B$207))</f>
        <v/>
      </c>
      <c r="P1010" s="150"/>
      <c r="Q1010" s="150"/>
      <c r="R1010" s="254" t="str">
        <f>IF(J1010="","",VLOOKUP(J1010,'Overview - Financial Statement'!$A$46:$B$60,2,FALSE))</f>
        <v/>
      </c>
      <c r="S1010" s="255" t="str">
        <f t="shared" si="195"/>
        <v/>
      </c>
      <c r="T1010" s="153"/>
      <c r="U1010" s="153"/>
      <c r="V1010" s="238">
        <f t="shared" si="196"/>
        <v>0</v>
      </c>
      <c r="W1010" s="193" t="s">
        <v>44</v>
      </c>
      <c r="X1010" s="427"/>
      <c r="Y1010" s="264" t="str">
        <f t="shared" si="197"/>
        <v>OK</v>
      </c>
      <c r="Z1010" s="193" t="str">
        <f t="shared" si="198"/>
        <v/>
      </c>
      <c r="AA1010" s="193" t="str">
        <f t="shared" si="199"/>
        <v/>
      </c>
      <c r="AB1010" s="397" t="str">
        <f t="shared" si="200"/>
        <v/>
      </c>
      <c r="AC1010" s="257" t="str">
        <f t="shared" si="201"/>
        <v/>
      </c>
      <c r="AD1010" s="257" t="str">
        <f t="shared" si="202"/>
        <v/>
      </c>
      <c r="AE1010" s="193" t="str">
        <f t="shared" si="203"/>
        <v>CHECK DATES</v>
      </c>
      <c r="AF1010" s="257" t="str">
        <f t="shared" si="204"/>
        <v/>
      </c>
      <c r="AG1010" s="286">
        <v>0</v>
      </c>
      <c r="AH1010" s="257">
        <f t="shared" si="205"/>
        <v>0</v>
      </c>
      <c r="AI1010" s="257" t="str">
        <f t="shared" si="206"/>
        <v/>
      </c>
      <c r="AJ1010" s="257">
        <f t="shared" si="207"/>
        <v>0</v>
      </c>
    </row>
    <row r="1011" spans="1:36" x14ac:dyDescent="0.3">
      <c r="A1011" s="287">
        <v>998</v>
      </c>
      <c r="B1011" s="156"/>
      <c r="C1011" s="150"/>
      <c r="D1011" s="151"/>
      <c r="E1011" s="150"/>
      <c r="F1011" s="150"/>
      <c r="G1011" s="158"/>
      <c r="H1011" s="157"/>
      <c r="I1011" s="152"/>
      <c r="J1011" s="154"/>
      <c r="K1011" s="149"/>
      <c r="L1011" s="152"/>
      <c r="M1011" s="159"/>
      <c r="N1011" s="337"/>
      <c r="O1011" s="343" t="str">
        <f>IF(N1011="","",LOOKUP(N1011,'Work Programme'!$A$8:$A$207,'Work Programme'!$B$8:$B$207))</f>
        <v/>
      </c>
      <c r="P1011" s="150"/>
      <c r="Q1011" s="150"/>
      <c r="R1011" s="254" t="str">
        <f>IF(J1011="","",VLOOKUP(J1011,'Overview - Financial Statement'!$A$46:$B$60,2,FALSE))</f>
        <v/>
      </c>
      <c r="S1011" s="255" t="str">
        <f t="shared" si="195"/>
        <v/>
      </c>
      <c r="T1011" s="153"/>
      <c r="U1011" s="153"/>
      <c r="V1011" s="238">
        <f t="shared" si="196"/>
        <v>0</v>
      </c>
      <c r="W1011" s="193" t="s">
        <v>44</v>
      </c>
      <c r="X1011" s="427"/>
      <c r="Y1011" s="264" t="str">
        <f t="shared" si="197"/>
        <v>OK</v>
      </c>
      <c r="Z1011" s="193" t="str">
        <f t="shared" si="198"/>
        <v/>
      </c>
      <c r="AA1011" s="193" t="str">
        <f t="shared" si="199"/>
        <v/>
      </c>
      <c r="AB1011" s="397" t="str">
        <f t="shared" si="200"/>
        <v/>
      </c>
      <c r="AC1011" s="257" t="str">
        <f t="shared" si="201"/>
        <v/>
      </c>
      <c r="AD1011" s="257" t="str">
        <f t="shared" si="202"/>
        <v/>
      </c>
      <c r="AE1011" s="193" t="str">
        <f t="shared" si="203"/>
        <v>CHECK DATES</v>
      </c>
      <c r="AF1011" s="257" t="str">
        <f t="shared" si="204"/>
        <v/>
      </c>
      <c r="AG1011" s="286">
        <v>0</v>
      </c>
      <c r="AH1011" s="257">
        <f t="shared" si="205"/>
        <v>0</v>
      </c>
      <c r="AI1011" s="257" t="str">
        <f t="shared" si="206"/>
        <v/>
      </c>
      <c r="AJ1011" s="257">
        <f t="shared" si="207"/>
        <v>0</v>
      </c>
    </row>
    <row r="1012" spans="1:36" x14ac:dyDescent="0.3">
      <c r="A1012" s="287">
        <v>999</v>
      </c>
      <c r="B1012" s="156"/>
      <c r="C1012" s="150"/>
      <c r="D1012" s="151"/>
      <c r="E1012" s="150"/>
      <c r="F1012" s="150"/>
      <c r="G1012" s="158"/>
      <c r="H1012" s="157"/>
      <c r="I1012" s="152"/>
      <c r="J1012" s="154"/>
      <c r="K1012" s="149"/>
      <c r="L1012" s="152"/>
      <c r="M1012" s="159"/>
      <c r="N1012" s="337"/>
      <c r="O1012" s="343" t="str">
        <f>IF(N1012="","",LOOKUP(N1012,'Work Programme'!$A$8:$A$207,'Work Programme'!$B$8:$B$207))</f>
        <v/>
      </c>
      <c r="P1012" s="150"/>
      <c r="Q1012" s="150"/>
      <c r="R1012" s="254" t="str">
        <f>IF(J1012="","",VLOOKUP(J1012,'Overview - Financial Statement'!$A$46:$B$60,2,FALSE))</f>
        <v/>
      </c>
      <c r="S1012" s="255" t="str">
        <f t="shared" si="195"/>
        <v/>
      </c>
      <c r="T1012" s="153"/>
      <c r="U1012" s="153"/>
      <c r="V1012" s="238">
        <f t="shared" si="196"/>
        <v>0</v>
      </c>
      <c r="W1012" s="193" t="s">
        <v>44</v>
      </c>
      <c r="X1012" s="427"/>
      <c r="Y1012" s="264" t="str">
        <f t="shared" si="197"/>
        <v>OK</v>
      </c>
      <c r="Z1012" s="193" t="str">
        <f t="shared" si="198"/>
        <v/>
      </c>
      <c r="AA1012" s="193" t="str">
        <f t="shared" si="199"/>
        <v/>
      </c>
      <c r="AB1012" s="397" t="str">
        <f t="shared" si="200"/>
        <v/>
      </c>
      <c r="AC1012" s="257" t="str">
        <f t="shared" si="201"/>
        <v/>
      </c>
      <c r="AD1012" s="257" t="str">
        <f t="shared" si="202"/>
        <v/>
      </c>
      <c r="AE1012" s="193" t="str">
        <f t="shared" si="203"/>
        <v>CHECK DATES</v>
      </c>
      <c r="AF1012" s="257" t="str">
        <f t="shared" si="204"/>
        <v/>
      </c>
      <c r="AG1012" s="286">
        <v>0</v>
      </c>
      <c r="AH1012" s="257">
        <f t="shared" si="205"/>
        <v>0</v>
      </c>
      <c r="AI1012" s="257" t="str">
        <f t="shared" si="206"/>
        <v/>
      </c>
      <c r="AJ1012" s="257">
        <f t="shared" si="207"/>
        <v>0</v>
      </c>
    </row>
    <row r="1013" spans="1:36" x14ac:dyDescent="0.3">
      <c r="A1013" s="287">
        <v>1000</v>
      </c>
      <c r="B1013" s="156"/>
      <c r="C1013" s="150"/>
      <c r="D1013" s="151"/>
      <c r="E1013" s="150"/>
      <c r="F1013" s="150"/>
      <c r="G1013" s="158"/>
      <c r="H1013" s="157"/>
      <c r="I1013" s="152"/>
      <c r="J1013" s="154"/>
      <c r="K1013" s="149"/>
      <c r="L1013" s="152"/>
      <c r="M1013" s="159"/>
      <c r="N1013" s="337"/>
      <c r="O1013" s="343" t="str">
        <f>IF(N1013="","",LOOKUP(N1013,'Work Programme'!$A$8:$A$207,'Work Programme'!$B$8:$B$207))</f>
        <v/>
      </c>
      <c r="P1013" s="150"/>
      <c r="Q1013" s="150"/>
      <c r="R1013" s="254" t="str">
        <f>IF(J1013="","",VLOOKUP(J1013,'Overview - Financial Statement'!$A$46:$B$60,2,FALSE))</f>
        <v/>
      </c>
      <c r="S1013" s="255" t="str">
        <f t="shared" si="195"/>
        <v/>
      </c>
      <c r="T1013" s="153"/>
      <c r="U1013" s="153"/>
      <c r="V1013" s="238">
        <f t="shared" si="196"/>
        <v>0</v>
      </c>
      <c r="W1013" s="193" t="s">
        <v>44</v>
      </c>
      <c r="X1013" s="427"/>
      <c r="Y1013" s="264" t="str">
        <f t="shared" si="197"/>
        <v>OK</v>
      </c>
      <c r="Z1013" s="193" t="str">
        <f t="shared" si="198"/>
        <v/>
      </c>
      <c r="AA1013" s="193" t="str">
        <f t="shared" si="199"/>
        <v/>
      </c>
      <c r="AB1013" s="397" t="str">
        <f t="shared" si="200"/>
        <v/>
      </c>
      <c r="AC1013" s="257" t="str">
        <f t="shared" si="201"/>
        <v/>
      </c>
      <c r="AD1013" s="257" t="str">
        <f t="shared" si="202"/>
        <v/>
      </c>
      <c r="AE1013" s="193" t="str">
        <f t="shared" si="203"/>
        <v>CHECK DATES</v>
      </c>
      <c r="AF1013" s="257" t="str">
        <f t="shared" si="204"/>
        <v/>
      </c>
      <c r="AG1013" s="286">
        <v>0</v>
      </c>
      <c r="AH1013" s="257">
        <f t="shared" si="205"/>
        <v>0</v>
      </c>
      <c r="AI1013" s="257" t="str">
        <f t="shared" si="206"/>
        <v/>
      </c>
      <c r="AJ1013" s="257">
        <f t="shared" si="207"/>
        <v>0</v>
      </c>
    </row>
    <row r="1014" spans="1:36" x14ac:dyDescent="0.3">
      <c r="A1014" s="287">
        <v>1001</v>
      </c>
      <c r="B1014" s="156"/>
      <c r="C1014" s="150"/>
      <c r="D1014" s="151"/>
      <c r="E1014" s="150"/>
      <c r="F1014" s="150"/>
      <c r="G1014" s="158"/>
      <c r="H1014" s="157"/>
      <c r="I1014" s="152"/>
      <c r="J1014" s="154"/>
      <c r="K1014" s="149"/>
      <c r="L1014" s="152"/>
      <c r="M1014" s="159"/>
      <c r="N1014" s="337"/>
      <c r="O1014" s="343" t="str">
        <f>IF(N1014="","",LOOKUP(N1014,'Work Programme'!$A$8:$A$207,'Work Programme'!$B$8:$B$207))</f>
        <v/>
      </c>
      <c r="P1014" s="150"/>
      <c r="Q1014" s="150"/>
      <c r="R1014" s="254" t="str">
        <f>IF(J1014="","",VLOOKUP(J1014,'Overview - Financial Statement'!$A$46:$B$60,2,FALSE))</f>
        <v/>
      </c>
      <c r="S1014" s="255" t="str">
        <f t="shared" si="195"/>
        <v/>
      </c>
      <c r="T1014" s="153"/>
      <c r="U1014" s="153"/>
      <c r="V1014" s="238">
        <f t="shared" si="196"/>
        <v>0</v>
      </c>
      <c r="W1014" s="193" t="s">
        <v>44</v>
      </c>
      <c r="X1014" s="427"/>
      <c r="Y1014" s="264" t="str">
        <f t="shared" si="197"/>
        <v>OK</v>
      </c>
      <c r="Z1014" s="193" t="str">
        <f t="shared" si="198"/>
        <v/>
      </c>
      <c r="AA1014" s="193" t="str">
        <f t="shared" si="199"/>
        <v/>
      </c>
      <c r="AB1014" s="397" t="str">
        <f t="shared" si="200"/>
        <v/>
      </c>
      <c r="AC1014" s="257" t="str">
        <f t="shared" si="201"/>
        <v/>
      </c>
      <c r="AD1014" s="257" t="str">
        <f t="shared" si="202"/>
        <v/>
      </c>
      <c r="AE1014" s="193" t="str">
        <f t="shared" si="203"/>
        <v>CHECK DATES</v>
      </c>
      <c r="AF1014" s="257" t="str">
        <f t="shared" si="204"/>
        <v/>
      </c>
      <c r="AG1014" s="286">
        <v>0</v>
      </c>
      <c r="AH1014" s="257">
        <f t="shared" si="205"/>
        <v>0</v>
      </c>
      <c r="AI1014" s="257" t="str">
        <f t="shared" si="206"/>
        <v/>
      </c>
      <c r="AJ1014" s="257">
        <f t="shared" si="207"/>
        <v>0</v>
      </c>
    </row>
    <row r="1015" spans="1:36" x14ac:dyDescent="0.3">
      <c r="A1015" s="287">
        <v>1002</v>
      </c>
      <c r="B1015" s="156"/>
      <c r="C1015" s="150"/>
      <c r="D1015" s="151"/>
      <c r="E1015" s="150"/>
      <c r="F1015" s="150"/>
      <c r="G1015" s="158"/>
      <c r="H1015" s="157"/>
      <c r="I1015" s="152"/>
      <c r="J1015" s="154"/>
      <c r="K1015" s="149"/>
      <c r="L1015" s="152"/>
      <c r="M1015" s="159"/>
      <c r="N1015" s="337"/>
      <c r="O1015" s="343" t="str">
        <f>IF(N1015="","",LOOKUP(N1015,'Work Programme'!$A$8:$A$207,'Work Programme'!$B$8:$B$207))</f>
        <v/>
      </c>
      <c r="P1015" s="150"/>
      <c r="Q1015" s="150"/>
      <c r="R1015" s="254" t="str">
        <f>IF(J1015="","",VLOOKUP(J1015,'Overview - Financial Statement'!$A$46:$B$60,2,FALSE))</f>
        <v/>
      </c>
      <c r="S1015" s="255" t="str">
        <f t="shared" si="195"/>
        <v/>
      </c>
      <c r="T1015" s="153"/>
      <c r="U1015" s="153"/>
      <c r="V1015" s="238">
        <f t="shared" si="196"/>
        <v>0</v>
      </c>
      <c r="W1015" s="193" t="s">
        <v>44</v>
      </c>
      <c r="X1015" s="427"/>
      <c r="Y1015" s="264" t="str">
        <f t="shared" si="197"/>
        <v>OK</v>
      </c>
      <c r="Z1015" s="193" t="str">
        <f t="shared" si="198"/>
        <v/>
      </c>
      <c r="AA1015" s="193" t="str">
        <f t="shared" si="199"/>
        <v/>
      </c>
      <c r="AB1015" s="397" t="str">
        <f t="shared" si="200"/>
        <v/>
      </c>
      <c r="AC1015" s="257" t="str">
        <f t="shared" si="201"/>
        <v/>
      </c>
      <c r="AD1015" s="257" t="str">
        <f t="shared" si="202"/>
        <v/>
      </c>
      <c r="AE1015" s="193" t="str">
        <f t="shared" si="203"/>
        <v>CHECK DATES</v>
      </c>
      <c r="AF1015" s="257" t="str">
        <f t="shared" si="204"/>
        <v/>
      </c>
      <c r="AG1015" s="286">
        <v>0</v>
      </c>
      <c r="AH1015" s="257">
        <f t="shared" si="205"/>
        <v>0</v>
      </c>
      <c r="AI1015" s="257" t="str">
        <f t="shared" si="206"/>
        <v/>
      </c>
      <c r="AJ1015" s="257">
        <f t="shared" si="207"/>
        <v>0</v>
      </c>
    </row>
    <row r="1016" spans="1:36" x14ac:dyDescent="0.3">
      <c r="A1016" s="287">
        <v>1003</v>
      </c>
      <c r="B1016" s="156"/>
      <c r="C1016" s="150"/>
      <c r="D1016" s="151"/>
      <c r="E1016" s="150"/>
      <c r="F1016" s="150"/>
      <c r="G1016" s="158"/>
      <c r="H1016" s="157"/>
      <c r="I1016" s="152"/>
      <c r="J1016" s="154"/>
      <c r="K1016" s="149"/>
      <c r="L1016" s="152"/>
      <c r="M1016" s="159"/>
      <c r="N1016" s="337"/>
      <c r="O1016" s="343" t="str">
        <f>IF(N1016="","",LOOKUP(N1016,'Work Programme'!$A$8:$A$207,'Work Programme'!$B$8:$B$207))</f>
        <v/>
      </c>
      <c r="P1016" s="150"/>
      <c r="Q1016" s="150"/>
      <c r="R1016" s="254" t="str">
        <f>IF(J1016="","",VLOOKUP(J1016,'Overview - Financial Statement'!$A$46:$B$60,2,FALSE))</f>
        <v/>
      </c>
      <c r="S1016" s="255" t="str">
        <f t="shared" si="195"/>
        <v/>
      </c>
      <c r="T1016" s="153"/>
      <c r="U1016" s="153"/>
      <c r="V1016" s="238">
        <f t="shared" si="196"/>
        <v>0</v>
      </c>
      <c r="W1016" s="193" t="s">
        <v>44</v>
      </c>
      <c r="X1016" s="427"/>
      <c r="Y1016" s="264" t="str">
        <f t="shared" si="197"/>
        <v>OK</v>
      </c>
      <c r="Z1016" s="193" t="str">
        <f t="shared" si="198"/>
        <v/>
      </c>
      <c r="AA1016" s="193" t="str">
        <f t="shared" si="199"/>
        <v/>
      </c>
      <c r="AB1016" s="397" t="str">
        <f t="shared" si="200"/>
        <v/>
      </c>
      <c r="AC1016" s="257" t="str">
        <f t="shared" si="201"/>
        <v/>
      </c>
      <c r="AD1016" s="257" t="str">
        <f t="shared" si="202"/>
        <v/>
      </c>
      <c r="AE1016" s="193" t="str">
        <f t="shared" si="203"/>
        <v>CHECK DATES</v>
      </c>
      <c r="AF1016" s="257" t="str">
        <f t="shared" si="204"/>
        <v/>
      </c>
      <c r="AG1016" s="286">
        <v>0</v>
      </c>
      <c r="AH1016" s="257">
        <f t="shared" si="205"/>
        <v>0</v>
      </c>
      <c r="AI1016" s="257" t="str">
        <f t="shared" si="206"/>
        <v/>
      </c>
      <c r="AJ1016" s="257">
        <f t="shared" si="207"/>
        <v>0</v>
      </c>
    </row>
    <row r="1017" spans="1:36" x14ac:dyDescent="0.3">
      <c r="A1017" s="287">
        <v>1004</v>
      </c>
      <c r="B1017" s="156"/>
      <c r="C1017" s="150"/>
      <c r="D1017" s="151"/>
      <c r="E1017" s="150"/>
      <c r="F1017" s="150"/>
      <c r="G1017" s="158"/>
      <c r="H1017" s="157"/>
      <c r="I1017" s="152"/>
      <c r="J1017" s="154"/>
      <c r="K1017" s="149"/>
      <c r="L1017" s="152"/>
      <c r="M1017" s="159"/>
      <c r="N1017" s="337"/>
      <c r="O1017" s="343" t="str">
        <f>IF(N1017="","",LOOKUP(N1017,'Work Programme'!$A$8:$A$207,'Work Programme'!$B$8:$B$207))</f>
        <v/>
      </c>
      <c r="P1017" s="150"/>
      <c r="Q1017" s="150"/>
      <c r="R1017" s="254" t="str">
        <f>IF(J1017="","",VLOOKUP(J1017,'Overview - Financial Statement'!$A$46:$B$60,2,FALSE))</f>
        <v/>
      </c>
      <c r="S1017" s="255" t="str">
        <f t="shared" si="195"/>
        <v/>
      </c>
      <c r="T1017" s="153"/>
      <c r="U1017" s="153"/>
      <c r="V1017" s="238">
        <f t="shared" si="196"/>
        <v>0</v>
      </c>
      <c r="W1017" s="193" t="s">
        <v>44</v>
      </c>
      <c r="X1017" s="427"/>
      <c r="Y1017" s="264" t="str">
        <f t="shared" si="197"/>
        <v>OK</v>
      </c>
      <c r="Z1017" s="193" t="str">
        <f t="shared" si="198"/>
        <v/>
      </c>
      <c r="AA1017" s="193" t="str">
        <f t="shared" si="199"/>
        <v/>
      </c>
      <c r="AB1017" s="397" t="str">
        <f t="shared" si="200"/>
        <v/>
      </c>
      <c r="AC1017" s="257" t="str">
        <f t="shared" si="201"/>
        <v/>
      </c>
      <c r="AD1017" s="257" t="str">
        <f t="shared" si="202"/>
        <v/>
      </c>
      <c r="AE1017" s="193" t="str">
        <f t="shared" si="203"/>
        <v>CHECK DATES</v>
      </c>
      <c r="AF1017" s="257" t="str">
        <f t="shared" si="204"/>
        <v/>
      </c>
      <c r="AG1017" s="286">
        <v>0</v>
      </c>
      <c r="AH1017" s="257">
        <f t="shared" si="205"/>
        <v>0</v>
      </c>
      <c r="AI1017" s="257" t="str">
        <f t="shared" si="206"/>
        <v/>
      </c>
      <c r="AJ1017" s="257">
        <f t="shared" si="207"/>
        <v>0</v>
      </c>
    </row>
    <row r="1018" spans="1:36" x14ac:dyDescent="0.3">
      <c r="A1018" s="287">
        <v>1005</v>
      </c>
      <c r="B1018" s="156"/>
      <c r="C1018" s="150"/>
      <c r="D1018" s="151"/>
      <c r="E1018" s="150"/>
      <c r="F1018" s="150"/>
      <c r="G1018" s="158"/>
      <c r="H1018" s="157"/>
      <c r="I1018" s="152"/>
      <c r="J1018" s="154"/>
      <c r="K1018" s="149"/>
      <c r="L1018" s="152"/>
      <c r="M1018" s="159"/>
      <c r="N1018" s="337"/>
      <c r="O1018" s="343" t="str">
        <f>IF(N1018="","",LOOKUP(N1018,'Work Programme'!$A$8:$A$207,'Work Programme'!$B$8:$B$207))</f>
        <v/>
      </c>
      <c r="P1018" s="150"/>
      <c r="Q1018" s="150"/>
      <c r="R1018" s="254" t="str">
        <f>IF(J1018="","",VLOOKUP(J1018,'Overview - Financial Statement'!$A$46:$B$60,2,FALSE))</f>
        <v/>
      </c>
      <c r="S1018" s="255" t="str">
        <f t="shared" si="195"/>
        <v/>
      </c>
      <c r="T1018" s="153"/>
      <c r="U1018" s="153"/>
      <c r="V1018" s="238">
        <f t="shared" si="196"/>
        <v>0</v>
      </c>
      <c r="W1018" s="193" t="s">
        <v>44</v>
      </c>
      <c r="X1018" s="427"/>
      <c r="Y1018" s="264" t="str">
        <f t="shared" si="197"/>
        <v>OK</v>
      </c>
      <c r="Z1018" s="193" t="str">
        <f t="shared" si="198"/>
        <v/>
      </c>
      <c r="AA1018" s="193" t="str">
        <f t="shared" si="199"/>
        <v/>
      </c>
      <c r="AB1018" s="397" t="str">
        <f t="shared" si="200"/>
        <v/>
      </c>
      <c r="AC1018" s="257" t="str">
        <f t="shared" si="201"/>
        <v/>
      </c>
      <c r="AD1018" s="257" t="str">
        <f t="shared" si="202"/>
        <v/>
      </c>
      <c r="AE1018" s="193" t="str">
        <f t="shared" si="203"/>
        <v>CHECK DATES</v>
      </c>
      <c r="AF1018" s="257" t="str">
        <f t="shared" si="204"/>
        <v/>
      </c>
      <c r="AG1018" s="286">
        <v>0</v>
      </c>
      <c r="AH1018" s="257">
        <f t="shared" si="205"/>
        <v>0</v>
      </c>
      <c r="AI1018" s="257" t="str">
        <f t="shared" si="206"/>
        <v/>
      </c>
      <c r="AJ1018" s="257">
        <f t="shared" si="207"/>
        <v>0</v>
      </c>
    </row>
    <row r="1019" spans="1:36" x14ac:dyDescent="0.3">
      <c r="A1019" s="287">
        <v>1006</v>
      </c>
      <c r="B1019" s="156"/>
      <c r="C1019" s="150"/>
      <c r="D1019" s="151"/>
      <c r="E1019" s="150"/>
      <c r="F1019" s="150"/>
      <c r="G1019" s="158"/>
      <c r="H1019" s="157"/>
      <c r="I1019" s="152"/>
      <c r="J1019" s="154"/>
      <c r="K1019" s="149"/>
      <c r="L1019" s="152"/>
      <c r="M1019" s="159"/>
      <c r="N1019" s="337"/>
      <c r="O1019" s="343" t="str">
        <f>IF(N1019="","",LOOKUP(N1019,'Work Programme'!$A$8:$A$207,'Work Programme'!$B$8:$B$207))</f>
        <v/>
      </c>
      <c r="P1019" s="150"/>
      <c r="Q1019" s="150"/>
      <c r="R1019" s="254" t="str">
        <f>IF(J1019="","",VLOOKUP(J1019,'Overview - Financial Statement'!$A$46:$B$60,2,FALSE))</f>
        <v/>
      </c>
      <c r="S1019" s="255" t="str">
        <f t="shared" si="195"/>
        <v/>
      </c>
      <c r="T1019" s="153"/>
      <c r="U1019" s="153"/>
      <c r="V1019" s="238">
        <f t="shared" si="196"/>
        <v>0</v>
      </c>
      <c r="W1019" s="193" t="s">
        <v>44</v>
      </c>
      <c r="X1019" s="427"/>
      <c r="Y1019" s="264" t="str">
        <f t="shared" si="197"/>
        <v>OK</v>
      </c>
      <c r="Z1019" s="193" t="str">
        <f t="shared" si="198"/>
        <v/>
      </c>
      <c r="AA1019" s="193" t="str">
        <f t="shared" si="199"/>
        <v/>
      </c>
      <c r="AB1019" s="397" t="str">
        <f t="shared" si="200"/>
        <v/>
      </c>
      <c r="AC1019" s="257" t="str">
        <f t="shared" si="201"/>
        <v/>
      </c>
      <c r="AD1019" s="257" t="str">
        <f t="shared" si="202"/>
        <v/>
      </c>
      <c r="AE1019" s="193" t="str">
        <f t="shared" si="203"/>
        <v>CHECK DATES</v>
      </c>
      <c r="AF1019" s="257" t="str">
        <f t="shared" si="204"/>
        <v/>
      </c>
      <c r="AG1019" s="286">
        <v>0</v>
      </c>
      <c r="AH1019" s="257">
        <f t="shared" si="205"/>
        <v>0</v>
      </c>
      <c r="AI1019" s="257" t="str">
        <f t="shared" si="206"/>
        <v/>
      </c>
      <c r="AJ1019" s="257">
        <f t="shared" si="207"/>
        <v>0</v>
      </c>
    </row>
    <row r="1020" spans="1:36" x14ac:dyDescent="0.3">
      <c r="A1020" s="287">
        <v>1007</v>
      </c>
      <c r="B1020" s="156"/>
      <c r="C1020" s="150"/>
      <c r="D1020" s="151"/>
      <c r="E1020" s="150"/>
      <c r="F1020" s="150"/>
      <c r="G1020" s="158"/>
      <c r="H1020" s="157"/>
      <c r="I1020" s="152"/>
      <c r="J1020" s="154"/>
      <c r="K1020" s="149"/>
      <c r="L1020" s="152"/>
      <c r="M1020" s="159"/>
      <c r="N1020" s="337"/>
      <c r="O1020" s="343" t="str">
        <f>IF(N1020="","",LOOKUP(N1020,'Work Programme'!$A$8:$A$207,'Work Programme'!$B$8:$B$207))</f>
        <v/>
      </c>
      <c r="P1020" s="150"/>
      <c r="Q1020" s="150"/>
      <c r="R1020" s="254" t="str">
        <f>IF(J1020="","",VLOOKUP(J1020,'Overview - Financial Statement'!$A$46:$B$60,2,FALSE))</f>
        <v/>
      </c>
      <c r="S1020" s="255" t="str">
        <f t="shared" si="195"/>
        <v/>
      </c>
      <c r="T1020" s="153"/>
      <c r="U1020" s="153"/>
      <c r="V1020" s="238">
        <f t="shared" si="196"/>
        <v>0</v>
      </c>
      <c r="W1020" s="193" t="s">
        <v>44</v>
      </c>
      <c r="X1020" s="427"/>
      <c r="Y1020" s="264" t="str">
        <f t="shared" si="197"/>
        <v>OK</v>
      </c>
      <c r="Z1020" s="193" t="str">
        <f t="shared" si="198"/>
        <v/>
      </c>
      <c r="AA1020" s="193" t="str">
        <f t="shared" si="199"/>
        <v/>
      </c>
      <c r="AB1020" s="397" t="str">
        <f t="shared" si="200"/>
        <v/>
      </c>
      <c r="AC1020" s="257" t="str">
        <f t="shared" si="201"/>
        <v/>
      </c>
      <c r="AD1020" s="257" t="str">
        <f t="shared" si="202"/>
        <v/>
      </c>
      <c r="AE1020" s="193" t="str">
        <f t="shared" si="203"/>
        <v>CHECK DATES</v>
      </c>
      <c r="AF1020" s="257" t="str">
        <f t="shared" si="204"/>
        <v/>
      </c>
      <c r="AG1020" s="286">
        <v>0</v>
      </c>
      <c r="AH1020" s="257">
        <f t="shared" si="205"/>
        <v>0</v>
      </c>
      <c r="AI1020" s="257" t="str">
        <f t="shared" si="206"/>
        <v/>
      </c>
      <c r="AJ1020" s="257">
        <f t="shared" si="207"/>
        <v>0</v>
      </c>
    </row>
    <row r="1021" spans="1:36" x14ac:dyDescent="0.3">
      <c r="A1021" s="287">
        <v>1008</v>
      </c>
      <c r="B1021" s="156"/>
      <c r="C1021" s="150"/>
      <c r="D1021" s="151"/>
      <c r="E1021" s="150"/>
      <c r="F1021" s="150"/>
      <c r="G1021" s="158"/>
      <c r="H1021" s="157"/>
      <c r="I1021" s="152"/>
      <c r="J1021" s="154"/>
      <c r="K1021" s="149"/>
      <c r="L1021" s="152"/>
      <c r="M1021" s="159"/>
      <c r="N1021" s="337"/>
      <c r="O1021" s="343" t="str">
        <f>IF(N1021="","",LOOKUP(N1021,'Work Programme'!$A$8:$A$207,'Work Programme'!$B$8:$B$207))</f>
        <v/>
      </c>
      <c r="P1021" s="150"/>
      <c r="Q1021" s="150"/>
      <c r="R1021" s="254" t="str">
        <f>IF(J1021="","",VLOOKUP(J1021,'Overview - Financial Statement'!$A$46:$B$60,2,FALSE))</f>
        <v/>
      </c>
      <c r="S1021" s="255" t="str">
        <f t="shared" si="195"/>
        <v/>
      </c>
      <c r="T1021" s="153"/>
      <c r="U1021" s="153"/>
      <c r="V1021" s="238">
        <f t="shared" si="196"/>
        <v>0</v>
      </c>
      <c r="W1021" s="193" t="s">
        <v>44</v>
      </c>
      <c r="X1021" s="427"/>
      <c r="Y1021" s="264" t="str">
        <f t="shared" si="197"/>
        <v>OK</v>
      </c>
      <c r="Z1021" s="193" t="str">
        <f t="shared" si="198"/>
        <v/>
      </c>
      <c r="AA1021" s="193" t="str">
        <f t="shared" si="199"/>
        <v/>
      </c>
      <c r="AB1021" s="397" t="str">
        <f t="shared" si="200"/>
        <v/>
      </c>
      <c r="AC1021" s="257" t="str">
        <f t="shared" si="201"/>
        <v/>
      </c>
      <c r="AD1021" s="257" t="str">
        <f t="shared" si="202"/>
        <v/>
      </c>
      <c r="AE1021" s="193" t="str">
        <f t="shared" si="203"/>
        <v>CHECK DATES</v>
      </c>
      <c r="AF1021" s="257" t="str">
        <f t="shared" si="204"/>
        <v/>
      </c>
      <c r="AG1021" s="286">
        <v>0</v>
      </c>
      <c r="AH1021" s="257">
        <f t="shared" si="205"/>
        <v>0</v>
      </c>
      <c r="AI1021" s="257" t="str">
        <f t="shared" si="206"/>
        <v/>
      </c>
      <c r="AJ1021" s="257">
        <f t="shared" si="207"/>
        <v>0</v>
      </c>
    </row>
    <row r="1022" spans="1:36" x14ac:dyDescent="0.3">
      <c r="A1022" s="287">
        <v>1009</v>
      </c>
      <c r="B1022" s="156"/>
      <c r="C1022" s="150"/>
      <c r="D1022" s="151"/>
      <c r="E1022" s="150"/>
      <c r="F1022" s="150"/>
      <c r="G1022" s="158"/>
      <c r="H1022" s="157"/>
      <c r="I1022" s="152"/>
      <c r="J1022" s="154"/>
      <c r="K1022" s="149"/>
      <c r="L1022" s="152"/>
      <c r="M1022" s="159"/>
      <c r="N1022" s="337"/>
      <c r="O1022" s="343" t="str">
        <f>IF(N1022="","",LOOKUP(N1022,'Work Programme'!$A$8:$A$207,'Work Programme'!$B$8:$B$207))</f>
        <v/>
      </c>
      <c r="P1022" s="150"/>
      <c r="Q1022" s="150"/>
      <c r="R1022" s="254" t="str">
        <f>IF(J1022="","",VLOOKUP(J1022,'Overview - Financial Statement'!$A$46:$B$60,2,FALSE))</f>
        <v/>
      </c>
      <c r="S1022" s="255" t="str">
        <f t="shared" si="195"/>
        <v/>
      </c>
      <c r="T1022" s="153"/>
      <c r="U1022" s="153"/>
      <c r="V1022" s="238">
        <f t="shared" si="196"/>
        <v>0</v>
      </c>
      <c r="W1022" s="193" t="s">
        <v>44</v>
      </c>
      <c r="X1022" s="427"/>
      <c r="Y1022" s="264" t="str">
        <f t="shared" si="197"/>
        <v>OK</v>
      </c>
      <c r="Z1022" s="193" t="str">
        <f t="shared" si="198"/>
        <v/>
      </c>
      <c r="AA1022" s="193" t="str">
        <f t="shared" si="199"/>
        <v/>
      </c>
      <c r="AB1022" s="397" t="str">
        <f t="shared" si="200"/>
        <v/>
      </c>
      <c r="AC1022" s="257" t="str">
        <f t="shared" si="201"/>
        <v/>
      </c>
      <c r="AD1022" s="257" t="str">
        <f t="shared" si="202"/>
        <v/>
      </c>
      <c r="AE1022" s="193" t="str">
        <f t="shared" si="203"/>
        <v>CHECK DATES</v>
      </c>
      <c r="AF1022" s="257" t="str">
        <f t="shared" si="204"/>
        <v/>
      </c>
      <c r="AG1022" s="286">
        <v>0</v>
      </c>
      <c r="AH1022" s="257">
        <f t="shared" si="205"/>
        <v>0</v>
      </c>
      <c r="AI1022" s="257" t="str">
        <f t="shared" si="206"/>
        <v/>
      </c>
      <c r="AJ1022" s="257">
        <f t="shared" si="207"/>
        <v>0</v>
      </c>
    </row>
    <row r="1023" spans="1:36" x14ac:dyDescent="0.3">
      <c r="A1023" s="287">
        <v>1010</v>
      </c>
      <c r="B1023" s="156"/>
      <c r="C1023" s="150"/>
      <c r="D1023" s="151"/>
      <c r="E1023" s="150"/>
      <c r="F1023" s="150"/>
      <c r="G1023" s="158"/>
      <c r="H1023" s="157"/>
      <c r="I1023" s="152"/>
      <c r="J1023" s="154"/>
      <c r="K1023" s="149"/>
      <c r="L1023" s="152"/>
      <c r="M1023" s="159"/>
      <c r="N1023" s="337"/>
      <c r="O1023" s="343" t="str">
        <f>IF(N1023="","",LOOKUP(N1023,'Work Programme'!$A$8:$A$207,'Work Programme'!$B$8:$B$207))</f>
        <v/>
      </c>
      <c r="P1023" s="150"/>
      <c r="Q1023" s="150"/>
      <c r="R1023" s="254" t="str">
        <f>IF(J1023="","",VLOOKUP(J1023,'Overview - Financial Statement'!$A$46:$B$60,2,FALSE))</f>
        <v/>
      </c>
      <c r="S1023" s="255" t="str">
        <f t="shared" si="195"/>
        <v/>
      </c>
      <c r="T1023" s="153"/>
      <c r="U1023" s="153"/>
      <c r="V1023" s="238">
        <f t="shared" si="196"/>
        <v>0</v>
      </c>
      <c r="W1023" s="193" t="s">
        <v>44</v>
      </c>
      <c r="X1023" s="427"/>
      <c r="Y1023" s="264" t="str">
        <f t="shared" si="197"/>
        <v>OK</v>
      </c>
      <c r="Z1023" s="193" t="str">
        <f t="shared" si="198"/>
        <v/>
      </c>
      <c r="AA1023" s="193" t="str">
        <f t="shared" si="199"/>
        <v/>
      </c>
      <c r="AB1023" s="397" t="str">
        <f t="shared" si="200"/>
        <v/>
      </c>
      <c r="AC1023" s="257" t="str">
        <f t="shared" si="201"/>
        <v/>
      </c>
      <c r="AD1023" s="257" t="str">
        <f t="shared" si="202"/>
        <v/>
      </c>
      <c r="AE1023" s="193" t="str">
        <f t="shared" si="203"/>
        <v>CHECK DATES</v>
      </c>
      <c r="AF1023" s="257" t="str">
        <f t="shared" si="204"/>
        <v/>
      </c>
      <c r="AG1023" s="286">
        <v>0</v>
      </c>
      <c r="AH1023" s="257">
        <f t="shared" si="205"/>
        <v>0</v>
      </c>
      <c r="AI1023" s="257" t="str">
        <f t="shared" si="206"/>
        <v/>
      </c>
      <c r="AJ1023" s="257">
        <f t="shared" si="207"/>
        <v>0</v>
      </c>
    </row>
    <row r="1024" spans="1:36" x14ac:dyDescent="0.3">
      <c r="A1024" s="287">
        <v>1011</v>
      </c>
      <c r="B1024" s="156"/>
      <c r="C1024" s="150"/>
      <c r="D1024" s="151"/>
      <c r="E1024" s="150"/>
      <c r="F1024" s="150"/>
      <c r="G1024" s="158"/>
      <c r="H1024" s="157"/>
      <c r="I1024" s="152"/>
      <c r="J1024" s="154"/>
      <c r="K1024" s="149"/>
      <c r="L1024" s="152"/>
      <c r="M1024" s="159"/>
      <c r="N1024" s="337"/>
      <c r="O1024" s="343" t="str">
        <f>IF(N1024="","",LOOKUP(N1024,'Work Programme'!$A$8:$A$207,'Work Programme'!$B$8:$B$207))</f>
        <v/>
      </c>
      <c r="P1024" s="150"/>
      <c r="Q1024" s="150"/>
      <c r="R1024" s="254" t="str">
        <f>IF(J1024="","",VLOOKUP(J1024,'Overview - Financial Statement'!$A$46:$B$60,2,FALSE))</f>
        <v/>
      </c>
      <c r="S1024" s="255" t="str">
        <f t="shared" si="195"/>
        <v/>
      </c>
      <c r="T1024" s="153"/>
      <c r="U1024" s="153"/>
      <c r="V1024" s="238">
        <f t="shared" si="196"/>
        <v>0</v>
      </c>
      <c r="W1024" s="193" t="s">
        <v>44</v>
      </c>
      <c r="X1024" s="427"/>
      <c r="Y1024" s="264" t="str">
        <f t="shared" si="197"/>
        <v>OK</v>
      </c>
      <c r="Z1024" s="193" t="str">
        <f t="shared" si="198"/>
        <v/>
      </c>
      <c r="AA1024" s="193" t="str">
        <f t="shared" si="199"/>
        <v/>
      </c>
      <c r="AB1024" s="397" t="str">
        <f t="shared" si="200"/>
        <v/>
      </c>
      <c r="AC1024" s="257" t="str">
        <f t="shared" si="201"/>
        <v/>
      </c>
      <c r="AD1024" s="257" t="str">
        <f t="shared" si="202"/>
        <v/>
      </c>
      <c r="AE1024" s="193" t="str">
        <f t="shared" si="203"/>
        <v>CHECK DATES</v>
      </c>
      <c r="AF1024" s="257" t="str">
        <f t="shared" si="204"/>
        <v/>
      </c>
      <c r="AG1024" s="286">
        <v>0</v>
      </c>
      <c r="AH1024" s="257">
        <f t="shared" si="205"/>
        <v>0</v>
      </c>
      <c r="AI1024" s="257" t="str">
        <f t="shared" si="206"/>
        <v/>
      </c>
      <c r="AJ1024" s="257">
        <f t="shared" si="207"/>
        <v>0</v>
      </c>
    </row>
    <row r="1025" spans="1:36" x14ac:dyDescent="0.3">
      <c r="A1025" s="287">
        <v>1012</v>
      </c>
      <c r="B1025" s="156"/>
      <c r="C1025" s="150"/>
      <c r="D1025" s="151"/>
      <c r="E1025" s="150"/>
      <c r="F1025" s="150"/>
      <c r="G1025" s="158"/>
      <c r="H1025" s="157"/>
      <c r="I1025" s="152"/>
      <c r="J1025" s="154"/>
      <c r="K1025" s="149"/>
      <c r="L1025" s="152"/>
      <c r="M1025" s="159"/>
      <c r="N1025" s="337"/>
      <c r="O1025" s="343" t="str">
        <f>IF(N1025="","",LOOKUP(N1025,'Work Programme'!$A$8:$A$207,'Work Programme'!$B$8:$B$207))</f>
        <v/>
      </c>
      <c r="P1025" s="150"/>
      <c r="Q1025" s="150"/>
      <c r="R1025" s="254" t="str">
        <f>IF(J1025="","",VLOOKUP(J1025,'Overview - Financial Statement'!$A$46:$B$60,2,FALSE))</f>
        <v/>
      </c>
      <c r="S1025" s="255" t="str">
        <f t="shared" si="195"/>
        <v/>
      </c>
      <c r="T1025" s="153"/>
      <c r="U1025" s="153"/>
      <c r="V1025" s="238">
        <f t="shared" si="196"/>
        <v>0</v>
      </c>
      <c r="W1025" s="193" t="s">
        <v>44</v>
      </c>
      <c r="X1025" s="427"/>
      <c r="Y1025" s="264" t="str">
        <f t="shared" si="197"/>
        <v>OK</v>
      </c>
      <c r="Z1025" s="193" t="str">
        <f t="shared" si="198"/>
        <v/>
      </c>
      <c r="AA1025" s="193" t="str">
        <f t="shared" si="199"/>
        <v/>
      </c>
      <c r="AB1025" s="397" t="str">
        <f t="shared" si="200"/>
        <v/>
      </c>
      <c r="AC1025" s="257" t="str">
        <f t="shared" si="201"/>
        <v/>
      </c>
      <c r="AD1025" s="257" t="str">
        <f t="shared" si="202"/>
        <v/>
      </c>
      <c r="AE1025" s="193" t="str">
        <f t="shared" si="203"/>
        <v>CHECK DATES</v>
      </c>
      <c r="AF1025" s="257" t="str">
        <f t="shared" si="204"/>
        <v/>
      </c>
      <c r="AG1025" s="286">
        <v>0</v>
      </c>
      <c r="AH1025" s="257">
        <f t="shared" si="205"/>
        <v>0</v>
      </c>
      <c r="AI1025" s="257" t="str">
        <f t="shared" si="206"/>
        <v/>
      </c>
      <c r="AJ1025" s="257">
        <f t="shared" si="207"/>
        <v>0</v>
      </c>
    </row>
    <row r="1026" spans="1:36" x14ac:dyDescent="0.3">
      <c r="A1026" s="287">
        <v>1013</v>
      </c>
      <c r="B1026" s="156"/>
      <c r="C1026" s="150"/>
      <c r="D1026" s="151"/>
      <c r="E1026" s="150"/>
      <c r="F1026" s="150"/>
      <c r="G1026" s="158"/>
      <c r="H1026" s="157"/>
      <c r="I1026" s="152"/>
      <c r="J1026" s="154"/>
      <c r="K1026" s="149"/>
      <c r="L1026" s="152"/>
      <c r="M1026" s="159"/>
      <c r="N1026" s="337"/>
      <c r="O1026" s="343" t="str">
        <f>IF(N1026="","",LOOKUP(N1026,'Work Programme'!$A$8:$A$207,'Work Programme'!$B$8:$B$207))</f>
        <v/>
      </c>
      <c r="P1026" s="150"/>
      <c r="Q1026" s="150"/>
      <c r="R1026" s="254" t="str">
        <f>IF(J1026="","",VLOOKUP(J1026,'Overview - Financial Statement'!$A$46:$B$60,2,FALSE))</f>
        <v/>
      </c>
      <c r="S1026" s="255" t="str">
        <f t="shared" si="195"/>
        <v/>
      </c>
      <c r="T1026" s="153"/>
      <c r="U1026" s="153"/>
      <c r="V1026" s="238">
        <f t="shared" si="196"/>
        <v>0</v>
      </c>
      <c r="W1026" s="193" t="s">
        <v>44</v>
      </c>
      <c r="X1026" s="427"/>
      <c r="Y1026" s="264" t="str">
        <f t="shared" si="197"/>
        <v>OK</v>
      </c>
      <c r="Z1026" s="193" t="str">
        <f t="shared" si="198"/>
        <v/>
      </c>
      <c r="AA1026" s="193" t="str">
        <f t="shared" si="199"/>
        <v/>
      </c>
      <c r="AB1026" s="397" t="str">
        <f t="shared" si="200"/>
        <v/>
      </c>
      <c r="AC1026" s="257" t="str">
        <f t="shared" si="201"/>
        <v/>
      </c>
      <c r="AD1026" s="257" t="str">
        <f t="shared" si="202"/>
        <v/>
      </c>
      <c r="AE1026" s="193" t="str">
        <f t="shared" si="203"/>
        <v>CHECK DATES</v>
      </c>
      <c r="AF1026" s="257" t="str">
        <f t="shared" si="204"/>
        <v/>
      </c>
      <c r="AG1026" s="286">
        <v>0</v>
      </c>
      <c r="AH1026" s="257">
        <f t="shared" si="205"/>
        <v>0</v>
      </c>
      <c r="AI1026" s="257" t="str">
        <f t="shared" si="206"/>
        <v/>
      </c>
      <c r="AJ1026" s="257">
        <f t="shared" si="207"/>
        <v>0</v>
      </c>
    </row>
    <row r="1027" spans="1:36" x14ac:dyDescent="0.3">
      <c r="A1027" s="287">
        <v>1014</v>
      </c>
      <c r="B1027" s="156"/>
      <c r="C1027" s="150"/>
      <c r="D1027" s="151"/>
      <c r="E1027" s="150"/>
      <c r="F1027" s="150"/>
      <c r="G1027" s="158"/>
      <c r="H1027" s="157"/>
      <c r="I1027" s="152"/>
      <c r="J1027" s="154"/>
      <c r="K1027" s="149"/>
      <c r="L1027" s="152"/>
      <c r="M1027" s="159"/>
      <c r="N1027" s="337"/>
      <c r="O1027" s="343" t="str">
        <f>IF(N1027="","",LOOKUP(N1027,'Work Programme'!$A$8:$A$207,'Work Programme'!$B$8:$B$207))</f>
        <v/>
      </c>
      <c r="P1027" s="150"/>
      <c r="Q1027" s="150"/>
      <c r="R1027" s="254" t="str">
        <f>IF(J1027="","",VLOOKUP(J1027,'Overview - Financial Statement'!$A$46:$B$60,2,FALSE))</f>
        <v/>
      </c>
      <c r="S1027" s="255" t="str">
        <f t="shared" si="195"/>
        <v/>
      </c>
      <c r="T1027" s="153"/>
      <c r="U1027" s="153"/>
      <c r="V1027" s="238">
        <f t="shared" si="196"/>
        <v>0</v>
      </c>
      <c r="W1027" s="193" t="s">
        <v>44</v>
      </c>
      <c r="X1027" s="427"/>
      <c r="Y1027" s="264" t="str">
        <f t="shared" si="197"/>
        <v>OK</v>
      </c>
      <c r="Z1027" s="193" t="str">
        <f t="shared" si="198"/>
        <v/>
      </c>
      <c r="AA1027" s="193" t="str">
        <f t="shared" si="199"/>
        <v/>
      </c>
      <c r="AB1027" s="397" t="str">
        <f t="shared" si="200"/>
        <v/>
      </c>
      <c r="AC1027" s="257" t="str">
        <f t="shared" si="201"/>
        <v/>
      </c>
      <c r="AD1027" s="257" t="str">
        <f t="shared" si="202"/>
        <v/>
      </c>
      <c r="AE1027" s="193" t="str">
        <f t="shared" si="203"/>
        <v>CHECK DATES</v>
      </c>
      <c r="AF1027" s="257" t="str">
        <f t="shared" si="204"/>
        <v/>
      </c>
      <c r="AG1027" s="286">
        <v>0</v>
      </c>
      <c r="AH1027" s="257">
        <f t="shared" si="205"/>
        <v>0</v>
      </c>
      <c r="AI1027" s="257" t="str">
        <f t="shared" si="206"/>
        <v/>
      </c>
      <c r="AJ1027" s="257">
        <f t="shared" si="207"/>
        <v>0</v>
      </c>
    </row>
    <row r="1028" spans="1:36" x14ac:dyDescent="0.3">
      <c r="A1028" s="287">
        <v>1015</v>
      </c>
      <c r="B1028" s="156"/>
      <c r="C1028" s="150"/>
      <c r="D1028" s="151"/>
      <c r="E1028" s="150"/>
      <c r="F1028" s="150"/>
      <c r="G1028" s="158"/>
      <c r="H1028" s="157"/>
      <c r="I1028" s="152"/>
      <c r="J1028" s="154"/>
      <c r="K1028" s="149"/>
      <c r="L1028" s="152"/>
      <c r="M1028" s="159"/>
      <c r="N1028" s="337"/>
      <c r="O1028" s="343" t="str">
        <f>IF(N1028="","",LOOKUP(N1028,'Work Programme'!$A$8:$A$207,'Work Programme'!$B$8:$B$207))</f>
        <v/>
      </c>
      <c r="P1028" s="150"/>
      <c r="Q1028" s="150"/>
      <c r="R1028" s="254" t="str">
        <f>IF(J1028="","",VLOOKUP(J1028,'Overview - Financial Statement'!$A$46:$B$60,2,FALSE))</f>
        <v/>
      </c>
      <c r="S1028" s="255" t="str">
        <f t="shared" si="195"/>
        <v/>
      </c>
      <c r="T1028" s="153"/>
      <c r="U1028" s="153"/>
      <c r="V1028" s="238">
        <f t="shared" si="196"/>
        <v>0</v>
      </c>
      <c r="W1028" s="193" t="s">
        <v>44</v>
      </c>
      <c r="X1028" s="427"/>
      <c r="Y1028" s="264" t="str">
        <f t="shared" si="197"/>
        <v>OK</v>
      </c>
      <c r="Z1028" s="193" t="str">
        <f t="shared" si="198"/>
        <v/>
      </c>
      <c r="AA1028" s="193" t="str">
        <f t="shared" si="199"/>
        <v/>
      </c>
      <c r="AB1028" s="397" t="str">
        <f t="shared" si="200"/>
        <v/>
      </c>
      <c r="AC1028" s="257" t="str">
        <f t="shared" si="201"/>
        <v/>
      </c>
      <c r="AD1028" s="257" t="str">
        <f t="shared" si="202"/>
        <v/>
      </c>
      <c r="AE1028" s="193" t="str">
        <f t="shared" si="203"/>
        <v>CHECK DATES</v>
      </c>
      <c r="AF1028" s="257" t="str">
        <f t="shared" si="204"/>
        <v/>
      </c>
      <c r="AG1028" s="286">
        <v>0</v>
      </c>
      <c r="AH1028" s="257">
        <f t="shared" si="205"/>
        <v>0</v>
      </c>
      <c r="AI1028" s="257" t="str">
        <f t="shared" si="206"/>
        <v/>
      </c>
      <c r="AJ1028" s="257">
        <f t="shared" si="207"/>
        <v>0</v>
      </c>
    </row>
    <row r="1029" spans="1:36" x14ac:dyDescent="0.3">
      <c r="A1029" s="287">
        <v>1016</v>
      </c>
      <c r="B1029" s="156"/>
      <c r="C1029" s="150"/>
      <c r="D1029" s="151"/>
      <c r="E1029" s="150"/>
      <c r="F1029" s="150"/>
      <c r="G1029" s="158"/>
      <c r="H1029" s="157"/>
      <c r="I1029" s="152"/>
      <c r="J1029" s="154"/>
      <c r="K1029" s="149"/>
      <c r="L1029" s="152"/>
      <c r="M1029" s="159"/>
      <c r="N1029" s="337"/>
      <c r="O1029" s="343" t="str">
        <f>IF(N1029="","",LOOKUP(N1029,'Work Programme'!$A$8:$A$207,'Work Programme'!$B$8:$B$207))</f>
        <v/>
      </c>
      <c r="P1029" s="150"/>
      <c r="Q1029" s="150"/>
      <c r="R1029" s="254" t="str">
        <f>IF(J1029="","",VLOOKUP(J1029,'Overview - Financial Statement'!$A$46:$B$60,2,FALSE))</f>
        <v/>
      </c>
      <c r="S1029" s="255" t="str">
        <f t="shared" si="195"/>
        <v/>
      </c>
      <c r="T1029" s="153"/>
      <c r="U1029" s="153"/>
      <c r="V1029" s="238">
        <f t="shared" si="196"/>
        <v>0</v>
      </c>
      <c r="W1029" s="193" t="s">
        <v>44</v>
      </c>
      <c r="X1029" s="427"/>
      <c r="Y1029" s="264" t="str">
        <f t="shared" si="197"/>
        <v>OK</v>
      </c>
      <c r="Z1029" s="193" t="str">
        <f t="shared" si="198"/>
        <v/>
      </c>
      <c r="AA1029" s="193" t="str">
        <f t="shared" si="199"/>
        <v/>
      </c>
      <c r="AB1029" s="397" t="str">
        <f t="shared" si="200"/>
        <v/>
      </c>
      <c r="AC1029" s="257" t="str">
        <f t="shared" si="201"/>
        <v/>
      </c>
      <c r="AD1029" s="257" t="str">
        <f t="shared" si="202"/>
        <v/>
      </c>
      <c r="AE1029" s="193" t="str">
        <f t="shared" si="203"/>
        <v>CHECK DATES</v>
      </c>
      <c r="AF1029" s="257" t="str">
        <f t="shared" si="204"/>
        <v/>
      </c>
      <c r="AG1029" s="286">
        <v>0</v>
      </c>
      <c r="AH1029" s="257">
        <f t="shared" si="205"/>
        <v>0</v>
      </c>
      <c r="AI1029" s="257" t="str">
        <f t="shared" si="206"/>
        <v/>
      </c>
      <c r="AJ1029" s="257">
        <f t="shared" si="207"/>
        <v>0</v>
      </c>
    </row>
    <row r="1030" spans="1:36" x14ac:dyDescent="0.3">
      <c r="A1030" s="287">
        <v>1017</v>
      </c>
      <c r="B1030" s="156"/>
      <c r="C1030" s="150"/>
      <c r="D1030" s="151"/>
      <c r="E1030" s="150"/>
      <c r="F1030" s="150"/>
      <c r="G1030" s="158"/>
      <c r="H1030" s="157"/>
      <c r="I1030" s="152"/>
      <c r="J1030" s="154"/>
      <c r="K1030" s="149"/>
      <c r="L1030" s="152"/>
      <c r="M1030" s="159"/>
      <c r="N1030" s="337"/>
      <c r="O1030" s="343" t="str">
        <f>IF(N1030="","",LOOKUP(N1030,'Work Programme'!$A$8:$A$207,'Work Programme'!$B$8:$B$207))</f>
        <v/>
      </c>
      <c r="P1030" s="150"/>
      <c r="Q1030" s="150"/>
      <c r="R1030" s="254" t="str">
        <f>IF(J1030="","",VLOOKUP(J1030,'Overview - Financial Statement'!$A$46:$B$60,2,FALSE))</f>
        <v/>
      </c>
      <c r="S1030" s="255" t="str">
        <f t="shared" si="195"/>
        <v/>
      </c>
      <c r="T1030" s="153"/>
      <c r="U1030" s="153"/>
      <c r="V1030" s="238">
        <f t="shared" si="196"/>
        <v>0</v>
      </c>
      <c r="W1030" s="193" t="s">
        <v>44</v>
      </c>
      <c r="X1030" s="427"/>
      <c r="Y1030" s="264" t="str">
        <f t="shared" si="197"/>
        <v>OK</v>
      </c>
      <c r="Z1030" s="193" t="str">
        <f t="shared" si="198"/>
        <v/>
      </c>
      <c r="AA1030" s="193" t="str">
        <f t="shared" si="199"/>
        <v/>
      </c>
      <c r="AB1030" s="397" t="str">
        <f t="shared" si="200"/>
        <v/>
      </c>
      <c r="AC1030" s="257" t="str">
        <f t="shared" si="201"/>
        <v/>
      </c>
      <c r="AD1030" s="257" t="str">
        <f t="shared" si="202"/>
        <v/>
      </c>
      <c r="AE1030" s="193" t="str">
        <f t="shared" si="203"/>
        <v>CHECK DATES</v>
      </c>
      <c r="AF1030" s="257" t="str">
        <f t="shared" si="204"/>
        <v/>
      </c>
      <c r="AG1030" s="286">
        <v>0</v>
      </c>
      <c r="AH1030" s="257">
        <f t="shared" si="205"/>
        <v>0</v>
      </c>
      <c r="AI1030" s="257" t="str">
        <f t="shared" si="206"/>
        <v/>
      </c>
      <c r="AJ1030" s="257">
        <f t="shared" si="207"/>
        <v>0</v>
      </c>
    </row>
    <row r="1031" spans="1:36" x14ac:dyDescent="0.3">
      <c r="A1031" s="287">
        <v>1018</v>
      </c>
      <c r="B1031" s="156"/>
      <c r="C1031" s="150"/>
      <c r="D1031" s="151"/>
      <c r="E1031" s="150"/>
      <c r="F1031" s="150"/>
      <c r="G1031" s="158"/>
      <c r="H1031" s="157"/>
      <c r="I1031" s="152"/>
      <c r="J1031" s="154"/>
      <c r="K1031" s="149"/>
      <c r="L1031" s="152"/>
      <c r="M1031" s="159"/>
      <c r="N1031" s="337"/>
      <c r="O1031" s="343" t="str">
        <f>IF(N1031="","",LOOKUP(N1031,'Work Programme'!$A$8:$A$207,'Work Programme'!$B$8:$B$207))</f>
        <v/>
      </c>
      <c r="P1031" s="150"/>
      <c r="Q1031" s="150"/>
      <c r="R1031" s="254" t="str">
        <f>IF(J1031="","",VLOOKUP(J1031,'Overview - Financial Statement'!$A$46:$B$60,2,FALSE))</f>
        <v/>
      </c>
      <c r="S1031" s="255" t="str">
        <f t="shared" si="195"/>
        <v/>
      </c>
      <c r="T1031" s="153"/>
      <c r="U1031" s="153"/>
      <c r="V1031" s="238">
        <f t="shared" si="196"/>
        <v>0</v>
      </c>
      <c r="W1031" s="193" t="s">
        <v>44</v>
      </c>
      <c r="X1031" s="427"/>
      <c r="Y1031" s="264" t="str">
        <f t="shared" si="197"/>
        <v>OK</v>
      </c>
      <c r="Z1031" s="193" t="str">
        <f t="shared" si="198"/>
        <v/>
      </c>
      <c r="AA1031" s="193" t="str">
        <f t="shared" si="199"/>
        <v/>
      </c>
      <c r="AB1031" s="397" t="str">
        <f t="shared" si="200"/>
        <v/>
      </c>
      <c r="AC1031" s="257" t="str">
        <f t="shared" si="201"/>
        <v/>
      </c>
      <c r="AD1031" s="257" t="str">
        <f t="shared" si="202"/>
        <v/>
      </c>
      <c r="AE1031" s="193" t="str">
        <f t="shared" si="203"/>
        <v>CHECK DATES</v>
      </c>
      <c r="AF1031" s="257" t="str">
        <f t="shared" si="204"/>
        <v/>
      </c>
      <c r="AG1031" s="286">
        <v>0</v>
      </c>
      <c r="AH1031" s="257">
        <f t="shared" si="205"/>
        <v>0</v>
      </c>
      <c r="AI1031" s="257" t="str">
        <f t="shared" si="206"/>
        <v/>
      </c>
      <c r="AJ1031" s="257">
        <f t="shared" si="207"/>
        <v>0</v>
      </c>
    </row>
    <row r="1032" spans="1:36" x14ac:dyDescent="0.3">
      <c r="A1032" s="287">
        <v>1019</v>
      </c>
      <c r="B1032" s="156"/>
      <c r="C1032" s="150"/>
      <c r="D1032" s="151"/>
      <c r="E1032" s="150"/>
      <c r="F1032" s="150"/>
      <c r="G1032" s="158"/>
      <c r="H1032" s="157"/>
      <c r="I1032" s="152"/>
      <c r="J1032" s="154"/>
      <c r="K1032" s="149"/>
      <c r="L1032" s="152"/>
      <c r="M1032" s="159"/>
      <c r="N1032" s="337"/>
      <c r="O1032" s="343" t="str">
        <f>IF(N1032="","",LOOKUP(N1032,'Work Programme'!$A$8:$A$207,'Work Programme'!$B$8:$B$207))</f>
        <v/>
      </c>
      <c r="P1032" s="150"/>
      <c r="Q1032" s="150"/>
      <c r="R1032" s="254" t="str">
        <f>IF(J1032="","",VLOOKUP(J1032,'Overview - Financial Statement'!$A$46:$B$60,2,FALSE))</f>
        <v/>
      </c>
      <c r="S1032" s="255" t="str">
        <f t="shared" si="195"/>
        <v/>
      </c>
      <c r="T1032" s="153"/>
      <c r="U1032" s="153"/>
      <c r="V1032" s="238">
        <f t="shared" si="196"/>
        <v>0</v>
      </c>
      <c r="W1032" s="193" t="s">
        <v>44</v>
      </c>
      <c r="X1032" s="427"/>
      <c r="Y1032" s="264" t="str">
        <f t="shared" si="197"/>
        <v>OK</v>
      </c>
      <c r="Z1032" s="193" t="str">
        <f t="shared" si="198"/>
        <v/>
      </c>
      <c r="AA1032" s="193" t="str">
        <f t="shared" si="199"/>
        <v/>
      </c>
      <c r="AB1032" s="397" t="str">
        <f t="shared" si="200"/>
        <v/>
      </c>
      <c r="AC1032" s="257" t="str">
        <f t="shared" si="201"/>
        <v/>
      </c>
      <c r="AD1032" s="257" t="str">
        <f t="shared" si="202"/>
        <v/>
      </c>
      <c r="AE1032" s="193" t="str">
        <f t="shared" si="203"/>
        <v>CHECK DATES</v>
      </c>
      <c r="AF1032" s="257" t="str">
        <f t="shared" si="204"/>
        <v/>
      </c>
      <c r="AG1032" s="286">
        <v>0</v>
      </c>
      <c r="AH1032" s="257">
        <f t="shared" si="205"/>
        <v>0</v>
      </c>
      <c r="AI1032" s="257" t="str">
        <f t="shared" si="206"/>
        <v/>
      </c>
      <c r="AJ1032" s="257">
        <f t="shared" si="207"/>
        <v>0</v>
      </c>
    </row>
    <row r="1033" spans="1:36" x14ac:dyDescent="0.3">
      <c r="A1033" s="287">
        <v>1020</v>
      </c>
      <c r="B1033" s="156"/>
      <c r="C1033" s="150"/>
      <c r="D1033" s="151"/>
      <c r="E1033" s="150"/>
      <c r="F1033" s="150"/>
      <c r="G1033" s="158"/>
      <c r="H1033" s="157"/>
      <c r="I1033" s="152"/>
      <c r="J1033" s="154"/>
      <c r="K1033" s="149"/>
      <c r="L1033" s="152"/>
      <c r="M1033" s="159"/>
      <c r="N1033" s="337"/>
      <c r="O1033" s="343" t="str">
        <f>IF(N1033="","",LOOKUP(N1033,'Work Programme'!$A$8:$A$207,'Work Programme'!$B$8:$B$207))</f>
        <v/>
      </c>
      <c r="P1033" s="150"/>
      <c r="Q1033" s="150"/>
      <c r="R1033" s="254" t="str">
        <f>IF(J1033="","",VLOOKUP(J1033,'Overview - Financial Statement'!$A$46:$B$60,2,FALSE))</f>
        <v/>
      </c>
      <c r="S1033" s="255" t="str">
        <f t="shared" si="195"/>
        <v/>
      </c>
      <c r="T1033" s="153"/>
      <c r="U1033" s="153"/>
      <c r="V1033" s="238">
        <f t="shared" si="196"/>
        <v>0</v>
      </c>
      <c r="W1033" s="193" t="s">
        <v>44</v>
      </c>
      <c r="X1033" s="427"/>
      <c r="Y1033" s="264" t="str">
        <f t="shared" si="197"/>
        <v>OK</v>
      </c>
      <c r="Z1033" s="193" t="str">
        <f t="shared" si="198"/>
        <v/>
      </c>
      <c r="AA1033" s="193" t="str">
        <f t="shared" si="199"/>
        <v/>
      </c>
      <c r="AB1033" s="397" t="str">
        <f t="shared" si="200"/>
        <v/>
      </c>
      <c r="AC1033" s="257" t="str">
        <f t="shared" si="201"/>
        <v/>
      </c>
      <c r="AD1033" s="257" t="str">
        <f t="shared" si="202"/>
        <v/>
      </c>
      <c r="AE1033" s="193" t="str">
        <f t="shared" si="203"/>
        <v>CHECK DATES</v>
      </c>
      <c r="AF1033" s="257" t="str">
        <f t="shared" si="204"/>
        <v/>
      </c>
      <c r="AG1033" s="286">
        <v>0</v>
      </c>
      <c r="AH1033" s="257">
        <f t="shared" si="205"/>
        <v>0</v>
      </c>
      <c r="AI1033" s="257" t="str">
        <f t="shared" si="206"/>
        <v/>
      </c>
      <c r="AJ1033" s="257">
        <f t="shared" si="207"/>
        <v>0</v>
      </c>
    </row>
    <row r="1034" spans="1:36" x14ac:dyDescent="0.3">
      <c r="A1034" s="287">
        <v>1021</v>
      </c>
      <c r="B1034" s="156"/>
      <c r="C1034" s="150"/>
      <c r="D1034" s="151"/>
      <c r="E1034" s="150"/>
      <c r="F1034" s="150"/>
      <c r="G1034" s="158"/>
      <c r="H1034" s="157"/>
      <c r="I1034" s="152"/>
      <c r="J1034" s="154"/>
      <c r="K1034" s="149"/>
      <c r="L1034" s="152"/>
      <c r="M1034" s="159"/>
      <c r="N1034" s="337"/>
      <c r="O1034" s="343" t="str">
        <f>IF(N1034="","",LOOKUP(N1034,'Work Programme'!$A$8:$A$207,'Work Programme'!$B$8:$B$207))</f>
        <v/>
      </c>
      <c r="P1034" s="150"/>
      <c r="Q1034" s="150"/>
      <c r="R1034" s="254" t="str">
        <f>IF(J1034="","",VLOOKUP(J1034,'Overview - Financial Statement'!$A$46:$B$60,2,FALSE))</f>
        <v/>
      </c>
      <c r="S1034" s="255" t="str">
        <f t="shared" si="195"/>
        <v/>
      </c>
      <c r="T1034" s="153"/>
      <c r="U1034" s="153"/>
      <c r="V1034" s="238">
        <f t="shared" si="196"/>
        <v>0</v>
      </c>
      <c r="W1034" s="193" t="s">
        <v>44</v>
      </c>
      <c r="X1034" s="427"/>
      <c r="Y1034" s="264" t="str">
        <f t="shared" si="197"/>
        <v>OK</v>
      </c>
      <c r="Z1034" s="193" t="str">
        <f t="shared" si="198"/>
        <v/>
      </c>
      <c r="AA1034" s="193" t="str">
        <f t="shared" si="199"/>
        <v/>
      </c>
      <c r="AB1034" s="397" t="str">
        <f t="shared" si="200"/>
        <v/>
      </c>
      <c r="AC1034" s="257" t="str">
        <f t="shared" si="201"/>
        <v/>
      </c>
      <c r="AD1034" s="257" t="str">
        <f t="shared" si="202"/>
        <v/>
      </c>
      <c r="AE1034" s="193" t="str">
        <f t="shared" si="203"/>
        <v>CHECK DATES</v>
      </c>
      <c r="AF1034" s="257" t="str">
        <f t="shared" si="204"/>
        <v/>
      </c>
      <c r="AG1034" s="286">
        <v>0</v>
      </c>
      <c r="AH1034" s="257">
        <f t="shared" si="205"/>
        <v>0</v>
      </c>
      <c r="AI1034" s="257" t="str">
        <f t="shared" si="206"/>
        <v/>
      </c>
      <c r="AJ1034" s="257">
        <f t="shared" si="207"/>
        <v>0</v>
      </c>
    </row>
    <row r="1035" spans="1:36" x14ac:dyDescent="0.3">
      <c r="A1035" s="287">
        <v>1022</v>
      </c>
      <c r="B1035" s="156"/>
      <c r="C1035" s="150"/>
      <c r="D1035" s="151"/>
      <c r="E1035" s="150"/>
      <c r="F1035" s="150"/>
      <c r="G1035" s="158"/>
      <c r="H1035" s="157"/>
      <c r="I1035" s="152"/>
      <c r="J1035" s="154"/>
      <c r="K1035" s="149"/>
      <c r="L1035" s="152"/>
      <c r="M1035" s="159"/>
      <c r="N1035" s="337"/>
      <c r="O1035" s="343" t="str">
        <f>IF(N1035="","",LOOKUP(N1035,'Work Programme'!$A$8:$A$207,'Work Programme'!$B$8:$B$207))</f>
        <v/>
      </c>
      <c r="P1035" s="150"/>
      <c r="Q1035" s="150"/>
      <c r="R1035" s="254" t="str">
        <f>IF(J1035="","",VLOOKUP(J1035,'Overview - Financial Statement'!$A$46:$B$60,2,FALSE))</f>
        <v/>
      </c>
      <c r="S1035" s="255" t="str">
        <f t="shared" si="195"/>
        <v/>
      </c>
      <c r="T1035" s="153"/>
      <c r="U1035" s="153"/>
      <c r="V1035" s="238">
        <f t="shared" si="196"/>
        <v>0</v>
      </c>
      <c r="W1035" s="193" t="s">
        <v>44</v>
      </c>
      <c r="X1035" s="427"/>
      <c r="Y1035" s="264" t="str">
        <f t="shared" si="197"/>
        <v>OK</v>
      </c>
      <c r="Z1035" s="193" t="str">
        <f t="shared" si="198"/>
        <v/>
      </c>
      <c r="AA1035" s="193" t="str">
        <f t="shared" si="199"/>
        <v/>
      </c>
      <c r="AB1035" s="397" t="str">
        <f t="shared" si="200"/>
        <v/>
      </c>
      <c r="AC1035" s="257" t="str">
        <f t="shared" si="201"/>
        <v/>
      </c>
      <c r="AD1035" s="257" t="str">
        <f t="shared" si="202"/>
        <v/>
      </c>
      <c r="AE1035" s="193" t="str">
        <f t="shared" si="203"/>
        <v>CHECK DATES</v>
      </c>
      <c r="AF1035" s="257" t="str">
        <f t="shared" si="204"/>
        <v/>
      </c>
      <c r="AG1035" s="286">
        <v>0</v>
      </c>
      <c r="AH1035" s="257">
        <f t="shared" si="205"/>
        <v>0</v>
      </c>
      <c r="AI1035" s="257" t="str">
        <f t="shared" si="206"/>
        <v/>
      </c>
      <c r="AJ1035" s="257">
        <f t="shared" si="207"/>
        <v>0</v>
      </c>
    </row>
    <row r="1036" spans="1:36" x14ac:dyDescent="0.3">
      <c r="A1036" s="287">
        <v>1023</v>
      </c>
      <c r="B1036" s="156"/>
      <c r="C1036" s="150"/>
      <c r="D1036" s="151"/>
      <c r="E1036" s="150"/>
      <c r="F1036" s="150"/>
      <c r="G1036" s="158"/>
      <c r="H1036" s="157"/>
      <c r="I1036" s="152"/>
      <c r="J1036" s="154"/>
      <c r="K1036" s="149"/>
      <c r="L1036" s="152"/>
      <c r="M1036" s="159"/>
      <c r="N1036" s="337"/>
      <c r="O1036" s="343" t="str">
        <f>IF(N1036="","",LOOKUP(N1036,'Work Programme'!$A$8:$A$207,'Work Programme'!$B$8:$B$207))</f>
        <v/>
      </c>
      <c r="P1036" s="150"/>
      <c r="Q1036" s="150"/>
      <c r="R1036" s="254" t="str">
        <f>IF(J1036="","",VLOOKUP(J1036,'Overview - Financial Statement'!$A$46:$B$60,2,FALSE))</f>
        <v/>
      </c>
      <c r="S1036" s="255" t="str">
        <f t="shared" si="195"/>
        <v/>
      </c>
      <c r="T1036" s="153"/>
      <c r="U1036" s="153"/>
      <c r="V1036" s="238">
        <f t="shared" si="196"/>
        <v>0</v>
      </c>
      <c r="W1036" s="193" t="s">
        <v>44</v>
      </c>
      <c r="X1036" s="427"/>
      <c r="Y1036" s="264" t="str">
        <f t="shared" si="197"/>
        <v>OK</v>
      </c>
      <c r="Z1036" s="193" t="str">
        <f t="shared" si="198"/>
        <v/>
      </c>
      <c r="AA1036" s="193" t="str">
        <f t="shared" si="199"/>
        <v/>
      </c>
      <c r="AB1036" s="397" t="str">
        <f t="shared" si="200"/>
        <v/>
      </c>
      <c r="AC1036" s="257" t="str">
        <f t="shared" si="201"/>
        <v/>
      </c>
      <c r="AD1036" s="257" t="str">
        <f t="shared" si="202"/>
        <v/>
      </c>
      <c r="AE1036" s="193" t="str">
        <f t="shared" si="203"/>
        <v>CHECK DATES</v>
      </c>
      <c r="AF1036" s="257" t="str">
        <f t="shared" si="204"/>
        <v/>
      </c>
      <c r="AG1036" s="286">
        <v>0</v>
      </c>
      <c r="AH1036" s="257">
        <f t="shared" si="205"/>
        <v>0</v>
      </c>
      <c r="AI1036" s="257" t="str">
        <f t="shared" si="206"/>
        <v/>
      </c>
      <c r="AJ1036" s="257">
        <f t="shared" si="207"/>
        <v>0</v>
      </c>
    </row>
    <row r="1037" spans="1:36" x14ac:dyDescent="0.3">
      <c r="A1037" s="287">
        <v>1024</v>
      </c>
      <c r="B1037" s="156"/>
      <c r="C1037" s="150"/>
      <c r="D1037" s="151"/>
      <c r="E1037" s="150"/>
      <c r="F1037" s="150"/>
      <c r="G1037" s="158"/>
      <c r="H1037" s="157"/>
      <c r="I1037" s="152"/>
      <c r="J1037" s="154"/>
      <c r="K1037" s="149"/>
      <c r="L1037" s="152"/>
      <c r="M1037" s="159"/>
      <c r="N1037" s="337"/>
      <c r="O1037" s="343" t="str">
        <f>IF(N1037="","",LOOKUP(N1037,'Work Programme'!$A$8:$A$207,'Work Programme'!$B$8:$B$207))</f>
        <v/>
      </c>
      <c r="P1037" s="150"/>
      <c r="Q1037" s="150"/>
      <c r="R1037" s="254" t="str">
        <f>IF(J1037="","",VLOOKUP(J1037,'Overview - Financial Statement'!$A$46:$B$60,2,FALSE))</f>
        <v/>
      </c>
      <c r="S1037" s="255" t="str">
        <f t="shared" si="195"/>
        <v/>
      </c>
      <c r="T1037" s="153"/>
      <c r="U1037" s="153"/>
      <c r="V1037" s="238">
        <f t="shared" si="196"/>
        <v>0</v>
      </c>
      <c r="W1037" s="193" t="s">
        <v>44</v>
      </c>
      <c r="X1037" s="427"/>
      <c r="Y1037" s="264" t="str">
        <f t="shared" si="197"/>
        <v>OK</v>
      </c>
      <c r="Z1037" s="193" t="str">
        <f t="shared" si="198"/>
        <v/>
      </c>
      <c r="AA1037" s="193" t="str">
        <f t="shared" si="199"/>
        <v/>
      </c>
      <c r="AB1037" s="397" t="str">
        <f t="shared" si="200"/>
        <v/>
      </c>
      <c r="AC1037" s="257" t="str">
        <f t="shared" si="201"/>
        <v/>
      </c>
      <c r="AD1037" s="257" t="str">
        <f t="shared" si="202"/>
        <v/>
      </c>
      <c r="AE1037" s="193" t="str">
        <f t="shared" si="203"/>
        <v>CHECK DATES</v>
      </c>
      <c r="AF1037" s="257" t="str">
        <f t="shared" si="204"/>
        <v/>
      </c>
      <c r="AG1037" s="286">
        <v>0</v>
      </c>
      <c r="AH1037" s="257">
        <f t="shared" si="205"/>
        <v>0</v>
      </c>
      <c r="AI1037" s="257" t="str">
        <f t="shared" si="206"/>
        <v/>
      </c>
      <c r="AJ1037" s="257">
        <f t="shared" si="207"/>
        <v>0</v>
      </c>
    </row>
    <row r="1038" spans="1:36" x14ac:dyDescent="0.3">
      <c r="A1038" s="287">
        <v>1025</v>
      </c>
      <c r="B1038" s="156"/>
      <c r="C1038" s="150"/>
      <c r="D1038" s="151"/>
      <c r="E1038" s="150"/>
      <c r="F1038" s="150"/>
      <c r="G1038" s="158"/>
      <c r="H1038" s="157"/>
      <c r="I1038" s="152"/>
      <c r="J1038" s="154"/>
      <c r="K1038" s="149"/>
      <c r="L1038" s="152"/>
      <c r="M1038" s="159"/>
      <c r="N1038" s="337"/>
      <c r="O1038" s="343" t="str">
        <f>IF(N1038="","",LOOKUP(N1038,'Work Programme'!$A$8:$A$207,'Work Programme'!$B$8:$B$207))</f>
        <v/>
      </c>
      <c r="P1038" s="150"/>
      <c r="Q1038" s="150"/>
      <c r="R1038" s="254" t="str">
        <f>IF(J1038="","",VLOOKUP(J1038,'Overview - Financial Statement'!$A$46:$B$60,2,FALSE))</f>
        <v/>
      </c>
      <c r="S1038" s="255" t="str">
        <f t="shared" ref="S1038:S1101" si="208">IF(R1038="","",K1038/R1038)</f>
        <v/>
      </c>
      <c r="T1038" s="153"/>
      <c r="U1038" s="153"/>
      <c r="V1038" s="238">
        <f t="shared" si="196"/>
        <v>0</v>
      </c>
      <c r="W1038" s="193" t="s">
        <v>44</v>
      </c>
      <c r="X1038" s="427"/>
      <c r="Y1038" s="264" t="str">
        <f t="shared" si="197"/>
        <v>OK</v>
      </c>
      <c r="Z1038" s="193" t="str">
        <f t="shared" si="198"/>
        <v/>
      </c>
      <c r="AA1038" s="193" t="str">
        <f t="shared" si="199"/>
        <v/>
      </c>
      <c r="AB1038" s="397" t="str">
        <f t="shared" si="200"/>
        <v/>
      </c>
      <c r="AC1038" s="257" t="str">
        <f t="shared" si="201"/>
        <v/>
      </c>
      <c r="AD1038" s="257" t="str">
        <f t="shared" si="202"/>
        <v/>
      </c>
      <c r="AE1038" s="193" t="str">
        <f t="shared" si="203"/>
        <v>CHECK DATES</v>
      </c>
      <c r="AF1038" s="257" t="str">
        <f t="shared" si="204"/>
        <v/>
      </c>
      <c r="AG1038" s="286">
        <v>0</v>
      </c>
      <c r="AH1038" s="257">
        <f t="shared" si="205"/>
        <v>0</v>
      </c>
      <c r="AI1038" s="257" t="str">
        <f t="shared" si="206"/>
        <v/>
      </c>
      <c r="AJ1038" s="257">
        <f t="shared" si="207"/>
        <v>0</v>
      </c>
    </row>
    <row r="1039" spans="1:36" x14ac:dyDescent="0.3">
      <c r="A1039" s="287">
        <v>1026</v>
      </c>
      <c r="B1039" s="156"/>
      <c r="C1039" s="150"/>
      <c r="D1039" s="151"/>
      <c r="E1039" s="150"/>
      <c r="F1039" s="150"/>
      <c r="G1039" s="158"/>
      <c r="H1039" s="157"/>
      <c r="I1039" s="152"/>
      <c r="J1039" s="154"/>
      <c r="K1039" s="149"/>
      <c r="L1039" s="152"/>
      <c r="M1039" s="159"/>
      <c r="N1039" s="337"/>
      <c r="O1039" s="343" t="str">
        <f>IF(N1039="","",LOOKUP(N1039,'Work Programme'!$A$8:$A$207,'Work Programme'!$B$8:$B$207))</f>
        <v/>
      </c>
      <c r="P1039" s="150"/>
      <c r="Q1039" s="150"/>
      <c r="R1039" s="254" t="str">
        <f>IF(J1039="","",VLOOKUP(J1039,'Overview - Financial Statement'!$A$46:$B$60,2,FALSE))</f>
        <v/>
      </c>
      <c r="S1039" s="255" t="str">
        <f t="shared" si="208"/>
        <v/>
      </c>
      <c r="T1039" s="153"/>
      <c r="U1039" s="153"/>
      <c r="V1039" s="238">
        <f t="shared" si="196"/>
        <v>0</v>
      </c>
      <c r="W1039" s="193" t="s">
        <v>44</v>
      </c>
      <c r="X1039" s="427"/>
      <c r="Y1039" s="264" t="str">
        <f t="shared" si="197"/>
        <v>OK</v>
      </c>
      <c r="Z1039" s="193" t="str">
        <f t="shared" si="198"/>
        <v/>
      </c>
      <c r="AA1039" s="193" t="str">
        <f t="shared" si="199"/>
        <v/>
      </c>
      <c r="AB1039" s="397" t="str">
        <f t="shared" si="200"/>
        <v/>
      </c>
      <c r="AC1039" s="257" t="str">
        <f t="shared" si="201"/>
        <v/>
      </c>
      <c r="AD1039" s="257" t="str">
        <f t="shared" si="202"/>
        <v/>
      </c>
      <c r="AE1039" s="193" t="str">
        <f t="shared" si="203"/>
        <v>CHECK DATES</v>
      </c>
      <c r="AF1039" s="257" t="str">
        <f t="shared" si="204"/>
        <v/>
      </c>
      <c r="AG1039" s="286">
        <v>0</v>
      </c>
      <c r="AH1039" s="257">
        <f t="shared" si="205"/>
        <v>0</v>
      </c>
      <c r="AI1039" s="257" t="str">
        <f t="shared" si="206"/>
        <v/>
      </c>
      <c r="AJ1039" s="257">
        <f t="shared" si="207"/>
        <v>0</v>
      </c>
    </row>
    <row r="1040" spans="1:36" x14ac:dyDescent="0.3">
      <c r="A1040" s="287">
        <v>1027</v>
      </c>
      <c r="B1040" s="156"/>
      <c r="C1040" s="150"/>
      <c r="D1040" s="151"/>
      <c r="E1040" s="150"/>
      <c r="F1040" s="150"/>
      <c r="G1040" s="158"/>
      <c r="H1040" s="157"/>
      <c r="I1040" s="152"/>
      <c r="J1040" s="154"/>
      <c r="K1040" s="149"/>
      <c r="L1040" s="152"/>
      <c r="M1040" s="159"/>
      <c r="N1040" s="337"/>
      <c r="O1040" s="343" t="str">
        <f>IF(N1040="","",LOOKUP(N1040,'Work Programme'!$A$8:$A$207,'Work Programme'!$B$8:$B$207))</f>
        <v/>
      </c>
      <c r="P1040" s="150"/>
      <c r="Q1040" s="150"/>
      <c r="R1040" s="254" t="str">
        <f>IF(J1040="","",VLOOKUP(J1040,'Overview - Financial Statement'!$A$46:$B$60,2,FALSE))</f>
        <v/>
      </c>
      <c r="S1040" s="255" t="str">
        <f t="shared" si="208"/>
        <v/>
      </c>
      <c r="T1040" s="153"/>
      <c r="U1040" s="153"/>
      <c r="V1040" s="238">
        <f t="shared" ref="V1040:V1103" si="209">IF(T1040="YES",S1040,0)</f>
        <v>0</v>
      </c>
      <c r="W1040" s="193" t="s">
        <v>44</v>
      </c>
      <c r="X1040" s="427"/>
      <c r="Y1040" s="264" t="str">
        <f t="shared" si="197"/>
        <v>OK</v>
      </c>
      <c r="Z1040" s="193" t="str">
        <f t="shared" si="198"/>
        <v/>
      </c>
      <c r="AA1040" s="193" t="str">
        <f t="shared" si="199"/>
        <v/>
      </c>
      <c r="AB1040" s="397" t="str">
        <f t="shared" si="200"/>
        <v/>
      </c>
      <c r="AC1040" s="257" t="str">
        <f t="shared" si="201"/>
        <v/>
      </c>
      <c r="AD1040" s="257" t="str">
        <f t="shared" si="202"/>
        <v/>
      </c>
      <c r="AE1040" s="193" t="str">
        <f t="shared" si="203"/>
        <v>CHECK DATES</v>
      </c>
      <c r="AF1040" s="257" t="str">
        <f t="shared" si="204"/>
        <v/>
      </c>
      <c r="AG1040" s="286">
        <v>0</v>
      </c>
      <c r="AH1040" s="257">
        <f t="shared" si="205"/>
        <v>0</v>
      </c>
      <c r="AI1040" s="257" t="str">
        <f t="shared" si="206"/>
        <v/>
      </c>
      <c r="AJ1040" s="257">
        <f t="shared" si="207"/>
        <v>0</v>
      </c>
    </row>
    <row r="1041" spans="1:36" x14ac:dyDescent="0.3">
      <c r="A1041" s="287">
        <v>1028</v>
      </c>
      <c r="B1041" s="156"/>
      <c r="C1041" s="150"/>
      <c r="D1041" s="151"/>
      <c r="E1041" s="150"/>
      <c r="F1041" s="150"/>
      <c r="G1041" s="158"/>
      <c r="H1041" s="157"/>
      <c r="I1041" s="152"/>
      <c r="J1041" s="154"/>
      <c r="K1041" s="149"/>
      <c r="L1041" s="152"/>
      <c r="M1041" s="159"/>
      <c r="N1041" s="337"/>
      <c r="O1041" s="343" t="str">
        <f>IF(N1041="","",LOOKUP(N1041,'Work Programme'!$A$8:$A$207,'Work Programme'!$B$8:$B$207))</f>
        <v/>
      </c>
      <c r="P1041" s="150"/>
      <c r="Q1041" s="150"/>
      <c r="R1041" s="254" t="str">
        <f>IF(J1041="","",VLOOKUP(J1041,'Overview - Financial Statement'!$A$46:$B$60,2,FALSE))</f>
        <v/>
      </c>
      <c r="S1041" s="255" t="str">
        <f t="shared" si="208"/>
        <v/>
      </c>
      <c r="T1041" s="153"/>
      <c r="U1041" s="153"/>
      <c r="V1041" s="238">
        <f t="shared" si="209"/>
        <v>0</v>
      </c>
      <c r="W1041" s="193" t="s">
        <v>44</v>
      </c>
      <c r="X1041" s="427"/>
      <c r="Y1041" s="264" t="str">
        <f t="shared" ref="Y1041:Y1104" si="210">IF(G1041&gt;=220,"to be checked","OK")</f>
        <v>OK</v>
      </c>
      <c r="Z1041" s="193" t="str">
        <f t="shared" ref="Z1041:Z1104" si="211">IF(S1041="","",(IF(OR(L1041&lt;=($E$4-1),L1041&gt;=($G$4+1),M1041&lt;=($E$4-1),M1041&gt;=($G$4+1)),"CHECK DATES","OK")))</f>
        <v/>
      </c>
      <c r="AA1041" s="193" t="str">
        <f t="shared" ref="AA1041:AA1104" si="212">IF(J1041="","",J1041)</f>
        <v/>
      </c>
      <c r="AB1041" s="397" t="str">
        <f t="shared" ref="AB1041:AB1104" si="213">IF(J1041="","",IF(HLOOKUP(J1041,$X$4:$AL$5,2,FALSE)="",R1041,IF(R1041&lt;&gt;HLOOKUP(J1041,$X$4:$AL$5,2,FALSE),HLOOKUP(J1041,$X$4:$AL$5,2,FALSE),R1041)))</f>
        <v/>
      </c>
      <c r="AC1041" s="257" t="str">
        <f t="shared" ref="AC1041:AC1104" si="214">IF(R1041="","",IF(AB1041=1,S1041,K1041/AB1041))</f>
        <v/>
      </c>
      <c r="AD1041" s="257" t="str">
        <f t="shared" ref="AD1041:AD1104" si="215">IF(AC1041="","",IF(AB1041=1,0,AC1041-S1041))</f>
        <v/>
      </c>
      <c r="AE1041" s="193" t="str">
        <f t="shared" ref="AE1041:AE1104" si="216">IF(S1041=0,"",(IF(I1041="","CHECK DATES","OK")))</f>
        <v>CHECK DATES</v>
      </c>
      <c r="AF1041" s="257" t="str">
        <f t="shared" ref="AF1041:AF1104" si="217">IF(OR(W1041="NO",Z1041="CHECK DATES",AE1041="CHECK DATES"),AC1041,"")</f>
        <v/>
      </c>
      <c r="AG1041" s="286">
        <v>0</v>
      </c>
      <c r="AH1041" s="257">
        <f t="shared" ref="AH1041:AH1104" si="218">IF(OR(W1041="NO",AF1041&gt;0,AG1041&gt;0)*(AND(OR(T1041="NO",T1041=""))),SUM(AF1041:AG1041),"")</f>
        <v>0</v>
      </c>
      <c r="AI1041" s="257" t="str">
        <f t="shared" ref="AI1041:AI1104" si="219">IF(OR(W1041="NO",AF1041&gt;0,AG1041&gt;0)*(AND(OR(T1041="YES"))),SUM(AF1041:AG1041),"")</f>
        <v/>
      </c>
      <c r="AJ1041" s="257">
        <f t="shared" ref="AJ1041:AJ1104" si="220">IF(T1041="YES",AC1041,0)</f>
        <v>0</v>
      </c>
    </row>
    <row r="1042" spans="1:36" x14ac:dyDescent="0.3">
      <c r="A1042" s="287">
        <v>1029</v>
      </c>
      <c r="B1042" s="156"/>
      <c r="C1042" s="150"/>
      <c r="D1042" s="151"/>
      <c r="E1042" s="150"/>
      <c r="F1042" s="150"/>
      <c r="G1042" s="158"/>
      <c r="H1042" s="157"/>
      <c r="I1042" s="152"/>
      <c r="J1042" s="154"/>
      <c r="K1042" s="149"/>
      <c r="L1042" s="152"/>
      <c r="M1042" s="159"/>
      <c r="N1042" s="337"/>
      <c r="O1042" s="343" t="str">
        <f>IF(N1042="","",LOOKUP(N1042,'Work Programme'!$A$8:$A$207,'Work Programme'!$B$8:$B$207))</f>
        <v/>
      </c>
      <c r="P1042" s="150"/>
      <c r="Q1042" s="150"/>
      <c r="R1042" s="254" t="str">
        <f>IF(J1042="","",VLOOKUP(J1042,'Overview - Financial Statement'!$A$46:$B$60,2,FALSE))</f>
        <v/>
      </c>
      <c r="S1042" s="255" t="str">
        <f t="shared" si="208"/>
        <v/>
      </c>
      <c r="T1042" s="153"/>
      <c r="U1042" s="153"/>
      <c r="V1042" s="238">
        <f t="shared" si="209"/>
        <v>0</v>
      </c>
      <c r="W1042" s="193" t="s">
        <v>44</v>
      </c>
      <c r="X1042" s="427"/>
      <c r="Y1042" s="264" t="str">
        <f t="shared" si="210"/>
        <v>OK</v>
      </c>
      <c r="Z1042" s="193" t="str">
        <f t="shared" si="211"/>
        <v/>
      </c>
      <c r="AA1042" s="193" t="str">
        <f t="shared" si="212"/>
        <v/>
      </c>
      <c r="AB1042" s="397" t="str">
        <f t="shared" si="213"/>
        <v/>
      </c>
      <c r="AC1042" s="257" t="str">
        <f t="shared" si="214"/>
        <v/>
      </c>
      <c r="AD1042" s="257" t="str">
        <f t="shared" si="215"/>
        <v/>
      </c>
      <c r="AE1042" s="193" t="str">
        <f t="shared" si="216"/>
        <v>CHECK DATES</v>
      </c>
      <c r="AF1042" s="257" t="str">
        <f t="shared" si="217"/>
        <v/>
      </c>
      <c r="AG1042" s="286">
        <v>0</v>
      </c>
      <c r="AH1042" s="257">
        <f t="shared" si="218"/>
        <v>0</v>
      </c>
      <c r="AI1042" s="257" t="str">
        <f t="shared" si="219"/>
        <v/>
      </c>
      <c r="AJ1042" s="257">
        <f t="shared" si="220"/>
        <v>0</v>
      </c>
    </row>
    <row r="1043" spans="1:36" x14ac:dyDescent="0.3">
      <c r="A1043" s="287">
        <v>1030</v>
      </c>
      <c r="B1043" s="156"/>
      <c r="C1043" s="150"/>
      <c r="D1043" s="151"/>
      <c r="E1043" s="150"/>
      <c r="F1043" s="150"/>
      <c r="G1043" s="158"/>
      <c r="H1043" s="157"/>
      <c r="I1043" s="152"/>
      <c r="J1043" s="154"/>
      <c r="K1043" s="149"/>
      <c r="L1043" s="152"/>
      <c r="M1043" s="159"/>
      <c r="N1043" s="337"/>
      <c r="O1043" s="343" t="str">
        <f>IF(N1043="","",LOOKUP(N1043,'Work Programme'!$A$8:$A$207,'Work Programme'!$B$8:$B$207))</f>
        <v/>
      </c>
      <c r="P1043" s="150"/>
      <c r="Q1043" s="150"/>
      <c r="R1043" s="254" t="str">
        <f>IF(J1043="","",VLOOKUP(J1043,'Overview - Financial Statement'!$A$46:$B$60,2,FALSE))</f>
        <v/>
      </c>
      <c r="S1043" s="255" t="str">
        <f t="shared" si="208"/>
        <v/>
      </c>
      <c r="T1043" s="153"/>
      <c r="U1043" s="153"/>
      <c r="V1043" s="238">
        <f t="shared" si="209"/>
        <v>0</v>
      </c>
      <c r="W1043" s="193" t="s">
        <v>44</v>
      </c>
      <c r="X1043" s="427"/>
      <c r="Y1043" s="264" t="str">
        <f t="shared" si="210"/>
        <v>OK</v>
      </c>
      <c r="Z1043" s="193" t="str">
        <f t="shared" si="211"/>
        <v/>
      </c>
      <c r="AA1043" s="193" t="str">
        <f t="shared" si="212"/>
        <v/>
      </c>
      <c r="AB1043" s="397" t="str">
        <f t="shared" si="213"/>
        <v/>
      </c>
      <c r="AC1043" s="257" t="str">
        <f t="shared" si="214"/>
        <v/>
      </c>
      <c r="AD1043" s="257" t="str">
        <f t="shared" si="215"/>
        <v/>
      </c>
      <c r="AE1043" s="193" t="str">
        <f t="shared" si="216"/>
        <v>CHECK DATES</v>
      </c>
      <c r="AF1043" s="257" t="str">
        <f t="shared" si="217"/>
        <v/>
      </c>
      <c r="AG1043" s="286">
        <v>0</v>
      </c>
      <c r="AH1043" s="257">
        <f t="shared" si="218"/>
        <v>0</v>
      </c>
      <c r="AI1043" s="257" t="str">
        <f t="shared" si="219"/>
        <v/>
      </c>
      <c r="AJ1043" s="257">
        <f t="shared" si="220"/>
        <v>0</v>
      </c>
    </row>
    <row r="1044" spans="1:36" x14ac:dyDescent="0.3">
      <c r="A1044" s="287">
        <v>1031</v>
      </c>
      <c r="B1044" s="156"/>
      <c r="C1044" s="150"/>
      <c r="D1044" s="151"/>
      <c r="E1044" s="150"/>
      <c r="F1044" s="150"/>
      <c r="G1044" s="158"/>
      <c r="H1044" s="157"/>
      <c r="I1044" s="152"/>
      <c r="J1044" s="154"/>
      <c r="K1044" s="149"/>
      <c r="L1044" s="152"/>
      <c r="M1044" s="159"/>
      <c r="N1044" s="337"/>
      <c r="O1044" s="343" t="str">
        <f>IF(N1044="","",LOOKUP(N1044,'Work Programme'!$A$8:$A$207,'Work Programme'!$B$8:$B$207))</f>
        <v/>
      </c>
      <c r="P1044" s="150"/>
      <c r="Q1044" s="150"/>
      <c r="R1044" s="254" t="str">
        <f>IF(J1044="","",VLOOKUP(J1044,'Overview - Financial Statement'!$A$46:$B$60,2,FALSE))</f>
        <v/>
      </c>
      <c r="S1044" s="255" t="str">
        <f t="shared" si="208"/>
        <v/>
      </c>
      <c r="T1044" s="153"/>
      <c r="U1044" s="153"/>
      <c r="V1044" s="238">
        <f t="shared" si="209"/>
        <v>0</v>
      </c>
      <c r="W1044" s="193" t="s">
        <v>44</v>
      </c>
      <c r="X1044" s="427"/>
      <c r="Y1044" s="264" t="str">
        <f t="shared" si="210"/>
        <v>OK</v>
      </c>
      <c r="Z1044" s="193" t="str">
        <f t="shared" si="211"/>
        <v/>
      </c>
      <c r="AA1044" s="193" t="str">
        <f t="shared" si="212"/>
        <v/>
      </c>
      <c r="AB1044" s="397" t="str">
        <f t="shared" si="213"/>
        <v/>
      </c>
      <c r="AC1044" s="257" t="str">
        <f t="shared" si="214"/>
        <v/>
      </c>
      <c r="AD1044" s="257" t="str">
        <f t="shared" si="215"/>
        <v/>
      </c>
      <c r="AE1044" s="193" t="str">
        <f t="shared" si="216"/>
        <v>CHECK DATES</v>
      </c>
      <c r="AF1044" s="257" t="str">
        <f t="shared" si="217"/>
        <v/>
      </c>
      <c r="AG1044" s="286">
        <v>0</v>
      </c>
      <c r="AH1044" s="257">
        <f t="shared" si="218"/>
        <v>0</v>
      </c>
      <c r="AI1044" s="257" t="str">
        <f t="shared" si="219"/>
        <v/>
      </c>
      <c r="AJ1044" s="257">
        <f t="shared" si="220"/>
        <v>0</v>
      </c>
    </row>
    <row r="1045" spans="1:36" x14ac:dyDescent="0.3">
      <c r="A1045" s="287">
        <v>1032</v>
      </c>
      <c r="B1045" s="156"/>
      <c r="C1045" s="150"/>
      <c r="D1045" s="151"/>
      <c r="E1045" s="150"/>
      <c r="F1045" s="150"/>
      <c r="G1045" s="158"/>
      <c r="H1045" s="157"/>
      <c r="I1045" s="152"/>
      <c r="J1045" s="154"/>
      <c r="K1045" s="149"/>
      <c r="L1045" s="152"/>
      <c r="M1045" s="159"/>
      <c r="N1045" s="337"/>
      <c r="O1045" s="343" t="str">
        <f>IF(N1045="","",LOOKUP(N1045,'Work Programme'!$A$8:$A$207,'Work Programme'!$B$8:$B$207))</f>
        <v/>
      </c>
      <c r="P1045" s="150"/>
      <c r="Q1045" s="150"/>
      <c r="R1045" s="254" t="str">
        <f>IF(J1045="","",VLOOKUP(J1045,'Overview - Financial Statement'!$A$46:$B$60,2,FALSE))</f>
        <v/>
      </c>
      <c r="S1045" s="255" t="str">
        <f t="shared" si="208"/>
        <v/>
      </c>
      <c r="T1045" s="153"/>
      <c r="U1045" s="153"/>
      <c r="V1045" s="238">
        <f t="shared" si="209"/>
        <v>0</v>
      </c>
      <c r="W1045" s="193" t="s">
        <v>44</v>
      </c>
      <c r="X1045" s="427"/>
      <c r="Y1045" s="264" t="str">
        <f t="shared" si="210"/>
        <v>OK</v>
      </c>
      <c r="Z1045" s="193" t="str">
        <f t="shared" si="211"/>
        <v/>
      </c>
      <c r="AA1045" s="193" t="str">
        <f t="shared" si="212"/>
        <v/>
      </c>
      <c r="AB1045" s="397" t="str">
        <f t="shared" si="213"/>
        <v/>
      </c>
      <c r="AC1045" s="257" t="str">
        <f t="shared" si="214"/>
        <v/>
      </c>
      <c r="AD1045" s="257" t="str">
        <f t="shared" si="215"/>
        <v/>
      </c>
      <c r="AE1045" s="193" t="str">
        <f t="shared" si="216"/>
        <v>CHECK DATES</v>
      </c>
      <c r="AF1045" s="257" t="str">
        <f t="shared" si="217"/>
        <v/>
      </c>
      <c r="AG1045" s="286">
        <v>0</v>
      </c>
      <c r="AH1045" s="257">
        <f t="shared" si="218"/>
        <v>0</v>
      </c>
      <c r="AI1045" s="257" t="str">
        <f t="shared" si="219"/>
        <v/>
      </c>
      <c r="AJ1045" s="257">
        <f t="shared" si="220"/>
        <v>0</v>
      </c>
    </row>
    <row r="1046" spans="1:36" x14ac:dyDescent="0.3">
      <c r="A1046" s="287">
        <v>1033</v>
      </c>
      <c r="B1046" s="156"/>
      <c r="C1046" s="150"/>
      <c r="D1046" s="151"/>
      <c r="E1046" s="150"/>
      <c r="F1046" s="150"/>
      <c r="G1046" s="158"/>
      <c r="H1046" s="157"/>
      <c r="I1046" s="152"/>
      <c r="J1046" s="154"/>
      <c r="K1046" s="149"/>
      <c r="L1046" s="152"/>
      <c r="M1046" s="159"/>
      <c r="N1046" s="337"/>
      <c r="O1046" s="343" t="str">
        <f>IF(N1046="","",LOOKUP(N1046,'Work Programme'!$A$8:$A$207,'Work Programme'!$B$8:$B$207))</f>
        <v/>
      </c>
      <c r="P1046" s="150"/>
      <c r="Q1046" s="150"/>
      <c r="R1046" s="254" t="str">
        <f>IF(J1046="","",VLOOKUP(J1046,'Overview - Financial Statement'!$A$46:$B$60,2,FALSE))</f>
        <v/>
      </c>
      <c r="S1046" s="255" t="str">
        <f t="shared" si="208"/>
        <v/>
      </c>
      <c r="T1046" s="153"/>
      <c r="U1046" s="153"/>
      <c r="V1046" s="238">
        <f t="shared" si="209"/>
        <v>0</v>
      </c>
      <c r="W1046" s="193" t="s">
        <v>44</v>
      </c>
      <c r="X1046" s="427"/>
      <c r="Y1046" s="264" t="str">
        <f t="shared" si="210"/>
        <v>OK</v>
      </c>
      <c r="Z1046" s="193" t="str">
        <f t="shared" si="211"/>
        <v/>
      </c>
      <c r="AA1046" s="193" t="str">
        <f t="shared" si="212"/>
        <v/>
      </c>
      <c r="AB1046" s="397" t="str">
        <f t="shared" si="213"/>
        <v/>
      </c>
      <c r="AC1046" s="257" t="str">
        <f t="shared" si="214"/>
        <v/>
      </c>
      <c r="AD1046" s="257" t="str">
        <f t="shared" si="215"/>
        <v/>
      </c>
      <c r="AE1046" s="193" t="str">
        <f t="shared" si="216"/>
        <v>CHECK DATES</v>
      </c>
      <c r="AF1046" s="257" t="str">
        <f t="shared" si="217"/>
        <v/>
      </c>
      <c r="AG1046" s="286">
        <v>0</v>
      </c>
      <c r="AH1046" s="257">
        <f t="shared" si="218"/>
        <v>0</v>
      </c>
      <c r="AI1046" s="257" t="str">
        <f t="shared" si="219"/>
        <v/>
      </c>
      <c r="AJ1046" s="257">
        <f t="shared" si="220"/>
        <v>0</v>
      </c>
    </row>
    <row r="1047" spans="1:36" x14ac:dyDescent="0.3">
      <c r="A1047" s="287">
        <v>1034</v>
      </c>
      <c r="B1047" s="156"/>
      <c r="C1047" s="150"/>
      <c r="D1047" s="151"/>
      <c r="E1047" s="150"/>
      <c r="F1047" s="150"/>
      <c r="G1047" s="158"/>
      <c r="H1047" s="157"/>
      <c r="I1047" s="152"/>
      <c r="J1047" s="154"/>
      <c r="K1047" s="149"/>
      <c r="L1047" s="152"/>
      <c r="M1047" s="159"/>
      <c r="N1047" s="337"/>
      <c r="O1047" s="343" t="str">
        <f>IF(N1047="","",LOOKUP(N1047,'Work Programme'!$A$8:$A$207,'Work Programme'!$B$8:$B$207))</f>
        <v/>
      </c>
      <c r="P1047" s="150"/>
      <c r="Q1047" s="150"/>
      <c r="R1047" s="254" t="str">
        <f>IF(J1047="","",VLOOKUP(J1047,'Overview - Financial Statement'!$A$46:$B$60,2,FALSE))</f>
        <v/>
      </c>
      <c r="S1047" s="255" t="str">
        <f t="shared" si="208"/>
        <v/>
      </c>
      <c r="T1047" s="153"/>
      <c r="U1047" s="153"/>
      <c r="V1047" s="238">
        <f t="shared" si="209"/>
        <v>0</v>
      </c>
      <c r="W1047" s="193" t="s">
        <v>44</v>
      </c>
      <c r="X1047" s="427"/>
      <c r="Y1047" s="264" t="str">
        <f t="shared" si="210"/>
        <v>OK</v>
      </c>
      <c r="Z1047" s="193" t="str">
        <f t="shared" si="211"/>
        <v/>
      </c>
      <c r="AA1047" s="193" t="str">
        <f t="shared" si="212"/>
        <v/>
      </c>
      <c r="AB1047" s="397" t="str">
        <f t="shared" si="213"/>
        <v/>
      </c>
      <c r="AC1047" s="257" t="str">
        <f t="shared" si="214"/>
        <v/>
      </c>
      <c r="AD1047" s="257" t="str">
        <f t="shared" si="215"/>
        <v/>
      </c>
      <c r="AE1047" s="193" t="str">
        <f t="shared" si="216"/>
        <v>CHECK DATES</v>
      </c>
      <c r="AF1047" s="257" t="str">
        <f t="shared" si="217"/>
        <v/>
      </c>
      <c r="AG1047" s="286">
        <v>0</v>
      </c>
      <c r="AH1047" s="257">
        <f t="shared" si="218"/>
        <v>0</v>
      </c>
      <c r="AI1047" s="257" t="str">
        <f t="shared" si="219"/>
        <v/>
      </c>
      <c r="AJ1047" s="257">
        <f t="shared" si="220"/>
        <v>0</v>
      </c>
    </row>
    <row r="1048" spans="1:36" x14ac:dyDescent="0.3">
      <c r="A1048" s="287">
        <v>1035</v>
      </c>
      <c r="B1048" s="156"/>
      <c r="C1048" s="150"/>
      <c r="D1048" s="151"/>
      <c r="E1048" s="150"/>
      <c r="F1048" s="150"/>
      <c r="G1048" s="158"/>
      <c r="H1048" s="157"/>
      <c r="I1048" s="152"/>
      <c r="J1048" s="154"/>
      <c r="K1048" s="149"/>
      <c r="L1048" s="152"/>
      <c r="M1048" s="159"/>
      <c r="N1048" s="337"/>
      <c r="O1048" s="343" t="str">
        <f>IF(N1048="","",LOOKUP(N1048,'Work Programme'!$A$8:$A$207,'Work Programme'!$B$8:$B$207))</f>
        <v/>
      </c>
      <c r="P1048" s="150"/>
      <c r="Q1048" s="150"/>
      <c r="R1048" s="254" t="str">
        <f>IF(J1048="","",VLOOKUP(J1048,'Overview - Financial Statement'!$A$46:$B$60,2,FALSE))</f>
        <v/>
      </c>
      <c r="S1048" s="255" t="str">
        <f t="shared" si="208"/>
        <v/>
      </c>
      <c r="T1048" s="153"/>
      <c r="U1048" s="153"/>
      <c r="V1048" s="238">
        <f t="shared" si="209"/>
        <v>0</v>
      </c>
      <c r="W1048" s="193" t="s">
        <v>44</v>
      </c>
      <c r="X1048" s="427"/>
      <c r="Y1048" s="264" t="str">
        <f t="shared" si="210"/>
        <v>OK</v>
      </c>
      <c r="Z1048" s="193" t="str">
        <f t="shared" si="211"/>
        <v/>
      </c>
      <c r="AA1048" s="193" t="str">
        <f t="shared" si="212"/>
        <v/>
      </c>
      <c r="AB1048" s="397" t="str">
        <f t="shared" si="213"/>
        <v/>
      </c>
      <c r="AC1048" s="257" t="str">
        <f t="shared" si="214"/>
        <v/>
      </c>
      <c r="AD1048" s="257" t="str">
        <f t="shared" si="215"/>
        <v/>
      </c>
      <c r="AE1048" s="193" t="str">
        <f t="shared" si="216"/>
        <v>CHECK DATES</v>
      </c>
      <c r="AF1048" s="257" t="str">
        <f t="shared" si="217"/>
        <v/>
      </c>
      <c r="AG1048" s="286">
        <v>0</v>
      </c>
      <c r="AH1048" s="257">
        <f t="shared" si="218"/>
        <v>0</v>
      </c>
      <c r="AI1048" s="257" t="str">
        <f t="shared" si="219"/>
        <v/>
      </c>
      <c r="AJ1048" s="257">
        <f t="shared" si="220"/>
        <v>0</v>
      </c>
    </row>
    <row r="1049" spans="1:36" x14ac:dyDescent="0.3">
      <c r="A1049" s="287">
        <v>1036</v>
      </c>
      <c r="B1049" s="156"/>
      <c r="C1049" s="150"/>
      <c r="D1049" s="151"/>
      <c r="E1049" s="150"/>
      <c r="F1049" s="150"/>
      <c r="G1049" s="158"/>
      <c r="H1049" s="157"/>
      <c r="I1049" s="152"/>
      <c r="J1049" s="154"/>
      <c r="K1049" s="149"/>
      <c r="L1049" s="152"/>
      <c r="M1049" s="159"/>
      <c r="N1049" s="337"/>
      <c r="O1049" s="343" t="str">
        <f>IF(N1049="","",LOOKUP(N1049,'Work Programme'!$A$8:$A$207,'Work Programme'!$B$8:$B$207))</f>
        <v/>
      </c>
      <c r="P1049" s="150"/>
      <c r="Q1049" s="150"/>
      <c r="R1049" s="254" t="str">
        <f>IF(J1049="","",VLOOKUP(J1049,'Overview - Financial Statement'!$A$46:$B$60,2,FALSE))</f>
        <v/>
      </c>
      <c r="S1049" s="255" t="str">
        <f t="shared" si="208"/>
        <v/>
      </c>
      <c r="T1049" s="153"/>
      <c r="U1049" s="153"/>
      <c r="V1049" s="238">
        <f t="shared" si="209"/>
        <v>0</v>
      </c>
      <c r="W1049" s="193" t="s">
        <v>44</v>
      </c>
      <c r="X1049" s="427"/>
      <c r="Y1049" s="264" t="str">
        <f t="shared" si="210"/>
        <v>OK</v>
      </c>
      <c r="Z1049" s="193" t="str">
        <f t="shared" si="211"/>
        <v/>
      </c>
      <c r="AA1049" s="193" t="str">
        <f t="shared" si="212"/>
        <v/>
      </c>
      <c r="AB1049" s="397" t="str">
        <f t="shared" si="213"/>
        <v/>
      </c>
      <c r="AC1049" s="257" t="str">
        <f t="shared" si="214"/>
        <v/>
      </c>
      <c r="AD1049" s="257" t="str">
        <f t="shared" si="215"/>
        <v/>
      </c>
      <c r="AE1049" s="193" t="str">
        <f t="shared" si="216"/>
        <v>CHECK DATES</v>
      </c>
      <c r="AF1049" s="257" t="str">
        <f t="shared" si="217"/>
        <v/>
      </c>
      <c r="AG1049" s="286">
        <v>0</v>
      </c>
      <c r="AH1049" s="257">
        <f t="shared" si="218"/>
        <v>0</v>
      </c>
      <c r="AI1049" s="257" t="str">
        <f t="shared" si="219"/>
        <v/>
      </c>
      <c r="AJ1049" s="257">
        <f t="shared" si="220"/>
        <v>0</v>
      </c>
    </row>
    <row r="1050" spans="1:36" x14ac:dyDescent="0.3">
      <c r="A1050" s="287">
        <v>1037</v>
      </c>
      <c r="B1050" s="156"/>
      <c r="C1050" s="150"/>
      <c r="D1050" s="151"/>
      <c r="E1050" s="150"/>
      <c r="F1050" s="150"/>
      <c r="G1050" s="158"/>
      <c r="H1050" s="157"/>
      <c r="I1050" s="152"/>
      <c r="J1050" s="154"/>
      <c r="K1050" s="149"/>
      <c r="L1050" s="152"/>
      <c r="M1050" s="159"/>
      <c r="N1050" s="337"/>
      <c r="O1050" s="343" t="str">
        <f>IF(N1050="","",LOOKUP(N1050,'Work Programme'!$A$8:$A$207,'Work Programme'!$B$8:$B$207))</f>
        <v/>
      </c>
      <c r="P1050" s="150"/>
      <c r="Q1050" s="150"/>
      <c r="R1050" s="254" t="str">
        <f>IF(J1050="","",VLOOKUP(J1050,'Overview - Financial Statement'!$A$46:$B$60,2,FALSE))</f>
        <v/>
      </c>
      <c r="S1050" s="255" t="str">
        <f t="shared" si="208"/>
        <v/>
      </c>
      <c r="T1050" s="153"/>
      <c r="U1050" s="153"/>
      <c r="V1050" s="238">
        <f t="shared" si="209"/>
        <v>0</v>
      </c>
      <c r="W1050" s="193" t="s">
        <v>44</v>
      </c>
      <c r="X1050" s="427"/>
      <c r="Y1050" s="264" t="str">
        <f t="shared" si="210"/>
        <v>OK</v>
      </c>
      <c r="Z1050" s="193" t="str">
        <f t="shared" si="211"/>
        <v/>
      </c>
      <c r="AA1050" s="193" t="str">
        <f t="shared" si="212"/>
        <v/>
      </c>
      <c r="AB1050" s="397" t="str">
        <f t="shared" si="213"/>
        <v/>
      </c>
      <c r="AC1050" s="257" t="str">
        <f t="shared" si="214"/>
        <v/>
      </c>
      <c r="AD1050" s="257" t="str">
        <f t="shared" si="215"/>
        <v/>
      </c>
      <c r="AE1050" s="193" t="str">
        <f t="shared" si="216"/>
        <v>CHECK DATES</v>
      </c>
      <c r="AF1050" s="257" t="str">
        <f t="shared" si="217"/>
        <v/>
      </c>
      <c r="AG1050" s="286">
        <v>0</v>
      </c>
      <c r="AH1050" s="257">
        <f t="shared" si="218"/>
        <v>0</v>
      </c>
      <c r="AI1050" s="257" t="str">
        <f t="shared" si="219"/>
        <v/>
      </c>
      <c r="AJ1050" s="257">
        <f t="shared" si="220"/>
        <v>0</v>
      </c>
    </row>
    <row r="1051" spans="1:36" x14ac:dyDescent="0.3">
      <c r="A1051" s="287">
        <v>1038</v>
      </c>
      <c r="B1051" s="156"/>
      <c r="C1051" s="150"/>
      <c r="D1051" s="151"/>
      <c r="E1051" s="150"/>
      <c r="F1051" s="150"/>
      <c r="G1051" s="158"/>
      <c r="H1051" s="157"/>
      <c r="I1051" s="152"/>
      <c r="J1051" s="154"/>
      <c r="K1051" s="149"/>
      <c r="L1051" s="152"/>
      <c r="M1051" s="159"/>
      <c r="N1051" s="337"/>
      <c r="O1051" s="343" t="str">
        <f>IF(N1051="","",LOOKUP(N1051,'Work Programme'!$A$8:$A$207,'Work Programme'!$B$8:$B$207))</f>
        <v/>
      </c>
      <c r="P1051" s="150"/>
      <c r="Q1051" s="150"/>
      <c r="R1051" s="254" t="str">
        <f>IF(J1051="","",VLOOKUP(J1051,'Overview - Financial Statement'!$A$46:$B$60,2,FALSE))</f>
        <v/>
      </c>
      <c r="S1051" s="255" t="str">
        <f t="shared" si="208"/>
        <v/>
      </c>
      <c r="T1051" s="153"/>
      <c r="U1051" s="153"/>
      <c r="V1051" s="238">
        <f t="shared" si="209"/>
        <v>0</v>
      </c>
      <c r="W1051" s="193" t="s">
        <v>44</v>
      </c>
      <c r="X1051" s="427"/>
      <c r="Y1051" s="264" t="str">
        <f t="shared" si="210"/>
        <v>OK</v>
      </c>
      <c r="Z1051" s="193" t="str">
        <f t="shared" si="211"/>
        <v/>
      </c>
      <c r="AA1051" s="193" t="str">
        <f t="shared" si="212"/>
        <v/>
      </c>
      <c r="AB1051" s="397" t="str">
        <f t="shared" si="213"/>
        <v/>
      </c>
      <c r="AC1051" s="257" t="str">
        <f t="shared" si="214"/>
        <v/>
      </c>
      <c r="AD1051" s="257" t="str">
        <f t="shared" si="215"/>
        <v/>
      </c>
      <c r="AE1051" s="193" t="str">
        <f t="shared" si="216"/>
        <v>CHECK DATES</v>
      </c>
      <c r="AF1051" s="257" t="str">
        <f t="shared" si="217"/>
        <v/>
      </c>
      <c r="AG1051" s="286">
        <v>0</v>
      </c>
      <c r="AH1051" s="257">
        <f t="shared" si="218"/>
        <v>0</v>
      </c>
      <c r="AI1051" s="257" t="str">
        <f t="shared" si="219"/>
        <v/>
      </c>
      <c r="AJ1051" s="257">
        <f t="shared" si="220"/>
        <v>0</v>
      </c>
    </row>
    <row r="1052" spans="1:36" x14ac:dyDescent="0.3">
      <c r="A1052" s="287">
        <v>1039</v>
      </c>
      <c r="B1052" s="156"/>
      <c r="C1052" s="150"/>
      <c r="D1052" s="151"/>
      <c r="E1052" s="150"/>
      <c r="F1052" s="150"/>
      <c r="G1052" s="158"/>
      <c r="H1052" s="157"/>
      <c r="I1052" s="152"/>
      <c r="J1052" s="154"/>
      <c r="K1052" s="149"/>
      <c r="L1052" s="152"/>
      <c r="M1052" s="159"/>
      <c r="N1052" s="337"/>
      <c r="O1052" s="343" t="str">
        <f>IF(N1052="","",LOOKUP(N1052,'Work Programme'!$A$8:$A$207,'Work Programme'!$B$8:$B$207))</f>
        <v/>
      </c>
      <c r="P1052" s="150"/>
      <c r="Q1052" s="150"/>
      <c r="R1052" s="254" t="str">
        <f>IF(J1052="","",VLOOKUP(J1052,'Overview - Financial Statement'!$A$46:$B$60,2,FALSE))</f>
        <v/>
      </c>
      <c r="S1052" s="255" t="str">
        <f t="shared" si="208"/>
        <v/>
      </c>
      <c r="T1052" s="153"/>
      <c r="U1052" s="153"/>
      <c r="V1052" s="238">
        <f t="shared" si="209"/>
        <v>0</v>
      </c>
      <c r="W1052" s="193" t="s">
        <v>44</v>
      </c>
      <c r="X1052" s="427"/>
      <c r="Y1052" s="264" t="str">
        <f t="shared" si="210"/>
        <v>OK</v>
      </c>
      <c r="Z1052" s="193" t="str">
        <f t="shared" si="211"/>
        <v/>
      </c>
      <c r="AA1052" s="193" t="str">
        <f t="shared" si="212"/>
        <v/>
      </c>
      <c r="AB1052" s="397" t="str">
        <f t="shared" si="213"/>
        <v/>
      </c>
      <c r="AC1052" s="257" t="str">
        <f t="shared" si="214"/>
        <v/>
      </c>
      <c r="AD1052" s="257" t="str">
        <f t="shared" si="215"/>
        <v/>
      </c>
      <c r="AE1052" s="193" t="str">
        <f t="shared" si="216"/>
        <v>CHECK DATES</v>
      </c>
      <c r="AF1052" s="257" t="str">
        <f t="shared" si="217"/>
        <v/>
      </c>
      <c r="AG1052" s="286">
        <v>0</v>
      </c>
      <c r="AH1052" s="257">
        <f t="shared" si="218"/>
        <v>0</v>
      </c>
      <c r="AI1052" s="257" t="str">
        <f t="shared" si="219"/>
        <v/>
      </c>
      <c r="AJ1052" s="257">
        <f t="shared" si="220"/>
        <v>0</v>
      </c>
    </row>
    <row r="1053" spans="1:36" x14ac:dyDescent="0.3">
      <c r="A1053" s="287">
        <v>1040</v>
      </c>
      <c r="B1053" s="156"/>
      <c r="C1053" s="150"/>
      <c r="D1053" s="151"/>
      <c r="E1053" s="150"/>
      <c r="F1053" s="150"/>
      <c r="G1053" s="158"/>
      <c r="H1053" s="157"/>
      <c r="I1053" s="152"/>
      <c r="J1053" s="154"/>
      <c r="K1053" s="149"/>
      <c r="L1053" s="152"/>
      <c r="M1053" s="159"/>
      <c r="N1053" s="337"/>
      <c r="O1053" s="343" t="str">
        <f>IF(N1053="","",LOOKUP(N1053,'Work Programme'!$A$8:$A$207,'Work Programme'!$B$8:$B$207))</f>
        <v/>
      </c>
      <c r="P1053" s="150"/>
      <c r="Q1053" s="150"/>
      <c r="R1053" s="254" t="str">
        <f>IF(J1053="","",VLOOKUP(J1053,'Overview - Financial Statement'!$A$46:$B$60,2,FALSE))</f>
        <v/>
      </c>
      <c r="S1053" s="255" t="str">
        <f t="shared" si="208"/>
        <v/>
      </c>
      <c r="T1053" s="153"/>
      <c r="U1053" s="153"/>
      <c r="V1053" s="238">
        <f t="shared" si="209"/>
        <v>0</v>
      </c>
      <c r="W1053" s="193" t="s">
        <v>44</v>
      </c>
      <c r="X1053" s="427"/>
      <c r="Y1053" s="264" t="str">
        <f t="shared" si="210"/>
        <v>OK</v>
      </c>
      <c r="Z1053" s="193" t="str">
        <f t="shared" si="211"/>
        <v/>
      </c>
      <c r="AA1053" s="193" t="str">
        <f t="shared" si="212"/>
        <v/>
      </c>
      <c r="AB1053" s="397" t="str">
        <f t="shared" si="213"/>
        <v/>
      </c>
      <c r="AC1053" s="257" t="str">
        <f t="shared" si="214"/>
        <v/>
      </c>
      <c r="AD1053" s="257" t="str">
        <f t="shared" si="215"/>
        <v/>
      </c>
      <c r="AE1053" s="193" t="str">
        <f t="shared" si="216"/>
        <v>CHECK DATES</v>
      </c>
      <c r="AF1053" s="257" t="str">
        <f t="shared" si="217"/>
        <v/>
      </c>
      <c r="AG1053" s="286">
        <v>0</v>
      </c>
      <c r="AH1053" s="257">
        <f t="shared" si="218"/>
        <v>0</v>
      </c>
      <c r="AI1053" s="257" t="str">
        <f t="shared" si="219"/>
        <v/>
      </c>
      <c r="AJ1053" s="257">
        <f t="shared" si="220"/>
        <v>0</v>
      </c>
    </row>
    <row r="1054" spans="1:36" x14ac:dyDescent="0.3">
      <c r="A1054" s="287">
        <v>1041</v>
      </c>
      <c r="B1054" s="156"/>
      <c r="C1054" s="150"/>
      <c r="D1054" s="151"/>
      <c r="E1054" s="150"/>
      <c r="F1054" s="150"/>
      <c r="G1054" s="158"/>
      <c r="H1054" s="157"/>
      <c r="I1054" s="152"/>
      <c r="J1054" s="154"/>
      <c r="K1054" s="149"/>
      <c r="L1054" s="152"/>
      <c r="M1054" s="159"/>
      <c r="N1054" s="337"/>
      <c r="O1054" s="343" t="str">
        <f>IF(N1054="","",LOOKUP(N1054,'Work Programme'!$A$8:$A$207,'Work Programme'!$B$8:$B$207))</f>
        <v/>
      </c>
      <c r="P1054" s="150"/>
      <c r="Q1054" s="150"/>
      <c r="R1054" s="254" t="str">
        <f>IF(J1054="","",VLOOKUP(J1054,'Overview - Financial Statement'!$A$46:$B$60,2,FALSE))</f>
        <v/>
      </c>
      <c r="S1054" s="255" t="str">
        <f t="shared" si="208"/>
        <v/>
      </c>
      <c r="T1054" s="153"/>
      <c r="U1054" s="153"/>
      <c r="V1054" s="238">
        <f t="shared" si="209"/>
        <v>0</v>
      </c>
      <c r="W1054" s="193" t="s">
        <v>44</v>
      </c>
      <c r="X1054" s="427"/>
      <c r="Y1054" s="264" t="str">
        <f t="shared" si="210"/>
        <v>OK</v>
      </c>
      <c r="Z1054" s="193" t="str">
        <f t="shared" si="211"/>
        <v/>
      </c>
      <c r="AA1054" s="193" t="str">
        <f t="shared" si="212"/>
        <v/>
      </c>
      <c r="AB1054" s="397" t="str">
        <f t="shared" si="213"/>
        <v/>
      </c>
      <c r="AC1054" s="257" t="str">
        <f t="shared" si="214"/>
        <v/>
      </c>
      <c r="AD1054" s="257" t="str">
        <f t="shared" si="215"/>
        <v/>
      </c>
      <c r="AE1054" s="193" t="str">
        <f t="shared" si="216"/>
        <v>CHECK DATES</v>
      </c>
      <c r="AF1054" s="257" t="str">
        <f t="shared" si="217"/>
        <v/>
      </c>
      <c r="AG1054" s="286">
        <v>0</v>
      </c>
      <c r="AH1054" s="257">
        <f t="shared" si="218"/>
        <v>0</v>
      </c>
      <c r="AI1054" s="257" t="str">
        <f t="shared" si="219"/>
        <v/>
      </c>
      <c r="AJ1054" s="257">
        <f t="shared" si="220"/>
        <v>0</v>
      </c>
    </row>
    <row r="1055" spans="1:36" x14ac:dyDescent="0.3">
      <c r="A1055" s="287">
        <v>1042</v>
      </c>
      <c r="B1055" s="156"/>
      <c r="C1055" s="150"/>
      <c r="D1055" s="151"/>
      <c r="E1055" s="150"/>
      <c r="F1055" s="150"/>
      <c r="G1055" s="158"/>
      <c r="H1055" s="157"/>
      <c r="I1055" s="152"/>
      <c r="J1055" s="154"/>
      <c r="K1055" s="149"/>
      <c r="L1055" s="152"/>
      <c r="M1055" s="159"/>
      <c r="N1055" s="337"/>
      <c r="O1055" s="343" t="str">
        <f>IF(N1055="","",LOOKUP(N1055,'Work Programme'!$A$8:$A$207,'Work Programme'!$B$8:$B$207))</f>
        <v/>
      </c>
      <c r="P1055" s="150"/>
      <c r="Q1055" s="150"/>
      <c r="R1055" s="254" t="str">
        <f>IF(J1055="","",VLOOKUP(J1055,'Overview - Financial Statement'!$A$46:$B$60,2,FALSE))</f>
        <v/>
      </c>
      <c r="S1055" s="255" t="str">
        <f t="shared" si="208"/>
        <v/>
      </c>
      <c r="T1055" s="153"/>
      <c r="U1055" s="153"/>
      <c r="V1055" s="238">
        <f t="shared" si="209"/>
        <v>0</v>
      </c>
      <c r="W1055" s="193" t="s">
        <v>44</v>
      </c>
      <c r="X1055" s="427"/>
      <c r="Y1055" s="264" t="str">
        <f t="shared" si="210"/>
        <v>OK</v>
      </c>
      <c r="Z1055" s="193" t="str">
        <f t="shared" si="211"/>
        <v/>
      </c>
      <c r="AA1055" s="193" t="str">
        <f t="shared" si="212"/>
        <v/>
      </c>
      <c r="AB1055" s="397" t="str">
        <f t="shared" si="213"/>
        <v/>
      </c>
      <c r="AC1055" s="257" t="str">
        <f t="shared" si="214"/>
        <v/>
      </c>
      <c r="AD1055" s="257" t="str">
        <f t="shared" si="215"/>
        <v/>
      </c>
      <c r="AE1055" s="193" t="str">
        <f t="shared" si="216"/>
        <v>CHECK DATES</v>
      </c>
      <c r="AF1055" s="257" t="str">
        <f t="shared" si="217"/>
        <v/>
      </c>
      <c r="AG1055" s="286">
        <v>0</v>
      </c>
      <c r="AH1055" s="257">
        <f t="shared" si="218"/>
        <v>0</v>
      </c>
      <c r="AI1055" s="257" t="str">
        <f t="shared" si="219"/>
        <v/>
      </c>
      <c r="AJ1055" s="257">
        <f t="shared" si="220"/>
        <v>0</v>
      </c>
    </row>
    <row r="1056" spans="1:36" x14ac:dyDescent="0.3">
      <c r="A1056" s="287">
        <v>1043</v>
      </c>
      <c r="B1056" s="156"/>
      <c r="C1056" s="150"/>
      <c r="D1056" s="151"/>
      <c r="E1056" s="150"/>
      <c r="F1056" s="150"/>
      <c r="G1056" s="158"/>
      <c r="H1056" s="157"/>
      <c r="I1056" s="152"/>
      <c r="J1056" s="154"/>
      <c r="K1056" s="149"/>
      <c r="L1056" s="152"/>
      <c r="M1056" s="159"/>
      <c r="N1056" s="337"/>
      <c r="O1056" s="343" t="str">
        <f>IF(N1056="","",LOOKUP(N1056,'Work Programme'!$A$8:$A$207,'Work Programme'!$B$8:$B$207))</f>
        <v/>
      </c>
      <c r="P1056" s="150"/>
      <c r="Q1056" s="150"/>
      <c r="R1056" s="254" t="str">
        <f>IF(J1056="","",VLOOKUP(J1056,'Overview - Financial Statement'!$A$46:$B$60,2,FALSE))</f>
        <v/>
      </c>
      <c r="S1056" s="255" t="str">
        <f t="shared" si="208"/>
        <v/>
      </c>
      <c r="T1056" s="153"/>
      <c r="U1056" s="153"/>
      <c r="V1056" s="238">
        <f t="shared" si="209"/>
        <v>0</v>
      </c>
      <c r="W1056" s="193" t="s">
        <v>44</v>
      </c>
      <c r="X1056" s="427"/>
      <c r="Y1056" s="264" t="str">
        <f t="shared" si="210"/>
        <v>OK</v>
      </c>
      <c r="Z1056" s="193" t="str">
        <f t="shared" si="211"/>
        <v/>
      </c>
      <c r="AA1056" s="193" t="str">
        <f t="shared" si="212"/>
        <v/>
      </c>
      <c r="AB1056" s="397" t="str">
        <f t="shared" si="213"/>
        <v/>
      </c>
      <c r="AC1056" s="257" t="str">
        <f t="shared" si="214"/>
        <v/>
      </c>
      <c r="AD1056" s="257" t="str">
        <f t="shared" si="215"/>
        <v/>
      </c>
      <c r="AE1056" s="193" t="str">
        <f t="shared" si="216"/>
        <v>CHECK DATES</v>
      </c>
      <c r="AF1056" s="257" t="str">
        <f t="shared" si="217"/>
        <v/>
      </c>
      <c r="AG1056" s="286">
        <v>0</v>
      </c>
      <c r="AH1056" s="257">
        <f t="shared" si="218"/>
        <v>0</v>
      </c>
      <c r="AI1056" s="257" t="str">
        <f t="shared" si="219"/>
        <v/>
      </c>
      <c r="AJ1056" s="257">
        <f t="shared" si="220"/>
        <v>0</v>
      </c>
    </row>
    <row r="1057" spans="1:36" x14ac:dyDescent="0.3">
      <c r="A1057" s="287">
        <v>1044</v>
      </c>
      <c r="B1057" s="156"/>
      <c r="C1057" s="150"/>
      <c r="D1057" s="151"/>
      <c r="E1057" s="150"/>
      <c r="F1057" s="150"/>
      <c r="G1057" s="158"/>
      <c r="H1057" s="157"/>
      <c r="I1057" s="152"/>
      <c r="J1057" s="154"/>
      <c r="K1057" s="149"/>
      <c r="L1057" s="152"/>
      <c r="M1057" s="159"/>
      <c r="N1057" s="337"/>
      <c r="O1057" s="343" t="str">
        <f>IF(N1057="","",LOOKUP(N1057,'Work Programme'!$A$8:$A$207,'Work Programme'!$B$8:$B$207))</f>
        <v/>
      </c>
      <c r="P1057" s="150"/>
      <c r="Q1057" s="150"/>
      <c r="R1057" s="254" t="str">
        <f>IF(J1057="","",VLOOKUP(J1057,'Overview - Financial Statement'!$A$46:$B$60,2,FALSE))</f>
        <v/>
      </c>
      <c r="S1057" s="255" t="str">
        <f t="shared" si="208"/>
        <v/>
      </c>
      <c r="T1057" s="153"/>
      <c r="U1057" s="153"/>
      <c r="V1057" s="238">
        <f t="shared" si="209"/>
        <v>0</v>
      </c>
      <c r="W1057" s="193" t="s">
        <v>44</v>
      </c>
      <c r="X1057" s="427"/>
      <c r="Y1057" s="264" t="str">
        <f t="shared" si="210"/>
        <v>OK</v>
      </c>
      <c r="Z1057" s="193" t="str">
        <f t="shared" si="211"/>
        <v/>
      </c>
      <c r="AA1057" s="193" t="str">
        <f t="shared" si="212"/>
        <v/>
      </c>
      <c r="AB1057" s="397" t="str">
        <f t="shared" si="213"/>
        <v/>
      </c>
      <c r="AC1057" s="257" t="str">
        <f t="shared" si="214"/>
        <v/>
      </c>
      <c r="AD1057" s="257" t="str">
        <f t="shared" si="215"/>
        <v/>
      </c>
      <c r="AE1057" s="193" t="str">
        <f t="shared" si="216"/>
        <v>CHECK DATES</v>
      </c>
      <c r="AF1057" s="257" t="str">
        <f t="shared" si="217"/>
        <v/>
      </c>
      <c r="AG1057" s="286">
        <v>0</v>
      </c>
      <c r="AH1057" s="257">
        <f t="shared" si="218"/>
        <v>0</v>
      </c>
      <c r="AI1057" s="257" t="str">
        <f t="shared" si="219"/>
        <v/>
      </c>
      <c r="AJ1057" s="257">
        <f t="shared" si="220"/>
        <v>0</v>
      </c>
    </row>
    <row r="1058" spans="1:36" x14ac:dyDescent="0.3">
      <c r="A1058" s="287">
        <v>1045</v>
      </c>
      <c r="B1058" s="156"/>
      <c r="C1058" s="150"/>
      <c r="D1058" s="151"/>
      <c r="E1058" s="150"/>
      <c r="F1058" s="150"/>
      <c r="G1058" s="158"/>
      <c r="H1058" s="157"/>
      <c r="I1058" s="152"/>
      <c r="J1058" s="154"/>
      <c r="K1058" s="149"/>
      <c r="L1058" s="152"/>
      <c r="M1058" s="159"/>
      <c r="N1058" s="337"/>
      <c r="O1058" s="343" t="str">
        <f>IF(N1058="","",LOOKUP(N1058,'Work Programme'!$A$8:$A$207,'Work Programme'!$B$8:$B$207))</f>
        <v/>
      </c>
      <c r="P1058" s="150"/>
      <c r="Q1058" s="150"/>
      <c r="R1058" s="254" t="str">
        <f>IF(J1058="","",VLOOKUP(J1058,'Overview - Financial Statement'!$A$46:$B$60,2,FALSE))</f>
        <v/>
      </c>
      <c r="S1058" s="255" t="str">
        <f t="shared" si="208"/>
        <v/>
      </c>
      <c r="T1058" s="153"/>
      <c r="U1058" s="153"/>
      <c r="V1058" s="238">
        <f t="shared" si="209"/>
        <v>0</v>
      </c>
      <c r="W1058" s="193" t="s">
        <v>44</v>
      </c>
      <c r="X1058" s="427"/>
      <c r="Y1058" s="264" t="str">
        <f t="shared" si="210"/>
        <v>OK</v>
      </c>
      <c r="Z1058" s="193" t="str">
        <f t="shared" si="211"/>
        <v/>
      </c>
      <c r="AA1058" s="193" t="str">
        <f t="shared" si="212"/>
        <v/>
      </c>
      <c r="AB1058" s="397" t="str">
        <f t="shared" si="213"/>
        <v/>
      </c>
      <c r="AC1058" s="257" t="str">
        <f t="shared" si="214"/>
        <v/>
      </c>
      <c r="AD1058" s="257" t="str">
        <f t="shared" si="215"/>
        <v/>
      </c>
      <c r="AE1058" s="193" t="str">
        <f t="shared" si="216"/>
        <v>CHECK DATES</v>
      </c>
      <c r="AF1058" s="257" t="str">
        <f t="shared" si="217"/>
        <v/>
      </c>
      <c r="AG1058" s="286">
        <v>0</v>
      </c>
      <c r="AH1058" s="257">
        <f t="shared" si="218"/>
        <v>0</v>
      </c>
      <c r="AI1058" s="257" t="str">
        <f t="shared" si="219"/>
        <v/>
      </c>
      <c r="AJ1058" s="257">
        <f t="shared" si="220"/>
        <v>0</v>
      </c>
    </row>
    <row r="1059" spans="1:36" x14ac:dyDescent="0.3">
      <c r="A1059" s="287">
        <v>1046</v>
      </c>
      <c r="B1059" s="156"/>
      <c r="C1059" s="150"/>
      <c r="D1059" s="151"/>
      <c r="E1059" s="150"/>
      <c r="F1059" s="150"/>
      <c r="G1059" s="158"/>
      <c r="H1059" s="157"/>
      <c r="I1059" s="152"/>
      <c r="J1059" s="154"/>
      <c r="K1059" s="149"/>
      <c r="L1059" s="152"/>
      <c r="M1059" s="159"/>
      <c r="N1059" s="337"/>
      <c r="O1059" s="343" t="str">
        <f>IF(N1059="","",LOOKUP(N1059,'Work Programme'!$A$8:$A$207,'Work Programme'!$B$8:$B$207))</f>
        <v/>
      </c>
      <c r="P1059" s="150"/>
      <c r="Q1059" s="150"/>
      <c r="R1059" s="254" t="str">
        <f>IF(J1059="","",VLOOKUP(J1059,'Overview - Financial Statement'!$A$46:$B$60,2,FALSE))</f>
        <v/>
      </c>
      <c r="S1059" s="255" t="str">
        <f t="shared" si="208"/>
        <v/>
      </c>
      <c r="T1059" s="153"/>
      <c r="U1059" s="153"/>
      <c r="V1059" s="238">
        <f t="shared" si="209"/>
        <v>0</v>
      </c>
      <c r="W1059" s="193" t="s">
        <v>44</v>
      </c>
      <c r="X1059" s="427"/>
      <c r="Y1059" s="264" t="str">
        <f t="shared" si="210"/>
        <v>OK</v>
      </c>
      <c r="Z1059" s="193" t="str">
        <f t="shared" si="211"/>
        <v/>
      </c>
      <c r="AA1059" s="193" t="str">
        <f t="shared" si="212"/>
        <v/>
      </c>
      <c r="AB1059" s="397" t="str">
        <f t="shared" si="213"/>
        <v/>
      </c>
      <c r="AC1059" s="257" t="str">
        <f t="shared" si="214"/>
        <v/>
      </c>
      <c r="AD1059" s="257" t="str">
        <f t="shared" si="215"/>
        <v/>
      </c>
      <c r="AE1059" s="193" t="str">
        <f t="shared" si="216"/>
        <v>CHECK DATES</v>
      </c>
      <c r="AF1059" s="257" t="str">
        <f t="shared" si="217"/>
        <v/>
      </c>
      <c r="AG1059" s="286">
        <v>0</v>
      </c>
      <c r="AH1059" s="257">
        <f t="shared" si="218"/>
        <v>0</v>
      </c>
      <c r="AI1059" s="257" t="str">
        <f t="shared" si="219"/>
        <v/>
      </c>
      <c r="AJ1059" s="257">
        <f t="shared" si="220"/>
        <v>0</v>
      </c>
    </row>
    <row r="1060" spans="1:36" x14ac:dyDescent="0.3">
      <c r="A1060" s="287">
        <v>1047</v>
      </c>
      <c r="B1060" s="156"/>
      <c r="C1060" s="150"/>
      <c r="D1060" s="151"/>
      <c r="E1060" s="150"/>
      <c r="F1060" s="150"/>
      <c r="G1060" s="158"/>
      <c r="H1060" s="157"/>
      <c r="I1060" s="152"/>
      <c r="J1060" s="154"/>
      <c r="K1060" s="149"/>
      <c r="L1060" s="152"/>
      <c r="M1060" s="159"/>
      <c r="N1060" s="337"/>
      <c r="O1060" s="343" t="str">
        <f>IF(N1060="","",LOOKUP(N1060,'Work Programme'!$A$8:$A$207,'Work Programme'!$B$8:$B$207))</f>
        <v/>
      </c>
      <c r="P1060" s="150"/>
      <c r="Q1060" s="150"/>
      <c r="R1060" s="254" t="str">
        <f>IF(J1060="","",VLOOKUP(J1060,'Overview - Financial Statement'!$A$46:$B$60,2,FALSE))</f>
        <v/>
      </c>
      <c r="S1060" s="255" t="str">
        <f t="shared" si="208"/>
        <v/>
      </c>
      <c r="T1060" s="153"/>
      <c r="U1060" s="153"/>
      <c r="V1060" s="238">
        <f t="shared" si="209"/>
        <v>0</v>
      </c>
      <c r="W1060" s="193" t="s">
        <v>44</v>
      </c>
      <c r="X1060" s="427"/>
      <c r="Y1060" s="264" t="str">
        <f t="shared" si="210"/>
        <v>OK</v>
      </c>
      <c r="Z1060" s="193" t="str">
        <f t="shared" si="211"/>
        <v/>
      </c>
      <c r="AA1060" s="193" t="str">
        <f t="shared" si="212"/>
        <v/>
      </c>
      <c r="AB1060" s="397" t="str">
        <f t="shared" si="213"/>
        <v/>
      </c>
      <c r="AC1060" s="257" t="str">
        <f t="shared" si="214"/>
        <v/>
      </c>
      <c r="AD1060" s="257" t="str">
        <f t="shared" si="215"/>
        <v/>
      </c>
      <c r="AE1060" s="193" t="str">
        <f t="shared" si="216"/>
        <v>CHECK DATES</v>
      </c>
      <c r="AF1060" s="257" t="str">
        <f t="shared" si="217"/>
        <v/>
      </c>
      <c r="AG1060" s="286">
        <v>0</v>
      </c>
      <c r="AH1060" s="257">
        <f t="shared" si="218"/>
        <v>0</v>
      </c>
      <c r="AI1060" s="257" t="str">
        <f t="shared" si="219"/>
        <v/>
      </c>
      <c r="AJ1060" s="257">
        <f t="shared" si="220"/>
        <v>0</v>
      </c>
    </row>
    <row r="1061" spans="1:36" x14ac:dyDescent="0.3">
      <c r="A1061" s="287">
        <v>1048</v>
      </c>
      <c r="B1061" s="156"/>
      <c r="C1061" s="150"/>
      <c r="D1061" s="151"/>
      <c r="E1061" s="150"/>
      <c r="F1061" s="150"/>
      <c r="G1061" s="158"/>
      <c r="H1061" s="157"/>
      <c r="I1061" s="152"/>
      <c r="J1061" s="154"/>
      <c r="K1061" s="149"/>
      <c r="L1061" s="152"/>
      <c r="M1061" s="159"/>
      <c r="N1061" s="337"/>
      <c r="O1061" s="343" t="str">
        <f>IF(N1061="","",LOOKUP(N1061,'Work Programme'!$A$8:$A$207,'Work Programme'!$B$8:$B$207))</f>
        <v/>
      </c>
      <c r="P1061" s="150"/>
      <c r="Q1061" s="150"/>
      <c r="R1061" s="254" t="str">
        <f>IF(J1061="","",VLOOKUP(J1061,'Overview - Financial Statement'!$A$46:$B$60,2,FALSE))</f>
        <v/>
      </c>
      <c r="S1061" s="255" t="str">
        <f t="shared" si="208"/>
        <v/>
      </c>
      <c r="T1061" s="153"/>
      <c r="U1061" s="153"/>
      <c r="V1061" s="238">
        <f t="shared" si="209"/>
        <v>0</v>
      </c>
      <c r="W1061" s="193" t="s">
        <v>44</v>
      </c>
      <c r="X1061" s="427"/>
      <c r="Y1061" s="264" t="str">
        <f t="shared" si="210"/>
        <v>OK</v>
      </c>
      <c r="Z1061" s="193" t="str">
        <f t="shared" si="211"/>
        <v/>
      </c>
      <c r="AA1061" s="193" t="str">
        <f t="shared" si="212"/>
        <v/>
      </c>
      <c r="AB1061" s="397" t="str">
        <f t="shared" si="213"/>
        <v/>
      </c>
      <c r="AC1061" s="257" t="str">
        <f t="shared" si="214"/>
        <v/>
      </c>
      <c r="AD1061" s="257" t="str">
        <f t="shared" si="215"/>
        <v/>
      </c>
      <c r="AE1061" s="193" t="str">
        <f t="shared" si="216"/>
        <v>CHECK DATES</v>
      </c>
      <c r="AF1061" s="257" t="str">
        <f t="shared" si="217"/>
        <v/>
      </c>
      <c r="AG1061" s="286">
        <v>0</v>
      </c>
      <c r="AH1061" s="257">
        <f t="shared" si="218"/>
        <v>0</v>
      </c>
      <c r="AI1061" s="257" t="str">
        <f t="shared" si="219"/>
        <v/>
      </c>
      <c r="AJ1061" s="257">
        <f t="shared" si="220"/>
        <v>0</v>
      </c>
    </row>
    <row r="1062" spans="1:36" x14ac:dyDescent="0.3">
      <c r="A1062" s="287">
        <v>1049</v>
      </c>
      <c r="B1062" s="156"/>
      <c r="C1062" s="150"/>
      <c r="D1062" s="151"/>
      <c r="E1062" s="150"/>
      <c r="F1062" s="150"/>
      <c r="G1062" s="158"/>
      <c r="H1062" s="157"/>
      <c r="I1062" s="152"/>
      <c r="J1062" s="154"/>
      <c r="K1062" s="149"/>
      <c r="L1062" s="152"/>
      <c r="M1062" s="159"/>
      <c r="N1062" s="337"/>
      <c r="O1062" s="343" t="str">
        <f>IF(N1062="","",LOOKUP(N1062,'Work Programme'!$A$8:$A$207,'Work Programme'!$B$8:$B$207))</f>
        <v/>
      </c>
      <c r="P1062" s="150"/>
      <c r="Q1062" s="150"/>
      <c r="R1062" s="254" t="str">
        <f>IF(J1062="","",VLOOKUP(J1062,'Overview - Financial Statement'!$A$46:$B$60,2,FALSE))</f>
        <v/>
      </c>
      <c r="S1062" s="255" t="str">
        <f t="shared" si="208"/>
        <v/>
      </c>
      <c r="T1062" s="153"/>
      <c r="U1062" s="153"/>
      <c r="V1062" s="238">
        <f t="shared" si="209"/>
        <v>0</v>
      </c>
      <c r="W1062" s="193" t="s">
        <v>44</v>
      </c>
      <c r="X1062" s="427"/>
      <c r="Y1062" s="264" t="str">
        <f t="shared" si="210"/>
        <v>OK</v>
      </c>
      <c r="Z1062" s="193" t="str">
        <f t="shared" si="211"/>
        <v/>
      </c>
      <c r="AA1062" s="193" t="str">
        <f t="shared" si="212"/>
        <v/>
      </c>
      <c r="AB1062" s="397" t="str">
        <f t="shared" si="213"/>
        <v/>
      </c>
      <c r="AC1062" s="257" t="str">
        <f t="shared" si="214"/>
        <v/>
      </c>
      <c r="AD1062" s="257" t="str">
        <f t="shared" si="215"/>
        <v/>
      </c>
      <c r="AE1062" s="193" t="str">
        <f t="shared" si="216"/>
        <v>CHECK DATES</v>
      </c>
      <c r="AF1062" s="257" t="str">
        <f t="shared" si="217"/>
        <v/>
      </c>
      <c r="AG1062" s="286">
        <v>0</v>
      </c>
      <c r="AH1062" s="257">
        <f t="shared" si="218"/>
        <v>0</v>
      </c>
      <c r="AI1062" s="257" t="str">
        <f t="shared" si="219"/>
        <v/>
      </c>
      <c r="AJ1062" s="257">
        <f t="shared" si="220"/>
        <v>0</v>
      </c>
    </row>
    <row r="1063" spans="1:36" x14ac:dyDescent="0.3">
      <c r="A1063" s="287">
        <v>1050</v>
      </c>
      <c r="B1063" s="156"/>
      <c r="C1063" s="150"/>
      <c r="D1063" s="151"/>
      <c r="E1063" s="150"/>
      <c r="F1063" s="150"/>
      <c r="G1063" s="158"/>
      <c r="H1063" s="157"/>
      <c r="I1063" s="152"/>
      <c r="J1063" s="154"/>
      <c r="K1063" s="149"/>
      <c r="L1063" s="152"/>
      <c r="M1063" s="159"/>
      <c r="N1063" s="337"/>
      <c r="O1063" s="343" t="str">
        <f>IF(N1063="","",LOOKUP(N1063,'Work Programme'!$A$8:$A$207,'Work Programme'!$B$8:$B$207))</f>
        <v/>
      </c>
      <c r="P1063" s="150"/>
      <c r="Q1063" s="150"/>
      <c r="R1063" s="254" t="str">
        <f>IF(J1063="","",VLOOKUP(J1063,'Overview - Financial Statement'!$A$46:$B$60,2,FALSE))</f>
        <v/>
      </c>
      <c r="S1063" s="255" t="str">
        <f t="shared" si="208"/>
        <v/>
      </c>
      <c r="T1063" s="153"/>
      <c r="U1063" s="153"/>
      <c r="V1063" s="238">
        <f t="shared" si="209"/>
        <v>0</v>
      </c>
      <c r="W1063" s="193" t="s">
        <v>44</v>
      </c>
      <c r="X1063" s="427"/>
      <c r="Y1063" s="264" t="str">
        <f t="shared" si="210"/>
        <v>OK</v>
      </c>
      <c r="Z1063" s="193" t="str">
        <f t="shared" si="211"/>
        <v/>
      </c>
      <c r="AA1063" s="193" t="str">
        <f t="shared" si="212"/>
        <v/>
      </c>
      <c r="AB1063" s="397" t="str">
        <f t="shared" si="213"/>
        <v/>
      </c>
      <c r="AC1063" s="257" t="str">
        <f t="shared" si="214"/>
        <v/>
      </c>
      <c r="AD1063" s="257" t="str">
        <f t="shared" si="215"/>
        <v/>
      </c>
      <c r="AE1063" s="193" t="str">
        <f t="shared" si="216"/>
        <v>CHECK DATES</v>
      </c>
      <c r="AF1063" s="257" t="str">
        <f t="shared" si="217"/>
        <v/>
      </c>
      <c r="AG1063" s="286">
        <v>0</v>
      </c>
      <c r="AH1063" s="257">
        <f t="shared" si="218"/>
        <v>0</v>
      </c>
      <c r="AI1063" s="257" t="str">
        <f t="shared" si="219"/>
        <v/>
      </c>
      <c r="AJ1063" s="257">
        <f t="shared" si="220"/>
        <v>0</v>
      </c>
    </row>
    <row r="1064" spans="1:36" x14ac:dyDescent="0.3">
      <c r="A1064" s="287">
        <v>1051</v>
      </c>
      <c r="B1064" s="156"/>
      <c r="C1064" s="150"/>
      <c r="D1064" s="151"/>
      <c r="E1064" s="150"/>
      <c r="F1064" s="150"/>
      <c r="G1064" s="158"/>
      <c r="H1064" s="157"/>
      <c r="I1064" s="152"/>
      <c r="J1064" s="154"/>
      <c r="K1064" s="149"/>
      <c r="L1064" s="152"/>
      <c r="M1064" s="159"/>
      <c r="N1064" s="337"/>
      <c r="O1064" s="343" t="str">
        <f>IF(N1064="","",LOOKUP(N1064,'Work Programme'!$A$8:$A$207,'Work Programme'!$B$8:$B$207))</f>
        <v/>
      </c>
      <c r="P1064" s="150"/>
      <c r="Q1064" s="150"/>
      <c r="R1064" s="254" t="str">
        <f>IF(J1064="","",VLOOKUP(J1064,'Overview - Financial Statement'!$A$46:$B$60,2,FALSE))</f>
        <v/>
      </c>
      <c r="S1064" s="255" t="str">
        <f t="shared" si="208"/>
        <v/>
      </c>
      <c r="T1064" s="153"/>
      <c r="U1064" s="153"/>
      <c r="V1064" s="238">
        <f t="shared" si="209"/>
        <v>0</v>
      </c>
      <c r="W1064" s="193" t="s">
        <v>44</v>
      </c>
      <c r="X1064" s="427"/>
      <c r="Y1064" s="264" t="str">
        <f t="shared" si="210"/>
        <v>OK</v>
      </c>
      <c r="Z1064" s="193" t="str">
        <f t="shared" si="211"/>
        <v/>
      </c>
      <c r="AA1064" s="193" t="str">
        <f t="shared" si="212"/>
        <v/>
      </c>
      <c r="AB1064" s="397" t="str">
        <f t="shared" si="213"/>
        <v/>
      </c>
      <c r="AC1064" s="257" t="str">
        <f t="shared" si="214"/>
        <v/>
      </c>
      <c r="AD1064" s="257" t="str">
        <f t="shared" si="215"/>
        <v/>
      </c>
      <c r="AE1064" s="193" t="str">
        <f t="shared" si="216"/>
        <v>CHECK DATES</v>
      </c>
      <c r="AF1064" s="257" t="str">
        <f t="shared" si="217"/>
        <v/>
      </c>
      <c r="AG1064" s="286">
        <v>0</v>
      </c>
      <c r="AH1064" s="257">
        <f t="shared" si="218"/>
        <v>0</v>
      </c>
      <c r="AI1064" s="257" t="str">
        <f t="shared" si="219"/>
        <v/>
      </c>
      <c r="AJ1064" s="257">
        <f t="shared" si="220"/>
        <v>0</v>
      </c>
    </row>
    <row r="1065" spans="1:36" x14ac:dyDescent="0.3">
      <c r="A1065" s="287">
        <v>1052</v>
      </c>
      <c r="B1065" s="156"/>
      <c r="C1065" s="150"/>
      <c r="D1065" s="151"/>
      <c r="E1065" s="150"/>
      <c r="F1065" s="150"/>
      <c r="G1065" s="158"/>
      <c r="H1065" s="157"/>
      <c r="I1065" s="152"/>
      <c r="J1065" s="154"/>
      <c r="K1065" s="149"/>
      <c r="L1065" s="152"/>
      <c r="M1065" s="159"/>
      <c r="N1065" s="337"/>
      <c r="O1065" s="343" t="str">
        <f>IF(N1065="","",LOOKUP(N1065,'Work Programme'!$A$8:$A$207,'Work Programme'!$B$8:$B$207))</f>
        <v/>
      </c>
      <c r="P1065" s="150"/>
      <c r="Q1065" s="150"/>
      <c r="R1065" s="254" t="str">
        <f>IF(J1065="","",VLOOKUP(J1065,'Overview - Financial Statement'!$A$46:$B$60,2,FALSE))</f>
        <v/>
      </c>
      <c r="S1065" s="255" t="str">
        <f t="shared" si="208"/>
        <v/>
      </c>
      <c r="T1065" s="153"/>
      <c r="U1065" s="153"/>
      <c r="V1065" s="238">
        <f t="shared" si="209"/>
        <v>0</v>
      </c>
      <c r="W1065" s="193" t="s">
        <v>44</v>
      </c>
      <c r="X1065" s="427"/>
      <c r="Y1065" s="264" t="str">
        <f t="shared" si="210"/>
        <v>OK</v>
      </c>
      <c r="Z1065" s="193" t="str">
        <f t="shared" si="211"/>
        <v/>
      </c>
      <c r="AA1065" s="193" t="str">
        <f t="shared" si="212"/>
        <v/>
      </c>
      <c r="AB1065" s="397" t="str">
        <f t="shared" si="213"/>
        <v/>
      </c>
      <c r="AC1065" s="257" t="str">
        <f t="shared" si="214"/>
        <v/>
      </c>
      <c r="AD1065" s="257" t="str">
        <f t="shared" si="215"/>
        <v/>
      </c>
      <c r="AE1065" s="193" t="str">
        <f t="shared" si="216"/>
        <v>CHECK DATES</v>
      </c>
      <c r="AF1065" s="257" t="str">
        <f t="shared" si="217"/>
        <v/>
      </c>
      <c r="AG1065" s="286">
        <v>0</v>
      </c>
      <c r="AH1065" s="257">
        <f t="shared" si="218"/>
        <v>0</v>
      </c>
      <c r="AI1065" s="257" t="str">
        <f t="shared" si="219"/>
        <v/>
      </c>
      <c r="AJ1065" s="257">
        <f t="shared" si="220"/>
        <v>0</v>
      </c>
    </row>
    <row r="1066" spans="1:36" x14ac:dyDescent="0.3">
      <c r="A1066" s="287">
        <v>1053</v>
      </c>
      <c r="B1066" s="156"/>
      <c r="C1066" s="150"/>
      <c r="D1066" s="151"/>
      <c r="E1066" s="150"/>
      <c r="F1066" s="150"/>
      <c r="G1066" s="158"/>
      <c r="H1066" s="157"/>
      <c r="I1066" s="152"/>
      <c r="J1066" s="154"/>
      <c r="K1066" s="149"/>
      <c r="L1066" s="152"/>
      <c r="M1066" s="159"/>
      <c r="N1066" s="337"/>
      <c r="O1066" s="343" t="str">
        <f>IF(N1066="","",LOOKUP(N1066,'Work Programme'!$A$8:$A$207,'Work Programme'!$B$8:$B$207))</f>
        <v/>
      </c>
      <c r="P1066" s="150"/>
      <c r="Q1066" s="150"/>
      <c r="R1066" s="254" t="str">
        <f>IF(J1066="","",VLOOKUP(J1066,'Overview - Financial Statement'!$A$46:$B$60,2,FALSE))</f>
        <v/>
      </c>
      <c r="S1066" s="255" t="str">
        <f t="shared" si="208"/>
        <v/>
      </c>
      <c r="T1066" s="153"/>
      <c r="U1066" s="153"/>
      <c r="V1066" s="238">
        <f t="shared" si="209"/>
        <v>0</v>
      </c>
      <c r="W1066" s="193" t="s">
        <v>44</v>
      </c>
      <c r="X1066" s="427"/>
      <c r="Y1066" s="264" t="str">
        <f t="shared" si="210"/>
        <v>OK</v>
      </c>
      <c r="Z1066" s="193" t="str">
        <f t="shared" si="211"/>
        <v/>
      </c>
      <c r="AA1066" s="193" t="str">
        <f t="shared" si="212"/>
        <v/>
      </c>
      <c r="AB1066" s="397" t="str">
        <f t="shared" si="213"/>
        <v/>
      </c>
      <c r="AC1066" s="257" t="str">
        <f t="shared" si="214"/>
        <v/>
      </c>
      <c r="AD1066" s="257" t="str">
        <f t="shared" si="215"/>
        <v/>
      </c>
      <c r="AE1066" s="193" t="str">
        <f t="shared" si="216"/>
        <v>CHECK DATES</v>
      </c>
      <c r="AF1066" s="257" t="str">
        <f t="shared" si="217"/>
        <v/>
      </c>
      <c r="AG1066" s="286">
        <v>0</v>
      </c>
      <c r="AH1066" s="257">
        <f t="shared" si="218"/>
        <v>0</v>
      </c>
      <c r="AI1066" s="257" t="str">
        <f t="shared" si="219"/>
        <v/>
      </c>
      <c r="AJ1066" s="257">
        <f t="shared" si="220"/>
        <v>0</v>
      </c>
    </row>
    <row r="1067" spans="1:36" x14ac:dyDescent="0.3">
      <c r="A1067" s="287">
        <v>1054</v>
      </c>
      <c r="B1067" s="156"/>
      <c r="C1067" s="150"/>
      <c r="D1067" s="151"/>
      <c r="E1067" s="150"/>
      <c r="F1067" s="150"/>
      <c r="G1067" s="158"/>
      <c r="H1067" s="157"/>
      <c r="I1067" s="152"/>
      <c r="J1067" s="154"/>
      <c r="K1067" s="149"/>
      <c r="L1067" s="152"/>
      <c r="M1067" s="159"/>
      <c r="N1067" s="337"/>
      <c r="O1067" s="343" t="str">
        <f>IF(N1067="","",LOOKUP(N1067,'Work Programme'!$A$8:$A$207,'Work Programme'!$B$8:$B$207))</f>
        <v/>
      </c>
      <c r="P1067" s="150"/>
      <c r="Q1067" s="150"/>
      <c r="R1067" s="254" t="str">
        <f>IF(J1067="","",VLOOKUP(J1067,'Overview - Financial Statement'!$A$46:$B$60,2,FALSE))</f>
        <v/>
      </c>
      <c r="S1067" s="255" t="str">
        <f t="shared" si="208"/>
        <v/>
      </c>
      <c r="T1067" s="153"/>
      <c r="U1067" s="153"/>
      <c r="V1067" s="238">
        <f t="shared" si="209"/>
        <v>0</v>
      </c>
      <c r="W1067" s="193" t="s">
        <v>44</v>
      </c>
      <c r="X1067" s="427"/>
      <c r="Y1067" s="264" t="str">
        <f t="shared" si="210"/>
        <v>OK</v>
      </c>
      <c r="Z1067" s="193" t="str">
        <f t="shared" si="211"/>
        <v/>
      </c>
      <c r="AA1067" s="193" t="str">
        <f t="shared" si="212"/>
        <v/>
      </c>
      <c r="AB1067" s="397" t="str">
        <f t="shared" si="213"/>
        <v/>
      </c>
      <c r="AC1067" s="257" t="str">
        <f t="shared" si="214"/>
        <v/>
      </c>
      <c r="AD1067" s="257" t="str">
        <f t="shared" si="215"/>
        <v/>
      </c>
      <c r="AE1067" s="193" t="str">
        <f t="shared" si="216"/>
        <v>CHECK DATES</v>
      </c>
      <c r="AF1067" s="257" t="str">
        <f t="shared" si="217"/>
        <v/>
      </c>
      <c r="AG1067" s="286">
        <v>0</v>
      </c>
      <c r="AH1067" s="257">
        <f t="shared" si="218"/>
        <v>0</v>
      </c>
      <c r="AI1067" s="257" t="str">
        <f t="shared" si="219"/>
        <v/>
      </c>
      <c r="AJ1067" s="257">
        <f t="shared" si="220"/>
        <v>0</v>
      </c>
    </row>
    <row r="1068" spans="1:36" x14ac:dyDescent="0.3">
      <c r="A1068" s="287">
        <v>1055</v>
      </c>
      <c r="B1068" s="156"/>
      <c r="C1068" s="150"/>
      <c r="D1068" s="151"/>
      <c r="E1068" s="150"/>
      <c r="F1068" s="150"/>
      <c r="G1068" s="158"/>
      <c r="H1068" s="157"/>
      <c r="I1068" s="152"/>
      <c r="J1068" s="154"/>
      <c r="K1068" s="149"/>
      <c r="L1068" s="152"/>
      <c r="M1068" s="159"/>
      <c r="N1068" s="337"/>
      <c r="O1068" s="343" t="str">
        <f>IF(N1068="","",LOOKUP(N1068,'Work Programme'!$A$8:$A$207,'Work Programme'!$B$8:$B$207))</f>
        <v/>
      </c>
      <c r="P1068" s="150"/>
      <c r="Q1068" s="150"/>
      <c r="R1068" s="254" t="str">
        <f>IF(J1068="","",VLOOKUP(J1068,'Overview - Financial Statement'!$A$46:$B$60,2,FALSE))</f>
        <v/>
      </c>
      <c r="S1068" s="255" t="str">
        <f t="shared" si="208"/>
        <v/>
      </c>
      <c r="T1068" s="153"/>
      <c r="U1068" s="153"/>
      <c r="V1068" s="238">
        <f t="shared" si="209"/>
        <v>0</v>
      </c>
      <c r="W1068" s="193" t="s">
        <v>44</v>
      </c>
      <c r="X1068" s="427"/>
      <c r="Y1068" s="264" t="str">
        <f t="shared" si="210"/>
        <v>OK</v>
      </c>
      <c r="Z1068" s="193" t="str">
        <f t="shared" si="211"/>
        <v/>
      </c>
      <c r="AA1068" s="193" t="str">
        <f t="shared" si="212"/>
        <v/>
      </c>
      <c r="AB1068" s="397" t="str">
        <f t="shared" si="213"/>
        <v/>
      </c>
      <c r="AC1068" s="257" t="str">
        <f t="shared" si="214"/>
        <v/>
      </c>
      <c r="AD1068" s="257" t="str">
        <f t="shared" si="215"/>
        <v/>
      </c>
      <c r="AE1068" s="193" t="str">
        <f t="shared" si="216"/>
        <v>CHECK DATES</v>
      </c>
      <c r="AF1068" s="257" t="str">
        <f t="shared" si="217"/>
        <v/>
      </c>
      <c r="AG1068" s="286">
        <v>0</v>
      </c>
      <c r="AH1068" s="257">
        <f t="shared" si="218"/>
        <v>0</v>
      </c>
      <c r="AI1068" s="257" t="str">
        <f t="shared" si="219"/>
        <v/>
      </c>
      <c r="AJ1068" s="257">
        <f t="shared" si="220"/>
        <v>0</v>
      </c>
    </row>
    <row r="1069" spans="1:36" x14ac:dyDescent="0.3">
      <c r="A1069" s="287">
        <v>1056</v>
      </c>
      <c r="B1069" s="156"/>
      <c r="C1069" s="150"/>
      <c r="D1069" s="151"/>
      <c r="E1069" s="150"/>
      <c r="F1069" s="150"/>
      <c r="G1069" s="158"/>
      <c r="H1069" s="157"/>
      <c r="I1069" s="152"/>
      <c r="J1069" s="154"/>
      <c r="K1069" s="149"/>
      <c r="L1069" s="152"/>
      <c r="M1069" s="159"/>
      <c r="N1069" s="337"/>
      <c r="O1069" s="343" t="str">
        <f>IF(N1069="","",LOOKUP(N1069,'Work Programme'!$A$8:$A$207,'Work Programme'!$B$8:$B$207))</f>
        <v/>
      </c>
      <c r="P1069" s="150"/>
      <c r="Q1069" s="150"/>
      <c r="R1069" s="254" t="str">
        <f>IF(J1069="","",VLOOKUP(J1069,'Overview - Financial Statement'!$A$46:$B$60,2,FALSE))</f>
        <v/>
      </c>
      <c r="S1069" s="255" t="str">
        <f t="shared" si="208"/>
        <v/>
      </c>
      <c r="T1069" s="153"/>
      <c r="U1069" s="153"/>
      <c r="V1069" s="238">
        <f t="shared" si="209"/>
        <v>0</v>
      </c>
      <c r="W1069" s="193" t="s">
        <v>44</v>
      </c>
      <c r="X1069" s="427"/>
      <c r="Y1069" s="264" t="str">
        <f t="shared" si="210"/>
        <v>OK</v>
      </c>
      <c r="Z1069" s="193" t="str">
        <f t="shared" si="211"/>
        <v/>
      </c>
      <c r="AA1069" s="193" t="str">
        <f t="shared" si="212"/>
        <v/>
      </c>
      <c r="AB1069" s="397" t="str">
        <f t="shared" si="213"/>
        <v/>
      </c>
      <c r="AC1069" s="257" t="str">
        <f t="shared" si="214"/>
        <v/>
      </c>
      <c r="AD1069" s="257" t="str">
        <f t="shared" si="215"/>
        <v/>
      </c>
      <c r="AE1069" s="193" t="str">
        <f t="shared" si="216"/>
        <v>CHECK DATES</v>
      </c>
      <c r="AF1069" s="257" t="str">
        <f t="shared" si="217"/>
        <v/>
      </c>
      <c r="AG1069" s="286">
        <v>0</v>
      </c>
      <c r="AH1069" s="257">
        <f t="shared" si="218"/>
        <v>0</v>
      </c>
      <c r="AI1069" s="257" t="str">
        <f t="shared" si="219"/>
        <v/>
      </c>
      <c r="AJ1069" s="257">
        <f t="shared" si="220"/>
        <v>0</v>
      </c>
    </row>
    <row r="1070" spans="1:36" x14ac:dyDescent="0.3">
      <c r="A1070" s="287">
        <v>1057</v>
      </c>
      <c r="B1070" s="156"/>
      <c r="C1070" s="150"/>
      <c r="D1070" s="151"/>
      <c r="E1070" s="150"/>
      <c r="F1070" s="150"/>
      <c r="G1070" s="158"/>
      <c r="H1070" s="157"/>
      <c r="I1070" s="152"/>
      <c r="J1070" s="154"/>
      <c r="K1070" s="149"/>
      <c r="L1070" s="152"/>
      <c r="M1070" s="159"/>
      <c r="N1070" s="337"/>
      <c r="O1070" s="343" t="str">
        <f>IF(N1070="","",LOOKUP(N1070,'Work Programme'!$A$8:$A$207,'Work Programme'!$B$8:$B$207))</f>
        <v/>
      </c>
      <c r="P1070" s="150"/>
      <c r="Q1070" s="150"/>
      <c r="R1070" s="254" t="str">
        <f>IF(J1070="","",VLOOKUP(J1070,'Overview - Financial Statement'!$A$46:$B$60,2,FALSE))</f>
        <v/>
      </c>
      <c r="S1070" s="255" t="str">
        <f t="shared" si="208"/>
        <v/>
      </c>
      <c r="T1070" s="153"/>
      <c r="U1070" s="153"/>
      <c r="V1070" s="238">
        <f t="shared" si="209"/>
        <v>0</v>
      </c>
      <c r="W1070" s="193" t="s">
        <v>44</v>
      </c>
      <c r="X1070" s="427"/>
      <c r="Y1070" s="264" t="str">
        <f t="shared" si="210"/>
        <v>OK</v>
      </c>
      <c r="Z1070" s="193" t="str">
        <f t="shared" si="211"/>
        <v/>
      </c>
      <c r="AA1070" s="193" t="str">
        <f t="shared" si="212"/>
        <v/>
      </c>
      <c r="AB1070" s="397" t="str">
        <f t="shared" si="213"/>
        <v/>
      </c>
      <c r="AC1070" s="257" t="str">
        <f t="shared" si="214"/>
        <v/>
      </c>
      <c r="AD1070" s="257" t="str">
        <f t="shared" si="215"/>
        <v/>
      </c>
      <c r="AE1070" s="193" t="str">
        <f t="shared" si="216"/>
        <v>CHECK DATES</v>
      </c>
      <c r="AF1070" s="257" t="str">
        <f t="shared" si="217"/>
        <v/>
      </c>
      <c r="AG1070" s="286">
        <v>0</v>
      </c>
      <c r="AH1070" s="257">
        <f t="shared" si="218"/>
        <v>0</v>
      </c>
      <c r="AI1070" s="257" t="str">
        <f t="shared" si="219"/>
        <v/>
      </c>
      <c r="AJ1070" s="257">
        <f t="shared" si="220"/>
        <v>0</v>
      </c>
    </row>
    <row r="1071" spans="1:36" x14ac:dyDescent="0.3">
      <c r="A1071" s="287">
        <v>1058</v>
      </c>
      <c r="B1071" s="156"/>
      <c r="C1071" s="150"/>
      <c r="D1071" s="151"/>
      <c r="E1071" s="150"/>
      <c r="F1071" s="150"/>
      <c r="G1071" s="158"/>
      <c r="H1071" s="157"/>
      <c r="I1071" s="152"/>
      <c r="J1071" s="154"/>
      <c r="K1071" s="149"/>
      <c r="L1071" s="152"/>
      <c r="M1071" s="159"/>
      <c r="N1071" s="337"/>
      <c r="O1071" s="343" t="str">
        <f>IF(N1071="","",LOOKUP(N1071,'Work Programme'!$A$8:$A$207,'Work Programme'!$B$8:$B$207))</f>
        <v/>
      </c>
      <c r="P1071" s="150"/>
      <c r="Q1071" s="150"/>
      <c r="R1071" s="254" t="str">
        <f>IF(J1071="","",VLOOKUP(J1071,'Overview - Financial Statement'!$A$46:$B$60,2,FALSE))</f>
        <v/>
      </c>
      <c r="S1071" s="255" t="str">
        <f t="shared" si="208"/>
        <v/>
      </c>
      <c r="T1071" s="153"/>
      <c r="U1071" s="153"/>
      <c r="V1071" s="238">
        <f t="shared" si="209"/>
        <v>0</v>
      </c>
      <c r="W1071" s="193" t="s">
        <v>44</v>
      </c>
      <c r="X1071" s="427"/>
      <c r="Y1071" s="264" t="str">
        <f t="shared" si="210"/>
        <v>OK</v>
      </c>
      <c r="Z1071" s="193" t="str">
        <f t="shared" si="211"/>
        <v/>
      </c>
      <c r="AA1071" s="193" t="str">
        <f t="shared" si="212"/>
        <v/>
      </c>
      <c r="AB1071" s="397" t="str">
        <f t="shared" si="213"/>
        <v/>
      </c>
      <c r="AC1071" s="257" t="str">
        <f t="shared" si="214"/>
        <v/>
      </c>
      <c r="AD1071" s="257" t="str">
        <f t="shared" si="215"/>
        <v/>
      </c>
      <c r="AE1071" s="193" t="str">
        <f t="shared" si="216"/>
        <v>CHECK DATES</v>
      </c>
      <c r="AF1071" s="257" t="str">
        <f t="shared" si="217"/>
        <v/>
      </c>
      <c r="AG1071" s="286">
        <v>0</v>
      </c>
      <c r="AH1071" s="257">
        <f t="shared" si="218"/>
        <v>0</v>
      </c>
      <c r="AI1071" s="257" t="str">
        <f t="shared" si="219"/>
        <v/>
      </c>
      <c r="AJ1071" s="257">
        <f t="shared" si="220"/>
        <v>0</v>
      </c>
    </row>
    <row r="1072" spans="1:36" x14ac:dyDescent="0.3">
      <c r="A1072" s="287">
        <v>1059</v>
      </c>
      <c r="B1072" s="156"/>
      <c r="C1072" s="150"/>
      <c r="D1072" s="151"/>
      <c r="E1072" s="150"/>
      <c r="F1072" s="150"/>
      <c r="G1072" s="158"/>
      <c r="H1072" s="157"/>
      <c r="I1072" s="152"/>
      <c r="J1072" s="154"/>
      <c r="K1072" s="149"/>
      <c r="L1072" s="152"/>
      <c r="M1072" s="159"/>
      <c r="N1072" s="337"/>
      <c r="O1072" s="343" t="str">
        <f>IF(N1072="","",LOOKUP(N1072,'Work Programme'!$A$8:$A$207,'Work Programme'!$B$8:$B$207))</f>
        <v/>
      </c>
      <c r="P1072" s="150"/>
      <c r="Q1072" s="150"/>
      <c r="R1072" s="254" t="str">
        <f>IF(J1072="","",VLOOKUP(J1072,'Overview - Financial Statement'!$A$46:$B$60,2,FALSE))</f>
        <v/>
      </c>
      <c r="S1072" s="255" t="str">
        <f t="shared" si="208"/>
        <v/>
      </c>
      <c r="T1072" s="153"/>
      <c r="U1072" s="153"/>
      <c r="V1072" s="238">
        <f t="shared" si="209"/>
        <v>0</v>
      </c>
      <c r="W1072" s="193" t="s">
        <v>44</v>
      </c>
      <c r="X1072" s="427"/>
      <c r="Y1072" s="264" t="str">
        <f t="shared" si="210"/>
        <v>OK</v>
      </c>
      <c r="Z1072" s="193" t="str">
        <f t="shared" si="211"/>
        <v/>
      </c>
      <c r="AA1072" s="193" t="str">
        <f t="shared" si="212"/>
        <v/>
      </c>
      <c r="AB1072" s="397" t="str">
        <f t="shared" si="213"/>
        <v/>
      </c>
      <c r="AC1072" s="257" t="str">
        <f t="shared" si="214"/>
        <v/>
      </c>
      <c r="AD1072" s="257" t="str">
        <f t="shared" si="215"/>
        <v/>
      </c>
      <c r="AE1072" s="193" t="str">
        <f t="shared" si="216"/>
        <v>CHECK DATES</v>
      </c>
      <c r="AF1072" s="257" t="str">
        <f t="shared" si="217"/>
        <v/>
      </c>
      <c r="AG1072" s="286">
        <v>0</v>
      </c>
      <c r="AH1072" s="257">
        <f t="shared" si="218"/>
        <v>0</v>
      </c>
      <c r="AI1072" s="257" t="str">
        <f t="shared" si="219"/>
        <v/>
      </c>
      <c r="AJ1072" s="257">
        <f t="shared" si="220"/>
        <v>0</v>
      </c>
    </row>
    <row r="1073" spans="1:36" x14ac:dyDescent="0.3">
      <c r="A1073" s="287">
        <v>1060</v>
      </c>
      <c r="B1073" s="156"/>
      <c r="C1073" s="150"/>
      <c r="D1073" s="151"/>
      <c r="E1073" s="150"/>
      <c r="F1073" s="150"/>
      <c r="G1073" s="158"/>
      <c r="H1073" s="157"/>
      <c r="I1073" s="152"/>
      <c r="J1073" s="154"/>
      <c r="K1073" s="149"/>
      <c r="L1073" s="152"/>
      <c r="M1073" s="159"/>
      <c r="N1073" s="337"/>
      <c r="O1073" s="343" t="str">
        <f>IF(N1073="","",LOOKUP(N1073,'Work Programme'!$A$8:$A$207,'Work Programme'!$B$8:$B$207))</f>
        <v/>
      </c>
      <c r="P1073" s="150"/>
      <c r="Q1073" s="150"/>
      <c r="R1073" s="254" t="str">
        <f>IF(J1073="","",VLOOKUP(J1073,'Overview - Financial Statement'!$A$46:$B$60,2,FALSE))</f>
        <v/>
      </c>
      <c r="S1073" s="255" t="str">
        <f t="shared" si="208"/>
        <v/>
      </c>
      <c r="T1073" s="153"/>
      <c r="U1073" s="153"/>
      <c r="V1073" s="238">
        <f t="shared" si="209"/>
        <v>0</v>
      </c>
      <c r="W1073" s="193" t="s">
        <v>44</v>
      </c>
      <c r="X1073" s="427"/>
      <c r="Y1073" s="264" t="str">
        <f t="shared" si="210"/>
        <v>OK</v>
      </c>
      <c r="Z1073" s="193" t="str">
        <f t="shared" si="211"/>
        <v/>
      </c>
      <c r="AA1073" s="193" t="str">
        <f t="shared" si="212"/>
        <v/>
      </c>
      <c r="AB1073" s="397" t="str">
        <f t="shared" si="213"/>
        <v/>
      </c>
      <c r="AC1073" s="257" t="str">
        <f t="shared" si="214"/>
        <v/>
      </c>
      <c r="AD1073" s="257" t="str">
        <f t="shared" si="215"/>
        <v/>
      </c>
      <c r="AE1073" s="193" t="str">
        <f t="shared" si="216"/>
        <v>CHECK DATES</v>
      </c>
      <c r="AF1073" s="257" t="str">
        <f t="shared" si="217"/>
        <v/>
      </c>
      <c r="AG1073" s="286">
        <v>0</v>
      </c>
      <c r="AH1073" s="257">
        <f t="shared" si="218"/>
        <v>0</v>
      </c>
      <c r="AI1073" s="257" t="str">
        <f t="shared" si="219"/>
        <v/>
      </c>
      <c r="AJ1073" s="257">
        <f t="shared" si="220"/>
        <v>0</v>
      </c>
    </row>
    <row r="1074" spans="1:36" x14ac:dyDescent="0.3">
      <c r="A1074" s="287">
        <v>1061</v>
      </c>
      <c r="B1074" s="156"/>
      <c r="C1074" s="150"/>
      <c r="D1074" s="151"/>
      <c r="E1074" s="150"/>
      <c r="F1074" s="150"/>
      <c r="G1074" s="158"/>
      <c r="H1074" s="157"/>
      <c r="I1074" s="152"/>
      <c r="J1074" s="154"/>
      <c r="K1074" s="149"/>
      <c r="L1074" s="152"/>
      <c r="M1074" s="159"/>
      <c r="N1074" s="337"/>
      <c r="O1074" s="343" t="str">
        <f>IF(N1074="","",LOOKUP(N1074,'Work Programme'!$A$8:$A$207,'Work Programme'!$B$8:$B$207))</f>
        <v/>
      </c>
      <c r="P1074" s="150"/>
      <c r="Q1074" s="150"/>
      <c r="R1074" s="254" t="str">
        <f>IF(J1074="","",VLOOKUP(J1074,'Overview - Financial Statement'!$A$46:$B$60,2,FALSE))</f>
        <v/>
      </c>
      <c r="S1074" s="255" t="str">
        <f t="shared" si="208"/>
        <v/>
      </c>
      <c r="T1074" s="153"/>
      <c r="U1074" s="153"/>
      <c r="V1074" s="238">
        <f t="shared" si="209"/>
        <v>0</v>
      </c>
      <c r="W1074" s="193" t="s">
        <v>44</v>
      </c>
      <c r="X1074" s="427"/>
      <c r="Y1074" s="264" t="str">
        <f t="shared" si="210"/>
        <v>OK</v>
      </c>
      <c r="Z1074" s="193" t="str">
        <f t="shared" si="211"/>
        <v/>
      </c>
      <c r="AA1074" s="193" t="str">
        <f t="shared" si="212"/>
        <v/>
      </c>
      <c r="AB1074" s="397" t="str">
        <f t="shared" si="213"/>
        <v/>
      </c>
      <c r="AC1074" s="257" t="str">
        <f t="shared" si="214"/>
        <v/>
      </c>
      <c r="AD1074" s="257" t="str">
        <f t="shared" si="215"/>
        <v/>
      </c>
      <c r="AE1074" s="193" t="str">
        <f t="shared" si="216"/>
        <v>CHECK DATES</v>
      </c>
      <c r="AF1074" s="257" t="str">
        <f t="shared" si="217"/>
        <v/>
      </c>
      <c r="AG1074" s="286">
        <v>0</v>
      </c>
      <c r="AH1074" s="257">
        <f t="shared" si="218"/>
        <v>0</v>
      </c>
      <c r="AI1074" s="257" t="str">
        <f t="shared" si="219"/>
        <v/>
      </c>
      <c r="AJ1074" s="257">
        <f t="shared" si="220"/>
        <v>0</v>
      </c>
    </row>
    <row r="1075" spans="1:36" x14ac:dyDescent="0.3">
      <c r="A1075" s="287">
        <v>1062</v>
      </c>
      <c r="B1075" s="156"/>
      <c r="C1075" s="150"/>
      <c r="D1075" s="151"/>
      <c r="E1075" s="150"/>
      <c r="F1075" s="150"/>
      <c r="G1075" s="158"/>
      <c r="H1075" s="157"/>
      <c r="I1075" s="152"/>
      <c r="J1075" s="154"/>
      <c r="K1075" s="149"/>
      <c r="L1075" s="152"/>
      <c r="M1075" s="159"/>
      <c r="N1075" s="337"/>
      <c r="O1075" s="343" t="str">
        <f>IF(N1075="","",LOOKUP(N1075,'Work Programme'!$A$8:$A$207,'Work Programme'!$B$8:$B$207))</f>
        <v/>
      </c>
      <c r="P1075" s="150"/>
      <c r="Q1075" s="150"/>
      <c r="R1075" s="254" t="str">
        <f>IF(J1075="","",VLOOKUP(J1075,'Overview - Financial Statement'!$A$46:$B$60,2,FALSE))</f>
        <v/>
      </c>
      <c r="S1075" s="255" t="str">
        <f t="shared" si="208"/>
        <v/>
      </c>
      <c r="T1075" s="153"/>
      <c r="U1075" s="153"/>
      <c r="V1075" s="238">
        <f t="shared" si="209"/>
        <v>0</v>
      </c>
      <c r="W1075" s="193" t="s">
        <v>44</v>
      </c>
      <c r="X1075" s="427"/>
      <c r="Y1075" s="264" t="str">
        <f t="shared" si="210"/>
        <v>OK</v>
      </c>
      <c r="Z1075" s="193" t="str">
        <f t="shared" si="211"/>
        <v/>
      </c>
      <c r="AA1075" s="193" t="str">
        <f t="shared" si="212"/>
        <v/>
      </c>
      <c r="AB1075" s="397" t="str">
        <f t="shared" si="213"/>
        <v/>
      </c>
      <c r="AC1075" s="257" t="str">
        <f t="shared" si="214"/>
        <v/>
      </c>
      <c r="AD1075" s="257" t="str">
        <f t="shared" si="215"/>
        <v/>
      </c>
      <c r="AE1075" s="193" t="str">
        <f t="shared" si="216"/>
        <v>CHECK DATES</v>
      </c>
      <c r="AF1075" s="257" t="str">
        <f t="shared" si="217"/>
        <v/>
      </c>
      <c r="AG1075" s="286">
        <v>0</v>
      </c>
      <c r="AH1075" s="257">
        <f t="shared" si="218"/>
        <v>0</v>
      </c>
      <c r="AI1075" s="257" t="str">
        <f t="shared" si="219"/>
        <v/>
      </c>
      <c r="AJ1075" s="257">
        <f t="shared" si="220"/>
        <v>0</v>
      </c>
    </row>
    <row r="1076" spans="1:36" x14ac:dyDescent="0.3">
      <c r="A1076" s="287">
        <v>1063</v>
      </c>
      <c r="B1076" s="156"/>
      <c r="C1076" s="150"/>
      <c r="D1076" s="151"/>
      <c r="E1076" s="150"/>
      <c r="F1076" s="150"/>
      <c r="G1076" s="158"/>
      <c r="H1076" s="157"/>
      <c r="I1076" s="152"/>
      <c r="J1076" s="154"/>
      <c r="K1076" s="149"/>
      <c r="L1076" s="152"/>
      <c r="M1076" s="159"/>
      <c r="N1076" s="337"/>
      <c r="O1076" s="343" t="str">
        <f>IF(N1076="","",LOOKUP(N1076,'Work Programme'!$A$8:$A$207,'Work Programme'!$B$8:$B$207))</f>
        <v/>
      </c>
      <c r="P1076" s="150"/>
      <c r="Q1076" s="150"/>
      <c r="R1076" s="254" t="str">
        <f>IF(J1076="","",VLOOKUP(J1076,'Overview - Financial Statement'!$A$46:$B$60,2,FALSE))</f>
        <v/>
      </c>
      <c r="S1076" s="255" t="str">
        <f t="shared" si="208"/>
        <v/>
      </c>
      <c r="T1076" s="153"/>
      <c r="U1076" s="153"/>
      <c r="V1076" s="238">
        <f t="shared" si="209"/>
        <v>0</v>
      </c>
      <c r="W1076" s="193" t="s">
        <v>44</v>
      </c>
      <c r="X1076" s="427"/>
      <c r="Y1076" s="264" t="str">
        <f t="shared" si="210"/>
        <v>OK</v>
      </c>
      <c r="Z1076" s="193" t="str">
        <f t="shared" si="211"/>
        <v/>
      </c>
      <c r="AA1076" s="193" t="str">
        <f t="shared" si="212"/>
        <v/>
      </c>
      <c r="AB1076" s="397" t="str">
        <f t="shared" si="213"/>
        <v/>
      </c>
      <c r="AC1076" s="257" t="str">
        <f t="shared" si="214"/>
        <v/>
      </c>
      <c r="AD1076" s="257" t="str">
        <f t="shared" si="215"/>
        <v/>
      </c>
      <c r="AE1076" s="193" t="str">
        <f t="shared" si="216"/>
        <v>CHECK DATES</v>
      </c>
      <c r="AF1076" s="257" t="str">
        <f t="shared" si="217"/>
        <v/>
      </c>
      <c r="AG1076" s="286">
        <v>0</v>
      </c>
      <c r="AH1076" s="257">
        <f t="shared" si="218"/>
        <v>0</v>
      </c>
      <c r="AI1076" s="257" t="str">
        <f t="shared" si="219"/>
        <v/>
      </c>
      <c r="AJ1076" s="257">
        <f t="shared" si="220"/>
        <v>0</v>
      </c>
    </row>
    <row r="1077" spans="1:36" x14ac:dyDescent="0.3">
      <c r="A1077" s="287">
        <v>1064</v>
      </c>
      <c r="B1077" s="156"/>
      <c r="C1077" s="150"/>
      <c r="D1077" s="151"/>
      <c r="E1077" s="150"/>
      <c r="F1077" s="150"/>
      <c r="G1077" s="158"/>
      <c r="H1077" s="157"/>
      <c r="I1077" s="152"/>
      <c r="J1077" s="154"/>
      <c r="K1077" s="149"/>
      <c r="L1077" s="152"/>
      <c r="M1077" s="159"/>
      <c r="N1077" s="337"/>
      <c r="O1077" s="343" t="str">
        <f>IF(N1077="","",LOOKUP(N1077,'Work Programme'!$A$8:$A$207,'Work Programme'!$B$8:$B$207))</f>
        <v/>
      </c>
      <c r="P1077" s="150"/>
      <c r="Q1077" s="150"/>
      <c r="R1077" s="254" t="str">
        <f>IF(J1077="","",VLOOKUP(J1077,'Overview - Financial Statement'!$A$46:$B$60,2,FALSE))</f>
        <v/>
      </c>
      <c r="S1077" s="255" t="str">
        <f t="shared" si="208"/>
        <v/>
      </c>
      <c r="T1077" s="153"/>
      <c r="U1077" s="153"/>
      <c r="V1077" s="238">
        <f t="shared" si="209"/>
        <v>0</v>
      </c>
      <c r="W1077" s="193" t="s">
        <v>44</v>
      </c>
      <c r="X1077" s="427"/>
      <c r="Y1077" s="264" t="str">
        <f t="shared" si="210"/>
        <v>OK</v>
      </c>
      <c r="Z1077" s="193" t="str">
        <f t="shared" si="211"/>
        <v/>
      </c>
      <c r="AA1077" s="193" t="str">
        <f t="shared" si="212"/>
        <v/>
      </c>
      <c r="AB1077" s="397" t="str">
        <f t="shared" si="213"/>
        <v/>
      </c>
      <c r="AC1077" s="257" t="str">
        <f t="shared" si="214"/>
        <v/>
      </c>
      <c r="AD1077" s="257" t="str">
        <f t="shared" si="215"/>
        <v/>
      </c>
      <c r="AE1077" s="193" t="str">
        <f t="shared" si="216"/>
        <v>CHECK DATES</v>
      </c>
      <c r="AF1077" s="257" t="str">
        <f t="shared" si="217"/>
        <v/>
      </c>
      <c r="AG1077" s="286">
        <v>0</v>
      </c>
      <c r="AH1077" s="257">
        <f t="shared" si="218"/>
        <v>0</v>
      </c>
      <c r="AI1077" s="257" t="str">
        <f t="shared" si="219"/>
        <v/>
      </c>
      <c r="AJ1077" s="257">
        <f t="shared" si="220"/>
        <v>0</v>
      </c>
    </row>
    <row r="1078" spans="1:36" x14ac:dyDescent="0.3">
      <c r="A1078" s="287">
        <v>1065</v>
      </c>
      <c r="B1078" s="156"/>
      <c r="C1078" s="150"/>
      <c r="D1078" s="151"/>
      <c r="E1078" s="150"/>
      <c r="F1078" s="150"/>
      <c r="G1078" s="158"/>
      <c r="H1078" s="157"/>
      <c r="I1078" s="152"/>
      <c r="J1078" s="154"/>
      <c r="K1078" s="149"/>
      <c r="L1078" s="152"/>
      <c r="M1078" s="159"/>
      <c r="N1078" s="337"/>
      <c r="O1078" s="343" t="str">
        <f>IF(N1078="","",LOOKUP(N1078,'Work Programme'!$A$8:$A$207,'Work Programme'!$B$8:$B$207))</f>
        <v/>
      </c>
      <c r="P1078" s="150"/>
      <c r="Q1078" s="150"/>
      <c r="R1078" s="254" t="str">
        <f>IF(J1078="","",VLOOKUP(J1078,'Overview - Financial Statement'!$A$46:$B$60,2,FALSE))</f>
        <v/>
      </c>
      <c r="S1078" s="255" t="str">
        <f t="shared" si="208"/>
        <v/>
      </c>
      <c r="T1078" s="153"/>
      <c r="U1078" s="153"/>
      <c r="V1078" s="238">
        <f t="shared" si="209"/>
        <v>0</v>
      </c>
      <c r="W1078" s="193" t="s">
        <v>44</v>
      </c>
      <c r="X1078" s="427"/>
      <c r="Y1078" s="264" t="str">
        <f t="shared" si="210"/>
        <v>OK</v>
      </c>
      <c r="Z1078" s="193" t="str">
        <f t="shared" si="211"/>
        <v/>
      </c>
      <c r="AA1078" s="193" t="str">
        <f t="shared" si="212"/>
        <v/>
      </c>
      <c r="AB1078" s="397" t="str">
        <f t="shared" si="213"/>
        <v/>
      </c>
      <c r="AC1078" s="257" t="str">
        <f t="shared" si="214"/>
        <v/>
      </c>
      <c r="AD1078" s="257" t="str">
        <f t="shared" si="215"/>
        <v/>
      </c>
      <c r="AE1078" s="193" t="str">
        <f t="shared" si="216"/>
        <v>CHECK DATES</v>
      </c>
      <c r="AF1078" s="257" t="str">
        <f t="shared" si="217"/>
        <v/>
      </c>
      <c r="AG1078" s="286">
        <v>0</v>
      </c>
      <c r="AH1078" s="257">
        <f t="shared" si="218"/>
        <v>0</v>
      </c>
      <c r="AI1078" s="257" t="str">
        <f t="shared" si="219"/>
        <v/>
      </c>
      <c r="AJ1078" s="257">
        <f t="shared" si="220"/>
        <v>0</v>
      </c>
    </row>
    <row r="1079" spans="1:36" x14ac:dyDescent="0.3">
      <c r="A1079" s="287">
        <v>1066</v>
      </c>
      <c r="B1079" s="156"/>
      <c r="C1079" s="150"/>
      <c r="D1079" s="151"/>
      <c r="E1079" s="150"/>
      <c r="F1079" s="150"/>
      <c r="G1079" s="158"/>
      <c r="H1079" s="157"/>
      <c r="I1079" s="152"/>
      <c r="J1079" s="154"/>
      <c r="K1079" s="149"/>
      <c r="L1079" s="152"/>
      <c r="M1079" s="159"/>
      <c r="N1079" s="337"/>
      <c r="O1079" s="343" t="str">
        <f>IF(N1079="","",LOOKUP(N1079,'Work Programme'!$A$8:$A$207,'Work Programme'!$B$8:$B$207))</f>
        <v/>
      </c>
      <c r="P1079" s="150"/>
      <c r="Q1079" s="150"/>
      <c r="R1079" s="254" t="str">
        <f>IF(J1079="","",VLOOKUP(J1079,'Overview - Financial Statement'!$A$46:$B$60,2,FALSE))</f>
        <v/>
      </c>
      <c r="S1079" s="255" t="str">
        <f t="shared" si="208"/>
        <v/>
      </c>
      <c r="T1079" s="153"/>
      <c r="U1079" s="153"/>
      <c r="V1079" s="238">
        <f t="shared" si="209"/>
        <v>0</v>
      </c>
      <c r="W1079" s="193" t="s">
        <v>44</v>
      </c>
      <c r="X1079" s="427"/>
      <c r="Y1079" s="264" t="str">
        <f t="shared" si="210"/>
        <v>OK</v>
      </c>
      <c r="Z1079" s="193" t="str">
        <f t="shared" si="211"/>
        <v/>
      </c>
      <c r="AA1079" s="193" t="str">
        <f t="shared" si="212"/>
        <v/>
      </c>
      <c r="AB1079" s="397" t="str">
        <f t="shared" si="213"/>
        <v/>
      </c>
      <c r="AC1079" s="257" t="str">
        <f t="shared" si="214"/>
        <v/>
      </c>
      <c r="AD1079" s="257" t="str">
        <f t="shared" si="215"/>
        <v/>
      </c>
      <c r="AE1079" s="193" t="str">
        <f t="shared" si="216"/>
        <v>CHECK DATES</v>
      </c>
      <c r="AF1079" s="257" t="str">
        <f t="shared" si="217"/>
        <v/>
      </c>
      <c r="AG1079" s="286">
        <v>0</v>
      </c>
      <c r="AH1079" s="257">
        <f t="shared" si="218"/>
        <v>0</v>
      </c>
      <c r="AI1079" s="257" t="str">
        <f t="shared" si="219"/>
        <v/>
      </c>
      <c r="AJ1079" s="257">
        <f t="shared" si="220"/>
        <v>0</v>
      </c>
    </row>
    <row r="1080" spans="1:36" x14ac:dyDescent="0.3">
      <c r="A1080" s="287">
        <v>1067</v>
      </c>
      <c r="B1080" s="156"/>
      <c r="C1080" s="150"/>
      <c r="D1080" s="151"/>
      <c r="E1080" s="150"/>
      <c r="F1080" s="150"/>
      <c r="G1080" s="158"/>
      <c r="H1080" s="157"/>
      <c r="I1080" s="152"/>
      <c r="J1080" s="154"/>
      <c r="K1080" s="149"/>
      <c r="L1080" s="152"/>
      <c r="M1080" s="159"/>
      <c r="N1080" s="337"/>
      <c r="O1080" s="343" t="str">
        <f>IF(N1080="","",LOOKUP(N1080,'Work Programme'!$A$8:$A$207,'Work Programme'!$B$8:$B$207))</f>
        <v/>
      </c>
      <c r="P1080" s="150"/>
      <c r="Q1080" s="150"/>
      <c r="R1080" s="254" t="str">
        <f>IF(J1080="","",VLOOKUP(J1080,'Overview - Financial Statement'!$A$46:$B$60,2,FALSE))</f>
        <v/>
      </c>
      <c r="S1080" s="255" t="str">
        <f t="shared" si="208"/>
        <v/>
      </c>
      <c r="T1080" s="153"/>
      <c r="U1080" s="153"/>
      <c r="V1080" s="238">
        <f t="shared" si="209"/>
        <v>0</v>
      </c>
      <c r="W1080" s="193" t="s">
        <v>44</v>
      </c>
      <c r="X1080" s="427"/>
      <c r="Y1080" s="264" t="str">
        <f t="shared" si="210"/>
        <v>OK</v>
      </c>
      <c r="Z1080" s="193" t="str">
        <f t="shared" si="211"/>
        <v/>
      </c>
      <c r="AA1080" s="193" t="str">
        <f t="shared" si="212"/>
        <v/>
      </c>
      <c r="AB1080" s="397" t="str">
        <f t="shared" si="213"/>
        <v/>
      </c>
      <c r="AC1080" s="257" t="str">
        <f t="shared" si="214"/>
        <v/>
      </c>
      <c r="AD1080" s="257" t="str">
        <f t="shared" si="215"/>
        <v/>
      </c>
      <c r="AE1080" s="193" t="str">
        <f t="shared" si="216"/>
        <v>CHECK DATES</v>
      </c>
      <c r="AF1080" s="257" t="str">
        <f t="shared" si="217"/>
        <v/>
      </c>
      <c r="AG1080" s="286">
        <v>0</v>
      </c>
      <c r="AH1080" s="257">
        <f t="shared" si="218"/>
        <v>0</v>
      </c>
      <c r="AI1080" s="257" t="str">
        <f t="shared" si="219"/>
        <v/>
      </c>
      <c r="AJ1080" s="257">
        <f t="shared" si="220"/>
        <v>0</v>
      </c>
    </row>
    <row r="1081" spans="1:36" x14ac:dyDescent="0.3">
      <c r="A1081" s="287">
        <v>1068</v>
      </c>
      <c r="B1081" s="156"/>
      <c r="C1081" s="150"/>
      <c r="D1081" s="151"/>
      <c r="E1081" s="150"/>
      <c r="F1081" s="150"/>
      <c r="G1081" s="158"/>
      <c r="H1081" s="157"/>
      <c r="I1081" s="152"/>
      <c r="J1081" s="154"/>
      <c r="K1081" s="149"/>
      <c r="L1081" s="152"/>
      <c r="M1081" s="159"/>
      <c r="N1081" s="337"/>
      <c r="O1081" s="343" t="str">
        <f>IF(N1081="","",LOOKUP(N1081,'Work Programme'!$A$8:$A$207,'Work Programme'!$B$8:$B$207))</f>
        <v/>
      </c>
      <c r="P1081" s="150"/>
      <c r="Q1081" s="150"/>
      <c r="R1081" s="254" t="str">
        <f>IF(J1081="","",VLOOKUP(J1081,'Overview - Financial Statement'!$A$46:$B$60,2,FALSE))</f>
        <v/>
      </c>
      <c r="S1081" s="255" t="str">
        <f t="shared" si="208"/>
        <v/>
      </c>
      <c r="T1081" s="153"/>
      <c r="U1081" s="153"/>
      <c r="V1081" s="238">
        <f t="shared" si="209"/>
        <v>0</v>
      </c>
      <c r="W1081" s="193" t="s">
        <v>44</v>
      </c>
      <c r="X1081" s="427"/>
      <c r="Y1081" s="264" t="str">
        <f t="shared" si="210"/>
        <v>OK</v>
      </c>
      <c r="Z1081" s="193" t="str">
        <f t="shared" si="211"/>
        <v/>
      </c>
      <c r="AA1081" s="193" t="str">
        <f t="shared" si="212"/>
        <v/>
      </c>
      <c r="AB1081" s="397" t="str">
        <f t="shared" si="213"/>
        <v/>
      </c>
      <c r="AC1081" s="257" t="str">
        <f t="shared" si="214"/>
        <v/>
      </c>
      <c r="AD1081" s="257" t="str">
        <f t="shared" si="215"/>
        <v/>
      </c>
      <c r="AE1081" s="193" t="str">
        <f t="shared" si="216"/>
        <v>CHECK DATES</v>
      </c>
      <c r="AF1081" s="257" t="str">
        <f t="shared" si="217"/>
        <v/>
      </c>
      <c r="AG1081" s="286">
        <v>0</v>
      </c>
      <c r="AH1081" s="257">
        <f t="shared" si="218"/>
        <v>0</v>
      </c>
      <c r="AI1081" s="257" t="str">
        <f t="shared" si="219"/>
        <v/>
      </c>
      <c r="AJ1081" s="257">
        <f t="shared" si="220"/>
        <v>0</v>
      </c>
    </row>
    <row r="1082" spans="1:36" x14ac:dyDescent="0.3">
      <c r="A1082" s="287">
        <v>1069</v>
      </c>
      <c r="B1082" s="156"/>
      <c r="C1082" s="150"/>
      <c r="D1082" s="151"/>
      <c r="E1082" s="150"/>
      <c r="F1082" s="150"/>
      <c r="G1082" s="158"/>
      <c r="H1082" s="157"/>
      <c r="I1082" s="152"/>
      <c r="J1082" s="154"/>
      <c r="K1082" s="149"/>
      <c r="L1082" s="152"/>
      <c r="M1082" s="159"/>
      <c r="N1082" s="337"/>
      <c r="O1082" s="343" t="str">
        <f>IF(N1082="","",LOOKUP(N1082,'Work Programme'!$A$8:$A$207,'Work Programme'!$B$8:$B$207))</f>
        <v/>
      </c>
      <c r="P1082" s="150"/>
      <c r="Q1082" s="150"/>
      <c r="R1082" s="254" t="str">
        <f>IF(J1082="","",VLOOKUP(J1082,'Overview - Financial Statement'!$A$46:$B$60,2,FALSE))</f>
        <v/>
      </c>
      <c r="S1082" s="255" t="str">
        <f t="shared" si="208"/>
        <v/>
      </c>
      <c r="T1082" s="153"/>
      <c r="U1082" s="153"/>
      <c r="V1082" s="238">
        <f t="shared" si="209"/>
        <v>0</v>
      </c>
      <c r="W1082" s="193" t="s">
        <v>44</v>
      </c>
      <c r="X1082" s="427"/>
      <c r="Y1082" s="264" t="str">
        <f t="shared" si="210"/>
        <v>OK</v>
      </c>
      <c r="Z1082" s="193" t="str">
        <f t="shared" si="211"/>
        <v/>
      </c>
      <c r="AA1082" s="193" t="str">
        <f t="shared" si="212"/>
        <v/>
      </c>
      <c r="AB1082" s="397" t="str">
        <f t="shared" si="213"/>
        <v/>
      </c>
      <c r="AC1082" s="257" t="str">
        <f t="shared" si="214"/>
        <v/>
      </c>
      <c r="AD1082" s="257" t="str">
        <f t="shared" si="215"/>
        <v/>
      </c>
      <c r="AE1082" s="193" t="str">
        <f t="shared" si="216"/>
        <v>CHECK DATES</v>
      </c>
      <c r="AF1082" s="257" t="str">
        <f t="shared" si="217"/>
        <v/>
      </c>
      <c r="AG1082" s="286">
        <v>0</v>
      </c>
      <c r="AH1082" s="257">
        <f t="shared" si="218"/>
        <v>0</v>
      </c>
      <c r="AI1082" s="257" t="str">
        <f t="shared" si="219"/>
        <v/>
      </c>
      <c r="AJ1082" s="257">
        <f t="shared" si="220"/>
        <v>0</v>
      </c>
    </row>
    <row r="1083" spans="1:36" x14ac:dyDescent="0.3">
      <c r="A1083" s="287">
        <v>1070</v>
      </c>
      <c r="B1083" s="156"/>
      <c r="C1083" s="150"/>
      <c r="D1083" s="151"/>
      <c r="E1083" s="150"/>
      <c r="F1083" s="150"/>
      <c r="G1083" s="158"/>
      <c r="H1083" s="157"/>
      <c r="I1083" s="152"/>
      <c r="J1083" s="154"/>
      <c r="K1083" s="149"/>
      <c r="L1083" s="152"/>
      <c r="M1083" s="159"/>
      <c r="N1083" s="337"/>
      <c r="O1083" s="343" t="str">
        <f>IF(N1083="","",LOOKUP(N1083,'Work Programme'!$A$8:$A$207,'Work Programme'!$B$8:$B$207))</f>
        <v/>
      </c>
      <c r="P1083" s="150"/>
      <c r="Q1083" s="150"/>
      <c r="R1083" s="254" t="str">
        <f>IF(J1083="","",VLOOKUP(J1083,'Overview - Financial Statement'!$A$46:$B$60,2,FALSE))</f>
        <v/>
      </c>
      <c r="S1083" s="255" t="str">
        <f t="shared" si="208"/>
        <v/>
      </c>
      <c r="T1083" s="153"/>
      <c r="U1083" s="153"/>
      <c r="V1083" s="238">
        <f t="shared" si="209"/>
        <v>0</v>
      </c>
      <c r="W1083" s="193" t="s">
        <v>44</v>
      </c>
      <c r="X1083" s="427"/>
      <c r="Y1083" s="264" t="str">
        <f t="shared" si="210"/>
        <v>OK</v>
      </c>
      <c r="Z1083" s="193" t="str">
        <f t="shared" si="211"/>
        <v/>
      </c>
      <c r="AA1083" s="193" t="str">
        <f t="shared" si="212"/>
        <v/>
      </c>
      <c r="AB1083" s="397" t="str">
        <f t="shared" si="213"/>
        <v/>
      </c>
      <c r="AC1083" s="257" t="str">
        <f t="shared" si="214"/>
        <v/>
      </c>
      <c r="AD1083" s="257" t="str">
        <f t="shared" si="215"/>
        <v/>
      </c>
      <c r="AE1083" s="193" t="str">
        <f t="shared" si="216"/>
        <v>CHECK DATES</v>
      </c>
      <c r="AF1083" s="257" t="str">
        <f t="shared" si="217"/>
        <v/>
      </c>
      <c r="AG1083" s="286">
        <v>0</v>
      </c>
      <c r="AH1083" s="257">
        <f t="shared" si="218"/>
        <v>0</v>
      </c>
      <c r="AI1083" s="257" t="str">
        <f t="shared" si="219"/>
        <v/>
      </c>
      <c r="AJ1083" s="257">
        <f t="shared" si="220"/>
        <v>0</v>
      </c>
    </row>
    <row r="1084" spans="1:36" x14ac:dyDescent="0.3">
      <c r="A1084" s="287">
        <v>1071</v>
      </c>
      <c r="B1084" s="156"/>
      <c r="C1084" s="150"/>
      <c r="D1084" s="151"/>
      <c r="E1084" s="150"/>
      <c r="F1084" s="150"/>
      <c r="G1084" s="158"/>
      <c r="H1084" s="157"/>
      <c r="I1084" s="152"/>
      <c r="J1084" s="154"/>
      <c r="K1084" s="149"/>
      <c r="L1084" s="152"/>
      <c r="M1084" s="159"/>
      <c r="N1084" s="337"/>
      <c r="O1084" s="343" t="str">
        <f>IF(N1084="","",LOOKUP(N1084,'Work Programme'!$A$8:$A$207,'Work Programme'!$B$8:$B$207))</f>
        <v/>
      </c>
      <c r="P1084" s="150"/>
      <c r="Q1084" s="150"/>
      <c r="R1084" s="254" t="str">
        <f>IF(J1084="","",VLOOKUP(J1084,'Overview - Financial Statement'!$A$46:$B$60,2,FALSE))</f>
        <v/>
      </c>
      <c r="S1084" s="255" t="str">
        <f t="shared" si="208"/>
        <v/>
      </c>
      <c r="T1084" s="153"/>
      <c r="U1084" s="153"/>
      <c r="V1084" s="238">
        <f t="shared" si="209"/>
        <v>0</v>
      </c>
      <c r="W1084" s="193" t="s">
        <v>44</v>
      </c>
      <c r="X1084" s="427"/>
      <c r="Y1084" s="264" t="str">
        <f t="shared" si="210"/>
        <v>OK</v>
      </c>
      <c r="Z1084" s="193" t="str">
        <f t="shared" si="211"/>
        <v/>
      </c>
      <c r="AA1084" s="193" t="str">
        <f t="shared" si="212"/>
        <v/>
      </c>
      <c r="AB1084" s="397" t="str">
        <f t="shared" si="213"/>
        <v/>
      </c>
      <c r="AC1084" s="257" t="str">
        <f t="shared" si="214"/>
        <v/>
      </c>
      <c r="AD1084" s="257" t="str">
        <f t="shared" si="215"/>
        <v/>
      </c>
      <c r="AE1084" s="193" t="str">
        <f t="shared" si="216"/>
        <v>CHECK DATES</v>
      </c>
      <c r="AF1084" s="257" t="str">
        <f t="shared" si="217"/>
        <v/>
      </c>
      <c r="AG1084" s="286">
        <v>0</v>
      </c>
      <c r="AH1084" s="257">
        <f t="shared" si="218"/>
        <v>0</v>
      </c>
      <c r="AI1084" s="257" t="str">
        <f t="shared" si="219"/>
        <v/>
      </c>
      <c r="AJ1084" s="257">
        <f t="shared" si="220"/>
        <v>0</v>
      </c>
    </row>
    <row r="1085" spans="1:36" x14ac:dyDescent="0.3">
      <c r="A1085" s="287">
        <v>1072</v>
      </c>
      <c r="B1085" s="156"/>
      <c r="C1085" s="150"/>
      <c r="D1085" s="151"/>
      <c r="E1085" s="150"/>
      <c r="F1085" s="150"/>
      <c r="G1085" s="158"/>
      <c r="H1085" s="157"/>
      <c r="I1085" s="152"/>
      <c r="J1085" s="154"/>
      <c r="K1085" s="149"/>
      <c r="L1085" s="152"/>
      <c r="M1085" s="159"/>
      <c r="N1085" s="337"/>
      <c r="O1085" s="343" t="str">
        <f>IF(N1085="","",LOOKUP(N1085,'Work Programme'!$A$8:$A$207,'Work Programme'!$B$8:$B$207))</f>
        <v/>
      </c>
      <c r="P1085" s="150"/>
      <c r="Q1085" s="150"/>
      <c r="R1085" s="254" t="str">
        <f>IF(J1085="","",VLOOKUP(J1085,'Overview - Financial Statement'!$A$46:$B$60,2,FALSE))</f>
        <v/>
      </c>
      <c r="S1085" s="255" t="str">
        <f t="shared" si="208"/>
        <v/>
      </c>
      <c r="T1085" s="153"/>
      <c r="U1085" s="153"/>
      <c r="V1085" s="238">
        <f t="shared" si="209"/>
        <v>0</v>
      </c>
      <c r="W1085" s="193" t="s">
        <v>44</v>
      </c>
      <c r="X1085" s="427"/>
      <c r="Y1085" s="264" t="str">
        <f t="shared" si="210"/>
        <v>OK</v>
      </c>
      <c r="Z1085" s="193" t="str">
        <f t="shared" si="211"/>
        <v/>
      </c>
      <c r="AA1085" s="193" t="str">
        <f t="shared" si="212"/>
        <v/>
      </c>
      <c r="AB1085" s="397" t="str">
        <f t="shared" si="213"/>
        <v/>
      </c>
      <c r="AC1085" s="257" t="str">
        <f t="shared" si="214"/>
        <v/>
      </c>
      <c r="AD1085" s="257" t="str">
        <f t="shared" si="215"/>
        <v/>
      </c>
      <c r="AE1085" s="193" t="str">
        <f t="shared" si="216"/>
        <v>CHECK DATES</v>
      </c>
      <c r="AF1085" s="257" t="str">
        <f t="shared" si="217"/>
        <v/>
      </c>
      <c r="AG1085" s="286">
        <v>0</v>
      </c>
      <c r="AH1085" s="257">
        <f t="shared" si="218"/>
        <v>0</v>
      </c>
      <c r="AI1085" s="257" t="str">
        <f t="shared" si="219"/>
        <v/>
      </c>
      <c r="AJ1085" s="257">
        <f t="shared" si="220"/>
        <v>0</v>
      </c>
    </row>
    <row r="1086" spans="1:36" x14ac:dyDescent="0.3">
      <c r="A1086" s="287">
        <v>1073</v>
      </c>
      <c r="B1086" s="156"/>
      <c r="C1086" s="150"/>
      <c r="D1086" s="151"/>
      <c r="E1086" s="150"/>
      <c r="F1086" s="150"/>
      <c r="G1086" s="158"/>
      <c r="H1086" s="157"/>
      <c r="I1086" s="152"/>
      <c r="J1086" s="154"/>
      <c r="K1086" s="149"/>
      <c r="L1086" s="152"/>
      <c r="M1086" s="159"/>
      <c r="N1086" s="337"/>
      <c r="O1086" s="343" t="str">
        <f>IF(N1086="","",LOOKUP(N1086,'Work Programme'!$A$8:$A$207,'Work Programme'!$B$8:$B$207))</f>
        <v/>
      </c>
      <c r="P1086" s="150"/>
      <c r="Q1086" s="150"/>
      <c r="R1086" s="254" t="str">
        <f>IF(J1086="","",VLOOKUP(J1086,'Overview - Financial Statement'!$A$46:$B$60,2,FALSE))</f>
        <v/>
      </c>
      <c r="S1086" s="255" t="str">
        <f t="shared" si="208"/>
        <v/>
      </c>
      <c r="T1086" s="153"/>
      <c r="U1086" s="153"/>
      <c r="V1086" s="238">
        <f t="shared" si="209"/>
        <v>0</v>
      </c>
      <c r="W1086" s="193" t="s">
        <v>44</v>
      </c>
      <c r="X1086" s="427"/>
      <c r="Y1086" s="264" t="str">
        <f t="shared" si="210"/>
        <v>OK</v>
      </c>
      <c r="Z1086" s="193" t="str">
        <f t="shared" si="211"/>
        <v/>
      </c>
      <c r="AA1086" s="193" t="str">
        <f t="shared" si="212"/>
        <v/>
      </c>
      <c r="AB1086" s="397" t="str">
        <f t="shared" si="213"/>
        <v/>
      </c>
      <c r="AC1086" s="257" t="str">
        <f t="shared" si="214"/>
        <v/>
      </c>
      <c r="AD1086" s="257" t="str">
        <f t="shared" si="215"/>
        <v/>
      </c>
      <c r="AE1086" s="193" t="str">
        <f t="shared" si="216"/>
        <v>CHECK DATES</v>
      </c>
      <c r="AF1086" s="257" t="str">
        <f t="shared" si="217"/>
        <v/>
      </c>
      <c r="AG1086" s="286">
        <v>0</v>
      </c>
      <c r="AH1086" s="257">
        <f t="shared" si="218"/>
        <v>0</v>
      </c>
      <c r="AI1086" s="257" t="str">
        <f t="shared" si="219"/>
        <v/>
      </c>
      <c r="AJ1086" s="257">
        <f t="shared" si="220"/>
        <v>0</v>
      </c>
    </row>
    <row r="1087" spans="1:36" x14ac:dyDescent="0.3">
      <c r="A1087" s="287">
        <v>1074</v>
      </c>
      <c r="B1087" s="156"/>
      <c r="C1087" s="150"/>
      <c r="D1087" s="151"/>
      <c r="E1087" s="150"/>
      <c r="F1087" s="150"/>
      <c r="G1087" s="158"/>
      <c r="H1087" s="157"/>
      <c r="I1087" s="152"/>
      <c r="J1087" s="154"/>
      <c r="K1087" s="149"/>
      <c r="L1087" s="152"/>
      <c r="M1087" s="159"/>
      <c r="N1087" s="337"/>
      <c r="O1087" s="343" t="str">
        <f>IF(N1087="","",LOOKUP(N1087,'Work Programme'!$A$8:$A$207,'Work Programme'!$B$8:$B$207))</f>
        <v/>
      </c>
      <c r="P1087" s="150"/>
      <c r="Q1087" s="150"/>
      <c r="R1087" s="254" t="str">
        <f>IF(J1087="","",VLOOKUP(J1087,'Overview - Financial Statement'!$A$46:$B$60,2,FALSE))</f>
        <v/>
      </c>
      <c r="S1087" s="255" t="str">
        <f t="shared" si="208"/>
        <v/>
      </c>
      <c r="T1087" s="153"/>
      <c r="U1087" s="153"/>
      <c r="V1087" s="238">
        <f t="shared" si="209"/>
        <v>0</v>
      </c>
      <c r="W1087" s="193" t="s">
        <v>44</v>
      </c>
      <c r="X1087" s="427"/>
      <c r="Y1087" s="264" t="str">
        <f t="shared" si="210"/>
        <v>OK</v>
      </c>
      <c r="Z1087" s="193" t="str">
        <f t="shared" si="211"/>
        <v/>
      </c>
      <c r="AA1087" s="193" t="str">
        <f t="shared" si="212"/>
        <v/>
      </c>
      <c r="AB1087" s="397" t="str">
        <f t="shared" si="213"/>
        <v/>
      </c>
      <c r="AC1087" s="257" t="str">
        <f t="shared" si="214"/>
        <v/>
      </c>
      <c r="AD1087" s="257" t="str">
        <f t="shared" si="215"/>
        <v/>
      </c>
      <c r="AE1087" s="193" t="str">
        <f t="shared" si="216"/>
        <v>CHECK DATES</v>
      </c>
      <c r="AF1087" s="257" t="str">
        <f t="shared" si="217"/>
        <v/>
      </c>
      <c r="AG1087" s="286">
        <v>0</v>
      </c>
      <c r="AH1087" s="257">
        <f t="shared" si="218"/>
        <v>0</v>
      </c>
      <c r="AI1087" s="257" t="str">
        <f t="shared" si="219"/>
        <v/>
      </c>
      <c r="AJ1087" s="257">
        <f t="shared" si="220"/>
        <v>0</v>
      </c>
    </row>
    <row r="1088" spans="1:36" x14ac:dyDescent="0.3">
      <c r="A1088" s="287">
        <v>1075</v>
      </c>
      <c r="B1088" s="156"/>
      <c r="C1088" s="150"/>
      <c r="D1088" s="151"/>
      <c r="E1088" s="150"/>
      <c r="F1088" s="150"/>
      <c r="G1088" s="158"/>
      <c r="H1088" s="157"/>
      <c r="I1088" s="152"/>
      <c r="J1088" s="154"/>
      <c r="K1088" s="149"/>
      <c r="L1088" s="152"/>
      <c r="M1088" s="159"/>
      <c r="N1088" s="337"/>
      <c r="O1088" s="343" t="str">
        <f>IF(N1088="","",LOOKUP(N1088,'Work Programme'!$A$8:$A$207,'Work Programme'!$B$8:$B$207))</f>
        <v/>
      </c>
      <c r="P1088" s="150"/>
      <c r="Q1088" s="150"/>
      <c r="R1088" s="254" t="str">
        <f>IF(J1088="","",VLOOKUP(J1088,'Overview - Financial Statement'!$A$46:$B$60,2,FALSE))</f>
        <v/>
      </c>
      <c r="S1088" s="255" t="str">
        <f t="shared" si="208"/>
        <v/>
      </c>
      <c r="T1088" s="153"/>
      <c r="U1088" s="153"/>
      <c r="V1088" s="238">
        <f t="shared" si="209"/>
        <v>0</v>
      </c>
      <c r="W1088" s="193" t="s">
        <v>44</v>
      </c>
      <c r="X1088" s="427"/>
      <c r="Y1088" s="264" t="str">
        <f t="shared" si="210"/>
        <v>OK</v>
      </c>
      <c r="Z1088" s="193" t="str">
        <f t="shared" si="211"/>
        <v/>
      </c>
      <c r="AA1088" s="193" t="str">
        <f t="shared" si="212"/>
        <v/>
      </c>
      <c r="AB1088" s="397" t="str">
        <f t="shared" si="213"/>
        <v/>
      </c>
      <c r="AC1088" s="257" t="str">
        <f t="shared" si="214"/>
        <v/>
      </c>
      <c r="AD1088" s="257" t="str">
        <f t="shared" si="215"/>
        <v/>
      </c>
      <c r="AE1088" s="193" t="str">
        <f t="shared" si="216"/>
        <v>CHECK DATES</v>
      </c>
      <c r="AF1088" s="257" t="str">
        <f t="shared" si="217"/>
        <v/>
      </c>
      <c r="AG1088" s="286">
        <v>0</v>
      </c>
      <c r="AH1088" s="257">
        <f t="shared" si="218"/>
        <v>0</v>
      </c>
      <c r="AI1088" s="257" t="str">
        <f t="shared" si="219"/>
        <v/>
      </c>
      <c r="AJ1088" s="257">
        <f t="shared" si="220"/>
        <v>0</v>
      </c>
    </row>
    <row r="1089" spans="1:36" x14ac:dyDescent="0.3">
      <c r="A1089" s="287">
        <v>1076</v>
      </c>
      <c r="B1089" s="156"/>
      <c r="C1089" s="150"/>
      <c r="D1089" s="151"/>
      <c r="E1089" s="150"/>
      <c r="F1089" s="150"/>
      <c r="G1089" s="158"/>
      <c r="H1089" s="157"/>
      <c r="I1089" s="152"/>
      <c r="J1089" s="154"/>
      <c r="K1089" s="149"/>
      <c r="L1089" s="152"/>
      <c r="M1089" s="159"/>
      <c r="N1089" s="337"/>
      <c r="O1089" s="343" t="str">
        <f>IF(N1089="","",LOOKUP(N1089,'Work Programme'!$A$8:$A$207,'Work Programme'!$B$8:$B$207))</f>
        <v/>
      </c>
      <c r="P1089" s="150"/>
      <c r="Q1089" s="150"/>
      <c r="R1089" s="254" t="str">
        <f>IF(J1089="","",VLOOKUP(J1089,'Overview - Financial Statement'!$A$46:$B$60,2,FALSE))</f>
        <v/>
      </c>
      <c r="S1089" s="255" t="str">
        <f t="shared" si="208"/>
        <v/>
      </c>
      <c r="T1089" s="153"/>
      <c r="U1089" s="153"/>
      <c r="V1089" s="238">
        <f t="shared" si="209"/>
        <v>0</v>
      </c>
      <c r="W1089" s="193" t="s">
        <v>44</v>
      </c>
      <c r="X1089" s="427"/>
      <c r="Y1089" s="264" t="str">
        <f t="shared" si="210"/>
        <v>OK</v>
      </c>
      <c r="Z1089" s="193" t="str">
        <f t="shared" si="211"/>
        <v/>
      </c>
      <c r="AA1089" s="193" t="str">
        <f t="shared" si="212"/>
        <v/>
      </c>
      <c r="AB1089" s="397" t="str">
        <f t="shared" si="213"/>
        <v/>
      </c>
      <c r="AC1089" s="257" t="str">
        <f t="shared" si="214"/>
        <v/>
      </c>
      <c r="AD1089" s="257" t="str">
        <f t="shared" si="215"/>
        <v/>
      </c>
      <c r="AE1089" s="193" t="str">
        <f t="shared" si="216"/>
        <v>CHECK DATES</v>
      </c>
      <c r="AF1089" s="257" t="str">
        <f t="shared" si="217"/>
        <v/>
      </c>
      <c r="AG1089" s="286">
        <v>0</v>
      </c>
      <c r="AH1089" s="257">
        <f t="shared" si="218"/>
        <v>0</v>
      </c>
      <c r="AI1089" s="257" t="str">
        <f t="shared" si="219"/>
        <v/>
      </c>
      <c r="AJ1089" s="257">
        <f t="shared" si="220"/>
        <v>0</v>
      </c>
    </row>
    <row r="1090" spans="1:36" x14ac:dyDescent="0.3">
      <c r="A1090" s="287">
        <v>1077</v>
      </c>
      <c r="B1090" s="156"/>
      <c r="C1090" s="150"/>
      <c r="D1090" s="151"/>
      <c r="E1090" s="150"/>
      <c r="F1090" s="150"/>
      <c r="G1090" s="158"/>
      <c r="H1090" s="157"/>
      <c r="I1090" s="152"/>
      <c r="J1090" s="154"/>
      <c r="K1090" s="149"/>
      <c r="L1090" s="152"/>
      <c r="M1090" s="159"/>
      <c r="N1090" s="337"/>
      <c r="O1090" s="343" t="str">
        <f>IF(N1090="","",LOOKUP(N1090,'Work Programme'!$A$8:$A$207,'Work Programme'!$B$8:$B$207))</f>
        <v/>
      </c>
      <c r="P1090" s="150"/>
      <c r="Q1090" s="150"/>
      <c r="R1090" s="254" t="str">
        <f>IF(J1090="","",VLOOKUP(J1090,'Overview - Financial Statement'!$A$46:$B$60,2,FALSE))</f>
        <v/>
      </c>
      <c r="S1090" s="255" t="str">
        <f t="shared" si="208"/>
        <v/>
      </c>
      <c r="T1090" s="153"/>
      <c r="U1090" s="153"/>
      <c r="V1090" s="238">
        <f t="shared" si="209"/>
        <v>0</v>
      </c>
      <c r="W1090" s="193" t="s">
        <v>44</v>
      </c>
      <c r="X1090" s="427"/>
      <c r="Y1090" s="264" t="str">
        <f t="shared" si="210"/>
        <v>OK</v>
      </c>
      <c r="Z1090" s="193" t="str">
        <f t="shared" si="211"/>
        <v/>
      </c>
      <c r="AA1090" s="193" t="str">
        <f t="shared" si="212"/>
        <v/>
      </c>
      <c r="AB1090" s="397" t="str">
        <f t="shared" si="213"/>
        <v/>
      </c>
      <c r="AC1090" s="257" t="str">
        <f t="shared" si="214"/>
        <v/>
      </c>
      <c r="AD1090" s="257" t="str">
        <f t="shared" si="215"/>
        <v/>
      </c>
      <c r="AE1090" s="193" t="str">
        <f t="shared" si="216"/>
        <v>CHECK DATES</v>
      </c>
      <c r="AF1090" s="257" t="str">
        <f t="shared" si="217"/>
        <v/>
      </c>
      <c r="AG1090" s="286">
        <v>0</v>
      </c>
      <c r="AH1090" s="257">
        <f t="shared" si="218"/>
        <v>0</v>
      </c>
      <c r="AI1090" s="257" t="str">
        <f t="shared" si="219"/>
        <v/>
      </c>
      <c r="AJ1090" s="257">
        <f t="shared" si="220"/>
        <v>0</v>
      </c>
    </row>
    <row r="1091" spans="1:36" x14ac:dyDescent="0.3">
      <c r="A1091" s="287">
        <v>1078</v>
      </c>
      <c r="B1091" s="156"/>
      <c r="C1091" s="150"/>
      <c r="D1091" s="151"/>
      <c r="E1091" s="150"/>
      <c r="F1091" s="150"/>
      <c r="G1091" s="158"/>
      <c r="H1091" s="157"/>
      <c r="I1091" s="152"/>
      <c r="J1091" s="154"/>
      <c r="K1091" s="149"/>
      <c r="L1091" s="152"/>
      <c r="M1091" s="159"/>
      <c r="N1091" s="337"/>
      <c r="O1091" s="343" t="str">
        <f>IF(N1091="","",LOOKUP(N1091,'Work Programme'!$A$8:$A$207,'Work Programme'!$B$8:$B$207))</f>
        <v/>
      </c>
      <c r="P1091" s="150"/>
      <c r="Q1091" s="150"/>
      <c r="R1091" s="254" t="str">
        <f>IF(J1091="","",VLOOKUP(J1091,'Overview - Financial Statement'!$A$46:$B$60,2,FALSE))</f>
        <v/>
      </c>
      <c r="S1091" s="255" t="str">
        <f t="shared" si="208"/>
        <v/>
      </c>
      <c r="T1091" s="153"/>
      <c r="U1091" s="153"/>
      <c r="V1091" s="238">
        <f t="shared" si="209"/>
        <v>0</v>
      </c>
      <c r="W1091" s="193" t="s">
        <v>44</v>
      </c>
      <c r="X1091" s="427"/>
      <c r="Y1091" s="264" t="str">
        <f t="shared" si="210"/>
        <v>OK</v>
      </c>
      <c r="Z1091" s="193" t="str">
        <f t="shared" si="211"/>
        <v/>
      </c>
      <c r="AA1091" s="193" t="str">
        <f t="shared" si="212"/>
        <v/>
      </c>
      <c r="AB1091" s="397" t="str">
        <f t="shared" si="213"/>
        <v/>
      </c>
      <c r="AC1091" s="257" t="str">
        <f t="shared" si="214"/>
        <v/>
      </c>
      <c r="AD1091" s="257" t="str">
        <f t="shared" si="215"/>
        <v/>
      </c>
      <c r="AE1091" s="193" t="str">
        <f t="shared" si="216"/>
        <v>CHECK DATES</v>
      </c>
      <c r="AF1091" s="257" t="str">
        <f t="shared" si="217"/>
        <v/>
      </c>
      <c r="AG1091" s="286">
        <v>0</v>
      </c>
      <c r="AH1091" s="257">
        <f t="shared" si="218"/>
        <v>0</v>
      </c>
      <c r="AI1091" s="257" t="str">
        <f t="shared" si="219"/>
        <v/>
      </c>
      <c r="AJ1091" s="257">
        <f t="shared" si="220"/>
        <v>0</v>
      </c>
    </row>
    <row r="1092" spans="1:36" x14ac:dyDescent="0.3">
      <c r="A1092" s="287">
        <v>1079</v>
      </c>
      <c r="B1092" s="156"/>
      <c r="C1092" s="150"/>
      <c r="D1092" s="151"/>
      <c r="E1092" s="150"/>
      <c r="F1092" s="150"/>
      <c r="G1092" s="158"/>
      <c r="H1092" s="157"/>
      <c r="I1092" s="152"/>
      <c r="J1092" s="154"/>
      <c r="K1092" s="149"/>
      <c r="L1092" s="152"/>
      <c r="M1092" s="159"/>
      <c r="N1092" s="337"/>
      <c r="O1092" s="343" t="str">
        <f>IF(N1092="","",LOOKUP(N1092,'Work Programme'!$A$8:$A$207,'Work Programme'!$B$8:$B$207))</f>
        <v/>
      </c>
      <c r="P1092" s="150"/>
      <c r="Q1092" s="150"/>
      <c r="R1092" s="254" t="str">
        <f>IF(J1092="","",VLOOKUP(J1092,'Overview - Financial Statement'!$A$46:$B$60,2,FALSE))</f>
        <v/>
      </c>
      <c r="S1092" s="255" t="str">
        <f t="shared" si="208"/>
        <v/>
      </c>
      <c r="T1092" s="153"/>
      <c r="U1092" s="153"/>
      <c r="V1092" s="238">
        <f t="shared" si="209"/>
        <v>0</v>
      </c>
      <c r="W1092" s="193" t="s">
        <v>44</v>
      </c>
      <c r="X1092" s="427"/>
      <c r="Y1092" s="264" t="str">
        <f t="shared" si="210"/>
        <v>OK</v>
      </c>
      <c r="Z1092" s="193" t="str">
        <f t="shared" si="211"/>
        <v/>
      </c>
      <c r="AA1092" s="193" t="str">
        <f t="shared" si="212"/>
        <v/>
      </c>
      <c r="AB1092" s="397" t="str">
        <f t="shared" si="213"/>
        <v/>
      </c>
      <c r="AC1092" s="257" t="str">
        <f t="shared" si="214"/>
        <v/>
      </c>
      <c r="AD1092" s="257" t="str">
        <f t="shared" si="215"/>
        <v/>
      </c>
      <c r="AE1092" s="193" t="str">
        <f t="shared" si="216"/>
        <v>CHECK DATES</v>
      </c>
      <c r="AF1092" s="257" t="str">
        <f t="shared" si="217"/>
        <v/>
      </c>
      <c r="AG1092" s="286">
        <v>0</v>
      </c>
      <c r="AH1092" s="257">
        <f t="shared" si="218"/>
        <v>0</v>
      </c>
      <c r="AI1092" s="257" t="str">
        <f t="shared" si="219"/>
        <v/>
      </c>
      <c r="AJ1092" s="257">
        <f t="shared" si="220"/>
        <v>0</v>
      </c>
    </row>
    <row r="1093" spans="1:36" x14ac:dyDescent="0.3">
      <c r="A1093" s="287">
        <v>1080</v>
      </c>
      <c r="B1093" s="156"/>
      <c r="C1093" s="150"/>
      <c r="D1093" s="151"/>
      <c r="E1093" s="150"/>
      <c r="F1093" s="150"/>
      <c r="G1093" s="158"/>
      <c r="H1093" s="157"/>
      <c r="I1093" s="152"/>
      <c r="J1093" s="154"/>
      <c r="K1093" s="149"/>
      <c r="L1093" s="152"/>
      <c r="M1093" s="159"/>
      <c r="N1093" s="337"/>
      <c r="O1093" s="343" t="str">
        <f>IF(N1093="","",LOOKUP(N1093,'Work Programme'!$A$8:$A$207,'Work Programme'!$B$8:$B$207))</f>
        <v/>
      </c>
      <c r="P1093" s="150"/>
      <c r="Q1093" s="150"/>
      <c r="R1093" s="254" t="str">
        <f>IF(J1093="","",VLOOKUP(J1093,'Overview - Financial Statement'!$A$46:$B$60,2,FALSE))</f>
        <v/>
      </c>
      <c r="S1093" s="255" t="str">
        <f t="shared" si="208"/>
        <v/>
      </c>
      <c r="T1093" s="153"/>
      <c r="U1093" s="153"/>
      <c r="V1093" s="238">
        <f t="shared" si="209"/>
        <v>0</v>
      </c>
      <c r="W1093" s="193" t="s">
        <v>44</v>
      </c>
      <c r="X1093" s="427"/>
      <c r="Y1093" s="264" t="str">
        <f t="shared" si="210"/>
        <v>OK</v>
      </c>
      <c r="Z1093" s="193" t="str">
        <f t="shared" si="211"/>
        <v/>
      </c>
      <c r="AA1093" s="193" t="str">
        <f t="shared" si="212"/>
        <v/>
      </c>
      <c r="AB1093" s="397" t="str">
        <f t="shared" si="213"/>
        <v/>
      </c>
      <c r="AC1093" s="257" t="str">
        <f t="shared" si="214"/>
        <v/>
      </c>
      <c r="AD1093" s="257" t="str">
        <f t="shared" si="215"/>
        <v/>
      </c>
      <c r="AE1093" s="193" t="str">
        <f t="shared" si="216"/>
        <v>CHECK DATES</v>
      </c>
      <c r="AF1093" s="257" t="str">
        <f t="shared" si="217"/>
        <v/>
      </c>
      <c r="AG1093" s="286">
        <v>0</v>
      </c>
      <c r="AH1093" s="257">
        <f t="shared" si="218"/>
        <v>0</v>
      </c>
      <c r="AI1093" s="257" t="str">
        <f t="shared" si="219"/>
        <v/>
      </c>
      <c r="AJ1093" s="257">
        <f t="shared" si="220"/>
        <v>0</v>
      </c>
    </row>
    <row r="1094" spans="1:36" x14ac:dyDescent="0.3">
      <c r="A1094" s="287">
        <v>1081</v>
      </c>
      <c r="B1094" s="156"/>
      <c r="C1094" s="150"/>
      <c r="D1094" s="151"/>
      <c r="E1094" s="150"/>
      <c r="F1094" s="150"/>
      <c r="G1094" s="158"/>
      <c r="H1094" s="157"/>
      <c r="I1094" s="152"/>
      <c r="J1094" s="154"/>
      <c r="K1094" s="149"/>
      <c r="L1094" s="152"/>
      <c r="M1094" s="159"/>
      <c r="N1094" s="337"/>
      <c r="O1094" s="343" t="str">
        <f>IF(N1094="","",LOOKUP(N1094,'Work Programme'!$A$8:$A$207,'Work Programme'!$B$8:$B$207))</f>
        <v/>
      </c>
      <c r="P1094" s="150"/>
      <c r="Q1094" s="150"/>
      <c r="R1094" s="254" t="str">
        <f>IF(J1094="","",VLOOKUP(J1094,'Overview - Financial Statement'!$A$46:$B$60,2,FALSE))</f>
        <v/>
      </c>
      <c r="S1094" s="255" t="str">
        <f t="shared" si="208"/>
        <v/>
      </c>
      <c r="T1094" s="153"/>
      <c r="U1094" s="153"/>
      <c r="V1094" s="238">
        <f t="shared" si="209"/>
        <v>0</v>
      </c>
      <c r="W1094" s="193" t="s">
        <v>44</v>
      </c>
      <c r="X1094" s="427"/>
      <c r="Y1094" s="264" t="str">
        <f t="shared" si="210"/>
        <v>OK</v>
      </c>
      <c r="Z1094" s="193" t="str">
        <f t="shared" si="211"/>
        <v/>
      </c>
      <c r="AA1094" s="193" t="str">
        <f t="shared" si="212"/>
        <v/>
      </c>
      <c r="AB1094" s="397" t="str">
        <f t="shared" si="213"/>
        <v/>
      </c>
      <c r="AC1094" s="257" t="str">
        <f t="shared" si="214"/>
        <v/>
      </c>
      <c r="AD1094" s="257" t="str">
        <f t="shared" si="215"/>
        <v/>
      </c>
      <c r="AE1094" s="193" t="str">
        <f t="shared" si="216"/>
        <v>CHECK DATES</v>
      </c>
      <c r="AF1094" s="257" t="str">
        <f t="shared" si="217"/>
        <v/>
      </c>
      <c r="AG1094" s="286">
        <v>0</v>
      </c>
      <c r="AH1094" s="257">
        <f t="shared" si="218"/>
        <v>0</v>
      </c>
      <c r="AI1094" s="257" t="str">
        <f t="shared" si="219"/>
        <v/>
      </c>
      <c r="AJ1094" s="257">
        <f t="shared" si="220"/>
        <v>0</v>
      </c>
    </row>
    <row r="1095" spans="1:36" x14ac:dyDescent="0.3">
      <c r="A1095" s="287">
        <v>1082</v>
      </c>
      <c r="B1095" s="156"/>
      <c r="C1095" s="150"/>
      <c r="D1095" s="151"/>
      <c r="E1095" s="150"/>
      <c r="F1095" s="150"/>
      <c r="G1095" s="158"/>
      <c r="H1095" s="157"/>
      <c r="I1095" s="152"/>
      <c r="J1095" s="154"/>
      <c r="K1095" s="149"/>
      <c r="L1095" s="152"/>
      <c r="M1095" s="159"/>
      <c r="N1095" s="337"/>
      <c r="O1095" s="343" t="str">
        <f>IF(N1095="","",LOOKUP(N1095,'Work Programme'!$A$8:$A$207,'Work Programme'!$B$8:$B$207))</f>
        <v/>
      </c>
      <c r="P1095" s="150"/>
      <c r="Q1095" s="150"/>
      <c r="R1095" s="254" t="str">
        <f>IF(J1095="","",VLOOKUP(J1095,'Overview - Financial Statement'!$A$46:$B$60,2,FALSE))</f>
        <v/>
      </c>
      <c r="S1095" s="255" t="str">
        <f t="shared" si="208"/>
        <v/>
      </c>
      <c r="T1095" s="153"/>
      <c r="U1095" s="153"/>
      <c r="V1095" s="238">
        <f t="shared" si="209"/>
        <v>0</v>
      </c>
      <c r="W1095" s="193" t="s">
        <v>44</v>
      </c>
      <c r="X1095" s="427"/>
      <c r="Y1095" s="264" t="str">
        <f t="shared" si="210"/>
        <v>OK</v>
      </c>
      <c r="Z1095" s="193" t="str">
        <f t="shared" si="211"/>
        <v/>
      </c>
      <c r="AA1095" s="193" t="str">
        <f t="shared" si="212"/>
        <v/>
      </c>
      <c r="AB1095" s="397" t="str">
        <f t="shared" si="213"/>
        <v/>
      </c>
      <c r="AC1095" s="257" t="str">
        <f t="shared" si="214"/>
        <v/>
      </c>
      <c r="AD1095" s="257" t="str">
        <f t="shared" si="215"/>
        <v/>
      </c>
      <c r="AE1095" s="193" t="str">
        <f t="shared" si="216"/>
        <v>CHECK DATES</v>
      </c>
      <c r="AF1095" s="257" t="str">
        <f t="shared" si="217"/>
        <v/>
      </c>
      <c r="AG1095" s="286">
        <v>0</v>
      </c>
      <c r="AH1095" s="257">
        <f t="shared" si="218"/>
        <v>0</v>
      </c>
      <c r="AI1095" s="257" t="str">
        <f t="shared" si="219"/>
        <v/>
      </c>
      <c r="AJ1095" s="257">
        <f t="shared" si="220"/>
        <v>0</v>
      </c>
    </row>
    <row r="1096" spans="1:36" x14ac:dyDescent="0.3">
      <c r="A1096" s="287">
        <v>1083</v>
      </c>
      <c r="B1096" s="156"/>
      <c r="C1096" s="150"/>
      <c r="D1096" s="151"/>
      <c r="E1096" s="150"/>
      <c r="F1096" s="150"/>
      <c r="G1096" s="158"/>
      <c r="H1096" s="157"/>
      <c r="I1096" s="152"/>
      <c r="J1096" s="154"/>
      <c r="K1096" s="149"/>
      <c r="L1096" s="152"/>
      <c r="M1096" s="159"/>
      <c r="N1096" s="337"/>
      <c r="O1096" s="343" t="str">
        <f>IF(N1096="","",LOOKUP(N1096,'Work Programme'!$A$8:$A$207,'Work Programme'!$B$8:$B$207))</f>
        <v/>
      </c>
      <c r="P1096" s="150"/>
      <c r="Q1096" s="150"/>
      <c r="R1096" s="254" t="str">
        <f>IF(J1096="","",VLOOKUP(J1096,'Overview - Financial Statement'!$A$46:$B$60,2,FALSE))</f>
        <v/>
      </c>
      <c r="S1096" s="255" t="str">
        <f t="shared" si="208"/>
        <v/>
      </c>
      <c r="T1096" s="153"/>
      <c r="U1096" s="153"/>
      <c r="V1096" s="238">
        <f t="shared" si="209"/>
        <v>0</v>
      </c>
      <c r="W1096" s="193" t="s">
        <v>44</v>
      </c>
      <c r="X1096" s="427"/>
      <c r="Y1096" s="264" t="str">
        <f t="shared" si="210"/>
        <v>OK</v>
      </c>
      <c r="Z1096" s="193" t="str">
        <f t="shared" si="211"/>
        <v/>
      </c>
      <c r="AA1096" s="193" t="str">
        <f t="shared" si="212"/>
        <v/>
      </c>
      <c r="AB1096" s="397" t="str">
        <f t="shared" si="213"/>
        <v/>
      </c>
      <c r="AC1096" s="257" t="str">
        <f t="shared" si="214"/>
        <v/>
      </c>
      <c r="AD1096" s="257" t="str">
        <f t="shared" si="215"/>
        <v/>
      </c>
      <c r="AE1096" s="193" t="str">
        <f t="shared" si="216"/>
        <v>CHECK DATES</v>
      </c>
      <c r="AF1096" s="257" t="str">
        <f t="shared" si="217"/>
        <v/>
      </c>
      <c r="AG1096" s="286">
        <v>0</v>
      </c>
      <c r="AH1096" s="257">
        <f t="shared" si="218"/>
        <v>0</v>
      </c>
      <c r="AI1096" s="257" t="str">
        <f t="shared" si="219"/>
        <v/>
      </c>
      <c r="AJ1096" s="257">
        <f t="shared" si="220"/>
        <v>0</v>
      </c>
    </row>
    <row r="1097" spans="1:36" x14ac:dyDescent="0.3">
      <c r="A1097" s="287">
        <v>1084</v>
      </c>
      <c r="B1097" s="156"/>
      <c r="C1097" s="150"/>
      <c r="D1097" s="151"/>
      <c r="E1097" s="150"/>
      <c r="F1097" s="150"/>
      <c r="G1097" s="158"/>
      <c r="H1097" s="157"/>
      <c r="I1097" s="152"/>
      <c r="J1097" s="154"/>
      <c r="K1097" s="149"/>
      <c r="L1097" s="152"/>
      <c r="M1097" s="159"/>
      <c r="N1097" s="337"/>
      <c r="O1097" s="343" t="str">
        <f>IF(N1097="","",LOOKUP(N1097,'Work Programme'!$A$8:$A$207,'Work Programme'!$B$8:$B$207))</f>
        <v/>
      </c>
      <c r="P1097" s="150"/>
      <c r="Q1097" s="150"/>
      <c r="R1097" s="254" t="str">
        <f>IF(J1097="","",VLOOKUP(J1097,'Overview - Financial Statement'!$A$46:$B$60,2,FALSE))</f>
        <v/>
      </c>
      <c r="S1097" s="255" t="str">
        <f t="shared" si="208"/>
        <v/>
      </c>
      <c r="T1097" s="153"/>
      <c r="U1097" s="153"/>
      <c r="V1097" s="238">
        <f t="shared" si="209"/>
        <v>0</v>
      </c>
      <c r="W1097" s="193" t="s">
        <v>44</v>
      </c>
      <c r="X1097" s="427"/>
      <c r="Y1097" s="264" t="str">
        <f t="shared" si="210"/>
        <v>OK</v>
      </c>
      <c r="Z1097" s="193" t="str">
        <f t="shared" si="211"/>
        <v/>
      </c>
      <c r="AA1097" s="193" t="str">
        <f t="shared" si="212"/>
        <v/>
      </c>
      <c r="AB1097" s="397" t="str">
        <f t="shared" si="213"/>
        <v/>
      </c>
      <c r="AC1097" s="257" t="str">
        <f t="shared" si="214"/>
        <v/>
      </c>
      <c r="AD1097" s="257" t="str">
        <f t="shared" si="215"/>
        <v/>
      </c>
      <c r="AE1097" s="193" t="str">
        <f t="shared" si="216"/>
        <v>CHECK DATES</v>
      </c>
      <c r="AF1097" s="257" t="str">
        <f t="shared" si="217"/>
        <v/>
      </c>
      <c r="AG1097" s="286">
        <v>0</v>
      </c>
      <c r="AH1097" s="257">
        <f t="shared" si="218"/>
        <v>0</v>
      </c>
      <c r="AI1097" s="257" t="str">
        <f t="shared" si="219"/>
        <v/>
      </c>
      <c r="AJ1097" s="257">
        <f t="shared" si="220"/>
        <v>0</v>
      </c>
    </row>
    <row r="1098" spans="1:36" x14ac:dyDescent="0.3">
      <c r="A1098" s="287">
        <v>1085</v>
      </c>
      <c r="B1098" s="156"/>
      <c r="C1098" s="150"/>
      <c r="D1098" s="151"/>
      <c r="E1098" s="150"/>
      <c r="F1098" s="150"/>
      <c r="G1098" s="158"/>
      <c r="H1098" s="157"/>
      <c r="I1098" s="152"/>
      <c r="J1098" s="154"/>
      <c r="K1098" s="149"/>
      <c r="L1098" s="152"/>
      <c r="M1098" s="159"/>
      <c r="N1098" s="337"/>
      <c r="O1098" s="343" t="str">
        <f>IF(N1098="","",LOOKUP(N1098,'Work Programme'!$A$8:$A$207,'Work Programme'!$B$8:$B$207))</f>
        <v/>
      </c>
      <c r="P1098" s="150"/>
      <c r="Q1098" s="150"/>
      <c r="R1098" s="254" t="str">
        <f>IF(J1098="","",VLOOKUP(J1098,'Overview - Financial Statement'!$A$46:$B$60,2,FALSE))</f>
        <v/>
      </c>
      <c r="S1098" s="255" t="str">
        <f t="shared" si="208"/>
        <v/>
      </c>
      <c r="T1098" s="153"/>
      <c r="U1098" s="153"/>
      <c r="V1098" s="238">
        <f t="shared" si="209"/>
        <v>0</v>
      </c>
      <c r="W1098" s="193" t="s">
        <v>44</v>
      </c>
      <c r="X1098" s="427"/>
      <c r="Y1098" s="264" t="str">
        <f t="shared" si="210"/>
        <v>OK</v>
      </c>
      <c r="Z1098" s="193" t="str">
        <f t="shared" si="211"/>
        <v/>
      </c>
      <c r="AA1098" s="193" t="str">
        <f t="shared" si="212"/>
        <v/>
      </c>
      <c r="AB1098" s="397" t="str">
        <f t="shared" si="213"/>
        <v/>
      </c>
      <c r="AC1098" s="257" t="str">
        <f t="shared" si="214"/>
        <v/>
      </c>
      <c r="AD1098" s="257" t="str">
        <f t="shared" si="215"/>
        <v/>
      </c>
      <c r="AE1098" s="193" t="str">
        <f t="shared" si="216"/>
        <v>CHECK DATES</v>
      </c>
      <c r="AF1098" s="257" t="str">
        <f t="shared" si="217"/>
        <v/>
      </c>
      <c r="AG1098" s="286">
        <v>0</v>
      </c>
      <c r="AH1098" s="257">
        <f t="shared" si="218"/>
        <v>0</v>
      </c>
      <c r="AI1098" s="257" t="str">
        <f t="shared" si="219"/>
        <v/>
      </c>
      <c r="AJ1098" s="257">
        <f t="shared" si="220"/>
        <v>0</v>
      </c>
    </row>
    <row r="1099" spans="1:36" x14ac:dyDescent="0.3">
      <c r="A1099" s="287">
        <v>1086</v>
      </c>
      <c r="B1099" s="156"/>
      <c r="C1099" s="150"/>
      <c r="D1099" s="151"/>
      <c r="E1099" s="150"/>
      <c r="F1099" s="150"/>
      <c r="G1099" s="158"/>
      <c r="H1099" s="157"/>
      <c r="I1099" s="152"/>
      <c r="J1099" s="154"/>
      <c r="K1099" s="149"/>
      <c r="L1099" s="152"/>
      <c r="M1099" s="159"/>
      <c r="N1099" s="337"/>
      <c r="O1099" s="343" t="str">
        <f>IF(N1099="","",LOOKUP(N1099,'Work Programme'!$A$8:$A$207,'Work Programme'!$B$8:$B$207))</f>
        <v/>
      </c>
      <c r="P1099" s="150"/>
      <c r="Q1099" s="150"/>
      <c r="R1099" s="254" t="str">
        <f>IF(J1099="","",VLOOKUP(J1099,'Overview - Financial Statement'!$A$46:$B$60,2,FALSE))</f>
        <v/>
      </c>
      <c r="S1099" s="255" t="str">
        <f t="shared" si="208"/>
        <v/>
      </c>
      <c r="T1099" s="153"/>
      <c r="U1099" s="153"/>
      <c r="V1099" s="238">
        <f t="shared" si="209"/>
        <v>0</v>
      </c>
      <c r="W1099" s="193" t="s">
        <v>44</v>
      </c>
      <c r="X1099" s="427"/>
      <c r="Y1099" s="264" t="str">
        <f t="shared" si="210"/>
        <v>OK</v>
      </c>
      <c r="Z1099" s="193" t="str">
        <f t="shared" si="211"/>
        <v/>
      </c>
      <c r="AA1099" s="193" t="str">
        <f t="shared" si="212"/>
        <v/>
      </c>
      <c r="AB1099" s="397" t="str">
        <f t="shared" si="213"/>
        <v/>
      </c>
      <c r="AC1099" s="257" t="str">
        <f t="shared" si="214"/>
        <v/>
      </c>
      <c r="AD1099" s="257" t="str">
        <f t="shared" si="215"/>
        <v/>
      </c>
      <c r="AE1099" s="193" t="str">
        <f t="shared" si="216"/>
        <v>CHECK DATES</v>
      </c>
      <c r="AF1099" s="257" t="str">
        <f t="shared" si="217"/>
        <v/>
      </c>
      <c r="AG1099" s="286">
        <v>0</v>
      </c>
      <c r="AH1099" s="257">
        <f t="shared" si="218"/>
        <v>0</v>
      </c>
      <c r="AI1099" s="257" t="str">
        <f t="shared" si="219"/>
        <v/>
      </c>
      <c r="AJ1099" s="257">
        <f t="shared" si="220"/>
        <v>0</v>
      </c>
    </row>
    <row r="1100" spans="1:36" x14ac:dyDescent="0.3">
      <c r="A1100" s="287">
        <v>1087</v>
      </c>
      <c r="B1100" s="156"/>
      <c r="C1100" s="150"/>
      <c r="D1100" s="151"/>
      <c r="E1100" s="150"/>
      <c r="F1100" s="150"/>
      <c r="G1100" s="158"/>
      <c r="H1100" s="157"/>
      <c r="I1100" s="152"/>
      <c r="J1100" s="154"/>
      <c r="K1100" s="149"/>
      <c r="L1100" s="152"/>
      <c r="M1100" s="159"/>
      <c r="N1100" s="337"/>
      <c r="O1100" s="343" t="str">
        <f>IF(N1100="","",LOOKUP(N1100,'Work Programme'!$A$8:$A$207,'Work Programme'!$B$8:$B$207))</f>
        <v/>
      </c>
      <c r="P1100" s="150"/>
      <c r="Q1100" s="150"/>
      <c r="R1100" s="254" t="str">
        <f>IF(J1100="","",VLOOKUP(J1100,'Overview - Financial Statement'!$A$46:$B$60,2,FALSE))</f>
        <v/>
      </c>
      <c r="S1100" s="255" t="str">
        <f t="shared" si="208"/>
        <v/>
      </c>
      <c r="T1100" s="153"/>
      <c r="U1100" s="153"/>
      <c r="V1100" s="238">
        <f t="shared" si="209"/>
        <v>0</v>
      </c>
      <c r="W1100" s="193" t="s">
        <v>44</v>
      </c>
      <c r="X1100" s="427"/>
      <c r="Y1100" s="264" t="str">
        <f t="shared" si="210"/>
        <v>OK</v>
      </c>
      <c r="Z1100" s="193" t="str">
        <f t="shared" si="211"/>
        <v/>
      </c>
      <c r="AA1100" s="193" t="str">
        <f t="shared" si="212"/>
        <v/>
      </c>
      <c r="AB1100" s="397" t="str">
        <f t="shared" si="213"/>
        <v/>
      </c>
      <c r="AC1100" s="257" t="str">
        <f t="shared" si="214"/>
        <v/>
      </c>
      <c r="AD1100" s="257" t="str">
        <f t="shared" si="215"/>
        <v/>
      </c>
      <c r="AE1100" s="193" t="str">
        <f t="shared" si="216"/>
        <v>CHECK DATES</v>
      </c>
      <c r="AF1100" s="257" t="str">
        <f t="shared" si="217"/>
        <v/>
      </c>
      <c r="AG1100" s="286">
        <v>0</v>
      </c>
      <c r="AH1100" s="257">
        <f t="shared" si="218"/>
        <v>0</v>
      </c>
      <c r="AI1100" s="257" t="str">
        <f t="shared" si="219"/>
        <v/>
      </c>
      <c r="AJ1100" s="257">
        <f t="shared" si="220"/>
        <v>0</v>
      </c>
    </row>
    <row r="1101" spans="1:36" x14ac:dyDescent="0.3">
      <c r="A1101" s="287">
        <v>1088</v>
      </c>
      <c r="B1101" s="156"/>
      <c r="C1101" s="150"/>
      <c r="D1101" s="151"/>
      <c r="E1101" s="150"/>
      <c r="F1101" s="150"/>
      <c r="G1101" s="158"/>
      <c r="H1101" s="157"/>
      <c r="I1101" s="152"/>
      <c r="J1101" s="154"/>
      <c r="K1101" s="149"/>
      <c r="L1101" s="152"/>
      <c r="M1101" s="159"/>
      <c r="N1101" s="337"/>
      <c r="O1101" s="343" t="str">
        <f>IF(N1101="","",LOOKUP(N1101,'Work Programme'!$A$8:$A$207,'Work Programme'!$B$8:$B$207))</f>
        <v/>
      </c>
      <c r="P1101" s="150"/>
      <c r="Q1101" s="150"/>
      <c r="R1101" s="254" t="str">
        <f>IF(J1101="","",VLOOKUP(J1101,'Overview - Financial Statement'!$A$46:$B$60,2,FALSE))</f>
        <v/>
      </c>
      <c r="S1101" s="255" t="str">
        <f t="shared" si="208"/>
        <v/>
      </c>
      <c r="T1101" s="153"/>
      <c r="U1101" s="153"/>
      <c r="V1101" s="238">
        <f t="shared" si="209"/>
        <v>0</v>
      </c>
      <c r="W1101" s="193" t="s">
        <v>44</v>
      </c>
      <c r="X1101" s="427"/>
      <c r="Y1101" s="264" t="str">
        <f t="shared" si="210"/>
        <v>OK</v>
      </c>
      <c r="Z1101" s="193" t="str">
        <f t="shared" si="211"/>
        <v/>
      </c>
      <c r="AA1101" s="193" t="str">
        <f t="shared" si="212"/>
        <v/>
      </c>
      <c r="AB1101" s="397" t="str">
        <f t="shared" si="213"/>
        <v/>
      </c>
      <c r="AC1101" s="257" t="str">
        <f t="shared" si="214"/>
        <v/>
      </c>
      <c r="AD1101" s="257" t="str">
        <f t="shared" si="215"/>
        <v/>
      </c>
      <c r="AE1101" s="193" t="str">
        <f t="shared" si="216"/>
        <v>CHECK DATES</v>
      </c>
      <c r="AF1101" s="257" t="str">
        <f t="shared" si="217"/>
        <v/>
      </c>
      <c r="AG1101" s="286">
        <v>0</v>
      </c>
      <c r="AH1101" s="257">
        <f t="shared" si="218"/>
        <v>0</v>
      </c>
      <c r="AI1101" s="257" t="str">
        <f t="shared" si="219"/>
        <v/>
      </c>
      <c r="AJ1101" s="257">
        <f t="shared" si="220"/>
        <v>0</v>
      </c>
    </row>
    <row r="1102" spans="1:36" x14ac:dyDescent="0.3">
      <c r="A1102" s="287">
        <v>1089</v>
      </c>
      <c r="B1102" s="156"/>
      <c r="C1102" s="150"/>
      <c r="D1102" s="151"/>
      <c r="E1102" s="150"/>
      <c r="F1102" s="150"/>
      <c r="G1102" s="158"/>
      <c r="H1102" s="157"/>
      <c r="I1102" s="152"/>
      <c r="J1102" s="154"/>
      <c r="K1102" s="149"/>
      <c r="L1102" s="152"/>
      <c r="M1102" s="159"/>
      <c r="N1102" s="337"/>
      <c r="O1102" s="343" t="str">
        <f>IF(N1102="","",LOOKUP(N1102,'Work Programme'!$A$8:$A$207,'Work Programme'!$B$8:$B$207))</f>
        <v/>
      </c>
      <c r="P1102" s="150"/>
      <c r="Q1102" s="150"/>
      <c r="R1102" s="254" t="str">
        <f>IF(J1102="","",VLOOKUP(J1102,'Overview - Financial Statement'!$A$46:$B$60,2,FALSE))</f>
        <v/>
      </c>
      <c r="S1102" s="255" t="str">
        <f t="shared" ref="S1102:S1165" si="221">IF(R1102="","",K1102/R1102)</f>
        <v/>
      </c>
      <c r="T1102" s="153"/>
      <c r="U1102" s="153"/>
      <c r="V1102" s="238">
        <f t="shared" si="209"/>
        <v>0</v>
      </c>
      <c r="W1102" s="193" t="s">
        <v>44</v>
      </c>
      <c r="X1102" s="427"/>
      <c r="Y1102" s="264" t="str">
        <f t="shared" si="210"/>
        <v>OK</v>
      </c>
      <c r="Z1102" s="193" t="str">
        <f t="shared" si="211"/>
        <v/>
      </c>
      <c r="AA1102" s="193" t="str">
        <f t="shared" si="212"/>
        <v/>
      </c>
      <c r="AB1102" s="397" t="str">
        <f t="shared" si="213"/>
        <v/>
      </c>
      <c r="AC1102" s="257" t="str">
        <f t="shared" si="214"/>
        <v/>
      </c>
      <c r="AD1102" s="257" t="str">
        <f t="shared" si="215"/>
        <v/>
      </c>
      <c r="AE1102" s="193" t="str">
        <f t="shared" si="216"/>
        <v>CHECK DATES</v>
      </c>
      <c r="AF1102" s="257" t="str">
        <f t="shared" si="217"/>
        <v/>
      </c>
      <c r="AG1102" s="286">
        <v>0</v>
      </c>
      <c r="AH1102" s="257">
        <f t="shared" si="218"/>
        <v>0</v>
      </c>
      <c r="AI1102" s="257" t="str">
        <f t="shared" si="219"/>
        <v/>
      </c>
      <c r="AJ1102" s="257">
        <f t="shared" si="220"/>
        <v>0</v>
      </c>
    </row>
    <row r="1103" spans="1:36" x14ac:dyDescent="0.3">
      <c r="A1103" s="287">
        <v>1090</v>
      </c>
      <c r="B1103" s="156"/>
      <c r="C1103" s="150"/>
      <c r="D1103" s="151"/>
      <c r="E1103" s="150"/>
      <c r="F1103" s="150"/>
      <c r="G1103" s="158"/>
      <c r="H1103" s="157"/>
      <c r="I1103" s="152"/>
      <c r="J1103" s="154"/>
      <c r="K1103" s="149"/>
      <c r="L1103" s="152"/>
      <c r="M1103" s="159"/>
      <c r="N1103" s="337"/>
      <c r="O1103" s="343" t="str">
        <f>IF(N1103="","",LOOKUP(N1103,'Work Programme'!$A$8:$A$207,'Work Programme'!$B$8:$B$207))</f>
        <v/>
      </c>
      <c r="P1103" s="150"/>
      <c r="Q1103" s="150"/>
      <c r="R1103" s="254" t="str">
        <f>IF(J1103="","",VLOOKUP(J1103,'Overview - Financial Statement'!$A$46:$B$60,2,FALSE))</f>
        <v/>
      </c>
      <c r="S1103" s="255" t="str">
        <f t="shared" si="221"/>
        <v/>
      </c>
      <c r="T1103" s="153"/>
      <c r="U1103" s="153"/>
      <c r="V1103" s="238">
        <f t="shared" si="209"/>
        <v>0</v>
      </c>
      <c r="W1103" s="193" t="s">
        <v>44</v>
      </c>
      <c r="X1103" s="427"/>
      <c r="Y1103" s="264" t="str">
        <f t="shared" si="210"/>
        <v>OK</v>
      </c>
      <c r="Z1103" s="193" t="str">
        <f t="shared" si="211"/>
        <v/>
      </c>
      <c r="AA1103" s="193" t="str">
        <f t="shared" si="212"/>
        <v/>
      </c>
      <c r="AB1103" s="397" t="str">
        <f t="shared" si="213"/>
        <v/>
      </c>
      <c r="AC1103" s="257" t="str">
        <f t="shared" si="214"/>
        <v/>
      </c>
      <c r="AD1103" s="257" t="str">
        <f t="shared" si="215"/>
        <v/>
      </c>
      <c r="AE1103" s="193" t="str">
        <f t="shared" si="216"/>
        <v>CHECK DATES</v>
      </c>
      <c r="AF1103" s="257" t="str">
        <f t="shared" si="217"/>
        <v/>
      </c>
      <c r="AG1103" s="286">
        <v>0</v>
      </c>
      <c r="AH1103" s="257">
        <f t="shared" si="218"/>
        <v>0</v>
      </c>
      <c r="AI1103" s="257" t="str">
        <f t="shared" si="219"/>
        <v/>
      </c>
      <c r="AJ1103" s="257">
        <f t="shared" si="220"/>
        <v>0</v>
      </c>
    </row>
    <row r="1104" spans="1:36" x14ac:dyDescent="0.3">
      <c r="A1104" s="287">
        <v>1091</v>
      </c>
      <c r="B1104" s="156"/>
      <c r="C1104" s="150"/>
      <c r="D1104" s="151"/>
      <c r="E1104" s="150"/>
      <c r="F1104" s="150"/>
      <c r="G1104" s="158"/>
      <c r="H1104" s="157"/>
      <c r="I1104" s="152"/>
      <c r="J1104" s="154"/>
      <c r="K1104" s="149"/>
      <c r="L1104" s="152"/>
      <c r="M1104" s="159"/>
      <c r="N1104" s="337"/>
      <c r="O1104" s="343" t="str">
        <f>IF(N1104="","",LOOKUP(N1104,'Work Programme'!$A$8:$A$207,'Work Programme'!$B$8:$B$207))</f>
        <v/>
      </c>
      <c r="P1104" s="150"/>
      <c r="Q1104" s="150"/>
      <c r="R1104" s="254" t="str">
        <f>IF(J1104="","",VLOOKUP(J1104,'Overview - Financial Statement'!$A$46:$B$60,2,FALSE))</f>
        <v/>
      </c>
      <c r="S1104" s="255" t="str">
        <f t="shared" si="221"/>
        <v/>
      </c>
      <c r="T1104" s="153"/>
      <c r="U1104" s="153"/>
      <c r="V1104" s="238">
        <f t="shared" ref="V1104:V1167" si="222">IF(T1104="YES",S1104,0)</f>
        <v>0</v>
      </c>
      <c r="W1104" s="193" t="s">
        <v>44</v>
      </c>
      <c r="X1104" s="427"/>
      <c r="Y1104" s="264" t="str">
        <f t="shared" si="210"/>
        <v>OK</v>
      </c>
      <c r="Z1104" s="193" t="str">
        <f t="shared" si="211"/>
        <v/>
      </c>
      <c r="AA1104" s="193" t="str">
        <f t="shared" si="212"/>
        <v/>
      </c>
      <c r="AB1104" s="397" t="str">
        <f t="shared" si="213"/>
        <v/>
      </c>
      <c r="AC1104" s="257" t="str">
        <f t="shared" si="214"/>
        <v/>
      </c>
      <c r="AD1104" s="257" t="str">
        <f t="shared" si="215"/>
        <v/>
      </c>
      <c r="AE1104" s="193" t="str">
        <f t="shared" si="216"/>
        <v>CHECK DATES</v>
      </c>
      <c r="AF1104" s="257" t="str">
        <f t="shared" si="217"/>
        <v/>
      </c>
      <c r="AG1104" s="286">
        <v>0</v>
      </c>
      <c r="AH1104" s="257">
        <f t="shared" si="218"/>
        <v>0</v>
      </c>
      <c r="AI1104" s="257" t="str">
        <f t="shared" si="219"/>
        <v/>
      </c>
      <c r="AJ1104" s="257">
        <f t="shared" si="220"/>
        <v>0</v>
      </c>
    </row>
    <row r="1105" spans="1:36" x14ac:dyDescent="0.3">
      <c r="A1105" s="287">
        <v>1092</v>
      </c>
      <c r="B1105" s="156"/>
      <c r="C1105" s="150"/>
      <c r="D1105" s="151"/>
      <c r="E1105" s="150"/>
      <c r="F1105" s="150"/>
      <c r="G1105" s="158"/>
      <c r="H1105" s="157"/>
      <c r="I1105" s="152"/>
      <c r="J1105" s="154"/>
      <c r="K1105" s="149"/>
      <c r="L1105" s="152"/>
      <c r="M1105" s="159"/>
      <c r="N1105" s="337"/>
      <c r="O1105" s="343" t="str">
        <f>IF(N1105="","",LOOKUP(N1105,'Work Programme'!$A$8:$A$207,'Work Programme'!$B$8:$B$207))</f>
        <v/>
      </c>
      <c r="P1105" s="150"/>
      <c r="Q1105" s="150"/>
      <c r="R1105" s="254" t="str">
        <f>IF(J1105="","",VLOOKUP(J1105,'Overview - Financial Statement'!$A$46:$B$60,2,FALSE))</f>
        <v/>
      </c>
      <c r="S1105" s="255" t="str">
        <f t="shared" si="221"/>
        <v/>
      </c>
      <c r="T1105" s="153"/>
      <c r="U1105" s="153"/>
      <c r="V1105" s="238">
        <f t="shared" si="222"/>
        <v>0</v>
      </c>
      <c r="W1105" s="193" t="s">
        <v>44</v>
      </c>
      <c r="X1105" s="427"/>
      <c r="Y1105" s="264" t="str">
        <f t="shared" ref="Y1105:Y1168" si="223">IF(G1105&gt;=220,"to be checked","OK")</f>
        <v>OK</v>
      </c>
      <c r="Z1105" s="193" t="str">
        <f t="shared" ref="Z1105:Z1168" si="224">IF(S1105="","",(IF(OR(L1105&lt;=($E$4-1),L1105&gt;=($G$4+1),M1105&lt;=($E$4-1),M1105&gt;=($G$4+1)),"CHECK DATES","OK")))</f>
        <v/>
      </c>
      <c r="AA1105" s="193" t="str">
        <f t="shared" ref="AA1105:AA1168" si="225">IF(J1105="","",J1105)</f>
        <v/>
      </c>
      <c r="AB1105" s="397" t="str">
        <f t="shared" ref="AB1105:AB1168" si="226">IF(J1105="","",IF(HLOOKUP(J1105,$X$4:$AL$5,2,FALSE)="",R1105,IF(R1105&lt;&gt;HLOOKUP(J1105,$X$4:$AL$5,2,FALSE),HLOOKUP(J1105,$X$4:$AL$5,2,FALSE),R1105)))</f>
        <v/>
      </c>
      <c r="AC1105" s="257" t="str">
        <f t="shared" ref="AC1105:AC1168" si="227">IF(R1105="","",IF(AB1105=1,S1105,K1105/AB1105))</f>
        <v/>
      </c>
      <c r="AD1105" s="257" t="str">
        <f t="shared" ref="AD1105:AD1168" si="228">IF(AC1105="","",IF(AB1105=1,0,AC1105-S1105))</f>
        <v/>
      </c>
      <c r="AE1105" s="193" t="str">
        <f t="shared" ref="AE1105:AE1168" si="229">IF(S1105=0,"",(IF(I1105="","CHECK DATES","OK")))</f>
        <v>CHECK DATES</v>
      </c>
      <c r="AF1105" s="257" t="str">
        <f t="shared" ref="AF1105:AF1168" si="230">IF(OR(W1105="NO",Z1105="CHECK DATES",AE1105="CHECK DATES"),AC1105,"")</f>
        <v/>
      </c>
      <c r="AG1105" s="286">
        <v>0</v>
      </c>
      <c r="AH1105" s="257">
        <f t="shared" ref="AH1105:AH1168" si="231">IF(OR(W1105="NO",AF1105&gt;0,AG1105&gt;0)*(AND(OR(T1105="NO",T1105=""))),SUM(AF1105:AG1105),"")</f>
        <v>0</v>
      </c>
      <c r="AI1105" s="257" t="str">
        <f t="shared" ref="AI1105:AI1168" si="232">IF(OR(W1105="NO",AF1105&gt;0,AG1105&gt;0)*(AND(OR(T1105="YES"))),SUM(AF1105:AG1105),"")</f>
        <v/>
      </c>
      <c r="AJ1105" s="257">
        <f t="shared" ref="AJ1105:AJ1168" si="233">IF(T1105="YES",AC1105,0)</f>
        <v>0</v>
      </c>
    </row>
    <row r="1106" spans="1:36" x14ac:dyDescent="0.3">
      <c r="A1106" s="287">
        <v>1093</v>
      </c>
      <c r="B1106" s="156"/>
      <c r="C1106" s="150"/>
      <c r="D1106" s="151"/>
      <c r="E1106" s="150"/>
      <c r="F1106" s="150"/>
      <c r="G1106" s="158"/>
      <c r="H1106" s="157"/>
      <c r="I1106" s="152"/>
      <c r="J1106" s="154"/>
      <c r="K1106" s="149"/>
      <c r="L1106" s="152"/>
      <c r="M1106" s="159"/>
      <c r="N1106" s="337"/>
      <c r="O1106" s="343" t="str">
        <f>IF(N1106="","",LOOKUP(N1106,'Work Programme'!$A$8:$A$207,'Work Programme'!$B$8:$B$207))</f>
        <v/>
      </c>
      <c r="P1106" s="150"/>
      <c r="Q1106" s="150"/>
      <c r="R1106" s="254" t="str">
        <f>IF(J1106="","",VLOOKUP(J1106,'Overview - Financial Statement'!$A$46:$B$60,2,FALSE))</f>
        <v/>
      </c>
      <c r="S1106" s="255" t="str">
        <f t="shared" si="221"/>
        <v/>
      </c>
      <c r="T1106" s="153"/>
      <c r="U1106" s="153"/>
      <c r="V1106" s="238">
        <f t="shared" si="222"/>
        <v>0</v>
      </c>
      <c r="W1106" s="193" t="s">
        <v>44</v>
      </c>
      <c r="X1106" s="427"/>
      <c r="Y1106" s="264" t="str">
        <f t="shared" si="223"/>
        <v>OK</v>
      </c>
      <c r="Z1106" s="193" t="str">
        <f t="shared" si="224"/>
        <v/>
      </c>
      <c r="AA1106" s="193" t="str">
        <f t="shared" si="225"/>
        <v/>
      </c>
      <c r="AB1106" s="397" t="str">
        <f t="shared" si="226"/>
        <v/>
      </c>
      <c r="AC1106" s="257" t="str">
        <f t="shared" si="227"/>
        <v/>
      </c>
      <c r="AD1106" s="257" t="str">
        <f t="shared" si="228"/>
        <v/>
      </c>
      <c r="AE1106" s="193" t="str">
        <f t="shared" si="229"/>
        <v>CHECK DATES</v>
      </c>
      <c r="AF1106" s="257" t="str">
        <f t="shared" si="230"/>
        <v/>
      </c>
      <c r="AG1106" s="286">
        <v>0</v>
      </c>
      <c r="AH1106" s="257">
        <f t="shared" si="231"/>
        <v>0</v>
      </c>
      <c r="AI1106" s="257" t="str">
        <f t="shared" si="232"/>
        <v/>
      </c>
      <c r="AJ1106" s="257">
        <f t="shared" si="233"/>
        <v>0</v>
      </c>
    </row>
    <row r="1107" spans="1:36" x14ac:dyDescent="0.3">
      <c r="A1107" s="287">
        <v>1094</v>
      </c>
      <c r="B1107" s="156"/>
      <c r="C1107" s="150"/>
      <c r="D1107" s="151"/>
      <c r="E1107" s="150"/>
      <c r="F1107" s="150"/>
      <c r="G1107" s="158"/>
      <c r="H1107" s="157"/>
      <c r="I1107" s="152"/>
      <c r="J1107" s="154"/>
      <c r="K1107" s="149"/>
      <c r="L1107" s="152"/>
      <c r="M1107" s="159"/>
      <c r="N1107" s="337"/>
      <c r="O1107" s="343" t="str">
        <f>IF(N1107="","",LOOKUP(N1107,'Work Programme'!$A$8:$A$207,'Work Programme'!$B$8:$B$207))</f>
        <v/>
      </c>
      <c r="P1107" s="150"/>
      <c r="Q1107" s="150"/>
      <c r="R1107" s="254" t="str">
        <f>IF(J1107="","",VLOOKUP(J1107,'Overview - Financial Statement'!$A$46:$B$60,2,FALSE))</f>
        <v/>
      </c>
      <c r="S1107" s="255" t="str">
        <f t="shared" si="221"/>
        <v/>
      </c>
      <c r="T1107" s="153"/>
      <c r="U1107" s="153"/>
      <c r="V1107" s="238">
        <f t="shared" si="222"/>
        <v>0</v>
      </c>
      <c r="W1107" s="193" t="s">
        <v>44</v>
      </c>
      <c r="X1107" s="427"/>
      <c r="Y1107" s="264" t="str">
        <f t="shared" si="223"/>
        <v>OK</v>
      </c>
      <c r="Z1107" s="193" t="str">
        <f t="shared" si="224"/>
        <v/>
      </c>
      <c r="AA1107" s="193" t="str">
        <f t="shared" si="225"/>
        <v/>
      </c>
      <c r="AB1107" s="397" t="str">
        <f t="shared" si="226"/>
        <v/>
      </c>
      <c r="AC1107" s="257" t="str">
        <f t="shared" si="227"/>
        <v/>
      </c>
      <c r="AD1107" s="257" t="str">
        <f t="shared" si="228"/>
        <v/>
      </c>
      <c r="AE1107" s="193" t="str">
        <f t="shared" si="229"/>
        <v>CHECK DATES</v>
      </c>
      <c r="AF1107" s="257" t="str">
        <f t="shared" si="230"/>
        <v/>
      </c>
      <c r="AG1107" s="286">
        <v>0</v>
      </c>
      <c r="AH1107" s="257">
        <f t="shared" si="231"/>
        <v>0</v>
      </c>
      <c r="AI1107" s="257" t="str">
        <f t="shared" si="232"/>
        <v/>
      </c>
      <c r="AJ1107" s="257">
        <f t="shared" si="233"/>
        <v>0</v>
      </c>
    </row>
    <row r="1108" spans="1:36" x14ac:dyDescent="0.3">
      <c r="A1108" s="287">
        <v>1095</v>
      </c>
      <c r="B1108" s="156"/>
      <c r="C1108" s="150"/>
      <c r="D1108" s="151"/>
      <c r="E1108" s="150"/>
      <c r="F1108" s="150"/>
      <c r="G1108" s="158"/>
      <c r="H1108" s="157"/>
      <c r="I1108" s="152"/>
      <c r="J1108" s="154"/>
      <c r="K1108" s="149"/>
      <c r="L1108" s="152"/>
      <c r="M1108" s="159"/>
      <c r="N1108" s="337"/>
      <c r="O1108" s="343" t="str">
        <f>IF(N1108="","",LOOKUP(N1108,'Work Programme'!$A$8:$A$207,'Work Programme'!$B$8:$B$207))</f>
        <v/>
      </c>
      <c r="P1108" s="150"/>
      <c r="Q1108" s="150"/>
      <c r="R1108" s="254" t="str">
        <f>IF(J1108="","",VLOOKUP(J1108,'Overview - Financial Statement'!$A$46:$B$60,2,FALSE))</f>
        <v/>
      </c>
      <c r="S1108" s="255" t="str">
        <f t="shared" si="221"/>
        <v/>
      </c>
      <c r="T1108" s="153"/>
      <c r="U1108" s="153"/>
      <c r="V1108" s="238">
        <f t="shared" si="222"/>
        <v>0</v>
      </c>
      <c r="W1108" s="193" t="s">
        <v>44</v>
      </c>
      <c r="X1108" s="427"/>
      <c r="Y1108" s="264" t="str">
        <f t="shared" si="223"/>
        <v>OK</v>
      </c>
      <c r="Z1108" s="193" t="str">
        <f t="shared" si="224"/>
        <v/>
      </c>
      <c r="AA1108" s="193" t="str">
        <f t="shared" si="225"/>
        <v/>
      </c>
      <c r="AB1108" s="397" t="str">
        <f t="shared" si="226"/>
        <v/>
      </c>
      <c r="AC1108" s="257" t="str">
        <f t="shared" si="227"/>
        <v/>
      </c>
      <c r="AD1108" s="257" t="str">
        <f t="shared" si="228"/>
        <v/>
      </c>
      <c r="AE1108" s="193" t="str">
        <f t="shared" si="229"/>
        <v>CHECK DATES</v>
      </c>
      <c r="AF1108" s="257" t="str">
        <f t="shared" si="230"/>
        <v/>
      </c>
      <c r="AG1108" s="286">
        <v>0</v>
      </c>
      <c r="AH1108" s="257">
        <f t="shared" si="231"/>
        <v>0</v>
      </c>
      <c r="AI1108" s="257" t="str">
        <f t="shared" si="232"/>
        <v/>
      </c>
      <c r="AJ1108" s="257">
        <f t="shared" si="233"/>
        <v>0</v>
      </c>
    </row>
    <row r="1109" spans="1:36" x14ac:dyDescent="0.3">
      <c r="A1109" s="287">
        <v>1096</v>
      </c>
      <c r="B1109" s="156"/>
      <c r="C1109" s="150"/>
      <c r="D1109" s="151"/>
      <c r="E1109" s="150"/>
      <c r="F1109" s="150"/>
      <c r="G1109" s="158"/>
      <c r="H1109" s="157"/>
      <c r="I1109" s="152"/>
      <c r="J1109" s="154"/>
      <c r="K1109" s="149"/>
      <c r="L1109" s="152"/>
      <c r="M1109" s="159"/>
      <c r="N1109" s="337"/>
      <c r="O1109" s="343" t="str">
        <f>IF(N1109="","",LOOKUP(N1109,'Work Programme'!$A$8:$A$207,'Work Programme'!$B$8:$B$207))</f>
        <v/>
      </c>
      <c r="P1109" s="150"/>
      <c r="Q1109" s="150"/>
      <c r="R1109" s="254" t="str">
        <f>IF(J1109="","",VLOOKUP(J1109,'Overview - Financial Statement'!$A$46:$B$60,2,FALSE))</f>
        <v/>
      </c>
      <c r="S1109" s="255" t="str">
        <f t="shared" si="221"/>
        <v/>
      </c>
      <c r="T1109" s="153"/>
      <c r="U1109" s="153"/>
      <c r="V1109" s="238">
        <f t="shared" si="222"/>
        <v>0</v>
      </c>
      <c r="W1109" s="193" t="s">
        <v>44</v>
      </c>
      <c r="X1109" s="427"/>
      <c r="Y1109" s="264" t="str">
        <f t="shared" si="223"/>
        <v>OK</v>
      </c>
      <c r="Z1109" s="193" t="str">
        <f t="shared" si="224"/>
        <v/>
      </c>
      <c r="AA1109" s="193" t="str">
        <f t="shared" si="225"/>
        <v/>
      </c>
      <c r="AB1109" s="397" t="str">
        <f t="shared" si="226"/>
        <v/>
      </c>
      <c r="AC1109" s="257" t="str">
        <f t="shared" si="227"/>
        <v/>
      </c>
      <c r="AD1109" s="257" t="str">
        <f t="shared" si="228"/>
        <v/>
      </c>
      <c r="AE1109" s="193" t="str">
        <f t="shared" si="229"/>
        <v>CHECK DATES</v>
      </c>
      <c r="AF1109" s="257" t="str">
        <f t="shared" si="230"/>
        <v/>
      </c>
      <c r="AG1109" s="286">
        <v>0</v>
      </c>
      <c r="AH1109" s="257">
        <f t="shared" si="231"/>
        <v>0</v>
      </c>
      <c r="AI1109" s="257" t="str">
        <f t="shared" si="232"/>
        <v/>
      </c>
      <c r="AJ1109" s="257">
        <f t="shared" si="233"/>
        <v>0</v>
      </c>
    </row>
    <row r="1110" spans="1:36" x14ac:dyDescent="0.3">
      <c r="A1110" s="287">
        <v>1097</v>
      </c>
      <c r="B1110" s="156"/>
      <c r="C1110" s="150"/>
      <c r="D1110" s="151"/>
      <c r="E1110" s="150"/>
      <c r="F1110" s="150"/>
      <c r="G1110" s="158"/>
      <c r="H1110" s="157"/>
      <c r="I1110" s="152"/>
      <c r="J1110" s="154"/>
      <c r="K1110" s="149"/>
      <c r="L1110" s="152"/>
      <c r="M1110" s="159"/>
      <c r="N1110" s="337"/>
      <c r="O1110" s="343" t="str">
        <f>IF(N1110="","",LOOKUP(N1110,'Work Programme'!$A$8:$A$207,'Work Programme'!$B$8:$B$207))</f>
        <v/>
      </c>
      <c r="P1110" s="150"/>
      <c r="Q1110" s="150"/>
      <c r="R1110" s="254" t="str">
        <f>IF(J1110="","",VLOOKUP(J1110,'Overview - Financial Statement'!$A$46:$B$60,2,FALSE))</f>
        <v/>
      </c>
      <c r="S1110" s="255" t="str">
        <f t="shared" si="221"/>
        <v/>
      </c>
      <c r="T1110" s="153"/>
      <c r="U1110" s="153"/>
      <c r="V1110" s="238">
        <f t="shared" si="222"/>
        <v>0</v>
      </c>
      <c r="W1110" s="193" t="s">
        <v>44</v>
      </c>
      <c r="X1110" s="427"/>
      <c r="Y1110" s="264" t="str">
        <f t="shared" si="223"/>
        <v>OK</v>
      </c>
      <c r="Z1110" s="193" t="str">
        <f t="shared" si="224"/>
        <v/>
      </c>
      <c r="AA1110" s="193" t="str">
        <f t="shared" si="225"/>
        <v/>
      </c>
      <c r="AB1110" s="397" t="str">
        <f t="shared" si="226"/>
        <v/>
      </c>
      <c r="AC1110" s="257" t="str">
        <f t="shared" si="227"/>
        <v/>
      </c>
      <c r="AD1110" s="257" t="str">
        <f t="shared" si="228"/>
        <v/>
      </c>
      <c r="AE1110" s="193" t="str">
        <f t="shared" si="229"/>
        <v>CHECK DATES</v>
      </c>
      <c r="AF1110" s="257" t="str">
        <f t="shared" si="230"/>
        <v/>
      </c>
      <c r="AG1110" s="286">
        <v>0</v>
      </c>
      <c r="AH1110" s="257">
        <f t="shared" si="231"/>
        <v>0</v>
      </c>
      <c r="AI1110" s="257" t="str">
        <f t="shared" si="232"/>
        <v/>
      </c>
      <c r="AJ1110" s="257">
        <f t="shared" si="233"/>
        <v>0</v>
      </c>
    </row>
    <row r="1111" spans="1:36" x14ac:dyDescent="0.3">
      <c r="A1111" s="287">
        <v>1098</v>
      </c>
      <c r="B1111" s="156"/>
      <c r="C1111" s="150"/>
      <c r="D1111" s="151"/>
      <c r="E1111" s="150"/>
      <c r="F1111" s="150"/>
      <c r="G1111" s="158"/>
      <c r="H1111" s="157"/>
      <c r="I1111" s="152"/>
      <c r="J1111" s="154"/>
      <c r="K1111" s="149"/>
      <c r="L1111" s="152"/>
      <c r="M1111" s="159"/>
      <c r="N1111" s="337"/>
      <c r="O1111" s="343" t="str">
        <f>IF(N1111="","",LOOKUP(N1111,'Work Programme'!$A$8:$A$207,'Work Programme'!$B$8:$B$207))</f>
        <v/>
      </c>
      <c r="P1111" s="150"/>
      <c r="Q1111" s="150"/>
      <c r="R1111" s="254" t="str">
        <f>IF(J1111="","",VLOOKUP(J1111,'Overview - Financial Statement'!$A$46:$B$60,2,FALSE))</f>
        <v/>
      </c>
      <c r="S1111" s="255" t="str">
        <f t="shared" si="221"/>
        <v/>
      </c>
      <c r="T1111" s="153"/>
      <c r="U1111" s="153"/>
      <c r="V1111" s="238">
        <f t="shared" si="222"/>
        <v>0</v>
      </c>
      <c r="W1111" s="193" t="s">
        <v>44</v>
      </c>
      <c r="X1111" s="427"/>
      <c r="Y1111" s="264" t="str">
        <f t="shared" si="223"/>
        <v>OK</v>
      </c>
      <c r="Z1111" s="193" t="str">
        <f t="shared" si="224"/>
        <v/>
      </c>
      <c r="AA1111" s="193" t="str">
        <f t="shared" si="225"/>
        <v/>
      </c>
      <c r="AB1111" s="397" t="str">
        <f t="shared" si="226"/>
        <v/>
      </c>
      <c r="AC1111" s="257" t="str">
        <f t="shared" si="227"/>
        <v/>
      </c>
      <c r="AD1111" s="257" t="str">
        <f t="shared" si="228"/>
        <v/>
      </c>
      <c r="AE1111" s="193" t="str">
        <f t="shared" si="229"/>
        <v>CHECK DATES</v>
      </c>
      <c r="AF1111" s="257" t="str">
        <f t="shared" si="230"/>
        <v/>
      </c>
      <c r="AG1111" s="286">
        <v>0</v>
      </c>
      <c r="AH1111" s="257">
        <f t="shared" si="231"/>
        <v>0</v>
      </c>
      <c r="AI1111" s="257" t="str">
        <f t="shared" si="232"/>
        <v/>
      </c>
      <c r="AJ1111" s="257">
        <f t="shared" si="233"/>
        <v>0</v>
      </c>
    </row>
    <row r="1112" spans="1:36" x14ac:dyDescent="0.3">
      <c r="A1112" s="287">
        <v>1099</v>
      </c>
      <c r="B1112" s="156"/>
      <c r="C1112" s="150"/>
      <c r="D1112" s="151"/>
      <c r="E1112" s="150"/>
      <c r="F1112" s="150"/>
      <c r="G1112" s="158"/>
      <c r="H1112" s="157"/>
      <c r="I1112" s="152"/>
      <c r="J1112" s="154"/>
      <c r="K1112" s="149"/>
      <c r="L1112" s="152"/>
      <c r="M1112" s="159"/>
      <c r="N1112" s="337"/>
      <c r="O1112" s="343" t="str">
        <f>IF(N1112="","",LOOKUP(N1112,'Work Programme'!$A$8:$A$207,'Work Programme'!$B$8:$B$207))</f>
        <v/>
      </c>
      <c r="P1112" s="150"/>
      <c r="Q1112" s="150"/>
      <c r="R1112" s="254" t="str">
        <f>IF(J1112="","",VLOOKUP(J1112,'Overview - Financial Statement'!$A$46:$B$60,2,FALSE))</f>
        <v/>
      </c>
      <c r="S1112" s="255" t="str">
        <f t="shared" si="221"/>
        <v/>
      </c>
      <c r="T1112" s="153"/>
      <c r="U1112" s="153"/>
      <c r="V1112" s="238">
        <f t="shared" si="222"/>
        <v>0</v>
      </c>
      <c r="W1112" s="193" t="s">
        <v>44</v>
      </c>
      <c r="X1112" s="427"/>
      <c r="Y1112" s="264" t="str">
        <f t="shared" si="223"/>
        <v>OK</v>
      </c>
      <c r="Z1112" s="193" t="str">
        <f t="shared" si="224"/>
        <v/>
      </c>
      <c r="AA1112" s="193" t="str">
        <f t="shared" si="225"/>
        <v/>
      </c>
      <c r="AB1112" s="397" t="str">
        <f t="shared" si="226"/>
        <v/>
      </c>
      <c r="AC1112" s="257" t="str">
        <f t="shared" si="227"/>
        <v/>
      </c>
      <c r="AD1112" s="257" t="str">
        <f t="shared" si="228"/>
        <v/>
      </c>
      <c r="AE1112" s="193" t="str">
        <f t="shared" si="229"/>
        <v>CHECK DATES</v>
      </c>
      <c r="AF1112" s="257" t="str">
        <f t="shared" si="230"/>
        <v/>
      </c>
      <c r="AG1112" s="286">
        <v>0</v>
      </c>
      <c r="AH1112" s="257">
        <f t="shared" si="231"/>
        <v>0</v>
      </c>
      <c r="AI1112" s="257" t="str">
        <f t="shared" si="232"/>
        <v/>
      </c>
      <c r="AJ1112" s="257">
        <f t="shared" si="233"/>
        <v>0</v>
      </c>
    </row>
    <row r="1113" spans="1:36" x14ac:dyDescent="0.3">
      <c r="A1113" s="287">
        <v>1100</v>
      </c>
      <c r="B1113" s="156"/>
      <c r="C1113" s="150"/>
      <c r="D1113" s="151"/>
      <c r="E1113" s="150"/>
      <c r="F1113" s="150"/>
      <c r="G1113" s="158"/>
      <c r="H1113" s="157"/>
      <c r="I1113" s="152"/>
      <c r="J1113" s="154"/>
      <c r="K1113" s="149"/>
      <c r="L1113" s="152"/>
      <c r="M1113" s="159"/>
      <c r="N1113" s="337"/>
      <c r="O1113" s="343" t="str">
        <f>IF(N1113="","",LOOKUP(N1113,'Work Programme'!$A$8:$A$207,'Work Programme'!$B$8:$B$207))</f>
        <v/>
      </c>
      <c r="P1113" s="150"/>
      <c r="Q1113" s="150"/>
      <c r="R1113" s="254" t="str">
        <f>IF(J1113="","",VLOOKUP(J1113,'Overview - Financial Statement'!$A$46:$B$60,2,FALSE))</f>
        <v/>
      </c>
      <c r="S1113" s="255" t="str">
        <f t="shared" si="221"/>
        <v/>
      </c>
      <c r="T1113" s="153"/>
      <c r="U1113" s="153"/>
      <c r="V1113" s="238">
        <f t="shared" si="222"/>
        <v>0</v>
      </c>
      <c r="W1113" s="193" t="s">
        <v>44</v>
      </c>
      <c r="X1113" s="427"/>
      <c r="Y1113" s="264" t="str">
        <f t="shared" si="223"/>
        <v>OK</v>
      </c>
      <c r="Z1113" s="193" t="str">
        <f t="shared" si="224"/>
        <v/>
      </c>
      <c r="AA1113" s="193" t="str">
        <f t="shared" si="225"/>
        <v/>
      </c>
      <c r="AB1113" s="397" t="str">
        <f t="shared" si="226"/>
        <v/>
      </c>
      <c r="AC1113" s="257" t="str">
        <f t="shared" si="227"/>
        <v/>
      </c>
      <c r="AD1113" s="257" t="str">
        <f t="shared" si="228"/>
        <v/>
      </c>
      <c r="AE1113" s="193" t="str">
        <f t="shared" si="229"/>
        <v>CHECK DATES</v>
      </c>
      <c r="AF1113" s="257" t="str">
        <f t="shared" si="230"/>
        <v/>
      </c>
      <c r="AG1113" s="286">
        <v>0</v>
      </c>
      <c r="AH1113" s="257">
        <f t="shared" si="231"/>
        <v>0</v>
      </c>
      <c r="AI1113" s="257" t="str">
        <f t="shared" si="232"/>
        <v/>
      </c>
      <c r="AJ1113" s="257">
        <f t="shared" si="233"/>
        <v>0</v>
      </c>
    </row>
    <row r="1114" spans="1:36" x14ac:dyDescent="0.3">
      <c r="A1114" s="287">
        <v>1101</v>
      </c>
      <c r="B1114" s="156"/>
      <c r="C1114" s="150"/>
      <c r="D1114" s="151"/>
      <c r="E1114" s="150"/>
      <c r="F1114" s="150"/>
      <c r="G1114" s="158"/>
      <c r="H1114" s="157"/>
      <c r="I1114" s="152"/>
      <c r="J1114" s="154"/>
      <c r="K1114" s="149"/>
      <c r="L1114" s="152"/>
      <c r="M1114" s="159"/>
      <c r="N1114" s="337"/>
      <c r="O1114" s="343" t="str">
        <f>IF(N1114="","",LOOKUP(N1114,'Work Programme'!$A$8:$A$207,'Work Programme'!$B$8:$B$207))</f>
        <v/>
      </c>
      <c r="P1114" s="150"/>
      <c r="Q1114" s="150"/>
      <c r="R1114" s="254" t="str">
        <f>IF(J1114="","",VLOOKUP(J1114,'Overview - Financial Statement'!$A$46:$B$60,2,FALSE))</f>
        <v/>
      </c>
      <c r="S1114" s="255" t="str">
        <f t="shared" si="221"/>
        <v/>
      </c>
      <c r="T1114" s="153"/>
      <c r="U1114" s="153"/>
      <c r="V1114" s="238">
        <f t="shared" si="222"/>
        <v>0</v>
      </c>
      <c r="W1114" s="193" t="s">
        <v>44</v>
      </c>
      <c r="X1114" s="427"/>
      <c r="Y1114" s="264" t="str">
        <f t="shared" si="223"/>
        <v>OK</v>
      </c>
      <c r="Z1114" s="193" t="str">
        <f t="shared" si="224"/>
        <v/>
      </c>
      <c r="AA1114" s="193" t="str">
        <f t="shared" si="225"/>
        <v/>
      </c>
      <c r="AB1114" s="397" t="str">
        <f t="shared" si="226"/>
        <v/>
      </c>
      <c r="AC1114" s="257" t="str">
        <f t="shared" si="227"/>
        <v/>
      </c>
      <c r="AD1114" s="257" t="str">
        <f t="shared" si="228"/>
        <v/>
      </c>
      <c r="AE1114" s="193" t="str">
        <f t="shared" si="229"/>
        <v>CHECK DATES</v>
      </c>
      <c r="AF1114" s="257" t="str">
        <f t="shared" si="230"/>
        <v/>
      </c>
      <c r="AG1114" s="286">
        <v>0</v>
      </c>
      <c r="AH1114" s="257">
        <f t="shared" si="231"/>
        <v>0</v>
      </c>
      <c r="AI1114" s="257" t="str">
        <f t="shared" si="232"/>
        <v/>
      </c>
      <c r="AJ1114" s="257">
        <f t="shared" si="233"/>
        <v>0</v>
      </c>
    </row>
    <row r="1115" spans="1:36" x14ac:dyDescent="0.3">
      <c r="A1115" s="287">
        <v>1102</v>
      </c>
      <c r="B1115" s="156"/>
      <c r="C1115" s="150"/>
      <c r="D1115" s="151"/>
      <c r="E1115" s="150"/>
      <c r="F1115" s="150"/>
      <c r="G1115" s="158"/>
      <c r="H1115" s="157"/>
      <c r="I1115" s="152"/>
      <c r="J1115" s="154"/>
      <c r="K1115" s="149"/>
      <c r="L1115" s="152"/>
      <c r="M1115" s="159"/>
      <c r="N1115" s="337"/>
      <c r="O1115" s="343" t="str">
        <f>IF(N1115="","",LOOKUP(N1115,'Work Programme'!$A$8:$A$207,'Work Programme'!$B$8:$B$207))</f>
        <v/>
      </c>
      <c r="P1115" s="150"/>
      <c r="Q1115" s="150"/>
      <c r="R1115" s="254" t="str">
        <f>IF(J1115="","",VLOOKUP(J1115,'Overview - Financial Statement'!$A$46:$B$60,2,FALSE))</f>
        <v/>
      </c>
      <c r="S1115" s="255" t="str">
        <f t="shared" si="221"/>
        <v/>
      </c>
      <c r="T1115" s="153"/>
      <c r="U1115" s="153"/>
      <c r="V1115" s="238">
        <f t="shared" si="222"/>
        <v>0</v>
      </c>
      <c r="W1115" s="193" t="s">
        <v>44</v>
      </c>
      <c r="X1115" s="427"/>
      <c r="Y1115" s="264" t="str">
        <f t="shared" si="223"/>
        <v>OK</v>
      </c>
      <c r="Z1115" s="193" t="str">
        <f t="shared" si="224"/>
        <v/>
      </c>
      <c r="AA1115" s="193" t="str">
        <f t="shared" si="225"/>
        <v/>
      </c>
      <c r="AB1115" s="397" t="str">
        <f t="shared" si="226"/>
        <v/>
      </c>
      <c r="AC1115" s="257" t="str">
        <f t="shared" si="227"/>
        <v/>
      </c>
      <c r="AD1115" s="257" t="str">
        <f t="shared" si="228"/>
        <v/>
      </c>
      <c r="AE1115" s="193" t="str">
        <f t="shared" si="229"/>
        <v>CHECK DATES</v>
      </c>
      <c r="AF1115" s="257" t="str">
        <f t="shared" si="230"/>
        <v/>
      </c>
      <c r="AG1115" s="286">
        <v>0</v>
      </c>
      <c r="AH1115" s="257">
        <f t="shared" si="231"/>
        <v>0</v>
      </c>
      <c r="AI1115" s="257" t="str">
        <f t="shared" si="232"/>
        <v/>
      </c>
      <c r="AJ1115" s="257">
        <f t="shared" si="233"/>
        <v>0</v>
      </c>
    </row>
    <row r="1116" spans="1:36" x14ac:dyDescent="0.3">
      <c r="A1116" s="287">
        <v>1103</v>
      </c>
      <c r="B1116" s="156"/>
      <c r="C1116" s="150"/>
      <c r="D1116" s="151"/>
      <c r="E1116" s="150"/>
      <c r="F1116" s="150"/>
      <c r="G1116" s="158"/>
      <c r="H1116" s="157"/>
      <c r="I1116" s="152"/>
      <c r="J1116" s="154"/>
      <c r="K1116" s="149"/>
      <c r="L1116" s="152"/>
      <c r="M1116" s="159"/>
      <c r="N1116" s="337"/>
      <c r="O1116" s="343" t="str">
        <f>IF(N1116="","",LOOKUP(N1116,'Work Programme'!$A$8:$A$207,'Work Programme'!$B$8:$B$207))</f>
        <v/>
      </c>
      <c r="P1116" s="150"/>
      <c r="Q1116" s="150"/>
      <c r="R1116" s="254" t="str">
        <f>IF(J1116="","",VLOOKUP(J1116,'Overview - Financial Statement'!$A$46:$B$60,2,FALSE))</f>
        <v/>
      </c>
      <c r="S1116" s="255" t="str">
        <f t="shared" si="221"/>
        <v/>
      </c>
      <c r="T1116" s="153"/>
      <c r="U1116" s="153"/>
      <c r="V1116" s="238">
        <f t="shared" si="222"/>
        <v>0</v>
      </c>
      <c r="W1116" s="193" t="s">
        <v>44</v>
      </c>
      <c r="X1116" s="427"/>
      <c r="Y1116" s="264" t="str">
        <f t="shared" si="223"/>
        <v>OK</v>
      </c>
      <c r="Z1116" s="193" t="str">
        <f t="shared" si="224"/>
        <v/>
      </c>
      <c r="AA1116" s="193" t="str">
        <f t="shared" si="225"/>
        <v/>
      </c>
      <c r="AB1116" s="397" t="str">
        <f t="shared" si="226"/>
        <v/>
      </c>
      <c r="AC1116" s="257" t="str">
        <f t="shared" si="227"/>
        <v/>
      </c>
      <c r="AD1116" s="257" t="str">
        <f t="shared" si="228"/>
        <v/>
      </c>
      <c r="AE1116" s="193" t="str">
        <f t="shared" si="229"/>
        <v>CHECK DATES</v>
      </c>
      <c r="AF1116" s="257" t="str">
        <f t="shared" si="230"/>
        <v/>
      </c>
      <c r="AG1116" s="286">
        <v>0</v>
      </c>
      <c r="AH1116" s="257">
        <f t="shared" si="231"/>
        <v>0</v>
      </c>
      <c r="AI1116" s="257" t="str">
        <f t="shared" si="232"/>
        <v/>
      </c>
      <c r="AJ1116" s="257">
        <f t="shared" si="233"/>
        <v>0</v>
      </c>
    </row>
    <row r="1117" spans="1:36" x14ac:dyDescent="0.3">
      <c r="A1117" s="287">
        <v>1104</v>
      </c>
      <c r="B1117" s="156"/>
      <c r="C1117" s="150"/>
      <c r="D1117" s="151"/>
      <c r="E1117" s="150"/>
      <c r="F1117" s="150"/>
      <c r="G1117" s="158"/>
      <c r="H1117" s="157"/>
      <c r="I1117" s="152"/>
      <c r="J1117" s="154"/>
      <c r="K1117" s="149"/>
      <c r="L1117" s="152"/>
      <c r="M1117" s="159"/>
      <c r="N1117" s="337"/>
      <c r="O1117" s="343" t="str">
        <f>IF(N1117="","",LOOKUP(N1117,'Work Programme'!$A$8:$A$207,'Work Programme'!$B$8:$B$207))</f>
        <v/>
      </c>
      <c r="P1117" s="150"/>
      <c r="Q1117" s="150"/>
      <c r="R1117" s="254" t="str">
        <f>IF(J1117="","",VLOOKUP(J1117,'Overview - Financial Statement'!$A$46:$B$60,2,FALSE))</f>
        <v/>
      </c>
      <c r="S1117" s="255" t="str">
        <f t="shared" si="221"/>
        <v/>
      </c>
      <c r="T1117" s="153"/>
      <c r="U1117" s="153"/>
      <c r="V1117" s="238">
        <f t="shared" si="222"/>
        <v>0</v>
      </c>
      <c r="W1117" s="193" t="s">
        <v>44</v>
      </c>
      <c r="X1117" s="427"/>
      <c r="Y1117" s="264" t="str">
        <f t="shared" si="223"/>
        <v>OK</v>
      </c>
      <c r="Z1117" s="193" t="str">
        <f t="shared" si="224"/>
        <v/>
      </c>
      <c r="AA1117" s="193" t="str">
        <f t="shared" si="225"/>
        <v/>
      </c>
      <c r="AB1117" s="397" t="str">
        <f t="shared" si="226"/>
        <v/>
      </c>
      <c r="AC1117" s="257" t="str">
        <f t="shared" si="227"/>
        <v/>
      </c>
      <c r="AD1117" s="257" t="str">
        <f t="shared" si="228"/>
        <v/>
      </c>
      <c r="AE1117" s="193" t="str">
        <f t="shared" si="229"/>
        <v>CHECK DATES</v>
      </c>
      <c r="AF1117" s="257" t="str">
        <f t="shared" si="230"/>
        <v/>
      </c>
      <c r="AG1117" s="286">
        <v>0</v>
      </c>
      <c r="AH1117" s="257">
        <f t="shared" si="231"/>
        <v>0</v>
      </c>
      <c r="AI1117" s="257" t="str">
        <f t="shared" si="232"/>
        <v/>
      </c>
      <c r="AJ1117" s="257">
        <f t="shared" si="233"/>
        <v>0</v>
      </c>
    </row>
    <row r="1118" spans="1:36" x14ac:dyDescent="0.3">
      <c r="A1118" s="287">
        <v>1105</v>
      </c>
      <c r="B1118" s="156"/>
      <c r="C1118" s="150"/>
      <c r="D1118" s="151"/>
      <c r="E1118" s="150"/>
      <c r="F1118" s="150"/>
      <c r="G1118" s="158"/>
      <c r="H1118" s="157"/>
      <c r="I1118" s="152"/>
      <c r="J1118" s="154"/>
      <c r="K1118" s="149"/>
      <c r="L1118" s="152"/>
      <c r="M1118" s="159"/>
      <c r="N1118" s="337"/>
      <c r="O1118" s="343" t="str">
        <f>IF(N1118="","",LOOKUP(N1118,'Work Programme'!$A$8:$A$207,'Work Programme'!$B$8:$B$207))</f>
        <v/>
      </c>
      <c r="P1118" s="150"/>
      <c r="Q1118" s="150"/>
      <c r="R1118" s="254" t="str">
        <f>IF(J1118="","",VLOOKUP(J1118,'Overview - Financial Statement'!$A$46:$B$60,2,FALSE))</f>
        <v/>
      </c>
      <c r="S1118" s="255" t="str">
        <f t="shared" si="221"/>
        <v/>
      </c>
      <c r="T1118" s="153"/>
      <c r="U1118" s="153"/>
      <c r="V1118" s="238">
        <f t="shared" si="222"/>
        <v>0</v>
      </c>
      <c r="W1118" s="193" t="s">
        <v>44</v>
      </c>
      <c r="X1118" s="427"/>
      <c r="Y1118" s="264" t="str">
        <f t="shared" si="223"/>
        <v>OK</v>
      </c>
      <c r="Z1118" s="193" t="str">
        <f t="shared" si="224"/>
        <v/>
      </c>
      <c r="AA1118" s="193" t="str">
        <f t="shared" si="225"/>
        <v/>
      </c>
      <c r="AB1118" s="397" t="str">
        <f t="shared" si="226"/>
        <v/>
      </c>
      <c r="AC1118" s="257" t="str">
        <f t="shared" si="227"/>
        <v/>
      </c>
      <c r="AD1118" s="257" t="str">
        <f t="shared" si="228"/>
        <v/>
      </c>
      <c r="AE1118" s="193" t="str">
        <f t="shared" si="229"/>
        <v>CHECK DATES</v>
      </c>
      <c r="AF1118" s="257" t="str">
        <f t="shared" si="230"/>
        <v/>
      </c>
      <c r="AG1118" s="286">
        <v>0</v>
      </c>
      <c r="AH1118" s="257">
        <f t="shared" si="231"/>
        <v>0</v>
      </c>
      <c r="AI1118" s="257" t="str">
        <f t="shared" si="232"/>
        <v/>
      </c>
      <c r="AJ1118" s="257">
        <f t="shared" si="233"/>
        <v>0</v>
      </c>
    </row>
    <row r="1119" spans="1:36" x14ac:dyDescent="0.3">
      <c r="A1119" s="287">
        <v>1106</v>
      </c>
      <c r="B1119" s="156"/>
      <c r="C1119" s="150"/>
      <c r="D1119" s="151"/>
      <c r="E1119" s="150"/>
      <c r="F1119" s="150"/>
      <c r="G1119" s="158"/>
      <c r="H1119" s="157"/>
      <c r="I1119" s="152"/>
      <c r="J1119" s="154"/>
      <c r="K1119" s="149"/>
      <c r="L1119" s="152"/>
      <c r="M1119" s="159"/>
      <c r="N1119" s="337"/>
      <c r="O1119" s="343" t="str">
        <f>IF(N1119="","",LOOKUP(N1119,'Work Programme'!$A$8:$A$207,'Work Programme'!$B$8:$B$207))</f>
        <v/>
      </c>
      <c r="P1119" s="150"/>
      <c r="Q1119" s="150"/>
      <c r="R1119" s="254" t="str">
        <f>IF(J1119="","",VLOOKUP(J1119,'Overview - Financial Statement'!$A$46:$B$60,2,FALSE))</f>
        <v/>
      </c>
      <c r="S1119" s="255" t="str">
        <f t="shared" si="221"/>
        <v/>
      </c>
      <c r="T1119" s="153"/>
      <c r="U1119" s="153"/>
      <c r="V1119" s="238">
        <f t="shared" si="222"/>
        <v>0</v>
      </c>
      <c r="W1119" s="193" t="s">
        <v>44</v>
      </c>
      <c r="X1119" s="427"/>
      <c r="Y1119" s="264" t="str">
        <f t="shared" si="223"/>
        <v>OK</v>
      </c>
      <c r="Z1119" s="193" t="str">
        <f t="shared" si="224"/>
        <v/>
      </c>
      <c r="AA1119" s="193" t="str">
        <f t="shared" si="225"/>
        <v/>
      </c>
      <c r="AB1119" s="397" t="str">
        <f t="shared" si="226"/>
        <v/>
      </c>
      <c r="AC1119" s="257" t="str">
        <f t="shared" si="227"/>
        <v/>
      </c>
      <c r="AD1119" s="257" t="str">
        <f t="shared" si="228"/>
        <v/>
      </c>
      <c r="AE1119" s="193" t="str">
        <f t="shared" si="229"/>
        <v>CHECK DATES</v>
      </c>
      <c r="AF1119" s="257" t="str">
        <f t="shared" si="230"/>
        <v/>
      </c>
      <c r="AG1119" s="286">
        <v>0</v>
      </c>
      <c r="AH1119" s="257">
        <f t="shared" si="231"/>
        <v>0</v>
      </c>
      <c r="AI1119" s="257" t="str">
        <f t="shared" si="232"/>
        <v/>
      </c>
      <c r="AJ1119" s="257">
        <f t="shared" si="233"/>
        <v>0</v>
      </c>
    </row>
    <row r="1120" spans="1:36" x14ac:dyDescent="0.3">
      <c r="A1120" s="287">
        <v>1107</v>
      </c>
      <c r="B1120" s="156"/>
      <c r="C1120" s="150"/>
      <c r="D1120" s="151"/>
      <c r="E1120" s="150"/>
      <c r="F1120" s="150"/>
      <c r="G1120" s="158"/>
      <c r="H1120" s="157"/>
      <c r="I1120" s="152"/>
      <c r="J1120" s="154"/>
      <c r="K1120" s="149"/>
      <c r="L1120" s="152"/>
      <c r="M1120" s="159"/>
      <c r="N1120" s="337"/>
      <c r="O1120" s="343" t="str">
        <f>IF(N1120="","",LOOKUP(N1120,'Work Programme'!$A$8:$A$207,'Work Programme'!$B$8:$B$207))</f>
        <v/>
      </c>
      <c r="P1120" s="150"/>
      <c r="Q1120" s="150"/>
      <c r="R1120" s="254" t="str">
        <f>IF(J1120="","",VLOOKUP(J1120,'Overview - Financial Statement'!$A$46:$B$60,2,FALSE))</f>
        <v/>
      </c>
      <c r="S1120" s="255" t="str">
        <f t="shared" si="221"/>
        <v/>
      </c>
      <c r="T1120" s="153"/>
      <c r="U1120" s="153"/>
      <c r="V1120" s="238">
        <f t="shared" si="222"/>
        <v>0</v>
      </c>
      <c r="W1120" s="193" t="s">
        <v>44</v>
      </c>
      <c r="X1120" s="427"/>
      <c r="Y1120" s="264" t="str">
        <f t="shared" si="223"/>
        <v>OK</v>
      </c>
      <c r="Z1120" s="193" t="str">
        <f t="shared" si="224"/>
        <v/>
      </c>
      <c r="AA1120" s="193" t="str">
        <f t="shared" si="225"/>
        <v/>
      </c>
      <c r="AB1120" s="397" t="str">
        <f t="shared" si="226"/>
        <v/>
      </c>
      <c r="AC1120" s="257" t="str">
        <f t="shared" si="227"/>
        <v/>
      </c>
      <c r="AD1120" s="257" t="str">
        <f t="shared" si="228"/>
        <v/>
      </c>
      <c r="AE1120" s="193" t="str">
        <f t="shared" si="229"/>
        <v>CHECK DATES</v>
      </c>
      <c r="AF1120" s="257" t="str">
        <f t="shared" si="230"/>
        <v/>
      </c>
      <c r="AG1120" s="286">
        <v>0</v>
      </c>
      <c r="AH1120" s="257">
        <f t="shared" si="231"/>
        <v>0</v>
      </c>
      <c r="AI1120" s="257" t="str">
        <f t="shared" si="232"/>
        <v/>
      </c>
      <c r="AJ1120" s="257">
        <f t="shared" si="233"/>
        <v>0</v>
      </c>
    </row>
    <row r="1121" spans="1:36" x14ac:dyDescent="0.3">
      <c r="A1121" s="287">
        <v>1108</v>
      </c>
      <c r="B1121" s="156"/>
      <c r="C1121" s="150"/>
      <c r="D1121" s="151"/>
      <c r="E1121" s="150"/>
      <c r="F1121" s="150"/>
      <c r="G1121" s="158"/>
      <c r="H1121" s="157"/>
      <c r="I1121" s="152"/>
      <c r="J1121" s="154"/>
      <c r="K1121" s="149"/>
      <c r="L1121" s="152"/>
      <c r="M1121" s="159"/>
      <c r="N1121" s="337"/>
      <c r="O1121" s="343" t="str">
        <f>IF(N1121="","",LOOKUP(N1121,'Work Programme'!$A$8:$A$207,'Work Programme'!$B$8:$B$207))</f>
        <v/>
      </c>
      <c r="P1121" s="150"/>
      <c r="Q1121" s="150"/>
      <c r="R1121" s="254" t="str">
        <f>IF(J1121="","",VLOOKUP(J1121,'Overview - Financial Statement'!$A$46:$B$60,2,FALSE))</f>
        <v/>
      </c>
      <c r="S1121" s="255" t="str">
        <f t="shared" si="221"/>
        <v/>
      </c>
      <c r="T1121" s="153"/>
      <c r="U1121" s="153"/>
      <c r="V1121" s="238">
        <f t="shared" si="222"/>
        <v>0</v>
      </c>
      <c r="W1121" s="193" t="s">
        <v>44</v>
      </c>
      <c r="X1121" s="427"/>
      <c r="Y1121" s="264" t="str">
        <f t="shared" si="223"/>
        <v>OK</v>
      </c>
      <c r="Z1121" s="193" t="str">
        <f t="shared" si="224"/>
        <v/>
      </c>
      <c r="AA1121" s="193" t="str">
        <f t="shared" si="225"/>
        <v/>
      </c>
      <c r="AB1121" s="397" t="str">
        <f t="shared" si="226"/>
        <v/>
      </c>
      <c r="AC1121" s="257" t="str">
        <f t="shared" si="227"/>
        <v/>
      </c>
      <c r="AD1121" s="257" t="str">
        <f t="shared" si="228"/>
        <v/>
      </c>
      <c r="AE1121" s="193" t="str">
        <f t="shared" si="229"/>
        <v>CHECK DATES</v>
      </c>
      <c r="AF1121" s="257" t="str">
        <f t="shared" si="230"/>
        <v/>
      </c>
      <c r="AG1121" s="286">
        <v>0</v>
      </c>
      <c r="AH1121" s="257">
        <f t="shared" si="231"/>
        <v>0</v>
      </c>
      <c r="AI1121" s="257" t="str">
        <f t="shared" si="232"/>
        <v/>
      </c>
      <c r="AJ1121" s="257">
        <f t="shared" si="233"/>
        <v>0</v>
      </c>
    </row>
    <row r="1122" spans="1:36" x14ac:dyDescent="0.3">
      <c r="A1122" s="287">
        <v>1109</v>
      </c>
      <c r="B1122" s="156"/>
      <c r="C1122" s="150"/>
      <c r="D1122" s="151"/>
      <c r="E1122" s="150"/>
      <c r="F1122" s="150"/>
      <c r="G1122" s="158"/>
      <c r="H1122" s="157"/>
      <c r="I1122" s="152"/>
      <c r="J1122" s="154"/>
      <c r="K1122" s="149"/>
      <c r="L1122" s="152"/>
      <c r="M1122" s="159"/>
      <c r="N1122" s="337"/>
      <c r="O1122" s="343" t="str">
        <f>IF(N1122="","",LOOKUP(N1122,'Work Programme'!$A$8:$A$207,'Work Programme'!$B$8:$B$207))</f>
        <v/>
      </c>
      <c r="P1122" s="150"/>
      <c r="Q1122" s="150"/>
      <c r="R1122" s="254" t="str">
        <f>IF(J1122="","",VLOOKUP(J1122,'Overview - Financial Statement'!$A$46:$B$60,2,FALSE))</f>
        <v/>
      </c>
      <c r="S1122" s="255" t="str">
        <f t="shared" si="221"/>
        <v/>
      </c>
      <c r="T1122" s="153"/>
      <c r="U1122" s="153"/>
      <c r="V1122" s="238">
        <f t="shared" si="222"/>
        <v>0</v>
      </c>
      <c r="W1122" s="193" t="s">
        <v>44</v>
      </c>
      <c r="X1122" s="427"/>
      <c r="Y1122" s="264" t="str">
        <f t="shared" si="223"/>
        <v>OK</v>
      </c>
      <c r="Z1122" s="193" t="str">
        <f t="shared" si="224"/>
        <v/>
      </c>
      <c r="AA1122" s="193" t="str">
        <f t="shared" si="225"/>
        <v/>
      </c>
      <c r="AB1122" s="397" t="str">
        <f t="shared" si="226"/>
        <v/>
      </c>
      <c r="AC1122" s="257" t="str">
        <f t="shared" si="227"/>
        <v/>
      </c>
      <c r="AD1122" s="257" t="str">
        <f t="shared" si="228"/>
        <v/>
      </c>
      <c r="AE1122" s="193" t="str">
        <f t="shared" si="229"/>
        <v>CHECK DATES</v>
      </c>
      <c r="AF1122" s="257" t="str">
        <f t="shared" si="230"/>
        <v/>
      </c>
      <c r="AG1122" s="286">
        <v>0</v>
      </c>
      <c r="AH1122" s="257">
        <f t="shared" si="231"/>
        <v>0</v>
      </c>
      <c r="AI1122" s="257" t="str">
        <f t="shared" si="232"/>
        <v/>
      </c>
      <c r="AJ1122" s="257">
        <f t="shared" si="233"/>
        <v>0</v>
      </c>
    </row>
    <row r="1123" spans="1:36" x14ac:dyDescent="0.3">
      <c r="A1123" s="287">
        <v>1110</v>
      </c>
      <c r="B1123" s="156"/>
      <c r="C1123" s="150"/>
      <c r="D1123" s="151"/>
      <c r="E1123" s="150"/>
      <c r="F1123" s="150"/>
      <c r="G1123" s="158"/>
      <c r="H1123" s="157"/>
      <c r="I1123" s="152"/>
      <c r="J1123" s="154"/>
      <c r="K1123" s="149"/>
      <c r="L1123" s="152"/>
      <c r="M1123" s="159"/>
      <c r="N1123" s="337"/>
      <c r="O1123" s="343" t="str">
        <f>IF(N1123="","",LOOKUP(N1123,'Work Programme'!$A$8:$A$207,'Work Programme'!$B$8:$B$207))</f>
        <v/>
      </c>
      <c r="P1123" s="150"/>
      <c r="Q1123" s="150"/>
      <c r="R1123" s="254" t="str">
        <f>IF(J1123="","",VLOOKUP(J1123,'Overview - Financial Statement'!$A$46:$B$60,2,FALSE))</f>
        <v/>
      </c>
      <c r="S1123" s="255" t="str">
        <f t="shared" si="221"/>
        <v/>
      </c>
      <c r="T1123" s="153"/>
      <c r="U1123" s="153"/>
      <c r="V1123" s="238">
        <f t="shared" si="222"/>
        <v>0</v>
      </c>
      <c r="W1123" s="193" t="s">
        <v>44</v>
      </c>
      <c r="X1123" s="427"/>
      <c r="Y1123" s="264" t="str">
        <f t="shared" si="223"/>
        <v>OK</v>
      </c>
      <c r="Z1123" s="193" t="str">
        <f t="shared" si="224"/>
        <v/>
      </c>
      <c r="AA1123" s="193" t="str">
        <f t="shared" si="225"/>
        <v/>
      </c>
      <c r="AB1123" s="397" t="str">
        <f t="shared" si="226"/>
        <v/>
      </c>
      <c r="AC1123" s="257" t="str">
        <f t="shared" si="227"/>
        <v/>
      </c>
      <c r="AD1123" s="257" t="str">
        <f t="shared" si="228"/>
        <v/>
      </c>
      <c r="AE1123" s="193" t="str">
        <f t="shared" si="229"/>
        <v>CHECK DATES</v>
      </c>
      <c r="AF1123" s="257" t="str">
        <f t="shared" si="230"/>
        <v/>
      </c>
      <c r="AG1123" s="286">
        <v>0</v>
      </c>
      <c r="AH1123" s="257">
        <f t="shared" si="231"/>
        <v>0</v>
      </c>
      <c r="AI1123" s="257" t="str">
        <f t="shared" si="232"/>
        <v/>
      </c>
      <c r="AJ1123" s="257">
        <f t="shared" si="233"/>
        <v>0</v>
      </c>
    </row>
    <row r="1124" spans="1:36" x14ac:dyDescent="0.3">
      <c r="A1124" s="287">
        <v>1111</v>
      </c>
      <c r="B1124" s="156"/>
      <c r="C1124" s="150"/>
      <c r="D1124" s="151"/>
      <c r="E1124" s="150"/>
      <c r="F1124" s="150"/>
      <c r="G1124" s="158"/>
      <c r="H1124" s="157"/>
      <c r="I1124" s="152"/>
      <c r="J1124" s="154"/>
      <c r="K1124" s="149"/>
      <c r="L1124" s="152"/>
      <c r="M1124" s="159"/>
      <c r="N1124" s="337"/>
      <c r="O1124" s="343" t="str">
        <f>IF(N1124="","",LOOKUP(N1124,'Work Programme'!$A$8:$A$207,'Work Programme'!$B$8:$B$207))</f>
        <v/>
      </c>
      <c r="P1124" s="150"/>
      <c r="Q1124" s="150"/>
      <c r="R1124" s="254" t="str">
        <f>IF(J1124="","",VLOOKUP(J1124,'Overview - Financial Statement'!$A$46:$B$60,2,FALSE))</f>
        <v/>
      </c>
      <c r="S1124" s="255" t="str">
        <f t="shared" si="221"/>
        <v/>
      </c>
      <c r="T1124" s="153"/>
      <c r="U1124" s="153"/>
      <c r="V1124" s="238">
        <f t="shared" si="222"/>
        <v>0</v>
      </c>
      <c r="W1124" s="193" t="s">
        <v>44</v>
      </c>
      <c r="X1124" s="427"/>
      <c r="Y1124" s="264" t="str">
        <f t="shared" si="223"/>
        <v>OK</v>
      </c>
      <c r="Z1124" s="193" t="str">
        <f t="shared" si="224"/>
        <v/>
      </c>
      <c r="AA1124" s="193" t="str">
        <f t="shared" si="225"/>
        <v/>
      </c>
      <c r="AB1124" s="397" t="str">
        <f t="shared" si="226"/>
        <v/>
      </c>
      <c r="AC1124" s="257" t="str">
        <f t="shared" si="227"/>
        <v/>
      </c>
      <c r="AD1124" s="257" t="str">
        <f t="shared" si="228"/>
        <v/>
      </c>
      <c r="AE1124" s="193" t="str">
        <f t="shared" si="229"/>
        <v>CHECK DATES</v>
      </c>
      <c r="AF1124" s="257" t="str">
        <f t="shared" si="230"/>
        <v/>
      </c>
      <c r="AG1124" s="286">
        <v>0</v>
      </c>
      <c r="AH1124" s="257">
        <f t="shared" si="231"/>
        <v>0</v>
      </c>
      <c r="AI1124" s="257" t="str">
        <f t="shared" si="232"/>
        <v/>
      </c>
      <c r="AJ1124" s="257">
        <f t="shared" si="233"/>
        <v>0</v>
      </c>
    </row>
    <row r="1125" spans="1:36" x14ac:dyDescent="0.3">
      <c r="A1125" s="287">
        <v>1112</v>
      </c>
      <c r="B1125" s="156"/>
      <c r="C1125" s="150"/>
      <c r="D1125" s="151"/>
      <c r="E1125" s="150"/>
      <c r="F1125" s="150"/>
      <c r="G1125" s="158"/>
      <c r="H1125" s="157"/>
      <c r="I1125" s="152"/>
      <c r="J1125" s="154"/>
      <c r="K1125" s="149"/>
      <c r="L1125" s="152"/>
      <c r="M1125" s="159"/>
      <c r="N1125" s="337"/>
      <c r="O1125" s="343" t="str">
        <f>IF(N1125="","",LOOKUP(N1125,'Work Programme'!$A$8:$A$207,'Work Programme'!$B$8:$B$207))</f>
        <v/>
      </c>
      <c r="P1125" s="150"/>
      <c r="Q1125" s="150"/>
      <c r="R1125" s="254" t="str">
        <f>IF(J1125="","",VLOOKUP(J1125,'Overview - Financial Statement'!$A$46:$B$60,2,FALSE))</f>
        <v/>
      </c>
      <c r="S1125" s="255" t="str">
        <f t="shared" si="221"/>
        <v/>
      </c>
      <c r="T1125" s="153"/>
      <c r="U1125" s="153"/>
      <c r="V1125" s="238">
        <f t="shared" si="222"/>
        <v>0</v>
      </c>
      <c r="W1125" s="193" t="s">
        <v>44</v>
      </c>
      <c r="X1125" s="427"/>
      <c r="Y1125" s="264" t="str">
        <f t="shared" si="223"/>
        <v>OK</v>
      </c>
      <c r="Z1125" s="193" t="str">
        <f t="shared" si="224"/>
        <v/>
      </c>
      <c r="AA1125" s="193" t="str">
        <f t="shared" si="225"/>
        <v/>
      </c>
      <c r="AB1125" s="397" t="str">
        <f t="shared" si="226"/>
        <v/>
      </c>
      <c r="AC1125" s="257" t="str">
        <f t="shared" si="227"/>
        <v/>
      </c>
      <c r="AD1125" s="257" t="str">
        <f t="shared" si="228"/>
        <v/>
      </c>
      <c r="AE1125" s="193" t="str">
        <f t="shared" si="229"/>
        <v>CHECK DATES</v>
      </c>
      <c r="AF1125" s="257" t="str">
        <f t="shared" si="230"/>
        <v/>
      </c>
      <c r="AG1125" s="286">
        <v>0</v>
      </c>
      <c r="AH1125" s="257">
        <f t="shared" si="231"/>
        <v>0</v>
      </c>
      <c r="AI1125" s="257" t="str">
        <f t="shared" si="232"/>
        <v/>
      </c>
      <c r="AJ1125" s="257">
        <f t="shared" si="233"/>
        <v>0</v>
      </c>
    </row>
    <row r="1126" spans="1:36" x14ac:dyDescent="0.3">
      <c r="A1126" s="287">
        <v>1113</v>
      </c>
      <c r="B1126" s="156"/>
      <c r="C1126" s="150"/>
      <c r="D1126" s="151"/>
      <c r="E1126" s="150"/>
      <c r="F1126" s="150"/>
      <c r="G1126" s="158"/>
      <c r="H1126" s="157"/>
      <c r="I1126" s="152"/>
      <c r="J1126" s="154"/>
      <c r="K1126" s="149"/>
      <c r="L1126" s="152"/>
      <c r="M1126" s="159"/>
      <c r="N1126" s="337"/>
      <c r="O1126" s="343" t="str">
        <f>IF(N1126="","",LOOKUP(N1126,'Work Programme'!$A$8:$A$207,'Work Programme'!$B$8:$B$207))</f>
        <v/>
      </c>
      <c r="P1126" s="150"/>
      <c r="Q1126" s="150"/>
      <c r="R1126" s="254" t="str">
        <f>IF(J1126="","",VLOOKUP(J1126,'Overview - Financial Statement'!$A$46:$B$60,2,FALSE))</f>
        <v/>
      </c>
      <c r="S1126" s="255" t="str">
        <f t="shared" si="221"/>
        <v/>
      </c>
      <c r="T1126" s="153"/>
      <c r="U1126" s="153"/>
      <c r="V1126" s="238">
        <f t="shared" si="222"/>
        <v>0</v>
      </c>
      <c r="W1126" s="193" t="s">
        <v>44</v>
      </c>
      <c r="X1126" s="427"/>
      <c r="Y1126" s="264" t="str">
        <f t="shared" si="223"/>
        <v>OK</v>
      </c>
      <c r="Z1126" s="193" t="str">
        <f t="shared" si="224"/>
        <v/>
      </c>
      <c r="AA1126" s="193" t="str">
        <f t="shared" si="225"/>
        <v/>
      </c>
      <c r="AB1126" s="397" t="str">
        <f t="shared" si="226"/>
        <v/>
      </c>
      <c r="AC1126" s="257" t="str">
        <f t="shared" si="227"/>
        <v/>
      </c>
      <c r="AD1126" s="257" t="str">
        <f t="shared" si="228"/>
        <v/>
      </c>
      <c r="AE1126" s="193" t="str">
        <f t="shared" si="229"/>
        <v>CHECK DATES</v>
      </c>
      <c r="AF1126" s="257" t="str">
        <f t="shared" si="230"/>
        <v/>
      </c>
      <c r="AG1126" s="286">
        <v>0</v>
      </c>
      <c r="AH1126" s="257">
        <f t="shared" si="231"/>
        <v>0</v>
      </c>
      <c r="AI1126" s="257" t="str">
        <f t="shared" si="232"/>
        <v/>
      </c>
      <c r="AJ1126" s="257">
        <f t="shared" si="233"/>
        <v>0</v>
      </c>
    </row>
    <row r="1127" spans="1:36" x14ac:dyDescent="0.3">
      <c r="A1127" s="287">
        <v>1114</v>
      </c>
      <c r="B1127" s="156"/>
      <c r="C1127" s="150"/>
      <c r="D1127" s="151"/>
      <c r="E1127" s="150"/>
      <c r="F1127" s="150"/>
      <c r="G1127" s="158"/>
      <c r="H1127" s="157"/>
      <c r="I1127" s="152"/>
      <c r="J1127" s="154"/>
      <c r="K1127" s="149"/>
      <c r="L1127" s="152"/>
      <c r="M1127" s="159"/>
      <c r="N1127" s="337"/>
      <c r="O1127" s="343" t="str">
        <f>IF(N1127="","",LOOKUP(N1127,'Work Programme'!$A$8:$A$207,'Work Programme'!$B$8:$B$207))</f>
        <v/>
      </c>
      <c r="P1127" s="150"/>
      <c r="Q1127" s="150"/>
      <c r="R1127" s="254" t="str">
        <f>IF(J1127="","",VLOOKUP(J1127,'Overview - Financial Statement'!$A$46:$B$60,2,FALSE))</f>
        <v/>
      </c>
      <c r="S1127" s="255" t="str">
        <f t="shared" si="221"/>
        <v/>
      </c>
      <c r="T1127" s="153"/>
      <c r="U1127" s="153"/>
      <c r="V1127" s="238">
        <f t="shared" si="222"/>
        <v>0</v>
      </c>
      <c r="W1127" s="193" t="s">
        <v>44</v>
      </c>
      <c r="X1127" s="427"/>
      <c r="Y1127" s="264" t="str">
        <f t="shared" si="223"/>
        <v>OK</v>
      </c>
      <c r="Z1127" s="193" t="str">
        <f t="shared" si="224"/>
        <v/>
      </c>
      <c r="AA1127" s="193" t="str">
        <f t="shared" si="225"/>
        <v/>
      </c>
      <c r="AB1127" s="397" t="str">
        <f t="shared" si="226"/>
        <v/>
      </c>
      <c r="AC1127" s="257" t="str">
        <f t="shared" si="227"/>
        <v/>
      </c>
      <c r="AD1127" s="257" t="str">
        <f t="shared" si="228"/>
        <v/>
      </c>
      <c r="AE1127" s="193" t="str">
        <f t="shared" si="229"/>
        <v>CHECK DATES</v>
      </c>
      <c r="AF1127" s="257" t="str">
        <f t="shared" si="230"/>
        <v/>
      </c>
      <c r="AG1127" s="286">
        <v>0</v>
      </c>
      <c r="AH1127" s="257">
        <f t="shared" si="231"/>
        <v>0</v>
      </c>
      <c r="AI1127" s="257" t="str">
        <f t="shared" si="232"/>
        <v/>
      </c>
      <c r="AJ1127" s="257">
        <f t="shared" si="233"/>
        <v>0</v>
      </c>
    </row>
    <row r="1128" spans="1:36" x14ac:dyDescent="0.3">
      <c r="A1128" s="287">
        <v>1115</v>
      </c>
      <c r="B1128" s="156"/>
      <c r="C1128" s="150"/>
      <c r="D1128" s="151"/>
      <c r="E1128" s="150"/>
      <c r="F1128" s="150"/>
      <c r="G1128" s="158"/>
      <c r="H1128" s="157"/>
      <c r="I1128" s="152"/>
      <c r="J1128" s="154"/>
      <c r="K1128" s="149"/>
      <c r="L1128" s="152"/>
      <c r="M1128" s="159"/>
      <c r="N1128" s="337"/>
      <c r="O1128" s="343" t="str">
        <f>IF(N1128="","",LOOKUP(N1128,'Work Programme'!$A$8:$A$207,'Work Programme'!$B$8:$B$207))</f>
        <v/>
      </c>
      <c r="P1128" s="150"/>
      <c r="Q1128" s="150"/>
      <c r="R1128" s="254" t="str">
        <f>IF(J1128="","",VLOOKUP(J1128,'Overview - Financial Statement'!$A$46:$B$60,2,FALSE))</f>
        <v/>
      </c>
      <c r="S1128" s="255" t="str">
        <f t="shared" si="221"/>
        <v/>
      </c>
      <c r="T1128" s="153"/>
      <c r="U1128" s="153"/>
      <c r="V1128" s="238">
        <f t="shared" si="222"/>
        <v>0</v>
      </c>
      <c r="W1128" s="193" t="s">
        <v>44</v>
      </c>
      <c r="X1128" s="427"/>
      <c r="Y1128" s="264" t="str">
        <f t="shared" si="223"/>
        <v>OK</v>
      </c>
      <c r="Z1128" s="193" t="str">
        <f t="shared" si="224"/>
        <v/>
      </c>
      <c r="AA1128" s="193" t="str">
        <f t="shared" si="225"/>
        <v/>
      </c>
      <c r="AB1128" s="397" t="str">
        <f t="shared" si="226"/>
        <v/>
      </c>
      <c r="AC1128" s="257" t="str">
        <f t="shared" si="227"/>
        <v/>
      </c>
      <c r="AD1128" s="257" t="str">
        <f t="shared" si="228"/>
        <v/>
      </c>
      <c r="AE1128" s="193" t="str">
        <f t="shared" si="229"/>
        <v>CHECK DATES</v>
      </c>
      <c r="AF1128" s="257" t="str">
        <f t="shared" si="230"/>
        <v/>
      </c>
      <c r="AG1128" s="286">
        <v>0</v>
      </c>
      <c r="AH1128" s="257">
        <f t="shared" si="231"/>
        <v>0</v>
      </c>
      <c r="AI1128" s="257" t="str">
        <f t="shared" si="232"/>
        <v/>
      </c>
      <c r="AJ1128" s="257">
        <f t="shared" si="233"/>
        <v>0</v>
      </c>
    </row>
    <row r="1129" spans="1:36" x14ac:dyDescent="0.3">
      <c r="A1129" s="287">
        <v>1116</v>
      </c>
      <c r="B1129" s="156"/>
      <c r="C1129" s="150"/>
      <c r="D1129" s="151"/>
      <c r="E1129" s="150"/>
      <c r="F1129" s="150"/>
      <c r="G1129" s="158"/>
      <c r="H1129" s="157"/>
      <c r="I1129" s="152"/>
      <c r="J1129" s="154"/>
      <c r="K1129" s="149"/>
      <c r="L1129" s="152"/>
      <c r="M1129" s="159"/>
      <c r="N1129" s="337"/>
      <c r="O1129" s="343" t="str">
        <f>IF(N1129="","",LOOKUP(N1129,'Work Programme'!$A$8:$A$207,'Work Programme'!$B$8:$B$207))</f>
        <v/>
      </c>
      <c r="P1129" s="150"/>
      <c r="Q1129" s="150"/>
      <c r="R1129" s="254" t="str">
        <f>IF(J1129="","",VLOOKUP(J1129,'Overview - Financial Statement'!$A$46:$B$60,2,FALSE))</f>
        <v/>
      </c>
      <c r="S1129" s="255" t="str">
        <f t="shared" si="221"/>
        <v/>
      </c>
      <c r="T1129" s="153"/>
      <c r="U1129" s="153"/>
      <c r="V1129" s="238">
        <f t="shared" si="222"/>
        <v>0</v>
      </c>
      <c r="W1129" s="193" t="s">
        <v>44</v>
      </c>
      <c r="X1129" s="427"/>
      <c r="Y1129" s="264" t="str">
        <f t="shared" si="223"/>
        <v>OK</v>
      </c>
      <c r="Z1129" s="193" t="str">
        <f t="shared" si="224"/>
        <v/>
      </c>
      <c r="AA1129" s="193" t="str">
        <f t="shared" si="225"/>
        <v/>
      </c>
      <c r="AB1129" s="397" t="str">
        <f t="shared" si="226"/>
        <v/>
      </c>
      <c r="AC1129" s="257" t="str">
        <f t="shared" si="227"/>
        <v/>
      </c>
      <c r="AD1129" s="257" t="str">
        <f t="shared" si="228"/>
        <v/>
      </c>
      <c r="AE1129" s="193" t="str">
        <f t="shared" si="229"/>
        <v>CHECK DATES</v>
      </c>
      <c r="AF1129" s="257" t="str">
        <f t="shared" si="230"/>
        <v/>
      </c>
      <c r="AG1129" s="286">
        <v>0</v>
      </c>
      <c r="AH1129" s="257">
        <f t="shared" si="231"/>
        <v>0</v>
      </c>
      <c r="AI1129" s="257" t="str">
        <f t="shared" si="232"/>
        <v/>
      </c>
      <c r="AJ1129" s="257">
        <f t="shared" si="233"/>
        <v>0</v>
      </c>
    </row>
    <row r="1130" spans="1:36" x14ac:dyDescent="0.3">
      <c r="A1130" s="287">
        <v>1117</v>
      </c>
      <c r="B1130" s="156"/>
      <c r="C1130" s="150"/>
      <c r="D1130" s="151"/>
      <c r="E1130" s="150"/>
      <c r="F1130" s="150"/>
      <c r="G1130" s="158"/>
      <c r="H1130" s="157"/>
      <c r="I1130" s="152"/>
      <c r="J1130" s="154"/>
      <c r="K1130" s="149"/>
      <c r="L1130" s="152"/>
      <c r="M1130" s="159"/>
      <c r="N1130" s="337"/>
      <c r="O1130" s="343" t="str">
        <f>IF(N1130="","",LOOKUP(N1130,'Work Programme'!$A$8:$A$207,'Work Programme'!$B$8:$B$207))</f>
        <v/>
      </c>
      <c r="P1130" s="150"/>
      <c r="Q1130" s="150"/>
      <c r="R1130" s="254" t="str">
        <f>IF(J1130="","",VLOOKUP(J1130,'Overview - Financial Statement'!$A$46:$B$60,2,FALSE))</f>
        <v/>
      </c>
      <c r="S1130" s="255" t="str">
        <f t="shared" si="221"/>
        <v/>
      </c>
      <c r="T1130" s="153"/>
      <c r="U1130" s="153"/>
      <c r="V1130" s="238">
        <f t="shared" si="222"/>
        <v>0</v>
      </c>
      <c r="W1130" s="193" t="s">
        <v>44</v>
      </c>
      <c r="X1130" s="427"/>
      <c r="Y1130" s="264" t="str">
        <f t="shared" si="223"/>
        <v>OK</v>
      </c>
      <c r="Z1130" s="193" t="str">
        <f t="shared" si="224"/>
        <v/>
      </c>
      <c r="AA1130" s="193" t="str">
        <f t="shared" si="225"/>
        <v/>
      </c>
      <c r="AB1130" s="397" t="str">
        <f t="shared" si="226"/>
        <v/>
      </c>
      <c r="AC1130" s="257" t="str">
        <f t="shared" si="227"/>
        <v/>
      </c>
      <c r="AD1130" s="257" t="str">
        <f t="shared" si="228"/>
        <v/>
      </c>
      <c r="AE1130" s="193" t="str">
        <f t="shared" si="229"/>
        <v>CHECK DATES</v>
      </c>
      <c r="AF1130" s="257" t="str">
        <f t="shared" si="230"/>
        <v/>
      </c>
      <c r="AG1130" s="286">
        <v>0</v>
      </c>
      <c r="AH1130" s="257">
        <f t="shared" si="231"/>
        <v>0</v>
      </c>
      <c r="AI1130" s="257" t="str">
        <f t="shared" si="232"/>
        <v/>
      </c>
      <c r="AJ1130" s="257">
        <f t="shared" si="233"/>
        <v>0</v>
      </c>
    </row>
    <row r="1131" spans="1:36" x14ac:dyDescent="0.3">
      <c r="A1131" s="287">
        <v>1118</v>
      </c>
      <c r="B1131" s="156"/>
      <c r="C1131" s="150"/>
      <c r="D1131" s="151"/>
      <c r="E1131" s="150"/>
      <c r="F1131" s="150"/>
      <c r="G1131" s="158"/>
      <c r="H1131" s="157"/>
      <c r="I1131" s="152"/>
      <c r="J1131" s="154"/>
      <c r="K1131" s="149"/>
      <c r="L1131" s="152"/>
      <c r="M1131" s="159"/>
      <c r="N1131" s="337"/>
      <c r="O1131" s="343" t="str">
        <f>IF(N1131="","",LOOKUP(N1131,'Work Programme'!$A$8:$A$207,'Work Programme'!$B$8:$B$207))</f>
        <v/>
      </c>
      <c r="P1131" s="150"/>
      <c r="Q1131" s="150"/>
      <c r="R1131" s="254" t="str">
        <f>IF(J1131="","",VLOOKUP(J1131,'Overview - Financial Statement'!$A$46:$B$60,2,FALSE))</f>
        <v/>
      </c>
      <c r="S1131" s="255" t="str">
        <f t="shared" si="221"/>
        <v/>
      </c>
      <c r="T1131" s="153"/>
      <c r="U1131" s="153"/>
      <c r="V1131" s="238">
        <f t="shared" si="222"/>
        <v>0</v>
      </c>
      <c r="W1131" s="193" t="s">
        <v>44</v>
      </c>
      <c r="X1131" s="427"/>
      <c r="Y1131" s="264" t="str">
        <f t="shared" si="223"/>
        <v>OK</v>
      </c>
      <c r="Z1131" s="193" t="str">
        <f t="shared" si="224"/>
        <v/>
      </c>
      <c r="AA1131" s="193" t="str">
        <f t="shared" si="225"/>
        <v/>
      </c>
      <c r="AB1131" s="397" t="str">
        <f t="shared" si="226"/>
        <v/>
      </c>
      <c r="AC1131" s="257" t="str">
        <f t="shared" si="227"/>
        <v/>
      </c>
      <c r="AD1131" s="257" t="str">
        <f t="shared" si="228"/>
        <v/>
      </c>
      <c r="AE1131" s="193" t="str">
        <f t="shared" si="229"/>
        <v>CHECK DATES</v>
      </c>
      <c r="AF1131" s="257" t="str">
        <f t="shared" si="230"/>
        <v/>
      </c>
      <c r="AG1131" s="286">
        <v>0</v>
      </c>
      <c r="AH1131" s="257">
        <f t="shared" si="231"/>
        <v>0</v>
      </c>
      <c r="AI1131" s="257" t="str">
        <f t="shared" si="232"/>
        <v/>
      </c>
      <c r="AJ1131" s="257">
        <f t="shared" si="233"/>
        <v>0</v>
      </c>
    </row>
    <row r="1132" spans="1:36" x14ac:dyDescent="0.3">
      <c r="A1132" s="287">
        <v>1119</v>
      </c>
      <c r="B1132" s="156"/>
      <c r="C1132" s="150"/>
      <c r="D1132" s="151"/>
      <c r="E1132" s="150"/>
      <c r="F1132" s="150"/>
      <c r="G1132" s="158"/>
      <c r="H1132" s="157"/>
      <c r="I1132" s="152"/>
      <c r="J1132" s="154"/>
      <c r="K1132" s="149"/>
      <c r="L1132" s="152"/>
      <c r="M1132" s="159"/>
      <c r="N1132" s="337"/>
      <c r="O1132" s="343" t="str">
        <f>IF(N1132="","",LOOKUP(N1132,'Work Programme'!$A$8:$A$207,'Work Programme'!$B$8:$B$207))</f>
        <v/>
      </c>
      <c r="P1132" s="150"/>
      <c r="Q1132" s="150"/>
      <c r="R1132" s="254" t="str">
        <f>IF(J1132="","",VLOOKUP(J1132,'Overview - Financial Statement'!$A$46:$B$60,2,FALSE))</f>
        <v/>
      </c>
      <c r="S1132" s="255" t="str">
        <f t="shared" si="221"/>
        <v/>
      </c>
      <c r="T1132" s="153"/>
      <c r="U1132" s="153"/>
      <c r="V1132" s="238">
        <f t="shared" si="222"/>
        <v>0</v>
      </c>
      <c r="W1132" s="193" t="s">
        <v>44</v>
      </c>
      <c r="X1132" s="427"/>
      <c r="Y1132" s="264" t="str">
        <f t="shared" si="223"/>
        <v>OK</v>
      </c>
      <c r="Z1132" s="193" t="str">
        <f t="shared" si="224"/>
        <v/>
      </c>
      <c r="AA1132" s="193" t="str">
        <f t="shared" si="225"/>
        <v/>
      </c>
      <c r="AB1132" s="397" t="str">
        <f t="shared" si="226"/>
        <v/>
      </c>
      <c r="AC1132" s="257" t="str">
        <f t="shared" si="227"/>
        <v/>
      </c>
      <c r="AD1132" s="257" t="str">
        <f t="shared" si="228"/>
        <v/>
      </c>
      <c r="AE1132" s="193" t="str">
        <f t="shared" si="229"/>
        <v>CHECK DATES</v>
      </c>
      <c r="AF1132" s="257" t="str">
        <f t="shared" si="230"/>
        <v/>
      </c>
      <c r="AG1132" s="286">
        <v>0</v>
      </c>
      <c r="AH1132" s="257">
        <f t="shared" si="231"/>
        <v>0</v>
      </c>
      <c r="AI1132" s="257" t="str">
        <f t="shared" si="232"/>
        <v/>
      </c>
      <c r="AJ1132" s="257">
        <f t="shared" si="233"/>
        <v>0</v>
      </c>
    </row>
    <row r="1133" spans="1:36" x14ac:dyDescent="0.3">
      <c r="A1133" s="287">
        <v>1120</v>
      </c>
      <c r="B1133" s="156"/>
      <c r="C1133" s="150"/>
      <c r="D1133" s="151"/>
      <c r="E1133" s="150"/>
      <c r="F1133" s="150"/>
      <c r="G1133" s="158"/>
      <c r="H1133" s="157"/>
      <c r="I1133" s="152"/>
      <c r="J1133" s="154"/>
      <c r="K1133" s="149"/>
      <c r="L1133" s="152"/>
      <c r="M1133" s="159"/>
      <c r="N1133" s="337"/>
      <c r="O1133" s="343" t="str">
        <f>IF(N1133="","",LOOKUP(N1133,'Work Programme'!$A$8:$A$207,'Work Programme'!$B$8:$B$207))</f>
        <v/>
      </c>
      <c r="P1133" s="150"/>
      <c r="Q1133" s="150"/>
      <c r="R1133" s="254" t="str">
        <f>IF(J1133="","",VLOOKUP(J1133,'Overview - Financial Statement'!$A$46:$B$60,2,FALSE))</f>
        <v/>
      </c>
      <c r="S1133" s="255" t="str">
        <f t="shared" si="221"/>
        <v/>
      </c>
      <c r="T1133" s="153"/>
      <c r="U1133" s="153"/>
      <c r="V1133" s="238">
        <f t="shared" si="222"/>
        <v>0</v>
      </c>
      <c r="W1133" s="193" t="s">
        <v>44</v>
      </c>
      <c r="X1133" s="427"/>
      <c r="Y1133" s="264" t="str">
        <f t="shared" si="223"/>
        <v>OK</v>
      </c>
      <c r="Z1133" s="193" t="str">
        <f t="shared" si="224"/>
        <v/>
      </c>
      <c r="AA1133" s="193" t="str">
        <f t="shared" si="225"/>
        <v/>
      </c>
      <c r="AB1133" s="397" t="str">
        <f t="shared" si="226"/>
        <v/>
      </c>
      <c r="AC1133" s="257" t="str">
        <f t="shared" si="227"/>
        <v/>
      </c>
      <c r="AD1133" s="257" t="str">
        <f t="shared" si="228"/>
        <v/>
      </c>
      <c r="AE1133" s="193" t="str">
        <f t="shared" si="229"/>
        <v>CHECK DATES</v>
      </c>
      <c r="AF1133" s="257" t="str">
        <f t="shared" si="230"/>
        <v/>
      </c>
      <c r="AG1133" s="286">
        <v>0</v>
      </c>
      <c r="AH1133" s="257">
        <f t="shared" si="231"/>
        <v>0</v>
      </c>
      <c r="AI1133" s="257" t="str">
        <f t="shared" si="232"/>
        <v/>
      </c>
      <c r="AJ1133" s="257">
        <f t="shared" si="233"/>
        <v>0</v>
      </c>
    </row>
    <row r="1134" spans="1:36" x14ac:dyDescent="0.3">
      <c r="A1134" s="287">
        <v>1121</v>
      </c>
      <c r="B1134" s="156"/>
      <c r="C1134" s="150"/>
      <c r="D1134" s="151"/>
      <c r="E1134" s="150"/>
      <c r="F1134" s="150"/>
      <c r="G1134" s="158"/>
      <c r="H1134" s="157"/>
      <c r="I1134" s="152"/>
      <c r="J1134" s="154"/>
      <c r="K1134" s="149"/>
      <c r="L1134" s="152"/>
      <c r="M1134" s="159"/>
      <c r="N1134" s="337"/>
      <c r="O1134" s="343" t="str">
        <f>IF(N1134="","",LOOKUP(N1134,'Work Programme'!$A$8:$A$207,'Work Programme'!$B$8:$B$207))</f>
        <v/>
      </c>
      <c r="P1134" s="150"/>
      <c r="Q1134" s="150"/>
      <c r="R1134" s="254" t="str">
        <f>IF(J1134="","",VLOOKUP(J1134,'Overview - Financial Statement'!$A$46:$B$60,2,FALSE))</f>
        <v/>
      </c>
      <c r="S1134" s="255" t="str">
        <f t="shared" si="221"/>
        <v/>
      </c>
      <c r="T1134" s="153"/>
      <c r="U1134" s="153"/>
      <c r="V1134" s="238">
        <f t="shared" si="222"/>
        <v>0</v>
      </c>
      <c r="W1134" s="193" t="s">
        <v>44</v>
      </c>
      <c r="X1134" s="427"/>
      <c r="Y1134" s="264" t="str">
        <f t="shared" si="223"/>
        <v>OK</v>
      </c>
      <c r="Z1134" s="193" t="str">
        <f t="shared" si="224"/>
        <v/>
      </c>
      <c r="AA1134" s="193" t="str">
        <f t="shared" si="225"/>
        <v/>
      </c>
      <c r="AB1134" s="397" t="str">
        <f t="shared" si="226"/>
        <v/>
      </c>
      <c r="AC1134" s="257" t="str">
        <f t="shared" si="227"/>
        <v/>
      </c>
      <c r="AD1134" s="257" t="str">
        <f t="shared" si="228"/>
        <v/>
      </c>
      <c r="AE1134" s="193" t="str">
        <f t="shared" si="229"/>
        <v>CHECK DATES</v>
      </c>
      <c r="AF1134" s="257" t="str">
        <f t="shared" si="230"/>
        <v/>
      </c>
      <c r="AG1134" s="286">
        <v>0</v>
      </c>
      <c r="AH1134" s="257">
        <f t="shared" si="231"/>
        <v>0</v>
      </c>
      <c r="AI1134" s="257" t="str">
        <f t="shared" si="232"/>
        <v/>
      </c>
      <c r="AJ1134" s="257">
        <f t="shared" si="233"/>
        <v>0</v>
      </c>
    </row>
    <row r="1135" spans="1:36" x14ac:dyDescent="0.3">
      <c r="A1135" s="287">
        <v>1122</v>
      </c>
      <c r="B1135" s="156"/>
      <c r="C1135" s="150"/>
      <c r="D1135" s="151"/>
      <c r="E1135" s="150"/>
      <c r="F1135" s="150"/>
      <c r="G1135" s="158"/>
      <c r="H1135" s="157"/>
      <c r="I1135" s="152"/>
      <c r="J1135" s="154"/>
      <c r="K1135" s="149"/>
      <c r="L1135" s="152"/>
      <c r="M1135" s="159"/>
      <c r="N1135" s="337"/>
      <c r="O1135" s="343" t="str">
        <f>IF(N1135="","",LOOKUP(N1135,'Work Programme'!$A$8:$A$207,'Work Programme'!$B$8:$B$207))</f>
        <v/>
      </c>
      <c r="P1135" s="150"/>
      <c r="Q1135" s="150"/>
      <c r="R1135" s="254" t="str">
        <f>IF(J1135="","",VLOOKUP(J1135,'Overview - Financial Statement'!$A$46:$B$60,2,FALSE))</f>
        <v/>
      </c>
      <c r="S1135" s="255" t="str">
        <f t="shared" si="221"/>
        <v/>
      </c>
      <c r="T1135" s="153"/>
      <c r="U1135" s="153"/>
      <c r="V1135" s="238">
        <f t="shared" si="222"/>
        <v>0</v>
      </c>
      <c r="W1135" s="193" t="s">
        <v>44</v>
      </c>
      <c r="X1135" s="427"/>
      <c r="Y1135" s="264" t="str">
        <f t="shared" si="223"/>
        <v>OK</v>
      </c>
      <c r="Z1135" s="193" t="str">
        <f t="shared" si="224"/>
        <v/>
      </c>
      <c r="AA1135" s="193" t="str">
        <f t="shared" si="225"/>
        <v/>
      </c>
      <c r="AB1135" s="397" t="str">
        <f t="shared" si="226"/>
        <v/>
      </c>
      <c r="AC1135" s="257" t="str">
        <f t="shared" si="227"/>
        <v/>
      </c>
      <c r="AD1135" s="257" t="str">
        <f t="shared" si="228"/>
        <v/>
      </c>
      <c r="AE1135" s="193" t="str">
        <f t="shared" si="229"/>
        <v>CHECK DATES</v>
      </c>
      <c r="AF1135" s="257" t="str">
        <f t="shared" si="230"/>
        <v/>
      </c>
      <c r="AG1135" s="286">
        <v>0</v>
      </c>
      <c r="AH1135" s="257">
        <f t="shared" si="231"/>
        <v>0</v>
      </c>
      <c r="AI1135" s="257" t="str">
        <f t="shared" si="232"/>
        <v/>
      </c>
      <c r="AJ1135" s="257">
        <f t="shared" si="233"/>
        <v>0</v>
      </c>
    </row>
    <row r="1136" spans="1:36" x14ac:dyDescent="0.3">
      <c r="A1136" s="287">
        <v>1123</v>
      </c>
      <c r="B1136" s="156"/>
      <c r="C1136" s="150"/>
      <c r="D1136" s="151"/>
      <c r="E1136" s="150"/>
      <c r="F1136" s="150"/>
      <c r="G1136" s="158"/>
      <c r="H1136" s="157"/>
      <c r="I1136" s="152"/>
      <c r="J1136" s="154"/>
      <c r="K1136" s="149"/>
      <c r="L1136" s="152"/>
      <c r="M1136" s="159"/>
      <c r="N1136" s="337"/>
      <c r="O1136" s="343" t="str">
        <f>IF(N1136="","",LOOKUP(N1136,'Work Programme'!$A$8:$A$207,'Work Programme'!$B$8:$B$207))</f>
        <v/>
      </c>
      <c r="P1136" s="150"/>
      <c r="Q1136" s="150"/>
      <c r="R1136" s="254" t="str">
        <f>IF(J1136="","",VLOOKUP(J1136,'Overview - Financial Statement'!$A$46:$B$60,2,FALSE))</f>
        <v/>
      </c>
      <c r="S1136" s="255" t="str">
        <f t="shared" si="221"/>
        <v/>
      </c>
      <c r="T1136" s="153"/>
      <c r="U1136" s="153"/>
      <c r="V1136" s="238">
        <f t="shared" si="222"/>
        <v>0</v>
      </c>
      <c r="W1136" s="193" t="s">
        <v>44</v>
      </c>
      <c r="X1136" s="427"/>
      <c r="Y1136" s="264" t="str">
        <f t="shared" si="223"/>
        <v>OK</v>
      </c>
      <c r="Z1136" s="193" t="str">
        <f t="shared" si="224"/>
        <v/>
      </c>
      <c r="AA1136" s="193" t="str">
        <f t="shared" si="225"/>
        <v/>
      </c>
      <c r="AB1136" s="397" t="str">
        <f t="shared" si="226"/>
        <v/>
      </c>
      <c r="AC1136" s="257" t="str">
        <f t="shared" si="227"/>
        <v/>
      </c>
      <c r="AD1136" s="257" t="str">
        <f t="shared" si="228"/>
        <v/>
      </c>
      <c r="AE1136" s="193" t="str">
        <f t="shared" si="229"/>
        <v>CHECK DATES</v>
      </c>
      <c r="AF1136" s="257" t="str">
        <f t="shared" si="230"/>
        <v/>
      </c>
      <c r="AG1136" s="286">
        <v>0</v>
      </c>
      <c r="AH1136" s="257">
        <f t="shared" si="231"/>
        <v>0</v>
      </c>
      <c r="AI1136" s="257" t="str">
        <f t="shared" si="232"/>
        <v/>
      </c>
      <c r="AJ1136" s="257">
        <f t="shared" si="233"/>
        <v>0</v>
      </c>
    </row>
    <row r="1137" spans="1:36" x14ac:dyDescent="0.3">
      <c r="A1137" s="287">
        <v>1124</v>
      </c>
      <c r="B1137" s="156"/>
      <c r="C1137" s="150"/>
      <c r="D1137" s="151"/>
      <c r="E1137" s="150"/>
      <c r="F1137" s="150"/>
      <c r="G1137" s="158"/>
      <c r="H1137" s="157"/>
      <c r="I1137" s="152"/>
      <c r="J1137" s="154"/>
      <c r="K1137" s="149"/>
      <c r="L1137" s="152"/>
      <c r="M1137" s="159"/>
      <c r="N1137" s="337"/>
      <c r="O1137" s="343" t="str">
        <f>IF(N1137="","",LOOKUP(N1137,'Work Programme'!$A$8:$A$207,'Work Programme'!$B$8:$B$207))</f>
        <v/>
      </c>
      <c r="P1137" s="150"/>
      <c r="Q1137" s="150"/>
      <c r="R1137" s="254" t="str">
        <f>IF(J1137="","",VLOOKUP(J1137,'Overview - Financial Statement'!$A$46:$B$60,2,FALSE))</f>
        <v/>
      </c>
      <c r="S1137" s="255" t="str">
        <f t="shared" si="221"/>
        <v/>
      </c>
      <c r="T1137" s="153"/>
      <c r="U1137" s="153"/>
      <c r="V1137" s="238">
        <f t="shared" si="222"/>
        <v>0</v>
      </c>
      <c r="W1137" s="193" t="s">
        <v>44</v>
      </c>
      <c r="X1137" s="427"/>
      <c r="Y1137" s="264" t="str">
        <f t="shared" si="223"/>
        <v>OK</v>
      </c>
      <c r="Z1137" s="193" t="str">
        <f t="shared" si="224"/>
        <v/>
      </c>
      <c r="AA1137" s="193" t="str">
        <f t="shared" si="225"/>
        <v/>
      </c>
      <c r="AB1137" s="397" t="str">
        <f t="shared" si="226"/>
        <v/>
      </c>
      <c r="AC1137" s="257" t="str">
        <f t="shared" si="227"/>
        <v/>
      </c>
      <c r="AD1137" s="257" t="str">
        <f t="shared" si="228"/>
        <v/>
      </c>
      <c r="AE1137" s="193" t="str">
        <f t="shared" si="229"/>
        <v>CHECK DATES</v>
      </c>
      <c r="AF1137" s="257" t="str">
        <f t="shared" si="230"/>
        <v/>
      </c>
      <c r="AG1137" s="286">
        <v>0</v>
      </c>
      <c r="AH1137" s="257">
        <f t="shared" si="231"/>
        <v>0</v>
      </c>
      <c r="AI1137" s="257" t="str">
        <f t="shared" si="232"/>
        <v/>
      </c>
      <c r="AJ1137" s="257">
        <f t="shared" si="233"/>
        <v>0</v>
      </c>
    </row>
    <row r="1138" spans="1:36" x14ac:dyDescent="0.3">
      <c r="A1138" s="287">
        <v>1125</v>
      </c>
      <c r="B1138" s="156"/>
      <c r="C1138" s="150"/>
      <c r="D1138" s="151"/>
      <c r="E1138" s="150"/>
      <c r="F1138" s="150"/>
      <c r="G1138" s="158"/>
      <c r="H1138" s="157"/>
      <c r="I1138" s="152"/>
      <c r="J1138" s="154"/>
      <c r="K1138" s="149"/>
      <c r="L1138" s="152"/>
      <c r="M1138" s="159"/>
      <c r="N1138" s="337"/>
      <c r="O1138" s="343" t="str">
        <f>IF(N1138="","",LOOKUP(N1138,'Work Programme'!$A$8:$A$207,'Work Programme'!$B$8:$B$207))</f>
        <v/>
      </c>
      <c r="P1138" s="150"/>
      <c r="Q1138" s="150"/>
      <c r="R1138" s="254" t="str">
        <f>IF(J1138="","",VLOOKUP(J1138,'Overview - Financial Statement'!$A$46:$B$60,2,FALSE))</f>
        <v/>
      </c>
      <c r="S1138" s="255" t="str">
        <f t="shared" si="221"/>
        <v/>
      </c>
      <c r="T1138" s="153"/>
      <c r="U1138" s="153"/>
      <c r="V1138" s="238">
        <f t="shared" si="222"/>
        <v>0</v>
      </c>
      <c r="W1138" s="193" t="s">
        <v>44</v>
      </c>
      <c r="X1138" s="427"/>
      <c r="Y1138" s="264" t="str">
        <f t="shared" si="223"/>
        <v>OK</v>
      </c>
      <c r="Z1138" s="193" t="str">
        <f t="shared" si="224"/>
        <v/>
      </c>
      <c r="AA1138" s="193" t="str">
        <f t="shared" si="225"/>
        <v/>
      </c>
      <c r="AB1138" s="397" t="str">
        <f t="shared" si="226"/>
        <v/>
      </c>
      <c r="AC1138" s="257" t="str">
        <f t="shared" si="227"/>
        <v/>
      </c>
      <c r="AD1138" s="257" t="str">
        <f t="shared" si="228"/>
        <v/>
      </c>
      <c r="AE1138" s="193" t="str">
        <f t="shared" si="229"/>
        <v>CHECK DATES</v>
      </c>
      <c r="AF1138" s="257" t="str">
        <f t="shared" si="230"/>
        <v/>
      </c>
      <c r="AG1138" s="286">
        <v>0</v>
      </c>
      <c r="AH1138" s="257">
        <f t="shared" si="231"/>
        <v>0</v>
      </c>
      <c r="AI1138" s="257" t="str">
        <f t="shared" si="232"/>
        <v/>
      </c>
      <c r="AJ1138" s="257">
        <f t="shared" si="233"/>
        <v>0</v>
      </c>
    </row>
    <row r="1139" spans="1:36" x14ac:dyDescent="0.3">
      <c r="A1139" s="287">
        <v>1126</v>
      </c>
      <c r="B1139" s="156"/>
      <c r="C1139" s="150"/>
      <c r="D1139" s="151"/>
      <c r="E1139" s="150"/>
      <c r="F1139" s="150"/>
      <c r="G1139" s="158"/>
      <c r="H1139" s="157"/>
      <c r="I1139" s="152"/>
      <c r="J1139" s="154"/>
      <c r="K1139" s="149"/>
      <c r="L1139" s="152"/>
      <c r="M1139" s="159"/>
      <c r="N1139" s="337"/>
      <c r="O1139" s="343" t="str">
        <f>IF(N1139="","",LOOKUP(N1139,'Work Programme'!$A$8:$A$207,'Work Programme'!$B$8:$B$207))</f>
        <v/>
      </c>
      <c r="P1139" s="150"/>
      <c r="Q1139" s="150"/>
      <c r="R1139" s="254" t="str">
        <f>IF(J1139="","",VLOOKUP(J1139,'Overview - Financial Statement'!$A$46:$B$60,2,FALSE))</f>
        <v/>
      </c>
      <c r="S1139" s="255" t="str">
        <f t="shared" si="221"/>
        <v/>
      </c>
      <c r="T1139" s="153"/>
      <c r="U1139" s="153"/>
      <c r="V1139" s="238">
        <f t="shared" si="222"/>
        <v>0</v>
      </c>
      <c r="W1139" s="193" t="s">
        <v>44</v>
      </c>
      <c r="X1139" s="427"/>
      <c r="Y1139" s="264" t="str">
        <f t="shared" si="223"/>
        <v>OK</v>
      </c>
      <c r="Z1139" s="193" t="str">
        <f t="shared" si="224"/>
        <v/>
      </c>
      <c r="AA1139" s="193" t="str">
        <f t="shared" si="225"/>
        <v/>
      </c>
      <c r="AB1139" s="397" t="str">
        <f t="shared" si="226"/>
        <v/>
      </c>
      <c r="AC1139" s="257" t="str">
        <f t="shared" si="227"/>
        <v/>
      </c>
      <c r="AD1139" s="257" t="str">
        <f t="shared" si="228"/>
        <v/>
      </c>
      <c r="AE1139" s="193" t="str">
        <f t="shared" si="229"/>
        <v>CHECK DATES</v>
      </c>
      <c r="AF1139" s="257" t="str">
        <f t="shared" si="230"/>
        <v/>
      </c>
      <c r="AG1139" s="286">
        <v>0</v>
      </c>
      <c r="AH1139" s="257">
        <f t="shared" si="231"/>
        <v>0</v>
      </c>
      <c r="AI1139" s="257" t="str">
        <f t="shared" si="232"/>
        <v/>
      </c>
      <c r="AJ1139" s="257">
        <f t="shared" si="233"/>
        <v>0</v>
      </c>
    </row>
    <row r="1140" spans="1:36" x14ac:dyDescent="0.3">
      <c r="A1140" s="287">
        <v>1127</v>
      </c>
      <c r="B1140" s="156"/>
      <c r="C1140" s="150"/>
      <c r="D1140" s="151"/>
      <c r="E1140" s="150"/>
      <c r="F1140" s="150"/>
      <c r="G1140" s="158"/>
      <c r="H1140" s="157"/>
      <c r="I1140" s="152"/>
      <c r="J1140" s="154"/>
      <c r="K1140" s="149"/>
      <c r="L1140" s="152"/>
      <c r="M1140" s="159"/>
      <c r="N1140" s="337"/>
      <c r="O1140" s="343" t="str">
        <f>IF(N1140="","",LOOKUP(N1140,'Work Programme'!$A$8:$A$207,'Work Programme'!$B$8:$B$207))</f>
        <v/>
      </c>
      <c r="P1140" s="150"/>
      <c r="Q1140" s="150"/>
      <c r="R1140" s="254" t="str">
        <f>IF(J1140="","",VLOOKUP(J1140,'Overview - Financial Statement'!$A$46:$B$60,2,FALSE))</f>
        <v/>
      </c>
      <c r="S1140" s="255" t="str">
        <f t="shared" si="221"/>
        <v/>
      </c>
      <c r="T1140" s="153"/>
      <c r="U1140" s="153"/>
      <c r="V1140" s="238">
        <f t="shared" si="222"/>
        <v>0</v>
      </c>
      <c r="W1140" s="193" t="s">
        <v>44</v>
      </c>
      <c r="X1140" s="427"/>
      <c r="Y1140" s="264" t="str">
        <f t="shared" si="223"/>
        <v>OK</v>
      </c>
      <c r="Z1140" s="193" t="str">
        <f t="shared" si="224"/>
        <v/>
      </c>
      <c r="AA1140" s="193" t="str">
        <f t="shared" si="225"/>
        <v/>
      </c>
      <c r="AB1140" s="397" t="str">
        <f t="shared" si="226"/>
        <v/>
      </c>
      <c r="AC1140" s="257" t="str">
        <f t="shared" si="227"/>
        <v/>
      </c>
      <c r="AD1140" s="257" t="str">
        <f t="shared" si="228"/>
        <v/>
      </c>
      <c r="AE1140" s="193" t="str">
        <f t="shared" si="229"/>
        <v>CHECK DATES</v>
      </c>
      <c r="AF1140" s="257" t="str">
        <f t="shared" si="230"/>
        <v/>
      </c>
      <c r="AG1140" s="286">
        <v>0</v>
      </c>
      <c r="AH1140" s="257">
        <f t="shared" si="231"/>
        <v>0</v>
      </c>
      <c r="AI1140" s="257" t="str">
        <f t="shared" si="232"/>
        <v/>
      </c>
      <c r="AJ1140" s="257">
        <f t="shared" si="233"/>
        <v>0</v>
      </c>
    </row>
    <row r="1141" spans="1:36" x14ac:dyDescent="0.3">
      <c r="A1141" s="287">
        <v>1128</v>
      </c>
      <c r="B1141" s="156"/>
      <c r="C1141" s="150"/>
      <c r="D1141" s="151"/>
      <c r="E1141" s="150"/>
      <c r="F1141" s="150"/>
      <c r="G1141" s="158"/>
      <c r="H1141" s="157"/>
      <c r="I1141" s="152"/>
      <c r="J1141" s="154"/>
      <c r="K1141" s="149"/>
      <c r="L1141" s="152"/>
      <c r="M1141" s="159"/>
      <c r="N1141" s="337"/>
      <c r="O1141" s="343" t="str">
        <f>IF(N1141="","",LOOKUP(N1141,'Work Programme'!$A$8:$A$207,'Work Programme'!$B$8:$B$207))</f>
        <v/>
      </c>
      <c r="P1141" s="150"/>
      <c r="Q1141" s="150"/>
      <c r="R1141" s="254" t="str">
        <f>IF(J1141="","",VLOOKUP(J1141,'Overview - Financial Statement'!$A$46:$B$60,2,FALSE))</f>
        <v/>
      </c>
      <c r="S1141" s="255" t="str">
        <f t="shared" si="221"/>
        <v/>
      </c>
      <c r="T1141" s="153"/>
      <c r="U1141" s="153"/>
      <c r="V1141" s="238">
        <f t="shared" si="222"/>
        <v>0</v>
      </c>
      <c r="W1141" s="193" t="s">
        <v>44</v>
      </c>
      <c r="X1141" s="427"/>
      <c r="Y1141" s="264" t="str">
        <f t="shared" si="223"/>
        <v>OK</v>
      </c>
      <c r="Z1141" s="193" t="str">
        <f t="shared" si="224"/>
        <v/>
      </c>
      <c r="AA1141" s="193" t="str">
        <f t="shared" si="225"/>
        <v/>
      </c>
      <c r="AB1141" s="397" t="str">
        <f t="shared" si="226"/>
        <v/>
      </c>
      <c r="AC1141" s="257" t="str">
        <f t="shared" si="227"/>
        <v/>
      </c>
      <c r="AD1141" s="257" t="str">
        <f t="shared" si="228"/>
        <v/>
      </c>
      <c r="AE1141" s="193" t="str">
        <f t="shared" si="229"/>
        <v>CHECK DATES</v>
      </c>
      <c r="AF1141" s="257" t="str">
        <f t="shared" si="230"/>
        <v/>
      </c>
      <c r="AG1141" s="286">
        <v>0</v>
      </c>
      <c r="AH1141" s="257">
        <f t="shared" si="231"/>
        <v>0</v>
      </c>
      <c r="AI1141" s="257" t="str">
        <f t="shared" si="232"/>
        <v/>
      </c>
      <c r="AJ1141" s="257">
        <f t="shared" si="233"/>
        <v>0</v>
      </c>
    </row>
    <row r="1142" spans="1:36" x14ac:dyDescent="0.3">
      <c r="A1142" s="287">
        <v>1129</v>
      </c>
      <c r="B1142" s="156"/>
      <c r="C1142" s="150"/>
      <c r="D1142" s="151"/>
      <c r="E1142" s="150"/>
      <c r="F1142" s="150"/>
      <c r="G1142" s="158"/>
      <c r="H1142" s="157"/>
      <c r="I1142" s="152"/>
      <c r="J1142" s="154"/>
      <c r="K1142" s="149"/>
      <c r="L1142" s="152"/>
      <c r="M1142" s="159"/>
      <c r="N1142" s="337"/>
      <c r="O1142" s="343" t="str">
        <f>IF(N1142="","",LOOKUP(N1142,'Work Programme'!$A$8:$A$207,'Work Programme'!$B$8:$B$207))</f>
        <v/>
      </c>
      <c r="P1142" s="150"/>
      <c r="Q1142" s="150"/>
      <c r="R1142" s="254" t="str">
        <f>IF(J1142="","",VLOOKUP(J1142,'Overview - Financial Statement'!$A$46:$B$60,2,FALSE))</f>
        <v/>
      </c>
      <c r="S1142" s="255" t="str">
        <f t="shared" si="221"/>
        <v/>
      </c>
      <c r="T1142" s="153"/>
      <c r="U1142" s="153"/>
      <c r="V1142" s="238">
        <f t="shared" si="222"/>
        <v>0</v>
      </c>
      <c r="W1142" s="193" t="s">
        <v>44</v>
      </c>
      <c r="X1142" s="427"/>
      <c r="Y1142" s="264" t="str">
        <f t="shared" si="223"/>
        <v>OK</v>
      </c>
      <c r="Z1142" s="193" t="str">
        <f t="shared" si="224"/>
        <v/>
      </c>
      <c r="AA1142" s="193" t="str">
        <f t="shared" si="225"/>
        <v/>
      </c>
      <c r="AB1142" s="397" t="str">
        <f t="shared" si="226"/>
        <v/>
      </c>
      <c r="AC1142" s="257" t="str">
        <f t="shared" si="227"/>
        <v/>
      </c>
      <c r="AD1142" s="257" t="str">
        <f t="shared" si="228"/>
        <v/>
      </c>
      <c r="AE1142" s="193" t="str">
        <f t="shared" si="229"/>
        <v>CHECK DATES</v>
      </c>
      <c r="AF1142" s="257" t="str">
        <f t="shared" si="230"/>
        <v/>
      </c>
      <c r="AG1142" s="286">
        <v>0</v>
      </c>
      <c r="AH1142" s="257">
        <f t="shared" si="231"/>
        <v>0</v>
      </c>
      <c r="AI1142" s="257" t="str">
        <f t="shared" si="232"/>
        <v/>
      </c>
      <c r="AJ1142" s="257">
        <f t="shared" si="233"/>
        <v>0</v>
      </c>
    </row>
    <row r="1143" spans="1:36" x14ac:dyDescent="0.3">
      <c r="A1143" s="287">
        <v>1130</v>
      </c>
      <c r="B1143" s="156"/>
      <c r="C1143" s="150"/>
      <c r="D1143" s="151"/>
      <c r="E1143" s="150"/>
      <c r="F1143" s="150"/>
      <c r="G1143" s="158"/>
      <c r="H1143" s="157"/>
      <c r="I1143" s="152"/>
      <c r="J1143" s="154"/>
      <c r="K1143" s="149"/>
      <c r="L1143" s="152"/>
      <c r="M1143" s="159"/>
      <c r="N1143" s="337"/>
      <c r="O1143" s="343" t="str">
        <f>IF(N1143="","",LOOKUP(N1143,'Work Programme'!$A$8:$A$207,'Work Programme'!$B$8:$B$207))</f>
        <v/>
      </c>
      <c r="P1143" s="150"/>
      <c r="Q1143" s="150"/>
      <c r="R1143" s="254" t="str">
        <f>IF(J1143="","",VLOOKUP(J1143,'Overview - Financial Statement'!$A$46:$B$60,2,FALSE))</f>
        <v/>
      </c>
      <c r="S1143" s="255" t="str">
        <f t="shared" si="221"/>
        <v/>
      </c>
      <c r="T1143" s="153"/>
      <c r="U1143" s="153"/>
      <c r="V1143" s="238">
        <f t="shared" si="222"/>
        <v>0</v>
      </c>
      <c r="W1143" s="193" t="s">
        <v>44</v>
      </c>
      <c r="X1143" s="427"/>
      <c r="Y1143" s="264" t="str">
        <f t="shared" si="223"/>
        <v>OK</v>
      </c>
      <c r="Z1143" s="193" t="str">
        <f t="shared" si="224"/>
        <v/>
      </c>
      <c r="AA1143" s="193" t="str">
        <f t="shared" si="225"/>
        <v/>
      </c>
      <c r="AB1143" s="397" t="str">
        <f t="shared" si="226"/>
        <v/>
      </c>
      <c r="AC1143" s="257" t="str">
        <f t="shared" si="227"/>
        <v/>
      </c>
      <c r="AD1143" s="257" t="str">
        <f t="shared" si="228"/>
        <v/>
      </c>
      <c r="AE1143" s="193" t="str">
        <f t="shared" si="229"/>
        <v>CHECK DATES</v>
      </c>
      <c r="AF1143" s="257" t="str">
        <f t="shared" si="230"/>
        <v/>
      </c>
      <c r="AG1143" s="286">
        <v>0</v>
      </c>
      <c r="AH1143" s="257">
        <f t="shared" si="231"/>
        <v>0</v>
      </c>
      <c r="AI1143" s="257" t="str">
        <f t="shared" si="232"/>
        <v/>
      </c>
      <c r="AJ1143" s="257">
        <f t="shared" si="233"/>
        <v>0</v>
      </c>
    </row>
    <row r="1144" spans="1:36" x14ac:dyDescent="0.3">
      <c r="A1144" s="287">
        <v>1131</v>
      </c>
      <c r="B1144" s="156"/>
      <c r="C1144" s="150"/>
      <c r="D1144" s="151"/>
      <c r="E1144" s="150"/>
      <c r="F1144" s="150"/>
      <c r="G1144" s="158"/>
      <c r="H1144" s="157"/>
      <c r="I1144" s="152"/>
      <c r="J1144" s="154"/>
      <c r="K1144" s="149"/>
      <c r="L1144" s="152"/>
      <c r="M1144" s="159"/>
      <c r="N1144" s="337"/>
      <c r="O1144" s="343" t="str">
        <f>IF(N1144="","",LOOKUP(N1144,'Work Programme'!$A$8:$A$207,'Work Programme'!$B$8:$B$207))</f>
        <v/>
      </c>
      <c r="P1144" s="150"/>
      <c r="Q1144" s="150"/>
      <c r="R1144" s="254" t="str">
        <f>IF(J1144="","",VLOOKUP(J1144,'Overview - Financial Statement'!$A$46:$B$60,2,FALSE))</f>
        <v/>
      </c>
      <c r="S1144" s="255" t="str">
        <f t="shared" si="221"/>
        <v/>
      </c>
      <c r="T1144" s="153"/>
      <c r="U1144" s="153"/>
      <c r="V1144" s="238">
        <f t="shared" si="222"/>
        <v>0</v>
      </c>
      <c r="W1144" s="193" t="s">
        <v>44</v>
      </c>
      <c r="X1144" s="427"/>
      <c r="Y1144" s="264" t="str">
        <f t="shared" si="223"/>
        <v>OK</v>
      </c>
      <c r="Z1144" s="193" t="str">
        <f t="shared" si="224"/>
        <v/>
      </c>
      <c r="AA1144" s="193" t="str">
        <f t="shared" si="225"/>
        <v/>
      </c>
      <c r="AB1144" s="397" t="str">
        <f t="shared" si="226"/>
        <v/>
      </c>
      <c r="AC1144" s="257" t="str">
        <f t="shared" si="227"/>
        <v/>
      </c>
      <c r="AD1144" s="257" t="str">
        <f t="shared" si="228"/>
        <v/>
      </c>
      <c r="AE1144" s="193" t="str">
        <f t="shared" si="229"/>
        <v>CHECK DATES</v>
      </c>
      <c r="AF1144" s="257" t="str">
        <f t="shared" si="230"/>
        <v/>
      </c>
      <c r="AG1144" s="286">
        <v>0</v>
      </c>
      <c r="AH1144" s="257">
        <f t="shared" si="231"/>
        <v>0</v>
      </c>
      <c r="AI1144" s="257" t="str">
        <f t="shared" si="232"/>
        <v/>
      </c>
      <c r="AJ1144" s="257">
        <f t="shared" si="233"/>
        <v>0</v>
      </c>
    </row>
    <row r="1145" spans="1:36" x14ac:dyDescent="0.3">
      <c r="A1145" s="287">
        <v>1132</v>
      </c>
      <c r="B1145" s="156"/>
      <c r="C1145" s="150"/>
      <c r="D1145" s="151"/>
      <c r="E1145" s="150"/>
      <c r="F1145" s="150"/>
      <c r="G1145" s="158"/>
      <c r="H1145" s="157"/>
      <c r="I1145" s="152"/>
      <c r="J1145" s="154"/>
      <c r="K1145" s="149"/>
      <c r="L1145" s="152"/>
      <c r="M1145" s="159"/>
      <c r="N1145" s="337"/>
      <c r="O1145" s="343" t="str">
        <f>IF(N1145="","",LOOKUP(N1145,'Work Programme'!$A$8:$A$207,'Work Programme'!$B$8:$B$207))</f>
        <v/>
      </c>
      <c r="P1145" s="150"/>
      <c r="Q1145" s="150"/>
      <c r="R1145" s="254" t="str">
        <f>IF(J1145="","",VLOOKUP(J1145,'Overview - Financial Statement'!$A$46:$B$60,2,FALSE))</f>
        <v/>
      </c>
      <c r="S1145" s="255" t="str">
        <f t="shared" si="221"/>
        <v/>
      </c>
      <c r="T1145" s="153"/>
      <c r="U1145" s="153"/>
      <c r="V1145" s="238">
        <f t="shared" si="222"/>
        <v>0</v>
      </c>
      <c r="W1145" s="193" t="s">
        <v>44</v>
      </c>
      <c r="X1145" s="427"/>
      <c r="Y1145" s="264" t="str">
        <f t="shared" si="223"/>
        <v>OK</v>
      </c>
      <c r="Z1145" s="193" t="str">
        <f t="shared" si="224"/>
        <v/>
      </c>
      <c r="AA1145" s="193" t="str">
        <f t="shared" si="225"/>
        <v/>
      </c>
      <c r="AB1145" s="397" t="str">
        <f t="shared" si="226"/>
        <v/>
      </c>
      <c r="AC1145" s="257" t="str">
        <f t="shared" si="227"/>
        <v/>
      </c>
      <c r="AD1145" s="257" t="str">
        <f t="shared" si="228"/>
        <v/>
      </c>
      <c r="AE1145" s="193" t="str">
        <f t="shared" si="229"/>
        <v>CHECK DATES</v>
      </c>
      <c r="AF1145" s="257" t="str">
        <f t="shared" si="230"/>
        <v/>
      </c>
      <c r="AG1145" s="286">
        <v>0</v>
      </c>
      <c r="AH1145" s="257">
        <f t="shared" si="231"/>
        <v>0</v>
      </c>
      <c r="AI1145" s="257" t="str">
        <f t="shared" si="232"/>
        <v/>
      </c>
      <c r="AJ1145" s="257">
        <f t="shared" si="233"/>
        <v>0</v>
      </c>
    </row>
    <row r="1146" spans="1:36" x14ac:dyDescent="0.3">
      <c r="A1146" s="287">
        <v>1133</v>
      </c>
      <c r="B1146" s="156"/>
      <c r="C1146" s="150"/>
      <c r="D1146" s="151"/>
      <c r="E1146" s="150"/>
      <c r="F1146" s="150"/>
      <c r="G1146" s="158"/>
      <c r="H1146" s="157"/>
      <c r="I1146" s="152"/>
      <c r="J1146" s="154"/>
      <c r="K1146" s="149"/>
      <c r="L1146" s="152"/>
      <c r="M1146" s="159"/>
      <c r="N1146" s="337"/>
      <c r="O1146" s="343" t="str">
        <f>IF(N1146="","",LOOKUP(N1146,'Work Programme'!$A$8:$A$207,'Work Programme'!$B$8:$B$207))</f>
        <v/>
      </c>
      <c r="P1146" s="150"/>
      <c r="Q1146" s="150"/>
      <c r="R1146" s="254" t="str">
        <f>IF(J1146="","",VLOOKUP(J1146,'Overview - Financial Statement'!$A$46:$B$60,2,FALSE))</f>
        <v/>
      </c>
      <c r="S1146" s="255" t="str">
        <f t="shared" si="221"/>
        <v/>
      </c>
      <c r="T1146" s="153"/>
      <c r="U1146" s="153"/>
      <c r="V1146" s="238">
        <f t="shared" si="222"/>
        <v>0</v>
      </c>
      <c r="W1146" s="193" t="s">
        <v>44</v>
      </c>
      <c r="X1146" s="427"/>
      <c r="Y1146" s="264" t="str">
        <f t="shared" si="223"/>
        <v>OK</v>
      </c>
      <c r="Z1146" s="193" t="str">
        <f t="shared" si="224"/>
        <v/>
      </c>
      <c r="AA1146" s="193" t="str">
        <f t="shared" si="225"/>
        <v/>
      </c>
      <c r="AB1146" s="397" t="str">
        <f t="shared" si="226"/>
        <v/>
      </c>
      <c r="AC1146" s="257" t="str">
        <f t="shared" si="227"/>
        <v/>
      </c>
      <c r="AD1146" s="257" t="str">
        <f t="shared" si="228"/>
        <v/>
      </c>
      <c r="AE1146" s="193" t="str">
        <f t="shared" si="229"/>
        <v>CHECK DATES</v>
      </c>
      <c r="AF1146" s="257" t="str">
        <f t="shared" si="230"/>
        <v/>
      </c>
      <c r="AG1146" s="286">
        <v>0</v>
      </c>
      <c r="AH1146" s="257">
        <f t="shared" si="231"/>
        <v>0</v>
      </c>
      <c r="AI1146" s="257" t="str">
        <f t="shared" si="232"/>
        <v/>
      </c>
      <c r="AJ1146" s="257">
        <f t="shared" si="233"/>
        <v>0</v>
      </c>
    </row>
    <row r="1147" spans="1:36" x14ac:dyDescent="0.3">
      <c r="A1147" s="287">
        <v>1134</v>
      </c>
      <c r="B1147" s="156"/>
      <c r="C1147" s="150"/>
      <c r="D1147" s="151"/>
      <c r="E1147" s="150"/>
      <c r="F1147" s="150"/>
      <c r="G1147" s="158"/>
      <c r="H1147" s="157"/>
      <c r="I1147" s="152"/>
      <c r="J1147" s="154"/>
      <c r="K1147" s="149"/>
      <c r="L1147" s="152"/>
      <c r="M1147" s="159"/>
      <c r="N1147" s="337"/>
      <c r="O1147" s="343" t="str">
        <f>IF(N1147="","",LOOKUP(N1147,'Work Programme'!$A$8:$A$207,'Work Programme'!$B$8:$B$207))</f>
        <v/>
      </c>
      <c r="P1147" s="150"/>
      <c r="Q1147" s="150"/>
      <c r="R1147" s="254" t="str">
        <f>IF(J1147="","",VLOOKUP(J1147,'Overview - Financial Statement'!$A$46:$B$60,2,FALSE))</f>
        <v/>
      </c>
      <c r="S1147" s="255" t="str">
        <f t="shared" si="221"/>
        <v/>
      </c>
      <c r="T1147" s="153"/>
      <c r="U1147" s="153"/>
      <c r="V1147" s="238">
        <f t="shared" si="222"/>
        <v>0</v>
      </c>
      <c r="W1147" s="193" t="s">
        <v>44</v>
      </c>
      <c r="X1147" s="427"/>
      <c r="Y1147" s="264" t="str">
        <f t="shared" si="223"/>
        <v>OK</v>
      </c>
      <c r="Z1147" s="193" t="str">
        <f t="shared" si="224"/>
        <v/>
      </c>
      <c r="AA1147" s="193" t="str">
        <f t="shared" si="225"/>
        <v/>
      </c>
      <c r="AB1147" s="397" t="str">
        <f t="shared" si="226"/>
        <v/>
      </c>
      <c r="AC1147" s="257" t="str">
        <f t="shared" si="227"/>
        <v/>
      </c>
      <c r="AD1147" s="257" t="str">
        <f t="shared" si="228"/>
        <v/>
      </c>
      <c r="AE1147" s="193" t="str">
        <f t="shared" si="229"/>
        <v>CHECK DATES</v>
      </c>
      <c r="AF1147" s="257" t="str">
        <f t="shared" si="230"/>
        <v/>
      </c>
      <c r="AG1147" s="286">
        <v>0</v>
      </c>
      <c r="AH1147" s="257">
        <f t="shared" si="231"/>
        <v>0</v>
      </c>
      <c r="AI1147" s="257" t="str">
        <f t="shared" si="232"/>
        <v/>
      </c>
      <c r="AJ1147" s="257">
        <f t="shared" si="233"/>
        <v>0</v>
      </c>
    </row>
    <row r="1148" spans="1:36" x14ac:dyDescent="0.3">
      <c r="A1148" s="287">
        <v>1135</v>
      </c>
      <c r="B1148" s="156"/>
      <c r="C1148" s="150"/>
      <c r="D1148" s="151"/>
      <c r="E1148" s="150"/>
      <c r="F1148" s="150"/>
      <c r="G1148" s="158"/>
      <c r="H1148" s="157"/>
      <c r="I1148" s="152"/>
      <c r="J1148" s="154"/>
      <c r="K1148" s="149"/>
      <c r="L1148" s="152"/>
      <c r="M1148" s="159"/>
      <c r="N1148" s="337"/>
      <c r="O1148" s="343" t="str">
        <f>IF(N1148="","",LOOKUP(N1148,'Work Programme'!$A$8:$A$207,'Work Programme'!$B$8:$B$207))</f>
        <v/>
      </c>
      <c r="P1148" s="150"/>
      <c r="Q1148" s="150"/>
      <c r="R1148" s="254" t="str">
        <f>IF(J1148="","",VLOOKUP(J1148,'Overview - Financial Statement'!$A$46:$B$60,2,FALSE))</f>
        <v/>
      </c>
      <c r="S1148" s="255" t="str">
        <f t="shared" si="221"/>
        <v/>
      </c>
      <c r="T1148" s="153"/>
      <c r="U1148" s="153"/>
      <c r="V1148" s="238">
        <f t="shared" si="222"/>
        <v>0</v>
      </c>
      <c r="W1148" s="193" t="s">
        <v>44</v>
      </c>
      <c r="X1148" s="427"/>
      <c r="Y1148" s="264" t="str">
        <f t="shared" si="223"/>
        <v>OK</v>
      </c>
      <c r="Z1148" s="193" t="str">
        <f t="shared" si="224"/>
        <v/>
      </c>
      <c r="AA1148" s="193" t="str">
        <f t="shared" si="225"/>
        <v/>
      </c>
      <c r="AB1148" s="397" t="str">
        <f t="shared" si="226"/>
        <v/>
      </c>
      <c r="AC1148" s="257" t="str">
        <f t="shared" si="227"/>
        <v/>
      </c>
      <c r="AD1148" s="257" t="str">
        <f t="shared" si="228"/>
        <v/>
      </c>
      <c r="AE1148" s="193" t="str">
        <f t="shared" si="229"/>
        <v>CHECK DATES</v>
      </c>
      <c r="AF1148" s="257" t="str">
        <f t="shared" si="230"/>
        <v/>
      </c>
      <c r="AG1148" s="286">
        <v>0</v>
      </c>
      <c r="AH1148" s="257">
        <f t="shared" si="231"/>
        <v>0</v>
      </c>
      <c r="AI1148" s="257" t="str">
        <f t="shared" si="232"/>
        <v/>
      </c>
      <c r="AJ1148" s="257">
        <f t="shared" si="233"/>
        <v>0</v>
      </c>
    </row>
    <row r="1149" spans="1:36" x14ac:dyDescent="0.3">
      <c r="A1149" s="287">
        <v>1136</v>
      </c>
      <c r="B1149" s="156"/>
      <c r="C1149" s="150"/>
      <c r="D1149" s="151"/>
      <c r="E1149" s="150"/>
      <c r="F1149" s="150"/>
      <c r="G1149" s="158"/>
      <c r="H1149" s="157"/>
      <c r="I1149" s="152"/>
      <c r="J1149" s="154"/>
      <c r="K1149" s="149"/>
      <c r="L1149" s="152"/>
      <c r="M1149" s="159"/>
      <c r="N1149" s="337"/>
      <c r="O1149" s="343" t="str">
        <f>IF(N1149="","",LOOKUP(N1149,'Work Programme'!$A$8:$A$207,'Work Programme'!$B$8:$B$207))</f>
        <v/>
      </c>
      <c r="P1149" s="150"/>
      <c r="Q1149" s="150"/>
      <c r="R1149" s="254" t="str">
        <f>IF(J1149="","",VLOOKUP(J1149,'Overview - Financial Statement'!$A$46:$B$60,2,FALSE))</f>
        <v/>
      </c>
      <c r="S1149" s="255" t="str">
        <f t="shared" si="221"/>
        <v/>
      </c>
      <c r="T1149" s="153"/>
      <c r="U1149" s="153"/>
      <c r="V1149" s="238">
        <f t="shared" si="222"/>
        <v>0</v>
      </c>
      <c r="W1149" s="193" t="s">
        <v>44</v>
      </c>
      <c r="X1149" s="427"/>
      <c r="Y1149" s="264" t="str">
        <f t="shared" si="223"/>
        <v>OK</v>
      </c>
      <c r="Z1149" s="193" t="str">
        <f t="shared" si="224"/>
        <v/>
      </c>
      <c r="AA1149" s="193" t="str">
        <f t="shared" si="225"/>
        <v/>
      </c>
      <c r="AB1149" s="397" t="str">
        <f t="shared" si="226"/>
        <v/>
      </c>
      <c r="AC1149" s="257" t="str">
        <f t="shared" si="227"/>
        <v/>
      </c>
      <c r="AD1149" s="257" t="str">
        <f t="shared" si="228"/>
        <v/>
      </c>
      <c r="AE1149" s="193" t="str">
        <f t="shared" si="229"/>
        <v>CHECK DATES</v>
      </c>
      <c r="AF1149" s="257" t="str">
        <f t="shared" si="230"/>
        <v/>
      </c>
      <c r="AG1149" s="286">
        <v>0</v>
      </c>
      <c r="AH1149" s="257">
        <f t="shared" si="231"/>
        <v>0</v>
      </c>
      <c r="AI1149" s="257" t="str">
        <f t="shared" si="232"/>
        <v/>
      </c>
      <c r="AJ1149" s="257">
        <f t="shared" si="233"/>
        <v>0</v>
      </c>
    </row>
    <row r="1150" spans="1:36" x14ac:dyDescent="0.3">
      <c r="A1150" s="287">
        <v>1137</v>
      </c>
      <c r="B1150" s="156"/>
      <c r="C1150" s="150"/>
      <c r="D1150" s="151"/>
      <c r="E1150" s="150"/>
      <c r="F1150" s="150"/>
      <c r="G1150" s="158"/>
      <c r="H1150" s="157"/>
      <c r="I1150" s="152"/>
      <c r="J1150" s="154"/>
      <c r="K1150" s="149"/>
      <c r="L1150" s="152"/>
      <c r="M1150" s="159"/>
      <c r="N1150" s="337"/>
      <c r="O1150" s="343" t="str">
        <f>IF(N1150="","",LOOKUP(N1150,'Work Programme'!$A$8:$A$207,'Work Programme'!$B$8:$B$207))</f>
        <v/>
      </c>
      <c r="P1150" s="150"/>
      <c r="Q1150" s="150"/>
      <c r="R1150" s="254" t="str">
        <f>IF(J1150="","",VLOOKUP(J1150,'Overview - Financial Statement'!$A$46:$B$60,2,FALSE))</f>
        <v/>
      </c>
      <c r="S1150" s="255" t="str">
        <f t="shared" si="221"/>
        <v/>
      </c>
      <c r="T1150" s="153"/>
      <c r="U1150" s="153"/>
      <c r="V1150" s="238">
        <f t="shared" si="222"/>
        <v>0</v>
      </c>
      <c r="W1150" s="193" t="s">
        <v>44</v>
      </c>
      <c r="X1150" s="427"/>
      <c r="Y1150" s="264" t="str">
        <f t="shared" si="223"/>
        <v>OK</v>
      </c>
      <c r="Z1150" s="193" t="str">
        <f t="shared" si="224"/>
        <v/>
      </c>
      <c r="AA1150" s="193" t="str">
        <f t="shared" si="225"/>
        <v/>
      </c>
      <c r="AB1150" s="397" t="str">
        <f t="shared" si="226"/>
        <v/>
      </c>
      <c r="AC1150" s="257" t="str">
        <f t="shared" si="227"/>
        <v/>
      </c>
      <c r="AD1150" s="257" t="str">
        <f t="shared" si="228"/>
        <v/>
      </c>
      <c r="AE1150" s="193" t="str">
        <f t="shared" si="229"/>
        <v>CHECK DATES</v>
      </c>
      <c r="AF1150" s="257" t="str">
        <f t="shared" si="230"/>
        <v/>
      </c>
      <c r="AG1150" s="286">
        <v>0</v>
      </c>
      <c r="AH1150" s="257">
        <f t="shared" si="231"/>
        <v>0</v>
      </c>
      <c r="AI1150" s="257" t="str">
        <f t="shared" si="232"/>
        <v/>
      </c>
      <c r="AJ1150" s="257">
        <f t="shared" si="233"/>
        <v>0</v>
      </c>
    </row>
    <row r="1151" spans="1:36" x14ac:dyDescent="0.3">
      <c r="A1151" s="287">
        <v>1138</v>
      </c>
      <c r="B1151" s="156"/>
      <c r="C1151" s="150"/>
      <c r="D1151" s="151"/>
      <c r="E1151" s="150"/>
      <c r="F1151" s="150"/>
      <c r="G1151" s="158"/>
      <c r="H1151" s="157"/>
      <c r="I1151" s="152"/>
      <c r="J1151" s="154"/>
      <c r="K1151" s="149"/>
      <c r="L1151" s="152"/>
      <c r="M1151" s="159"/>
      <c r="N1151" s="337"/>
      <c r="O1151" s="343" t="str">
        <f>IF(N1151="","",LOOKUP(N1151,'Work Programme'!$A$8:$A$207,'Work Programme'!$B$8:$B$207))</f>
        <v/>
      </c>
      <c r="P1151" s="150"/>
      <c r="Q1151" s="150"/>
      <c r="R1151" s="254" t="str">
        <f>IF(J1151="","",VLOOKUP(J1151,'Overview - Financial Statement'!$A$46:$B$60,2,FALSE))</f>
        <v/>
      </c>
      <c r="S1151" s="255" t="str">
        <f t="shared" si="221"/>
        <v/>
      </c>
      <c r="T1151" s="153"/>
      <c r="U1151" s="153"/>
      <c r="V1151" s="238">
        <f t="shared" si="222"/>
        <v>0</v>
      </c>
      <c r="W1151" s="193" t="s">
        <v>44</v>
      </c>
      <c r="X1151" s="427"/>
      <c r="Y1151" s="264" t="str">
        <f t="shared" si="223"/>
        <v>OK</v>
      </c>
      <c r="Z1151" s="193" t="str">
        <f t="shared" si="224"/>
        <v/>
      </c>
      <c r="AA1151" s="193" t="str">
        <f t="shared" si="225"/>
        <v/>
      </c>
      <c r="AB1151" s="397" t="str">
        <f t="shared" si="226"/>
        <v/>
      </c>
      <c r="AC1151" s="257" t="str">
        <f t="shared" si="227"/>
        <v/>
      </c>
      <c r="AD1151" s="257" t="str">
        <f t="shared" si="228"/>
        <v/>
      </c>
      <c r="AE1151" s="193" t="str">
        <f t="shared" si="229"/>
        <v>CHECK DATES</v>
      </c>
      <c r="AF1151" s="257" t="str">
        <f t="shared" si="230"/>
        <v/>
      </c>
      <c r="AG1151" s="286">
        <v>0</v>
      </c>
      <c r="AH1151" s="257">
        <f t="shared" si="231"/>
        <v>0</v>
      </c>
      <c r="AI1151" s="257" t="str">
        <f t="shared" si="232"/>
        <v/>
      </c>
      <c r="AJ1151" s="257">
        <f t="shared" si="233"/>
        <v>0</v>
      </c>
    </row>
    <row r="1152" spans="1:36" x14ac:dyDescent="0.3">
      <c r="A1152" s="287">
        <v>1139</v>
      </c>
      <c r="B1152" s="156"/>
      <c r="C1152" s="150"/>
      <c r="D1152" s="151"/>
      <c r="E1152" s="150"/>
      <c r="F1152" s="150"/>
      <c r="G1152" s="158"/>
      <c r="H1152" s="157"/>
      <c r="I1152" s="152"/>
      <c r="J1152" s="154"/>
      <c r="K1152" s="149"/>
      <c r="L1152" s="152"/>
      <c r="M1152" s="159"/>
      <c r="N1152" s="337"/>
      <c r="O1152" s="343" t="str">
        <f>IF(N1152="","",LOOKUP(N1152,'Work Programme'!$A$8:$A$207,'Work Programme'!$B$8:$B$207))</f>
        <v/>
      </c>
      <c r="P1152" s="150"/>
      <c r="Q1152" s="150"/>
      <c r="R1152" s="254" t="str">
        <f>IF(J1152="","",VLOOKUP(J1152,'Overview - Financial Statement'!$A$46:$B$60,2,FALSE))</f>
        <v/>
      </c>
      <c r="S1152" s="255" t="str">
        <f t="shared" si="221"/>
        <v/>
      </c>
      <c r="T1152" s="153"/>
      <c r="U1152" s="153"/>
      <c r="V1152" s="238">
        <f t="shared" si="222"/>
        <v>0</v>
      </c>
      <c r="W1152" s="193" t="s">
        <v>44</v>
      </c>
      <c r="X1152" s="427"/>
      <c r="Y1152" s="264" t="str">
        <f t="shared" si="223"/>
        <v>OK</v>
      </c>
      <c r="Z1152" s="193" t="str">
        <f t="shared" si="224"/>
        <v/>
      </c>
      <c r="AA1152" s="193" t="str">
        <f t="shared" si="225"/>
        <v/>
      </c>
      <c r="AB1152" s="397" t="str">
        <f t="shared" si="226"/>
        <v/>
      </c>
      <c r="AC1152" s="257" t="str">
        <f t="shared" si="227"/>
        <v/>
      </c>
      <c r="AD1152" s="257" t="str">
        <f t="shared" si="228"/>
        <v/>
      </c>
      <c r="AE1152" s="193" t="str">
        <f t="shared" si="229"/>
        <v>CHECK DATES</v>
      </c>
      <c r="AF1152" s="257" t="str">
        <f t="shared" si="230"/>
        <v/>
      </c>
      <c r="AG1152" s="286">
        <v>0</v>
      </c>
      <c r="AH1152" s="257">
        <f t="shared" si="231"/>
        <v>0</v>
      </c>
      <c r="AI1152" s="257" t="str">
        <f t="shared" si="232"/>
        <v/>
      </c>
      <c r="AJ1152" s="257">
        <f t="shared" si="233"/>
        <v>0</v>
      </c>
    </row>
    <row r="1153" spans="1:36" x14ac:dyDescent="0.3">
      <c r="A1153" s="287">
        <v>1140</v>
      </c>
      <c r="B1153" s="156"/>
      <c r="C1153" s="150"/>
      <c r="D1153" s="151"/>
      <c r="E1153" s="150"/>
      <c r="F1153" s="150"/>
      <c r="G1153" s="158"/>
      <c r="H1153" s="157"/>
      <c r="I1153" s="152"/>
      <c r="J1153" s="154"/>
      <c r="K1153" s="149"/>
      <c r="L1153" s="152"/>
      <c r="M1153" s="159"/>
      <c r="N1153" s="337"/>
      <c r="O1153" s="343" t="str">
        <f>IF(N1153="","",LOOKUP(N1153,'Work Programme'!$A$8:$A$207,'Work Programme'!$B$8:$B$207))</f>
        <v/>
      </c>
      <c r="P1153" s="150"/>
      <c r="Q1153" s="150"/>
      <c r="R1153" s="254" t="str">
        <f>IF(J1153="","",VLOOKUP(J1153,'Overview - Financial Statement'!$A$46:$B$60,2,FALSE))</f>
        <v/>
      </c>
      <c r="S1153" s="255" t="str">
        <f t="shared" si="221"/>
        <v/>
      </c>
      <c r="T1153" s="153"/>
      <c r="U1153" s="153"/>
      <c r="V1153" s="238">
        <f t="shared" si="222"/>
        <v>0</v>
      </c>
      <c r="W1153" s="193" t="s">
        <v>44</v>
      </c>
      <c r="X1153" s="427"/>
      <c r="Y1153" s="264" t="str">
        <f t="shared" si="223"/>
        <v>OK</v>
      </c>
      <c r="Z1153" s="193" t="str">
        <f t="shared" si="224"/>
        <v/>
      </c>
      <c r="AA1153" s="193" t="str">
        <f t="shared" si="225"/>
        <v/>
      </c>
      <c r="AB1153" s="397" t="str">
        <f t="shared" si="226"/>
        <v/>
      </c>
      <c r="AC1153" s="257" t="str">
        <f t="shared" si="227"/>
        <v/>
      </c>
      <c r="AD1153" s="257" t="str">
        <f t="shared" si="228"/>
        <v/>
      </c>
      <c r="AE1153" s="193" t="str">
        <f t="shared" si="229"/>
        <v>CHECK DATES</v>
      </c>
      <c r="AF1153" s="257" t="str">
        <f t="shared" si="230"/>
        <v/>
      </c>
      <c r="AG1153" s="286">
        <v>0</v>
      </c>
      <c r="AH1153" s="257">
        <f t="shared" si="231"/>
        <v>0</v>
      </c>
      <c r="AI1153" s="257" t="str">
        <f t="shared" si="232"/>
        <v/>
      </c>
      <c r="AJ1153" s="257">
        <f t="shared" si="233"/>
        <v>0</v>
      </c>
    </row>
    <row r="1154" spans="1:36" x14ac:dyDescent="0.3">
      <c r="A1154" s="287">
        <v>1141</v>
      </c>
      <c r="B1154" s="156"/>
      <c r="C1154" s="150"/>
      <c r="D1154" s="151"/>
      <c r="E1154" s="150"/>
      <c r="F1154" s="150"/>
      <c r="G1154" s="158"/>
      <c r="H1154" s="157"/>
      <c r="I1154" s="152"/>
      <c r="J1154" s="154"/>
      <c r="K1154" s="149"/>
      <c r="L1154" s="152"/>
      <c r="M1154" s="159"/>
      <c r="N1154" s="337"/>
      <c r="O1154" s="343" t="str">
        <f>IF(N1154="","",LOOKUP(N1154,'Work Programme'!$A$8:$A$207,'Work Programme'!$B$8:$B$207))</f>
        <v/>
      </c>
      <c r="P1154" s="150"/>
      <c r="Q1154" s="150"/>
      <c r="R1154" s="254" t="str">
        <f>IF(J1154="","",VLOOKUP(J1154,'Overview - Financial Statement'!$A$46:$B$60,2,FALSE))</f>
        <v/>
      </c>
      <c r="S1154" s="255" t="str">
        <f t="shared" si="221"/>
        <v/>
      </c>
      <c r="T1154" s="153"/>
      <c r="U1154" s="153"/>
      <c r="V1154" s="238">
        <f t="shared" si="222"/>
        <v>0</v>
      </c>
      <c r="W1154" s="193" t="s">
        <v>44</v>
      </c>
      <c r="X1154" s="427"/>
      <c r="Y1154" s="264" t="str">
        <f t="shared" si="223"/>
        <v>OK</v>
      </c>
      <c r="Z1154" s="193" t="str">
        <f t="shared" si="224"/>
        <v/>
      </c>
      <c r="AA1154" s="193" t="str">
        <f t="shared" si="225"/>
        <v/>
      </c>
      <c r="AB1154" s="397" t="str">
        <f t="shared" si="226"/>
        <v/>
      </c>
      <c r="AC1154" s="257" t="str">
        <f t="shared" si="227"/>
        <v/>
      </c>
      <c r="AD1154" s="257" t="str">
        <f t="shared" si="228"/>
        <v/>
      </c>
      <c r="AE1154" s="193" t="str">
        <f t="shared" si="229"/>
        <v>CHECK DATES</v>
      </c>
      <c r="AF1154" s="257" t="str">
        <f t="shared" si="230"/>
        <v/>
      </c>
      <c r="AG1154" s="286">
        <v>0</v>
      </c>
      <c r="AH1154" s="257">
        <f t="shared" si="231"/>
        <v>0</v>
      </c>
      <c r="AI1154" s="257" t="str">
        <f t="shared" si="232"/>
        <v/>
      </c>
      <c r="AJ1154" s="257">
        <f t="shared" si="233"/>
        <v>0</v>
      </c>
    </row>
    <row r="1155" spans="1:36" x14ac:dyDescent="0.3">
      <c r="A1155" s="287">
        <v>1142</v>
      </c>
      <c r="B1155" s="156"/>
      <c r="C1155" s="150"/>
      <c r="D1155" s="151"/>
      <c r="E1155" s="150"/>
      <c r="F1155" s="150"/>
      <c r="G1155" s="158"/>
      <c r="H1155" s="157"/>
      <c r="I1155" s="152"/>
      <c r="J1155" s="154"/>
      <c r="K1155" s="149"/>
      <c r="L1155" s="152"/>
      <c r="M1155" s="159"/>
      <c r="N1155" s="337"/>
      <c r="O1155" s="343" t="str">
        <f>IF(N1155="","",LOOKUP(N1155,'Work Programme'!$A$8:$A$207,'Work Programme'!$B$8:$B$207))</f>
        <v/>
      </c>
      <c r="P1155" s="150"/>
      <c r="Q1155" s="150"/>
      <c r="R1155" s="254" t="str">
        <f>IF(J1155="","",VLOOKUP(J1155,'Overview - Financial Statement'!$A$46:$B$60,2,FALSE))</f>
        <v/>
      </c>
      <c r="S1155" s="255" t="str">
        <f t="shared" si="221"/>
        <v/>
      </c>
      <c r="T1155" s="153"/>
      <c r="U1155" s="153"/>
      <c r="V1155" s="238">
        <f t="shared" si="222"/>
        <v>0</v>
      </c>
      <c r="W1155" s="193" t="s">
        <v>44</v>
      </c>
      <c r="X1155" s="427"/>
      <c r="Y1155" s="264" t="str">
        <f t="shared" si="223"/>
        <v>OK</v>
      </c>
      <c r="Z1155" s="193" t="str">
        <f t="shared" si="224"/>
        <v/>
      </c>
      <c r="AA1155" s="193" t="str">
        <f t="shared" si="225"/>
        <v/>
      </c>
      <c r="AB1155" s="397" t="str">
        <f t="shared" si="226"/>
        <v/>
      </c>
      <c r="AC1155" s="257" t="str">
        <f t="shared" si="227"/>
        <v/>
      </c>
      <c r="AD1155" s="257" t="str">
        <f t="shared" si="228"/>
        <v/>
      </c>
      <c r="AE1155" s="193" t="str">
        <f t="shared" si="229"/>
        <v>CHECK DATES</v>
      </c>
      <c r="AF1155" s="257" t="str">
        <f t="shared" si="230"/>
        <v/>
      </c>
      <c r="AG1155" s="286">
        <v>0</v>
      </c>
      <c r="AH1155" s="257">
        <f t="shared" si="231"/>
        <v>0</v>
      </c>
      <c r="AI1155" s="257" t="str">
        <f t="shared" si="232"/>
        <v/>
      </c>
      <c r="AJ1155" s="257">
        <f t="shared" si="233"/>
        <v>0</v>
      </c>
    </row>
    <row r="1156" spans="1:36" x14ac:dyDescent="0.3">
      <c r="A1156" s="287">
        <v>1143</v>
      </c>
      <c r="B1156" s="156"/>
      <c r="C1156" s="150"/>
      <c r="D1156" s="151"/>
      <c r="E1156" s="150"/>
      <c r="F1156" s="150"/>
      <c r="G1156" s="158"/>
      <c r="H1156" s="157"/>
      <c r="I1156" s="152"/>
      <c r="J1156" s="154"/>
      <c r="K1156" s="149"/>
      <c r="L1156" s="152"/>
      <c r="M1156" s="159"/>
      <c r="N1156" s="337"/>
      <c r="O1156" s="343" t="str">
        <f>IF(N1156="","",LOOKUP(N1156,'Work Programme'!$A$8:$A$207,'Work Programme'!$B$8:$B$207))</f>
        <v/>
      </c>
      <c r="P1156" s="150"/>
      <c r="Q1156" s="150"/>
      <c r="R1156" s="254" t="str">
        <f>IF(J1156="","",VLOOKUP(J1156,'Overview - Financial Statement'!$A$46:$B$60,2,FALSE))</f>
        <v/>
      </c>
      <c r="S1156" s="255" t="str">
        <f t="shared" si="221"/>
        <v/>
      </c>
      <c r="T1156" s="153"/>
      <c r="U1156" s="153"/>
      <c r="V1156" s="238">
        <f t="shared" si="222"/>
        <v>0</v>
      </c>
      <c r="W1156" s="193" t="s">
        <v>44</v>
      </c>
      <c r="X1156" s="427"/>
      <c r="Y1156" s="264" t="str">
        <f t="shared" si="223"/>
        <v>OK</v>
      </c>
      <c r="Z1156" s="193" t="str">
        <f t="shared" si="224"/>
        <v/>
      </c>
      <c r="AA1156" s="193" t="str">
        <f t="shared" si="225"/>
        <v/>
      </c>
      <c r="AB1156" s="397" t="str">
        <f t="shared" si="226"/>
        <v/>
      </c>
      <c r="AC1156" s="257" t="str">
        <f t="shared" si="227"/>
        <v/>
      </c>
      <c r="AD1156" s="257" t="str">
        <f t="shared" si="228"/>
        <v/>
      </c>
      <c r="AE1156" s="193" t="str">
        <f t="shared" si="229"/>
        <v>CHECK DATES</v>
      </c>
      <c r="AF1156" s="257" t="str">
        <f t="shared" si="230"/>
        <v/>
      </c>
      <c r="AG1156" s="286">
        <v>0</v>
      </c>
      <c r="AH1156" s="257">
        <f t="shared" si="231"/>
        <v>0</v>
      </c>
      <c r="AI1156" s="257" t="str">
        <f t="shared" si="232"/>
        <v/>
      </c>
      <c r="AJ1156" s="257">
        <f t="shared" si="233"/>
        <v>0</v>
      </c>
    </row>
    <row r="1157" spans="1:36" x14ac:dyDescent="0.3">
      <c r="A1157" s="287">
        <v>1144</v>
      </c>
      <c r="B1157" s="156"/>
      <c r="C1157" s="150"/>
      <c r="D1157" s="151"/>
      <c r="E1157" s="150"/>
      <c r="F1157" s="150"/>
      <c r="G1157" s="158"/>
      <c r="H1157" s="157"/>
      <c r="I1157" s="152"/>
      <c r="J1157" s="154"/>
      <c r="K1157" s="149"/>
      <c r="L1157" s="152"/>
      <c r="M1157" s="159"/>
      <c r="N1157" s="337"/>
      <c r="O1157" s="343" t="str">
        <f>IF(N1157="","",LOOKUP(N1157,'Work Programme'!$A$8:$A$207,'Work Programme'!$B$8:$B$207))</f>
        <v/>
      </c>
      <c r="P1157" s="150"/>
      <c r="Q1157" s="150"/>
      <c r="R1157" s="254" t="str">
        <f>IF(J1157="","",VLOOKUP(J1157,'Overview - Financial Statement'!$A$46:$B$60,2,FALSE))</f>
        <v/>
      </c>
      <c r="S1157" s="255" t="str">
        <f t="shared" si="221"/>
        <v/>
      </c>
      <c r="T1157" s="153"/>
      <c r="U1157" s="153"/>
      <c r="V1157" s="238">
        <f t="shared" si="222"/>
        <v>0</v>
      </c>
      <c r="W1157" s="193" t="s">
        <v>44</v>
      </c>
      <c r="X1157" s="427"/>
      <c r="Y1157" s="264" t="str">
        <f t="shared" si="223"/>
        <v>OK</v>
      </c>
      <c r="Z1157" s="193" t="str">
        <f t="shared" si="224"/>
        <v/>
      </c>
      <c r="AA1157" s="193" t="str">
        <f t="shared" si="225"/>
        <v/>
      </c>
      <c r="AB1157" s="397" t="str">
        <f t="shared" si="226"/>
        <v/>
      </c>
      <c r="AC1157" s="257" t="str">
        <f t="shared" si="227"/>
        <v/>
      </c>
      <c r="AD1157" s="257" t="str">
        <f t="shared" si="228"/>
        <v/>
      </c>
      <c r="AE1157" s="193" t="str">
        <f t="shared" si="229"/>
        <v>CHECK DATES</v>
      </c>
      <c r="AF1157" s="257" t="str">
        <f t="shared" si="230"/>
        <v/>
      </c>
      <c r="AG1157" s="286">
        <v>0</v>
      </c>
      <c r="AH1157" s="257">
        <f t="shared" si="231"/>
        <v>0</v>
      </c>
      <c r="AI1157" s="257" t="str">
        <f t="shared" si="232"/>
        <v/>
      </c>
      <c r="AJ1157" s="257">
        <f t="shared" si="233"/>
        <v>0</v>
      </c>
    </row>
    <row r="1158" spans="1:36" x14ac:dyDescent="0.3">
      <c r="A1158" s="287">
        <v>1145</v>
      </c>
      <c r="B1158" s="156"/>
      <c r="C1158" s="150"/>
      <c r="D1158" s="151"/>
      <c r="E1158" s="150"/>
      <c r="F1158" s="150"/>
      <c r="G1158" s="158"/>
      <c r="H1158" s="157"/>
      <c r="I1158" s="152"/>
      <c r="J1158" s="154"/>
      <c r="K1158" s="149"/>
      <c r="L1158" s="152"/>
      <c r="M1158" s="159"/>
      <c r="N1158" s="337"/>
      <c r="O1158" s="343" t="str">
        <f>IF(N1158="","",LOOKUP(N1158,'Work Programme'!$A$8:$A$207,'Work Programme'!$B$8:$B$207))</f>
        <v/>
      </c>
      <c r="P1158" s="150"/>
      <c r="Q1158" s="150"/>
      <c r="R1158" s="254" t="str">
        <f>IF(J1158="","",VLOOKUP(J1158,'Overview - Financial Statement'!$A$46:$B$60,2,FALSE))</f>
        <v/>
      </c>
      <c r="S1158" s="255" t="str">
        <f t="shared" si="221"/>
        <v/>
      </c>
      <c r="T1158" s="153"/>
      <c r="U1158" s="153"/>
      <c r="V1158" s="238">
        <f t="shared" si="222"/>
        <v>0</v>
      </c>
      <c r="W1158" s="193" t="s">
        <v>44</v>
      </c>
      <c r="X1158" s="427"/>
      <c r="Y1158" s="264" t="str">
        <f t="shared" si="223"/>
        <v>OK</v>
      </c>
      <c r="Z1158" s="193" t="str">
        <f t="shared" si="224"/>
        <v/>
      </c>
      <c r="AA1158" s="193" t="str">
        <f t="shared" si="225"/>
        <v/>
      </c>
      <c r="AB1158" s="397" t="str">
        <f t="shared" si="226"/>
        <v/>
      </c>
      <c r="AC1158" s="257" t="str">
        <f t="shared" si="227"/>
        <v/>
      </c>
      <c r="AD1158" s="257" t="str">
        <f t="shared" si="228"/>
        <v/>
      </c>
      <c r="AE1158" s="193" t="str">
        <f t="shared" si="229"/>
        <v>CHECK DATES</v>
      </c>
      <c r="AF1158" s="257" t="str">
        <f t="shared" si="230"/>
        <v/>
      </c>
      <c r="AG1158" s="286">
        <v>0</v>
      </c>
      <c r="AH1158" s="257">
        <f t="shared" si="231"/>
        <v>0</v>
      </c>
      <c r="AI1158" s="257" t="str">
        <f t="shared" si="232"/>
        <v/>
      </c>
      <c r="AJ1158" s="257">
        <f t="shared" si="233"/>
        <v>0</v>
      </c>
    </row>
    <row r="1159" spans="1:36" x14ac:dyDescent="0.3">
      <c r="A1159" s="287">
        <v>1146</v>
      </c>
      <c r="B1159" s="156"/>
      <c r="C1159" s="150"/>
      <c r="D1159" s="151"/>
      <c r="E1159" s="150"/>
      <c r="F1159" s="150"/>
      <c r="G1159" s="158"/>
      <c r="H1159" s="157"/>
      <c r="I1159" s="152"/>
      <c r="J1159" s="154"/>
      <c r="K1159" s="149"/>
      <c r="L1159" s="152"/>
      <c r="M1159" s="159"/>
      <c r="N1159" s="337"/>
      <c r="O1159" s="343" t="str">
        <f>IF(N1159="","",LOOKUP(N1159,'Work Programme'!$A$8:$A$207,'Work Programme'!$B$8:$B$207))</f>
        <v/>
      </c>
      <c r="P1159" s="150"/>
      <c r="Q1159" s="150"/>
      <c r="R1159" s="254" t="str">
        <f>IF(J1159="","",VLOOKUP(J1159,'Overview - Financial Statement'!$A$46:$B$60,2,FALSE))</f>
        <v/>
      </c>
      <c r="S1159" s="255" t="str">
        <f t="shared" si="221"/>
        <v/>
      </c>
      <c r="T1159" s="153"/>
      <c r="U1159" s="153"/>
      <c r="V1159" s="238">
        <f t="shared" si="222"/>
        <v>0</v>
      </c>
      <c r="W1159" s="193" t="s">
        <v>44</v>
      </c>
      <c r="X1159" s="427"/>
      <c r="Y1159" s="264" t="str">
        <f t="shared" si="223"/>
        <v>OK</v>
      </c>
      <c r="Z1159" s="193" t="str">
        <f t="shared" si="224"/>
        <v/>
      </c>
      <c r="AA1159" s="193" t="str">
        <f t="shared" si="225"/>
        <v/>
      </c>
      <c r="AB1159" s="397" t="str">
        <f t="shared" si="226"/>
        <v/>
      </c>
      <c r="AC1159" s="257" t="str">
        <f t="shared" si="227"/>
        <v/>
      </c>
      <c r="AD1159" s="257" t="str">
        <f t="shared" si="228"/>
        <v/>
      </c>
      <c r="AE1159" s="193" t="str">
        <f t="shared" si="229"/>
        <v>CHECK DATES</v>
      </c>
      <c r="AF1159" s="257" t="str">
        <f t="shared" si="230"/>
        <v/>
      </c>
      <c r="AG1159" s="286">
        <v>0</v>
      </c>
      <c r="AH1159" s="257">
        <f t="shared" si="231"/>
        <v>0</v>
      </c>
      <c r="AI1159" s="257" t="str">
        <f t="shared" si="232"/>
        <v/>
      </c>
      <c r="AJ1159" s="257">
        <f t="shared" si="233"/>
        <v>0</v>
      </c>
    </row>
    <row r="1160" spans="1:36" x14ac:dyDescent="0.3">
      <c r="A1160" s="287">
        <v>1147</v>
      </c>
      <c r="B1160" s="156"/>
      <c r="C1160" s="150"/>
      <c r="D1160" s="151"/>
      <c r="E1160" s="150"/>
      <c r="F1160" s="150"/>
      <c r="G1160" s="158"/>
      <c r="H1160" s="157"/>
      <c r="I1160" s="152"/>
      <c r="J1160" s="154"/>
      <c r="K1160" s="149"/>
      <c r="L1160" s="152"/>
      <c r="M1160" s="159"/>
      <c r="N1160" s="337"/>
      <c r="O1160" s="343" t="str">
        <f>IF(N1160="","",LOOKUP(N1160,'Work Programme'!$A$8:$A$207,'Work Programme'!$B$8:$B$207))</f>
        <v/>
      </c>
      <c r="P1160" s="150"/>
      <c r="Q1160" s="150"/>
      <c r="R1160" s="254" t="str">
        <f>IF(J1160="","",VLOOKUP(J1160,'Overview - Financial Statement'!$A$46:$B$60,2,FALSE))</f>
        <v/>
      </c>
      <c r="S1160" s="255" t="str">
        <f t="shared" si="221"/>
        <v/>
      </c>
      <c r="T1160" s="153"/>
      <c r="U1160" s="153"/>
      <c r="V1160" s="238">
        <f t="shared" si="222"/>
        <v>0</v>
      </c>
      <c r="W1160" s="193" t="s">
        <v>44</v>
      </c>
      <c r="X1160" s="427"/>
      <c r="Y1160" s="264" t="str">
        <f t="shared" si="223"/>
        <v>OK</v>
      </c>
      <c r="Z1160" s="193" t="str">
        <f t="shared" si="224"/>
        <v/>
      </c>
      <c r="AA1160" s="193" t="str">
        <f t="shared" si="225"/>
        <v/>
      </c>
      <c r="AB1160" s="397" t="str">
        <f t="shared" si="226"/>
        <v/>
      </c>
      <c r="AC1160" s="257" t="str">
        <f t="shared" si="227"/>
        <v/>
      </c>
      <c r="AD1160" s="257" t="str">
        <f t="shared" si="228"/>
        <v/>
      </c>
      <c r="AE1160" s="193" t="str">
        <f t="shared" si="229"/>
        <v>CHECK DATES</v>
      </c>
      <c r="AF1160" s="257" t="str">
        <f t="shared" si="230"/>
        <v/>
      </c>
      <c r="AG1160" s="286">
        <v>0</v>
      </c>
      <c r="AH1160" s="257">
        <f t="shared" si="231"/>
        <v>0</v>
      </c>
      <c r="AI1160" s="257" t="str">
        <f t="shared" si="232"/>
        <v/>
      </c>
      <c r="AJ1160" s="257">
        <f t="shared" si="233"/>
        <v>0</v>
      </c>
    </row>
    <row r="1161" spans="1:36" x14ac:dyDescent="0.3">
      <c r="A1161" s="287">
        <v>1148</v>
      </c>
      <c r="B1161" s="156"/>
      <c r="C1161" s="150"/>
      <c r="D1161" s="151"/>
      <c r="E1161" s="150"/>
      <c r="F1161" s="150"/>
      <c r="G1161" s="158"/>
      <c r="H1161" s="157"/>
      <c r="I1161" s="152"/>
      <c r="J1161" s="154"/>
      <c r="K1161" s="149"/>
      <c r="L1161" s="152"/>
      <c r="M1161" s="159"/>
      <c r="N1161" s="337"/>
      <c r="O1161" s="343" t="str">
        <f>IF(N1161="","",LOOKUP(N1161,'Work Programme'!$A$8:$A$207,'Work Programme'!$B$8:$B$207))</f>
        <v/>
      </c>
      <c r="P1161" s="150"/>
      <c r="Q1161" s="150"/>
      <c r="R1161" s="254" t="str">
        <f>IF(J1161="","",VLOOKUP(J1161,'Overview - Financial Statement'!$A$46:$B$60,2,FALSE))</f>
        <v/>
      </c>
      <c r="S1161" s="255" t="str">
        <f t="shared" si="221"/>
        <v/>
      </c>
      <c r="T1161" s="153"/>
      <c r="U1161" s="153"/>
      <c r="V1161" s="238">
        <f t="shared" si="222"/>
        <v>0</v>
      </c>
      <c r="W1161" s="193" t="s">
        <v>44</v>
      </c>
      <c r="X1161" s="427"/>
      <c r="Y1161" s="264" t="str">
        <f t="shared" si="223"/>
        <v>OK</v>
      </c>
      <c r="Z1161" s="193" t="str">
        <f t="shared" si="224"/>
        <v/>
      </c>
      <c r="AA1161" s="193" t="str">
        <f t="shared" si="225"/>
        <v/>
      </c>
      <c r="AB1161" s="397" t="str">
        <f t="shared" si="226"/>
        <v/>
      </c>
      <c r="AC1161" s="257" t="str">
        <f t="shared" si="227"/>
        <v/>
      </c>
      <c r="AD1161" s="257" t="str">
        <f t="shared" si="228"/>
        <v/>
      </c>
      <c r="AE1161" s="193" t="str">
        <f t="shared" si="229"/>
        <v>CHECK DATES</v>
      </c>
      <c r="AF1161" s="257" t="str">
        <f t="shared" si="230"/>
        <v/>
      </c>
      <c r="AG1161" s="286">
        <v>0</v>
      </c>
      <c r="AH1161" s="257">
        <f t="shared" si="231"/>
        <v>0</v>
      </c>
      <c r="AI1161" s="257" t="str">
        <f t="shared" si="232"/>
        <v/>
      </c>
      <c r="AJ1161" s="257">
        <f t="shared" si="233"/>
        <v>0</v>
      </c>
    </row>
    <row r="1162" spans="1:36" x14ac:dyDescent="0.3">
      <c r="A1162" s="287">
        <v>1149</v>
      </c>
      <c r="B1162" s="156"/>
      <c r="C1162" s="150"/>
      <c r="D1162" s="151"/>
      <c r="E1162" s="150"/>
      <c r="F1162" s="150"/>
      <c r="G1162" s="158"/>
      <c r="H1162" s="157"/>
      <c r="I1162" s="152"/>
      <c r="J1162" s="154"/>
      <c r="K1162" s="149"/>
      <c r="L1162" s="152"/>
      <c r="M1162" s="159"/>
      <c r="N1162" s="337"/>
      <c r="O1162" s="343" t="str">
        <f>IF(N1162="","",LOOKUP(N1162,'Work Programme'!$A$8:$A$207,'Work Programme'!$B$8:$B$207))</f>
        <v/>
      </c>
      <c r="P1162" s="150"/>
      <c r="Q1162" s="150"/>
      <c r="R1162" s="254" t="str">
        <f>IF(J1162="","",VLOOKUP(J1162,'Overview - Financial Statement'!$A$46:$B$60,2,FALSE))</f>
        <v/>
      </c>
      <c r="S1162" s="255" t="str">
        <f t="shared" si="221"/>
        <v/>
      </c>
      <c r="T1162" s="153"/>
      <c r="U1162" s="153"/>
      <c r="V1162" s="238">
        <f t="shared" si="222"/>
        <v>0</v>
      </c>
      <c r="W1162" s="193" t="s">
        <v>44</v>
      </c>
      <c r="X1162" s="427"/>
      <c r="Y1162" s="264" t="str">
        <f t="shared" si="223"/>
        <v>OK</v>
      </c>
      <c r="Z1162" s="193" t="str">
        <f t="shared" si="224"/>
        <v/>
      </c>
      <c r="AA1162" s="193" t="str">
        <f t="shared" si="225"/>
        <v/>
      </c>
      <c r="AB1162" s="397" t="str">
        <f t="shared" si="226"/>
        <v/>
      </c>
      <c r="AC1162" s="257" t="str">
        <f t="shared" si="227"/>
        <v/>
      </c>
      <c r="AD1162" s="257" t="str">
        <f t="shared" si="228"/>
        <v/>
      </c>
      <c r="AE1162" s="193" t="str">
        <f t="shared" si="229"/>
        <v>CHECK DATES</v>
      </c>
      <c r="AF1162" s="257" t="str">
        <f t="shared" si="230"/>
        <v/>
      </c>
      <c r="AG1162" s="286">
        <v>0</v>
      </c>
      <c r="AH1162" s="257">
        <f t="shared" si="231"/>
        <v>0</v>
      </c>
      <c r="AI1162" s="257" t="str">
        <f t="shared" si="232"/>
        <v/>
      </c>
      <c r="AJ1162" s="257">
        <f t="shared" si="233"/>
        <v>0</v>
      </c>
    </row>
    <row r="1163" spans="1:36" x14ac:dyDescent="0.3">
      <c r="A1163" s="287">
        <v>1150</v>
      </c>
      <c r="B1163" s="156"/>
      <c r="C1163" s="150"/>
      <c r="D1163" s="151"/>
      <c r="E1163" s="150"/>
      <c r="F1163" s="150"/>
      <c r="G1163" s="158"/>
      <c r="H1163" s="157"/>
      <c r="I1163" s="152"/>
      <c r="J1163" s="154"/>
      <c r="K1163" s="149"/>
      <c r="L1163" s="152"/>
      <c r="M1163" s="159"/>
      <c r="N1163" s="337"/>
      <c r="O1163" s="343" t="str">
        <f>IF(N1163="","",LOOKUP(N1163,'Work Programme'!$A$8:$A$207,'Work Programme'!$B$8:$B$207))</f>
        <v/>
      </c>
      <c r="P1163" s="150"/>
      <c r="Q1163" s="150"/>
      <c r="R1163" s="254" t="str">
        <f>IF(J1163="","",VLOOKUP(J1163,'Overview - Financial Statement'!$A$46:$B$60,2,FALSE))</f>
        <v/>
      </c>
      <c r="S1163" s="255" t="str">
        <f t="shared" si="221"/>
        <v/>
      </c>
      <c r="T1163" s="153"/>
      <c r="U1163" s="153"/>
      <c r="V1163" s="238">
        <f t="shared" si="222"/>
        <v>0</v>
      </c>
      <c r="W1163" s="193" t="s">
        <v>44</v>
      </c>
      <c r="X1163" s="427"/>
      <c r="Y1163" s="264" t="str">
        <f t="shared" si="223"/>
        <v>OK</v>
      </c>
      <c r="Z1163" s="193" t="str">
        <f t="shared" si="224"/>
        <v/>
      </c>
      <c r="AA1163" s="193" t="str">
        <f t="shared" si="225"/>
        <v/>
      </c>
      <c r="AB1163" s="397" t="str">
        <f t="shared" si="226"/>
        <v/>
      </c>
      <c r="AC1163" s="257" t="str">
        <f t="shared" si="227"/>
        <v/>
      </c>
      <c r="AD1163" s="257" t="str">
        <f t="shared" si="228"/>
        <v/>
      </c>
      <c r="AE1163" s="193" t="str">
        <f t="shared" si="229"/>
        <v>CHECK DATES</v>
      </c>
      <c r="AF1163" s="257" t="str">
        <f t="shared" si="230"/>
        <v/>
      </c>
      <c r="AG1163" s="286">
        <v>0</v>
      </c>
      <c r="AH1163" s="257">
        <f t="shared" si="231"/>
        <v>0</v>
      </c>
      <c r="AI1163" s="257" t="str">
        <f t="shared" si="232"/>
        <v/>
      </c>
      <c r="AJ1163" s="257">
        <f t="shared" si="233"/>
        <v>0</v>
      </c>
    </row>
    <row r="1164" spans="1:36" x14ac:dyDescent="0.3">
      <c r="A1164" s="287">
        <v>1151</v>
      </c>
      <c r="B1164" s="156"/>
      <c r="C1164" s="150"/>
      <c r="D1164" s="151"/>
      <c r="E1164" s="150"/>
      <c r="F1164" s="150"/>
      <c r="G1164" s="158"/>
      <c r="H1164" s="157"/>
      <c r="I1164" s="152"/>
      <c r="J1164" s="154"/>
      <c r="K1164" s="149"/>
      <c r="L1164" s="152"/>
      <c r="M1164" s="159"/>
      <c r="N1164" s="337"/>
      <c r="O1164" s="343" t="str">
        <f>IF(N1164="","",LOOKUP(N1164,'Work Programme'!$A$8:$A$207,'Work Programme'!$B$8:$B$207))</f>
        <v/>
      </c>
      <c r="P1164" s="150"/>
      <c r="Q1164" s="150"/>
      <c r="R1164" s="254" t="str">
        <f>IF(J1164="","",VLOOKUP(J1164,'Overview - Financial Statement'!$A$46:$B$60,2,FALSE))</f>
        <v/>
      </c>
      <c r="S1164" s="255" t="str">
        <f t="shared" si="221"/>
        <v/>
      </c>
      <c r="T1164" s="153"/>
      <c r="U1164" s="153"/>
      <c r="V1164" s="238">
        <f t="shared" si="222"/>
        <v>0</v>
      </c>
      <c r="W1164" s="193" t="s">
        <v>44</v>
      </c>
      <c r="X1164" s="427"/>
      <c r="Y1164" s="264" t="str">
        <f t="shared" si="223"/>
        <v>OK</v>
      </c>
      <c r="Z1164" s="193" t="str">
        <f t="shared" si="224"/>
        <v/>
      </c>
      <c r="AA1164" s="193" t="str">
        <f t="shared" si="225"/>
        <v/>
      </c>
      <c r="AB1164" s="397" t="str">
        <f t="shared" si="226"/>
        <v/>
      </c>
      <c r="AC1164" s="257" t="str">
        <f t="shared" si="227"/>
        <v/>
      </c>
      <c r="AD1164" s="257" t="str">
        <f t="shared" si="228"/>
        <v/>
      </c>
      <c r="AE1164" s="193" t="str">
        <f t="shared" si="229"/>
        <v>CHECK DATES</v>
      </c>
      <c r="AF1164" s="257" t="str">
        <f t="shared" si="230"/>
        <v/>
      </c>
      <c r="AG1164" s="286">
        <v>0</v>
      </c>
      <c r="AH1164" s="257">
        <f t="shared" si="231"/>
        <v>0</v>
      </c>
      <c r="AI1164" s="257" t="str">
        <f t="shared" si="232"/>
        <v/>
      </c>
      <c r="AJ1164" s="257">
        <f t="shared" si="233"/>
        <v>0</v>
      </c>
    </row>
    <row r="1165" spans="1:36" x14ac:dyDescent="0.3">
      <c r="A1165" s="287">
        <v>1152</v>
      </c>
      <c r="B1165" s="156"/>
      <c r="C1165" s="150"/>
      <c r="D1165" s="151"/>
      <c r="E1165" s="150"/>
      <c r="F1165" s="150"/>
      <c r="G1165" s="158"/>
      <c r="H1165" s="157"/>
      <c r="I1165" s="152"/>
      <c r="J1165" s="154"/>
      <c r="K1165" s="149"/>
      <c r="L1165" s="152"/>
      <c r="M1165" s="159"/>
      <c r="N1165" s="337"/>
      <c r="O1165" s="343" t="str">
        <f>IF(N1165="","",LOOKUP(N1165,'Work Programme'!$A$8:$A$207,'Work Programme'!$B$8:$B$207))</f>
        <v/>
      </c>
      <c r="P1165" s="150"/>
      <c r="Q1165" s="150"/>
      <c r="R1165" s="254" t="str">
        <f>IF(J1165="","",VLOOKUP(J1165,'Overview - Financial Statement'!$A$46:$B$60,2,FALSE))</f>
        <v/>
      </c>
      <c r="S1165" s="255" t="str">
        <f t="shared" si="221"/>
        <v/>
      </c>
      <c r="T1165" s="153"/>
      <c r="U1165" s="153"/>
      <c r="V1165" s="238">
        <f t="shared" si="222"/>
        <v>0</v>
      </c>
      <c r="W1165" s="193" t="s">
        <v>44</v>
      </c>
      <c r="X1165" s="427"/>
      <c r="Y1165" s="264" t="str">
        <f t="shared" si="223"/>
        <v>OK</v>
      </c>
      <c r="Z1165" s="193" t="str">
        <f t="shared" si="224"/>
        <v/>
      </c>
      <c r="AA1165" s="193" t="str">
        <f t="shared" si="225"/>
        <v/>
      </c>
      <c r="AB1165" s="397" t="str">
        <f t="shared" si="226"/>
        <v/>
      </c>
      <c r="AC1165" s="257" t="str">
        <f t="shared" si="227"/>
        <v/>
      </c>
      <c r="AD1165" s="257" t="str">
        <f t="shared" si="228"/>
        <v/>
      </c>
      <c r="AE1165" s="193" t="str">
        <f t="shared" si="229"/>
        <v>CHECK DATES</v>
      </c>
      <c r="AF1165" s="257" t="str">
        <f t="shared" si="230"/>
        <v/>
      </c>
      <c r="AG1165" s="286">
        <v>0</v>
      </c>
      <c r="AH1165" s="257">
        <f t="shared" si="231"/>
        <v>0</v>
      </c>
      <c r="AI1165" s="257" t="str">
        <f t="shared" si="232"/>
        <v/>
      </c>
      <c r="AJ1165" s="257">
        <f t="shared" si="233"/>
        <v>0</v>
      </c>
    </row>
    <row r="1166" spans="1:36" x14ac:dyDescent="0.3">
      <c r="A1166" s="287">
        <v>1153</v>
      </c>
      <c r="B1166" s="156"/>
      <c r="C1166" s="150"/>
      <c r="D1166" s="151"/>
      <c r="E1166" s="150"/>
      <c r="F1166" s="150"/>
      <c r="G1166" s="158"/>
      <c r="H1166" s="157"/>
      <c r="I1166" s="152"/>
      <c r="J1166" s="154"/>
      <c r="K1166" s="149"/>
      <c r="L1166" s="152"/>
      <c r="M1166" s="159"/>
      <c r="N1166" s="337"/>
      <c r="O1166" s="343" t="str">
        <f>IF(N1166="","",LOOKUP(N1166,'Work Programme'!$A$8:$A$207,'Work Programme'!$B$8:$B$207))</f>
        <v/>
      </c>
      <c r="P1166" s="150"/>
      <c r="Q1166" s="150"/>
      <c r="R1166" s="254" t="str">
        <f>IF(J1166="","",VLOOKUP(J1166,'Overview - Financial Statement'!$A$46:$B$60,2,FALSE))</f>
        <v/>
      </c>
      <c r="S1166" s="255" t="str">
        <f t="shared" ref="S1166:S1213" si="234">IF(R1166="","",K1166/R1166)</f>
        <v/>
      </c>
      <c r="T1166" s="153"/>
      <c r="U1166" s="153"/>
      <c r="V1166" s="238">
        <f t="shared" si="222"/>
        <v>0</v>
      </c>
      <c r="W1166" s="193" t="s">
        <v>44</v>
      </c>
      <c r="X1166" s="427"/>
      <c r="Y1166" s="264" t="str">
        <f t="shared" si="223"/>
        <v>OK</v>
      </c>
      <c r="Z1166" s="193" t="str">
        <f t="shared" si="224"/>
        <v/>
      </c>
      <c r="AA1166" s="193" t="str">
        <f t="shared" si="225"/>
        <v/>
      </c>
      <c r="AB1166" s="397" t="str">
        <f t="shared" si="226"/>
        <v/>
      </c>
      <c r="AC1166" s="257" t="str">
        <f t="shared" si="227"/>
        <v/>
      </c>
      <c r="AD1166" s="257" t="str">
        <f t="shared" si="228"/>
        <v/>
      </c>
      <c r="AE1166" s="193" t="str">
        <f t="shared" si="229"/>
        <v>CHECK DATES</v>
      </c>
      <c r="AF1166" s="257" t="str">
        <f t="shared" si="230"/>
        <v/>
      </c>
      <c r="AG1166" s="286">
        <v>0</v>
      </c>
      <c r="AH1166" s="257">
        <f t="shared" si="231"/>
        <v>0</v>
      </c>
      <c r="AI1166" s="257" t="str">
        <f t="shared" si="232"/>
        <v/>
      </c>
      <c r="AJ1166" s="257">
        <f t="shared" si="233"/>
        <v>0</v>
      </c>
    </row>
    <row r="1167" spans="1:36" x14ac:dyDescent="0.3">
      <c r="A1167" s="287">
        <v>1154</v>
      </c>
      <c r="B1167" s="156"/>
      <c r="C1167" s="150"/>
      <c r="D1167" s="151"/>
      <c r="E1167" s="150"/>
      <c r="F1167" s="150"/>
      <c r="G1167" s="158"/>
      <c r="H1167" s="157"/>
      <c r="I1167" s="152"/>
      <c r="J1167" s="154"/>
      <c r="K1167" s="149"/>
      <c r="L1167" s="152"/>
      <c r="M1167" s="159"/>
      <c r="N1167" s="337"/>
      <c r="O1167" s="343" t="str">
        <f>IF(N1167="","",LOOKUP(N1167,'Work Programme'!$A$8:$A$207,'Work Programme'!$B$8:$B$207))</f>
        <v/>
      </c>
      <c r="P1167" s="150"/>
      <c r="Q1167" s="150"/>
      <c r="R1167" s="254" t="str">
        <f>IF(J1167="","",VLOOKUP(J1167,'Overview - Financial Statement'!$A$46:$B$60,2,FALSE))</f>
        <v/>
      </c>
      <c r="S1167" s="255" t="str">
        <f t="shared" si="234"/>
        <v/>
      </c>
      <c r="T1167" s="153"/>
      <c r="U1167" s="153"/>
      <c r="V1167" s="238">
        <f t="shared" si="222"/>
        <v>0</v>
      </c>
      <c r="W1167" s="193" t="s">
        <v>44</v>
      </c>
      <c r="X1167" s="427"/>
      <c r="Y1167" s="264" t="str">
        <f t="shared" si="223"/>
        <v>OK</v>
      </c>
      <c r="Z1167" s="193" t="str">
        <f t="shared" si="224"/>
        <v/>
      </c>
      <c r="AA1167" s="193" t="str">
        <f t="shared" si="225"/>
        <v/>
      </c>
      <c r="AB1167" s="397" t="str">
        <f t="shared" si="226"/>
        <v/>
      </c>
      <c r="AC1167" s="257" t="str">
        <f t="shared" si="227"/>
        <v/>
      </c>
      <c r="AD1167" s="257" t="str">
        <f t="shared" si="228"/>
        <v/>
      </c>
      <c r="AE1167" s="193" t="str">
        <f t="shared" si="229"/>
        <v>CHECK DATES</v>
      </c>
      <c r="AF1167" s="257" t="str">
        <f t="shared" si="230"/>
        <v/>
      </c>
      <c r="AG1167" s="286">
        <v>0</v>
      </c>
      <c r="AH1167" s="257">
        <f t="shared" si="231"/>
        <v>0</v>
      </c>
      <c r="AI1167" s="257" t="str">
        <f t="shared" si="232"/>
        <v/>
      </c>
      <c r="AJ1167" s="257">
        <f t="shared" si="233"/>
        <v>0</v>
      </c>
    </row>
    <row r="1168" spans="1:36" x14ac:dyDescent="0.3">
      <c r="A1168" s="287">
        <v>1155</v>
      </c>
      <c r="B1168" s="156"/>
      <c r="C1168" s="150"/>
      <c r="D1168" s="151"/>
      <c r="E1168" s="150"/>
      <c r="F1168" s="150"/>
      <c r="G1168" s="158"/>
      <c r="H1168" s="157"/>
      <c r="I1168" s="152"/>
      <c r="J1168" s="154"/>
      <c r="K1168" s="149"/>
      <c r="L1168" s="152"/>
      <c r="M1168" s="159"/>
      <c r="N1168" s="337"/>
      <c r="O1168" s="343" t="str">
        <f>IF(N1168="","",LOOKUP(N1168,'Work Programme'!$A$8:$A$207,'Work Programme'!$B$8:$B$207))</f>
        <v/>
      </c>
      <c r="P1168" s="150"/>
      <c r="Q1168" s="150"/>
      <c r="R1168" s="254" t="str">
        <f>IF(J1168="","",VLOOKUP(J1168,'Overview - Financial Statement'!$A$46:$B$60,2,FALSE))</f>
        <v/>
      </c>
      <c r="S1168" s="255" t="str">
        <f t="shared" si="234"/>
        <v/>
      </c>
      <c r="T1168" s="153"/>
      <c r="U1168" s="153"/>
      <c r="V1168" s="238">
        <f t="shared" ref="V1168:V1212" si="235">IF(T1168="YES",S1168,0)</f>
        <v>0</v>
      </c>
      <c r="W1168" s="193" t="s">
        <v>44</v>
      </c>
      <c r="X1168" s="427"/>
      <c r="Y1168" s="264" t="str">
        <f t="shared" si="223"/>
        <v>OK</v>
      </c>
      <c r="Z1168" s="193" t="str">
        <f t="shared" si="224"/>
        <v/>
      </c>
      <c r="AA1168" s="193" t="str">
        <f t="shared" si="225"/>
        <v/>
      </c>
      <c r="AB1168" s="397" t="str">
        <f t="shared" si="226"/>
        <v/>
      </c>
      <c r="AC1168" s="257" t="str">
        <f t="shared" si="227"/>
        <v/>
      </c>
      <c r="AD1168" s="257" t="str">
        <f t="shared" si="228"/>
        <v/>
      </c>
      <c r="AE1168" s="193" t="str">
        <f t="shared" si="229"/>
        <v>CHECK DATES</v>
      </c>
      <c r="AF1168" s="257" t="str">
        <f t="shared" si="230"/>
        <v/>
      </c>
      <c r="AG1168" s="286">
        <v>0</v>
      </c>
      <c r="AH1168" s="257">
        <f t="shared" si="231"/>
        <v>0</v>
      </c>
      <c r="AI1168" s="257" t="str">
        <f t="shared" si="232"/>
        <v/>
      </c>
      <c r="AJ1168" s="257">
        <f t="shared" si="233"/>
        <v>0</v>
      </c>
    </row>
    <row r="1169" spans="1:36" x14ac:dyDescent="0.3">
      <c r="A1169" s="287">
        <v>1156</v>
      </c>
      <c r="B1169" s="156"/>
      <c r="C1169" s="150"/>
      <c r="D1169" s="151"/>
      <c r="E1169" s="150"/>
      <c r="F1169" s="150"/>
      <c r="G1169" s="158"/>
      <c r="H1169" s="157"/>
      <c r="I1169" s="152"/>
      <c r="J1169" s="154"/>
      <c r="K1169" s="149"/>
      <c r="L1169" s="152"/>
      <c r="M1169" s="159"/>
      <c r="N1169" s="337"/>
      <c r="O1169" s="343" t="str">
        <f>IF(N1169="","",LOOKUP(N1169,'Work Programme'!$A$8:$A$207,'Work Programme'!$B$8:$B$207))</f>
        <v/>
      </c>
      <c r="P1169" s="150"/>
      <c r="Q1169" s="150"/>
      <c r="R1169" s="254" t="str">
        <f>IF(J1169="","",VLOOKUP(J1169,'Overview - Financial Statement'!$A$46:$B$60,2,FALSE))</f>
        <v/>
      </c>
      <c r="S1169" s="255" t="str">
        <f t="shared" si="234"/>
        <v/>
      </c>
      <c r="T1169" s="153"/>
      <c r="U1169" s="153"/>
      <c r="V1169" s="238">
        <f t="shared" si="235"/>
        <v>0</v>
      </c>
      <c r="W1169" s="193" t="s">
        <v>44</v>
      </c>
      <c r="X1169" s="427"/>
      <c r="Y1169" s="264" t="str">
        <f t="shared" ref="Y1169:Y1213" si="236">IF(G1169&gt;=220,"to be checked","OK")</f>
        <v>OK</v>
      </c>
      <c r="Z1169" s="193" t="str">
        <f t="shared" ref="Z1169:Z1213" si="237">IF(S1169="","",(IF(OR(L1169&lt;=($E$4-1),L1169&gt;=($G$4+1),M1169&lt;=($E$4-1),M1169&gt;=($G$4+1)),"CHECK DATES","OK")))</f>
        <v/>
      </c>
      <c r="AA1169" s="193" t="str">
        <f t="shared" ref="AA1169:AA1213" si="238">IF(J1169="","",J1169)</f>
        <v/>
      </c>
      <c r="AB1169" s="397" t="str">
        <f t="shared" ref="AB1169:AB1213" si="239">IF(J1169="","",IF(HLOOKUP(J1169,$X$4:$AL$5,2,FALSE)="",R1169,IF(R1169&lt;&gt;HLOOKUP(J1169,$X$4:$AL$5,2,FALSE),HLOOKUP(J1169,$X$4:$AL$5,2,FALSE),R1169)))</f>
        <v/>
      </c>
      <c r="AC1169" s="257" t="str">
        <f t="shared" ref="AC1169:AC1213" si="240">IF(R1169="","",IF(AB1169=1,S1169,K1169/AB1169))</f>
        <v/>
      </c>
      <c r="AD1169" s="257" t="str">
        <f t="shared" ref="AD1169:AD1213" si="241">IF(AC1169="","",IF(AB1169=1,0,AC1169-S1169))</f>
        <v/>
      </c>
      <c r="AE1169" s="193" t="str">
        <f t="shared" ref="AE1169:AE1213" si="242">IF(S1169=0,"",(IF(I1169="","CHECK DATES","OK")))</f>
        <v>CHECK DATES</v>
      </c>
      <c r="AF1169" s="257" t="str">
        <f t="shared" ref="AF1169:AF1213" si="243">IF(OR(W1169="NO",Z1169="CHECK DATES",AE1169="CHECK DATES"),AC1169,"")</f>
        <v/>
      </c>
      <c r="AG1169" s="286">
        <v>0</v>
      </c>
      <c r="AH1169" s="257">
        <f t="shared" ref="AH1169:AH1213" si="244">IF(OR(W1169="NO",AF1169&gt;0,AG1169&gt;0)*(AND(OR(T1169="NO",T1169=""))),SUM(AF1169:AG1169),"")</f>
        <v>0</v>
      </c>
      <c r="AI1169" s="257" t="str">
        <f t="shared" ref="AI1169:AI1213" si="245">IF(OR(W1169="NO",AF1169&gt;0,AG1169&gt;0)*(AND(OR(T1169="YES"))),SUM(AF1169:AG1169),"")</f>
        <v/>
      </c>
      <c r="AJ1169" s="257">
        <f t="shared" ref="AJ1169:AJ1213" si="246">IF(T1169="YES",AC1169,0)</f>
        <v>0</v>
      </c>
    </row>
    <row r="1170" spans="1:36" x14ac:dyDescent="0.3">
      <c r="A1170" s="287">
        <v>1157</v>
      </c>
      <c r="B1170" s="156"/>
      <c r="C1170" s="150"/>
      <c r="D1170" s="151"/>
      <c r="E1170" s="150"/>
      <c r="F1170" s="150"/>
      <c r="G1170" s="158"/>
      <c r="H1170" s="157"/>
      <c r="I1170" s="152"/>
      <c r="J1170" s="154"/>
      <c r="K1170" s="149"/>
      <c r="L1170" s="152"/>
      <c r="M1170" s="159"/>
      <c r="N1170" s="337"/>
      <c r="O1170" s="343" t="str">
        <f>IF(N1170="","",LOOKUP(N1170,'Work Programme'!$A$8:$A$207,'Work Programme'!$B$8:$B$207))</f>
        <v/>
      </c>
      <c r="P1170" s="150"/>
      <c r="Q1170" s="150"/>
      <c r="R1170" s="254" t="str">
        <f>IF(J1170="","",VLOOKUP(J1170,'Overview - Financial Statement'!$A$46:$B$60,2,FALSE))</f>
        <v/>
      </c>
      <c r="S1170" s="255" t="str">
        <f t="shared" si="234"/>
        <v/>
      </c>
      <c r="T1170" s="153"/>
      <c r="U1170" s="153"/>
      <c r="V1170" s="238">
        <f t="shared" si="235"/>
        <v>0</v>
      </c>
      <c r="W1170" s="193" t="s">
        <v>44</v>
      </c>
      <c r="X1170" s="427"/>
      <c r="Y1170" s="264" t="str">
        <f t="shared" si="236"/>
        <v>OK</v>
      </c>
      <c r="Z1170" s="193" t="str">
        <f t="shared" si="237"/>
        <v/>
      </c>
      <c r="AA1170" s="193" t="str">
        <f t="shared" si="238"/>
        <v/>
      </c>
      <c r="AB1170" s="397" t="str">
        <f t="shared" si="239"/>
        <v/>
      </c>
      <c r="AC1170" s="257" t="str">
        <f t="shared" si="240"/>
        <v/>
      </c>
      <c r="AD1170" s="257" t="str">
        <f t="shared" si="241"/>
        <v/>
      </c>
      <c r="AE1170" s="193" t="str">
        <f t="shared" si="242"/>
        <v>CHECK DATES</v>
      </c>
      <c r="AF1170" s="257" t="str">
        <f t="shared" si="243"/>
        <v/>
      </c>
      <c r="AG1170" s="286">
        <v>0</v>
      </c>
      <c r="AH1170" s="257">
        <f t="shared" si="244"/>
        <v>0</v>
      </c>
      <c r="AI1170" s="257" t="str">
        <f t="shared" si="245"/>
        <v/>
      </c>
      <c r="AJ1170" s="257">
        <f t="shared" si="246"/>
        <v>0</v>
      </c>
    </row>
    <row r="1171" spans="1:36" x14ac:dyDescent="0.3">
      <c r="A1171" s="287">
        <v>1158</v>
      </c>
      <c r="B1171" s="156"/>
      <c r="C1171" s="150"/>
      <c r="D1171" s="151"/>
      <c r="E1171" s="150"/>
      <c r="F1171" s="150"/>
      <c r="G1171" s="158"/>
      <c r="H1171" s="157"/>
      <c r="I1171" s="152"/>
      <c r="J1171" s="154"/>
      <c r="K1171" s="149"/>
      <c r="L1171" s="152"/>
      <c r="M1171" s="159"/>
      <c r="N1171" s="337"/>
      <c r="O1171" s="343" t="str">
        <f>IF(N1171="","",LOOKUP(N1171,'Work Programme'!$A$8:$A$207,'Work Programme'!$B$8:$B$207))</f>
        <v/>
      </c>
      <c r="P1171" s="150"/>
      <c r="Q1171" s="150"/>
      <c r="R1171" s="254" t="str">
        <f>IF(J1171="","",VLOOKUP(J1171,'Overview - Financial Statement'!$A$46:$B$60,2,FALSE))</f>
        <v/>
      </c>
      <c r="S1171" s="255" t="str">
        <f t="shared" si="234"/>
        <v/>
      </c>
      <c r="T1171" s="153"/>
      <c r="U1171" s="153"/>
      <c r="V1171" s="238">
        <f t="shared" si="235"/>
        <v>0</v>
      </c>
      <c r="W1171" s="193" t="s">
        <v>44</v>
      </c>
      <c r="X1171" s="427"/>
      <c r="Y1171" s="264" t="str">
        <f t="shared" si="236"/>
        <v>OK</v>
      </c>
      <c r="Z1171" s="193" t="str">
        <f t="shared" si="237"/>
        <v/>
      </c>
      <c r="AA1171" s="193" t="str">
        <f t="shared" si="238"/>
        <v/>
      </c>
      <c r="AB1171" s="397" t="str">
        <f t="shared" si="239"/>
        <v/>
      </c>
      <c r="AC1171" s="257" t="str">
        <f t="shared" si="240"/>
        <v/>
      </c>
      <c r="AD1171" s="257" t="str">
        <f t="shared" si="241"/>
        <v/>
      </c>
      <c r="AE1171" s="193" t="str">
        <f t="shared" si="242"/>
        <v>CHECK DATES</v>
      </c>
      <c r="AF1171" s="257" t="str">
        <f t="shared" si="243"/>
        <v/>
      </c>
      <c r="AG1171" s="286">
        <v>0</v>
      </c>
      <c r="AH1171" s="257">
        <f t="shared" si="244"/>
        <v>0</v>
      </c>
      <c r="AI1171" s="257" t="str">
        <f t="shared" si="245"/>
        <v/>
      </c>
      <c r="AJ1171" s="257">
        <f t="shared" si="246"/>
        <v>0</v>
      </c>
    </row>
    <row r="1172" spans="1:36" x14ac:dyDescent="0.3">
      <c r="A1172" s="287">
        <v>1159</v>
      </c>
      <c r="B1172" s="156"/>
      <c r="C1172" s="150"/>
      <c r="D1172" s="151"/>
      <c r="E1172" s="150"/>
      <c r="F1172" s="150"/>
      <c r="G1172" s="158"/>
      <c r="H1172" s="157"/>
      <c r="I1172" s="152"/>
      <c r="J1172" s="154"/>
      <c r="K1172" s="149"/>
      <c r="L1172" s="152"/>
      <c r="M1172" s="159"/>
      <c r="N1172" s="337"/>
      <c r="O1172" s="343" t="str">
        <f>IF(N1172="","",LOOKUP(N1172,'Work Programme'!$A$8:$A$207,'Work Programme'!$B$8:$B$207))</f>
        <v/>
      </c>
      <c r="P1172" s="150"/>
      <c r="Q1172" s="150"/>
      <c r="R1172" s="254" t="str">
        <f>IF(J1172="","",VLOOKUP(J1172,'Overview - Financial Statement'!$A$46:$B$60,2,FALSE))</f>
        <v/>
      </c>
      <c r="S1172" s="255" t="str">
        <f t="shared" si="234"/>
        <v/>
      </c>
      <c r="T1172" s="153"/>
      <c r="U1172" s="153"/>
      <c r="V1172" s="238">
        <f t="shared" si="235"/>
        <v>0</v>
      </c>
      <c r="W1172" s="193" t="s">
        <v>44</v>
      </c>
      <c r="X1172" s="427"/>
      <c r="Y1172" s="264" t="str">
        <f t="shared" si="236"/>
        <v>OK</v>
      </c>
      <c r="Z1172" s="193" t="str">
        <f t="shared" si="237"/>
        <v/>
      </c>
      <c r="AA1172" s="193" t="str">
        <f t="shared" si="238"/>
        <v/>
      </c>
      <c r="AB1172" s="397" t="str">
        <f t="shared" si="239"/>
        <v/>
      </c>
      <c r="AC1172" s="257" t="str">
        <f t="shared" si="240"/>
        <v/>
      </c>
      <c r="AD1172" s="257" t="str">
        <f t="shared" si="241"/>
        <v/>
      </c>
      <c r="AE1172" s="193" t="str">
        <f t="shared" si="242"/>
        <v>CHECK DATES</v>
      </c>
      <c r="AF1172" s="257" t="str">
        <f t="shared" si="243"/>
        <v/>
      </c>
      <c r="AG1172" s="286">
        <v>0</v>
      </c>
      <c r="AH1172" s="257">
        <f t="shared" si="244"/>
        <v>0</v>
      </c>
      <c r="AI1172" s="257" t="str">
        <f t="shared" si="245"/>
        <v/>
      </c>
      <c r="AJ1172" s="257">
        <f t="shared" si="246"/>
        <v>0</v>
      </c>
    </row>
    <row r="1173" spans="1:36" x14ac:dyDescent="0.3">
      <c r="A1173" s="287">
        <v>1160</v>
      </c>
      <c r="B1173" s="156"/>
      <c r="C1173" s="150"/>
      <c r="D1173" s="151"/>
      <c r="E1173" s="150"/>
      <c r="F1173" s="150"/>
      <c r="G1173" s="158"/>
      <c r="H1173" s="157"/>
      <c r="I1173" s="152"/>
      <c r="J1173" s="154"/>
      <c r="K1173" s="149"/>
      <c r="L1173" s="152"/>
      <c r="M1173" s="159"/>
      <c r="N1173" s="337"/>
      <c r="O1173" s="343" t="str">
        <f>IF(N1173="","",LOOKUP(N1173,'Work Programme'!$A$8:$A$207,'Work Programme'!$B$8:$B$207))</f>
        <v/>
      </c>
      <c r="P1173" s="150"/>
      <c r="Q1173" s="150"/>
      <c r="R1173" s="254" t="str">
        <f>IF(J1173="","",VLOOKUP(J1173,'Overview - Financial Statement'!$A$46:$B$60,2,FALSE))</f>
        <v/>
      </c>
      <c r="S1173" s="255" t="str">
        <f t="shared" si="234"/>
        <v/>
      </c>
      <c r="T1173" s="153"/>
      <c r="U1173" s="153"/>
      <c r="V1173" s="238">
        <f t="shared" si="235"/>
        <v>0</v>
      </c>
      <c r="W1173" s="193" t="s">
        <v>44</v>
      </c>
      <c r="X1173" s="427"/>
      <c r="Y1173" s="264" t="str">
        <f t="shared" si="236"/>
        <v>OK</v>
      </c>
      <c r="Z1173" s="193" t="str">
        <f t="shared" si="237"/>
        <v/>
      </c>
      <c r="AA1173" s="193" t="str">
        <f t="shared" si="238"/>
        <v/>
      </c>
      <c r="AB1173" s="397" t="str">
        <f t="shared" si="239"/>
        <v/>
      </c>
      <c r="AC1173" s="257" t="str">
        <f t="shared" si="240"/>
        <v/>
      </c>
      <c r="AD1173" s="257" t="str">
        <f t="shared" si="241"/>
        <v/>
      </c>
      <c r="AE1173" s="193" t="str">
        <f t="shared" si="242"/>
        <v>CHECK DATES</v>
      </c>
      <c r="AF1173" s="257" t="str">
        <f t="shared" si="243"/>
        <v/>
      </c>
      <c r="AG1173" s="286">
        <v>0</v>
      </c>
      <c r="AH1173" s="257">
        <f t="shared" si="244"/>
        <v>0</v>
      </c>
      <c r="AI1173" s="257" t="str">
        <f t="shared" si="245"/>
        <v/>
      </c>
      <c r="AJ1173" s="257">
        <f t="shared" si="246"/>
        <v>0</v>
      </c>
    </row>
    <row r="1174" spans="1:36" x14ac:dyDescent="0.3">
      <c r="A1174" s="287">
        <v>1161</v>
      </c>
      <c r="B1174" s="156"/>
      <c r="C1174" s="150"/>
      <c r="D1174" s="151"/>
      <c r="E1174" s="150"/>
      <c r="F1174" s="150"/>
      <c r="G1174" s="158"/>
      <c r="H1174" s="157"/>
      <c r="I1174" s="152"/>
      <c r="J1174" s="154"/>
      <c r="K1174" s="149"/>
      <c r="L1174" s="152"/>
      <c r="M1174" s="159"/>
      <c r="N1174" s="337"/>
      <c r="O1174" s="343" t="str">
        <f>IF(N1174="","",LOOKUP(N1174,'Work Programme'!$A$8:$A$207,'Work Programme'!$B$8:$B$207))</f>
        <v/>
      </c>
      <c r="P1174" s="150"/>
      <c r="Q1174" s="150"/>
      <c r="R1174" s="254" t="str">
        <f>IF(J1174="","",VLOOKUP(J1174,'Overview - Financial Statement'!$A$46:$B$60,2,FALSE))</f>
        <v/>
      </c>
      <c r="S1174" s="255" t="str">
        <f t="shared" si="234"/>
        <v/>
      </c>
      <c r="T1174" s="153"/>
      <c r="U1174" s="153"/>
      <c r="V1174" s="238">
        <f t="shared" si="235"/>
        <v>0</v>
      </c>
      <c r="W1174" s="193" t="s">
        <v>44</v>
      </c>
      <c r="X1174" s="427"/>
      <c r="Y1174" s="264" t="str">
        <f t="shared" si="236"/>
        <v>OK</v>
      </c>
      <c r="Z1174" s="193" t="str">
        <f t="shared" si="237"/>
        <v/>
      </c>
      <c r="AA1174" s="193" t="str">
        <f t="shared" si="238"/>
        <v/>
      </c>
      <c r="AB1174" s="397" t="str">
        <f t="shared" si="239"/>
        <v/>
      </c>
      <c r="AC1174" s="257" t="str">
        <f t="shared" si="240"/>
        <v/>
      </c>
      <c r="AD1174" s="257" t="str">
        <f t="shared" si="241"/>
        <v/>
      </c>
      <c r="AE1174" s="193" t="str">
        <f t="shared" si="242"/>
        <v>CHECK DATES</v>
      </c>
      <c r="AF1174" s="257" t="str">
        <f t="shared" si="243"/>
        <v/>
      </c>
      <c r="AG1174" s="286">
        <v>0</v>
      </c>
      <c r="AH1174" s="257">
        <f t="shared" si="244"/>
        <v>0</v>
      </c>
      <c r="AI1174" s="257" t="str">
        <f t="shared" si="245"/>
        <v/>
      </c>
      <c r="AJ1174" s="257">
        <f t="shared" si="246"/>
        <v>0</v>
      </c>
    </row>
    <row r="1175" spans="1:36" x14ac:dyDescent="0.3">
      <c r="A1175" s="287">
        <v>1162</v>
      </c>
      <c r="B1175" s="156"/>
      <c r="C1175" s="150"/>
      <c r="D1175" s="151"/>
      <c r="E1175" s="150"/>
      <c r="F1175" s="150"/>
      <c r="G1175" s="158"/>
      <c r="H1175" s="157"/>
      <c r="I1175" s="152"/>
      <c r="J1175" s="154"/>
      <c r="K1175" s="149"/>
      <c r="L1175" s="152"/>
      <c r="M1175" s="159"/>
      <c r="N1175" s="337"/>
      <c r="O1175" s="343" t="str">
        <f>IF(N1175="","",LOOKUP(N1175,'Work Programme'!$A$8:$A$207,'Work Programme'!$B$8:$B$207))</f>
        <v/>
      </c>
      <c r="P1175" s="150"/>
      <c r="Q1175" s="150"/>
      <c r="R1175" s="254" t="str">
        <f>IF(J1175="","",VLOOKUP(J1175,'Overview - Financial Statement'!$A$46:$B$60,2,FALSE))</f>
        <v/>
      </c>
      <c r="S1175" s="255" t="str">
        <f t="shared" si="234"/>
        <v/>
      </c>
      <c r="T1175" s="153"/>
      <c r="U1175" s="153"/>
      <c r="V1175" s="238">
        <f t="shared" si="235"/>
        <v>0</v>
      </c>
      <c r="W1175" s="193" t="s">
        <v>44</v>
      </c>
      <c r="X1175" s="427"/>
      <c r="Y1175" s="264" t="str">
        <f t="shared" si="236"/>
        <v>OK</v>
      </c>
      <c r="Z1175" s="193" t="str">
        <f t="shared" si="237"/>
        <v/>
      </c>
      <c r="AA1175" s="193" t="str">
        <f t="shared" si="238"/>
        <v/>
      </c>
      <c r="AB1175" s="397" t="str">
        <f t="shared" si="239"/>
        <v/>
      </c>
      <c r="AC1175" s="257" t="str">
        <f t="shared" si="240"/>
        <v/>
      </c>
      <c r="AD1175" s="257" t="str">
        <f t="shared" si="241"/>
        <v/>
      </c>
      <c r="AE1175" s="193" t="str">
        <f t="shared" si="242"/>
        <v>CHECK DATES</v>
      </c>
      <c r="AF1175" s="257" t="str">
        <f t="shared" si="243"/>
        <v/>
      </c>
      <c r="AG1175" s="286">
        <v>0</v>
      </c>
      <c r="AH1175" s="257">
        <f t="shared" si="244"/>
        <v>0</v>
      </c>
      <c r="AI1175" s="257" t="str">
        <f t="shared" si="245"/>
        <v/>
      </c>
      <c r="AJ1175" s="257">
        <f t="shared" si="246"/>
        <v>0</v>
      </c>
    </row>
    <row r="1176" spans="1:36" x14ac:dyDescent="0.3">
      <c r="A1176" s="287">
        <v>1163</v>
      </c>
      <c r="B1176" s="156"/>
      <c r="C1176" s="150"/>
      <c r="D1176" s="151"/>
      <c r="E1176" s="150"/>
      <c r="F1176" s="150"/>
      <c r="G1176" s="158"/>
      <c r="H1176" s="157"/>
      <c r="I1176" s="152"/>
      <c r="J1176" s="154"/>
      <c r="K1176" s="149"/>
      <c r="L1176" s="152"/>
      <c r="M1176" s="159"/>
      <c r="N1176" s="337"/>
      <c r="O1176" s="343" t="str">
        <f>IF(N1176="","",LOOKUP(N1176,'Work Programme'!$A$8:$A$207,'Work Programme'!$B$8:$B$207))</f>
        <v/>
      </c>
      <c r="P1176" s="150"/>
      <c r="Q1176" s="150"/>
      <c r="R1176" s="254" t="str">
        <f>IF(J1176="","",VLOOKUP(J1176,'Overview - Financial Statement'!$A$46:$B$60,2,FALSE))</f>
        <v/>
      </c>
      <c r="S1176" s="255" t="str">
        <f t="shared" si="234"/>
        <v/>
      </c>
      <c r="T1176" s="153"/>
      <c r="U1176" s="153"/>
      <c r="V1176" s="238">
        <f t="shared" si="235"/>
        <v>0</v>
      </c>
      <c r="W1176" s="193" t="s">
        <v>44</v>
      </c>
      <c r="X1176" s="427"/>
      <c r="Y1176" s="264" t="str">
        <f t="shared" si="236"/>
        <v>OK</v>
      </c>
      <c r="Z1176" s="193" t="str">
        <f t="shared" si="237"/>
        <v/>
      </c>
      <c r="AA1176" s="193" t="str">
        <f t="shared" si="238"/>
        <v/>
      </c>
      <c r="AB1176" s="397" t="str">
        <f t="shared" si="239"/>
        <v/>
      </c>
      <c r="AC1176" s="257" t="str">
        <f t="shared" si="240"/>
        <v/>
      </c>
      <c r="AD1176" s="257" t="str">
        <f t="shared" si="241"/>
        <v/>
      </c>
      <c r="AE1176" s="193" t="str">
        <f t="shared" si="242"/>
        <v>CHECK DATES</v>
      </c>
      <c r="AF1176" s="257" t="str">
        <f t="shared" si="243"/>
        <v/>
      </c>
      <c r="AG1176" s="286">
        <v>0</v>
      </c>
      <c r="AH1176" s="257">
        <f t="shared" si="244"/>
        <v>0</v>
      </c>
      <c r="AI1176" s="257" t="str">
        <f t="shared" si="245"/>
        <v/>
      </c>
      <c r="AJ1176" s="257">
        <f t="shared" si="246"/>
        <v>0</v>
      </c>
    </row>
    <row r="1177" spans="1:36" x14ac:dyDescent="0.3">
      <c r="A1177" s="287">
        <v>1164</v>
      </c>
      <c r="B1177" s="156"/>
      <c r="C1177" s="150"/>
      <c r="D1177" s="151"/>
      <c r="E1177" s="150"/>
      <c r="F1177" s="150"/>
      <c r="G1177" s="158"/>
      <c r="H1177" s="157"/>
      <c r="I1177" s="152"/>
      <c r="J1177" s="154"/>
      <c r="K1177" s="149"/>
      <c r="L1177" s="152"/>
      <c r="M1177" s="159"/>
      <c r="N1177" s="337"/>
      <c r="O1177" s="343" t="str">
        <f>IF(N1177="","",LOOKUP(N1177,'Work Programme'!$A$8:$A$207,'Work Programme'!$B$8:$B$207))</f>
        <v/>
      </c>
      <c r="P1177" s="150"/>
      <c r="Q1177" s="150"/>
      <c r="R1177" s="254" t="str">
        <f>IF(J1177="","",VLOOKUP(J1177,'Overview - Financial Statement'!$A$46:$B$60,2,FALSE))</f>
        <v/>
      </c>
      <c r="S1177" s="255" t="str">
        <f t="shared" si="234"/>
        <v/>
      </c>
      <c r="T1177" s="153"/>
      <c r="U1177" s="153"/>
      <c r="V1177" s="238">
        <f t="shared" si="235"/>
        <v>0</v>
      </c>
      <c r="W1177" s="193" t="s">
        <v>44</v>
      </c>
      <c r="X1177" s="427"/>
      <c r="Y1177" s="264" t="str">
        <f t="shared" si="236"/>
        <v>OK</v>
      </c>
      <c r="Z1177" s="193" t="str">
        <f t="shared" si="237"/>
        <v/>
      </c>
      <c r="AA1177" s="193" t="str">
        <f t="shared" si="238"/>
        <v/>
      </c>
      <c r="AB1177" s="397" t="str">
        <f t="shared" si="239"/>
        <v/>
      </c>
      <c r="AC1177" s="257" t="str">
        <f t="shared" si="240"/>
        <v/>
      </c>
      <c r="AD1177" s="257" t="str">
        <f t="shared" si="241"/>
        <v/>
      </c>
      <c r="AE1177" s="193" t="str">
        <f t="shared" si="242"/>
        <v>CHECK DATES</v>
      </c>
      <c r="AF1177" s="257" t="str">
        <f t="shared" si="243"/>
        <v/>
      </c>
      <c r="AG1177" s="286">
        <v>0</v>
      </c>
      <c r="AH1177" s="257">
        <f t="shared" si="244"/>
        <v>0</v>
      </c>
      <c r="AI1177" s="257" t="str">
        <f t="shared" si="245"/>
        <v/>
      </c>
      <c r="AJ1177" s="257">
        <f t="shared" si="246"/>
        <v>0</v>
      </c>
    </row>
    <row r="1178" spans="1:36" x14ac:dyDescent="0.3">
      <c r="A1178" s="287">
        <v>1165</v>
      </c>
      <c r="B1178" s="156"/>
      <c r="C1178" s="150"/>
      <c r="D1178" s="151"/>
      <c r="E1178" s="150"/>
      <c r="F1178" s="150"/>
      <c r="G1178" s="158"/>
      <c r="H1178" s="157"/>
      <c r="I1178" s="152"/>
      <c r="J1178" s="154"/>
      <c r="K1178" s="149"/>
      <c r="L1178" s="152"/>
      <c r="M1178" s="159"/>
      <c r="N1178" s="337"/>
      <c r="O1178" s="343" t="str">
        <f>IF(N1178="","",LOOKUP(N1178,'Work Programme'!$A$8:$A$207,'Work Programme'!$B$8:$B$207))</f>
        <v/>
      </c>
      <c r="P1178" s="150"/>
      <c r="Q1178" s="150"/>
      <c r="R1178" s="254" t="str">
        <f>IF(J1178="","",VLOOKUP(J1178,'Overview - Financial Statement'!$A$46:$B$60,2,FALSE))</f>
        <v/>
      </c>
      <c r="S1178" s="255" t="str">
        <f t="shared" si="234"/>
        <v/>
      </c>
      <c r="T1178" s="153"/>
      <c r="U1178" s="153"/>
      <c r="V1178" s="238">
        <f t="shared" si="235"/>
        <v>0</v>
      </c>
      <c r="W1178" s="193" t="s">
        <v>44</v>
      </c>
      <c r="X1178" s="427"/>
      <c r="Y1178" s="264" t="str">
        <f t="shared" si="236"/>
        <v>OK</v>
      </c>
      <c r="Z1178" s="193" t="str">
        <f t="shared" si="237"/>
        <v/>
      </c>
      <c r="AA1178" s="193" t="str">
        <f t="shared" si="238"/>
        <v/>
      </c>
      <c r="AB1178" s="397" t="str">
        <f t="shared" si="239"/>
        <v/>
      </c>
      <c r="AC1178" s="257" t="str">
        <f t="shared" si="240"/>
        <v/>
      </c>
      <c r="AD1178" s="257" t="str">
        <f t="shared" si="241"/>
        <v/>
      </c>
      <c r="AE1178" s="193" t="str">
        <f t="shared" si="242"/>
        <v>CHECK DATES</v>
      </c>
      <c r="AF1178" s="257" t="str">
        <f t="shared" si="243"/>
        <v/>
      </c>
      <c r="AG1178" s="286">
        <v>0</v>
      </c>
      <c r="AH1178" s="257">
        <f t="shared" si="244"/>
        <v>0</v>
      </c>
      <c r="AI1178" s="257" t="str">
        <f t="shared" si="245"/>
        <v/>
      </c>
      <c r="AJ1178" s="257">
        <f t="shared" si="246"/>
        <v>0</v>
      </c>
    </row>
    <row r="1179" spans="1:36" x14ac:dyDescent="0.3">
      <c r="A1179" s="287">
        <v>1166</v>
      </c>
      <c r="B1179" s="156"/>
      <c r="C1179" s="150"/>
      <c r="D1179" s="151"/>
      <c r="E1179" s="150"/>
      <c r="F1179" s="150"/>
      <c r="G1179" s="158"/>
      <c r="H1179" s="157"/>
      <c r="I1179" s="152"/>
      <c r="J1179" s="154"/>
      <c r="K1179" s="149"/>
      <c r="L1179" s="152"/>
      <c r="M1179" s="159"/>
      <c r="N1179" s="337"/>
      <c r="O1179" s="343" t="str">
        <f>IF(N1179="","",LOOKUP(N1179,'Work Programme'!$A$8:$A$207,'Work Programme'!$B$8:$B$207))</f>
        <v/>
      </c>
      <c r="P1179" s="150"/>
      <c r="Q1179" s="150"/>
      <c r="R1179" s="254" t="str">
        <f>IF(J1179="","",VLOOKUP(J1179,'Overview - Financial Statement'!$A$46:$B$60,2,FALSE))</f>
        <v/>
      </c>
      <c r="S1179" s="255" t="str">
        <f t="shared" si="234"/>
        <v/>
      </c>
      <c r="T1179" s="153"/>
      <c r="U1179" s="153"/>
      <c r="V1179" s="238">
        <f t="shared" si="235"/>
        <v>0</v>
      </c>
      <c r="W1179" s="193" t="s">
        <v>44</v>
      </c>
      <c r="X1179" s="427"/>
      <c r="Y1179" s="264" t="str">
        <f t="shared" si="236"/>
        <v>OK</v>
      </c>
      <c r="Z1179" s="193" t="str">
        <f t="shared" si="237"/>
        <v/>
      </c>
      <c r="AA1179" s="193" t="str">
        <f t="shared" si="238"/>
        <v/>
      </c>
      <c r="AB1179" s="397" t="str">
        <f t="shared" si="239"/>
        <v/>
      </c>
      <c r="AC1179" s="257" t="str">
        <f t="shared" si="240"/>
        <v/>
      </c>
      <c r="AD1179" s="257" t="str">
        <f t="shared" si="241"/>
        <v/>
      </c>
      <c r="AE1179" s="193" t="str">
        <f t="shared" si="242"/>
        <v>CHECK DATES</v>
      </c>
      <c r="AF1179" s="257" t="str">
        <f t="shared" si="243"/>
        <v/>
      </c>
      <c r="AG1179" s="286">
        <v>0</v>
      </c>
      <c r="AH1179" s="257">
        <f t="shared" si="244"/>
        <v>0</v>
      </c>
      <c r="AI1179" s="257" t="str">
        <f t="shared" si="245"/>
        <v/>
      </c>
      <c r="AJ1179" s="257">
        <f t="shared" si="246"/>
        <v>0</v>
      </c>
    </row>
    <row r="1180" spans="1:36" x14ac:dyDescent="0.3">
      <c r="A1180" s="287">
        <v>1167</v>
      </c>
      <c r="B1180" s="156"/>
      <c r="C1180" s="150"/>
      <c r="D1180" s="151"/>
      <c r="E1180" s="150"/>
      <c r="F1180" s="150"/>
      <c r="G1180" s="158"/>
      <c r="H1180" s="157"/>
      <c r="I1180" s="152"/>
      <c r="J1180" s="154"/>
      <c r="K1180" s="149"/>
      <c r="L1180" s="152"/>
      <c r="M1180" s="159"/>
      <c r="N1180" s="337"/>
      <c r="O1180" s="343" t="str">
        <f>IF(N1180="","",LOOKUP(N1180,'Work Programme'!$A$8:$A$207,'Work Programme'!$B$8:$B$207))</f>
        <v/>
      </c>
      <c r="P1180" s="150"/>
      <c r="Q1180" s="150"/>
      <c r="R1180" s="254" t="str">
        <f>IF(J1180="","",VLOOKUP(J1180,'Overview - Financial Statement'!$A$46:$B$60,2,FALSE))</f>
        <v/>
      </c>
      <c r="S1180" s="255" t="str">
        <f t="shared" si="234"/>
        <v/>
      </c>
      <c r="T1180" s="153"/>
      <c r="U1180" s="153"/>
      <c r="V1180" s="238">
        <f t="shared" si="235"/>
        <v>0</v>
      </c>
      <c r="W1180" s="193" t="s">
        <v>44</v>
      </c>
      <c r="X1180" s="427"/>
      <c r="Y1180" s="264" t="str">
        <f t="shared" si="236"/>
        <v>OK</v>
      </c>
      <c r="Z1180" s="193" t="str">
        <f t="shared" si="237"/>
        <v/>
      </c>
      <c r="AA1180" s="193" t="str">
        <f t="shared" si="238"/>
        <v/>
      </c>
      <c r="AB1180" s="397" t="str">
        <f t="shared" si="239"/>
        <v/>
      </c>
      <c r="AC1180" s="257" t="str">
        <f t="shared" si="240"/>
        <v/>
      </c>
      <c r="AD1180" s="257" t="str">
        <f t="shared" si="241"/>
        <v/>
      </c>
      <c r="AE1180" s="193" t="str">
        <f t="shared" si="242"/>
        <v>CHECK DATES</v>
      </c>
      <c r="AF1180" s="257" t="str">
        <f t="shared" si="243"/>
        <v/>
      </c>
      <c r="AG1180" s="286">
        <v>0</v>
      </c>
      <c r="AH1180" s="257">
        <f t="shared" si="244"/>
        <v>0</v>
      </c>
      <c r="AI1180" s="257" t="str">
        <f t="shared" si="245"/>
        <v/>
      </c>
      <c r="AJ1180" s="257">
        <f t="shared" si="246"/>
        <v>0</v>
      </c>
    </row>
    <row r="1181" spans="1:36" x14ac:dyDescent="0.3">
      <c r="A1181" s="287">
        <v>1168</v>
      </c>
      <c r="B1181" s="156"/>
      <c r="C1181" s="150"/>
      <c r="D1181" s="151"/>
      <c r="E1181" s="150"/>
      <c r="F1181" s="150"/>
      <c r="G1181" s="158"/>
      <c r="H1181" s="157"/>
      <c r="I1181" s="152"/>
      <c r="J1181" s="154"/>
      <c r="K1181" s="149"/>
      <c r="L1181" s="152"/>
      <c r="M1181" s="159"/>
      <c r="N1181" s="337"/>
      <c r="O1181" s="343" t="str">
        <f>IF(N1181="","",LOOKUP(N1181,'Work Programme'!$A$8:$A$207,'Work Programme'!$B$8:$B$207))</f>
        <v/>
      </c>
      <c r="P1181" s="150"/>
      <c r="Q1181" s="150"/>
      <c r="R1181" s="254" t="str">
        <f>IF(J1181="","",VLOOKUP(J1181,'Overview - Financial Statement'!$A$46:$B$60,2,FALSE))</f>
        <v/>
      </c>
      <c r="S1181" s="255" t="str">
        <f t="shared" si="234"/>
        <v/>
      </c>
      <c r="T1181" s="153"/>
      <c r="U1181" s="153"/>
      <c r="V1181" s="238">
        <f t="shared" si="235"/>
        <v>0</v>
      </c>
      <c r="W1181" s="193" t="s">
        <v>44</v>
      </c>
      <c r="X1181" s="427"/>
      <c r="Y1181" s="264" t="str">
        <f t="shared" si="236"/>
        <v>OK</v>
      </c>
      <c r="Z1181" s="193" t="str">
        <f t="shared" si="237"/>
        <v/>
      </c>
      <c r="AA1181" s="193" t="str">
        <f t="shared" si="238"/>
        <v/>
      </c>
      <c r="AB1181" s="397" t="str">
        <f t="shared" si="239"/>
        <v/>
      </c>
      <c r="AC1181" s="257" t="str">
        <f t="shared" si="240"/>
        <v/>
      </c>
      <c r="AD1181" s="257" t="str">
        <f t="shared" si="241"/>
        <v/>
      </c>
      <c r="AE1181" s="193" t="str">
        <f t="shared" si="242"/>
        <v>CHECK DATES</v>
      </c>
      <c r="AF1181" s="257" t="str">
        <f t="shared" si="243"/>
        <v/>
      </c>
      <c r="AG1181" s="286">
        <v>0</v>
      </c>
      <c r="AH1181" s="257">
        <f t="shared" si="244"/>
        <v>0</v>
      </c>
      <c r="AI1181" s="257" t="str">
        <f t="shared" si="245"/>
        <v/>
      </c>
      <c r="AJ1181" s="257">
        <f t="shared" si="246"/>
        <v>0</v>
      </c>
    </row>
    <row r="1182" spans="1:36" x14ac:dyDescent="0.3">
      <c r="A1182" s="287">
        <v>1169</v>
      </c>
      <c r="B1182" s="156"/>
      <c r="C1182" s="150"/>
      <c r="D1182" s="151"/>
      <c r="E1182" s="150"/>
      <c r="F1182" s="150"/>
      <c r="G1182" s="158"/>
      <c r="H1182" s="157"/>
      <c r="I1182" s="152"/>
      <c r="J1182" s="154"/>
      <c r="K1182" s="149"/>
      <c r="L1182" s="152"/>
      <c r="M1182" s="159"/>
      <c r="N1182" s="337"/>
      <c r="O1182" s="343" t="str">
        <f>IF(N1182="","",LOOKUP(N1182,'Work Programme'!$A$8:$A$207,'Work Programme'!$B$8:$B$207))</f>
        <v/>
      </c>
      <c r="P1182" s="150"/>
      <c r="Q1182" s="150"/>
      <c r="R1182" s="254" t="str">
        <f>IF(J1182="","",VLOOKUP(J1182,'Overview - Financial Statement'!$A$46:$B$60,2,FALSE))</f>
        <v/>
      </c>
      <c r="S1182" s="255" t="str">
        <f t="shared" si="234"/>
        <v/>
      </c>
      <c r="T1182" s="153"/>
      <c r="U1182" s="153"/>
      <c r="V1182" s="238">
        <f t="shared" si="235"/>
        <v>0</v>
      </c>
      <c r="W1182" s="193" t="s">
        <v>44</v>
      </c>
      <c r="X1182" s="427"/>
      <c r="Y1182" s="264" t="str">
        <f t="shared" si="236"/>
        <v>OK</v>
      </c>
      <c r="Z1182" s="193" t="str">
        <f t="shared" si="237"/>
        <v/>
      </c>
      <c r="AA1182" s="193" t="str">
        <f t="shared" si="238"/>
        <v/>
      </c>
      <c r="AB1182" s="397" t="str">
        <f t="shared" si="239"/>
        <v/>
      </c>
      <c r="AC1182" s="257" t="str">
        <f t="shared" si="240"/>
        <v/>
      </c>
      <c r="AD1182" s="257" t="str">
        <f t="shared" si="241"/>
        <v/>
      </c>
      <c r="AE1182" s="193" t="str">
        <f t="shared" si="242"/>
        <v>CHECK DATES</v>
      </c>
      <c r="AF1182" s="257" t="str">
        <f t="shared" si="243"/>
        <v/>
      </c>
      <c r="AG1182" s="286">
        <v>0</v>
      </c>
      <c r="AH1182" s="257">
        <f t="shared" si="244"/>
        <v>0</v>
      </c>
      <c r="AI1182" s="257" t="str">
        <f t="shared" si="245"/>
        <v/>
      </c>
      <c r="AJ1182" s="257">
        <f t="shared" si="246"/>
        <v>0</v>
      </c>
    </row>
    <row r="1183" spans="1:36" x14ac:dyDescent="0.3">
      <c r="A1183" s="287">
        <v>1170</v>
      </c>
      <c r="B1183" s="156"/>
      <c r="C1183" s="150"/>
      <c r="D1183" s="151"/>
      <c r="E1183" s="150"/>
      <c r="F1183" s="150"/>
      <c r="G1183" s="158"/>
      <c r="H1183" s="157"/>
      <c r="I1183" s="152"/>
      <c r="J1183" s="154"/>
      <c r="K1183" s="149"/>
      <c r="L1183" s="152"/>
      <c r="M1183" s="159"/>
      <c r="N1183" s="337"/>
      <c r="O1183" s="343" t="str">
        <f>IF(N1183="","",LOOKUP(N1183,'Work Programme'!$A$8:$A$207,'Work Programme'!$B$8:$B$207))</f>
        <v/>
      </c>
      <c r="P1183" s="150"/>
      <c r="Q1183" s="150"/>
      <c r="R1183" s="254" t="str">
        <f>IF(J1183="","",VLOOKUP(J1183,'Overview - Financial Statement'!$A$46:$B$60,2,FALSE))</f>
        <v/>
      </c>
      <c r="S1183" s="255" t="str">
        <f t="shared" si="234"/>
        <v/>
      </c>
      <c r="T1183" s="153"/>
      <c r="U1183" s="153"/>
      <c r="V1183" s="238">
        <f t="shared" si="235"/>
        <v>0</v>
      </c>
      <c r="W1183" s="193" t="s">
        <v>44</v>
      </c>
      <c r="X1183" s="427"/>
      <c r="Y1183" s="264" t="str">
        <f t="shared" si="236"/>
        <v>OK</v>
      </c>
      <c r="Z1183" s="193" t="str">
        <f t="shared" si="237"/>
        <v/>
      </c>
      <c r="AA1183" s="193" t="str">
        <f t="shared" si="238"/>
        <v/>
      </c>
      <c r="AB1183" s="397" t="str">
        <f t="shared" si="239"/>
        <v/>
      </c>
      <c r="AC1183" s="257" t="str">
        <f t="shared" si="240"/>
        <v/>
      </c>
      <c r="AD1183" s="257" t="str">
        <f t="shared" si="241"/>
        <v/>
      </c>
      <c r="AE1183" s="193" t="str">
        <f t="shared" si="242"/>
        <v>CHECK DATES</v>
      </c>
      <c r="AF1183" s="257" t="str">
        <f t="shared" si="243"/>
        <v/>
      </c>
      <c r="AG1183" s="286">
        <v>0</v>
      </c>
      <c r="AH1183" s="257">
        <f t="shared" si="244"/>
        <v>0</v>
      </c>
      <c r="AI1183" s="257" t="str">
        <f t="shared" si="245"/>
        <v/>
      </c>
      <c r="AJ1183" s="257">
        <f t="shared" si="246"/>
        <v>0</v>
      </c>
    </row>
    <row r="1184" spans="1:36" x14ac:dyDescent="0.3">
      <c r="A1184" s="287">
        <v>1171</v>
      </c>
      <c r="B1184" s="156"/>
      <c r="C1184" s="150"/>
      <c r="D1184" s="151"/>
      <c r="E1184" s="150"/>
      <c r="F1184" s="150"/>
      <c r="G1184" s="158"/>
      <c r="H1184" s="157"/>
      <c r="I1184" s="152"/>
      <c r="J1184" s="154"/>
      <c r="K1184" s="149"/>
      <c r="L1184" s="152"/>
      <c r="M1184" s="159"/>
      <c r="N1184" s="337"/>
      <c r="O1184" s="343" t="str">
        <f>IF(N1184="","",LOOKUP(N1184,'Work Programme'!$A$8:$A$207,'Work Programme'!$B$8:$B$207))</f>
        <v/>
      </c>
      <c r="P1184" s="150"/>
      <c r="Q1184" s="150"/>
      <c r="R1184" s="254" t="str">
        <f>IF(J1184="","",VLOOKUP(J1184,'Overview - Financial Statement'!$A$46:$B$60,2,FALSE))</f>
        <v/>
      </c>
      <c r="S1184" s="255" t="str">
        <f t="shared" si="234"/>
        <v/>
      </c>
      <c r="T1184" s="153"/>
      <c r="U1184" s="153"/>
      <c r="V1184" s="238">
        <f t="shared" si="235"/>
        <v>0</v>
      </c>
      <c r="W1184" s="193" t="s">
        <v>44</v>
      </c>
      <c r="X1184" s="427"/>
      <c r="Y1184" s="264" t="str">
        <f t="shared" si="236"/>
        <v>OK</v>
      </c>
      <c r="Z1184" s="193" t="str">
        <f t="shared" si="237"/>
        <v/>
      </c>
      <c r="AA1184" s="193" t="str">
        <f t="shared" si="238"/>
        <v/>
      </c>
      <c r="AB1184" s="397" t="str">
        <f t="shared" si="239"/>
        <v/>
      </c>
      <c r="AC1184" s="257" t="str">
        <f t="shared" si="240"/>
        <v/>
      </c>
      <c r="AD1184" s="257" t="str">
        <f t="shared" si="241"/>
        <v/>
      </c>
      <c r="AE1184" s="193" t="str">
        <f t="shared" si="242"/>
        <v>CHECK DATES</v>
      </c>
      <c r="AF1184" s="257" t="str">
        <f t="shared" si="243"/>
        <v/>
      </c>
      <c r="AG1184" s="286">
        <v>0</v>
      </c>
      <c r="AH1184" s="257">
        <f t="shared" si="244"/>
        <v>0</v>
      </c>
      <c r="AI1184" s="257" t="str">
        <f t="shared" si="245"/>
        <v/>
      </c>
      <c r="AJ1184" s="257">
        <f t="shared" si="246"/>
        <v>0</v>
      </c>
    </row>
    <row r="1185" spans="1:36" x14ac:dyDescent="0.3">
      <c r="A1185" s="287">
        <v>1172</v>
      </c>
      <c r="B1185" s="156"/>
      <c r="C1185" s="150"/>
      <c r="D1185" s="151"/>
      <c r="E1185" s="150"/>
      <c r="F1185" s="150"/>
      <c r="G1185" s="158"/>
      <c r="H1185" s="157"/>
      <c r="I1185" s="152"/>
      <c r="J1185" s="154"/>
      <c r="K1185" s="149"/>
      <c r="L1185" s="152"/>
      <c r="M1185" s="159"/>
      <c r="N1185" s="337"/>
      <c r="O1185" s="343" t="str">
        <f>IF(N1185="","",LOOKUP(N1185,'Work Programme'!$A$8:$A$207,'Work Programme'!$B$8:$B$207))</f>
        <v/>
      </c>
      <c r="P1185" s="150"/>
      <c r="Q1185" s="150"/>
      <c r="R1185" s="254" t="str">
        <f>IF(J1185="","",VLOOKUP(J1185,'Overview - Financial Statement'!$A$46:$B$60,2,FALSE))</f>
        <v/>
      </c>
      <c r="S1185" s="255" t="str">
        <f t="shared" si="234"/>
        <v/>
      </c>
      <c r="T1185" s="153"/>
      <c r="U1185" s="153"/>
      <c r="V1185" s="238">
        <f t="shared" si="235"/>
        <v>0</v>
      </c>
      <c r="W1185" s="193" t="s">
        <v>44</v>
      </c>
      <c r="X1185" s="427"/>
      <c r="Y1185" s="264" t="str">
        <f t="shared" si="236"/>
        <v>OK</v>
      </c>
      <c r="Z1185" s="193" t="str">
        <f t="shared" si="237"/>
        <v/>
      </c>
      <c r="AA1185" s="193" t="str">
        <f t="shared" si="238"/>
        <v/>
      </c>
      <c r="AB1185" s="397" t="str">
        <f t="shared" si="239"/>
        <v/>
      </c>
      <c r="AC1185" s="257" t="str">
        <f t="shared" si="240"/>
        <v/>
      </c>
      <c r="AD1185" s="257" t="str">
        <f t="shared" si="241"/>
        <v/>
      </c>
      <c r="AE1185" s="193" t="str">
        <f t="shared" si="242"/>
        <v>CHECK DATES</v>
      </c>
      <c r="AF1185" s="257" t="str">
        <f t="shared" si="243"/>
        <v/>
      </c>
      <c r="AG1185" s="286">
        <v>0</v>
      </c>
      <c r="AH1185" s="257">
        <f t="shared" si="244"/>
        <v>0</v>
      </c>
      <c r="AI1185" s="257" t="str">
        <f t="shared" si="245"/>
        <v/>
      </c>
      <c r="AJ1185" s="257">
        <f t="shared" si="246"/>
        <v>0</v>
      </c>
    </row>
    <row r="1186" spans="1:36" x14ac:dyDescent="0.3">
      <c r="A1186" s="287">
        <v>1173</v>
      </c>
      <c r="B1186" s="156"/>
      <c r="C1186" s="150"/>
      <c r="D1186" s="151"/>
      <c r="E1186" s="150"/>
      <c r="F1186" s="150"/>
      <c r="G1186" s="158"/>
      <c r="H1186" s="157"/>
      <c r="I1186" s="152"/>
      <c r="J1186" s="154"/>
      <c r="K1186" s="149"/>
      <c r="L1186" s="152"/>
      <c r="M1186" s="159"/>
      <c r="N1186" s="337"/>
      <c r="O1186" s="343" t="str">
        <f>IF(N1186="","",LOOKUP(N1186,'Work Programme'!$A$8:$A$207,'Work Programme'!$B$8:$B$207))</f>
        <v/>
      </c>
      <c r="P1186" s="150"/>
      <c r="Q1186" s="150"/>
      <c r="R1186" s="254" t="str">
        <f>IF(J1186="","",VLOOKUP(J1186,'Overview - Financial Statement'!$A$46:$B$60,2,FALSE))</f>
        <v/>
      </c>
      <c r="S1186" s="255" t="str">
        <f t="shared" si="234"/>
        <v/>
      </c>
      <c r="T1186" s="153"/>
      <c r="U1186" s="153"/>
      <c r="V1186" s="238">
        <f t="shared" si="235"/>
        <v>0</v>
      </c>
      <c r="W1186" s="193" t="s">
        <v>44</v>
      </c>
      <c r="X1186" s="427"/>
      <c r="Y1186" s="264" t="str">
        <f t="shared" si="236"/>
        <v>OK</v>
      </c>
      <c r="Z1186" s="193" t="str">
        <f t="shared" si="237"/>
        <v/>
      </c>
      <c r="AA1186" s="193" t="str">
        <f t="shared" si="238"/>
        <v/>
      </c>
      <c r="AB1186" s="397" t="str">
        <f t="shared" si="239"/>
        <v/>
      </c>
      <c r="AC1186" s="257" t="str">
        <f t="shared" si="240"/>
        <v/>
      </c>
      <c r="AD1186" s="257" t="str">
        <f t="shared" si="241"/>
        <v/>
      </c>
      <c r="AE1186" s="193" t="str">
        <f t="shared" si="242"/>
        <v>CHECK DATES</v>
      </c>
      <c r="AF1186" s="257" t="str">
        <f t="shared" si="243"/>
        <v/>
      </c>
      <c r="AG1186" s="286">
        <v>0</v>
      </c>
      <c r="AH1186" s="257">
        <f t="shared" si="244"/>
        <v>0</v>
      </c>
      <c r="AI1186" s="257" t="str">
        <f t="shared" si="245"/>
        <v/>
      </c>
      <c r="AJ1186" s="257">
        <f t="shared" si="246"/>
        <v>0</v>
      </c>
    </row>
    <row r="1187" spans="1:36" x14ac:dyDescent="0.3">
      <c r="A1187" s="287">
        <v>1174</v>
      </c>
      <c r="B1187" s="156"/>
      <c r="C1187" s="150"/>
      <c r="D1187" s="151"/>
      <c r="E1187" s="150"/>
      <c r="F1187" s="150"/>
      <c r="G1187" s="158"/>
      <c r="H1187" s="157"/>
      <c r="I1187" s="152"/>
      <c r="J1187" s="154"/>
      <c r="K1187" s="149"/>
      <c r="L1187" s="152"/>
      <c r="M1187" s="159"/>
      <c r="N1187" s="337"/>
      <c r="O1187" s="343" t="str">
        <f>IF(N1187="","",LOOKUP(N1187,'Work Programme'!$A$8:$A$207,'Work Programme'!$B$8:$B$207))</f>
        <v/>
      </c>
      <c r="P1187" s="150"/>
      <c r="Q1187" s="150"/>
      <c r="R1187" s="254" t="str">
        <f>IF(J1187="","",VLOOKUP(J1187,'Overview - Financial Statement'!$A$46:$B$60,2,FALSE))</f>
        <v/>
      </c>
      <c r="S1187" s="255" t="str">
        <f t="shared" si="234"/>
        <v/>
      </c>
      <c r="T1187" s="153"/>
      <c r="U1187" s="153"/>
      <c r="V1187" s="238">
        <f t="shared" si="235"/>
        <v>0</v>
      </c>
      <c r="W1187" s="193" t="s">
        <v>44</v>
      </c>
      <c r="X1187" s="427"/>
      <c r="Y1187" s="264" t="str">
        <f t="shared" si="236"/>
        <v>OK</v>
      </c>
      <c r="Z1187" s="193" t="str">
        <f t="shared" si="237"/>
        <v/>
      </c>
      <c r="AA1187" s="193" t="str">
        <f t="shared" si="238"/>
        <v/>
      </c>
      <c r="AB1187" s="397" t="str">
        <f t="shared" si="239"/>
        <v/>
      </c>
      <c r="AC1187" s="257" t="str">
        <f t="shared" si="240"/>
        <v/>
      </c>
      <c r="AD1187" s="257" t="str">
        <f t="shared" si="241"/>
        <v/>
      </c>
      <c r="AE1187" s="193" t="str">
        <f t="shared" si="242"/>
        <v>CHECK DATES</v>
      </c>
      <c r="AF1187" s="257" t="str">
        <f t="shared" si="243"/>
        <v/>
      </c>
      <c r="AG1187" s="286">
        <v>0</v>
      </c>
      <c r="AH1187" s="257">
        <f t="shared" si="244"/>
        <v>0</v>
      </c>
      <c r="AI1187" s="257" t="str">
        <f t="shared" si="245"/>
        <v/>
      </c>
      <c r="AJ1187" s="257">
        <f t="shared" si="246"/>
        <v>0</v>
      </c>
    </row>
    <row r="1188" spans="1:36" x14ac:dyDescent="0.3">
      <c r="A1188" s="287">
        <v>1175</v>
      </c>
      <c r="B1188" s="156"/>
      <c r="C1188" s="150"/>
      <c r="D1188" s="151"/>
      <c r="E1188" s="150"/>
      <c r="F1188" s="150"/>
      <c r="G1188" s="158"/>
      <c r="H1188" s="157"/>
      <c r="I1188" s="152"/>
      <c r="J1188" s="154"/>
      <c r="K1188" s="149"/>
      <c r="L1188" s="152"/>
      <c r="M1188" s="159"/>
      <c r="N1188" s="337"/>
      <c r="O1188" s="343" t="str">
        <f>IF(N1188="","",LOOKUP(N1188,'Work Programme'!$A$8:$A$207,'Work Programme'!$B$8:$B$207))</f>
        <v/>
      </c>
      <c r="P1188" s="150"/>
      <c r="Q1188" s="150"/>
      <c r="R1188" s="254" t="str">
        <f>IF(J1188="","",VLOOKUP(J1188,'Overview - Financial Statement'!$A$46:$B$60,2,FALSE))</f>
        <v/>
      </c>
      <c r="S1188" s="255" t="str">
        <f t="shared" si="234"/>
        <v/>
      </c>
      <c r="T1188" s="153"/>
      <c r="U1188" s="153"/>
      <c r="V1188" s="238">
        <f t="shared" si="235"/>
        <v>0</v>
      </c>
      <c r="W1188" s="193" t="s">
        <v>44</v>
      </c>
      <c r="X1188" s="427"/>
      <c r="Y1188" s="264" t="str">
        <f t="shared" si="236"/>
        <v>OK</v>
      </c>
      <c r="Z1188" s="193" t="str">
        <f t="shared" si="237"/>
        <v/>
      </c>
      <c r="AA1188" s="193" t="str">
        <f t="shared" si="238"/>
        <v/>
      </c>
      <c r="AB1188" s="397" t="str">
        <f t="shared" si="239"/>
        <v/>
      </c>
      <c r="AC1188" s="257" t="str">
        <f t="shared" si="240"/>
        <v/>
      </c>
      <c r="AD1188" s="257" t="str">
        <f t="shared" si="241"/>
        <v/>
      </c>
      <c r="AE1188" s="193" t="str">
        <f t="shared" si="242"/>
        <v>CHECK DATES</v>
      </c>
      <c r="AF1188" s="257" t="str">
        <f t="shared" si="243"/>
        <v/>
      </c>
      <c r="AG1188" s="286">
        <v>0</v>
      </c>
      <c r="AH1188" s="257">
        <f t="shared" si="244"/>
        <v>0</v>
      </c>
      <c r="AI1188" s="257" t="str">
        <f t="shared" si="245"/>
        <v/>
      </c>
      <c r="AJ1188" s="257">
        <f t="shared" si="246"/>
        <v>0</v>
      </c>
    </row>
    <row r="1189" spans="1:36" x14ac:dyDescent="0.3">
      <c r="A1189" s="287">
        <v>1176</v>
      </c>
      <c r="B1189" s="156"/>
      <c r="C1189" s="150"/>
      <c r="D1189" s="151"/>
      <c r="E1189" s="150"/>
      <c r="F1189" s="150"/>
      <c r="G1189" s="158"/>
      <c r="H1189" s="157"/>
      <c r="I1189" s="152"/>
      <c r="J1189" s="154"/>
      <c r="K1189" s="149"/>
      <c r="L1189" s="152"/>
      <c r="M1189" s="159"/>
      <c r="N1189" s="337"/>
      <c r="O1189" s="343" t="str">
        <f>IF(N1189="","",LOOKUP(N1189,'Work Programme'!$A$8:$A$207,'Work Programme'!$B$8:$B$207))</f>
        <v/>
      </c>
      <c r="P1189" s="150"/>
      <c r="Q1189" s="150"/>
      <c r="R1189" s="254" t="str">
        <f>IF(J1189="","",VLOOKUP(J1189,'Overview - Financial Statement'!$A$46:$B$60,2,FALSE))</f>
        <v/>
      </c>
      <c r="S1189" s="255" t="str">
        <f t="shared" si="234"/>
        <v/>
      </c>
      <c r="T1189" s="153"/>
      <c r="U1189" s="153"/>
      <c r="V1189" s="238">
        <f t="shared" si="235"/>
        <v>0</v>
      </c>
      <c r="W1189" s="193" t="s">
        <v>44</v>
      </c>
      <c r="X1189" s="427"/>
      <c r="Y1189" s="264" t="str">
        <f t="shared" si="236"/>
        <v>OK</v>
      </c>
      <c r="Z1189" s="193" t="str">
        <f t="shared" si="237"/>
        <v/>
      </c>
      <c r="AA1189" s="193" t="str">
        <f t="shared" si="238"/>
        <v/>
      </c>
      <c r="AB1189" s="397" t="str">
        <f t="shared" si="239"/>
        <v/>
      </c>
      <c r="AC1189" s="257" t="str">
        <f t="shared" si="240"/>
        <v/>
      </c>
      <c r="AD1189" s="257" t="str">
        <f t="shared" si="241"/>
        <v/>
      </c>
      <c r="AE1189" s="193" t="str">
        <f t="shared" si="242"/>
        <v>CHECK DATES</v>
      </c>
      <c r="AF1189" s="257" t="str">
        <f t="shared" si="243"/>
        <v/>
      </c>
      <c r="AG1189" s="286">
        <v>0</v>
      </c>
      <c r="AH1189" s="257">
        <f t="shared" si="244"/>
        <v>0</v>
      </c>
      <c r="AI1189" s="257" t="str">
        <f t="shared" si="245"/>
        <v/>
      </c>
      <c r="AJ1189" s="257">
        <f t="shared" si="246"/>
        <v>0</v>
      </c>
    </row>
    <row r="1190" spans="1:36" x14ac:dyDescent="0.3">
      <c r="A1190" s="287">
        <v>1177</v>
      </c>
      <c r="B1190" s="156"/>
      <c r="C1190" s="150"/>
      <c r="D1190" s="151"/>
      <c r="E1190" s="150"/>
      <c r="F1190" s="150"/>
      <c r="G1190" s="158"/>
      <c r="H1190" s="157"/>
      <c r="I1190" s="152"/>
      <c r="J1190" s="154"/>
      <c r="K1190" s="149"/>
      <c r="L1190" s="152"/>
      <c r="M1190" s="159"/>
      <c r="N1190" s="337"/>
      <c r="O1190" s="343" t="str">
        <f>IF(N1190="","",LOOKUP(N1190,'Work Programme'!$A$8:$A$207,'Work Programme'!$B$8:$B$207))</f>
        <v/>
      </c>
      <c r="P1190" s="150"/>
      <c r="Q1190" s="150"/>
      <c r="R1190" s="254" t="str">
        <f>IF(J1190="","",VLOOKUP(J1190,'Overview - Financial Statement'!$A$46:$B$60,2,FALSE))</f>
        <v/>
      </c>
      <c r="S1190" s="255" t="str">
        <f t="shared" si="234"/>
        <v/>
      </c>
      <c r="T1190" s="153"/>
      <c r="U1190" s="153"/>
      <c r="V1190" s="238">
        <f t="shared" si="235"/>
        <v>0</v>
      </c>
      <c r="W1190" s="193" t="s">
        <v>44</v>
      </c>
      <c r="X1190" s="427"/>
      <c r="Y1190" s="264" t="str">
        <f t="shared" si="236"/>
        <v>OK</v>
      </c>
      <c r="Z1190" s="193" t="str">
        <f t="shared" si="237"/>
        <v/>
      </c>
      <c r="AA1190" s="193" t="str">
        <f t="shared" si="238"/>
        <v/>
      </c>
      <c r="AB1190" s="397" t="str">
        <f t="shared" si="239"/>
        <v/>
      </c>
      <c r="AC1190" s="257" t="str">
        <f t="shared" si="240"/>
        <v/>
      </c>
      <c r="AD1190" s="257" t="str">
        <f t="shared" si="241"/>
        <v/>
      </c>
      <c r="AE1190" s="193" t="str">
        <f t="shared" si="242"/>
        <v>CHECK DATES</v>
      </c>
      <c r="AF1190" s="257" t="str">
        <f t="shared" si="243"/>
        <v/>
      </c>
      <c r="AG1190" s="286">
        <v>0</v>
      </c>
      <c r="AH1190" s="257">
        <f t="shared" si="244"/>
        <v>0</v>
      </c>
      <c r="AI1190" s="257" t="str">
        <f t="shared" si="245"/>
        <v/>
      </c>
      <c r="AJ1190" s="257">
        <f t="shared" si="246"/>
        <v>0</v>
      </c>
    </row>
    <row r="1191" spans="1:36" x14ac:dyDescent="0.3">
      <c r="A1191" s="287">
        <v>1178</v>
      </c>
      <c r="B1191" s="156"/>
      <c r="C1191" s="150"/>
      <c r="D1191" s="151"/>
      <c r="E1191" s="150"/>
      <c r="F1191" s="150"/>
      <c r="G1191" s="158"/>
      <c r="H1191" s="157"/>
      <c r="I1191" s="152"/>
      <c r="J1191" s="154"/>
      <c r="K1191" s="149"/>
      <c r="L1191" s="152"/>
      <c r="M1191" s="159"/>
      <c r="N1191" s="337"/>
      <c r="O1191" s="343" t="str">
        <f>IF(N1191="","",LOOKUP(N1191,'Work Programme'!$A$8:$A$207,'Work Programme'!$B$8:$B$207))</f>
        <v/>
      </c>
      <c r="P1191" s="150"/>
      <c r="Q1191" s="150"/>
      <c r="R1191" s="254" t="str">
        <f>IF(J1191="","",VLOOKUP(J1191,'Overview - Financial Statement'!$A$46:$B$60,2,FALSE))</f>
        <v/>
      </c>
      <c r="S1191" s="255" t="str">
        <f t="shared" si="234"/>
        <v/>
      </c>
      <c r="T1191" s="153"/>
      <c r="U1191" s="153"/>
      <c r="V1191" s="238">
        <f t="shared" si="235"/>
        <v>0</v>
      </c>
      <c r="W1191" s="193" t="s">
        <v>44</v>
      </c>
      <c r="X1191" s="427"/>
      <c r="Y1191" s="264" t="str">
        <f t="shared" si="236"/>
        <v>OK</v>
      </c>
      <c r="Z1191" s="193" t="str">
        <f t="shared" si="237"/>
        <v/>
      </c>
      <c r="AA1191" s="193" t="str">
        <f t="shared" si="238"/>
        <v/>
      </c>
      <c r="AB1191" s="397" t="str">
        <f t="shared" si="239"/>
        <v/>
      </c>
      <c r="AC1191" s="257" t="str">
        <f t="shared" si="240"/>
        <v/>
      </c>
      <c r="AD1191" s="257" t="str">
        <f t="shared" si="241"/>
        <v/>
      </c>
      <c r="AE1191" s="193" t="str">
        <f t="shared" si="242"/>
        <v>CHECK DATES</v>
      </c>
      <c r="AF1191" s="257" t="str">
        <f t="shared" si="243"/>
        <v/>
      </c>
      <c r="AG1191" s="286">
        <v>0</v>
      </c>
      <c r="AH1191" s="257">
        <f t="shared" si="244"/>
        <v>0</v>
      </c>
      <c r="AI1191" s="257" t="str">
        <f t="shared" si="245"/>
        <v/>
      </c>
      <c r="AJ1191" s="257">
        <f t="shared" si="246"/>
        <v>0</v>
      </c>
    </row>
    <row r="1192" spans="1:36" x14ac:dyDescent="0.3">
      <c r="A1192" s="287">
        <v>1179</v>
      </c>
      <c r="B1192" s="156"/>
      <c r="C1192" s="150"/>
      <c r="D1192" s="151"/>
      <c r="E1192" s="150"/>
      <c r="F1192" s="150"/>
      <c r="G1192" s="158"/>
      <c r="H1192" s="157"/>
      <c r="I1192" s="152"/>
      <c r="J1192" s="154"/>
      <c r="K1192" s="149"/>
      <c r="L1192" s="152"/>
      <c r="M1192" s="159"/>
      <c r="N1192" s="337"/>
      <c r="O1192" s="343" t="str">
        <f>IF(N1192="","",LOOKUP(N1192,'Work Programme'!$A$8:$A$207,'Work Programme'!$B$8:$B$207))</f>
        <v/>
      </c>
      <c r="P1192" s="150"/>
      <c r="Q1192" s="150"/>
      <c r="R1192" s="254" t="str">
        <f>IF(J1192="","",VLOOKUP(J1192,'Overview - Financial Statement'!$A$46:$B$60,2,FALSE))</f>
        <v/>
      </c>
      <c r="S1192" s="255" t="str">
        <f t="shared" si="234"/>
        <v/>
      </c>
      <c r="T1192" s="153"/>
      <c r="U1192" s="153"/>
      <c r="V1192" s="238">
        <f t="shared" si="235"/>
        <v>0</v>
      </c>
      <c r="W1192" s="193" t="s">
        <v>44</v>
      </c>
      <c r="X1192" s="427"/>
      <c r="Y1192" s="264" t="str">
        <f t="shared" si="236"/>
        <v>OK</v>
      </c>
      <c r="Z1192" s="193" t="str">
        <f t="shared" si="237"/>
        <v/>
      </c>
      <c r="AA1192" s="193" t="str">
        <f t="shared" si="238"/>
        <v/>
      </c>
      <c r="AB1192" s="397" t="str">
        <f t="shared" si="239"/>
        <v/>
      </c>
      <c r="AC1192" s="257" t="str">
        <f t="shared" si="240"/>
        <v/>
      </c>
      <c r="AD1192" s="257" t="str">
        <f t="shared" si="241"/>
        <v/>
      </c>
      <c r="AE1192" s="193" t="str">
        <f t="shared" si="242"/>
        <v>CHECK DATES</v>
      </c>
      <c r="AF1192" s="257" t="str">
        <f t="shared" si="243"/>
        <v/>
      </c>
      <c r="AG1192" s="286">
        <v>0</v>
      </c>
      <c r="AH1192" s="257">
        <f t="shared" si="244"/>
        <v>0</v>
      </c>
      <c r="AI1192" s="257" t="str">
        <f t="shared" si="245"/>
        <v/>
      </c>
      <c r="AJ1192" s="257">
        <f t="shared" si="246"/>
        <v>0</v>
      </c>
    </row>
    <row r="1193" spans="1:36" x14ac:dyDescent="0.3">
      <c r="A1193" s="287">
        <v>1180</v>
      </c>
      <c r="B1193" s="156"/>
      <c r="C1193" s="150"/>
      <c r="D1193" s="151"/>
      <c r="E1193" s="150"/>
      <c r="F1193" s="150"/>
      <c r="G1193" s="158"/>
      <c r="H1193" s="157"/>
      <c r="I1193" s="152"/>
      <c r="J1193" s="154"/>
      <c r="K1193" s="149"/>
      <c r="L1193" s="152"/>
      <c r="M1193" s="159"/>
      <c r="N1193" s="337"/>
      <c r="O1193" s="343" t="str">
        <f>IF(N1193="","",LOOKUP(N1193,'Work Programme'!$A$8:$A$207,'Work Programme'!$B$8:$B$207))</f>
        <v/>
      </c>
      <c r="P1193" s="150"/>
      <c r="Q1193" s="150"/>
      <c r="R1193" s="254" t="str">
        <f>IF(J1193="","",VLOOKUP(J1193,'Overview - Financial Statement'!$A$46:$B$60,2,FALSE))</f>
        <v/>
      </c>
      <c r="S1193" s="255" t="str">
        <f t="shared" si="234"/>
        <v/>
      </c>
      <c r="T1193" s="153"/>
      <c r="U1193" s="153"/>
      <c r="V1193" s="238">
        <f t="shared" si="235"/>
        <v>0</v>
      </c>
      <c r="W1193" s="193" t="s">
        <v>44</v>
      </c>
      <c r="X1193" s="427"/>
      <c r="Y1193" s="264" t="str">
        <f t="shared" si="236"/>
        <v>OK</v>
      </c>
      <c r="Z1193" s="193" t="str">
        <f t="shared" si="237"/>
        <v/>
      </c>
      <c r="AA1193" s="193" t="str">
        <f t="shared" si="238"/>
        <v/>
      </c>
      <c r="AB1193" s="397" t="str">
        <f t="shared" si="239"/>
        <v/>
      </c>
      <c r="AC1193" s="257" t="str">
        <f t="shared" si="240"/>
        <v/>
      </c>
      <c r="AD1193" s="257" t="str">
        <f t="shared" si="241"/>
        <v/>
      </c>
      <c r="AE1193" s="193" t="str">
        <f t="shared" si="242"/>
        <v>CHECK DATES</v>
      </c>
      <c r="AF1193" s="257" t="str">
        <f t="shared" si="243"/>
        <v/>
      </c>
      <c r="AG1193" s="286">
        <v>0</v>
      </c>
      <c r="AH1193" s="257">
        <f t="shared" si="244"/>
        <v>0</v>
      </c>
      <c r="AI1193" s="257" t="str">
        <f t="shared" si="245"/>
        <v/>
      </c>
      <c r="AJ1193" s="257">
        <f t="shared" si="246"/>
        <v>0</v>
      </c>
    </row>
    <row r="1194" spans="1:36" x14ac:dyDescent="0.3">
      <c r="A1194" s="287">
        <v>1181</v>
      </c>
      <c r="B1194" s="156"/>
      <c r="C1194" s="150"/>
      <c r="D1194" s="151"/>
      <c r="E1194" s="150"/>
      <c r="F1194" s="150"/>
      <c r="G1194" s="158"/>
      <c r="H1194" s="157"/>
      <c r="I1194" s="152"/>
      <c r="J1194" s="154"/>
      <c r="K1194" s="149"/>
      <c r="L1194" s="152"/>
      <c r="M1194" s="159"/>
      <c r="N1194" s="337"/>
      <c r="O1194" s="343" t="str">
        <f>IF(N1194="","",LOOKUP(N1194,'Work Programme'!$A$8:$A$207,'Work Programme'!$B$8:$B$207))</f>
        <v/>
      </c>
      <c r="P1194" s="150"/>
      <c r="Q1194" s="150"/>
      <c r="R1194" s="254" t="str">
        <f>IF(J1194="","",VLOOKUP(J1194,'Overview - Financial Statement'!$A$46:$B$60,2,FALSE))</f>
        <v/>
      </c>
      <c r="S1194" s="255" t="str">
        <f t="shared" si="234"/>
        <v/>
      </c>
      <c r="T1194" s="153"/>
      <c r="U1194" s="153"/>
      <c r="V1194" s="238">
        <f t="shared" si="235"/>
        <v>0</v>
      </c>
      <c r="W1194" s="193" t="s">
        <v>44</v>
      </c>
      <c r="X1194" s="427"/>
      <c r="Y1194" s="264" t="str">
        <f t="shared" si="236"/>
        <v>OK</v>
      </c>
      <c r="Z1194" s="193" t="str">
        <f t="shared" si="237"/>
        <v/>
      </c>
      <c r="AA1194" s="193" t="str">
        <f t="shared" si="238"/>
        <v/>
      </c>
      <c r="AB1194" s="397" t="str">
        <f t="shared" si="239"/>
        <v/>
      </c>
      <c r="AC1194" s="257" t="str">
        <f t="shared" si="240"/>
        <v/>
      </c>
      <c r="AD1194" s="257" t="str">
        <f t="shared" si="241"/>
        <v/>
      </c>
      <c r="AE1194" s="193" t="str">
        <f t="shared" si="242"/>
        <v>CHECK DATES</v>
      </c>
      <c r="AF1194" s="257" t="str">
        <f t="shared" si="243"/>
        <v/>
      </c>
      <c r="AG1194" s="286">
        <v>0</v>
      </c>
      <c r="AH1194" s="257">
        <f t="shared" si="244"/>
        <v>0</v>
      </c>
      <c r="AI1194" s="257" t="str">
        <f t="shared" si="245"/>
        <v/>
      </c>
      <c r="AJ1194" s="257">
        <f t="shared" si="246"/>
        <v>0</v>
      </c>
    </row>
    <row r="1195" spans="1:36" x14ac:dyDescent="0.3">
      <c r="A1195" s="287">
        <v>1182</v>
      </c>
      <c r="B1195" s="156"/>
      <c r="C1195" s="150"/>
      <c r="D1195" s="151"/>
      <c r="E1195" s="150"/>
      <c r="F1195" s="150"/>
      <c r="G1195" s="158"/>
      <c r="H1195" s="157"/>
      <c r="I1195" s="152"/>
      <c r="J1195" s="154"/>
      <c r="K1195" s="149"/>
      <c r="L1195" s="152"/>
      <c r="M1195" s="159"/>
      <c r="N1195" s="337"/>
      <c r="O1195" s="343" t="str">
        <f>IF(N1195="","",LOOKUP(N1195,'Work Programme'!$A$8:$A$207,'Work Programme'!$B$8:$B$207))</f>
        <v/>
      </c>
      <c r="P1195" s="150"/>
      <c r="Q1195" s="150"/>
      <c r="R1195" s="254" t="str">
        <f>IF(J1195="","",VLOOKUP(J1195,'Overview - Financial Statement'!$A$46:$B$60,2,FALSE))</f>
        <v/>
      </c>
      <c r="S1195" s="255" t="str">
        <f t="shared" si="234"/>
        <v/>
      </c>
      <c r="T1195" s="153"/>
      <c r="U1195" s="153"/>
      <c r="V1195" s="238">
        <f t="shared" si="235"/>
        <v>0</v>
      </c>
      <c r="W1195" s="193" t="s">
        <v>44</v>
      </c>
      <c r="X1195" s="427"/>
      <c r="Y1195" s="264" t="str">
        <f t="shared" si="236"/>
        <v>OK</v>
      </c>
      <c r="Z1195" s="193" t="str">
        <f t="shared" si="237"/>
        <v/>
      </c>
      <c r="AA1195" s="193" t="str">
        <f t="shared" si="238"/>
        <v/>
      </c>
      <c r="AB1195" s="397" t="str">
        <f t="shared" si="239"/>
        <v/>
      </c>
      <c r="AC1195" s="257" t="str">
        <f t="shared" si="240"/>
        <v/>
      </c>
      <c r="AD1195" s="257" t="str">
        <f t="shared" si="241"/>
        <v/>
      </c>
      <c r="AE1195" s="193" t="str">
        <f t="shared" si="242"/>
        <v>CHECK DATES</v>
      </c>
      <c r="AF1195" s="257" t="str">
        <f t="shared" si="243"/>
        <v/>
      </c>
      <c r="AG1195" s="286">
        <v>0</v>
      </c>
      <c r="AH1195" s="257">
        <f t="shared" si="244"/>
        <v>0</v>
      </c>
      <c r="AI1195" s="257" t="str">
        <f t="shared" si="245"/>
        <v/>
      </c>
      <c r="AJ1195" s="257">
        <f t="shared" si="246"/>
        <v>0</v>
      </c>
    </row>
    <row r="1196" spans="1:36" x14ac:dyDescent="0.3">
      <c r="A1196" s="287">
        <v>1183</v>
      </c>
      <c r="B1196" s="156"/>
      <c r="C1196" s="150"/>
      <c r="D1196" s="151"/>
      <c r="E1196" s="150"/>
      <c r="F1196" s="150"/>
      <c r="G1196" s="158"/>
      <c r="H1196" s="157"/>
      <c r="I1196" s="152"/>
      <c r="J1196" s="154"/>
      <c r="K1196" s="149"/>
      <c r="L1196" s="152"/>
      <c r="M1196" s="159"/>
      <c r="N1196" s="337"/>
      <c r="O1196" s="343" t="str">
        <f>IF(N1196="","",LOOKUP(N1196,'Work Programme'!$A$8:$A$207,'Work Programme'!$B$8:$B$207))</f>
        <v/>
      </c>
      <c r="P1196" s="150"/>
      <c r="Q1196" s="150"/>
      <c r="R1196" s="254" t="str">
        <f>IF(J1196="","",VLOOKUP(J1196,'Overview - Financial Statement'!$A$46:$B$60,2,FALSE))</f>
        <v/>
      </c>
      <c r="S1196" s="255" t="str">
        <f t="shared" si="234"/>
        <v/>
      </c>
      <c r="T1196" s="153"/>
      <c r="U1196" s="153"/>
      <c r="V1196" s="238">
        <f t="shared" si="235"/>
        <v>0</v>
      </c>
      <c r="W1196" s="193" t="s">
        <v>44</v>
      </c>
      <c r="X1196" s="427"/>
      <c r="Y1196" s="264" t="str">
        <f t="shared" si="236"/>
        <v>OK</v>
      </c>
      <c r="Z1196" s="193" t="str">
        <f t="shared" si="237"/>
        <v/>
      </c>
      <c r="AA1196" s="193" t="str">
        <f t="shared" si="238"/>
        <v/>
      </c>
      <c r="AB1196" s="397" t="str">
        <f t="shared" si="239"/>
        <v/>
      </c>
      <c r="AC1196" s="257" t="str">
        <f t="shared" si="240"/>
        <v/>
      </c>
      <c r="AD1196" s="257" t="str">
        <f t="shared" si="241"/>
        <v/>
      </c>
      <c r="AE1196" s="193" t="str">
        <f t="shared" si="242"/>
        <v>CHECK DATES</v>
      </c>
      <c r="AF1196" s="257" t="str">
        <f t="shared" si="243"/>
        <v/>
      </c>
      <c r="AG1196" s="286">
        <v>0</v>
      </c>
      <c r="AH1196" s="257">
        <f t="shared" si="244"/>
        <v>0</v>
      </c>
      <c r="AI1196" s="257" t="str">
        <f t="shared" si="245"/>
        <v/>
      </c>
      <c r="AJ1196" s="257">
        <f t="shared" si="246"/>
        <v>0</v>
      </c>
    </row>
    <row r="1197" spans="1:36" x14ac:dyDescent="0.3">
      <c r="A1197" s="287">
        <v>1184</v>
      </c>
      <c r="B1197" s="156"/>
      <c r="C1197" s="150"/>
      <c r="D1197" s="151"/>
      <c r="E1197" s="150"/>
      <c r="F1197" s="150"/>
      <c r="G1197" s="158"/>
      <c r="H1197" s="157"/>
      <c r="I1197" s="152"/>
      <c r="J1197" s="154"/>
      <c r="K1197" s="149"/>
      <c r="L1197" s="152"/>
      <c r="M1197" s="159"/>
      <c r="N1197" s="337"/>
      <c r="O1197" s="343" t="str">
        <f>IF(N1197="","",LOOKUP(N1197,'Work Programme'!$A$8:$A$207,'Work Programme'!$B$8:$B$207))</f>
        <v/>
      </c>
      <c r="P1197" s="150"/>
      <c r="Q1197" s="150"/>
      <c r="R1197" s="254" t="str">
        <f>IF(J1197="","",VLOOKUP(J1197,'Overview - Financial Statement'!$A$46:$B$60,2,FALSE))</f>
        <v/>
      </c>
      <c r="S1197" s="255" t="str">
        <f t="shared" si="234"/>
        <v/>
      </c>
      <c r="T1197" s="153"/>
      <c r="U1197" s="153"/>
      <c r="V1197" s="238">
        <f t="shared" si="235"/>
        <v>0</v>
      </c>
      <c r="W1197" s="193" t="s">
        <v>44</v>
      </c>
      <c r="X1197" s="427"/>
      <c r="Y1197" s="264" t="str">
        <f t="shared" si="236"/>
        <v>OK</v>
      </c>
      <c r="Z1197" s="193" t="str">
        <f t="shared" si="237"/>
        <v/>
      </c>
      <c r="AA1197" s="193" t="str">
        <f t="shared" si="238"/>
        <v/>
      </c>
      <c r="AB1197" s="397" t="str">
        <f t="shared" si="239"/>
        <v/>
      </c>
      <c r="AC1197" s="257" t="str">
        <f t="shared" si="240"/>
        <v/>
      </c>
      <c r="AD1197" s="257" t="str">
        <f t="shared" si="241"/>
        <v/>
      </c>
      <c r="AE1197" s="193" t="str">
        <f t="shared" si="242"/>
        <v>CHECK DATES</v>
      </c>
      <c r="AF1197" s="257" t="str">
        <f t="shared" si="243"/>
        <v/>
      </c>
      <c r="AG1197" s="286">
        <v>0</v>
      </c>
      <c r="AH1197" s="257">
        <f t="shared" si="244"/>
        <v>0</v>
      </c>
      <c r="AI1197" s="257" t="str">
        <f t="shared" si="245"/>
        <v/>
      </c>
      <c r="AJ1197" s="257">
        <f t="shared" si="246"/>
        <v>0</v>
      </c>
    </row>
    <row r="1198" spans="1:36" x14ac:dyDescent="0.3">
      <c r="A1198" s="287">
        <v>1185</v>
      </c>
      <c r="B1198" s="156"/>
      <c r="C1198" s="150"/>
      <c r="D1198" s="151"/>
      <c r="E1198" s="150"/>
      <c r="F1198" s="150"/>
      <c r="G1198" s="158"/>
      <c r="H1198" s="157"/>
      <c r="I1198" s="152"/>
      <c r="J1198" s="154"/>
      <c r="K1198" s="149"/>
      <c r="L1198" s="152"/>
      <c r="M1198" s="159"/>
      <c r="N1198" s="337"/>
      <c r="O1198" s="343" t="str">
        <f>IF(N1198="","",LOOKUP(N1198,'Work Programme'!$A$8:$A$207,'Work Programme'!$B$8:$B$207))</f>
        <v/>
      </c>
      <c r="P1198" s="150"/>
      <c r="Q1198" s="150"/>
      <c r="R1198" s="254" t="str">
        <f>IF(J1198="","",VLOOKUP(J1198,'Overview - Financial Statement'!$A$46:$B$60,2,FALSE))</f>
        <v/>
      </c>
      <c r="S1198" s="255" t="str">
        <f t="shared" si="234"/>
        <v/>
      </c>
      <c r="T1198" s="153"/>
      <c r="U1198" s="153"/>
      <c r="V1198" s="238">
        <f t="shared" si="235"/>
        <v>0</v>
      </c>
      <c r="W1198" s="193" t="s">
        <v>44</v>
      </c>
      <c r="X1198" s="427"/>
      <c r="Y1198" s="264" t="str">
        <f t="shared" si="236"/>
        <v>OK</v>
      </c>
      <c r="Z1198" s="193" t="str">
        <f t="shared" si="237"/>
        <v/>
      </c>
      <c r="AA1198" s="193" t="str">
        <f t="shared" si="238"/>
        <v/>
      </c>
      <c r="AB1198" s="397" t="str">
        <f t="shared" si="239"/>
        <v/>
      </c>
      <c r="AC1198" s="257" t="str">
        <f t="shared" si="240"/>
        <v/>
      </c>
      <c r="AD1198" s="257" t="str">
        <f t="shared" si="241"/>
        <v/>
      </c>
      <c r="AE1198" s="193" t="str">
        <f t="shared" si="242"/>
        <v>CHECK DATES</v>
      </c>
      <c r="AF1198" s="257" t="str">
        <f t="shared" si="243"/>
        <v/>
      </c>
      <c r="AG1198" s="286">
        <v>0</v>
      </c>
      <c r="AH1198" s="257">
        <f t="shared" si="244"/>
        <v>0</v>
      </c>
      <c r="AI1198" s="257" t="str">
        <f t="shared" si="245"/>
        <v/>
      </c>
      <c r="AJ1198" s="257">
        <f t="shared" si="246"/>
        <v>0</v>
      </c>
    </row>
    <row r="1199" spans="1:36" x14ac:dyDescent="0.3">
      <c r="A1199" s="287">
        <v>1186</v>
      </c>
      <c r="B1199" s="156"/>
      <c r="C1199" s="150"/>
      <c r="D1199" s="151"/>
      <c r="E1199" s="150"/>
      <c r="F1199" s="150"/>
      <c r="G1199" s="158"/>
      <c r="H1199" s="157"/>
      <c r="I1199" s="152"/>
      <c r="J1199" s="154"/>
      <c r="K1199" s="149"/>
      <c r="L1199" s="152"/>
      <c r="M1199" s="159"/>
      <c r="N1199" s="337"/>
      <c r="O1199" s="343" t="str">
        <f>IF(N1199="","",LOOKUP(N1199,'Work Programme'!$A$8:$A$207,'Work Programme'!$B$8:$B$207))</f>
        <v/>
      </c>
      <c r="P1199" s="150"/>
      <c r="Q1199" s="150"/>
      <c r="R1199" s="254" t="str">
        <f>IF(J1199="","",VLOOKUP(J1199,'Overview - Financial Statement'!$A$46:$B$60,2,FALSE))</f>
        <v/>
      </c>
      <c r="S1199" s="255" t="str">
        <f t="shared" si="234"/>
        <v/>
      </c>
      <c r="T1199" s="153"/>
      <c r="U1199" s="153"/>
      <c r="V1199" s="238">
        <f t="shared" si="235"/>
        <v>0</v>
      </c>
      <c r="W1199" s="193" t="s">
        <v>44</v>
      </c>
      <c r="X1199" s="427"/>
      <c r="Y1199" s="264" t="str">
        <f t="shared" si="236"/>
        <v>OK</v>
      </c>
      <c r="Z1199" s="193" t="str">
        <f t="shared" si="237"/>
        <v/>
      </c>
      <c r="AA1199" s="193" t="str">
        <f t="shared" si="238"/>
        <v/>
      </c>
      <c r="AB1199" s="397" t="str">
        <f t="shared" si="239"/>
        <v/>
      </c>
      <c r="AC1199" s="257" t="str">
        <f t="shared" si="240"/>
        <v/>
      </c>
      <c r="AD1199" s="257" t="str">
        <f t="shared" si="241"/>
        <v/>
      </c>
      <c r="AE1199" s="193" t="str">
        <f t="shared" si="242"/>
        <v>CHECK DATES</v>
      </c>
      <c r="AF1199" s="257" t="str">
        <f t="shared" si="243"/>
        <v/>
      </c>
      <c r="AG1199" s="286">
        <v>0</v>
      </c>
      <c r="AH1199" s="257">
        <f t="shared" si="244"/>
        <v>0</v>
      </c>
      <c r="AI1199" s="257" t="str">
        <f t="shared" si="245"/>
        <v/>
      </c>
      <c r="AJ1199" s="257">
        <f t="shared" si="246"/>
        <v>0</v>
      </c>
    </row>
    <row r="1200" spans="1:36" x14ac:dyDescent="0.3">
      <c r="A1200" s="287">
        <v>1187</v>
      </c>
      <c r="B1200" s="156"/>
      <c r="C1200" s="150"/>
      <c r="D1200" s="151"/>
      <c r="E1200" s="150"/>
      <c r="F1200" s="150"/>
      <c r="G1200" s="158"/>
      <c r="H1200" s="157"/>
      <c r="I1200" s="152"/>
      <c r="J1200" s="154"/>
      <c r="K1200" s="149"/>
      <c r="L1200" s="152"/>
      <c r="M1200" s="159"/>
      <c r="N1200" s="337"/>
      <c r="O1200" s="343" t="str">
        <f>IF(N1200="","",LOOKUP(N1200,'Work Programme'!$A$8:$A$207,'Work Programme'!$B$8:$B$207))</f>
        <v/>
      </c>
      <c r="P1200" s="150"/>
      <c r="Q1200" s="150"/>
      <c r="R1200" s="254" t="str">
        <f>IF(J1200="","",VLOOKUP(J1200,'Overview - Financial Statement'!$A$46:$B$60,2,FALSE))</f>
        <v/>
      </c>
      <c r="S1200" s="255" t="str">
        <f t="shared" si="234"/>
        <v/>
      </c>
      <c r="T1200" s="153"/>
      <c r="U1200" s="153"/>
      <c r="V1200" s="238">
        <f t="shared" si="235"/>
        <v>0</v>
      </c>
      <c r="W1200" s="193" t="s">
        <v>44</v>
      </c>
      <c r="X1200" s="427"/>
      <c r="Y1200" s="264" t="str">
        <f t="shared" si="236"/>
        <v>OK</v>
      </c>
      <c r="Z1200" s="193" t="str">
        <f t="shared" si="237"/>
        <v/>
      </c>
      <c r="AA1200" s="193" t="str">
        <f t="shared" si="238"/>
        <v/>
      </c>
      <c r="AB1200" s="397" t="str">
        <f t="shared" si="239"/>
        <v/>
      </c>
      <c r="AC1200" s="257" t="str">
        <f t="shared" si="240"/>
        <v/>
      </c>
      <c r="AD1200" s="257" t="str">
        <f t="shared" si="241"/>
        <v/>
      </c>
      <c r="AE1200" s="193" t="str">
        <f t="shared" si="242"/>
        <v>CHECK DATES</v>
      </c>
      <c r="AF1200" s="257" t="str">
        <f t="shared" si="243"/>
        <v/>
      </c>
      <c r="AG1200" s="286">
        <v>0</v>
      </c>
      <c r="AH1200" s="257">
        <f t="shared" si="244"/>
        <v>0</v>
      </c>
      <c r="AI1200" s="257" t="str">
        <f t="shared" si="245"/>
        <v/>
      </c>
      <c r="AJ1200" s="257">
        <f t="shared" si="246"/>
        <v>0</v>
      </c>
    </row>
    <row r="1201" spans="1:36" x14ac:dyDescent="0.3">
      <c r="A1201" s="287">
        <v>1188</v>
      </c>
      <c r="B1201" s="156"/>
      <c r="C1201" s="150"/>
      <c r="D1201" s="151"/>
      <c r="E1201" s="150"/>
      <c r="F1201" s="150"/>
      <c r="G1201" s="158"/>
      <c r="H1201" s="157"/>
      <c r="I1201" s="152"/>
      <c r="J1201" s="154"/>
      <c r="K1201" s="149"/>
      <c r="L1201" s="152"/>
      <c r="M1201" s="159"/>
      <c r="N1201" s="337"/>
      <c r="O1201" s="343" t="str">
        <f>IF(N1201="","",LOOKUP(N1201,'Work Programme'!$A$8:$A$207,'Work Programme'!$B$8:$B$207))</f>
        <v/>
      </c>
      <c r="P1201" s="150"/>
      <c r="Q1201" s="150"/>
      <c r="R1201" s="254" t="str">
        <f>IF(J1201="","",VLOOKUP(J1201,'Overview - Financial Statement'!$A$46:$B$60,2,FALSE))</f>
        <v/>
      </c>
      <c r="S1201" s="255" t="str">
        <f t="shared" si="234"/>
        <v/>
      </c>
      <c r="T1201" s="153"/>
      <c r="U1201" s="153"/>
      <c r="V1201" s="238">
        <f t="shared" si="235"/>
        <v>0</v>
      </c>
      <c r="W1201" s="193" t="s">
        <v>44</v>
      </c>
      <c r="X1201" s="427"/>
      <c r="Y1201" s="264" t="str">
        <f t="shared" si="236"/>
        <v>OK</v>
      </c>
      <c r="Z1201" s="193" t="str">
        <f t="shared" si="237"/>
        <v/>
      </c>
      <c r="AA1201" s="193" t="str">
        <f t="shared" si="238"/>
        <v/>
      </c>
      <c r="AB1201" s="397" t="str">
        <f t="shared" si="239"/>
        <v/>
      </c>
      <c r="AC1201" s="257" t="str">
        <f t="shared" si="240"/>
        <v/>
      </c>
      <c r="AD1201" s="257" t="str">
        <f t="shared" si="241"/>
        <v/>
      </c>
      <c r="AE1201" s="193" t="str">
        <f t="shared" si="242"/>
        <v>CHECK DATES</v>
      </c>
      <c r="AF1201" s="257" t="str">
        <f t="shared" si="243"/>
        <v/>
      </c>
      <c r="AG1201" s="286">
        <v>0</v>
      </c>
      <c r="AH1201" s="257">
        <f t="shared" si="244"/>
        <v>0</v>
      </c>
      <c r="AI1201" s="257" t="str">
        <f t="shared" si="245"/>
        <v/>
      </c>
      <c r="AJ1201" s="257">
        <f t="shared" si="246"/>
        <v>0</v>
      </c>
    </row>
    <row r="1202" spans="1:36" x14ac:dyDescent="0.3">
      <c r="A1202" s="287">
        <v>1189</v>
      </c>
      <c r="B1202" s="156"/>
      <c r="C1202" s="150"/>
      <c r="D1202" s="151"/>
      <c r="E1202" s="150"/>
      <c r="F1202" s="150"/>
      <c r="G1202" s="158"/>
      <c r="H1202" s="157"/>
      <c r="I1202" s="152"/>
      <c r="J1202" s="154"/>
      <c r="K1202" s="149"/>
      <c r="L1202" s="152"/>
      <c r="M1202" s="159"/>
      <c r="N1202" s="337"/>
      <c r="O1202" s="343" t="str">
        <f>IF(N1202="","",LOOKUP(N1202,'Work Programme'!$A$8:$A$207,'Work Programme'!$B$8:$B$207))</f>
        <v/>
      </c>
      <c r="P1202" s="150"/>
      <c r="Q1202" s="150"/>
      <c r="R1202" s="254" t="str">
        <f>IF(J1202="","",VLOOKUP(J1202,'Overview - Financial Statement'!$A$46:$B$60,2,FALSE))</f>
        <v/>
      </c>
      <c r="S1202" s="255" t="str">
        <f t="shared" si="234"/>
        <v/>
      </c>
      <c r="T1202" s="153"/>
      <c r="U1202" s="153"/>
      <c r="V1202" s="238">
        <f t="shared" si="235"/>
        <v>0</v>
      </c>
      <c r="W1202" s="193" t="s">
        <v>44</v>
      </c>
      <c r="X1202" s="427"/>
      <c r="Y1202" s="264" t="str">
        <f t="shared" si="236"/>
        <v>OK</v>
      </c>
      <c r="Z1202" s="193" t="str">
        <f t="shared" si="237"/>
        <v/>
      </c>
      <c r="AA1202" s="193" t="str">
        <f t="shared" si="238"/>
        <v/>
      </c>
      <c r="AB1202" s="397" t="str">
        <f t="shared" si="239"/>
        <v/>
      </c>
      <c r="AC1202" s="257" t="str">
        <f t="shared" si="240"/>
        <v/>
      </c>
      <c r="AD1202" s="257" t="str">
        <f t="shared" si="241"/>
        <v/>
      </c>
      <c r="AE1202" s="193" t="str">
        <f t="shared" si="242"/>
        <v>CHECK DATES</v>
      </c>
      <c r="AF1202" s="257" t="str">
        <f t="shared" si="243"/>
        <v/>
      </c>
      <c r="AG1202" s="286">
        <v>0</v>
      </c>
      <c r="AH1202" s="257">
        <f t="shared" si="244"/>
        <v>0</v>
      </c>
      <c r="AI1202" s="257" t="str">
        <f t="shared" si="245"/>
        <v/>
      </c>
      <c r="AJ1202" s="257">
        <f t="shared" si="246"/>
        <v>0</v>
      </c>
    </row>
    <row r="1203" spans="1:36" x14ac:dyDescent="0.3">
      <c r="A1203" s="287">
        <v>1190</v>
      </c>
      <c r="B1203" s="156"/>
      <c r="C1203" s="150"/>
      <c r="D1203" s="151"/>
      <c r="E1203" s="150"/>
      <c r="F1203" s="150"/>
      <c r="G1203" s="158"/>
      <c r="H1203" s="157"/>
      <c r="I1203" s="152"/>
      <c r="J1203" s="154"/>
      <c r="K1203" s="149"/>
      <c r="L1203" s="152"/>
      <c r="M1203" s="159"/>
      <c r="N1203" s="337"/>
      <c r="O1203" s="343" t="str">
        <f>IF(N1203="","",LOOKUP(N1203,'Work Programme'!$A$8:$A$207,'Work Programme'!$B$8:$B$207))</f>
        <v/>
      </c>
      <c r="P1203" s="150"/>
      <c r="Q1203" s="150"/>
      <c r="R1203" s="254" t="str">
        <f>IF(J1203="","",VLOOKUP(J1203,'Overview - Financial Statement'!$A$46:$B$60,2,FALSE))</f>
        <v/>
      </c>
      <c r="S1203" s="255" t="str">
        <f t="shared" si="234"/>
        <v/>
      </c>
      <c r="T1203" s="153"/>
      <c r="U1203" s="153"/>
      <c r="V1203" s="238">
        <f t="shared" si="235"/>
        <v>0</v>
      </c>
      <c r="W1203" s="193" t="s">
        <v>44</v>
      </c>
      <c r="X1203" s="427"/>
      <c r="Y1203" s="264" t="str">
        <f t="shared" si="236"/>
        <v>OK</v>
      </c>
      <c r="Z1203" s="193" t="str">
        <f t="shared" si="237"/>
        <v/>
      </c>
      <c r="AA1203" s="193" t="str">
        <f t="shared" si="238"/>
        <v/>
      </c>
      <c r="AB1203" s="397" t="str">
        <f t="shared" si="239"/>
        <v/>
      </c>
      <c r="AC1203" s="257" t="str">
        <f t="shared" si="240"/>
        <v/>
      </c>
      <c r="AD1203" s="257" t="str">
        <f t="shared" si="241"/>
        <v/>
      </c>
      <c r="AE1203" s="193" t="str">
        <f t="shared" si="242"/>
        <v>CHECK DATES</v>
      </c>
      <c r="AF1203" s="257" t="str">
        <f t="shared" si="243"/>
        <v/>
      </c>
      <c r="AG1203" s="286">
        <v>0</v>
      </c>
      <c r="AH1203" s="257">
        <f t="shared" si="244"/>
        <v>0</v>
      </c>
      <c r="AI1203" s="257" t="str">
        <f t="shared" si="245"/>
        <v/>
      </c>
      <c r="AJ1203" s="257">
        <f t="shared" si="246"/>
        <v>0</v>
      </c>
    </row>
    <row r="1204" spans="1:36" x14ac:dyDescent="0.3">
      <c r="A1204" s="287">
        <v>1191</v>
      </c>
      <c r="B1204" s="156"/>
      <c r="C1204" s="150"/>
      <c r="D1204" s="151"/>
      <c r="E1204" s="150"/>
      <c r="F1204" s="150"/>
      <c r="G1204" s="158"/>
      <c r="H1204" s="157"/>
      <c r="I1204" s="152"/>
      <c r="J1204" s="154"/>
      <c r="K1204" s="149"/>
      <c r="L1204" s="152"/>
      <c r="M1204" s="159"/>
      <c r="N1204" s="337"/>
      <c r="O1204" s="343" t="str">
        <f>IF(N1204="","",LOOKUP(N1204,'Work Programme'!$A$8:$A$207,'Work Programme'!$B$8:$B$207))</f>
        <v/>
      </c>
      <c r="P1204" s="150"/>
      <c r="Q1204" s="150"/>
      <c r="R1204" s="254" t="str">
        <f>IF(J1204="","",VLOOKUP(J1204,'Overview - Financial Statement'!$A$46:$B$60,2,FALSE))</f>
        <v/>
      </c>
      <c r="S1204" s="255" t="str">
        <f t="shared" si="234"/>
        <v/>
      </c>
      <c r="T1204" s="153"/>
      <c r="U1204" s="153"/>
      <c r="V1204" s="238">
        <f t="shared" si="235"/>
        <v>0</v>
      </c>
      <c r="W1204" s="193" t="s">
        <v>44</v>
      </c>
      <c r="X1204" s="427"/>
      <c r="Y1204" s="264" t="str">
        <f t="shared" si="236"/>
        <v>OK</v>
      </c>
      <c r="Z1204" s="193" t="str">
        <f t="shared" si="237"/>
        <v/>
      </c>
      <c r="AA1204" s="193" t="str">
        <f t="shared" si="238"/>
        <v/>
      </c>
      <c r="AB1204" s="397" t="str">
        <f t="shared" si="239"/>
        <v/>
      </c>
      <c r="AC1204" s="257" t="str">
        <f t="shared" si="240"/>
        <v/>
      </c>
      <c r="AD1204" s="257" t="str">
        <f t="shared" si="241"/>
        <v/>
      </c>
      <c r="AE1204" s="193" t="str">
        <f t="shared" si="242"/>
        <v>CHECK DATES</v>
      </c>
      <c r="AF1204" s="257" t="str">
        <f t="shared" si="243"/>
        <v/>
      </c>
      <c r="AG1204" s="286">
        <v>0</v>
      </c>
      <c r="AH1204" s="257">
        <f t="shared" si="244"/>
        <v>0</v>
      </c>
      <c r="AI1204" s="257" t="str">
        <f t="shared" si="245"/>
        <v/>
      </c>
      <c r="AJ1204" s="257">
        <f t="shared" si="246"/>
        <v>0</v>
      </c>
    </row>
    <row r="1205" spans="1:36" x14ac:dyDescent="0.3">
      <c r="A1205" s="287">
        <v>1192</v>
      </c>
      <c r="B1205" s="156"/>
      <c r="C1205" s="150"/>
      <c r="D1205" s="151"/>
      <c r="E1205" s="150"/>
      <c r="F1205" s="150"/>
      <c r="G1205" s="158"/>
      <c r="H1205" s="157"/>
      <c r="I1205" s="152"/>
      <c r="J1205" s="154"/>
      <c r="K1205" s="149"/>
      <c r="L1205" s="152"/>
      <c r="M1205" s="159"/>
      <c r="N1205" s="337"/>
      <c r="O1205" s="343" t="str">
        <f>IF(N1205="","",LOOKUP(N1205,'Work Programme'!$A$8:$A$207,'Work Programme'!$B$8:$B$207))</f>
        <v/>
      </c>
      <c r="P1205" s="150"/>
      <c r="Q1205" s="150"/>
      <c r="R1205" s="254" t="str">
        <f>IF(J1205="","",VLOOKUP(J1205,'Overview - Financial Statement'!$A$46:$B$60,2,FALSE))</f>
        <v/>
      </c>
      <c r="S1205" s="255" t="str">
        <f t="shared" si="234"/>
        <v/>
      </c>
      <c r="T1205" s="153"/>
      <c r="U1205" s="153"/>
      <c r="V1205" s="238">
        <f t="shared" si="235"/>
        <v>0</v>
      </c>
      <c r="W1205" s="193" t="s">
        <v>44</v>
      </c>
      <c r="X1205" s="427"/>
      <c r="Y1205" s="264" t="str">
        <f t="shared" si="236"/>
        <v>OK</v>
      </c>
      <c r="Z1205" s="193" t="str">
        <f t="shared" si="237"/>
        <v/>
      </c>
      <c r="AA1205" s="193" t="str">
        <f t="shared" si="238"/>
        <v/>
      </c>
      <c r="AB1205" s="397" t="str">
        <f t="shared" si="239"/>
        <v/>
      </c>
      <c r="AC1205" s="257" t="str">
        <f t="shared" si="240"/>
        <v/>
      </c>
      <c r="AD1205" s="257" t="str">
        <f t="shared" si="241"/>
        <v/>
      </c>
      <c r="AE1205" s="193" t="str">
        <f t="shared" si="242"/>
        <v>CHECK DATES</v>
      </c>
      <c r="AF1205" s="257" t="str">
        <f t="shared" si="243"/>
        <v/>
      </c>
      <c r="AG1205" s="286">
        <v>0</v>
      </c>
      <c r="AH1205" s="257">
        <f t="shared" si="244"/>
        <v>0</v>
      </c>
      <c r="AI1205" s="257" t="str">
        <f t="shared" si="245"/>
        <v/>
      </c>
      <c r="AJ1205" s="257">
        <f t="shared" si="246"/>
        <v>0</v>
      </c>
    </row>
    <row r="1206" spans="1:36" x14ac:dyDescent="0.3">
      <c r="A1206" s="287">
        <v>1193</v>
      </c>
      <c r="B1206" s="156"/>
      <c r="C1206" s="150"/>
      <c r="D1206" s="151"/>
      <c r="E1206" s="150"/>
      <c r="F1206" s="150"/>
      <c r="G1206" s="158"/>
      <c r="H1206" s="157"/>
      <c r="I1206" s="152"/>
      <c r="J1206" s="154"/>
      <c r="K1206" s="149"/>
      <c r="L1206" s="152"/>
      <c r="M1206" s="159"/>
      <c r="N1206" s="337"/>
      <c r="O1206" s="343" t="str">
        <f>IF(N1206="","",LOOKUP(N1206,'Work Programme'!$A$8:$A$207,'Work Programme'!$B$8:$B$207))</f>
        <v/>
      </c>
      <c r="P1206" s="150"/>
      <c r="Q1206" s="150"/>
      <c r="R1206" s="254" t="str">
        <f>IF(J1206="","",VLOOKUP(J1206,'Overview - Financial Statement'!$A$46:$B$60,2,FALSE))</f>
        <v/>
      </c>
      <c r="S1206" s="255" t="str">
        <f t="shared" si="234"/>
        <v/>
      </c>
      <c r="T1206" s="153"/>
      <c r="U1206" s="153"/>
      <c r="V1206" s="238">
        <f t="shared" si="235"/>
        <v>0</v>
      </c>
      <c r="W1206" s="193" t="s">
        <v>44</v>
      </c>
      <c r="X1206" s="427"/>
      <c r="Y1206" s="264" t="str">
        <f t="shared" si="236"/>
        <v>OK</v>
      </c>
      <c r="Z1206" s="193" t="str">
        <f t="shared" si="237"/>
        <v/>
      </c>
      <c r="AA1206" s="193" t="str">
        <f t="shared" si="238"/>
        <v/>
      </c>
      <c r="AB1206" s="397" t="str">
        <f t="shared" si="239"/>
        <v/>
      </c>
      <c r="AC1206" s="257" t="str">
        <f t="shared" si="240"/>
        <v/>
      </c>
      <c r="AD1206" s="257" t="str">
        <f t="shared" si="241"/>
        <v/>
      </c>
      <c r="AE1206" s="193" t="str">
        <f t="shared" si="242"/>
        <v>CHECK DATES</v>
      </c>
      <c r="AF1206" s="257" t="str">
        <f t="shared" si="243"/>
        <v/>
      </c>
      <c r="AG1206" s="286">
        <v>0</v>
      </c>
      <c r="AH1206" s="257">
        <f t="shared" si="244"/>
        <v>0</v>
      </c>
      <c r="AI1206" s="257" t="str">
        <f t="shared" si="245"/>
        <v/>
      </c>
      <c r="AJ1206" s="257">
        <f t="shared" si="246"/>
        <v>0</v>
      </c>
    </row>
    <row r="1207" spans="1:36" x14ac:dyDescent="0.3">
      <c r="A1207" s="287">
        <v>1194</v>
      </c>
      <c r="B1207" s="156"/>
      <c r="C1207" s="150"/>
      <c r="D1207" s="151"/>
      <c r="E1207" s="150"/>
      <c r="F1207" s="150"/>
      <c r="G1207" s="158"/>
      <c r="H1207" s="157"/>
      <c r="I1207" s="152"/>
      <c r="J1207" s="154"/>
      <c r="K1207" s="149"/>
      <c r="L1207" s="152"/>
      <c r="M1207" s="159"/>
      <c r="N1207" s="337"/>
      <c r="O1207" s="343" t="str">
        <f>IF(N1207="","",LOOKUP(N1207,'Work Programme'!$A$8:$A$207,'Work Programme'!$B$8:$B$207))</f>
        <v/>
      </c>
      <c r="P1207" s="150"/>
      <c r="Q1207" s="150"/>
      <c r="R1207" s="254" t="str">
        <f>IF(J1207="","",VLOOKUP(J1207,'Overview - Financial Statement'!$A$46:$B$60,2,FALSE))</f>
        <v/>
      </c>
      <c r="S1207" s="255" t="str">
        <f t="shared" si="234"/>
        <v/>
      </c>
      <c r="T1207" s="153"/>
      <c r="U1207" s="153"/>
      <c r="V1207" s="238">
        <f t="shared" si="235"/>
        <v>0</v>
      </c>
      <c r="W1207" s="193" t="s">
        <v>44</v>
      </c>
      <c r="X1207" s="427"/>
      <c r="Y1207" s="264" t="str">
        <f t="shared" si="236"/>
        <v>OK</v>
      </c>
      <c r="Z1207" s="193" t="str">
        <f t="shared" si="237"/>
        <v/>
      </c>
      <c r="AA1207" s="193" t="str">
        <f t="shared" si="238"/>
        <v/>
      </c>
      <c r="AB1207" s="397" t="str">
        <f t="shared" si="239"/>
        <v/>
      </c>
      <c r="AC1207" s="257" t="str">
        <f t="shared" si="240"/>
        <v/>
      </c>
      <c r="AD1207" s="257" t="str">
        <f t="shared" si="241"/>
        <v/>
      </c>
      <c r="AE1207" s="193" t="str">
        <f t="shared" si="242"/>
        <v>CHECK DATES</v>
      </c>
      <c r="AF1207" s="257" t="str">
        <f t="shared" si="243"/>
        <v/>
      </c>
      <c r="AG1207" s="286">
        <v>0</v>
      </c>
      <c r="AH1207" s="257">
        <f t="shared" si="244"/>
        <v>0</v>
      </c>
      <c r="AI1207" s="257" t="str">
        <f t="shared" si="245"/>
        <v/>
      </c>
      <c r="AJ1207" s="257">
        <f t="shared" si="246"/>
        <v>0</v>
      </c>
    </row>
    <row r="1208" spans="1:36" x14ac:dyDescent="0.3">
      <c r="A1208" s="287">
        <v>1195</v>
      </c>
      <c r="B1208" s="156"/>
      <c r="C1208" s="150"/>
      <c r="D1208" s="151"/>
      <c r="E1208" s="150"/>
      <c r="F1208" s="150"/>
      <c r="G1208" s="158"/>
      <c r="H1208" s="157"/>
      <c r="I1208" s="152"/>
      <c r="J1208" s="154"/>
      <c r="K1208" s="149"/>
      <c r="L1208" s="152"/>
      <c r="M1208" s="159"/>
      <c r="N1208" s="337"/>
      <c r="O1208" s="343" t="str">
        <f>IF(N1208="","",LOOKUP(N1208,'Work Programme'!$A$8:$A$207,'Work Programme'!$B$8:$B$207))</f>
        <v/>
      </c>
      <c r="P1208" s="150"/>
      <c r="Q1208" s="150"/>
      <c r="R1208" s="254" t="str">
        <f>IF(J1208="","",VLOOKUP(J1208,'Overview - Financial Statement'!$A$46:$B$60,2,FALSE))</f>
        <v/>
      </c>
      <c r="S1208" s="255" t="str">
        <f t="shared" si="234"/>
        <v/>
      </c>
      <c r="T1208" s="153"/>
      <c r="U1208" s="153"/>
      <c r="V1208" s="238">
        <f t="shared" si="235"/>
        <v>0</v>
      </c>
      <c r="W1208" s="193" t="s">
        <v>44</v>
      </c>
      <c r="X1208" s="427"/>
      <c r="Y1208" s="264" t="str">
        <f t="shared" si="236"/>
        <v>OK</v>
      </c>
      <c r="Z1208" s="193" t="str">
        <f t="shared" si="237"/>
        <v/>
      </c>
      <c r="AA1208" s="193" t="str">
        <f t="shared" si="238"/>
        <v/>
      </c>
      <c r="AB1208" s="397" t="str">
        <f t="shared" si="239"/>
        <v/>
      </c>
      <c r="AC1208" s="257" t="str">
        <f t="shared" si="240"/>
        <v/>
      </c>
      <c r="AD1208" s="257" t="str">
        <f t="shared" si="241"/>
        <v/>
      </c>
      <c r="AE1208" s="193" t="str">
        <f t="shared" si="242"/>
        <v>CHECK DATES</v>
      </c>
      <c r="AF1208" s="257" t="str">
        <f t="shared" si="243"/>
        <v/>
      </c>
      <c r="AG1208" s="286">
        <v>0</v>
      </c>
      <c r="AH1208" s="257">
        <f t="shared" si="244"/>
        <v>0</v>
      </c>
      <c r="AI1208" s="257" t="str">
        <f t="shared" si="245"/>
        <v/>
      </c>
      <c r="AJ1208" s="257">
        <f t="shared" si="246"/>
        <v>0</v>
      </c>
    </row>
    <row r="1209" spans="1:36" x14ac:dyDescent="0.3">
      <c r="A1209" s="287">
        <v>1196</v>
      </c>
      <c r="B1209" s="156"/>
      <c r="C1209" s="150"/>
      <c r="D1209" s="151"/>
      <c r="E1209" s="150"/>
      <c r="F1209" s="150"/>
      <c r="G1209" s="158"/>
      <c r="H1209" s="157"/>
      <c r="I1209" s="152"/>
      <c r="J1209" s="154"/>
      <c r="K1209" s="149"/>
      <c r="L1209" s="152"/>
      <c r="M1209" s="159"/>
      <c r="N1209" s="337"/>
      <c r="O1209" s="343" t="str">
        <f>IF(N1209="","",LOOKUP(N1209,'Work Programme'!$A$8:$A$207,'Work Programme'!$B$8:$B$207))</f>
        <v/>
      </c>
      <c r="P1209" s="150"/>
      <c r="Q1209" s="150"/>
      <c r="R1209" s="254" t="str">
        <f>IF(J1209="","",VLOOKUP(J1209,'Overview - Financial Statement'!$A$46:$B$60,2,FALSE))</f>
        <v/>
      </c>
      <c r="S1209" s="255" t="str">
        <f t="shared" si="234"/>
        <v/>
      </c>
      <c r="T1209" s="153"/>
      <c r="U1209" s="153"/>
      <c r="V1209" s="238">
        <f t="shared" si="235"/>
        <v>0</v>
      </c>
      <c r="W1209" s="193" t="s">
        <v>44</v>
      </c>
      <c r="X1209" s="427"/>
      <c r="Y1209" s="264" t="str">
        <f t="shared" si="236"/>
        <v>OK</v>
      </c>
      <c r="Z1209" s="193" t="str">
        <f t="shared" si="237"/>
        <v/>
      </c>
      <c r="AA1209" s="193" t="str">
        <f t="shared" si="238"/>
        <v/>
      </c>
      <c r="AB1209" s="397" t="str">
        <f t="shared" si="239"/>
        <v/>
      </c>
      <c r="AC1209" s="257" t="str">
        <f t="shared" si="240"/>
        <v/>
      </c>
      <c r="AD1209" s="257" t="str">
        <f t="shared" si="241"/>
        <v/>
      </c>
      <c r="AE1209" s="193" t="str">
        <f t="shared" si="242"/>
        <v>CHECK DATES</v>
      </c>
      <c r="AF1209" s="257" t="str">
        <f t="shared" si="243"/>
        <v/>
      </c>
      <c r="AG1209" s="286">
        <v>0</v>
      </c>
      <c r="AH1209" s="257">
        <f t="shared" si="244"/>
        <v>0</v>
      </c>
      <c r="AI1209" s="257" t="str">
        <f t="shared" si="245"/>
        <v/>
      </c>
      <c r="AJ1209" s="257">
        <f t="shared" si="246"/>
        <v>0</v>
      </c>
    </row>
    <row r="1210" spans="1:36" x14ac:dyDescent="0.3">
      <c r="A1210" s="287">
        <v>1197</v>
      </c>
      <c r="B1210" s="156"/>
      <c r="C1210" s="150"/>
      <c r="D1210" s="151"/>
      <c r="E1210" s="150"/>
      <c r="F1210" s="150"/>
      <c r="G1210" s="158"/>
      <c r="H1210" s="157"/>
      <c r="I1210" s="152"/>
      <c r="J1210" s="154"/>
      <c r="K1210" s="149"/>
      <c r="L1210" s="152"/>
      <c r="M1210" s="159"/>
      <c r="N1210" s="337"/>
      <c r="O1210" s="343" t="str">
        <f>IF(N1210="","",LOOKUP(N1210,'Work Programme'!$A$8:$A$207,'Work Programme'!$B$8:$B$207))</f>
        <v/>
      </c>
      <c r="P1210" s="150"/>
      <c r="Q1210" s="150"/>
      <c r="R1210" s="254" t="str">
        <f>IF(J1210="","",VLOOKUP(J1210,'Overview - Financial Statement'!$A$46:$B$60,2,FALSE))</f>
        <v/>
      </c>
      <c r="S1210" s="255" t="str">
        <f t="shared" si="234"/>
        <v/>
      </c>
      <c r="T1210" s="153"/>
      <c r="U1210" s="153"/>
      <c r="V1210" s="238">
        <f t="shared" si="235"/>
        <v>0</v>
      </c>
      <c r="W1210" s="193" t="s">
        <v>44</v>
      </c>
      <c r="X1210" s="427"/>
      <c r="Y1210" s="264" t="str">
        <f t="shared" si="236"/>
        <v>OK</v>
      </c>
      <c r="Z1210" s="193" t="str">
        <f t="shared" si="237"/>
        <v/>
      </c>
      <c r="AA1210" s="193" t="str">
        <f t="shared" si="238"/>
        <v/>
      </c>
      <c r="AB1210" s="397" t="str">
        <f t="shared" si="239"/>
        <v/>
      </c>
      <c r="AC1210" s="257" t="str">
        <f t="shared" si="240"/>
        <v/>
      </c>
      <c r="AD1210" s="257" t="str">
        <f t="shared" si="241"/>
        <v/>
      </c>
      <c r="AE1210" s="193" t="str">
        <f t="shared" si="242"/>
        <v>CHECK DATES</v>
      </c>
      <c r="AF1210" s="257" t="str">
        <f t="shared" si="243"/>
        <v/>
      </c>
      <c r="AG1210" s="286">
        <v>0</v>
      </c>
      <c r="AH1210" s="257">
        <f t="shared" si="244"/>
        <v>0</v>
      </c>
      <c r="AI1210" s="257" t="str">
        <f t="shared" si="245"/>
        <v/>
      </c>
      <c r="AJ1210" s="257">
        <f t="shared" si="246"/>
        <v>0</v>
      </c>
    </row>
    <row r="1211" spans="1:36" x14ac:dyDescent="0.3">
      <c r="A1211" s="287">
        <v>1198</v>
      </c>
      <c r="B1211" s="156"/>
      <c r="C1211" s="150"/>
      <c r="D1211" s="151"/>
      <c r="E1211" s="150"/>
      <c r="F1211" s="150"/>
      <c r="G1211" s="158"/>
      <c r="H1211" s="157"/>
      <c r="I1211" s="152"/>
      <c r="J1211" s="154"/>
      <c r="K1211" s="149"/>
      <c r="L1211" s="152"/>
      <c r="M1211" s="159"/>
      <c r="N1211" s="337"/>
      <c r="O1211" s="343" t="str">
        <f>IF(N1211="","",LOOKUP(N1211,'Work Programme'!$A$8:$A$207,'Work Programme'!$B$8:$B$207))</f>
        <v/>
      </c>
      <c r="P1211" s="150"/>
      <c r="Q1211" s="150"/>
      <c r="R1211" s="254" t="str">
        <f>IF(J1211="","",VLOOKUP(J1211,'Overview - Financial Statement'!$A$46:$B$60,2,FALSE))</f>
        <v/>
      </c>
      <c r="S1211" s="255" t="str">
        <f t="shared" si="234"/>
        <v/>
      </c>
      <c r="T1211" s="153"/>
      <c r="U1211" s="153"/>
      <c r="V1211" s="238">
        <f t="shared" si="235"/>
        <v>0</v>
      </c>
      <c r="W1211" s="193" t="s">
        <v>44</v>
      </c>
      <c r="X1211" s="427"/>
      <c r="Y1211" s="264" t="str">
        <f t="shared" si="236"/>
        <v>OK</v>
      </c>
      <c r="Z1211" s="193" t="str">
        <f t="shared" si="237"/>
        <v/>
      </c>
      <c r="AA1211" s="193" t="str">
        <f t="shared" si="238"/>
        <v/>
      </c>
      <c r="AB1211" s="397" t="str">
        <f t="shared" si="239"/>
        <v/>
      </c>
      <c r="AC1211" s="257" t="str">
        <f t="shared" si="240"/>
        <v/>
      </c>
      <c r="AD1211" s="257" t="str">
        <f t="shared" si="241"/>
        <v/>
      </c>
      <c r="AE1211" s="193" t="str">
        <f t="shared" si="242"/>
        <v>CHECK DATES</v>
      </c>
      <c r="AF1211" s="257" t="str">
        <f t="shared" si="243"/>
        <v/>
      </c>
      <c r="AG1211" s="286">
        <v>0</v>
      </c>
      <c r="AH1211" s="257">
        <f t="shared" si="244"/>
        <v>0</v>
      </c>
      <c r="AI1211" s="257" t="str">
        <f t="shared" si="245"/>
        <v/>
      </c>
      <c r="AJ1211" s="257">
        <f t="shared" si="246"/>
        <v>0</v>
      </c>
    </row>
    <row r="1212" spans="1:36" x14ac:dyDescent="0.3">
      <c r="A1212" s="287">
        <v>1199</v>
      </c>
      <c r="B1212" s="156"/>
      <c r="C1212" s="150"/>
      <c r="D1212" s="151"/>
      <c r="E1212" s="150"/>
      <c r="F1212" s="150"/>
      <c r="G1212" s="158"/>
      <c r="H1212" s="157"/>
      <c r="I1212" s="152"/>
      <c r="J1212" s="154"/>
      <c r="K1212" s="149"/>
      <c r="L1212" s="152"/>
      <c r="M1212" s="159"/>
      <c r="N1212" s="337"/>
      <c r="O1212" s="343" t="str">
        <f>IF(N1212="","",LOOKUP(N1212,'Work Programme'!$A$8:$A$207,'Work Programme'!$B$8:$B$207))</f>
        <v/>
      </c>
      <c r="P1212" s="150"/>
      <c r="Q1212" s="150"/>
      <c r="R1212" s="254" t="str">
        <f>IF(J1212="","",VLOOKUP(J1212,'Overview - Financial Statement'!$A$46:$B$60,2,FALSE))</f>
        <v/>
      </c>
      <c r="S1212" s="255" t="str">
        <f t="shared" si="234"/>
        <v/>
      </c>
      <c r="T1212" s="153"/>
      <c r="U1212" s="153"/>
      <c r="V1212" s="238">
        <f t="shared" si="235"/>
        <v>0</v>
      </c>
      <c r="W1212" s="193" t="s">
        <v>44</v>
      </c>
      <c r="X1212" s="427"/>
      <c r="Y1212" s="264" t="str">
        <f t="shared" si="236"/>
        <v>OK</v>
      </c>
      <c r="Z1212" s="193" t="str">
        <f t="shared" si="237"/>
        <v/>
      </c>
      <c r="AA1212" s="193" t="str">
        <f t="shared" si="238"/>
        <v/>
      </c>
      <c r="AB1212" s="397" t="str">
        <f t="shared" si="239"/>
        <v/>
      </c>
      <c r="AC1212" s="257" t="str">
        <f t="shared" si="240"/>
        <v/>
      </c>
      <c r="AD1212" s="257" t="str">
        <f t="shared" si="241"/>
        <v/>
      </c>
      <c r="AE1212" s="193" t="str">
        <f t="shared" si="242"/>
        <v>CHECK DATES</v>
      </c>
      <c r="AF1212" s="257" t="str">
        <f t="shared" si="243"/>
        <v/>
      </c>
      <c r="AG1212" s="286">
        <v>0</v>
      </c>
      <c r="AH1212" s="257">
        <f t="shared" si="244"/>
        <v>0</v>
      </c>
      <c r="AI1212" s="257" t="str">
        <f t="shared" si="245"/>
        <v/>
      </c>
      <c r="AJ1212" s="257">
        <f t="shared" si="246"/>
        <v>0</v>
      </c>
    </row>
    <row r="1213" spans="1:36" x14ac:dyDescent="0.3">
      <c r="A1213" s="287">
        <v>1200</v>
      </c>
      <c r="B1213" s="156"/>
      <c r="C1213" s="150"/>
      <c r="D1213" s="151"/>
      <c r="E1213" s="150"/>
      <c r="F1213" s="150"/>
      <c r="G1213" s="158"/>
      <c r="H1213" s="157"/>
      <c r="I1213" s="152"/>
      <c r="J1213" s="154"/>
      <c r="K1213" s="149"/>
      <c r="L1213" s="152"/>
      <c r="M1213" s="159"/>
      <c r="N1213" s="337"/>
      <c r="O1213" s="343" t="str">
        <f>IF(N1213="","",LOOKUP(N1213,'Work Programme'!$A$8:$A$207,'Work Programme'!$B$8:$B$207))</f>
        <v/>
      </c>
      <c r="P1213" s="150"/>
      <c r="Q1213" s="150"/>
      <c r="R1213" s="254" t="str">
        <f>IF(J1213="","",VLOOKUP(J1213,'Overview - Financial Statement'!$A$46:$B$60,2,FALSE))</f>
        <v/>
      </c>
      <c r="S1213" s="255" t="str">
        <f t="shared" si="234"/>
        <v/>
      </c>
      <c r="T1213" s="153"/>
      <c r="U1213" s="153"/>
      <c r="V1213" s="238">
        <f t="shared" ref="V1213" si="247">IF(T1213="YES",S1213,0)</f>
        <v>0</v>
      </c>
      <c r="W1213" s="193" t="s">
        <v>44</v>
      </c>
      <c r="X1213" s="427"/>
      <c r="Y1213" s="264" t="str">
        <f t="shared" si="236"/>
        <v>OK</v>
      </c>
      <c r="Z1213" s="193" t="str">
        <f t="shared" si="237"/>
        <v/>
      </c>
      <c r="AA1213" s="193" t="str">
        <f t="shared" si="238"/>
        <v/>
      </c>
      <c r="AB1213" s="397" t="str">
        <f t="shared" si="239"/>
        <v/>
      </c>
      <c r="AC1213" s="257" t="str">
        <f t="shared" si="240"/>
        <v/>
      </c>
      <c r="AD1213" s="257" t="str">
        <f t="shared" si="241"/>
        <v/>
      </c>
      <c r="AE1213" s="193" t="str">
        <f t="shared" si="242"/>
        <v>CHECK DATES</v>
      </c>
      <c r="AF1213" s="257" t="str">
        <f t="shared" si="243"/>
        <v/>
      </c>
      <c r="AG1213" s="286">
        <v>0</v>
      </c>
      <c r="AH1213" s="257">
        <f t="shared" si="244"/>
        <v>0</v>
      </c>
      <c r="AI1213" s="257" t="str">
        <f t="shared" si="245"/>
        <v/>
      </c>
      <c r="AJ1213" s="257">
        <f t="shared" si="246"/>
        <v>0</v>
      </c>
    </row>
  </sheetData>
  <sheetProtection password="CE00" sheet="1" objects="1" scenarios="1"/>
  <mergeCells count="40">
    <mergeCell ref="G4:I4"/>
    <mergeCell ref="C3:I3"/>
    <mergeCell ref="C2:I2"/>
    <mergeCell ref="A7:I7"/>
    <mergeCell ref="R10:S10"/>
    <mergeCell ref="R9:T9"/>
    <mergeCell ref="AI11:AI13"/>
    <mergeCell ref="AJ11:AJ13"/>
    <mergeCell ref="X11:X13"/>
    <mergeCell ref="AB11:AB13"/>
    <mergeCell ref="AC11:AC13"/>
    <mergeCell ref="AD11:AD13"/>
    <mergeCell ref="AE11:AE13"/>
    <mergeCell ref="AF11:AF13"/>
    <mergeCell ref="Z11:Z13"/>
    <mergeCell ref="AA11:AA13"/>
    <mergeCell ref="AG11:AG13"/>
    <mergeCell ref="AH11:AH13"/>
    <mergeCell ref="R11:R13"/>
    <mergeCell ref="S11:S13"/>
    <mergeCell ref="T11:T13"/>
    <mergeCell ref="W11:W13"/>
    <mergeCell ref="Y11:Y13"/>
    <mergeCell ref="U11:U13"/>
    <mergeCell ref="L11:O11"/>
    <mergeCell ref="P11:Q11"/>
    <mergeCell ref="L12:M12"/>
    <mergeCell ref="O12:O13"/>
    <mergeCell ref="D12:G12"/>
    <mergeCell ref="A11:K11"/>
    <mergeCell ref="A12:A13"/>
    <mergeCell ref="P12:P13"/>
    <mergeCell ref="Q12:Q13"/>
    <mergeCell ref="B12:B13"/>
    <mergeCell ref="C12:C13"/>
    <mergeCell ref="K12:K13"/>
    <mergeCell ref="I12:I13"/>
    <mergeCell ref="J12:J13"/>
    <mergeCell ref="N12:N13"/>
    <mergeCell ref="H12:H13"/>
  </mergeCells>
  <dataValidations count="2">
    <dataValidation type="list" allowBlank="1" showInputMessage="1" showErrorMessage="1" sqref="T14:U1213 W14:W1213">
      <formula1>"YES, NO"</formula1>
    </dataValidation>
    <dataValidation type="list" allowBlank="1" showInputMessage="1" showErrorMessage="1" sqref="B14:B1213">
      <formula1>"Project manager/officer, Assistant, Secretary, Lawyers, Accountant, Auditor, IT maintenance/helpdesk, Interpreters and translators, External speakers, Artistic director, Artist fees, Scientific personnel, Technicians, Web master, Production, Others"</formula1>
    </dataValidation>
  </dataValidations>
  <pageMargins left="0.19685039370078741" right="0.43307086614173229" top="0.51181102362204722" bottom="0.47244094488188981" header="0.31496062992125984" footer="0.31496062992125984"/>
  <pageSetup paperSize="9" scale="42" orientation="landscape" horizontalDpi="4294967293" r:id="rId1"/>
  <headerFooter>
    <oddFooter>&amp;CPage &amp;P of &amp;N</oddFooter>
  </headerFooter>
  <colBreaks count="1" manualBreakCount="1">
    <brk id="21" max="830" man="1"/>
  </colBreaks>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ISO!$B$4:$B$43</xm:f>
          </x14:formula1>
          <xm:sqref>Q14:Q1213</xm:sqref>
        </x14:dataValidation>
        <x14:dataValidation type="list" allowBlank="1" showInputMessage="1" showErrorMessage="1">
          <x14:formula1>
            <xm:f>ISO!$H$4:$H$176</xm:f>
          </x14:formula1>
          <xm:sqref>J14:J1213</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theme="8" tint="0.59999389629810485"/>
  </sheetPr>
  <dimension ref="A1:AJ1212"/>
  <sheetViews>
    <sheetView view="pageBreakPreview" zoomScale="85" zoomScaleNormal="100" zoomScaleSheetLayoutView="85" workbookViewId="0">
      <pane ySplit="12" topLeftCell="A13" activePane="bottomLeft" state="frozenSplit"/>
      <selection pane="bottomLeft" activeCell="A15" sqref="A15"/>
    </sheetView>
  </sheetViews>
  <sheetFormatPr defaultColWidth="9.109375" defaultRowHeight="14.4" x14ac:dyDescent="0.3"/>
  <cols>
    <col min="1" max="1" width="9.6640625" style="193" customWidth="1"/>
    <col min="2" max="2" width="24.33203125" style="186" customWidth="1"/>
    <col min="3" max="3" width="28.109375" style="186" customWidth="1"/>
    <col min="4" max="4" width="28.88671875" style="186" customWidth="1"/>
    <col min="5" max="5" width="15.5546875" style="262" customWidth="1"/>
    <col min="6" max="6" width="15.109375" style="262" bestFit="1" customWidth="1"/>
    <col min="7" max="7" width="9.33203125" style="193" customWidth="1"/>
    <col min="8" max="8" width="14.6640625" style="238" customWidth="1"/>
    <col min="9" max="10" width="13.109375" style="263" customWidth="1"/>
    <col min="11" max="11" width="13.109375" style="330" customWidth="1"/>
    <col min="12" max="12" width="28.109375" style="186" customWidth="1"/>
    <col min="13" max="13" width="27.6640625" style="186" customWidth="1"/>
    <col min="14" max="14" width="8" style="173" customWidth="1"/>
    <col min="15" max="15" width="12.44140625" style="173" bestFit="1" customWidth="1"/>
    <col min="16" max="16" width="14.6640625" style="238" customWidth="1"/>
    <col min="17" max="18" width="14.6640625" style="193" customWidth="1"/>
    <col min="19" max="19" width="14.109375" style="238" hidden="1" customWidth="1"/>
    <col min="20" max="20" width="10.6640625" style="193" hidden="1" customWidth="1"/>
    <col min="21" max="21" width="28.109375" style="193" hidden="1" customWidth="1"/>
    <col min="22" max="22" width="13.6640625" style="264" hidden="1" customWidth="1"/>
    <col min="23" max="24" width="13.44140625" style="193" hidden="1" customWidth="1"/>
    <col min="25" max="27" width="13.44140625" style="173" hidden="1" customWidth="1"/>
    <col min="28" max="28" width="13.44140625" style="193" hidden="1" customWidth="1"/>
    <col min="29" max="29" width="13.44140625" style="173" hidden="1" customWidth="1"/>
    <col min="30" max="34" width="14.6640625" style="173" hidden="1" customWidth="1"/>
    <col min="35" max="35" width="13.44140625" style="173" hidden="1" customWidth="1"/>
    <col min="36" max="36" width="35.44140625" style="290" customWidth="1"/>
    <col min="37" max="16384" width="9.109375" style="173"/>
  </cols>
  <sheetData>
    <row r="1" spans="1:36" x14ac:dyDescent="0.3">
      <c r="A1" s="261" t="s">
        <v>172</v>
      </c>
    </row>
    <row r="2" spans="1:36" s="221" customFormat="1" x14ac:dyDescent="0.3">
      <c r="A2" s="261" t="s">
        <v>439</v>
      </c>
      <c r="C2" s="501">
        <f>'Overview - Financial Statement'!C12</f>
        <v>0</v>
      </c>
      <c r="D2" s="501"/>
      <c r="E2" s="501"/>
      <c r="F2" s="501"/>
      <c r="G2" s="501"/>
      <c r="H2" s="501"/>
      <c r="I2" s="266"/>
      <c r="J2" s="266"/>
      <c r="K2" s="331"/>
      <c r="L2" s="266"/>
      <c r="M2" s="266"/>
      <c r="N2" s="266"/>
      <c r="O2" s="265"/>
      <c r="P2" s="265"/>
      <c r="Q2" s="265"/>
      <c r="R2" s="265"/>
      <c r="S2" s="267"/>
      <c r="T2" s="223"/>
      <c r="U2" s="223"/>
      <c r="V2" s="224"/>
      <c r="W2" s="223"/>
      <c r="X2" s="223"/>
      <c r="AB2" s="223"/>
      <c r="AJ2" s="289"/>
    </row>
    <row r="3" spans="1:36" s="221" customFormat="1" ht="15" thickBot="1" x14ac:dyDescent="0.35">
      <c r="A3" s="261" t="s">
        <v>1</v>
      </c>
      <c r="C3" s="501">
        <f>'Overview - Financial Statement'!B13</f>
        <v>0</v>
      </c>
      <c r="D3" s="501"/>
      <c r="E3" s="501"/>
      <c r="F3" s="501"/>
      <c r="G3" s="501"/>
      <c r="H3" s="501"/>
      <c r="I3" s="266"/>
      <c r="J3" s="266"/>
      <c r="K3" s="331"/>
      <c r="L3" s="266"/>
      <c r="M3" s="266"/>
      <c r="N3" s="266"/>
      <c r="O3" s="265"/>
      <c r="P3" s="265"/>
      <c r="Q3" s="265"/>
      <c r="R3" s="265"/>
      <c r="S3" s="222"/>
      <c r="T3" s="223" t="s">
        <v>224</v>
      </c>
      <c r="U3" s="223"/>
      <c r="V3" s="224"/>
      <c r="W3" s="223"/>
      <c r="X3" s="223"/>
      <c r="AB3" s="223"/>
      <c r="AJ3" s="289"/>
    </row>
    <row r="4" spans="1:36" s="226" customFormat="1" ht="15" thickBot="1" x14ac:dyDescent="0.35">
      <c r="A4" s="261" t="s">
        <v>0</v>
      </c>
      <c r="C4" s="265" t="str">
        <f>'Overview - Financial Statement'!B14</f>
        <v>20xx-xxxx</v>
      </c>
      <c r="D4" s="291" t="s">
        <v>34</v>
      </c>
      <c r="E4" s="292">
        <f>'Overview - Financial Statement'!H14</f>
        <v>0</v>
      </c>
      <c r="F4" s="293" t="s">
        <v>4</v>
      </c>
      <c r="G4" s="530">
        <f>'Overview - Financial Statement'!J14</f>
        <v>0</v>
      </c>
      <c r="H4" s="531"/>
      <c r="I4" s="275"/>
      <c r="J4" s="275"/>
      <c r="K4" s="331"/>
      <c r="O4" s="271"/>
      <c r="P4" s="271"/>
      <c r="Q4" s="272"/>
      <c r="R4" s="272"/>
      <c r="S4" s="225"/>
      <c r="T4" s="227" t="s">
        <v>225</v>
      </c>
      <c r="U4" s="348" t="str">
        <f>'Overview - Financial Statement'!$A$46</f>
        <v>EUR</v>
      </c>
      <c r="V4" s="349">
        <f>'Overview - Financial Statement'!$A$47</f>
        <v>0</v>
      </c>
      <c r="W4" s="349">
        <f>'Overview - Financial Statement'!$A$48</f>
        <v>0</v>
      </c>
      <c r="X4" s="349">
        <f>'Overview - Financial Statement'!$A$49</f>
        <v>0</v>
      </c>
      <c r="Y4" s="349">
        <f>'Overview - Financial Statement'!$A$50</f>
        <v>0</v>
      </c>
      <c r="Z4" s="349">
        <f>'Overview - Financial Statement'!$A$51</f>
        <v>0</v>
      </c>
      <c r="AA4" s="349">
        <f>'Overview - Financial Statement'!$A$52</f>
        <v>0</v>
      </c>
      <c r="AB4" s="349">
        <f>'Overview - Financial Statement'!$A$53</f>
        <v>0</v>
      </c>
      <c r="AC4" s="349">
        <f>'Overview - Financial Statement'!$A$54</f>
        <v>0</v>
      </c>
      <c r="AD4" s="349">
        <f>'Overview - Financial Statement'!$A$55</f>
        <v>0</v>
      </c>
      <c r="AE4" s="349">
        <f>'Overview - Financial Statement'!$A$56</f>
        <v>0</v>
      </c>
      <c r="AF4" s="349">
        <f>'Overview - Financial Statement'!$A$57</f>
        <v>0</v>
      </c>
      <c r="AG4" s="349">
        <f>'Overview - Financial Statement'!$A$58</f>
        <v>0</v>
      </c>
      <c r="AH4" s="349">
        <f>'Overview - Financial Statement'!$A$59</f>
        <v>0</v>
      </c>
      <c r="AI4" s="349">
        <f>'Overview - Financial Statement'!$A$60</f>
        <v>0</v>
      </c>
      <c r="AJ4" s="294"/>
    </row>
    <row r="5" spans="1:36" s="226" customFormat="1" x14ac:dyDescent="0.3">
      <c r="A5" s="261"/>
      <c r="B5" s="273"/>
      <c r="C5" s="266"/>
      <c r="D5" s="274"/>
      <c r="E5" s="265"/>
      <c r="H5" s="271"/>
      <c r="I5" s="275"/>
      <c r="J5" s="275"/>
      <c r="K5" s="331"/>
      <c r="L5" s="295"/>
      <c r="N5" s="276"/>
      <c r="O5" s="271"/>
      <c r="P5" s="271"/>
      <c r="Q5" s="272"/>
      <c r="R5" s="272"/>
      <c r="S5" s="225"/>
      <c r="T5" s="227" t="s">
        <v>226</v>
      </c>
      <c r="U5" s="396">
        <v>1</v>
      </c>
      <c r="V5" s="391">
        <f>'List of incomes'!W4</f>
        <v>0</v>
      </c>
      <c r="W5" s="391">
        <f>'List of incomes'!X4</f>
        <v>0</v>
      </c>
      <c r="X5" s="391">
        <f>'List of incomes'!Y4</f>
        <v>0</v>
      </c>
      <c r="Y5" s="391">
        <f>'List of incomes'!Z4</f>
        <v>0</v>
      </c>
      <c r="Z5" s="391">
        <f>'List of incomes'!AA4</f>
        <v>0</v>
      </c>
      <c r="AA5" s="391">
        <f>'List of incomes'!AB4</f>
        <v>0</v>
      </c>
      <c r="AB5" s="391">
        <f>'List of incomes'!AC4</f>
        <v>0</v>
      </c>
      <c r="AC5" s="391">
        <f>'List of incomes'!AD4</f>
        <v>0</v>
      </c>
      <c r="AD5" s="391">
        <f>'List of incomes'!AE4</f>
        <v>0</v>
      </c>
      <c r="AE5" s="391">
        <f>'List of incomes'!AF4</f>
        <v>0</v>
      </c>
      <c r="AF5" s="391">
        <f>'List of incomes'!AG4</f>
        <v>0</v>
      </c>
      <c r="AG5" s="391">
        <f>'List of incomes'!AH4</f>
        <v>0</v>
      </c>
      <c r="AH5" s="391">
        <f>'List of incomes'!AI4</f>
        <v>0</v>
      </c>
      <c r="AI5" s="391">
        <f>'List of incomes'!AJ4</f>
        <v>0</v>
      </c>
      <c r="AJ5" s="294"/>
    </row>
    <row r="6" spans="1:36" x14ac:dyDescent="0.3">
      <c r="A6" s="180" t="s">
        <v>5</v>
      </c>
      <c r="B6" s="173"/>
      <c r="C6" s="173"/>
      <c r="D6" s="173"/>
      <c r="E6" s="173"/>
      <c r="F6" s="173"/>
      <c r="G6" s="173"/>
      <c r="H6" s="173"/>
      <c r="I6" s="173"/>
      <c r="J6" s="173"/>
      <c r="K6" s="333"/>
      <c r="L6" s="173"/>
      <c r="M6" s="173"/>
      <c r="P6" s="173"/>
      <c r="Q6" s="173"/>
      <c r="R6" s="173"/>
      <c r="S6" s="173"/>
      <c r="T6" s="227" t="s">
        <v>496</v>
      </c>
      <c r="U6" s="392">
        <f>'Overview - Financial Statement'!$B$46</f>
        <v>1</v>
      </c>
      <c r="V6" s="392">
        <f>'Overview - Financial Statement'!$B$47</f>
        <v>0</v>
      </c>
      <c r="W6" s="392">
        <f>'Overview - Financial Statement'!$B$48</f>
        <v>0</v>
      </c>
      <c r="X6" s="392">
        <f>'Overview - Financial Statement'!$B$49</f>
        <v>0</v>
      </c>
      <c r="Y6" s="392">
        <f>'Overview - Financial Statement'!$B$50</f>
        <v>0</v>
      </c>
      <c r="Z6" s="392">
        <f>'Overview - Financial Statement'!$B$51</f>
        <v>0</v>
      </c>
      <c r="AA6" s="392">
        <f>'Overview - Financial Statement'!$B$52</f>
        <v>0</v>
      </c>
      <c r="AB6" s="392">
        <f>'Overview - Financial Statement'!$B$53</f>
        <v>0</v>
      </c>
      <c r="AC6" s="392">
        <f>'Overview - Financial Statement'!$B$54</f>
        <v>0</v>
      </c>
      <c r="AD6" s="392">
        <f>'Overview - Financial Statement'!$B$55</f>
        <v>0</v>
      </c>
      <c r="AE6" s="392">
        <f>'Overview - Financial Statement'!$B$56</f>
        <v>0</v>
      </c>
      <c r="AF6" s="392">
        <f>'Overview - Financial Statement'!$B$57</f>
        <v>0</v>
      </c>
      <c r="AG6" s="392">
        <f>'Overview - Financial Statement'!$B$58</f>
        <v>0</v>
      </c>
      <c r="AH6" s="392">
        <f>'Overview - Financial Statement'!$B$59</f>
        <v>0</v>
      </c>
      <c r="AI6" s="392">
        <f>'Overview - Financial Statement'!$B$60</f>
        <v>0</v>
      </c>
    </row>
    <row r="7" spans="1:36" ht="30" customHeight="1" thickBot="1" x14ac:dyDescent="0.35">
      <c r="A7" s="476" t="s">
        <v>423</v>
      </c>
      <c r="B7" s="476"/>
      <c r="C7" s="476"/>
      <c r="D7" s="476"/>
      <c r="E7" s="476"/>
      <c r="F7" s="476"/>
      <c r="G7" s="476"/>
      <c r="H7" s="476"/>
      <c r="I7" s="237"/>
      <c r="J7" s="237"/>
      <c r="K7" s="334"/>
      <c r="L7" s="237"/>
      <c r="M7" s="237"/>
      <c r="N7" s="237"/>
      <c r="P7" s="173"/>
      <c r="Q7" s="173"/>
      <c r="R7" s="173"/>
      <c r="S7" s="173"/>
    </row>
    <row r="8" spans="1:36" ht="15" thickBot="1" x14ac:dyDescent="0.35">
      <c r="O8" s="537" t="s">
        <v>46</v>
      </c>
      <c r="P8" s="538"/>
      <c r="Q8" s="539"/>
      <c r="R8" s="378"/>
      <c r="AA8" s="277" t="s">
        <v>228</v>
      </c>
      <c r="AB8" s="277" t="s">
        <v>228</v>
      </c>
      <c r="AD8" s="278" t="s">
        <v>228</v>
      </c>
      <c r="AE8" s="278" t="s">
        <v>228</v>
      </c>
      <c r="AF8" s="277" t="s">
        <v>228</v>
      </c>
      <c r="AG8" s="277" t="s">
        <v>228</v>
      </c>
      <c r="AH8" s="277" t="s">
        <v>228</v>
      </c>
    </row>
    <row r="9" spans="1:36" ht="24" thickBot="1" x14ac:dyDescent="0.35">
      <c r="A9" s="240" t="s">
        <v>448</v>
      </c>
      <c r="O9" s="548">
        <f>SUM(P13:P1212)</f>
        <v>0</v>
      </c>
      <c r="P9" s="549"/>
      <c r="Q9" s="298">
        <f>SUM(S13:S1212)</f>
        <v>0</v>
      </c>
      <c r="R9" s="298"/>
      <c r="AA9" s="398">
        <f>SUM(AA13:AA1212)</f>
        <v>0</v>
      </c>
      <c r="AB9" s="398">
        <f>SUM(AB13:AB1212)</f>
        <v>0</v>
      </c>
      <c r="AD9" s="399">
        <f>SUM(AD13:AD1212)</f>
        <v>0</v>
      </c>
      <c r="AE9" s="399">
        <f>SUM(AE13:AE1212)</f>
        <v>0</v>
      </c>
      <c r="AF9" s="398">
        <f>SUM(AF13:AF1212)</f>
        <v>0</v>
      </c>
      <c r="AG9" s="398">
        <f>SUM(AG13:AG1212)</f>
        <v>0</v>
      </c>
      <c r="AH9" s="398">
        <f>SUM(AH13:AH1212)</f>
        <v>0</v>
      </c>
    </row>
    <row r="10" spans="1:36" ht="23.25" customHeight="1" thickBot="1" x14ac:dyDescent="0.35">
      <c r="A10" s="532" t="s">
        <v>472</v>
      </c>
      <c r="B10" s="533"/>
      <c r="C10" s="533"/>
      <c r="D10" s="533"/>
      <c r="E10" s="533"/>
      <c r="F10" s="533"/>
      <c r="G10" s="533"/>
      <c r="H10" s="534"/>
      <c r="I10" s="540" t="s">
        <v>50</v>
      </c>
      <c r="J10" s="541"/>
      <c r="K10" s="542"/>
      <c r="L10" s="543"/>
      <c r="M10" s="540" t="s">
        <v>449</v>
      </c>
      <c r="N10" s="543"/>
      <c r="O10" s="525" t="s">
        <v>38</v>
      </c>
      <c r="P10" s="522" t="s">
        <v>35</v>
      </c>
      <c r="Q10" s="525" t="s">
        <v>426</v>
      </c>
      <c r="R10" s="525" t="s">
        <v>497</v>
      </c>
      <c r="T10" s="513" t="s">
        <v>217</v>
      </c>
      <c r="U10" s="513" t="s">
        <v>240</v>
      </c>
      <c r="V10" s="513" t="s">
        <v>218</v>
      </c>
      <c r="W10" s="513" t="s">
        <v>219</v>
      </c>
      <c r="X10" s="513" t="s">
        <v>233</v>
      </c>
      <c r="Y10" s="513" t="s">
        <v>220</v>
      </c>
      <c r="Z10" s="513" t="s">
        <v>221</v>
      </c>
      <c r="AA10" s="513" t="s">
        <v>35</v>
      </c>
      <c r="AB10" s="513" t="s">
        <v>227</v>
      </c>
      <c r="AC10" s="513" t="s">
        <v>222</v>
      </c>
      <c r="AD10" s="513" t="s">
        <v>230</v>
      </c>
      <c r="AE10" s="513" t="s">
        <v>229</v>
      </c>
      <c r="AF10" s="513" t="s">
        <v>241</v>
      </c>
      <c r="AG10" s="513" t="s">
        <v>223</v>
      </c>
      <c r="AH10" s="513" t="s">
        <v>231</v>
      </c>
      <c r="AJ10" s="173"/>
    </row>
    <row r="11" spans="1:36" ht="45" customHeight="1" thickBot="1" x14ac:dyDescent="0.35">
      <c r="A11" s="546" t="s">
        <v>52</v>
      </c>
      <c r="B11" s="546" t="s">
        <v>39</v>
      </c>
      <c r="C11" s="546" t="s">
        <v>40</v>
      </c>
      <c r="D11" s="546" t="s">
        <v>41</v>
      </c>
      <c r="E11" s="546" t="s">
        <v>42</v>
      </c>
      <c r="F11" s="546" t="s">
        <v>43</v>
      </c>
      <c r="G11" s="546" t="s">
        <v>49</v>
      </c>
      <c r="H11" s="546" t="s">
        <v>157</v>
      </c>
      <c r="I11" s="577" t="s">
        <v>51</v>
      </c>
      <c r="J11" s="578"/>
      <c r="K11" s="544" t="s">
        <v>485</v>
      </c>
      <c r="L11" s="525" t="s">
        <v>427</v>
      </c>
      <c r="M11" s="546" t="s">
        <v>53</v>
      </c>
      <c r="N11" s="552" t="s">
        <v>36</v>
      </c>
      <c r="O11" s="526"/>
      <c r="P11" s="523"/>
      <c r="Q11" s="526"/>
      <c r="R11" s="526"/>
      <c r="T11" s="513"/>
      <c r="U11" s="513"/>
      <c r="V11" s="513"/>
      <c r="W11" s="513"/>
      <c r="X11" s="513"/>
      <c r="Y11" s="513"/>
      <c r="Z11" s="513"/>
      <c r="AA11" s="513"/>
      <c r="AB11" s="513"/>
      <c r="AC11" s="513"/>
      <c r="AD11" s="513"/>
      <c r="AE11" s="513"/>
      <c r="AF11" s="513"/>
      <c r="AG11" s="513"/>
      <c r="AH11" s="513"/>
      <c r="AJ11" s="173"/>
    </row>
    <row r="12" spans="1:36" s="285" customFormat="1" ht="73.5" customHeight="1" thickBot="1" x14ac:dyDescent="0.35">
      <c r="A12" s="547"/>
      <c r="B12" s="547"/>
      <c r="C12" s="547"/>
      <c r="D12" s="547"/>
      <c r="E12" s="547"/>
      <c r="F12" s="547"/>
      <c r="G12" s="547"/>
      <c r="H12" s="547"/>
      <c r="I12" s="307" t="s">
        <v>424</v>
      </c>
      <c r="J12" s="314" t="s">
        <v>425</v>
      </c>
      <c r="K12" s="545"/>
      <c r="L12" s="527"/>
      <c r="M12" s="547"/>
      <c r="N12" s="553"/>
      <c r="O12" s="527"/>
      <c r="P12" s="524"/>
      <c r="Q12" s="527"/>
      <c r="R12" s="527"/>
      <c r="S12" s="284" t="s">
        <v>177</v>
      </c>
      <c r="T12" s="513"/>
      <c r="U12" s="513"/>
      <c r="V12" s="513"/>
      <c r="W12" s="513"/>
      <c r="X12" s="513"/>
      <c r="Y12" s="513"/>
      <c r="Z12" s="513"/>
      <c r="AA12" s="513"/>
      <c r="AB12" s="513"/>
      <c r="AC12" s="513"/>
      <c r="AD12" s="513"/>
      <c r="AE12" s="513"/>
      <c r="AF12" s="513"/>
      <c r="AG12" s="513"/>
      <c r="AH12" s="513"/>
    </row>
    <row r="13" spans="1:36" ht="15" customHeight="1" x14ac:dyDescent="0.3">
      <c r="A13" s="252">
        <v>1</v>
      </c>
      <c r="B13" s="146"/>
      <c r="C13" s="146"/>
      <c r="D13" s="146"/>
      <c r="E13" s="148"/>
      <c r="F13" s="148"/>
      <c r="G13" s="153"/>
      <c r="H13" s="149"/>
      <c r="I13" s="159"/>
      <c r="J13" s="159"/>
      <c r="K13" s="336"/>
      <c r="L13" s="343" t="str">
        <f>IF(K13="","",LOOKUP(K13,'Work Programme'!$A$8:$A$207,'Work Programme'!$B$8:$B$207))</f>
        <v/>
      </c>
      <c r="M13" s="146"/>
      <c r="N13" s="147"/>
      <c r="O13" s="254" t="str">
        <f>IF(G13="","",VLOOKUP(G13,'Overview - Financial Statement'!$A$46:$B$60,2,FALSE))</f>
        <v/>
      </c>
      <c r="P13" s="255" t="str">
        <f t="shared" ref="P13:P76" si="0">IF(O13="","",H13/O13)</f>
        <v/>
      </c>
      <c r="Q13" s="153"/>
      <c r="R13" s="153"/>
      <c r="S13" s="238">
        <f>IF(Q13="YES",P13,0)</f>
        <v>0</v>
      </c>
      <c r="T13" s="193" t="s">
        <v>44</v>
      </c>
      <c r="U13" s="173"/>
      <c r="V13" s="193" t="str">
        <f>IF(P13="","",IF(E13="","CHECK DATES","OK"))</f>
        <v/>
      </c>
      <c r="W13" s="264" t="str">
        <f>IF(E13-(I13)&lt;0,"a posteriori ?","OK")</f>
        <v>OK</v>
      </c>
      <c r="X13" s="193" t="str">
        <f>IF(P13="","",(IF(OR(I13&lt;=($E$4-1),I13&gt;=($G$4+1),J13&lt;=($E$4-1),J13&gt;=($G$4+1)),"CHECK DATES","OK")))</f>
        <v/>
      </c>
      <c r="Y13" s="193" t="str">
        <f>IF(G13="","",G13)</f>
        <v/>
      </c>
      <c r="Z13" s="397" t="str">
        <f>IF(G13="","",IF(HLOOKUP(G13,$U$4:$AI$5,2,FALSE)="",O13,IF(O13&lt;&gt;HLOOKUP(G13,$U$4:$AI$5,2,FALSE),HLOOKUP(G13,$U$4:$AI$5,2,FALSE),O13)))</f>
        <v/>
      </c>
      <c r="AA13" s="257" t="str">
        <f>IF(O13="","",IF(Z13=1,P13,H13/Z13))</f>
        <v/>
      </c>
      <c r="AB13" s="257" t="str">
        <f>IF(AA13="","",IF(Z13=1,0,AA13-P13))</f>
        <v/>
      </c>
      <c r="AC13" s="193" t="str">
        <f>IF(P13=0,"",(IF(F13="","CHECK DATES","OK")))</f>
        <v>CHECK DATES</v>
      </c>
      <c r="AD13" s="257" t="str">
        <f>IF(OR(T13="NO",X13="CHECK DATES",AC13="CHECK DATES"),AA13,"")</f>
        <v/>
      </c>
      <c r="AE13" s="286">
        <v>0</v>
      </c>
      <c r="AF13" s="257">
        <f>IF(OR(T13="NO",AD13&gt;0,AE13&gt;0)*(AND(OR(Q13="NO",Q13=""))),SUM(AD13:AE13),"")</f>
        <v>0</v>
      </c>
      <c r="AG13" s="257" t="str">
        <f>IF(OR(T13="NO",AD13&gt;0,AE13&gt;0)*(AND(OR(Q13="YES"))),SUM(AD13:AE13),"")</f>
        <v/>
      </c>
      <c r="AH13" s="257">
        <f>IF(Q13="YES",AA13,0)</f>
        <v>0</v>
      </c>
      <c r="AJ13" s="173"/>
    </row>
    <row r="14" spans="1:36" x14ac:dyDescent="0.3">
      <c r="A14" s="287">
        <v>2</v>
      </c>
      <c r="B14" s="150"/>
      <c r="C14" s="150"/>
      <c r="D14" s="150"/>
      <c r="E14" s="152"/>
      <c r="F14" s="152"/>
      <c r="G14" s="154"/>
      <c r="H14" s="155"/>
      <c r="I14" s="159"/>
      <c r="J14" s="159"/>
      <c r="K14" s="337"/>
      <c r="L14" s="343" t="str">
        <f>IF(K14="","",LOOKUP(K14,'Work Programme'!$A$8:$A$207,'Work Programme'!$B$8:$B$207))</f>
        <v/>
      </c>
      <c r="M14" s="150"/>
      <c r="N14" s="151"/>
      <c r="O14" s="254" t="str">
        <f>IF(G14="","",VLOOKUP(G14,'Overview - Financial Statement'!$A$46:$B$60,2,FALSE))</f>
        <v/>
      </c>
      <c r="P14" s="255" t="str">
        <f t="shared" si="0"/>
        <v/>
      </c>
      <c r="Q14" s="153"/>
      <c r="R14" s="153"/>
      <c r="S14" s="238">
        <f>IF(Q14="YES",P14,0)</f>
        <v>0</v>
      </c>
      <c r="T14" s="193" t="s">
        <v>44</v>
      </c>
      <c r="U14" s="173"/>
      <c r="V14" s="193" t="str">
        <f>IF(P14="","",IF(E14="","CHECK DATES","OK"))</f>
        <v/>
      </c>
      <c r="W14" s="264" t="str">
        <f>IF(E14-(I14)&lt;0,"a posteriori ?","OK")</f>
        <v>OK</v>
      </c>
      <c r="X14" s="193" t="str">
        <f>IF(P14="","",(IF(OR(I14&lt;=($E$4-1),I14&gt;=($G$4+1),J14&lt;=($E$4-1),J14&gt;=($G$4+1)),"CHECK DATES","OK")))</f>
        <v/>
      </c>
      <c r="Y14" s="193" t="str">
        <f>IF(G14="","",G14)</f>
        <v/>
      </c>
      <c r="Z14" s="397" t="str">
        <f>IF(G14="","",IF(HLOOKUP(G14,$U$4:$AI$5,2,FALSE)="",O14,IF(O14&lt;&gt;HLOOKUP(G14,$U$4:$AI$5,2,FALSE),HLOOKUP(G14,$U$4:$AI$5,2,FALSE),O14)))</f>
        <v/>
      </c>
      <c r="AA14" s="257" t="str">
        <f>IF(O14="","",IF(Z14=1,P14,H14/Z14))</f>
        <v/>
      </c>
      <c r="AB14" s="257" t="str">
        <f>IF(AA14="","",IF(Z14=1,0,AA14-P14))</f>
        <v/>
      </c>
      <c r="AC14" s="193" t="str">
        <f>IF(P14=0,"",(IF(F14="","CHECK DATES","OK")))</f>
        <v>CHECK DATES</v>
      </c>
      <c r="AD14" s="257" t="str">
        <f>IF(OR(T14="NO",X14="CHECK DATES",AC14="CHECK DATES"),AA14,"")</f>
        <v/>
      </c>
      <c r="AE14" s="286">
        <v>0</v>
      </c>
      <c r="AF14" s="257">
        <f>IF(OR(T14="NO",AD14&gt;0,AE14&gt;0)*(AND(OR(Q14="NO",Q14=""))),SUM(AD14:AE14),"")</f>
        <v>0</v>
      </c>
      <c r="AG14" s="257" t="str">
        <f>IF(OR(T14="NO",AD14&gt;0,AE14&gt;0)*(AND(OR(Q14="YES"))),SUM(AD14:AE14),"")</f>
        <v/>
      </c>
      <c r="AH14" s="257">
        <f>IF(Q14="YES",AA14,0)</f>
        <v>0</v>
      </c>
      <c r="AJ14" s="173"/>
    </row>
    <row r="15" spans="1:36" x14ac:dyDescent="0.3">
      <c r="A15" s="287">
        <v>3</v>
      </c>
      <c r="B15" s="150"/>
      <c r="C15" s="150"/>
      <c r="D15" s="150"/>
      <c r="E15" s="152"/>
      <c r="F15" s="152"/>
      <c r="G15" s="154"/>
      <c r="H15" s="155"/>
      <c r="I15" s="159"/>
      <c r="J15" s="159"/>
      <c r="K15" s="337"/>
      <c r="L15" s="343" t="str">
        <f>IF(K15="","",LOOKUP(K15,'Work Programme'!$A$8:$A$207,'Work Programme'!$B$8:$B$207))</f>
        <v/>
      </c>
      <c r="M15" s="150"/>
      <c r="N15" s="151"/>
      <c r="O15" s="254" t="str">
        <f>IF(G15="","",VLOOKUP(G15,'Overview - Financial Statement'!$A$46:$B$60,2,FALSE))</f>
        <v/>
      </c>
      <c r="P15" s="255" t="str">
        <f t="shared" si="0"/>
        <v/>
      </c>
      <c r="Q15" s="153"/>
      <c r="R15" s="153"/>
      <c r="S15" s="238">
        <f t="shared" ref="S15:S78" si="1">IF(Q15="YES",P15,0)</f>
        <v>0</v>
      </c>
      <c r="T15" s="193" t="s">
        <v>44</v>
      </c>
      <c r="U15" s="173"/>
      <c r="V15" s="193" t="str">
        <f>IF(P15="","",IF(E15="","CHECK DATES","OK"))</f>
        <v/>
      </c>
      <c r="W15" s="264" t="str">
        <f>IF(E15-(I15)&lt;0,"a posteriori ?","OK")</f>
        <v>OK</v>
      </c>
      <c r="X15" s="193" t="str">
        <f>IF(P15="","",(IF(OR(I15&lt;=($E$4-1),I15&gt;=($G$4+1),J15&lt;=($E$4-1),J15&gt;=($G$4+1)),"CHECK DATES","OK")))</f>
        <v/>
      </c>
      <c r="Y15" s="193" t="str">
        <f>IF(G15="","",G15)</f>
        <v/>
      </c>
      <c r="Z15" s="397" t="str">
        <f>IF(G15="","",IF(HLOOKUP(G15,$U$4:$AI$5,2,FALSE)="",O15,IF(O15&lt;&gt;HLOOKUP(G15,$U$4:$AI$5,2,FALSE),HLOOKUP(G15,$U$4:$AI$5,2,FALSE),O15)))</f>
        <v/>
      </c>
      <c r="AA15" s="257" t="str">
        <f>IF(O15="","",IF(Z15=1,P15,H15/Z15))</f>
        <v/>
      </c>
      <c r="AB15" s="257" t="str">
        <f>IF(AA15="","",IF(Z15=1,0,AA15-P15))</f>
        <v/>
      </c>
      <c r="AC15" s="193" t="str">
        <f>IF(P15=0,"",(IF(F15="","CHECK DATES","OK")))</f>
        <v>CHECK DATES</v>
      </c>
      <c r="AD15" s="257" t="str">
        <f>IF(OR(T15="NO",X15="CHECK DATES",AC15="CHECK DATES"),AA15,"")</f>
        <v/>
      </c>
      <c r="AE15" s="286">
        <v>0</v>
      </c>
      <c r="AF15" s="257">
        <f>IF(OR(T15="NO",AD15&gt;0,AE15&gt;0)*(AND(OR(Q15="NO",Q15=""))),SUM(AD15:AE15),"")</f>
        <v>0</v>
      </c>
      <c r="AG15" s="257" t="str">
        <f>IF(OR(T15="NO",AD15&gt;0,AE15&gt;0)*(AND(OR(Q15="YES"))),SUM(AD15:AE15),"")</f>
        <v/>
      </c>
      <c r="AH15" s="257">
        <f>IF(Q15="YES",AA15,0)</f>
        <v>0</v>
      </c>
      <c r="AJ15" s="173"/>
    </row>
    <row r="16" spans="1:36" x14ac:dyDescent="0.3">
      <c r="A16" s="287">
        <v>4</v>
      </c>
      <c r="B16" s="150"/>
      <c r="C16" s="150"/>
      <c r="D16" s="150"/>
      <c r="E16" s="152"/>
      <c r="F16" s="152"/>
      <c r="G16" s="154"/>
      <c r="H16" s="155"/>
      <c r="I16" s="159"/>
      <c r="J16" s="159"/>
      <c r="K16" s="337"/>
      <c r="L16" s="343" t="str">
        <f>IF(K16="","",LOOKUP(K16,'Work Programme'!$A$8:$A$207,'Work Programme'!$B$8:$B$207))</f>
        <v/>
      </c>
      <c r="M16" s="150"/>
      <c r="N16" s="151"/>
      <c r="O16" s="254" t="str">
        <f>IF(G16="","",VLOOKUP(G16,'Overview - Financial Statement'!$A$46:$B$60,2,FALSE))</f>
        <v/>
      </c>
      <c r="P16" s="255" t="str">
        <f t="shared" si="0"/>
        <v/>
      </c>
      <c r="Q16" s="153"/>
      <c r="R16" s="153"/>
      <c r="S16" s="238">
        <f t="shared" si="1"/>
        <v>0</v>
      </c>
      <c r="T16" s="193" t="s">
        <v>44</v>
      </c>
      <c r="U16" s="173"/>
      <c r="V16" s="193" t="str">
        <f t="shared" ref="V16:V79" si="2">IF(P16="","",IF(E16="","CHECK DATES","OK"))</f>
        <v/>
      </c>
      <c r="W16" s="264" t="str">
        <f t="shared" ref="W16:W79" si="3">IF(E16-(I16)&lt;0,"a posteriori ?","OK")</f>
        <v>OK</v>
      </c>
      <c r="X16" s="193" t="str">
        <f t="shared" ref="X16:X79" si="4">IF(P16="","",(IF(OR(I16&lt;=($E$4-1),I16&gt;=($G$4+1),J16&lt;=($E$4-1),J16&gt;=($G$4+1)),"CHECK DATES","OK")))</f>
        <v/>
      </c>
      <c r="Y16" s="193" t="str">
        <f t="shared" ref="Y16:Y79" si="5">IF(G16="","",G16)</f>
        <v/>
      </c>
      <c r="Z16" s="397" t="str">
        <f t="shared" ref="Z16:Z79" si="6">IF(G16="","",IF(HLOOKUP(G16,$U$4:$AI$5,2,FALSE)="",O16,IF(O16&lt;&gt;HLOOKUP(G16,$U$4:$AI$5,2,FALSE),HLOOKUP(G16,$U$4:$AI$5,2,FALSE),O16)))</f>
        <v/>
      </c>
      <c r="AA16" s="257" t="str">
        <f t="shared" ref="AA16:AA79" si="7">IF(O16="","",IF(Z16=1,P16,H16/Z16))</f>
        <v/>
      </c>
      <c r="AB16" s="257" t="str">
        <f t="shared" ref="AB16:AB79" si="8">IF(AA16="","",IF(Z16=1,0,AA16-P16))</f>
        <v/>
      </c>
      <c r="AC16" s="193" t="str">
        <f t="shared" ref="AC16:AC79" si="9">IF(P16=0,"",(IF(F16="","CHECK DATES","OK")))</f>
        <v>CHECK DATES</v>
      </c>
      <c r="AD16" s="257" t="str">
        <f t="shared" ref="AD16:AD79" si="10">IF(OR(T16="NO",X16="CHECK DATES",AC16="CHECK DATES"),AA16,"")</f>
        <v/>
      </c>
      <c r="AE16" s="286">
        <v>0</v>
      </c>
      <c r="AF16" s="257">
        <f t="shared" ref="AF16:AF79" si="11">IF(OR(T16="NO",AD16&gt;0,AE16&gt;0)*(AND(OR(Q16="NO",Q16=""))),SUM(AD16:AE16),"")</f>
        <v>0</v>
      </c>
      <c r="AG16" s="257" t="str">
        <f t="shared" ref="AG16:AG79" si="12">IF(OR(T16="NO",AD16&gt;0,AE16&gt;0)*(AND(OR(Q16="YES"))),SUM(AD16:AE16),"")</f>
        <v/>
      </c>
      <c r="AH16" s="257">
        <f t="shared" ref="AH16:AH79" si="13">IF(Q16="YES",AA16,0)</f>
        <v>0</v>
      </c>
      <c r="AJ16" s="173"/>
    </row>
    <row r="17" spans="1:34" x14ac:dyDescent="0.3">
      <c r="A17" s="287">
        <v>5</v>
      </c>
      <c r="B17" s="150"/>
      <c r="C17" s="150"/>
      <c r="D17" s="150"/>
      <c r="E17" s="152"/>
      <c r="F17" s="152"/>
      <c r="G17" s="154"/>
      <c r="H17" s="155"/>
      <c r="I17" s="159"/>
      <c r="J17" s="159"/>
      <c r="K17" s="337"/>
      <c r="L17" s="343" t="str">
        <f>IF(K17="","",LOOKUP(K17,'Work Programme'!$A$8:$A$207,'Work Programme'!$B$8:$B$207))</f>
        <v/>
      </c>
      <c r="M17" s="150"/>
      <c r="N17" s="151"/>
      <c r="O17" s="254" t="str">
        <f>IF(G17="","",VLOOKUP(G17,'Overview - Financial Statement'!$A$46:$B$60,2,FALSE))</f>
        <v/>
      </c>
      <c r="P17" s="255" t="str">
        <f t="shared" si="0"/>
        <v/>
      </c>
      <c r="Q17" s="153"/>
      <c r="R17" s="153"/>
      <c r="S17" s="238">
        <f t="shared" si="1"/>
        <v>0</v>
      </c>
      <c r="T17" s="193" t="s">
        <v>44</v>
      </c>
      <c r="U17" s="173"/>
      <c r="V17" s="193" t="str">
        <f t="shared" si="2"/>
        <v/>
      </c>
      <c r="W17" s="264" t="str">
        <f t="shared" si="3"/>
        <v>OK</v>
      </c>
      <c r="X17" s="193" t="str">
        <f t="shared" si="4"/>
        <v/>
      </c>
      <c r="Y17" s="193" t="str">
        <f t="shared" si="5"/>
        <v/>
      </c>
      <c r="Z17" s="397" t="str">
        <f t="shared" si="6"/>
        <v/>
      </c>
      <c r="AA17" s="257" t="str">
        <f t="shared" si="7"/>
        <v/>
      </c>
      <c r="AB17" s="257" t="str">
        <f t="shared" si="8"/>
        <v/>
      </c>
      <c r="AC17" s="193" t="str">
        <f t="shared" si="9"/>
        <v>CHECK DATES</v>
      </c>
      <c r="AD17" s="257" t="str">
        <f t="shared" si="10"/>
        <v/>
      </c>
      <c r="AE17" s="286">
        <v>0</v>
      </c>
      <c r="AF17" s="257">
        <f t="shared" si="11"/>
        <v>0</v>
      </c>
      <c r="AG17" s="257" t="str">
        <f t="shared" si="12"/>
        <v/>
      </c>
      <c r="AH17" s="257">
        <f t="shared" si="13"/>
        <v>0</v>
      </c>
    </row>
    <row r="18" spans="1:34" x14ac:dyDescent="0.3">
      <c r="A18" s="287">
        <v>6</v>
      </c>
      <c r="B18" s="150"/>
      <c r="C18" s="150"/>
      <c r="D18" s="150"/>
      <c r="E18" s="152"/>
      <c r="F18" s="152"/>
      <c r="G18" s="154"/>
      <c r="H18" s="155"/>
      <c r="I18" s="159"/>
      <c r="J18" s="159"/>
      <c r="K18" s="337"/>
      <c r="L18" s="343" t="str">
        <f>IF(K18="","",LOOKUP(K18,'Work Programme'!$A$8:$A$207,'Work Programme'!$B$8:$B$207))</f>
        <v/>
      </c>
      <c r="M18" s="150"/>
      <c r="N18" s="151"/>
      <c r="O18" s="254" t="str">
        <f>IF(G18="","",VLOOKUP(G18,'Overview - Financial Statement'!$A$46:$B$60,2,FALSE))</f>
        <v/>
      </c>
      <c r="P18" s="255" t="str">
        <f t="shared" si="0"/>
        <v/>
      </c>
      <c r="Q18" s="153"/>
      <c r="R18" s="153"/>
      <c r="S18" s="238">
        <f t="shared" si="1"/>
        <v>0</v>
      </c>
      <c r="T18" s="193" t="s">
        <v>44</v>
      </c>
      <c r="U18" s="173"/>
      <c r="V18" s="193" t="str">
        <f t="shared" si="2"/>
        <v/>
      </c>
      <c r="W18" s="264" t="str">
        <f t="shared" si="3"/>
        <v>OK</v>
      </c>
      <c r="X18" s="193" t="str">
        <f t="shared" si="4"/>
        <v/>
      </c>
      <c r="Y18" s="193" t="str">
        <f t="shared" si="5"/>
        <v/>
      </c>
      <c r="Z18" s="397" t="str">
        <f t="shared" si="6"/>
        <v/>
      </c>
      <c r="AA18" s="257" t="str">
        <f t="shared" si="7"/>
        <v/>
      </c>
      <c r="AB18" s="257" t="str">
        <f t="shared" si="8"/>
        <v/>
      </c>
      <c r="AC18" s="193" t="str">
        <f t="shared" si="9"/>
        <v>CHECK DATES</v>
      </c>
      <c r="AD18" s="257" t="str">
        <f t="shared" si="10"/>
        <v/>
      </c>
      <c r="AE18" s="286">
        <v>0</v>
      </c>
      <c r="AF18" s="257">
        <f t="shared" si="11"/>
        <v>0</v>
      </c>
      <c r="AG18" s="257" t="str">
        <f t="shared" si="12"/>
        <v/>
      </c>
      <c r="AH18" s="257">
        <f t="shared" si="13"/>
        <v>0</v>
      </c>
    </row>
    <row r="19" spans="1:34" x14ac:dyDescent="0.3">
      <c r="A19" s="287">
        <v>7</v>
      </c>
      <c r="B19" s="150"/>
      <c r="C19" s="150"/>
      <c r="D19" s="150"/>
      <c r="E19" s="152"/>
      <c r="F19" s="152"/>
      <c r="G19" s="154"/>
      <c r="H19" s="155"/>
      <c r="I19" s="159"/>
      <c r="J19" s="159"/>
      <c r="K19" s="337"/>
      <c r="L19" s="343" t="str">
        <f>IF(K19="","",LOOKUP(K19,'Work Programme'!$A$8:$A$207,'Work Programme'!$B$8:$B$207))</f>
        <v/>
      </c>
      <c r="M19" s="150"/>
      <c r="N19" s="151"/>
      <c r="O19" s="254" t="str">
        <f>IF(G19="","",VLOOKUP(G19,'Overview - Financial Statement'!$A$46:$B$60,2,FALSE))</f>
        <v/>
      </c>
      <c r="P19" s="255" t="str">
        <f t="shared" si="0"/>
        <v/>
      </c>
      <c r="Q19" s="153"/>
      <c r="R19" s="153"/>
      <c r="S19" s="238">
        <f t="shared" si="1"/>
        <v>0</v>
      </c>
      <c r="T19" s="193" t="s">
        <v>44</v>
      </c>
      <c r="U19" s="173"/>
      <c r="V19" s="193" t="str">
        <f t="shared" si="2"/>
        <v/>
      </c>
      <c r="W19" s="264" t="str">
        <f t="shared" si="3"/>
        <v>OK</v>
      </c>
      <c r="X19" s="193" t="str">
        <f t="shared" si="4"/>
        <v/>
      </c>
      <c r="Y19" s="193" t="str">
        <f t="shared" si="5"/>
        <v/>
      </c>
      <c r="Z19" s="397" t="str">
        <f t="shared" si="6"/>
        <v/>
      </c>
      <c r="AA19" s="257" t="str">
        <f t="shared" si="7"/>
        <v/>
      </c>
      <c r="AB19" s="257" t="str">
        <f t="shared" si="8"/>
        <v/>
      </c>
      <c r="AC19" s="193" t="str">
        <f t="shared" si="9"/>
        <v>CHECK DATES</v>
      </c>
      <c r="AD19" s="257" t="str">
        <f t="shared" si="10"/>
        <v/>
      </c>
      <c r="AE19" s="286">
        <v>0</v>
      </c>
      <c r="AF19" s="257">
        <f t="shared" si="11"/>
        <v>0</v>
      </c>
      <c r="AG19" s="257" t="str">
        <f t="shared" si="12"/>
        <v/>
      </c>
      <c r="AH19" s="257">
        <f t="shared" si="13"/>
        <v>0</v>
      </c>
    </row>
    <row r="20" spans="1:34" x14ac:dyDescent="0.3">
      <c r="A20" s="287">
        <v>8</v>
      </c>
      <c r="B20" s="150"/>
      <c r="C20" s="150"/>
      <c r="D20" s="150"/>
      <c r="E20" s="152"/>
      <c r="F20" s="152"/>
      <c r="G20" s="154"/>
      <c r="H20" s="155"/>
      <c r="I20" s="159"/>
      <c r="J20" s="159"/>
      <c r="K20" s="337"/>
      <c r="L20" s="343" t="str">
        <f>IF(K20="","",LOOKUP(K20,'Work Programme'!$A$8:$A$207,'Work Programme'!$B$8:$B$207))</f>
        <v/>
      </c>
      <c r="M20" s="150"/>
      <c r="N20" s="151"/>
      <c r="O20" s="254" t="str">
        <f>IF(G20="","",VLOOKUP(G20,'Overview - Financial Statement'!$A$46:$B$60,2,FALSE))</f>
        <v/>
      </c>
      <c r="P20" s="255" t="str">
        <f t="shared" si="0"/>
        <v/>
      </c>
      <c r="Q20" s="153"/>
      <c r="R20" s="153"/>
      <c r="S20" s="238">
        <f t="shared" si="1"/>
        <v>0</v>
      </c>
      <c r="T20" s="193" t="s">
        <v>44</v>
      </c>
      <c r="U20" s="173"/>
      <c r="V20" s="193" t="str">
        <f t="shared" si="2"/>
        <v/>
      </c>
      <c r="W20" s="264" t="str">
        <f t="shared" si="3"/>
        <v>OK</v>
      </c>
      <c r="X20" s="193" t="str">
        <f t="shared" si="4"/>
        <v/>
      </c>
      <c r="Y20" s="193" t="str">
        <f t="shared" si="5"/>
        <v/>
      </c>
      <c r="Z20" s="397" t="str">
        <f t="shared" si="6"/>
        <v/>
      </c>
      <c r="AA20" s="257" t="str">
        <f t="shared" si="7"/>
        <v/>
      </c>
      <c r="AB20" s="257" t="str">
        <f t="shared" si="8"/>
        <v/>
      </c>
      <c r="AC20" s="193" t="str">
        <f t="shared" si="9"/>
        <v>CHECK DATES</v>
      </c>
      <c r="AD20" s="257" t="str">
        <f t="shared" si="10"/>
        <v/>
      </c>
      <c r="AE20" s="286">
        <v>0</v>
      </c>
      <c r="AF20" s="257">
        <f t="shared" si="11"/>
        <v>0</v>
      </c>
      <c r="AG20" s="257" t="str">
        <f t="shared" si="12"/>
        <v/>
      </c>
      <c r="AH20" s="257">
        <f t="shared" si="13"/>
        <v>0</v>
      </c>
    </row>
    <row r="21" spans="1:34" x14ac:dyDescent="0.3">
      <c r="A21" s="287">
        <v>9</v>
      </c>
      <c r="B21" s="150"/>
      <c r="C21" s="150"/>
      <c r="D21" s="150"/>
      <c r="E21" s="152"/>
      <c r="F21" s="152"/>
      <c r="G21" s="154"/>
      <c r="H21" s="155"/>
      <c r="I21" s="159"/>
      <c r="J21" s="159"/>
      <c r="K21" s="337"/>
      <c r="L21" s="343" t="str">
        <f>IF(K21="","",LOOKUP(K21,'Work Programme'!$A$8:$A$207,'Work Programme'!$B$8:$B$207))</f>
        <v/>
      </c>
      <c r="M21" s="150"/>
      <c r="N21" s="151"/>
      <c r="O21" s="254" t="str">
        <f>IF(G21="","",VLOOKUP(G21,'Overview - Financial Statement'!$A$46:$B$60,2,FALSE))</f>
        <v/>
      </c>
      <c r="P21" s="255" t="str">
        <f t="shared" si="0"/>
        <v/>
      </c>
      <c r="Q21" s="153"/>
      <c r="R21" s="153"/>
      <c r="S21" s="238">
        <f t="shared" si="1"/>
        <v>0</v>
      </c>
      <c r="T21" s="193" t="s">
        <v>44</v>
      </c>
      <c r="U21" s="173"/>
      <c r="V21" s="193" t="str">
        <f t="shared" si="2"/>
        <v/>
      </c>
      <c r="W21" s="264" t="str">
        <f t="shared" si="3"/>
        <v>OK</v>
      </c>
      <c r="X21" s="193" t="str">
        <f t="shared" si="4"/>
        <v/>
      </c>
      <c r="Y21" s="193" t="str">
        <f t="shared" si="5"/>
        <v/>
      </c>
      <c r="Z21" s="397" t="str">
        <f t="shared" si="6"/>
        <v/>
      </c>
      <c r="AA21" s="257" t="str">
        <f t="shared" si="7"/>
        <v/>
      </c>
      <c r="AB21" s="257" t="str">
        <f t="shared" si="8"/>
        <v/>
      </c>
      <c r="AC21" s="193" t="str">
        <f t="shared" si="9"/>
        <v>CHECK DATES</v>
      </c>
      <c r="AD21" s="257" t="str">
        <f t="shared" si="10"/>
        <v/>
      </c>
      <c r="AE21" s="286">
        <v>0</v>
      </c>
      <c r="AF21" s="257">
        <f t="shared" si="11"/>
        <v>0</v>
      </c>
      <c r="AG21" s="257" t="str">
        <f t="shared" si="12"/>
        <v/>
      </c>
      <c r="AH21" s="257">
        <f t="shared" si="13"/>
        <v>0</v>
      </c>
    </row>
    <row r="22" spans="1:34" x14ac:dyDescent="0.3">
      <c r="A22" s="287">
        <v>10</v>
      </c>
      <c r="B22" s="150"/>
      <c r="C22" s="150"/>
      <c r="D22" s="150"/>
      <c r="E22" s="152"/>
      <c r="F22" s="152"/>
      <c r="G22" s="154"/>
      <c r="H22" s="155"/>
      <c r="I22" s="159"/>
      <c r="J22" s="159"/>
      <c r="K22" s="337"/>
      <c r="L22" s="343" t="str">
        <f>IF(K22="","",LOOKUP(K22,'Work Programme'!$A$8:$A$207,'Work Programme'!$B$8:$B$207))</f>
        <v/>
      </c>
      <c r="M22" s="150"/>
      <c r="N22" s="151"/>
      <c r="O22" s="254" t="str">
        <f>IF(G22="","",VLOOKUP(G22,'Overview - Financial Statement'!$A$46:$B$60,2,FALSE))</f>
        <v/>
      </c>
      <c r="P22" s="255" t="str">
        <f t="shared" si="0"/>
        <v/>
      </c>
      <c r="Q22" s="153"/>
      <c r="R22" s="153"/>
      <c r="S22" s="238">
        <f t="shared" si="1"/>
        <v>0</v>
      </c>
      <c r="T22" s="193" t="s">
        <v>44</v>
      </c>
      <c r="U22" s="173"/>
      <c r="V22" s="193" t="str">
        <f t="shared" si="2"/>
        <v/>
      </c>
      <c r="W22" s="264" t="str">
        <f t="shared" si="3"/>
        <v>OK</v>
      </c>
      <c r="X22" s="193" t="str">
        <f t="shared" si="4"/>
        <v/>
      </c>
      <c r="Y22" s="193" t="str">
        <f t="shared" si="5"/>
        <v/>
      </c>
      <c r="Z22" s="397" t="str">
        <f t="shared" si="6"/>
        <v/>
      </c>
      <c r="AA22" s="257" t="str">
        <f t="shared" si="7"/>
        <v/>
      </c>
      <c r="AB22" s="257" t="str">
        <f t="shared" si="8"/>
        <v/>
      </c>
      <c r="AC22" s="193" t="str">
        <f t="shared" si="9"/>
        <v>CHECK DATES</v>
      </c>
      <c r="AD22" s="257" t="str">
        <f t="shared" si="10"/>
        <v/>
      </c>
      <c r="AE22" s="286">
        <v>0</v>
      </c>
      <c r="AF22" s="257">
        <f t="shared" si="11"/>
        <v>0</v>
      </c>
      <c r="AG22" s="257" t="str">
        <f t="shared" si="12"/>
        <v/>
      </c>
      <c r="AH22" s="257">
        <f t="shared" si="13"/>
        <v>0</v>
      </c>
    </row>
    <row r="23" spans="1:34" x14ac:dyDescent="0.3">
      <c r="A23" s="287">
        <v>11</v>
      </c>
      <c r="B23" s="150"/>
      <c r="C23" s="150"/>
      <c r="D23" s="150"/>
      <c r="E23" s="152"/>
      <c r="F23" s="152"/>
      <c r="G23" s="154"/>
      <c r="H23" s="155"/>
      <c r="I23" s="159"/>
      <c r="J23" s="159"/>
      <c r="K23" s="337"/>
      <c r="L23" s="343" t="str">
        <f>IF(K23="","",LOOKUP(K23,'Work Programme'!$A$8:$A$207,'Work Programme'!$B$8:$B$207))</f>
        <v/>
      </c>
      <c r="M23" s="150"/>
      <c r="N23" s="151"/>
      <c r="O23" s="254" t="str">
        <f>IF(G23="","",VLOOKUP(G23,'Overview - Financial Statement'!$A$46:$B$60,2,FALSE))</f>
        <v/>
      </c>
      <c r="P23" s="255" t="str">
        <f t="shared" si="0"/>
        <v/>
      </c>
      <c r="Q23" s="153"/>
      <c r="R23" s="153"/>
      <c r="S23" s="238">
        <f t="shared" si="1"/>
        <v>0</v>
      </c>
      <c r="T23" s="193" t="s">
        <v>44</v>
      </c>
      <c r="U23" s="173"/>
      <c r="V23" s="193" t="str">
        <f t="shared" si="2"/>
        <v/>
      </c>
      <c r="W23" s="264" t="str">
        <f t="shared" si="3"/>
        <v>OK</v>
      </c>
      <c r="X23" s="193" t="str">
        <f t="shared" si="4"/>
        <v/>
      </c>
      <c r="Y23" s="193" t="str">
        <f t="shared" si="5"/>
        <v/>
      </c>
      <c r="Z23" s="397" t="str">
        <f t="shared" si="6"/>
        <v/>
      </c>
      <c r="AA23" s="257" t="str">
        <f t="shared" si="7"/>
        <v/>
      </c>
      <c r="AB23" s="257" t="str">
        <f t="shared" si="8"/>
        <v/>
      </c>
      <c r="AC23" s="193" t="str">
        <f t="shared" si="9"/>
        <v>CHECK DATES</v>
      </c>
      <c r="AD23" s="257" t="str">
        <f t="shared" si="10"/>
        <v/>
      </c>
      <c r="AE23" s="286">
        <v>0</v>
      </c>
      <c r="AF23" s="257">
        <f t="shared" si="11"/>
        <v>0</v>
      </c>
      <c r="AG23" s="257" t="str">
        <f t="shared" si="12"/>
        <v/>
      </c>
      <c r="AH23" s="257">
        <f t="shared" si="13"/>
        <v>0</v>
      </c>
    </row>
    <row r="24" spans="1:34" x14ac:dyDescent="0.3">
      <c r="A24" s="287">
        <v>12</v>
      </c>
      <c r="B24" s="150"/>
      <c r="C24" s="150"/>
      <c r="D24" s="150"/>
      <c r="E24" s="152"/>
      <c r="F24" s="152"/>
      <c r="G24" s="154"/>
      <c r="H24" s="155"/>
      <c r="I24" s="159"/>
      <c r="J24" s="159"/>
      <c r="K24" s="337"/>
      <c r="L24" s="343" t="str">
        <f>IF(K24="","",LOOKUP(K24,'Work Programme'!$A$8:$A$207,'Work Programme'!$B$8:$B$207))</f>
        <v/>
      </c>
      <c r="M24" s="150"/>
      <c r="N24" s="151"/>
      <c r="O24" s="254" t="str">
        <f>IF(G24="","",VLOOKUP(G24,'Overview - Financial Statement'!$A$46:$B$60,2,FALSE))</f>
        <v/>
      </c>
      <c r="P24" s="255" t="str">
        <f t="shared" si="0"/>
        <v/>
      </c>
      <c r="Q24" s="153"/>
      <c r="R24" s="153"/>
      <c r="S24" s="238">
        <f t="shared" si="1"/>
        <v>0</v>
      </c>
      <c r="T24" s="193" t="s">
        <v>44</v>
      </c>
      <c r="U24" s="173"/>
      <c r="V24" s="193" t="str">
        <f t="shared" si="2"/>
        <v/>
      </c>
      <c r="W24" s="264" t="str">
        <f t="shared" si="3"/>
        <v>OK</v>
      </c>
      <c r="X24" s="193" t="str">
        <f t="shared" si="4"/>
        <v/>
      </c>
      <c r="Y24" s="193" t="str">
        <f t="shared" si="5"/>
        <v/>
      </c>
      <c r="Z24" s="397" t="str">
        <f t="shared" si="6"/>
        <v/>
      </c>
      <c r="AA24" s="257" t="str">
        <f t="shared" si="7"/>
        <v/>
      </c>
      <c r="AB24" s="257" t="str">
        <f t="shared" si="8"/>
        <v/>
      </c>
      <c r="AC24" s="193" t="str">
        <f t="shared" si="9"/>
        <v>CHECK DATES</v>
      </c>
      <c r="AD24" s="257" t="str">
        <f t="shared" si="10"/>
        <v/>
      </c>
      <c r="AE24" s="286">
        <v>0</v>
      </c>
      <c r="AF24" s="257">
        <f t="shared" si="11"/>
        <v>0</v>
      </c>
      <c r="AG24" s="257" t="str">
        <f t="shared" si="12"/>
        <v/>
      </c>
      <c r="AH24" s="257">
        <f t="shared" si="13"/>
        <v>0</v>
      </c>
    </row>
    <row r="25" spans="1:34" x14ac:dyDescent="0.3">
      <c r="A25" s="287">
        <v>13</v>
      </c>
      <c r="B25" s="150"/>
      <c r="C25" s="150"/>
      <c r="D25" s="150"/>
      <c r="E25" s="152"/>
      <c r="F25" s="152"/>
      <c r="G25" s="154"/>
      <c r="H25" s="155"/>
      <c r="I25" s="159"/>
      <c r="J25" s="159"/>
      <c r="K25" s="337"/>
      <c r="L25" s="343" t="str">
        <f>IF(K25="","",LOOKUP(K25,'Work Programme'!$A$8:$A$207,'Work Programme'!$B$8:$B$207))</f>
        <v/>
      </c>
      <c r="M25" s="150"/>
      <c r="N25" s="151"/>
      <c r="O25" s="254" t="str">
        <f>IF(G25="","",VLOOKUP(G25,'Overview - Financial Statement'!$A$46:$B$60,2,FALSE))</f>
        <v/>
      </c>
      <c r="P25" s="255" t="str">
        <f t="shared" si="0"/>
        <v/>
      </c>
      <c r="Q25" s="153"/>
      <c r="R25" s="153"/>
      <c r="S25" s="238">
        <f t="shared" si="1"/>
        <v>0</v>
      </c>
      <c r="T25" s="193" t="s">
        <v>44</v>
      </c>
      <c r="U25" s="173"/>
      <c r="V25" s="193" t="str">
        <f t="shared" si="2"/>
        <v/>
      </c>
      <c r="W25" s="264" t="str">
        <f t="shared" si="3"/>
        <v>OK</v>
      </c>
      <c r="X25" s="193" t="str">
        <f t="shared" si="4"/>
        <v/>
      </c>
      <c r="Y25" s="193" t="str">
        <f t="shared" si="5"/>
        <v/>
      </c>
      <c r="Z25" s="397" t="str">
        <f t="shared" si="6"/>
        <v/>
      </c>
      <c r="AA25" s="257" t="str">
        <f t="shared" si="7"/>
        <v/>
      </c>
      <c r="AB25" s="257" t="str">
        <f t="shared" si="8"/>
        <v/>
      </c>
      <c r="AC25" s="193" t="str">
        <f t="shared" si="9"/>
        <v>CHECK DATES</v>
      </c>
      <c r="AD25" s="257" t="str">
        <f t="shared" si="10"/>
        <v/>
      </c>
      <c r="AE25" s="286">
        <v>0</v>
      </c>
      <c r="AF25" s="257">
        <f t="shared" si="11"/>
        <v>0</v>
      </c>
      <c r="AG25" s="257" t="str">
        <f t="shared" si="12"/>
        <v/>
      </c>
      <c r="AH25" s="257">
        <f t="shared" si="13"/>
        <v>0</v>
      </c>
    </row>
    <row r="26" spans="1:34" x14ac:dyDescent="0.3">
      <c r="A26" s="287">
        <v>14</v>
      </c>
      <c r="B26" s="150"/>
      <c r="C26" s="150"/>
      <c r="D26" s="150"/>
      <c r="E26" s="152"/>
      <c r="F26" s="152"/>
      <c r="G26" s="154"/>
      <c r="H26" s="155"/>
      <c r="I26" s="159"/>
      <c r="J26" s="159"/>
      <c r="K26" s="337"/>
      <c r="L26" s="343" t="str">
        <f>IF(K26="","",LOOKUP(K26,'Work Programme'!$A$8:$A$207,'Work Programme'!$B$8:$B$207))</f>
        <v/>
      </c>
      <c r="M26" s="150"/>
      <c r="N26" s="151"/>
      <c r="O26" s="254" t="str">
        <f>IF(G26="","",VLOOKUP(G26,'Overview - Financial Statement'!$A$46:$B$60,2,FALSE))</f>
        <v/>
      </c>
      <c r="P26" s="255" t="str">
        <f t="shared" si="0"/>
        <v/>
      </c>
      <c r="Q26" s="153"/>
      <c r="R26" s="153"/>
      <c r="S26" s="238">
        <f t="shared" si="1"/>
        <v>0</v>
      </c>
      <c r="T26" s="193" t="s">
        <v>44</v>
      </c>
      <c r="U26" s="173"/>
      <c r="V26" s="193" t="str">
        <f t="shared" si="2"/>
        <v/>
      </c>
      <c r="W26" s="264" t="str">
        <f t="shared" si="3"/>
        <v>OK</v>
      </c>
      <c r="X26" s="193" t="str">
        <f t="shared" si="4"/>
        <v/>
      </c>
      <c r="Y26" s="193" t="str">
        <f t="shared" si="5"/>
        <v/>
      </c>
      <c r="Z26" s="397" t="str">
        <f t="shared" si="6"/>
        <v/>
      </c>
      <c r="AA26" s="257" t="str">
        <f t="shared" si="7"/>
        <v/>
      </c>
      <c r="AB26" s="257" t="str">
        <f t="shared" si="8"/>
        <v/>
      </c>
      <c r="AC26" s="193" t="str">
        <f t="shared" si="9"/>
        <v>CHECK DATES</v>
      </c>
      <c r="AD26" s="257" t="str">
        <f t="shared" si="10"/>
        <v/>
      </c>
      <c r="AE26" s="286">
        <v>0</v>
      </c>
      <c r="AF26" s="257">
        <f t="shared" si="11"/>
        <v>0</v>
      </c>
      <c r="AG26" s="257" t="str">
        <f t="shared" si="12"/>
        <v/>
      </c>
      <c r="AH26" s="257">
        <f t="shared" si="13"/>
        <v>0</v>
      </c>
    </row>
    <row r="27" spans="1:34" x14ac:dyDescent="0.3">
      <c r="A27" s="287">
        <v>15</v>
      </c>
      <c r="B27" s="150"/>
      <c r="C27" s="150"/>
      <c r="D27" s="150"/>
      <c r="E27" s="152"/>
      <c r="F27" s="152"/>
      <c r="G27" s="154"/>
      <c r="H27" s="155"/>
      <c r="I27" s="159"/>
      <c r="J27" s="159"/>
      <c r="K27" s="337"/>
      <c r="L27" s="343" t="str">
        <f>IF(K27="","",LOOKUP(K27,'Work Programme'!$A$8:$A$207,'Work Programme'!$B$8:$B$207))</f>
        <v/>
      </c>
      <c r="M27" s="150"/>
      <c r="N27" s="151"/>
      <c r="O27" s="254" t="str">
        <f>IF(G27="","",VLOOKUP(G27,'Overview - Financial Statement'!$A$46:$B$60,2,FALSE))</f>
        <v/>
      </c>
      <c r="P27" s="255" t="str">
        <f t="shared" si="0"/>
        <v/>
      </c>
      <c r="Q27" s="153"/>
      <c r="R27" s="153"/>
      <c r="S27" s="238">
        <f t="shared" si="1"/>
        <v>0</v>
      </c>
      <c r="T27" s="193" t="s">
        <v>44</v>
      </c>
      <c r="U27" s="173"/>
      <c r="V27" s="193" t="str">
        <f t="shared" si="2"/>
        <v/>
      </c>
      <c r="W27" s="264" t="str">
        <f t="shared" si="3"/>
        <v>OK</v>
      </c>
      <c r="X27" s="193" t="str">
        <f t="shared" si="4"/>
        <v/>
      </c>
      <c r="Y27" s="193" t="str">
        <f t="shared" si="5"/>
        <v/>
      </c>
      <c r="Z27" s="397" t="str">
        <f t="shared" si="6"/>
        <v/>
      </c>
      <c r="AA27" s="257" t="str">
        <f t="shared" si="7"/>
        <v/>
      </c>
      <c r="AB27" s="257" t="str">
        <f t="shared" si="8"/>
        <v/>
      </c>
      <c r="AC27" s="193" t="str">
        <f t="shared" si="9"/>
        <v>CHECK DATES</v>
      </c>
      <c r="AD27" s="257" t="str">
        <f t="shared" si="10"/>
        <v/>
      </c>
      <c r="AE27" s="286">
        <v>0</v>
      </c>
      <c r="AF27" s="257">
        <f t="shared" si="11"/>
        <v>0</v>
      </c>
      <c r="AG27" s="257" t="str">
        <f t="shared" si="12"/>
        <v/>
      </c>
      <c r="AH27" s="257">
        <f t="shared" si="13"/>
        <v>0</v>
      </c>
    </row>
    <row r="28" spans="1:34" x14ac:dyDescent="0.3">
      <c r="A28" s="287">
        <v>16</v>
      </c>
      <c r="B28" s="150"/>
      <c r="C28" s="150"/>
      <c r="D28" s="150"/>
      <c r="E28" s="152"/>
      <c r="F28" s="152"/>
      <c r="G28" s="154"/>
      <c r="H28" s="155"/>
      <c r="I28" s="159"/>
      <c r="J28" s="159"/>
      <c r="K28" s="337"/>
      <c r="L28" s="343" t="str">
        <f>IF(K28="","",LOOKUP(K28,'Work Programme'!$A$8:$A$207,'Work Programme'!$B$8:$B$207))</f>
        <v/>
      </c>
      <c r="M28" s="150"/>
      <c r="N28" s="151"/>
      <c r="O28" s="254" t="str">
        <f>IF(G28="","",VLOOKUP(G28,'Overview - Financial Statement'!$A$46:$B$60,2,FALSE))</f>
        <v/>
      </c>
      <c r="P28" s="255" t="str">
        <f t="shared" si="0"/>
        <v/>
      </c>
      <c r="Q28" s="153"/>
      <c r="R28" s="153"/>
      <c r="S28" s="238">
        <f t="shared" si="1"/>
        <v>0</v>
      </c>
      <c r="T28" s="193" t="s">
        <v>44</v>
      </c>
      <c r="U28" s="173"/>
      <c r="V28" s="193" t="str">
        <f t="shared" si="2"/>
        <v/>
      </c>
      <c r="W28" s="264" t="str">
        <f t="shared" si="3"/>
        <v>OK</v>
      </c>
      <c r="X28" s="193" t="str">
        <f t="shared" si="4"/>
        <v/>
      </c>
      <c r="Y28" s="193" t="str">
        <f t="shared" si="5"/>
        <v/>
      </c>
      <c r="Z28" s="397" t="str">
        <f t="shared" si="6"/>
        <v/>
      </c>
      <c r="AA28" s="257" t="str">
        <f t="shared" si="7"/>
        <v/>
      </c>
      <c r="AB28" s="257" t="str">
        <f t="shared" si="8"/>
        <v/>
      </c>
      <c r="AC28" s="193" t="str">
        <f t="shared" si="9"/>
        <v>CHECK DATES</v>
      </c>
      <c r="AD28" s="257" t="str">
        <f t="shared" si="10"/>
        <v/>
      </c>
      <c r="AE28" s="286">
        <v>0</v>
      </c>
      <c r="AF28" s="257">
        <f t="shared" si="11"/>
        <v>0</v>
      </c>
      <c r="AG28" s="257" t="str">
        <f t="shared" si="12"/>
        <v/>
      </c>
      <c r="AH28" s="257">
        <f t="shared" si="13"/>
        <v>0</v>
      </c>
    </row>
    <row r="29" spans="1:34" x14ac:dyDescent="0.3">
      <c r="A29" s="287">
        <v>17</v>
      </c>
      <c r="B29" s="150"/>
      <c r="C29" s="150"/>
      <c r="D29" s="150"/>
      <c r="E29" s="152"/>
      <c r="F29" s="152"/>
      <c r="G29" s="154"/>
      <c r="H29" s="155"/>
      <c r="I29" s="159"/>
      <c r="J29" s="159"/>
      <c r="K29" s="337"/>
      <c r="L29" s="343" t="str">
        <f>IF(K29="","",LOOKUP(K29,'Work Programme'!$A$8:$A$207,'Work Programme'!$B$8:$B$207))</f>
        <v/>
      </c>
      <c r="M29" s="150"/>
      <c r="N29" s="151"/>
      <c r="O29" s="254" t="str">
        <f>IF(G29="","",VLOOKUP(G29,'Overview - Financial Statement'!$A$46:$B$60,2,FALSE))</f>
        <v/>
      </c>
      <c r="P29" s="255" t="str">
        <f t="shared" si="0"/>
        <v/>
      </c>
      <c r="Q29" s="153"/>
      <c r="R29" s="153"/>
      <c r="S29" s="238">
        <f t="shared" si="1"/>
        <v>0</v>
      </c>
      <c r="T29" s="193" t="s">
        <v>44</v>
      </c>
      <c r="U29" s="173"/>
      <c r="V29" s="193" t="str">
        <f t="shared" si="2"/>
        <v/>
      </c>
      <c r="W29" s="264" t="str">
        <f t="shared" si="3"/>
        <v>OK</v>
      </c>
      <c r="X29" s="193" t="str">
        <f t="shared" si="4"/>
        <v/>
      </c>
      <c r="Y29" s="193" t="str">
        <f t="shared" si="5"/>
        <v/>
      </c>
      <c r="Z29" s="397" t="str">
        <f t="shared" si="6"/>
        <v/>
      </c>
      <c r="AA29" s="257" t="str">
        <f t="shared" si="7"/>
        <v/>
      </c>
      <c r="AB29" s="257" t="str">
        <f t="shared" si="8"/>
        <v/>
      </c>
      <c r="AC29" s="193" t="str">
        <f t="shared" si="9"/>
        <v>CHECK DATES</v>
      </c>
      <c r="AD29" s="257" t="str">
        <f t="shared" si="10"/>
        <v/>
      </c>
      <c r="AE29" s="286">
        <v>0</v>
      </c>
      <c r="AF29" s="257">
        <f t="shared" si="11"/>
        <v>0</v>
      </c>
      <c r="AG29" s="257" t="str">
        <f t="shared" si="12"/>
        <v/>
      </c>
      <c r="AH29" s="257">
        <f t="shared" si="13"/>
        <v>0</v>
      </c>
    </row>
    <row r="30" spans="1:34" x14ac:dyDescent="0.3">
      <c r="A30" s="287">
        <v>18</v>
      </c>
      <c r="B30" s="150"/>
      <c r="C30" s="150"/>
      <c r="D30" s="150"/>
      <c r="E30" s="152"/>
      <c r="F30" s="152"/>
      <c r="G30" s="154"/>
      <c r="H30" s="155"/>
      <c r="I30" s="159"/>
      <c r="J30" s="159"/>
      <c r="K30" s="337"/>
      <c r="L30" s="343" t="str">
        <f>IF(K30="","",LOOKUP(K30,'Work Programme'!$A$8:$A$207,'Work Programme'!$B$8:$B$207))</f>
        <v/>
      </c>
      <c r="M30" s="150"/>
      <c r="N30" s="151"/>
      <c r="O30" s="254" t="str">
        <f>IF(G30="","",VLOOKUP(G30,'Overview - Financial Statement'!$A$46:$B$60,2,FALSE))</f>
        <v/>
      </c>
      <c r="P30" s="255" t="str">
        <f t="shared" si="0"/>
        <v/>
      </c>
      <c r="Q30" s="153"/>
      <c r="R30" s="153"/>
      <c r="S30" s="238">
        <f t="shared" si="1"/>
        <v>0</v>
      </c>
      <c r="T30" s="193" t="s">
        <v>44</v>
      </c>
      <c r="U30" s="173"/>
      <c r="V30" s="193" t="str">
        <f t="shared" si="2"/>
        <v/>
      </c>
      <c r="W30" s="264" t="str">
        <f t="shared" si="3"/>
        <v>OK</v>
      </c>
      <c r="X30" s="193" t="str">
        <f t="shared" si="4"/>
        <v/>
      </c>
      <c r="Y30" s="193" t="str">
        <f t="shared" si="5"/>
        <v/>
      </c>
      <c r="Z30" s="397" t="str">
        <f t="shared" si="6"/>
        <v/>
      </c>
      <c r="AA30" s="257" t="str">
        <f t="shared" si="7"/>
        <v/>
      </c>
      <c r="AB30" s="257" t="str">
        <f t="shared" si="8"/>
        <v/>
      </c>
      <c r="AC30" s="193" t="str">
        <f t="shared" si="9"/>
        <v>CHECK DATES</v>
      </c>
      <c r="AD30" s="257" t="str">
        <f t="shared" si="10"/>
        <v/>
      </c>
      <c r="AE30" s="286">
        <v>0</v>
      </c>
      <c r="AF30" s="257">
        <f t="shared" si="11"/>
        <v>0</v>
      </c>
      <c r="AG30" s="257" t="str">
        <f t="shared" si="12"/>
        <v/>
      </c>
      <c r="AH30" s="257">
        <f t="shared" si="13"/>
        <v>0</v>
      </c>
    </row>
    <row r="31" spans="1:34" x14ac:dyDescent="0.3">
      <c r="A31" s="287">
        <v>19</v>
      </c>
      <c r="B31" s="150"/>
      <c r="C31" s="150"/>
      <c r="D31" s="150"/>
      <c r="E31" s="152"/>
      <c r="F31" s="152"/>
      <c r="G31" s="154"/>
      <c r="H31" s="155"/>
      <c r="I31" s="159"/>
      <c r="J31" s="159"/>
      <c r="K31" s="337"/>
      <c r="L31" s="343" t="str">
        <f>IF(K31="","",LOOKUP(K31,'Work Programme'!$A$8:$A$207,'Work Programme'!$B$8:$B$207))</f>
        <v/>
      </c>
      <c r="M31" s="150"/>
      <c r="N31" s="151"/>
      <c r="O31" s="254" t="str">
        <f>IF(G31="","",VLOOKUP(G31,'Overview - Financial Statement'!$A$46:$B$60,2,FALSE))</f>
        <v/>
      </c>
      <c r="P31" s="255" t="str">
        <f t="shared" si="0"/>
        <v/>
      </c>
      <c r="Q31" s="153"/>
      <c r="R31" s="153"/>
      <c r="S31" s="238">
        <f t="shared" si="1"/>
        <v>0</v>
      </c>
      <c r="T31" s="193" t="s">
        <v>44</v>
      </c>
      <c r="U31" s="173"/>
      <c r="V31" s="193" t="str">
        <f t="shared" si="2"/>
        <v/>
      </c>
      <c r="W31" s="264" t="str">
        <f t="shared" si="3"/>
        <v>OK</v>
      </c>
      <c r="X31" s="193" t="str">
        <f t="shared" si="4"/>
        <v/>
      </c>
      <c r="Y31" s="193" t="str">
        <f t="shared" si="5"/>
        <v/>
      </c>
      <c r="Z31" s="397" t="str">
        <f t="shared" si="6"/>
        <v/>
      </c>
      <c r="AA31" s="257" t="str">
        <f t="shared" si="7"/>
        <v/>
      </c>
      <c r="AB31" s="257" t="str">
        <f t="shared" si="8"/>
        <v/>
      </c>
      <c r="AC31" s="193" t="str">
        <f t="shared" si="9"/>
        <v>CHECK DATES</v>
      </c>
      <c r="AD31" s="257" t="str">
        <f t="shared" si="10"/>
        <v/>
      </c>
      <c r="AE31" s="286">
        <v>0</v>
      </c>
      <c r="AF31" s="257">
        <f t="shared" si="11"/>
        <v>0</v>
      </c>
      <c r="AG31" s="257" t="str">
        <f t="shared" si="12"/>
        <v/>
      </c>
      <c r="AH31" s="257">
        <f t="shared" si="13"/>
        <v>0</v>
      </c>
    </row>
    <row r="32" spans="1:34" x14ac:dyDescent="0.3">
      <c r="A32" s="287">
        <v>20</v>
      </c>
      <c r="B32" s="150"/>
      <c r="C32" s="150"/>
      <c r="D32" s="150"/>
      <c r="E32" s="152"/>
      <c r="F32" s="152"/>
      <c r="G32" s="154"/>
      <c r="H32" s="155"/>
      <c r="I32" s="159"/>
      <c r="J32" s="159"/>
      <c r="K32" s="337"/>
      <c r="L32" s="343" t="str">
        <f>IF(K32="","",LOOKUP(K32,'Work Programme'!$A$8:$A$207,'Work Programme'!$B$8:$B$207))</f>
        <v/>
      </c>
      <c r="M32" s="150"/>
      <c r="N32" s="151"/>
      <c r="O32" s="254" t="str">
        <f>IF(G32="","",VLOOKUP(G32,'Overview - Financial Statement'!$A$46:$B$60,2,FALSE))</f>
        <v/>
      </c>
      <c r="P32" s="255" t="str">
        <f t="shared" si="0"/>
        <v/>
      </c>
      <c r="Q32" s="153"/>
      <c r="R32" s="153"/>
      <c r="S32" s="238">
        <f t="shared" si="1"/>
        <v>0</v>
      </c>
      <c r="T32" s="193" t="s">
        <v>44</v>
      </c>
      <c r="U32" s="173"/>
      <c r="V32" s="193" t="str">
        <f t="shared" si="2"/>
        <v/>
      </c>
      <c r="W32" s="264" t="str">
        <f t="shared" si="3"/>
        <v>OK</v>
      </c>
      <c r="X32" s="193" t="str">
        <f t="shared" si="4"/>
        <v/>
      </c>
      <c r="Y32" s="193" t="str">
        <f t="shared" si="5"/>
        <v/>
      </c>
      <c r="Z32" s="397" t="str">
        <f t="shared" si="6"/>
        <v/>
      </c>
      <c r="AA32" s="257" t="str">
        <f t="shared" si="7"/>
        <v/>
      </c>
      <c r="AB32" s="257" t="str">
        <f t="shared" si="8"/>
        <v/>
      </c>
      <c r="AC32" s="193" t="str">
        <f t="shared" si="9"/>
        <v>CHECK DATES</v>
      </c>
      <c r="AD32" s="257" t="str">
        <f t="shared" si="10"/>
        <v/>
      </c>
      <c r="AE32" s="286">
        <v>0</v>
      </c>
      <c r="AF32" s="257">
        <f t="shared" si="11"/>
        <v>0</v>
      </c>
      <c r="AG32" s="257" t="str">
        <f t="shared" si="12"/>
        <v/>
      </c>
      <c r="AH32" s="257">
        <f t="shared" si="13"/>
        <v>0</v>
      </c>
    </row>
    <row r="33" spans="1:34" x14ac:dyDescent="0.3">
      <c r="A33" s="287">
        <v>21</v>
      </c>
      <c r="B33" s="150"/>
      <c r="C33" s="150"/>
      <c r="D33" s="150"/>
      <c r="E33" s="152"/>
      <c r="F33" s="152"/>
      <c r="G33" s="154"/>
      <c r="H33" s="155"/>
      <c r="I33" s="159"/>
      <c r="J33" s="159"/>
      <c r="K33" s="337"/>
      <c r="L33" s="343" t="str">
        <f>IF(K33="","",LOOKUP(K33,'Work Programme'!$A$8:$A$207,'Work Programme'!$B$8:$B$207))</f>
        <v/>
      </c>
      <c r="M33" s="150"/>
      <c r="N33" s="151"/>
      <c r="O33" s="254" t="str">
        <f>IF(G33="","",VLOOKUP(G33,'Overview - Financial Statement'!$A$46:$B$60,2,FALSE))</f>
        <v/>
      </c>
      <c r="P33" s="255" t="str">
        <f t="shared" si="0"/>
        <v/>
      </c>
      <c r="Q33" s="153"/>
      <c r="R33" s="153"/>
      <c r="S33" s="238">
        <f t="shared" si="1"/>
        <v>0</v>
      </c>
      <c r="T33" s="193" t="s">
        <v>44</v>
      </c>
      <c r="U33" s="173"/>
      <c r="V33" s="193" t="str">
        <f t="shared" si="2"/>
        <v/>
      </c>
      <c r="W33" s="264" t="str">
        <f t="shared" si="3"/>
        <v>OK</v>
      </c>
      <c r="X33" s="193" t="str">
        <f t="shared" si="4"/>
        <v/>
      </c>
      <c r="Y33" s="193" t="str">
        <f t="shared" si="5"/>
        <v/>
      </c>
      <c r="Z33" s="397" t="str">
        <f t="shared" si="6"/>
        <v/>
      </c>
      <c r="AA33" s="257" t="str">
        <f t="shared" si="7"/>
        <v/>
      </c>
      <c r="AB33" s="257" t="str">
        <f t="shared" si="8"/>
        <v/>
      </c>
      <c r="AC33" s="193" t="str">
        <f t="shared" si="9"/>
        <v>CHECK DATES</v>
      </c>
      <c r="AD33" s="257" t="str">
        <f t="shared" si="10"/>
        <v/>
      </c>
      <c r="AE33" s="286">
        <v>0</v>
      </c>
      <c r="AF33" s="257">
        <f t="shared" si="11"/>
        <v>0</v>
      </c>
      <c r="AG33" s="257" t="str">
        <f t="shared" si="12"/>
        <v/>
      </c>
      <c r="AH33" s="257">
        <f t="shared" si="13"/>
        <v>0</v>
      </c>
    </row>
    <row r="34" spans="1:34" x14ac:dyDescent="0.3">
      <c r="A34" s="287">
        <v>22</v>
      </c>
      <c r="B34" s="150"/>
      <c r="C34" s="150"/>
      <c r="D34" s="150"/>
      <c r="E34" s="152"/>
      <c r="F34" s="152"/>
      <c r="G34" s="154"/>
      <c r="H34" s="155"/>
      <c r="I34" s="159"/>
      <c r="J34" s="159"/>
      <c r="K34" s="337"/>
      <c r="L34" s="343" t="str">
        <f>IF(K34="","",LOOKUP(K34,'Work Programme'!$A$8:$A$207,'Work Programme'!$B$8:$B$207))</f>
        <v/>
      </c>
      <c r="M34" s="150"/>
      <c r="N34" s="151"/>
      <c r="O34" s="254" t="str">
        <f>IF(G34="","",VLOOKUP(G34,'Overview - Financial Statement'!$A$46:$B$60,2,FALSE))</f>
        <v/>
      </c>
      <c r="P34" s="255" t="str">
        <f t="shared" si="0"/>
        <v/>
      </c>
      <c r="Q34" s="153"/>
      <c r="R34" s="153"/>
      <c r="S34" s="238">
        <f t="shared" si="1"/>
        <v>0</v>
      </c>
      <c r="T34" s="193" t="s">
        <v>44</v>
      </c>
      <c r="U34" s="173"/>
      <c r="V34" s="193" t="str">
        <f t="shared" si="2"/>
        <v/>
      </c>
      <c r="W34" s="264" t="str">
        <f t="shared" si="3"/>
        <v>OK</v>
      </c>
      <c r="X34" s="193" t="str">
        <f t="shared" si="4"/>
        <v/>
      </c>
      <c r="Y34" s="193" t="str">
        <f t="shared" si="5"/>
        <v/>
      </c>
      <c r="Z34" s="397" t="str">
        <f t="shared" si="6"/>
        <v/>
      </c>
      <c r="AA34" s="257" t="str">
        <f t="shared" si="7"/>
        <v/>
      </c>
      <c r="AB34" s="257" t="str">
        <f t="shared" si="8"/>
        <v/>
      </c>
      <c r="AC34" s="193" t="str">
        <f t="shared" si="9"/>
        <v>CHECK DATES</v>
      </c>
      <c r="AD34" s="257" t="str">
        <f t="shared" si="10"/>
        <v/>
      </c>
      <c r="AE34" s="286">
        <v>0</v>
      </c>
      <c r="AF34" s="257">
        <f t="shared" si="11"/>
        <v>0</v>
      </c>
      <c r="AG34" s="257" t="str">
        <f t="shared" si="12"/>
        <v/>
      </c>
      <c r="AH34" s="257">
        <f t="shared" si="13"/>
        <v>0</v>
      </c>
    </row>
    <row r="35" spans="1:34" x14ac:dyDescent="0.3">
      <c r="A35" s="287">
        <v>23</v>
      </c>
      <c r="B35" s="150"/>
      <c r="C35" s="150"/>
      <c r="D35" s="150"/>
      <c r="E35" s="152"/>
      <c r="F35" s="152"/>
      <c r="G35" s="154"/>
      <c r="H35" s="155"/>
      <c r="I35" s="159"/>
      <c r="J35" s="159"/>
      <c r="K35" s="337"/>
      <c r="L35" s="343" t="str">
        <f>IF(K35="","",LOOKUP(K35,'Work Programme'!$A$8:$A$207,'Work Programme'!$B$8:$B$207))</f>
        <v/>
      </c>
      <c r="M35" s="150"/>
      <c r="N35" s="151"/>
      <c r="O35" s="254" t="str">
        <f>IF(G35="","",VLOOKUP(G35,'Overview - Financial Statement'!$A$46:$B$60,2,FALSE))</f>
        <v/>
      </c>
      <c r="P35" s="255" t="str">
        <f t="shared" si="0"/>
        <v/>
      </c>
      <c r="Q35" s="153"/>
      <c r="R35" s="153"/>
      <c r="S35" s="238">
        <f t="shared" si="1"/>
        <v>0</v>
      </c>
      <c r="T35" s="193" t="s">
        <v>44</v>
      </c>
      <c r="U35" s="173"/>
      <c r="V35" s="193" t="str">
        <f t="shared" si="2"/>
        <v/>
      </c>
      <c r="W35" s="264" t="str">
        <f t="shared" si="3"/>
        <v>OK</v>
      </c>
      <c r="X35" s="193" t="str">
        <f t="shared" si="4"/>
        <v/>
      </c>
      <c r="Y35" s="193" t="str">
        <f t="shared" si="5"/>
        <v/>
      </c>
      <c r="Z35" s="397" t="str">
        <f t="shared" si="6"/>
        <v/>
      </c>
      <c r="AA35" s="257" t="str">
        <f t="shared" si="7"/>
        <v/>
      </c>
      <c r="AB35" s="257" t="str">
        <f t="shared" si="8"/>
        <v/>
      </c>
      <c r="AC35" s="193" t="str">
        <f t="shared" si="9"/>
        <v>CHECK DATES</v>
      </c>
      <c r="AD35" s="257" t="str">
        <f t="shared" si="10"/>
        <v/>
      </c>
      <c r="AE35" s="286">
        <v>0</v>
      </c>
      <c r="AF35" s="257">
        <f t="shared" si="11"/>
        <v>0</v>
      </c>
      <c r="AG35" s="257" t="str">
        <f t="shared" si="12"/>
        <v/>
      </c>
      <c r="AH35" s="257">
        <f t="shared" si="13"/>
        <v>0</v>
      </c>
    </row>
    <row r="36" spans="1:34" x14ac:dyDescent="0.3">
      <c r="A36" s="287">
        <v>24</v>
      </c>
      <c r="B36" s="150"/>
      <c r="C36" s="150"/>
      <c r="D36" s="150"/>
      <c r="E36" s="152"/>
      <c r="F36" s="152"/>
      <c r="G36" s="154"/>
      <c r="H36" s="155"/>
      <c r="I36" s="159"/>
      <c r="J36" s="159"/>
      <c r="K36" s="337"/>
      <c r="L36" s="343" t="str">
        <f>IF(K36="","",LOOKUP(K36,'Work Programme'!$A$8:$A$207,'Work Programme'!$B$8:$B$207))</f>
        <v/>
      </c>
      <c r="M36" s="150"/>
      <c r="N36" s="151"/>
      <c r="O36" s="254" t="str">
        <f>IF(G36="","",VLOOKUP(G36,'Overview - Financial Statement'!$A$46:$B$60,2,FALSE))</f>
        <v/>
      </c>
      <c r="P36" s="255" t="str">
        <f t="shared" si="0"/>
        <v/>
      </c>
      <c r="Q36" s="153"/>
      <c r="R36" s="153"/>
      <c r="S36" s="238">
        <f t="shared" si="1"/>
        <v>0</v>
      </c>
      <c r="T36" s="193" t="s">
        <v>44</v>
      </c>
      <c r="U36" s="173"/>
      <c r="V36" s="193" t="str">
        <f t="shared" si="2"/>
        <v/>
      </c>
      <c r="W36" s="264" t="str">
        <f t="shared" si="3"/>
        <v>OK</v>
      </c>
      <c r="X36" s="193" t="str">
        <f t="shared" si="4"/>
        <v/>
      </c>
      <c r="Y36" s="193" t="str">
        <f t="shared" si="5"/>
        <v/>
      </c>
      <c r="Z36" s="397" t="str">
        <f t="shared" si="6"/>
        <v/>
      </c>
      <c r="AA36" s="257" t="str">
        <f t="shared" si="7"/>
        <v/>
      </c>
      <c r="AB36" s="257" t="str">
        <f t="shared" si="8"/>
        <v/>
      </c>
      <c r="AC36" s="193" t="str">
        <f t="shared" si="9"/>
        <v>CHECK DATES</v>
      </c>
      <c r="AD36" s="257" t="str">
        <f t="shared" si="10"/>
        <v/>
      </c>
      <c r="AE36" s="286">
        <v>0</v>
      </c>
      <c r="AF36" s="257">
        <f t="shared" si="11"/>
        <v>0</v>
      </c>
      <c r="AG36" s="257" t="str">
        <f t="shared" si="12"/>
        <v/>
      </c>
      <c r="AH36" s="257">
        <f t="shared" si="13"/>
        <v>0</v>
      </c>
    </row>
    <row r="37" spans="1:34" x14ac:dyDescent="0.3">
      <c r="A37" s="287">
        <v>25</v>
      </c>
      <c r="B37" s="150"/>
      <c r="C37" s="150"/>
      <c r="D37" s="150"/>
      <c r="E37" s="152"/>
      <c r="F37" s="152"/>
      <c r="G37" s="154"/>
      <c r="H37" s="155"/>
      <c r="I37" s="159"/>
      <c r="J37" s="159"/>
      <c r="K37" s="337"/>
      <c r="L37" s="343" t="str">
        <f>IF(K37="","",LOOKUP(K37,'Work Programme'!$A$8:$A$207,'Work Programme'!$B$8:$B$207))</f>
        <v/>
      </c>
      <c r="M37" s="150"/>
      <c r="N37" s="151"/>
      <c r="O37" s="254" t="str">
        <f>IF(G37="","",VLOOKUP(G37,'Overview - Financial Statement'!$A$46:$B$60,2,FALSE))</f>
        <v/>
      </c>
      <c r="P37" s="255" t="str">
        <f t="shared" si="0"/>
        <v/>
      </c>
      <c r="Q37" s="153"/>
      <c r="R37" s="153"/>
      <c r="S37" s="238">
        <f t="shared" si="1"/>
        <v>0</v>
      </c>
      <c r="T37" s="193" t="s">
        <v>44</v>
      </c>
      <c r="U37" s="173"/>
      <c r="V37" s="193" t="str">
        <f t="shared" si="2"/>
        <v/>
      </c>
      <c r="W37" s="264" t="str">
        <f t="shared" si="3"/>
        <v>OK</v>
      </c>
      <c r="X37" s="193" t="str">
        <f t="shared" si="4"/>
        <v/>
      </c>
      <c r="Y37" s="193" t="str">
        <f t="shared" si="5"/>
        <v/>
      </c>
      <c r="Z37" s="397" t="str">
        <f t="shared" si="6"/>
        <v/>
      </c>
      <c r="AA37" s="257" t="str">
        <f t="shared" si="7"/>
        <v/>
      </c>
      <c r="AB37" s="257" t="str">
        <f t="shared" si="8"/>
        <v/>
      </c>
      <c r="AC37" s="193" t="str">
        <f t="shared" si="9"/>
        <v>CHECK DATES</v>
      </c>
      <c r="AD37" s="257" t="str">
        <f t="shared" si="10"/>
        <v/>
      </c>
      <c r="AE37" s="286">
        <v>0</v>
      </c>
      <c r="AF37" s="257">
        <f t="shared" si="11"/>
        <v>0</v>
      </c>
      <c r="AG37" s="257" t="str">
        <f t="shared" si="12"/>
        <v/>
      </c>
      <c r="AH37" s="257">
        <f t="shared" si="13"/>
        <v>0</v>
      </c>
    </row>
    <row r="38" spans="1:34" x14ac:dyDescent="0.3">
      <c r="A38" s="287">
        <v>26</v>
      </c>
      <c r="B38" s="150"/>
      <c r="C38" s="150"/>
      <c r="D38" s="150"/>
      <c r="E38" s="152"/>
      <c r="F38" s="152"/>
      <c r="G38" s="154"/>
      <c r="H38" s="155"/>
      <c r="I38" s="159"/>
      <c r="J38" s="159"/>
      <c r="K38" s="337"/>
      <c r="L38" s="343" t="str">
        <f>IF(K38="","",LOOKUP(K38,'Work Programme'!$A$8:$A$207,'Work Programme'!$B$8:$B$207))</f>
        <v/>
      </c>
      <c r="M38" s="150"/>
      <c r="N38" s="151"/>
      <c r="O38" s="254" t="str">
        <f>IF(G38="","",VLOOKUP(G38,'Overview - Financial Statement'!$A$46:$B$60,2,FALSE))</f>
        <v/>
      </c>
      <c r="P38" s="255" t="str">
        <f t="shared" si="0"/>
        <v/>
      </c>
      <c r="Q38" s="153"/>
      <c r="R38" s="153"/>
      <c r="S38" s="238">
        <f t="shared" si="1"/>
        <v>0</v>
      </c>
      <c r="T38" s="193" t="s">
        <v>44</v>
      </c>
      <c r="U38" s="173"/>
      <c r="V38" s="193" t="str">
        <f t="shared" si="2"/>
        <v/>
      </c>
      <c r="W38" s="264" t="str">
        <f t="shared" si="3"/>
        <v>OK</v>
      </c>
      <c r="X38" s="193" t="str">
        <f t="shared" si="4"/>
        <v/>
      </c>
      <c r="Y38" s="193" t="str">
        <f t="shared" si="5"/>
        <v/>
      </c>
      <c r="Z38" s="397" t="str">
        <f t="shared" si="6"/>
        <v/>
      </c>
      <c r="AA38" s="257" t="str">
        <f t="shared" si="7"/>
        <v/>
      </c>
      <c r="AB38" s="257" t="str">
        <f t="shared" si="8"/>
        <v/>
      </c>
      <c r="AC38" s="193" t="str">
        <f t="shared" si="9"/>
        <v>CHECK DATES</v>
      </c>
      <c r="AD38" s="257" t="str">
        <f t="shared" si="10"/>
        <v/>
      </c>
      <c r="AE38" s="286">
        <v>0</v>
      </c>
      <c r="AF38" s="257">
        <f t="shared" si="11"/>
        <v>0</v>
      </c>
      <c r="AG38" s="257" t="str">
        <f t="shared" si="12"/>
        <v/>
      </c>
      <c r="AH38" s="257">
        <f t="shared" si="13"/>
        <v>0</v>
      </c>
    </row>
    <row r="39" spans="1:34" x14ac:dyDescent="0.3">
      <c r="A39" s="287">
        <v>27</v>
      </c>
      <c r="B39" s="150"/>
      <c r="C39" s="150"/>
      <c r="D39" s="150"/>
      <c r="E39" s="152"/>
      <c r="F39" s="152"/>
      <c r="G39" s="154"/>
      <c r="H39" s="155"/>
      <c r="I39" s="159"/>
      <c r="J39" s="159"/>
      <c r="K39" s="337"/>
      <c r="L39" s="343" t="str">
        <f>IF(K39="","",LOOKUP(K39,'Work Programme'!$A$8:$A$207,'Work Programme'!$B$8:$B$207))</f>
        <v/>
      </c>
      <c r="M39" s="150"/>
      <c r="N39" s="151"/>
      <c r="O39" s="254" t="str">
        <f>IF(G39="","",VLOOKUP(G39,'Overview - Financial Statement'!$A$46:$B$60,2,FALSE))</f>
        <v/>
      </c>
      <c r="P39" s="255" t="str">
        <f t="shared" si="0"/>
        <v/>
      </c>
      <c r="Q39" s="153"/>
      <c r="R39" s="153"/>
      <c r="S39" s="238">
        <f t="shared" si="1"/>
        <v>0</v>
      </c>
      <c r="T39" s="193" t="s">
        <v>44</v>
      </c>
      <c r="U39" s="173"/>
      <c r="V39" s="193" t="str">
        <f t="shared" si="2"/>
        <v/>
      </c>
      <c r="W39" s="264" t="str">
        <f t="shared" si="3"/>
        <v>OK</v>
      </c>
      <c r="X39" s="193" t="str">
        <f t="shared" si="4"/>
        <v/>
      </c>
      <c r="Y39" s="193" t="str">
        <f t="shared" si="5"/>
        <v/>
      </c>
      <c r="Z39" s="397" t="str">
        <f t="shared" si="6"/>
        <v/>
      </c>
      <c r="AA39" s="257" t="str">
        <f t="shared" si="7"/>
        <v/>
      </c>
      <c r="AB39" s="257" t="str">
        <f t="shared" si="8"/>
        <v/>
      </c>
      <c r="AC39" s="193" t="str">
        <f t="shared" si="9"/>
        <v>CHECK DATES</v>
      </c>
      <c r="AD39" s="257" t="str">
        <f t="shared" si="10"/>
        <v/>
      </c>
      <c r="AE39" s="286">
        <v>0</v>
      </c>
      <c r="AF39" s="257">
        <f t="shared" si="11"/>
        <v>0</v>
      </c>
      <c r="AG39" s="257" t="str">
        <f t="shared" si="12"/>
        <v/>
      </c>
      <c r="AH39" s="257">
        <f t="shared" si="13"/>
        <v>0</v>
      </c>
    </row>
    <row r="40" spans="1:34" x14ac:dyDescent="0.3">
      <c r="A40" s="287">
        <v>28</v>
      </c>
      <c r="B40" s="150"/>
      <c r="C40" s="150"/>
      <c r="D40" s="150"/>
      <c r="E40" s="152"/>
      <c r="F40" s="152"/>
      <c r="G40" s="154"/>
      <c r="H40" s="155"/>
      <c r="I40" s="159"/>
      <c r="J40" s="159"/>
      <c r="K40" s="337"/>
      <c r="L40" s="343" t="str">
        <f>IF(K40="","",LOOKUP(K40,'Work Programme'!$A$8:$A$207,'Work Programme'!$B$8:$B$207))</f>
        <v/>
      </c>
      <c r="M40" s="150"/>
      <c r="N40" s="151"/>
      <c r="O40" s="254" t="str">
        <f>IF(G40="","",VLOOKUP(G40,'Overview - Financial Statement'!$A$46:$B$60,2,FALSE))</f>
        <v/>
      </c>
      <c r="P40" s="255" t="str">
        <f t="shared" si="0"/>
        <v/>
      </c>
      <c r="Q40" s="153"/>
      <c r="R40" s="153"/>
      <c r="S40" s="238">
        <f t="shared" si="1"/>
        <v>0</v>
      </c>
      <c r="T40" s="193" t="s">
        <v>44</v>
      </c>
      <c r="U40" s="173"/>
      <c r="V40" s="193" t="str">
        <f t="shared" si="2"/>
        <v/>
      </c>
      <c r="W40" s="264" t="str">
        <f t="shared" si="3"/>
        <v>OK</v>
      </c>
      <c r="X40" s="193" t="str">
        <f t="shared" si="4"/>
        <v/>
      </c>
      <c r="Y40" s="193" t="str">
        <f t="shared" si="5"/>
        <v/>
      </c>
      <c r="Z40" s="397" t="str">
        <f t="shared" si="6"/>
        <v/>
      </c>
      <c r="AA40" s="257" t="str">
        <f t="shared" si="7"/>
        <v/>
      </c>
      <c r="AB40" s="257" t="str">
        <f t="shared" si="8"/>
        <v/>
      </c>
      <c r="AC40" s="193" t="str">
        <f t="shared" si="9"/>
        <v>CHECK DATES</v>
      </c>
      <c r="AD40" s="257" t="str">
        <f t="shared" si="10"/>
        <v/>
      </c>
      <c r="AE40" s="286">
        <v>0</v>
      </c>
      <c r="AF40" s="257">
        <f t="shared" si="11"/>
        <v>0</v>
      </c>
      <c r="AG40" s="257" t="str">
        <f t="shared" si="12"/>
        <v/>
      </c>
      <c r="AH40" s="257">
        <f t="shared" si="13"/>
        <v>0</v>
      </c>
    </row>
    <row r="41" spans="1:34" x14ac:dyDescent="0.3">
      <c r="A41" s="287">
        <v>29</v>
      </c>
      <c r="B41" s="150"/>
      <c r="C41" s="150"/>
      <c r="D41" s="150"/>
      <c r="E41" s="152"/>
      <c r="F41" s="152"/>
      <c r="G41" s="154"/>
      <c r="H41" s="155"/>
      <c r="I41" s="159"/>
      <c r="J41" s="159"/>
      <c r="K41" s="337"/>
      <c r="L41" s="343" t="str">
        <f>IF(K41="","",LOOKUP(K41,'Work Programme'!$A$8:$A$207,'Work Programme'!$B$8:$B$207))</f>
        <v/>
      </c>
      <c r="M41" s="150"/>
      <c r="N41" s="151"/>
      <c r="O41" s="254" t="str">
        <f>IF(G41="","",VLOOKUP(G41,'Overview - Financial Statement'!$A$46:$B$60,2,FALSE))</f>
        <v/>
      </c>
      <c r="P41" s="255" t="str">
        <f t="shared" si="0"/>
        <v/>
      </c>
      <c r="Q41" s="153"/>
      <c r="R41" s="153"/>
      <c r="S41" s="238">
        <f t="shared" si="1"/>
        <v>0</v>
      </c>
      <c r="T41" s="193" t="s">
        <v>44</v>
      </c>
      <c r="U41" s="173"/>
      <c r="V41" s="193" t="str">
        <f t="shared" si="2"/>
        <v/>
      </c>
      <c r="W41" s="264" t="str">
        <f t="shared" si="3"/>
        <v>OK</v>
      </c>
      <c r="X41" s="193" t="str">
        <f t="shared" si="4"/>
        <v/>
      </c>
      <c r="Y41" s="193" t="str">
        <f t="shared" si="5"/>
        <v/>
      </c>
      <c r="Z41" s="397" t="str">
        <f t="shared" si="6"/>
        <v/>
      </c>
      <c r="AA41" s="257" t="str">
        <f t="shared" si="7"/>
        <v/>
      </c>
      <c r="AB41" s="257" t="str">
        <f t="shared" si="8"/>
        <v/>
      </c>
      <c r="AC41" s="193" t="str">
        <f t="shared" si="9"/>
        <v>CHECK DATES</v>
      </c>
      <c r="AD41" s="257" t="str">
        <f t="shared" si="10"/>
        <v/>
      </c>
      <c r="AE41" s="286">
        <v>0</v>
      </c>
      <c r="AF41" s="257">
        <f t="shared" si="11"/>
        <v>0</v>
      </c>
      <c r="AG41" s="257" t="str">
        <f t="shared" si="12"/>
        <v/>
      </c>
      <c r="AH41" s="257">
        <f t="shared" si="13"/>
        <v>0</v>
      </c>
    </row>
    <row r="42" spans="1:34" x14ac:dyDescent="0.3">
      <c r="A42" s="287">
        <v>30</v>
      </c>
      <c r="B42" s="150"/>
      <c r="C42" s="150"/>
      <c r="D42" s="150"/>
      <c r="E42" s="152"/>
      <c r="F42" s="152"/>
      <c r="G42" s="154"/>
      <c r="H42" s="155"/>
      <c r="I42" s="159"/>
      <c r="J42" s="159"/>
      <c r="K42" s="337"/>
      <c r="L42" s="343" t="str">
        <f>IF(K42="","",LOOKUP(K42,'Work Programme'!$A$8:$A$207,'Work Programme'!$B$8:$B$207))</f>
        <v/>
      </c>
      <c r="M42" s="150"/>
      <c r="N42" s="151"/>
      <c r="O42" s="254" t="str">
        <f>IF(G42="","",VLOOKUP(G42,'Overview - Financial Statement'!$A$46:$B$60,2,FALSE))</f>
        <v/>
      </c>
      <c r="P42" s="255" t="str">
        <f t="shared" si="0"/>
        <v/>
      </c>
      <c r="Q42" s="153"/>
      <c r="R42" s="153"/>
      <c r="S42" s="238">
        <f t="shared" si="1"/>
        <v>0</v>
      </c>
      <c r="T42" s="193" t="s">
        <v>44</v>
      </c>
      <c r="U42" s="173"/>
      <c r="V42" s="193" t="str">
        <f t="shared" si="2"/>
        <v/>
      </c>
      <c r="W42" s="264" t="str">
        <f t="shared" si="3"/>
        <v>OK</v>
      </c>
      <c r="X42" s="193" t="str">
        <f t="shared" si="4"/>
        <v/>
      </c>
      <c r="Y42" s="193" t="str">
        <f t="shared" si="5"/>
        <v/>
      </c>
      <c r="Z42" s="397" t="str">
        <f t="shared" si="6"/>
        <v/>
      </c>
      <c r="AA42" s="257" t="str">
        <f t="shared" si="7"/>
        <v/>
      </c>
      <c r="AB42" s="257" t="str">
        <f t="shared" si="8"/>
        <v/>
      </c>
      <c r="AC42" s="193" t="str">
        <f t="shared" si="9"/>
        <v>CHECK DATES</v>
      </c>
      <c r="AD42" s="257" t="str">
        <f t="shared" si="10"/>
        <v/>
      </c>
      <c r="AE42" s="286">
        <v>0</v>
      </c>
      <c r="AF42" s="257">
        <f t="shared" si="11"/>
        <v>0</v>
      </c>
      <c r="AG42" s="257" t="str">
        <f t="shared" si="12"/>
        <v/>
      </c>
      <c r="AH42" s="257">
        <f t="shared" si="13"/>
        <v>0</v>
      </c>
    </row>
    <row r="43" spans="1:34" x14ac:dyDescent="0.3">
      <c r="A43" s="287">
        <v>31</v>
      </c>
      <c r="B43" s="150"/>
      <c r="C43" s="150"/>
      <c r="D43" s="150"/>
      <c r="E43" s="152"/>
      <c r="F43" s="152"/>
      <c r="G43" s="154"/>
      <c r="H43" s="155"/>
      <c r="I43" s="159"/>
      <c r="J43" s="159"/>
      <c r="K43" s="337"/>
      <c r="L43" s="343" t="str">
        <f>IF(K43="","",LOOKUP(K43,'Work Programme'!$A$8:$A$207,'Work Programme'!$B$8:$B$207))</f>
        <v/>
      </c>
      <c r="M43" s="150"/>
      <c r="N43" s="151"/>
      <c r="O43" s="254" t="str">
        <f>IF(G43="","",VLOOKUP(G43,'Overview - Financial Statement'!$A$46:$B$60,2,FALSE))</f>
        <v/>
      </c>
      <c r="P43" s="255" t="str">
        <f t="shared" si="0"/>
        <v/>
      </c>
      <c r="Q43" s="153"/>
      <c r="R43" s="153"/>
      <c r="S43" s="238">
        <f t="shared" si="1"/>
        <v>0</v>
      </c>
      <c r="T43" s="193" t="s">
        <v>44</v>
      </c>
      <c r="U43" s="173"/>
      <c r="V43" s="193" t="str">
        <f t="shared" si="2"/>
        <v/>
      </c>
      <c r="W43" s="264" t="str">
        <f t="shared" si="3"/>
        <v>OK</v>
      </c>
      <c r="X43" s="193" t="str">
        <f t="shared" si="4"/>
        <v/>
      </c>
      <c r="Y43" s="193" t="str">
        <f t="shared" si="5"/>
        <v/>
      </c>
      <c r="Z43" s="397" t="str">
        <f t="shared" si="6"/>
        <v/>
      </c>
      <c r="AA43" s="257" t="str">
        <f t="shared" si="7"/>
        <v/>
      </c>
      <c r="AB43" s="257" t="str">
        <f t="shared" si="8"/>
        <v/>
      </c>
      <c r="AC43" s="193" t="str">
        <f t="shared" si="9"/>
        <v>CHECK DATES</v>
      </c>
      <c r="AD43" s="257" t="str">
        <f t="shared" si="10"/>
        <v/>
      </c>
      <c r="AE43" s="286">
        <v>0</v>
      </c>
      <c r="AF43" s="257">
        <f t="shared" si="11"/>
        <v>0</v>
      </c>
      <c r="AG43" s="257" t="str">
        <f t="shared" si="12"/>
        <v/>
      </c>
      <c r="AH43" s="257">
        <f t="shared" si="13"/>
        <v>0</v>
      </c>
    </row>
    <row r="44" spans="1:34" x14ac:dyDescent="0.3">
      <c r="A44" s="287">
        <v>32</v>
      </c>
      <c r="B44" s="150"/>
      <c r="C44" s="150"/>
      <c r="D44" s="150"/>
      <c r="E44" s="152"/>
      <c r="F44" s="152"/>
      <c r="G44" s="154"/>
      <c r="H44" s="155"/>
      <c r="I44" s="159"/>
      <c r="J44" s="159"/>
      <c r="K44" s="337"/>
      <c r="L44" s="343" t="str">
        <f>IF(K44="","",LOOKUP(K44,'Work Programme'!$A$8:$A$207,'Work Programme'!$B$8:$B$207))</f>
        <v/>
      </c>
      <c r="M44" s="150"/>
      <c r="N44" s="151"/>
      <c r="O44" s="254" t="str">
        <f>IF(G44="","",VLOOKUP(G44,'Overview - Financial Statement'!$A$46:$B$60,2,FALSE))</f>
        <v/>
      </c>
      <c r="P44" s="255" t="str">
        <f t="shared" si="0"/>
        <v/>
      </c>
      <c r="Q44" s="153"/>
      <c r="R44" s="153"/>
      <c r="S44" s="238">
        <f t="shared" si="1"/>
        <v>0</v>
      </c>
      <c r="T44" s="193" t="s">
        <v>44</v>
      </c>
      <c r="U44" s="173"/>
      <c r="V44" s="193" t="str">
        <f t="shared" si="2"/>
        <v/>
      </c>
      <c r="W44" s="264" t="str">
        <f t="shared" si="3"/>
        <v>OK</v>
      </c>
      <c r="X44" s="193" t="str">
        <f t="shared" si="4"/>
        <v/>
      </c>
      <c r="Y44" s="193" t="str">
        <f t="shared" si="5"/>
        <v/>
      </c>
      <c r="Z44" s="397" t="str">
        <f t="shared" si="6"/>
        <v/>
      </c>
      <c r="AA44" s="257" t="str">
        <f t="shared" si="7"/>
        <v/>
      </c>
      <c r="AB44" s="257" t="str">
        <f t="shared" si="8"/>
        <v/>
      </c>
      <c r="AC44" s="193" t="str">
        <f t="shared" si="9"/>
        <v>CHECK DATES</v>
      </c>
      <c r="AD44" s="257" t="str">
        <f t="shared" si="10"/>
        <v/>
      </c>
      <c r="AE44" s="286">
        <v>0</v>
      </c>
      <c r="AF44" s="257">
        <f t="shared" si="11"/>
        <v>0</v>
      </c>
      <c r="AG44" s="257" t="str">
        <f t="shared" si="12"/>
        <v/>
      </c>
      <c r="AH44" s="257">
        <f t="shared" si="13"/>
        <v>0</v>
      </c>
    </row>
    <row r="45" spans="1:34" x14ac:dyDescent="0.3">
      <c r="A45" s="287">
        <v>33</v>
      </c>
      <c r="B45" s="150"/>
      <c r="C45" s="150"/>
      <c r="D45" s="150"/>
      <c r="E45" s="152"/>
      <c r="F45" s="152"/>
      <c r="G45" s="154"/>
      <c r="H45" s="155"/>
      <c r="I45" s="159"/>
      <c r="J45" s="159"/>
      <c r="K45" s="337"/>
      <c r="L45" s="343" t="str">
        <f>IF(K45="","",LOOKUP(K45,'Work Programme'!$A$8:$A$207,'Work Programme'!$B$8:$B$207))</f>
        <v/>
      </c>
      <c r="M45" s="150"/>
      <c r="N45" s="151"/>
      <c r="O45" s="254" t="str">
        <f>IF(G45="","",VLOOKUP(G45,'Overview - Financial Statement'!$A$46:$B$60,2,FALSE))</f>
        <v/>
      </c>
      <c r="P45" s="255" t="str">
        <f t="shared" si="0"/>
        <v/>
      </c>
      <c r="Q45" s="153"/>
      <c r="R45" s="153"/>
      <c r="S45" s="238">
        <f t="shared" si="1"/>
        <v>0</v>
      </c>
      <c r="T45" s="193" t="s">
        <v>44</v>
      </c>
      <c r="U45" s="173"/>
      <c r="V45" s="193" t="str">
        <f t="shared" si="2"/>
        <v/>
      </c>
      <c r="W45" s="264" t="str">
        <f t="shared" si="3"/>
        <v>OK</v>
      </c>
      <c r="X45" s="193" t="str">
        <f t="shared" si="4"/>
        <v/>
      </c>
      <c r="Y45" s="193" t="str">
        <f t="shared" si="5"/>
        <v/>
      </c>
      <c r="Z45" s="397" t="str">
        <f t="shared" si="6"/>
        <v/>
      </c>
      <c r="AA45" s="257" t="str">
        <f t="shared" si="7"/>
        <v/>
      </c>
      <c r="AB45" s="257" t="str">
        <f t="shared" si="8"/>
        <v/>
      </c>
      <c r="AC45" s="193" t="str">
        <f t="shared" si="9"/>
        <v>CHECK DATES</v>
      </c>
      <c r="AD45" s="257" t="str">
        <f t="shared" si="10"/>
        <v/>
      </c>
      <c r="AE45" s="286">
        <v>0</v>
      </c>
      <c r="AF45" s="257">
        <f t="shared" si="11"/>
        <v>0</v>
      </c>
      <c r="AG45" s="257" t="str">
        <f t="shared" si="12"/>
        <v/>
      </c>
      <c r="AH45" s="257">
        <f t="shared" si="13"/>
        <v>0</v>
      </c>
    </row>
    <row r="46" spans="1:34" x14ac:dyDescent="0.3">
      <c r="A46" s="287">
        <v>34</v>
      </c>
      <c r="B46" s="150"/>
      <c r="C46" s="150"/>
      <c r="D46" s="150"/>
      <c r="E46" s="152"/>
      <c r="F46" s="152"/>
      <c r="G46" s="154"/>
      <c r="H46" s="155"/>
      <c r="I46" s="159"/>
      <c r="J46" s="159"/>
      <c r="K46" s="337"/>
      <c r="L46" s="343" t="str">
        <f>IF(K46="","",LOOKUP(K46,'Work Programme'!$A$8:$A$207,'Work Programme'!$B$8:$B$207))</f>
        <v/>
      </c>
      <c r="M46" s="150"/>
      <c r="N46" s="151"/>
      <c r="O46" s="254" t="str">
        <f>IF(G46="","",VLOOKUP(G46,'Overview - Financial Statement'!$A$46:$B$60,2,FALSE))</f>
        <v/>
      </c>
      <c r="P46" s="255" t="str">
        <f t="shared" si="0"/>
        <v/>
      </c>
      <c r="Q46" s="153"/>
      <c r="R46" s="153"/>
      <c r="S46" s="238">
        <f t="shared" si="1"/>
        <v>0</v>
      </c>
      <c r="T46" s="193" t="s">
        <v>44</v>
      </c>
      <c r="U46" s="173"/>
      <c r="V46" s="193" t="str">
        <f t="shared" si="2"/>
        <v/>
      </c>
      <c r="W46" s="264" t="str">
        <f t="shared" si="3"/>
        <v>OK</v>
      </c>
      <c r="X46" s="193" t="str">
        <f t="shared" si="4"/>
        <v/>
      </c>
      <c r="Y46" s="193" t="str">
        <f t="shared" si="5"/>
        <v/>
      </c>
      <c r="Z46" s="397" t="str">
        <f t="shared" si="6"/>
        <v/>
      </c>
      <c r="AA46" s="257" t="str">
        <f t="shared" si="7"/>
        <v/>
      </c>
      <c r="AB46" s="257" t="str">
        <f t="shared" si="8"/>
        <v/>
      </c>
      <c r="AC46" s="193" t="str">
        <f t="shared" si="9"/>
        <v>CHECK DATES</v>
      </c>
      <c r="AD46" s="257" t="str">
        <f t="shared" si="10"/>
        <v/>
      </c>
      <c r="AE46" s="286">
        <v>0</v>
      </c>
      <c r="AF46" s="257">
        <f t="shared" si="11"/>
        <v>0</v>
      </c>
      <c r="AG46" s="257" t="str">
        <f t="shared" si="12"/>
        <v/>
      </c>
      <c r="AH46" s="257">
        <f t="shared" si="13"/>
        <v>0</v>
      </c>
    </row>
    <row r="47" spans="1:34" x14ac:dyDescent="0.3">
      <c r="A47" s="287">
        <v>35</v>
      </c>
      <c r="B47" s="150"/>
      <c r="C47" s="150"/>
      <c r="D47" s="150"/>
      <c r="E47" s="152"/>
      <c r="F47" s="152"/>
      <c r="G47" s="154"/>
      <c r="H47" s="155"/>
      <c r="I47" s="159"/>
      <c r="J47" s="159"/>
      <c r="K47" s="337"/>
      <c r="L47" s="343" t="str">
        <f>IF(K47="","",LOOKUP(K47,'Work Programme'!$A$8:$A$207,'Work Programme'!$B$8:$B$207))</f>
        <v/>
      </c>
      <c r="M47" s="150"/>
      <c r="N47" s="151"/>
      <c r="O47" s="254" t="str">
        <f>IF(G47="","",VLOOKUP(G47,'Overview - Financial Statement'!$A$46:$B$60,2,FALSE))</f>
        <v/>
      </c>
      <c r="P47" s="255" t="str">
        <f t="shared" si="0"/>
        <v/>
      </c>
      <c r="Q47" s="153"/>
      <c r="R47" s="153"/>
      <c r="S47" s="238">
        <f t="shared" si="1"/>
        <v>0</v>
      </c>
      <c r="T47" s="193" t="s">
        <v>44</v>
      </c>
      <c r="U47" s="173"/>
      <c r="V47" s="193" t="str">
        <f t="shared" si="2"/>
        <v/>
      </c>
      <c r="W47" s="264" t="str">
        <f t="shared" si="3"/>
        <v>OK</v>
      </c>
      <c r="X47" s="193" t="str">
        <f t="shared" si="4"/>
        <v/>
      </c>
      <c r="Y47" s="193" t="str">
        <f t="shared" si="5"/>
        <v/>
      </c>
      <c r="Z47" s="397" t="str">
        <f t="shared" si="6"/>
        <v/>
      </c>
      <c r="AA47" s="257" t="str">
        <f t="shared" si="7"/>
        <v/>
      </c>
      <c r="AB47" s="257" t="str">
        <f t="shared" si="8"/>
        <v/>
      </c>
      <c r="AC47" s="193" t="str">
        <f t="shared" si="9"/>
        <v>CHECK DATES</v>
      </c>
      <c r="AD47" s="257" t="str">
        <f t="shared" si="10"/>
        <v/>
      </c>
      <c r="AE47" s="286">
        <v>0</v>
      </c>
      <c r="AF47" s="257">
        <f t="shared" si="11"/>
        <v>0</v>
      </c>
      <c r="AG47" s="257" t="str">
        <f t="shared" si="12"/>
        <v/>
      </c>
      <c r="AH47" s="257">
        <f t="shared" si="13"/>
        <v>0</v>
      </c>
    </row>
    <row r="48" spans="1:34" x14ac:dyDescent="0.3">
      <c r="A48" s="287">
        <v>36</v>
      </c>
      <c r="B48" s="150"/>
      <c r="C48" s="150"/>
      <c r="D48" s="150"/>
      <c r="E48" s="152"/>
      <c r="F48" s="152"/>
      <c r="G48" s="154"/>
      <c r="H48" s="155"/>
      <c r="I48" s="159"/>
      <c r="J48" s="159"/>
      <c r="K48" s="337"/>
      <c r="L48" s="343" t="str">
        <f>IF(K48="","",LOOKUP(K48,'Work Programme'!$A$8:$A$207,'Work Programme'!$B$8:$B$207))</f>
        <v/>
      </c>
      <c r="M48" s="150"/>
      <c r="N48" s="151"/>
      <c r="O48" s="254" t="str">
        <f>IF(G48="","",VLOOKUP(G48,'Overview - Financial Statement'!$A$46:$B$60,2,FALSE))</f>
        <v/>
      </c>
      <c r="P48" s="255" t="str">
        <f t="shared" si="0"/>
        <v/>
      </c>
      <c r="Q48" s="153"/>
      <c r="R48" s="153"/>
      <c r="S48" s="238">
        <f t="shared" si="1"/>
        <v>0</v>
      </c>
      <c r="T48" s="193" t="s">
        <v>44</v>
      </c>
      <c r="U48" s="173"/>
      <c r="V48" s="193" t="str">
        <f t="shared" si="2"/>
        <v/>
      </c>
      <c r="W48" s="264" t="str">
        <f t="shared" si="3"/>
        <v>OK</v>
      </c>
      <c r="X48" s="193" t="str">
        <f t="shared" si="4"/>
        <v/>
      </c>
      <c r="Y48" s="193" t="str">
        <f t="shared" si="5"/>
        <v/>
      </c>
      <c r="Z48" s="397" t="str">
        <f t="shared" si="6"/>
        <v/>
      </c>
      <c r="AA48" s="257" t="str">
        <f t="shared" si="7"/>
        <v/>
      </c>
      <c r="AB48" s="257" t="str">
        <f t="shared" si="8"/>
        <v/>
      </c>
      <c r="AC48" s="193" t="str">
        <f t="shared" si="9"/>
        <v>CHECK DATES</v>
      </c>
      <c r="AD48" s="257" t="str">
        <f t="shared" si="10"/>
        <v/>
      </c>
      <c r="AE48" s="286">
        <v>0</v>
      </c>
      <c r="AF48" s="257">
        <f t="shared" si="11"/>
        <v>0</v>
      </c>
      <c r="AG48" s="257" t="str">
        <f t="shared" si="12"/>
        <v/>
      </c>
      <c r="AH48" s="257">
        <f t="shared" si="13"/>
        <v>0</v>
      </c>
    </row>
    <row r="49" spans="1:34" x14ac:dyDescent="0.3">
      <c r="A49" s="287">
        <v>37</v>
      </c>
      <c r="B49" s="150"/>
      <c r="C49" s="150"/>
      <c r="D49" s="150"/>
      <c r="E49" s="152"/>
      <c r="F49" s="152"/>
      <c r="G49" s="154"/>
      <c r="H49" s="155"/>
      <c r="I49" s="159"/>
      <c r="J49" s="159"/>
      <c r="K49" s="337"/>
      <c r="L49" s="343" t="str">
        <f>IF(K49="","",LOOKUP(K49,'Work Programme'!$A$8:$A$207,'Work Programme'!$B$8:$B$207))</f>
        <v/>
      </c>
      <c r="M49" s="150"/>
      <c r="N49" s="151"/>
      <c r="O49" s="254" t="str">
        <f>IF(G49="","",VLOOKUP(G49,'Overview - Financial Statement'!$A$46:$B$60,2,FALSE))</f>
        <v/>
      </c>
      <c r="P49" s="255" t="str">
        <f t="shared" si="0"/>
        <v/>
      </c>
      <c r="Q49" s="153"/>
      <c r="R49" s="153"/>
      <c r="S49" s="238">
        <f t="shared" si="1"/>
        <v>0</v>
      </c>
      <c r="T49" s="193" t="s">
        <v>44</v>
      </c>
      <c r="U49" s="173"/>
      <c r="V49" s="193" t="str">
        <f t="shared" si="2"/>
        <v/>
      </c>
      <c r="W49" s="264" t="str">
        <f t="shared" si="3"/>
        <v>OK</v>
      </c>
      <c r="X49" s="193" t="str">
        <f t="shared" si="4"/>
        <v/>
      </c>
      <c r="Y49" s="193" t="str">
        <f t="shared" si="5"/>
        <v/>
      </c>
      <c r="Z49" s="397" t="str">
        <f t="shared" si="6"/>
        <v/>
      </c>
      <c r="AA49" s="257" t="str">
        <f t="shared" si="7"/>
        <v/>
      </c>
      <c r="AB49" s="257" t="str">
        <f t="shared" si="8"/>
        <v/>
      </c>
      <c r="AC49" s="193" t="str">
        <f t="shared" si="9"/>
        <v>CHECK DATES</v>
      </c>
      <c r="AD49" s="257" t="str">
        <f t="shared" si="10"/>
        <v/>
      </c>
      <c r="AE49" s="286">
        <v>0</v>
      </c>
      <c r="AF49" s="257">
        <f t="shared" si="11"/>
        <v>0</v>
      </c>
      <c r="AG49" s="257" t="str">
        <f t="shared" si="12"/>
        <v/>
      </c>
      <c r="AH49" s="257">
        <f t="shared" si="13"/>
        <v>0</v>
      </c>
    </row>
    <row r="50" spans="1:34" x14ac:dyDescent="0.3">
      <c r="A50" s="287">
        <v>38</v>
      </c>
      <c r="B50" s="150"/>
      <c r="C50" s="150"/>
      <c r="D50" s="150"/>
      <c r="E50" s="152"/>
      <c r="F50" s="152"/>
      <c r="G50" s="154"/>
      <c r="H50" s="155"/>
      <c r="I50" s="159"/>
      <c r="J50" s="159"/>
      <c r="K50" s="337"/>
      <c r="L50" s="343" t="str">
        <f>IF(K50="","",LOOKUP(K50,'Work Programme'!$A$8:$A$207,'Work Programme'!$B$8:$B$207))</f>
        <v/>
      </c>
      <c r="M50" s="150"/>
      <c r="N50" s="151"/>
      <c r="O50" s="254" t="str">
        <f>IF(G50="","",VLOOKUP(G50,'Overview - Financial Statement'!$A$46:$B$60,2,FALSE))</f>
        <v/>
      </c>
      <c r="P50" s="255" t="str">
        <f t="shared" si="0"/>
        <v/>
      </c>
      <c r="Q50" s="153"/>
      <c r="R50" s="153"/>
      <c r="S50" s="238">
        <f t="shared" si="1"/>
        <v>0</v>
      </c>
      <c r="T50" s="193" t="s">
        <v>44</v>
      </c>
      <c r="U50" s="173"/>
      <c r="V50" s="193" t="str">
        <f t="shared" si="2"/>
        <v/>
      </c>
      <c r="W50" s="264" t="str">
        <f t="shared" si="3"/>
        <v>OK</v>
      </c>
      <c r="X50" s="193" t="str">
        <f t="shared" si="4"/>
        <v/>
      </c>
      <c r="Y50" s="193" t="str">
        <f t="shared" si="5"/>
        <v/>
      </c>
      <c r="Z50" s="397" t="str">
        <f t="shared" si="6"/>
        <v/>
      </c>
      <c r="AA50" s="257" t="str">
        <f t="shared" si="7"/>
        <v/>
      </c>
      <c r="AB50" s="257" t="str">
        <f t="shared" si="8"/>
        <v/>
      </c>
      <c r="AC50" s="193" t="str">
        <f t="shared" si="9"/>
        <v>CHECK DATES</v>
      </c>
      <c r="AD50" s="257" t="str">
        <f t="shared" si="10"/>
        <v/>
      </c>
      <c r="AE50" s="286">
        <v>0</v>
      </c>
      <c r="AF50" s="257">
        <f t="shared" si="11"/>
        <v>0</v>
      </c>
      <c r="AG50" s="257" t="str">
        <f t="shared" si="12"/>
        <v/>
      </c>
      <c r="AH50" s="257">
        <f t="shared" si="13"/>
        <v>0</v>
      </c>
    </row>
    <row r="51" spans="1:34" x14ac:dyDescent="0.3">
      <c r="A51" s="287">
        <v>39</v>
      </c>
      <c r="B51" s="150"/>
      <c r="C51" s="150"/>
      <c r="D51" s="150"/>
      <c r="E51" s="152"/>
      <c r="F51" s="152"/>
      <c r="G51" s="154"/>
      <c r="H51" s="155"/>
      <c r="I51" s="159"/>
      <c r="J51" s="159"/>
      <c r="K51" s="337"/>
      <c r="L51" s="343" t="str">
        <f>IF(K51="","",LOOKUP(K51,'Work Programme'!$A$8:$A$207,'Work Programme'!$B$8:$B$207))</f>
        <v/>
      </c>
      <c r="M51" s="150"/>
      <c r="N51" s="151"/>
      <c r="O51" s="254" t="str">
        <f>IF(G51="","",VLOOKUP(G51,'Overview - Financial Statement'!$A$46:$B$60,2,FALSE))</f>
        <v/>
      </c>
      <c r="P51" s="255" t="str">
        <f t="shared" si="0"/>
        <v/>
      </c>
      <c r="Q51" s="153"/>
      <c r="R51" s="153"/>
      <c r="S51" s="238">
        <f t="shared" si="1"/>
        <v>0</v>
      </c>
      <c r="T51" s="193" t="s">
        <v>44</v>
      </c>
      <c r="U51" s="173"/>
      <c r="V51" s="193" t="str">
        <f t="shared" si="2"/>
        <v/>
      </c>
      <c r="W51" s="264" t="str">
        <f t="shared" si="3"/>
        <v>OK</v>
      </c>
      <c r="X51" s="193" t="str">
        <f t="shared" si="4"/>
        <v/>
      </c>
      <c r="Y51" s="193" t="str">
        <f t="shared" si="5"/>
        <v/>
      </c>
      <c r="Z51" s="397" t="str">
        <f t="shared" si="6"/>
        <v/>
      </c>
      <c r="AA51" s="257" t="str">
        <f t="shared" si="7"/>
        <v/>
      </c>
      <c r="AB51" s="257" t="str">
        <f t="shared" si="8"/>
        <v/>
      </c>
      <c r="AC51" s="193" t="str">
        <f t="shared" si="9"/>
        <v>CHECK DATES</v>
      </c>
      <c r="AD51" s="257" t="str">
        <f t="shared" si="10"/>
        <v/>
      </c>
      <c r="AE51" s="286">
        <v>0</v>
      </c>
      <c r="AF51" s="257">
        <f t="shared" si="11"/>
        <v>0</v>
      </c>
      <c r="AG51" s="257" t="str">
        <f t="shared" si="12"/>
        <v/>
      </c>
      <c r="AH51" s="257">
        <f t="shared" si="13"/>
        <v>0</v>
      </c>
    </row>
    <row r="52" spans="1:34" x14ac:dyDescent="0.3">
      <c r="A52" s="287">
        <v>40</v>
      </c>
      <c r="B52" s="150"/>
      <c r="C52" s="150"/>
      <c r="D52" s="150"/>
      <c r="E52" s="152"/>
      <c r="F52" s="152"/>
      <c r="G52" s="154"/>
      <c r="H52" s="155"/>
      <c r="I52" s="159"/>
      <c r="J52" s="159"/>
      <c r="K52" s="337"/>
      <c r="L52" s="343" t="str">
        <f>IF(K52="","",LOOKUP(K52,'Work Programme'!$A$8:$A$207,'Work Programme'!$B$8:$B$207))</f>
        <v/>
      </c>
      <c r="M52" s="150"/>
      <c r="N52" s="151"/>
      <c r="O52" s="254" t="str">
        <f>IF(G52="","",VLOOKUP(G52,'Overview - Financial Statement'!$A$46:$B$60,2,FALSE))</f>
        <v/>
      </c>
      <c r="P52" s="255" t="str">
        <f t="shared" si="0"/>
        <v/>
      </c>
      <c r="Q52" s="153"/>
      <c r="R52" s="153"/>
      <c r="S52" s="238">
        <f t="shared" si="1"/>
        <v>0</v>
      </c>
      <c r="T52" s="193" t="s">
        <v>44</v>
      </c>
      <c r="U52" s="173"/>
      <c r="V52" s="193" t="str">
        <f t="shared" si="2"/>
        <v/>
      </c>
      <c r="W52" s="264" t="str">
        <f t="shared" si="3"/>
        <v>OK</v>
      </c>
      <c r="X52" s="193" t="str">
        <f t="shared" si="4"/>
        <v/>
      </c>
      <c r="Y52" s="193" t="str">
        <f t="shared" si="5"/>
        <v/>
      </c>
      <c r="Z52" s="397" t="str">
        <f t="shared" si="6"/>
        <v/>
      </c>
      <c r="AA52" s="257" t="str">
        <f t="shared" si="7"/>
        <v/>
      </c>
      <c r="AB52" s="257" t="str">
        <f t="shared" si="8"/>
        <v/>
      </c>
      <c r="AC52" s="193" t="str">
        <f t="shared" si="9"/>
        <v>CHECK DATES</v>
      </c>
      <c r="AD52" s="257" t="str">
        <f t="shared" si="10"/>
        <v/>
      </c>
      <c r="AE52" s="286">
        <v>0</v>
      </c>
      <c r="AF52" s="257">
        <f t="shared" si="11"/>
        <v>0</v>
      </c>
      <c r="AG52" s="257" t="str">
        <f t="shared" si="12"/>
        <v/>
      </c>
      <c r="AH52" s="257">
        <f t="shared" si="13"/>
        <v>0</v>
      </c>
    </row>
    <row r="53" spans="1:34" x14ac:dyDescent="0.3">
      <c r="A53" s="287">
        <v>41</v>
      </c>
      <c r="B53" s="150"/>
      <c r="C53" s="150"/>
      <c r="D53" s="150"/>
      <c r="E53" s="152"/>
      <c r="F53" s="152"/>
      <c r="G53" s="154"/>
      <c r="H53" s="155"/>
      <c r="I53" s="159"/>
      <c r="J53" s="159"/>
      <c r="K53" s="337"/>
      <c r="L53" s="343" t="str">
        <f>IF(K53="","",LOOKUP(K53,'Work Programme'!$A$8:$A$207,'Work Programme'!$B$8:$B$207))</f>
        <v/>
      </c>
      <c r="M53" s="150"/>
      <c r="N53" s="151"/>
      <c r="O53" s="254" t="str">
        <f>IF(G53="","",VLOOKUP(G53,'Overview - Financial Statement'!$A$46:$B$60,2,FALSE))</f>
        <v/>
      </c>
      <c r="P53" s="255" t="str">
        <f t="shared" si="0"/>
        <v/>
      </c>
      <c r="Q53" s="153"/>
      <c r="R53" s="153"/>
      <c r="S53" s="238">
        <f t="shared" si="1"/>
        <v>0</v>
      </c>
      <c r="T53" s="193" t="s">
        <v>44</v>
      </c>
      <c r="U53" s="173"/>
      <c r="V53" s="193" t="str">
        <f t="shared" si="2"/>
        <v/>
      </c>
      <c r="W53" s="264" t="str">
        <f t="shared" si="3"/>
        <v>OK</v>
      </c>
      <c r="X53" s="193" t="str">
        <f t="shared" si="4"/>
        <v/>
      </c>
      <c r="Y53" s="193" t="str">
        <f t="shared" si="5"/>
        <v/>
      </c>
      <c r="Z53" s="397" t="str">
        <f t="shared" si="6"/>
        <v/>
      </c>
      <c r="AA53" s="257" t="str">
        <f t="shared" si="7"/>
        <v/>
      </c>
      <c r="AB53" s="257" t="str">
        <f t="shared" si="8"/>
        <v/>
      </c>
      <c r="AC53" s="193" t="str">
        <f t="shared" si="9"/>
        <v>CHECK DATES</v>
      </c>
      <c r="AD53" s="257" t="str">
        <f t="shared" si="10"/>
        <v/>
      </c>
      <c r="AE53" s="286">
        <v>0</v>
      </c>
      <c r="AF53" s="257">
        <f t="shared" si="11"/>
        <v>0</v>
      </c>
      <c r="AG53" s="257" t="str">
        <f t="shared" si="12"/>
        <v/>
      </c>
      <c r="AH53" s="257">
        <f t="shared" si="13"/>
        <v>0</v>
      </c>
    </row>
    <row r="54" spans="1:34" x14ac:dyDescent="0.3">
      <c r="A54" s="287">
        <v>42</v>
      </c>
      <c r="B54" s="150"/>
      <c r="C54" s="150"/>
      <c r="D54" s="150"/>
      <c r="E54" s="152"/>
      <c r="F54" s="152"/>
      <c r="G54" s="154"/>
      <c r="H54" s="155"/>
      <c r="I54" s="159"/>
      <c r="J54" s="159"/>
      <c r="K54" s="337"/>
      <c r="L54" s="343" t="str">
        <f>IF(K54="","",LOOKUP(K54,'Work Programme'!$A$8:$A$207,'Work Programme'!$B$8:$B$207))</f>
        <v/>
      </c>
      <c r="M54" s="150"/>
      <c r="N54" s="151"/>
      <c r="O54" s="254" t="str">
        <f>IF(G54="","",VLOOKUP(G54,'Overview - Financial Statement'!$A$46:$B$60,2,FALSE))</f>
        <v/>
      </c>
      <c r="P54" s="255" t="str">
        <f t="shared" si="0"/>
        <v/>
      </c>
      <c r="Q54" s="153"/>
      <c r="R54" s="153"/>
      <c r="S54" s="238">
        <f t="shared" si="1"/>
        <v>0</v>
      </c>
      <c r="T54" s="193" t="s">
        <v>44</v>
      </c>
      <c r="U54" s="173"/>
      <c r="V54" s="193" t="str">
        <f t="shared" si="2"/>
        <v/>
      </c>
      <c r="W54" s="264" t="str">
        <f t="shared" si="3"/>
        <v>OK</v>
      </c>
      <c r="X54" s="193" t="str">
        <f t="shared" si="4"/>
        <v/>
      </c>
      <c r="Y54" s="193" t="str">
        <f t="shared" si="5"/>
        <v/>
      </c>
      <c r="Z54" s="397" t="str">
        <f t="shared" si="6"/>
        <v/>
      </c>
      <c r="AA54" s="257" t="str">
        <f t="shared" si="7"/>
        <v/>
      </c>
      <c r="AB54" s="257" t="str">
        <f t="shared" si="8"/>
        <v/>
      </c>
      <c r="AC54" s="193" t="str">
        <f t="shared" si="9"/>
        <v>CHECK DATES</v>
      </c>
      <c r="AD54" s="257" t="str">
        <f t="shared" si="10"/>
        <v/>
      </c>
      <c r="AE54" s="286">
        <v>0</v>
      </c>
      <c r="AF54" s="257">
        <f t="shared" si="11"/>
        <v>0</v>
      </c>
      <c r="AG54" s="257" t="str">
        <f t="shared" si="12"/>
        <v/>
      </c>
      <c r="AH54" s="257">
        <f t="shared" si="13"/>
        <v>0</v>
      </c>
    </row>
    <row r="55" spans="1:34" x14ac:dyDescent="0.3">
      <c r="A55" s="287">
        <v>43</v>
      </c>
      <c r="B55" s="150"/>
      <c r="C55" s="150"/>
      <c r="D55" s="150"/>
      <c r="E55" s="152"/>
      <c r="F55" s="152"/>
      <c r="G55" s="154"/>
      <c r="H55" s="155"/>
      <c r="I55" s="159"/>
      <c r="J55" s="159"/>
      <c r="K55" s="337"/>
      <c r="L55" s="343" t="str">
        <f>IF(K55="","",LOOKUP(K55,'Work Programme'!$A$8:$A$207,'Work Programme'!$B$8:$B$207))</f>
        <v/>
      </c>
      <c r="M55" s="150"/>
      <c r="N55" s="151"/>
      <c r="O55" s="254" t="str">
        <f>IF(G55="","",VLOOKUP(G55,'Overview - Financial Statement'!$A$46:$B$60,2,FALSE))</f>
        <v/>
      </c>
      <c r="P55" s="255" t="str">
        <f t="shared" si="0"/>
        <v/>
      </c>
      <c r="Q55" s="153"/>
      <c r="R55" s="153"/>
      <c r="S55" s="238">
        <f t="shared" si="1"/>
        <v>0</v>
      </c>
      <c r="T55" s="193" t="s">
        <v>44</v>
      </c>
      <c r="U55" s="173"/>
      <c r="V55" s="193" t="str">
        <f t="shared" si="2"/>
        <v/>
      </c>
      <c r="W55" s="264" t="str">
        <f t="shared" si="3"/>
        <v>OK</v>
      </c>
      <c r="X55" s="193" t="str">
        <f t="shared" si="4"/>
        <v/>
      </c>
      <c r="Y55" s="193" t="str">
        <f t="shared" si="5"/>
        <v/>
      </c>
      <c r="Z55" s="397" t="str">
        <f t="shared" si="6"/>
        <v/>
      </c>
      <c r="AA55" s="257" t="str">
        <f t="shared" si="7"/>
        <v/>
      </c>
      <c r="AB55" s="257" t="str">
        <f t="shared" si="8"/>
        <v/>
      </c>
      <c r="AC55" s="193" t="str">
        <f t="shared" si="9"/>
        <v>CHECK DATES</v>
      </c>
      <c r="AD55" s="257" t="str">
        <f t="shared" si="10"/>
        <v/>
      </c>
      <c r="AE55" s="286">
        <v>0</v>
      </c>
      <c r="AF55" s="257">
        <f t="shared" si="11"/>
        <v>0</v>
      </c>
      <c r="AG55" s="257" t="str">
        <f t="shared" si="12"/>
        <v/>
      </c>
      <c r="AH55" s="257">
        <f t="shared" si="13"/>
        <v>0</v>
      </c>
    </row>
    <row r="56" spans="1:34" x14ac:dyDescent="0.3">
      <c r="A56" s="287">
        <v>44</v>
      </c>
      <c r="B56" s="150"/>
      <c r="C56" s="150"/>
      <c r="D56" s="150"/>
      <c r="E56" s="152"/>
      <c r="F56" s="152"/>
      <c r="G56" s="154"/>
      <c r="H56" s="155"/>
      <c r="I56" s="159"/>
      <c r="J56" s="159"/>
      <c r="K56" s="337"/>
      <c r="L56" s="343" t="str">
        <f>IF(K56="","",LOOKUP(K56,'Work Programme'!$A$8:$A$207,'Work Programme'!$B$8:$B$207))</f>
        <v/>
      </c>
      <c r="M56" s="150"/>
      <c r="N56" s="151"/>
      <c r="O56" s="254" t="str">
        <f>IF(G56="","",VLOOKUP(G56,'Overview - Financial Statement'!$A$46:$B$60,2,FALSE))</f>
        <v/>
      </c>
      <c r="P56" s="255" t="str">
        <f t="shared" si="0"/>
        <v/>
      </c>
      <c r="Q56" s="153"/>
      <c r="R56" s="153"/>
      <c r="S56" s="238">
        <f t="shared" si="1"/>
        <v>0</v>
      </c>
      <c r="T56" s="193" t="s">
        <v>44</v>
      </c>
      <c r="U56" s="173"/>
      <c r="V56" s="193" t="str">
        <f t="shared" si="2"/>
        <v/>
      </c>
      <c r="W56" s="264" t="str">
        <f t="shared" si="3"/>
        <v>OK</v>
      </c>
      <c r="X56" s="193" t="str">
        <f t="shared" si="4"/>
        <v/>
      </c>
      <c r="Y56" s="193" t="str">
        <f t="shared" si="5"/>
        <v/>
      </c>
      <c r="Z56" s="397" t="str">
        <f t="shared" si="6"/>
        <v/>
      </c>
      <c r="AA56" s="257" t="str">
        <f t="shared" si="7"/>
        <v/>
      </c>
      <c r="AB56" s="257" t="str">
        <f t="shared" si="8"/>
        <v/>
      </c>
      <c r="AC56" s="193" t="str">
        <f t="shared" si="9"/>
        <v>CHECK DATES</v>
      </c>
      <c r="AD56" s="257" t="str">
        <f t="shared" si="10"/>
        <v/>
      </c>
      <c r="AE56" s="286">
        <v>0</v>
      </c>
      <c r="AF56" s="257">
        <f t="shared" si="11"/>
        <v>0</v>
      </c>
      <c r="AG56" s="257" t="str">
        <f t="shared" si="12"/>
        <v/>
      </c>
      <c r="AH56" s="257">
        <f t="shared" si="13"/>
        <v>0</v>
      </c>
    </row>
    <row r="57" spans="1:34" x14ac:dyDescent="0.3">
      <c r="A57" s="287">
        <v>45</v>
      </c>
      <c r="B57" s="150"/>
      <c r="C57" s="150"/>
      <c r="D57" s="150"/>
      <c r="E57" s="152"/>
      <c r="F57" s="152"/>
      <c r="G57" s="154"/>
      <c r="H57" s="155"/>
      <c r="I57" s="159"/>
      <c r="J57" s="159"/>
      <c r="K57" s="337"/>
      <c r="L57" s="343" t="str">
        <f>IF(K57="","",LOOKUP(K57,'Work Programme'!$A$8:$A$207,'Work Programme'!$B$8:$B$207))</f>
        <v/>
      </c>
      <c r="M57" s="150"/>
      <c r="N57" s="151"/>
      <c r="O57" s="254" t="str">
        <f>IF(G57="","",VLOOKUP(G57,'Overview - Financial Statement'!$A$46:$B$60,2,FALSE))</f>
        <v/>
      </c>
      <c r="P57" s="255" t="str">
        <f t="shared" si="0"/>
        <v/>
      </c>
      <c r="Q57" s="153"/>
      <c r="R57" s="153"/>
      <c r="S57" s="238">
        <f t="shared" si="1"/>
        <v>0</v>
      </c>
      <c r="T57" s="193" t="s">
        <v>44</v>
      </c>
      <c r="U57" s="173"/>
      <c r="V57" s="193" t="str">
        <f t="shared" si="2"/>
        <v/>
      </c>
      <c r="W57" s="264" t="str">
        <f t="shared" si="3"/>
        <v>OK</v>
      </c>
      <c r="X57" s="193" t="str">
        <f t="shared" si="4"/>
        <v/>
      </c>
      <c r="Y57" s="193" t="str">
        <f t="shared" si="5"/>
        <v/>
      </c>
      <c r="Z57" s="397" t="str">
        <f t="shared" si="6"/>
        <v/>
      </c>
      <c r="AA57" s="257" t="str">
        <f t="shared" si="7"/>
        <v/>
      </c>
      <c r="AB57" s="257" t="str">
        <f t="shared" si="8"/>
        <v/>
      </c>
      <c r="AC57" s="193" t="str">
        <f t="shared" si="9"/>
        <v>CHECK DATES</v>
      </c>
      <c r="AD57" s="257" t="str">
        <f t="shared" si="10"/>
        <v/>
      </c>
      <c r="AE57" s="286">
        <v>0</v>
      </c>
      <c r="AF57" s="257">
        <f t="shared" si="11"/>
        <v>0</v>
      </c>
      <c r="AG57" s="257" t="str">
        <f t="shared" si="12"/>
        <v/>
      </c>
      <c r="AH57" s="257">
        <f t="shared" si="13"/>
        <v>0</v>
      </c>
    </row>
    <row r="58" spans="1:34" x14ac:dyDescent="0.3">
      <c r="A58" s="287">
        <v>46</v>
      </c>
      <c r="B58" s="150"/>
      <c r="C58" s="150"/>
      <c r="D58" s="150"/>
      <c r="E58" s="152"/>
      <c r="F58" s="152"/>
      <c r="G58" s="154"/>
      <c r="H58" s="155"/>
      <c r="I58" s="159"/>
      <c r="J58" s="159"/>
      <c r="K58" s="337"/>
      <c r="L58" s="343" t="str">
        <f>IF(K58="","",LOOKUP(K58,'Work Programme'!$A$8:$A$207,'Work Programme'!$B$8:$B$207))</f>
        <v/>
      </c>
      <c r="M58" s="150"/>
      <c r="N58" s="151"/>
      <c r="O58" s="254" t="str">
        <f>IF(G58="","",VLOOKUP(G58,'Overview - Financial Statement'!$A$46:$B$60,2,FALSE))</f>
        <v/>
      </c>
      <c r="P58" s="255" t="str">
        <f t="shared" si="0"/>
        <v/>
      </c>
      <c r="Q58" s="153"/>
      <c r="R58" s="153"/>
      <c r="S58" s="238">
        <f t="shared" si="1"/>
        <v>0</v>
      </c>
      <c r="T58" s="193" t="s">
        <v>44</v>
      </c>
      <c r="U58" s="173"/>
      <c r="V58" s="193" t="str">
        <f t="shared" si="2"/>
        <v/>
      </c>
      <c r="W58" s="264" t="str">
        <f t="shared" si="3"/>
        <v>OK</v>
      </c>
      <c r="X58" s="193" t="str">
        <f t="shared" si="4"/>
        <v/>
      </c>
      <c r="Y58" s="193" t="str">
        <f t="shared" si="5"/>
        <v/>
      </c>
      <c r="Z58" s="397" t="str">
        <f t="shared" si="6"/>
        <v/>
      </c>
      <c r="AA58" s="257" t="str">
        <f t="shared" si="7"/>
        <v/>
      </c>
      <c r="AB58" s="257" t="str">
        <f t="shared" si="8"/>
        <v/>
      </c>
      <c r="AC58" s="193" t="str">
        <f t="shared" si="9"/>
        <v>CHECK DATES</v>
      </c>
      <c r="AD58" s="257" t="str">
        <f t="shared" si="10"/>
        <v/>
      </c>
      <c r="AE58" s="286">
        <v>0</v>
      </c>
      <c r="AF58" s="257">
        <f t="shared" si="11"/>
        <v>0</v>
      </c>
      <c r="AG58" s="257" t="str">
        <f t="shared" si="12"/>
        <v/>
      </c>
      <c r="AH58" s="257">
        <f t="shared" si="13"/>
        <v>0</v>
      </c>
    </row>
    <row r="59" spans="1:34" x14ac:dyDescent="0.3">
      <c r="A59" s="287">
        <v>47</v>
      </c>
      <c r="B59" s="150"/>
      <c r="C59" s="150"/>
      <c r="D59" s="150"/>
      <c r="E59" s="152"/>
      <c r="F59" s="152"/>
      <c r="G59" s="154"/>
      <c r="H59" s="155"/>
      <c r="I59" s="159"/>
      <c r="J59" s="159"/>
      <c r="K59" s="337"/>
      <c r="L59" s="343" t="str">
        <f>IF(K59="","",LOOKUP(K59,'Work Programme'!$A$8:$A$207,'Work Programme'!$B$8:$B$207))</f>
        <v/>
      </c>
      <c r="M59" s="150"/>
      <c r="N59" s="151"/>
      <c r="O59" s="254" t="str">
        <f>IF(G59="","",VLOOKUP(G59,'Overview - Financial Statement'!$A$46:$B$60,2,FALSE))</f>
        <v/>
      </c>
      <c r="P59" s="255" t="str">
        <f t="shared" si="0"/>
        <v/>
      </c>
      <c r="Q59" s="153"/>
      <c r="R59" s="153"/>
      <c r="S59" s="238">
        <f t="shared" si="1"/>
        <v>0</v>
      </c>
      <c r="T59" s="193" t="s">
        <v>44</v>
      </c>
      <c r="U59" s="173"/>
      <c r="V59" s="193" t="str">
        <f t="shared" si="2"/>
        <v/>
      </c>
      <c r="W59" s="264" t="str">
        <f t="shared" si="3"/>
        <v>OK</v>
      </c>
      <c r="X59" s="193" t="str">
        <f t="shared" si="4"/>
        <v/>
      </c>
      <c r="Y59" s="193" t="str">
        <f t="shared" si="5"/>
        <v/>
      </c>
      <c r="Z59" s="397" t="str">
        <f t="shared" si="6"/>
        <v/>
      </c>
      <c r="AA59" s="257" t="str">
        <f t="shared" si="7"/>
        <v/>
      </c>
      <c r="AB59" s="257" t="str">
        <f t="shared" si="8"/>
        <v/>
      </c>
      <c r="AC59" s="193" t="str">
        <f t="shared" si="9"/>
        <v>CHECK DATES</v>
      </c>
      <c r="AD59" s="257" t="str">
        <f t="shared" si="10"/>
        <v/>
      </c>
      <c r="AE59" s="286">
        <v>0</v>
      </c>
      <c r="AF59" s="257">
        <f t="shared" si="11"/>
        <v>0</v>
      </c>
      <c r="AG59" s="257" t="str">
        <f t="shared" si="12"/>
        <v/>
      </c>
      <c r="AH59" s="257">
        <f t="shared" si="13"/>
        <v>0</v>
      </c>
    </row>
    <row r="60" spans="1:34" x14ac:dyDescent="0.3">
      <c r="A60" s="287">
        <v>48</v>
      </c>
      <c r="B60" s="150"/>
      <c r="C60" s="150"/>
      <c r="D60" s="150"/>
      <c r="E60" s="152"/>
      <c r="F60" s="152"/>
      <c r="G60" s="154"/>
      <c r="H60" s="155"/>
      <c r="I60" s="159"/>
      <c r="J60" s="159"/>
      <c r="K60" s="337"/>
      <c r="L60" s="343" t="str">
        <f>IF(K60="","",LOOKUP(K60,'Work Programme'!$A$8:$A$207,'Work Programme'!$B$8:$B$207))</f>
        <v/>
      </c>
      <c r="M60" s="150"/>
      <c r="N60" s="151"/>
      <c r="O60" s="254" t="str">
        <f>IF(G60="","",VLOOKUP(G60,'Overview - Financial Statement'!$A$46:$B$60,2,FALSE))</f>
        <v/>
      </c>
      <c r="P60" s="255" t="str">
        <f t="shared" si="0"/>
        <v/>
      </c>
      <c r="Q60" s="153"/>
      <c r="R60" s="153"/>
      <c r="S60" s="238">
        <f t="shared" si="1"/>
        <v>0</v>
      </c>
      <c r="T60" s="193" t="s">
        <v>44</v>
      </c>
      <c r="U60" s="173"/>
      <c r="V60" s="193" t="str">
        <f t="shared" si="2"/>
        <v/>
      </c>
      <c r="W60" s="264" t="str">
        <f t="shared" si="3"/>
        <v>OK</v>
      </c>
      <c r="X60" s="193" t="str">
        <f t="shared" si="4"/>
        <v/>
      </c>
      <c r="Y60" s="193" t="str">
        <f t="shared" si="5"/>
        <v/>
      </c>
      <c r="Z60" s="397" t="str">
        <f t="shared" si="6"/>
        <v/>
      </c>
      <c r="AA60" s="257" t="str">
        <f t="shared" si="7"/>
        <v/>
      </c>
      <c r="AB60" s="257" t="str">
        <f t="shared" si="8"/>
        <v/>
      </c>
      <c r="AC60" s="193" t="str">
        <f t="shared" si="9"/>
        <v>CHECK DATES</v>
      </c>
      <c r="AD60" s="257" t="str">
        <f t="shared" si="10"/>
        <v/>
      </c>
      <c r="AE60" s="286">
        <v>0</v>
      </c>
      <c r="AF60" s="257">
        <f t="shared" si="11"/>
        <v>0</v>
      </c>
      <c r="AG60" s="257" t="str">
        <f t="shared" si="12"/>
        <v/>
      </c>
      <c r="AH60" s="257">
        <f t="shared" si="13"/>
        <v>0</v>
      </c>
    </row>
    <row r="61" spans="1:34" x14ac:dyDescent="0.3">
      <c r="A61" s="287">
        <v>49</v>
      </c>
      <c r="B61" s="150"/>
      <c r="C61" s="150"/>
      <c r="D61" s="150"/>
      <c r="E61" s="152"/>
      <c r="F61" s="152"/>
      <c r="G61" s="154"/>
      <c r="H61" s="155"/>
      <c r="I61" s="159"/>
      <c r="J61" s="159"/>
      <c r="K61" s="337"/>
      <c r="L61" s="343" t="str">
        <f>IF(K61="","",LOOKUP(K61,'Work Programme'!$A$8:$A$207,'Work Programme'!$B$8:$B$207))</f>
        <v/>
      </c>
      <c r="M61" s="150"/>
      <c r="N61" s="151"/>
      <c r="O61" s="254" t="str">
        <f>IF(G61="","",VLOOKUP(G61,'Overview - Financial Statement'!$A$46:$B$60,2,FALSE))</f>
        <v/>
      </c>
      <c r="P61" s="255" t="str">
        <f t="shared" si="0"/>
        <v/>
      </c>
      <c r="Q61" s="153"/>
      <c r="R61" s="153"/>
      <c r="S61" s="238">
        <f t="shared" si="1"/>
        <v>0</v>
      </c>
      <c r="T61" s="193" t="s">
        <v>44</v>
      </c>
      <c r="U61" s="173"/>
      <c r="V61" s="193" t="str">
        <f t="shared" si="2"/>
        <v/>
      </c>
      <c r="W61" s="264" t="str">
        <f t="shared" si="3"/>
        <v>OK</v>
      </c>
      <c r="X61" s="193" t="str">
        <f t="shared" si="4"/>
        <v/>
      </c>
      <c r="Y61" s="193" t="str">
        <f t="shared" si="5"/>
        <v/>
      </c>
      <c r="Z61" s="397" t="str">
        <f t="shared" si="6"/>
        <v/>
      </c>
      <c r="AA61" s="257" t="str">
        <f t="shared" si="7"/>
        <v/>
      </c>
      <c r="AB61" s="257" t="str">
        <f t="shared" si="8"/>
        <v/>
      </c>
      <c r="AC61" s="193" t="str">
        <f t="shared" si="9"/>
        <v>CHECK DATES</v>
      </c>
      <c r="AD61" s="257" t="str">
        <f t="shared" si="10"/>
        <v/>
      </c>
      <c r="AE61" s="286">
        <v>0</v>
      </c>
      <c r="AF61" s="257">
        <f t="shared" si="11"/>
        <v>0</v>
      </c>
      <c r="AG61" s="257" t="str">
        <f t="shared" si="12"/>
        <v/>
      </c>
      <c r="AH61" s="257">
        <f t="shared" si="13"/>
        <v>0</v>
      </c>
    </row>
    <row r="62" spans="1:34" x14ac:dyDescent="0.3">
      <c r="A62" s="287">
        <v>50</v>
      </c>
      <c r="B62" s="150"/>
      <c r="C62" s="150"/>
      <c r="D62" s="150"/>
      <c r="E62" s="152"/>
      <c r="F62" s="152"/>
      <c r="G62" s="154"/>
      <c r="H62" s="155"/>
      <c r="I62" s="159"/>
      <c r="J62" s="159"/>
      <c r="K62" s="337"/>
      <c r="L62" s="343" t="str">
        <f>IF(K62="","",LOOKUP(K62,'Work Programme'!$A$8:$A$207,'Work Programme'!$B$8:$B$207))</f>
        <v/>
      </c>
      <c r="M62" s="150"/>
      <c r="N62" s="151"/>
      <c r="O62" s="254" t="str">
        <f>IF(G62="","",VLOOKUP(G62,'Overview - Financial Statement'!$A$46:$B$60,2,FALSE))</f>
        <v/>
      </c>
      <c r="P62" s="255" t="str">
        <f t="shared" si="0"/>
        <v/>
      </c>
      <c r="Q62" s="153"/>
      <c r="R62" s="153"/>
      <c r="S62" s="238">
        <f t="shared" si="1"/>
        <v>0</v>
      </c>
      <c r="T62" s="193" t="s">
        <v>44</v>
      </c>
      <c r="U62" s="173"/>
      <c r="V62" s="193" t="str">
        <f t="shared" si="2"/>
        <v/>
      </c>
      <c r="W62" s="264" t="str">
        <f t="shared" si="3"/>
        <v>OK</v>
      </c>
      <c r="X62" s="193" t="str">
        <f t="shared" si="4"/>
        <v/>
      </c>
      <c r="Y62" s="193" t="str">
        <f t="shared" si="5"/>
        <v/>
      </c>
      <c r="Z62" s="397" t="str">
        <f t="shared" si="6"/>
        <v/>
      </c>
      <c r="AA62" s="257" t="str">
        <f t="shared" si="7"/>
        <v/>
      </c>
      <c r="AB62" s="257" t="str">
        <f t="shared" si="8"/>
        <v/>
      </c>
      <c r="AC62" s="193" t="str">
        <f t="shared" si="9"/>
        <v>CHECK DATES</v>
      </c>
      <c r="AD62" s="257" t="str">
        <f t="shared" si="10"/>
        <v/>
      </c>
      <c r="AE62" s="286">
        <v>0</v>
      </c>
      <c r="AF62" s="257">
        <f t="shared" si="11"/>
        <v>0</v>
      </c>
      <c r="AG62" s="257" t="str">
        <f t="shared" si="12"/>
        <v/>
      </c>
      <c r="AH62" s="257">
        <f t="shared" si="13"/>
        <v>0</v>
      </c>
    </row>
    <row r="63" spans="1:34" x14ac:dyDescent="0.3">
      <c r="A63" s="287">
        <v>51</v>
      </c>
      <c r="B63" s="150"/>
      <c r="C63" s="150"/>
      <c r="D63" s="150"/>
      <c r="E63" s="152"/>
      <c r="F63" s="152"/>
      <c r="G63" s="154"/>
      <c r="H63" s="155"/>
      <c r="I63" s="159"/>
      <c r="J63" s="159"/>
      <c r="K63" s="337"/>
      <c r="L63" s="343" t="str">
        <f>IF(K63="","",LOOKUP(K63,'Work Programme'!$A$8:$A$207,'Work Programme'!$B$8:$B$207))</f>
        <v/>
      </c>
      <c r="M63" s="150"/>
      <c r="N63" s="151"/>
      <c r="O63" s="254" t="str">
        <f>IF(G63="","",VLOOKUP(G63,'Overview - Financial Statement'!$A$46:$B$60,2,FALSE))</f>
        <v/>
      </c>
      <c r="P63" s="255" t="str">
        <f t="shared" si="0"/>
        <v/>
      </c>
      <c r="Q63" s="153"/>
      <c r="R63" s="153"/>
      <c r="S63" s="238">
        <f t="shared" si="1"/>
        <v>0</v>
      </c>
      <c r="T63" s="193" t="s">
        <v>44</v>
      </c>
      <c r="U63" s="173"/>
      <c r="V63" s="193" t="str">
        <f t="shared" si="2"/>
        <v/>
      </c>
      <c r="W63" s="264" t="str">
        <f t="shared" si="3"/>
        <v>OK</v>
      </c>
      <c r="X63" s="193" t="str">
        <f t="shared" si="4"/>
        <v/>
      </c>
      <c r="Y63" s="193" t="str">
        <f t="shared" si="5"/>
        <v/>
      </c>
      <c r="Z63" s="397" t="str">
        <f t="shared" si="6"/>
        <v/>
      </c>
      <c r="AA63" s="257" t="str">
        <f t="shared" si="7"/>
        <v/>
      </c>
      <c r="AB63" s="257" t="str">
        <f t="shared" si="8"/>
        <v/>
      </c>
      <c r="AC63" s="193" t="str">
        <f t="shared" si="9"/>
        <v>CHECK DATES</v>
      </c>
      <c r="AD63" s="257" t="str">
        <f t="shared" si="10"/>
        <v/>
      </c>
      <c r="AE63" s="286">
        <v>0</v>
      </c>
      <c r="AF63" s="257">
        <f t="shared" si="11"/>
        <v>0</v>
      </c>
      <c r="AG63" s="257" t="str">
        <f t="shared" si="12"/>
        <v/>
      </c>
      <c r="AH63" s="257">
        <f t="shared" si="13"/>
        <v>0</v>
      </c>
    </row>
    <row r="64" spans="1:34" x14ac:dyDescent="0.3">
      <c r="A64" s="287">
        <v>52</v>
      </c>
      <c r="B64" s="150"/>
      <c r="C64" s="150"/>
      <c r="D64" s="150"/>
      <c r="E64" s="152"/>
      <c r="F64" s="152"/>
      <c r="G64" s="154"/>
      <c r="H64" s="155"/>
      <c r="I64" s="159"/>
      <c r="J64" s="159"/>
      <c r="K64" s="337"/>
      <c r="L64" s="343" t="str">
        <f>IF(K64="","",LOOKUP(K64,'Work Programme'!$A$8:$A$207,'Work Programme'!$B$8:$B$207))</f>
        <v/>
      </c>
      <c r="M64" s="150"/>
      <c r="N64" s="151"/>
      <c r="O64" s="254" t="str">
        <f>IF(G64="","",VLOOKUP(G64,'Overview - Financial Statement'!$A$46:$B$60,2,FALSE))</f>
        <v/>
      </c>
      <c r="P64" s="255" t="str">
        <f t="shared" si="0"/>
        <v/>
      </c>
      <c r="Q64" s="153"/>
      <c r="R64" s="153"/>
      <c r="S64" s="238">
        <f t="shared" si="1"/>
        <v>0</v>
      </c>
      <c r="T64" s="193" t="s">
        <v>44</v>
      </c>
      <c r="U64" s="173"/>
      <c r="V64" s="193" t="str">
        <f t="shared" si="2"/>
        <v/>
      </c>
      <c r="W64" s="264" t="str">
        <f t="shared" si="3"/>
        <v>OK</v>
      </c>
      <c r="X64" s="193" t="str">
        <f t="shared" si="4"/>
        <v/>
      </c>
      <c r="Y64" s="193" t="str">
        <f t="shared" si="5"/>
        <v/>
      </c>
      <c r="Z64" s="397" t="str">
        <f t="shared" si="6"/>
        <v/>
      </c>
      <c r="AA64" s="257" t="str">
        <f t="shared" si="7"/>
        <v/>
      </c>
      <c r="AB64" s="257" t="str">
        <f t="shared" si="8"/>
        <v/>
      </c>
      <c r="AC64" s="193" t="str">
        <f t="shared" si="9"/>
        <v>CHECK DATES</v>
      </c>
      <c r="AD64" s="257" t="str">
        <f t="shared" si="10"/>
        <v/>
      </c>
      <c r="AE64" s="286">
        <v>0</v>
      </c>
      <c r="AF64" s="257">
        <f t="shared" si="11"/>
        <v>0</v>
      </c>
      <c r="AG64" s="257" t="str">
        <f t="shared" si="12"/>
        <v/>
      </c>
      <c r="AH64" s="257">
        <f t="shared" si="13"/>
        <v>0</v>
      </c>
    </row>
    <row r="65" spans="1:34" x14ac:dyDescent="0.3">
      <c r="A65" s="287">
        <v>53</v>
      </c>
      <c r="B65" s="150"/>
      <c r="C65" s="150"/>
      <c r="D65" s="150"/>
      <c r="E65" s="152"/>
      <c r="F65" s="152"/>
      <c r="G65" s="154"/>
      <c r="H65" s="155"/>
      <c r="I65" s="159"/>
      <c r="J65" s="159"/>
      <c r="K65" s="337"/>
      <c r="L65" s="343" t="str">
        <f>IF(K65="","",LOOKUP(K65,'Work Programme'!$A$8:$A$207,'Work Programme'!$B$8:$B$207))</f>
        <v/>
      </c>
      <c r="M65" s="150"/>
      <c r="N65" s="151"/>
      <c r="O65" s="254" t="str">
        <f>IF(G65="","",VLOOKUP(G65,'Overview - Financial Statement'!$A$46:$B$60,2,FALSE))</f>
        <v/>
      </c>
      <c r="P65" s="255" t="str">
        <f t="shared" si="0"/>
        <v/>
      </c>
      <c r="Q65" s="153"/>
      <c r="R65" s="153"/>
      <c r="S65" s="238">
        <f t="shared" si="1"/>
        <v>0</v>
      </c>
      <c r="T65" s="193" t="s">
        <v>44</v>
      </c>
      <c r="U65" s="173"/>
      <c r="V65" s="193" t="str">
        <f t="shared" si="2"/>
        <v/>
      </c>
      <c r="W65" s="264" t="str">
        <f t="shared" si="3"/>
        <v>OK</v>
      </c>
      <c r="X65" s="193" t="str">
        <f t="shared" si="4"/>
        <v/>
      </c>
      <c r="Y65" s="193" t="str">
        <f t="shared" si="5"/>
        <v/>
      </c>
      <c r="Z65" s="397" t="str">
        <f t="shared" si="6"/>
        <v/>
      </c>
      <c r="AA65" s="257" t="str">
        <f t="shared" si="7"/>
        <v/>
      </c>
      <c r="AB65" s="257" t="str">
        <f t="shared" si="8"/>
        <v/>
      </c>
      <c r="AC65" s="193" t="str">
        <f t="shared" si="9"/>
        <v>CHECK DATES</v>
      </c>
      <c r="AD65" s="257" t="str">
        <f t="shared" si="10"/>
        <v/>
      </c>
      <c r="AE65" s="286">
        <v>0</v>
      </c>
      <c r="AF65" s="257">
        <f t="shared" si="11"/>
        <v>0</v>
      </c>
      <c r="AG65" s="257" t="str">
        <f t="shared" si="12"/>
        <v/>
      </c>
      <c r="AH65" s="257">
        <f t="shared" si="13"/>
        <v>0</v>
      </c>
    </row>
    <row r="66" spans="1:34" x14ac:dyDescent="0.3">
      <c r="A66" s="287">
        <v>54</v>
      </c>
      <c r="B66" s="150"/>
      <c r="C66" s="150"/>
      <c r="D66" s="150"/>
      <c r="E66" s="152"/>
      <c r="F66" s="152"/>
      <c r="G66" s="154"/>
      <c r="H66" s="155"/>
      <c r="I66" s="159"/>
      <c r="J66" s="159"/>
      <c r="K66" s="337"/>
      <c r="L66" s="343" t="str">
        <f>IF(K66="","",LOOKUP(K66,'Work Programme'!$A$8:$A$207,'Work Programme'!$B$8:$B$207))</f>
        <v/>
      </c>
      <c r="M66" s="150"/>
      <c r="N66" s="151"/>
      <c r="O66" s="254" t="str">
        <f>IF(G66="","",VLOOKUP(G66,'Overview - Financial Statement'!$A$46:$B$60,2,FALSE))</f>
        <v/>
      </c>
      <c r="P66" s="255" t="str">
        <f t="shared" si="0"/>
        <v/>
      </c>
      <c r="Q66" s="153"/>
      <c r="R66" s="153"/>
      <c r="S66" s="238">
        <f t="shared" si="1"/>
        <v>0</v>
      </c>
      <c r="T66" s="193" t="s">
        <v>44</v>
      </c>
      <c r="U66" s="173"/>
      <c r="V66" s="193" t="str">
        <f t="shared" si="2"/>
        <v/>
      </c>
      <c r="W66" s="264" t="str">
        <f t="shared" si="3"/>
        <v>OK</v>
      </c>
      <c r="X66" s="193" t="str">
        <f t="shared" si="4"/>
        <v/>
      </c>
      <c r="Y66" s="193" t="str">
        <f t="shared" si="5"/>
        <v/>
      </c>
      <c r="Z66" s="397" t="str">
        <f t="shared" si="6"/>
        <v/>
      </c>
      <c r="AA66" s="257" t="str">
        <f t="shared" si="7"/>
        <v/>
      </c>
      <c r="AB66" s="257" t="str">
        <f t="shared" si="8"/>
        <v/>
      </c>
      <c r="AC66" s="193" t="str">
        <f t="shared" si="9"/>
        <v>CHECK DATES</v>
      </c>
      <c r="AD66" s="257" t="str">
        <f t="shared" si="10"/>
        <v/>
      </c>
      <c r="AE66" s="286">
        <v>0</v>
      </c>
      <c r="AF66" s="257">
        <f t="shared" si="11"/>
        <v>0</v>
      </c>
      <c r="AG66" s="257" t="str">
        <f t="shared" si="12"/>
        <v/>
      </c>
      <c r="AH66" s="257">
        <f t="shared" si="13"/>
        <v>0</v>
      </c>
    </row>
    <row r="67" spans="1:34" x14ac:dyDescent="0.3">
      <c r="A67" s="287">
        <v>55</v>
      </c>
      <c r="B67" s="150"/>
      <c r="C67" s="150"/>
      <c r="D67" s="150"/>
      <c r="E67" s="152"/>
      <c r="F67" s="152"/>
      <c r="G67" s="154"/>
      <c r="H67" s="155"/>
      <c r="I67" s="159"/>
      <c r="J67" s="159"/>
      <c r="K67" s="337"/>
      <c r="L67" s="343" t="str">
        <f>IF(K67="","",LOOKUP(K67,'Work Programme'!$A$8:$A$207,'Work Programme'!$B$8:$B$207))</f>
        <v/>
      </c>
      <c r="M67" s="150"/>
      <c r="N67" s="151"/>
      <c r="O67" s="254" t="str">
        <f>IF(G67="","",VLOOKUP(G67,'Overview - Financial Statement'!$A$46:$B$60,2,FALSE))</f>
        <v/>
      </c>
      <c r="P67" s="255" t="str">
        <f t="shared" si="0"/>
        <v/>
      </c>
      <c r="Q67" s="153"/>
      <c r="R67" s="153"/>
      <c r="S67" s="238">
        <f t="shared" si="1"/>
        <v>0</v>
      </c>
      <c r="T67" s="193" t="s">
        <v>44</v>
      </c>
      <c r="U67" s="173"/>
      <c r="V67" s="193" t="str">
        <f t="shared" si="2"/>
        <v/>
      </c>
      <c r="W67" s="264" t="str">
        <f t="shared" si="3"/>
        <v>OK</v>
      </c>
      <c r="X67" s="193" t="str">
        <f t="shared" si="4"/>
        <v/>
      </c>
      <c r="Y67" s="193" t="str">
        <f t="shared" si="5"/>
        <v/>
      </c>
      <c r="Z67" s="397" t="str">
        <f t="shared" si="6"/>
        <v/>
      </c>
      <c r="AA67" s="257" t="str">
        <f t="shared" si="7"/>
        <v/>
      </c>
      <c r="AB67" s="257" t="str">
        <f t="shared" si="8"/>
        <v/>
      </c>
      <c r="AC67" s="193" t="str">
        <f t="shared" si="9"/>
        <v>CHECK DATES</v>
      </c>
      <c r="AD67" s="257" t="str">
        <f t="shared" si="10"/>
        <v/>
      </c>
      <c r="AE67" s="286">
        <v>0</v>
      </c>
      <c r="AF67" s="257">
        <f t="shared" si="11"/>
        <v>0</v>
      </c>
      <c r="AG67" s="257" t="str">
        <f t="shared" si="12"/>
        <v/>
      </c>
      <c r="AH67" s="257">
        <f t="shared" si="13"/>
        <v>0</v>
      </c>
    </row>
    <row r="68" spans="1:34" x14ac:dyDescent="0.3">
      <c r="A68" s="287">
        <v>56</v>
      </c>
      <c r="B68" s="150"/>
      <c r="C68" s="150"/>
      <c r="D68" s="150"/>
      <c r="E68" s="152"/>
      <c r="F68" s="152"/>
      <c r="G68" s="154"/>
      <c r="H68" s="155"/>
      <c r="I68" s="159"/>
      <c r="J68" s="159"/>
      <c r="K68" s="337"/>
      <c r="L68" s="343" t="str">
        <f>IF(K68="","",LOOKUP(K68,'Work Programme'!$A$8:$A$207,'Work Programme'!$B$8:$B$207))</f>
        <v/>
      </c>
      <c r="M68" s="150"/>
      <c r="N68" s="151"/>
      <c r="O68" s="254" t="str">
        <f>IF(G68="","",VLOOKUP(G68,'Overview - Financial Statement'!$A$46:$B$60,2,FALSE))</f>
        <v/>
      </c>
      <c r="P68" s="255" t="str">
        <f t="shared" si="0"/>
        <v/>
      </c>
      <c r="Q68" s="153"/>
      <c r="R68" s="153"/>
      <c r="S68" s="238">
        <f t="shared" si="1"/>
        <v>0</v>
      </c>
      <c r="T68" s="193" t="s">
        <v>44</v>
      </c>
      <c r="U68" s="173"/>
      <c r="V68" s="193" t="str">
        <f t="shared" si="2"/>
        <v/>
      </c>
      <c r="W68" s="264" t="str">
        <f t="shared" si="3"/>
        <v>OK</v>
      </c>
      <c r="X68" s="193" t="str">
        <f t="shared" si="4"/>
        <v/>
      </c>
      <c r="Y68" s="193" t="str">
        <f t="shared" si="5"/>
        <v/>
      </c>
      <c r="Z68" s="397" t="str">
        <f t="shared" si="6"/>
        <v/>
      </c>
      <c r="AA68" s="257" t="str">
        <f t="shared" si="7"/>
        <v/>
      </c>
      <c r="AB68" s="257" t="str">
        <f t="shared" si="8"/>
        <v/>
      </c>
      <c r="AC68" s="193" t="str">
        <f t="shared" si="9"/>
        <v>CHECK DATES</v>
      </c>
      <c r="AD68" s="257" t="str">
        <f t="shared" si="10"/>
        <v/>
      </c>
      <c r="AE68" s="286">
        <v>0</v>
      </c>
      <c r="AF68" s="257">
        <f t="shared" si="11"/>
        <v>0</v>
      </c>
      <c r="AG68" s="257" t="str">
        <f t="shared" si="12"/>
        <v/>
      </c>
      <c r="AH68" s="257">
        <f t="shared" si="13"/>
        <v>0</v>
      </c>
    </row>
    <row r="69" spans="1:34" x14ac:dyDescent="0.3">
      <c r="A69" s="287">
        <v>57</v>
      </c>
      <c r="B69" s="150"/>
      <c r="C69" s="150"/>
      <c r="D69" s="150"/>
      <c r="E69" s="152"/>
      <c r="F69" s="152"/>
      <c r="G69" s="154"/>
      <c r="H69" s="155"/>
      <c r="I69" s="159"/>
      <c r="J69" s="159"/>
      <c r="K69" s="337"/>
      <c r="L69" s="343" t="str">
        <f>IF(K69="","",LOOKUP(K69,'Work Programme'!$A$8:$A$207,'Work Programme'!$B$8:$B$207))</f>
        <v/>
      </c>
      <c r="M69" s="150"/>
      <c r="N69" s="151"/>
      <c r="O69" s="254" t="str">
        <f>IF(G69="","",VLOOKUP(G69,'Overview - Financial Statement'!$A$46:$B$60,2,FALSE))</f>
        <v/>
      </c>
      <c r="P69" s="255" t="str">
        <f t="shared" si="0"/>
        <v/>
      </c>
      <c r="Q69" s="153"/>
      <c r="R69" s="153"/>
      <c r="S69" s="238">
        <f t="shared" si="1"/>
        <v>0</v>
      </c>
      <c r="T69" s="193" t="s">
        <v>44</v>
      </c>
      <c r="U69" s="173"/>
      <c r="V69" s="193" t="str">
        <f t="shared" si="2"/>
        <v/>
      </c>
      <c r="W69" s="264" t="str">
        <f t="shared" si="3"/>
        <v>OK</v>
      </c>
      <c r="X69" s="193" t="str">
        <f t="shared" si="4"/>
        <v/>
      </c>
      <c r="Y69" s="193" t="str">
        <f t="shared" si="5"/>
        <v/>
      </c>
      <c r="Z69" s="397" t="str">
        <f t="shared" si="6"/>
        <v/>
      </c>
      <c r="AA69" s="257" t="str">
        <f t="shared" si="7"/>
        <v/>
      </c>
      <c r="AB69" s="257" t="str">
        <f t="shared" si="8"/>
        <v/>
      </c>
      <c r="AC69" s="193" t="str">
        <f t="shared" si="9"/>
        <v>CHECK DATES</v>
      </c>
      <c r="AD69" s="257" t="str">
        <f t="shared" si="10"/>
        <v/>
      </c>
      <c r="AE69" s="286">
        <v>0</v>
      </c>
      <c r="AF69" s="257">
        <f t="shared" si="11"/>
        <v>0</v>
      </c>
      <c r="AG69" s="257" t="str">
        <f t="shared" si="12"/>
        <v/>
      </c>
      <c r="AH69" s="257">
        <f t="shared" si="13"/>
        <v>0</v>
      </c>
    </row>
    <row r="70" spans="1:34" x14ac:dyDescent="0.3">
      <c r="A70" s="287">
        <v>58</v>
      </c>
      <c r="B70" s="150"/>
      <c r="C70" s="150"/>
      <c r="D70" s="150"/>
      <c r="E70" s="152"/>
      <c r="F70" s="152"/>
      <c r="G70" s="154"/>
      <c r="H70" s="155"/>
      <c r="I70" s="159"/>
      <c r="J70" s="159"/>
      <c r="K70" s="337"/>
      <c r="L70" s="343" t="str">
        <f>IF(K70="","",LOOKUP(K70,'Work Programme'!$A$8:$A$207,'Work Programme'!$B$8:$B$207))</f>
        <v/>
      </c>
      <c r="M70" s="150"/>
      <c r="N70" s="151"/>
      <c r="O70" s="254" t="str">
        <f>IF(G70="","",VLOOKUP(G70,'Overview - Financial Statement'!$A$46:$B$60,2,FALSE))</f>
        <v/>
      </c>
      <c r="P70" s="255" t="str">
        <f t="shared" si="0"/>
        <v/>
      </c>
      <c r="Q70" s="153"/>
      <c r="R70" s="153"/>
      <c r="S70" s="238">
        <f t="shared" si="1"/>
        <v>0</v>
      </c>
      <c r="T70" s="193" t="s">
        <v>44</v>
      </c>
      <c r="U70" s="173"/>
      <c r="V70" s="193" t="str">
        <f t="shared" si="2"/>
        <v/>
      </c>
      <c r="W70" s="264" t="str">
        <f t="shared" si="3"/>
        <v>OK</v>
      </c>
      <c r="X70" s="193" t="str">
        <f t="shared" si="4"/>
        <v/>
      </c>
      <c r="Y70" s="193" t="str">
        <f t="shared" si="5"/>
        <v/>
      </c>
      <c r="Z70" s="397" t="str">
        <f t="shared" si="6"/>
        <v/>
      </c>
      <c r="AA70" s="257" t="str">
        <f t="shared" si="7"/>
        <v/>
      </c>
      <c r="AB70" s="257" t="str">
        <f t="shared" si="8"/>
        <v/>
      </c>
      <c r="AC70" s="193" t="str">
        <f t="shared" si="9"/>
        <v>CHECK DATES</v>
      </c>
      <c r="AD70" s="257" t="str">
        <f t="shared" si="10"/>
        <v/>
      </c>
      <c r="AE70" s="286">
        <v>0</v>
      </c>
      <c r="AF70" s="257">
        <f t="shared" si="11"/>
        <v>0</v>
      </c>
      <c r="AG70" s="257" t="str">
        <f t="shared" si="12"/>
        <v/>
      </c>
      <c r="AH70" s="257">
        <f t="shared" si="13"/>
        <v>0</v>
      </c>
    </row>
    <row r="71" spans="1:34" x14ac:dyDescent="0.3">
      <c r="A71" s="287">
        <v>59</v>
      </c>
      <c r="B71" s="150"/>
      <c r="C71" s="150"/>
      <c r="D71" s="150"/>
      <c r="E71" s="152"/>
      <c r="F71" s="152"/>
      <c r="G71" s="154"/>
      <c r="H71" s="155"/>
      <c r="I71" s="159"/>
      <c r="J71" s="159"/>
      <c r="K71" s="337"/>
      <c r="L71" s="343" t="str">
        <f>IF(K71="","",LOOKUP(K71,'Work Programme'!$A$8:$A$207,'Work Programme'!$B$8:$B$207))</f>
        <v/>
      </c>
      <c r="M71" s="150"/>
      <c r="N71" s="151"/>
      <c r="O71" s="254" t="str">
        <f>IF(G71="","",VLOOKUP(G71,'Overview - Financial Statement'!$A$46:$B$60,2,FALSE))</f>
        <v/>
      </c>
      <c r="P71" s="255" t="str">
        <f t="shared" si="0"/>
        <v/>
      </c>
      <c r="Q71" s="153"/>
      <c r="R71" s="153"/>
      <c r="S71" s="238">
        <f t="shared" si="1"/>
        <v>0</v>
      </c>
      <c r="T71" s="193" t="s">
        <v>44</v>
      </c>
      <c r="U71" s="173"/>
      <c r="V71" s="193" t="str">
        <f t="shared" si="2"/>
        <v/>
      </c>
      <c r="W71" s="264" t="str">
        <f t="shared" si="3"/>
        <v>OK</v>
      </c>
      <c r="X71" s="193" t="str">
        <f t="shared" si="4"/>
        <v/>
      </c>
      <c r="Y71" s="193" t="str">
        <f t="shared" si="5"/>
        <v/>
      </c>
      <c r="Z71" s="397" t="str">
        <f t="shared" si="6"/>
        <v/>
      </c>
      <c r="AA71" s="257" t="str">
        <f t="shared" si="7"/>
        <v/>
      </c>
      <c r="AB71" s="257" t="str">
        <f t="shared" si="8"/>
        <v/>
      </c>
      <c r="AC71" s="193" t="str">
        <f t="shared" si="9"/>
        <v>CHECK DATES</v>
      </c>
      <c r="AD71" s="257" t="str">
        <f t="shared" si="10"/>
        <v/>
      </c>
      <c r="AE71" s="286">
        <v>0</v>
      </c>
      <c r="AF71" s="257">
        <f t="shared" si="11"/>
        <v>0</v>
      </c>
      <c r="AG71" s="257" t="str">
        <f t="shared" si="12"/>
        <v/>
      </c>
      <c r="AH71" s="257">
        <f t="shared" si="13"/>
        <v>0</v>
      </c>
    </row>
    <row r="72" spans="1:34" x14ac:dyDescent="0.3">
      <c r="A72" s="287">
        <v>60</v>
      </c>
      <c r="B72" s="150"/>
      <c r="C72" s="150"/>
      <c r="D72" s="150"/>
      <c r="E72" s="152"/>
      <c r="F72" s="152"/>
      <c r="G72" s="154"/>
      <c r="H72" s="155"/>
      <c r="I72" s="159"/>
      <c r="J72" s="159"/>
      <c r="K72" s="337"/>
      <c r="L72" s="343" t="str">
        <f>IF(K72="","",LOOKUP(K72,'Work Programme'!$A$8:$A$207,'Work Programme'!$B$8:$B$207))</f>
        <v/>
      </c>
      <c r="M72" s="150"/>
      <c r="N72" s="151"/>
      <c r="O72" s="254" t="str">
        <f>IF(G72="","",VLOOKUP(G72,'Overview - Financial Statement'!$A$46:$B$60,2,FALSE))</f>
        <v/>
      </c>
      <c r="P72" s="255" t="str">
        <f t="shared" si="0"/>
        <v/>
      </c>
      <c r="Q72" s="153"/>
      <c r="R72" s="153"/>
      <c r="S72" s="238">
        <f t="shared" si="1"/>
        <v>0</v>
      </c>
      <c r="T72" s="193" t="s">
        <v>44</v>
      </c>
      <c r="U72" s="173"/>
      <c r="V72" s="193" t="str">
        <f t="shared" si="2"/>
        <v/>
      </c>
      <c r="W72" s="264" t="str">
        <f t="shared" si="3"/>
        <v>OK</v>
      </c>
      <c r="X72" s="193" t="str">
        <f t="shared" si="4"/>
        <v/>
      </c>
      <c r="Y72" s="193" t="str">
        <f t="shared" si="5"/>
        <v/>
      </c>
      <c r="Z72" s="397" t="str">
        <f t="shared" si="6"/>
        <v/>
      </c>
      <c r="AA72" s="257" t="str">
        <f t="shared" si="7"/>
        <v/>
      </c>
      <c r="AB72" s="257" t="str">
        <f t="shared" si="8"/>
        <v/>
      </c>
      <c r="AC72" s="193" t="str">
        <f t="shared" si="9"/>
        <v>CHECK DATES</v>
      </c>
      <c r="AD72" s="257" t="str">
        <f t="shared" si="10"/>
        <v/>
      </c>
      <c r="AE72" s="286">
        <v>0</v>
      </c>
      <c r="AF72" s="257">
        <f t="shared" si="11"/>
        <v>0</v>
      </c>
      <c r="AG72" s="257" t="str">
        <f t="shared" si="12"/>
        <v/>
      </c>
      <c r="AH72" s="257">
        <f t="shared" si="13"/>
        <v>0</v>
      </c>
    </row>
    <row r="73" spans="1:34" x14ac:dyDescent="0.3">
      <c r="A73" s="287">
        <v>61</v>
      </c>
      <c r="B73" s="150"/>
      <c r="C73" s="150"/>
      <c r="D73" s="150"/>
      <c r="E73" s="152"/>
      <c r="F73" s="152"/>
      <c r="G73" s="154"/>
      <c r="H73" s="155"/>
      <c r="I73" s="159"/>
      <c r="J73" s="159"/>
      <c r="K73" s="337"/>
      <c r="L73" s="343" t="str">
        <f>IF(K73="","",LOOKUP(K73,'Work Programme'!$A$8:$A$207,'Work Programme'!$B$8:$B$207))</f>
        <v/>
      </c>
      <c r="M73" s="150"/>
      <c r="N73" s="151"/>
      <c r="O73" s="254" t="str">
        <f>IF(G73="","",VLOOKUP(G73,'Overview - Financial Statement'!$A$46:$B$60,2,FALSE))</f>
        <v/>
      </c>
      <c r="P73" s="255" t="str">
        <f t="shared" si="0"/>
        <v/>
      </c>
      <c r="Q73" s="153"/>
      <c r="R73" s="153"/>
      <c r="S73" s="238">
        <f t="shared" si="1"/>
        <v>0</v>
      </c>
      <c r="T73" s="193" t="s">
        <v>44</v>
      </c>
      <c r="U73" s="173"/>
      <c r="V73" s="193" t="str">
        <f t="shared" si="2"/>
        <v/>
      </c>
      <c r="W73" s="264" t="str">
        <f t="shared" si="3"/>
        <v>OK</v>
      </c>
      <c r="X73" s="193" t="str">
        <f t="shared" si="4"/>
        <v/>
      </c>
      <c r="Y73" s="193" t="str">
        <f t="shared" si="5"/>
        <v/>
      </c>
      <c r="Z73" s="397" t="str">
        <f t="shared" si="6"/>
        <v/>
      </c>
      <c r="AA73" s="257" t="str">
        <f t="shared" si="7"/>
        <v/>
      </c>
      <c r="AB73" s="257" t="str">
        <f t="shared" si="8"/>
        <v/>
      </c>
      <c r="AC73" s="193" t="str">
        <f t="shared" si="9"/>
        <v>CHECK DATES</v>
      </c>
      <c r="AD73" s="257" t="str">
        <f t="shared" si="10"/>
        <v/>
      </c>
      <c r="AE73" s="286">
        <v>0</v>
      </c>
      <c r="AF73" s="257">
        <f t="shared" si="11"/>
        <v>0</v>
      </c>
      <c r="AG73" s="257" t="str">
        <f t="shared" si="12"/>
        <v/>
      </c>
      <c r="AH73" s="257">
        <f t="shared" si="13"/>
        <v>0</v>
      </c>
    </row>
    <row r="74" spans="1:34" x14ac:dyDescent="0.3">
      <c r="A74" s="287">
        <v>62</v>
      </c>
      <c r="B74" s="150"/>
      <c r="C74" s="150"/>
      <c r="D74" s="150"/>
      <c r="E74" s="152"/>
      <c r="F74" s="152"/>
      <c r="G74" s="154"/>
      <c r="H74" s="155"/>
      <c r="I74" s="159"/>
      <c r="J74" s="159"/>
      <c r="K74" s="337"/>
      <c r="L74" s="343" t="str">
        <f>IF(K74="","",LOOKUP(K74,'Work Programme'!$A$8:$A$207,'Work Programme'!$B$8:$B$207))</f>
        <v/>
      </c>
      <c r="M74" s="150"/>
      <c r="N74" s="151"/>
      <c r="O74" s="254" t="str">
        <f>IF(G74="","",VLOOKUP(G74,'Overview - Financial Statement'!$A$46:$B$60,2,FALSE))</f>
        <v/>
      </c>
      <c r="P74" s="255" t="str">
        <f t="shared" si="0"/>
        <v/>
      </c>
      <c r="Q74" s="153"/>
      <c r="R74" s="153"/>
      <c r="S74" s="238">
        <f t="shared" si="1"/>
        <v>0</v>
      </c>
      <c r="T74" s="193" t="s">
        <v>44</v>
      </c>
      <c r="U74" s="173"/>
      <c r="V74" s="193" t="str">
        <f t="shared" si="2"/>
        <v/>
      </c>
      <c r="W74" s="264" t="str">
        <f t="shared" si="3"/>
        <v>OK</v>
      </c>
      <c r="X74" s="193" t="str">
        <f t="shared" si="4"/>
        <v/>
      </c>
      <c r="Y74" s="193" t="str">
        <f t="shared" si="5"/>
        <v/>
      </c>
      <c r="Z74" s="397" t="str">
        <f t="shared" si="6"/>
        <v/>
      </c>
      <c r="AA74" s="257" t="str">
        <f t="shared" si="7"/>
        <v/>
      </c>
      <c r="AB74" s="257" t="str">
        <f t="shared" si="8"/>
        <v/>
      </c>
      <c r="AC74" s="193" t="str">
        <f t="shared" si="9"/>
        <v>CHECK DATES</v>
      </c>
      <c r="AD74" s="257" t="str">
        <f t="shared" si="10"/>
        <v/>
      </c>
      <c r="AE74" s="286">
        <v>0</v>
      </c>
      <c r="AF74" s="257">
        <f t="shared" si="11"/>
        <v>0</v>
      </c>
      <c r="AG74" s="257" t="str">
        <f t="shared" si="12"/>
        <v/>
      </c>
      <c r="AH74" s="257">
        <f t="shared" si="13"/>
        <v>0</v>
      </c>
    </row>
    <row r="75" spans="1:34" x14ac:dyDescent="0.3">
      <c r="A75" s="287">
        <v>63</v>
      </c>
      <c r="B75" s="150"/>
      <c r="C75" s="150"/>
      <c r="D75" s="150"/>
      <c r="E75" s="152"/>
      <c r="F75" s="152"/>
      <c r="G75" s="154"/>
      <c r="H75" s="155"/>
      <c r="I75" s="159"/>
      <c r="J75" s="159"/>
      <c r="K75" s="337"/>
      <c r="L75" s="343" t="str">
        <f>IF(K75="","",LOOKUP(K75,'Work Programme'!$A$8:$A$207,'Work Programme'!$B$8:$B$207))</f>
        <v/>
      </c>
      <c r="M75" s="150"/>
      <c r="N75" s="151"/>
      <c r="O75" s="254" t="str">
        <f>IF(G75="","",VLOOKUP(G75,'Overview - Financial Statement'!$A$46:$B$60,2,FALSE))</f>
        <v/>
      </c>
      <c r="P75" s="255" t="str">
        <f t="shared" si="0"/>
        <v/>
      </c>
      <c r="Q75" s="153"/>
      <c r="R75" s="153"/>
      <c r="S75" s="238">
        <f t="shared" si="1"/>
        <v>0</v>
      </c>
      <c r="T75" s="193" t="s">
        <v>44</v>
      </c>
      <c r="U75" s="173"/>
      <c r="V75" s="193" t="str">
        <f t="shared" si="2"/>
        <v/>
      </c>
      <c r="W75" s="264" t="str">
        <f t="shared" si="3"/>
        <v>OK</v>
      </c>
      <c r="X75" s="193" t="str">
        <f t="shared" si="4"/>
        <v/>
      </c>
      <c r="Y75" s="193" t="str">
        <f t="shared" si="5"/>
        <v/>
      </c>
      <c r="Z75" s="397" t="str">
        <f t="shared" si="6"/>
        <v/>
      </c>
      <c r="AA75" s="257" t="str">
        <f t="shared" si="7"/>
        <v/>
      </c>
      <c r="AB75" s="257" t="str">
        <f t="shared" si="8"/>
        <v/>
      </c>
      <c r="AC75" s="193" t="str">
        <f t="shared" si="9"/>
        <v>CHECK DATES</v>
      </c>
      <c r="AD75" s="257" t="str">
        <f t="shared" si="10"/>
        <v/>
      </c>
      <c r="AE75" s="286">
        <v>0</v>
      </c>
      <c r="AF75" s="257">
        <f t="shared" si="11"/>
        <v>0</v>
      </c>
      <c r="AG75" s="257" t="str">
        <f t="shared" si="12"/>
        <v/>
      </c>
      <c r="AH75" s="257">
        <f t="shared" si="13"/>
        <v>0</v>
      </c>
    </row>
    <row r="76" spans="1:34" x14ac:dyDescent="0.3">
      <c r="A76" s="287">
        <v>64</v>
      </c>
      <c r="B76" s="150"/>
      <c r="C76" s="150"/>
      <c r="D76" s="150"/>
      <c r="E76" s="152"/>
      <c r="F76" s="152"/>
      <c r="G76" s="154"/>
      <c r="H76" s="155"/>
      <c r="I76" s="159"/>
      <c r="J76" s="159"/>
      <c r="K76" s="337"/>
      <c r="L76" s="343" t="str">
        <f>IF(K76="","",LOOKUP(K76,'Work Programme'!$A$8:$A$207,'Work Programme'!$B$8:$B$207))</f>
        <v/>
      </c>
      <c r="M76" s="150"/>
      <c r="N76" s="151"/>
      <c r="O76" s="254" t="str">
        <f>IF(G76="","",VLOOKUP(G76,'Overview - Financial Statement'!$A$46:$B$60,2,FALSE))</f>
        <v/>
      </c>
      <c r="P76" s="255" t="str">
        <f t="shared" si="0"/>
        <v/>
      </c>
      <c r="Q76" s="153"/>
      <c r="R76" s="153"/>
      <c r="S76" s="238">
        <f t="shared" si="1"/>
        <v>0</v>
      </c>
      <c r="T76" s="193" t="s">
        <v>44</v>
      </c>
      <c r="U76" s="173"/>
      <c r="V76" s="193" t="str">
        <f t="shared" si="2"/>
        <v/>
      </c>
      <c r="W76" s="264" t="str">
        <f t="shared" si="3"/>
        <v>OK</v>
      </c>
      <c r="X76" s="193" t="str">
        <f t="shared" si="4"/>
        <v/>
      </c>
      <c r="Y76" s="193" t="str">
        <f t="shared" si="5"/>
        <v/>
      </c>
      <c r="Z76" s="397" t="str">
        <f t="shared" si="6"/>
        <v/>
      </c>
      <c r="AA76" s="257" t="str">
        <f t="shared" si="7"/>
        <v/>
      </c>
      <c r="AB76" s="257" t="str">
        <f t="shared" si="8"/>
        <v/>
      </c>
      <c r="AC76" s="193" t="str">
        <f t="shared" si="9"/>
        <v>CHECK DATES</v>
      </c>
      <c r="AD76" s="257" t="str">
        <f t="shared" si="10"/>
        <v/>
      </c>
      <c r="AE76" s="286">
        <v>0</v>
      </c>
      <c r="AF76" s="257">
        <f t="shared" si="11"/>
        <v>0</v>
      </c>
      <c r="AG76" s="257" t="str">
        <f t="shared" si="12"/>
        <v/>
      </c>
      <c r="AH76" s="257">
        <f t="shared" si="13"/>
        <v>0</v>
      </c>
    </row>
    <row r="77" spans="1:34" x14ac:dyDescent="0.3">
      <c r="A77" s="287">
        <v>65</v>
      </c>
      <c r="B77" s="150"/>
      <c r="C77" s="150"/>
      <c r="D77" s="150"/>
      <c r="E77" s="152"/>
      <c r="F77" s="152"/>
      <c r="G77" s="154"/>
      <c r="H77" s="155"/>
      <c r="I77" s="159"/>
      <c r="J77" s="159"/>
      <c r="K77" s="337"/>
      <c r="L77" s="343" t="str">
        <f>IF(K77="","",LOOKUP(K77,'Work Programme'!$A$8:$A$207,'Work Programme'!$B$8:$B$207))</f>
        <v/>
      </c>
      <c r="M77" s="150"/>
      <c r="N77" s="151"/>
      <c r="O77" s="254" t="str">
        <f>IF(G77="","",VLOOKUP(G77,'Overview - Financial Statement'!$A$46:$B$60,2,FALSE))</f>
        <v/>
      </c>
      <c r="P77" s="255" t="str">
        <f t="shared" ref="P77:P140" si="14">IF(O77="","",H77/O77)</f>
        <v/>
      </c>
      <c r="Q77" s="153"/>
      <c r="R77" s="153"/>
      <c r="S77" s="238">
        <f t="shared" si="1"/>
        <v>0</v>
      </c>
      <c r="T77" s="193" t="s">
        <v>44</v>
      </c>
      <c r="U77" s="173"/>
      <c r="V77" s="193" t="str">
        <f t="shared" si="2"/>
        <v/>
      </c>
      <c r="W77" s="264" t="str">
        <f t="shared" si="3"/>
        <v>OK</v>
      </c>
      <c r="X77" s="193" t="str">
        <f t="shared" si="4"/>
        <v/>
      </c>
      <c r="Y77" s="193" t="str">
        <f t="shared" si="5"/>
        <v/>
      </c>
      <c r="Z77" s="397" t="str">
        <f t="shared" si="6"/>
        <v/>
      </c>
      <c r="AA77" s="257" t="str">
        <f t="shared" si="7"/>
        <v/>
      </c>
      <c r="AB77" s="257" t="str">
        <f t="shared" si="8"/>
        <v/>
      </c>
      <c r="AC77" s="193" t="str">
        <f t="shared" si="9"/>
        <v>CHECK DATES</v>
      </c>
      <c r="AD77" s="257" t="str">
        <f t="shared" si="10"/>
        <v/>
      </c>
      <c r="AE77" s="286">
        <v>0</v>
      </c>
      <c r="AF77" s="257">
        <f t="shared" si="11"/>
        <v>0</v>
      </c>
      <c r="AG77" s="257" t="str">
        <f t="shared" si="12"/>
        <v/>
      </c>
      <c r="AH77" s="257">
        <f t="shared" si="13"/>
        <v>0</v>
      </c>
    </row>
    <row r="78" spans="1:34" x14ac:dyDescent="0.3">
      <c r="A78" s="287">
        <v>66</v>
      </c>
      <c r="B78" s="150"/>
      <c r="C78" s="150"/>
      <c r="D78" s="150"/>
      <c r="E78" s="152"/>
      <c r="F78" s="152"/>
      <c r="G78" s="154"/>
      <c r="H78" s="155"/>
      <c r="I78" s="159"/>
      <c r="J78" s="159"/>
      <c r="K78" s="337"/>
      <c r="L78" s="343" t="str">
        <f>IF(K78="","",LOOKUP(K78,'Work Programme'!$A$8:$A$207,'Work Programme'!$B$8:$B$207))</f>
        <v/>
      </c>
      <c r="M78" s="150"/>
      <c r="N78" s="151"/>
      <c r="O78" s="254" t="str">
        <f>IF(G78="","",VLOOKUP(G78,'Overview - Financial Statement'!$A$46:$B$60,2,FALSE))</f>
        <v/>
      </c>
      <c r="P78" s="255" t="str">
        <f t="shared" si="14"/>
        <v/>
      </c>
      <c r="Q78" s="153"/>
      <c r="R78" s="153"/>
      <c r="S78" s="238">
        <f t="shared" si="1"/>
        <v>0</v>
      </c>
      <c r="T78" s="193" t="s">
        <v>44</v>
      </c>
      <c r="U78" s="173"/>
      <c r="V78" s="193" t="str">
        <f t="shared" si="2"/>
        <v/>
      </c>
      <c r="W78" s="264" t="str">
        <f t="shared" si="3"/>
        <v>OK</v>
      </c>
      <c r="X78" s="193" t="str">
        <f t="shared" si="4"/>
        <v/>
      </c>
      <c r="Y78" s="193" t="str">
        <f t="shared" si="5"/>
        <v/>
      </c>
      <c r="Z78" s="397" t="str">
        <f t="shared" si="6"/>
        <v/>
      </c>
      <c r="AA78" s="257" t="str">
        <f t="shared" si="7"/>
        <v/>
      </c>
      <c r="AB78" s="257" t="str">
        <f t="shared" si="8"/>
        <v/>
      </c>
      <c r="AC78" s="193" t="str">
        <f t="shared" si="9"/>
        <v>CHECK DATES</v>
      </c>
      <c r="AD78" s="257" t="str">
        <f t="shared" si="10"/>
        <v/>
      </c>
      <c r="AE78" s="286">
        <v>0</v>
      </c>
      <c r="AF78" s="257">
        <f t="shared" si="11"/>
        <v>0</v>
      </c>
      <c r="AG78" s="257" t="str">
        <f t="shared" si="12"/>
        <v/>
      </c>
      <c r="AH78" s="257">
        <f t="shared" si="13"/>
        <v>0</v>
      </c>
    </row>
    <row r="79" spans="1:34" x14ac:dyDescent="0.3">
      <c r="A79" s="287">
        <v>67</v>
      </c>
      <c r="B79" s="150"/>
      <c r="C79" s="150"/>
      <c r="D79" s="150"/>
      <c r="E79" s="152"/>
      <c r="F79" s="152"/>
      <c r="G79" s="154"/>
      <c r="H79" s="155"/>
      <c r="I79" s="159"/>
      <c r="J79" s="159"/>
      <c r="K79" s="337"/>
      <c r="L79" s="343" t="str">
        <f>IF(K79="","",LOOKUP(K79,'Work Programme'!$A$8:$A$207,'Work Programme'!$B$8:$B$207))</f>
        <v/>
      </c>
      <c r="M79" s="150"/>
      <c r="N79" s="151"/>
      <c r="O79" s="254" t="str">
        <f>IF(G79="","",VLOOKUP(G79,'Overview - Financial Statement'!$A$46:$B$60,2,FALSE))</f>
        <v/>
      </c>
      <c r="P79" s="255" t="str">
        <f t="shared" si="14"/>
        <v/>
      </c>
      <c r="Q79" s="153"/>
      <c r="R79" s="153"/>
      <c r="S79" s="238">
        <f t="shared" ref="S79:S142" si="15">IF(Q79="YES",P79,0)</f>
        <v>0</v>
      </c>
      <c r="T79" s="193" t="s">
        <v>44</v>
      </c>
      <c r="U79" s="173"/>
      <c r="V79" s="193" t="str">
        <f t="shared" si="2"/>
        <v/>
      </c>
      <c r="W79" s="264" t="str">
        <f t="shared" si="3"/>
        <v>OK</v>
      </c>
      <c r="X79" s="193" t="str">
        <f t="shared" si="4"/>
        <v/>
      </c>
      <c r="Y79" s="193" t="str">
        <f t="shared" si="5"/>
        <v/>
      </c>
      <c r="Z79" s="397" t="str">
        <f t="shared" si="6"/>
        <v/>
      </c>
      <c r="AA79" s="257" t="str">
        <f t="shared" si="7"/>
        <v/>
      </c>
      <c r="AB79" s="257" t="str">
        <f t="shared" si="8"/>
        <v/>
      </c>
      <c r="AC79" s="193" t="str">
        <f t="shared" si="9"/>
        <v>CHECK DATES</v>
      </c>
      <c r="AD79" s="257" t="str">
        <f t="shared" si="10"/>
        <v/>
      </c>
      <c r="AE79" s="286">
        <v>0</v>
      </c>
      <c r="AF79" s="257">
        <f t="shared" si="11"/>
        <v>0</v>
      </c>
      <c r="AG79" s="257" t="str">
        <f t="shared" si="12"/>
        <v/>
      </c>
      <c r="AH79" s="257">
        <f t="shared" si="13"/>
        <v>0</v>
      </c>
    </row>
    <row r="80" spans="1:34" x14ac:dyDescent="0.3">
      <c r="A80" s="287">
        <v>68</v>
      </c>
      <c r="B80" s="150"/>
      <c r="C80" s="150"/>
      <c r="D80" s="150"/>
      <c r="E80" s="152"/>
      <c r="F80" s="152"/>
      <c r="G80" s="154"/>
      <c r="H80" s="155"/>
      <c r="I80" s="159"/>
      <c r="J80" s="159"/>
      <c r="K80" s="337"/>
      <c r="L80" s="343" t="str">
        <f>IF(K80="","",LOOKUP(K80,'Work Programme'!$A$8:$A$207,'Work Programme'!$B$8:$B$207))</f>
        <v/>
      </c>
      <c r="M80" s="150"/>
      <c r="N80" s="151"/>
      <c r="O80" s="254" t="str">
        <f>IF(G80="","",VLOOKUP(G80,'Overview - Financial Statement'!$A$46:$B$60,2,FALSE))</f>
        <v/>
      </c>
      <c r="P80" s="255" t="str">
        <f t="shared" si="14"/>
        <v/>
      </c>
      <c r="Q80" s="153"/>
      <c r="R80" s="153"/>
      <c r="S80" s="238">
        <f t="shared" si="15"/>
        <v>0</v>
      </c>
      <c r="T80" s="193" t="s">
        <v>44</v>
      </c>
      <c r="U80" s="173"/>
      <c r="V80" s="193" t="str">
        <f t="shared" ref="V80:V143" si="16">IF(P80="","",IF(E80="","CHECK DATES","OK"))</f>
        <v/>
      </c>
      <c r="W80" s="264" t="str">
        <f t="shared" ref="W80:W143" si="17">IF(E80-(I80)&lt;0,"a posteriori ?","OK")</f>
        <v>OK</v>
      </c>
      <c r="X80" s="193" t="str">
        <f t="shared" ref="X80:X143" si="18">IF(P80="","",(IF(OR(I80&lt;=($E$4-1),I80&gt;=($G$4+1),J80&lt;=($E$4-1),J80&gt;=($G$4+1)),"CHECK DATES","OK")))</f>
        <v/>
      </c>
      <c r="Y80" s="193" t="str">
        <f t="shared" ref="Y80:Y143" si="19">IF(G80="","",G80)</f>
        <v/>
      </c>
      <c r="Z80" s="397" t="str">
        <f t="shared" ref="Z80:Z143" si="20">IF(G80="","",IF(HLOOKUP(G80,$U$4:$AI$5,2,FALSE)="",O80,IF(O80&lt;&gt;HLOOKUP(G80,$U$4:$AI$5,2,FALSE),HLOOKUP(G80,$U$4:$AI$5,2,FALSE),O80)))</f>
        <v/>
      </c>
      <c r="AA80" s="257" t="str">
        <f t="shared" ref="AA80:AA143" si="21">IF(O80="","",IF(Z80=1,P80,H80/Z80))</f>
        <v/>
      </c>
      <c r="AB80" s="257" t="str">
        <f t="shared" ref="AB80:AB143" si="22">IF(AA80="","",IF(Z80=1,0,AA80-P80))</f>
        <v/>
      </c>
      <c r="AC80" s="193" t="str">
        <f t="shared" ref="AC80:AC143" si="23">IF(P80=0,"",(IF(F80="","CHECK DATES","OK")))</f>
        <v>CHECK DATES</v>
      </c>
      <c r="AD80" s="257" t="str">
        <f t="shared" ref="AD80:AD143" si="24">IF(OR(T80="NO",X80="CHECK DATES",AC80="CHECK DATES"),AA80,"")</f>
        <v/>
      </c>
      <c r="AE80" s="286">
        <v>0</v>
      </c>
      <c r="AF80" s="257">
        <f t="shared" ref="AF80:AF143" si="25">IF(OR(T80="NO",AD80&gt;0,AE80&gt;0)*(AND(OR(Q80="NO",Q80=""))),SUM(AD80:AE80),"")</f>
        <v>0</v>
      </c>
      <c r="AG80" s="257" t="str">
        <f t="shared" ref="AG80:AG143" si="26">IF(OR(T80="NO",AD80&gt;0,AE80&gt;0)*(AND(OR(Q80="YES"))),SUM(AD80:AE80),"")</f>
        <v/>
      </c>
      <c r="AH80" s="257">
        <f t="shared" ref="AH80:AH143" si="27">IF(Q80="YES",AA80,0)</f>
        <v>0</v>
      </c>
    </row>
    <row r="81" spans="1:34" x14ac:dyDescent="0.3">
      <c r="A81" s="287">
        <v>69</v>
      </c>
      <c r="B81" s="150"/>
      <c r="C81" s="150"/>
      <c r="D81" s="150"/>
      <c r="E81" s="152"/>
      <c r="F81" s="152"/>
      <c r="G81" s="154"/>
      <c r="H81" s="155"/>
      <c r="I81" s="159"/>
      <c r="J81" s="159"/>
      <c r="K81" s="337"/>
      <c r="L81" s="343" t="str">
        <f>IF(K81="","",LOOKUP(K81,'Work Programme'!$A$8:$A$207,'Work Programme'!$B$8:$B$207))</f>
        <v/>
      </c>
      <c r="M81" s="150"/>
      <c r="N81" s="151"/>
      <c r="O81" s="254" t="str">
        <f>IF(G81="","",VLOOKUP(G81,'Overview - Financial Statement'!$A$46:$B$60,2,FALSE))</f>
        <v/>
      </c>
      <c r="P81" s="255" t="str">
        <f t="shared" si="14"/>
        <v/>
      </c>
      <c r="Q81" s="153"/>
      <c r="R81" s="153"/>
      <c r="S81" s="238">
        <f t="shared" si="15"/>
        <v>0</v>
      </c>
      <c r="T81" s="193" t="s">
        <v>44</v>
      </c>
      <c r="U81" s="173"/>
      <c r="V81" s="193" t="str">
        <f t="shared" si="16"/>
        <v/>
      </c>
      <c r="W81" s="264" t="str">
        <f t="shared" si="17"/>
        <v>OK</v>
      </c>
      <c r="X81" s="193" t="str">
        <f t="shared" si="18"/>
        <v/>
      </c>
      <c r="Y81" s="193" t="str">
        <f t="shared" si="19"/>
        <v/>
      </c>
      <c r="Z81" s="397" t="str">
        <f t="shared" si="20"/>
        <v/>
      </c>
      <c r="AA81" s="257" t="str">
        <f t="shared" si="21"/>
        <v/>
      </c>
      <c r="AB81" s="257" t="str">
        <f t="shared" si="22"/>
        <v/>
      </c>
      <c r="AC81" s="193" t="str">
        <f t="shared" si="23"/>
        <v>CHECK DATES</v>
      </c>
      <c r="AD81" s="257" t="str">
        <f t="shared" si="24"/>
        <v/>
      </c>
      <c r="AE81" s="286">
        <v>0</v>
      </c>
      <c r="AF81" s="257">
        <f t="shared" si="25"/>
        <v>0</v>
      </c>
      <c r="AG81" s="257" t="str">
        <f t="shared" si="26"/>
        <v/>
      </c>
      <c r="AH81" s="257">
        <f t="shared" si="27"/>
        <v>0</v>
      </c>
    </row>
    <row r="82" spans="1:34" x14ac:dyDescent="0.3">
      <c r="A82" s="287">
        <v>70</v>
      </c>
      <c r="B82" s="150"/>
      <c r="C82" s="150"/>
      <c r="D82" s="150"/>
      <c r="E82" s="152"/>
      <c r="F82" s="152"/>
      <c r="G82" s="154"/>
      <c r="H82" s="155"/>
      <c r="I82" s="159"/>
      <c r="J82" s="159"/>
      <c r="K82" s="337"/>
      <c r="L82" s="343" t="str">
        <f>IF(K82="","",LOOKUP(K82,'Work Programme'!$A$8:$A$207,'Work Programme'!$B$8:$B$207))</f>
        <v/>
      </c>
      <c r="M82" s="150"/>
      <c r="N82" s="151"/>
      <c r="O82" s="254" t="str">
        <f>IF(G82="","",VLOOKUP(G82,'Overview - Financial Statement'!$A$46:$B$60,2,FALSE))</f>
        <v/>
      </c>
      <c r="P82" s="255" t="str">
        <f t="shared" si="14"/>
        <v/>
      </c>
      <c r="Q82" s="153"/>
      <c r="R82" s="153"/>
      <c r="S82" s="238">
        <f t="shared" si="15"/>
        <v>0</v>
      </c>
      <c r="T82" s="193" t="s">
        <v>44</v>
      </c>
      <c r="U82" s="173"/>
      <c r="V82" s="193" t="str">
        <f t="shared" si="16"/>
        <v/>
      </c>
      <c r="W82" s="264" t="str">
        <f t="shared" si="17"/>
        <v>OK</v>
      </c>
      <c r="X82" s="193" t="str">
        <f t="shared" si="18"/>
        <v/>
      </c>
      <c r="Y82" s="193" t="str">
        <f t="shared" si="19"/>
        <v/>
      </c>
      <c r="Z82" s="397" t="str">
        <f t="shared" si="20"/>
        <v/>
      </c>
      <c r="AA82" s="257" t="str">
        <f t="shared" si="21"/>
        <v/>
      </c>
      <c r="AB82" s="257" t="str">
        <f t="shared" si="22"/>
        <v/>
      </c>
      <c r="AC82" s="193" t="str">
        <f t="shared" si="23"/>
        <v>CHECK DATES</v>
      </c>
      <c r="AD82" s="257" t="str">
        <f t="shared" si="24"/>
        <v/>
      </c>
      <c r="AE82" s="286">
        <v>0</v>
      </c>
      <c r="AF82" s="257">
        <f t="shared" si="25"/>
        <v>0</v>
      </c>
      <c r="AG82" s="257" t="str">
        <f t="shared" si="26"/>
        <v/>
      </c>
      <c r="AH82" s="257">
        <f t="shared" si="27"/>
        <v>0</v>
      </c>
    </row>
    <row r="83" spans="1:34" x14ac:dyDescent="0.3">
      <c r="A83" s="287">
        <v>71</v>
      </c>
      <c r="B83" s="150"/>
      <c r="C83" s="150"/>
      <c r="D83" s="150"/>
      <c r="E83" s="152"/>
      <c r="F83" s="152"/>
      <c r="G83" s="154"/>
      <c r="H83" s="155"/>
      <c r="I83" s="159"/>
      <c r="J83" s="159"/>
      <c r="K83" s="337"/>
      <c r="L83" s="343" t="str">
        <f>IF(K83="","",LOOKUP(K83,'Work Programme'!$A$8:$A$207,'Work Programme'!$B$8:$B$207))</f>
        <v/>
      </c>
      <c r="M83" s="150"/>
      <c r="N83" s="151"/>
      <c r="O83" s="254" t="str">
        <f>IF(G83="","",VLOOKUP(G83,'Overview - Financial Statement'!$A$46:$B$60,2,FALSE))</f>
        <v/>
      </c>
      <c r="P83" s="255" t="str">
        <f t="shared" si="14"/>
        <v/>
      </c>
      <c r="Q83" s="153"/>
      <c r="R83" s="153"/>
      <c r="S83" s="238">
        <f t="shared" si="15"/>
        <v>0</v>
      </c>
      <c r="T83" s="193" t="s">
        <v>44</v>
      </c>
      <c r="U83" s="173"/>
      <c r="V83" s="193" t="str">
        <f t="shared" si="16"/>
        <v/>
      </c>
      <c r="W83" s="264" t="str">
        <f t="shared" si="17"/>
        <v>OK</v>
      </c>
      <c r="X83" s="193" t="str">
        <f t="shared" si="18"/>
        <v/>
      </c>
      <c r="Y83" s="193" t="str">
        <f t="shared" si="19"/>
        <v/>
      </c>
      <c r="Z83" s="397" t="str">
        <f t="shared" si="20"/>
        <v/>
      </c>
      <c r="AA83" s="257" t="str">
        <f t="shared" si="21"/>
        <v/>
      </c>
      <c r="AB83" s="257" t="str">
        <f t="shared" si="22"/>
        <v/>
      </c>
      <c r="AC83" s="193" t="str">
        <f t="shared" si="23"/>
        <v>CHECK DATES</v>
      </c>
      <c r="AD83" s="257" t="str">
        <f t="shared" si="24"/>
        <v/>
      </c>
      <c r="AE83" s="286">
        <v>0</v>
      </c>
      <c r="AF83" s="257">
        <f t="shared" si="25"/>
        <v>0</v>
      </c>
      <c r="AG83" s="257" t="str">
        <f t="shared" si="26"/>
        <v/>
      </c>
      <c r="AH83" s="257">
        <f t="shared" si="27"/>
        <v>0</v>
      </c>
    </row>
    <row r="84" spans="1:34" x14ac:dyDescent="0.3">
      <c r="A84" s="287">
        <v>72</v>
      </c>
      <c r="B84" s="150"/>
      <c r="C84" s="150"/>
      <c r="D84" s="150"/>
      <c r="E84" s="152"/>
      <c r="F84" s="152"/>
      <c r="G84" s="154"/>
      <c r="H84" s="155"/>
      <c r="I84" s="159"/>
      <c r="J84" s="159"/>
      <c r="K84" s="337"/>
      <c r="L84" s="343" t="str">
        <f>IF(K84="","",LOOKUP(K84,'Work Programme'!$A$8:$A$207,'Work Programme'!$B$8:$B$207))</f>
        <v/>
      </c>
      <c r="M84" s="150"/>
      <c r="N84" s="151"/>
      <c r="O84" s="254" t="str">
        <f>IF(G84="","",VLOOKUP(G84,'Overview - Financial Statement'!$A$46:$B$60,2,FALSE))</f>
        <v/>
      </c>
      <c r="P84" s="255" t="str">
        <f t="shared" si="14"/>
        <v/>
      </c>
      <c r="Q84" s="153"/>
      <c r="R84" s="153"/>
      <c r="S84" s="238">
        <f t="shared" si="15"/>
        <v>0</v>
      </c>
      <c r="T84" s="193" t="s">
        <v>44</v>
      </c>
      <c r="U84" s="173"/>
      <c r="V84" s="193" t="str">
        <f t="shared" si="16"/>
        <v/>
      </c>
      <c r="W84" s="264" t="str">
        <f t="shared" si="17"/>
        <v>OK</v>
      </c>
      <c r="X84" s="193" t="str">
        <f t="shared" si="18"/>
        <v/>
      </c>
      <c r="Y84" s="193" t="str">
        <f t="shared" si="19"/>
        <v/>
      </c>
      <c r="Z84" s="397" t="str">
        <f t="shared" si="20"/>
        <v/>
      </c>
      <c r="AA84" s="257" t="str">
        <f t="shared" si="21"/>
        <v/>
      </c>
      <c r="AB84" s="257" t="str">
        <f t="shared" si="22"/>
        <v/>
      </c>
      <c r="AC84" s="193" t="str">
        <f t="shared" si="23"/>
        <v>CHECK DATES</v>
      </c>
      <c r="AD84" s="257" t="str">
        <f t="shared" si="24"/>
        <v/>
      </c>
      <c r="AE84" s="286">
        <v>0</v>
      </c>
      <c r="AF84" s="257">
        <f t="shared" si="25"/>
        <v>0</v>
      </c>
      <c r="AG84" s="257" t="str">
        <f t="shared" si="26"/>
        <v/>
      </c>
      <c r="AH84" s="257">
        <f t="shared" si="27"/>
        <v>0</v>
      </c>
    </row>
    <row r="85" spans="1:34" x14ac:dyDescent="0.3">
      <c r="A85" s="287">
        <v>73</v>
      </c>
      <c r="B85" s="150"/>
      <c r="C85" s="150"/>
      <c r="D85" s="150"/>
      <c r="E85" s="152"/>
      <c r="F85" s="152"/>
      <c r="G85" s="154"/>
      <c r="H85" s="155"/>
      <c r="I85" s="159"/>
      <c r="J85" s="159"/>
      <c r="K85" s="337"/>
      <c r="L85" s="343" t="str">
        <f>IF(K85="","",LOOKUP(K85,'Work Programme'!$A$8:$A$207,'Work Programme'!$B$8:$B$207))</f>
        <v/>
      </c>
      <c r="M85" s="150"/>
      <c r="N85" s="151"/>
      <c r="O85" s="254" t="str">
        <f>IF(G85="","",VLOOKUP(G85,'Overview - Financial Statement'!$A$46:$B$60,2,FALSE))</f>
        <v/>
      </c>
      <c r="P85" s="255" t="str">
        <f t="shared" si="14"/>
        <v/>
      </c>
      <c r="Q85" s="153"/>
      <c r="R85" s="153"/>
      <c r="S85" s="238">
        <f t="shared" si="15"/>
        <v>0</v>
      </c>
      <c r="T85" s="193" t="s">
        <v>44</v>
      </c>
      <c r="U85" s="173"/>
      <c r="V85" s="193" t="str">
        <f t="shared" si="16"/>
        <v/>
      </c>
      <c r="W85" s="264" t="str">
        <f t="shared" si="17"/>
        <v>OK</v>
      </c>
      <c r="X85" s="193" t="str">
        <f t="shared" si="18"/>
        <v/>
      </c>
      <c r="Y85" s="193" t="str">
        <f t="shared" si="19"/>
        <v/>
      </c>
      <c r="Z85" s="397" t="str">
        <f t="shared" si="20"/>
        <v/>
      </c>
      <c r="AA85" s="257" t="str">
        <f t="shared" si="21"/>
        <v/>
      </c>
      <c r="AB85" s="257" t="str">
        <f t="shared" si="22"/>
        <v/>
      </c>
      <c r="AC85" s="193" t="str">
        <f t="shared" si="23"/>
        <v>CHECK DATES</v>
      </c>
      <c r="AD85" s="257" t="str">
        <f t="shared" si="24"/>
        <v/>
      </c>
      <c r="AE85" s="286">
        <v>0</v>
      </c>
      <c r="AF85" s="257">
        <f t="shared" si="25"/>
        <v>0</v>
      </c>
      <c r="AG85" s="257" t="str">
        <f t="shared" si="26"/>
        <v/>
      </c>
      <c r="AH85" s="257">
        <f t="shared" si="27"/>
        <v>0</v>
      </c>
    </row>
    <row r="86" spans="1:34" x14ac:dyDescent="0.3">
      <c r="A86" s="287">
        <v>74</v>
      </c>
      <c r="B86" s="150"/>
      <c r="C86" s="150"/>
      <c r="D86" s="150"/>
      <c r="E86" s="152"/>
      <c r="F86" s="152"/>
      <c r="G86" s="154"/>
      <c r="H86" s="155"/>
      <c r="I86" s="159"/>
      <c r="J86" s="159"/>
      <c r="K86" s="337"/>
      <c r="L86" s="343" t="str">
        <f>IF(K86="","",LOOKUP(K86,'Work Programme'!$A$8:$A$207,'Work Programme'!$B$8:$B$207))</f>
        <v/>
      </c>
      <c r="M86" s="150"/>
      <c r="N86" s="151"/>
      <c r="O86" s="254" t="str">
        <f>IF(G86="","",VLOOKUP(G86,'Overview - Financial Statement'!$A$46:$B$60,2,FALSE))</f>
        <v/>
      </c>
      <c r="P86" s="255" t="str">
        <f t="shared" si="14"/>
        <v/>
      </c>
      <c r="Q86" s="153"/>
      <c r="R86" s="153"/>
      <c r="S86" s="238">
        <f t="shared" si="15"/>
        <v>0</v>
      </c>
      <c r="T86" s="193" t="s">
        <v>44</v>
      </c>
      <c r="U86" s="173"/>
      <c r="V86" s="193" t="str">
        <f t="shared" si="16"/>
        <v/>
      </c>
      <c r="W86" s="264" t="str">
        <f t="shared" si="17"/>
        <v>OK</v>
      </c>
      <c r="X86" s="193" t="str">
        <f t="shared" si="18"/>
        <v/>
      </c>
      <c r="Y86" s="193" t="str">
        <f t="shared" si="19"/>
        <v/>
      </c>
      <c r="Z86" s="397" t="str">
        <f t="shared" si="20"/>
        <v/>
      </c>
      <c r="AA86" s="257" t="str">
        <f t="shared" si="21"/>
        <v/>
      </c>
      <c r="AB86" s="257" t="str">
        <f t="shared" si="22"/>
        <v/>
      </c>
      <c r="AC86" s="193" t="str">
        <f t="shared" si="23"/>
        <v>CHECK DATES</v>
      </c>
      <c r="AD86" s="257" t="str">
        <f t="shared" si="24"/>
        <v/>
      </c>
      <c r="AE86" s="286">
        <v>0</v>
      </c>
      <c r="AF86" s="257">
        <f t="shared" si="25"/>
        <v>0</v>
      </c>
      <c r="AG86" s="257" t="str">
        <f t="shared" si="26"/>
        <v/>
      </c>
      <c r="AH86" s="257">
        <f t="shared" si="27"/>
        <v>0</v>
      </c>
    </row>
    <row r="87" spans="1:34" x14ac:dyDescent="0.3">
      <c r="A87" s="287">
        <v>75</v>
      </c>
      <c r="B87" s="150"/>
      <c r="C87" s="150"/>
      <c r="D87" s="150"/>
      <c r="E87" s="152"/>
      <c r="F87" s="152"/>
      <c r="G87" s="154"/>
      <c r="H87" s="155"/>
      <c r="I87" s="159"/>
      <c r="J87" s="159"/>
      <c r="K87" s="337"/>
      <c r="L87" s="343" t="str">
        <f>IF(K87="","",LOOKUP(K87,'Work Programme'!$A$8:$A$207,'Work Programme'!$B$8:$B$207))</f>
        <v/>
      </c>
      <c r="M87" s="150"/>
      <c r="N87" s="151"/>
      <c r="O87" s="254" t="str">
        <f>IF(G87="","",VLOOKUP(G87,'Overview - Financial Statement'!$A$46:$B$60,2,FALSE))</f>
        <v/>
      </c>
      <c r="P87" s="255" t="str">
        <f t="shared" si="14"/>
        <v/>
      </c>
      <c r="Q87" s="153"/>
      <c r="R87" s="153"/>
      <c r="S87" s="238">
        <f t="shared" si="15"/>
        <v>0</v>
      </c>
      <c r="T87" s="193" t="s">
        <v>44</v>
      </c>
      <c r="U87" s="173"/>
      <c r="V87" s="193" t="str">
        <f t="shared" si="16"/>
        <v/>
      </c>
      <c r="W87" s="264" t="str">
        <f t="shared" si="17"/>
        <v>OK</v>
      </c>
      <c r="X87" s="193" t="str">
        <f t="shared" si="18"/>
        <v/>
      </c>
      <c r="Y87" s="193" t="str">
        <f t="shared" si="19"/>
        <v/>
      </c>
      <c r="Z87" s="397" t="str">
        <f t="shared" si="20"/>
        <v/>
      </c>
      <c r="AA87" s="257" t="str">
        <f t="shared" si="21"/>
        <v/>
      </c>
      <c r="AB87" s="257" t="str">
        <f t="shared" si="22"/>
        <v/>
      </c>
      <c r="AC87" s="193" t="str">
        <f t="shared" si="23"/>
        <v>CHECK DATES</v>
      </c>
      <c r="AD87" s="257" t="str">
        <f t="shared" si="24"/>
        <v/>
      </c>
      <c r="AE87" s="286">
        <v>0</v>
      </c>
      <c r="AF87" s="257">
        <f t="shared" si="25"/>
        <v>0</v>
      </c>
      <c r="AG87" s="257" t="str">
        <f t="shared" si="26"/>
        <v/>
      </c>
      <c r="AH87" s="257">
        <f t="shared" si="27"/>
        <v>0</v>
      </c>
    </row>
    <row r="88" spans="1:34" x14ac:dyDescent="0.3">
      <c r="A88" s="287">
        <v>76</v>
      </c>
      <c r="B88" s="150"/>
      <c r="C88" s="150"/>
      <c r="D88" s="150"/>
      <c r="E88" s="152"/>
      <c r="F88" s="152"/>
      <c r="G88" s="154"/>
      <c r="H88" s="155"/>
      <c r="I88" s="159"/>
      <c r="J88" s="159"/>
      <c r="K88" s="337"/>
      <c r="L88" s="343" t="str">
        <f>IF(K88="","",LOOKUP(K88,'Work Programme'!$A$8:$A$207,'Work Programme'!$B$8:$B$207))</f>
        <v/>
      </c>
      <c r="M88" s="150"/>
      <c r="N88" s="151"/>
      <c r="O88" s="254" t="str">
        <f>IF(G88="","",VLOOKUP(G88,'Overview - Financial Statement'!$A$46:$B$60,2,FALSE))</f>
        <v/>
      </c>
      <c r="P88" s="255" t="str">
        <f t="shared" si="14"/>
        <v/>
      </c>
      <c r="Q88" s="153"/>
      <c r="R88" s="153"/>
      <c r="S88" s="238">
        <f t="shared" si="15"/>
        <v>0</v>
      </c>
      <c r="T88" s="193" t="s">
        <v>44</v>
      </c>
      <c r="U88" s="173"/>
      <c r="V88" s="193" t="str">
        <f t="shared" si="16"/>
        <v/>
      </c>
      <c r="W88" s="264" t="str">
        <f t="shared" si="17"/>
        <v>OK</v>
      </c>
      <c r="X88" s="193" t="str">
        <f t="shared" si="18"/>
        <v/>
      </c>
      <c r="Y88" s="193" t="str">
        <f t="shared" si="19"/>
        <v/>
      </c>
      <c r="Z88" s="397" t="str">
        <f t="shared" si="20"/>
        <v/>
      </c>
      <c r="AA88" s="257" t="str">
        <f t="shared" si="21"/>
        <v/>
      </c>
      <c r="AB88" s="257" t="str">
        <f t="shared" si="22"/>
        <v/>
      </c>
      <c r="AC88" s="193" t="str">
        <f t="shared" si="23"/>
        <v>CHECK DATES</v>
      </c>
      <c r="AD88" s="257" t="str">
        <f t="shared" si="24"/>
        <v/>
      </c>
      <c r="AE88" s="286">
        <v>0</v>
      </c>
      <c r="AF88" s="257">
        <f t="shared" si="25"/>
        <v>0</v>
      </c>
      <c r="AG88" s="257" t="str">
        <f t="shared" si="26"/>
        <v/>
      </c>
      <c r="AH88" s="257">
        <f t="shared" si="27"/>
        <v>0</v>
      </c>
    </row>
    <row r="89" spans="1:34" x14ac:dyDescent="0.3">
      <c r="A89" s="287">
        <v>77</v>
      </c>
      <c r="B89" s="150"/>
      <c r="C89" s="150"/>
      <c r="D89" s="150"/>
      <c r="E89" s="152"/>
      <c r="F89" s="152"/>
      <c r="G89" s="154"/>
      <c r="H89" s="155"/>
      <c r="I89" s="159"/>
      <c r="J89" s="159"/>
      <c r="K89" s="337"/>
      <c r="L89" s="343" t="str">
        <f>IF(K89="","",LOOKUP(K89,'Work Programme'!$A$8:$A$207,'Work Programme'!$B$8:$B$207))</f>
        <v/>
      </c>
      <c r="M89" s="150"/>
      <c r="N89" s="151"/>
      <c r="O89" s="254" t="str">
        <f>IF(G89="","",VLOOKUP(G89,'Overview - Financial Statement'!$A$46:$B$60,2,FALSE))</f>
        <v/>
      </c>
      <c r="P89" s="255" t="str">
        <f t="shared" si="14"/>
        <v/>
      </c>
      <c r="Q89" s="153"/>
      <c r="R89" s="153"/>
      <c r="S89" s="238">
        <f t="shared" si="15"/>
        <v>0</v>
      </c>
      <c r="T89" s="193" t="s">
        <v>44</v>
      </c>
      <c r="U89" s="173"/>
      <c r="V89" s="193" t="str">
        <f t="shared" si="16"/>
        <v/>
      </c>
      <c r="W89" s="264" t="str">
        <f t="shared" si="17"/>
        <v>OK</v>
      </c>
      <c r="X89" s="193" t="str">
        <f t="shared" si="18"/>
        <v/>
      </c>
      <c r="Y89" s="193" t="str">
        <f t="shared" si="19"/>
        <v/>
      </c>
      <c r="Z89" s="397" t="str">
        <f t="shared" si="20"/>
        <v/>
      </c>
      <c r="AA89" s="257" t="str">
        <f t="shared" si="21"/>
        <v/>
      </c>
      <c r="AB89" s="257" t="str">
        <f t="shared" si="22"/>
        <v/>
      </c>
      <c r="AC89" s="193" t="str">
        <f t="shared" si="23"/>
        <v>CHECK DATES</v>
      </c>
      <c r="AD89" s="257" t="str">
        <f t="shared" si="24"/>
        <v/>
      </c>
      <c r="AE89" s="286">
        <v>0</v>
      </c>
      <c r="AF89" s="257">
        <f t="shared" si="25"/>
        <v>0</v>
      </c>
      <c r="AG89" s="257" t="str">
        <f t="shared" si="26"/>
        <v/>
      </c>
      <c r="AH89" s="257">
        <f t="shared" si="27"/>
        <v>0</v>
      </c>
    </row>
    <row r="90" spans="1:34" x14ac:dyDescent="0.3">
      <c r="A90" s="287">
        <v>78</v>
      </c>
      <c r="B90" s="150"/>
      <c r="C90" s="150"/>
      <c r="D90" s="150"/>
      <c r="E90" s="152"/>
      <c r="F90" s="152"/>
      <c r="G90" s="154"/>
      <c r="H90" s="155"/>
      <c r="I90" s="159"/>
      <c r="J90" s="159"/>
      <c r="K90" s="337"/>
      <c r="L90" s="343" t="str">
        <f>IF(K90="","",LOOKUP(K90,'Work Programme'!$A$8:$A$207,'Work Programme'!$B$8:$B$207))</f>
        <v/>
      </c>
      <c r="M90" s="150"/>
      <c r="N90" s="151"/>
      <c r="O90" s="254" t="str">
        <f>IF(G90="","",VLOOKUP(G90,'Overview - Financial Statement'!$A$46:$B$60,2,FALSE))</f>
        <v/>
      </c>
      <c r="P90" s="255" t="str">
        <f t="shared" si="14"/>
        <v/>
      </c>
      <c r="Q90" s="153"/>
      <c r="R90" s="153"/>
      <c r="S90" s="238">
        <f t="shared" si="15"/>
        <v>0</v>
      </c>
      <c r="T90" s="193" t="s">
        <v>44</v>
      </c>
      <c r="U90" s="173"/>
      <c r="V90" s="193" t="str">
        <f t="shared" si="16"/>
        <v/>
      </c>
      <c r="W90" s="264" t="str">
        <f t="shared" si="17"/>
        <v>OK</v>
      </c>
      <c r="X90" s="193" t="str">
        <f t="shared" si="18"/>
        <v/>
      </c>
      <c r="Y90" s="193" t="str">
        <f t="shared" si="19"/>
        <v/>
      </c>
      <c r="Z90" s="397" t="str">
        <f t="shared" si="20"/>
        <v/>
      </c>
      <c r="AA90" s="257" t="str">
        <f t="shared" si="21"/>
        <v/>
      </c>
      <c r="AB90" s="257" t="str">
        <f t="shared" si="22"/>
        <v/>
      </c>
      <c r="AC90" s="193" t="str">
        <f t="shared" si="23"/>
        <v>CHECK DATES</v>
      </c>
      <c r="AD90" s="257" t="str">
        <f t="shared" si="24"/>
        <v/>
      </c>
      <c r="AE90" s="286">
        <v>0</v>
      </c>
      <c r="AF90" s="257">
        <f t="shared" si="25"/>
        <v>0</v>
      </c>
      <c r="AG90" s="257" t="str">
        <f t="shared" si="26"/>
        <v/>
      </c>
      <c r="AH90" s="257">
        <f t="shared" si="27"/>
        <v>0</v>
      </c>
    </row>
    <row r="91" spans="1:34" x14ac:dyDescent="0.3">
      <c r="A91" s="287">
        <v>79</v>
      </c>
      <c r="B91" s="150"/>
      <c r="C91" s="150"/>
      <c r="D91" s="150"/>
      <c r="E91" s="152"/>
      <c r="F91" s="152"/>
      <c r="G91" s="154"/>
      <c r="H91" s="155"/>
      <c r="I91" s="159"/>
      <c r="J91" s="159"/>
      <c r="K91" s="337"/>
      <c r="L91" s="343" t="str">
        <f>IF(K91="","",LOOKUP(K91,'Work Programme'!$A$8:$A$207,'Work Programme'!$B$8:$B$207))</f>
        <v/>
      </c>
      <c r="M91" s="150"/>
      <c r="N91" s="151"/>
      <c r="O91" s="254" t="str">
        <f>IF(G91="","",VLOOKUP(G91,'Overview - Financial Statement'!$A$46:$B$60,2,FALSE))</f>
        <v/>
      </c>
      <c r="P91" s="255" t="str">
        <f t="shared" si="14"/>
        <v/>
      </c>
      <c r="Q91" s="153"/>
      <c r="R91" s="153"/>
      <c r="S91" s="238">
        <f t="shared" si="15"/>
        <v>0</v>
      </c>
      <c r="T91" s="193" t="s">
        <v>44</v>
      </c>
      <c r="U91" s="173"/>
      <c r="V91" s="193" t="str">
        <f t="shared" si="16"/>
        <v/>
      </c>
      <c r="W91" s="264" t="str">
        <f t="shared" si="17"/>
        <v>OK</v>
      </c>
      <c r="X91" s="193" t="str">
        <f t="shared" si="18"/>
        <v/>
      </c>
      <c r="Y91" s="193" t="str">
        <f t="shared" si="19"/>
        <v/>
      </c>
      <c r="Z91" s="397" t="str">
        <f t="shared" si="20"/>
        <v/>
      </c>
      <c r="AA91" s="257" t="str">
        <f t="shared" si="21"/>
        <v/>
      </c>
      <c r="AB91" s="257" t="str">
        <f t="shared" si="22"/>
        <v/>
      </c>
      <c r="AC91" s="193" t="str">
        <f t="shared" si="23"/>
        <v>CHECK DATES</v>
      </c>
      <c r="AD91" s="257" t="str">
        <f t="shared" si="24"/>
        <v/>
      </c>
      <c r="AE91" s="286">
        <v>0</v>
      </c>
      <c r="AF91" s="257">
        <f t="shared" si="25"/>
        <v>0</v>
      </c>
      <c r="AG91" s="257" t="str">
        <f t="shared" si="26"/>
        <v/>
      </c>
      <c r="AH91" s="257">
        <f t="shared" si="27"/>
        <v>0</v>
      </c>
    </row>
    <row r="92" spans="1:34" x14ac:dyDescent="0.3">
      <c r="A92" s="287">
        <v>80</v>
      </c>
      <c r="B92" s="150"/>
      <c r="C92" s="150"/>
      <c r="D92" s="150"/>
      <c r="E92" s="152"/>
      <c r="F92" s="152"/>
      <c r="G92" s="154"/>
      <c r="H92" s="155"/>
      <c r="I92" s="159"/>
      <c r="J92" s="159"/>
      <c r="K92" s="337"/>
      <c r="L92" s="343" t="str">
        <f>IF(K92="","",LOOKUP(K92,'Work Programme'!$A$8:$A$207,'Work Programme'!$B$8:$B$207))</f>
        <v/>
      </c>
      <c r="M92" s="150"/>
      <c r="N92" s="151"/>
      <c r="O92" s="254" t="str">
        <f>IF(G92="","",VLOOKUP(G92,'Overview - Financial Statement'!$A$46:$B$60,2,FALSE))</f>
        <v/>
      </c>
      <c r="P92" s="255" t="str">
        <f t="shared" si="14"/>
        <v/>
      </c>
      <c r="Q92" s="153"/>
      <c r="R92" s="153"/>
      <c r="S92" s="238">
        <f t="shared" si="15"/>
        <v>0</v>
      </c>
      <c r="T92" s="193" t="s">
        <v>44</v>
      </c>
      <c r="U92" s="173"/>
      <c r="V92" s="193" t="str">
        <f t="shared" si="16"/>
        <v/>
      </c>
      <c r="W92" s="264" t="str">
        <f t="shared" si="17"/>
        <v>OK</v>
      </c>
      <c r="X92" s="193" t="str">
        <f t="shared" si="18"/>
        <v/>
      </c>
      <c r="Y92" s="193" t="str">
        <f t="shared" si="19"/>
        <v/>
      </c>
      <c r="Z92" s="397" t="str">
        <f t="shared" si="20"/>
        <v/>
      </c>
      <c r="AA92" s="257" t="str">
        <f t="shared" si="21"/>
        <v/>
      </c>
      <c r="AB92" s="257" t="str">
        <f t="shared" si="22"/>
        <v/>
      </c>
      <c r="AC92" s="193" t="str">
        <f t="shared" si="23"/>
        <v>CHECK DATES</v>
      </c>
      <c r="AD92" s="257" t="str">
        <f t="shared" si="24"/>
        <v/>
      </c>
      <c r="AE92" s="286">
        <v>0</v>
      </c>
      <c r="AF92" s="257">
        <f t="shared" si="25"/>
        <v>0</v>
      </c>
      <c r="AG92" s="257" t="str">
        <f t="shared" si="26"/>
        <v/>
      </c>
      <c r="AH92" s="257">
        <f t="shared" si="27"/>
        <v>0</v>
      </c>
    </row>
    <row r="93" spans="1:34" x14ac:dyDescent="0.3">
      <c r="A93" s="287">
        <v>81</v>
      </c>
      <c r="B93" s="150"/>
      <c r="C93" s="150"/>
      <c r="D93" s="150"/>
      <c r="E93" s="152"/>
      <c r="F93" s="152"/>
      <c r="G93" s="154"/>
      <c r="H93" s="155"/>
      <c r="I93" s="159"/>
      <c r="J93" s="159"/>
      <c r="K93" s="337"/>
      <c r="L93" s="343" t="str">
        <f>IF(K93="","",LOOKUP(K93,'Work Programme'!$A$8:$A$207,'Work Programme'!$B$8:$B$207))</f>
        <v/>
      </c>
      <c r="M93" s="150"/>
      <c r="N93" s="151"/>
      <c r="O93" s="254" t="str">
        <f>IF(G93="","",VLOOKUP(G93,'Overview - Financial Statement'!$A$46:$B$60,2,FALSE))</f>
        <v/>
      </c>
      <c r="P93" s="255" t="str">
        <f t="shared" si="14"/>
        <v/>
      </c>
      <c r="Q93" s="153"/>
      <c r="R93" s="153"/>
      <c r="S93" s="238">
        <f t="shared" si="15"/>
        <v>0</v>
      </c>
      <c r="T93" s="193" t="s">
        <v>44</v>
      </c>
      <c r="U93" s="173"/>
      <c r="V93" s="193" t="str">
        <f t="shared" si="16"/>
        <v/>
      </c>
      <c r="W93" s="264" t="str">
        <f t="shared" si="17"/>
        <v>OK</v>
      </c>
      <c r="X93" s="193" t="str">
        <f t="shared" si="18"/>
        <v/>
      </c>
      <c r="Y93" s="193" t="str">
        <f t="shared" si="19"/>
        <v/>
      </c>
      <c r="Z93" s="397" t="str">
        <f t="shared" si="20"/>
        <v/>
      </c>
      <c r="AA93" s="257" t="str">
        <f t="shared" si="21"/>
        <v/>
      </c>
      <c r="AB93" s="257" t="str">
        <f t="shared" si="22"/>
        <v/>
      </c>
      <c r="AC93" s="193" t="str">
        <f t="shared" si="23"/>
        <v>CHECK DATES</v>
      </c>
      <c r="AD93" s="257" t="str">
        <f t="shared" si="24"/>
        <v/>
      </c>
      <c r="AE93" s="286">
        <v>0</v>
      </c>
      <c r="AF93" s="257">
        <f t="shared" si="25"/>
        <v>0</v>
      </c>
      <c r="AG93" s="257" t="str">
        <f t="shared" si="26"/>
        <v/>
      </c>
      <c r="AH93" s="257">
        <f t="shared" si="27"/>
        <v>0</v>
      </c>
    </row>
    <row r="94" spans="1:34" x14ac:dyDescent="0.3">
      <c r="A94" s="287">
        <v>82</v>
      </c>
      <c r="B94" s="150"/>
      <c r="C94" s="150"/>
      <c r="D94" s="150"/>
      <c r="E94" s="152"/>
      <c r="F94" s="152"/>
      <c r="G94" s="154"/>
      <c r="H94" s="155"/>
      <c r="I94" s="159"/>
      <c r="J94" s="159"/>
      <c r="K94" s="337"/>
      <c r="L94" s="343" t="str">
        <f>IF(K94="","",LOOKUP(K94,'Work Programme'!$A$8:$A$207,'Work Programme'!$B$8:$B$207))</f>
        <v/>
      </c>
      <c r="M94" s="150"/>
      <c r="N94" s="151"/>
      <c r="O94" s="254" t="str">
        <f>IF(G94="","",VLOOKUP(G94,'Overview - Financial Statement'!$A$46:$B$60,2,FALSE))</f>
        <v/>
      </c>
      <c r="P94" s="255" t="str">
        <f t="shared" si="14"/>
        <v/>
      </c>
      <c r="Q94" s="153"/>
      <c r="R94" s="153"/>
      <c r="S94" s="238">
        <f t="shared" si="15"/>
        <v>0</v>
      </c>
      <c r="T94" s="193" t="s">
        <v>44</v>
      </c>
      <c r="U94" s="173"/>
      <c r="V94" s="193" t="str">
        <f t="shared" si="16"/>
        <v/>
      </c>
      <c r="W94" s="264" t="str">
        <f t="shared" si="17"/>
        <v>OK</v>
      </c>
      <c r="X94" s="193" t="str">
        <f t="shared" si="18"/>
        <v/>
      </c>
      <c r="Y94" s="193" t="str">
        <f t="shared" si="19"/>
        <v/>
      </c>
      <c r="Z94" s="397" t="str">
        <f t="shared" si="20"/>
        <v/>
      </c>
      <c r="AA94" s="257" t="str">
        <f t="shared" si="21"/>
        <v/>
      </c>
      <c r="AB94" s="257" t="str">
        <f t="shared" si="22"/>
        <v/>
      </c>
      <c r="AC94" s="193" t="str">
        <f t="shared" si="23"/>
        <v>CHECK DATES</v>
      </c>
      <c r="AD94" s="257" t="str">
        <f t="shared" si="24"/>
        <v/>
      </c>
      <c r="AE94" s="286">
        <v>0</v>
      </c>
      <c r="AF94" s="257">
        <f t="shared" si="25"/>
        <v>0</v>
      </c>
      <c r="AG94" s="257" t="str">
        <f t="shared" si="26"/>
        <v/>
      </c>
      <c r="AH94" s="257">
        <f t="shared" si="27"/>
        <v>0</v>
      </c>
    </row>
    <row r="95" spans="1:34" x14ac:dyDescent="0.3">
      <c r="A95" s="287">
        <v>83</v>
      </c>
      <c r="B95" s="150"/>
      <c r="C95" s="150"/>
      <c r="D95" s="150"/>
      <c r="E95" s="152"/>
      <c r="F95" s="152"/>
      <c r="G95" s="154"/>
      <c r="H95" s="155"/>
      <c r="I95" s="159"/>
      <c r="J95" s="159"/>
      <c r="K95" s="337"/>
      <c r="L95" s="343" t="str">
        <f>IF(K95="","",LOOKUP(K95,'Work Programme'!$A$8:$A$207,'Work Programme'!$B$8:$B$207))</f>
        <v/>
      </c>
      <c r="M95" s="150"/>
      <c r="N95" s="151"/>
      <c r="O95" s="254" t="str">
        <f>IF(G95="","",VLOOKUP(G95,'Overview - Financial Statement'!$A$46:$B$60,2,FALSE))</f>
        <v/>
      </c>
      <c r="P95" s="255" t="str">
        <f t="shared" si="14"/>
        <v/>
      </c>
      <c r="Q95" s="153"/>
      <c r="R95" s="153"/>
      <c r="S95" s="238">
        <f t="shared" si="15"/>
        <v>0</v>
      </c>
      <c r="T95" s="193" t="s">
        <v>44</v>
      </c>
      <c r="U95" s="173"/>
      <c r="V95" s="193" t="str">
        <f t="shared" si="16"/>
        <v/>
      </c>
      <c r="W95" s="264" t="str">
        <f t="shared" si="17"/>
        <v>OK</v>
      </c>
      <c r="X95" s="193" t="str">
        <f t="shared" si="18"/>
        <v/>
      </c>
      <c r="Y95" s="193" t="str">
        <f t="shared" si="19"/>
        <v/>
      </c>
      <c r="Z95" s="397" t="str">
        <f t="shared" si="20"/>
        <v/>
      </c>
      <c r="AA95" s="257" t="str">
        <f t="shared" si="21"/>
        <v/>
      </c>
      <c r="AB95" s="257" t="str">
        <f t="shared" si="22"/>
        <v/>
      </c>
      <c r="AC95" s="193" t="str">
        <f t="shared" si="23"/>
        <v>CHECK DATES</v>
      </c>
      <c r="AD95" s="257" t="str">
        <f t="shared" si="24"/>
        <v/>
      </c>
      <c r="AE95" s="286">
        <v>0</v>
      </c>
      <c r="AF95" s="257">
        <f t="shared" si="25"/>
        <v>0</v>
      </c>
      <c r="AG95" s="257" t="str">
        <f t="shared" si="26"/>
        <v/>
      </c>
      <c r="AH95" s="257">
        <f t="shared" si="27"/>
        <v>0</v>
      </c>
    </row>
    <row r="96" spans="1:34" x14ac:dyDescent="0.3">
      <c r="A96" s="287">
        <v>84</v>
      </c>
      <c r="B96" s="150"/>
      <c r="C96" s="150"/>
      <c r="D96" s="150"/>
      <c r="E96" s="152"/>
      <c r="F96" s="152"/>
      <c r="G96" s="154"/>
      <c r="H96" s="155"/>
      <c r="I96" s="159"/>
      <c r="J96" s="159"/>
      <c r="K96" s="337"/>
      <c r="L96" s="343" t="str">
        <f>IF(K96="","",LOOKUP(K96,'Work Programme'!$A$8:$A$207,'Work Programme'!$B$8:$B$207))</f>
        <v/>
      </c>
      <c r="M96" s="150"/>
      <c r="N96" s="151"/>
      <c r="O96" s="254" t="str">
        <f>IF(G96="","",VLOOKUP(G96,'Overview - Financial Statement'!$A$46:$B$60,2,FALSE))</f>
        <v/>
      </c>
      <c r="P96" s="255" t="str">
        <f t="shared" si="14"/>
        <v/>
      </c>
      <c r="Q96" s="153"/>
      <c r="R96" s="153"/>
      <c r="S96" s="238">
        <f t="shared" si="15"/>
        <v>0</v>
      </c>
      <c r="T96" s="193" t="s">
        <v>44</v>
      </c>
      <c r="U96" s="173"/>
      <c r="V96" s="193" t="str">
        <f t="shared" si="16"/>
        <v/>
      </c>
      <c r="W96" s="264" t="str">
        <f t="shared" si="17"/>
        <v>OK</v>
      </c>
      <c r="X96" s="193" t="str">
        <f t="shared" si="18"/>
        <v/>
      </c>
      <c r="Y96" s="193" t="str">
        <f t="shared" si="19"/>
        <v/>
      </c>
      <c r="Z96" s="397" t="str">
        <f t="shared" si="20"/>
        <v/>
      </c>
      <c r="AA96" s="257" t="str">
        <f t="shared" si="21"/>
        <v/>
      </c>
      <c r="AB96" s="257" t="str">
        <f t="shared" si="22"/>
        <v/>
      </c>
      <c r="AC96" s="193" t="str">
        <f t="shared" si="23"/>
        <v>CHECK DATES</v>
      </c>
      <c r="AD96" s="257" t="str">
        <f t="shared" si="24"/>
        <v/>
      </c>
      <c r="AE96" s="286">
        <v>0</v>
      </c>
      <c r="AF96" s="257">
        <f t="shared" si="25"/>
        <v>0</v>
      </c>
      <c r="AG96" s="257" t="str">
        <f t="shared" si="26"/>
        <v/>
      </c>
      <c r="AH96" s="257">
        <f t="shared" si="27"/>
        <v>0</v>
      </c>
    </row>
    <row r="97" spans="1:34" x14ac:dyDescent="0.3">
      <c r="A97" s="287">
        <v>85</v>
      </c>
      <c r="B97" s="150"/>
      <c r="C97" s="150"/>
      <c r="D97" s="150"/>
      <c r="E97" s="152"/>
      <c r="F97" s="152"/>
      <c r="G97" s="154"/>
      <c r="H97" s="155"/>
      <c r="I97" s="159"/>
      <c r="J97" s="159"/>
      <c r="K97" s="337"/>
      <c r="L97" s="343" t="str">
        <f>IF(K97="","",LOOKUP(K97,'Work Programme'!$A$8:$A$207,'Work Programme'!$B$8:$B$207))</f>
        <v/>
      </c>
      <c r="M97" s="150"/>
      <c r="N97" s="151"/>
      <c r="O97" s="254" t="str">
        <f>IF(G97="","",VLOOKUP(G97,'Overview - Financial Statement'!$A$46:$B$60,2,FALSE))</f>
        <v/>
      </c>
      <c r="P97" s="255" t="str">
        <f t="shared" si="14"/>
        <v/>
      </c>
      <c r="Q97" s="153"/>
      <c r="R97" s="153"/>
      <c r="S97" s="238">
        <f t="shared" si="15"/>
        <v>0</v>
      </c>
      <c r="T97" s="193" t="s">
        <v>44</v>
      </c>
      <c r="U97" s="173"/>
      <c r="V97" s="193" t="str">
        <f t="shared" si="16"/>
        <v/>
      </c>
      <c r="W97" s="264" t="str">
        <f t="shared" si="17"/>
        <v>OK</v>
      </c>
      <c r="X97" s="193" t="str">
        <f t="shared" si="18"/>
        <v/>
      </c>
      <c r="Y97" s="193" t="str">
        <f t="shared" si="19"/>
        <v/>
      </c>
      <c r="Z97" s="397" t="str">
        <f t="shared" si="20"/>
        <v/>
      </c>
      <c r="AA97" s="257" t="str">
        <f t="shared" si="21"/>
        <v/>
      </c>
      <c r="AB97" s="257" t="str">
        <f t="shared" si="22"/>
        <v/>
      </c>
      <c r="AC97" s="193" t="str">
        <f t="shared" si="23"/>
        <v>CHECK DATES</v>
      </c>
      <c r="AD97" s="257" t="str">
        <f t="shared" si="24"/>
        <v/>
      </c>
      <c r="AE97" s="286">
        <v>0</v>
      </c>
      <c r="AF97" s="257">
        <f t="shared" si="25"/>
        <v>0</v>
      </c>
      <c r="AG97" s="257" t="str">
        <f t="shared" si="26"/>
        <v/>
      </c>
      <c r="AH97" s="257">
        <f t="shared" si="27"/>
        <v>0</v>
      </c>
    </row>
    <row r="98" spans="1:34" x14ac:dyDescent="0.3">
      <c r="A98" s="287">
        <v>86</v>
      </c>
      <c r="B98" s="150"/>
      <c r="C98" s="150"/>
      <c r="D98" s="150"/>
      <c r="E98" s="152"/>
      <c r="F98" s="152"/>
      <c r="G98" s="154"/>
      <c r="H98" s="155"/>
      <c r="I98" s="159"/>
      <c r="J98" s="159"/>
      <c r="K98" s="337"/>
      <c r="L98" s="343" t="str">
        <f>IF(K98="","",LOOKUP(K98,'Work Programme'!$A$8:$A$207,'Work Programme'!$B$8:$B$207))</f>
        <v/>
      </c>
      <c r="M98" s="150"/>
      <c r="N98" s="151"/>
      <c r="O98" s="254" t="str">
        <f>IF(G98="","",VLOOKUP(G98,'Overview - Financial Statement'!$A$46:$B$60,2,FALSE))</f>
        <v/>
      </c>
      <c r="P98" s="255" t="str">
        <f t="shared" si="14"/>
        <v/>
      </c>
      <c r="Q98" s="153"/>
      <c r="R98" s="153"/>
      <c r="S98" s="238">
        <f t="shared" si="15"/>
        <v>0</v>
      </c>
      <c r="T98" s="193" t="s">
        <v>44</v>
      </c>
      <c r="U98" s="173"/>
      <c r="V98" s="193" t="str">
        <f t="shared" si="16"/>
        <v/>
      </c>
      <c r="W98" s="264" t="str">
        <f t="shared" si="17"/>
        <v>OK</v>
      </c>
      <c r="X98" s="193" t="str">
        <f t="shared" si="18"/>
        <v/>
      </c>
      <c r="Y98" s="193" t="str">
        <f t="shared" si="19"/>
        <v/>
      </c>
      <c r="Z98" s="397" t="str">
        <f t="shared" si="20"/>
        <v/>
      </c>
      <c r="AA98" s="257" t="str">
        <f t="shared" si="21"/>
        <v/>
      </c>
      <c r="AB98" s="257" t="str">
        <f t="shared" si="22"/>
        <v/>
      </c>
      <c r="AC98" s="193" t="str">
        <f t="shared" si="23"/>
        <v>CHECK DATES</v>
      </c>
      <c r="AD98" s="257" t="str">
        <f t="shared" si="24"/>
        <v/>
      </c>
      <c r="AE98" s="286">
        <v>0</v>
      </c>
      <c r="AF98" s="257">
        <f t="shared" si="25"/>
        <v>0</v>
      </c>
      <c r="AG98" s="257" t="str">
        <f t="shared" si="26"/>
        <v/>
      </c>
      <c r="AH98" s="257">
        <f t="shared" si="27"/>
        <v>0</v>
      </c>
    </row>
    <row r="99" spans="1:34" x14ac:dyDescent="0.3">
      <c r="A99" s="287">
        <v>87</v>
      </c>
      <c r="B99" s="150"/>
      <c r="C99" s="150"/>
      <c r="D99" s="150"/>
      <c r="E99" s="152"/>
      <c r="F99" s="152"/>
      <c r="G99" s="154"/>
      <c r="H99" s="155"/>
      <c r="I99" s="159"/>
      <c r="J99" s="159"/>
      <c r="K99" s="337"/>
      <c r="L99" s="343" t="str">
        <f>IF(K99="","",LOOKUP(K99,'Work Programme'!$A$8:$A$207,'Work Programme'!$B$8:$B$207))</f>
        <v/>
      </c>
      <c r="M99" s="150"/>
      <c r="N99" s="151"/>
      <c r="O99" s="254" t="str">
        <f>IF(G99="","",VLOOKUP(G99,'Overview - Financial Statement'!$A$46:$B$60,2,FALSE))</f>
        <v/>
      </c>
      <c r="P99" s="255" t="str">
        <f t="shared" si="14"/>
        <v/>
      </c>
      <c r="Q99" s="153"/>
      <c r="R99" s="153"/>
      <c r="S99" s="238">
        <f t="shared" si="15"/>
        <v>0</v>
      </c>
      <c r="T99" s="193" t="s">
        <v>44</v>
      </c>
      <c r="U99" s="173"/>
      <c r="V99" s="193" t="str">
        <f t="shared" si="16"/>
        <v/>
      </c>
      <c r="W99" s="264" t="str">
        <f t="shared" si="17"/>
        <v>OK</v>
      </c>
      <c r="X99" s="193" t="str">
        <f t="shared" si="18"/>
        <v/>
      </c>
      <c r="Y99" s="193" t="str">
        <f t="shared" si="19"/>
        <v/>
      </c>
      <c r="Z99" s="397" t="str">
        <f t="shared" si="20"/>
        <v/>
      </c>
      <c r="AA99" s="257" t="str">
        <f t="shared" si="21"/>
        <v/>
      </c>
      <c r="AB99" s="257" t="str">
        <f t="shared" si="22"/>
        <v/>
      </c>
      <c r="AC99" s="193" t="str">
        <f t="shared" si="23"/>
        <v>CHECK DATES</v>
      </c>
      <c r="AD99" s="257" t="str">
        <f t="shared" si="24"/>
        <v/>
      </c>
      <c r="AE99" s="286">
        <v>0</v>
      </c>
      <c r="AF99" s="257">
        <f t="shared" si="25"/>
        <v>0</v>
      </c>
      <c r="AG99" s="257" t="str">
        <f t="shared" si="26"/>
        <v/>
      </c>
      <c r="AH99" s="257">
        <f t="shared" si="27"/>
        <v>0</v>
      </c>
    </row>
    <row r="100" spans="1:34" x14ac:dyDescent="0.3">
      <c r="A100" s="287">
        <v>88</v>
      </c>
      <c r="B100" s="150"/>
      <c r="C100" s="150"/>
      <c r="D100" s="150"/>
      <c r="E100" s="152"/>
      <c r="F100" s="152"/>
      <c r="G100" s="154"/>
      <c r="H100" s="155"/>
      <c r="I100" s="159"/>
      <c r="J100" s="159"/>
      <c r="K100" s="337"/>
      <c r="L100" s="343" t="str">
        <f>IF(K100="","",LOOKUP(K100,'Work Programme'!$A$8:$A$207,'Work Programme'!$B$8:$B$207))</f>
        <v/>
      </c>
      <c r="M100" s="150"/>
      <c r="N100" s="151"/>
      <c r="O100" s="254" t="str">
        <f>IF(G100="","",VLOOKUP(G100,'Overview - Financial Statement'!$A$46:$B$60,2,FALSE))</f>
        <v/>
      </c>
      <c r="P100" s="255" t="str">
        <f t="shared" si="14"/>
        <v/>
      </c>
      <c r="Q100" s="153"/>
      <c r="R100" s="153"/>
      <c r="S100" s="238">
        <f t="shared" si="15"/>
        <v>0</v>
      </c>
      <c r="T100" s="193" t="s">
        <v>44</v>
      </c>
      <c r="U100" s="173"/>
      <c r="V100" s="193" t="str">
        <f t="shared" si="16"/>
        <v/>
      </c>
      <c r="W100" s="264" t="str">
        <f t="shared" si="17"/>
        <v>OK</v>
      </c>
      <c r="X100" s="193" t="str">
        <f t="shared" si="18"/>
        <v/>
      </c>
      <c r="Y100" s="193" t="str">
        <f t="shared" si="19"/>
        <v/>
      </c>
      <c r="Z100" s="397" t="str">
        <f t="shared" si="20"/>
        <v/>
      </c>
      <c r="AA100" s="257" t="str">
        <f t="shared" si="21"/>
        <v/>
      </c>
      <c r="AB100" s="257" t="str">
        <f t="shared" si="22"/>
        <v/>
      </c>
      <c r="AC100" s="193" t="str">
        <f t="shared" si="23"/>
        <v>CHECK DATES</v>
      </c>
      <c r="AD100" s="257" t="str">
        <f t="shared" si="24"/>
        <v/>
      </c>
      <c r="AE100" s="286">
        <v>0</v>
      </c>
      <c r="AF100" s="257">
        <f t="shared" si="25"/>
        <v>0</v>
      </c>
      <c r="AG100" s="257" t="str">
        <f t="shared" si="26"/>
        <v/>
      </c>
      <c r="AH100" s="257">
        <f t="shared" si="27"/>
        <v>0</v>
      </c>
    </row>
    <row r="101" spans="1:34" x14ac:dyDescent="0.3">
      <c r="A101" s="287">
        <v>89</v>
      </c>
      <c r="B101" s="150"/>
      <c r="C101" s="150"/>
      <c r="D101" s="150"/>
      <c r="E101" s="152"/>
      <c r="F101" s="152"/>
      <c r="G101" s="154"/>
      <c r="H101" s="155"/>
      <c r="I101" s="159"/>
      <c r="J101" s="159"/>
      <c r="K101" s="337"/>
      <c r="L101" s="343" t="str">
        <f>IF(K101="","",LOOKUP(K101,'Work Programme'!$A$8:$A$207,'Work Programme'!$B$8:$B$207))</f>
        <v/>
      </c>
      <c r="M101" s="150"/>
      <c r="N101" s="151"/>
      <c r="O101" s="254" t="str">
        <f>IF(G101="","",VLOOKUP(G101,'Overview - Financial Statement'!$A$46:$B$60,2,FALSE))</f>
        <v/>
      </c>
      <c r="P101" s="255" t="str">
        <f t="shared" si="14"/>
        <v/>
      </c>
      <c r="Q101" s="153"/>
      <c r="R101" s="153"/>
      <c r="S101" s="238">
        <f t="shared" si="15"/>
        <v>0</v>
      </c>
      <c r="T101" s="193" t="s">
        <v>44</v>
      </c>
      <c r="U101" s="173"/>
      <c r="V101" s="193" t="str">
        <f t="shared" si="16"/>
        <v/>
      </c>
      <c r="W101" s="264" t="str">
        <f t="shared" si="17"/>
        <v>OK</v>
      </c>
      <c r="X101" s="193" t="str">
        <f t="shared" si="18"/>
        <v/>
      </c>
      <c r="Y101" s="193" t="str">
        <f t="shared" si="19"/>
        <v/>
      </c>
      <c r="Z101" s="397" t="str">
        <f t="shared" si="20"/>
        <v/>
      </c>
      <c r="AA101" s="257" t="str">
        <f t="shared" si="21"/>
        <v/>
      </c>
      <c r="AB101" s="257" t="str">
        <f t="shared" si="22"/>
        <v/>
      </c>
      <c r="AC101" s="193" t="str">
        <f t="shared" si="23"/>
        <v>CHECK DATES</v>
      </c>
      <c r="AD101" s="257" t="str">
        <f t="shared" si="24"/>
        <v/>
      </c>
      <c r="AE101" s="286">
        <v>0</v>
      </c>
      <c r="AF101" s="257">
        <f t="shared" si="25"/>
        <v>0</v>
      </c>
      <c r="AG101" s="257" t="str">
        <f t="shared" si="26"/>
        <v/>
      </c>
      <c r="AH101" s="257">
        <f t="shared" si="27"/>
        <v>0</v>
      </c>
    </row>
    <row r="102" spans="1:34" x14ac:dyDescent="0.3">
      <c r="A102" s="287">
        <v>90</v>
      </c>
      <c r="B102" s="150"/>
      <c r="C102" s="150"/>
      <c r="D102" s="150"/>
      <c r="E102" s="152"/>
      <c r="F102" s="152"/>
      <c r="G102" s="154"/>
      <c r="H102" s="155"/>
      <c r="I102" s="159"/>
      <c r="J102" s="159"/>
      <c r="K102" s="337"/>
      <c r="L102" s="343" t="str">
        <f>IF(K102="","",LOOKUP(K102,'Work Programme'!$A$8:$A$207,'Work Programme'!$B$8:$B$207))</f>
        <v/>
      </c>
      <c r="M102" s="150"/>
      <c r="N102" s="151"/>
      <c r="O102" s="254" t="str">
        <f>IF(G102="","",VLOOKUP(G102,'Overview - Financial Statement'!$A$46:$B$60,2,FALSE))</f>
        <v/>
      </c>
      <c r="P102" s="255" t="str">
        <f t="shared" si="14"/>
        <v/>
      </c>
      <c r="Q102" s="153"/>
      <c r="R102" s="153"/>
      <c r="S102" s="238">
        <f t="shared" si="15"/>
        <v>0</v>
      </c>
      <c r="T102" s="193" t="s">
        <v>44</v>
      </c>
      <c r="U102" s="173"/>
      <c r="V102" s="193" t="str">
        <f t="shared" si="16"/>
        <v/>
      </c>
      <c r="W102" s="264" t="str">
        <f t="shared" si="17"/>
        <v>OK</v>
      </c>
      <c r="X102" s="193" t="str">
        <f t="shared" si="18"/>
        <v/>
      </c>
      <c r="Y102" s="193" t="str">
        <f t="shared" si="19"/>
        <v/>
      </c>
      <c r="Z102" s="397" t="str">
        <f t="shared" si="20"/>
        <v/>
      </c>
      <c r="AA102" s="257" t="str">
        <f t="shared" si="21"/>
        <v/>
      </c>
      <c r="AB102" s="257" t="str">
        <f t="shared" si="22"/>
        <v/>
      </c>
      <c r="AC102" s="193" t="str">
        <f t="shared" si="23"/>
        <v>CHECK DATES</v>
      </c>
      <c r="AD102" s="257" t="str">
        <f t="shared" si="24"/>
        <v/>
      </c>
      <c r="AE102" s="286">
        <v>0</v>
      </c>
      <c r="AF102" s="257">
        <f t="shared" si="25"/>
        <v>0</v>
      </c>
      <c r="AG102" s="257" t="str">
        <f t="shared" si="26"/>
        <v/>
      </c>
      <c r="AH102" s="257">
        <f t="shared" si="27"/>
        <v>0</v>
      </c>
    </row>
    <row r="103" spans="1:34" x14ac:dyDescent="0.3">
      <c r="A103" s="287">
        <v>91</v>
      </c>
      <c r="B103" s="150"/>
      <c r="C103" s="150"/>
      <c r="D103" s="150"/>
      <c r="E103" s="152"/>
      <c r="F103" s="152"/>
      <c r="G103" s="154"/>
      <c r="H103" s="155"/>
      <c r="I103" s="159"/>
      <c r="J103" s="159"/>
      <c r="K103" s="337"/>
      <c r="L103" s="343" t="str">
        <f>IF(K103="","",LOOKUP(K103,'Work Programme'!$A$8:$A$207,'Work Programme'!$B$8:$B$207))</f>
        <v/>
      </c>
      <c r="M103" s="150"/>
      <c r="N103" s="151"/>
      <c r="O103" s="254" t="str">
        <f>IF(G103="","",VLOOKUP(G103,'Overview - Financial Statement'!$A$46:$B$60,2,FALSE))</f>
        <v/>
      </c>
      <c r="P103" s="255" t="str">
        <f t="shared" si="14"/>
        <v/>
      </c>
      <c r="Q103" s="153"/>
      <c r="R103" s="153"/>
      <c r="S103" s="238">
        <f t="shared" si="15"/>
        <v>0</v>
      </c>
      <c r="T103" s="193" t="s">
        <v>44</v>
      </c>
      <c r="U103" s="173"/>
      <c r="V103" s="193" t="str">
        <f t="shared" si="16"/>
        <v/>
      </c>
      <c r="W103" s="264" t="str">
        <f t="shared" si="17"/>
        <v>OK</v>
      </c>
      <c r="X103" s="193" t="str">
        <f t="shared" si="18"/>
        <v/>
      </c>
      <c r="Y103" s="193" t="str">
        <f t="shared" si="19"/>
        <v/>
      </c>
      <c r="Z103" s="397" t="str">
        <f t="shared" si="20"/>
        <v/>
      </c>
      <c r="AA103" s="257" t="str">
        <f t="shared" si="21"/>
        <v/>
      </c>
      <c r="AB103" s="257" t="str">
        <f t="shared" si="22"/>
        <v/>
      </c>
      <c r="AC103" s="193" t="str">
        <f t="shared" si="23"/>
        <v>CHECK DATES</v>
      </c>
      <c r="AD103" s="257" t="str">
        <f t="shared" si="24"/>
        <v/>
      </c>
      <c r="AE103" s="286">
        <v>0</v>
      </c>
      <c r="AF103" s="257">
        <f t="shared" si="25"/>
        <v>0</v>
      </c>
      <c r="AG103" s="257" t="str">
        <f t="shared" si="26"/>
        <v/>
      </c>
      <c r="AH103" s="257">
        <f t="shared" si="27"/>
        <v>0</v>
      </c>
    </row>
    <row r="104" spans="1:34" x14ac:dyDescent="0.3">
      <c r="A104" s="287">
        <v>92</v>
      </c>
      <c r="B104" s="150"/>
      <c r="C104" s="150"/>
      <c r="D104" s="150"/>
      <c r="E104" s="152"/>
      <c r="F104" s="152"/>
      <c r="G104" s="154"/>
      <c r="H104" s="155"/>
      <c r="I104" s="159"/>
      <c r="J104" s="159"/>
      <c r="K104" s="337"/>
      <c r="L104" s="343" t="str">
        <f>IF(K104="","",LOOKUP(K104,'Work Programme'!$A$8:$A$207,'Work Programme'!$B$8:$B$207))</f>
        <v/>
      </c>
      <c r="M104" s="150"/>
      <c r="N104" s="151"/>
      <c r="O104" s="254" t="str">
        <f>IF(G104="","",VLOOKUP(G104,'Overview - Financial Statement'!$A$46:$B$60,2,FALSE))</f>
        <v/>
      </c>
      <c r="P104" s="255" t="str">
        <f t="shared" si="14"/>
        <v/>
      </c>
      <c r="Q104" s="153"/>
      <c r="R104" s="153"/>
      <c r="S104" s="238">
        <f t="shared" si="15"/>
        <v>0</v>
      </c>
      <c r="T104" s="193" t="s">
        <v>44</v>
      </c>
      <c r="U104" s="173"/>
      <c r="V104" s="193" t="str">
        <f t="shared" si="16"/>
        <v/>
      </c>
      <c r="W104" s="264" t="str">
        <f t="shared" si="17"/>
        <v>OK</v>
      </c>
      <c r="X104" s="193" t="str">
        <f t="shared" si="18"/>
        <v/>
      </c>
      <c r="Y104" s="193" t="str">
        <f t="shared" si="19"/>
        <v/>
      </c>
      <c r="Z104" s="397" t="str">
        <f t="shared" si="20"/>
        <v/>
      </c>
      <c r="AA104" s="257" t="str">
        <f t="shared" si="21"/>
        <v/>
      </c>
      <c r="AB104" s="257" t="str">
        <f t="shared" si="22"/>
        <v/>
      </c>
      <c r="AC104" s="193" t="str">
        <f t="shared" si="23"/>
        <v>CHECK DATES</v>
      </c>
      <c r="AD104" s="257" t="str">
        <f t="shared" si="24"/>
        <v/>
      </c>
      <c r="AE104" s="286">
        <v>0</v>
      </c>
      <c r="AF104" s="257">
        <f t="shared" si="25"/>
        <v>0</v>
      </c>
      <c r="AG104" s="257" t="str">
        <f t="shared" si="26"/>
        <v/>
      </c>
      <c r="AH104" s="257">
        <f t="shared" si="27"/>
        <v>0</v>
      </c>
    </row>
    <row r="105" spans="1:34" x14ac:dyDescent="0.3">
      <c r="A105" s="287">
        <v>93</v>
      </c>
      <c r="B105" s="150"/>
      <c r="C105" s="150"/>
      <c r="D105" s="150"/>
      <c r="E105" s="152"/>
      <c r="F105" s="152"/>
      <c r="G105" s="154"/>
      <c r="H105" s="155"/>
      <c r="I105" s="159"/>
      <c r="J105" s="159"/>
      <c r="K105" s="337"/>
      <c r="L105" s="343" t="str">
        <f>IF(K105="","",LOOKUP(K105,'Work Programme'!$A$8:$A$207,'Work Programme'!$B$8:$B$207))</f>
        <v/>
      </c>
      <c r="M105" s="150"/>
      <c r="N105" s="151"/>
      <c r="O105" s="254" t="str">
        <f>IF(G105="","",VLOOKUP(G105,'Overview - Financial Statement'!$A$46:$B$60,2,FALSE))</f>
        <v/>
      </c>
      <c r="P105" s="255" t="str">
        <f t="shared" si="14"/>
        <v/>
      </c>
      <c r="Q105" s="153"/>
      <c r="R105" s="153"/>
      <c r="S105" s="238">
        <f t="shared" si="15"/>
        <v>0</v>
      </c>
      <c r="T105" s="193" t="s">
        <v>44</v>
      </c>
      <c r="U105" s="173"/>
      <c r="V105" s="193" t="str">
        <f t="shared" si="16"/>
        <v/>
      </c>
      <c r="W105" s="264" t="str">
        <f t="shared" si="17"/>
        <v>OK</v>
      </c>
      <c r="X105" s="193" t="str">
        <f t="shared" si="18"/>
        <v/>
      </c>
      <c r="Y105" s="193" t="str">
        <f t="shared" si="19"/>
        <v/>
      </c>
      <c r="Z105" s="397" t="str">
        <f t="shared" si="20"/>
        <v/>
      </c>
      <c r="AA105" s="257" t="str">
        <f t="shared" si="21"/>
        <v/>
      </c>
      <c r="AB105" s="257" t="str">
        <f t="shared" si="22"/>
        <v/>
      </c>
      <c r="AC105" s="193" t="str">
        <f t="shared" si="23"/>
        <v>CHECK DATES</v>
      </c>
      <c r="AD105" s="257" t="str">
        <f t="shared" si="24"/>
        <v/>
      </c>
      <c r="AE105" s="286">
        <v>0</v>
      </c>
      <c r="AF105" s="257">
        <f t="shared" si="25"/>
        <v>0</v>
      </c>
      <c r="AG105" s="257" t="str">
        <f t="shared" si="26"/>
        <v/>
      </c>
      <c r="AH105" s="257">
        <f t="shared" si="27"/>
        <v>0</v>
      </c>
    </row>
    <row r="106" spans="1:34" x14ac:dyDescent="0.3">
      <c r="A106" s="287">
        <v>94</v>
      </c>
      <c r="B106" s="150"/>
      <c r="C106" s="150"/>
      <c r="D106" s="150"/>
      <c r="E106" s="152"/>
      <c r="F106" s="152"/>
      <c r="G106" s="154"/>
      <c r="H106" s="155"/>
      <c r="I106" s="159"/>
      <c r="J106" s="159"/>
      <c r="K106" s="337"/>
      <c r="L106" s="343" t="str">
        <f>IF(K106="","",LOOKUP(K106,'Work Programme'!$A$8:$A$207,'Work Programme'!$B$8:$B$207))</f>
        <v/>
      </c>
      <c r="M106" s="150"/>
      <c r="N106" s="151"/>
      <c r="O106" s="254" t="str">
        <f>IF(G106="","",VLOOKUP(G106,'Overview - Financial Statement'!$A$46:$B$60,2,FALSE))</f>
        <v/>
      </c>
      <c r="P106" s="255" t="str">
        <f t="shared" si="14"/>
        <v/>
      </c>
      <c r="Q106" s="153"/>
      <c r="R106" s="153"/>
      <c r="S106" s="238">
        <f t="shared" si="15"/>
        <v>0</v>
      </c>
      <c r="T106" s="193" t="s">
        <v>44</v>
      </c>
      <c r="U106" s="173"/>
      <c r="V106" s="193" t="str">
        <f t="shared" si="16"/>
        <v/>
      </c>
      <c r="W106" s="264" t="str">
        <f t="shared" si="17"/>
        <v>OK</v>
      </c>
      <c r="X106" s="193" t="str">
        <f t="shared" si="18"/>
        <v/>
      </c>
      <c r="Y106" s="193" t="str">
        <f t="shared" si="19"/>
        <v/>
      </c>
      <c r="Z106" s="397" t="str">
        <f t="shared" si="20"/>
        <v/>
      </c>
      <c r="AA106" s="257" t="str">
        <f t="shared" si="21"/>
        <v/>
      </c>
      <c r="AB106" s="257" t="str">
        <f t="shared" si="22"/>
        <v/>
      </c>
      <c r="AC106" s="193" t="str">
        <f t="shared" si="23"/>
        <v>CHECK DATES</v>
      </c>
      <c r="AD106" s="257" t="str">
        <f t="shared" si="24"/>
        <v/>
      </c>
      <c r="AE106" s="286">
        <v>0</v>
      </c>
      <c r="AF106" s="257">
        <f t="shared" si="25"/>
        <v>0</v>
      </c>
      <c r="AG106" s="257" t="str">
        <f t="shared" si="26"/>
        <v/>
      </c>
      <c r="AH106" s="257">
        <f t="shared" si="27"/>
        <v>0</v>
      </c>
    </row>
    <row r="107" spans="1:34" x14ac:dyDescent="0.3">
      <c r="A107" s="287">
        <v>95</v>
      </c>
      <c r="B107" s="150"/>
      <c r="C107" s="150"/>
      <c r="D107" s="150"/>
      <c r="E107" s="152"/>
      <c r="F107" s="152"/>
      <c r="G107" s="154"/>
      <c r="H107" s="155"/>
      <c r="I107" s="159"/>
      <c r="J107" s="159"/>
      <c r="K107" s="337"/>
      <c r="L107" s="343" t="str">
        <f>IF(K107="","",LOOKUP(K107,'Work Programme'!$A$8:$A$207,'Work Programme'!$B$8:$B$207))</f>
        <v/>
      </c>
      <c r="M107" s="150"/>
      <c r="N107" s="151"/>
      <c r="O107" s="254" t="str">
        <f>IF(G107="","",VLOOKUP(G107,'Overview - Financial Statement'!$A$46:$B$60,2,FALSE))</f>
        <v/>
      </c>
      <c r="P107" s="255" t="str">
        <f t="shared" si="14"/>
        <v/>
      </c>
      <c r="Q107" s="153"/>
      <c r="R107" s="153"/>
      <c r="S107" s="238">
        <f t="shared" si="15"/>
        <v>0</v>
      </c>
      <c r="T107" s="193" t="s">
        <v>44</v>
      </c>
      <c r="U107" s="173"/>
      <c r="V107" s="193" t="str">
        <f t="shared" si="16"/>
        <v/>
      </c>
      <c r="W107" s="264" t="str">
        <f t="shared" si="17"/>
        <v>OK</v>
      </c>
      <c r="X107" s="193" t="str">
        <f t="shared" si="18"/>
        <v/>
      </c>
      <c r="Y107" s="193" t="str">
        <f t="shared" si="19"/>
        <v/>
      </c>
      <c r="Z107" s="397" t="str">
        <f t="shared" si="20"/>
        <v/>
      </c>
      <c r="AA107" s="257" t="str">
        <f t="shared" si="21"/>
        <v/>
      </c>
      <c r="AB107" s="257" t="str">
        <f t="shared" si="22"/>
        <v/>
      </c>
      <c r="AC107" s="193" t="str">
        <f t="shared" si="23"/>
        <v>CHECK DATES</v>
      </c>
      <c r="AD107" s="257" t="str">
        <f t="shared" si="24"/>
        <v/>
      </c>
      <c r="AE107" s="286">
        <v>0</v>
      </c>
      <c r="AF107" s="257">
        <f t="shared" si="25"/>
        <v>0</v>
      </c>
      <c r="AG107" s="257" t="str">
        <f t="shared" si="26"/>
        <v/>
      </c>
      <c r="AH107" s="257">
        <f t="shared" si="27"/>
        <v>0</v>
      </c>
    </row>
    <row r="108" spans="1:34" x14ac:dyDescent="0.3">
      <c r="A108" s="287">
        <v>96</v>
      </c>
      <c r="B108" s="150"/>
      <c r="C108" s="150"/>
      <c r="D108" s="150"/>
      <c r="E108" s="152"/>
      <c r="F108" s="152"/>
      <c r="G108" s="154"/>
      <c r="H108" s="155"/>
      <c r="I108" s="159"/>
      <c r="J108" s="159"/>
      <c r="K108" s="337"/>
      <c r="L108" s="343" t="str">
        <f>IF(K108="","",LOOKUP(K108,'Work Programme'!$A$8:$A$207,'Work Programme'!$B$8:$B$207))</f>
        <v/>
      </c>
      <c r="M108" s="150"/>
      <c r="N108" s="151"/>
      <c r="O108" s="254" t="str">
        <f>IF(G108="","",VLOOKUP(G108,'Overview - Financial Statement'!$A$46:$B$60,2,FALSE))</f>
        <v/>
      </c>
      <c r="P108" s="255" t="str">
        <f t="shared" si="14"/>
        <v/>
      </c>
      <c r="Q108" s="153"/>
      <c r="R108" s="153"/>
      <c r="S108" s="238">
        <f t="shared" si="15"/>
        <v>0</v>
      </c>
      <c r="T108" s="193" t="s">
        <v>44</v>
      </c>
      <c r="U108" s="173"/>
      <c r="V108" s="193" t="str">
        <f t="shared" si="16"/>
        <v/>
      </c>
      <c r="W108" s="264" t="str">
        <f t="shared" si="17"/>
        <v>OK</v>
      </c>
      <c r="X108" s="193" t="str">
        <f t="shared" si="18"/>
        <v/>
      </c>
      <c r="Y108" s="193" t="str">
        <f t="shared" si="19"/>
        <v/>
      </c>
      <c r="Z108" s="397" t="str">
        <f t="shared" si="20"/>
        <v/>
      </c>
      <c r="AA108" s="257" t="str">
        <f t="shared" si="21"/>
        <v/>
      </c>
      <c r="AB108" s="257" t="str">
        <f t="shared" si="22"/>
        <v/>
      </c>
      <c r="AC108" s="193" t="str">
        <f t="shared" si="23"/>
        <v>CHECK DATES</v>
      </c>
      <c r="AD108" s="257" t="str">
        <f t="shared" si="24"/>
        <v/>
      </c>
      <c r="AE108" s="286">
        <v>0</v>
      </c>
      <c r="AF108" s="257">
        <f t="shared" si="25"/>
        <v>0</v>
      </c>
      <c r="AG108" s="257" t="str">
        <f t="shared" si="26"/>
        <v/>
      </c>
      <c r="AH108" s="257">
        <f t="shared" si="27"/>
        <v>0</v>
      </c>
    </row>
    <row r="109" spans="1:34" x14ac:dyDescent="0.3">
      <c r="A109" s="287">
        <v>97</v>
      </c>
      <c r="B109" s="150"/>
      <c r="C109" s="150"/>
      <c r="D109" s="150"/>
      <c r="E109" s="152"/>
      <c r="F109" s="152"/>
      <c r="G109" s="154"/>
      <c r="H109" s="155"/>
      <c r="I109" s="159"/>
      <c r="J109" s="159"/>
      <c r="K109" s="337"/>
      <c r="L109" s="343" t="str">
        <f>IF(K109="","",LOOKUP(K109,'Work Programme'!$A$8:$A$207,'Work Programme'!$B$8:$B$207))</f>
        <v/>
      </c>
      <c r="M109" s="150"/>
      <c r="N109" s="151"/>
      <c r="O109" s="254" t="str">
        <f>IF(G109="","",VLOOKUP(G109,'Overview - Financial Statement'!$A$46:$B$60,2,FALSE))</f>
        <v/>
      </c>
      <c r="P109" s="255" t="str">
        <f t="shared" si="14"/>
        <v/>
      </c>
      <c r="Q109" s="153"/>
      <c r="R109" s="153"/>
      <c r="S109" s="238">
        <f t="shared" si="15"/>
        <v>0</v>
      </c>
      <c r="T109" s="193" t="s">
        <v>44</v>
      </c>
      <c r="U109" s="173"/>
      <c r="V109" s="193" t="str">
        <f t="shared" si="16"/>
        <v/>
      </c>
      <c r="W109" s="264" t="str">
        <f t="shared" si="17"/>
        <v>OK</v>
      </c>
      <c r="X109" s="193" t="str">
        <f t="shared" si="18"/>
        <v/>
      </c>
      <c r="Y109" s="193" t="str">
        <f t="shared" si="19"/>
        <v/>
      </c>
      <c r="Z109" s="397" t="str">
        <f t="shared" si="20"/>
        <v/>
      </c>
      <c r="AA109" s="257" t="str">
        <f t="shared" si="21"/>
        <v/>
      </c>
      <c r="AB109" s="257" t="str">
        <f t="shared" si="22"/>
        <v/>
      </c>
      <c r="AC109" s="193" t="str">
        <f t="shared" si="23"/>
        <v>CHECK DATES</v>
      </c>
      <c r="AD109" s="257" t="str">
        <f t="shared" si="24"/>
        <v/>
      </c>
      <c r="AE109" s="286">
        <v>0</v>
      </c>
      <c r="AF109" s="257">
        <f t="shared" si="25"/>
        <v>0</v>
      </c>
      <c r="AG109" s="257" t="str">
        <f t="shared" si="26"/>
        <v/>
      </c>
      <c r="AH109" s="257">
        <f t="shared" si="27"/>
        <v>0</v>
      </c>
    </row>
    <row r="110" spans="1:34" x14ac:dyDescent="0.3">
      <c r="A110" s="287">
        <v>98</v>
      </c>
      <c r="B110" s="150"/>
      <c r="C110" s="150"/>
      <c r="D110" s="150"/>
      <c r="E110" s="152"/>
      <c r="F110" s="152"/>
      <c r="G110" s="154"/>
      <c r="H110" s="155"/>
      <c r="I110" s="159"/>
      <c r="J110" s="159"/>
      <c r="K110" s="337"/>
      <c r="L110" s="343" t="str">
        <f>IF(K110="","",LOOKUP(K110,'Work Programme'!$A$8:$A$207,'Work Programme'!$B$8:$B$207))</f>
        <v/>
      </c>
      <c r="M110" s="150"/>
      <c r="N110" s="151"/>
      <c r="O110" s="254" t="str">
        <f>IF(G110="","",VLOOKUP(G110,'Overview - Financial Statement'!$A$46:$B$60,2,FALSE))</f>
        <v/>
      </c>
      <c r="P110" s="255" t="str">
        <f t="shared" si="14"/>
        <v/>
      </c>
      <c r="Q110" s="153"/>
      <c r="R110" s="153"/>
      <c r="S110" s="238">
        <f t="shared" si="15"/>
        <v>0</v>
      </c>
      <c r="T110" s="193" t="s">
        <v>44</v>
      </c>
      <c r="U110" s="173"/>
      <c r="V110" s="193" t="str">
        <f t="shared" si="16"/>
        <v/>
      </c>
      <c r="W110" s="264" t="str">
        <f t="shared" si="17"/>
        <v>OK</v>
      </c>
      <c r="X110" s="193" t="str">
        <f t="shared" si="18"/>
        <v/>
      </c>
      <c r="Y110" s="193" t="str">
        <f t="shared" si="19"/>
        <v/>
      </c>
      <c r="Z110" s="397" t="str">
        <f t="shared" si="20"/>
        <v/>
      </c>
      <c r="AA110" s="257" t="str">
        <f t="shared" si="21"/>
        <v/>
      </c>
      <c r="AB110" s="257" t="str">
        <f t="shared" si="22"/>
        <v/>
      </c>
      <c r="AC110" s="193" t="str">
        <f t="shared" si="23"/>
        <v>CHECK DATES</v>
      </c>
      <c r="AD110" s="257" t="str">
        <f t="shared" si="24"/>
        <v/>
      </c>
      <c r="AE110" s="286">
        <v>0</v>
      </c>
      <c r="AF110" s="257">
        <f t="shared" si="25"/>
        <v>0</v>
      </c>
      <c r="AG110" s="257" t="str">
        <f t="shared" si="26"/>
        <v/>
      </c>
      <c r="AH110" s="257">
        <f t="shared" si="27"/>
        <v>0</v>
      </c>
    </row>
    <row r="111" spans="1:34" x14ac:dyDescent="0.3">
      <c r="A111" s="287">
        <v>99</v>
      </c>
      <c r="B111" s="150"/>
      <c r="C111" s="150"/>
      <c r="D111" s="150"/>
      <c r="E111" s="152"/>
      <c r="F111" s="152"/>
      <c r="G111" s="154"/>
      <c r="H111" s="155"/>
      <c r="I111" s="159"/>
      <c r="J111" s="159"/>
      <c r="K111" s="337"/>
      <c r="L111" s="343" t="str">
        <f>IF(K111="","",LOOKUP(K111,'Work Programme'!$A$8:$A$207,'Work Programme'!$B$8:$B$207))</f>
        <v/>
      </c>
      <c r="M111" s="150"/>
      <c r="N111" s="151"/>
      <c r="O111" s="254" t="str">
        <f>IF(G111="","",VLOOKUP(G111,'Overview - Financial Statement'!$A$46:$B$60,2,FALSE))</f>
        <v/>
      </c>
      <c r="P111" s="255" t="str">
        <f t="shared" si="14"/>
        <v/>
      </c>
      <c r="Q111" s="153"/>
      <c r="R111" s="153"/>
      <c r="S111" s="238">
        <f t="shared" si="15"/>
        <v>0</v>
      </c>
      <c r="T111" s="193" t="s">
        <v>44</v>
      </c>
      <c r="U111" s="173"/>
      <c r="V111" s="193" t="str">
        <f t="shared" si="16"/>
        <v/>
      </c>
      <c r="W111" s="264" t="str">
        <f t="shared" si="17"/>
        <v>OK</v>
      </c>
      <c r="X111" s="193" t="str">
        <f t="shared" si="18"/>
        <v/>
      </c>
      <c r="Y111" s="193" t="str">
        <f t="shared" si="19"/>
        <v/>
      </c>
      <c r="Z111" s="397" t="str">
        <f t="shared" si="20"/>
        <v/>
      </c>
      <c r="AA111" s="257" t="str">
        <f t="shared" si="21"/>
        <v/>
      </c>
      <c r="AB111" s="257" t="str">
        <f t="shared" si="22"/>
        <v/>
      </c>
      <c r="AC111" s="193" t="str">
        <f t="shared" si="23"/>
        <v>CHECK DATES</v>
      </c>
      <c r="AD111" s="257" t="str">
        <f t="shared" si="24"/>
        <v/>
      </c>
      <c r="AE111" s="286">
        <v>0</v>
      </c>
      <c r="AF111" s="257">
        <f t="shared" si="25"/>
        <v>0</v>
      </c>
      <c r="AG111" s="257" t="str">
        <f t="shared" si="26"/>
        <v/>
      </c>
      <c r="AH111" s="257">
        <f t="shared" si="27"/>
        <v>0</v>
      </c>
    </row>
    <row r="112" spans="1:34" x14ac:dyDescent="0.3">
      <c r="A112" s="287">
        <v>100</v>
      </c>
      <c r="B112" s="150"/>
      <c r="C112" s="150"/>
      <c r="D112" s="150"/>
      <c r="E112" s="152"/>
      <c r="F112" s="152"/>
      <c r="G112" s="154"/>
      <c r="H112" s="155"/>
      <c r="I112" s="159"/>
      <c r="J112" s="159"/>
      <c r="K112" s="337"/>
      <c r="L112" s="343" t="str">
        <f>IF(K112="","",LOOKUP(K112,'Work Programme'!$A$8:$A$207,'Work Programme'!$B$8:$B$207))</f>
        <v/>
      </c>
      <c r="M112" s="150"/>
      <c r="N112" s="151"/>
      <c r="O112" s="254" t="str">
        <f>IF(G112="","",VLOOKUP(G112,'Overview - Financial Statement'!$A$46:$B$60,2,FALSE))</f>
        <v/>
      </c>
      <c r="P112" s="255" t="str">
        <f t="shared" si="14"/>
        <v/>
      </c>
      <c r="Q112" s="153"/>
      <c r="R112" s="153"/>
      <c r="S112" s="238">
        <f t="shared" si="15"/>
        <v>0</v>
      </c>
      <c r="T112" s="193" t="s">
        <v>44</v>
      </c>
      <c r="U112" s="173"/>
      <c r="V112" s="193" t="str">
        <f t="shared" si="16"/>
        <v/>
      </c>
      <c r="W112" s="264" t="str">
        <f t="shared" si="17"/>
        <v>OK</v>
      </c>
      <c r="X112" s="193" t="str">
        <f t="shared" si="18"/>
        <v/>
      </c>
      <c r="Y112" s="193" t="str">
        <f t="shared" si="19"/>
        <v/>
      </c>
      <c r="Z112" s="397" t="str">
        <f t="shared" si="20"/>
        <v/>
      </c>
      <c r="AA112" s="257" t="str">
        <f t="shared" si="21"/>
        <v/>
      </c>
      <c r="AB112" s="257" t="str">
        <f t="shared" si="22"/>
        <v/>
      </c>
      <c r="AC112" s="193" t="str">
        <f t="shared" si="23"/>
        <v>CHECK DATES</v>
      </c>
      <c r="AD112" s="257" t="str">
        <f t="shared" si="24"/>
        <v/>
      </c>
      <c r="AE112" s="286">
        <v>0</v>
      </c>
      <c r="AF112" s="257">
        <f t="shared" si="25"/>
        <v>0</v>
      </c>
      <c r="AG112" s="257" t="str">
        <f t="shared" si="26"/>
        <v/>
      </c>
      <c r="AH112" s="257">
        <f t="shared" si="27"/>
        <v>0</v>
      </c>
    </row>
    <row r="113" spans="1:34" x14ac:dyDescent="0.3">
      <c r="A113" s="287">
        <v>101</v>
      </c>
      <c r="B113" s="150"/>
      <c r="C113" s="150"/>
      <c r="D113" s="150"/>
      <c r="E113" s="152"/>
      <c r="F113" s="152"/>
      <c r="G113" s="154"/>
      <c r="H113" s="155"/>
      <c r="I113" s="159"/>
      <c r="J113" s="159"/>
      <c r="K113" s="337"/>
      <c r="L113" s="343" t="str">
        <f>IF(K113="","",LOOKUP(K113,'Work Programme'!$A$8:$A$207,'Work Programme'!$B$8:$B$207))</f>
        <v/>
      </c>
      <c r="M113" s="150"/>
      <c r="N113" s="151"/>
      <c r="O113" s="254" t="str">
        <f>IF(G113="","",VLOOKUP(G113,'Overview - Financial Statement'!$A$46:$B$60,2,FALSE))</f>
        <v/>
      </c>
      <c r="P113" s="255" t="str">
        <f t="shared" si="14"/>
        <v/>
      </c>
      <c r="Q113" s="153"/>
      <c r="R113" s="153"/>
      <c r="S113" s="238">
        <f t="shared" si="15"/>
        <v>0</v>
      </c>
      <c r="T113" s="193" t="s">
        <v>44</v>
      </c>
      <c r="U113" s="173"/>
      <c r="V113" s="193" t="str">
        <f t="shared" si="16"/>
        <v/>
      </c>
      <c r="W113" s="264" t="str">
        <f t="shared" si="17"/>
        <v>OK</v>
      </c>
      <c r="X113" s="193" t="str">
        <f t="shared" si="18"/>
        <v/>
      </c>
      <c r="Y113" s="193" t="str">
        <f t="shared" si="19"/>
        <v/>
      </c>
      <c r="Z113" s="397" t="str">
        <f t="shared" si="20"/>
        <v/>
      </c>
      <c r="AA113" s="257" t="str">
        <f t="shared" si="21"/>
        <v/>
      </c>
      <c r="AB113" s="257" t="str">
        <f t="shared" si="22"/>
        <v/>
      </c>
      <c r="AC113" s="193" t="str">
        <f t="shared" si="23"/>
        <v>CHECK DATES</v>
      </c>
      <c r="AD113" s="257" t="str">
        <f t="shared" si="24"/>
        <v/>
      </c>
      <c r="AE113" s="286">
        <v>0</v>
      </c>
      <c r="AF113" s="257">
        <f t="shared" si="25"/>
        <v>0</v>
      </c>
      <c r="AG113" s="257" t="str">
        <f t="shared" si="26"/>
        <v/>
      </c>
      <c r="AH113" s="257">
        <f t="shared" si="27"/>
        <v>0</v>
      </c>
    </row>
    <row r="114" spans="1:34" x14ac:dyDescent="0.3">
      <c r="A114" s="287">
        <v>102</v>
      </c>
      <c r="B114" s="150"/>
      <c r="C114" s="150"/>
      <c r="D114" s="150"/>
      <c r="E114" s="152"/>
      <c r="F114" s="152"/>
      <c r="G114" s="154"/>
      <c r="H114" s="155"/>
      <c r="I114" s="159"/>
      <c r="J114" s="159"/>
      <c r="K114" s="337"/>
      <c r="L114" s="343" t="str">
        <f>IF(K114="","",LOOKUP(K114,'Work Programme'!$A$8:$A$207,'Work Programme'!$B$8:$B$207))</f>
        <v/>
      </c>
      <c r="M114" s="150"/>
      <c r="N114" s="151"/>
      <c r="O114" s="254" t="str">
        <f>IF(G114="","",VLOOKUP(G114,'Overview - Financial Statement'!$A$46:$B$60,2,FALSE))</f>
        <v/>
      </c>
      <c r="P114" s="255" t="str">
        <f t="shared" si="14"/>
        <v/>
      </c>
      <c r="Q114" s="153"/>
      <c r="R114" s="153"/>
      <c r="S114" s="238">
        <f t="shared" si="15"/>
        <v>0</v>
      </c>
      <c r="T114" s="193" t="s">
        <v>44</v>
      </c>
      <c r="U114" s="173"/>
      <c r="V114" s="193" t="str">
        <f t="shared" si="16"/>
        <v/>
      </c>
      <c r="W114" s="264" t="str">
        <f t="shared" si="17"/>
        <v>OK</v>
      </c>
      <c r="X114" s="193" t="str">
        <f t="shared" si="18"/>
        <v/>
      </c>
      <c r="Y114" s="193" t="str">
        <f t="shared" si="19"/>
        <v/>
      </c>
      <c r="Z114" s="397" t="str">
        <f t="shared" si="20"/>
        <v/>
      </c>
      <c r="AA114" s="257" t="str">
        <f t="shared" si="21"/>
        <v/>
      </c>
      <c r="AB114" s="257" t="str">
        <f t="shared" si="22"/>
        <v/>
      </c>
      <c r="AC114" s="193" t="str">
        <f t="shared" si="23"/>
        <v>CHECK DATES</v>
      </c>
      <c r="AD114" s="257" t="str">
        <f t="shared" si="24"/>
        <v/>
      </c>
      <c r="AE114" s="286">
        <v>0</v>
      </c>
      <c r="AF114" s="257">
        <f t="shared" si="25"/>
        <v>0</v>
      </c>
      <c r="AG114" s="257" t="str">
        <f t="shared" si="26"/>
        <v/>
      </c>
      <c r="AH114" s="257">
        <f t="shared" si="27"/>
        <v>0</v>
      </c>
    </row>
    <row r="115" spans="1:34" x14ac:dyDescent="0.3">
      <c r="A115" s="287">
        <v>103</v>
      </c>
      <c r="B115" s="150"/>
      <c r="C115" s="150"/>
      <c r="D115" s="150"/>
      <c r="E115" s="152"/>
      <c r="F115" s="152"/>
      <c r="G115" s="154"/>
      <c r="H115" s="155"/>
      <c r="I115" s="159"/>
      <c r="J115" s="159"/>
      <c r="K115" s="337"/>
      <c r="L115" s="343" t="str">
        <f>IF(K115="","",LOOKUP(K115,'Work Programme'!$A$8:$A$207,'Work Programme'!$B$8:$B$207))</f>
        <v/>
      </c>
      <c r="M115" s="150"/>
      <c r="N115" s="151"/>
      <c r="O115" s="254" t="str">
        <f>IF(G115="","",VLOOKUP(G115,'Overview - Financial Statement'!$A$46:$B$60,2,FALSE))</f>
        <v/>
      </c>
      <c r="P115" s="255" t="str">
        <f t="shared" si="14"/>
        <v/>
      </c>
      <c r="Q115" s="153"/>
      <c r="R115" s="153"/>
      <c r="S115" s="238">
        <f t="shared" si="15"/>
        <v>0</v>
      </c>
      <c r="T115" s="193" t="s">
        <v>44</v>
      </c>
      <c r="U115" s="173"/>
      <c r="V115" s="193" t="str">
        <f t="shared" si="16"/>
        <v/>
      </c>
      <c r="W115" s="264" t="str">
        <f t="shared" si="17"/>
        <v>OK</v>
      </c>
      <c r="X115" s="193" t="str">
        <f t="shared" si="18"/>
        <v/>
      </c>
      <c r="Y115" s="193" t="str">
        <f t="shared" si="19"/>
        <v/>
      </c>
      <c r="Z115" s="397" t="str">
        <f t="shared" si="20"/>
        <v/>
      </c>
      <c r="AA115" s="257" t="str">
        <f t="shared" si="21"/>
        <v/>
      </c>
      <c r="AB115" s="257" t="str">
        <f t="shared" si="22"/>
        <v/>
      </c>
      <c r="AC115" s="193" t="str">
        <f t="shared" si="23"/>
        <v>CHECK DATES</v>
      </c>
      <c r="AD115" s="257" t="str">
        <f t="shared" si="24"/>
        <v/>
      </c>
      <c r="AE115" s="286">
        <v>0</v>
      </c>
      <c r="AF115" s="257">
        <f t="shared" si="25"/>
        <v>0</v>
      </c>
      <c r="AG115" s="257" t="str">
        <f t="shared" si="26"/>
        <v/>
      </c>
      <c r="AH115" s="257">
        <f t="shared" si="27"/>
        <v>0</v>
      </c>
    </row>
    <row r="116" spans="1:34" x14ac:dyDescent="0.3">
      <c r="A116" s="287">
        <v>104</v>
      </c>
      <c r="B116" s="150"/>
      <c r="C116" s="150"/>
      <c r="D116" s="150"/>
      <c r="E116" s="152"/>
      <c r="F116" s="152"/>
      <c r="G116" s="154"/>
      <c r="H116" s="155"/>
      <c r="I116" s="159"/>
      <c r="J116" s="159"/>
      <c r="K116" s="337"/>
      <c r="L116" s="343" t="str">
        <f>IF(K116="","",LOOKUP(K116,'Work Programme'!$A$8:$A$207,'Work Programme'!$B$8:$B$207))</f>
        <v/>
      </c>
      <c r="M116" s="150"/>
      <c r="N116" s="151"/>
      <c r="O116" s="254" t="str">
        <f>IF(G116="","",VLOOKUP(G116,'Overview - Financial Statement'!$A$46:$B$60,2,FALSE))</f>
        <v/>
      </c>
      <c r="P116" s="255" t="str">
        <f t="shared" si="14"/>
        <v/>
      </c>
      <c r="Q116" s="153"/>
      <c r="R116" s="153"/>
      <c r="S116" s="238">
        <f t="shared" si="15"/>
        <v>0</v>
      </c>
      <c r="T116" s="193" t="s">
        <v>44</v>
      </c>
      <c r="U116" s="173"/>
      <c r="V116" s="193" t="str">
        <f t="shared" si="16"/>
        <v/>
      </c>
      <c r="W116" s="264" t="str">
        <f t="shared" si="17"/>
        <v>OK</v>
      </c>
      <c r="X116" s="193" t="str">
        <f t="shared" si="18"/>
        <v/>
      </c>
      <c r="Y116" s="193" t="str">
        <f t="shared" si="19"/>
        <v/>
      </c>
      <c r="Z116" s="397" t="str">
        <f t="shared" si="20"/>
        <v/>
      </c>
      <c r="AA116" s="257" t="str">
        <f t="shared" si="21"/>
        <v/>
      </c>
      <c r="AB116" s="257" t="str">
        <f t="shared" si="22"/>
        <v/>
      </c>
      <c r="AC116" s="193" t="str">
        <f t="shared" si="23"/>
        <v>CHECK DATES</v>
      </c>
      <c r="AD116" s="257" t="str">
        <f t="shared" si="24"/>
        <v/>
      </c>
      <c r="AE116" s="286">
        <v>0</v>
      </c>
      <c r="AF116" s="257">
        <f t="shared" si="25"/>
        <v>0</v>
      </c>
      <c r="AG116" s="257" t="str">
        <f t="shared" si="26"/>
        <v/>
      </c>
      <c r="AH116" s="257">
        <f t="shared" si="27"/>
        <v>0</v>
      </c>
    </row>
    <row r="117" spans="1:34" x14ac:dyDescent="0.3">
      <c r="A117" s="287">
        <v>105</v>
      </c>
      <c r="B117" s="150"/>
      <c r="C117" s="150"/>
      <c r="D117" s="150"/>
      <c r="E117" s="152"/>
      <c r="F117" s="152"/>
      <c r="G117" s="154"/>
      <c r="H117" s="155"/>
      <c r="I117" s="159"/>
      <c r="J117" s="159"/>
      <c r="K117" s="337"/>
      <c r="L117" s="343" t="str">
        <f>IF(K117="","",LOOKUP(K117,'Work Programme'!$A$8:$A$207,'Work Programme'!$B$8:$B$207))</f>
        <v/>
      </c>
      <c r="M117" s="150"/>
      <c r="N117" s="151"/>
      <c r="O117" s="254" t="str">
        <f>IF(G117="","",VLOOKUP(G117,'Overview - Financial Statement'!$A$46:$B$60,2,FALSE))</f>
        <v/>
      </c>
      <c r="P117" s="255" t="str">
        <f t="shared" si="14"/>
        <v/>
      </c>
      <c r="Q117" s="153"/>
      <c r="R117" s="153"/>
      <c r="S117" s="238">
        <f t="shared" si="15"/>
        <v>0</v>
      </c>
      <c r="T117" s="193" t="s">
        <v>44</v>
      </c>
      <c r="U117" s="173"/>
      <c r="V117" s="193" t="str">
        <f t="shared" si="16"/>
        <v/>
      </c>
      <c r="W117" s="264" t="str">
        <f t="shared" si="17"/>
        <v>OK</v>
      </c>
      <c r="X117" s="193" t="str">
        <f t="shared" si="18"/>
        <v/>
      </c>
      <c r="Y117" s="193" t="str">
        <f t="shared" si="19"/>
        <v/>
      </c>
      <c r="Z117" s="397" t="str">
        <f t="shared" si="20"/>
        <v/>
      </c>
      <c r="AA117" s="257" t="str">
        <f t="shared" si="21"/>
        <v/>
      </c>
      <c r="AB117" s="257" t="str">
        <f t="shared" si="22"/>
        <v/>
      </c>
      <c r="AC117" s="193" t="str">
        <f t="shared" si="23"/>
        <v>CHECK DATES</v>
      </c>
      <c r="AD117" s="257" t="str">
        <f t="shared" si="24"/>
        <v/>
      </c>
      <c r="AE117" s="286">
        <v>0</v>
      </c>
      <c r="AF117" s="257">
        <f t="shared" si="25"/>
        <v>0</v>
      </c>
      <c r="AG117" s="257" t="str">
        <f t="shared" si="26"/>
        <v/>
      </c>
      <c r="AH117" s="257">
        <f t="shared" si="27"/>
        <v>0</v>
      </c>
    </row>
    <row r="118" spans="1:34" x14ac:dyDescent="0.3">
      <c r="A118" s="287">
        <v>106</v>
      </c>
      <c r="B118" s="150"/>
      <c r="C118" s="150"/>
      <c r="D118" s="150"/>
      <c r="E118" s="152"/>
      <c r="F118" s="152"/>
      <c r="G118" s="154"/>
      <c r="H118" s="155"/>
      <c r="I118" s="159"/>
      <c r="J118" s="159"/>
      <c r="K118" s="337"/>
      <c r="L118" s="343" t="str">
        <f>IF(K118="","",LOOKUP(K118,'Work Programme'!$A$8:$A$207,'Work Programme'!$B$8:$B$207))</f>
        <v/>
      </c>
      <c r="M118" s="150"/>
      <c r="N118" s="151"/>
      <c r="O118" s="254" t="str">
        <f>IF(G118="","",VLOOKUP(G118,'Overview - Financial Statement'!$A$46:$B$60,2,FALSE))</f>
        <v/>
      </c>
      <c r="P118" s="255" t="str">
        <f t="shared" si="14"/>
        <v/>
      </c>
      <c r="Q118" s="153"/>
      <c r="R118" s="153"/>
      <c r="S118" s="238">
        <f t="shared" si="15"/>
        <v>0</v>
      </c>
      <c r="T118" s="193" t="s">
        <v>44</v>
      </c>
      <c r="U118" s="173"/>
      <c r="V118" s="193" t="str">
        <f t="shared" si="16"/>
        <v/>
      </c>
      <c r="W118" s="264" t="str">
        <f t="shared" si="17"/>
        <v>OK</v>
      </c>
      <c r="X118" s="193" t="str">
        <f t="shared" si="18"/>
        <v/>
      </c>
      <c r="Y118" s="193" t="str">
        <f t="shared" si="19"/>
        <v/>
      </c>
      <c r="Z118" s="397" t="str">
        <f t="shared" si="20"/>
        <v/>
      </c>
      <c r="AA118" s="257" t="str">
        <f t="shared" si="21"/>
        <v/>
      </c>
      <c r="AB118" s="257" t="str">
        <f t="shared" si="22"/>
        <v/>
      </c>
      <c r="AC118" s="193" t="str">
        <f t="shared" si="23"/>
        <v>CHECK DATES</v>
      </c>
      <c r="AD118" s="257" t="str">
        <f t="shared" si="24"/>
        <v/>
      </c>
      <c r="AE118" s="286">
        <v>0</v>
      </c>
      <c r="AF118" s="257">
        <f t="shared" si="25"/>
        <v>0</v>
      </c>
      <c r="AG118" s="257" t="str">
        <f t="shared" si="26"/>
        <v/>
      </c>
      <c r="AH118" s="257">
        <f t="shared" si="27"/>
        <v>0</v>
      </c>
    </row>
    <row r="119" spans="1:34" x14ac:dyDescent="0.3">
      <c r="A119" s="287">
        <v>107</v>
      </c>
      <c r="B119" s="150"/>
      <c r="C119" s="150"/>
      <c r="D119" s="150"/>
      <c r="E119" s="152"/>
      <c r="F119" s="152"/>
      <c r="G119" s="154"/>
      <c r="H119" s="155"/>
      <c r="I119" s="159"/>
      <c r="J119" s="159"/>
      <c r="K119" s="337"/>
      <c r="L119" s="343" t="str">
        <f>IF(K119="","",LOOKUP(K119,'Work Programme'!$A$8:$A$207,'Work Programme'!$B$8:$B$207))</f>
        <v/>
      </c>
      <c r="M119" s="150"/>
      <c r="N119" s="151"/>
      <c r="O119" s="254" t="str">
        <f>IF(G119="","",VLOOKUP(G119,'Overview - Financial Statement'!$A$46:$B$60,2,FALSE))</f>
        <v/>
      </c>
      <c r="P119" s="255" t="str">
        <f t="shared" si="14"/>
        <v/>
      </c>
      <c r="Q119" s="153"/>
      <c r="R119" s="153"/>
      <c r="S119" s="238">
        <f t="shared" si="15"/>
        <v>0</v>
      </c>
      <c r="T119" s="193" t="s">
        <v>44</v>
      </c>
      <c r="U119" s="173"/>
      <c r="V119" s="193" t="str">
        <f t="shared" si="16"/>
        <v/>
      </c>
      <c r="W119" s="264" t="str">
        <f t="shared" si="17"/>
        <v>OK</v>
      </c>
      <c r="X119" s="193" t="str">
        <f t="shared" si="18"/>
        <v/>
      </c>
      <c r="Y119" s="193" t="str">
        <f t="shared" si="19"/>
        <v/>
      </c>
      <c r="Z119" s="397" t="str">
        <f t="shared" si="20"/>
        <v/>
      </c>
      <c r="AA119" s="257" t="str">
        <f t="shared" si="21"/>
        <v/>
      </c>
      <c r="AB119" s="257" t="str">
        <f t="shared" si="22"/>
        <v/>
      </c>
      <c r="AC119" s="193" t="str">
        <f t="shared" si="23"/>
        <v>CHECK DATES</v>
      </c>
      <c r="AD119" s="257" t="str">
        <f t="shared" si="24"/>
        <v/>
      </c>
      <c r="AE119" s="286">
        <v>0</v>
      </c>
      <c r="AF119" s="257">
        <f t="shared" si="25"/>
        <v>0</v>
      </c>
      <c r="AG119" s="257" t="str">
        <f t="shared" si="26"/>
        <v/>
      </c>
      <c r="AH119" s="257">
        <f t="shared" si="27"/>
        <v>0</v>
      </c>
    </row>
    <row r="120" spans="1:34" x14ac:dyDescent="0.3">
      <c r="A120" s="287">
        <v>108</v>
      </c>
      <c r="B120" s="150"/>
      <c r="C120" s="150"/>
      <c r="D120" s="150"/>
      <c r="E120" s="152"/>
      <c r="F120" s="152"/>
      <c r="G120" s="154"/>
      <c r="H120" s="155"/>
      <c r="I120" s="159"/>
      <c r="J120" s="159"/>
      <c r="K120" s="337"/>
      <c r="L120" s="343" t="str">
        <f>IF(K120="","",LOOKUP(K120,'Work Programme'!$A$8:$A$207,'Work Programme'!$B$8:$B$207))</f>
        <v/>
      </c>
      <c r="M120" s="150"/>
      <c r="N120" s="151"/>
      <c r="O120" s="254" t="str">
        <f>IF(G120="","",VLOOKUP(G120,'Overview - Financial Statement'!$A$46:$B$60,2,FALSE))</f>
        <v/>
      </c>
      <c r="P120" s="255" t="str">
        <f t="shared" si="14"/>
        <v/>
      </c>
      <c r="Q120" s="153"/>
      <c r="R120" s="153"/>
      <c r="S120" s="238">
        <f t="shared" si="15"/>
        <v>0</v>
      </c>
      <c r="T120" s="193" t="s">
        <v>44</v>
      </c>
      <c r="U120" s="173"/>
      <c r="V120" s="193" t="str">
        <f t="shared" si="16"/>
        <v/>
      </c>
      <c r="W120" s="264" t="str">
        <f t="shared" si="17"/>
        <v>OK</v>
      </c>
      <c r="X120" s="193" t="str">
        <f t="shared" si="18"/>
        <v/>
      </c>
      <c r="Y120" s="193" t="str">
        <f t="shared" si="19"/>
        <v/>
      </c>
      <c r="Z120" s="397" t="str">
        <f t="shared" si="20"/>
        <v/>
      </c>
      <c r="AA120" s="257" t="str">
        <f t="shared" si="21"/>
        <v/>
      </c>
      <c r="AB120" s="257" t="str">
        <f t="shared" si="22"/>
        <v/>
      </c>
      <c r="AC120" s="193" t="str">
        <f t="shared" si="23"/>
        <v>CHECK DATES</v>
      </c>
      <c r="AD120" s="257" t="str">
        <f t="shared" si="24"/>
        <v/>
      </c>
      <c r="AE120" s="286">
        <v>0</v>
      </c>
      <c r="AF120" s="257">
        <f t="shared" si="25"/>
        <v>0</v>
      </c>
      <c r="AG120" s="257" t="str">
        <f t="shared" si="26"/>
        <v/>
      </c>
      <c r="AH120" s="257">
        <f t="shared" si="27"/>
        <v>0</v>
      </c>
    </row>
    <row r="121" spans="1:34" x14ac:dyDescent="0.3">
      <c r="A121" s="287">
        <v>109</v>
      </c>
      <c r="B121" s="150"/>
      <c r="C121" s="150"/>
      <c r="D121" s="150"/>
      <c r="E121" s="152"/>
      <c r="F121" s="152"/>
      <c r="G121" s="154"/>
      <c r="H121" s="155"/>
      <c r="I121" s="159"/>
      <c r="J121" s="159"/>
      <c r="K121" s="337"/>
      <c r="L121" s="343" t="str">
        <f>IF(K121="","",LOOKUP(K121,'Work Programme'!$A$8:$A$207,'Work Programme'!$B$8:$B$207))</f>
        <v/>
      </c>
      <c r="M121" s="150"/>
      <c r="N121" s="151"/>
      <c r="O121" s="254" t="str">
        <f>IF(G121="","",VLOOKUP(G121,'Overview - Financial Statement'!$A$46:$B$60,2,FALSE))</f>
        <v/>
      </c>
      <c r="P121" s="255" t="str">
        <f t="shared" si="14"/>
        <v/>
      </c>
      <c r="Q121" s="153"/>
      <c r="R121" s="153"/>
      <c r="S121" s="238">
        <f t="shared" si="15"/>
        <v>0</v>
      </c>
      <c r="T121" s="193" t="s">
        <v>44</v>
      </c>
      <c r="U121" s="173"/>
      <c r="V121" s="193" t="str">
        <f t="shared" si="16"/>
        <v/>
      </c>
      <c r="W121" s="264" t="str">
        <f t="shared" si="17"/>
        <v>OK</v>
      </c>
      <c r="X121" s="193" t="str">
        <f t="shared" si="18"/>
        <v/>
      </c>
      <c r="Y121" s="193" t="str">
        <f t="shared" si="19"/>
        <v/>
      </c>
      <c r="Z121" s="397" t="str">
        <f t="shared" si="20"/>
        <v/>
      </c>
      <c r="AA121" s="257" t="str">
        <f t="shared" si="21"/>
        <v/>
      </c>
      <c r="AB121" s="257" t="str">
        <f t="shared" si="22"/>
        <v/>
      </c>
      <c r="AC121" s="193" t="str">
        <f t="shared" si="23"/>
        <v>CHECK DATES</v>
      </c>
      <c r="AD121" s="257" t="str">
        <f t="shared" si="24"/>
        <v/>
      </c>
      <c r="AE121" s="286">
        <v>0</v>
      </c>
      <c r="AF121" s="257">
        <f t="shared" si="25"/>
        <v>0</v>
      </c>
      <c r="AG121" s="257" t="str">
        <f t="shared" si="26"/>
        <v/>
      </c>
      <c r="AH121" s="257">
        <f t="shared" si="27"/>
        <v>0</v>
      </c>
    </row>
    <row r="122" spans="1:34" x14ac:dyDescent="0.3">
      <c r="A122" s="287">
        <v>110</v>
      </c>
      <c r="B122" s="150"/>
      <c r="C122" s="150"/>
      <c r="D122" s="150"/>
      <c r="E122" s="152"/>
      <c r="F122" s="152"/>
      <c r="G122" s="154"/>
      <c r="H122" s="155"/>
      <c r="I122" s="159"/>
      <c r="J122" s="159"/>
      <c r="K122" s="337"/>
      <c r="L122" s="343" t="str">
        <f>IF(K122="","",LOOKUP(K122,'Work Programme'!$A$8:$A$207,'Work Programme'!$B$8:$B$207))</f>
        <v/>
      </c>
      <c r="M122" s="150"/>
      <c r="N122" s="151"/>
      <c r="O122" s="254" t="str">
        <f>IF(G122="","",VLOOKUP(G122,'Overview - Financial Statement'!$A$46:$B$60,2,FALSE))</f>
        <v/>
      </c>
      <c r="P122" s="255" t="str">
        <f t="shared" si="14"/>
        <v/>
      </c>
      <c r="Q122" s="153"/>
      <c r="R122" s="153"/>
      <c r="S122" s="238">
        <f t="shared" si="15"/>
        <v>0</v>
      </c>
      <c r="T122" s="193" t="s">
        <v>44</v>
      </c>
      <c r="U122" s="173"/>
      <c r="V122" s="193" t="str">
        <f t="shared" si="16"/>
        <v/>
      </c>
      <c r="W122" s="264" t="str">
        <f t="shared" si="17"/>
        <v>OK</v>
      </c>
      <c r="X122" s="193" t="str">
        <f t="shared" si="18"/>
        <v/>
      </c>
      <c r="Y122" s="193" t="str">
        <f t="shared" si="19"/>
        <v/>
      </c>
      <c r="Z122" s="397" t="str">
        <f t="shared" si="20"/>
        <v/>
      </c>
      <c r="AA122" s="257" t="str">
        <f t="shared" si="21"/>
        <v/>
      </c>
      <c r="AB122" s="257" t="str">
        <f t="shared" si="22"/>
        <v/>
      </c>
      <c r="AC122" s="193" t="str">
        <f t="shared" si="23"/>
        <v>CHECK DATES</v>
      </c>
      <c r="AD122" s="257" t="str">
        <f t="shared" si="24"/>
        <v/>
      </c>
      <c r="AE122" s="286">
        <v>0</v>
      </c>
      <c r="AF122" s="257">
        <f t="shared" si="25"/>
        <v>0</v>
      </c>
      <c r="AG122" s="257" t="str">
        <f t="shared" si="26"/>
        <v/>
      </c>
      <c r="AH122" s="257">
        <f t="shared" si="27"/>
        <v>0</v>
      </c>
    </row>
    <row r="123" spans="1:34" x14ac:dyDescent="0.3">
      <c r="A123" s="287">
        <v>111</v>
      </c>
      <c r="B123" s="150"/>
      <c r="C123" s="150"/>
      <c r="D123" s="150"/>
      <c r="E123" s="152"/>
      <c r="F123" s="152"/>
      <c r="G123" s="154"/>
      <c r="H123" s="155"/>
      <c r="I123" s="159"/>
      <c r="J123" s="159"/>
      <c r="K123" s="337"/>
      <c r="L123" s="343" t="str">
        <f>IF(K123="","",LOOKUP(K123,'Work Programme'!$A$8:$A$207,'Work Programme'!$B$8:$B$207))</f>
        <v/>
      </c>
      <c r="M123" s="150"/>
      <c r="N123" s="151"/>
      <c r="O123" s="254" t="str">
        <f>IF(G123="","",VLOOKUP(G123,'Overview - Financial Statement'!$A$46:$B$60,2,FALSE))</f>
        <v/>
      </c>
      <c r="P123" s="255" t="str">
        <f t="shared" si="14"/>
        <v/>
      </c>
      <c r="Q123" s="153"/>
      <c r="R123" s="153"/>
      <c r="S123" s="238">
        <f t="shared" si="15"/>
        <v>0</v>
      </c>
      <c r="T123" s="193" t="s">
        <v>44</v>
      </c>
      <c r="U123" s="173"/>
      <c r="V123" s="193" t="str">
        <f t="shared" si="16"/>
        <v/>
      </c>
      <c r="W123" s="264" t="str">
        <f t="shared" si="17"/>
        <v>OK</v>
      </c>
      <c r="X123" s="193" t="str">
        <f t="shared" si="18"/>
        <v/>
      </c>
      <c r="Y123" s="193" t="str">
        <f t="shared" si="19"/>
        <v/>
      </c>
      <c r="Z123" s="397" t="str">
        <f t="shared" si="20"/>
        <v/>
      </c>
      <c r="AA123" s="257" t="str">
        <f t="shared" si="21"/>
        <v/>
      </c>
      <c r="AB123" s="257" t="str">
        <f t="shared" si="22"/>
        <v/>
      </c>
      <c r="AC123" s="193" t="str">
        <f t="shared" si="23"/>
        <v>CHECK DATES</v>
      </c>
      <c r="AD123" s="257" t="str">
        <f t="shared" si="24"/>
        <v/>
      </c>
      <c r="AE123" s="286">
        <v>0</v>
      </c>
      <c r="AF123" s="257">
        <f t="shared" si="25"/>
        <v>0</v>
      </c>
      <c r="AG123" s="257" t="str">
        <f t="shared" si="26"/>
        <v/>
      </c>
      <c r="AH123" s="257">
        <f t="shared" si="27"/>
        <v>0</v>
      </c>
    </row>
    <row r="124" spans="1:34" x14ac:dyDescent="0.3">
      <c r="A124" s="287">
        <v>112</v>
      </c>
      <c r="B124" s="150"/>
      <c r="C124" s="150"/>
      <c r="D124" s="150"/>
      <c r="E124" s="152"/>
      <c r="F124" s="152"/>
      <c r="G124" s="154"/>
      <c r="H124" s="155"/>
      <c r="I124" s="159"/>
      <c r="J124" s="159"/>
      <c r="K124" s="337"/>
      <c r="L124" s="343" t="str">
        <f>IF(K124="","",LOOKUP(K124,'Work Programme'!$A$8:$A$207,'Work Programme'!$B$8:$B$207))</f>
        <v/>
      </c>
      <c r="M124" s="150"/>
      <c r="N124" s="151"/>
      <c r="O124" s="254" t="str">
        <f>IF(G124="","",VLOOKUP(G124,'Overview - Financial Statement'!$A$46:$B$60,2,FALSE))</f>
        <v/>
      </c>
      <c r="P124" s="255" t="str">
        <f t="shared" si="14"/>
        <v/>
      </c>
      <c r="Q124" s="153"/>
      <c r="R124" s="153"/>
      <c r="S124" s="238">
        <f t="shared" si="15"/>
        <v>0</v>
      </c>
      <c r="T124" s="193" t="s">
        <v>44</v>
      </c>
      <c r="U124" s="173"/>
      <c r="V124" s="193" t="str">
        <f t="shared" si="16"/>
        <v/>
      </c>
      <c r="W124" s="264" t="str">
        <f t="shared" si="17"/>
        <v>OK</v>
      </c>
      <c r="X124" s="193" t="str">
        <f t="shared" si="18"/>
        <v/>
      </c>
      <c r="Y124" s="193" t="str">
        <f t="shared" si="19"/>
        <v/>
      </c>
      <c r="Z124" s="397" t="str">
        <f t="shared" si="20"/>
        <v/>
      </c>
      <c r="AA124" s="257" t="str">
        <f t="shared" si="21"/>
        <v/>
      </c>
      <c r="AB124" s="257" t="str">
        <f t="shared" si="22"/>
        <v/>
      </c>
      <c r="AC124" s="193" t="str">
        <f t="shared" si="23"/>
        <v>CHECK DATES</v>
      </c>
      <c r="AD124" s="257" t="str">
        <f t="shared" si="24"/>
        <v/>
      </c>
      <c r="AE124" s="286">
        <v>0</v>
      </c>
      <c r="AF124" s="257">
        <f t="shared" si="25"/>
        <v>0</v>
      </c>
      <c r="AG124" s="257" t="str">
        <f t="shared" si="26"/>
        <v/>
      </c>
      <c r="AH124" s="257">
        <f t="shared" si="27"/>
        <v>0</v>
      </c>
    </row>
    <row r="125" spans="1:34" x14ac:dyDescent="0.3">
      <c r="A125" s="287">
        <v>113</v>
      </c>
      <c r="B125" s="150"/>
      <c r="C125" s="150"/>
      <c r="D125" s="150"/>
      <c r="E125" s="152"/>
      <c r="F125" s="152"/>
      <c r="G125" s="154"/>
      <c r="H125" s="155"/>
      <c r="I125" s="159"/>
      <c r="J125" s="159"/>
      <c r="K125" s="337"/>
      <c r="L125" s="343" t="str">
        <f>IF(K125="","",LOOKUP(K125,'Work Programme'!$A$8:$A$207,'Work Programme'!$B$8:$B$207))</f>
        <v/>
      </c>
      <c r="M125" s="150"/>
      <c r="N125" s="151"/>
      <c r="O125" s="254" t="str">
        <f>IF(G125="","",VLOOKUP(G125,'Overview - Financial Statement'!$A$46:$B$60,2,FALSE))</f>
        <v/>
      </c>
      <c r="P125" s="255" t="str">
        <f t="shared" si="14"/>
        <v/>
      </c>
      <c r="Q125" s="153"/>
      <c r="R125" s="153"/>
      <c r="S125" s="238">
        <f t="shared" si="15"/>
        <v>0</v>
      </c>
      <c r="T125" s="193" t="s">
        <v>44</v>
      </c>
      <c r="U125" s="173"/>
      <c r="V125" s="193" t="str">
        <f t="shared" si="16"/>
        <v/>
      </c>
      <c r="W125" s="264" t="str">
        <f t="shared" si="17"/>
        <v>OK</v>
      </c>
      <c r="X125" s="193" t="str">
        <f t="shared" si="18"/>
        <v/>
      </c>
      <c r="Y125" s="193" t="str">
        <f t="shared" si="19"/>
        <v/>
      </c>
      <c r="Z125" s="397" t="str">
        <f t="shared" si="20"/>
        <v/>
      </c>
      <c r="AA125" s="257" t="str">
        <f t="shared" si="21"/>
        <v/>
      </c>
      <c r="AB125" s="257" t="str">
        <f t="shared" si="22"/>
        <v/>
      </c>
      <c r="AC125" s="193" t="str">
        <f t="shared" si="23"/>
        <v>CHECK DATES</v>
      </c>
      <c r="AD125" s="257" t="str">
        <f t="shared" si="24"/>
        <v/>
      </c>
      <c r="AE125" s="286">
        <v>0</v>
      </c>
      <c r="AF125" s="257">
        <f t="shared" si="25"/>
        <v>0</v>
      </c>
      <c r="AG125" s="257" t="str">
        <f t="shared" si="26"/>
        <v/>
      </c>
      <c r="AH125" s="257">
        <f t="shared" si="27"/>
        <v>0</v>
      </c>
    </row>
    <row r="126" spans="1:34" x14ac:dyDescent="0.3">
      <c r="A126" s="287">
        <v>114</v>
      </c>
      <c r="B126" s="150"/>
      <c r="C126" s="150"/>
      <c r="D126" s="150"/>
      <c r="E126" s="152"/>
      <c r="F126" s="152"/>
      <c r="G126" s="154"/>
      <c r="H126" s="155"/>
      <c r="I126" s="159"/>
      <c r="J126" s="159"/>
      <c r="K126" s="337"/>
      <c r="L126" s="343" t="str">
        <f>IF(K126="","",LOOKUP(K126,'Work Programme'!$A$8:$A$207,'Work Programme'!$B$8:$B$207))</f>
        <v/>
      </c>
      <c r="M126" s="150"/>
      <c r="N126" s="151"/>
      <c r="O126" s="254" t="str">
        <f>IF(G126="","",VLOOKUP(G126,'Overview - Financial Statement'!$A$46:$B$60,2,FALSE))</f>
        <v/>
      </c>
      <c r="P126" s="255" t="str">
        <f t="shared" si="14"/>
        <v/>
      </c>
      <c r="Q126" s="153"/>
      <c r="R126" s="153"/>
      <c r="S126" s="238">
        <f t="shared" si="15"/>
        <v>0</v>
      </c>
      <c r="T126" s="193" t="s">
        <v>44</v>
      </c>
      <c r="U126" s="173"/>
      <c r="V126" s="193" t="str">
        <f t="shared" si="16"/>
        <v/>
      </c>
      <c r="W126" s="264" t="str">
        <f t="shared" si="17"/>
        <v>OK</v>
      </c>
      <c r="X126" s="193" t="str">
        <f t="shared" si="18"/>
        <v/>
      </c>
      <c r="Y126" s="193" t="str">
        <f t="shared" si="19"/>
        <v/>
      </c>
      <c r="Z126" s="397" t="str">
        <f t="shared" si="20"/>
        <v/>
      </c>
      <c r="AA126" s="257" t="str">
        <f t="shared" si="21"/>
        <v/>
      </c>
      <c r="AB126" s="257" t="str">
        <f t="shared" si="22"/>
        <v/>
      </c>
      <c r="AC126" s="193" t="str">
        <f t="shared" si="23"/>
        <v>CHECK DATES</v>
      </c>
      <c r="AD126" s="257" t="str">
        <f t="shared" si="24"/>
        <v/>
      </c>
      <c r="AE126" s="286">
        <v>0</v>
      </c>
      <c r="AF126" s="257">
        <f t="shared" si="25"/>
        <v>0</v>
      </c>
      <c r="AG126" s="257" t="str">
        <f t="shared" si="26"/>
        <v/>
      </c>
      <c r="AH126" s="257">
        <f t="shared" si="27"/>
        <v>0</v>
      </c>
    </row>
    <row r="127" spans="1:34" x14ac:dyDescent="0.3">
      <c r="A127" s="287">
        <v>115</v>
      </c>
      <c r="B127" s="150"/>
      <c r="C127" s="150"/>
      <c r="D127" s="150"/>
      <c r="E127" s="152"/>
      <c r="F127" s="152"/>
      <c r="G127" s="154"/>
      <c r="H127" s="155"/>
      <c r="I127" s="159"/>
      <c r="J127" s="159"/>
      <c r="K127" s="337"/>
      <c r="L127" s="343" t="str">
        <f>IF(K127="","",LOOKUP(K127,'Work Programme'!$A$8:$A$207,'Work Programme'!$B$8:$B$207))</f>
        <v/>
      </c>
      <c r="M127" s="150"/>
      <c r="N127" s="151"/>
      <c r="O127" s="254" t="str">
        <f>IF(G127="","",VLOOKUP(G127,'Overview - Financial Statement'!$A$46:$B$60,2,FALSE))</f>
        <v/>
      </c>
      <c r="P127" s="255" t="str">
        <f t="shared" si="14"/>
        <v/>
      </c>
      <c r="Q127" s="153"/>
      <c r="R127" s="153"/>
      <c r="S127" s="238">
        <f t="shared" si="15"/>
        <v>0</v>
      </c>
      <c r="T127" s="193" t="s">
        <v>44</v>
      </c>
      <c r="U127" s="173"/>
      <c r="V127" s="193" t="str">
        <f t="shared" si="16"/>
        <v/>
      </c>
      <c r="W127" s="264" t="str">
        <f t="shared" si="17"/>
        <v>OK</v>
      </c>
      <c r="X127" s="193" t="str">
        <f t="shared" si="18"/>
        <v/>
      </c>
      <c r="Y127" s="193" t="str">
        <f t="shared" si="19"/>
        <v/>
      </c>
      <c r="Z127" s="397" t="str">
        <f t="shared" si="20"/>
        <v/>
      </c>
      <c r="AA127" s="257" t="str">
        <f t="shared" si="21"/>
        <v/>
      </c>
      <c r="AB127" s="257" t="str">
        <f t="shared" si="22"/>
        <v/>
      </c>
      <c r="AC127" s="193" t="str">
        <f t="shared" si="23"/>
        <v>CHECK DATES</v>
      </c>
      <c r="AD127" s="257" t="str">
        <f t="shared" si="24"/>
        <v/>
      </c>
      <c r="AE127" s="286">
        <v>0</v>
      </c>
      <c r="AF127" s="257">
        <f t="shared" si="25"/>
        <v>0</v>
      </c>
      <c r="AG127" s="257" t="str">
        <f t="shared" si="26"/>
        <v/>
      </c>
      <c r="AH127" s="257">
        <f t="shared" si="27"/>
        <v>0</v>
      </c>
    </row>
    <row r="128" spans="1:34" x14ac:dyDescent="0.3">
      <c r="A128" s="287">
        <v>116</v>
      </c>
      <c r="B128" s="150"/>
      <c r="C128" s="150"/>
      <c r="D128" s="150"/>
      <c r="E128" s="152"/>
      <c r="F128" s="152"/>
      <c r="G128" s="154"/>
      <c r="H128" s="155"/>
      <c r="I128" s="159"/>
      <c r="J128" s="159"/>
      <c r="K128" s="337"/>
      <c r="L128" s="343" t="str">
        <f>IF(K128="","",LOOKUP(K128,'Work Programme'!$A$8:$A$207,'Work Programme'!$B$8:$B$207))</f>
        <v/>
      </c>
      <c r="M128" s="150"/>
      <c r="N128" s="151"/>
      <c r="O128" s="254" t="str">
        <f>IF(G128="","",VLOOKUP(G128,'Overview - Financial Statement'!$A$46:$B$60,2,FALSE))</f>
        <v/>
      </c>
      <c r="P128" s="255" t="str">
        <f t="shared" si="14"/>
        <v/>
      </c>
      <c r="Q128" s="153"/>
      <c r="R128" s="153"/>
      <c r="S128" s="238">
        <f t="shared" si="15"/>
        <v>0</v>
      </c>
      <c r="T128" s="193" t="s">
        <v>44</v>
      </c>
      <c r="U128" s="173"/>
      <c r="V128" s="193" t="str">
        <f t="shared" si="16"/>
        <v/>
      </c>
      <c r="W128" s="264" t="str">
        <f t="shared" si="17"/>
        <v>OK</v>
      </c>
      <c r="X128" s="193" t="str">
        <f t="shared" si="18"/>
        <v/>
      </c>
      <c r="Y128" s="193" t="str">
        <f t="shared" si="19"/>
        <v/>
      </c>
      <c r="Z128" s="397" t="str">
        <f t="shared" si="20"/>
        <v/>
      </c>
      <c r="AA128" s="257" t="str">
        <f t="shared" si="21"/>
        <v/>
      </c>
      <c r="AB128" s="257" t="str">
        <f t="shared" si="22"/>
        <v/>
      </c>
      <c r="AC128" s="193" t="str">
        <f t="shared" si="23"/>
        <v>CHECK DATES</v>
      </c>
      <c r="AD128" s="257" t="str">
        <f t="shared" si="24"/>
        <v/>
      </c>
      <c r="AE128" s="286">
        <v>0</v>
      </c>
      <c r="AF128" s="257">
        <f t="shared" si="25"/>
        <v>0</v>
      </c>
      <c r="AG128" s="257" t="str">
        <f t="shared" si="26"/>
        <v/>
      </c>
      <c r="AH128" s="257">
        <f t="shared" si="27"/>
        <v>0</v>
      </c>
    </row>
    <row r="129" spans="1:34" x14ac:dyDescent="0.3">
      <c r="A129" s="287">
        <v>117</v>
      </c>
      <c r="B129" s="150"/>
      <c r="C129" s="150"/>
      <c r="D129" s="150"/>
      <c r="E129" s="152"/>
      <c r="F129" s="152"/>
      <c r="G129" s="154"/>
      <c r="H129" s="155"/>
      <c r="I129" s="159"/>
      <c r="J129" s="159"/>
      <c r="K129" s="337"/>
      <c r="L129" s="343" t="str">
        <f>IF(K129="","",LOOKUP(K129,'Work Programme'!$A$8:$A$207,'Work Programme'!$B$8:$B$207))</f>
        <v/>
      </c>
      <c r="M129" s="150"/>
      <c r="N129" s="151"/>
      <c r="O129" s="254" t="str">
        <f>IF(G129="","",VLOOKUP(G129,'Overview - Financial Statement'!$A$46:$B$60,2,FALSE))</f>
        <v/>
      </c>
      <c r="P129" s="255" t="str">
        <f t="shared" si="14"/>
        <v/>
      </c>
      <c r="Q129" s="153"/>
      <c r="R129" s="153"/>
      <c r="S129" s="238">
        <f t="shared" si="15"/>
        <v>0</v>
      </c>
      <c r="T129" s="193" t="s">
        <v>44</v>
      </c>
      <c r="U129" s="173"/>
      <c r="V129" s="193" t="str">
        <f t="shared" si="16"/>
        <v/>
      </c>
      <c r="W129" s="264" t="str">
        <f t="shared" si="17"/>
        <v>OK</v>
      </c>
      <c r="X129" s="193" t="str">
        <f t="shared" si="18"/>
        <v/>
      </c>
      <c r="Y129" s="193" t="str">
        <f t="shared" si="19"/>
        <v/>
      </c>
      <c r="Z129" s="397" t="str">
        <f t="shared" si="20"/>
        <v/>
      </c>
      <c r="AA129" s="257" t="str">
        <f t="shared" si="21"/>
        <v/>
      </c>
      <c r="AB129" s="257" t="str">
        <f t="shared" si="22"/>
        <v/>
      </c>
      <c r="AC129" s="193" t="str">
        <f t="shared" si="23"/>
        <v>CHECK DATES</v>
      </c>
      <c r="AD129" s="257" t="str">
        <f t="shared" si="24"/>
        <v/>
      </c>
      <c r="AE129" s="286">
        <v>0</v>
      </c>
      <c r="AF129" s="257">
        <f t="shared" si="25"/>
        <v>0</v>
      </c>
      <c r="AG129" s="257" t="str">
        <f t="shared" si="26"/>
        <v/>
      </c>
      <c r="AH129" s="257">
        <f t="shared" si="27"/>
        <v>0</v>
      </c>
    </row>
    <row r="130" spans="1:34" x14ac:dyDescent="0.3">
      <c r="A130" s="287">
        <v>118</v>
      </c>
      <c r="B130" s="150"/>
      <c r="C130" s="150"/>
      <c r="D130" s="150"/>
      <c r="E130" s="152"/>
      <c r="F130" s="152"/>
      <c r="G130" s="154"/>
      <c r="H130" s="155"/>
      <c r="I130" s="159"/>
      <c r="J130" s="159"/>
      <c r="K130" s="337"/>
      <c r="L130" s="343" t="str">
        <f>IF(K130="","",LOOKUP(K130,'Work Programme'!$A$8:$A$207,'Work Programme'!$B$8:$B$207))</f>
        <v/>
      </c>
      <c r="M130" s="150"/>
      <c r="N130" s="151"/>
      <c r="O130" s="254" t="str">
        <f>IF(G130="","",VLOOKUP(G130,'Overview - Financial Statement'!$A$46:$B$60,2,FALSE))</f>
        <v/>
      </c>
      <c r="P130" s="255" t="str">
        <f t="shared" si="14"/>
        <v/>
      </c>
      <c r="Q130" s="153"/>
      <c r="R130" s="153"/>
      <c r="S130" s="238">
        <f t="shared" si="15"/>
        <v>0</v>
      </c>
      <c r="T130" s="193" t="s">
        <v>44</v>
      </c>
      <c r="U130" s="173"/>
      <c r="V130" s="193" t="str">
        <f t="shared" si="16"/>
        <v/>
      </c>
      <c r="W130" s="264" t="str">
        <f t="shared" si="17"/>
        <v>OK</v>
      </c>
      <c r="X130" s="193" t="str">
        <f t="shared" si="18"/>
        <v/>
      </c>
      <c r="Y130" s="193" t="str">
        <f t="shared" si="19"/>
        <v/>
      </c>
      <c r="Z130" s="397" t="str">
        <f t="shared" si="20"/>
        <v/>
      </c>
      <c r="AA130" s="257" t="str">
        <f t="shared" si="21"/>
        <v/>
      </c>
      <c r="AB130" s="257" t="str">
        <f t="shared" si="22"/>
        <v/>
      </c>
      <c r="AC130" s="193" t="str">
        <f t="shared" si="23"/>
        <v>CHECK DATES</v>
      </c>
      <c r="AD130" s="257" t="str">
        <f t="shared" si="24"/>
        <v/>
      </c>
      <c r="AE130" s="286">
        <v>0</v>
      </c>
      <c r="AF130" s="257">
        <f t="shared" si="25"/>
        <v>0</v>
      </c>
      <c r="AG130" s="257" t="str">
        <f t="shared" si="26"/>
        <v/>
      </c>
      <c r="AH130" s="257">
        <f t="shared" si="27"/>
        <v>0</v>
      </c>
    </row>
    <row r="131" spans="1:34" x14ac:dyDescent="0.3">
      <c r="A131" s="287">
        <v>119</v>
      </c>
      <c r="B131" s="150"/>
      <c r="C131" s="150"/>
      <c r="D131" s="150"/>
      <c r="E131" s="152"/>
      <c r="F131" s="152"/>
      <c r="G131" s="154"/>
      <c r="H131" s="155"/>
      <c r="I131" s="159"/>
      <c r="J131" s="159"/>
      <c r="K131" s="337"/>
      <c r="L131" s="343" t="str">
        <f>IF(K131="","",LOOKUP(K131,'Work Programme'!$A$8:$A$207,'Work Programme'!$B$8:$B$207))</f>
        <v/>
      </c>
      <c r="M131" s="150"/>
      <c r="N131" s="151"/>
      <c r="O131" s="254" t="str">
        <f>IF(G131="","",VLOOKUP(G131,'Overview - Financial Statement'!$A$46:$B$60,2,FALSE))</f>
        <v/>
      </c>
      <c r="P131" s="255" t="str">
        <f t="shared" si="14"/>
        <v/>
      </c>
      <c r="Q131" s="153"/>
      <c r="R131" s="153"/>
      <c r="S131" s="238">
        <f t="shared" si="15"/>
        <v>0</v>
      </c>
      <c r="T131" s="193" t="s">
        <v>44</v>
      </c>
      <c r="U131" s="173"/>
      <c r="V131" s="193" t="str">
        <f t="shared" si="16"/>
        <v/>
      </c>
      <c r="W131" s="264" t="str">
        <f t="shared" si="17"/>
        <v>OK</v>
      </c>
      <c r="X131" s="193" t="str">
        <f t="shared" si="18"/>
        <v/>
      </c>
      <c r="Y131" s="193" t="str">
        <f t="shared" si="19"/>
        <v/>
      </c>
      <c r="Z131" s="397" t="str">
        <f t="shared" si="20"/>
        <v/>
      </c>
      <c r="AA131" s="257" t="str">
        <f t="shared" si="21"/>
        <v/>
      </c>
      <c r="AB131" s="257" t="str">
        <f t="shared" si="22"/>
        <v/>
      </c>
      <c r="AC131" s="193" t="str">
        <f t="shared" si="23"/>
        <v>CHECK DATES</v>
      </c>
      <c r="AD131" s="257" t="str">
        <f t="shared" si="24"/>
        <v/>
      </c>
      <c r="AE131" s="286">
        <v>0</v>
      </c>
      <c r="AF131" s="257">
        <f t="shared" si="25"/>
        <v>0</v>
      </c>
      <c r="AG131" s="257" t="str">
        <f t="shared" si="26"/>
        <v/>
      </c>
      <c r="AH131" s="257">
        <f t="shared" si="27"/>
        <v>0</v>
      </c>
    </row>
    <row r="132" spans="1:34" x14ac:dyDescent="0.3">
      <c r="A132" s="287">
        <v>120</v>
      </c>
      <c r="B132" s="150"/>
      <c r="C132" s="150"/>
      <c r="D132" s="150"/>
      <c r="E132" s="152"/>
      <c r="F132" s="152"/>
      <c r="G132" s="154"/>
      <c r="H132" s="155"/>
      <c r="I132" s="159"/>
      <c r="J132" s="159"/>
      <c r="K132" s="337"/>
      <c r="L132" s="343" t="str">
        <f>IF(K132="","",LOOKUP(K132,'Work Programme'!$A$8:$A$207,'Work Programme'!$B$8:$B$207))</f>
        <v/>
      </c>
      <c r="M132" s="150"/>
      <c r="N132" s="151"/>
      <c r="O132" s="254" t="str">
        <f>IF(G132="","",VLOOKUP(G132,'Overview - Financial Statement'!$A$46:$B$60,2,FALSE))</f>
        <v/>
      </c>
      <c r="P132" s="255" t="str">
        <f t="shared" si="14"/>
        <v/>
      </c>
      <c r="Q132" s="153"/>
      <c r="R132" s="153"/>
      <c r="S132" s="238">
        <f t="shared" si="15"/>
        <v>0</v>
      </c>
      <c r="T132" s="193" t="s">
        <v>44</v>
      </c>
      <c r="U132" s="173"/>
      <c r="V132" s="193" t="str">
        <f t="shared" si="16"/>
        <v/>
      </c>
      <c r="W132" s="264" t="str">
        <f t="shared" si="17"/>
        <v>OK</v>
      </c>
      <c r="X132" s="193" t="str">
        <f t="shared" si="18"/>
        <v/>
      </c>
      <c r="Y132" s="193" t="str">
        <f t="shared" si="19"/>
        <v/>
      </c>
      <c r="Z132" s="397" t="str">
        <f t="shared" si="20"/>
        <v/>
      </c>
      <c r="AA132" s="257" t="str">
        <f t="shared" si="21"/>
        <v/>
      </c>
      <c r="AB132" s="257" t="str">
        <f t="shared" si="22"/>
        <v/>
      </c>
      <c r="AC132" s="193" t="str">
        <f t="shared" si="23"/>
        <v>CHECK DATES</v>
      </c>
      <c r="AD132" s="257" t="str">
        <f t="shared" si="24"/>
        <v/>
      </c>
      <c r="AE132" s="286">
        <v>0</v>
      </c>
      <c r="AF132" s="257">
        <f t="shared" si="25"/>
        <v>0</v>
      </c>
      <c r="AG132" s="257" t="str">
        <f t="shared" si="26"/>
        <v/>
      </c>
      <c r="AH132" s="257">
        <f t="shared" si="27"/>
        <v>0</v>
      </c>
    </row>
    <row r="133" spans="1:34" x14ac:dyDescent="0.3">
      <c r="A133" s="287">
        <v>121</v>
      </c>
      <c r="B133" s="150"/>
      <c r="C133" s="150"/>
      <c r="D133" s="150"/>
      <c r="E133" s="152"/>
      <c r="F133" s="152"/>
      <c r="G133" s="154"/>
      <c r="H133" s="155"/>
      <c r="I133" s="159"/>
      <c r="J133" s="159"/>
      <c r="K133" s="337"/>
      <c r="L133" s="343" t="str">
        <f>IF(K133="","",LOOKUP(K133,'Work Programme'!$A$8:$A$207,'Work Programme'!$B$8:$B$207))</f>
        <v/>
      </c>
      <c r="M133" s="150"/>
      <c r="N133" s="151"/>
      <c r="O133" s="254" t="str">
        <f>IF(G133="","",VLOOKUP(G133,'Overview - Financial Statement'!$A$46:$B$60,2,FALSE))</f>
        <v/>
      </c>
      <c r="P133" s="255" t="str">
        <f t="shared" si="14"/>
        <v/>
      </c>
      <c r="Q133" s="153"/>
      <c r="R133" s="153"/>
      <c r="S133" s="238">
        <f t="shared" si="15"/>
        <v>0</v>
      </c>
      <c r="T133" s="193" t="s">
        <v>44</v>
      </c>
      <c r="U133" s="173"/>
      <c r="V133" s="193" t="str">
        <f t="shared" si="16"/>
        <v/>
      </c>
      <c r="W133" s="264" t="str">
        <f t="shared" si="17"/>
        <v>OK</v>
      </c>
      <c r="X133" s="193" t="str">
        <f t="shared" si="18"/>
        <v/>
      </c>
      <c r="Y133" s="193" t="str">
        <f t="shared" si="19"/>
        <v/>
      </c>
      <c r="Z133" s="397" t="str">
        <f t="shared" si="20"/>
        <v/>
      </c>
      <c r="AA133" s="257" t="str">
        <f t="shared" si="21"/>
        <v/>
      </c>
      <c r="AB133" s="257" t="str">
        <f t="shared" si="22"/>
        <v/>
      </c>
      <c r="AC133" s="193" t="str">
        <f t="shared" si="23"/>
        <v>CHECK DATES</v>
      </c>
      <c r="AD133" s="257" t="str">
        <f t="shared" si="24"/>
        <v/>
      </c>
      <c r="AE133" s="286">
        <v>0</v>
      </c>
      <c r="AF133" s="257">
        <f t="shared" si="25"/>
        <v>0</v>
      </c>
      <c r="AG133" s="257" t="str">
        <f t="shared" si="26"/>
        <v/>
      </c>
      <c r="AH133" s="257">
        <f t="shared" si="27"/>
        <v>0</v>
      </c>
    </row>
    <row r="134" spans="1:34" x14ac:dyDescent="0.3">
      <c r="A134" s="287">
        <v>122</v>
      </c>
      <c r="B134" s="150"/>
      <c r="C134" s="150"/>
      <c r="D134" s="150"/>
      <c r="E134" s="152"/>
      <c r="F134" s="152"/>
      <c r="G134" s="154"/>
      <c r="H134" s="155"/>
      <c r="I134" s="159"/>
      <c r="J134" s="159"/>
      <c r="K134" s="337"/>
      <c r="L134" s="343" t="str">
        <f>IF(K134="","",LOOKUP(K134,'Work Programme'!$A$8:$A$207,'Work Programme'!$B$8:$B$207))</f>
        <v/>
      </c>
      <c r="M134" s="150"/>
      <c r="N134" s="151"/>
      <c r="O134" s="254" t="str">
        <f>IF(G134="","",VLOOKUP(G134,'Overview - Financial Statement'!$A$46:$B$60,2,FALSE))</f>
        <v/>
      </c>
      <c r="P134" s="255" t="str">
        <f t="shared" si="14"/>
        <v/>
      </c>
      <c r="Q134" s="153"/>
      <c r="R134" s="153"/>
      <c r="S134" s="238">
        <f t="shared" si="15"/>
        <v>0</v>
      </c>
      <c r="T134" s="193" t="s">
        <v>44</v>
      </c>
      <c r="U134" s="173"/>
      <c r="V134" s="193" t="str">
        <f t="shared" si="16"/>
        <v/>
      </c>
      <c r="W134" s="264" t="str">
        <f t="shared" si="17"/>
        <v>OK</v>
      </c>
      <c r="X134" s="193" t="str">
        <f t="shared" si="18"/>
        <v/>
      </c>
      <c r="Y134" s="193" t="str">
        <f t="shared" si="19"/>
        <v/>
      </c>
      <c r="Z134" s="397" t="str">
        <f t="shared" si="20"/>
        <v/>
      </c>
      <c r="AA134" s="257" t="str">
        <f t="shared" si="21"/>
        <v/>
      </c>
      <c r="AB134" s="257" t="str">
        <f t="shared" si="22"/>
        <v/>
      </c>
      <c r="AC134" s="193" t="str">
        <f t="shared" si="23"/>
        <v>CHECK DATES</v>
      </c>
      <c r="AD134" s="257" t="str">
        <f t="shared" si="24"/>
        <v/>
      </c>
      <c r="AE134" s="286">
        <v>0</v>
      </c>
      <c r="AF134" s="257">
        <f t="shared" si="25"/>
        <v>0</v>
      </c>
      <c r="AG134" s="257" t="str">
        <f t="shared" si="26"/>
        <v/>
      </c>
      <c r="AH134" s="257">
        <f t="shared" si="27"/>
        <v>0</v>
      </c>
    </row>
    <row r="135" spans="1:34" x14ac:dyDescent="0.3">
      <c r="A135" s="287">
        <v>123</v>
      </c>
      <c r="B135" s="150"/>
      <c r="C135" s="150"/>
      <c r="D135" s="150"/>
      <c r="E135" s="152"/>
      <c r="F135" s="152"/>
      <c r="G135" s="154"/>
      <c r="H135" s="155"/>
      <c r="I135" s="159"/>
      <c r="J135" s="159"/>
      <c r="K135" s="337"/>
      <c r="L135" s="343" t="str">
        <f>IF(K135="","",LOOKUP(K135,'Work Programme'!$A$8:$A$207,'Work Programme'!$B$8:$B$207))</f>
        <v/>
      </c>
      <c r="M135" s="150"/>
      <c r="N135" s="151"/>
      <c r="O135" s="254" t="str">
        <f>IF(G135="","",VLOOKUP(G135,'Overview - Financial Statement'!$A$46:$B$60,2,FALSE))</f>
        <v/>
      </c>
      <c r="P135" s="255" t="str">
        <f t="shared" si="14"/>
        <v/>
      </c>
      <c r="Q135" s="153"/>
      <c r="R135" s="153"/>
      <c r="S135" s="238">
        <f t="shared" si="15"/>
        <v>0</v>
      </c>
      <c r="T135" s="193" t="s">
        <v>44</v>
      </c>
      <c r="U135" s="173"/>
      <c r="V135" s="193" t="str">
        <f t="shared" si="16"/>
        <v/>
      </c>
      <c r="W135" s="264" t="str">
        <f t="shared" si="17"/>
        <v>OK</v>
      </c>
      <c r="X135" s="193" t="str">
        <f t="shared" si="18"/>
        <v/>
      </c>
      <c r="Y135" s="193" t="str">
        <f t="shared" si="19"/>
        <v/>
      </c>
      <c r="Z135" s="397" t="str">
        <f t="shared" si="20"/>
        <v/>
      </c>
      <c r="AA135" s="257" t="str">
        <f t="shared" si="21"/>
        <v/>
      </c>
      <c r="AB135" s="257" t="str">
        <f t="shared" si="22"/>
        <v/>
      </c>
      <c r="AC135" s="193" t="str">
        <f t="shared" si="23"/>
        <v>CHECK DATES</v>
      </c>
      <c r="AD135" s="257" t="str">
        <f t="shared" si="24"/>
        <v/>
      </c>
      <c r="AE135" s="286">
        <v>0</v>
      </c>
      <c r="AF135" s="257">
        <f t="shared" si="25"/>
        <v>0</v>
      </c>
      <c r="AG135" s="257" t="str">
        <f t="shared" si="26"/>
        <v/>
      </c>
      <c r="AH135" s="257">
        <f t="shared" si="27"/>
        <v>0</v>
      </c>
    </row>
    <row r="136" spans="1:34" x14ac:dyDescent="0.3">
      <c r="A136" s="287">
        <v>124</v>
      </c>
      <c r="B136" s="150"/>
      <c r="C136" s="150"/>
      <c r="D136" s="150"/>
      <c r="E136" s="152"/>
      <c r="F136" s="152"/>
      <c r="G136" s="154"/>
      <c r="H136" s="155"/>
      <c r="I136" s="159"/>
      <c r="J136" s="159"/>
      <c r="K136" s="337"/>
      <c r="L136" s="343" t="str">
        <f>IF(K136="","",LOOKUP(K136,'Work Programme'!$A$8:$A$207,'Work Programme'!$B$8:$B$207))</f>
        <v/>
      </c>
      <c r="M136" s="150"/>
      <c r="N136" s="151"/>
      <c r="O136" s="254" t="str">
        <f>IF(G136="","",VLOOKUP(G136,'Overview - Financial Statement'!$A$46:$B$60,2,FALSE))</f>
        <v/>
      </c>
      <c r="P136" s="255" t="str">
        <f t="shared" si="14"/>
        <v/>
      </c>
      <c r="Q136" s="153"/>
      <c r="R136" s="153"/>
      <c r="S136" s="238">
        <f t="shared" si="15"/>
        <v>0</v>
      </c>
      <c r="T136" s="193" t="s">
        <v>44</v>
      </c>
      <c r="U136" s="173"/>
      <c r="V136" s="193" t="str">
        <f t="shared" si="16"/>
        <v/>
      </c>
      <c r="W136" s="264" t="str">
        <f t="shared" si="17"/>
        <v>OK</v>
      </c>
      <c r="X136" s="193" t="str">
        <f t="shared" si="18"/>
        <v/>
      </c>
      <c r="Y136" s="193" t="str">
        <f t="shared" si="19"/>
        <v/>
      </c>
      <c r="Z136" s="397" t="str">
        <f t="shared" si="20"/>
        <v/>
      </c>
      <c r="AA136" s="257" t="str">
        <f t="shared" si="21"/>
        <v/>
      </c>
      <c r="AB136" s="257" t="str">
        <f t="shared" si="22"/>
        <v/>
      </c>
      <c r="AC136" s="193" t="str">
        <f t="shared" si="23"/>
        <v>CHECK DATES</v>
      </c>
      <c r="AD136" s="257" t="str">
        <f t="shared" si="24"/>
        <v/>
      </c>
      <c r="AE136" s="286">
        <v>0</v>
      </c>
      <c r="AF136" s="257">
        <f t="shared" si="25"/>
        <v>0</v>
      </c>
      <c r="AG136" s="257" t="str">
        <f t="shared" si="26"/>
        <v/>
      </c>
      <c r="AH136" s="257">
        <f t="shared" si="27"/>
        <v>0</v>
      </c>
    </row>
    <row r="137" spans="1:34" x14ac:dyDescent="0.3">
      <c r="A137" s="287">
        <v>125</v>
      </c>
      <c r="B137" s="150"/>
      <c r="C137" s="150"/>
      <c r="D137" s="150"/>
      <c r="E137" s="152"/>
      <c r="F137" s="152"/>
      <c r="G137" s="154"/>
      <c r="H137" s="155"/>
      <c r="I137" s="159"/>
      <c r="J137" s="159"/>
      <c r="K137" s="337"/>
      <c r="L137" s="343" t="str">
        <f>IF(K137="","",LOOKUP(K137,'Work Programme'!$A$8:$A$207,'Work Programme'!$B$8:$B$207))</f>
        <v/>
      </c>
      <c r="M137" s="150"/>
      <c r="N137" s="151"/>
      <c r="O137" s="254" t="str">
        <f>IF(G137="","",VLOOKUP(G137,'Overview - Financial Statement'!$A$46:$B$60,2,FALSE))</f>
        <v/>
      </c>
      <c r="P137" s="255" t="str">
        <f t="shared" si="14"/>
        <v/>
      </c>
      <c r="Q137" s="153"/>
      <c r="R137" s="153"/>
      <c r="S137" s="238">
        <f t="shared" si="15"/>
        <v>0</v>
      </c>
      <c r="T137" s="193" t="s">
        <v>44</v>
      </c>
      <c r="U137" s="173"/>
      <c r="V137" s="193" t="str">
        <f t="shared" si="16"/>
        <v/>
      </c>
      <c r="W137" s="264" t="str">
        <f t="shared" si="17"/>
        <v>OK</v>
      </c>
      <c r="X137" s="193" t="str">
        <f t="shared" si="18"/>
        <v/>
      </c>
      <c r="Y137" s="193" t="str">
        <f t="shared" si="19"/>
        <v/>
      </c>
      <c r="Z137" s="397" t="str">
        <f t="shared" si="20"/>
        <v/>
      </c>
      <c r="AA137" s="257" t="str">
        <f t="shared" si="21"/>
        <v/>
      </c>
      <c r="AB137" s="257" t="str">
        <f t="shared" si="22"/>
        <v/>
      </c>
      <c r="AC137" s="193" t="str">
        <f t="shared" si="23"/>
        <v>CHECK DATES</v>
      </c>
      <c r="AD137" s="257" t="str">
        <f t="shared" si="24"/>
        <v/>
      </c>
      <c r="AE137" s="286">
        <v>0</v>
      </c>
      <c r="AF137" s="257">
        <f t="shared" si="25"/>
        <v>0</v>
      </c>
      <c r="AG137" s="257" t="str">
        <f t="shared" si="26"/>
        <v/>
      </c>
      <c r="AH137" s="257">
        <f t="shared" si="27"/>
        <v>0</v>
      </c>
    </row>
    <row r="138" spans="1:34" x14ac:dyDescent="0.3">
      <c r="A138" s="287">
        <v>126</v>
      </c>
      <c r="B138" s="150"/>
      <c r="C138" s="150"/>
      <c r="D138" s="150"/>
      <c r="E138" s="152"/>
      <c r="F138" s="152"/>
      <c r="G138" s="154"/>
      <c r="H138" s="155"/>
      <c r="I138" s="159"/>
      <c r="J138" s="159"/>
      <c r="K138" s="337"/>
      <c r="L138" s="343" t="str">
        <f>IF(K138="","",LOOKUP(K138,'Work Programme'!$A$8:$A$207,'Work Programme'!$B$8:$B$207))</f>
        <v/>
      </c>
      <c r="M138" s="150"/>
      <c r="N138" s="151"/>
      <c r="O138" s="254" t="str">
        <f>IF(G138="","",VLOOKUP(G138,'Overview - Financial Statement'!$A$46:$B$60,2,FALSE))</f>
        <v/>
      </c>
      <c r="P138" s="255" t="str">
        <f t="shared" si="14"/>
        <v/>
      </c>
      <c r="Q138" s="153"/>
      <c r="R138" s="153"/>
      <c r="S138" s="238">
        <f t="shared" si="15"/>
        <v>0</v>
      </c>
      <c r="T138" s="193" t="s">
        <v>44</v>
      </c>
      <c r="U138" s="173"/>
      <c r="V138" s="193" t="str">
        <f t="shared" si="16"/>
        <v/>
      </c>
      <c r="W138" s="264" t="str">
        <f t="shared" si="17"/>
        <v>OK</v>
      </c>
      <c r="X138" s="193" t="str">
        <f t="shared" si="18"/>
        <v/>
      </c>
      <c r="Y138" s="193" t="str">
        <f t="shared" si="19"/>
        <v/>
      </c>
      <c r="Z138" s="397" t="str">
        <f t="shared" si="20"/>
        <v/>
      </c>
      <c r="AA138" s="257" t="str">
        <f t="shared" si="21"/>
        <v/>
      </c>
      <c r="AB138" s="257" t="str">
        <f t="shared" si="22"/>
        <v/>
      </c>
      <c r="AC138" s="193" t="str">
        <f t="shared" si="23"/>
        <v>CHECK DATES</v>
      </c>
      <c r="AD138" s="257" t="str">
        <f t="shared" si="24"/>
        <v/>
      </c>
      <c r="AE138" s="286">
        <v>0</v>
      </c>
      <c r="AF138" s="257">
        <f t="shared" si="25"/>
        <v>0</v>
      </c>
      <c r="AG138" s="257" t="str">
        <f t="shared" si="26"/>
        <v/>
      </c>
      <c r="AH138" s="257">
        <f t="shared" si="27"/>
        <v>0</v>
      </c>
    </row>
    <row r="139" spans="1:34" x14ac:dyDescent="0.3">
      <c r="A139" s="287">
        <v>127</v>
      </c>
      <c r="B139" s="150"/>
      <c r="C139" s="150"/>
      <c r="D139" s="150"/>
      <c r="E139" s="152"/>
      <c r="F139" s="152"/>
      <c r="G139" s="154"/>
      <c r="H139" s="155"/>
      <c r="I139" s="159"/>
      <c r="J139" s="159"/>
      <c r="K139" s="337"/>
      <c r="L139" s="343" t="str">
        <f>IF(K139="","",LOOKUP(K139,'Work Programme'!$A$8:$A$207,'Work Programme'!$B$8:$B$207))</f>
        <v/>
      </c>
      <c r="M139" s="150"/>
      <c r="N139" s="151"/>
      <c r="O139" s="254" t="str">
        <f>IF(G139="","",VLOOKUP(G139,'Overview - Financial Statement'!$A$46:$B$60,2,FALSE))</f>
        <v/>
      </c>
      <c r="P139" s="255" t="str">
        <f t="shared" si="14"/>
        <v/>
      </c>
      <c r="Q139" s="153"/>
      <c r="R139" s="153"/>
      <c r="S139" s="238">
        <f t="shared" si="15"/>
        <v>0</v>
      </c>
      <c r="T139" s="193" t="s">
        <v>44</v>
      </c>
      <c r="U139" s="173"/>
      <c r="V139" s="193" t="str">
        <f t="shared" si="16"/>
        <v/>
      </c>
      <c r="W139" s="264" t="str">
        <f t="shared" si="17"/>
        <v>OK</v>
      </c>
      <c r="X139" s="193" t="str">
        <f t="shared" si="18"/>
        <v/>
      </c>
      <c r="Y139" s="193" t="str">
        <f t="shared" si="19"/>
        <v/>
      </c>
      <c r="Z139" s="397" t="str">
        <f t="shared" si="20"/>
        <v/>
      </c>
      <c r="AA139" s="257" t="str">
        <f t="shared" si="21"/>
        <v/>
      </c>
      <c r="AB139" s="257" t="str">
        <f t="shared" si="22"/>
        <v/>
      </c>
      <c r="AC139" s="193" t="str">
        <f t="shared" si="23"/>
        <v>CHECK DATES</v>
      </c>
      <c r="AD139" s="257" t="str">
        <f t="shared" si="24"/>
        <v/>
      </c>
      <c r="AE139" s="286">
        <v>0</v>
      </c>
      <c r="AF139" s="257">
        <f t="shared" si="25"/>
        <v>0</v>
      </c>
      <c r="AG139" s="257" t="str">
        <f t="shared" si="26"/>
        <v/>
      </c>
      <c r="AH139" s="257">
        <f t="shared" si="27"/>
        <v>0</v>
      </c>
    </row>
    <row r="140" spans="1:34" x14ac:dyDescent="0.3">
      <c r="A140" s="287">
        <v>128</v>
      </c>
      <c r="B140" s="150"/>
      <c r="C140" s="150"/>
      <c r="D140" s="150"/>
      <c r="E140" s="152"/>
      <c r="F140" s="152"/>
      <c r="G140" s="154"/>
      <c r="H140" s="155"/>
      <c r="I140" s="159"/>
      <c r="J140" s="159"/>
      <c r="K140" s="337"/>
      <c r="L140" s="343" t="str">
        <f>IF(K140="","",LOOKUP(K140,'Work Programme'!$A$8:$A$207,'Work Programme'!$B$8:$B$207))</f>
        <v/>
      </c>
      <c r="M140" s="150"/>
      <c r="N140" s="151"/>
      <c r="O140" s="254" t="str">
        <f>IF(G140="","",VLOOKUP(G140,'Overview - Financial Statement'!$A$46:$B$60,2,FALSE))</f>
        <v/>
      </c>
      <c r="P140" s="255" t="str">
        <f t="shared" si="14"/>
        <v/>
      </c>
      <c r="Q140" s="153"/>
      <c r="R140" s="153"/>
      <c r="S140" s="238">
        <f t="shared" si="15"/>
        <v>0</v>
      </c>
      <c r="T140" s="193" t="s">
        <v>44</v>
      </c>
      <c r="U140" s="173"/>
      <c r="V140" s="193" t="str">
        <f t="shared" si="16"/>
        <v/>
      </c>
      <c r="W140" s="264" t="str">
        <f t="shared" si="17"/>
        <v>OK</v>
      </c>
      <c r="X140" s="193" t="str">
        <f t="shared" si="18"/>
        <v/>
      </c>
      <c r="Y140" s="193" t="str">
        <f t="shared" si="19"/>
        <v/>
      </c>
      <c r="Z140" s="397" t="str">
        <f t="shared" si="20"/>
        <v/>
      </c>
      <c r="AA140" s="257" t="str">
        <f t="shared" si="21"/>
        <v/>
      </c>
      <c r="AB140" s="257" t="str">
        <f t="shared" si="22"/>
        <v/>
      </c>
      <c r="AC140" s="193" t="str">
        <f t="shared" si="23"/>
        <v>CHECK DATES</v>
      </c>
      <c r="AD140" s="257" t="str">
        <f t="shared" si="24"/>
        <v/>
      </c>
      <c r="AE140" s="286">
        <v>0</v>
      </c>
      <c r="AF140" s="257">
        <f t="shared" si="25"/>
        <v>0</v>
      </c>
      <c r="AG140" s="257" t="str">
        <f t="shared" si="26"/>
        <v/>
      </c>
      <c r="AH140" s="257">
        <f t="shared" si="27"/>
        <v>0</v>
      </c>
    </row>
    <row r="141" spans="1:34" x14ac:dyDescent="0.3">
      <c r="A141" s="287">
        <v>129</v>
      </c>
      <c r="B141" s="150"/>
      <c r="C141" s="150"/>
      <c r="D141" s="150"/>
      <c r="E141" s="152"/>
      <c r="F141" s="152"/>
      <c r="G141" s="154"/>
      <c r="H141" s="155"/>
      <c r="I141" s="159"/>
      <c r="J141" s="159"/>
      <c r="K141" s="337"/>
      <c r="L141" s="343" t="str">
        <f>IF(K141="","",LOOKUP(K141,'Work Programme'!$A$8:$A$207,'Work Programme'!$B$8:$B$207))</f>
        <v/>
      </c>
      <c r="M141" s="150"/>
      <c r="N141" s="151"/>
      <c r="O141" s="254" t="str">
        <f>IF(G141="","",VLOOKUP(G141,'Overview - Financial Statement'!$A$46:$B$60,2,FALSE))</f>
        <v/>
      </c>
      <c r="P141" s="255" t="str">
        <f t="shared" ref="P141:P204" si="28">IF(O141="","",H141/O141)</f>
        <v/>
      </c>
      <c r="Q141" s="153"/>
      <c r="R141" s="153"/>
      <c r="S141" s="238">
        <f t="shared" si="15"/>
        <v>0</v>
      </c>
      <c r="T141" s="193" t="s">
        <v>44</v>
      </c>
      <c r="U141" s="173"/>
      <c r="V141" s="193" t="str">
        <f t="shared" si="16"/>
        <v/>
      </c>
      <c r="W141" s="264" t="str">
        <f t="shared" si="17"/>
        <v>OK</v>
      </c>
      <c r="X141" s="193" t="str">
        <f t="shared" si="18"/>
        <v/>
      </c>
      <c r="Y141" s="193" t="str">
        <f t="shared" si="19"/>
        <v/>
      </c>
      <c r="Z141" s="397" t="str">
        <f t="shared" si="20"/>
        <v/>
      </c>
      <c r="AA141" s="257" t="str">
        <f t="shared" si="21"/>
        <v/>
      </c>
      <c r="AB141" s="257" t="str">
        <f t="shared" si="22"/>
        <v/>
      </c>
      <c r="AC141" s="193" t="str">
        <f t="shared" si="23"/>
        <v>CHECK DATES</v>
      </c>
      <c r="AD141" s="257" t="str">
        <f t="shared" si="24"/>
        <v/>
      </c>
      <c r="AE141" s="286">
        <v>0</v>
      </c>
      <c r="AF141" s="257">
        <f t="shared" si="25"/>
        <v>0</v>
      </c>
      <c r="AG141" s="257" t="str">
        <f t="shared" si="26"/>
        <v/>
      </c>
      <c r="AH141" s="257">
        <f t="shared" si="27"/>
        <v>0</v>
      </c>
    </row>
    <row r="142" spans="1:34" x14ac:dyDescent="0.3">
      <c r="A142" s="287">
        <v>130</v>
      </c>
      <c r="B142" s="150"/>
      <c r="C142" s="150"/>
      <c r="D142" s="150"/>
      <c r="E142" s="152"/>
      <c r="F142" s="152"/>
      <c r="G142" s="154"/>
      <c r="H142" s="155"/>
      <c r="I142" s="159"/>
      <c r="J142" s="159"/>
      <c r="K142" s="337"/>
      <c r="L142" s="343" t="str">
        <f>IF(K142="","",LOOKUP(K142,'Work Programme'!$A$8:$A$207,'Work Programme'!$B$8:$B$207))</f>
        <v/>
      </c>
      <c r="M142" s="150"/>
      <c r="N142" s="151"/>
      <c r="O142" s="254" t="str">
        <f>IF(G142="","",VLOOKUP(G142,'Overview - Financial Statement'!$A$46:$B$60,2,FALSE))</f>
        <v/>
      </c>
      <c r="P142" s="255" t="str">
        <f t="shared" si="28"/>
        <v/>
      </c>
      <c r="Q142" s="153"/>
      <c r="R142" s="153"/>
      <c r="S142" s="238">
        <f t="shared" si="15"/>
        <v>0</v>
      </c>
      <c r="T142" s="193" t="s">
        <v>44</v>
      </c>
      <c r="U142" s="173"/>
      <c r="V142" s="193" t="str">
        <f t="shared" si="16"/>
        <v/>
      </c>
      <c r="W142" s="264" t="str">
        <f t="shared" si="17"/>
        <v>OK</v>
      </c>
      <c r="X142" s="193" t="str">
        <f t="shared" si="18"/>
        <v/>
      </c>
      <c r="Y142" s="193" t="str">
        <f t="shared" si="19"/>
        <v/>
      </c>
      <c r="Z142" s="397" t="str">
        <f t="shared" si="20"/>
        <v/>
      </c>
      <c r="AA142" s="257" t="str">
        <f t="shared" si="21"/>
        <v/>
      </c>
      <c r="AB142" s="257" t="str">
        <f t="shared" si="22"/>
        <v/>
      </c>
      <c r="AC142" s="193" t="str">
        <f t="shared" si="23"/>
        <v>CHECK DATES</v>
      </c>
      <c r="AD142" s="257" t="str">
        <f t="shared" si="24"/>
        <v/>
      </c>
      <c r="AE142" s="286">
        <v>0</v>
      </c>
      <c r="AF142" s="257">
        <f t="shared" si="25"/>
        <v>0</v>
      </c>
      <c r="AG142" s="257" t="str">
        <f t="shared" si="26"/>
        <v/>
      </c>
      <c r="AH142" s="257">
        <f t="shared" si="27"/>
        <v>0</v>
      </c>
    </row>
    <row r="143" spans="1:34" x14ac:dyDescent="0.3">
      <c r="A143" s="287">
        <v>131</v>
      </c>
      <c r="B143" s="150"/>
      <c r="C143" s="150"/>
      <c r="D143" s="150"/>
      <c r="E143" s="152"/>
      <c r="F143" s="152"/>
      <c r="G143" s="154"/>
      <c r="H143" s="155"/>
      <c r="I143" s="159"/>
      <c r="J143" s="159"/>
      <c r="K143" s="337"/>
      <c r="L143" s="343" t="str">
        <f>IF(K143="","",LOOKUP(K143,'Work Programme'!$A$8:$A$207,'Work Programme'!$B$8:$B$207))</f>
        <v/>
      </c>
      <c r="M143" s="150"/>
      <c r="N143" s="151"/>
      <c r="O143" s="254" t="str">
        <f>IF(G143="","",VLOOKUP(G143,'Overview - Financial Statement'!$A$46:$B$60,2,FALSE))</f>
        <v/>
      </c>
      <c r="P143" s="255" t="str">
        <f t="shared" si="28"/>
        <v/>
      </c>
      <c r="Q143" s="153"/>
      <c r="R143" s="153"/>
      <c r="S143" s="238">
        <f t="shared" ref="S143:S206" si="29">IF(Q143="YES",P143,0)</f>
        <v>0</v>
      </c>
      <c r="T143" s="193" t="s">
        <v>44</v>
      </c>
      <c r="U143" s="173"/>
      <c r="V143" s="193" t="str">
        <f t="shared" si="16"/>
        <v/>
      </c>
      <c r="W143" s="264" t="str">
        <f t="shared" si="17"/>
        <v>OK</v>
      </c>
      <c r="X143" s="193" t="str">
        <f t="shared" si="18"/>
        <v/>
      </c>
      <c r="Y143" s="193" t="str">
        <f t="shared" si="19"/>
        <v/>
      </c>
      <c r="Z143" s="397" t="str">
        <f t="shared" si="20"/>
        <v/>
      </c>
      <c r="AA143" s="257" t="str">
        <f t="shared" si="21"/>
        <v/>
      </c>
      <c r="AB143" s="257" t="str">
        <f t="shared" si="22"/>
        <v/>
      </c>
      <c r="AC143" s="193" t="str">
        <f t="shared" si="23"/>
        <v>CHECK DATES</v>
      </c>
      <c r="AD143" s="257" t="str">
        <f t="shared" si="24"/>
        <v/>
      </c>
      <c r="AE143" s="286">
        <v>0</v>
      </c>
      <c r="AF143" s="257">
        <f t="shared" si="25"/>
        <v>0</v>
      </c>
      <c r="AG143" s="257" t="str">
        <f t="shared" si="26"/>
        <v/>
      </c>
      <c r="AH143" s="257">
        <f t="shared" si="27"/>
        <v>0</v>
      </c>
    </row>
    <row r="144" spans="1:34" x14ac:dyDescent="0.3">
      <c r="A144" s="287">
        <v>132</v>
      </c>
      <c r="B144" s="150"/>
      <c r="C144" s="150"/>
      <c r="D144" s="150"/>
      <c r="E144" s="152"/>
      <c r="F144" s="152"/>
      <c r="G144" s="154"/>
      <c r="H144" s="155"/>
      <c r="I144" s="159"/>
      <c r="J144" s="159"/>
      <c r="K144" s="337"/>
      <c r="L144" s="343" t="str">
        <f>IF(K144="","",LOOKUP(K144,'Work Programme'!$A$8:$A$207,'Work Programme'!$B$8:$B$207))</f>
        <v/>
      </c>
      <c r="M144" s="150"/>
      <c r="N144" s="151"/>
      <c r="O144" s="254" t="str">
        <f>IF(G144="","",VLOOKUP(G144,'Overview - Financial Statement'!$A$46:$B$60,2,FALSE))</f>
        <v/>
      </c>
      <c r="P144" s="255" t="str">
        <f t="shared" si="28"/>
        <v/>
      </c>
      <c r="Q144" s="153"/>
      <c r="R144" s="153"/>
      <c r="S144" s="238">
        <f t="shared" si="29"/>
        <v>0</v>
      </c>
      <c r="T144" s="193" t="s">
        <v>44</v>
      </c>
      <c r="U144" s="173"/>
      <c r="V144" s="193" t="str">
        <f t="shared" ref="V144:V207" si="30">IF(P144="","",IF(E144="","CHECK DATES","OK"))</f>
        <v/>
      </c>
      <c r="W144" s="264" t="str">
        <f t="shared" ref="W144:W207" si="31">IF(E144-(I144)&lt;0,"a posteriori ?","OK")</f>
        <v>OK</v>
      </c>
      <c r="X144" s="193" t="str">
        <f t="shared" ref="X144:X207" si="32">IF(P144="","",(IF(OR(I144&lt;=($E$4-1),I144&gt;=($G$4+1),J144&lt;=($E$4-1),J144&gt;=($G$4+1)),"CHECK DATES","OK")))</f>
        <v/>
      </c>
      <c r="Y144" s="193" t="str">
        <f t="shared" ref="Y144:Y207" si="33">IF(G144="","",G144)</f>
        <v/>
      </c>
      <c r="Z144" s="397" t="str">
        <f t="shared" ref="Z144:Z207" si="34">IF(G144="","",IF(HLOOKUP(G144,$U$4:$AI$5,2,FALSE)="",O144,IF(O144&lt;&gt;HLOOKUP(G144,$U$4:$AI$5,2,FALSE),HLOOKUP(G144,$U$4:$AI$5,2,FALSE),O144)))</f>
        <v/>
      </c>
      <c r="AA144" s="257" t="str">
        <f t="shared" ref="AA144:AA207" si="35">IF(O144="","",IF(Z144=1,P144,H144/Z144))</f>
        <v/>
      </c>
      <c r="AB144" s="257" t="str">
        <f t="shared" ref="AB144:AB207" si="36">IF(AA144="","",IF(Z144=1,0,AA144-P144))</f>
        <v/>
      </c>
      <c r="AC144" s="193" t="str">
        <f t="shared" ref="AC144:AC207" si="37">IF(P144=0,"",(IF(F144="","CHECK DATES","OK")))</f>
        <v>CHECK DATES</v>
      </c>
      <c r="AD144" s="257" t="str">
        <f t="shared" ref="AD144:AD207" si="38">IF(OR(T144="NO",X144="CHECK DATES",AC144="CHECK DATES"),AA144,"")</f>
        <v/>
      </c>
      <c r="AE144" s="286">
        <v>0</v>
      </c>
      <c r="AF144" s="257">
        <f t="shared" ref="AF144:AF207" si="39">IF(OR(T144="NO",AD144&gt;0,AE144&gt;0)*(AND(OR(Q144="NO",Q144=""))),SUM(AD144:AE144),"")</f>
        <v>0</v>
      </c>
      <c r="AG144" s="257" t="str">
        <f t="shared" ref="AG144:AG207" si="40">IF(OR(T144="NO",AD144&gt;0,AE144&gt;0)*(AND(OR(Q144="YES"))),SUM(AD144:AE144),"")</f>
        <v/>
      </c>
      <c r="AH144" s="257">
        <f t="shared" ref="AH144:AH207" si="41">IF(Q144="YES",AA144,0)</f>
        <v>0</v>
      </c>
    </row>
    <row r="145" spans="1:34" x14ac:dyDescent="0.3">
      <c r="A145" s="287">
        <v>133</v>
      </c>
      <c r="B145" s="150"/>
      <c r="C145" s="150"/>
      <c r="D145" s="150"/>
      <c r="E145" s="152"/>
      <c r="F145" s="152"/>
      <c r="G145" s="154"/>
      <c r="H145" s="155"/>
      <c r="I145" s="159"/>
      <c r="J145" s="159"/>
      <c r="K145" s="337"/>
      <c r="L145" s="343" t="str">
        <f>IF(K145="","",LOOKUP(K145,'Work Programme'!$A$8:$A$207,'Work Programme'!$B$8:$B$207))</f>
        <v/>
      </c>
      <c r="M145" s="150"/>
      <c r="N145" s="151"/>
      <c r="O145" s="254" t="str">
        <f>IF(G145="","",VLOOKUP(G145,'Overview - Financial Statement'!$A$46:$B$60,2,FALSE))</f>
        <v/>
      </c>
      <c r="P145" s="255" t="str">
        <f t="shared" si="28"/>
        <v/>
      </c>
      <c r="Q145" s="153"/>
      <c r="R145" s="153"/>
      <c r="S145" s="238">
        <f t="shared" si="29"/>
        <v>0</v>
      </c>
      <c r="T145" s="193" t="s">
        <v>44</v>
      </c>
      <c r="U145" s="173"/>
      <c r="V145" s="193" t="str">
        <f t="shared" si="30"/>
        <v/>
      </c>
      <c r="W145" s="264" t="str">
        <f t="shared" si="31"/>
        <v>OK</v>
      </c>
      <c r="X145" s="193" t="str">
        <f t="shared" si="32"/>
        <v/>
      </c>
      <c r="Y145" s="193" t="str">
        <f t="shared" si="33"/>
        <v/>
      </c>
      <c r="Z145" s="397" t="str">
        <f t="shared" si="34"/>
        <v/>
      </c>
      <c r="AA145" s="257" t="str">
        <f t="shared" si="35"/>
        <v/>
      </c>
      <c r="AB145" s="257" t="str">
        <f t="shared" si="36"/>
        <v/>
      </c>
      <c r="AC145" s="193" t="str">
        <f t="shared" si="37"/>
        <v>CHECK DATES</v>
      </c>
      <c r="AD145" s="257" t="str">
        <f t="shared" si="38"/>
        <v/>
      </c>
      <c r="AE145" s="286">
        <v>0</v>
      </c>
      <c r="AF145" s="257">
        <f t="shared" si="39"/>
        <v>0</v>
      </c>
      <c r="AG145" s="257" t="str">
        <f t="shared" si="40"/>
        <v/>
      </c>
      <c r="AH145" s="257">
        <f t="shared" si="41"/>
        <v>0</v>
      </c>
    </row>
    <row r="146" spans="1:34" x14ac:dyDescent="0.3">
      <c r="A146" s="287">
        <v>134</v>
      </c>
      <c r="B146" s="150"/>
      <c r="C146" s="150"/>
      <c r="D146" s="150"/>
      <c r="E146" s="152"/>
      <c r="F146" s="152"/>
      <c r="G146" s="154"/>
      <c r="H146" s="155"/>
      <c r="I146" s="159"/>
      <c r="J146" s="159"/>
      <c r="K146" s="337"/>
      <c r="L146" s="343" t="str">
        <f>IF(K146="","",LOOKUP(K146,'Work Programme'!$A$8:$A$207,'Work Programme'!$B$8:$B$207))</f>
        <v/>
      </c>
      <c r="M146" s="150"/>
      <c r="N146" s="151"/>
      <c r="O146" s="254" t="str">
        <f>IF(G146="","",VLOOKUP(G146,'Overview - Financial Statement'!$A$46:$B$60,2,FALSE))</f>
        <v/>
      </c>
      <c r="P146" s="255" t="str">
        <f t="shared" si="28"/>
        <v/>
      </c>
      <c r="Q146" s="153"/>
      <c r="R146" s="153"/>
      <c r="S146" s="238">
        <f t="shared" si="29"/>
        <v>0</v>
      </c>
      <c r="T146" s="193" t="s">
        <v>44</v>
      </c>
      <c r="U146" s="173"/>
      <c r="V146" s="193" t="str">
        <f t="shared" si="30"/>
        <v/>
      </c>
      <c r="W146" s="264" t="str">
        <f t="shared" si="31"/>
        <v>OK</v>
      </c>
      <c r="X146" s="193" t="str">
        <f t="shared" si="32"/>
        <v/>
      </c>
      <c r="Y146" s="193" t="str">
        <f t="shared" si="33"/>
        <v/>
      </c>
      <c r="Z146" s="397" t="str">
        <f t="shared" si="34"/>
        <v/>
      </c>
      <c r="AA146" s="257" t="str">
        <f t="shared" si="35"/>
        <v/>
      </c>
      <c r="AB146" s="257" t="str">
        <f t="shared" si="36"/>
        <v/>
      </c>
      <c r="AC146" s="193" t="str">
        <f t="shared" si="37"/>
        <v>CHECK DATES</v>
      </c>
      <c r="AD146" s="257" t="str">
        <f t="shared" si="38"/>
        <v/>
      </c>
      <c r="AE146" s="286">
        <v>0</v>
      </c>
      <c r="AF146" s="257">
        <f t="shared" si="39"/>
        <v>0</v>
      </c>
      <c r="AG146" s="257" t="str">
        <f t="shared" si="40"/>
        <v/>
      </c>
      <c r="AH146" s="257">
        <f t="shared" si="41"/>
        <v>0</v>
      </c>
    </row>
    <row r="147" spans="1:34" x14ac:dyDescent="0.3">
      <c r="A147" s="287">
        <v>135</v>
      </c>
      <c r="B147" s="150"/>
      <c r="C147" s="150"/>
      <c r="D147" s="150"/>
      <c r="E147" s="152"/>
      <c r="F147" s="152"/>
      <c r="G147" s="154"/>
      <c r="H147" s="155"/>
      <c r="I147" s="159"/>
      <c r="J147" s="159"/>
      <c r="K147" s="337"/>
      <c r="L147" s="343" t="str">
        <f>IF(K147="","",LOOKUP(K147,'Work Programme'!$A$8:$A$207,'Work Programme'!$B$8:$B$207))</f>
        <v/>
      </c>
      <c r="M147" s="150"/>
      <c r="N147" s="151"/>
      <c r="O147" s="254" t="str">
        <f>IF(G147="","",VLOOKUP(G147,'Overview - Financial Statement'!$A$46:$B$60,2,FALSE))</f>
        <v/>
      </c>
      <c r="P147" s="255" t="str">
        <f t="shared" si="28"/>
        <v/>
      </c>
      <c r="Q147" s="153"/>
      <c r="R147" s="153"/>
      <c r="S147" s="238">
        <f t="shared" si="29"/>
        <v>0</v>
      </c>
      <c r="T147" s="193" t="s">
        <v>44</v>
      </c>
      <c r="U147" s="173"/>
      <c r="V147" s="193" t="str">
        <f t="shared" si="30"/>
        <v/>
      </c>
      <c r="W147" s="264" t="str">
        <f t="shared" si="31"/>
        <v>OK</v>
      </c>
      <c r="X147" s="193" t="str">
        <f t="shared" si="32"/>
        <v/>
      </c>
      <c r="Y147" s="193" t="str">
        <f t="shared" si="33"/>
        <v/>
      </c>
      <c r="Z147" s="397" t="str">
        <f t="shared" si="34"/>
        <v/>
      </c>
      <c r="AA147" s="257" t="str">
        <f t="shared" si="35"/>
        <v/>
      </c>
      <c r="AB147" s="257" t="str">
        <f t="shared" si="36"/>
        <v/>
      </c>
      <c r="AC147" s="193" t="str">
        <f t="shared" si="37"/>
        <v>CHECK DATES</v>
      </c>
      <c r="AD147" s="257" t="str">
        <f t="shared" si="38"/>
        <v/>
      </c>
      <c r="AE147" s="286">
        <v>0</v>
      </c>
      <c r="AF147" s="257">
        <f t="shared" si="39"/>
        <v>0</v>
      </c>
      <c r="AG147" s="257" t="str">
        <f t="shared" si="40"/>
        <v/>
      </c>
      <c r="AH147" s="257">
        <f t="shared" si="41"/>
        <v>0</v>
      </c>
    </row>
    <row r="148" spans="1:34" x14ac:dyDescent="0.3">
      <c r="A148" s="287">
        <v>136</v>
      </c>
      <c r="B148" s="150"/>
      <c r="C148" s="150"/>
      <c r="D148" s="150"/>
      <c r="E148" s="152"/>
      <c r="F148" s="152"/>
      <c r="G148" s="154"/>
      <c r="H148" s="155"/>
      <c r="I148" s="159"/>
      <c r="J148" s="159"/>
      <c r="K148" s="337"/>
      <c r="L148" s="343" t="str">
        <f>IF(K148="","",LOOKUP(K148,'Work Programme'!$A$8:$A$207,'Work Programme'!$B$8:$B$207))</f>
        <v/>
      </c>
      <c r="M148" s="150"/>
      <c r="N148" s="151"/>
      <c r="O148" s="254" t="str">
        <f>IF(G148="","",VLOOKUP(G148,'Overview - Financial Statement'!$A$46:$B$60,2,FALSE))</f>
        <v/>
      </c>
      <c r="P148" s="255" t="str">
        <f t="shared" si="28"/>
        <v/>
      </c>
      <c r="Q148" s="153"/>
      <c r="R148" s="153"/>
      <c r="S148" s="238">
        <f t="shared" si="29"/>
        <v>0</v>
      </c>
      <c r="T148" s="193" t="s">
        <v>44</v>
      </c>
      <c r="U148" s="173"/>
      <c r="V148" s="193" t="str">
        <f t="shared" si="30"/>
        <v/>
      </c>
      <c r="W148" s="264" t="str">
        <f t="shared" si="31"/>
        <v>OK</v>
      </c>
      <c r="X148" s="193" t="str">
        <f t="shared" si="32"/>
        <v/>
      </c>
      <c r="Y148" s="193" t="str">
        <f t="shared" si="33"/>
        <v/>
      </c>
      <c r="Z148" s="397" t="str">
        <f t="shared" si="34"/>
        <v/>
      </c>
      <c r="AA148" s="257" t="str">
        <f t="shared" si="35"/>
        <v/>
      </c>
      <c r="AB148" s="257" t="str">
        <f t="shared" si="36"/>
        <v/>
      </c>
      <c r="AC148" s="193" t="str">
        <f t="shared" si="37"/>
        <v>CHECK DATES</v>
      </c>
      <c r="AD148" s="257" t="str">
        <f t="shared" si="38"/>
        <v/>
      </c>
      <c r="AE148" s="286">
        <v>0</v>
      </c>
      <c r="AF148" s="257">
        <f t="shared" si="39"/>
        <v>0</v>
      </c>
      <c r="AG148" s="257" t="str">
        <f t="shared" si="40"/>
        <v/>
      </c>
      <c r="AH148" s="257">
        <f t="shared" si="41"/>
        <v>0</v>
      </c>
    </row>
    <row r="149" spans="1:34" x14ac:dyDescent="0.3">
      <c r="A149" s="287">
        <v>137</v>
      </c>
      <c r="B149" s="150"/>
      <c r="C149" s="150"/>
      <c r="D149" s="150"/>
      <c r="E149" s="152"/>
      <c r="F149" s="152"/>
      <c r="G149" s="154"/>
      <c r="H149" s="155"/>
      <c r="I149" s="159"/>
      <c r="J149" s="159"/>
      <c r="K149" s="337"/>
      <c r="L149" s="343" t="str">
        <f>IF(K149="","",LOOKUP(K149,'Work Programme'!$A$8:$A$207,'Work Programme'!$B$8:$B$207))</f>
        <v/>
      </c>
      <c r="M149" s="150"/>
      <c r="N149" s="151"/>
      <c r="O149" s="254" t="str">
        <f>IF(G149="","",VLOOKUP(G149,'Overview - Financial Statement'!$A$46:$B$60,2,FALSE))</f>
        <v/>
      </c>
      <c r="P149" s="255" t="str">
        <f t="shared" si="28"/>
        <v/>
      </c>
      <c r="Q149" s="153"/>
      <c r="R149" s="153"/>
      <c r="S149" s="238">
        <f t="shared" si="29"/>
        <v>0</v>
      </c>
      <c r="T149" s="193" t="s">
        <v>44</v>
      </c>
      <c r="U149" s="173"/>
      <c r="V149" s="193" t="str">
        <f t="shared" si="30"/>
        <v/>
      </c>
      <c r="W149" s="264" t="str">
        <f t="shared" si="31"/>
        <v>OK</v>
      </c>
      <c r="X149" s="193" t="str">
        <f t="shared" si="32"/>
        <v/>
      </c>
      <c r="Y149" s="193" t="str">
        <f t="shared" si="33"/>
        <v/>
      </c>
      <c r="Z149" s="397" t="str">
        <f t="shared" si="34"/>
        <v/>
      </c>
      <c r="AA149" s="257" t="str">
        <f t="shared" si="35"/>
        <v/>
      </c>
      <c r="AB149" s="257" t="str">
        <f t="shared" si="36"/>
        <v/>
      </c>
      <c r="AC149" s="193" t="str">
        <f t="shared" si="37"/>
        <v>CHECK DATES</v>
      </c>
      <c r="AD149" s="257" t="str">
        <f t="shared" si="38"/>
        <v/>
      </c>
      <c r="AE149" s="286">
        <v>0</v>
      </c>
      <c r="AF149" s="257">
        <f t="shared" si="39"/>
        <v>0</v>
      </c>
      <c r="AG149" s="257" t="str">
        <f t="shared" si="40"/>
        <v/>
      </c>
      <c r="AH149" s="257">
        <f t="shared" si="41"/>
        <v>0</v>
      </c>
    </row>
    <row r="150" spans="1:34" x14ac:dyDescent="0.3">
      <c r="A150" s="287">
        <v>138</v>
      </c>
      <c r="B150" s="150"/>
      <c r="C150" s="150"/>
      <c r="D150" s="150"/>
      <c r="E150" s="152"/>
      <c r="F150" s="152"/>
      <c r="G150" s="154"/>
      <c r="H150" s="155"/>
      <c r="I150" s="159"/>
      <c r="J150" s="159"/>
      <c r="K150" s="337"/>
      <c r="L150" s="343" t="str">
        <f>IF(K150="","",LOOKUP(K150,'Work Programme'!$A$8:$A$207,'Work Programme'!$B$8:$B$207))</f>
        <v/>
      </c>
      <c r="M150" s="150"/>
      <c r="N150" s="151"/>
      <c r="O150" s="254" t="str">
        <f>IF(G150="","",VLOOKUP(G150,'Overview - Financial Statement'!$A$46:$B$60,2,FALSE))</f>
        <v/>
      </c>
      <c r="P150" s="255" t="str">
        <f t="shared" si="28"/>
        <v/>
      </c>
      <c r="Q150" s="153"/>
      <c r="R150" s="153"/>
      <c r="S150" s="238">
        <f t="shared" si="29"/>
        <v>0</v>
      </c>
      <c r="T150" s="193" t="s">
        <v>44</v>
      </c>
      <c r="U150" s="173"/>
      <c r="V150" s="193" t="str">
        <f t="shared" si="30"/>
        <v/>
      </c>
      <c r="W150" s="264" t="str">
        <f t="shared" si="31"/>
        <v>OK</v>
      </c>
      <c r="X150" s="193" t="str">
        <f t="shared" si="32"/>
        <v/>
      </c>
      <c r="Y150" s="193" t="str">
        <f t="shared" si="33"/>
        <v/>
      </c>
      <c r="Z150" s="397" t="str">
        <f t="shared" si="34"/>
        <v/>
      </c>
      <c r="AA150" s="257" t="str">
        <f t="shared" si="35"/>
        <v/>
      </c>
      <c r="AB150" s="257" t="str">
        <f t="shared" si="36"/>
        <v/>
      </c>
      <c r="AC150" s="193" t="str">
        <f t="shared" si="37"/>
        <v>CHECK DATES</v>
      </c>
      <c r="AD150" s="257" t="str">
        <f t="shared" si="38"/>
        <v/>
      </c>
      <c r="AE150" s="286">
        <v>0</v>
      </c>
      <c r="AF150" s="257">
        <f t="shared" si="39"/>
        <v>0</v>
      </c>
      <c r="AG150" s="257" t="str">
        <f t="shared" si="40"/>
        <v/>
      </c>
      <c r="AH150" s="257">
        <f t="shared" si="41"/>
        <v>0</v>
      </c>
    </row>
    <row r="151" spans="1:34" x14ac:dyDescent="0.3">
      <c r="A151" s="287">
        <v>139</v>
      </c>
      <c r="B151" s="150"/>
      <c r="C151" s="150"/>
      <c r="D151" s="150"/>
      <c r="E151" s="152"/>
      <c r="F151" s="152"/>
      <c r="G151" s="154"/>
      <c r="H151" s="155"/>
      <c r="I151" s="159"/>
      <c r="J151" s="159"/>
      <c r="K151" s="337"/>
      <c r="L151" s="343" t="str">
        <f>IF(K151="","",LOOKUP(K151,'Work Programme'!$A$8:$A$207,'Work Programme'!$B$8:$B$207))</f>
        <v/>
      </c>
      <c r="M151" s="150"/>
      <c r="N151" s="151"/>
      <c r="O151" s="254" t="str">
        <f>IF(G151="","",VLOOKUP(G151,'Overview - Financial Statement'!$A$46:$B$60,2,FALSE))</f>
        <v/>
      </c>
      <c r="P151" s="255" t="str">
        <f t="shared" si="28"/>
        <v/>
      </c>
      <c r="Q151" s="153"/>
      <c r="R151" s="153"/>
      <c r="S151" s="238">
        <f t="shared" si="29"/>
        <v>0</v>
      </c>
      <c r="T151" s="193" t="s">
        <v>44</v>
      </c>
      <c r="U151" s="173"/>
      <c r="V151" s="193" t="str">
        <f t="shared" si="30"/>
        <v/>
      </c>
      <c r="W151" s="264" t="str">
        <f t="shared" si="31"/>
        <v>OK</v>
      </c>
      <c r="X151" s="193" t="str">
        <f t="shared" si="32"/>
        <v/>
      </c>
      <c r="Y151" s="193" t="str">
        <f t="shared" si="33"/>
        <v/>
      </c>
      <c r="Z151" s="397" t="str">
        <f t="shared" si="34"/>
        <v/>
      </c>
      <c r="AA151" s="257" t="str">
        <f t="shared" si="35"/>
        <v/>
      </c>
      <c r="AB151" s="257" t="str">
        <f t="shared" si="36"/>
        <v/>
      </c>
      <c r="AC151" s="193" t="str">
        <f t="shared" si="37"/>
        <v>CHECK DATES</v>
      </c>
      <c r="AD151" s="257" t="str">
        <f t="shared" si="38"/>
        <v/>
      </c>
      <c r="AE151" s="286">
        <v>0</v>
      </c>
      <c r="AF151" s="257">
        <f t="shared" si="39"/>
        <v>0</v>
      </c>
      <c r="AG151" s="257" t="str">
        <f t="shared" si="40"/>
        <v/>
      </c>
      <c r="AH151" s="257">
        <f t="shared" si="41"/>
        <v>0</v>
      </c>
    </row>
    <row r="152" spans="1:34" x14ac:dyDescent="0.3">
      <c r="A152" s="287">
        <v>140</v>
      </c>
      <c r="B152" s="150"/>
      <c r="C152" s="150"/>
      <c r="D152" s="150"/>
      <c r="E152" s="152"/>
      <c r="F152" s="152"/>
      <c r="G152" s="154"/>
      <c r="H152" s="155"/>
      <c r="I152" s="159"/>
      <c r="J152" s="159"/>
      <c r="K152" s="337"/>
      <c r="L152" s="343" t="str">
        <f>IF(K152="","",LOOKUP(K152,'Work Programme'!$A$8:$A$207,'Work Programme'!$B$8:$B$207))</f>
        <v/>
      </c>
      <c r="M152" s="150"/>
      <c r="N152" s="151"/>
      <c r="O152" s="254" t="str">
        <f>IF(G152="","",VLOOKUP(G152,'Overview - Financial Statement'!$A$46:$B$60,2,FALSE))</f>
        <v/>
      </c>
      <c r="P152" s="255" t="str">
        <f t="shared" si="28"/>
        <v/>
      </c>
      <c r="Q152" s="153"/>
      <c r="R152" s="153"/>
      <c r="S152" s="238">
        <f t="shared" si="29"/>
        <v>0</v>
      </c>
      <c r="T152" s="193" t="s">
        <v>44</v>
      </c>
      <c r="U152" s="173"/>
      <c r="V152" s="193" t="str">
        <f t="shared" si="30"/>
        <v/>
      </c>
      <c r="W152" s="264" t="str">
        <f t="shared" si="31"/>
        <v>OK</v>
      </c>
      <c r="X152" s="193" t="str">
        <f t="shared" si="32"/>
        <v/>
      </c>
      <c r="Y152" s="193" t="str">
        <f t="shared" si="33"/>
        <v/>
      </c>
      <c r="Z152" s="397" t="str">
        <f t="shared" si="34"/>
        <v/>
      </c>
      <c r="AA152" s="257" t="str">
        <f t="shared" si="35"/>
        <v/>
      </c>
      <c r="AB152" s="257" t="str">
        <f t="shared" si="36"/>
        <v/>
      </c>
      <c r="AC152" s="193" t="str">
        <f t="shared" si="37"/>
        <v>CHECK DATES</v>
      </c>
      <c r="AD152" s="257" t="str">
        <f t="shared" si="38"/>
        <v/>
      </c>
      <c r="AE152" s="286">
        <v>0</v>
      </c>
      <c r="AF152" s="257">
        <f t="shared" si="39"/>
        <v>0</v>
      </c>
      <c r="AG152" s="257" t="str">
        <f t="shared" si="40"/>
        <v/>
      </c>
      <c r="AH152" s="257">
        <f t="shared" si="41"/>
        <v>0</v>
      </c>
    </row>
    <row r="153" spans="1:34" x14ac:dyDescent="0.3">
      <c r="A153" s="287">
        <v>141</v>
      </c>
      <c r="B153" s="150"/>
      <c r="C153" s="150"/>
      <c r="D153" s="150"/>
      <c r="E153" s="152"/>
      <c r="F153" s="152"/>
      <c r="G153" s="154"/>
      <c r="H153" s="155"/>
      <c r="I153" s="159"/>
      <c r="J153" s="159"/>
      <c r="K153" s="337"/>
      <c r="L153" s="343" t="str">
        <f>IF(K153="","",LOOKUP(K153,'Work Programme'!$A$8:$A$207,'Work Programme'!$B$8:$B$207))</f>
        <v/>
      </c>
      <c r="M153" s="150"/>
      <c r="N153" s="151"/>
      <c r="O153" s="254" t="str">
        <f>IF(G153="","",VLOOKUP(G153,'Overview - Financial Statement'!$A$46:$B$60,2,FALSE))</f>
        <v/>
      </c>
      <c r="P153" s="255" t="str">
        <f t="shared" si="28"/>
        <v/>
      </c>
      <c r="Q153" s="153"/>
      <c r="R153" s="153"/>
      <c r="S153" s="238">
        <f t="shared" si="29"/>
        <v>0</v>
      </c>
      <c r="T153" s="193" t="s">
        <v>44</v>
      </c>
      <c r="U153" s="173"/>
      <c r="V153" s="193" t="str">
        <f t="shared" si="30"/>
        <v/>
      </c>
      <c r="W153" s="264" t="str">
        <f t="shared" si="31"/>
        <v>OK</v>
      </c>
      <c r="X153" s="193" t="str">
        <f t="shared" si="32"/>
        <v/>
      </c>
      <c r="Y153" s="193" t="str">
        <f t="shared" si="33"/>
        <v/>
      </c>
      <c r="Z153" s="397" t="str">
        <f t="shared" si="34"/>
        <v/>
      </c>
      <c r="AA153" s="257" t="str">
        <f t="shared" si="35"/>
        <v/>
      </c>
      <c r="AB153" s="257" t="str">
        <f t="shared" si="36"/>
        <v/>
      </c>
      <c r="AC153" s="193" t="str">
        <f t="shared" si="37"/>
        <v>CHECK DATES</v>
      </c>
      <c r="AD153" s="257" t="str">
        <f t="shared" si="38"/>
        <v/>
      </c>
      <c r="AE153" s="286">
        <v>0</v>
      </c>
      <c r="AF153" s="257">
        <f t="shared" si="39"/>
        <v>0</v>
      </c>
      <c r="AG153" s="257" t="str">
        <f t="shared" si="40"/>
        <v/>
      </c>
      <c r="AH153" s="257">
        <f t="shared" si="41"/>
        <v>0</v>
      </c>
    </row>
    <row r="154" spans="1:34" x14ac:dyDescent="0.3">
      <c r="A154" s="287">
        <v>142</v>
      </c>
      <c r="B154" s="150"/>
      <c r="C154" s="150"/>
      <c r="D154" s="150"/>
      <c r="E154" s="152"/>
      <c r="F154" s="152"/>
      <c r="G154" s="154"/>
      <c r="H154" s="155"/>
      <c r="I154" s="159"/>
      <c r="J154" s="159"/>
      <c r="K154" s="337"/>
      <c r="L154" s="343" t="str">
        <f>IF(K154="","",LOOKUP(K154,'Work Programme'!$A$8:$A$207,'Work Programme'!$B$8:$B$207))</f>
        <v/>
      </c>
      <c r="M154" s="150"/>
      <c r="N154" s="151"/>
      <c r="O154" s="254" t="str">
        <f>IF(G154="","",VLOOKUP(G154,'Overview - Financial Statement'!$A$46:$B$60,2,FALSE))</f>
        <v/>
      </c>
      <c r="P154" s="255" t="str">
        <f t="shared" si="28"/>
        <v/>
      </c>
      <c r="Q154" s="153"/>
      <c r="R154" s="153"/>
      <c r="S154" s="238">
        <f t="shared" si="29"/>
        <v>0</v>
      </c>
      <c r="T154" s="193" t="s">
        <v>44</v>
      </c>
      <c r="U154" s="173"/>
      <c r="V154" s="193" t="str">
        <f t="shared" si="30"/>
        <v/>
      </c>
      <c r="W154" s="264" t="str">
        <f t="shared" si="31"/>
        <v>OK</v>
      </c>
      <c r="X154" s="193" t="str">
        <f t="shared" si="32"/>
        <v/>
      </c>
      <c r="Y154" s="193" t="str">
        <f t="shared" si="33"/>
        <v/>
      </c>
      <c r="Z154" s="397" t="str">
        <f t="shared" si="34"/>
        <v/>
      </c>
      <c r="AA154" s="257" t="str">
        <f t="shared" si="35"/>
        <v/>
      </c>
      <c r="AB154" s="257" t="str">
        <f t="shared" si="36"/>
        <v/>
      </c>
      <c r="AC154" s="193" t="str">
        <f t="shared" si="37"/>
        <v>CHECK DATES</v>
      </c>
      <c r="AD154" s="257" t="str">
        <f t="shared" si="38"/>
        <v/>
      </c>
      <c r="AE154" s="286">
        <v>0</v>
      </c>
      <c r="AF154" s="257">
        <f t="shared" si="39"/>
        <v>0</v>
      </c>
      <c r="AG154" s="257" t="str">
        <f t="shared" si="40"/>
        <v/>
      </c>
      <c r="AH154" s="257">
        <f t="shared" si="41"/>
        <v>0</v>
      </c>
    </row>
    <row r="155" spans="1:34" x14ac:dyDescent="0.3">
      <c r="A155" s="287">
        <v>143</v>
      </c>
      <c r="B155" s="150"/>
      <c r="C155" s="150"/>
      <c r="D155" s="150"/>
      <c r="E155" s="152"/>
      <c r="F155" s="152"/>
      <c r="G155" s="154"/>
      <c r="H155" s="155"/>
      <c r="I155" s="159"/>
      <c r="J155" s="159"/>
      <c r="K155" s="337"/>
      <c r="L155" s="343" t="str">
        <f>IF(K155="","",LOOKUP(K155,'Work Programme'!$A$8:$A$207,'Work Programme'!$B$8:$B$207))</f>
        <v/>
      </c>
      <c r="M155" s="150"/>
      <c r="N155" s="151"/>
      <c r="O155" s="254" t="str">
        <f>IF(G155="","",VLOOKUP(G155,'Overview - Financial Statement'!$A$46:$B$60,2,FALSE))</f>
        <v/>
      </c>
      <c r="P155" s="255" t="str">
        <f t="shared" si="28"/>
        <v/>
      </c>
      <c r="Q155" s="153"/>
      <c r="R155" s="153"/>
      <c r="S155" s="238">
        <f t="shared" si="29"/>
        <v>0</v>
      </c>
      <c r="T155" s="193" t="s">
        <v>44</v>
      </c>
      <c r="U155" s="173"/>
      <c r="V155" s="193" t="str">
        <f t="shared" si="30"/>
        <v/>
      </c>
      <c r="W155" s="264" t="str">
        <f t="shared" si="31"/>
        <v>OK</v>
      </c>
      <c r="X155" s="193" t="str">
        <f t="shared" si="32"/>
        <v/>
      </c>
      <c r="Y155" s="193" t="str">
        <f t="shared" si="33"/>
        <v/>
      </c>
      <c r="Z155" s="397" t="str">
        <f t="shared" si="34"/>
        <v/>
      </c>
      <c r="AA155" s="257" t="str">
        <f t="shared" si="35"/>
        <v/>
      </c>
      <c r="AB155" s="257" t="str">
        <f t="shared" si="36"/>
        <v/>
      </c>
      <c r="AC155" s="193" t="str">
        <f t="shared" si="37"/>
        <v>CHECK DATES</v>
      </c>
      <c r="AD155" s="257" t="str">
        <f t="shared" si="38"/>
        <v/>
      </c>
      <c r="AE155" s="286">
        <v>0</v>
      </c>
      <c r="AF155" s="257">
        <f t="shared" si="39"/>
        <v>0</v>
      </c>
      <c r="AG155" s="257" t="str">
        <f t="shared" si="40"/>
        <v/>
      </c>
      <c r="AH155" s="257">
        <f t="shared" si="41"/>
        <v>0</v>
      </c>
    </row>
    <row r="156" spans="1:34" x14ac:dyDescent="0.3">
      <c r="A156" s="287">
        <v>144</v>
      </c>
      <c r="B156" s="150"/>
      <c r="C156" s="150"/>
      <c r="D156" s="150"/>
      <c r="E156" s="152"/>
      <c r="F156" s="152"/>
      <c r="G156" s="154"/>
      <c r="H156" s="155"/>
      <c r="I156" s="159"/>
      <c r="J156" s="159"/>
      <c r="K156" s="337"/>
      <c r="L156" s="343" t="str">
        <f>IF(K156="","",LOOKUP(K156,'Work Programme'!$A$8:$A$207,'Work Programme'!$B$8:$B$207))</f>
        <v/>
      </c>
      <c r="M156" s="150"/>
      <c r="N156" s="151"/>
      <c r="O156" s="254" t="str">
        <f>IF(G156="","",VLOOKUP(G156,'Overview - Financial Statement'!$A$46:$B$60,2,FALSE))</f>
        <v/>
      </c>
      <c r="P156" s="255" t="str">
        <f t="shared" si="28"/>
        <v/>
      </c>
      <c r="Q156" s="153"/>
      <c r="R156" s="153"/>
      <c r="S156" s="238">
        <f t="shared" si="29"/>
        <v>0</v>
      </c>
      <c r="T156" s="193" t="s">
        <v>44</v>
      </c>
      <c r="U156" s="173"/>
      <c r="V156" s="193" t="str">
        <f t="shared" si="30"/>
        <v/>
      </c>
      <c r="W156" s="264" t="str">
        <f t="shared" si="31"/>
        <v>OK</v>
      </c>
      <c r="X156" s="193" t="str">
        <f t="shared" si="32"/>
        <v/>
      </c>
      <c r="Y156" s="193" t="str">
        <f t="shared" si="33"/>
        <v/>
      </c>
      <c r="Z156" s="397" t="str">
        <f t="shared" si="34"/>
        <v/>
      </c>
      <c r="AA156" s="257" t="str">
        <f t="shared" si="35"/>
        <v/>
      </c>
      <c r="AB156" s="257" t="str">
        <f t="shared" si="36"/>
        <v/>
      </c>
      <c r="AC156" s="193" t="str">
        <f t="shared" si="37"/>
        <v>CHECK DATES</v>
      </c>
      <c r="AD156" s="257" t="str">
        <f t="shared" si="38"/>
        <v/>
      </c>
      <c r="AE156" s="286">
        <v>0</v>
      </c>
      <c r="AF156" s="257">
        <f t="shared" si="39"/>
        <v>0</v>
      </c>
      <c r="AG156" s="257" t="str">
        <f t="shared" si="40"/>
        <v/>
      </c>
      <c r="AH156" s="257">
        <f t="shared" si="41"/>
        <v>0</v>
      </c>
    </row>
    <row r="157" spans="1:34" x14ac:dyDescent="0.3">
      <c r="A157" s="287">
        <v>145</v>
      </c>
      <c r="B157" s="150"/>
      <c r="C157" s="150"/>
      <c r="D157" s="150"/>
      <c r="E157" s="152"/>
      <c r="F157" s="152"/>
      <c r="G157" s="154"/>
      <c r="H157" s="155"/>
      <c r="I157" s="159"/>
      <c r="J157" s="159"/>
      <c r="K157" s="337"/>
      <c r="L157" s="343" t="str">
        <f>IF(K157="","",LOOKUP(K157,'Work Programme'!$A$8:$A$207,'Work Programme'!$B$8:$B$207))</f>
        <v/>
      </c>
      <c r="M157" s="150"/>
      <c r="N157" s="151"/>
      <c r="O157" s="254" t="str">
        <f>IF(G157="","",VLOOKUP(G157,'Overview - Financial Statement'!$A$46:$B$60,2,FALSE))</f>
        <v/>
      </c>
      <c r="P157" s="255" t="str">
        <f t="shared" si="28"/>
        <v/>
      </c>
      <c r="Q157" s="153"/>
      <c r="R157" s="153"/>
      <c r="S157" s="238">
        <f t="shared" si="29"/>
        <v>0</v>
      </c>
      <c r="T157" s="193" t="s">
        <v>44</v>
      </c>
      <c r="U157" s="173"/>
      <c r="V157" s="193" t="str">
        <f t="shared" si="30"/>
        <v/>
      </c>
      <c r="W157" s="264" t="str">
        <f t="shared" si="31"/>
        <v>OK</v>
      </c>
      <c r="X157" s="193" t="str">
        <f t="shared" si="32"/>
        <v/>
      </c>
      <c r="Y157" s="193" t="str">
        <f t="shared" si="33"/>
        <v/>
      </c>
      <c r="Z157" s="397" t="str">
        <f t="shared" si="34"/>
        <v/>
      </c>
      <c r="AA157" s="257" t="str">
        <f t="shared" si="35"/>
        <v/>
      </c>
      <c r="AB157" s="257" t="str">
        <f t="shared" si="36"/>
        <v/>
      </c>
      <c r="AC157" s="193" t="str">
        <f t="shared" si="37"/>
        <v>CHECK DATES</v>
      </c>
      <c r="AD157" s="257" t="str">
        <f t="shared" si="38"/>
        <v/>
      </c>
      <c r="AE157" s="286">
        <v>0</v>
      </c>
      <c r="AF157" s="257">
        <f t="shared" si="39"/>
        <v>0</v>
      </c>
      <c r="AG157" s="257" t="str">
        <f t="shared" si="40"/>
        <v/>
      </c>
      <c r="AH157" s="257">
        <f t="shared" si="41"/>
        <v>0</v>
      </c>
    </row>
    <row r="158" spans="1:34" x14ac:dyDescent="0.3">
      <c r="A158" s="287">
        <v>146</v>
      </c>
      <c r="B158" s="150"/>
      <c r="C158" s="150"/>
      <c r="D158" s="150"/>
      <c r="E158" s="152"/>
      <c r="F158" s="152"/>
      <c r="G158" s="154"/>
      <c r="H158" s="155"/>
      <c r="I158" s="159"/>
      <c r="J158" s="159"/>
      <c r="K158" s="337"/>
      <c r="L158" s="343" t="str">
        <f>IF(K158="","",LOOKUP(K158,'Work Programme'!$A$8:$A$207,'Work Programme'!$B$8:$B$207))</f>
        <v/>
      </c>
      <c r="M158" s="150"/>
      <c r="N158" s="151"/>
      <c r="O158" s="254" t="str">
        <f>IF(G158="","",VLOOKUP(G158,'Overview - Financial Statement'!$A$46:$B$60,2,FALSE))</f>
        <v/>
      </c>
      <c r="P158" s="255" t="str">
        <f t="shared" si="28"/>
        <v/>
      </c>
      <c r="Q158" s="153"/>
      <c r="R158" s="153"/>
      <c r="S158" s="238">
        <f t="shared" si="29"/>
        <v>0</v>
      </c>
      <c r="T158" s="193" t="s">
        <v>44</v>
      </c>
      <c r="U158" s="173"/>
      <c r="V158" s="193" t="str">
        <f t="shared" si="30"/>
        <v/>
      </c>
      <c r="W158" s="264" t="str">
        <f t="shared" si="31"/>
        <v>OK</v>
      </c>
      <c r="X158" s="193" t="str">
        <f t="shared" si="32"/>
        <v/>
      </c>
      <c r="Y158" s="193" t="str">
        <f t="shared" si="33"/>
        <v/>
      </c>
      <c r="Z158" s="397" t="str">
        <f t="shared" si="34"/>
        <v/>
      </c>
      <c r="AA158" s="257" t="str">
        <f t="shared" si="35"/>
        <v/>
      </c>
      <c r="AB158" s="257" t="str">
        <f t="shared" si="36"/>
        <v/>
      </c>
      <c r="AC158" s="193" t="str">
        <f t="shared" si="37"/>
        <v>CHECK DATES</v>
      </c>
      <c r="AD158" s="257" t="str">
        <f t="shared" si="38"/>
        <v/>
      </c>
      <c r="AE158" s="286">
        <v>0</v>
      </c>
      <c r="AF158" s="257">
        <f t="shared" si="39"/>
        <v>0</v>
      </c>
      <c r="AG158" s="257" t="str">
        <f t="shared" si="40"/>
        <v/>
      </c>
      <c r="AH158" s="257">
        <f t="shared" si="41"/>
        <v>0</v>
      </c>
    </row>
    <row r="159" spans="1:34" x14ac:dyDescent="0.3">
      <c r="A159" s="287">
        <v>147</v>
      </c>
      <c r="B159" s="150"/>
      <c r="C159" s="150"/>
      <c r="D159" s="150"/>
      <c r="E159" s="152"/>
      <c r="F159" s="152"/>
      <c r="G159" s="154"/>
      <c r="H159" s="155"/>
      <c r="I159" s="159"/>
      <c r="J159" s="159"/>
      <c r="K159" s="337"/>
      <c r="L159" s="343" t="str">
        <f>IF(K159="","",LOOKUP(K159,'Work Programme'!$A$8:$A$207,'Work Programme'!$B$8:$B$207))</f>
        <v/>
      </c>
      <c r="M159" s="150"/>
      <c r="N159" s="151"/>
      <c r="O159" s="254" t="str">
        <f>IF(G159="","",VLOOKUP(G159,'Overview - Financial Statement'!$A$46:$B$60,2,FALSE))</f>
        <v/>
      </c>
      <c r="P159" s="255" t="str">
        <f t="shared" si="28"/>
        <v/>
      </c>
      <c r="Q159" s="153"/>
      <c r="R159" s="153"/>
      <c r="S159" s="238">
        <f t="shared" si="29"/>
        <v>0</v>
      </c>
      <c r="T159" s="193" t="s">
        <v>44</v>
      </c>
      <c r="U159" s="173"/>
      <c r="V159" s="193" t="str">
        <f t="shared" si="30"/>
        <v/>
      </c>
      <c r="W159" s="264" t="str">
        <f t="shared" si="31"/>
        <v>OK</v>
      </c>
      <c r="X159" s="193" t="str">
        <f t="shared" si="32"/>
        <v/>
      </c>
      <c r="Y159" s="193" t="str">
        <f t="shared" si="33"/>
        <v/>
      </c>
      <c r="Z159" s="397" t="str">
        <f t="shared" si="34"/>
        <v/>
      </c>
      <c r="AA159" s="257" t="str">
        <f t="shared" si="35"/>
        <v/>
      </c>
      <c r="AB159" s="257" t="str">
        <f t="shared" si="36"/>
        <v/>
      </c>
      <c r="AC159" s="193" t="str">
        <f t="shared" si="37"/>
        <v>CHECK DATES</v>
      </c>
      <c r="AD159" s="257" t="str">
        <f t="shared" si="38"/>
        <v/>
      </c>
      <c r="AE159" s="286">
        <v>0</v>
      </c>
      <c r="AF159" s="257">
        <f t="shared" si="39"/>
        <v>0</v>
      </c>
      <c r="AG159" s="257" t="str">
        <f t="shared" si="40"/>
        <v/>
      </c>
      <c r="AH159" s="257">
        <f t="shared" si="41"/>
        <v>0</v>
      </c>
    </row>
    <row r="160" spans="1:34" x14ac:dyDescent="0.3">
      <c r="A160" s="287">
        <v>148</v>
      </c>
      <c r="B160" s="150"/>
      <c r="C160" s="150"/>
      <c r="D160" s="150"/>
      <c r="E160" s="152"/>
      <c r="F160" s="152"/>
      <c r="G160" s="154"/>
      <c r="H160" s="155"/>
      <c r="I160" s="159"/>
      <c r="J160" s="159"/>
      <c r="K160" s="337"/>
      <c r="L160" s="343" t="str">
        <f>IF(K160="","",LOOKUP(K160,'Work Programme'!$A$8:$A$207,'Work Programme'!$B$8:$B$207))</f>
        <v/>
      </c>
      <c r="M160" s="150"/>
      <c r="N160" s="151"/>
      <c r="O160" s="254" t="str">
        <f>IF(G160="","",VLOOKUP(G160,'Overview - Financial Statement'!$A$46:$B$60,2,FALSE))</f>
        <v/>
      </c>
      <c r="P160" s="255" t="str">
        <f t="shared" si="28"/>
        <v/>
      </c>
      <c r="Q160" s="153"/>
      <c r="R160" s="153"/>
      <c r="S160" s="238">
        <f t="shared" si="29"/>
        <v>0</v>
      </c>
      <c r="T160" s="193" t="s">
        <v>44</v>
      </c>
      <c r="U160" s="173"/>
      <c r="V160" s="193" t="str">
        <f t="shared" si="30"/>
        <v/>
      </c>
      <c r="W160" s="264" t="str">
        <f t="shared" si="31"/>
        <v>OK</v>
      </c>
      <c r="X160" s="193" t="str">
        <f t="shared" si="32"/>
        <v/>
      </c>
      <c r="Y160" s="193" t="str">
        <f t="shared" si="33"/>
        <v/>
      </c>
      <c r="Z160" s="397" t="str">
        <f t="shared" si="34"/>
        <v/>
      </c>
      <c r="AA160" s="257" t="str">
        <f t="shared" si="35"/>
        <v/>
      </c>
      <c r="AB160" s="257" t="str">
        <f t="shared" si="36"/>
        <v/>
      </c>
      <c r="AC160" s="193" t="str">
        <f t="shared" si="37"/>
        <v>CHECK DATES</v>
      </c>
      <c r="AD160" s="257" t="str">
        <f t="shared" si="38"/>
        <v/>
      </c>
      <c r="AE160" s="286">
        <v>0</v>
      </c>
      <c r="AF160" s="257">
        <f t="shared" si="39"/>
        <v>0</v>
      </c>
      <c r="AG160" s="257" t="str">
        <f t="shared" si="40"/>
        <v/>
      </c>
      <c r="AH160" s="257">
        <f t="shared" si="41"/>
        <v>0</v>
      </c>
    </row>
    <row r="161" spans="1:34" x14ac:dyDescent="0.3">
      <c r="A161" s="287">
        <v>149</v>
      </c>
      <c r="B161" s="150"/>
      <c r="C161" s="150"/>
      <c r="D161" s="150"/>
      <c r="E161" s="152"/>
      <c r="F161" s="152"/>
      <c r="G161" s="154"/>
      <c r="H161" s="155"/>
      <c r="I161" s="159"/>
      <c r="J161" s="159"/>
      <c r="K161" s="337"/>
      <c r="L161" s="343" t="str">
        <f>IF(K161="","",LOOKUP(K161,'Work Programme'!$A$8:$A$207,'Work Programme'!$B$8:$B$207))</f>
        <v/>
      </c>
      <c r="M161" s="150"/>
      <c r="N161" s="151"/>
      <c r="O161" s="254" t="str">
        <f>IF(G161="","",VLOOKUP(G161,'Overview - Financial Statement'!$A$46:$B$60,2,FALSE))</f>
        <v/>
      </c>
      <c r="P161" s="255" t="str">
        <f t="shared" si="28"/>
        <v/>
      </c>
      <c r="Q161" s="153"/>
      <c r="R161" s="153"/>
      <c r="S161" s="238">
        <f t="shared" si="29"/>
        <v>0</v>
      </c>
      <c r="T161" s="193" t="s">
        <v>44</v>
      </c>
      <c r="U161" s="173"/>
      <c r="V161" s="193" t="str">
        <f t="shared" si="30"/>
        <v/>
      </c>
      <c r="W161" s="264" t="str">
        <f t="shared" si="31"/>
        <v>OK</v>
      </c>
      <c r="X161" s="193" t="str">
        <f t="shared" si="32"/>
        <v/>
      </c>
      <c r="Y161" s="193" t="str">
        <f t="shared" si="33"/>
        <v/>
      </c>
      <c r="Z161" s="397" t="str">
        <f t="shared" si="34"/>
        <v/>
      </c>
      <c r="AA161" s="257" t="str">
        <f t="shared" si="35"/>
        <v/>
      </c>
      <c r="AB161" s="257" t="str">
        <f t="shared" si="36"/>
        <v/>
      </c>
      <c r="AC161" s="193" t="str">
        <f t="shared" si="37"/>
        <v>CHECK DATES</v>
      </c>
      <c r="AD161" s="257" t="str">
        <f t="shared" si="38"/>
        <v/>
      </c>
      <c r="AE161" s="286">
        <v>0</v>
      </c>
      <c r="AF161" s="257">
        <f t="shared" si="39"/>
        <v>0</v>
      </c>
      <c r="AG161" s="257" t="str">
        <f t="shared" si="40"/>
        <v/>
      </c>
      <c r="AH161" s="257">
        <f t="shared" si="41"/>
        <v>0</v>
      </c>
    </row>
    <row r="162" spans="1:34" x14ac:dyDescent="0.3">
      <c r="A162" s="287">
        <v>150</v>
      </c>
      <c r="B162" s="150"/>
      <c r="C162" s="150"/>
      <c r="D162" s="150"/>
      <c r="E162" s="152"/>
      <c r="F162" s="152"/>
      <c r="G162" s="154"/>
      <c r="H162" s="155"/>
      <c r="I162" s="159"/>
      <c r="J162" s="159"/>
      <c r="K162" s="337"/>
      <c r="L162" s="343" t="str">
        <f>IF(K162="","",LOOKUP(K162,'Work Programme'!$A$8:$A$207,'Work Programme'!$B$8:$B$207))</f>
        <v/>
      </c>
      <c r="M162" s="150"/>
      <c r="N162" s="151"/>
      <c r="O162" s="254" t="str">
        <f>IF(G162="","",VLOOKUP(G162,'Overview - Financial Statement'!$A$46:$B$60,2,FALSE))</f>
        <v/>
      </c>
      <c r="P162" s="255" t="str">
        <f t="shared" si="28"/>
        <v/>
      </c>
      <c r="Q162" s="153"/>
      <c r="R162" s="153"/>
      <c r="S162" s="238">
        <f t="shared" si="29"/>
        <v>0</v>
      </c>
      <c r="T162" s="193" t="s">
        <v>44</v>
      </c>
      <c r="U162" s="173"/>
      <c r="V162" s="193" t="str">
        <f t="shared" si="30"/>
        <v/>
      </c>
      <c r="W162" s="264" t="str">
        <f t="shared" si="31"/>
        <v>OK</v>
      </c>
      <c r="X162" s="193" t="str">
        <f t="shared" si="32"/>
        <v/>
      </c>
      <c r="Y162" s="193" t="str">
        <f t="shared" si="33"/>
        <v/>
      </c>
      <c r="Z162" s="397" t="str">
        <f t="shared" si="34"/>
        <v/>
      </c>
      <c r="AA162" s="257" t="str">
        <f t="shared" si="35"/>
        <v/>
      </c>
      <c r="AB162" s="257" t="str">
        <f t="shared" si="36"/>
        <v/>
      </c>
      <c r="AC162" s="193" t="str">
        <f t="shared" si="37"/>
        <v>CHECK DATES</v>
      </c>
      <c r="AD162" s="257" t="str">
        <f t="shared" si="38"/>
        <v/>
      </c>
      <c r="AE162" s="286">
        <v>0</v>
      </c>
      <c r="AF162" s="257">
        <f t="shared" si="39"/>
        <v>0</v>
      </c>
      <c r="AG162" s="257" t="str">
        <f t="shared" si="40"/>
        <v/>
      </c>
      <c r="AH162" s="257">
        <f t="shared" si="41"/>
        <v>0</v>
      </c>
    </row>
    <row r="163" spans="1:34" x14ac:dyDescent="0.3">
      <c r="A163" s="287">
        <v>151</v>
      </c>
      <c r="B163" s="150"/>
      <c r="C163" s="150"/>
      <c r="D163" s="150"/>
      <c r="E163" s="152"/>
      <c r="F163" s="152"/>
      <c r="G163" s="154"/>
      <c r="H163" s="155"/>
      <c r="I163" s="159"/>
      <c r="J163" s="159"/>
      <c r="K163" s="337"/>
      <c r="L163" s="343" t="str">
        <f>IF(K163="","",LOOKUP(K163,'Work Programme'!$A$8:$A$207,'Work Programme'!$B$8:$B$207))</f>
        <v/>
      </c>
      <c r="M163" s="150"/>
      <c r="N163" s="151"/>
      <c r="O163" s="254" t="str">
        <f>IF(G163="","",VLOOKUP(G163,'Overview - Financial Statement'!$A$46:$B$60,2,FALSE))</f>
        <v/>
      </c>
      <c r="P163" s="255" t="str">
        <f t="shared" si="28"/>
        <v/>
      </c>
      <c r="Q163" s="153"/>
      <c r="R163" s="153"/>
      <c r="S163" s="238">
        <f t="shared" si="29"/>
        <v>0</v>
      </c>
      <c r="T163" s="193" t="s">
        <v>44</v>
      </c>
      <c r="U163" s="173"/>
      <c r="V163" s="193" t="str">
        <f t="shared" si="30"/>
        <v/>
      </c>
      <c r="W163" s="264" t="str">
        <f t="shared" si="31"/>
        <v>OK</v>
      </c>
      <c r="X163" s="193" t="str">
        <f t="shared" si="32"/>
        <v/>
      </c>
      <c r="Y163" s="193" t="str">
        <f t="shared" si="33"/>
        <v/>
      </c>
      <c r="Z163" s="397" t="str">
        <f t="shared" si="34"/>
        <v/>
      </c>
      <c r="AA163" s="257" t="str">
        <f t="shared" si="35"/>
        <v/>
      </c>
      <c r="AB163" s="257" t="str">
        <f t="shared" si="36"/>
        <v/>
      </c>
      <c r="AC163" s="193" t="str">
        <f t="shared" si="37"/>
        <v>CHECK DATES</v>
      </c>
      <c r="AD163" s="257" t="str">
        <f t="shared" si="38"/>
        <v/>
      </c>
      <c r="AE163" s="286">
        <v>0</v>
      </c>
      <c r="AF163" s="257">
        <f t="shared" si="39"/>
        <v>0</v>
      </c>
      <c r="AG163" s="257" t="str">
        <f t="shared" si="40"/>
        <v/>
      </c>
      <c r="AH163" s="257">
        <f t="shared" si="41"/>
        <v>0</v>
      </c>
    </row>
    <row r="164" spans="1:34" x14ac:dyDescent="0.3">
      <c r="A164" s="287">
        <v>152</v>
      </c>
      <c r="B164" s="150"/>
      <c r="C164" s="150"/>
      <c r="D164" s="150"/>
      <c r="E164" s="152"/>
      <c r="F164" s="152"/>
      <c r="G164" s="154"/>
      <c r="H164" s="155"/>
      <c r="I164" s="159"/>
      <c r="J164" s="159"/>
      <c r="K164" s="337"/>
      <c r="L164" s="343" t="str">
        <f>IF(K164="","",LOOKUP(K164,'Work Programme'!$A$8:$A$207,'Work Programme'!$B$8:$B$207))</f>
        <v/>
      </c>
      <c r="M164" s="150"/>
      <c r="N164" s="151"/>
      <c r="O164" s="254" t="str">
        <f>IF(G164="","",VLOOKUP(G164,'Overview - Financial Statement'!$A$46:$B$60,2,FALSE))</f>
        <v/>
      </c>
      <c r="P164" s="255" t="str">
        <f t="shared" si="28"/>
        <v/>
      </c>
      <c r="Q164" s="153"/>
      <c r="R164" s="153"/>
      <c r="S164" s="238">
        <f t="shared" si="29"/>
        <v>0</v>
      </c>
      <c r="T164" s="193" t="s">
        <v>44</v>
      </c>
      <c r="U164" s="173"/>
      <c r="V164" s="193" t="str">
        <f t="shared" si="30"/>
        <v/>
      </c>
      <c r="W164" s="264" t="str">
        <f t="shared" si="31"/>
        <v>OK</v>
      </c>
      <c r="X164" s="193" t="str">
        <f t="shared" si="32"/>
        <v/>
      </c>
      <c r="Y164" s="193" t="str">
        <f t="shared" si="33"/>
        <v/>
      </c>
      <c r="Z164" s="397" t="str">
        <f t="shared" si="34"/>
        <v/>
      </c>
      <c r="AA164" s="257" t="str">
        <f t="shared" si="35"/>
        <v/>
      </c>
      <c r="AB164" s="257" t="str">
        <f t="shared" si="36"/>
        <v/>
      </c>
      <c r="AC164" s="193" t="str">
        <f t="shared" si="37"/>
        <v>CHECK DATES</v>
      </c>
      <c r="AD164" s="257" t="str">
        <f t="shared" si="38"/>
        <v/>
      </c>
      <c r="AE164" s="286">
        <v>0</v>
      </c>
      <c r="AF164" s="257">
        <f t="shared" si="39"/>
        <v>0</v>
      </c>
      <c r="AG164" s="257" t="str">
        <f t="shared" si="40"/>
        <v/>
      </c>
      <c r="AH164" s="257">
        <f t="shared" si="41"/>
        <v>0</v>
      </c>
    </row>
    <row r="165" spans="1:34" x14ac:dyDescent="0.3">
      <c r="A165" s="287">
        <v>153</v>
      </c>
      <c r="B165" s="150"/>
      <c r="C165" s="150"/>
      <c r="D165" s="150"/>
      <c r="E165" s="152"/>
      <c r="F165" s="152"/>
      <c r="G165" s="154"/>
      <c r="H165" s="155"/>
      <c r="I165" s="159"/>
      <c r="J165" s="159"/>
      <c r="K165" s="337"/>
      <c r="L165" s="343" t="str">
        <f>IF(K165="","",LOOKUP(K165,'Work Programme'!$A$8:$A$207,'Work Programme'!$B$8:$B$207))</f>
        <v/>
      </c>
      <c r="M165" s="150"/>
      <c r="N165" s="151"/>
      <c r="O165" s="254" t="str">
        <f>IF(G165="","",VLOOKUP(G165,'Overview - Financial Statement'!$A$46:$B$60,2,FALSE))</f>
        <v/>
      </c>
      <c r="P165" s="255" t="str">
        <f t="shared" si="28"/>
        <v/>
      </c>
      <c r="Q165" s="153"/>
      <c r="R165" s="153"/>
      <c r="S165" s="238">
        <f t="shared" si="29"/>
        <v>0</v>
      </c>
      <c r="T165" s="193" t="s">
        <v>44</v>
      </c>
      <c r="U165" s="173"/>
      <c r="V165" s="193" t="str">
        <f t="shared" si="30"/>
        <v/>
      </c>
      <c r="W165" s="264" t="str">
        <f t="shared" si="31"/>
        <v>OK</v>
      </c>
      <c r="X165" s="193" t="str">
        <f t="shared" si="32"/>
        <v/>
      </c>
      <c r="Y165" s="193" t="str">
        <f t="shared" si="33"/>
        <v/>
      </c>
      <c r="Z165" s="397" t="str">
        <f t="shared" si="34"/>
        <v/>
      </c>
      <c r="AA165" s="257" t="str">
        <f t="shared" si="35"/>
        <v/>
      </c>
      <c r="AB165" s="257" t="str">
        <f t="shared" si="36"/>
        <v/>
      </c>
      <c r="AC165" s="193" t="str">
        <f t="shared" si="37"/>
        <v>CHECK DATES</v>
      </c>
      <c r="AD165" s="257" t="str">
        <f t="shared" si="38"/>
        <v/>
      </c>
      <c r="AE165" s="286">
        <v>0</v>
      </c>
      <c r="AF165" s="257">
        <f t="shared" si="39"/>
        <v>0</v>
      </c>
      <c r="AG165" s="257" t="str">
        <f t="shared" si="40"/>
        <v/>
      </c>
      <c r="AH165" s="257">
        <f t="shared" si="41"/>
        <v>0</v>
      </c>
    </row>
    <row r="166" spans="1:34" x14ac:dyDescent="0.3">
      <c r="A166" s="287">
        <v>154</v>
      </c>
      <c r="B166" s="150"/>
      <c r="C166" s="150"/>
      <c r="D166" s="150"/>
      <c r="E166" s="152"/>
      <c r="F166" s="152"/>
      <c r="G166" s="154"/>
      <c r="H166" s="155"/>
      <c r="I166" s="159"/>
      <c r="J166" s="159"/>
      <c r="K166" s="337"/>
      <c r="L166" s="343" t="str">
        <f>IF(K166="","",LOOKUP(K166,'Work Programme'!$A$8:$A$207,'Work Programme'!$B$8:$B$207))</f>
        <v/>
      </c>
      <c r="M166" s="150"/>
      <c r="N166" s="151"/>
      <c r="O166" s="254" t="str">
        <f>IF(G166="","",VLOOKUP(G166,'Overview - Financial Statement'!$A$46:$B$60,2,FALSE))</f>
        <v/>
      </c>
      <c r="P166" s="255" t="str">
        <f t="shared" si="28"/>
        <v/>
      </c>
      <c r="Q166" s="153"/>
      <c r="R166" s="153"/>
      <c r="S166" s="238">
        <f t="shared" si="29"/>
        <v>0</v>
      </c>
      <c r="T166" s="193" t="s">
        <v>44</v>
      </c>
      <c r="U166" s="173"/>
      <c r="V166" s="193" t="str">
        <f t="shared" si="30"/>
        <v/>
      </c>
      <c r="W166" s="264" t="str">
        <f t="shared" si="31"/>
        <v>OK</v>
      </c>
      <c r="X166" s="193" t="str">
        <f t="shared" si="32"/>
        <v/>
      </c>
      <c r="Y166" s="193" t="str">
        <f t="shared" si="33"/>
        <v/>
      </c>
      <c r="Z166" s="397" t="str">
        <f t="shared" si="34"/>
        <v/>
      </c>
      <c r="AA166" s="257" t="str">
        <f t="shared" si="35"/>
        <v/>
      </c>
      <c r="AB166" s="257" t="str">
        <f t="shared" si="36"/>
        <v/>
      </c>
      <c r="AC166" s="193" t="str">
        <f t="shared" si="37"/>
        <v>CHECK DATES</v>
      </c>
      <c r="AD166" s="257" t="str">
        <f t="shared" si="38"/>
        <v/>
      </c>
      <c r="AE166" s="286">
        <v>0</v>
      </c>
      <c r="AF166" s="257">
        <f t="shared" si="39"/>
        <v>0</v>
      </c>
      <c r="AG166" s="257" t="str">
        <f t="shared" si="40"/>
        <v/>
      </c>
      <c r="AH166" s="257">
        <f t="shared" si="41"/>
        <v>0</v>
      </c>
    </row>
    <row r="167" spans="1:34" x14ac:dyDescent="0.3">
      <c r="A167" s="287">
        <v>155</v>
      </c>
      <c r="B167" s="150"/>
      <c r="C167" s="150"/>
      <c r="D167" s="150"/>
      <c r="E167" s="152"/>
      <c r="F167" s="152"/>
      <c r="G167" s="154"/>
      <c r="H167" s="155"/>
      <c r="I167" s="159"/>
      <c r="J167" s="159"/>
      <c r="K167" s="337"/>
      <c r="L167" s="343" t="str">
        <f>IF(K167="","",LOOKUP(K167,'Work Programme'!$A$8:$A$207,'Work Programme'!$B$8:$B$207))</f>
        <v/>
      </c>
      <c r="M167" s="150"/>
      <c r="N167" s="151"/>
      <c r="O167" s="254" t="str">
        <f>IF(G167="","",VLOOKUP(G167,'Overview - Financial Statement'!$A$46:$B$60,2,FALSE))</f>
        <v/>
      </c>
      <c r="P167" s="255" t="str">
        <f t="shared" si="28"/>
        <v/>
      </c>
      <c r="Q167" s="153"/>
      <c r="R167" s="153"/>
      <c r="S167" s="238">
        <f t="shared" si="29"/>
        <v>0</v>
      </c>
      <c r="T167" s="193" t="s">
        <v>44</v>
      </c>
      <c r="U167" s="173"/>
      <c r="V167" s="193" t="str">
        <f t="shared" si="30"/>
        <v/>
      </c>
      <c r="W167" s="264" t="str">
        <f t="shared" si="31"/>
        <v>OK</v>
      </c>
      <c r="X167" s="193" t="str">
        <f t="shared" si="32"/>
        <v/>
      </c>
      <c r="Y167" s="193" t="str">
        <f t="shared" si="33"/>
        <v/>
      </c>
      <c r="Z167" s="397" t="str">
        <f t="shared" si="34"/>
        <v/>
      </c>
      <c r="AA167" s="257" t="str">
        <f t="shared" si="35"/>
        <v/>
      </c>
      <c r="AB167" s="257" t="str">
        <f t="shared" si="36"/>
        <v/>
      </c>
      <c r="AC167" s="193" t="str">
        <f t="shared" si="37"/>
        <v>CHECK DATES</v>
      </c>
      <c r="AD167" s="257" t="str">
        <f t="shared" si="38"/>
        <v/>
      </c>
      <c r="AE167" s="286">
        <v>0</v>
      </c>
      <c r="AF167" s="257">
        <f t="shared" si="39"/>
        <v>0</v>
      </c>
      <c r="AG167" s="257" t="str">
        <f t="shared" si="40"/>
        <v/>
      </c>
      <c r="AH167" s="257">
        <f t="shared" si="41"/>
        <v>0</v>
      </c>
    </row>
    <row r="168" spans="1:34" x14ac:dyDescent="0.3">
      <c r="A168" s="287">
        <v>156</v>
      </c>
      <c r="B168" s="150"/>
      <c r="C168" s="150"/>
      <c r="D168" s="150"/>
      <c r="E168" s="152"/>
      <c r="F168" s="152"/>
      <c r="G168" s="154"/>
      <c r="H168" s="155"/>
      <c r="I168" s="159"/>
      <c r="J168" s="159"/>
      <c r="K168" s="337"/>
      <c r="L168" s="343" t="str">
        <f>IF(K168="","",LOOKUP(K168,'Work Programme'!$A$8:$A$207,'Work Programme'!$B$8:$B$207))</f>
        <v/>
      </c>
      <c r="M168" s="150"/>
      <c r="N168" s="151"/>
      <c r="O168" s="254" t="str">
        <f>IF(G168="","",VLOOKUP(G168,'Overview - Financial Statement'!$A$46:$B$60,2,FALSE))</f>
        <v/>
      </c>
      <c r="P168" s="255" t="str">
        <f t="shared" si="28"/>
        <v/>
      </c>
      <c r="Q168" s="153"/>
      <c r="R168" s="153"/>
      <c r="S168" s="238">
        <f t="shared" si="29"/>
        <v>0</v>
      </c>
      <c r="T168" s="193" t="s">
        <v>44</v>
      </c>
      <c r="U168" s="173"/>
      <c r="V168" s="193" t="str">
        <f t="shared" si="30"/>
        <v/>
      </c>
      <c r="W168" s="264" t="str">
        <f t="shared" si="31"/>
        <v>OK</v>
      </c>
      <c r="X168" s="193" t="str">
        <f t="shared" si="32"/>
        <v/>
      </c>
      <c r="Y168" s="193" t="str">
        <f t="shared" si="33"/>
        <v/>
      </c>
      <c r="Z168" s="397" t="str">
        <f t="shared" si="34"/>
        <v/>
      </c>
      <c r="AA168" s="257" t="str">
        <f t="shared" si="35"/>
        <v/>
      </c>
      <c r="AB168" s="257" t="str">
        <f t="shared" si="36"/>
        <v/>
      </c>
      <c r="AC168" s="193" t="str">
        <f t="shared" si="37"/>
        <v>CHECK DATES</v>
      </c>
      <c r="AD168" s="257" t="str">
        <f t="shared" si="38"/>
        <v/>
      </c>
      <c r="AE168" s="286">
        <v>0</v>
      </c>
      <c r="AF168" s="257">
        <f t="shared" si="39"/>
        <v>0</v>
      </c>
      <c r="AG168" s="257" t="str">
        <f t="shared" si="40"/>
        <v/>
      </c>
      <c r="AH168" s="257">
        <f t="shared" si="41"/>
        <v>0</v>
      </c>
    </row>
    <row r="169" spans="1:34" x14ac:dyDescent="0.3">
      <c r="A169" s="287">
        <v>157</v>
      </c>
      <c r="B169" s="150"/>
      <c r="C169" s="150"/>
      <c r="D169" s="150"/>
      <c r="E169" s="152"/>
      <c r="F169" s="152"/>
      <c r="G169" s="154"/>
      <c r="H169" s="155"/>
      <c r="I169" s="159"/>
      <c r="J169" s="159"/>
      <c r="K169" s="337"/>
      <c r="L169" s="343" t="str">
        <f>IF(K169="","",LOOKUP(K169,'Work Programme'!$A$8:$A$207,'Work Programme'!$B$8:$B$207))</f>
        <v/>
      </c>
      <c r="M169" s="150"/>
      <c r="N169" s="151"/>
      <c r="O169" s="254" t="str">
        <f>IF(G169="","",VLOOKUP(G169,'Overview - Financial Statement'!$A$46:$B$60,2,FALSE))</f>
        <v/>
      </c>
      <c r="P169" s="255" t="str">
        <f t="shared" si="28"/>
        <v/>
      </c>
      <c r="Q169" s="153"/>
      <c r="R169" s="153"/>
      <c r="S169" s="238">
        <f t="shared" si="29"/>
        <v>0</v>
      </c>
      <c r="T169" s="193" t="s">
        <v>44</v>
      </c>
      <c r="U169" s="173"/>
      <c r="V169" s="193" t="str">
        <f t="shared" si="30"/>
        <v/>
      </c>
      <c r="W169" s="264" t="str">
        <f t="shared" si="31"/>
        <v>OK</v>
      </c>
      <c r="X169" s="193" t="str">
        <f t="shared" si="32"/>
        <v/>
      </c>
      <c r="Y169" s="193" t="str">
        <f t="shared" si="33"/>
        <v/>
      </c>
      <c r="Z169" s="397" t="str">
        <f t="shared" si="34"/>
        <v/>
      </c>
      <c r="AA169" s="257" t="str">
        <f t="shared" si="35"/>
        <v/>
      </c>
      <c r="AB169" s="257" t="str">
        <f t="shared" si="36"/>
        <v/>
      </c>
      <c r="AC169" s="193" t="str">
        <f t="shared" si="37"/>
        <v>CHECK DATES</v>
      </c>
      <c r="AD169" s="257" t="str">
        <f t="shared" si="38"/>
        <v/>
      </c>
      <c r="AE169" s="286">
        <v>0</v>
      </c>
      <c r="AF169" s="257">
        <f t="shared" si="39"/>
        <v>0</v>
      </c>
      <c r="AG169" s="257" t="str">
        <f t="shared" si="40"/>
        <v/>
      </c>
      <c r="AH169" s="257">
        <f t="shared" si="41"/>
        <v>0</v>
      </c>
    </row>
    <row r="170" spans="1:34" x14ac:dyDescent="0.3">
      <c r="A170" s="287">
        <v>158</v>
      </c>
      <c r="B170" s="150"/>
      <c r="C170" s="150"/>
      <c r="D170" s="150"/>
      <c r="E170" s="152"/>
      <c r="F170" s="152"/>
      <c r="G170" s="154"/>
      <c r="H170" s="155"/>
      <c r="I170" s="159"/>
      <c r="J170" s="159"/>
      <c r="K170" s="337"/>
      <c r="L170" s="343" t="str">
        <f>IF(K170="","",LOOKUP(K170,'Work Programme'!$A$8:$A$207,'Work Programme'!$B$8:$B$207))</f>
        <v/>
      </c>
      <c r="M170" s="150"/>
      <c r="N170" s="151"/>
      <c r="O170" s="254" t="str">
        <f>IF(G170="","",VLOOKUP(G170,'Overview - Financial Statement'!$A$46:$B$60,2,FALSE))</f>
        <v/>
      </c>
      <c r="P170" s="255" t="str">
        <f t="shared" si="28"/>
        <v/>
      </c>
      <c r="Q170" s="153"/>
      <c r="R170" s="153"/>
      <c r="S170" s="238">
        <f t="shared" si="29"/>
        <v>0</v>
      </c>
      <c r="T170" s="193" t="s">
        <v>44</v>
      </c>
      <c r="U170" s="173"/>
      <c r="V170" s="193" t="str">
        <f t="shared" si="30"/>
        <v/>
      </c>
      <c r="W170" s="264" t="str">
        <f t="shared" si="31"/>
        <v>OK</v>
      </c>
      <c r="X170" s="193" t="str">
        <f t="shared" si="32"/>
        <v/>
      </c>
      <c r="Y170" s="193" t="str">
        <f t="shared" si="33"/>
        <v/>
      </c>
      <c r="Z170" s="397" t="str">
        <f t="shared" si="34"/>
        <v/>
      </c>
      <c r="AA170" s="257" t="str">
        <f t="shared" si="35"/>
        <v/>
      </c>
      <c r="AB170" s="257" t="str">
        <f t="shared" si="36"/>
        <v/>
      </c>
      <c r="AC170" s="193" t="str">
        <f t="shared" si="37"/>
        <v>CHECK DATES</v>
      </c>
      <c r="AD170" s="257" t="str">
        <f t="shared" si="38"/>
        <v/>
      </c>
      <c r="AE170" s="286">
        <v>0</v>
      </c>
      <c r="AF170" s="257">
        <f t="shared" si="39"/>
        <v>0</v>
      </c>
      <c r="AG170" s="257" t="str">
        <f t="shared" si="40"/>
        <v/>
      </c>
      <c r="AH170" s="257">
        <f t="shared" si="41"/>
        <v>0</v>
      </c>
    </row>
    <row r="171" spans="1:34" x14ac:dyDescent="0.3">
      <c r="A171" s="287">
        <v>159</v>
      </c>
      <c r="B171" s="150"/>
      <c r="C171" s="150"/>
      <c r="D171" s="150"/>
      <c r="E171" s="152"/>
      <c r="F171" s="152"/>
      <c r="G171" s="154"/>
      <c r="H171" s="155"/>
      <c r="I171" s="159"/>
      <c r="J171" s="159"/>
      <c r="K171" s="337"/>
      <c r="L171" s="343" t="str">
        <f>IF(K171="","",LOOKUP(K171,'Work Programme'!$A$8:$A$207,'Work Programme'!$B$8:$B$207))</f>
        <v/>
      </c>
      <c r="M171" s="150"/>
      <c r="N171" s="151"/>
      <c r="O171" s="254" t="str">
        <f>IF(G171="","",VLOOKUP(G171,'Overview - Financial Statement'!$A$46:$B$60,2,FALSE))</f>
        <v/>
      </c>
      <c r="P171" s="255" t="str">
        <f t="shared" si="28"/>
        <v/>
      </c>
      <c r="Q171" s="153"/>
      <c r="R171" s="153"/>
      <c r="S171" s="238">
        <f t="shared" si="29"/>
        <v>0</v>
      </c>
      <c r="T171" s="193" t="s">
        <v>44</v>
      </c>
      <c r="U171" s="173"/>
      <c r="V171" s="193" t="str">
        <f t="shared" si="30"/>
        <v/>
      </c>
      <c r="W171" s="264" t="str">
        <f t="shared" si="31"/>
        <v>OK</v>
      </c>
      <c r="X171" s="193" t="str">
        <f t="shared" si="32"/>
        <v/>
      </c>
      <c r="Y171" s="193" t="str">
        <f t="shared" si="33"/>
        <v/>
      </c>
      <c r="Z171" s="397" t="str">
        <f t="shared" si="34"/>
        <v/>
      </c>
      <c r="AA171" s="257" t="str">
        <f t="shared" si="35"/>
        <v/>
      </c>
      <c r="AB171" s="257" t="str">
        <f t="shared" si="36"/>
        <v/>
      </c>
      <c r="AC171" s="193" t="str">
        <f t="shared" si="37"/>
        <v>CHECK DATES</v>
      </c>
      <c r="AD171" s="257" t="str">
        <f t="shared" si="38"/>
        <v/>
      </c>
      <c r="AE171" s="286">
        <v>0</v>
      </c>
      <c r="AF171" s="257">
        <f t="shared" si="39"/>
        <v>0</v>
      </c>
      <c r="AG171" s="257" t="str">
        <f t="shared" si="40"/>
        <v/>
      </c>
      <c r="AH171" s="257">
        <f t="shared" si="41"/>
        <v>0</v>
      </c>
    </row>
    <row r="172" spans="1:34" x14ac:dyDescent="0.3">
      <c r="A172" s="287">
        <v>160</v>
      </c>
      <c r="B172" s="150"/>
      <c r="C172" s="150"/>
      <c r="D172" s="150"/>
      <c r="E172" s="152"/>
      <c r="F172" s="152"/>
      <c r="G172" s="154"/>
      <c r="H172" s="155"/>
      <c r="I172" s="159"/>
      <c r="J172" s="159"/>
      <c r="K172" s="337"/>
      <c r="L172" s="343" t="str">
        <f>IF(K172="","",LOOKUP(K172,'Work Programme'!$A$8:$A$207,'Work Programme'!$B$8:$B$207))</f>
        <v/>
      </c>
      <c r="M172" s="150"/>
      <c r="N172" s="151"/>
      <c r="O172" s="254" t="str">
        <f>IF(G172="","",VLOOKUP(G172,'Overview - Financial Statement'!$A$46:$B$60,2,FALSE))</f>
        <v/>
      </c>
      <c r="P172" s="255" t="str">
        <f t="shared" si="28"/>
        <v/>
      </c>
      <c r="Q172" s="153"/>
      <c r="R172" s="153"/>
      <c r="S172" s="238">
        <f t="shared" si="29"/>
        <v>0</v>
      </c>
      <c r="T172" s="193" t="s">
        <v>44</v>
      </c>
      <c r="U172" s="173"/>
      <c r="V172" s="193" t="str">
        <f t="shared" si="30"/>
        <v/>
      </c>
      <c r="W172" s="264" t="str">
        <f t="shared" si="31"/>
        <v>OK</v>
      </c>
      <c r="X172" s="193" t="str">
        <f t="shared" si="32"/>
        <v/>
      </c>
      <c r="Y172" s="193" t="str">
        <f t="shared" si="33"/>
        <v/>
      </c>
      <c r="Z172" s="397" t="str">
        <f t="shared" si="34"/>
        <v/>
      </c>
      <c r="AA172" s="257" t="str">
        <f t="shared" si="35"/>
        <v/>
      </c>
      <c r="AB172" s="257" t="str">
        <f t="shared" si="36"/>
        <v/>
      </c>
      <c r="AC172" s="193" t="str">
        <f t="shared" si="37"/>
        <v>CHECK DATES</v>
      </c>
      <c r="AD172" s="257" t="str">
        <f t="shared" si="38"/>
        <v/>
      </c>
      <c r="AE172" s="286">
        <v>0</v>
      </c>
      <c r="AF172" s="257">
        <f t="shared" si="39"/>
        <v>0</v>
      </c>
      <c r="AG172" s="257" t="str">
        <f t="shared" si="40"/>
        <v/>
      </c>
      <c r="AH172" s="257">
        <f t="shared" si="41"/>
        <v>0</v>
      </c>
    </row>
    <row r="173" spans="1:34" x14ac:dyDescent="0.3">
      <c r="A173" s="287">
        <v>161</v>
      </c>
      <c r="B173" s="150"/>
      <c r="C173" s="150"/>
      <c r="D173" s="150"/>
      <c r="E173" s="152"/>
      <c r="F173" s="152"/>
      <c r="G173" s="154"/>
      <c r="H173" s="155"/>
      <c r="I173" s="159"/>
      <c r="J173" s="159"/>
      <c r="K173" s="337"/>
      <c r="L173" s="343" t="str">
        <f>IF(K173="","",LOOKUP(K173,'Work Programme'!$A$8:$A$207,'Work Programme'!$B$8:$B$207))</f>
        <v/>
      </c>
      <c r="M173" s="150"/>
      <c r="N173" s="151"/>
      <c r="O173" s="254" t="str">
        <f>IF(G173="","",VLOOKUP(G173,'Overview - Financial Statement'!$A$46:$B$60,2,FALSE))</f>
        <v/>
      </c>
      <c r="P173" s="255" t="str">
        <f t="shared" si="28"/>
        <v/>
      </c>
      <c r="Q173" s="153"/>
      <c r="R173" s="153"/>
      <c r="S173" s="238">
        <f t="shared" si="29"/>
        <v>0</v>
      </c>
      <c r="T173" s="193" t="s">
        <v>44</v>
      </c>
      <c r="U173" s="173"/>
      <c r="V173" s="193" t="str">
        <f t="shared" si="30"/>
        <v/>
      </c>
      <c r="W173" s="264" t="str">
        <f t="shared" si="31"/>
        <v>OK</v>
      </c>
      <c r="X173" s="193" t="str">
        <f t="shared" si="32"/>
        <v/>
      </c>
      <c r="Y173" s="193" t="str">
        <f t="shared" si="33"/>
        <v/>
      </c>
      <c r="Z173" s="397" t="str">
        <f t="shared" si="34"/>
        <v/>
      </c>
      <c r="AA173" s="257" t="str">
        <f t="shared" si="35"/>
        <v/>
      </c>
      <c r="AB173" s="257" t="str">
        <f t="shared" si="36"/>
        <v/>
      </c>
      <c r="AC173" s="193" t="str">
        <f t="shared" si="37"/>
        <v>CHECK DATES</v>
      </c>
      <c r="AD173" s="257" t="str">
        <f t="shared" si="38"/>
        <v/>
      </c>
      <c r="AE173" s="286">
        <v>0</v>
      </c>
      <c r="AF173" s="257">
        <f t="shared" si="39"/>
        <v>0</v>
      </c>
      <c r="AG173" s="257" t="str">
        <f t="shared" si="40"/>
        <v/>
      </c>
      <c r="AH173" s="257">
        <f t="shared" si="41"/>
        <v>0</v>
      </c>
    </row>
    <row r="174" spans="1:34" x14ac:dyDescent="0.3">
      <c r="A174" s="287">
        <v>162</v>
      </c>
      <c r="B174" s="150"/>
      <c r="C174" s="150"/>
      <c r="D174" s="150"/>
      <c r="E174" s="152"/>
      <c r="F174" s="152"/>
      <c r="G174" s="154"/>
      <c r="H174" s="155"/>
      <c r="I174" s="159"/>
      <c r="J174" s="159"/>
      <c r="K174" s="337"/>
      <c r="L174" s="343" t="str">
        <f>IF(K174="","",LOOKUP(K174,'Work Programme'!$A$8:$A$207,'Work Programme'!$B$8:$B$207))</f>
        <v/>
      </c>
      <c r="M174" s="150"/>
      <c r="N174" s="151"/>
      <c r="O174" s="254" t="str">
        <f>IF(G174="","",VLOOKUP(G174,'Overview - Financial Statement'!$A$46:$B$60,2,FALSE))</f>
        <v/>
      </c>
      <c r="P174" s="255" t="str">
        <f t="shared" si="28"/>
        <v/>
      </c>
      <c r="Q174" s="153"/>
      <c r="R174" s="153"/>
      <c r="S174" s="238">
        <f t="shared" si="29"/>
        <v>0</v>
      </c>
      <c r="T174" s="193" t="s">
        <v>44</v>
      </c>
      <c r="U174" s="173"/>
      <c r="V174" s="193" t="str">
        <f t="shared" si="30"/>
        <v/>
      </c>
      <c r="W174" s="264" t="str">
        <f t="shared" si="31"/>
        <v>OK</v>
      </c>
      <c r="X174" s="193" t="str">
        <f t="shared" si="32"/>
        <v/>
      </c>
      <c r="Y174" s="193" t="str">
        <f t="shared" si="33"/>
        <v/>
      </c>
      <c r="Z174" s="397" t="str">
        <f t="shared" si="34"/>
        <v/>
      </c>
      <c r="AA174" s="257" t="str">
        <f t="shared" si="35"/>
        <v/>
      </c>
      <c r="AB174" s="257" t="str">
        <f t="shared" si="36"/>
        <v/>
      </c>
      <c r="AC174" s="193" t="str">
        <f t="shared" si="37"/>
        <v>CHECK DATES</v>
      </c>
      <c r="AD174" s="257" t="str">
        <f t="shared" si="38"/>
        <v/>
      </c>
      <c r="AE174" s="286">
        <v>0</v>
      </c>
      <c r="AF174" s="257">
        <f t="shared" si="39"/>
        <v>0</v>
      </c>
      <c r="AG174" s="257" t="str">
        <f t="shared" si="40"/>
        <v/>
      </c>
      <c r="AH174" s="257">
        <f t="shared" si="41"/>
        <v>0</v>
      </c>
    </row>
    <row r="175" spans="1:34" x14ac:dyDescent="0.3">
      <c r="A175" s="287">
        <v>163</v>
      </c>
      <c r="B175" s="150"/>
      <c r="C175" s="150"/>
      <c r="D175" s="150"/>
      <c r="E175" s="152"/>
      <c r="F175" s="152"/>
      <c r="G175" s="154"/>
      <c r="H175" s="155"/>
      <c r="I175" s="159"/>
      <c r="J175" s="159"/>
      <c r="K175" s="337"/>
      <c r="L175" s="343" t="str">
        <f>IF(K175="","",LOOKUP(K175,'Work Programme'!$A$8:$A$207,'Work Programme'!$B$8:$B$207))</f>
        <v/>
      </c>
      <c r="M175" s="150"/>
      <c r="N175" s="151"/>
      <c r="O175" s="254" t="str">
        <f>IF(G175="","",VLOOKUP(G175,'Overview - Financial Statement'!$A$46:$B$60,2,FALSE))</f>
        <v/>
      </c>
      <c r="P175" s="255" t="str">
        <f t="shared" si="28"/>
        <v/>
      </c>
      <c r="Q175" s="153"/>
      <c r="R175" s="153"/>
      <c r="S175" s="238">
        <f t="shared" si="29"/>
        <v>0</v>
      </c>
      <c r="T175" s="193" t="s">
        <v>44</v>
      </c>
      <c r="U175" s="173"/>
      <c r="V175" s="193" t="str">
        <f t="shared" si="30"/>
        <v/>
      </c>
      <c r="W175" s="264" t="str">
        <f t="shared" si="31"/>
        <v>OK</v>
      </c>
      <c r="X175" s="193" t="str">
        <f t="shared" si="32"/>
        <v/>
      </c>
      <c r="Y175" s="193" t="str">
        <f t="shared" si="33"/>
        <v/>
      </c>
      <c r="Z175" s="397" t="str">
        <f t="shared" si="34"/>
        <v/>
      </c>
      <c r="AA175" s="257" t="str">
        <f t="shared" si="35"/>
        <v/>
      </c>
      <c r="AB175" s="257" t="str">
        <f t="shared" si="36"/>
        <v/>
      </c>
      <c r="AC175" s="193" t="str">
        <f t="shared" si="37"/>
        <v>CHECK DATES</v>
      </c>
      <c r="AD175" s="257" t="str">
        <f t="shared" si="38"/>
        <v/>
      </c>
      <c r="AE175" s="286">
        <v>0</v>
      </c>
      <c r="AF175" s="257">
        <f t="shared" si="39"/>
        <v>0</v>
      </c>
      <c r="AG175" s="257" t="str">
        <f t="shared" si="40"/>
        <v/>
      </c>
      <c r="AH175" s="257">
        <f t="shared" si="41"/>
        <v>0</v>
      </c>
    </row>
    <row r="176" spans="1:34" x14ac:dyDescent="0.3">
      <c r="A176" s="287">
        <v>164</v>
      </c>
      <c r="B176" s="150"/>
      <c r="C176" s="150"/>
      <c r="D176" s="150"/>
      <c r="E176" s="152"/>
      <c r="F176" s="152"/>
      <c r="G176" s="154"/>
      <c r="H176" s="155"/>
      <c r="I176" s="159"/>
      <c r="J176" s="159"/>
      <c r="K176" s="337"/>
      <c r="L176" s="343" t="str">
        <f>IF(K176="","",LOOKUP(K176,'Work Programme'!$A$8:$A$207,'Work Programme'!$B$8:$B$207))</f>
        <v/>
      </c>
      <c r="M176" s="150"/>
      <c r="N176" s="151"/>
      <c r="O176" s="254" t="str">
        <f>IF(G176="","",VLOOKUP(G176,'Overview - Financial Statement'!$A$46:$B$60,2,FALSE))</f>
        <v/>
      </c>
      <c r="P176" s="255" t="str">
        <f t="shared" si="28"/>
        <v/>
      </c>
      <c r="Q176" s="153"/>
      <c r="R176" s="153"/>
      <c r="S176" s="238">
        <f t="shared" si="29"/>
        <v>0</v>
      </c>
      <c r="T176" s="193" t="s">
        <v>44</v>
      </c>
      <c r="U176" s="173"/>
      <c r="V176" s="193" t="str">
        <f t="shared" si="30"/>
        <v/>
      </c>
      <c r="W176" s="264" t="str">
        <f t="shared" si="31"/>
        <v>OK</v>
      </c>
      <c r="X176" s="193" t="str">
        <f t="shared" si="32"/>
        <v/>
      </c>
      <c r="Y176" s="193" t="str">
        <f t="shared" si="33"/>
        <v/>
      </c>
      <c r="Z176" s="397" t="str">
        <f t="shared" si="34"/>
        <v/>
      </c>
      <c r="AA176" s="257" t="str">
        <f t="shared" si="35"/>
        <v/>
      </c>
      <c r="AB176" s="257" t="str">
        <f t="shared" si="36"/>
        <v/>
      </c>
      <c r="AC176" s="193" t="str">
        <f t="shared" si="37"/>
        <v>CHECK DATES</v>
      </c>
      <c r="AD176" s="257" t="str">
        <f t="shared" si="38"/>
        <v/>
      </c>
      <c r="AE176" s="286">
        <v>0</v>
      </c>
      <c r="AF176" s="257">
        <f t="shared" si="39"/>
        <v>0</v>
      </c>
      <c r="AG176" s="257" t="str">
        <f t="shared" si="40"/>
        <v/>
      </c>
      <c r="AH176" s="257">
        <f t="shared" si="41"/>
        <v>0</v>
      </c>
    </row>
    <row r="177" spans="1:34" x14ac:dyDescent="0.3">
      <c r="A177" s="287">
        <v>165</v>
      </c>
      <c r="B177" s="150"/>
      <c r="C177" s="150"/>
      <c r="D177" s="150"/>
      <c r="E177" s="152"/>
      <c r="F177" s="152"/>
      <c r="G177" s="154"/>
      <c r="H177" s="155"/>
      <c r="I177" s="159"/>
      <c r="J177" s="159"/>
      <c r="K177" s="337"/>
      <c r="L177" s="343" t="str">
        <f>IF(K177="","",LOOKUP(K177,'Work Programme'!$A$8:$A$207,'Work Programme'!$B$8:$B$207))</f>
        <v/>
      </c>
      <c r="M177" s="150"/>
      <c r="N177" s="151"/>
      <c r="O177" s="254" t="str">
        <f>IF(G177="","",VLOOKUP(G177,'Overview - Financial Statement'!$A$46:$B$60,2,FALSE))</f>
        <v/>
      </c>
      <c r="P177" s="255" t="str">
        <f t="shared" si="28"/>
        <v/>
      </c>
      <c r="Q177" s="153"/>
      <c r="R177" s="153"/>
      <c r="S177" s="238">
        <f t="shared" si="29"/>
        <v>0</v>
      </c>
      <c r="T177" s="193" t="s">
        <v>44</v>
      </c>
      <c r="U177" s="173"/>
      <c r="V177" s="193" t="str">
        <f t="shared" si="30"/>
        <v/>
      </c>
      <c r="W177" s="264" t="str">
        <f t="shared" si="31"/>
        <v>OK</v>
      </c>
      <c r="X177" s="193" t="str">
        <f t="shared" si="32"/>
        <v/>
      </c>
      <c r="Y177" s="193" t="str">
        <f t="shared" si="33"/>
        <v/>
      </c>
      <c r="Z177" s="397" t="str">
        <f t="shared" si="34"/>
        <v/>
      </c>
      <c r="AA177" s="257" t="str">
        <f t="shared" si="35"/>
        <v/>
      </c>
      <c r="AB177" s="257" t="str">
        <f t="shared" si="36"/>
        <v/>
      </c>
      <c r="AC177" s="193" t="str">
        <f t="shared" si="37"/>
        <v>CHECK DATES</v>
      </c>
      <c r="AD177" s="257" t="str">
        <f t="shared" si="38"/>
        <v/>
      </c>
      <c r="AE177" s="286">
        <v>0</v>
      </c>
      <c r="AF177" s="257">
        <f t="shared" si="39"/>
        <v>0</v>
      </c>
      <c r="AG177" s="257" t="str">
        <f t="shared" si="40"/>
        <v/>
      </c>
      <c r="AH177" s="257">
        <f t="shared" si="41"/>
        <v>0</v>
      </c>
    </row>
    <row r="178" spans="1:34" x14ac:dyDescent="0.3">
      <c r="A178" s="287">
        <v>166</v>
      </c>
      <c r="B178" s="150"/>
      <c r="C178" s="150"/>
      <c r="D178" s="150"/>
      <c r="E178" s="152"/>
      <c r="F178" s="152"/>
      <c r="G178" s="154"/>
      <c r="H178" s="155"/>
      <c r="I178" s="159"/>
      <c r="J178" s="159"/>
      <c r="K178" s="337"/>
      <c r="L178" s="343" t="str">
        <f>IF(K178="","",LOOKUP(K178,'Work Programme'!$A$8:$A$207,'Work Programme'!$B$8:$B$207))</f>
        <v/>
      </c>
      <c r="M178" s="150"/>
      <c r="N178" s="151"/>
      <c r="O178" s="254" t="str">
        <f>IF(G178="","",VLOOKUP(G178,'Overview - Financial Statement'!$A$46:$B$60,2,FALSE))</f>
        <v/>
      </c>
      <c r="P178" s="255" t="str">
        <f t="shared" si="28"/>
        <v/>
      </c>
      <c r="Q178" s="153"/>
      <c r="R178" s="153"/>
      <c r="S178" s="238">
        <f t="shared" si="29"/>
        <v>0</v>
      </c>
      <c r="T178" s="193" t="s">
        <v>44</v>
      </c>
      <c r="U178" s="173"/>
      <c r="V178" s="193" t="str">
        <f t="shared" si="30"/>
        <v/>
      </c>
      <c r="W178" s="264" t="str">
        <f t="shared" si="31"/>
        <v>OK</v>
      </c>
      <c r="X178" s="193" t="str">
        <f t="shared" si="32"/>
        <v/>
      </c>
      <c r="Y178" s="193" t="str">
        <f t="shared" si="33"/>
        <v/>
      </c>
      <c r="Z178" s="397" t="str">
        <f t="shared" si="34"/>
        <v/>
      </c>
      <c r="AA178" s="257" t="str">
        <f t="shared" si="35"/>
        <v/>
      </c>
      <c r="AB178" s="257" t="str">
        <f t="shared" si="36"/>
        <v/>
      </c>
      <c r="AC178" s="193" t="str">
        <f t="shared" si="37"/>
        <v>CHECK DATES</v>
      </c>
      <c r="AD178" s="257" t="str">
        <f t="shared" si="38"/>
        <v/>
      </c>
      <c r="AE178" s="286">
        <v>0</v>
      </c>
      <c r="AF178" s="257">
        <f t="shared" si="39"/>
        <v>0</v>
      </c>
      <c r="AG178" s="257" t="str">
        <f t="shared" si="40"/>
        <v/>
      </c>
      <c r="AH178" s="257">
        <f t="shared" si="41"/>
        <v>0</v>
      </c>
    </row>
    <row r="179" spans="1:34" x14ac:dyDescent="0.3">
      <c r="A179" s="287">
        <v>167</v>
      </c>
      <c r="B179" s="150"/>
      <c r="C179" s="150"/>
      <c r="D179" s="150"/>
      <c r="E179" s="152"/>
      <c r="F179" s="152"/>
      <c r="G179" s="154"/>
      <c r="H179" s="155"/>
      <c r="I179" s="159"/>
      <c r="J179" s="159"/>
      <c r="K179" s="337"/>
      <c r="L179" s="343" t="str">
        <f>IF(K179="","",LOOKUP(K179,'Work Programme'!$A$8:$A$207,'Work Programme'!$B$8:$B$207))</f>
        <v/>
      </c>
      <c r="M179" s="150"/>
      <c r="N179" s="151"/>
      <c r="O179" s="254" t="str">
        <f>IF(G179="","",VLOOKUP(G179,'Overview - Financial Statement'!$A$46:$B$60,2,FALSE))</f>
        <v/>
      </c>
      <c r="P179" s="255" t="str">
        <f t="shared" si="28"/>
        <v/>
      </c>
      <c r="Q179" s="153"/>
      <c r="R179" s="153"/>
      <c r="S179" s="238">
        <f t="shared" si="29"/>
        <v>0</v>
      </c>
      <c r="T179" s="193" t="s">
        <v>44</v>
      </c>
      <c r="U179" s="173"/>
      <c r="V179" s="193" t="str">
        <f t="shared" si="30"/>
        <v/>
      </c>
      <c r="W179" s="264" t="str">
        <f t="shared" si="31"/>
        <v>OK</v>
      </c>
      <c r="X179" s="193" t="str">
        <f t="shared" si="32"/>
        <v/>
      </c>
      <c r="Y179" s="193" t="str">
        <f t="shared" si="33"/>
        <v/>
      </c>
      <c r="Z179" s="397" t="str">
        <f t="shared" si="34"/>
        <v/>
      </c>
      <c r="AA179" s="257" t="str">
        <f t="shared" si="35"/>
        <v/>
      </c>
      <c r="AB179" s="257" t="str">
        <f t="shared" si="36"/>
        <v/>
      </c>
      <c r="AC179" s="193" t="str">
        <f t="shared" si="37"/>
        <v>CHECK DATES</v>
      </c>
      <c r="AD179" s="257" t="str">
        <f t="shared" si="38"/>
        <v/>
      </c>
      <c r="AE179" s="286">
        <v>0</v>
      </c>
      <c r="AF179" s="257">
        <f t="shared" si="39"/>
        <v>0</v>
      </c>
      <c r="AG179" s="257" t="str">
        <f t="shared" si="40"/>
        <v/>
      </c>
      <c r="AH179" s="257">
        <f t="shared" si="41"/>
        <v>0</v>
      </c>
    </row>
    <row r="180" spans="1:34" x14ac:dyDescent="0.3">
      <c r="A180" s="287">
        <v>168</v>
      </c>
      <c r="B180" s="150"/>
      <c r="C180" s="150"/>
      <c r="D180" s="150"/>
      <c r="E180" s="152"/>
      <c r="F180" s="152"/>
      <c r="G180" s="154"/>
      <c r="H180" s="155"/>
      <c r="I180" s="159"/>
      <c r="J180" s="159"/>
      <c r="K180" s="337"/>
      <c r="L180" s="343" t="str">
        <f>IF(K180="","",LOOKUP(K180,'Work Programme'!$A$8:$A$207,'Work Programme'!$B$8:$B$207))</f>
        <v/>
      </c>
      <c r="M180" s="150"/>
      <c r="N180" s="151"/>
      <c r="O180" s="254" t="str">
        <f>IF(G180="","",VLOOKUP(G180,'Overview - Financial Statement'!$A$46:$B$60,2,FALSE))</f>
        <v/>
      </c>
      <c r="P180" s="255" t="str">
        <f t="shared" si="28"/>
        <v/>
      </c>
      <c r="Q180" s="153"/>
      <c r="R180" s="153"/>
      <c r="S180" s="238">
        <f t="shared" si="29"/>
        <v>0</v>
      </c>
      <c r="T180" s="193" t="s">
        <v>44</v>
      </c>
      <c r="U180" s="173"/>
      <c r="V180" s="193" t="str">
        <f t="shared" si="30"/>
        <v/>
      </c>
      <c r="W180" s="264" t="str">
        <f t="shared" si="31"/>
        <v>OK</v>
      </c>
      <c r="X180" s="193" t="str">
        <f t="shared" si="32"/>
        <v/>
      </c>
      <c r="Y180" s="193" t="str">
        <f t="shared" si="33"/>
        <v/>
      </c>
      <c r="Z180" s="397" t="str">
        <f t="shared" si="34"/>
        <v/>
      </c>
      <c r="AA180" s="257" t="str">
        <f t="shared" si="35"/>
        <v/>
      </c>
      <c r="AB180" s="257" t="str">
        <f t="shared" si="36"/>
        <v/>
      </c>
      <c r="AC180" s="193" t="str">
        <f t="shared" si="37"/>
        <v>CHECK DATES</v>
      </c>
      <c r="AD180" s="257" t="str">
        <f t="shared" si="38"/>
        <v/>
      </c>
      <c r="AE180" s="286">
        <v>0</v>
      </c>
      <c r="AF180" s="257">
        <f t="shared" si="39"/>
        <v>0</v>
      </c>
      <c r="AG180" s="257" t="str">
        <f t="shared" si="40"/>
        <v/>
      </c>
      <c r="AH180" s="257">
        <f t="shared" si="41"/>
        <v>0</v>
      </c>
    </row>
    <row r="181" spans="1:34" x14ac:dyDescent="0.3">
      <c r="A181" s="287">
        <v>169</v>
      </c>
      <c r="B181" s="150"/>
      <c r="C181" s="150"/>
      <c r="D181" s="150"/>
      <c r="E181" s="152"/>
      <c r="F181" s="152"/>
      <c r="G181" s="154"/>
      <c r="H181" s="155"/>
      <c r="I181" s="159"/>
      <c r="J181" s="159"/>
      <c r="K181" s="337"/>
      <c r="L181" s="343" t="str">
        <f>IF(K181="","",LOOKUP(K181,'Work Programme'!$A$8:$A$207,'Work Programme'!$B$8:$B$207))</f>
        <v/>
      </c>
      <c r="M181" s="150"/>
      <c r="N181" s="151"/>
      <c r="O181" s="254" t="str">
        <f>IF(G181="","",VLOOKUP(G181,'Overview - Financial Statement'!$A$46:$B$60,2,FALSE))</f>
        <v/>
      </c>
      <c r="P181" s="255" t="str">
        <f t="shared" si="28"/>
        <v/>
      </c>
      <c r="Q181" s="153"/>
      <c r="R181" s="153"/>
      <c r="S181" s="238">
        <f t="shared" si="29"/>
        <v>0</v>
      </c>
      <c r="T181" s="193" t="s">
        <v>44</v>
      </c>
      <c r="U181" s="173"/>
      <c r="V181" s="193" t="str">
        <f t="shared" si="30"/>
        <v/>
      </c>
      <c r="W181" s="264" t="str">
        <f t="shared" si="31"/>
        <v>OK</v>
      </c>
      <c r="X181" s="193" t="str">
        <f t="shared" si="32"/>
        <v/>
      </c>
      <c r="Y181" s="193" t="str">
        <f t="shared" si="33"/>
        <v/>
      </c>
      <c r="Z181" s="397" t="str">
        <f t="shared" si="34"/>
        <v/>
      </c>
      <c r="AA181" s="257" t="str">
        <f t="shared" si="35"/>
        <v/>
      </c>
      <c r="AB181" s="257" t="str">
        <f t="shared" si="36"/>
        <v/>
      </c>
      <c r="AC181" s="193" t="str">
        <f t="shared" si="37"/>
        <v>CHECK DATES</v>
      </c>
      <c r="AD181" s="257" t="str">
        <f t="shared" si="38"/>
        <v/>
      </c>
      <c r="AE181" s="286">
        <v>0</v>
      </c>
      <c r="AF181" s="257">
        <f t="shared" si="39"/>
        <v>0</v>
      </c>
      <c r="AG181" s="257" t="str">
        <f t="shared" si="40"/>
        <v/>
      </c>
      <c r="AH181" s="257">
        <f t="shared" si="41"/>
        <v>0</v>
      </c>
    </row>
    <row r="182" spans="1:34" x14ac:dyDescent="0.3">
      <c r="A182" s="287">
        <v>170</v>
      </c>
      <c r="B182" s="150"/>
      <c r="C182" s="150"/>
      <c r="D182" s="150"/>
      <c r="E182" s="152"/>
      <c r="F182" s="152"/>
      <c r="G182" s="154"/>
      <c r="H182" s="155"/>
      <c r="I182" s="159"/>
      <c r="J182" s="159"/>
      <c r="K182" s="337"/>
      <c r="L182" s="343" t="str">
        <f>IF(K182="","",LOOKUP(K182,'Work Programme'!$A$8:$A$207,'Work Programme'!$B$8:$B$207))</f>
        <v/>
      </c>
      <c r="M182" s="150"/>
      <c r="N182" s="151"/>
      <c r="O182" s="254" t="str">
        <f>IF(G182="","",VLOOKUP(G182,'Overview - Financial Statement'!$A$46:$B$60,2,FALSE))</f>
        <v/>
      </c>
      <c r="P182" s="255" t="str">
        <f t="shared" si="28"/>
        <v/>
      </c>
      <c r="Q182" s="153"/>
      <c r="R182" s="153"/>
      <c r="S182" s="238">
        <f t="shared" si="29"/>
        <v>0</v>
      </c>
      <c r="T182" s="193" t="s">
        <v>44</v>
      </c>
      <c r="U182" s="173"/>
      <c r="V182" s="193" t="str">
        <f t="shared" si="30"/>
        <v/>
      </c>
      <c r="W182" s="264" t="str">
        <f t="shared" si="31"/>
        <v>OK</v>
      </c>
      <c r="X182" s="193" t="str">
        <f t="shared" si="32"/>
        <v/>
      </c>
      <c r="Y182" s="193" t="str">
        <f t="shared" si="33"/>
        <v/>
      </c>
      <c r="Z182" s="397" t="str">
        <f t="shared" si="34"/>
        <v/>
      </c>
      <c r="AA182" s="257" t="str">
        <f t="shared" si="35"/>
        <v/>
      </c>
      <c r="AB182" s="257" t="str">
        <f t="shared" si="36"/>
        <v/>
      </c>
      <c r="AC182" s="193" t="str">
        <f t="shared" si="37"/>
        <v>CHECK DATES</v>
      </c>
      <c r="AD182" s="257" t="str">
        <f t="shared" si="38"/>
        <v/>
      </c>
      <c r="AE182" s="286">
        <v>0</v>
      </c>
      <c r="AF182" s="257">
        <f t="shared" si="39"/>
        <v>0</v>
      </c>
      <c r="AG182" s="257" t="str">
        <f t="shared" si="40"/>
        <v/>
      </c>
      <c r="AH182" s="257">
        <f t="shared" si="41"/>
        <v>0</v>
      </c>
    </row>
    <row r="183" spans="1:34" x14ac:dyDescent="0.3">
      <c r="A183" s="287">
        <v>171</v>
      </c>
      <c r="B183" s="150"/>
      <c r="C183" s="150"/>
      <c r="D183" s="150"/>
      <c r="E183" s="152"/>
      <c r="F183" s="152"/>
      <c r="G183" s="154"/>
      <c r="H183" s="155"/>
      <c r="I183" s="159"/>
      <c r="J183" s="159"/>
      <c r="K183" s="337"/>
      <c r="L183" s="343" t="str">
        <f>IF(K183="","",LOOKUP(K183,'Work Programme'!$A$8:$A$207,'Work Programme'!$B$8:$B$207))</f>
        <v/>
      </c>
      <c r="M183" s="150"/>
      <c r="N183" s="151"/>
      <c r="O183" s="254" t="str">
        <f>IF(G183="","",VLOOKUP(G183,'Overview - Financial Statement'!$A$46:$B$60,2,FALSE))</f>
        <v/>
      </c>
      <c r="P183" s="255" t="str">
        <f t="shared" si="28"/>
        <v/>
      </c>
      <c r="Q183" s="153"/>
      <c r="R183" s="153"/>
      <c r="S183" s="238">
        <f t="shared" si="29"/>
        <v>0</v>
      </c>
      <c r="T183" s="193" t="s">
        <v>44</v>
      </c>
      <c r="U183" s="173"/>
      <c r="V183" s="193" t="str">
        <f t="shared" si="30"/>
        <v/>
      </c>
      <c r="W183" s="264" t="str">
        <f t="shared" si="31"/>
        <v>OK</v>
      </c>
      <c r="X183" s="193" t="str">
        <f t="shared" si="32"/>
        <v/>
      </c>
      <c r="Y183" s="193" t="str">
        <f t="shared" si="33"/>
        <v/>
      </c>
      <c r="Z183" s="397" t="str">
        <f t="shared" si="34"/>
        <v/>
      </c>
      <c r="AA183" s="257" t="str">
        <f t="shared" si="35"/>
        <v/>
      </c>
      <c r="AB183" s="257" t="str">
        <f t="shared" si="36"/>
        <v/>
      </c>
      <c r="AC183" s="193" t="str">
        <f t="shared" si="37"/>
        <v>CHECK DATES</v>
      </c>
      <c r="AD183" s="257" t="str">
        <f t="shared" si="38"/>
        <v/>
      </c>
      <c r="AE183" s="286">
        <v>0</v>
      </c>
      <c r="AF183" s="257">
        <f t="shared" si="39"/>
        <v>0</v>
      </c>
      <c r="AG183" s="257" t="str">
        <f t="shared" si="40"/>
        <v/>
      </c>
      <c r="AH183" s="257">
        <f t="shared" si="41"/>
        <v>0</v>
      </c>
    </row>
    <row r="184" spans="1:34" x14ac:dyDescent="0.3">
      <c r="A184" s="287">
        <v>172</v>
      </c>
      <c r="B184" s="150"/>
      <c r="C184" s="150"/>
      <c r="D184" s="150"/>
      <c r="E184" s="152"/>
      <c r="F184" s="152"/>
      <c r="G184" s="154"/>
      <c r="H184" s="155"/>
      <c r="I184" s="159"/>
      <c r="J184" s="159"/>
      <c r="K184" s="337"/>
      <c r="L184" s="343" t="str">
        <f>IF(K184="","",LOOKUP(K184,'Work Programme'!$A$8:$A$207,'Work Programme'!$B$8:$B$207))</f>
        <v/>
      </c>
      <c r="M184" s="150"/>
      <c r="N184" s="151"/>
      <c r="O184" s="254" t="str">
        <f>IF(G184="","",VLOOKUP(G184,'Overview - Financial Statement'!$A$46:$B$60,2,FALSE))</f>
        <v/>
      </c>
      <c r="P184" s="255" t="str">
        <f t="shared" si="28"/>
        <v/>
      </c>
      <c r="Q184" s="153"/>
      <c r="R184" s="153"/>
      <c r="S184" s="238">
        <f t="shared" si="29"/>
        <v>0</v>
      </c>
      <c r="T184" s="193" t="s">
        <v>44</v>
      </c>
      <c r="U184" s="173"/>
      <c r="V184" s="193" t="str">
        <f t="shared" si="30"/>
        <v/>
      </c>
      <c r="W184" s="264" t="str">
        <f t="shared" si="31"/>
        <v>OK</v>
      </c>
      <c r="X184" s="193" t="str">
        <f t="shared" si="32"/>
        <v/>
      </c>
      <c r="Y184" s="193" t="str">
        <f t="shared" si="33"/>
        <v/>
      </c>
      <c r="Z184" s="397" t="str">
        <f t="shared" si="34"/>
        <v/>
      </c>
      <c r="AA184" s="257" t="str">
        <f t="shared" si="35"/>
        <v/>
      </c>
      <c r="AB184" s="257" t="str">
        <f t="shared" si="36"/>
        <v/>
      </c>
      <c r="AC184" s="193" t="str">
        <f t="shared" si="37"/>
        <v>CHECK DATES</v>
      </c>
      <c r="AD184" s="257" t="str">
        <f t="shared" si="38"/>
        <v/>
      </c>
      <c r="AE184" s="286">
        <v>0</v>
      </c>
      <c r="AF184" s="257">
        <f t="shared" si="39"/>
        <v>0</v>
      </c>
      <c r="AG184" s="257" t="str">
        <f t="shared" si="40"/>
        <v/>
      </c>
      <c r="AH184" s="257">
        <f t="shared" si="41"/>
        <v>0</v>
      </c>
    </row>
    <row r="185" spans="1:34" x14ac:dyDescent="0.3">
      <c r="A185" s="287">
        <v>173</v>
      </c>
      <c r="B185" s="150"/>
      <c r="C185" s="150"/>
      <c r="D185" s="150"/>
      <c r="E185" s="152"/>
      <c r="F185" s="152"/>
      <c r="G185" s="154"/>
      <c r="H185" s="155"/>
      <c r="I185" s="159"/>
      <c r="J185" s="159"/>
      <c r="K185" s="337"/>
      <c r="L185" s="343" t="str">
        <f>IF(K185="","",LOOKUP(K185,'Work Programme'!$A$8:$A$207,'Work Programme'!$B$8:$B$207))</f>
        <v/>
      </c>
      <c r="M185" s="150"/>
      <c r="N185" s="151"/>
      <c r="O185" s="254" t="str">
        <f>IF(G185="","",VLOOKUP(G185,'Overview - Financial Statement'!$A$46:$B$60,2,FALSE))</f>
        <v/>
      </c>
      <c r="P185" s="255" t="str">
        <f t="shared" si="28"/>
        <v/>
      </c>
      <c r="Q185" s="153"/>
      <c r="R185" s="153"/>
      <c r="S185" s="238">
        <f t="shared" si="29"/>
        <v>0</v>
      </c>
      <c r="T185" s="193" t="s">
        <v>44</v>
      </c>
      <c r="U185" s="173"/>
      <c r="V185" s="193" t="str">
        <f t="shared" si="30"/>
        <v/>
      </c>
      <c r="W185" s="264" t="str">
        <f t="shared" si="31"/>
        <v>OK</v>
      </c>
      <c r="X185" s="193" t="str">
        <f t="shared" si="32"/>
        <v/>
      </c>
      <c r="Y185" s="193" t="str">
        <f t="shared" si="33"/>
        <v/>
      </c>
      <c r="Z185" s="397" t="str">
        <f t="shared" si="34"/>
        <v/>
      </c>
      <c r="AA185" s="257" t="str">
        <f t="shared" si="35"/>
        <v/>
      </c>
      <c r="AB185" s="257" t="str">
        <f t="shared" si="36"/>
        <v/>
      </c>
      <c r="AC185" s="193" t="str">
        <f t="shared" si="37"/>
        <v>CHECK DATES</v>
      </c>
      <c r="AD185" s="257" t="str">
        <f t="shared" si="38"/>
        <v/>
      </c>
      <c r="AE185" s="286">
        <v>0</v>
      </c>
      <c r="AF185" s="257">
        <f t="shared" si="39"/>
        <v>0</v>
      </c>
      <c r="AG185" s="257" t="str">
        <f t="shared" si="40"/>
        <v/>
      </c>
      <c r="AH185" s="257">
        <f t="shared" si="41"/>
        <v>0</v>
      </c>
    </row>
    <row r="186" spans="1:34" x14ac:dyDescent="0.3">
      <c r="A186" s="287">
        <v>174</v>
      </c>
      <c r="B186" s="150"/>
      <c r="C186" s="150"/>
      <c r="D186" s="150"/>
      <c r="E186" s="152"/>
      <c r="F186" s="152"/>
      <c r="G186" s="154"/>
      <c r="H186" s="155"/>
      <c r="I186" s="159"/>
      <c r="J186" s="159"/>
      <c r="K186" s="337"/>
      <c r="L186" s="343" t="str">
        <f>IF(K186="","",LOOKUP(K186,'Work Programme'!$A$8:$A$207,'Work Programme'!$B$8:$B$207))</f>
        <v/>
      </c>
      <c r="M186" s="150"/>
      <c r="N186" s="151"/>
      <c r="O186" s="254" t="str">
        <f>IF(G186="","",VLOOKUP(G186,'Overview - Financial Statement'!$A$46:$B$60,2,FALSE))</f>
        <v/>
      </c>
      <c r="P186" s="255" t="str">
        <f t="shared" si="28"/>
        <v/>
      </c>
      <c r="Q186" s="153"/>
      <c r="R186" s="153"/>
      <c r="S186" s="238">
        <f t="shared" si="29"/>
        <v>0</v>
      </c>
      <c r="T186" s="193" t="s">
        <v>44</v>
      </c>
      <c r="U186" s="173"/>
      <c r="V186" s="193" t="str">
        <f t="shared" si="30"/>
        <v/>
      </c>
      <c r="W186" s="264" t="str">
        <f t="shared" si="31"/>
        <v>OK</v>
      </c>
      <c r="X186" s="193" t="str">
        <f t="shared" si="32"/>
        <v/>
      </c>
      <c r="Y186" s="193" t="str">
        <f t="shared" si="33"/>
        <v/>
      </c>
      <c r="Z186" s="397" t="str">
        <f t="shared" si="34"/>
        <v/>
      </c>
      <c r="AA186" s="257" t="str">
        <f t="shared" si="35"/>
        <v/>
      </c>
      <c r="AB186" s="257" t="str">
        <f t="shared" si="36"/>
        <v/>
      </c>
      <c r="AC186" s="193" t="str">
        <f t="shared" si="37"/>
        <v>CHECK DATES</v>
      </c>
      <c r="AD186" s="257" t="str">
        <f t="shared" si="38"/>
        <v/>
      </c>
      <c r="AE186" s="286">
        <v>0</v>
      </c>
      <c r="AF186" s="257">
        <f t="shared" si="39"/>
        <v>0</v>
      </c>
      <c r="AG186" s="257" t="str">
        <f t="shared" si="40"/>
        <v/>
      </c>
      <c r="AH186" s="257">
        <f t="shared" si="41"/>
        <v>0</v>
      </c>
    </row>
    <row r="187" spans="1:34" x14ac:dyDescent="0.3">
      <c r="A187" s="287">
        <v>175</v>
      </c>
      <c r="B187" s="150"/>
      <c r="C187" s="150"/>
      <c r="D187" s="150"/>
      <c r="E187" s="152"/>
      <c r="F187" s="152"/>
      <c r="G187" s="154"/>
      <c r="H187" s="155"/>
      <c r="I187" s="159"/>
      <c r="J187" s="159"/>
      <c r="K187" s="337"/>
      <c r="L187" s="343" t="str">
        <f>IF(K187="","",LOOKUP(K187,'Work Programme'!$A$8:$A$207,'Work Programme'!$B$8:$B$207))</f>
        <v/>
      </c>
      <c r="M187" s="150"/>
      <c r="N187" s="151"/>
      <c r="O187" s="254" t="str">
        <f>IF(G187="","",VLOOKUP(G187,'Overview - Financial Statement'!$A$46:$B$60,2,FALSE))</f>
        <v/>
      </c>
      <c r="P187" s="255" t="str">
        <f t="shared" si="28"/>
        <v/>
      </c>
      <c r="Q187" s="153"/>
      <c r="R187" s="153"/>
      <c r="S187" s="238">
        <f t="shared" si="29"/>
        <v>0</v>
      </c>
      <c r="T187" s="193" t="s">
        <v>44</v>
      </c>
      <c r="U187" s="173"/>
      <c r="V187" s="193" t="str">
        <f t="shared" si="30"/>
        <v/>
      </c>
      <c r="W187" s="264" t="str">
        <f t="shared" si="31"/>
        <v>OK</v>
      </c>
      <c r="X187" s="193" t="str">
        <f t="shared" si="32"/>
        <v/>
      </c>
      <c r="Y187" s="193" t="str">
        <f t="shared" si="33"/>
        <v/>
      </c>
      <c r="Z187" s="397" t="str">
        <f t="shared" si="34"/>
        <v/>
      </c>
      <c r="AA187" s="257" t="str">
        <f t="shared" si="35"/>
        <v/>
      </c>
      <c r="AB187" s="257" t="str">
        <f t="shared" si="36"/>
        <v/>
      </c>
      <c r="AC187" s="193" t="str">
        <f t="shared" si="37"/>
        <v>CHECK DATES</v>
      </c>
      <c r="AD187" s="257" t="str">
        <f t="shared" si="38"/>
        <v/>
      </c>
      <c r="AE187" s="286">
        <v>0</v>
      </c>
      <c r="AF187" s="257">
        <f t="shared" si="39"/>
        <v>0</v>
      </c>
      <c r="AG187" s="257" t="str">
        <f t="shared" si="40"/>
        <v/>
      </c>
      <c r="AH187" s="257">
        <f t="shared" si="41"/>
        <v>0</v>
      </c>
    </row>
    <row r="188" spans="1:34" x14ac:dyDescent="0.3">
      <c r="A188" s="287">
        <v>176</v>
      </c>
      <c r="B188" s="150"/>
      <c r="C188" s="150"/>
      <c r="D188" s="150"/>
      <c r="E188" s="152"/>
      <c r="F188" s="152"/>
      <c r="G188" s="154"/>
      <c r="H188" s="155"/>
      <c r="I188" s="159"/>
      <c r="J188" s="159"/>
      <c r="K188" s="337"/>
      <c r="L188" s="343" t="str">
        <f>IF(K188="","",LOOKUP(K188,'Work Programme'!$A$8:$A$207,'Work Programme'!$B$8:$B$207))</f>
        <v/>
      </c>
      <c r="M188" s="150"/>
      <c r="N188" s="151"/>
      <c r="O188" s="254" t="str">
        <f>IF(G188="","",VLOOKUP(G188,'Overview - Financial Statement'!$A$46:$B$60,2,FALSE))</f>
        <v/>
      </c>
      <c r="P188" s="255" t="str">
        <f t="shared" si="28"/>
        <v/>
      </c>
      <c r="Q188" s="153"/>
      <c r="R188" s="153"/>
      <c r="S188" s="238">
        <f t="shared" si="29"/>
        <v>0</v>
      </c>
      <c r="T188" s="193" t="s">
        <v>44</v>
      </c>
      <c r="U188" s="173"/>
      <c r="V188" s="193" t="str">
        <f t="shared" si="30"/>
        <v/>
      </c>
      <c r="W188" s="264" t="str">
        <f t="shared" si="31"/>
        <v>OK</v>
      </c>
      <c r="X188" s="193" t="str">
        <f t="shared" si="32"/>
        <v/>
      </c>
      <c r="Y188" s="193" t="str">
        <f t="shared" si="33"/>
        <v/>
      </c>
      <c r="Z188" s="397" t="str">
        <f t="shared" si="34"/>
        <v/>
      </c>
      <c r="AA188" s="257" t="str">
        <f t="shared" si="35"/>
        <v/>
      </c>
      <c r="AB188" s="257" t="str">
        <f t="shared" si="36"/>
        <v/>
      </c>
      <c r="AC188" s="193" t="str">
        <f t="shared" si="37"/>
        <v>CHECK DATES</v>
      </c>
      <c r="AD188" s="257" t="str">
        <f t="shared" si="38"/>
        <v/>
      </c>
      <c r="AE188" s="286">
        <v>0</v>
      </c>
      <c r="AF188" s="257">
        <f t="shared" si="39"/>
        <v>0</v>
      </c>
      <c r="AG188" s="257" t="str">
        <f t="shared" si="40"/>
        <v/>
      </c>
      <c r="AH188" s="257">
        <f t="shared" si="41"/>
        <v>0</v>
      </c>
    </row>
    <row r="189" spans="1:34" x14ac:dyDescent="0.3">
      <c r="A189" s="287">
        <v>177</v>
      </c>
      <c r="B189" s="150"/>
      <c r="C189" s="150"/>
      <c r="D189" s="150"/>
      <c r="E189" s="152"/>
      <c r="F189" s="152"/>
      <c r="G189" s="154"/>
      <c r="H189" s="155"/>
      <c r="I189" s="159"/>
      <c r="J189" s="159"/>
      <c r="K189" s="337"/>
      <c r="L189" s="343" t="str">
        <f>IF(K189="","",LOOKUP(K189,'Work Programme'!$A$8:$A$207,'Work Programme'!$B$8:$B$207))</f>
        <v/>
      </c>
      <c r="M189" s="150"/>
      <c r="N189" s="151"/>
      <c r="O189" s="254" t="str">
        <f>IF(G189="","",VLOOKUP(G189,'Overview - Financial Statement'!$A$46:$B$60,2,FALSE))</f>
        <v/>
      </c>
      <c r="P189" s="255" t="str">
        <f t="shared" si="28"/>
        <v/>
      </c>
      <c r="Q189" s="153"/>
      <c r="R189" s="153"/>
      <c r="S189" s="238">
        <f t="shared" si="29"/>
        <v>0</v>
      </c>
      <c r="T189" s="193" t="s">
        <v>44</v>
      </c>
      <c r="U189" s="173"/>
      <c r="V189" s="193" t="str">
        <f t="shared" si="30"/>
        <v/>
      </c>
      <c r="W189" s="264" t="str">
        <f t="shared" si="31"/>
        <v>OK</v>
      </c>
      <c r="X189" s="193" t="str">
        <f t="shared" si="32"/>
        <v/>
      </c>
      <c r="Y189" s="193" t="str">
        <f t="shared" si="33"/>
        <v/>
      </c>
      <c r="Z189" s="397" t="str">
        <f t="shared" si="34"/>
        <v/>
      </c>
      <c r="AA189" s="257" t="str">
        <f t="shared" si="35"/>
        <v/>
      </c>
      <c r="AB189" s="257" t="str">
        <f t="shared" si="36"/>
        <v/>
      </c>
      <c r="AC189" s="193" t="str">
        <f t="shared" si="37"/>
        <v>CHECK DATES</v>
      </c>
      <c r="AD189" s="257" t="str">
        <f t="shared" si="38"/>
        <v/>
      </c>
      <c r="AE189" s="286">
        <v>0</v>
      </c>
      <c r="AF189" s="257">
        <f t="shared" si="39"/>
        <v>0</v>
      </c>
      <c r="AG189" s="257" t="str">
        <f t="shared" si="40"/>
        <v/>
      </c>
      <c r="AH189" s="257">
        <f t="shared" si="41"/>
        <v>0</v>
      </c>
    </row>
    <row r="190" spans="1:34" x14ac:dyDescent="0.3">
      <c r="A190" s="287">
        <v>178</v>
      </c>
      <c r="B190" s="150"/>
      <c r="C190" s="150"/>
      <c r="D190" s="150"/>
      <c r="E190" s="152"/>
      <c r="F190" s="152"/>
      <c r="G190" s="154"/>
      <c r="H190" s="155"/>
      <c r="I190" s="159"/>
      <c r="J190" s="159"/>
      <c r="K190" s="337"/>
      <c r="L190" s="343" t="str">
        <f>IF(K190="","",LOOKUP(K190,'Work Programme'!$A$8:$A$207,'Work Programme'!$B$8:$B$207))</f>
        <v/>
      </c>
      <c r="M190" s="150"/>
      <c r="N190" s="151"/>
      <c r="O190" s="254" t="str">
        <f>IF(G190="","",VLOOKUP(G190,'Overview - Financial Statement'!$A$46:$B$60,2,FALSE))</f>
        <v/>
      </c>
      <c r="P190" s="255" t="str">
        <f t="shared" si="28"/>
        <v/>
      </c>
      <c r="Q190" s="153"/>
      <c r="R190" s="153"/>
      <c r="S190" s="238">
        <f t="shared" si="29"/>
        <v>0</v>
      </c>
      <c r="T190" s="193" t="s">
        <v>44</v>
      </c>
      <c r="U190" s="173"/>
      <c r="V190" s="193" t="str">
        <f t="shared" si="30"/>
        <v/>
      </c>
      <c r="W190" s="264" t="str">
        <f t="shared" si="31"/>
        <v>OK</v>
      </c>
      <c r="X190" s="193" t="str">
        <f t="shared" si="32"/>
        <v/>
      </c>
      <c r="Y190" s="193" t="str">
        <f t="shared" si="33"/>
        <v/>
      </c>
      <c r="Z190" s="397" t="str">
        <f t="shared" si="34"/>
        <v/>
      </c>
      <c r="AA190" s="257" t="str">
        <f t="shared" si="35"/>
        <v/>
      </c>
      <c r="AB190" s="257" t="str">
        <f t="shared" si="36"/>
        <v/>
      </c>
      <c r="AC190" s="193" t="str">
        <f t="shared" si="37"/>
        <v>CHECK DATES</v>
      </c>
      <c r="AD190" s="257" t="str">
        <f t="shared" si="38"/>
        <v/>
      </c>
      <c r="AE190" s="286">
        <v>0</v>
      </c>
      <c r="AF190" s="257">
        <f t="shared" si="39"/>
        <v>0</v>
      </c>
      <c r="AG190" s="257" t="str">
        <f t="shared" si="40"/>
        <v/>
      </c>
      <c r="AH190" s="257">
        <f t="shared" si="41"/>
        <v>0</v>
      </c>
    </row>
    <row r="191" spans="1:34" x14ac:dyDescent="0.3">
      <c r="A191" s="287">
        <v>179</v>
      </c>
      <c r="B191" s="150"/>
      <c r="C191" s="150"/>
      <c r="D191" s="150"/>
      <c r="E191" s="152"/>
      <c r="F191" s="152"/>
      <c r="G191" s="154"/>
      <c r="H191" s="155"/>
      <c r="I191" s="159"/>
      <c r="J191" s="159"/>
      <c r="K191" s="337"/>
      <c r="L191" s="343" t="str">
        <f>IF(K191="","",LOOKUP(K191,'Work Programme'!$A$8:$A$207,'Work Programme'!$B$8:$B$207))</f>
        <v/>
      </c>
      <c r="M191" s="150"/>
      <c r="N191" s="151"/>
      <c r="O191" s="254" t="str">
        <f>IF(G191="","",VLOOKUP(G191,'Overview - Financial Statement'!$A$46:$B$60,2,FALSE))</f>
        <v/>
      </c>
      <c r="P191" s="255" t="str">
        <f t="shared" si="28"/>
        <v/>
      </c>
      <c r="Q191" s="153"/>
      <c r="R191" s="153"/>
      <c r="S191" s="238">
        <f t="shared" si="29"/>
        <v>0</v>
      </c>
      <c r="T191" s="193" t="s">
        <v>44</v>
      </c>
      <c r="U191" s="173"/>
      <c r="V191" s="193" t="str">
        <f t="shared" si="30"/>
        <v/>
      </c>
      <c r="W191" s="264" t="str">
        <f t="shared" si="31"/>
        <v>OK</v>
      </c>
      <c r="X191" s="193" t="str">
        <f t="shared" si="32"/>
        <v/>
      </c>
      <c r="Y191" s="193" t="str">
        <f t="shared" si="33"/>
        <v/>
      </c>
      <c r="Z191" s="397" t="str">
        <f t="shared" si="34"/>
        <v/>
      </c>
      <c r="AA191" s="257" t="str">
        <f t="shared" si="35"/>
        <v/>
      </c>
      <c r="AB191" s="257" t="str">
        <f t="shared" si="36"/>
        <v/>
      </c>
      <c r="AC191" s="193" t="str">
        <f t="shared" si="37"/>
        <v>CHECK DATES</v>
      </c>
      <c r="AD191" s="257" t="str">
        <f t="shared" si="38"/>
        <v/>
      </c>
      <c r="AE191" s="286">
        <v>0</v>
      </c>
      <c r="AF191" s="257">
        <f t="shared" si="39"/>
        <v>0</v>
      </c>
      <c r="AG191" s="257" t="str">
        <f t="shared" si="40"/>
        <v/>
      </c>
      <c r="AH191" s="257">
        <f t="shared" si="41"/>
        <v>0</v>
      </c>
    </row>
    <row r="192" spans="1:34" x14ac:dyDescent="0.3">
      <c r="A192" s="287">
        <v>180</v>
      </c>
      <c r="B192" s="150"/>
      <c r="C192" s="150"/>
      <c r="D192" s="150"/>
      <c r="E192" s="152"/>
      <c r="F192" s="152"/>
      <c r="G192" s="154"/>
      <c r="H192" s="155"/>
      <c r="I192" s="159"/>
      <c r="J192" s="159"/>
      <c r="K192" s="337"/>
      <c r="L192" s="343" t="str">
        <f>IF(K192="","",LOOKUP(K192,'Work Programme'!$A$8:$A$207,'Work Programme'!$B$8:$B$207))</f>
        <v/>
      </c>
      <c r="M192" s="150"/>
      <c r="N192" s="151"/>
      <c r="O192" s="254" t="str">
        <f>IF(G192="","",VLOOKUP(G192,'Overview - Financial Statement'!$A$46:$B$60,2,FALSE))</f>
        <v/>
      </c>
      <c r="P192" s="255" t="str">
        <f t="shared" si="28"/>
        <v/>
      </c>
      <c r="Q192" s="153"/>
      <c r="R192" s="153"/>
      <c r="S192" s="238">
        <f t="shared" si="29"/>
        <v>0</v>
      </c>
      <c r="T192" s="193" t="s">
        <v>44</v>
      </c>
      <c r="U192" s="173"/>
      <c r="V192" s="193" t="str">
        <f t="shared" si="30"/>
        <v/>
      </c>
      <c r="W192" s="264" t="str">
        <f t="shared" si="31"/>
        <v>OK</v>
      </c>
      <c r="X192" s="193" t="str">
        <f t="shared" si="32"/>
        <v/>
      </c>
      <c r="Y192" s="193" t="str">
        <f t="shared" si="33"/>
        <v/>
      </c>
      <c r="Z192" s="397" t="str">
        <f t="shared" si="34"/>
        <v/>
      </c>
      <c r="AA192" s="257" t="str">
        <f t="shared" si="35"/>
        <v/>
      </c>
      <c r="AB192" s="257" t="str">
        <f t="shared" si="36"/>
        <v/>
      </c>
      <c r="AC192" s="193" t="str">
        <f t="shared" si="37"/>
        <v>CHECK DATES</v>
      </c>
      <c r="AD192" s="257" t="str">
        <f t="shared" si="38"/>
        <v/>
      </c>
      <c r="AE192" s="286">
        <v>0</v>
      </c>
      <c r="AF192" s="257">
        <f t="shared" si="39"/>
        <v>0</v>
      </c>
      <c r="AG192" s="257" t="str">
        <f t="shared" si="40"/>
        <v/>
      </c>
      <c r="AH192" s="257">
        <f t="shared" si="41"/>
        <v>0</v>
      </c>
    </row>
    <row r="193" spans="1:34" x14ac:dyDescent="0.3">
      <c r="A193" s="287">
        <v>181</v>
      </c>
      <c r="B193" s="150"/>
      <c r="C193" s="150"/>
      <c r="D193" s="150"/>
      <c r="E193" s="152"/>
      <c r="F193" s="152"/>
      <c r="G193" s="154"/>
      <c r="H193" s="155"/>
      <c r="I193" s="159"/>
      <c r="J193" s="159"/>
      <c r="K193" s="337"/>
      <c r="L193" s="343" t="str">
        <f>IF(K193="","",LOOKUP(K193,'Work Programme'!$A$8:$A$207,'Work Programme'!$B$8:$B$207))</f>
        <v/>
      </c>
      <c r="M193" s="150"/>
      <c r="N193" s="151"/>
      <c r="O193" s="254" t="str">
        <f>IF(G193="","",VLOOKUP(G193,'Overview - Financial Statement'!$A$46:$B$60,2,FALSE))</f>
        <v/>
      </c>
      <c r="P193" s="255" t="str">
        <f t="shared" si="28"/>
        <v/>
      </c>
      <c r="Q193" s="153"/>
      <c r="R193" s="153"/>
      <c r="S193" s="238">
        <f t="shared" si="29"/>
        <v>0</v>
      </c>
      <c r="T193" s="193" t="s">
        <v>44</v>
      </c>
      <c r="U193" s="173"/>
      <c r="V193" s="193" t="str">
        <f t="shared" si="30"/>
        <v/>
      </c>
      <c r="W193" s="264" t="str">
        <f t="shared" si="31"/>
        <v>OK</v>
      </c>
      <c r="X193" s="193" t="str">
        <f t="shared" si="32"/>
        <v/>
      </c>
      <c r="Y193" s="193" t="str">
        <f t="shared" si="33"/>
        <v/>
      </c>
      <c r="Z193" s="397" t="str">
        <f t="shared" si="34"/>
        <v/>
      </c>
      <c r="AA193" s="257" t="str">
        <f t="shared" si="35"/>
        <v/>
      </c>
      <c r="AB193" s="257" t="str">
        <f t="shared" si="36"/>
        <v/>
      </c>
      <c r="AC193" s="193" t="str">
        <f t="shared" si="37"/>
        <v>CHECK DATES</v>
      </c>
      <c r="AD193" s="257" t="str">
        <f t="shared" si="38"/>
        <v/>
      </c>
      <c r="AE193" s="286">
        <v>0</v>
      </c>
      <c r="AF193" s="257">
        <f t="shared" si="39"/>
        <v>0</v>
      </c>
      <c r="AG193" s="257" t="str">
        <f t="shared" si="40"/>
        <v/>
      </c>
      <c r="AH193" s="257">
        <f t="shared" si="41"/>
        <v>0</v>
      </c>
    </row>
    <row r="194" spans="1:34" x14ac:dyDescent="0.3">
      <c r="A194" s="287">
        <v>182</v>
      </c>
      <c r="B194" s="150"/>
      <c r="C194" s="150"/>
      <c r="D194" s="150"/>
      <c r="E194" s="152"/>
      <c r="F194" s="152"/>
      <c r="G194" s="154"/>
      <c r="H194" s="155"/>
      <c r="I194" s="159"/>
      <c r="J194" s="159"/>
      <c r="K194" s="337"/>
      <c r="L194" s="343" t="str">
        <f>IF(K194="","",LOOKUP(K194,'Work Programme'!$A$8:$A$207,'Work Programme'!$B$8:$B$207))</f>
        <v/>
      </c>
      <c r="M194" s="150"/>
      <c r="N194" s="151"/>
      <c r="O194" s="254" t="str">
        <f>IF(G194="","",VLOOKUP(G194,'Overview - Financial Statement'!$A$46:$B$60,2,FALSE))</f>
        <v/>
      </c>
      <c r="P194" s="255" t="str">
        <f t="shared" si="28"/>
        <v/>
      </c>
      <c r="Q194" s="153"/>
      <c r="R194" s="153"/>
      <c r="S194" s="238">
        <f t="shared" si="29"/>
        <v>0</v>
      </c>
      <c r="T194" s="193" t="s">
        <v>44</v>
      </c>
      <c r="U194" s="173"/>
      <c r="V194" s="193" t="str">
        <f t="shared" si="30"/>
        <v/>
      </c>
      <c r="W194" s="264" t="str">
        <f t="shared" si="31"/>
        <v>OK</v>
      </c>
      <c r="X194" s="193" t="str">
        <f t="shared" si="32"/>
        <v/>
      </c>
      <c r="Y194" s="193" t="str">
        <f t="shared" si="33"/>
        <v/>
      </c>
      <c r="Z194" s="397" t="str">
        <f t="shared" si="34"/>
        <v/>
      </c>
      <c r="AA194" s="257" t="str">
        <f t="shared" si="35"/>
        <v/>
      </c>
      <c r="AB194" s="257" t="str">
        <f t="shared" si="36"/>
        <v/>
      </c>
      <c r="AC194" s="193" t="str">
        <f t="shared" si="37"/>
        <v>CHECK DATES</v>
      </c>
      <c r="AD194" s="257" t="str">
        <f t="shared" si="38"/>
        <v/>
      </c>
      <c r="AE194" s="286">
        <v>0</v>
      </c>
      <c r="AF194" s="257">
        <f t="shared" si="39"/>
        <v>0</v>
      </c>
      <c r="AG194" s="257" t="str">
        <f t="shared" si="40"/>
        <v/>
      </c>
      <c r="AH194" s="257">
        <f t="shared" si="41"/>
        <v>0</v>
      </c>
    </row>
    <row r="195" spans="1:34" x14ac:dyDescent="0.3">
      <c r="A195" s="287">
        <v>183</v>
      </c>
      <c r="B195" s="150"/>
      <c r="C195" s="150"/>
      <c r="D195" s="150"/>
      <c r="E195" s="152"/>
      <c r="F195" s="152"/>
      <c r="G195" s="154"/>
      <c r="H195" s="155"/>
      <c r="I195" s="159"/>
      <c r="J195" s="159"/>
      <c r="K195" s="337"/>
      <c r="L195" s="343" t="str">
        <f>IF(K195="","",LOOKUP(K195,'Work Programme'!$A$8:$A$207,'Work Programme'!$B$8:$B$207))</f>
        <v/>
      </c>
      <c r="M195" s="150"/>
      <c r="N195" s="151"/>
      <c r="O195" s="254" t="str">
        <f>IF(G195="","",VLOOKUP(G195,'Overview - Financial Statement'!$A$46:$B$60,2,FALSE))</f>
        <v/>
      </c>
      <c r="P195" s="255" t="str">
        <f t="shared" si="28"/>
        <v/>
      </c>
      <c r="Q195" s="153"/>
      <c r="R195" s="153"/>
      <c r="S195" s="238">
        <f t="shared" si="29"/>
        <v>0</v>
      </c>
      <c r="T195" s="193" t="s">
        <v>44</v>
      </c>
      <c r="U195" s="173"/>
      <c r="V195" s="193" t="str">
        <f t="shared" si="30"/>
        <v/>
      </c>
      <c r="W195" s="264" t="str">
        <f t="shared" si="31"/>
        <v>OK</v>
      </c>
      <c r="X195" s="193" t="str">
        <f t="shared" si="32"/>
        <v/>
      </c>
      <c r="Y195" s="193" t="str">
        <f t="shared" si="33"/>
        <v/>
      </c>
      <c r="Z195" s="397" t="str">
        <f t="shared" si="34"/>
        <v/>
      </c>
      <c r="AA195" s="257" t="str">
        <f t="shared" si="35"/>
        <v/>
      </c>
      <c r="AB195" s="257" t="str">
        <f t="shared" si="36"/>
        <v/>
      </c>
      <c r="AC195" s="193" t="str">
        <f t="shared" si="37"/>
        <v>CHECK DATES</v>
      </c>
      <c r="AD195" s="257" t="str">
        <f t="shared" si="38"/>
        <v/>
      </c>
      <c r="AE195" s="286">
        <v>0</v>
      </c>
      <c r="AF195" s="257">
        <f t="shared" si="39"/>
        <v>0</v>
      </c>
      <c r="AG195" s="257" t="str">
        <f t="shared" si="40"/>
        <v/>
      </c>
      <c r="AH195" s="257">
        <f t="shared" si="41"/>
        <v>0</v>
      </c>
    </row>
    <row r="196" spans="1:34" x14ac:dyDescent="0.3">
      <c r="A196" s="287">
        <v>184</v>
      </c>
      <c r="B196" s="150"/>
      <c r="C196" s="150"/>
      <c r="D196" s="150"/>
      <c r="E196" s="152"/>
      <c r="F196" s="152"/>
      <c r="G196" s="154"/>
      <c r="H196" s="155"/>
      <c r="I196" s="159"/>
      <c r="J196" s="159"/>
      <c r="K196" s="337"/>
      <c r="L196" s="343" t="str">
        <f>IF(K196="","",LOOKUP(K196,'Work Programme'!$A$8:$A$207,'Work Programme'!$B$8:$B$207))</f>
        <v/>
      </c>
      <c r="M196" s="150"/>
      <c r="N196" s="151"/>
      <c r="O196" s="254" t="str">
        <f>IF(G196="","",VLOOKUP(G196,'Overview - Financial Statement'!$A$46:$B$60,2,FALSE))</f>
        <v/>
      </c>
      <c r="P196" s="255" t="str">
        <f t="shared" si="28"/>
        <v/>
      </c>
      <c r="Q196" s="153"/>
      <c r="R196" s="153"/>
      <c r="S196" s="238">
        <f t="shared" si="29"/>
        <v>0</v>
      </c>
      <c r="T196" s="193" t="s">
        <v>44</v>
      </c>
      <c r="U196" s="173"/>
      <c r="V196" s="193" t="str">
        <f t="shared" si="30"/>
        <v/>
      </c>
      <c r="W196" s="264" t="str">
        <f t="shared" si="31"/>
        <v>OK</v>
      </c>
      <c r="X196" s="193" t="str">
        <f t="shared" si="32"/>
        <v/>
      </c>
      <c r="Y196" s="193" t="str">
        <f t="shared" si="33"/>
        <v/>
      </c>
      <c r="Z196" s="397" t="str">
        <f t="shared" si="34"/>
        <v/>
      </c>
      <c r="AA196" s="257" t="str">
        <f t="shared" si="35"/>
        <v/>
      </c>
      <c r="AB196" s="257" t="str">
        <f t="shared" si="36"/>
        <v/>
      </c>
      <c r="AC196" s="193" t="str">
        <f t="shared" si="37"/>
        <v>CHECK DATES</v>
      </c>
      <c r="AD196" s="257" t="str">
        <f t="shared" si="38"/>
        <v/>
      </c>
      <c r="AE196" s="286">
        <v>0</v>
      </c>
      <c r="AF196" s="257">
        <f t="shared" si="39"/>
        <v>0</v>
      </c>
      <c r="AG196" s="257" t="str">
        <f t="shared" si="40"/>
        <v/>
      </c>
      <c r="AH196" s="257">
        <f t="shared" si="41"/>
        <v>0</v>
      </c>
    </row>
    <row r="197" spans="1:34" x14ac:dyDescent="0.3">
      <c r="A197" s="287">
        <v>185</v>
      </c>
      <c r="B197" s="150"/>
      <c r="C197" s="150"/>
      <c r="D197" s="150"/>
      <c r="E197" s="152"/>
      <c r="F197" s="152"/>
      <c r="G197" s="154"/>
      <c r="H197" s="155"/>
      <c r="I197" s="159"/>
      <c r="J197" s="159"/>
      <c r="K197" s="337"/>
      <c r="L197" s="343" t="str">
        <f>IF(K197="","",LOOKUP(K197,'Work Programme'!$A$8:$A$207,'Work Programme'!$B$8:$B$207))</f>
        <v/>
      </c>
      <c r="M197" s="150"/>
      <c r="N197" s="151"/>
      <c r="O197" s="254" t="str">
        <f>IF(G197="","",VLOOKUP(G197,'Overview - Financial Statement'!$A$46:$B$60,2,FALSE))</f>
        <v/>
      </c>
      <c r="P197" s="255" t="str">
        <f t="shared" si="28"/>
        <v/>
      </c>
      <c r="Q197" s="153"/>
      <c r="R197" s="153"/>
      <c r="S197" s="238">
        <f t="shared" si="29"/>
        <v>0</v>
      </c>
      <c r="T197" s="193" t="s">
        <v>44</v>
      </c>
      <c r="U197" s="173"/>
      <c r="V197" s="193" t="str">
        <f t="shared" si="30"/>
        <v/>
      </c>
      <c r="W197" s="264" t="str">
        <f t="shared" si="31"/>
        <v>OK</v>
      </c>
      <c r="X197" s="193" t="str">
        <f t="shared" si="32"/>
        <v/>
      </c>
      <c r="Y197" s="193" t="str">
        <f t="shared" si="33"/>
        <v/>
      </c>
      <c r="Z197" s="397" t="str">
        <f t="shared" si="34"/>
        <v/>
      </c>
      <c r="AA197" s="257" t="str">
        <f t="shared" si="35"/>
        <v/>
      </c>
      <c r="AB197" s="257" t="str">
        <f t="shared" si="36"/>
        <v/>
      </c>
      <c r="AC197" s="193" t="str">
        <f t="shared" si="37"/>
        <v>CHECK DATES</v>
      </c>
      <c r="AD197" s="257" t="str">
        <f t="shared" si="38"/>
        <v/>
      </c>
      <c r="AE197" s="286">
        <v>0</v>
      </c>
      <c r="AF197" s="257">
        <f t="shared" si="39"/>
        <v>0</v>
      </c>
      <c r="AG197" s="257" t="str">
        <f t="shared" si="40"/>
        <v/>
      </c>
      <c r="AH197" s="257">
        <f t="shared" si="41"/>
        <v>0</v>
      </c>
    </row>
    <row r="198" spans="1:34" x14ac:dyDescent="0.3">
      <c r="A198" s="287">
        <v>186</v>
      </c>
      <c r="B198" s="150"/>
      <c r="C198" s="150"/>
      <c r="D198" s="150"/>
      <c r="E198" s="152"/>
      <c r="F198" s="152"/>
      <c r="G198" s="154"/>
      <c r="H198" s="155"/>
      <c r="I198" s="159"/>
      <c r="J198" s="159"/>
      <c r="K198" s="337"/>
      <c r="L198" s="343" t="str">
        <f>IF(K198="","",LOOKUP(K198,'Work Programme'!$A$8:$A$207,'Work Programme'!$B$8:$B$207))</f>
        <v/>
      </c>
      <c r="M198" s="150"/>
      <c r="N198" s="151"/>
      <c r="O198" s="254" t="str">
        <f>IF(G198="","",VLOOKUP(G198,'Overview - Financial Statement'!$A$46:$B$60,2,FALSE))</f>
        <v/>
      </c>
      <c r="P198" s="255" t="str">
        <f t="shared" si="28"/>
        <v/>
      </c>
      <c r="Q198" s="153"/>
      <c r="R198" s="153"/>
      <c r="S198" s="238">
        <f t="shared" si="29"/>
        <v>0</v>
      </c>
      <c r="T198" s="193" t="s">
        <v>44</v>
      </c>
      <c r="U198" s="173"/>
      <c r="V198" s="193" t="str">
        <f t="shared" si="30"/>
        <v/>
      </c>
      <c r="W198" s="264" t="str">
        <f t="shared" si="31"/>
        <v>OK</v>
      </c>
      <c r="X198" s="193" t="str">
        <f t="shared" si="32"/>
        <v/>
      </c>
      <c r="Y198" s="193" t="str">
        <f t="shared" si="33"/>
        <v/>
      </c>
      <c r="Z198" s="397" t="str">
        <f t="shared" si="34"/>
        <v/>
      </c>
      <c r="AA198" s="257" t="str">
        <f t="shared" si="35"/>
        <v/>
      </c>
      <c r="AB198" s="257" t="str">
        <f t="shared" si="36"/>
        <v/>
      </c>
      <c r="AC198" s="193" t="str">
        <f t="shared" si="37"/>
        <v>CHECK DATES</v>
      </c>
      <c r="AD198" s="257" t="str">
        <f t="shared" si="38"/>
        <v/>
      </c>
      <c r="AE198" s="286">
        <v>0</v>
      </c>
      <c r="AF198" s="257">
        <f t="shared" si="39"/>
        <v>0</v>
      </c>
      <c r="AG198" s="257" t="str">
        <f t="shared" si="40"/>
        <v/>
      </c>
      <c r="AH198" s="257">
        <f t="shared" si="41"/>
        <v>0</v>
      </c>
    </row>
    <row r="199" spans="1:34" x14ac:dyDescent="0.3">
      <c r="A199" s="287">
        <v>187</v>
      </c>
      <c r="B199" s="150"/>
      <c r="C199" s="150"/>
      <c r="D199" s="150"/>
      <c r="E199" s="152"/>
      <c r="F199" s="152"/>
      <c r="G199" s="154"/>
      <c r="H199" s="155"/>
      <c r="I199" s="159"/>
      <c r="J199" s="159"/>
      <c r="K199" s="337"/>
      <c r="L199" s="343" t="str">
        <f>IF(K199="","",LOOKUP(K199,'Work Programme'!$A$8:$A$207,'Work Programme'!$B$8:$B$207))</f>
        <v/>
      </c>
      <c r="M199" s="150"/>
      <c r="N199" s="151"/>
      <c r="O199" s="254" t="str">
        <f>IF(G199="","",VLOOKUP(G199,'Overview - Financial Statement'!$A$46:$B$60,2,FALSE))</f>
        <v/>
      </c>
      <c r="P199" s="255" t="str">
        <f t="shared" si="28"/>
        <v/>
      </c>
      <c r="Q199" s="153"/>
      <c r="R199" s="153"/>
      <c r="S199" s="238">
        <f t="shared" si="29"/>
        <v>0</v>
      </c>
      <c r="T199" s="193" t="s">
        <v>44</v>
      </c>
      <c r="U199" s="173"/>
      <c r="V199" s="193" t="str">
        <f t="shared" si="30"/>
        <v/>
      </c>
      <c r="W199" s="264" t="str">
        <f t="shared" si="31"/>
        <v>OK</v>
      </c>
      <c r="X199" s="193" t="str">
        <f t="shared" si="32"/>
        <v/>
      </c>
      <c r="Y199" s="193" t="str">
        <f t="shared" si="33"/>
        <v/>
      </c>
      <c r="Z199" s="397" t="str">
        <f t="shared" si="34"/>
        <v/>
      </c>
      <c r="AA199" s="257" t="str">
        <f t="shared" si="35"/>
        <v/>
      </c>
      <c r="AB199" s="257" t="str">
        <f t="shared" si="36"/>
        <v/>
      </c>
      <c r="AC199" s="193" t="str">
        <f t="shared" si="37"/>
        <v>CHECK DATES</v>
      </c>
      <c r="AD199" s="257" t="str">
        <f t="shared" si="38"/>
        <v/>
      </c>
      <c r="AE199" s="286">
        <v>0</v>
      </c>
      <c r="AF199" s="257">
        <f t="shared" si="39"/>
        <v>0</v>
      </c>
      <c r="AG199" s="257" t="str">
        <f t="shared" si="40"/>
        <v/>
      </c>
      <c r="AH199" s="257">
        <f t="shared" si="41"/>
        <v>0</v>
      </c>
    </row>
    <row r="200" spans="1:34" x14ac:dyDescent="0.3">
      <c r="A200" s="287">
        <v>188</v>
      </c>
      <c r="B200" s="150"/>
      <c r="C200" s="150"/>
      <c r="D200" s="150"/>
      <c r="E200" s="152"/>
      <c r="F200" s="152"/>
      <c r="G200" s="154"/>
      <c r="H200" s="155"/>
      <c r="I200" s="159"/>
      <c r="J200" s="159"/>
      <c r="K200" s="337"/>
      <c r="L200" s="343" t="str">
        <f>IF(K200="","",LOOKUP(K200,'Work Programme'!$A$8:$A$207,'Work Programme'!$B$8:$B$207))</f>
        <v/>
      </c>
      <c r="M200" s="150"/>
      <c r="N200" s="151"/>
      <c r="O200" s="254" t="str">
        <f>IF(G200="","",VLOOKUP(G200,'Overview - Financial Statement'!$A$46:$B$60,2,FALSE))</f>
        <v/>
      </c>
      <c r="P200" s="255" t="str">
        <f t="shared" si="28"/>
        <v/>
      </c>
      <c r="Q200" s="153"/>
      <c r="R200" s="153"/>
      <c r="S200" s="238">
        <f t="shared" si="29"/>
        <v>0</v>
      </c>
      <c r="T200" s="193" t="s">
        <v>44</v>
      </c>
      <c r="U200" s="173"/>
      <c r="V200" s="193" t="str">
        <f t="shared" si="30"/>
        <v/>
      </c>
      <c r="W200" s="264" t="str">
        <f t="shared" si="31"/>
        <v>OK</v>
      </c>
      <c r="X200" s="193" t="str">
        <f t="shared" si="32"/>
        <v/>
      </c>
      <c r="Y200" s="193" t="str">
        <f t="shared" si="33"/>
        <v/>
      </c>
      <c r="Z200" s="397" t="str">
        <f t="shared" si="34"/>
        <v/>
      </c>
      <c r="AA200" s="257" t="str">
        <f t="shared" si="35"/>
        <v/>
      </c>
      <c r="AB200" s="257" t="str">
        <f t="shared" si="36"/>
        <v/>
      </c>
      <c r="AC200" s="193" t="str">
        <f t="shared" si="37"/>
        <v>CHECK DATES</v>
      </c>
      <c r="AD200" s="257" t="str">
        <f t="shared" si="38"/>
        <v/>
      </c>
      <c r="AE200" s="286">
        <v>0</v>
      </c>
      <c r="AF200" s="257">
        <f t="shared" si="39"/>
        <v>0</v>
      </c>
      <c r="AG200" s="257" t="str">
        <f t="shared" si="40"/>
        <v/>
      </c>
      <c r="AH200" s="257">
        <f t="shared" si="41"/>
        <v>0</v>
      </c>
    </row>
    <row r="201" spans="1:34" x14ac:dyDescent="0.3">
      <c r="A201" s="287">
        <v>189</v>
      </c>
      <c r="B201" s="150"/>
      <c r="C201" s="150"/>
      <c r="D201" s="150"/>
      <c r="E201" s="152"/>
      <c r="F201" s="152"/>
      <c r="G201" s="154"/>
      <c r="H201" s="155"/>
      <c r="I201" s="159"/>
      <c r="J201" s="159"/>
      <c r="K201" s="337"/>
      <c r="L201" s="343" t="str">
        <f>IF(K201="","",LOOKUP(K201,'Work Programme'!$A$8:$A$207,'Work Programme'!$B$8:$B$207))</f>
        <v/>
      </c>
      <c r="M201" s="150"/>
      <c r="N201" s="151"/>
      <c r="O201" s="254" t="str">
        <f>IF(G201="","",VLOOKUP(G201,'Overview - Financial Statement'!$A$46:$B$60,2,FALSE))</f>
        <v/>
      </c>
      <c r="P201" s="255" t="str">
        <f t="shared" si="28"/>
        <v/>
      </c>
      <c r="Q201" s="153"/>
      <c r="R201" s="153"/>
      <c r="S201" s="238">
        <f t="shared" si="29"/>
        <v>0</v>
      </c>
      <c r="T201" s="193" t="s">
        <v>44</v>
      </c>
      <c r="U201" s="173"/>
      <c r="V201" s="193" t="str">
        <f t="shared" si="30"/>
        <v/>
      </c>
      <c r="W201" s="264" t="str">
        <f t="shared" si="31"/>
        <v>OK</v>
      </c>
      <c r="X201" s="193" t="str">
        <f t="shared" si="32"/>
        <v/>
      </c>
      <c r="Y201" s="193" t="str">
        <f t="shared" si="33"/>
        <v/>
      </c>
      <c r="Z201" s="397" t="str">
        <f t="shared" si="34"/>
        <v/>
      </c>
      <c r="AA201" s="257" t="str">
        <f t="shared" si="35"/>
        <v/>
      </c>
      <c r="AB201" s="257" t="str">
        <f t="shared" si="36"/>
        <v/>
      </c>
      <c r="AC201" s="193" t="str">
        <f t="shared" si="37"/>
        <v>CHECK DATES</v>
      </c>
      <c r="AD201" s="257" t="str">
        <f t="shared" si="38"/>
        <v/>
      </c>
      <c r="AE201" s="286">
        <v>0</v>
      </c>
      <c r="AF201" s="257">
        <f t="shared" si="39"/>
        <v>0</v>
      </c>
      <c r="AG201" s="257" t="str">
        <f t="shared" si="40"/>
        <v/>
      </c>
      <c r="AH201" s="257">
        <f t="shared" si="41"/>
        <v>0</v>
      </c>
    </row>
    <row r="202" spans="1:34" x14ac:dyDescent="0.3">
      <c r="A202" s="287">
        <v>190</v>
      </c>
      <c r="B202" s="150"/>
      <c r="C202" s="150"/>
      <c r="D202" s="150"/>
      <c r="E202" s="152"/>
      <c r="F202" s="152"/>
      <c r="G202" s="154"/>
      <c r="H202" s="155"/>
      <c r="I202" s="159"/>
      <c r="J202" s="159"/>
      <c r="K202" s="337"/>
      <c r="L202" s="343" t="str">
        <f>IF(K202="","",LOOKUP(K202,'Work Programme'!$A$8:$A$207,'Work Programme'!$B$8:$B$207))</f>
        <v/>
      </c>
      <c r="M202" s="150"/>
      <c r="N202" s="151"/>
      <c r="O202" s="254" t="str">
        <f>IF(G202="","",VLOOKUP(G202,'Overview - Financial Statement'!$A$46:$B$60,2,FALSE))</f>
        <v/>
      </c>
      <c r="P202" s="255" t="str">
        <f t="shared" si="28"/>
        <v/>
      </c>
      <c r="Q202" s="153"/>
      <c r="R202" s="153"/>
      <c r="S202" s="238">
        <f t="shared" si="29"/>
        <v>0</v>
      </c>
      <c r="T202" s="193" t="s">
        <v>44</v>
      </c>
      <c r="U202" s="173"/>
      <c r="V202" s="193" t="str">
        <f t="shared" si="30"/>
        <v/>
      </c>
      <c r="W202" s="264" t="str">
        <f t="shared" si="31"/>
        <v>OK</v>
      </c>
      <c r="X202" s="193" t="str">
        <f t="shared" si="32"/>
        <v/>
      </c>
      <c r="Y202" s="193" t="str">
        <f t="shared" si="33"/>
        <v/>
      </c>
      <c r="Z202" s="397" t="str">
        <f t="shared" si="34"/>
        <v/>
      </c>
      <c r="AA202" s="257" t="str">
        <f t="shared" si="35"/>
        <v/>
      </c>
      <c r="AB202" s="257" t="str">
        <f t="shared" si="36"/>
        <v/>
      </c>
      <c r="AC202" s="193" t="str">
        <f t="shared" si="37"/>
        <v>CHECK DATES</v>
      </c>
      <c r="AD202" s="257" t="str">
        <f t="shared" si="38"/>
        <v/>
      </c>
      <c r="AE202" s="286">
        <v>0</v>
      </c>
      <c r="AF202" s="257">
        <f t="shared" si="39"/>
        <v>0</v>
      </c>
      <c r="AG202" s="257" t="str">
        <f t="shared" si="40"/>
        <v/>
      </c>
      <c r="AH202" s="257">
        <f t="shared" si="41"/>
        <v>0</v>
      </c>
    </row>
    <row r="203" spans="1:34" x14ac:dyDescent="0.3">
      <c r="A203" s="287">
        <v>191</v>
      </c>
      <c r="B203" s="150"/>
      <c r="C203" s="150"/>
      <c r="D203" s="150"/>
      <c r="E203" s="152"/>
      <c r="F203" s="152"/>
      <c r="G203" s="154"/>
      <c r="H203" s="155"/>
      <c r="I203" s="159"/>
      <c r="J203" s="159"/>
      <c r="K203" s="337"/>
      <c r="L203" s="343" t="str">
        <f>IF(K203="","",LOOKUP(K203,'Work Programme'!$A$8:$A$207,'Work Programme'!$B$8:$B$207))</f>
        <v/>
      </c>
      <c r="M203" s="150"/>
      <c r="N203" s="151"/>
      <c r="O203" s="254" t="str">
        <f>IF(G203="","",VLOOKUP(G203,'Overview - Financial Statement'!$A$46:$B$60,2,FALSE))</f>
        <v/>
      </c>
      <c r="P203" s="255" t="str">
        <f t="shared" si="28"/>
        <v/>
      </c>
      <c r="Q203" s="153"/>
      <c r="R203" s="153"/>
      <c r="S203" s="238">
        <f t="shared" si="29"/>
        <v>0</v>
      </c>
      <c r="T203" s="193" t="s">
        <v>44</v>
      </c>
      <c r="U203" s="173"/>
      <c r="V203" s="193" t="str">
        <f t="shared" si="30"/>
        <v/>
      </c>
      <c r="W203" s="264" t="str">
        <f t="shared" si="31"/>
        <v>OK</v>
      </c>
      <c r="X203" s="193" t="str">
        <f t="shared" si="32"/>
        <v/>
      </c>
      <c r="Y203" s="193" t="str">
        <f t="shared" si="33"/>
        <v/>
      </c>
      <c r="Z203" s="397" t="str">
        <f t="shared" si="34"/>
        <v/>
      </c>
      <c r="AA203" s="257" t="str">
        <f t="shared" si="35"/>
        <v/>
      </c>
      <c r="AB203" s="257" t="str">
        <f t="shared" si="36"/>
        <v/>
      </c>
      <c r="AC203" s="193" t="str">
        <f t="shared" si="37"/>
        <v>CHECK DATES</v>
      </c>
      <c r="AD203" s="257" t="str">
        <f t="shared" si="38"/>
        <v/>
      </c>
      <c r="AE203" s="286">
        <v>0</v>
      </c>
      <c r="AF203" s="257">
        <f t="shared" si="39"/>
        <v>0</v>
      </c>
      <c r="AG203" s="257" t="str">
        <f t="shared" si="40"/>
        <v/>
      </c>
      <c r="AH203" s="257">
        <f t="shared" si="41"/>
        <v>0</v>
      </c>
    </row>
    <row r="204" spans="1:34" x14ac:dyDescent="0.3">
      <c r="A204" s="287">
        <v>192</v>
      </c>
      <c r="B204" s="150"/>
      <c r="C204" s="150"/>
      <c r="D204" s="150"/>
      <c r="E204" s="152"/>
      <c r="F204" s="152"/>
      <c r="G204" s="154"/>
      <c r="H204" s="155"/>
      <c r="I204" s="159"/>
      <c r="J204" s="159"/>
      <c r="K204" s="337"/>
      <c r="L204" s="343" t="str">
        <f>IF(K204="","",LOOKUP(K204,'Work Programme'!$A$8:$A$207,'Work Programme'!$B$8:$B$207))</f>
        <v/>
      </c>
      <c r="M204" s="150"/>
      <c r="N204" s="151"/>
      <c r="O204" s="254" t="str">
        <f>IF(G204="","",VLOOKUP(G204,'Overview - Financial Statement'!$A$46:$B$60,2,FALSE))</f>
        <v/>
      </c>
      <c r="P204" s="255" t="str">
        <f t="shared" si="28"/>
        <v/>
      </c>
      <c r="Q204" s="153"/>
      <c r="R204" s="153"/>
      <c r="S204" s="238">
        <f t="shared" si="29"/>
        <v>0</v>
      </c>
      <c r="T204" s="193" t="s">
        <v>44</v>
      </c>
      <c r="U204" s="173"/>
      <c r="V204" s="193" t="str">
        <f t="shared" si="30"/>
        <v/>
      </c>
      <c r="W204" s="264" t="str">
        <f t="shared" si="31"/>
        <v>OK</v>
      </c>
      <c r="X204" s="193" t="str">
        <f t="shared" si="32"/>
        <v/>
      </c>
      <c r="Y204" s="193" t="str">
        <f t="shared" si="33"/>
        <v/>
      </c>
      <c r="Z204" s="397" t="str">
        <f t="shared" si="34"/>
        <v/>
      </c>
      <c r="AA204" s="257" t="str">
        <f t="shared" si="35"/>
        <v/>
      </c>
      <c r="AB204" s="257" t="str">
        <f t="shared" si="36"/>
        <v/>
      </c>
      <c r="AC204" s="193" t="str">
        <f t="shared" si="37"/>
        <v>CHECK DATES</v>
      </c>
      <c r="AD204" s="257" t="str">
        <f t="shared" si="38"/>
        <v/>
      </c>
      <c r="AE204" s="286">
        <v>0</v>
      </c>
      <c r="AF204" s="257">
        <f t="shared" si="39"/>
        <v>0</v>
      </c>
      <c r="AG204" s="257" t="str">
        <f t="shared" si="40"/>
        <v/>
      </c>
      <c r="AH204" s="257">
        <f t="shared" si="41"/>
        <v>0</v>
      </c>
    </row>
    <row r="205" spans="1:34" x14ac:dyDescent="0.3">
      <c r="A205" s="287">
        <v>193</v>
      </c>
      <c r="B205" s="150"/>
      <c r="C205" s="150"/>
      <c r="D205" s="150"/>
      <c r="E205" s="152"/>
      <c r="F205" s="152"/>
      <c r="G205" s="154"/>
      <c r="H205" s="155"/>
      <c r="I205" s="159"/>
      <c r="J205" s="159"/>
      <c r="K205" s="337"/>
      <c r="L205" s="343" t="str">
        <f>IF(K205="","",LOOKUP(K205,'Work Programme'!$A$8:$A$207,'Work Programme'!$B$8:$B$207))</f>
        <v/>
      </c>
      <c r="M205" s="150"/>
      <c r="N205" s="151"/>
      <c r="O205" s="254" t="str">
        <f>IF(G205="","",VLOOKUP(G205,'Overview - Financial Statement'!$A$46:$B$60,2,FALSE))</f>
        <v/>
      </c>
      <c r="P205" s="255" t="str">
        <f t="shared" ref="P205:P268" si="42">IF(O205="","",H205/O205)</f>
        <v/>
      </c>
      <c r="Q205" s="153"/>
      <c r="R205" s="153"/>
      <c r="S205" s="238">
        <f t="shared" si="29"/>
        <v>0</v>
      </c>
      <c r="T205" s="193" t="s">
        <v>44</v>
      </c>
      <c r="U205" s="173"/>
      <c r="V205" s="193" t="str">
        <f t="shared" si="30"/>
        <v/>
      </c>
      <c r="W205" s="264" t="str">
        <f t="shared" si="31"/>
        <v>OK</v>
      </c>
      <c r="X205" s="193" t="str">
        <f t="shared" si="32"/>
        <v/>
      </c>
      <c r="Y205" s="193" t="str">
        <f t="shared" si="33"/>
        <v/>
      </c>
      <c r="Z205" s="397" t="str">
        <f t="shared" si="34"/>
        <v/>
      </c>
      <c r="AA205" s="257" t="str">
        <f t="shared" si="35"/>
        <v/>
      </c>
      <c r="AB205" s="257" t="str">
        <f t="shared" si="36"/>
        <v/>
      </c>
      <c r="AC205" s="193" t="str">
        <f t="shared" si="37"/>
        <v>CHECK DATES</v>
      </c>
      <c r="AD205" s="257" t="str">
        <f t="shared" si="38"/>
        <v/>
      </c>
      <c r="AE205" s="286">
        <v>0</v>
      </c>
      <c r="AF205" s="257">
        <f t="shared" si="39"/>
        <v>0</v>
      </c>
      <c r="AG205" s="257" t="str">
        <f t="shared" si="40"/>
        <v/>
      </c>
      <c r="AH205" s="257">
        <f t="shared" si="41"/>
        <v>0</v>
      </c>
    </row>
    <row r="206" spans="1:34" x14ac:dyDescent="0.3">
      <c r="A206" s="287">
        <v>194</v>
      </c>
      <c r="B206" s="150"/>
      <c r="C206" s="150"/>
      <c r="D206" s="150"/>
      <c r="E206" s="152"/>
      <c r="F206" s="152"/>
      <c r="G206" s="154"/>
      <c r="H206" s="155"/>
      <c r="I206" s="159"/>
      <c r="J206" s="159"/>
      <c r="K206" s="337"/>
      <c r="L206" s="343" t="str">
        <f>IF(K206="","",LOOKUP(K206,'Work Programme'!$A$8:$A$207,'Work Programme'!$B$8:$B$207))</f>
        <v/>
      </c>
      <c r="M206" s="150"/>
      <c r="N206" s="151"/>
      <c r="O206" s="254" t="str">
        <f>IF(G206="","",VLOOKUP(G206,'Overview - Financial Statement'!$A$46:$B$60,2,FALSE))</f>
        <v/>
      </c>
      <c r="P206" s="255" t="str">
        <f t="shared" si="42"/>
        <v/>
      </c>
      <c r="Q206" s="153"/>
      <c r="R206" s="153"/>
      <c r="S206" s="238">
        <f t="shared" si="29"/>
        <v>0</v>
      </c>
      <c r="T206" s="193" t="s">
        <v>44</v>
      </c>
      <c r="U206" s="173"/>
      <c r="V206" s="193" t="str">
        <f t="shared" si="30"/>
        <v/>
      </c>
      <c r="W206" s="264" t="str">
        <f t="shared" si="31"/>
        <v>OK</v>
      </c>
      <c r="X206" s="193" t="str">
        <f t="shared" si="32"/>
        <v/>
      </c>
      <c r="Y206" s="193" t="str">
        <f t="shared" si="33"/>
        <v/>
      </c>
      <c r="Z206" s="397" t="str">
        <f t="shared" si="34"/>
        <v/>
      </c>
      <c r="AA206" s="257" t="str">
        <f t="shared" si="35"/>
        <v/>
      </c>
      <c r="AB206" s="257" t="str">
        <f t="shared" si="36"/>
        <v/>
      </c>
      <c r="AC206" s="193" t="str">
        <f t="shared" si="37"/>
        <v>CHECK DATES</v>
      </c>
      <c r="AD206" s="257" t="str">
        <f t="shared" si="38"/>
        <v/>
      </c>
      <c r="AE206" s="286">
        <v>0</v>
      </c>
      <c r="AF206" s="257">
        <f t="shared" si="39"/>
        <v>0</v>
      </c>
      <c r="AG206" s="257" t="str">
        <f t="shared" si="40"/>
        <v/>
      </c>
      <c r="AH206" s="257">
        <f t="shared" si="41"/>
        <v>0</v>
      </c>
    </row>
    <row r="207" spans="1:34" x14ac:dyDescent="0.3">
      <c r="A207" s="287">
        <v>195</v>
      </c>
      <c r="B207" s="150"/>
      <c r="C207" s="150"/>
      <c r="D207" s="150"/>
      <c r="E207" s="152"/>
      <c r="F207" s="152"/>
      <c r="G207" s="154"/>
      <c r="H207" s="155"/>
      <c r="I207" s="159"/>
      <c r="J207" s="159"/>
      <c r="K207" s="337"/>
      <c r="L207" s="343" t="str">
        <f>IF(K207="","",LOOKUP(K207,'Work Programme'!$A$8:$A$207,'Work Programme'!$B$8:$B$207))</f>
        <v/>
      </c>
      <c r="M207" s="150"/>
      <c r="N207" s="151"/>
      <c r="O207" s="254" t="str">
        <f>IF(G207="","",VLOOKUP(G207,'Overview - Financial Statement'!$A$46:$B$60,2,FALSE))</f>
        <v/>
      </c>
      <c r="P207" s="255" t="str">
        <f t="shared" si="42"/>
        <v/>
      </c>
      <c r="Q207" s="153"/>
      <c r="R207" s="153"/>
      <c r="S207" s="238">
        <f t="shared" ref="S207:S270" si="43">IF(Q207="YES",P207,0)</f>
        <v>0</v>
      </c>
      <c r="T207" s="193" t="s">
        <v>44</v>
      </c>
      <c r="U207" s="173"/>
      <c r="V207" s="193" t="str">
        <f t="shared" si="30"/>
        <v/>
      </c>
      <c r="W207" s="264" t="str">
        <f t="shared" si="31"/>
        <v>OK</v>
      </c>
      <c r="X207" s="193" t="str">
        <f t="shared" si="32"/>
        <v/>
      </c>
      <c r="Y207" s="193" t="str">
        <f t="shared" si="33"/>
        <v/>
      </c>
      <c r="Z207" s="397" t="str">
        <f t="shared" si="34"/>
        <v/>
      </c>
      <c r="AA207" s="257" t="str">
        <f t="shared" si="35"/>
        <v/>
      </c>
      <c r="AB207" s="257" t="str">
        <f t="shared" si="36"/>
        <v/>
      </c>
      <c r="AC207" s="193" t="str">
        <f t="shared" si="37"/>
        <v>CHECK DATES</v>
      </c>
      <c r="AD207" s="257" t="str">
        <f t="shared" si="38"/>
        <v/>
      </c>
      <c r="AE207" s="286">
        <v>0</v>
      </c>
      <c r="AF207" s="257">
        <f t="shared" si="39"/>
        <v>0</v>
      </c>
      <c r="AG207" s="257" t="str">
        <f t="shared" si="40"/>
        <v/>
      </c>
      <c r="AH207" s="257">
        <f t="shared" si="41"/>
        <v>0</v>
      </c>
    </row>
    <row r="208" spans="1:34" x14ac:dyDescent="0.3">
      <c r="A208" s="287">
        <v>196</v>
      </c>
      <c r="B208" s="150"/>
      <c r="C208" s="150"/>
      <c r="D208" s="150"/>
      <c r="E208" s="152"/>
      <c r="F208" s="152"/>
      <c r="G208" s="154"/>
      <c r="H208" s="155"/>
      <c r="I208" s="159"/>
      <c r="J208" s="159"/>
      <c r="K208" s="337"/>
      <c r="L208" s="343" t="str">
        <f>IF(K208="","",LOOKUP(K208,'Work Programme'!$A$8:$A$207,'Work Programme'!$B$8:$B$207))</f>
        <v/>
      </c>
      <c r="M208" s="150"/>
      <c r="N208" s="151"/>
      <c r="O208" s="254" t="str">
        <f>IF(G208="","",VLOOKUP(G208,'Overview - Financial Statement'!$A$46:$B$60,2,FALSE))</f>
        <v/>
      </c>
      <c r="P208" s="255" t="str">
        <f t="shared" si="42"/>
        <v/>
      </c>
      <c r="Q208" s="153"/>
      <c r="R208" s="153"/>
      <c r="S208" s="238">
        <f t="shared" si="43"/>
        <v>0</v>
      </c>
      <c r="T208" s="193" t="s">
        <v>44</v>
      </c>
      <c r="U208" s="173"/>
      <c r="V208" s="193" t="str">
        <f t="shared" ref="V208:V271" si="44">IF(P208="","",IF(E208="","CHECK DATES","OK"))</f>
        <v/>
      </c>
      <c r="W208" s="264" t="str">
        <f t="shared" ref="W208:W271" si="45">IF(E208-(I208)&lt;0,"a posteriori ?","OK")</f>
        <v>OK</v>
      </c>
      <c r="X208" s="193" t="str">
        <f t="shared" ref="X208:X271" si="46">IF(P208="","",(IF(OR(I208&lt;=($E$4-1),I208&gt;=($G$4+1),J208&lt;=($E$4-1),J208&gt;=($G$4+1)),"CHECK DATES","OK")))</f>
        <v/>
      </c>
      <c r="Y208" s="193" t="str">
        <f t="shared" ref="Y208:Y271" si="47">IF(G208="","",G208)</f>
        <v/>
      </c>
      <c r="Z208" s="397" t="str">
        <f t="shared" ref="Z208:Z271" si="48">IF(G208="","",IF(HLOOKUP(G208,$U$4:$AI$5,2,FALSE)="",O208,IF(O208&lt;&gt;HLOOKUP(G208,$U$4:$AI$5,2,FALSE),HLOOKUP(G208,$U$4:$AI$5,2,FALSE),O208)))</f>
        <v/>
      </c>
      <c r="AA208" s="257" t="str">
        <f t="shared" ref="AA208:AA271" si="49">IF(O208="","",IF(Z208=1,P208,H208/Z208))</f>
        <v/>
      </c>
      <c r="AB208" s="257" t="str">
        <f t="shared" ref="AB208:AB271" si="50">IF(AA208="","",IF(Z208=1,0,AA208-P208))</f>
        <v/>
      </c>
      <c r="AC208" s="193" t="str">
        <f t="shared" ref="AC208:AC271" si="51">IF(P208=0,"",(IF(F208="","CHECK DATES","OK")))</f>
        <v>CHECK DATES</v>
      </c>
      <c r="AD208" s="257" t="str">
        <f t="shared" ref="AD208:AD271" si="52">IF(OR(T208="NO",X208="CHECK DATES",AC208="CHECK DATES"),AA208,"")</f>
        <v/>
      </c>
      <c r="AE208" s="286">
        <v>0</v>
      </c>
      <c r="AF208" s="257">
        <f t="shared" ref="AF208:AF271" si="53">IF(OR(T208="NO",AD208&gt;0,AE208&gt;0)*(AND(OR(Q208="NO",Q208=""))),SUM(AD208:AE208),"")</f>
        <v>0</v>
      </c>
      <c r="AG208" s="257" t="str">
        <f t="shared" ref="AG208:AG271" si="54">IF(OR(T208="NO",AD208&gt;0,AE208&gt;0)*(AND(OR(Q208="YES"))),SUM(AD208:AE208),"")</f>
        <v/>
      </c>
      <c r="AH208" s="257">
        <f t="shared" ref="AH208:AH271" si="55">IF(Q208="YES",AA208,0)</f>
        <v>0</v>
      </c>
    </row>
    <row r="209" spans="1:34" x14ac:dyDescent="0.3">
      <c r="A209" s="287">
        <v>197</v>
      </c>
      <c r="B209" s="150"/>
      <c r="C209" s="150"/>
      <c r="D209" s="150"/>
      <c r="E209" s="152"/>
      <c r="F209" s="152"/>
      <c r="G209" s="154"/>
      <c r="H209" s="155"/>
      <c r="I209" s="159"/>
      <c r="J209" s="159"/>
      <c r="K209" s="337"/>
      <c r="L209" s="343" t="str">
        <f>IF(K209="","",LOOKUP(K209,'Work Programme'!$A$8:$A$207,'Work Programme'!$B$8:$B$207))</f>
        <v/>
      </c>
      <c r="M209" s="150"/>
      <c r="N209" s="151"/>
      <c r="O209" s="254" t="str">
        <f>IF(G209="","",VLOOKUP(G209,'Overview - Financial Statement'!$A$46:$B$60,2,FALSE))</f>
        <v/>
      </c>
      <c r="P209" s="255" t="str">
        <f t="shared" si="42"/>
        <v/>
      </c>
      <c r="Q209" s="153"/>
      <c r="R209" s="153"/>
      <c r="S209" s="238">
        <f t="shared" si="43"/>
        <v>0</v>
      </c>
      <c r="T209" s="193" t="s">
        <v>44</v>
      </c>
      <c r="U209" s="173"/>
      <c r="V209" s="193" t="str">
        <f t="shared" si="44"/>
        <v/>
      </c>
      <c r="W209" s="264" t="str">
        <f t="shared" si="45"/>
        <v>OK</v>
      </c>
      <c r="X209" s="193" t="str">
        <f t="shared" si="46"/>
        <v/>
      </c>
      <c r="Y209" s="193" t="str">
        <f t="shared" si="47"/>
        <v/>
      </c>
      <c r="Z209" s="397" t="str">
        <f t="shared" si="48"/>
        <v/>
      </c>
      <c r="AA209" s="257" t="str">
        <f t="shared" si="49"/>
        <v/>
      </c>
      <c r="AB209" s="257" t="str">
        <f t="shared" si="50"/>
        <v/>
      </c>
      <c r="AC209" s="193" t="str">
        <f t="shared" si="51"/>
        <v>CHECK DATES</v>
      </c>
      <c r="AD209" s="257" t="str">
        <f t="shared" si="52"/>
        <v/>
      </c>
      <c r="AE209" s="286">
        <v>0</v>
      </c>
      <c r="AF209" s="257">
        <f t="shared" si="53"/>
        <v>0</v>
      </c>
      <c r="AG209" s="257" t="str">
        <f t="shared" si="54"/>
        <v/>
      </c>
      <c r="AH209" s="257">
        <f t="shared" si="55"/>
        <v>0</v>
      </c>
    </row>
    <row r="210" spans="1:34" x14ac:dyDescent="0.3">
      <c r="A210" s="287">
        <v>198</v>
      </c>
      <c r="B210" s="150"/>
      <c r="C210" s="150"/>
      <c r="D210" s="150"/>
      <c r="E210" s="152"/>
      <c r="F210" s="152"/>
      <c r="G210" s="154"/>
      <c r="H210" s="155"/>
      <c r="I210" s="159"/>
      <c r="J210" s="159"/>
      <c r="K210" s="337"/>
      <c r="L210" s="343" t="str">
        <f>IF(K210="","",LOOKUP(K210,'Work Programme'!$A$8:$A$207,'Work Programme'!$B$8:$B$207))</f>
        <v/>
      </c>
      <c r="M210" s="150"/>
      <c r="N210" s="151"/>
      <c r="O210" s="254" t="str">
        <f>IF(G210="","",VLOOKUP(G210,'Overview - Financial Statement'!$A$46:$B$60,2,FALSE))</f>
        <v/>
      </c>
      <c r="P210" s="255" t="str">
        <f t="shared" si="42"/>
        <v/>
      </c>
      <c r="Q210" s="153"/>
      <c r="R210" s="153"/>
      <c r="S210" s="238">
        <f t="shared" si="43"/>
        <v>0</v>
      </c>
      <c r="T210" s="193" t="s">
        <v>44</v>
      </c>
      <c r="U210" s="173"/>
      <c r="V210" s="193" t="str">
        <f t="shared" si="44"/>
        <v/>
      </c>
      <c r="W210" s="264" t="str">
        <f t="shared" si="45"/>
        <v>OK</v>
      </c>
      <c r="X210" s="193" t="str">
        <f t="shared" si="46"/>
        <v/>
      </c>
      <c r="Y210" s="193" t="str">
        <f t="shared" si="47"/>
        <v/>
      </c>
      <c r="Z210" s="397" t="str">
        <f t="shared" si="48"/>
        <v/>
      </c>
      <c r="AA210" s="257" t="str">
        <f t="shared" si="49"/>
        <v/>
      </c>
      <c r="AB210" s="257" t="str">
        <f t="shared" si="50"/>
        <v/>
      </c>
      <c r="AC210" s="193" t="str">
        <f t="shared" si="51"/>
        <v>CHECK DATES</v>
      </c>
      <c r="AD210" s="257" t="str">
        <f t="shared" si="52"/>
        <v/>
      </c>
      <c r="AE210" s="286">
        <v>0</v>
      </c>
      <c r="AF210" s="257">
        <f t="shared" si="53"/>
        <v>0</v>
      </c>
      <c r="AG210" s="257" t="str">
        <f t="shared" si="54"/>
        <v/>
      </c>
      <c r="AH210" s="257">
        <f t="shared" si="55"/>
        <v>0</v>
      </c>
    </row>
    <row r="211" spans="1:34" x14ac:dyDescent="0.3">
      <c r="A211" s="287">
        <v>199</v>
      </c>
      <c r="B211" s="150"/>
      <c r="C211" s="150"/>
      <c r="D211" s="150"/>
      <c r="E211" s="152"/>
      <c r="F211" s="152"/>
      <c r="G211" s="154"/>
      <c r="H211" s="155"/>
      <c r="I211" s="159"/>
      <c r="J211" s="159"/>
      <c r="K211" s="337"/>
      <c r="L211" s="343" t="str">
        <f>IF(K211="","",LOOKUP(K211,'Work Programme'!$A$8:$A$207,'Work Programme'!$B$8:$B$207))</f>
        <v/>
      </c>
      <c r="M211" s="150"/>
      <c r="N211" s="151"/>
      <c r="O211" s="254" t="str">
        <f>IF(G211="","",VLOOKUP(G211,'Overview - Financial Statement'!$A$46:$B$60,2,FALSE))</f>
        <v/>
      </c>
      <c r="P211" s="255" t="str">
        <f t="shared" si="42"/>
        <v/>
      </c>
      <c r="Q211" s="153"/>
      <c r="R211" s="153"/>
      <c r="S211" s="238">
        <f t="shared" si="43"/>
        <v>0</v>
      </c>
      <c r="T211" s="193" t="s">
        <v>44</v>
      </c>
      <c r="U211" s="173"/>
      <c r="V211" s="193" t="str">
        <f t="shared" si="44"/>
        <v/>
      </c>
      <c r="W211" s="264" t="str">
        <f t="shared" si="45"/>
        <v>OK</v>
      </c>
      <c r="X211" s="193" t="str">
        <f t="shared" si="46"/>
        <v/>
      </c>
      <c r="Y211" s="193" t="str">
        <f t="shared" si="47"/>
        <v/>
      </c>
      <c r="Z211" s="397" t="str">
        <f t="shared" si="48"/>
        <v/>
      </c>
      <c r="AA211" s="257" t="str">
        <f t="shared" si="49"/>
        <v/>
      </c>
      <c r="AB211" s="257" t="str">
        <f t="shared" si="50"/>
        <v/>
      </c>
      <c r="AC211" s="193" t="str">
        <f t="shared" si="51"/>
        <v>CHECK DATES</v>
      </c>
      <c r="AD211" s="257" t="str">
        <f t="shared" si="52"/>
        <v/>
      </c>
      <c r="AE211" s="286">
        <v>0</v>
      </c>
      <c r="AF211" s="257">
        <f t="shared" si="53"/>
        <v>0</v>
      </c>
      <c r="AG211" s="257" t="str">
        <f t="shared" si="54"/>
        <v/>
      </c>
      <c r="AH211" s="257">
        <f t="shared" si="55"/>
        <v>0</v>
      </c>
    </row>
    <row r="212" spans="1:34" x14ac:dyDescent="0.3">
      <c r="A212" s="287">
        <v>200</v>
      </c>
      <c r="B212" s="150"/>
      <c r="C212" s="150"/>
      <c r="D212" s="150"/>
      <c r="E212" s="152"/>
      <c r="F212" s="152"/>
      <c r="G212" s="154"/>
      <c r="H212" s="155"/>
      <c r="I212" s="159"/>
      <c r="J212" s="159"/>
      <c r="K212" s="337"/>
      <c r="L212" s="343" t="str">
        <f>IF(K212="","",LOOKUP(K212,'Work Programme'!$A$8:$A$207,'Work Programme'!$B$8:$B$207))</f>
        <v/>
      </c>
      <c r="M212" s="150"/>
      <c r="N212" s="151"/>
      <c r="O212" s="254" t="str">
        <f>IF(G212="","",VLOOKUP(G212,'Overview - Financial Statement'!$A$46:$B$60,2,FALSE))</f>
        <v/>
      </c>
      <c r="P212" s="255" t="str">
        <f t="shared" si="42"/>
        <v/>
      </c>
      <c r="Q212" s="153"/>
      <c r="R212" s="153"/>
      <c r="S212" s="238">
        <f t="shared" si="43"/>
        <v>0</v>
      </c>
      <c r="T212" s="193" t="s">
        <v>44</v>
      </c>
      <c r="U212" s="173"/>
      <c r="V212" s="193" t="str">
        <f t="shared" si="44"/>
        <v/>
      </c>
      <c r="W212" s="264" t="str">
        <f t="shared" si="45"/>
        <v>OK</v>
      </c>
      <c r="X212" s="193" t="str">
        <f t="shared" si="46"/>
        <v/>
      </c>
      <c r="Y212" s="193" t="str">
        <f t="shared" si="47"/>
        <v/>
      </c>
      <c r="Z212" s="397" t="str">
        <f t="shared" si="48"/>
        <v/>
      </c>
      <c r="AA212" s="257" t="str">
        <f t="shared" si="49"/>
        <v/>
      </c>
      <c r="AB212" s="257" t="str">
        <f t="shared" si="50"/>
        <v/>
      </c>
      <c r="AC212" s="193" t="str">
        <f t="shared" si="51"/>
        <v>CHECK DATES</v>
      </c>
      <c r="AD212" s="257" t="str">
        <f t="shared" si="52"/>
        <v/>
      </c>
      <c r="AE212" s="286">
        <v>0</v>
      </c>
      <c r="AF212" s="257">
        <f t="shared" si="53"/>
        <v>0</v>
      </c>
      <c r="AG212" s="257" t="str">
        <f t="shared" si="54"/>
        <v/>
      </c>
      <c r="AH212" s="257">
        <f t="shared" si="55"/>
        <v>0</v>
      </c>
    </row>
    <row r="213" spans="1:34" x14ac:dyDescent="0.3">
      <c r="A213" s="287">
        <v>201</v>
      </c>
      <c r="B213" s="150"/>
      <c r="C213" s="150"/>
      <c r="D213" s="150"/>
      <c r="E213" s="152"/>
      <c r="F213" s="152"/>
      <c r="G213" s="154"/>
      <c r="H213" s="155"/>
      <c r="I213" s="159"/>
      <c r="J213" s="159"/>
      <c r="K213" s="337"/>
      <c r="L213" s="343" t="str">
        <f>IF(K213="","",LOOKUP(K213,'Work Programme'!$A$8:$A$207,'Work Programme'!$B$8:$B$207))</f>
        <v/>
      </c>
      <c r="M213" s="150"/>
      <c r="N213" s="151"/>
      <c r="O213" s="254" t="str">
        <f>IF(G213="","",VLOOKUP(G213,'Overview - Financial Statement'!$A$46:$B$60,2,FALSE))</f>
        <v/>
      </c>
      <c r="P213" s="255" t="str">
        <f t="shared" si="42"/>
        <v/>
      </c>
      <c r="Q213" s="153"/>
      <c r="R213" s="153"/>
      <c r="S213" s="238">
        <f t="shared" si="43"/>
        <v>0</v>
      </c>
      <c r="T213" s="193" t="s">
        <v>44</v>
      </c>
      <c r="U213" s="173"/>
      <c r="V213" s="193" t="str">
        <f t="shared" si="44"/>
        <v/>
      </c>
      <c r="W213" s="264" t="str">
        <f t="shared" si="45"/>
        <v>OK</v>
      </c>
      <c r="X213" s="193" t="str">
        <f t="shared" si="46"/>
        <v/>
      </c>
      <c r="Y213" s="193" t="str">
        <f t="shared" si="47"/>
        <v/>
      </c>
      <c r="Z213" s="397" t="str">
        <f t="shared" si="48"/>
        <v/>
      </c>
      <c r="AA213" s="257" t="str">
        <f t="shared" si="49"/>
        <v/>
      </c>
      <c r="AB213" s="257" t="str">
        <f t="shared" si="50"/>
        <v/>
      </c>
      <c r="AC213" s="193" t="str">
        <f t="shared" si="51"/>
        <v>CHECK DATES</v>
      </c>
      <c r="AD213" s="257" t="str">
        <f t="shared" si="52"/>
        <v/>
      </c>
      <c r="AE213" s="286">
        <v>0</v>
      </c>
      <c r="AF213" s="257">
        <f t="shared" si="53"/>
        <v>0</v>
      </c>
      <c r="AG213" s="257" t="str">
        <f t="shared" si="54"/>
        <v/>
      </c>
      <c r="AH213" s="257">
        <f t="shared" si="55"/>
        <v>0</v>
      </c>
    </row>
    <row r="214" spans="1:34" x14ac:dyDescent="0.3">
      <c r="A214" s="287">
        <v>202</v>
      </c>
      <c r="B214" s="150"/>
      <c r="C214" s="150"/>
      <c r="D214" s="150"/>
      <c r="E214" s="152"/>
      <c r="F214" s="152"/>
      <c r="G214" s="154"/>
      <c r="H214" s="155"/>
      <c r="I214" s="159"/>
      <c r="J214" s="159"/>
      <c r="K214" s="337"/>
      <c r="L214" s="343" t="str">
        <f>IF(K214="","",LOOKUP(K214,'Work Programme'!$A$8:$A$207,'Work Programme'!$B$8:$B$207))</f>
        <v/>
      </c>
      <c r="M214" s="150"/>
      <c r="N214" s="151"/>
      <c r="O214" s="254" t="str">
        <f>IF(G214="","",VLOOKUP(G214,'Overview - Financial Statement'!$A$46:$B$60,2,FALSE))</f>
        <v/>
      </c>
      <c r="P214" s="255" t="str">
        <f t="shared" si="42"/>
        <v/>
      </c>
      <c r="Q214" s="153"/>
      <c r="R214" s="153"/>
      <c r="S214" s="238">
        <f t="shared" si="43"/>
        <v>0</v>
      </c>
      <c r="T214" s="193" t="s">
        <v>44</v>
      </c>
      <c r="U214" s="173"/>
      <c r="V214" s="193" t="str">
        <f t="shared" si="44"/>
        <v/>
      </c>
      <c r="W214" s="264" t="str">
        <f t="shared" si="45"/>
        <v>OK</v>
      </c>
      <c r="X214" s="193" t="str">
        <f t="shared" si="46"/>
        <v/>
      </c>
      <c r="Y214" s="193" t="str">
        <f t="shared" si="47"/>
        <v/>
      </c>
      <c r="Z214" s="397" t="str">
        <f t="shared" si="48"/>
        <v/>
      </c>
      <c r="AA214" s="257" t="str">
        <f t="shared" si="49"/>
        <v/>
      </c>
      <c r="AB214" s="257" t="str">
        <f t="shared" si="50"/>
        <v/>
      </c>
      <c r="AC214" s="193" t="str">
        <f t="shared" si="51"/>
        <v>CHECK DATES</v>
      </c>
      <c r="AD214" s="257" t="str">
        <f t="shared" si="52"/>
        <v/>
      </c>
      <c r="AE214" s="286">
        <v>0</v>
      </c>
      <c r="AF214" s="257">
        <f t="shared" si="53"/>
        <v>0</v>
      </c>
      <c r="AG214" s="257" t="str">
        <f t="shared" si="54"/>
        <v/>
      </c>
      <c r="AH214" s="257">
        <f t="shared" si="55"/>
        <v>0</v>
      </c>
    </row>
    <row r="215" spans="1:34" x14ac:dyDescent="0.3">
      <c r="A215" s="287">
        <v>203</v>
      </c>
      <c r="B215" s="150"/>
      <c r="C215" s="150"/>
      <c r="D215" s="150"/>
      <c r="E215" s="152"/>
      <c r="F215" s="152"/>
      <c r="G215" s="154"/>
      <c r="H215" s="155"/>
      <c r="I215" s="159"/>
      <c r="J215" s="159"/>
      <c r="K215" s="337"/>
      <c r="L215" s="343" t="str">
        <f>IF(K215="","",LOOKUP(K215,'Work Programme'!$A$8:$A$207,'Work Programme'!$B$8:$B$207))</f>
        <v/>
      </c>
      <c r="M215" s="150"/>
      <c r="N215" s="151"/>
      <c r="O215" s="254" t="str">
        <f>IF(G215="","",VLOOKUP(G215,'Overview - Financial Statement'!$A$46:$B$60,2,FALSE))</f>
        <v/>
      </c>
      <c r="P215" s="255" t="str">
        <f t="shared" si="42"/>
        <v/>
      </c>
      <c r="Q215" s="153"/>
      <c r="R215" s="153"/>
      <c r="S215" s="238">
        <f t="shared" si="43"/>
        <v>0</v>
      </c>
      <c r="T215" s="193" t="s">
        <v>44</v>
      </c>
      <c r="U215" s="173"/>
      <c r="V215" s="193" t="str">
        <f t="shared" si="44"/>
        <v/>
      </c>
      <c r="W215" s="264" t="str">
        <f t="shared" si="45"/>
        <v>OK</v>
      </c>
      <c r="X215" s="193" t="str">
        <f t="shared" si="46"/>
        <v/>
      </c>
      <c r="Y215" s="193" t="str">
        <f t="shared" si="47"/>
        <v/>
      </c>
      <c r="Z215" s="397" t="str">
        <f t="shared" si="48"/>
        <v/>
      </c>
      <c r="AA215" s="257" t="str">
        <f t="shared" si="49"/>
        <v/>
      </c>
      <c r="AB215" s="257" t="str">
        <f t="shared" si="50"/>
        <v/>
      </c>
      <c r="AC215" s="193" t="str">
        <f t="shared" si="51"/>
        <v>CHECK DATES</v>
      </c>
      <c r="AD215" s="257" t="str">
        <f t="shared" si="52"/>
        <v/>
      </c>
      <c r="AE215" s="286">
        <v>0</v>
      </c>
      <c r="AF215" s="257">
        <f t="shared" si="53"/>
        <v>0</v>
      </c>
      <c r="AG215" s="257" t="str">
        <f t="shared" si="54"/>
        <v/>
      </c>
      <c r="AH215" s="257">
        <f t="shared" si="55"/>
        <v>0</v>
      </c>
    </row>
    <row r="216" spans="1:34" x14ac:dyDescent="0.3">
      <c r="A216" s="287">
        <v>204</v>
      </c>
      <c r="B216" s="150"/>
      <c r="C216" s="150"/>
      <c r="D216" s="150"/>
      <c r="E216" s="152"/>
      <c r="F216" s="152"/>
      <c r="G216" s="154"/>
      <c r="H216" s="155"/>
      <c r="I216" s="159"/>
      <c r="J216" s="159"/>
      <c r="K216" s="337"/>
      <c r="L216" s="343" t="str">
        <f>IF(K216="","",LOOKUP(K216,'Work Programme'!$A$8:$A$207,'Work Programme'!$B$8:$B$207))</f>
        <v/>
      </c>
      <c r="M216" s="150"/>
      <c r="N216" s="151"/>
      <c r="O216" s="254" t="str">
        <f>IF(G216="","",VLOOKUP(G216,'Overview - Financial Statement'!$A$46:$B$60,2,FALSE))</f>
        <v/>
      </c>
      <c r="P216" s="255" t="str">
        <f t="shared" si="42"/>
        <v/>
      </c>
      <c r="Q216" s="153"/>
      <c r="R216" s="153"/>
      <c r="S216" s="238">
        <f t="shared" si="43"/>
        <v>0</v>
      </c>
      <c r="T216" s="193" t="s">
        <v>44</v>
      </c>
      <c r="U216" s="173"/>
      <c r="V216" s="193" t="str">
        <f t="shared" si="44"/>
        <v/>
      </c>
      <c r="W216" s="264" t="str">
        <f t="shared" si="45"/>
        <v>OK</v>
      </c>
      <c r="X216" s="193" t="str">
        <f t="shared" si="46"/>
        <v/>
      </c>
      <c r="Y216" s="193" t="str">
        <f t="shared" si="47"/>
        <v/>
      </c>
      <c r="Z216" s="397" t="str">
        <f t="shared" si="48"/>
        <v/>
      </c>
      <c r="AA216" s="257" t="str">
        <f t="shared" si="49"/>
        <v/>
      </c>
      <c r="AB216" s="257" t="str">
        <f t="shared" si="50"/>
        <v/>
      </c>
      <c r="AC216" s="193" t="str">
        <f t="shared" si="51"/>
        <v>CHECK DATES</v>
      </c>
      <c r="AD216" s="257" t="str">
        <f t="shared" si="52"/>
        <v/>
      </c>
      <c r="AE216" s="286">
        <v>0</v>
      </c>
      <c r="AF216" s="257">
        <f t="shared" si="53"/>
        <v>0</v>
      </c>
      <c r="AG216" s="257" t="str">
        <f t="shared" si="54"/>
        <v/>
      </c>
      <c r="AH216" s="257">
        <f t="shared" si="55"/>
        <v>0</v>
      </c>
    </row>
    <row r="217" spans="1:34" x14ac:dyDescent="0.3">
      <c r="A217" s="287">
        <v>205</v>
      </c>
      <c r="B217" s="150"/>
      <c r="C217" s="150"/>
      <c r="D217" s="150"/>
      <c r="E217" s="152"/>
      <c r="F217" s="152"/>
      <c r="G217" s="154"/>
      <c r="H217" s="155"/>
      <c r="I217" s="159"/>
      <c r="J217" s="159"/>
      <c r="K217" s="337"/>
      <c r="L217" s="343" t="str">
        <f>IF(K217="","",LOOKUP(K217,'Work Programme'!$A$8:$A$207,'Work Programme'!$B$8:$B$207))</f>
        <v/>
      </c>
      <c r="M217" s="150"/>
      <c r="N217" s="151"/>
      <c r="O217" s="254" t="str">
        <f>IF(G217="","",VLOOKUP(G217,'Overview - Financial Statement'!$A$46:$B$60,2,FALSE))</f>
        <v/>
      </c>
      <c r="P217" s="255" t="str">
        <f t="shared" si="42"/>
        <v/>
      </c>
      <c r="Q217" s="153"/>
      <c r="R217" s="153"/>
      <c r="S217" s="238">
        <f t="shared" si="43"/>
        <v>0</v>
      </c>
      <c r="T217" s="193" t="s">
        <v>44</v>
      </c>
      <c r="U217" s="173"/>
      <c r="V217" s="193" t="str">
        <f t="shared" si="44"/>
        <v/>
      </c>
      <c r="W217" s="264" t="str">
        <f t="shared" si="45"/>
        <v>OK</v>
      </c>
      <c r="X217" s="193" t="str">
        <f t="shared" si="46"/>
        <v/>
      </c>
      <c r="Y217" s="193" t="str">
        <f t="shared" si="47"/>
        <v/>
      </c>
      <c r="Z217" s="397" t="str">
        <f t="shared" si="48"/>
        <v/>
      </c>
      <c r="AA217" s="257" t="str">
        <f t="shared" si="49"/>
        <v/>
      </c>
      <c r="AB217" s="257" t="str">
        <f t="shared" si="50"/>
        <v/>
      </c>
      <c r="AC217" s="193" t="str">
        <f t="shared" si="51"/>
        <v>CHECK DATES</v>
      </c>
      <c r="AD217" s="257" t="str">
        <f t="shared" si="52"/>
        <v/>
      </c>
      <c r="AE217" s="286">
        <v>0</v>
      </c>
      <c r="AF217" s="257">
        <f t="shared" si="53"/>
        <v>0</v>
      </c>
      <c r="AG217" s="257" t="str">
        <f t="shared" si="54"/>
        <v/>
      </c>
      <c r="AH217" s="257">
        <f t="shared" si="55"/>
        <v>0</v>
      </c>
    </row>
    <row r="218" spans="1:34" x14ac:dyDescent="0.3">
      <c r="A218" s="287">
        <v>206</v>
      </c>
      <c r="B218" s="150"/>
      <c r="C218" s="150"/>
      <c r="D218" s="150"/>
      <c r="E218" s="152"/>
      <c r="F218" s="152"/>
      <c r="G218" s="154"/>
      <c r="H218" s="155"/>
      <c r="I218" s="159"/>
      <c r="J218" s="159"/>
      <c r="K218" s="337"/>
      <c r="L218" s="343" t="str">
        <f>IF(K218="","",LOOKUP(K218,'Work Programme'!$A$8:$A$207,'Work Programme'!$B$8:$B$207))</f>
        <v/>
      </c>
      <c r="M218" s="150"/>
      <c r="N218" s="151"/>
      <c r="O218" s="254" t="str">
        <f>IF(G218="","",VLOOKUP(G218,'Overview - Financial Statement'!$A$46:$B$60,2,FALSE))</f>
        <v/>
      </c>
      <c r="P218" s="255" t="str">
        <f t="shared" si="42"/>
        <v/>
      </c>
      <c r="Q218" s="153"/>
      <c r="R218" s="153"/>
      <c r="S218" s="238">
        <f t="shared" si="43"/>
        <v>0</v>
      </c>
      <c r="T218" s="193" t="s">
        <v>44</v>
      </c>
      <c r="U218" s="173"/>
      <c r="V218" s="193" t="str">
        <f t="shared" si="44"/>
        <v/>
      </c>
      <c r="W218" s="264" t="str">
        <f t="shared" si="45"/>
        <v>OK</v>
      </c>
      <c r="X218" s="193" t="str">
        <f t="shared" si="46"/>
        <v/>
      </c>
      <c r="Y218" s="193" t="str">
        <f t="shared" si="47"/>
        <v/>
      </c>
      <c r="Z218" s="397" t="str">
        <f t="shared" si="48"/>
        <v/>
      </c>
      <c r="AA218" s="257" t="str">
        <f t="shared" si="49"/>
        <v/>
      </c>
      <c r="AB218" s="257" t="str">
        <f t="shared" si="50"/>
        <v/>
      </c>
      <c r="AC218" s="193" t="str">
        <f t="shared" si="51"/>
        <v>CHECK DATES</v>
      </c>
      <c r="AD218" s="257" t="str">
        <f t="shared" si="52"/>
        <v/>
      </c>
      <c r="AE218" s="286">
        <v>0</v>
      </c>
      <c r="AF218" s="257">
        <f t="shared" si="53"/>
        <v>0</v>
      </c>
      <c r="AG218" s="257" t="str">
        <f t="shared" si="54"/>
        <v/>
      </c>
      <c r="AH218" s="257">
        <f t="shared" si="55"/>
        <v>0</v>
      </c>
    </row>
    <row r="219" spans="1:34" x14ac:dyDescent="0.3">
      <c r="A219" s="287">
        <v>207</v>
      </c>
      <c r="B219" s="150"/>
      <c r="C219" s="150"/>
      <c r="D219" s="150"/>
      <c r="E219" s="152"/>
      <c r="F219" s="152"/>
      <c r="G219" s="154"/>
      <c r="H219" s="155"/>
      <c r="I219" s="159"/>
      <c r="J219" s="159"/>
      <c r="K219" s="337"/>
      <c r="L219" s="343" t="str">
        <f>IF(K219="","",LOOKUP(K219,'Work Programme'!$A$8:$A$207,'Work Programme'!$B$8:$B$207))</f>
        <v/>
      </c>
      <c r="M219" s="150"/>
      <c r="N219" s="151"/>
      <c r="O219" s="254" t="str">
        <f>IF(G219="","",VLOOKUP(G219,'Overview - Financial Statement'!$A$46:$B$60,2,FALSE))</f>
        <v/>
      </c>
      <c r="P219" s="255" t="str">
        <f t="shared" si="42"/>
        <v/>
      </c>
      <c r="Q219" s="153"/>
      <c r="R219" s="153"/>
      <c r="S219" s="238">
        <f t="shared" si="43"/>
        <v>0</v>
      </c>
      <c r="T219" s="193" t="s">
        <v>44</v>
      </c>
      <c r="U219" s="173"/>
      <c r="V219" s="193" t="str">
        <f t="shared" si="44"/>
        <v/>
      </c>
      <c r="W219" s="264" t="str">
        <f t="shared" si="45"/>
        <v>OK</v>
      </c>
      <c r="X219" s="193" t="str">
        <f t="shared" si="46"/>
        <v/>
      </c>
      <c r="Y219" s="193" t="str">
        <f t="shared" si="47"/>
        <v/>
      </c>
      <c r="Z219" s="397" t="str">
        <f t="shared" si="48"/>
        <v/>
      </c>
      <c r="AA219" s="257" t="str">
        <f t="shared" si="49"/>
        <v/>
      </c>
      <c r="AB219" s="257" t="str">
        <f t="shared" si="50"/>
        <v/>
      </c>
      <c r="AC219" s="193" t="str">
        <f t="shared" si="51"/>
        <v>CHECK DATES</v>
      </c>
      <c r="AD219" s="257" t="str">
        <f t="shared" si="52"/>
        <v/>
      </c>
      <c r="AE219" s="286">
        <v>0</v>
      </c>
      <c r="AF219" s="257">
        <f t="shared" si="53"/>
        <v>0</v>
      </c>
      <c r="AG219" s="257" t="str">
        <f t="shared" si="54"/>
        <v/>
      </c>
      <c r="AH219" s="257">
        <f t="shared" si="55"/>
        <v>0</v>
      </c>
    </row>
    <row r="220" spans="1:34" x14ac:dyDescent="0.3">
      <c r="A220" s="287">
        <v>208</v>
      </c>
      <c r="B220" s="150"/>
      <c r="C220" s="150"/>
      <c r="D220" s="150"/>
      <c r="E220" s="152"/>
      <c r="F220" s="152"/>
      <c r="G220" s="154"/>
      <c r="H220" s="155"/>
      <c r="I220" s="159"/>
      <c r="J220" s="159"/>
      <c r="K220" s="337"/>
      <c r="L220" s="343" t="str">
        <f>IF(K220="","",LOOKUP(K220,'Work Programme'!$A$8:$A$207,'Work Programme'!$B$8:$B$207))</f>
        <v/>
      </c>
      <c r="M220" s="150"/>
      <c r="N220" s="151"/>
      <c r="O220" s="254" t="str">
        <f>IF(G220="","",VLOOKUP(G220,'Overview - Financial Statement'!$A$46:$B$60,2,FALSE))</f>
        <v/>
      </c>
      <c r="P220" s="255" t="str">
        <f t="shared" si="42"/>
        <v/>
      </c>
      <c r="Q220" s="153"/>
      <c r="R220" s="153"/>
      <c r="S220" s="238">
        <f t="shared" si="43"/>
        <v>0</v>
      </c>
      <c r="T220" s="193" t="s">
        <v>44</v>
      </c>
      <c r="U220" s="173"/>
      <c r="V220" s="193" t="str">
        <f t="shared" si="44"/>
        <v/>
      </c>
      <c r="W220" s="264" t="str">
        <f t="shared" si="45"/>
        <v>OK</v>
      </c>
      <c r="X220" s="193" t="str">
        <f t="shared" si="46"/>
        <v/>
      </c>
      <c r="Y220" s="193" t="str">
        <f t="shared" si="47"/>
        <v/>
      </c>
      <c r="Z220" s="397" t="str">
        <f t="shared" si="48"/>
        <v/>
      </c>
      <c r="AA220" s="257" t="str">
        <f t="shared" si="49"/>
        <v/>
      </c>
      <c r="AB220" s="257" t="str">
        <f t="shared" si="50"/>
        <v/>
      </c>
      <c r="AC220" s="193" t="str">
        <f t="shared" si="51"/>
        <v>CHECK DATES</v>
      </c>
      <c r="AD220" s="257" t="str">
        <f t="shared" si="52"/>
        <v/>
      </c>
      <c r="AE220" s="286">
        <v>0</v>
      </c>
      <c r="AF220" s="257">
        <f t="shared" si="53"/>
        <v>0</v>
      </c>
      <c r="AG220" s="257" t="str">
        <f t="shared" si="54"/>
        <v/>
      </c>
      <c r="AH220" s="257">
        <f t="shared" si="55"/>
        <v>0</v>
      </c>
    </row>
    <row r="221" spans="1:34" x14ac:dyDescent="0.3">
      <c r="A221" s="287">
        <v>209</v>
      </c>
      <c r="B221" s="150"/>
      <c r="C221" s="150"/>
      <c r="D221" s="150"/>
      <c r="E221" s="152"/>
      <c r="F221" s="152"/>
      <c r="G221" s="154"/>
      <c r="H221" s="155"/>
      <c r="I221" s="159"/>
      <c r="J221" s="159"/>
      <c r="K221" s="337"/>
      <c r="L221" s="343" t="str">
        <f>IF(K221="","",LOOKUP(K221,'Work Programme'!$A$8:$A$207,'Work Programme'!$B$8:$B$207))</f>
        <v/>
      </c>
      <c r="M221" s="150"/>
      <c r="N221" s="151"/>
      <c r="O221" s="254" t="str">
        <f>IF(G221="","",VLOOKUP(G221,'Overview - Financial Statement'!$A$46:$B$60,2,FALSE))</f>
        <v/>
      </c>
      <c r="P221" s="255" t="str">
        <f t="shared" si="42"/>
        <v/>
      </c>
      <c r="Q221" s="153"/>
      <c r="R221" s="153"/>
      <c r="S221" s="238">
        <f t="shared" si="43"/>
        <v>0</v>
      </c>
      <c r="T221" s="193" t="s">
        <v>44</v>
      </c>
      <c r="U221" s="173"/>
      <c r="V221" s="193" t="str">
        <f t="shared" si="44"/>
        <v/>
      </c>
      <c r="W221" s="264" t="str">
        <f t="shared" si="45"/>
        <v>OK</v>
      </c>
      <c r="X221" s="193" t="str">
        <f t="shared" si="46"/>
        <v/>
      </c>
      <c r="Y221" s="193" t="str">
        <f t="shared" si="47"/>
        <v/>
      </c>
      <c r="Z221" s="397" t="str">
        <f t="shared" si="48"/>
        <v/>
      </c>
      <c r="AA221" s="257" t="str">
        <f t="shared" si="49"/>
        <v/>
      </c>
      <c r="AB221" s="257" t="str">
        <f t="shared" si="50"/>
        <v/>
      </c>
      <c r="AC221" s="193" t="str">
        <f t="shared" si="51"/>
        <v>CHECK DATES</v>
      </c>
      <c r="AD221" s="257" t="str">
        <f t="shared" si="52"/>
        <v/>
      </c>
      <c r="AE221" s="286">
        <v>0</v>
      </c>
      <c r="AF221" s="257">
        <f t="shared" si="53"/>
        <v>0</v>
      </c>
      <c r="AG221" s="257" t="str">
        <f t="shared" si="54"/>
        <v/>
      </c>
      <c r="AH221" s="257">
        <f t="shared" si="55"/>
        <v>0</v>
      </c>
    </row>
    <row r="222" spans="1:34" x14ac:dyDescent="0.3">
      <c r="A222" s="287">
        <v>210</v>
      </c>
      <c r="B222" s="150"/>
      <c r="C222" s="150"/>
      <c r="D222" s="150"/>
      <c r="E222" s="152"/>
      <c r="F222" s="152"/>
      <c r="G222" s="154"/>
      <c r="H222" s="155"/>
      <c r="I222" s="159"/>
      <c r="J222" s="159"/>
      <c r="K222" s="337"/>
      <c r="L222" s="343" t="str">
        <f>IF(K222="","",LOOKUP(K222,'Work Programme'!$A$8:$A$207,'Work Programme'!$B$8:$B$207))</f>
        <v/>
      </c>
      <c r="M222" s="150"/>
      <c r="N222" s="151"/>
      <c r="O222" s="254" t="str">
        <f>IF(G222="","",VLOOKUP(G222,'Overview - Financial Statement'!$A$46:$B$60,2,FALSE))</f>
        <v/>
      </c>
      <c r="P222" s="255" t="str">
        <f t="shared" si="42"/>
        <v/>
      </c>
      <c r="Q222" s="153"/>
      <c r="R222" s="153"/>
      <c r="S222" s="238">
        <f t="shared" si="43"/>
        <v>0</v>
      </c>
      <c r="T222" s="193" t="s">
        <v>44</v>
      </c>
      <c r="U222" s="173"/>
      <c r="V222" s="193" t="str">
        <f t="shared" si="44"/>
        <v/>
      </c>
      <c r="W222" s="264" t="str">
        <f t="shared" si="45"/>
        <v>OK</v>
      </c>
      <c r="X222" s="193" t="str">
        <f t="shared" si="46"/>
        <v/>
      </c>
      <c r="Y222" s="193" t="str">
        <f t="shared" si="47"/>
        <v/>
      </c>
      <c r="Z222" s="397" t="str">
        <f t="shared" si="48"/>
        <v/>
      </c>
      <c r="AA222" s="257" t="str">
        <f t="shared" si="49"/>
        <v/>
      </c>
      <c r="AB222" s="257" t="str">
        <f t="shared" si="50"/>
        <v/>
      </c>
      <c r="AC222" s="193" t="str">
        <f t="shared" si="51"/>
        <v>CHECK DATES</v>
      </c>
      <c r="AD222" s="257" t="str">
        <f t="shared" si="52"/>
        <v/>
      </c>
      <c r="AE222" s="286">
        <v>0</v>
      </c>
      <c r="AF222" s="257">
        <f t="shared" si="53"/>
        <v>0</v>
      </c>
      <c r="AG222" s="257" t="str">
        <f t="shared" si="54"/>
        <v/>
      </c>
      <c r="AH222" s="257">
        <f t="shared" si="55"/>
        <v>0</v>
      </c>
    </row>
    <row r="223" spans="1:34" x14ac:dyDescent="0.3">
      <c r="A223" s="287">
        <v>211</v>
      </c>
      <c r="B223" s="150"/>
      <c r="C223" s="150"/>
      <c r="D223" s="150"/>
      <c r="E223" s="152"/>
      <c r="F223" s="152"/>
      <c r="G223" s="154"/>
      <c r="H223" s="155"/>
      <c r="I223" s="159"/>
      <c r="J223" s="159"/>
      <c r="K223" s="337"/>
      <c r="L223" s="343" t="str">
        <f>IF(K223="","",LOOKUP(K223,'Work Programme'!$A$8:$A$207,'Work Programme'!$B$8:$B$207))</f>
        <v/>
      </c>
      <c r="M223" s="150"/>
      <c r="N223" s="151"/>
      <c r="O223" s="254" t="str">
        <f>IF(G223="","",VLOOKUP(G223,'Overview - Financial Statement'!$A$46:$B$60,2,FALSE))</f>
        <v/>
      </c>
      <c r="P223" s="255" t="str">
        <f t="shared" si="42"/>
        <v/>
      </c>
      <c r="Q223" s="153"/>
      <c r="R223" s="153"/>
      <c r="S223" s="238">
        <f t="shared" si="43"/>
        <v>0</v>
      </c>
      <c r="T223" s="193" t="s">
        <v>44</v>
      </c>
      <c r="U223" s="173"/>
      <c r="V223" s="193" t="str">
        <f t="shared" si="44"/>
        <v/>
      </c>
      <c r="W223" s="264" t="str">
        <f t="shared" si="45"/>
        <v>OK</v>
      </c>
      <c r="X223" s="193" t="str">
        <f t="shared" si="46"/>
        <v/>
      </c>
      <c r="Y223" s="193" t="str">
        <f t="shared" si="47"/>
        <v/>
      </c>
      <c r="Z223" s="397" t="str">
        <f t="shared" si="48"/>
        <v/>
      </c>
      <c r="AA223" s="257" t="str">
        <f t="shared" si="49"/>
        <v/>
      </c>
      <c r="AB223" s="257" t="str">
        <f t="shared" si="50"/>
        <v/>
      </c>
      <c r="AC223" s="193" t="str">
        <f t="shared" si="51"/>
        <v>CHECK DATES</v>
      </c>
      <c r="AD223" s="257" t="str">
        <f t="shared" si="52"/>
        <v/>
      </c>
      <c r="AE223" s="286">
        <v>0</v>
      </c>
      <c r="AF223" s="257">
        <f t="shared" si="53"/>
        <v>0</v>
      </c>
      <c r="AG223" s="257" t="str">
        <f t="shared" si="54"/>
        <v/>
      </c>
      <c r="AH223" s="257">
        <f t="shared" si="55"/>
        <v>0</v>
      </c>
    </row>
    <row r="224" spans="1:34" x14ac:dyDescent="0.3">
      <c r="A224" s="287">
        <v>212</v>
      </c>
      <c r="B224" s="150"/>
      <c r="C224" s="150"/>
      <c r="D224" s="150"/>
      <c r="E224" s="152"/>
      <c r="F224" s="152"/>
      <c r="G224" s="154"/>
      <c r="H224" s="155"/>
      <c r="I224" s="159"/>
      <c r="J224" s="159"/>
      <c r="K224" s="337"/>
      <c r="L224" s="343" t="str">
        <f>IF(K224="","",LOOKUP(K224,'Work Programme'!$A$8:$A$207,'Work Programme'!$B$8:$B$207))</f>
        <v/>
      </c>
      <c r="M224" s="150"/>
      <c r="N224" s="151"/>
      <c r="O224" s="254" t="str">
        <f>IF(G224="","",VLOOKUP(G224,'Overview - Financial Statement'!$A$46:$B$60,2,FALSE))</f>
        <v/>
      </c>
      <c r="P224" s="255" t="str">
        <f t="shared" si="42"/>
        <v/>
      </c>
      <c r="Q224" s="153"/>
      <c r="R224" s="153"/>
      <c r="S224" s="238">
        <f t="shared" si="43"/>
        <v>0</v>
      </c>
      <c r="T224" s="193" t="s">
        <v>44</v>
      </c>
      <c r="U224" s="173"/>
      <c r="V224" s="193" t="str">
        <f t="shared" si="44"/>
        <v/>
      </c>
      <c r="W224" s="264" t="str">
        <f t="shared" si="45"/>
        <v>OK</v>
      </c>
      <c r="X224" s="193" t="str">
        <f t="shared" si="46"/>
        <v/>
      </c>
      <c r="Y224" s="193" t="str">
        <f t="shared" si="47"/>
        <v/>
      </c>
      <c r="Z224" s="397" t="str">
        <f t="shared" si="48"/>
        <v/>
      </c>
      <c r="AA224" s="257" t="str">
        <f t="shared" si="49"/>
        <v/>
      </c>
      <c r="AB224" s="257" t="str">
        <f t="shared" si="50"/>
        <v/>
      </c>
      <c r="AC224" s="193" t="str">
        <f t="shared" si="51"/>
        <v>CHECK DATES</v>
      </c>
      <c r="AD224" s="257" t="str">
        <f t="shared" si="52"/>
        <v/>
      </c>
      <c r="AE224" s="286">
        <v>0</v>
      </c>
      <c r="AF224" s="257">
        <f t="shared" si="53"/>
        <v>0</v>
      </c>
      <c r="AG224" s="257" t="str">
        <f t="shared" si="54"/>
        <v/>
      </c>
      <c r="AH224" s="257">
        <f t="shared" si="55"/>
        <v>0</v>
      </c>
    </row>
    <row r="225" spans="1:34" x14ac:dyDescent="0.3">
      <c r="A225" s="287">
        <v>213</v>
      </c>
      <c r="B225" s="150"/>
      <c r="C225" s="150"/>
      <c r="D225" s="150"/>
      <c r="E225" s="152"/>
      <c r="F225" s="152"/>
      <c r="G225" s="154"/>
      <c r="H225" s="155"/>
      <c r="I225" s="159"/>
      <c r="J225" s="159"/>
      <c r="K225" s="337"/>
      <c r="L225" s="343" t="str">
        <f>IF(K225="","",LOOKUP(K225,'Work Programme'!$A$8:$A$207,'Work Programme'!$B$8:$B$207))</f>
        <v/>
      </c>
      <c r="M225" s="150"/>
      <c r="N225" s="151"/>
      <c r="O225" s="254" t="str">
        <f>IF(G225="","",VLOOKUP(G225,'Overview - Financial Statement'!$A$46:$B$60,2,FALSE))</f>
        <v/>
      </c>
      <c r="P225" s="255" t="str">
        <f t="shared" si="42"/>
        <v/>
      </c>
      <c r="Q225" s="153"/>
      <c r="R225" s="153"/>
      <c r="S225" s="238">
        <f t="shared" si="43"/>
        <v>0</v>
      </c>
      <c r="T225" s="193" t="s">
        <v>44</v>
      </c>
      <c r="U225" s="173"/>
      <c r="V225" s="193" t="str">
        <f t="shared" si="44"/>
        <v/>
      </c>
      <c r="W225" s="264" t="str">
        <f t="shared" si="45"/>
        <v>OK</v>
      </c>
      <c r="X225" s="193" t="str">
        <f t="shared" si="46"/>
        <v/>
      </c>
      <c r="Y225" s="193" t="str">
        <f t="shared" si="47"/>
        <v/>
      </c>
      <c r="Z225" s="397" t="str">
        <f t="shared" si="48"/>
        <v/>
      </c>
      <c r="AA225" s="257" t="str">
        <f t="shared" si="49"/>
        <v/>
      </c>
      <c r="AB225" s="257" t="str">
        <f t="shared" si="50"/>
        <v/>
      </c>
      <c r="AC225" s="193" t="str">
        <f t="shared" si="51"/>
        <v>CHECK DATES</v>
      </c>
      <c r="AD225" s="257" t="str">
        <f t="shared" si="52"/>
        <v/>
      </c>
      <c r="AE225" s="286">
        <v>0</v>
      </c>
      <c r="AF225" s="257">
        <f t="shared" si="53"/>
        <v>0</v>
      </c>
      <c r="AG225" s="257" t="str">
        <f t="shared" si="54"/>
        <v/>
      </c>
      <c r="AH225" s="257">
        <f t="shared" si="55"/>
        <v>0</v>
      </c>
    </row>
    <row r="226" spans="1:34" x14ac:dyDescent="0.3">
      <c r="A226" s="287">
        <v>214</v>
      </c>
      <c r="B226" s="150"/>
      <c r="C226" s="150"/>
      <c r="D226" s="150"/>
      <c r="E226" s="152"/>
      <c r="F226" s="152"/>
      <c r="G226" s="154"/>
      <c r="H226" s="155"/>
      <c r="I226" s="159"/>
      <c r="J226" s="159"/>
      <c r="K226" s="337"/>
      <c r="L226" s="343" t="str">
        <f>IF(K226="","",LOOKUP(K226,'Work Programme'!$A$8:$A$207,'Work Programme'!$B$8:$B$207))</f>
        <v/>
      </c>
      <c r="M226" s="150"/>
      <c r="N226" s="151"/>
      <c r="O226" s="254" t="str">
        <f>IF(G226="","",VLOOKUP(G226,'Overview - Financial Statement'!$A$46:$B$60,2,FALSE))</f>
        <v/>
      </c>
      <c r="P226" s="255" t="str">
        <f t="shared" si="42"/>
        <v/>
      </c>
      <c r="Q226" s="153"/>
      <c r="R226" s="153"/>
      <c r="S226" s="238">
        <f t="shared" si="43"/>
        <v>0</v>
      </c>
      <c r="T226" s="193" t="s">
        <v>44</v>
      </c>
      <c r="U226" s="173"/>
      <c r="V226" s="193" t="str">
        <f t="shared" si="44"/>
        <v/>
      </c>
      <c r="W226" s="264" t="str">
        <f t="shared" si="45"/>
        <v>OK</v>
      </c>
      <c r="X226" s="193" t="str">
        <f t="shared" si="46"/>
        <v/>
      </c>
      <c r="Y226" s="193" t="str">
        <f t="shared" si="47"/>
        <v/>
      </c>
      <c r="Z226" s="397" t="str">
        <f t="shared" si="48"/>
        <v/>
      </c>
      <c r="AA226" s="257" t="str">
        <f t="shared" si="49"/>
        <v/>
      </c>
      <c r="AB226" s="257" t="str">
        <f t="shared" si="50"/>
        <v/>
      </c>
      <c r="AC226" s="193" t="str">
        <f t="shared" si="51"/>
        <v>CHECK DATES</v>
      </c>
      <c r="AD226" s="257" t="str">
        <f t="shared" si="52"/>
        <v/>
      </c>
      <c r="AE226" s="286">
        <v>0</v>
      </c>
      <c r="AF226" s="257">
        <f t="shared" si="53"/>
        <v>0</v>
      </c>
      <c r="AG226" s="257" t="str">
        <f t="shared" si="54"/>
        <v/>
      </c>
      <c r="AH226" s="257">
        <f t="shared" si="55"/>
        <v>0</v>
      </c>
    </row>
    <row r="227" spans="1:34" x14ac:dyDescent="0.3">
      <c r="A227" s="287">
        <v>215</v>
      </c>
      <c r="B227" s="150"/>
      <c r="C227" s="150"/>
      <c r="D227" s="150"/>
      <c r="E227" s="152"/>
      <c r="F227" s="152"/>
      <c r="G227" s="154"/>
      <c r="H227" s="155"/>
      <c r="I227" s="159"/>
      <c r="J227" s="159"/>
      <c r="K227" s="337"/>
      <c r="L227" s="343" t="str">
        <f>IF(K227="","",LOOKUP(K227,'Work Programme'!$A$8:$A$207,'Work Programme'!$B$8:$B$207))</f>
        <v/>
      </c>
      <c r="M227" s="150"/>
      <c r="N227" s="151"/>
      <c r="O227" s="254" t="str">
        <f>IF(G227="","",VLOOKUP(G227,'Overview - Financial Statement'!$A$46:$B$60,2,FALSE))</f>
        <v/>
      </c>
      <c r="P227" s="255" t="str">
        <f t="shared" si="42"/>
        <v/>
      </c>
      <c r="Q227" s="153"/>
      <c r="R227" s="153"/>
      <c r="S227" s="238">
        <f t="shared" si="43"/>
        <v>0</v>
      </c>
      <c r="T227" s="193" t="s">
        <v>44</v>
      </c>
      <c r="U227" s="173"/>
      <c r="V227" s="193" t="str">
        <f t="shared" si="44"/>
        <v/>
      </c>
      <c r="W227" s="264" t="str">
        <f t="shared" si="45"/>
        <v>OK</v>
      </c>
      <c r="X227" s="193" t="str">
        <f t="shared" si="46"/>
        <v/>
      </c>
      <c r="Y227" s="193" t="str">
        <f t="shared" si="47"/>
        <v/>
      </c>
      <c r="Z227" s="397" t="str">
        <f t="shared" si="48"/>
        <v/>
      </c>
      <c r="AA227" s="257" t="str">
        <f t="shared" si="49"/>
        <v/>
      </c>
      <c r="AB227" s="257" t="str">
        <f t="shared" si="50"/>
        <v/>
      </c>
      <c r="AC227" s="193" t="str">
        <f t="shared" si="51"/>
        <v>CHECK DATES</v>
      </c>
      <c r="AD227" s="257" t="str">
        <f t="shared" si="52"/>
        <v/>
      </c>
      <c r="AE227" s="286">
        <v>0</v>
      </c>
      <c r="AF227" s="257">
        <f t="shared" si="53"/>
        <v>0</v>
      </c>
      <c r="AG227" s="257" t="str">
        <f t="shared" si="54"/>
        <v/>
      </c>
      <c r="AH227" s="257">
        <f t="shared" si="55"/>
        <v>0</v>
      </c>
    </row>
    <row r="228" spans="1:34" x14ac:dyDescent="0.3">
      <c r="A228" s="287">
        <v>216</v>
      </c>
      <c r="B228" s="150"/>
      <c r="C228" s="150"/>
      <c r="D228" s="150"/>
      <c r="E228" s="152"/>
      <c r="F228" s="152"/>
      <c r="G228" s="154"/>
      <c r="H228" s="155"/>
      <c r="I228" s="159"/>
      <c r="J228" s="159"/>
      <c r="K228" s="337"/>
      <c r="L228" s="343" t="str">
        <f>IF(K228="","",LOOKUP(K228,'Work Programme'!$A$8:$A$207,'Work Programme'!$B$8:$B$207))</f>
        <v/>
      </c>
      <c r="M228" s="150"/>
      <c r="N228" s="151"/>
      <c r="O228" s="254" t="str">
        <f>IF(G228="","",VLOOKUP(G228,'Overview - Financial Statement'!$A$46:$B$60,2,FALSE))</f>
        <v/>
      </c>
      <c r="P228" s="255" t="str">
        <f t="shared" si="42"/>
        <v/>
      </c>
      <c r="Q228" s="153"/>
      <c r="R228" s="153"/>
      <c r="S228" s="238">
        <f t="shared" si="43"/>
        <v>0</v>
      </c>
      <c r="T228" s="193" t="s">
        <v>44</v>
      </c>
      <c r="U228" s="173"/>
      <c r="V228" s="193" t="str">
        <f t="shared" si="44"/>
        <v/>
      </c>
      <c r="W228" s="264" t="str">
        <f t="shared" si="45"/>
        <v>OK</v>
      </c>
      <c r="X228" s="193" t="str">
        <f t="shared" si="46"/>
        <v/>
      </c>
      <c r="Y228" s="193" t="str">
        <f t="shared" si="47"/>
        <v/>
      </c>
      <c r="Z228" s="397" t="str">
        <f t="shared" si="48"/>
        <v/>
      </c>
      <c r="AA228" s="257" t="str">
        <f t="shared" si="49"/>
        <v/>
      </c>
      <c r="AB228" s="257" t="str">
        <f t="shared" si="50"/>
        <v/>
      </c>
      <c r="AC228" s="193" t="str">
        <f t="shared" si="51"/>
        <v>CHECK DATES</v>
      </c>
      <c r="AD228" s="257" t="str">
        <f t="shared" si="52"/>
        <v/>
      </c>
      <c r="AE228" s="286">
        <v>0</v>
      </c>
      <c r="AF228" s="257">
        <f t="shared" si="53"/>
        <v>0</v>
      </c>
      <c r="AG228" s="257" t="str">
        <f t="shared" si="54"/>
        <v/>
      </c>
      <c r="AH228" s="257">
        <f t="shared" si="55"/>
        <v>0</v>
      </c>
    </row>
    <row r="229" spans="1:34" x14ac:dyDescent="0.3">
      <c r="A229" s="287">
        <v>217</v>
      </c>
      <c r="B229" s="150"/>
      <c r="C229" s="150"/>
      <c r="D229" s="150"/>
      <c r="E229" s="152"/>
      <c r="F229" s="152"/>
      <c r="G229" s="154"/>
      <c r="H229" s="155"/>
      <c r="I229" s="159"/>
      <c r="J229" s="159"/>
      <c r="K229" s="337"/>
      <c r="L229" s="343" t="str">
        <f>IF(K229="","",LOOKUP(K229,'Work Programme'!$A$8:$A$207,'Work Programme'!$B$8:$B$207))</f>
        <v/>
      </c>
      <c r="M229" s="150"/>
      <c r="N229" s="151"/>
      <c r="O229" s="254" t="str">
        <f>IF(G229="","",VLOOKUP(G229,'Overview - Financial Statement'!$A$46:$B$60,2,FALSE))</f>
        <v/>
      </c>
      <c r="P229" s="255" t="str">
        <f t="shared" si="42"/>
        <v/>
      </c>
      <c r="Q229" s="153"/>
      <c r="R229" s="153"/>
      <c r="S229" s="238">
        <f t="shared" si="43"/>
        <v>0</v>
      </c>
      <c r="T229" s="193" t="s">
        <v>44</v>
      </c>
      <c r="U229" s="173"/>
      <c r="V229" s="193" t="str">
        <f t="shared" si="44"/>
        <v/>
      </c>
      <c r="W229" s="264" t="str">
        <f t="shared" si="45"/>
        <v>OK</v>
      </c>
      <c r="X229" s="193" t="str">
        <f t="shared" si="46"/>
        <v/>
      </c>
      <c r="Y229" s="193" t="str">
        <f t="shared" si="47"/>
        <v/>
      </c>
      <c r="Z229" s="397" t="str">
        <f t="shared" si="48"/>
        <v/>
      </c>
      <c r="AA229" s="257" t="str">
        <f t="shared" si="49"/>
        <v/>
      </c>
      <c r="AB229" s="257" t="str">
        <f t="shared" si="50"/>
        <v/>
      </c>
      <c r="AC229" s="193" t="str">
        <f t="shared" si="51"/>
        <v>CHECK DATES</v>
      </c>
      <c r="AD229" s="257" t="str">
        <f t="shared" si="52"/>
        <v/>
      </c>
      <c r="AE229" s="286">
        <v>0</v>
      </c>
      <c r="AF229" s="257">
        <f t="shared" si="53"/>
        <v>0</v>
      </c>
      <c r="AG229" s="257" t="str">
        <f t="shared" si="54"/>
        <v/>
      </c>
      <c r="AH229" s="257">
        <f t="shared" si="55"/>
        <v>0</v>
      </c>
    </row>
    <row r="230" spans="1:34" x14ac:dyDescent="0.3">
      <c r="A230" s="287">
        <v>218</v>
      </c>
      <c r="B230" s="150"/>
      <c r="C230" s="150"/>
      <c r="D230" s="150"/>
      <c r="E230" s="152"/>
      <c r="F230" s="152"/>
      <c r="G230" s="154"/>
      <c r="H230" s="155"/>
      <c r="I230" s="159"/>
      <c r="J230" s="159"/>
      <c r="K230" s="337"/>
      <c r="L230" s="343" t="str">
        <f>IF(K230="","",LOOKUP(K230,'Work Programme'!$A$8:$A$207,'Work Programme'!$B$8:$B$207))</f>
        <v/>
      </c>
      <c r="M230" s="150"/>
      <c r="N230" s="151"/>
      <c r="O230" s="254" t="str">
        <f>IF(G230="","",VLOOKUP(G230,'Overview - Financial Statement'!$A$46:$B$60,2,FALSE))</f>
        <v/>
      </c>
      <c r="P230" s="255" t="str">
        <f t="shared" si="42"/>
        <v/>
      </c>
      <c r="Q230" s="153"/>
      <c r="R230" s="153"/>
      <c r="S230" s="238">
        <f t="shared" si="43"/>
        <v>0</v>
      </c>
      <c r="T230" s="193" t="s">
        <v>44</v>
      </c>
      <c r="U230" s="173"/>
      <c r="V230" s="193" t="str">
        <f t="shared" si="44"/>
        <v/>
      </c>
      <c r="W230" s="264" t="str">
        <f t="shared" si="45"/>
        <v>OK</v>
      </c>
      <c r="X230" s="193" t="str">
        <f t="shared" si="46"/>
        <v/>
      </c>
      <c r="Y230" s="193" t="str">
        <f t="shared" si="47"/>
        <v/>
      </c>
      <c r="Z230" s="397" t="str">
        <f t="shared" si="48"/>
        <v/>
      </c>
      <c r="AA230" s="257" t="str">
        <f t="shared" si="49"/>
        <v/>
      </c>
      <c r="AB230" s="257" t="str">
        <f t="shared" si="50"/>
        <v/>
      </c>
      <c r="AC230" s="193" t="str">
        <f t="shared" si="51"/>
        <v>CHECK DATES</v>
      </c>
      <c r="AD230" s="257" t="str">
        <f t="shared" si="52"/>
        <v/>
      </c>
      <c r="AE230" s="286">
        <v>0</v>
      </c>
      <c r="AF230" s="257">
        <f t="shared" si="53"/>
        <v>0</v>
      </c>
      <c r="AG230" s="257" t="str">
        <f t="shared" si="54"/>
        <v/>
      </c>
      <c r="AH230" s="257">
        <f t="shared" si="55"/>
        <v>0</v>
      </c>
    </row>
    <row r="231" spans="1:34" x14ac:dyDescent="0.3">
      <c r="A231" s="287">
        <v>219</v>
      </c>
      <c r="B231" s="150"/>
      <c r="C231" s="150"/>
      <c r="D231" s="150"/>
      <c r="E231" s="152"/>
      <c r="F231" s="152"/>
      <c r="G231" s="154"/>
      <c r="H231" s="155"/>
      <c r="I231" s="159"/>
      <c r="J231" s="159"/>
      <c r="K231" s="337"/>
      <c r="L231" s="343" t="str">
        <f>IF(K231="","",LOOKUP(K231,'Work Programme'!$A$8:$A$207,'Work Programme'!$B$8:$B$207))</f>
        <v/>
      </c>
      <c r="M231" s="150"/>
      <c r="N231" s="151"/>
      <c r="O231" s="254" t="str">
        <f>IF(G231="","",VLOOKUP(G231,'Overview - Financial Statement'!$A$46:$B$60,2,FALSE))</f>
        <v/>
      </c>
      <c r="P231" s="255" t="str">
        <f t="shared" si="42"/>
        <v/>
      </c>
      <c r="Q231" s="153"/>
      <c r="R231" s="153"/>
      <c r="S231" s="238">
        <f t="shared" si="43"/>
        <v>0</v>
      </c>
      <c r="T231" s="193" t="s">
        <v>44</v>
      </c>
      <c r="U231" s="173"/>
      <c r="V231" s="193" t="str">
        <f t="shared" si="44"/>
        <v/>
      </c>
      <c r="W231" s="264" t="str">
        <f t="shared" si="45"/>
        <v>OK</v>
      </c>
      <c r="X231" s="193" t="str">
        <f t="shared" si="46"/>
        <v/>
      </c>
      <c r="Y231" s="193" t="str">
        <f t="shared" si="47"/>
        <v/>
      </c>
      <c r="Z231" s="397" t="str">
        <f t="shared" si="48"/>
        <v/>
      </c>
      <c r="AA231" s="257" t="str">
        <f t="shared" si="49"/>
        <v/>
      </c>
      <c r="AB231" s="257" t="str">
        <f t="shared" si="50"/>
        <v/>
      </c>
      <c r="AC231" s="193" t="str">
        <f t="shared" si="51"/>
        <v>CHECK DATES</v>
      </c>
      <c r="AD231" s="257" t="str">
        <f t="shared" si="52"/>
        <v/>
      </c>
      <c r="AE231" s="286">
        <v>0</v>
      </c>
      <c r="AF231" s="257">
        <f t="shared" si="53"/>
        <v>0</v>
      </c>
      <c r="AG231" s="257" t="str">
        <f t="shared" si="54"/>
        <v/>
      </c>
      <c r="AH231" s="257">
        <f t="shared" si="55"/>
        <v>0</v>
      </c>
    </row>
    <row r="232" spans="1:34" x14ac:dyDescent="0.3">
      <c r="A232" s="287">
        <v>220</v>
      </c>
      <c r="B232" s="150"/>
      <c r="C232" s="150"/>
      <c r="D232" s="150"/>
      <c r="E232" s="152"/>
      <c r="F232" s="152"/>
      <c r="G232" s="154"/>
      <c r="H232" s="155"/>
      <c r="I232" s="159"/>
      <c r="J232" s="159"/>
      <c r="K232" s="337"/>
      <c r="L232" s="343" t="str">
        <f>IF(K232="","",LOOKUP(K232,'Work Programme'!$A$8:$A$207,'Work Programme'!$B$8:$B$207))</f>
        <v/>
      </c>
      <c r="M232" s="150"/>
      <c r="N232" s="151"/>
      <c r="O232" s="254" t="str">
        <f>IF(G232="","",VLOOKUP(G232,'Overview - Financial Statement'!$A$46:$B$60,2,FALSE))</f>
        <v/>
      </c>
      <c r="P232" s="255" t="str">
        <f t="shared" si="42"/>
        <v/>
      </c>
      <c r="Q232" s="153"/>
      <c r="R232" s="153"/>
      <c r="S232" s="238">
        <f t="shared" si="43"/>
        <v>0</v>
      </c>
      <c r="T232" s="193" t="s">
        <v>44</v>
      </c>
      <c r="U232" s="173"/>
      <c r="V232" s="193" t="str">
        <f t="shared" si="44"/>
        <v/>
      </c>
      <c r="W232" s="264" t="str">
        <f t="shared" si="45"/>
        <v>OK</v>
      </c>
      <c r="X232" s="193" t="str">
        <f t="shared" si="46"/>
        <v/>
      </c>
      <c r="Y232" s="193" t="str">
        <f t="shared" si="47"/>
        <v/>
      </c>
      <c r="Z232" s="397" t="str">
        <f t="shared" si="48"/>
        <v/>
      </c>
      <c r="AA232" s="257" t="str">
        <f t="shared" si="49"/>
        <v/>
      </c>
      <c r="AB232" s="257" t="str">
        <f t="shared" si="50"/>
        <v/>
      </c>
      <c r="AC232" s="193" t="str">
        <f t="shared" si="51"/>
        <v>CHECK DATES</v>
      </c>
      <c r="AD232" s="257" t="str">
        <f t="shared" si="52"/>
        <v/>
      </c>
      <c r="AE232" s="286">
        <v>0</v>
      </c>
      <c r="AF232" s="257">
        <f t="shared" si="53"/>
        <v>0</v>
      </c>
      <c r="AG232" s="257" t="str">
        <f t="shared" si="54"/>
        <v/>
      </c>
      <c r="AH232" s="257">
        <f t="shared" si="55"/>
        <v>0</v>
      </c>
    </row>
    <row r="233" spans="1:34" x14ac:dyDescent="0.3">
      <c r="A233" s="287">
        <v>221</v>
      </c>
      <c r="B233" s="150"/>
      <c r="C233" s="150"/>
      <c r="D233" s="150"/>
      <c r="E233" s="152"/>
      <c r="F233" s="152"/>
      <c r="G233" s="154"/>
      <c r="H233" s="155"/>
      <c r="I233" s="159"/>
      <c r="J233" s="159"/>
      <c r="K233" s="337"/>
      <c r="L233" s="343" t="str">
        <f>IF(K233="","",LOOKUP(K233,'Work Programme'!$A$8:$A$207,'Work Programme'!$B$8:$B$207))</f>
        <v/>
      </c>
      <c r="M233" s="150"/>
      <c r="N233" s="151"/>
      <c r="O233" s="254" t="str">
        <f>IF(G233="","",VLOOKUP(G233,'Overview - Financial Statement'!$A$46:$B$60,2,FALSE))</f>
        <v/>
      </c>
      <c r="P233" s="255" t="str">
        <f t="shared" si="42"/>
        <v/>
      </c>
      <c r="Q233" s="153"/>
      <c r="R233" s="153"/>
      <c r="S233" s="238">
        <f t="shared" si="43"/>
        <v>0</v>
      </c>
      <c r="T233" s="193" t="s">
        <v>44</v>
      </c>
      <c r="U233" s="173"/>
      <c r="V233" s="193" t="str">
        <f t="shared" si="44"/>
        <v/>
      </c>
      <c r="W233" s="264" t="str">
        <f t="shared" si="45"/>
        <v>OK</v>
      </c>
      <c r="X233" s="193" t="str">
        <f t="shared" si="46"/>
        <v/>
      </c>
      <c r="Y233" s="193" t="str">
        <f t="shared" si="47"/>
        <v/>
      </c>
      <c r="Z233" s="397" t="str">
        <f t="shared" si="48"/>
        <v/>
      </c>
      <c r="AA233" s="257" t="str">
        <f t="shared" si="49"/>
        <v/>
      </c>
      <c r="AB233" s="257" t="str">
        <f t="shared" si="50"/>
        <v/>
      </c>
      <c r="AC233" s="193" t="str">
        <f t="shared" si="51"/>
        <v>CHECK DATES</v>
      </c>
      <c r="AD233" s="257" t="str">
        <f t="shared" si="52"/>
        <v/>
      </c>
      <c r="AE233" s="286">
        <v>0</v>
      </c>
      <c r="AF233" s="257">
        <f t="shared" si="53"/>
        <v>0</v>
      </c>
      <c r="AG233" s="257" t="str">
        <f t="shared" si="54"/>
        <v/>
      </c>
      <c r="AH233" s="257">
        <f t="shared" si="55"/>
        <v>0</v>
      </c>
    </row>
    <row r="234" spans="1:34" x14ac:dyDescent="0.3">
      <c r="A234" s="287">
        <v>222</v>
      </c>
      <c r="B234" s="150"/>
      <c r="C234" s="150"/>
      <c r="D234" s="150"/>
      <c r="E234" s="152"/>
      <c r="F234" s="152"/>
      <c r="G234" s="154"/>
      <c r="H234" s="155"/>
      <c r="I234" s="159"/>
      <c r="J234" s="159"/>
      <c r="K234" s="337"/>
      <c r="L234" s="343" t="str">
        <f>IF(K234="","",LOOKUP(K234,'Work Programme'!$A$8:$A$207,'Work Programme'!$B$8:$B$207))</f>
        <v/>
      </c>
      <c r="M234" s="150"/>
      <c r="N234" s="151"/>
      <c r="O234" s="254" t="str">
        <f>IF(G234="","",VLOOKUP(G234,'Overview - Financial Statement'!$A$46:$B$60,2,FALSE))</f>
        <v/>
      </c>
      <c r="P234" s="255" t="str">
        <f t="shared" si="42"/>
        <v/>
      </c>
      <c r="Q234" s="153"/>
      <c r="R234" s="153"/>
      <c r="S234" s="238">
        <f t="shared" si="43"/>
        <v>0</v>
      </c>
      <c r="T234" s="193" t="s">
        <v>44</v>
      </c>
      <c r="U234" s="173"/>
      <c r="V234" s="193" t="str">
        <f t="shared" si="44"/>
        <v/>
      </c>
      <c r="W234" s="264" t="str">
        <f t="shared" si="45"/>
        <v>OK</v>
      </c>
      <c r="X234" s="193" t="str">
        <f t="shared" si="46"/>
        <v/>
      </c>
      <c r="Y234" s="193" t="str">
        <f t="shared" si="47"/>
        <v/>
      </c>
      <c r="Z234" s="397" t="str">
        <f t="shared" si="48"/>
        <v/>
      </c>
      <c r="AA234" s="257" t="str">
        <f t="shared" si="49"/>
        <v/>
      </c>
      <c r="AB234" s="257" t="str">
        <f t="shared" si="50"/>
        <v/>
      </c>
      <c r="AC234" s="193" t="str">
        <f t="shared" si="51"/>
        <v>CHECK DATES</v>
      </c>
      <c r="AD234" s="257" t="str">
        <f t="shared" si="52"/>
        <v/>
      </c>
      <c r="AE234" s="286">
        <v>0</v>
      </c>
      <c r="AF234" s="257">
        <f t="shared" si="53"/>
        <v>0</v>
      </c>
      <c r="AG234" s="257" t="str">
        <f t="shared" si="54"/>
        <v/>
      </c>
      <c r="AH234" s="257">
        <f t="shared" si="55"/>
        <v>0</v>
      </c>
    </row>
    <row r="235" spans="1:34" x14ac:dyDescent="0.3">
      <c r="A235" s="287">
        <v>223</v>
      </c>
      <c r="B235" s="150"/>
      <c r="C235" s="150"/>
      <c r="D235" s="150"/>
      <c r="E235" s="152"/>
      <c r="F235" s="152"/>
      <c r="G235" s="154"/>
      <c r="H235" s="155"/>
      <c r="I235" s="159"/>
      <c r="J235" s="159"/>
      <c r="K235" s="337"/>
      <c r="L235" s="343" t="str">
        <f>IF(K235="","",LOOKUP(K235,'Work Programme'!$A$8:$A$207,'Work Programme'!$B$8:$B$207))</f>
        <v/>
      </c>
      <c r="M235" s="150"/>
      <c r="N235" s="151"/>
      <c r="O235" s="254" t="str">
        <f>IF(G235="","",VLOOKUP(G235,'Overview - Financial Statement'!$A$46:$B$60,2,FALSE))</f>
        <v/>
      </c>
      <c r="P235" s="255" t="str">
        <f t="shared" si="42"/>
        <v/>
      </c>
      <c r="Q235" s="153"/>
      <c r="R235" s="153"/>
      <c r="S235" s="238">
        <f t="shared" si="43"/>
        <v>0</v>
      </c>
      <c r="T235" s="193" t="s">
        <v>44</v>
      </c>
      <c r="U235" s="173"/>
      <c r="V235" s="193" t="str">
        <f t="shared" si="44"/>
        <v/>
      </c>
      <c r="W235" s="264" t="str">
        <f t="shared" si="45"/>
        <v>OK</v>
      </c>
      <c r="X235" s="193" t="str">
        <f t="shared" si="46"/>
        <v/>
      </c>
      <c r="Y235" s="193" t="str">
        <f t="shared" si="47"/>
        <v/>
      </c>
      <c r="Z235" s="397" t="str">
        <f t="shared" si="48"/>
        <v/>
      </c>
      <c r="AA235" s="257" t="str">
        <f t="shared" si="49"/>
        <v/>
      </c>
      <c r="AB235" s="257" t="str">
        <f t="shared" si="50"/>
        <v/>
      </c>
      <c r="AC235" s="193" t="str">
        <f t="shared" si="51"/>
        <v>CHECK DATES</v>
      </c>
      <c r="AD235" s="257" t="str">
        <f t="shared" si="52"/>
        <v/>
      </c>
      <c r="AE235" s="286">
        <v>0</v>
      </c>
      <c r="AF235" s="257">
        <f t="shared" si="53"/>
        <v>0</v>
      </c>
      <c r="AG235" s="257" t="str">
        <f t="shared" si="54"/>
        <v/>
      </c>
      <c r="AH235" s="257">
        <f t="shared" si="55"/>
        <v>0</v>
      </c>
    </row>
    <row r="236" spans="1:34" x14ac:dyDescent="0.3">
      <c r="A236" s="287">
        <v>224</v>
      </c>
      <c r="B236" s="150"/>
      <c r="C236" s="150"/>
      <c r="D236" s="150"/>
      <c r="E236" s="152"/>
      <c r="F236" s="152"/>
      <c r="G236" s="154"/>
      <c r="H236" s="155"/>
      <c r="I236" s="159"/>
      <c r="J236" s="159"/>
      <c r="K236" s="337"/>
      <c r="L236" s="343" t="str">
        <f>IF(K236="","",LOOKUP(K236,'Work Programme'!$A$8:$A$207,'Work Programme'!$B$8:$B$207))</f>
        <v/>
      </c>
      <c r="M236" s="150"/>
      <c r="N236" s="151"/>
      <c r="O236" s="254" t="str">
        <f>IF(G236="","",VLOOKUP(G236,'Overview - Financial Statement'!$A$46:$B$60,2,FALSE))</f>
        <v/>
      </c>
      <c r="P236" s="255" t="str">
        <f t="shared" si="42"/>
        <v/>
      </c>
      <c r="Q236" s="153"/>
      <c r="R236" s="153"/>
      <c r="S236" s="238">
        <f t="shared" si="43"/>
        <v>0</v>
      </c>
      <c r="T236" s="193" t="s">
        <v>44</v>
      </c>
      <c r="U236" s="173"/>
      <c r="V236" s="193" t="str">
        <f t="shared" si="44"/>
        <v/>
      </c>
      <c r="W236" s="264" t="str">
        <f t="shared" si="45"/>
        <v>OK</v>
      </c>
      <c r="X236" s="193" t="str">
        <f t="shared" si="46"/>
        <v/>
      </c>
      <c r="Y236" s="193" t="str">
        <f t="shared" si="47"/>
        <v/>
      </c>
      <c r="Z236" s="397" t="str">
        <f t="shared" si="48"/>
        <v/>
      </c>
      <c r="AA236" s="257" t="str">
        <f t="shared" si="49"/>
        <v/>
      </c>
      <c r="AB236" s="257" t="str">
        <f t="shared" si="50"/>
        <v/>
      </c>
      <c r="AC236" s="193" t="str">
        <f t="shared" si="51"/>
        <v>CHECK DATES</v>
      </c>
      <c r="AD236" s="257" t="str">
        <f t="shared" si="52"/>
        <v/>
      </c>
      <c r="AE236" s="286">
        <v>0</v>
      </c>
      <c r="AF236" s="257">
        <f t="shared" si="53"/>
        <v>0</v>
      </c>
      <c r="AG236" s="257" t="str">
        <f t="shared" si="54"/>
        <v/>
      </c>
      <c r="AH236" s="257">
        <f t="shared" si="55"/>
        <v>0</v>
      </c>
    </row>
    <row r="237" spans="1:34" x14ac:dyDescent="0.3">
      <c r="A237" s="287">
        <v>225</v>
      </c>
      <c r="B237" s="150"/>
      <c r="C237" s="150"/>
      <c r="D237" s="150"/>
      <c r="E237" s="152"/>
      <c r="F237" s="152"/>
      <c r="G237" s="154"/>
      <c r="H237" s="155"/>
      <c r="I237" s="159"/>
      <c r="J237" s="159"/>
      <c r="K237" s="337"/>
      <c r="L237" s="343" t="str">
        <f>IF(K237="","",LOOKUP(K237,'Work Programme'!$A$8:$A$207,'Work Programme'!$B$8:$B$207))</f>
        <v/>
      </c>
      <c r="M237" s="150"/>
      <c r="N237" s="151"/>
      <c r="O237" s="254" t="str">
        <f>IF(G237="","",VLOOKUP(G237,'Overview - Financial Statement'!$A$46:$B$60,2,FALSE))</f>
        <v/>
      </c>
      <c r="P237" s="255" t="str">
        <f t="shared" si="42"/>
        <v/>
      </c>
      <c r="Q237" s="153"/>
      <c r="R237" s="153"/>
      <c r="S237" s="238">
        <f t="shared" si="43"/>
        <v>0</v>
      </c>
      <c r="T237" s="193" t="s">
        <v>44</v>
      </c>
      <c r="U237" s="173"/>
      <c r="V237" s="193" t="str">
        <f t="shared" si="44"/>
        <v/>
      </c>
      <c r="W237" s="264" t="str">
        <f t="shared" si="45"/>
        <v>OK</v>
      </c>
      <c r="X237" s="193" t="str">
        <f t="shared" si="46"/>
        <v/>
      </c>
      <c r="Y237" s="193" t="str">
        <f t="shared" si="47"/>
        <v/>
      </c>
      <c r="Z237" s="397" t="str">
        <f t="shared" si="48"/>
        <v/>
      </c>
      <c r="AA237" s="257" t="str">
        <f t="shared" si="49"/>
        <v/>
      </c>
      <c r="AB237" s="257" t="str">
        <f t="shared" si="50"/>
        <v/>
      </c>
      <c r="AC237" s="193" t="str">
        <f t="shared" si="51"/>
        <v>CHECK DATES</v>
      </c>
      <c r="AD237" s="257" t="str">
        <f t="shared" si="52"/>
        <v/>
      </c>
      <c r="AE237" s="286">
        <v>0</v>
      </c>
      <c r="AF237" s="257">
        <f t="shared" si="53"/>
        <v>0</v>
      </c>
      <c r="AG237" s="257" t="str">
        <f t="shared" si="54"/>
        <v/>
      </c>
      <c r="AH237" s="257">
        <f t="shared" si="55"/>
        <v>0</v>
      </c>
    </row>
    <row r="238" spans="1:34" x14ac:dyDescent="0.3">
      <c r="A238" s="287">
        <v>226</v>
      </c>
      <c r="B238" s="150"/>
      <c r="C238" s="150"/>
      <c r="D238" s="150"/>
      <c r="E238" s="152"/>
      <c r="F238" s="152"/>
      <c r="G238" s="154"/>
      <c r="H238" s="155"/>
      <c r="I238" s="159"/>
      <c r="J238" s="159"/>
      <c r="K238" s="337"/>
      <c r="L238" s="343" t="str">
        <f>IF(K238="","",LOOKUP(K238,'Work Programme'!$A$8:$A$207,'Work Programme'!$B$8:$B$207))</f>
        <v/>
      </c>
      <c r="M238" s="150"/>
      <c r="N238" s="151"/>
      <c r="O238" s="254" t="str">
        <f>IF(G238="","",VLOOKUP(G238,'Overview - Financial Statement'!$A$46:$B$60,2,FALSE))</f>
        <v/>
      </c>
      <c r="P238" s="255" t="str">
        <f t="shared" si="42"/>
        <v/>
      </c>
      <c r="Q238" s="153"/>
      <c r="R238" s="153"/>
      <c r="S238" s="238">
        <f t="shared" si="43"/>
        <v>0</v>
      </c>
      <c r="T238" s="193" t="s">
        <v>44</v>
      </c>
      <c r="U238" s="173"/>
      <c r="V238" s="193" t="str">
        <f t="shared" si="44"/>
        <v/>
      </c>
      <c r="W238" s="264" t="str">
        <f t="shared" si="45"/>
        <v>OK</v>
      </c>
      <c r="X238" s="193" t="str">
        <f t="shared" si="46"/>
        <v/>
      </c>
      <c r="Y238" s="193" t="str">
        <f t="shared" si="47"/>
        <v/>
      </c>
      <c r="Z238" s="397" t="str">
        <f t="shared" si="48"/>
        <v/>
      </c>
      <c r="AA238" s="257" t="str">
        <f t="shared" si="49"/>
        <v/>
      </c>
      <c r="AB238" s="257" t="str">
        <f t="shared" si="50"/>
        <v/>
      </c>
      <c r="AC238" s="193" t="str">
        <f t="shared" si="51"/>
        <v>CHECK DATES</v>
      </c>
      <c r="AD238" s="257" t="str">
        <f t="shared" si="52"/>
        <v/>
      </c>
      <c r="AE238" s="286">
        <v>0</v>
      </c>
      <c r="AF238" s="257">
        <f t="shared" si="53"/>
        <v>0</v>
      </c>
      <c r="AG238" s="257" t="str">
        <f t="shared" si="54"/>
        <v/>
      </c>
      <c r="AH238" s="257">
        <f t="shared" si="55"/>
        <v>0</v>
      </c>
    </row>
    <row r="239" spans="1:34" x14ac:dyDescent="0.3">
      <c r="A239" s="287">
        <v>227</v>
      </c>
      <c r="B239" s="150"/>
      <c r="C239" s="150"/>
      <c r="D239" s="150"/>
      <c r="E239" s="152"/>
      <c r="F239" s="152"/>
      <c r="G239" s="154"/>
      <c r="H239" s="155"/>
      <c r="I239" s="159"/>
      <c r="J239" s="159"/>
      <c r="K239" s="337"/>
      <c r="L239" s="343" t="str">
        <f>IF(K239="","",LOOKUP(K239,'Work Programme'!$A$8:$A$207,'Work Programme'!$B$8:$B$207))</f>
        <v/>
      </c>
      <c r="M239" s="150"/>
      <c r="N239" s="151"/>
      <c r="O239" s="254" t="str">
        <f>IF(G239="","",VLOOKUP(G239,'Overview - Financial Statement'!$A$46:$B$60,2,FALSE))</f>
        <v/>
      </c>
      <c r="P239" s="255" t="str">
        <f t="shared" si="42"/>
        <v/>
      </c>
      <c r="Q239" s="153"/>
      <c r="R239" s="153"/>
      <c r="S239" s="238">
        <f t="shared" si="43"/>
        <v>0</v>
      </c>
      <c r="T239" s="193" t="s">
        <v>44</v>
      </c>
      <c r="U239" s="173"/>
      <c r="V239" s="193" t="str">
        <f t="shared" si="44"/>
        <v/>
      </c>
      <c r="W239" s="264" t="str">
        <f t="shared" si="45"/>
        <v>OK</v>
      </c>
      <c r="X239" s="193" t="str">
        <f t="shared" si="46"/>
        <v/>
      </c>
      <c r="Y239" s="193" t="str">
        <f t="shared" si="47"/>
        <v/>
      </c>
      <c r="Z239" s="397" t="str">
        <f t="shared" si="48"/>
        <v/>
      </c>
      <c r="AA239" s="257" t="str">
        <f t="shared" si="49"/>
        <v/>
      </c>
      <c r="AB239" s="257" t="str">
        <f t="shared" si="50"/>
        <v/>
      </c>
      <c r="AC239" s="193" t="str">
        <f t="shared" si="51"/>
        <v>CHECK DATES</v>
      </c>
      <c r="AD239" s="257" t="str">
        <f t="shared" si="52"/>
        <v/>
      </c>
      <c r="AE239" s="286">
        <v>0</v>
      </c>
      <c r="AF239" s="257">
        <f t="shared" si="53"/>
        <v>0</v>
      </c>
      <c r="AG239" s="257" t="str">
        <f t="shared" si="54"/>
        <v/>
      </c>
      <c r="AH239" s="257">
        <f t="shared" si="55"/>
        <v>0</v>
      </c>
    </row>
    <row r="240" spans="1:34" x14ac:dyDescent="0.3">
      <c r="A240" s="287">
        <v>228</v>
      </c>
      <c r="B240" s="150"/>
      <c r="C240" s="150"/>
      <c r="D240" s="150"/>
      <c r="E240" s="152"/>
      <c r="F240" s="152"/>
      <c r="G240" s="154"/>
      <c r="H240" s="155"/>
      <c r="I240" s="159"/>
      <c r="J240" s="159"/>
      <c r="K240" s="337"/>
      <c r="L240" s="343" t="str">
        <f>IF(K240="","",LOOKUP(K240,'Work Programme'!$A$8:$A$207,'Work Programme'!$B$8:$B$207))</f>
        <v/>
      </c>
      <c r="M240" s="150"/>
      <c r="N240" s="151"/>
      <c r="O240" s="254" t="str">
        <f>IF(G240="","",VLOOKUP(G240,'Overview - Financial Statement'!$A$46:$B$60,2,FALSE))</f>
        <v/>
      </c>
      <c r="P240" s="255" t="str">
        <f t="shared" si="42"/>
        <v/>
      </c>
      <c r="Q240" s="153"/>
      <c r="R240" s="153"/>
      <c r="S240" s="238">
        <f t="shared" si="43"/>
        <v>0</v>
      </c>
      <c r="T240" s="193" t="s">
        <v>44</v>
      </c>
      <c r="U240" s="173"/>
      <c r="V240" s="193" t="str">
        <f t="shared" si="44"/>
        <v/>
      </c>
      <c r="W240" s="264" t="str">
        <f t="shared" si="45"/>
        <v>OK</v>
      </c>
      <c r="X240" s="193" t="str">
        <f t="shared" si="46"/>
        <v/>
      </c>
      <c r="Y240" s="193" t="str">
        <f t="shared" si="47"/>
        <v/>
      </c>
      <c r="Z240" s="397" t="str">
        <f t="shared" si="48"/>
        <v/>
      </c>
      <c r="AA240" s="257" t="str">
        <f t="shared" si="49"/>
        <v/>
      </c>
      <c r="AB240" s="257" t="str">
        <f t="shared" si="50"/>
        <v/>
      </c>
      <c r="AC240" s="193" t="str">
        <f t="shared" si="51"/>
        <v>CHECK DATES</v>
      </c>
      <c r="AD240" s="257" t="str">
        <f t="shared" si="52"/>
        <v/>
      </c>
      <c r="AE240" s="286">
        <v>0</v>
      </c>
      <c r="AF240" s="257">
        <f t="shared" si="53"/>
        <v>0</v>
      </c>
      <c r="AG240" s="257" t="str">
        <f t="shared" si="54"/>
        <v/>
      </c>
      <c r="AH240" s="257">
        <f t="shared" si="55"/>
        <v>0</v>
      </c>
    </row>
    <row r="241" spans="1:34" x14ac:dyDescent="0.3">
      <c r="A241" s="287">
        <v>229</v>
      </c>
      <c r="B241" s="150"/>
      <c r="C241" s="150"/>
      <c r="D241" s="150"/>
      <c r="E241" s="152"/>
      <c r="F241" s="152"/>
      <c r="G241" s="154"/>
      <c r="H241" s="155"/>
      <c r="I241" s="159"/>
      <c r="J241" s="159"/>
      <c r="K241" s="337"/>
      <c r="L241" s="343" t="str">
        <f>IF(K241="","",LOOKUP(K241,'Work Programme'!$A$8:$A$207,'Work Programme'!$B$8:$B$207))</f>
        <v/>
      </c>
      <c r="M241" s="150"/>
      <c r="N241" s="151"/>
      <c r="O241" s="254" t="str">
        <f>IF(G241="","",VLOOKUP(G241,'Overview - Financial Statement'!$A$46:$B$60,2,FALSE))</f>
        <v/>
      </c>
      <c r="P241" s="255" t="str">
        <f t="shared" si="42"/>
        <v/>
      </c>
      <c r="Q241" s="153"/>
      <c r="R241" s="153"/>
      <c r="S241" s="238">
        <f t="shared" si="43"/>
        <v>0</v>
      </c>
      <c r="T241" s="193" t="s">
        <v>44</v>
      </c>
      <c r="U241" s="173"/>
      <c r="V241" s="193" t="str">
        <f t="shared" si="44"/>
        <v/>
      </c>
      <c r="W241" s="264" t="str">
        <f t="shared" si="45"/>
        <v>OK</v>
      </c>
      <c r="X241" s="193" t="str">
        <f t="shared" si="46"/>
        <v/>
      </c>
      <c r="Y241" s="193" t="str">
        <f t="shared" si="47"/>
        <v/>
      </c>
      <c r="Z241" s="397" t="str">
        <f t="shared" si="48"/>
        <v/>
      </c>
      <c r="AA241" s="257" t="str">
        <f t="shared" si="49"/>
        <v/>
      </c>
      <c r="AB241" s="257" t="str">
        <f t="shared" si="50"/>
        <v/>
      </c>
      <c r="AC241" s="193" t="str">
        <f t="shared" si="51"/>
        <v>CHECK DATES</v>
      </c>
      <c r="AD241" s="257" t="str">
        <f t="shared" si="52"/>
        <v/>
      </c>
      <c r="AE241" s="286">
        <v>0</v>
      </c>
      <c r="AF241" s="257">
        <f t="shared" si="53"/>
        <v>0</v>
      </c>
      <c r="AG241" s="257" t="str">
        <f t="shared" si="54"/>
        <v/>
      </c>
      <c r="AH241" s="257">
        <f t="shared" si="55"/>
        <v>0</v>
      </c>
    </row>
    <row r="242" spans="1:34" x14ac:dyDescent="0.3">
      <c r="A242" s="287">
        <v>230</v>
      </c>
      <c r="B242" s="150"/>
      <c r="C242" s="150"/>
      <c r="D242" s="150"/>
      <c r="E242" s="152"/>
      <c r="F242" s="152"/>
      <c r="G242" s="154"/>
      <c r="H242" s="155"/>
      <c r="I242" s="159"/>
      <c r="J242" s="159"/>
      <c r="K242" s="337"/>
      <c r="L242" s="343" t="str">
        <f>IF(K242="","",LOOKUP(K242,'Work Programme'!$A$8:$A$207,'Work Programme'!$B$8:$B$207))</f>
        <v/>
      </c>
      <c r="M242" s="150"/>
      <c r="N242" s="151"/>
      <c r="O242" s="254" t="str">
        <f>IF(G242="","",VLOOKUP(G242,'Overview - Financial Statement'!$A$46:$B$60,2,FALSE))</f>
        <v/>
      </c>
      <c r="P242" s="255" t="str">
        <f t="shared" si="42"/>
        <v/>
      </c>
      <c r="Q242" s="153"/>
      <c r="R242" s="153"/>
      <c r="S242" s="238">
        <f t="shared" si="43"/>
        <v>0</v>
      </c>
      <c r="T242" s="193" t="s">
        <v>44</v>
      </c>
      <c r="U242" s="173"/>
      <c r="V242" s="193" t="str">
        <f t="shared" si="44"/>
        <v/>
      </c>
      <c r="W242" s="264" t="str">
        <f t="shared" si="45"/>
        <v>OK</v>
      </c>
      <c r="X242" s="193" t="str">
        <f t="shared" si="46"/>
        <v/>
      </c>
      <c r="Y242" s="193" t="str">
        <f t="shared" si="47"/>
        <v/>
      </c>
      <c r="Z242" s="397" t="str">
        <f t="shared" si="48"/>
        <v/>
      </c>
      <c r="AA242" s="257" t="str">
        <f t="shared" si="49"/>
        <v/>
      </c>
      <c r="AB242" s="257" t="str">
        <f t="shared" si="50"/>
        <v/>
      </c>
      <c r="AC242" s="193" t="str">
        <f t="shared" si="51"/>
        <v>CHECK DATES</v>
      </c>
      <c r="AD242" s="257" t="str">
        <f t="shared" si="52"/>
        <v/>
      </c>
      <c r="AE242" s="286">
        <v>0</v>
      </c>
      <c r="AF242" s="257">
        <f t="shared" si="53"/>
        <v>0</v>
      </c>
      <c r="AG242" s="257" t="str">
        <f t="shared" si="54"/>
        <v/>
      </c>
      <c r="AH242" s="257">
        <f t="shared" si="55"/>
        <v>0</v>
      </c>
    </row>
    <row r="243" spans="1:34" x14ac:dyDescent="0.3">
      <c r="A243" s="287">
        <v>231</v>
      </c>
      <c r="B243" s="150"/>
      <c r="C243" s="150"/>
      <c r="D243" s="150"/>
      <c r="E243" s="152"/>
      <c r="F243" s="152"/>
      <c r="G243" s="154"/>
      <c r="H243" s="155"/>
      <c r="I243" s="159"/>
      <c r="J243" s="159"/>
      <c r="K243" s="337"/>
      <c r="L243" s="343" t="str">
        <f>IF(K243="","",LOOKUP(K243,'Work Programme'!$A$8:$A$207,'Work Programme'!$B$8:$B$207))</f>
        <v/>
      </c>
      <c r="M243" s="150"/>
      <c r="N243" s="151"/>
      <c r="O243" s="254" t="str">
        <f>IF(G243="","",VLOOKUP(G243,'Overview - Financial Statement'!$A$46:$B$60,2,FALSE))</f>
        <v/>
      </c>
      <c r="P243" s="255" t="str">
        <f t="shared" si="42"/>
        <v/>
      </c>
      <c r="Q243" s="153"/>
      <c r="R243" s="153"/>
      <c r="S243" s="238">
        <f t="shared" si="43"/>
        <v>0</v>
      </c>
      <c r="T243" s="193" t="s">
        <v>44</v>
      </c>
      <c r="U243" s="173"/>
      <c r="V243" s="193" t="str">
        <f t="shared" si="44"/>
        <v/>
      </c>
      <c r="W243" s="264" t="str">
        <f t="shared" si="45"/>
        <v>OK</v>
      </c>
      <c r="X243" s="193" t="str">
        <f t="shared" si="46"/>
        <v/>
      </c>
      <c r="Y243" s="193" t="str">
        <f t="shared" si="47"/>
        <v/>
      </c>
      <c r="Z243" s="397" t="str">
        <f t="shared" si="48"/>
        <v/>
      </c>
      <c r="AA243" s="257" t="str">
        <f t="shared" si="49"/>
        <v/>
      </c>
      <c r="AB243" s="257" t="str">
        <f t="shared" si="50"/>
        <v/>
      </c>
      <c r="AC243" s="193" t="str">
        <f t="shared" si="51"/>
        <v>CHECK DATES</v>
      </c>
      <c r="AD243" s="257" t="str">
        <f t="shared" si="52"/>
        <v/>
      </c>
      <c r="AE243" s="286">
        <v>0</v>
      </c>
      <c r="AF243" s="257">
        <f t="shared" si="53"/>
        <v>0</v>
      </c>
      <c r="AG243" s="257" t="str">
        <f t="shared" si="54"/>
        <v/>
      </c>
      <c r="AH243" s="257">
        <f t="shared" si="55"/>
        <v>0</v>
      </c>
    </row>
    <row r="244" spans="1:34" x14ac:dyDescent="0.3">
      <c r="A244" s="287">
        <v>232</v>
      </c>
      <c r="B244" s="150"/>
      <c r="C244" s="150"/>
      <c r="D244" s="150"/>
      <c r="E244" s="152"/>
      <c r="F244" s="152"/>
      <c r="G244" s="154"/>
      <c r="H244" s="155"/>
      <c r="I244" s="159"/>
      <c r="J244" s="159"/>
      <c r="K244" s="337"/>
      <c r="L244" s="343" t="str">
        <f>IF(K244="","",LOOKUP(K244,'Work Programme'!$A$8:$A$207,'Work Programme'!$B$8:$B$207))</f>
        <v/>
      </c>
      <c r="M244" s="150"/>
      <c r="N244" s="151"/>
      <c r="O244" s="254" t="str">
        <f>IF(G244="","",VLOOKUP(G244,'Overview - Financial Statement'!$A$46:$B$60,2,FALSE))</f>
        <v/>
      </c>
      <c r="P244" s="255" t="str">
        <f t="shared" si="42"/>
        <v/>
      </c>
      <c r="Q244" s="153"/>
      <c r="R244" s="153"/>
      <c r="S244" s="238">
        <f t="shared" si="43"/>
        <v>0</v>
      </c>
      <c r="T244" s="193" t="s">
        <v>44</v>
      </c>
      <c r="U244" s="173"/>
      <c r="V244" s="193" t="str">
        <f t="shared" si="44"/>
        <v/>
      </c>
      <c r="W244" s="264" t="str">
        <f t="shared" si="45"/>
        <v>OK</v>
      </c>
      <c r="X244" s="193" t="str">
        <f t="shared" si="46"/>
        <v/>
      </c>
      <c r="Y244" s="193" t="str">
        <f t="shared" si="47"/>
        <v/>
      </c>
      <c r="Z244" s="397" t="str">
        <f t="shared" si="48"/>
        <v/>
      </c>
      <c r="AA244" s="257" t="str">
        <f t="shared" si="49"/>
        <v/>
      </c>
      <c r="AB244" s="257" t="str">
        <f t="shared" si="50"/>
        <v/>
      </c>
      <c r="AC244" s="193" t="str">
        <f t="shared" si="51"/>
        <v>CHECK DATES</v>
      </c>
      <c r="AD244" s="257" t="str">
        <f t="shared" si="52"/>
        <v/>
      </c>
      <c r="AE244" s="286">
        <v>0</v>
      </c>
      <c r="AF244" s="257">
        <f t="shared" si="53"/>
        <v>0</v>
      </c>
      <c r="AG244" s="257" t="str">
        <f t="shared" si="54"/>
        <v/>
      </c>
      <c r="AH244" s="257">
        <f t="shared" si="55"/>
        <v>0</v>
      </c>
    </row>
    <row r="245" spans="1:34" x14ac:dyDescent="0.3">
      <c r="A245" s="287">
        <v>233</v>
      </c>
      <c r="B245" s="150"/>
      <c r="C245" s="150"/>
      <c r="D245" s="150"/>
      <c r="E245" s="152"/>
      <c r="F245" s="152"/>
      <c r="G245" s="154"/>
      <c r="H245" s="155"/>
      <c r="I245" s="159"/>
      <c r="J245" s="159"/>
      <c r="K245" s="337"/>
      <c r="L245" s="343" t="str">
        <f>IF(K245="","",LOOKUP(K245,'Work Programme'!$A$8:$A$207,'Work Programme'!$B$8:$B$207))</f>
        <v/>
      </c>
      <c r="M245" s="150"/>
      <c r="N245" s="151"/>
      <c r="O245" s="254" t="str">
        <f>IF(G245="","",VLOOKUP(G245,'Overview - Financial Statement'!$A$46:$B$60,2,FALSE))</f>
        <v/>
      </c>
      <c r="P245" s="255" t="str">
        <f t="shared" si="42"/>
        <v/>
      </c>
      <c r="Q245" s="153"/>
      <c r="R245" s="153"/>
      <c r="S245" s="238">
        <f t="shared" si="43"/>
        <v>0</v>
      </c>
      <c r="T245" s="193" t="s">
        <v>44</v>
      </c>
      <c r="U245" s="173"/>
      <c r="V245" s="193" t="str">
        <f t="shared" si="44"/>
        <v/>
      </c>
      <c r="W245" s="264" t="str">
        <f t="shared" si="45"/>
        <v>OK</v>
      </c>
      <c r="X245" s="193" t="str">
        <f t="shared" si="46"/>
        <v/>
      </c>
      <c r="Y245" s="193" t="str">
        <f t="shared" si="47"/>
        <v/>
      </c>
      <c r="Z245" s="397" t="str">
        <f t="shared" si="48"/>
        <v/>
      </c>
      <c r="AA245" s="257" t="str">
        <f t="shared" si="49"/>
        <v/>
      </c>
      <c r="AB245" s="257" t="str">
        <f t="shared" si="50"/>
        <v/>
      </c>
      <c r="AC245" s="193" t="str">
        <f t="shared" si="51"/>
        <v>CHECK DATES</v>
      </c>
      <c r="AD245" s="257" t="str">
        <f t="shared" si="52"/>
        <v/>
      </c>
      <c r="AE245" s="286">
        <v>0</v>
      </c>
      <c r="AF245" s="257">
        <f t="shared" si="53"/>
        <v>0</v>
      </c>
      <c r="AG245" s="257" t="str">
        <f t="shared" si="54"/>
        <v/>
      </c>
      <c r="AH245" s="257">
        <f t="shared" si="55"/>
        <v>0</v>
      </c>
    </row>
    <row r="246" spans="1:34" x14ac:dyDescent="0.3">
      <c r="A246" s="287">
        <v>234</v>
      </c>
      <c r="B246" s="150"/>
      <c r="C246" s="150"/>
      <c r="D246" s="150"/>
      <c r="E246" s="152"/>
      <c r="F246" s="152"/>
      <c r="G246" s="154"/>
      <c r="H246" s="155"/>
      <c r="I246" s="159"/>
      <c r="J246" s="159"/>
      <c r="K246" s="337"/>
      <c r="L246" s="343" t="str">
        <f>IF(K246="","",LOOKUP(K246,'Work Programme'!$A$8:$A$207,'Work Programme'!$B$8:$B$207))</f>
        <v/>
      </c>
      <c r="M246" s="150"/>
      <c r="N246" s="151"/>
      <c r="O246" s="254" t="str">
        <f>IF(G246="","",VLOOKUP(G246,'Overview - Financial Statement'!$A$46:$B$60,2,FALSE))</f>
        <v/>
      </c>
      <c r="P246" s="255" t="str">
        <f t="shared" si="42"/>
        <v/>
      </c>
      <c r="Q246" s="153"/>
      <c r="R246" s="153"/>
      <c r="S246" s="238">
        <f t="shared" si="43"/>
        <v>0</v>
      </c>
      <c r="T246" s="193" t="s">
        <v>44</v>
      </c>
      <c r="U246" s="173"/>
      <c r="V246" s="193" t="str">
        <f t="shared" si="44"/>
        <v/>
      </c>
      <c r="W246" s="264" t="str">
        <f t="shared" si="45"/>
        <v>OK</v>
      </c>
      <c r="X246" s="193" t="str">
        <f t="shared" si="46"/>
        <v/>
      </c>
      <c r="Y246" s="193" t="str">
        <f t="shared" si="47"/>
        <v/>
      </c>
      <c r="Z246" s="397" t="str">
        <f t="shared" si="48"/>
        <v/>
      </c>
      <c r="AA246" s="257" t="str">
        <f t="shared" si="49"/>
        <v/>
      </c>
      <c r="AB246" s="257" t="str">
        <f t="shared" si="50"/>
        <v/>
      </c>
      <c r="AC246" s="193" t="str">
        <f t="shared" si="51"/>
        <v>CHECK DATES</v>
      </c>
      <c r="AD246" s="257" t="str">
        <f t="shared" si="52"/>
        <v/>
      </c>
      <c r="AE246" s="286">
        <v>0</v>
      </c>
      <c r="AF246" s="257">
        <f t="shared" si="53"/>
        <v>0</v>
      </c>
      <c r="AG246" s="257" t="str">
        <f t="shared" si="54"/>
        <v/>
      </c>
      <c r="AH246" s="257">
        <f t="shared" si="55"/>
        <v>0</v>
      </c>
    </row>
    <row r="247" spans="1:34" x14ac:dyDescent="0.3">
      <c r="A247" s="287">
        <v>235</v>
      </c>
      <c r="B247" s="150"/>
      <c r="C247" s="150"/>
      <c r="D247" s="150"/>
      <c r="E247" s="152"/>
      <c r="F247" s="152"/>
      <c r="G247" s="154"/>
      <c r="H247" s="155"/>
      <c r="I247" s="159"/>
      <c r="J247" s="159"/>
      <c r="K247" s="337"/>
      <c r="L247" s="343" t="str">
        <f>IF(K247="","",LOOKUP(K247,'Work Programme'!$A$8:$A$207,'Work Programme'!$B$8:$B$207))</f>
        <v/>
      </c>
      <c r="M247" s="150"/>
      <c r="N247" s="151"/>
      <c r="O247" s="254" t="str">
        <f>IF(G247="","",VLOOKUP(G247,'Overview - Financial Statement'!$A$46:$B$60,2,FALSE))</f>
        <v/>
      </c>
      <c r="P247" s="255" t="str">
        <f t="shared" si="42"/>
        <v/>
      </c>
      <c r="Q247" s="153"/>
      <c r="R247" s="153"/>
      <c r="S247" s="238">
        <f t="shared" si="43"/>
        <v>0</v>
      </c>
      <c r="T247" s="193" t="s">
        <v>44</v>
      </c>
      <c r="U247" s="173"/>
      <c r="V247" s="193" t="str">
        <f t="shared" si="44"/>
        <v/>
      </c>
      <c r="W247" s="264" t="str">
        <f t="shared" si="45"/>
        <v>OK</v>
      </c>
      <c r="X247" s="193" t="str">
        <f t="shared" si="46"/>
        <v/>
      </c>
      <c r="Y247" s="193" t="str">
        <f t="shared" si="47"/>
        <v/>
      </c>
      <c r="Z247" s="397" t="str">
        <f t="shared" si="48"/>
        <v/>
      </c>
      <c r="AA247" s="257" t="str">
        <f t="shared" si="49"/>
        <v/>
      </c>
      <c r="AB247" s="257" t="str">
        <f t="shared" si="50"/>
        <v/>
      </c>
      <c r="AC247" s="193" t="str">
        <f t="shared" si="51"/>
        <v>CHECK DATES</v>
      </c>
      <c r="AD247" s="257" t="str">
        <f t="shared" si="52"/>
        <v/>
      </c>
      <c r="AE247" s="286">
        <v>0</v>
      </c>
      <c r="AF247" s="257">
        <f t="shared" si="53"/>
        <v>0</v>
      </c>
      <c r="AG247" s="257" t="str">
        <f t="shared" si="54"/>
        <v/>
      </c>
      <c r="AH247" s="257">
        <f t="shared" si="55"/>
        <v>0</v>
      </c>
    </row>
    <row r="248" spans="1:34" x14ac:dyDescent="0.3">
      <c r="A248" s="287">
        <v>236</v>
      </c>
      <c r="B248" s="150"/>
      <c r="C248" s="150"/>
      <c r="D248" s="150"/>
      <c r="E248" s="152"/>
      <c r="F248" s="152"/>
      <c r="G248" s="154"/>
      <c r="H248" s="155"/>
      <c r="I248" s="159"/>
      <c r="J248" s="159"/>
      <c r="K248" s="337"/>
      <c r="L248" s="343" t="str">
        <f>IF(K248="","",LOOKUP(K248,'Work Programme'!$A$8:$A$207,'Work Programme'!$B$8:$B$207))</f>
        <v/>
      </c>
      <c r="M248" s="150"/>
      <c r="N248" s="151"/>
      <c r="O248" s="254" t="str">
        <f>IF(G248="","",VLOOKUP(G248,'Overview - Financial Statement'!$A$46:$B$60,2,FALSE))</f>
        <v/>
      </c>
      <c r="P248" s="255" t="str">
        <f t="shared" si="42"/>
        <v/>
      </c>
      <c r="Q248" s="153"/>
      <c r="R248" s="153"/>
      <c r="S248" s="238">
        <f t="shared" si="43"/>
        <v>0</v>
      </c>
      <c r="T248" s="193" t="s">
        <v>44</v>
      </c>
      <c r="U248" s="173"/>
      <c r="V248" s="193" t="str">
        <f t="shared" si="44"/>
        <v/>
      </c>
      <c r="W248" s="264" t="str">
        <f t="shared" si="45"/>
        <v>OK</v>
      </c>
      <c r="X248" s="193" t="str">
        <f t="shared" si="46"/>
        <v/>
      </c>
      <c r="Y248" s="193" t="str">
        <f t="shared" si="47"/>
        <v/>
      </c>
      <c r="Z248" s="397" t="str">
        <f t="shared" si="48"/>
        <v/>
      </c>
      <c r="AA248" s="257" t="str">
        <f t="shared" si="49"/>
        <v/>
      </c>
      <c r="AB248" s="257" t="str">
        <f t="shared" si="50"/>
        <v/>
      </c>
      <c r="AC248" s="193" t="str">
        <f t="shared" si="51"/>
        <v>CHECK DATES</v>
      </c>
      <c r="AD248" s="257" t="str">
        <f t="shared" si="52"/>
        <v/>
      </c>
      <c r="AE248" s="286">
        <v>0</v>
      </c>
      <c r="AF248" s="257">
        <f t="shared" si="53"/>
        <v>0</v>
      </c>
      <c r="AG248" s="257" t="str">
        <f t="shared" si="54"/>
        <v/>
      </c>
      <c r="AH248" s="257">
        <f t="shared" si="55"/>
        <v>0</v>
      </c>
    </row>
    <row r="249" spans="1:34" x14ac:dyDescent="0.3">
      <c r="A249" s="287">
        <v>237</v>
      </c>
      <c r="B249" s="150"/>
      <c r="C249" s="150"/>
      <c r="D249" s="150"/>
      <c r="E249" s="152"/>
      <c r="F249" s="152"/>
      <c r="G249" s="154"/>
      <c r="H249" s="155"/>
      <c r="I249" s="159"/>
      <c r="J249" s="159"/>
      <c r="K249" s="337"/>
      <c r="L249" s="343" t="str">
        <f>IF(K249="","",LOOKUP(K249,'Work Programme'!$A$8:$A$207,'Work Programme'!$B$8:$B$207))</f>
        <v/>
      </c>
      <c r="M249" s="150"/>
      <c r="N249" s="151"/>
      <c r="O249" s="254" t="str">
        <f>IF(G249="","",VLOOKUP(G249,'Overview - Financial Statement'!$A$46:$B$60,2,FALSE))</f>
        <v/>
      </c>
      <c r="P249" s="255" t="str">
        <f t="shared" si="42"/>
        <v/>
      </c>
      <c r="Q249" s="153"/>
      <c r="R249" s="153"/>
      <c r="S249" s="238">
        <f t="shared" si="43"/>
        <v>0</v>
      </c>
      <c r="T249" s="193" t="s">
        <v>44</v>
      </c>
      <c r="U249" s="173"/>
      <c r="V249" s="193" t="str">
        <f t="shared" si="44"/>
        <v/>
      </c>
      <c r="W249" s="264" t="str">
        <f t="shared" si="45"/>
        <v>OK</v>
      </c>
      <c r="X249" s="193" t="str">
        <f t="shared" si="46"/>
        <v/>
      </c>
      <c r="Y249" s="193" t="str">
        <f t="shared" si="47"/>
        <v/>
      </c>
      <c r="Z249" s="397" t="str">
        <f t="shared" si="48"/>
        <v/>
      </c>
      <c r="AA249" s="257" t="str">
        <f t="shared" si="49"/>
        <v/>
      </c>
      <c r="AB249" s="257" t="str">
        <f t="shared" si="50"/>
        <v/>
      </c>
      <c r="AC249" s="193" t="str">
        <f t="shared" si="51"/>
        <v>CHECK DATES</v>
      </c>
      <c r="AD249" s="257" t="str">
        <f t="shared" si="52"/>
        <v/>
      </c>
      <c r="AE249" s="286">
        <v>0</v>
      </c>
      <c r="AF249" s="257">
        <f t="shared" si="53"/>
        <v>0</v>
      </c>
      <c r="AG249" s="257" t="str">
        <f t="shared" si="54"/>
        <v/>
      </c>
      <c r="AH249" s="257">
        <f t="shared" si="55"/>
        <v>0</v>
      </c>
    </row>
    <row r="250" spans="1:34" x14ac:dyDescent="0.3">
      <c r="A250" s="287">
        <v>238</v>
      </c>
      <c r="B250" s="150"/>
      <c r="C250" s="150"/>
      <c r="D250" s="150"/>
      <c r="E250" s="152"/>
      <c r="F250" s="152"/>
      <c r="G250" s="154"/>
      <c r="H250" s="155"/>
      <c r="I250" s="159"/>
      <c r="J250" s="159"/>
      <c r="K250" s="337"/>
      <c r="L250" s="343" t="str">
        <f>IF(K250="","",LOOKUP(K250,'Work Programme'!$A$8:$A$207,'Work Programme'!$B$8:$B$207))</f>
        <v/>
      </c>
      <c r="M250" s="150"/>
      <c r="N250" s="151"/>
      <c r="O250" s="254" t="str">
        <f>IF(G250="","",VLOOKUP(G250,'Overview - Financial Statement'!$A$46:$B$60,2,FALSE))</f>
        <v/>
      </c>
      <c r="P250" s="255" t="str">
        <f t="shared" si="42"/>
        <v/>
      </c>
      <c r="Q250" s="153"/>
      <c r="R250" s="153"/>
      <c r="S250" s="238">
        <f t="shared" si="43"/>
        <v>0</v>
      </c>
      <c r="T250" s="193" t="s">
        <v>44</v>
      </c>
      <c r="U250" s="173"/>
      <c r="V250" s="193" t="str">
        <f t="shared" si="44"/>
        <v/>
      </c>
      <c r="W250" s="264" t="str">
        <f t="shared" si="45"/>
        <v>OK</v>
      </c>
      <c r="X250" s="193" t="str">
        <f t="shared" si="46"/>
        <v/>
      </c>
      <c r="Y250" s="193" t="str">
        <f t="shared" si="47"/>
        <v/>
      </c>
      <c r="Z250" s="397" t="str">
        <f t="shared" si="48"/>
        <v/>
      </c>
      <c r="AA250" s="257" t="str">
        <f t="shared" si="49"/>
        <v/>
      </c>
      <c r="AB250" s="257" t="str">
        <f t="shared" si="50"/>
        <v/>
      </c>
      <c r="AC250" s="193" t="str">
        <f t="shared" si="51"/>
        <v>CHECK DATES</v>
      </c>
      <c r="AD250" s="257" t="str">
        <f t="shared" si="52"/>
        <v/>
      </c>
      <c r="AE250" s="286">
        <v>0</v>
      </c>
      <c r="AF250" s="257">
        <f t="shared" si="53"/>
        <v>0</v>
      </c>
      <c r="AG250" s="257" t="str">
        <f t="shared" si="54"/>
        <v/>
      </c>
      <c r="AH250" s="257">
        <f t="shared" si="55"/>
        <v>0</v>
      </c>
    </row>
    <row r="251" spans="1:34" x14ac:dyDescent="0.3">
      <c r="A251" s="287">
        <v>239</v>
      </c>
      <c r="B251" s="150"/>
      <c r="C251" s="150"/>
      <c r="D251" s="150"/>
      <c r="E251" s="152"/>
      <c r="F251" s="152"/>
      <c r="G251" s="154"/>
      <c r="H251" s="155"/>
      <c r="I251" s="159"/>
      <c r="J251" s="159"/>
      <c r="K251" s="337"/>
      <c r="L251" s="343" t="str">
        <f>IF(K251="","",LOOKUP(K251,'Work Programme'!$A$8:$A$207,'Work Programme'!$B$8:$B$207))</f>
        <v/>
      </c>
      <c r="M251" s="150"/>
      <c r="N251" s="151"/>
      <c r="O251" s="254" t="str">
        <f>IF(G251="","",VLOOKUP(G251,'Overview - Financial Statement'!$A$46:$B$60,2,FALSE))</f>
        <v/>
      </c>
      <c r="P251" s="255" t="str">
        <f t="shared" si="42"/>
        <v/>
      </c>
      <c r="Q251" s="153"/>
      <c r="R251" s="153"/>
      <c r="S251" s="238">
        <f t="shared" si="43"/>
        <v>0</v>
      </c>
      <c r="T251" s="193" t="s">
        <v>44</v>
      </c>
      <c r="U251" s="173"/>
      <c r="V251" s="193" t="str">
        <f t="shared" si="44"/>
        <v/>
      </c>
      <c r="W251" s="264" t="str">
        <f t="shared" si="45"/>
        <v>OK</v>
      </c>
      <c r="X251" s="193" t="str">
        <f t="shared" si="46"/>
        <v/>
      </c>
      <c r="Y251" s="193" t="str">
        <f t="shared" si="47"/>
        <v/>
      </c>
      <c r="Z251" s="397" t="str">
        <f t="shared" si="48"/>
        <v/>
      </c>
      <c r="AA251" s="257" t="str">
        <f t="shared" si="49"/>
        <v/>
      </c>
      <c r="AB251" s="257" t="str">
        <f t="shared" si="50"/>
        <v/>
      </c>
      <c r="AC251" s="193" t="str">
        <f t="shared" si="51"/>
        <v>CHECK DATES</v>
      </c>
      <c r="AD251" s="257" t="str">
        <f t="shared" si="52"/>
        <v/>
      </c>
      <c r="AE251" s="286">
        <v>0</v>
      </c>
      <c r="AF251" s="257">
        <f t="shared" si="53"/>
        <v>0</v>
      </c>
      <c r="AG251" s="257" t="str">
        <f t="shared" si="54"/>
        <v/>
      </c>
      <c r="AH251" s="257">
        <f t="shared" si="55"/>
        <v>0</v>
      </c>
    </row>
    <row r="252" spans="1:34" x14ac:dyDescent="0.3">
      <c r="A252" s="287">
        <v>240</v>
      </c>
      <c r="B252" s="150"/>
      <c r="C252" s="150"/>
      <c r="D252" s="150"/>
      <c r="E252" s="152"/>
      <c r="F252" s="152"/>
      <c r="G252" s="154"/>
      <c r="H252" s="155"/>
      <c r="I252" s="159"/>
      <c r="J252" s="159"/>
      <c r="K252" s="337"/>
      <c r="L252" s="343" t="str">
        <f>IF(K252="","",LOOKUP(K252,'Work Programme'!$A$8:$A$207,'Work Programme'!$B$8:$B$207))</f>
        <v/>
      </c>
      <c r="M252" s="150"/>
      <c r="N252" s="151"/>
      <c r="O252" s="254" t="str">
        <f>IF(G252="","",VLOOKUP(G252,'Overview - Financial Statement'!$A$46:$B$60,2,FALSE))</f>
        <v/>
      </c>
      <c r="P252" s="255" t="str">
        <f t="shared" si="42"/>
        <v/>
      </c>
      <c r="Q252" s="153"/>
      <c r="R252" s="153"/>
      <c r="S252" s="238">
        <f t="shared" si="43"/>
        <v>0</v>
      </c>
      <c r="T252" s="193" t="s">
        <v>44</v>
      </c>
      <c r="U252" s="173"/>
      <c r="V252" s="193" t="str">
        <f t="shared" si="44"/>
        <v/>
      </c>
      <c r="W252" s="264" t="str">
        <f t="shared" si="45"/>
        <v>OK</v>
      </c>
      <c r="X252" s="193" t="str">
        <f t="shared" si="46"/>
        <v/>
      </c>
      <c r="Y252" s="193" t="str">
        <f t="shared" si="47"/>
        <v/>
      </c>
      <c r="Z252" s="397" t="str">
        <f t="shared" si="48"/>
        <v/>
      </c>
      <c r="AA252" s="257" t="str">
        <f t="shared" si="49"/>
        <v/>
      </c>
      <c r="AB252" s="257" t="str">
        <f t="shared" si="50"/>
        <v/>
      </c>
      <c r="AC252" s="193" t="str">
        <f t="shared" si="51"/>
        <v>CHECK DATES</v>
      </c>
      <c r="AD252" s="257" t="str">
        <f t="shared" si="52"/>
        <v/>
      </c>
      <c r="AE252" s="286">
        <v>0</v>
      </c>
      <c r="AF252" s="257">
        <f t="shared" si="53"/>
        <v>0</v>
      </c>
      <c r="AG252" s="257" t="str">
        <f t="shared" si="54"/>
        <v/>
      </c>
      <c r="AH252" s="257">
        <f t="shared" si="55"/>
        <v>0</v>
      </c>
    </row>
    <row r="253" spans="1:34" x14ac:dyDescent="0.3">
      <c r="A253" s="287">
        <v>241</v>
      </c>
      <c r="B253" s="150"/>
      <c r="C253" s="150"/>
      <c r="D253" s="150"/>
      <c r="E253" s="152"/>
      <c r="F253" s="152"/>
      <c r="G253" s="154"/>
      <c r="H253" s="155"/>
      <c r="I253" s="159"/>
      <c r="J253" s="159"/>
      <c r="K253" s="337"/>
      <c r="L253" s="343" t="str">
        <f>IF(K253="","",LOOKUP(K253,'Work Programme'!$A$8:$A$207,'Work Programme'!$B$8:$B$207))</f>
        <v/>
      </c>
      <c r="M253" s="150"/>
      <c r="N253" s="151"/>
      <c r="O253" s="254" t="str">
        <f>IF(G253="","",VLOOKUP(G253,'Overview - Financial Statement'!$A$46:$B$60,2,FALSE))</f>
        <v/>
      </c>
      <c r="P253" s="255" t="str">
        <f t="shared" si="42"/>
        <v/>
      </c>
      <c r="Q253" s="153"/>
      <c r="R253" s="153"/>
      <c r="S253" s="238">
        <f t="shared" si="43"/>
        <v>0</v>
      </c>
      <c r="T253" s="193" t="s">
        <v>44</v>
      </c>
      <c r="U253" s="173"/>
      <c r="V253" s="193" t="str">
        <f t="shared" si="44"/>
        <v/>
      </c>
      <c r="W253" s="264" t="str">
        <f t="shared" si="45"/>
        <v>OK</v>
      </c>
      <c r="X253" s="193" t="str">
        <f t="shared" si="46"/>
        <v/>
      </c>
      <c r="Y253" s="193" t="str">
        <f t="shared" si="47"/>
        <v/>
      </c>
      <c r="Z253" s="397" t="str">
        <f t="shared" si="48"/>
        <v/>
      </c>
      <c r="AA253" s="257" t="str">
        <f t="shared" si="49"/>
        <v/>
      </c>
      <c r="AB253" s="257" t="str">
        <f t="shared" si="50"/>
        <v/>
      </c>
      <c r="AC253" s="193" t="str">
        <f t="shared" si="51"/>
        <v>CHECK DATES</v>
      </c>
      <c r="AD253" s="257" t="str">
        <f t="shared" si="52"/>
        <v/>
      </c>
      <c r="AE253" s="286">
        <v>0</v>
      </c>
      <c r="AF253" s="257">
        <f t="shared" si="53"/>
        <v>0</v>
      </c>
      <c r="AG253" s="257" t="str">
        <f t="shared" si="54"/>
        <v/>
      </c>
      <c r="AH253" s="257">
        <f t="shared" si="55"/>
        <v>0</v>
      </c>
    </row>
    <row r="254" spans="1:34" x14ac:dyDescent="0.3">
      <c r="A254" s="287">
        <v>242</v>
      </c>
      <c r="B254" s="150"/>
      <c r="C254" s="150"/>
      <c r="D254" s="150"/>
      <c r="E254" s="152"/>
      <c r="F254" s="152"/>
      <c r="G254" s="154"/>
      <c r="H254" s="155"/>
      <c r="I254" s="159"/>
      <c r="J254" s="159"/>
      <c r="K254" s="337"/>
      <c r="L254" s="343" t="str">
        <f>IF(K254="","",LOOKUP(K254,'Work Programme'!$A$8:$A$207,'Work Programme'!$B$8:$B$207))</f>
        <v/>
      </c>
      <c r="M254" s="150"/>
      <c r="N254" s="151"/>
      <c r="O254" s="254" t="str">
        <f>IF(G254="","",VLOOKUP(G254,'Overview - Financial Statement'!$A$46:$B$60,2,FALSE))</f>
        <v/>
      </c>
      <c r="P254" s="255" t="str">
        <f t="shared" si="42"/>
        <v/>
      </c>
      <c r="Q254" s="153"/>
      <c r="R254" s="153"/>
      <c r="S254" s="238">
        <f t="shared" si="43"/>
        <v>0</v>
      </c>
      <c r="T254" s="193" t="s">
        <v>44</v>
      </c>
      <c r="U254" s="173"/>
      <c r="V254" s="193" t="str">
        <f t="shared" si="44"/>
        <v/>
      </c>
      <c r="W254" s="264" t="str">
        <f t="shared" si="45"/>
        <v>OK</v>
      </c>
      <c r="X254" s="193" t="str">
        <f t="shared" si="46"/>
        <v/>
      </c>
      <c r="Y254" s="193" t="str">
        <f t="shared" si="47"/>
        <v/>
      </c>
      <c r="Z254" s="397" t="str">
        <f t="shared" si="48"/>
        <v/>
      </c>
      <c r="AA254" s="257" t="str">
        <f t="shared" si="49"/>
        <v/>
      </c>
      <c r="AB254" s="257" t="str">
        <f t="shared" si="50"/>
        <v/>
      </c>
      <c r="AC254" s="193" t="str">
        <f t="shared" si="51"/>
        <v>CHECK DATES</v>
      </c>
      <c r="AD254" s="257" t="str">
        <f t="shared" si="52"/>
        <v/>
      </c>
      <c r="AE254" s="286">
        <v>0</v>
      </c>
      <c r="AF254" s="257">
        <f t="shared" si="53"/>
        <v>0</v>
      </c>
      <c r="AG254" s="257" t="str">
        <f t="shared" si="54"/>
        <v/>
      </c>
      <c r="AH254" s="257">
        <f t="shared" si="55"/>
        <v>0</v>
      </c>
    </row>
    <row r="255" spans="1:34" x14ac:dyDescent="0.3">
      <c r="A255" s="287">
        <v>243</v>
      </c>
      <c r="B255" s="150"/>
      <c r="C255" s="150"/>
      <c r="D255" s="150"/>
      <c r="E255" s="152"/>
      <c r="F255" s="152"/>
      <c r="G255" s="154"/>
      <c r="H255" s="155"/>
      <c r="I255" s="159"/>
      <c r="J255" s="159"/>
      <c r="K255" s="337"/>
      <c r="L255" s="343" t="str">
        <f>IF(K255="","",LOOKUP(K255,'Work Programme'!$A$8:$A$207,'Work Programme'!$B$8:$B$207))</f>
        <v/>
      </c>
      <c r="M255" s="150"/>
      <c r="N255" s="151"/>
      <c r="O255" s="254" t="str">
        <f>IF(G255="","",VLOOKUP(G255,'Overview - Financial Statement'!$A$46:$B$60,2,FALSE))</f>
        <v/>
      </c>
      <c r="P255" s="255" t="str">
        <f t="shared" si="42"/>
        <v/>
      </c>
      <c r="Q255" s="153"/>
      <c r="R255" s="153"/>
      <c r="S255" s="238">
        <f t="shared" si="43"/>
        <v>0</v>
      </c>
      <c r="T255" s="193" t="s">
        <v>44</v>
      </c>
      <c r="U255" s="173"/>
      <c r="V255" s="193" t="str">
        <f t="shared" si="44"/>
        <v/>
      </c>
      <c r="W255" s="264" t="str">
        <f t="shared" si="45"/>
        <v>OK</v>
      </c>
      <c r="X255" s="193" t="str">
        <f t="shared" si="46"/>
        <v/>
      </c>
      <c r="Y255" s="193" t="str">
        <f t="shared" si="47"/>
        <v/>
      </c>
      <c r="Z255" s="397" t="str">
        <f t="shared" si="48"/>
        <v/>
      </c>
      <c r="AA255" s="257" t="str">
        <f t="shared" si="49"/>
        <v/>
      </c>
      <c r="AB255" s="257" t="str">
        <f t="shared" si="50"/>
        <v/>
      </c>
      <c r="AC255" s="193" t="str">
        <f t="shared" si="51"/>
        <v>CHECK DATES</v>
      </c>
      <c r="AD255" s="257" t="str">
        <f t="shared" si="52"/>
        <v/>
      </c>
      <c r="AE255" s="286">
        <v>0</v>
      </c>
      <c r="AF255" s="257">
        <f t="shared" si="53"/>
        <v>0</v>
      </c>
      <c r="AG255" s="257" t="str">
        <f t="shared" si="54"/>
        <v/>
      </c>
      <c r="AH255" s="257">
        <f t="shared" si="55"/>
        <v>0</v>
      </c>
    </row>
    <row r="256" spans="1:34" x14ac:dyDescent="0.3">
      <c r="A256" s="287">
        <v>244</v>
      </c>
      <c r="B256" s="150"/>
      <c r="C256" s="150"/>
      <c r="D256" s="150"/>
      <c r="E256" s="152"/>
      <c r="F256" s="152"/>
      <c r="G256" s="154"/>
      <c r="H256" s="155"/>
      <c r="I256" s="159"/>
      <c r="J256" s="159"/>
      <c r="K256" s="337"/>
      <c r="L256" s="343" t="str">
        <f>IF(K256="","",LOOKUP(K256,'Work Programme'!$A$8:$A$207,'Work Programme'!$B$8:$B$207))</f>
        <v/>
      </c>
      <c r="M256" s="150"/>
      <c r="N256" s="151"/>
      <c r="O256" s="254" t="str">
        <f>IF(G256="","",VLOOKUP(G256,'Overview - Financial Statement'!$A$46:$B$60,2,FALSE))</f>
        <v/>
      </c>
      <c r="P256" s="255" t="str">
        <f t="shared" si="42"/>
        <v/>
      </c>
      <c r="Q256" s="153"/>
      <c r="R256" s="153"/>
      <c r="S256" s="238">
        <f t="shared" si="43"/>
        <v>0</v>
      </c>
      <c r="T256" s="193" t="s">
        <v>44</v>
      </c>
      <c r="U256" s="173"/>
      <c r="V256" s="193" t="str">
        <f t="shared" si="44"/>
        <v/>
      </c>
      <c r="W256" s="264" t="str">
        <f t="shared" si="45"/>
        <v>OK</v>
      </c>
      <c r="X256" s="193" t="str">
        <f t="shared" si="46"/>
        <v/>
      </c>
      <c r="Y256" s="193" t="str">
        <f t="shared" si="47"/>
        <v/>
      </c>
      <c r="Z256" s="397" t="str">
        <f t="shared" si="48"/>
        <v/>
      </c>
      <c r="AA256" s="257" t="str">
        <f t="shared" si="49"/>
        <v/>
      </c>
      <c r="AB256" s="257" t="str">
        <f t="shared" si="50"/>
        <v/>
      </c>
      <c r="AC256" s="193" t="str">
        <f t="shared" si="51"/>
        <v>CHECK DATES</v>
      </c>
      <c r="AD256" s="257" t="str">
        <f t="shared" si="52"/>
        <v/>
      </c>
      <c r="AE256" s="286">
        <v>0</v>
      </c>
      <c r="AF256" s="257">
        <f t="shared" si="53"/>
        <v>0</v>
      </c>
      <c r="AG256" s="257" t="str">
        <f t="shared" si="54"/>
        <v/>
      </c>
      <c r="AH256" s="257">
        <f t="shared" si="55"/>
        <v>0</v>
      </c>
    </row>
    <row r="257" spans="1:34" x14ac:dyDescent="0.3">
      <c r="A257" s="287">
        <v>245</v>
      </c>
      <c r="B257" s="150"/>
      <c r="C257" s="150"/>
      <c r="D257" s="150"/>
      <c r="E257" s="152"/>
      <c r="F257" s="152"/>
      <c r="G257" s="154"/>
      <c r="H257" s="155"/>
      <c r="I257" s="159"/>
      <c r="J257" s="159"/>
      <c r="K257" s="337"/>
      <c r="L257" s="343" t="str">
        <f>IF(K257="","",LOOKUP(K257,'Work Programme'!$A$8:$A$207,'Work Programme'!$B$8:$B$207))</f>
        <v/>
      </c>
      <c r="M257" s="150"/>
      <c r="N257" s="151"/>
      <c r="O257" s="254" t="str">
        <f>IF(G257="","",VLOOKUP(G257,'Overview - Financial Statement'!$A$46:$B$60,2,FALSE))</f>
        <v/>
      </c>
      <c r="P257" s="255" t="str">
        <f t="shared" si="42"/>
        <v/>
      </c>
      <c r="Q257" s="153"/>
      <c r="R257" s="153"/>
      <c r="S257" s="238">
        <f t="shared" si="43"/>
        <v>0</v>
      </c>
      <c r="T257" s="193" t="s">
        <v>44</v>
      </c>
      <c r="U257" s="173"/>
      <c r="V257" s="193" t="str">
        <f t="shared" si="44"/>
        <v/>
      </c>
      <c r="W257" s="264" t="str">
        <f t="shared" si="45"/>
        <v>OK</v>
      </c>
      <c r="X257" s="193" t="str">
        <f t="shared" si="46"/>
        <v/>
      </c>
      <c r="Y257" s="193" t="str">
        <f t="shared" si="47"/>
        <v/>
      </c>
      <c r="Z257" s="397" t="str">
        <f t="shared" si="48"/>
        <v/>
      </c>
      <c r="AA257" s="257" t="str">
        <f t="shared" si="49"/>
        <v/>
      </c>
      <c r="AB257" s="257" t="str">
        <f t="shared" si="50"/>
        <v/>
      </c>
      <c r="AC257" s="193" t="str">
        <f t="shared" si="51"/>
        <v>CHECK DATES</v>
      </c>
      <c r="AD257" s="257" t="str">
        <f t="shared" si="52"/>
        <v/>
      </c>
      <c r="AE257" s="286">
        <v>0</v>
      </c>
      <c r="AF257" s="257">
        <f t="shared" si="53"/>
        <v>0</v>
      </c>
      <c r="AG257" s="257" t="str">
        <f t="shared" si="54"/>
        <v/>
      </c>
      <c r="AH257" s="257">
        <f t="shared" si="55"/>
        <v>0</v>
      </c>
    </row>
    <row r="258" spans="1:34" x14ac:dyDescent="0.3">
      <c r="A258" s="287">
        <v>246</v>
      </c>
      <c r="B258" s="150"/>
      <c r="C258" s="150"/>
      <c r="D258" s="150"/>
      <c r="E258" s="152"/>
      <c r="F258" s="152"/>
      <c r="G258" s="154"/>
      <c r="H258" s="155"/>
      <c r="I258" s="159"/>
      <c r="J258" s="159"/>
      <c r="K258" s="337"/>
      <c r="L258" s="343" t="str">
        <f>IF(K258="","",LOOKUP(K258,'Work Programme'!$A$8:$A$207,'Work Programme'!$B$8:$B$207))</f>
        <v/>
      </c>
      <c r="M258" s="150"/>
      <c r="N258" s="151"/>
      <c r="O258" s="254" t="str">
        <f>IF(G258="","",VLOOKUP(G258,'Overview - Financial Statement'!$A$46:$B$60,2,FALSE))</f>
        <v/>
      </c>
      <c r="P258" s="255" t="str">
        <f t="shared" si="42"/>
        <v/>
      </c>
      <c r="Q258" s="153"/>
      <c r="R258" s="153"/>
      <c r="S258" s="238">
        <f t="shared" si="43"/>
        <v>0</v>
      </c>
      <c r="T258" s="193" t="s">
        <v>44</v>
      </c>
      <c r="U258" s="173"/>
      <c r="V258" s="193" t="str">
        <f t="shared" si="44"/>
        <v/>
      </c>
      <c r="W258" s="264" t="str">
        <f t="shared" si="45"/>
        <v>OK</v>
      </c>
      <c r="X258" s="193" t="str">
        <f t="shared" si="46"/>
        <v/>
      </c>
      <c r="Y258" s="193" t="str">
        <f t="shared" si="47"/>
        <v/>
      </c>
      <c r="Z258" s="397" t="str">
        <f t="shared" si="48"/>
        <v/>
      </c>
      <c r="AA258" s="257" t="str">
        <f t="shared" si="49"/>
        <v/>
      </c>
      <c r="AB258" s="257" t="str">
        <f t="shared" si="50"/>
        <v/>
      </c>
      <c r="AC258" s="193" t="str">
        <f t="shared" si="51"/>
        <v>CHECK DATES</v>
      </c>
      <c r="AD258" s="257" t="str">
        <f t="shared" si="52"/>
        <v/>
      </c>
      <c r="AE258" s="286">
        <v>0</v>
      </c>
      <c r="AF258" s="257">
        <f t="shared" si="53"/>
        <v>0</v>
      </c>
      <c r="AG258" s="257" t="str">
        <f t="shared" si="54"/>
        <v/>
      </c>
      <c r="AH258" s="257">
        <f t="shared" si="55"/>
        <v>0</v>
      </c>
    </row>
    <row r="259" spans="1:34" x14ac:dyDescent="0.3">
      <c r="A259" s="287">
        <v>247</v>
      </c>
      <c r="B259" s="150"/>
      <c r="C259" s="150"/>
      <c r="D259" s="150"/>
      <c r="E259" s="152"/>
      <c r="F259" s="152"/>
      <c r="G259" s="154"/>
      <c r="H259" s="155"/>
      <c r="I259" s="159"/>
      <c r="J259" s="159"/>
      <c r="K259" s="337"/>
      <c r="L259" s="343" t="str">
        <f>IF(K259="","",LOOKUP(K259,'Work Programme'!$A$8:$A$207,'Work Programme'!$B$8:$B$207))</f>
        <v/>
      </c>
      <c r="M259" s="150"/>
      <c r="N259" s="151"/>
      <c r="O259" s="254" t="str">
        <f>IF(G259="","",VLOOKUP(G259,'Overview - Financial Statement'!$A$46:$B$60,2,FALSE))</f>
        <v/>
      </c>
      <c r="P259" s="255" t="str">
        <f t="shared" si="42"/>
        <v/>
      </c>
      <c r="Q259" s="153"/>
      <c r="R259" s="153"/>
      <c r="S259" s="238">
        <f t="shared" si="43"/>
        <v>0</v>
      </c>
      <c r="T259" s="193" t="s">
        <v>44</v>
      </c>
      <c r="U259" s="173"/>
      <c r="V259" s="193" t="str">
        <f t="shared" si="44"/>
        <v/>
      </c>
      <c r="W259" s="264" t="str">
        <f t="shared" si="45"/>
        <v>OK</v>
      </c>
      <c r="X259" s="193" t="str">
        <f t="shared" si="46"/>
        <v/>
      </c>
      <c r="Y259" s="193" t="str">
        <f t="shared" si="47"/>
        <v/>
      </c>
      <c r="Z259" s="397" t="str">
        <f t="shared" si="48"/>
        <v/>
      </c>
      <c r="AA259" s="257" t="str">
        <f t="shared" si="49"/>
        <v/>
      </c>
      <c r="AB259" s="257" t="str">
        <f t="shared" si="50"/>
        <v/>
      </c>
      <c r="AC259" s="193" t="str">
        <f t="shared" si="51"/>
        <v>CHECK DATES</v>
      </c>
      <c r="AD259" s="257" t="str">
        <f t="shared" si="52"/>
        <v/>
      </c>
      <c r="AE259" s="286">
        <v>0</v>
      </c>
      <c r="AF259" s="257">
        <f t="shared" si="53"/>
        <v>0</v>
      </c>
      <c r="AG259" s="257" t="str">
        <f t="shared" si="54"/>
        <v/>
      </c>
      <c r="AH259" s="257">
        <f t="shared" si="55"/>
        <v>0</v>
      </c>
    </row>
    <row r="260" spans="1:34" x14ac:dyDescent="0.3">
      <c r="A260" s="287">
        <v>248</v>
      </c>
      <c r="B260" s="150"/>
      <c r="C260" s="150"/>
      <c r="D260" s="150"/>
      <c r="E260" s="152"/>
      <c r="F260" s="152"/>
      <c r="G260" s="154"/>
      <c r="H260" s="155"/>
      <c r="I260" s="159"/>
      <c r="J260" s="159"/>
      <c r="K260" s="337"/>
      <c r="L260" s="343" t="str">
        <f>IF(K260="","",LOOKUP(K260,'Work Programme'!$A$8:$A$207,'Work Programme'!$B$8:$B$207))</f>
        <v/>
      </c>
      <c r="M260" s="150"/>
      <c r="N260" s="151"/>
      <c r="O260" s="254" t="str">
        <f>IF(G260="","",VLOOKUP(G260,'Overview - Financial Statement'!$A$46:$B$60,2,FALSE))</f>
        <v/>
      </c>
      <c r="P260" s="255" t="str">
        <f t="shared" si="42"/>
        <v/>
      </c>
      <c r="Q260" s="153"/>
      <c r="R260" s="153"/>
      <c r="S260" s="238">
        <f t="shared" si="43"/>
        <v>0</v>
      </c>
      <c r="T260" s="193" t="s">
        <v>44</v>
      </c>
      <c r="U260" s="173"/>
      <c r="V260" s="193" t="str">
        <f t="shared" si="44"/>
        <v/>
      </c>
      <c r="W260" s="264" t="str">
        <f t="shared" si="45"/>
        <v>OK</v>
      </c>
      <c r="X260" s="193" t="str">
        <f t="shared" si="46"/>
        <v/>
      </c>
      <c r="Y260" s="193" t="str">
        <f t="shared" si="47"/>
        <v/>
      </c>
      <c r="Z260" s="397" t="str">
        <f t="shared" si="48"/>
        <v/>
      </c>
      <c r="AA260" s="257" t="str">
        <f t="shared" si="49"/>
        <v/>
      </c>
      <c r="AB260" s="257" t="str">
        <f t="shared" si="50"/>
        <v/>
      </c>
      <c r="AC260" s="193" t="str">
        <f t="shared" si="51"/>
        <v>CHECK DATES</v>
      </c>
      <c r="AD260" s="257" t="str">
        <f t="shared" si="52"/>
        <v/>
      </c>
      <c r="AE260" s="286">
        <v>0</v>
      </c>
      <c r="AF260" s="257">
        <f t="shared" si="53"/>
        <v>0</v>
      </c>
      <c r="AG260" s="257" t="str">
        <f t="shared" si="54"/>
        <v/>
      </c>
      <c r="AH260" s="257">
        <f t="shared" si="55"/>
        <v>0</v>
      </c>
    </row>
    <row r="261" spans="1:34" x14ac:dyDescent="0.3">
      <c r="A261" s="287">
        <v>249</v>
      </c>
      <c r="B261" s="150"/>
      <c r="C261" s="150"/>
      <c r="D261" s="150"/>
      <c r="E261" s="152"/>
      <c r="F261" s="152"/>
      <c r="G261" s="154"/>
      <c r="H261" s="155"/>
      <c r="I261" s="159"/>
      <c r="J261" s="159"/>
      <c r="K261" s="337"/>
      <c r="L261" s="343" t="str">
        <f>IF(K261="","",LOOKUP(K261,'Work Programme'!$A$8:$A$207,'Work Programme'!$B$8:$B$207))</f>
        <v/>
      </c>
      <c r="M261" s="150"/>
      <c r="N261" s="151"/>
      <c r="O261" s="254" t="str">
        <f>IF(G261="","",VLOOKUP(G261,'Overview - Financial Statement'!$A$46:$B$60,2,FALSE))</f>
        <v/>
      </c>
      <c r="P261" s="255" t="str">
        <f t="shared" si="42"/>
        <v/>
      </c>
      <c r="Q261" s="153"/>
      <c r="R261" s="153"/>
      <c r="S261" s="238">
        <f t="shared" si="43"/>
        <v>0</v>
      </c>
      <c r="T261" s="193" t="s">
        <v>44</v>
      </c>
      <c r="U261" s="173"/>
      <c r="V261" s="193" t="str">
        <f t="shared" si="44"/>
        <v/>
      </c>
      <c r="W261" s="264" t="str">
        <f t="shared" si="45"/>
        <v>OK</v>
      </c>
      <c r="X261" s="193" t="str">
        <f t="shared" si="46"/>
        <v/>
      </c>
      <c r="Y261" s="193" t="str">
        <f t="shared" si="47"/>
        <v/>
      </c>
      <c r="Z261" s="397" t="str">
        <f t="shared" si="48"/>
        <v/>
      </c>
      <c r="AA261" s="257" t="str">
        <f t="shared" si="49"/>
        <v/>
      </c>
      <c r="AB261" s="257" t="str">
        <f t="shared" si="50"/>
        <v/>
      </c>
      <c r="AC261" s="193" t="str">
        <f t="shared" si="51"/>
        <v>CHECK DATES</v>
      </c>
      <c r="AD261" s="257" t="str">
        <f t="shared" si="52"/>
        <v/>
      </c>
      <c r="AE261" s="286">
        <v>0</v>
      </c>
      <c r="AF261" s="257">
        <f t="shared" si="53"/>
        <v>0</v>
      </c>
      <c r="AG261" s="257" t="str">
        <f t="shared" si="54"/>
        <v/>
      </c>
      <c r="AH261" s="257">
        <f t="shared" si="55"/>
        <v>0</v>
      </c>
    </row>
    <row r="262" spans="1:34" x14ac:dyDescent="0.3">
      <c r="A262" s="287">
        <v>250</v>
      </c>
      <c r="B262" s="150"/>
      <c r="C262" s="150"/>
      <c r="D262" s="150"/>
      <c r="E262" s="152"/>
      <c r="F262" s="152"/>
      <c r="G262" s="154"/>
      <c r="H262" s="155"/>
      <c r="I262" s="159"/>
      <c r="J262" s="159"/>
      <c r="K262" s="337"/>
      <c r="L262" s="343" t="str">
        <f>IF(K262="","",LOOKUP(K262,'Work Programme'!$A$8:$A$207,'Work Programme'!$B$8:$B$207))</f>
        <v/>
      </c>
      <c r="M262" s="150"/>
      <c r="N262" s="151"/>
      <c r="O262" s="254" t="str">
        <f>IF(G262="","",VLOOKUP(G262,'Overview - Financial Statement'!$A$46:$B$60,2,FALSE))</f>
        <v/>
      </c>
      <c r="P262" s="255" t="str">
        <f t="shared" si="42"/>
        <v/>
      </c>
      <c r="Q262" s="153"/>
      <c r="R262" s="153"/>
      <c r="S262" s="238">
        <f t="shared" si="43"/>
        <v>0</v>
      </c>
      <c r="T262" s="193" t="s">
        <v>44</v>
      </c>
      <c r="U262" s="173"/>
      <c r="V262" s="193" t="str">
        <f t="shared" si="44"/>
        <v/>
      </c>
      <c r="W262" s="264" t="str">
        <f t="shared" si="45"/>
        <v>OK</v>
      </c>
      <c r="X262" s="193" t="str">
        <f t="shared" si="46"/>
        <v/>
      </c>
      <c r="Y262" s="193" t="str">
        <f t="shared" si="47"/>
        <v/>
      </c>
      <c r="Z262" s="397" t="str">
        <f t="shared" si="48"/>
        <v/>
      </c>
      <c r="AA262" s="257" t="str">
        <f t="shared" si="49"/>
        <v/>
      </c>
      <c r="AB262" s="257" t="str">
        <f t="shared" si="50"/>
        <v/>
      </c>
      <c r="AC262" s="193" t="str">
        <f t="shared" si="51"/>
        <v>CHECK DATES</v>
      </c>
      <c r="AD262" s="257" t="str">
        <f t="shared" si="52"/>
        <v/>
      </c>
      <c r="AE262" s="286">
        <v>0</v>
      </c>
      <c r="AF262" s="257">
        <f t="shared" si="53"/>
        <v>0</v>
      </c>
      <c r="AG262" s="257" t="str">
        <f t="shared" si="54"/>
        <v/>
      </c>
      <c r="AH262" s="257">
        <f t="shared" si="55"/>
        <v>0</v>
      </c>
    </row>
    <row r="263" spans="1:34" x14ac:dyDescent="0.3">
      <c r="A263" s="287">
        <v>251</v>
      </c>
      <c r="B263" s="150"/>
      <c r="C263" s="150"/>
      <c r="D263" s="150"/>
      <c r="E263" s="152"/>
      <c r="F263" s="152"/>
      <c r="G263" s="154"/>
      <c r="H263" s="155"/>
      <c r="I263" s="159"/>
      <c r="J263" s="159"/>
      <c r="K263" s="337"/>
      <c r="L263" s="343" t="str">
        <f>IF(K263="","",LOOKUP(K263,'Work Programme'!$A$8:$A$207,'Work Programme'!$B$8:$B$207))</f>
        <v/>
      </c>
      <c r="M263" s="150"/>
      <c r="N263" s="151"/>
      <c r="O263" s="254" t="str">
        <f>IF(G263="","",VLOOKUP(G263,'Overview - Financial Statement'!$A$46:$B$60,2,FALSE))</f>
        <v/>
      </c>
      <c r="P263" s="255" t="str">
        <f t="shared" si="42"/>
        <v/>
      </c>
      <c r="Q263" s="153"/>
      <c r="R263" s="153"/>
      <c r="S263" s="238">
        <f t="shared" si="43"/>
        <v>0</v>
      </c>
      <c r="T263" s="193" t="s">
        <v>44</v>
      </c>
      <c r="U263" s="173"/>
      <c r="V263" s="193" t="str">
        <f t="shared" si="44"/>
        <v/>
      </c>
      <c r="W263" s="264" t="str">
        <f t="shared" si="45"/>
        <v>OK</v>
      </c>
      <c r="X263" s="193" t="str">
        <f t="shared" si="46"/>
        <v/>
      </c>
      <c r="Y263" s="193" t="str">
        <f t="shared" si="47"/>
        <v/>
      </c>
      <c r="Z263" s="397" t="str">
        <f t="shared" si="48"/>
        <v/>
      </c>
      <c r="AA263" s="257" t="str">
        <f t="shared" si="49"/>
        <v/>
      </c>
      <c r="AB263" s="257" t="str">
        <f t="shared" si="50"/>
        <v/>
      </c>
      <c r="AC263" s="193" t="str">
        <f t="shared" si="51"/>
        <v>CHECK DATES</v>
      </c>
      <c r="AD263" s="257" t="str">
        <f t="shared" si="52"/>
        <v/>
      </c>
      <c r="AE263" s="286">
        <v>0</v>
      </c>
      <c r="AF263" s="257">
        <f t="shared" si="53"/>
        <v>0</v>
      </c>
      <c r="AG263" s="257" t="str">
        <f t="shared" si="54"/>
        <v/>
      </c>
      <c r="AH263" s="257">
        <f t="shared" si="55"/>
        <v>0</v>
      </c>
    </row>
    <row r="264" spans="1:34" x14ac:dyDescent="0.3">
      <c r="A264" s="287">
        <v>252</v>
      </c>
      <c r="B264" s="150"/>
      <c r="C264" s="150"/>
      <c r="D264" s="150"/>
      <c r="E264" s="152"/>
      <c r="F264" s="152"/>
      <c r="G264" s="154"/>
      <c r="H264" s="155"/>
      <c r="I264" s="159"/>
      <c r="J264" s="159"/>
      <c r="K264" s="337"/>
      <c r="L264" s="343" t="str">
        <f>IF(K264="","",LOOKUP(K264,'Work Programme'!$A$8:$A$207,'Work Programme'!$B$8:$B$207))</f>
        <v/>
      </c>
      <c r="M264" s="150"/>
      <c r="N264" s="151"/>
      <c r="O264" s="254" t="str">
        <f>IF(G264="","",VLOOKUP(G264,'Overview - Financial Statement'!$A$46:$B$60,2,FALSE))</f>
        <v/>
      </c>
      <c r="P264" s="255" t="str">
        <f t="shared" si="42"/>
        <v/>
      </c>
      <c r="Q264" s="153"/>
      <c r="R264" s="153"/>
      <c r="S264" s="238">
        <f t="shared" si="43"/>
        <v>0</v>
      </c>
      <c r="T264" s="193" t="s">
        <v>44</v>
      </c>
      <c r="U264" s="173"/>
      <c r="V264" s="193" t="str">
        <f t="shared" si="44"/>
        <v/>
      </c>
      <c r="W264" s="264" t="str">
        <f t="shared" si="45"/>
        <v>OK</v>
      </c>
      <c r="X264" s="193" t="str">
        <f t="shared" si="46"/>
        <v/>
      </c>
      <c r="Y264" s="193" t="str">
        <f t="shared" si="47"/>
        <v/>
      </c>
      <c r="Z264" s="397" t="str">
        <f t="shared" si="48"/>
        <v/>
      </c>
      <c r="AA264" s="257" t="str">
        <f t="shared" si="49"/>
        <v/>
      </c>
      <c r="AB264" s="257" t="str">
        <f t="shared" si="50"/>
        <v/>
      </c>
      <c r="AC264" s="193" t="str">
        <f t="shared" si="51"/>
        <v>CHECK DATES</v>
      </c>
      <c r="AD264" s="257" t="str">
        <f t="shared" si="52"/>
        <v/>
      </c>
      <c r="AE264" s="286">
        <v>0</v>
      </c>
      <c r="AF264" s="257">
        <f t="shared" si="53"/>
        <v>0</v>
      </c>
      <c r="AG264" s="257" t="str">
        <f t="shared" si="54"/>
        <v/>
      </c>
      <c r="AH264" s="257">
        <f t="shared" si="55"/>
        <v>0</v>
      </c>
    </row>
    <row r="265" spans="1:34" x14ac:dyDescent="0.3">
      <c r="A265" s="287">
        <v>253</v>
      </c>
      <c r="B265" s="150"/>
      <c r="C265" s="150"/>
      <c r="D265" s="150"/>
      <c r="E265" s="152"/>
      <c r="F265" s="152"/>
      <c r="G265" s="154"/>
      <c r="H265" s="155"/>
      <c r="I265" s="159"/>
      <c r="J265" s="159"/>
      <c r="K265" s="337"/>
      <c r="L265" s="343" t="str">
        <f>IF(K265="","",LOOKUP(K265,'Work Programme'!$A$8:$A$207,'Work Programme'!$B$8:$B$207))</f>
        <v/>
      </c>
      <c r="M265" s="150"/>
      <c r="N265" s="151"/>
      <c r="O265" s="254" t="str">
        <f>IF(G265="","",VLOOKUP(G265,'Overview - Financial Statement'!$A$46:$B$60,2,FALSE))</f>
        <v/>
      </c>
      <c r="P265" s="255" t="str">
        <f t="shared" si="42"/>
        <v/>
      </c>
      <c r="Q265" s="153"/>
      <c r="R265" s="153"/>
      <c r="S265" s="238">
        <f t="shared" si="43"/>
        <v>0</v>
      </c>
      <c r="T265" s="193" t="s">
        <v>44</v>
      </c>
      <c r="U265" s="173"/>
      <c r="V265" s="193" t="str">
        <f t="shared" si="44"/>
        <v/>
      </c>
      <c r="W265" s="264" t="str">
        <f t="shared" si="45"/>
        <v>OK</v>
      </c>
      <c r="X265" s="193" t="str">
        <f t="shared" si="46"/>
        <v/>
      </c>
      <c r="Y265" s="193" t="str">
        <f t="shared" si="47"/>
        <v/>
      </c>
      <c r="Z265" s="397" t="str">
        <f t="shared" si="48"/>
        <v/>
      </c>
      <c r="AA265" s="257" t="str">
        <f t="shared" si="49"/>
        <v/>
      </c>
      <c r="AB265" s="257" t="str">
        <f t="shared" si="50"/>
        <v/>
      </c>
      <c r="AC265" s="193" t="str">
        <f t="shared" si="51"/>
        <v>CHECK DATES</v>
      </c>
      <c r="AD265" s="257" t="str">
        <f t="shared" si="52"/>
        <v/>
      </c>
      <c r="AE265" s="286">
        <v>0</v>
      </c>
      <c r="AF265" s="257">
        <f t="shared" si="53"/>
        <v>0</v>
      </c>
      <c r="AG265" s="257" t="str">
        <f t="shared" si="54"/>
        <v/>
      </c>
      <c r="AH265" s="257">
        <f t="shared" si="55"/>
        <v>0</v>
      </c>
    </row>
    <row r="266" spans="1:34" x14ac:dyDescent="0.3">
      <c r="A266" s="287">
        <v>254</v>
      </c>
      <c r="B266" s="150"/>
      <c r="C266" s="150"/>
      <c r="D266" s="150"/>
      <c r="E266" s="152"/>
      <c r="F266" s="152"/>
      <c r="G266" s="154"/>
      <c r="H266" s="155"/>
      <c r="I266" s="159"/>
      <c r="J266" s="159"/>
      <c r="K266" s="337"/>
      <c r="L266" s="343" t="str">
        <f>IF(K266="","",LOOKUP(K266,'Work Programme'!$A$8:$A$207,'Work Programme'!$B$8:$B$207))</f>
        <v/>
      </c>
      <c r="M266" s="150"/>
      <c r="N266" s="151"/>
      <c r="O266" s="254" t="str">
        <f>IF(G266="","",VLOOKUP(G266,'Overview - Financial Statement'!$A$46:$B$60,2,FALSE))</f>
        <v/>
      </c>
      <c r="P266" s="255" t="str">
        <f t="shared" si="42"/>
        <v/>
      </c>
      <c r="Q266" s="153"/>
      <c r="R266" s="153"/>
      <c r="S266" s="238">
        <f t="shared" si="43"/>
        <v>0</v>
      </c>
      <c r="T266" s="193" t="s">
        <v>44</v>
      </c>
      <c r="U266" s="173"/>
      <c r="V266" s="193" t="str">
        <f t="shared" si="44"/>
        <v/>
      </c>
      <c r="W266" s="264" t="str">
        <f t="shared" si="45"/>
        <v>OK</v>
      </c>
      <c r="X266" s="193" t="str">
        <f t="shared" si="46"/>
        <v/>
      </c>
      <c r="Y266" s="193" t="str">
        <f t="shared" si="47"/>
        <v/>
      </c>
      <c r="Z266" s="397" t="str">
        <f t="shared" si="48"/>
        <v/>
      </c>
      <c r="AA266" s="257" t="str">
        <f t="shared" si="49"/>
        <v/>
      </c>
      <c r="AB266" s="257" t="str">
        <f t="shared" si="50"/>
        <v/>
      </c>
      <c r="AC266" s="193" t="str">
        <f t="shared" si="51"/>
        <v>CHECK DATES</v>
      </c>
      <c r="AD266" s="257" t="str">
        <f t="shared" si="52"/>
        <v/>
      </c>
      <c r="AE266" s="286">
        <v>0</v>
      </c>
      <c r="AF266" s="257">
        <f t="shared" si="53"/>
        <v>0</v>
      </c>
      <c r="AG266" s="257" t="str">
        <f t="shared" si="54"/>
        <v/>
      </c>
      <c r="AH266" s="257">
        <f t="shared" si="55"/>
        <v>0</v>
      </c>
    </row>
    <row r="267" spans="1:34" x14ac:dyDescent="0.3">
      <c r="A267" s="287">
        <v>255</v>
      </c>
      <c r="B267" s="150"/>
      <c r="C267" s="150"/>
      <c r="D267" s="150"/>
      <c r="E267" s="152"/>
      <c r="F267" s="152"/>
      <c r="G267" s="154"/>
      <c r="H267" s="155"/>
      <c r="I267" s="159"/>
      <c r="J267" s="159"/>
      <c r="K267" s="337"/>
      <c r="L267" s="343" t="str">
        <f>IF(K267="","",LOOKUP(K267,'Work Programme'!$A$8:$A$207,'Work Programme'!$B$8:$B$207))</f>
        <v/>
      </c>
      <c r="M267" s="150"/>
      <c r="N267" s="151"/>
      <c r="O267" s="254" t="str">
        <f>IF(G267="","",VLOOKUP(G267,'Overview - Financial Statement'!$A$46:$B$60,2,FALSE))</f>
        <v/>
      </c>
      <c r="P267" s="255" t="str">
        <f t="shared" si="42"/>
        <v/>
      </c>
      <c r="Q267" s="153"/>
      <c r="R267" s="153"/>
      <c r="S267" s="238">
        <f t="shared" si="43"/>
        <v>0</v>
      </c>
      <c r="T267" s="193" t="s">
        <v>44</v>
      </c>
      <c r="U267" s="173"/>
      <c r="V267" s="193" t="str">
        <f t="shared" si="44"/>
        <v/>
      </c>
      <c r="W267" s="264" t="str">
        <f t="shared" si="45"/>
        <v>OK</v>
      </c>
      <c r="X267" s="193" t="str">
        <f t="shared" si="46"/>
        <v/>
      </c>
      <c r="Y267" s="193" t="str">
        <f t="shared" si="47"/>
        <v/>
      </c>
      <c r="Z267" s="397" t="str">
        <f t="shared" si="48"/>
        <v/>
      </c>
      <c r="AA267" s="257" t="str">
        <f t="shared" si="49"/>
        <v/>
      </c>
      <c r="AB267" s="257" t="str">
        <f t="shared" si="50"/>
        <v/>
      </c>
      <c r="AC267" s="193" t="str">
        <f t="shared" si="51"/>
        <v>CHECK DATES</v>
      </c>
      <c r="AD267" s="257" t="str">
        <f t="shared" si="52"/>
        <v/>
      </c>
      <c r="AE267" s="286">
        <v>0</v>
      </c>
      <c r="AF267" s="257">
        <f t="shared" si="53"/>
        <v>0</v>
      </c>
      <c r="AG267" s="257" t="str">
        <f t="shared" si="54"/>
        <v/>
      </c>
      <c r="AH267" s="257">
        <f t="shared" si="55"/>
        <v>0</v>
      </c>
    </row>
    <row r="268" spans="1:34" x14ac:dyDescent="0.3">
      <c r="A268" s="287">
        <v>256</v>
      </c>
      <c r="B268" s="150"/>
      <c r="C268" s="150"/>
      <c r="D268" s="150"/>
      <c r="E268" s="152"/>
      <c r="F268" s="152"/>
      <c r="G268" s="154"/>
      <c r="H268" s="155"/>
      <c r="I268" s="159"/>
      <c r="J268" s="159"/>
      <c r="K268" s="337"/>
      <c r="L268" s="343" t="str">
        <f>IF(K268="","",LOOKUP(K268,'Work Programme'!$A$8:$A$207,'Work Programme'!$B$8:$B$207))</f>
        <v/>
      </c>
      <c r="M268" s="150"/>
      <c r="N268" s="151"/>
      <c r="O268" s="254" t="str">
        <f>IF(G268="","",VLOOKUP(G268,'Overview - Financial Statement'!$A$46:$B$60,2,FALSE))</f>
        <v/>
      </c>
      <c r="P268" s="255" t="str">
        <f t="shared" si="42"/>
        <v/>
      </c>
      <c r="Q268" s="153"/>
      <c r="R268" s="153"/>
      <c r="S268" s="238">
        <f t="shared" si="43"/>
        <v>0</v>
      </c>
      <c r="T268" s="193" t="s">
        <v>44</v>
      </c>
      <c r="U268" s="173"/>
      <c r="V268" s="193" t="str">
        <f t="shared" si="44"/>
        <v/>
      </c>
      <c r="W268" s="264" t="str">
        <f t="shared" si="45"/>
        <v>OK</v>
      </c>
      <c r="X268" s="193" t="str">
        <f t="shared" si="46"/>
        <v/>
      </c>
      <c r="Y268" s="193" t="str">
        <f t="shared" si="47"/>
        <v/>
      </c>
      <c r="Z268" s="397" t="str">
        <f t="shared" si="48"/>
        <v/>
      </c>
      <c r="AA268" s="257" t="str">
        <f t="shared" si="49"/>
        <v/>
      </c>
      <c r="AB268" s="257" t="str">
        <f t="shared" si="50"/>
        <v/>
      </c>
      <c r="AC268" s="193" t="str">
        <f t="shared" si="51"/>
        <v>CHECK DATES</v>
      </c>
      <c r="AD268" s="257" t="str">
        <f t="shared" si="52"/>
        <v/>
      </c>
      <c r="AE268" s="286">
        <v>0</v>
      </c>
      <c r="AF268" s="257">
        <f t="shared" si="53"/>
        <v>0</v>
      </c>
      <c r="AG268" s="257" t="str">
        <f t="shared" si="54"/>
        <v/>
      </c>
      <c r="AH268" s="257">
        <f t="shared" si="55"/>
        <v>0</v>
      </c>
    </row>
    <row r="269" spans="1:34" x14ac:dyDescent="0.3">
      <c r="A269" s="287">
        <v>257</v>
      </c>
      <c r="B269" s="150"/>
      <c r="C269" s="150"/>
      <c r="D269" s="150"/>
      <c r="E269" s="152"/>
      <c r="F269" s="152"/>
      <c r="G269" s="154"/>
      <c r="H269" s="155"/>
      <c r="I269" s="159"/>
      <c r="J269" s="159"/>
      <c r="K269" s="337"/>
      <c r="L269" s="343" t="str">
        <f>IF(K269="","",LOOKUP(K269,'Work Programme'!$A$8:$A$207,'Work Programme'!$B$8:$B$207))</f>
        <v/>
      </c>
      <c r="M269" s="150"/>
      <c r="N269" s="151"/>
      <c r="O269" s="254" t="str">
        <f>IF(G269="","",VLOOKUP(G269,'Overview - Financial Statement'!$A$46:$B$60,2,FALSE))</f>
        <v/>
      </c>
      <c r="P269" s="255" t="str">
        <f t="shared" ref="P269:P332" si="56">IF(O269="","",H269/O269)</f>
        <v/>
      </c>
      <c r="Q269" s="153"/>
      <c r="R269" s="153"/>
      <c r="S269" s="238">
        <f t="shared" si="43"/>
        <v>0</v>
      </c>
      <c r="T269" s="193" t="s">
        <v>44</v>
      </c>
      <c r="U269" s="173"/>
      <c r="V269" s="193" t="str">
        <f t="shared" si="44"/>
        <v/>
      </c>
      <c r="W269" s="264" t="str">
        <f t="shared" si="45"/>
        <v>OK</v>
      </c>
      <c r="X269" s="193" t="str">
        <f t="shared" si="46"/>
        <v/>
      </c>
      <c r="Y269" s="193" t="str">
        <f t="shared" si="47"/>
        <v/>
      </c>
      <c r="Z269" s="397" t="str">
        <f t="shared" si="48"/>
        <v/>
      </c>
      <c r="AA269" s="257" t="str">
        <f t="shared" si="49"/>
        <v/>
      </c>
      <c r="AB269" s="257" t="str">
        <f t="shared" si="50"/>
        <v/>
      </c>
      <c r="AC269" s="193" t="str">
        <f t="shared" si="51"/>
        <v>CHECK DATES</v>
      </c>
      <c r="AD269" s="257" t="str">
        <f t="shared" si="52"/>
        <v/>
      </c>
      <c r="AE269" s="286">
        <v>0</v>
      </c>
      <c r="AF269" s="257">
        <f t="shared" si="53"/>
        <v>0</v>
      </c>
      <c r="AG269" s="257" t="str">
        <f t="shared" si="54"/>
        <v/>
      </c>
      <c r="AH269" s="257">
        <f t="shared" si="55"/>
        <v>0</v>
      </c>
    </row>
    <row r="270" spans="1:34" x14ac:dyDescent="0.3">
      <c r="A270" s="287">
        <v>258</v>
      </c>
      <c r="B270" s="150"/>
      <c r="C270" s="150"/>
      <c r="D270" s="150"/>
      <c r="E270" s="152"/>
      <c r="F270" s="152"/>
      <c r="G270" s="154"/>
      <c r="H270" s="155"/>
      <c r="I270" s="159"/>
      <c r="J270" s="159"/>
      <c r="K270" s="337"/>
      <c r="L270" s="343" t="str">
        <f>IF(K270="","",LOOKUP(K270,'Work Programme'!$A$8:$A$207,'Work Programme'!$B$8:$B$207))</f>
        <v/>
      </c>
      <c r="M270" s="150"/>
      <c r="N270" s="151"/>
      <c r="O270" s="254" t="str">
        <f>IF(G270="","",VLOOKUP(G270,'Overview - Financial Statement'!$A$46:$B$60,2,FALSE))</f>
        <v/>
      </c>
      <c r="P270" s="255" t="str">
        <f t="shared" si="56"/>
        <v/>
      </c>
      <c r="Q270" s="153"/>
      <c r="R270" s="153"/>
      <c r="S270" s="238">
        <f t="shared" si="43"/>
        <v>0</v>
      </c>
      <c r="T270" s="193" t="s">
        <v>44</v>
      </c>
      <c r="U270" s="173"/>
      <c r="V270" s="193" t="str">
        <f t="shared" si="44"/>
        <v/>
      </c>
      <c r="W270" s="264" t="str">
        <f t="shared" si="45"/>
        <v>OK</v>
      </c>
      <c r="X270" s="193" t="str">
        <f t="shared" si="46"/>
        <v/>
      </c>
      <c r="Y270" s="193" t="str">
        <f t="shared" si="47"/>
        <v/>
      </c>
      <c r="Z270" s="397" t="str">
        <f t="shared" si="48"/>
        <v/>
      </c>
      <c r="AA270" s="257" t="str">
        <f t="shared" si="49"/>
        <v/>
      </c>
      <c r="AB270" s="257" t="str">
        <f t="shared" si="50"/>
        <v/>
      </c>
      <c r="AC270" s="193" t="str">
        <f t="shared" si="51"/>
        <v>CHECK DATES</v>
      </c>
      <c r="AD270" s="257" t="str">
        <f t="shared" si="52"/>
        <v/>
      </c>
      <c r="AE270" s="286">
        <v>0</v>
      </c>
      <c r="AF270" s="257">
        <f t="shared" si="53"/>
        <v>0</v>
      </c>
      <c r="AG270" s="257" t="str">
        <f t="shared" si="54"/>
        <v/>
      </c>
      <c r="AH270" s="257">
        <f t="shared" si="55"/>
        <v>0</v>
      </c>
    </row>
    <row r="271" spans="1:34" x14ac:dyDescent="0.3">
      <c r="A271" s="287">
        <v>259</v>
      </c>
      <c r="B271" s="150"/>
      <c r="C271" s="150"/>
      <c r="D271" s="150"/>
      <c r="E271" s="152"/>
      <c r="F271" s="152"/>
      <c r="G271" s="154"/>
      <c r="H271" s="155"/>
      <c r="I271" s="159"/>
      <c r="J271" s="159"/>
      <c r="K271" s="337"/>
      <c r="L271" s="343" t="str">
        <f>IF(K271="","",LOOKUP(K271,'Work Programme'!$A$8:$A$207,'Work Programme'!$B$8:$B$207))</f>
        <v/>
      </c>
      <c r="M271" s="150"/>
      <c r="N271" s="151"/>
      <c r="O271" s="254" t="str">
        <f>IF(G271="","",VLOOKUP(G271,'Overview - Financial Statement'!$A$46:$B$60,2,FALSE))</f>
        <v/>
      </c>
      <c r="P271" s="255" t="str">
        <f t="shared" si="56"/>
        <v/>
      </c>
      <c r="Q271" s="153"/>
      <c r="R271" s="153"/>
      <c r="S271" s="238">
        <f t="shared" ref="S271:S334" si="57">IF(Q271="YES",P271,0)</f>
        <v>0</v>
      </c>
      <c r="T271" s="193" t="s">
        <v>44</v>
      </c>
      <c r="U271" s="173"/>
      <c r="V271" s="193" t="str">
        <f t="shared" si="44"/>
        <v/>
      </c>
      <c r="W271" s="264" t="str">
        <f t="shared" si="45"/>
        <v>OK</v>
      </c>
      <c r="X271" s="193" t="str">
        <f t="shared" si="46"/>
        <v/>
      </c>
      <c r="Y271" s="193" t="str">
        <f t="shared" si="47"/>
        <v/>
      </c>
      <c r="Z271" s="397" t="str">
        <f t="shared" si="48"/>
        <v/>
      </c>
      <c r="AA271" s="257" t="str">
        <f t="shared" si="49"/>
        <v/>
      </c>
      <c r="AB271" s="257" t="str">
        <f t="shared" si="50"/>
        <v/>
      </c>
      <c r="AC271" s="193" t="str">
        <f t="shared" si="51"/>
        <v>CHECK DATES</v>
      </c>
      <c r="AD271" s="257" t="str">
        <f t="shared" si="52"/>
        <v/>
      </c>
      <c r="AE271" s="286">
        <v>0</v>
      </c>
      <c r="AF271" s="257">
        <f t="shared" si="53"/>
        <v>0</v>
      </c>
      <c r="AG271" s="257" t="str">
        <f t="shared" si="54"/>
        <v/>
      </c>
      <c r="AH271" s="257">
        <f t="shared" si="55"/>
        <v>0</v>
      </c>
    </row>
    <row r="272" spans="1:34" x14ac:dyDescent="0.3">
      <c r="A272" s="287">
        <v>260</v>
      </c>
      <c r="B272" s="150"/>
      <c r="C272" s="150"/>
      <c r="D272" s="150"/>
      <c r="E272" s="152"/>
      <c r="F272" s="152"/>
      <c r="G272" s="154"/>
      <c r="H272" s="155"/>
      <c r="I272" s="159"/>
      <c r="J272" s="159"/>
      <c r="K272" s="337"/>
      <c r="L272" s="343" t="str">
        <f>IF(K272="","",LOOKUP(K272,'Work Programme'!$A$8:$A$207,'Work Programme'!$B$8:$B$207))</f>
        <v/>
      </c>
      <c r="M272" s="150"/>
      <c r="N272" s="151"/>
      <c r="O272" s="254" t="str">
        <f>IF(G272="","",VLOOKUP(G272,'Overview - Financial Statement'!$A$46:$B$60,2,FALSE))</f>
        <v/>
      </c>
      <c r="P272" s="255" t="str">
        <f t="shared" si="56"/>
        <v/>
      </c>
      <c r="Q272" s="153"/>
      <c r="R272" s="153"/>
      <c r="S272" s="238">
        <f t="shared" si="57"/>
        <v>0</v>
      </c>
      <c r="T272" s="193" t="s">
        <v>44</v>
      </c>
      <c r="U272" s="173"/>
      <c r="V272" s="193" t="str">
        <f t="shared" ref="V272:V335" si="58">IF(P272="","",IF(E272="","CHECK DATES","OK"))</f>
        <v/>
      </c>
      <c r="W272" s="264" t="str">
        <f t="shared" ref="W272:W335" si="59">IF(E272-(I272)&lt;0,"a posteriori ?","OK")</f>
        <v>OK</v>
      </c>
      <c r="X272" s="193" t="str">
        <f t="shared" ref="X272:X335" si="60">IF(P272="","",(IF(OR(I272&lt;=($E$4-1),I272&gt;=($G$4+1),J272&lt;=($E$4-1),J272&gt;=($G$4+1)),"CHECK DATES","OK")))</f>
        <v/>
      </c>
      <c r="Y272" s="193" t="str">
        <f t="shared" ref="Y272:Y335" si="61">IF(G272="","",G272)</f>
        <v/>
      </c>
      <c r="Z272" s="397" t="str">
        <f t="shared" ref="Z272:Z335" si="62">IF(G272="","",IF(HLOOKUP(G272,$U$4:$AI$5,2,FALSE)="",O272,IF(O272&lt;&gt;HLOOKUP(G272,$U$4:$AI$5,2,FALSE),HLOOKUP(G272,$U$4:$AI$5,2,FALSE),O272)))</f>
        <v/>
      </c>
      <c r="AA272" s="257" t="str">
        <f t="shared" ref="AA272:AA335" si="63">IF(O272="","",IF(Z272=1,P272,H272/Z272))</f>
        <v/>
      </c>
      <c r="AB272" s="257" t="str">
        <f t="shared" ref="AB272:AB335" si="64">IF(AA272="","",IF(Z272=1,0,AA272-P272))</f>
        <v/>
      </c>
      <c r="AC272" s="193" t="str">
        <f t="shared" ref="AC272:AC335" si="65">IF(P272=0,"",(IF(F272="","CHECK DATES","OK")))</f>
        <v>CHECK DATES</v>
      </c>
      <c r="AD272" s="257" t="str">
        <f t="shared" ref="AD272:AD335" si="66">IF(OR(T272="NO",X272="CHECK DATES",AC272="CHECK DATES"),AA272,"")</f>
        <v/>
      </c>
      <c r="AE272" s="286">
        <v>0</v>
      </c>
      <c r="AF272" s="257">
        <f t="shared" ref="AF272:AF335" si="67">IF(OR(T272="NO",AD272&gt;0,AE272&gt;0)*(AND(OR(Q272="NO",Q272=""))),SUM(AD272:AE272),"")</f>
        <v>0</v>
      </c>
      <c r="AG272" s="257" t="str">
        <f t="shared" ref="AG272:AG335" si="68">IF(OR(T272="NO",AD272&gt;0,AE272&gt;0)*(AND(OR(Q272="YES"))),SUM(AD272:AE272),"")</f>
        <v/>
      </c>
      <c r="AH272" s="257">
        <f t="shared" ref="AH272:AH335" si="69">IF(Q272="YES",AA272,0)</f>
        <v>0</v>
      </c>
    </row>
    <row r="273" spans="1:34" x14ac:dyDescent="0.3">
      <c r="A273" s="287">
        <v>261</v>
      </c>
      <c r="B273" s="150"/>
      <c r="C273" s="150"/>
      <c r="D273" s="150"/>
      <c r="E273" s="152"/>
      <c r="F273" s="152"/>
      <c r="G273" s="154"/>
      <c r="H273" s="155"/>
      <c r="I273" s="159"/>
      <c r="J273" s="159"/>
      <c r="K273" s="337"/>
      <c r="L273" s="343" t="str">
        <f>IF(K273="","",LOOKUP(K273,'Work Programme'!$A$8:$A$207,'Work Programme'!$B$8:$B$207))</f>
        <v/>
      </c>
      <c r="M273" s="150"/>
      <c r="N273" s="151"/>
      <c r="O273" s="254" t="str">
        <f>IF(G273="","",VLOOKUP(G273,'Overview - Financial Statement'!$A$46:$B$60,2,FALSE))</f>
        <v/>
      </c>
      <c r="P273" s="255" t="str">
        <f t="shared" si="56"/>
        <v/>
      </c>
      <c r="Q273" s="153"/>
      <c r="R273" s="153"/>
      <c r="S273" s="238">
        <f t="shared" si="57"/>
        <v>0</v>
      </c>
      <c r="T273" s="193" t="s">
        <v>44</v>
      </c>
      <c r="U273" s="173"/>
      <c r="V273" s="193" t="str">
        <f t="shared" si="58"/>
        <v/>
      </c>
      <c r="W273" s="264" t="str">
        <f t="shared" si="59"/>
        <v>OK</v>
      </c>
      <c r="X273" s="193" t="str">
        <f t="shared" si="60"/>
        <v/>
      </c>
      <c r="Y273" s="193" t="str">
        <f t="shared" si="61"/>
        <v/>
      </c>
      <c r="Z273" s="397" t="str">
        <f t="shared" si="62"/>
        <v/>
      </c>
      <c r="AA273" s="257" t="str">
        <f t="shared" si="63"/>
        <v/>
      </c>
      <c r="AB273" s="257" t="str">
        <f t="shared" si="64"/>
        <v/>
      </c>
      <c r="AC273" s="193" t="str">
        <f t="shared" si="65"/>
        <v>CHECK DATES</v>
      </c>
      <c r="AD273" s="257" t="str">
        <f t="shared" si="66"/>
        <v/>
      </c>
      <c r="AE273" s="286">
        <v>0</v>
      </c>
      <c r="AF273" s="257">
        <f t="shared" si="67"/>
        <v>0</v>
      </c>
      <c r="AG273" s="257" t="str">
        <f t="shared" si="68"/>
        <v/>
      </c>
      <c r="AH273" s="257">
        <f t="shared" si="69"/>
        <v>0</v>
      </c>
    </row>
    <row r="274" spans="1:34" x14ac:dyDescent="0.3">
      <c r="A274" s="287">
        <v>262</v>
      </c>
      <c r="B274" s="150"/>
      <c r="C274" s="150"/>
      <c r="D274" s="150"/>
      <c r="E274" s="152"/>
      <c r="F274" s="152"/>
      <c r="G274" s="154"/>
      <c r="H274" s="155"/>
      <c r="I274" s="159"/>
      <c r="J274" s="159"/>
      <c r="K274" s="337"/>
      <c r="L274" s="343" t="str">
        <f>IF(K274="","",LOOKUP(K274,'Work Programme'!$A$8:$A$207,'Work Programme'!$B$8:$B$207))</f>
        <v/>
      </c>
      <c r="M274" s="150"/>
      <c r="N274" s="151"/>
      <c r="O274" s="254" t="str">
        <f>IF(G274="","",VLOOKUP(G274,'Overview - Financial Statement'!$A$46:$B$60,2,FALSE))</f>
        <v/>
      </c>
      <c r="P274" s="255" t="str">
        <f t="shared" si="56"/>
        <v/>
      </c>
      <c r="Q274" s="153"/>
      <c r="R274" s="153"/>
      <c r="S274" s="238">
        <f t="shared" si="57"/>
        <v>0</v>
      </c>
      <c r="T274" s="193" t="s">
        <v>44</v>
      </c>
      <c r="U274" s="173"/>
      <c r="V274" s="193" t="str">
        <f t="shared" si="58"/>
        <v/>
      </c>
      <c r="W274" s="264" t="str">
        <f t="shared" si="59"/>
        <v>OK</v>
      </c>
      <c r="X274" s="193" t="str">
        <f t="shared" si="60"/>
        <v/>
      </c>
      <c r="Y274" s="193" t="str">
        <f t="shared" si="61"/>
        <v/>
      </c>
      <c r="Z274" s="397" t="str">
        <f t="shared" si="62"/>
        <v/>
      </c>
      <c r="AA274" s="257" t="str">
        <f t="shared" si="63"/>
        <v/>
      </c>
      <c r="AB274" s="257" t="str">
        <f t="shared" si="64"/>
        <v/>
      </c>
      <c r="AC274" s="193" t="str">
        <f t="shared" si="65"/>
        <v>CHECK DATES</v>
      </c>
      <c r="AD274" s="257" t="str">
        <f t="shared" si="66"/>
        <v/>
      </c>
      <c r="AE274" s="286">
        <v>0</v>
      </c>
      <c r="AF274" s="257">
        <f t="shared" si="67"/>
        <v>0</v>
      </c>
      <c r="AG274" s="257" t="str">
        <f t="shared" si="68"/>
        <v/>
      </c>
      <c r="AH274" s="257">
        <f t="shared" si="69"/>
        <v>0</v>
      </c>
    </row>
    <row r="275" spans="1:34" x14ac:dyDescent="0.3">
      <c r="A275" s="287">
        <v>263</v>
      </c>
      <c r="B275" s="150"/>
      <c r="C275" s="150"/>
      <c r="D275" s="150"/>
      <c r="E275" s="152"/>
      <c r="F275" s="152"/>
      <c r="G275" s="154"/>
      <c r="H275" s="155"/>
      <c r="I275" s="159"/>
      <c r="J275" s="159"/>
      <c r="K275" s="337"/>
      <c r="L275" s="343" t="str">
        <f>IF(K275="","",LOOKUP(K275,'Work Programme'!$A$8:$A$207,'Work Programme'!$B$8:$B$207))</f>
        <v/>
      </c>
      <c r="M275" s="150"/>
      <c r="N275" s="151"/>
      <c r="O275" s="254" t="str">
        <f>IF(G275="","",VLOOKUP(G275,'Overview - Financial Statement'!$A$46:$B$60,2,FALSE))</f>
        <v/>
      </c>
      <c r="P275" s="255" t="str">
        <f t="shared" si="56"/>
        <v/>
      </c>
      <c r="Q275" s="153"/>
      <c r="R275" s="153"/>
      <c r="S275" s="238">
        <f t="shared" si="57"/>
        <v>0</v>
      </c>
      <c r="T275" s="193" t="s">
        <v>44</v>
      </c>
      <c r="U275" s="173"/>
      <c r="V275" s="193" t="str">
        <f t="shared" si="58"/>
        <v/>
      </c>
      <c r="W275" s="264" t="str">
        <f t="shared" si="59"/>
        <v>OK</v>
      </c>
      <c r="X275" s="193" t="str">
        <f t="shared" si="60"/>
        <v/>
      </c>
      <c r="Y275" s="193" t="str">
        <f t="shared" si="61"/>
        <v/>
      </c>
      <c r="Z275" s="397" t="str">
        <f t="shared" si="62"/>
        <v/>
      </c>
      <c r="AA275" s="257" t="str">
        <f t="shared" si="63"/>
        <v/>
      </c>
      <c r="AB275" s="257" t="str">
        <f t="shared" si="64"/>
        <v/>
      </c>
      <c r="AC275" s="193" t="str">
        <f t="shared" si="65"/>
        <v>CHECK DATES</v>
      </c>
      <c r="AD275" s="257" t="str">
        <f t="shared" si="66"/>
        <v/>
      </c>
      <c r="AE275" s="286">
        <v>0</v>
      </c>
      <c r="AF275" s="257">
        <f t="shared" si="67"/>
        <v>0</v>
      </c>
      <c r="AG275" s="257" t="str">
        <f t="shared" si="68"/>
        <v/>
      </c>
      <c r="AH275" s="257">
        <f t="shared" si="69"/>
        <v>0</v>
      </c>
    </row>
    <row r="276" spans="1:34" x14ac:dyDescent="0.3">
      <c r="A276" s="287">
        <v>264</v>
      </c>
      <c r="B276" s="150"/>
      <c r="C276" s="150"/>
      <c r="D276" s="150"/>
      <c r="E276" s="152"/>
      <c r="F276" s="152"/>
      <c r="G276" s="154"/>
      <c r="H276" s="155"/>
      <c r="I276" s="159"/>
      <c r="J276" s="159"/>
      <c r="K276" s="337"/>
      <c r="L276" s="343" t="str">
        <f>IF(K276="","",LOOKUP(K276,'Work Programme'!$A$8:$A$207,'Work Programme'!$B$8:$B$207))</f>
        <v/>
      </c>
      <c r="M276" s="150"/>
      <c r="N276" s="151"/>
      <c r="O276" s="254" t="str">
        <f>IF(G276="","",VLOOKUP(G276,'Overview - Financial Statement'!$A$46:$B$60,2,FALSE))</f>
        <v/>
      </c>
      <c r="P276" s="255" t="str">
        <f t="shared" si="56"/>
        <v/>
      </c>
      <c r="Q276" s="153"/>
      <c r="R276" s="153"/>
      <c r="S276" s="238">
        <f t="shared" si="57"/>
        <v>0</v>
      </c>
      <c r="T276" s="193" t="s">
        <v>44</v>
      </c>
      <c r="U276" s="173"/>
      <c r="V276" s="193" t="str">
        <f t="shared" si="58"/>
        <v/>
      </c>
      <c r="W276" s="264" t="str">
        <f t="shared" si="59"/>
        <v>OK</v>
      </c>
      <c r="X276" s="193" t="str">
        <f t="shared" si="60"/>
        <v/>
      </c>
      <c r="Y276" s="193" t="str">
        <f t="shared" si="61"/>
        <v/>
      </c>
      <c r="Z276" s="397" t="str">
        <f t="shared" si="62"/>
        <v/>
      </c>
      <c r="AA276" s="257" t="str">
        <f t="shared" si="63"/>
        <v/>
      </c>
      <c r="AB276" s="257" t="str">
        <f t="shared" si="64"/>
        <v/>
      </c>
      <c r="AC276" s="193" t="str">
        <f t="shared" si="65"/>
        <v>CHECK DATES</v>
      </c>
      <c r="AD276" s="257" t="str">
        <f t="shared" si="66"/>
        <v/>
      </c>
      <c r="AE276" s="286">
        <v>0</v>
      </c>
      <c r="AF276" s="257">
        <f t="shared" si="67"/>
        <v>0</v>
      </c>
      <c r="AG276" s="257" t="str">
        <f t="shared" si="68"/>
        <v/>
      </c>
      <c r="AH276" s="257">
        <f t="shared" si="69"/>
        <v>0</v>
      </c>
    </row>
    <row r="277" spans="1:34" x14ac:dyDescent="0.3">
      <c r="A277" s="287">
        <v>265</v>
      </c>
      <c r="B277" s="150"/>
      <c r="C277" s="150"/>
      <c r="D277" s="150"/>
      <c r="E277" s="152"/>
      <c r="F277" s="152"/>
      <c r="G277" s="154"/>
      <c r="H277" s="155"/>
      <c r="I277" s="159"/>
      <c r="J277" s="159"/>
      <c r="K277" s="337"/>
      <c r="L277" s="343" t="str">
        <f>IF(K277="","",LOOKUP(K277,'Work Programme'!$A$8:$A$207,'Work Programme'!$B$8:$B$207))</f>
        <v/>
      </c>
      <c r="M277" s="150"/>
      <c r="N277" s="151"/>
      <c r="O277" s="254" t="str">
        <f>IF(G277="","",VLOOKUP(G277,'Overview - Financial Statement'!$A$46:$B$60,2,FALSE))</f>
        <v/>
      </c>
      <c r="P277" s="255" t="str">
        <f t="shared" si="56"/>
        <v/>
      </c>
      <c r="Q277" s="153"/>
      <c r="R277" s="153"/>
      <c r="S277" s="238">
        <f t="shared" si="57"/>
        <v>0</v>
      </c>
      <c r="T277" s="193" t="s">
        <v>44</v>
      </c>
      <c r="U277" s="173"/>
      <c r="V277" s="193" t="str">
        <f t="shared" si="58"/>
        <v/>
      </c>
      <c r="W277" s="264" t="str">
        <f t="shared" si="59"/>
        <v>OK</v>
      </c>
      <c r="X277" s="193" t="str">
        <f t="shared" si="60"/>
        <v/>
      </c>
      <c r="Y277" s="193" t="str">
        <f t="shared" si="61"/>
        <v/>
      </c>
      <c r="Z277" s="397" t="str">
        <f t="shared" si="62"/>
        <v/>
      </c>
      <c r="AA277" s="257" t="str">
        <f t="shared" si="63"/>
        <v/>
      </c>
      <c r="AB277" s="257" t="str">
        <f t="shared" si="64"/>
        <v/>
      </c>
      <c r="AC277" s="193" t="str">
        <f t="shared" si="65"/>
        <v>CHECK DATES</v>
      </c>
      <c r="AD277" s="257" t="str">
        <f t="shared" si="66"/>
        <v/>
      </c>
      <c r="AE277" s="286">
        <v>0</v>
      </c>
      <c r="AF277" s="257">
        <f t="shared" si="67"/>
        <v>0</v>
      </c>
      <c r="AG277" s="257" t="str">
        <f t="shared" si="68"/>
        <v/>
      </c>
      <c r="AH277" s="257">
        <f t="shared" si="69"/>
        <v>0</v>
      </c>
    </row>
    <row r="278" spans="1:34" x14ac:dyDescent="0.3">
      <c r="A278" s="287">
        <v>266</v>
      </c>
      <c r="B278" s="150"/>
      <c r="C278" s="150"/>
      <c r="D278" s="150"/>
      <c r="E278" s="152"/>
      <c r="F278" s="152"/>
      <c r="G278" s="154"/>
      <c r="H278" s="155"/>
      <c r="I278" s="159"/>
      <c r="J278" s="159"/>
      <c r="K278" s="337"/>
      <c r="L278" s="343" t="str">
        <f>IF(K278="","",LOOKUP(K278,'Work Programme'!$A$8:$A$207,'Work Programme'!$B$8:$B$207))</f>
        <v/>
      </c>
      <c r="M278" s="150"/>
      <c r="N278" s="151"/>
      <c r="O278" s="254" t="str">
        <f>IF(G278="","",VLOOKUP(G278,'Overview - Financial Statement'!$A$46:$B$60,2,FALSE))</f>
        <v/>
      </c>
      <c r="P278" s="255" t="str">
        <f t="shared" si="56"/>
        <v/>
      </c>
      <c r="Q278" s="153"/>
      <c r="R278" s="153"/>
      <c r="S278" s="238">
        <f t="shared" si="57"/>
        <v>0</v>
      </c>
      <c r="T278" s="193" t="s">
        <v>44</v>
      </c>
      <c r="U278" s="173"/>
      <c r="V278" s="193" t="str">
        <f t="shared" si="58"/>
        <v/>
      </c>
      <c r="W278" s="264" t="str">
        <f t="shared" si="59"/>
        <v>OK</v>
      </c>
      <c r="X278" s="193" t="str">
        <f t="shared" si="60"/>
        <v/>
      </c>
      <c r="Y278" s="193" t="str">
        <f t="shared" si="61"/>
        <v/>
      </c>
      <c r="Z278" s="397" t="str">
        <f t="shared" si="62"/>
        <v/>
      </c>
      <c r="AA278" s="257" t="str">
        <f t="shared" si="63"/>
        <v/>
      </c>
      <c r="AB278" s="257" t="str">
        <f t="shared" si="64"/>
        <v/>
      </c>
      <c r="AC278" s="193" t="str">
        <f t="shared" si="65"/>
        <v>CHECK DATES</v>
      </c>
      <c r="AD278" s="257" t="str">
        <f t="shared" si="66"/>
        <v/>
      </c>
      <c r="AE278" s="286">
        <v>0</v>
      </c>
      <c r="AF278" s="257">
        <f t="shared" si="67"/>
        <v>0</v>
      </c>
      <c r="AG278" s="257" t="str">
        <f t="shared" si="68"/>
        <v/>
      </c>
      <c r="AH278" s="257">
        <f t="shared" si="69"/>
        <v>0</v>
      </c>
    </row>
    <row r="279" spans="1:34" x14ac:dyDescent="0.3">
      <c r="A279" s="287">
        <v>267</v>
      </c>
      <c r="B279" s="150"/>
      <c r="C279" s="150"/>
      <c r="D279" s="150"/>
      <c r="E279" s="152"/>
      <c r="F279" s="152"/>
      <c r="G279" s="154"/>
      <c r="H279" s="155"/>
      <c r="I279" s="159"/>
      <c r="J279" s="159"/>
      <c r="K279" s="337"/>
      <c r="L279" s="343" t="str">
        <f>IF(K279="","",LOOKUP(K279,'Work Programme'!$A$8:$A$207,'Work Programme'!$B$8:$B$207))</f>
        <v/>
      </c>
      <c r="M279" s="150"/>
      <c r="N279" s="151"/>
      <c r="O279" s="254" t="str">
        <f>IF(G279="","",VLOOKUP(G279,'Overview - Financial Statement'!$A$46:$B$60,2,FALSE))</f>
        <v/>
      </c>
      <c r="P279" s="255" t="str">
        <f t="shared" si="56"/>
        <v/>
      </c>
      <c r="Q279" s="153"/>
      <c r="R279" s="153"/>
      <c r="S279" s="238">
        <f t="shared" si="57"/>
        <v>0</v>
      </c>
      <c r="T279" s="193" t="s">
        <v>44</v>
      </c>
      <c r="U279" s="173"/>
      <c r="V279" s="193" t="str">
        <f t="shared" si="58"/>
        <v/>
      </c>
      <c r="W279" s="264" t="str">
        <f t="shared" si="59"/>
        <v>OK</v>
      </c>
      <c r="X279" s="193" t="str">
        <f t="shared" si="60"/>
        <v/>
      </c>
      <c r="Y279" s="193" t="str">
        <f t="shared" si="61"/>
        <v/>
      </c>
      <c r="Z279" s="397" t="str">
        <f t="shared" si="62"/>
        <v/>
      </c>
      <c r="AA279" s="257" t="str">
        <f t="shared" si="63"/>
        <v/>
      </c>
      <c r="AB279" s="257" t="str">
        <f t="shared" si="64"/>
        <v/>
      </c>
      <c r="AC279" s="193" t="str">
        <f t="shared" si="65"/>
        <v>CHECK DATES</v>
      </c>
      <c r="AD279" s="257" t="str">
        <f t="shared" si="66"/>
        <v/>
      </c>
      <c r="AE279" s="286">
        <v>0</v>
      </c>
      <c r="AF279" s="257">
        <f t="shared" si="67"/>
        <v>0</v>
      </c>
      <c r="AG279" s="257" t="str">
        <f t="shared" si="68"/>
        <v/>
      </c>
      <c r="AH279" s="257">
        <f t="shared" si="69"/>
        <v>0</v>
      </c>
    </row>
    <row r="280" spans="1:34" x14ac:dyDescent="0.3">
      <c r="A280" s="287">
        <v>268</v>
      </c>
      <c r="B280" s="150"/>
      <c r="C280" s="150"/>
      <c r="D280" s="150"/>
      <c r="E280" s="152"/>
      <c r="F280" s="152"/>
      <c r="G280" s="154"/>
      <c r="H280" s="155"/>
      <c r="I280" s="159"/>
      <c r="J280" s="159"/>
      <c r="K280" s="337"/>
      <c r="L280" s="343" t="str">
        <f>IF(K280="","",LOOKUP(K280,'Work Programme'!$A$8:$A$207,'Work Programme'!$B$8:$B$207))</f>
        <v/>
      </c>
      <c r="M280" s="150"/>
      <c r="N280" s="151"/>
      <c r="O280" s="254" t="str">
        <f>IF(G280="","",VLOOKUP(G280,'Overview - Financial Statement'!$A$46:$B$60,2,FALSE))</f>
        <v/>
      </c>
      <c r="P280" s="255" t="str">
        <f t="shared" si="56"/>
        <v/>
      </c>
      <c r="Q280" s="153"/>
      <c r="R280" s="153"/>
      <c r="S280" s="238">
        <f t="shared" si="57"/>
        <v>0</v>
      </c>
      <c r="T280" s="193" t="s">
        <v>44</v>
      </c>
      <c r="U280" s="173"/>
      <c r="V280" s="193" t="str">
        <f t="shared" si="58"/>
        <v/>
      </c>
      <c r="W280" s="264" t="str">
        <f t="shared" si="59"/>
        <v>OK</v>
      </c>
      <c r="X280" s="193" t="str">
        <f t="shared" si="60"/>
        <v/>
      </c>
      <c r="Y280" s="193" t="str">
        <f t="shared" si="61"/>
        <v/>
      </c>
      <c r="Z280" s="397" t="str">
        <f t="shared" si="62"/>
        <v/>
      </c>
      <c r="AA280" s="257" t="str">
        <f t="shared" si="63"/>
        <v/>
      </c>
      <c r="AB280" s="257" t="str">
        <f t="shared" si="64"/>
        <v/>
      </c>
      <c r="AC280" s="193" t="str">
        <f t="shared" si="65"/>
        <v>CHECK DATES</v>
      </c>
      <c r="AD280" s="257" t="str">
        <f t="shared" si="66"/>
        <v/>
      </c>
      <c r="AE280" s="286">
        <v>0</v>
      </c>
      <c r="AF280" s="257">
        <f t="shared" si="67"/>
        <v>0</v>
      </c>
      <c r="AG280" s="257" t="str">
        <f t="shared" si="68"/>
        <v/>
      </c>
      <c r="AH280" s="257">
        <f t="shared" si="69"/>
        <v>0</v>
      </c>
    </row>
    <row r="281" spans="1:34" x14ac:dyDescent="0.3">
      <c r="A281" s="287">
        <v>269</v>
      </c>
      <c r="B281" s="150"/>
      <c r="C281" s="150"/>
      <c r="D281" s="150"/>
      <c r="E281" s="152"/>
      <c r="F281" s="152"/>
      <c r="G281" s="154"/>
      <c r="H281" s="155"/>
      <c r="I281" s="159"/>
      <c r="J281" s="159"/>
      <c r="K281" s="337"/>
      <c r="L281" s="343" t="str">
        <f>IF(K281="","",LOOKUP(K281,'Work Programme'!$A$8:$A$207,'Work Programme'!$B$8:$B$207))</f>
        <v/>
      </c>
      <c r="M281" s="150"/>
      <c r="N281" s="151"/>
      <c r="O281" s="254" t="str">
        <f>IF(G281="","",VLOOKUP(G281,'Overview - Financial Statement'!$A$46:$B$60,2,FALSE))</f>
        <v/>
      </c>
      <c r="P281" s="255" t="str">
        <f t="shared" si="56"/>
        <v/>
      </c>
      <c r="Q281" s="153"/>
      <c r="R281" s="153"/>
      <c r="S281" s="238">
        <f t="shared" si="57"/>
        <v>0</v>
      </c>
      <c r="T281" s="193" t="s">
        <v>44</v>
      </c>
      <c r="U281" s="173"/>
      <c r="V281" s="193" t="str">
        <f t="shared" si="58"/>
        <v/>
      </c>
      <c r="W281" s="264" t="str">
        <f t="shared" si="59"/>
        <v>OK</v>
      </c>
      <c r="X281" s="193" t="str">
        <f t="shared" si="60"/>
        <v/>
      </c>
      <c r="Y281" s="193" t="str">
        <f t="shared" si="61"/>
        <v/>
      </c>
      <c r="Z281" s="397" t="str">
        <f t="shared" si="62"/>
        <v/>
      </c>
      <c r="AA281" s="257" t="str">
        <f t="shared" si="63"/>
        <v/>
      </c>
      <c r="AB281" s="257" t="str">
        <f t="shared" si="64"/>
        <v/>
      </c>
      <c r="AC281" s="193" t="str">
        <f t="shared" si="65"/>
        <v>CHECK DATES</v>
      </c>
      <c r="AD281" s="257" t="str">
        <f t="shared" si="66"/>
        <v/>
      </c>
      <c r="AE281" s="286">
        <v>0</v>
      </c>
      <c r="AF281" s="257">
        <f t="shared" si="67"/>
        <v>0</v>
      </c>
      <c r="AG281" s="257" t="str">
        <f t="shared" si="68"/>
        <v/>
      </c>
      <c r="AH281" s="257">
        <f t="shared" si="69"/>
        <v>0</v>
      </c>
    </row>
    <row r="282" spans="1:34" x14ac:dyDescent="0.3">
      <c r="A282" s="287">
        <v>270</v>
      </c>
      <c r="B282" s="150"/>
      <c r="C282" s="150"/>
      <c r="D282" s="150"/>
      <c r="E282" s="152"/>
      <c r="F282" s="152"/>
      <c r="G282" s="154"/>
      <c r="H282" s="155"/>
      <c r="I282" s="159"/>
      <c r="J282" s="159"/>
      <c r="K282" s="337"/>
      <c r="L282" s="343" t="str">
        <f>IF(K282="","",LOOKUP(K282,'Work Programme'!$A$8:$A$207,'Work Programme'!$B$8:$B$207))</f>
        <v/>
      </c>
      <c r="M282" s="150"/>
      <c r="N282" s="151"/>
      <c r="O282" s="254" t="str">
        <f>IF(G282="","",VLOOKUP(G282,'Overview - Financial Statement'!$A$46:$B$60,2,FALSE))</f>
        <v/>
      </c>
      <c r="P282" s="255" t="str">
        <f t="shared" si="56"/>
        <v/>
      </c>
      <c r="Q282" s="153"/>
      <c r="R282" s="153"/>
      <c r="S282" s="238">
        <f t="shared" si="57"/>
        <v>0</v>
      </c>
      <c r="T282" s="193" t="s">
        <v>44</v>
      </c>
      <c r="U282" s="173"/>
      <c r="V282" s="193" t="str">
        <f t="shared" si="58"/>
        <v/>
      </c>
      <c r="W282" s="264" t="str">
        <f t="shared" si="59"/>
        <v>OK</v>
      </c>
      <c r="X282" s="193" t="str">
        <f t="shared" si="60"/>
        <v/>
      </c>
      <c r="Y282" s="193" t="str">
        <f t="shared" si="61"/>
        <v/>
      </c>
      <c r="Z282" s="397" t="str">
        <f t="shared" si="62"/>
        <v/>
      </c>
      <c r="AA282" s="257" t="str">
        <f t="shared" si="63"/>
        <v/>
      </c>
      <c r="AB282" s="257" t="str">
        <f t="shared" si="64"/>
        <v/>
      </c>
      <c r="AC282" s="193" t="str">
        <f t="shared" si="65"/>
        <v>CHECK DATES</v>
      </c>
      <c r="AD282" s="257" t="str">
        <f t="shared" si="66"/>
        <v/>
      </c>
      <c r="AE282" s="286">
        <v>0</v>
      </c>
      <c r="AF282" s="257">
        <f t="shared" si="67"/>
        <v>0</v>
      </c>
      <c r="AG282" s="257" t="str">
        <f t="shared" si="68"/>
        <v/>
      </c>
      <c r="AH282" s="257">
        <f t="shared" si="69"/>
        <v>0</v>
      </c>
    </row>
    <row r="283" spans="1:34" x14ac:dyDescent="0.3">
      <c r="A283" s="287">
        <v>271</v>
      </c>
      <c r="B283" s="150"/>
      <c r="C283" s="150"/>
      <c r="D283" s="150"/>
      <c r="E283" s="152"/>
      <c r="F283" s="152"/>
      <c r="G283" s="154"/>
      <c r="H283" s="155"/>
      <c r="I283" s="159"/>
      <c r="J283" s="159"/>
      <c r="K283" s="337"/>
      <c r="L283" s="343" t="str">
        <f>IF(K283="","",LOOKUP(K283,'Work Programme'!$A$8:$A$207,'Work Programme'!$B$8:$B$207))</f>
        <v/>
      </c>
      <c r="M283" s="150"/>
      <c r="N283" s="151"/>
      <c r="O283" s="254" t="str">
        <f>IF(G283="","",VLOOKUP(G283,'Overview - Financial Statement'!$A$46:$B$60,2,FALSE))</f>
        <v/>
      </c>
      <c r="P283" s="255" t="str">
        <f t="shared" si="56"/>
        <v/>
      </c>
      <c r="Q283" s="153"/>
      <c r="R283" s="153"/>
      <c r="S283" s="238">
        <f t="shared" si="57"/>
        <v>0</v>
      </c>
      <c r="T283" s="193" t="s">
        <v>44</v>
      </c>
      <c r="U283" s="173"/>
      <c r="V283" s="193" t="str">
        <f t="shared" si="58"/>
        <v/>
      </c>
      <c r="W283" s="264" t="str">
        <f t="shared" si="59"/>
        <v>OK</v>
      </c>
      <c r="X283" s="193" t="str">
        <f t="shared" si="60"/>
        <v/>
      </c>
      <c r="Y283" s="193" t="str">
        <f t="shared" si="61"/>
        <v/>
      </c>
      <c r="Z283" s="397" t="str">
        <f t="shared" si="62"/>
        <v/>
      </c>
      <c r="AA283" s="257" t="str">
        <f t="shared" si="63"/>
        <v/>
      </c>
      <c r="AB283" s="257" t="str">
        <f t="shared" si="64"/>
        <v/>
      </c>
      <c r="AC283" s="193" t="str">
        <f t="shared" si="65"/>
        <v>CHECK DATES</v>
      </c>
      <c r="AD283" s="257" t="str">
        <f t="shared" si="66"/>
        <v/>
      </c>
      <c r="AE283" s="286">
        <v>0</v>
      </c>
      <c r="AF283" s="257">
        <f t="shared" si="67"/>
        <v>0</v>
      </c>
      <c r="AG283" s="257" t="str">
        <f t="shared" si="68"/>
        <v/>
      </c>
      <c r="AH283" s="257">
        <f t="shared" si="69"/>
        <v>0</v>
      </c>
    </row>
    <row r="284" spans="1:34" x14ac:dyDescent="0.3">
      <c r="A284" s="287">
        <v>272</v>
      </c>
      <c r="B284" s="150"/>
      <c r="C284" s="150"/>
      <c r="D284" s="150"/>
      <c r="E284" s="152"/>
      <c r="F284" s="152"/>
      <c r="G284" s="154"/>
      <c r="H284" s="155"/>
      <c r="I284" s="159"/>
      <c r="J284" s="159"/>
      <c r="K284" s="337"/>
      <c r="L284" s="343" t="str">
        <f>IF(K284="","",LOOKUP(K284,'Work Programme'!$A$8:$A$207,'Work Programme'!$B$8:$B$207))</f>
        <v/>
      </c>
      <c r="M284" s="150"/>
      <c r="N284" s="151"/>
      <c r="O284" s="254" t="str">
        <f>IF(G284="","",VLOOKUP(G284,'Overview - Financial Statement'!$A$46:$B$60,2,FALSE))</f>
        <v/>
      </c>
      <c r="P284" s="255" t="str">
        <f t="shared" si="56"/>
        <v/>
      </c>
      <c r="Q284" s="153"/>
      <c r="R284" s="153"/>
      <c r="S284" s="238">
        <f t="shared" si="57"/>
        <v>0</v>
      </c>
      <c r="T284" s="193" t="s">
        <v>44</v>
      </c>
      <c r="U284" s="173"/>
      <c r="V284" s="193" t="str">
        <f t="shared" si="58"/>
        <v/>
      </c>
      <c r="W284" s="264" t="str">
        <f t="shared" si="59"/>
        <v>OK</v>
      </c>
      <c r="X284" s="193" t="str">
        <f t="shared" si="60"/>
        <v/>
      </c>
      <c r="Y284" s="193" t="str">
        <f t="shared" si="61"/>
        <v/>
      </c>
      <c r="Z284" s="397" t="str">
        <f t="shared" si="62"/>
        <v/>
      </c>
      <c r="AA284" s="257" t="str">
        <f t="shared" si="63"/>
        <v/>
      </c>
      <c r="AB284" s="257" t="str">
        <f t="shared" si="64"/>
        <v/>
      </c>
      <c r="AC284" s="193" t="str">
        <f t="shared" si="65"/>
        <v>CHECK DATES</v>
      </c>
      <c r="AD284" s="257" t="str">
        <f t="shared" si="66"/>
        <v/>
      </c>
      <c r="AE284" s="286">
        <v>0</v>
      </c>
      <c r="AF284" s="257">
        <f t="shared" si="67"/>
        <v>0</v>
      </c>
      <c r="AG284" s="257" t="str">
        <f t="shared" si="68"/>
        <v/>
      </c>
      <c r="AH284" s="257">
        <f t="shared" si="69"/>
        <v>0</v>
      </c>
    </row>
    <row r="285" spans="1:34" x14ac:dyDescent="0.3">
      <c r="A285" s="287">
        <v>273</v>
      </c>
      <c r="B285" s="150"/>
      <c r="C285" s="150"/>
      <c r="D285" s="150"/>
      <c r="E285" s="152"/>
      <c r="F285" s="152"/>
      <c r="G285" s="154"/>
      <c r="H285" s="155"/>
      <c r="I285" s="159"/>
      <c r="J285" s="159"/>
      <c r="K285" s="337"/>
      <c r="L285" s="343" t="str">
        <f>IF(K285="","",LOOKUP(K285,'Work Programme'!$A$8:$A$207,'Work Programme'!$B$8:$B$207))</f>
        <v/>
      </c>
      <c r="M285" s="150"/>
      <c r="N285" s="151"/>
      <c r="O285" s="254" t="str">
        <f>IF(G285="","",VLOOKUP(G285,'Overview - Financial Statement'!$A$46:$B$60,2,FALSE))</f>
        <v/>
      </c>
      <c r="P285" s="255" t="str">
        <f t="shared" si="56"/>
        <v/>
      </c>
      <c r="Q285" s="153"/>
      <c r="R285" s="153"/>
      <c r="S285" s="238">
        <f t="shared" si="57"/>
        <v>0</v>
      </c>
      <c r="T285" s="193" t="s">
        <v>44</v>
      </c>
      <c r="U285" s="173"/>
      <c r="V285" s="193" t="str">
        <f t="shared" si="58"/>
        <v/>
      </c>
      <c r="W285" s="264" t="str">
        <f t="shared" si="59"/>
        <v>OK</v>
      </c>
      <c r="X285" s="193" t="str">
        <f t="shared" si="60"/>
        <v/>
      </c>
      <c r="Y285" s="193" t="str">
        <f t="shared" si="61"/>
        <v/>
      </c>
      <c r="Z285" s="397" t="str">
        <f t="shared" si="62"/>
        <v/>
      </c>
      <c r="AA285" s="257" t="str">
        <f t="shared" si="63"/>
        <v/>
      </c>
      <c r="AB285" s="257" t="str">
        <f t="shared" si="64"/>
        <v/>
      </c>
      <c r="AC285" s="193" t="str">
        <f t="shared" si="65"/>
        <v>CHECK DATES</v>
      </c>
      <c r="AD285" s="257" t="str">
        <f t="shared" si="66"/>
        <v/>
      </c>
      <c r="AE285" s="286">
        <v>0</v>
      </c>
      <c r="AF285" s="257">
        <f t="shared" si="67"/>
        <v>0</v>
      </c>
      <c r="AG285" s="257" t="str">
        <f t="shared" si="68"/>
        <v/>
      </c>
      <c r="AH285" s="257">
        <f t="shared" si="69"/>
        <v>0</v>
      </c>
    </row>
    <row r="286" spans="1:34" x14ac:dyDescent="0.3">
      <c r="A286" s="287">
        <v>274</v>
      </c>
      <c r="B286" s="150"/>
      <c r="C286" s="150"/>
      <c r="D286" s="150"/>
      <c r="E286" s="152"/>
      <c r="F286" s="152"/>
      <c r="G286" s="154"/>
      <c r="H286" s="155"/>
      <c r="I286" s="159"/>
      <c r="J286" s="159"/>
      <c r="K286" s="337"/>
      <c r="L286" s="343" t="str">
        <f>IF(K286="","",LOOKUP(K286,'Work Programme'!$A$8:$A$207,'Work Programme'!$B$8:$B$207))</f>
        <v/>
      </c>
      <c r="M286" s="150"/>
      <c r="N286" s="151"/>
      <c r="O286" s="254" t="str">
        <f>IF(G286="","",VLOOKUP(G286,'Overview - Financial Statement'!$A$46:$B$60,2,FALSE))</f>
        <v/>
      </c>
      <c r="P286" s="255" t="str">
        <f t="shared" si="56"/>
        <v/>
      </c>
      <c r="Q286" s="153"/>
      <c r="R286" s="153"/>
      <c r="S286" s="238">
        <f t="shared" si="57"/>
        <v>0</v>
      </c>
      <c r="T286" s="193" t="s">
        <v>44</v>
      </c>
      <c r="U286" s="173"/>
      <c r="V286" s="193" t="str">
        <f t="shared" si="58"/>
        <v/>
      </c>
      <c r="W286" s="264" t="str">
        <f t="shared" si="59"/>
        <v>OK</v>
      </c>
      <c r="X286" s="193" t="str">
        <f t="shared" si="60"/>
        <v/>
      </c>
      <c r="Y286" s="193" t="str">
        <f t="shared" si="61"/>
        <v/>
      </c>
      <c r="Z286" s="397" t="str">
        <f t="shared" si="62"/>
        <v/>
      </c>
      <c r="AA286" s="257" t="str">
        <f t="shared" si="63"/>
        <v/>
      </c>
      <c r="AB286" s="257" t="str">
        <f t="shared" si="64"/>
        <v/>
      </c>
      <c r="AC286" s="193" t="str">
        <f t="shared" si="65"/>
        <v>CHECK DATES</v>
      </c>
      <c r="AD286" s="257" t="str">
        <f t="shared" si="66"/>
        <v/>
      </c>
      <c r="AE286" s="286">
        <v>0</v>
      </c>
      <c r="AF286" s="257">
        <f t="shared" si="67"/>
        <v>0</v>
      </c>
      <c r="AG286" s="257" t="str">
        <f t="shared" si="68"/>
        <v/>
      </c>
      <c r="AH286" s="257">
        <f t="shared" si="69"/>
        <v>0</v>
      </c>
    </row>
    <row r="287" spans="1:34" x14ac:dyDescent="0.3">
      <c r="A287" s="287">
        <v>275</v>
      </c>
      <c r="B287" s="150"/>
      <c r="C287" s="150"/>
      <c r="D287" s="150"/>
      <c r="E287" s="152"/>
      <c r="F287" s="152"/>
      <c r="G287" s="154"/>
      <c r="H287" s="155"/>
      <c r="I287" s="159"/>
      <c r="J287" s="159"/>
      <c r="K287" s="337"/>
      <c r="L287" s="343" t="str">
        <f>IF(K287="","",LOOKUP(K287,'Work Programme'!$A$8:$A$207,'Work Programme'!$B$8:$B$207))</f>
        <v/>
      </c>
      <c r="M287" s="150"/>
      <c r="N287" s="151"/>
      <c r="O287" s="254" t="str">
        <f>IF(G287="","",VLOOKUP(G287,'Overview - Financial Statement'!$A$46:$B$60,2,FALSE))</f>
        <v/>
      </c>
      <c r="P287" s="255" t="str">
        <f t="shared" si="56"/>
        <v/>
      </c>
      <c r="Q287" s="153"/>
      <c r="R287" s="153"/>
      <c r="S287" s="238">
        <f t="shared" si="57"/>
        <v>0</v>
      </c>
      <c r="T287" s="193" t="s">
        <v>44</v>
      </c>
      <c r="U287" s="173"/>
      <c r="V287" s="193" t="str">
        <f t="shared" si="58"/>
        <v/>
      </c>
      <c r="W287" s="264" t="str">
        <f t="shared" si="59"/>
        <v>OK</v>
      </c>
      <c r="X287" s="193" t="str">
        <f t="shared" si="60"/>
        <v/>
      </c>
      <c r="Y287" s="193" t="str">
        <f t="shared" si="61"/>
        <v/>
      </c>
      <c r="Z287" s="397" t="str">
        <f t="shared" si="62"/>
        <v/>
      </c>
      <c r="AA287" s="257" t="str">
        <f t="shared" si="63"/>
        <v/>
      </c>
      <c r="AB287" s="257" t="str">
        <f t="shared" si="64"/>
        <v/>
      </c>
      <c r="AC287" s="193" t="str">
        <f t="shared" si="65"/>
        <v>CHECK DATES</v>
      </c>
      <c r="AD287" s="257" t="str">
        <f t="shared" si="66"/>
        <v/>
      </c>
      <c r="AE287" s="286">
        <v>0</v>
      </c>
      <c r="AF287" s="257">
        <f t="shared" si="67"/>
        <v>0</v>
      </c>
      <c r="AG287" s="257" t="str">
        <f t="shared" si="68"/>
        <v/>
      </c>
      <c r="AH287" s="257">
        <f t="shared" si="69"/>
        <v>0</v>
      </c>
    </row>
    <row r="288" spans="1:34" x14ac:dyDescent="0.3">
      <c r="A288" s="287">
        <v>276</v>
      </c>
      <c r="B288" s="150"/>
      <c r="C288" s="150"/>
      <c r="D288" s="150"/>
      <c r="E288" s="152"/>
      <c r="F288" s="152"/>
      <c r="G288" s="154"/>
      <c r="H288" s="155"/>
      <c r="I288" s="159"/>
      <c r="J288" s="159"/>
      <c r="K288" s="337"/>
      <c r="L288" s="343" t="str">
        <f>IF(K288="","",LOOKUP(K288,'Work Programme'!$A$8:$A$207,'Work Programme'!$B$8:$B$207))</f>
        <v/>
      </c>
      <c r="M288" s="150"/>
      <c r="N288" s="151"/>
      <c r="O288" s="254" t="str">
        <f>IF(G288="","",VLOOKUP(G288,'Overview - Financial Statement'!$A$46:$B$60,2,FALSE))</f>
        <v/>
      </c>
      <c r="P288" s="255" t="str">
        <f t="shared" si="56"/>
        <v/>
      </c>
      <c r="Q288" s="153"/>
      <c r="R288" s="153"/>
      <c r="S288" s="238">
        <f t="shared" si="57"/>
        <v>0</v>
      </c>
      <c r="T288" s="193" t="s">
        <v>44</v>
      </c>
      <c r="U288" s="173"/>
      <c r="V288" s="193" t="str">
        <f t="shared" si="58"/>
        <v/>
      </c>
      <c r="W288" s="264" t="str">
        <f t="shared" si="59"/>
        <v>OK</v>
      </c>
      <c r="X288" s="193" t="str">
        <f t="shared" si="60"/>
        <v/>
      </c>
      <c r="Y288" s="193" t="str">
        <f t="shared" si="61"/>
        <v/>
      </c>
      <c r="Z288" s="397" t="str">
        <f t="shared" si="62"/>
        <v/>
      </c>
      <c r="AA288" s="257" t="str">
        <f t="shared" si="63"/>
        <v/>
      </c>
      <c r="AB288" s="257" t="str">
        <f t="shared" si="64"/>
        <v/>
      </c>
      <c r="AC288" s="193" t="str">
        <f t="shared" si="65"/>
        <v>CHECK DATES</v>
      </c>
      <c r="AD288" s="257" t="str">
        <f t="shared" si="66"/>
        <v/>
      </c>
      <c r="AE288" s="286">
        <v>0</v>
      </c>
      <c r="AF288" s="257">
        <f t="shared" si="67"/>
        <v>0</v>
      </c>
      <c r="AG288" s="257" t="str">
        <f t="shared" si="68"/>
        <v/>
      </c>
      <c r="AH288" s="257">
        <f t="shared" si="69"/>
        <v>0</v>
      </c>
    </row>
    <row r="289" spans="1:34" x14ac:dyDescent="0.3">
      <c r="A289" s="287">
        <v>277</v>
      </c>
      <c r="B289" s="150"/>
      <c r="C289" s="150"/>
      <c r="D289" s="150"/>
      <c r="E289" s="152"/>
      <c r="F289" s="152"/>
      <c r="G289" s="154"/>
      <c r="H289" s="155"/>
      <c r="I289" s="159"/>
      <c r="J289" s="159"/>
      <c r="K289" s="337"/>
      <c r="L289" s="343" t="str">
        <f>IF(K289="","",LOOKUP(K289,'Work Programme'!$A$8:$A$207,'Work Programme'!$B$8:$B$207))</f>
        <v/>
      </c>
      <c r="M289" s="150"/>
      <c r="N289" s="151"/>
      <c r="O289" s="254" t="str">
        <f>IF(G289="","",VLOOKUP(G289,'Overview - Financial Statement'!$A$46:$B$60,2,FALSE))</f>
        <v/>
      </c>
      <c r="P289" s="255" t="str">
        <f t="shared" si="56"/>
        <v/>
      </c>
      <c r="Q289" s="153"/>
      <c r="R289" s="153"/>
      <c r="S289" s="238">
        <f t="shared" si="57"/>
        <v>0</v>
      </c>
      <c r="T289" s="193" t="s">
        <v>44</v>
      </c>
      <c r="U289" s="173"/>
      <c r="V289" s="193" t="str">
        <f t="shared" si="58"/>
        <v/>
      </c>
      <c r="W289" s="264" t="str">
        <f t="shared" si="59"/>
        <v>OK</v>
      </c>
      <c r="X289" s="193" t="str">
        <f t="shared" si="60"/>
        <v/>
      </c>
      <c r="Y289" s="193" t="str">
        <f t="shared" si="61"/>
        <v/>
      </c>
      <c r="Z289" s="397" t="str">
        <f t="shared" si="62"/>
        <v/>
      </c>
      <c r="AA289" s="257" t="str">
        <f t="shared" si="63"/>
        <v/>
      </c>
      <c r="AB289" s="257" t="str">
        <f t="shared" si="64"/>
        <v/>
      </c>
      <c r="AC289" s="193" t="str">
        <f t="shared" si="65"/>
        <v>CHECK DATES</v>
      </c>
      <c r="AD289" s="257" t="str">
        <f t="shared" si="66"/>
        <v/>
      </c>
      <c r="AE289" s="286">
        <v>0</v>
      </c>
      <c r="AF289" s="257">
        <f t="shared" si="67"/>
        <v>0</v>
      </c>
      <c r="AG289" s="257" t="str">
        <f t="shared" si="68"/>
        <v/>
      </c>
      <c r="AH289" s="257">
        <f t="shared" si="69"/>
        <v>0</v>
      </c>
    </row>
    <row r="290" spans="1:34" x14ac:dyDescent="0.3">
      <c r="A290" s="287">
        <v>278</v>
      </c>
      <c r="B290" s="150"/>
      <c r="C290" s="150"/>
      <c r="D290" s="150"/>
      <c r="E290" s="152"/>
      <c r="F290" s="152"/>
      <c r="G290" s="154"/>
      <c r="H290" s="155"/>
      <c r="I290" s="159"/>
      <c r="J290" s="159"/>
      <c r="K290" s="337"/>
      <c r="L290" s="343" t="str">
        <f>IF(K290="","",LOOKUP(K290,'Work Programme'!$A$8:$A$207,'Work Programme'!$B$8:$B$207))</f>
        <v/>
      </c>
      <c r="M290" s="150"/>
      <c r="N290" s="151"/>
      <c r="O290" s="254" t="str">
        <f>IF(G290="","",VLOOKUP(G290,'Overview - Financial Statement'!$A$46:$B$60,2,FALSE))</f>
        <v/>
      </c>
      <c r="P290" s="255" t="str">
        <f t="shared" si="56"/>
        <v/>
      </c>
      <c r="Q290" s="153"/>
      <c r="R290" s="153"/>
      <c r="S290" s="238">
        <f t="shared" si="57"/>
        <v>0</v>
      </c>
      <c r="T290" s="193" t="s">
        <v>44</v>
      </c>
      <c r="U290" s="173"/>
      <c r="V290" s="193" t="str">
        <f t="shared" si="58"/>
        <v/>
      </c>
      <c r="W290" s="264" t="str">
        <f t="shared" si="59"/>
        <v>OK</v>
      </c>
      <c r="X290" s="193" t="str">
        <f t="shared" si="60"/>
        <v/>
      </c>
      <c r="Y290" s="193" t="str">
        <f t="shared" si="61"/>
        <v/>
      </c>
      <c r="Z290" s="397" t="str">
        <f t="shared" si="62"/>
        <v/>
      </c>
      <c r="AA290" s="257" t="str">
        <f t="shared" si="63"/>
        <v/>
      </c>
      <c r="AB290" s="257" t="str">
        <f t="shared" si="64"/>
        <v/>
      </c>
      <c r="AC290" s="193" t="str">
        <f t="shared" si="65"/>
        <v>CHECK DATES</v>
      </c>
      <c r="AD290" s="257" t="str">
        <f t="shared" si="66"/>
        <v/>
      </c>
      <c r="AE290" s="286">
        <v>0</v>
      </c>
      <c r="AF290" s="257">
        <f t="shared" si="67"/>
        <v>0</v>
      </c>
      <c r="AG290" s="257" t="str">
        <f t="shared" si="68"/>
        <v/>
      </c>
      <c r="AH290" s="257">
        <f t="shared" si="69"/>
        <v>0</v>
      </c>
    </row>
    <row r="291" spans="1:34" x14ac:dyDescent="0.3">
      <c r="A291" s="287">
        <v>279</v>
      </c>
      <c r="B291" s="150"/>
      <c r="C291" s="150"/>
      <c r="D291" s="150"/>
      <c r="E291" s="152"/>
      <c r="F291" s="152"/>
      <c r="G291" s="154"/>
      <c r="H291" s="155"/>
      <c r="I291" s="159"/>
      <c r="J291" s="159"/>
      <c r="K291" s="337"/>
      <c r="L291" s="343" t="str">
        <f>IF(K291="","",LOOKUP(K291,'Work Programme'!$A$8:$A$207,'Work Programme'!$B$8:$B$207))</f>
        <v/>
      </c>
      <c r="M291" s="150"/>
      <c r="N291" s="151"/>
      <c r="O291" s="254" t="str">
        <f>IF(G291="","",VLOOKUP(G291,'Overview - Financial Statement'!$A$46:$B$60,2,FALSE))</f>
        <v/>
      </c>
      <c r="P291" s="255" t="str">
        <f t="shared" si="56"/>
        <v/>
      </c>
      <c r="Q291" s="153"/>
      <c r="R291" s="153"/>
      <c r="S291" s="238">
        <f t="shared" si="57"/>
        <v>0</v>
      </c>
      <c r="T291" s="193" t="s">
        <v>44</v>
      </c>
      <c r="U291" s="173"/>
      <c r="V291" s="193" t="str">
        <f t="shared" si="58"/>
        <v/>
      </c>
      <c r="W291" s="264" t="str">
        <f t="shared" si="59"/>
        <v>OK</v>
      </c>
      <c r="X291" s="193" t="str">
        <f t="shared" si="60"/>
        <v/>
      </c>
      <c r="Y291" s="193" t="str">
        <f t="shared" si="61"/>
        <v/>
      </c>
      <c r="Z291" s="397" t="str">
        <f t="shared" si="62"/>
        <v/>
      </c>
      <c r="AA291" s="257" t="str">
        <f t="shared" si="63"/>
        <v/>
      </c>
      <c r="AB291" s="257" t="str">
        <f t="shared" si="64"/>
        <v/>
      </c>
      <c r="AC291" s="193" t="str">
        <f t="shared" si="65"/>
        <v>CHECK DATES</v>
      </c>
      <c r="AD291" s="257" t="str">
        <f t="shared" si="66"/>
        <v/>
      </c>
      <c r="AE291" s="286">
        <v>0</v>
      </c>
      <c r="AF291" s="257">
        <f t="shared" si="67"/>
        <v>0</v>
      </c>
      <c r="AG291" s="257" t="str">
        <f t="shared" si="68"/>
        <v/>
      </c>
      <c r="AH291" s="257">
        <f t="shared" si="69"/>
        <v>0</v>
      </c>
    </row>
    <row r="292" spans="1:34" x14ac:dyDescent="0.3">
      <c r="A292" s="287">
        <v>280</v>
      </c>
      <c r="B292" s="150"/>
      <c r="C292" s="150"/>
      <c r="D292" s="150"/>
      <c r="E292" s="152"/>
      <c r="F292" s="152"/>
      <c r="G292" s="154"/>
      <c r="H292" s="155"/>
      <c r="I292" s="159"/>
      <c r="J292" s="159"/>
      <c r="K292" s="337"/>
      <c r="L292" s="343" t="str">
        <f>IF(K292="","",LOOKUP(K292,'Work Programme'!$A$8:$A$207,'Work Programme'!$B$8:$B$207))</f>
        <v/>
      </c>
      <c r="M292" s="150"/>
      <c r="N292" s="151"/>
      <c r="O292" s="254" t="str">
        <f>IF(G292="","",VLOOKUP(G292,'Overview - Financial Statement'!$A$46:$B$60,2,FALSE))</f>
        <v/>
      </c>
      <c r="P292" s="255" t="str">
        <f t="shared" si="56"/>
        <v/>
      </c>
      <c r="Q292" s="153"/>
      <c r="R292" s="153"/>
      <c r="S292" s="238">
        <f t="shared" si="57"/>
        <v>0</v>
      </c>
      <c r="T292" s="193" t="s">
        <v>44</v>
      </c>
      <c r="U292" s="173"/>
      <c r="V292" s="193" t="str">
        <f t="shared" si="58"/>
        <v/>
      </c>
      <c r="W292" s="264" t="str">
        <f t="shared" si="59"/>
        <v>OK</v>
      </c>
      <c r="X292" s="193" t="str">
        <f t="shared" si="60"/>
        <v/>
      </c>
      <c r="Y292" s="193" t="str">
        <f t="shared" si="61"/>
        <v/>
      </c>
      <c r="Z292" s="397" t="str">
        <f t="shared" si="62"/>
        <v/>
      </c>
      <c r="AA292" s="257" t="str">
        <f t="shared" si="63"/>
        <v/>
      </c>
      <c r="AB292" s="257" t="str">
        <f t="shared" si="64"/>
        <v/>
      </c>
      <c r="AC292" s="193" t="str">
        <f t="shared" si="65"/>
        <v>CHECK DATES</v>
      </c>
      <c r="AD292" s="257" t="str">
        <f t="shared" si="66"/>
        <v/>
      </c>
      <c r="AE292" s="286">
        <v>0</v>
      </c>
      <c r="AF292" s="257">
        <f t="shared" si="67"/>
        <v>0</v>
      </c>
      <c r="AG292" s="257" t="str">
        <f t="shared" si="68"/>
        <v/>
      </c>
      <c r="AH292" s="257">
        <f t="shared" si="69"/>
        <v>0</v>
      </c>
    </row>
    <row r="293" spans="1:34" x14ac:dyDescent="0.3">
      <c r="A293" s="287">
        <v>281</v>
      </c>
      <c r="B293" s="150"/>
      <c r="C293" s="150"/>
      <c r="D293" s="150"/>
      <c r="E293" s="152"/>
      <c r="F293" s="152"/>
      <c r="G293" s="154"/>
      <c r="H293" s="155"/>
      <c r="I293" s="159"/>
      <c r="J293" s="159"/>
      <c r="K293" s="337"/>
      <c r="L293" s="343" t="str">
        <f>IF(K293="","",LOOKUP(K293,'Work Programme'!$A$8:$A$207,'Work Programme'!$B$8:$B$207))</f>
        <v/>
      </c>
      <c r="M293" s="150"/>
      <c r="N293" s="151"/>
      <c r="O293" s="254" t="str">
        <f>IF(G293="","",VLOOKUP(G293,'Overview - Financial Statement'!$A$46:$B$60,2,FALSE))</f>
        <v/>
      </c>
      <c r="P293" s="255" t="str">
        <f t="shared" si="56"/>
        <v/>
      </c>
      <c r="Q293" s="153"/>
      <c r="R293" s="153"/>
      <c r="S293" s="238">
        <f t="shared" si="57"/>
        <v>0</v>
      </c>
      <c r="T293" s="193" t="s">
        <v>44</v>
      </c>
      <c r="U293" s="173"/>
      <c r="V293" s="193" t="str">
        <f t="shared" si="58"/>
        <v/>
      </c>
      <c r="W293" s="264" t="str">
        <f t="shared" si="59"/>
        <v>OK</v>
      </c>
      <c r="X293" s="193" t="str">
        <f t="shared" si="60"/>
        <v/>
      </c>
      <c r="Y293" s="193" t="str">
        <f t="shared" si="61"/>
        <v/>
      </c>
      <c r="Z293" s="397" t="str">
        <f t="shared" si="62"/>
        <v/>
      </c>
      <c r="AA293" s="257" t="str">
        <f t="shared" si="63"/>
        <v/>
      </c>
      <c r="AB293" s="257" t="str">
        <f t="shared" si="64"/>
        <v/>
      </c>
      <c r="AC293" s="193" t="str">
        <f t="shared" si="65"/>
        <v>CHECK DATES</v>
      </c>
      <c r="AD293" s="257" t="str">
        <f t="shared" si="66"/>
        <v/>
      </c>
      <c r="AE293" s="286">
        <v>0</v>
      </c>
      <c r="AF293" s="257">
        <f t="shared" si="67"/>
        <v>0</v>
      </c>
      <c r="AG293" s="257" t="str">
        <f t="shared" si="68"/>
        <v/>
      </c>
      <c r="AH293" s="257">
        <f t="shared" si="69"/>
        <v>0</v>
      </c>
    </row>
    <row r="294" spans="1:34" x14ac:dyDescent="0.3">
      <c r="A294" s="287">
        <v>282</v>
      </c>
      <c r="B294" s="150"/>
      <c r="C294" s="150"/>
      <c r="D294" s="150"/>
      <c r="E294" s="152"/>
      <c r="F294" s="152"/>
      <c r="G294" s="154"/>
      <c r="H294" s="155"/>
      <c r="I294" s="159"/>
      <c r="J294" s="159"/>
      <c r="K294" s="337"/>
      <c r="L294" s="343" t="str">
        <f>IF(K294="","",LOOKUP(K294,'Work Programme'!$A$8:$A$207,'Work Programme'!$B$8:$B$207))</f>
        <v/>
      </c>
      <c r="M294" s="150"/>
      <c r="N294" s="151"/>
      <c r="O294" s="254" t="str">
        <f>IF(G294="","",VLOOKUP(G294,'Overview - Financial Statement'!$A$46:$B$60,2,FALSE))</f>
        <v/>
      </c>
      <c r="P294" s="255" t="str">
        <f t="shared" si="56"/>
        <v/>
      </c>
      <c r="Q294" s="153"/>
      <c r="R294" s="153"/>
      <c r="S294" s="238">
        <f t="shared" si="57"/>
        <v>0</v>
      </c>
      <c r="T294" s="193" t="s">
        <v>44</v>
      </c>
      <c r="U294" s="173"/>
      <c r="V294" s="193" t="str">
        <f t="shared" si="58"/>
        <v/>
      </c>
      <c r="W294" s="264" t="str">
        <f t="shared" si="59"/>
        <v>OK</v>
      </c>
      <c r="X294" s="193" t="str">
        <f t="shared" si="60"/>
        <v/>
      </c>
      <c r="Y294" s="193" t="str">
        <f t="shared" si="61"/>
        <v/>
      </c>
      <c r="Z294" s="397" t="str">
        <f t="shared" si="62"/>
        <v/>
      </c>
      <c r="AA294" s="257" t="str">
        <f t="shared" si="63"/>
        <v/>
      </c>
      <c r="AB294" s="257" t="str">
        <f t="shared" si="64"/>
        <v/>
      </c>
      <c r="AC294" s="193" t="str">
        <f t="shared" si="65"/>
        <v>CHECK DATES</v>
      </c>
      <c r="AD294" s="257" t="str">
        <f t="shared" si="66"/>
        <v/>
      </c>
      <c r="AE294" s="286">
        <v>0</v>
      </c>
      <c r="AF294" s="257">
        <f t="shared" si="67"/>
        <v>0</v>
      </c>
      <c r="AG294" s="257" t="str">
        <f t="shared" si="68"/>
        <v/>
      </c>
      <c r="AH294" s="257">
        <f t="shared" si="69"/>
        <v>0</v>
      </c>
    </row>
    <row r="295" spans="1:34" x14ac:dyDescent="0.3">
      <c r="A295" s="287">
        <v>283</v>
      </c>
      <c r="B295" s="150"/>
      <c r="C295" s="150"/>
      <c r="D295" s="150"/>
      <c r="E295" s="152"/>
      <c r="F295" s="152"/>
      <c r="G295" s="154"/>
      <c r="H295" s="155"/>
      <c r="I295" s="159"/>
      <c r="J295" s="159"/>
      <c r="K295" s="337"/>
      <c r="L295" s="343" t="str">
        <f>IF(K295="","",LOOKUP(K295,'Work Programme'!$A$8:$A$207,'Work Programme'!$B$8:$B$207))</f>
        <v/>
      </c>
      <c r="M295" s="150"/>
      <c r="N295" s="151"/>
      <c r="O295" s="254" t="str">
        <f>IF(G295="","",VLOOKUP(G295,'Overview - Financial Statement'!$A$46:$B$60,2,FALSE))</f>
        <v/>
      </c>
      <c r="P295" s="255" t="str">
        <f t="shared" si="56"/>
        <v/>
      </c>
      <c r="Q295" s="153"/>
      <c r="R295" s="153"/>
      <c r="S295" s="238">
        <f t="shared" si="57"/>
        <v>0</v>
      </c>
      <c r="T295" s="193" t="s">
        <v>44</v>
      </c>
      <c r="U295" s="173"/>
      <c r="V295" s="193" t="str">
        <f t="shared" si="58"/>
        <v/>
      </c>
      <c r="W295" s="264" t="str">
        <f t="shared" si="59"/>
        <v>OK</v>
      </c>
      <c r="X295" s="193" t="str">
        <f t="shared" si="60"/>
        <v/>
      </c>
      <c r="Y295" s="193" t="str">
        <f t="shared" si="61"/>
        <v/>
      </c>
      <c r="Z295" s="397" t="str">
        <f t="shared" si="62"/>
        <v/>
      </c>
      <c r="AA295" s="257" t="str">
        <f t="shared" si="63"/>
        <v/>
      </c>
      <c r="AB295" s="257" t="str">
        <f t="shared" si="64"/>
        <v/>
      </c>
      <c r="AC295" s="193" t="str">
        <f t="shared" si="65"/>
        <v>CHECK DATES</v>
      </c>
      <c r="AD295" s="257" t="str">
        <f t="shared" si="66"/>
        <v/>
      </c>
      <c r="AE295" s="286">
        <v>0</v>
      </c>
      <c r="AF295" s="257">
        <f t="shared" si="67"/>
        <v>0</v>
      </c>
      <c r="AG295" s="257" t="str">
        <f t="shared" si="68"/>
        <v/>
      </c>
      <c r="AH295" s="257">
        <f t="shared" si="69"/>
        <v>0</v>
      </c>
    </row>
    <row r="296" spans="1:34" x14ac:dyDescent="0.3">
      <c r="A296" s="287">
        <v>284</v>
      </c>
      <c r="B296" s="150"/>
      <c r="C296" s="150"/>
      <c r="D296" s="150"/>
      <c r="E296" s="152"/>
      <c r="F296" s="152"/>
      <c r="G296" s="154"/>
      <c r="H296" s="155"/>
      <c r="I296" s="159"/>
      <c r="J296" s="159"/>
      <c r="K296" s="337"/>
      <c r="L296" s="343" t="str">
        <f>IF(K296="","",LOOKUP(K296,'Work Programme'!$A$8:$A$207,'Work Programme'!$B$8:$B$207))</f>
        <v/>
      </c>
      <c r="M296" s="150"/>
      <c r="N296" s="151"/>
      <c r="O296" s="254" t="str">
        <f>IF(G296="","",VLOOKUP(G296,'Overview - Financial Statement'!$A$46:$B$60,2,FALSE))</f>
        <v/>
      </c>
      <c r="P296" s="255" t="str">
        <f t="shared" si="56"/>
        <v/>
      </c>
      <c r="Q296" s="153"/>
      <c r="R296" s="153"/>
      <c r="S296" s="238">
        <f t="shared" si="57"/>
        <v>0</v>
      </c>
      <c r="T296" s="193" t="s">
        <v>44</v>
      </c>
      <c r="U296" s="173"/>
      <c r="V296" s="193" t="str">
        <f t="shared" si="58"/>
        <v/>
      </c>
      <c r="W296" s="264" t="str">
        <f t="shared" si="59"/>
        <v>OK</v>
      </c>
      <c r="X296" s="193" t="str">
        <f t="shared" si="60"/>
        <v/>
      </c>
      <c r="Y296" s="193" t="str">
        <f t="shared" si="61"/>
        <v/>
      </c>
      <c r="Z296" s="397" t="str">
        <f t="shared" si="62"/>
        <v/>
      </c>
      <c r="AA296" s="257" t="str">
        <f t="shared" si="63"/>
        <v/>
      </c>
      <c r="AB296" s="257" t="str">
        <f t="shared" si="64"/>
        <v/>
      </c>
      <c r="AC296" s="193" t="str">
        <f t="shared" si="65"/>
        <v>CHECK DATES</v>
      </c>
      <c r="AD296" s="257" t="str">
        <f t="shared" si="66"/>
        <v/>
      </c>
      <c r="AE296" s="286">
        <v>0</v>
      </c>
      <c r="AF296" s="257">
        <f t="shared" si="67"/>
        <v>0</v>
      </c>
      <c r="AG296" s="257" t="str">
        <f t="shared" si="68"/>
        <v/>
      </c>
      <c r="AH296" s="257">
        <f t="shared" si="69"/>
        <v>0</v>
      </c>
    </row>
    <row r="297" spans="1:34" x14ac:dyDescent="0.3">
      <c r="A297" s="287">
        <v>285</v>
      </c>
      <c r="B297" s="150"/>
      <c r="C297" s="150"/>
      <c r="D297" s="150"/>
      <c r="E297" s="152"/>
      <c r="F297" s="152"/>
      <c r="G297" s="154"/>
      <c r="H297" s="155"/>
      <c r="I297" s="159"/>
      <c r="J297" s="159"/>
      <c r="K297" s="337"/>
      <c r="L297" s="343" t="str">
        <f>IF(K297="","",LOOKUP(K297,'Work Programme'!$A$8:$A$207,'Work Programme'!$B$8:$B$207))</f>
        <v/>
      </c>
      <c r="M297" s="150"/>
      <c r="N297" s="151"/>
      <c r="O297" s="254" t="str">
        <f>IF(G297="","",VLOOKUP(G297,'Overview - Financial Statement'!$A$46:$B$60,2,FALSE))</f>
        <v/>
      </c>
      <c r="P297" s="255" t="str">
        <f t="shared" si="56"/>
        <v/>
      </c>
      <c r="Q297" s="153"/>
      <c r="R297" s="153"/>
      <c r="S297" s="238">
        <f t="shared" si="57"/>
        <v>0</v>
      </c>
      <c r="T297" s="193" t="s">
        <v>44</v>
      </c>
      <c r="U297" s="173"/>
      <c r="V297" s="193" t="str">
        <f t="shared" si="58"/>
        <v/>
      </c>
      <c r="W297" s="264" t="str">
        <f t="shared" si="59"/>
        <v>OK</v>
      </c>
      <c r="X297" s="193" t="str">
        <f t="shared" si="60"/>
        <v/>
      </c>
      <c r="Y297" s="193" t="str">
        <f t="shared" si="61"/>
        <v/>
      </c>
      <c r="Z297" s="397" t="str">
        <f t="shared" si="62"/>
        <v/>
      </c>
      <c r="AA297" s="257" t="str">
        <f t="shared" si="63"/>
        <v/>
      </c>
      <c r="AB297" s="257" t="str">
        <f t="shared" si="64"/>
        <v/>
      </c>
      <c r="AC297" s="193" t="str">
        <f t="shared" si="65"/>
        <v>CHECK DATES</v>
      </c>
      <c r="AD297" s="257" t="str">
        <f t="shared" si="66"/>
        <v/>
      </c>
      <c r="AE297" s="286">
        <v>0</v>
      </c>
      <c r="AF297" s="257">
        <f t="shared" si="67"/>
        <v>0</v>
      </c>
      <c r="AG297" s="257" t="str">
        <f t="shared" si="68"/>
        <v/>
      </c>
      <c r="AH297" s="257">
        <f t="shared" si="69"/>
        <v>0</v>
      </c>
    </row>
    <row r="298" spans="1:34" x14ac:dyDescent="0.3">
      <c r="A298" s="287">
        <v>286</v>
      </c>
      <c r="B298" s="150"/>
      <c r="C298" s="150"/>
      <c r="D298" s="150"/>
      <c r="E298" s="152"/>
      <c r="F298" s="152"/>
      <c r="G298" s="154"/>
      <c r="H298" s="155"/>
      <c r="I298" s="159"/>
      <c r="J298" s="159"/>
      <c r="K298" s="337"/>
      <c r="L298" s="343" t="str">
        <f>IF(K298="","",LOOKUP(K298,'Work Programme'!$A$8:$A$207,'Work Programme'!$B$8:$B$207))</f>
        <v/>
      </c>
      <c r="M298" s="150"/>
      <c r="N298" s="151"/>
      <c r="O298" s="254" t="str">
        <f>IF(G298="","",VLOOKUP(G298,'Overview - Financial Statement'!$A$46:$B$60,2,FALSE))</f>
        <v/>
      </c>
      <c r="P298" s="255" t="str">
        <f t="shared" si="56"/>
        <v/>
      </c>
      <c r="Q298" s="153"/>
      <c r="R298" s="153"/>
      <c r="S298" s="238">
        <f t="shared" si="57"/>
        <v>0</v>
      </c>
      <c r="T298" s="193" t="s">
        <v>44</v>
      </c>
      <c r="U298" s="173"/>
      <c r="V298" s="193" t="str">
        <f t="shared" si="58"/>
        <v/>
      </c>
      <c r="W298" s="264" t="str">
        <f t="shared" si="59"/>
        <v>OK</v>
      </c>
      <c r="X298" s="193" t="str">
        <f t="shared" si="60"/>
        <v/>
      </c>
      <c r="Y298" s="193" t="str">
        <f t="shared" si="61"/>
        <v/>
      </c>
      <c r="Z298" s="397" t="str">
        <f t="shared" si="62"/>
        <v/>
      </c>
      <c r="AA298" s="257" t="str">
        <f t="shared" si="63"/>
        <v/>
      </c>
      <c r="AB298" s="257" t="str">
        <f t="shared" si="64"/>
        <v/>
      </c>
      <c r="AC298" s="193" t="str">
        <f t="shared" si="65"/>
        <v>CHECK DATES</v>
      </c>
      <c r="AD298" s="257" t="str">
        <f t="shared" si="66"/>
        <v/>
      </c>
      <c r="AE298" s="286">
        <v>0</v>
      </c>
      <c r="AF298" s="257">
        <f t="shared" si="67"/>
        <v>0</v>
      </c>
      <c r="AG298" s="257" t="str">
        <f t="shared" si="68"/>
        <v/>
      </c>
      <c r="AH298" s="257">
        <f t="shared" si="69"/>
        <v>0</v>
      </c>
    </row>
    <row r="299" spans="1:34" x14ac:dyDescent="0.3">
      <c r="A299" s="287">
        <v>287</v>
      </c>
      <c r="B299" s="150"/>
      <c r="C299" s="150"/>
      <c r="D299" s="150"/>
      <c r="E299" s="152"/>
      <c r="F299" s="152"/>
      <c r="G299" s="154"/>
      <c r="H299" s="155"/>
      <c r="I299" s="159"/>
      <c r="J299" s="159"/>
      <c r="K299" s="337"/>
      <c r="L299" s="343" t="str">
        <f>IF(K299="","",LOOKUP(K299,'Work Programme'!$A$8:$A$207,'Work Programme'!$B$8:$B$207))</f>
        <v/>
      </c>
      <c r="M299" s="150"/>
      <c r="N299" s="151"/>
      <c r="O299" s="254" t="str">
        <f>IF(G299="","",VLOOKUP(G299,'Overview - Financial Statement'!$A$46:$B$60,2,FALSE))</f>
        <v/>
      </c>
      <c r="P299" s="255" t="str">
        <f t="shared" si="56"/>
        <v/>
      </c>
      <c r="Q299" s="153"/>
      <c r="R299" s="153"/>
      <c r="S299" s="238">
        <f t="shared" si="57"/>
        <v>0</v>
      </c>
      <c r="T299" s="193" t="s">
        <v>44</v>
      </c>
      <c r="U299" s="173"/>
      <c r="V299" s="193" t="str">
        <f t="shared" si="58"/>
        <v/>
      </c>
      <c r="W299" s="264" t="str">
        <f t="shared" si="59"/>
        <v>OK</v>
      </c>
      <c r="X299" s="193" t="str">
        <f t="shared" si="60"/>
        <v/>
      </c>
      <c r="Y299" s="193" t="str">
        <f t="shared" si="61"/>
        <v/>
      </c>
      <c r="Z299" s="397" t="str">
        <f t="shared" si="62"/>
        <v/>
      </c>
      <c r="AA299" s="257" t="str">
        <f t="shared" si="63"/>
        <v/>
      </c>
      <c r="AB299" s="257" t="str">
        <f t="shared" si="64"/>
        <v/>
      </c>
      <c r="AC299" s="193" t="str">
        <f t="shared" si="65"/>
        <v>CHECK DATES</v>
      </c>
      <c r="AD299" s="257" t="str">
        <f t="shared" si="66"/>
        <v/>
      </c>
      <c r="AE299" s="286">
        <v>0</v>
      </c>
      <c r="AF299" s="257">
        <f t="shared" si="67"/>
        <v>0</v>
      </c>
      <c r="AG299" s="257" t="str">
        <f t="shared" si="68"/>
        <v/>
      </c>
      <c r="AH299" s="257">
        <f t="shared" si="69"/>
        <v>0</v>
      </c>
    </row>
    <row r="300" spans="1:34" x14ac:dyDescent="0.3">
      <c r="A300" s="287">
        <v>288</v>
      </c>
      <c r="B300" s="150"/>
      <c r="C300" s="150"/>
      <c r="D300" s="150"/>
      <c r="E300" s="152"/>
      <c r="F300" s="152"/>
      <c r="G300" s="154"/>
      <c r="H300" s="155"/>
      <c r="I300" s="159"/>
      <c r="J300" s="159"/>
      <c r="K300" s="337"/>
      <c r="L300" s="343" t="str">
        <f>IF(K300="","",LOOKUP(K300,'Work Programme'!$A$8:$A$207,'Work Programme'!$B$8:$B$207))</f>
        <v/>
      </c>
      <c r="M300" s="150"/>
      <c r="N300" s="151"/>
      <c r="O300" s="254" t="str">
        <f>IF(G300="","",VLOOKUP(G300,'Overview - Financial Statement'!$A$46:$B$60,2,FALSE))</f>
        <v/>
      </c>
      <c r="P300" s="255" t="str">
        <f t="shared" si="56"/>
        <v/>
      </c>
      <c r="Q300" s="153"/>
      <c r="R300" s="153"/>
      <c r="S300" s="238">
        <f t="shared" si="57"/>
        <v>0</v>
      </c>
      <c r="T300" s="193" t="s">
        <v>44</v>
      </c>
      <c r="U300" s="173"/>
      <c r="V300" s="193" t="str">
        <f t="shared" si="58"/>
        <v/>
      </c>
      <c r="W300" s="264" t="str">
        <f t="shared" si="59"/>
        <v>OK</v>
      </c>
      <c r="X300" s="193" t="str">
        <f t="shared" si="60"/>
        <v/>
      </c>
      <c r="Y300" s="193" t="str">
        <f t="shared" si="61"/>
        <v/>
      </c>
      <c r="Z300" s="397" t="str">
        <f t="shared" si="62"/>
        <v/>
      </c>
      <c r="AA300" s="257" t="str">
        <f t="shared" si="63"/>
        <v/>
      </c>
      <c r="AB300" s="257" t="str">
        <f t="shared" si="64"/>
        <v/>
      </c>
      <c r="AC300" s="193" t="str">
        <f t="shared" si="65"/>
        <v>CHECK DATES</v>
      </c>
      <c r="AD300" s="257" t="str">
        <f t="shared" si="66"/>
        <v/>
      </c>
      <c r="AE300" s="286">
        <v>0</v>
      </c>
      <c r="AF300" s="257">
        <f t="shared" si="67"/>
        <v>0</v>
      </c>
      <c r="AG300" s="257" t="str">
        <f t="shared" si="68"/>
        <v/>
      </c>
      <c r="AH300" s="257">
        <f t="shared" si="69"/>
        <v>0</v>
      </c>
    </row>
    <row r="301" spans="1:34" x14ac:dyDescent="0.3">
      <c r="A301" s="287">
        <v>289</v>
      </c>
      <c r="B301" s="150"/>
      <c r="C301" s="150"/>
      <c r="D301" s="150"/>
      <c r="E301" s="152"/>
      <c r="F301" s="152"/>
      <c r="G301" s="154"/>
      <c r="H301" s="155"/>
      <c r="I301" s="159"/>
      <c r="J301" s="159"/>
      <c r="K301" s="337"/>
      <c r="L301" s="343" t="str">
        <f>IF(K301="","",LOOKUP(K301,'Work Programme'!$A$8:$A$207,'Work Programme'!$B$8:$B$207))</f>
        <v/>
      </c>
      <c r="M301" s="150"/>
      <c r="N301" s="151"/>
      <c r="O301" s="254" t="str">
        <f>IF(G301="","",VLOOKUP(G301,'Overview - Financial Statement'!$A$46:$B$60,2,FALSE))</f>
        <v/>
      </c>
      <c r="P301" s="255" t="str">
        <f t="shared" si="56"/>
        <v/>
      </c>
      <c r="Q301" s="153"/>
      <c r="R301" s="153"/>
      <c r="S301" s="238">
        <f t="shared" si="57"/>
        <v>0</v>
      </c>
      <c r="T301" s="193" t="s">
        <v>44</v>
      </c>
      <c r="U301" s="173"/>
      <c r="V301" s="193" t="str">
        <f t="shared" si="58"/>
        <v/>
      </c>
      <c r="W301" s="264" t="str">
        <f t="shared" si="59"/>
        <v>OK</v>
      </c>
      <c r="X301" s="193" t="str">
        <f t="shared" si="60"/>
        <v/>
      </c>
      <c r="Y301" s="193" t="str">
        <f t="shared" si="61"/>
        <v/>
      </c>
      <c r="Z301" s="397" t="str">
        <f t="shared" si="62"/>
        <v/>
      </c>
      <c r="AA301" s="257" t="str">
        <f t="shared" si="63"/>
        <v/>
      </c>
      <c r="AB301" s="257" t="str">
        <f t="shared" si="64"/>
        <v/>
      </c>
      <c r="AC301" s="193" t="str">
        <f t="shared" si="65"/>
        <v>CHECK DATES</v>
      </c>
      <c r="AD301" s="257" t="str">
        <f t="shared" si="66"/>
        <v/>
      </c>
      <c r="AE301" s="286">
        <v>0</v>
      </c>
      <c r="AF301" s="257">
        <f t="shared" si="67"/>
        <v>0</v>
      </c>
      <c r="AG301" s="257" t="str">
        <f t="shared" si="68"/>
        <v/>
      </c>
      <c r="AH301" s="257">
        <f t="shared" si="69"/>
        <v>0</v>
      </c>
    </row>
    <row r="302" spans="1:34" x14ac:dyDescent="0.3">
      <c r="A302" s="287">
        <v>290</v>
      </c>
      <c r="B302" s="150"/>
      <c r="C302" s="150"/>
      <c r="D302" s="150"/>
      <c r="E302" s="152"/>
      <c r="F302" s="152"/>
      <c r="G302" s="154"/>
      <c r="H302" s="155"/>
      <c r="I302" s="159"/>
      <c r="J302" s="159"/>
      <c r="K302" s="337"/>
      <c r="L302" s="343" t="str">
        <f>IF(K302="","",LOOKUP(K302,'Work Programme'!$A$8:$A$207,'Work Programme'!$B$8:$B$207))</f>
        <v/>
      </c>
      <c r="M302" s="150"/>
      <c r="N302" s="151"/>
      <c r="O302" s="254" t="str">
        <f>IF(G302="","",VLOOKUP(G302,'Overview - Financial Statement'!$A$46:$B$60,2,FALSE))</f>
        <v/>
      </c>
      <c r="P302" s="255" t="str">
        <f t="shared" si="56"/>
        <v/>
      </c>
      <c r="Q302" s="153"/>
      <c r="R302" s="153"/>
      <c r="S302" s="238">
        <f t="shared" si="57"/>
        <v>0</v>
      </c>
      <c r="T302" s="193" t="s">
        <v>44</v>
      </c>
      <c r="U302" s="173"/>
      <c r="V302" s="193" t="str">
        <f t="shared" si="58"/>
        <v/>
      </c>
      <c r="W302" s="264" t="str">
        <f t="shared" si="59"/>
        <v>OK</v>
      </c>
      <c r="X302" s="193" t="str">
        <f t="shared" si="60"/>
        <v/>
      </c>
      <c r="Y302" s="193" t="str">
        <f t="shared" si="61"/>
        <v/>
      </c>
      <c r="Z302" s="397" t="str">
        <f t="shared" si="62"/>
        <v/>
      </c>
      <c r="AA302" s="257" t="str">
        <f t="shared" si="63"/>
        <v/>
      </c>
      <c r="AB302" s="257" t="str">
        <f t="shared" si="64"/>
        <v/>
      </c>
      <c r="AC302" s="193" t="str">
        <f t="shared" si="65"/>
        <v>CHECK DATES</v>
      </c>
      <c r="AD302" s="257" t="str">
        <f t="shared" si="66"/>
        <v/>
      </c>
      <c r="AE302" s="286">
        <v>0</v>
      </c>
      <c r="AF302" s="257">
        <f t="shared" si="67"/>
        <v>0</v>
      </c>
      <c r="AG302" s="257" t="str">
        <f t="shared" si="68"/>
        <v/>
      </c>
      <c r="AH302" s="257">
        <f t="shared" si="69"/>
        <v>0</v>
      </c>
    </row>
    <row r="303" spans="1:34" x14ac:dyDescent="0.3">
      <c r="A303" s="287">
        <v>291</v>
      </c>
      <c r="B303" s="150"/>
      <c r="C303" s="150"/>
      <c r="D303" s="150"/>
      <c r="E303" s="152"/>
      <c r="F303" s="152"/>
      <c r="G303" s="154"/>
      <c r="H303" s="155"/>
      <c r="I303" s="159"/>
      <c r="J303" s="159"/>
      <c r="K303" s="337"/>
      <c r="L303" s="343" t="str">
        <f>IF(K303="","",LOOKUP(K303,'Work Programme'!$A$8:$A$207,'Work Programme'!$B$8:$B$207))</f>
        <v/>
      </c>
      <c r="M303" s="150"/>
      <c r="N303" s="151"/>
      <c r="O303" s="254" t="str">
        <f>IF(G303="","",VLOOKUP(G303,'Overview - Financial Statement'!$A$46:$B$60,2,FALSE))</f>
        <v/>
      </c>
      <c r="P303" s="255" t="str">
        <f t="shared" si="56"/>
        <v/>
      </c>
      <c r="Q303" s="153"/>
      <c r="R303" s="153"/>
      <c r="S303" s="238">
        <f t="shared" si="57"/>
        <v>0</v>
      </c>
      <c r="T303" s="193" t="s">
        <v>44</v>
      </c>
      <c r="U303" s="173"/>
      <c r="V303" s="193" t="str">
        <f t="shared" si="58"/>
        <v/>
      </c>
      <c r="W303" s="264" t="str">
        <f t="shared" si="59"/>
        <v>OK</v>
      </c>
      <c r="X303" s="193" t="str">
        <f t="shared" si="60"/>
        <v/>
      </c>
      <c r="Y303" s="193" t="str">
        <f t="shared" si="61"/>
        <v/>
      </c>
      <c r="Z303" s="397" t="str">
        <f t="shared" si="62"/>
        <v/>
      </c>
      <c r="AA303" s="257" t="str">
        <f t="shared" si="63"/>
        <v/>
      </c>
      <c r="AB303" s="257" t="str">
        <f t="shared" si="64"/>
        <v/>
      </c>
      <c r="AC303" s="193" t="str">
        <f t="shared" si="65"/>
        <v>CHECK DATES</v>
      </c>
      <c r="AD303" s="257" t="str">
        <f t="shared" si="66"/>
        <v/>
      </c>
      <c r="AE303" s="286">
        <v>0</v>
      </c>
      <c r="AF303" s="257">
        <f t="shared" si="67"/>
        <v>0</v>
      </c>
      <c r="AG303" s="257" t="str">
        <f t="shared" si="68"/>
        <v/>
      </c>
      <c r="AH303" s="257">
        <f t="shared" si="69"/>
        <v>0</v>
      </c>
    </row>
    <row r="304" spans="1:34" x14ac:dyDescent="0.3">
      <c r="A304" s="287">
        <v>292</v>
      </c>
      <c r="B304" s="150"/>
      <c r="C304" s="150"/>
      <c r="D304" s="150"/>
      <c r="E304" s="152"/>
      <c r="F304" s="152"/>
      <c r="G304" s="154"/>
      <c r="H304" s="155"/>
      <c r="I304" s="159"/>
      <c r="J304" s="159"/>
      <c r="K304" s="337"/>
      <c r="L304" s="343" t="str">
        <f>IF(K304="","",LOOKUP(K304,'Work Programme'!$A$8:$A$207,'Work Programme'!$B$8:$B$207))</f>
        <v/>
      </c>
      <c r="M304" s="150"/>
      <c r="N304" s="151"/>
      <c r="O304" s="254" t="str">
        <f>IF(G304="","",VLOOKUP(G304,'Overview - Financial Statement'!$A$46:$B$60,2,FALSE))</f>
        <v/>
      </c>
      <c r="P304" s="255" t="str">
        <f t="shared" si="56"/>
        <v/>
      </c>
      <c r="Q304" s="153"/>
      <c r="R304" s="153"/>
      <c r="S304" s="238">
        <f t="shared" si="57"/>
        <v>0</v>
      </c>
      <c r="T304" s="193" t="s">
        <v>44</v>
      </c>
      <c r="U304" s="173"/>
      <c r="V304" s="193" t="str">
        <f t="shared" si="58"/>
        <v/>
      </c>
      <c r="W304" s="264" t="str">
        <f t="shared" si="59"/>
        <v>OK</v>
      </c>
      <c r="X304" s="193" t="str">
        <f t="shared" si="60"/>
        <v/>
      </c>
      <c r="Y304" s="193" t="str">
        <f t="shared" si="61"/>
        <v/>
      </c>
      <c r="Z304" s="397" t="str">
        <f t="shared" si="62"/>
        <v/>
      </c>
      <c r="AA304" s="257" t="str">
        <f t="shared" si="63"/>
        <v/>
      </c>
      <c r="AB304" s="257" t="str">
        <f t="shared" si="64"/>
        <v/>
      </c>
      <c r="AC304" s="193" t="str">
        <f t="shared" si="65"/>
        <v>CHECK DATES</v>
      </c>
      <c r="AD304" s="257" t="str">
        <f t="shared" si="66"/>
        <v/>
      </c>
      <c r="AE304" s="286">
        <v>0</v>
      </c>
      <c r="AF304" s="257">
        <f t="shared" si="67"/>
        <v>0</v>
      </c>
      <c r="AG304" s="257" t="str">
        <f t="shared" si="68"/>
        <v/>
      </c>
      <c r="AH304" s="257">
        <f t="shared" si="69"/>
        <v>0</v>
      </c>
    </row>
    <row r="305" spans="1:34" x14ac:dyDescent="0.3">
      <c r="A305" s="287">
        <v>293</v>
      </c>
      <c r="B305" s="150"/>
      <c r="C305" s="150"/>
      <c r="D305" s="150"/>
      <c r="E305" s="152"/>
      <c r="F305" s="152"/>
      <c r="G305" s="154"/>
      <c r="H305" s="155"/>
      <c r="I305" s="159"/>
      <c r="J305" s="159"/>
      <c r="K305" s="337"/>
      <c r="L305" s="343" t="str">
        <f>IF(K305="","",LOOKUP(K305,'Work Programme'!$A$8:$A$207,'Work Programme'!$B$8:$B$207))</f>
        <v/>
      </c>
      <c r="M305" s="150"/>
      <c r="N305" s="151"/>
      <c r="O305" s="254" t="str">
        <f>IF(G305="","",VLOOKUP(G305,'Overview - Financial Statement'!$A$46:$B$60,2,FALSE))</f>
        <v/>
      </c>
      <c r="P305" s="255" t="str">
        <f t="shared" si="56"/>
        <v/>
      </c>
      <c r="Q305" s="153"/>
      <c r="R305" s="153"/>
      <c r="S305" s="238">
        <f t="shared" si="57"/>
        <v>0</v>
      </c>
      <c r="T305" s="193" t="s">
        <v>44</v>
      </c>
      <c r="U305" s="173"/>
      <c r="V305" s="193" t="str">
        <f t="shared" si="58"/>
        <v/>
      </c>
      <c r="W305" s="264" t="str">
        <f t="shared" si="59"/>
        <v>OK</v>
      </c>
      <c r="X305" s="193" t="str">
        <f t="shared" si="60"/>
        <v/>
      </c>
      <c r="Y305" s="193" t="str">
        <f t="shared" si="61"/>
        <v/>
      </c>
      <c r="Z305" s="397" t="str">
        <f t="shared" si="62"/>
        <v/>
      </c>
      <c r="AA305" s="257" t="str">
        <f t="shared" si="63"/>
        <v/>
      </c>
      <c r="AB305" s="257" t="str">
        <f t="shared" si="64"/>
        <v/>
      </c>
      <c r="AC305" s="193" t="str">
        <f t="shared" si="65"/>
        <v>CHECK DATES</v>
      </c>
      <c r="AD305" s="257" t="str">
        <f t="shared" si="66"/>
        <v/>
      </c>
      <c r="AE305" s="286">
        <v>0</v>
      </c>
      <c r="AF305" s="257">
        <f t="shared" si="67"/>
        <v>0</v>
      </c>
      <c r="AG305" s="257" t="str">
        <f t="shared" si="68"/>
        <v/>
      </c>
      <c r="AH305" s="257">
        <f t="shared" si="69"/>
        <v>0</v>
      </c>
    </row>
    <row r="306" spans="1:34" x14ac:dyDescent="0.3">
      <c r="A306" s="287">
        <v>294</v>
      </c>
      <c r="B306" s="150"/>
      <c r="C306" s="150"/>
      <c r="D306" s="150"/>
      <c r="E306" s="152"/>
      <c r="F306" s="152"/>
      <c r="G306" s="154"/>
      <c r="H306" s="155"/>
      <c r="I306" s="159"/>
      <c r="J306" s="159"/>
      <c r="K306" s="337"/>
      <c r="L306" s="343" t="str">
        <f>IF(K306="","",LOOKUP(K306,'Work Programme'!$A$8:$A$207,'Work Programme'!$B$8:$B$207))</f>
        <v/>
      </c>
      <c r="M306" s="150"/>
      <c r="N306" s="151"/>
      <c r="O306" s="254" t="str">
        <f>IF(G306="","",VLOOKUP(G306,'Overview - Financial Statement'!$A$46:$B$60,2,FALSE))</f>
        <v/>
      </c>
      <c r="P306" s="255" t="str">
        <f t="shared" si="56"/>
        <v/>
      </c>
      <c r="Q306" s="153"/>
      <c r="R306" s="153"/>
      <c r="S306" s="238">
        <f t="shared" si="57"/>
        <v>0</v>
      </c>
      <c r="T306" s="193" t="s">
        <v>44</v>
      </c>
      <c r="U306" s="173"/>
      <c r="V306" s="193" t="str">
        <f t="shared" si="58"/>
        <v/>
      </c>
      <c r="W306" s="264" t="str">
        <f t="shared" si="59"/>
        <v>OK</v>
      </c>
      <c r="X306" s="193" t="str">
        <f t="shared" si="60"/>
        <v/>
      </c>
      <c r="Y306" s="193" t="str">
        <f t="shared" si="61"/>
        <v/>
      </c>
      <c r="Z306" s="397" t="str">
        <f t="shared" si="62"/>
        <v/>
      </c>
      <c r="AA306" s="257" t="str">
        <f t="shared" si="63"/>
        <v/>
      </c>
      <c r="AB306" s="257" t="str">
        <f t="shared" si="64"/>
        <v/>
      </c>
      <c r="AC306" s="193" t="str">
        <f t="shared" si="65"/>
        <v>CHECK DATES</v>
      </c>
      <c r="AD306" s="257" t="str">
        <f t="shared" si="66"/>
        <v/>
      </c>
      <c r="AE306" s="286">
        <v>0</v>
      </c>
      <c r="AF306" s="257">
        <f t="shared" si="67"/>
        <v>0</v>
      </c>
      <c r="AG306" s="257" t="str">
        <f t="shared" si="68"/>
        <v/>
      </c>
      <c r="AH306" s="257">
        <f t="shared" si="69"/>
        <v>0</v>
      </c>
    </row>
    <row r="307" spans="1:34" x14ac:dyDescent="0.3">
      <c r="A307" s="287">
        <v>295</v>
      </c>
      <c r="B307" s="150"/>
      <c r="C307" s="150"/>
      <c r="D307" s="150"/>
      <c r="E307" s="152"/>
      <c r="F307" s="152"/>
      <c r="G307" s="154"/>
      <c r="H307" s="155"/>
      <c r="I307" s="159"/>
      <c r="J307" s="159"/>
      <c r="K307" s="337"/>
      <c r="L307" s="343" t="str">
        <f>IF(K307="","",LOOKUP(K307,'Work Programme'!$A$8:$A$207,'Work Programme'!$B$8:$B$207))</f>
        <v/>
      </c>
      <c r="M307" s="150"/>
      <c r="N307" s="151"/>
      <c r="O307" s="254" t="str">
        <f>IF(G307="","",VLOOKUP(G307,'Overview - Financial Statement'!$A$46:$B$60,2,FALSE))</f>
        <v/>
      </c>
      <c r="P307" s="255" t="str">
        <f t="shared" si="56"/>
        <v/>
      </c>
      <c r="Q307" s="153"/>
      <c r="R307" s="153"/>
      <c r="S307" s="238">
        <f t="shared" si="57"/>
        <v>0</v>
      </c>
      <c r="T307" s="193" t="s">
        <v>44</v>
      </c>
      <c r="U307" s="173"/>
      <c r="V307" s="193" t="str">
        <f t="shared" si="58"/>
        <v/>
      </c>
      <c r="W307" s="264" t="str">
        <f t="shared" si="59"/>
        <v>OK</v>
      </c>
      <c r="X307" s="193" t="str">
        <f t="shared" si="60"/>
        <v/>
      </c>
      <c r="Y307" s="193" t="str">
        <f t="shared" si="61"/>
        <v/>
      </c>
      <c r="Z307" s="397" t="str">
        <f t="shared" si="62"/>
        <v/>
      </c>
      <c r="AA307" s="257" t="str">
        <f t="shared" si="63"/>
        <v/>
      </c>
      <c r="AB307" s="257" t="str">
        <f t="shared" si="64"/>
        <v/>
      </c>
      <c r="AC307" s="193" t="str">
        <f t="shared" si="65"/>
        <v>CHECK DATES</v>
      </c>
      <c r="AD307" s="257" t="str">
        <f t="shared" si="66"/>
        <v/>
      </c>
      <c r="AE307" s="286">
        <v>0</v>
      </c>
      <c r="AF307" s="257">
        <f t="shared" si="67"/>
        <v>0</v>
      </c>
      <c r="AG307" s="257" t="str">
        <f t="shared" si="68"/>
        <v/>
      </c>
      <c r="AH307" s="257">
        <f t="shared" si="69"/>
        <v>0</v>
      </c>
    </row>
    <row r="308" spans="1:34" x14ac:dyDescent="0.3">
      <c r="A308" s="287">
        <v>296</v>
      </c>
      <c r="B308" s="150"/>
      <c r="C308" s="150"/>
      <c r="D308" s="150"/>
      <c r="E308" s="152"/>
      <c r="F308" s="152"/>
      <c r="G308" s="154"/>
      <c r="H308" s="155"/>
      <c r="I308" s="159"/>
      <c r="J308" s="159"/>
      <c r="K308" s="337"/>
      <c r="L308" s="343" t="str">
        <f>IF(K308="","",LOOKUP(K308,'Work Programme'!$A$8:$A$207,'Work Programme'!$B$8:$B$207))</f>
        <v/>
      </c>
      <c r="M308" s="150"/>
      <c r="N308" s="151"/>
      <c r="O308" s="254" t="str">
        <f>IF(G308="","",VLOOKUP(G308,'Overview - Financial Statement'!$A$46:$B$60,2,FALSE))</f>
        <v/>
      </c>
      <c r="P308" s="255" t="str">
        <f t="shared" si="56"/>
        <v/>
      </c>
      <c r="Q308" s="153"/>
      <c r="R308" s="153"/>
      <c r="S308" s="238">
        <f t="shared" si="57"/>
        <v>0</v>
      </c>
      <c r="T308" s="193" t="s">
        <v>44</v>
      </c>
      <c r="U308" s="173"/>
      <c r="V308" s="193" t="str">
        <f t="shared" si="58"/>
        <v/>
      </c>
      <c r="W308" s="264" t="str">
        <f t="shared" si="59"/>
        <v>OK</v>
      </c>
      <c r="X308" s="193" t="str">
        <f t="shared" si="60"/>
        <v/>
      </c>
      <c r="Y308" s="193" t="str">
        <f t="shared" si="61"/>
        <v/>
      </c>
      <c r="Z308" s="397" t="str">
        <f t="shared" si="62"/>
        <v/>
      </c>
      <c r="AA308" s="257" t="str">
        <f t="shared" si="63"/>
        <v/>
      </c>
      <c r="AB308" s="257" t="str">
        <f t="shared" si="64"/>
        <v/>
      </c>
      <c r="AC308" s="193" t="str">
        <f t="shared" si="65"/>
        <v>CHECK DATES</v>
      </c>
      <c r="AD308" s="257" t="str">
        <f t="shared" si="66"/>
        <v/>
      </c>
      <c r="AE308" s="286">
        <v>0</v>
      </c>
      <c r="AF308" s="257">
        <f t="shared" si="67"/>
        <v>0</v>
      </c>
      <c r="AG308" s="257" t="str">
        <f t="shared" si="68"/>
        <v/>
      </c>
      <c r="AH308" s="257">
        <f t="shared" si="69"/>
        <v>0</v>
      </c>
    </row>
    <row r="309" spans="1:34" x14ac:dyDescent="0.3">
      <c r="A309" s="287">
        <v>297</v>
      </c>
      <c r="B309" s="150"/>
      <c r="C309" s="150"/>
      <c r="D309" s="150"/>
      <c r="E309" s="152"/>
      <c r="F309" s="152"/>
      <c r="G309" s="154"/>
      <c r="H309" s="155"/>
      <c r="I309" s="159"/>
      <c r="J309" s="159"/>
      <c r="K309" s="337"/>
      <c r="L309" s="343" t="str">
        <f>IF(K309="","",LOOKUP(K309,'Work Programme'!$A$8:$A$207,'Work Programme'!$B$8:$B$207))</f>
        <v/>
      </c>
      <c r="M309" s="150"/>
      <c r="N309" s="151"/>
      <c r="O309" s="254" t="str">
        <f>IF(G309="","",VLOOKUP(G309,'Overview - Financial Statement'!$A$46:$B$60,2,FALSE))</f>
        <v/>
      </c>
      <c r="P309" s="255" t="str">
        <f t="shared" si="56"/>
        <v/>
      </c>
      <c r="Q309" s="153"/>
      <c r="R309" s="153"/>
      <c r="S309" s="238">
        <f t="shared" si="57"/>
        <v>0</v>
      </c>
      <c r="T309" s="193" t="s">
        <v>44</v>
      </c>
      <c r="U309" s="173"/>
      <c r="V309" s="193" t="str">
        <f t="shared" si="58"/>
        <v/>
      </c>
      <c r="W309" s="264" t="str">
        <f t="shared" si="59"/>
        <v>OK</v>
      </c>
      <c r="X309" s="193" t="str">
        <f t="shared" si="60"/>
        <v/>
      </c>
      <c r="Y309" s="193" t="str">
        <f t="shared" si="61"/>
        <v/>
      </c>
      <c r="Z309" s="397" t="str">
        <f t="shared" si="62"/>
        <v/>
      </c>
      <c r="AA309" s="257" t="str">
        <f t="shared" si="63"/>
        <v/>
      </c>
      <c r="AB309" s="257" t="str">
        <f t="shared" si="64"/>
        <v/>
      </c>
      <c r="AC309" s="193" t="str">
        <f t="shared" si="65"/>
        <v>CHECK DATES</v>
      </c>
      <c r="AD309" s="257" t="str">
        <f t="shared" si="66"/>
        <v/>
      </c>
      <c r="AE309" s="286">
        <v>0</v>
      </c>
      <c r="AF309" s="257">
        <f t="shared" si="67"/>
        <v>0</v>
      </c>
      <c r="AG309" s="257" t="str">
        <f t="shared" si="68"/>
        <v/>
      </c>
      <c r="AH309" s="257">
        <f t="shared" si="69"/>
        <v>0</v>
      </c>
    </row>
    <row r="310" spans="1:34" x14ac:dyDescent="0.3">
      <c r="A310" s="287">
        <v>298</v>
      </c>
      <c r="B310" s="150"/>
      <c r="C310" s="150"/>
      <c r="D310" s="150"/>
      <c r="E310" s="152"/>
      <c r="F310" s="152"/>
      <c r="G310" s="154"/>
      <c r="H310" s="155"/>
      <c r="I310" s="159"/>
      <c r="J310" s="159"/>
      <c r="K310" s="337"/>
      <c r="L310" s="343" t="str">
        <f>IF(K310="","",LOOKUP(K310,'Work Programme'!$A$8:$A$207,'Work Programme'!$B$8:$B$207))</f>
        <v/>
      </c>
      <c r="M310" s="150"/>
      <c r="N310" s="151"/>
      <c r="O310" s="254" t="str">
        <f>IF(G310="","",VLOOKUP(G310,'Overview - Financial Statement'!$A$46:$B$60,2,FALSE))</f>
        <v/>
      </c>
      <c r="P310" s="255" t="str">
        <f t="shared" si="56"/>
        <v/>
      </c>
      <c r="Q310" s="153"/>
      <c r="R310" s="153"/>
      <c r="S310" s="238">
        <f t="shared" si="57"/>
        <v>0</v>
      </c>
      <c r="T310" s="193" t="s">
        <v>44</v>
      </c>
      <c r="U310" s="173"/>
      <c r="V310" s="193" t="str">
        <f t="shared" si="58"/>
        <v/>
      </c>
      <c r="W310" s="264" t="str">
        <f t="shared" si="59"/>
        <v>OK</v>
      </c>
      <c r="X310" s="193" t="str">
        <f t="shared" si="60"/>
        <v/>
      </c>
      <c r="Y310" s="193" t="str">
        <f t="shared" si="61"/>
        <v/>
      </c>
      <c r="Z310" s="397" t="str">
        <f t="shared" si="62"/>
        <v/>
      </c>
      <c r="AA310" s="257" t="str">
        <f t="shared" si="63"/>
        <v/>
      </c>
      <c r="AB310" s="257" t="str">
        <f t="shared" si="64"/>
        <v/>
      </c>
      <c r="AC310" s="193" t="str">
        <f t="shared" si="65"/>
        <v>CHECK DATES</v>
      </c>
      <c r="AD310" s="257" t="str">
        <f t="shared" si="66"/>
        <v/>
      </c>
      <c r="AE310" s="286">
        <v>0</v>
      </c>
      <c r="AF310" s="257">
        <f t="shared" si="67"/>
        <v>0</v>
      </c>
      <c r="AG310" s="257" t="str">
        <f t="shared" si="68"/>
        <v/>
      </c>
      <c r="AH310" s="257">
        <f t="shared" si="69"/>
        <v>0</v>
      </c>
    </row>
    <row r="311" spans="1:34" x14ac:dyDescent="0.3">
      <c r="A311" s="287">
        <v>299</v>
      </c>
      <c r="B311" s="150"/>
      <c r="C311" s="150"/>
      <c r="D311" s="150"/>
      <c r="E311" s="152"/>
      <c r="F311" s="152"/>
      <c r="G311" s="154"/>
      <c r="H311" s="155"/>
      <c r="I311" s="159"/>
      <c r="J311" s="159"/>
      <c r="K311" s="337"/>
      <c r="L311" s="343" t="str">
        <f>IF(K311="","",LOOKUP(K311,'Work Programme'!$A$8:$A$207,'Work Programme'!$B$8:$B$207))</f>
        <v/>
      </c>
      <c r="M311" s="150"/>
      <c r="N311" s="151"/>
      <c r="O311" s="254" t="str">
        <f>IF(G311="","",VLOOKUP(G311,'Overview - Financial Statement'!$A$46:$B$60,2,FALSE))</f>
        <v/>
      </c>
      <c r="P311" s="255" t="str">
        <f t="shared" si="56"/>
        <v/>
      </c>
      <c r="Q311" s="153"/>
      <c r="R311" s="153"/>
      <c r="S311" s="238">
        <f t="shared" si="57"/>
        <v>0</v>
      </c>
      <c r="T311" s="193" t="s">
        <v>44</v>
      </c>
      <c r="U311" s="173"/>
      <c r="V311" s="193" t="str">
        <f t="shared" si="58"/>
        <v/>
      </c>
      <c r="W311" s="264" t="str">
        <f t="shared" si="59"/>
        <v>OK</v>
      </c>
      <c r="X311" s="193" t="str">
        <f t="shared" si="60"/>
        <v/>
      </c>
      <c r="Y311" s="193" t="str">
        <f t="shared" si="61"/>
        <v/>
      </c>
      <c r="Z311" s="397" t="str">
        <f t="shared" si="62"/>
        <v/>
      </c>
      <c r="AA311" s="257" t="str">
        <f t="shared" si="63"/>
        <v/>
      </c>
      <c r="AB311" s="257" t="str">
        <f t="shared" si="64"/>
        <v/>
      </c>
      <c r="AC311" s="193" t="str">
        <f t="shared" si="65"/>
        <v>CHECK DATES</v>
      </c>
      <c r="AD311" s="257" t="str">
        <f t="shared" si="66"/>
        <v/>
      </c>
      <c r="AE311" s="286">
        <v>0</v>
      </c>
      <c r="AF311" s="257">
        <f t="shared" si="67"/>
        <v>0</v>
      </c>
      <c r="AG311" s="257" t="str">
        <f t="shared" si="68"/>
        <v/>
      </c>
      <c r="AH311" s="257">
        <f t="shared" si="69"/>
        <v>0</v>
      </c>
    </row>
    <row r="312" spans="1:34" x14ac:dyDescent="0.3">
      <c r="A312" s="287">
        <v>300</v>
      </c>
      <c r="B312" s="150"/>
      <c r="C312" s="150"/>
      <c r="D312" s="150"/>
      <c r="E312" s="152"/>
      <c r="F312" s="152"/>
      <c r="G312" s="154"/>
      <c r="H312" s="155"/>
      <c r="I312" s="159"/>
      <c r="J312" s="159"/>
      <c r="K312" s="337"/>
      <c r="L312" s="343" t="str">
        <f>IF(K312="","",LOOKUP(K312,'Work Programme'!$A$8:$A$207,'Work Programme'!$B$8:$B$207))</f>
        <v/>
      </c>
      <c r="M312" s="150"/>
      <c r="N312" s="151"/>
      <c r="O312" s="254" t="str">
        <f>IF(G312="","",VLOOKUP(G312,'Overview - Financial Statement'!$A$46:$B$60,2,FALSE))</f>
        <v/>
      </c>
      <c r="P312" s="255" t="str">
        <f t="shared" si="56"/>
        <v/>
      </c>
      <c r="Q312" s="153"/>
      <c r="R312" s="153"/>
      <c r="S312" s="238">
        <f t="shared" si="57"/>
        <v>0</v>
      </c>
      <c r="T312" s="193" t="s">
        <v>44</v>
      </c>
      <c r="U312" s="173"/>
      <c r="V312" s="193" t="str">
        <f t="shared" si="58"/>
        <v/>
      </c>
      <c r="W312" s="264" t="str">
        <f t="shared" si="59"/>
        <v>OK</v>
      </c>
      <c r="X312" s="193" t="str">
        <f t="shared" si="60"/>
        <v/>
      </c>
      <c r="Y312" s="193" t="str">
        <f t="shared" si="61"/>
        <v/>
      </c>
      <c r="Z312" s="397" t="str">
        <f t="shared" si="62"/>
        <v/>
      </c>
      <c r="AA312" s="257" t="str">
        <f t="shared" si="63"/>
        <v/>
      </c>
      <c r="AB312" s="257" t="str">
        <f t="shared" si="64"/>
        <v/>
      </c>
      <c r="AC312" s="193" t="str">
        <f t="shared" si="65"/>
        <v>CHECK DATES</v>
      </c>
      <c r="AD312" s="257" t="str">
        <f t="shared" si="66"/>
        <v/>
      </c>
      <c r="AE312" s="286">
        <v>0</v>
      </c>
      <c r="AF312" s="257">
        <f t="shared" si="67"/>
        <v>0</v>
      </c>
      <c r="AG312" s="257" t="str">
        <f t="shared" si="68"/>
        <v/>
      </c>
      <c r="AH312" s="257">
        <f t="shared" si="69"/>
        <v>0</v>
      </c>
    </row>
    <row r="313" spans="1:34" x14ac:dyDescent="0.3">
      <c r="A313" s="287">
        <v>301</v>
      </c>
      <c r="B313" s="150"/>
      <c r="C313" s="150"/>
      <c r="D313" s="150"/>
      <c r="E313" s="152"/>
      <c r="F313" s="152"/>
      <c r="G313" s="154"/>
      <c r="H313" s="155"/>
      <c r="I313" s="159"/>
      <c r="J313" s="159"/>
      <c r="K313" s="337"/>
      <c r="L313" s="343" t="str">
        <f>IF(K313="","",LOOKUP(K313,'Work Programme'!$A$8:$A$207,'Work Programme'!$B$8:$B$207))</f>
        <v/>
      </c>
      <c r="M313" s="150"/>
      <c r="N313" s="151"/>
      <c r="O313" s="254" t="str">
        <f>IF(G313="","",VLOOKUP(G313,'Overview - Financial Statement'!$A$46:$B$60,2,FALSE))</f>
        <v/>
      </c>
      <c r="P313" s="255" t="str">
        <f t="shared" si="56"/>
        <v/>
      </c>
      <c r="Q313" s="153"/>
      <c r="R313" s="153"/>
      <c r="S313" s="238">
        <f t="shared" si="57"/>
        <v>0</v>
      </c>
      <c r="T313" s="193" t="s">
        <v>44</v>
      </c>
      <c r="U313" s="173"/>
      <c r="V313" s="193" t="str">
        <f t="shared" si="58"/>
        <v/>
      </c>
      <c r="W313" s="264" t="str">
        <f t="shared" si="59"/>
        <v>OK</v>
      </c>
      <c r="X313" s="193" t="str">
        <f t="shared" si="60"/>
        <v/>
      </c>
      <c r="Y313" s="193" t="str">
        <f t="shared" si="61"/>
        <v/>
      </c>
      <c r="Z313" s="397" t="str">
        <f t="shared" si="62"/>
        <v/>
      </c>
      <c r="AA313" s="257" t="str">
        <f t="shared" si="63"/>
        <v/>
      </c>
      <c r="AB313" s="257" t="str">
        <f t="shared" si="64"/>
        <v/>
      </c>
      <c r="AC313" s="193" t="str">
        <f t="shared" si="65"/>
        <v>CHECK DATES</v>
      </c>
      <c r="AD313" s="257" t="str">
        <f t="shared" si="66"/>
        <v/>
      </c>
      <c r="AE313" s="286">
        <v>0</v>
      </c>
      <c r="AF313" s="257">
        <f t="shared" si="67"/>
        <v>0</v>
      </c>
      <c r="AG313" s="257" t="str">
        <f t="shared" si="68"/>
        <v/>
      </c>
      <c r="AH313" s="257">
        <f t="shared" si="69"/>
        <v>0</v>
      </c>
    </row>
    <row r="314" spans="1:34" x14ac:dyDescent="0.3">
      <c r="A314" s="287">
        <v>302</v>
      </c>
      <c r="B314" s="150"/>
      <c r="C314" s="150"/>
      <c r="D314" s="150"/>
      <c r="E314" s="152"/>
      <c r="F314" s="152"/>
      <c r="G314" s="154"/>
      <c r="H314" s="155"/>
      <c r="I314" s="159"/>
      <c r="J314" s="159"/>
      <c r="K314" s="337"/>
      <c r="L314" s="343" t="str">
        <f>IF(K314="","",LOOKUP(K314,'Work Programme'!$A$8:$A$207,'Work Programme'!$B$8:$B$207))</f>
        <v/>
      </c>
      <c r="M314" s="150"/>
      <c r="N314" s="151"/>
      <c r="O314" s="254" t="str">
        <f>IF(G314="","",VLOOKUP(G314,'Overview - Financial Statement'!$A$46:$B$60,2,FALSE))</f>
        <v/>
      </c>
      <c r="P314" s="255" t="str">
        <f t="shared" si="56"/>
        <v/>
      </c>
      <c r="Q314" s="153"/>
      <c r="R314" s="153"/>
      <c r="S314" s="238">
        <f t="shared" si="57"/>
        <v>0</v>
      </c>
      <c r="T314" s="193" t="s">
        <v>44</v>
      </c>
      <c r="U314" s="173"/>
      <c r="V314" s="193" t="str">
        <f t="shared" si="58"/>
        <v/>
      </c>
      <c r="W314" s="264" t="str">
        <f t="shared" si="59"/>
        <v>OK</v>
      </c>
      <c r="X314" s="193" t="str">
        <f t="shared" si="60"/>
        <v/>
      </c>
      <c r="Y314" s="193" t="str">
        <f t="shared" si="61"/>
        <v/>
      </c>
      <c r="Z314" s="397" t="str">
        <f t="shared" si="62"/>
        <v/>
      </c>
      <c r="AA314" s="257" t="str">
        <f t="shared" si="63"/>
        <v/>
      </c>
      <c r="AB314" s="257" t="str">
        <f t="shared" si="64"/>
        <v/>
      </c>
      <c r="AC314" s="193" t="str">
        <f t="shared" si="65"/>
        <v>CHECK DATES</v>
      </c>
      <c r="AD314" s="257" t="str">
        <f t="shared" si="66"/>
        <v/>
      </c>
      <c r="AE314" s="286">
        <v>0</v>
      </c>
      <c r="AF314" s="257">
        <f t="shared" si="67"/>
        <v>0</v>
      </c>
      <c r="AG314" s="257" t="str">
        <f t="shared" si="68"/>
        <v/>
      </c>
      <c r="AH314" s="257">
        <f t="shared" si="69"/>
        <v>0</v>
      </c>
    </row>
    <row r="315" spans="1:34" x14ac:dyDescent="0.3">
      <c r="A315" s="287">
        <v>303</v>
      </c>
      <c r="B315" s="150"/>
      <c r="C315" s="150"/>
      <c r="D315" s="150"/>
      <c r="E315" s="152"/>
      <c r="F315" s="152"/>
      <c r="G315" s="154"/>
      <c r="H315" s="155"/>
      <c r="I315" s="159"/>
      <c r="J315" s="159"/>
      <c r="K315" s="337"/>
      <c r="L315" s="343" t="str">
        <f>IF(K315="","",LOOKUP(K315,'Work Programme'!$A$8:$A$207,'Work Programme'!$B$8:$B$207))</f>
        <v/>
      </c>
      <c r="M315" s="150"/>
      <c r="N315" s="151"/>
      <c r="O315" s="254" t="str">
        <f>IF(G315="","",VLOOKUP(G315,'Overview - Financial Statement'!$A$46:$B$60,2,FALSE))</f>
        <v/>
      </c>
      <c r="P315" s="255" t="str">
        <f t="shared" si="56"/>
        <v/>
      </c>
      <c r="Q315" s="153"/>
      <c r="R315" s="153"/>
      <c r="S315" s="238">
        <f t="shared" si="57"/>
        <v>0</v>
      </c>
      <c r="T315" s="193" t="s">
        <v>44</v>
      </c>
      <c r="U315" s="173"/>
      <c r="V315" s="193" t="str">
        <f t="shared" si="58"/>
        <v/>
      </c>
      <c r="W315" s="264" t="str">
        <f t="shared" si="59"/>
        <v>OK</v>
      </c>
      <c r="X315" s="193" t="str">
        <f t="shared" si="60"/>
        <v/>
      </c>
      <c r="Y315" s="193" t="str">
        <f t="shared" si="61"/>
        <v/>
      </c>
      <c r="Z315" s="397" t="str">
        <f t="shared" si="62"/>
        <v/>
      </c>
      <c r="AA315" s="257" t="str">
        <f t="shared" si="63"/>
        <v/>
      </c>
      <c r="AB315" s="257" t="str">
        <f t="shared" si="64"/>
        <v/>
      </c>
      <c r="AC315" s="193" t="str">
        <f t="shared" si="65"/>
        <v>CHECK DATES</v>
      </c>
      <c r="AD315" s="257" t="str">
        <f t="shared" si="66"/>
        <v/>
      </c>
      <c r="AE315" s="286">
        <v>0</v>
      </c>
      <c r="AF315" s="257">
        <f t="shared" si="67"/>
        <v>0</v>
      </c>
      <c r="AG315" s="257" t="str">
        <f t="shared" si="68"/>
        <v/>
      </c>
      <c r="AH315" s="257">
        <f t="shared" si="69"/>
        <v>0</v>
      </c>
    </row>
    <row r="316" spans="1:34" x14ac:dyDescent="0.3">
      <c r="A316" s="287">
        <v>304</v>
      </c>
      <c r="B316" s="150"/>
      <c r="C316" s="150"/>
      <c r="D316" s="150"/>
      <c r="E316" s="152"/>
      <c r="F316" s="152"/>
      <c r="G316" s="154"/>
      <c r="H316" s="155"/>
      <c r="I316" s="159"/>
      <c r="J316" s="159"/>
      <c r="K316" s="337"/>
      <c r="L316" s="343" t="str">
        <f>IF(K316="","",LOOKUP(K316,'Work Programme'!$A$8:$A$207,'Work Programme'!$B$8:$B$207))</f>
        <v/>
      </c>
      <c r="M316" s="150"/>
      <c r="N316" s="151"/>
      <c r="O316" s="254" t="str">
        <f>IF(G316="","",VLOOKUP(G316,'Overview - Financial Statement'!$A$46:$B$60,2,FALSE))</f>
        <v/>
      </c>
      <c r="P316" s="255" t="str">
        <f t="shared" si="56"/>
        <v/>
      </c>
      <c r="Q316" s="153"/>
      <c r="R316" s="153"/>
      <c r="S316" s="238">
        <f t="shared" si="57"/>
        <v>0</v>
      </c>
      <c r="T316" s="193" t="s">
        <v>44</v>
      </c>
      <c r="U316" s="173"/>
      <c r="V316" s="193" t="str">
        <f t="shared" si="58"/>
        <v/>
      </c>
      <c r="W316" s="264" t="str">
        <f t="shared" si="59"/>
        <v>OK</v>
      </c>
      <c r="X316" s="193" t="str">
        <f t="shared" si="60"/>
        <v/>
      </c>
      <c r="Y316" s="193" t="str">
        <f t="shared" si="61"/>
        <v/>
      </c>
      <c r="Z316" s="397" t="str">
        <f t="shared" si="62"/>
        <v/>
      </c>
      <c r="AA316" s="257" t="str">
        <f t="shared" si="63"/>
        <v/>
      </c>
      <c r="AB316" s="257" t="str">
        <f t="shared" si="64"/>
        <v/>
      </c>
      <c r="AC316" s="193" t="str">
        <f t="shared" si="65"/>
        <v>CHECK DATES</v>
      </c>
      <c r="AD316" s="257" t="str">
        <f t="shared" si="66"/>
        <v/>
      </c>
      <c r="AE316" s="286">
        <v>0</v>
      </c>
      <c r="AF316" s="257">
        <f t="shared" si="67"/>
        <v>0</v>
      </c>
      <c r="AG316" s="257" t="str">
        <f t="shared" si="68"/>
        <v/>
      </c>
      <c r="AH316" s="257">
        <f t="shared" si="69"/>
        <v>0</v>
      </c>
    </row>
    <row r="317" spans="1:34" x14ac:dyDescent="0.3">
      <c r="A317" s="287">
        <v>305</v>
      </c>
      <c r="B317" s="150"/>
      <c r="C317" s="150"/>
      <c r="D317" s="150"/>
      <c r="E317" s="152"/>
      <c r="F317" s="152"/>
      <c r="G317" s="154"/>
      <c r="H317" s="155"/>
      <c r="I317" s="159"/>
      <c r="J317" s="159"/>
      <c r="K317" s="337"/>
      <c r="L317" s="343" t="str">
        <f>IF(K317="","",LOOKUP(K317,'Work Programme'!$A$8:$A$207,'Work Programme'!$B$8:$B$207))</f>
        <v/>
      </c>
      <c r="M317" s="150"/>
      <c r="N317" s="151"/>
      <c r="O317" s="254" t="str">
        <f>IF(G317="","",VLOOKUP(G317,'Overview - Financial Statement'!$A$46:$B$60,2,FALSE))</f>
        <v/>
      </c>
      <c r="P317" s="255" t="str">
        <f t="shared" si="56"/>
        <v/>
      </c>
      <c r="Q317" s="153"/>
      <c r="R317" s="153"/>
      <c r="S317" s="238">
        <f t="shared" si="57"/>
        <v>0</v>
      </c>
      <c r="T317" s="193" t="s">
        <v>44</v>
      </c>
      <c r="U317" s="173"/>
      <c r="V317" s="193" t="str">
        <f t="shared" si="58"/>
        <v/>
      </c>
      <c r="W317" s="264" t="str">
        <f t="shared" si="59"/>
        <v>OK</v>
      </c>
      <c r="X317" s="193" t="str">
        <f t="shared" si="60"/>
        <v/>
      </c>
      <c r="Y317" s="193" t="str">
        <f t="shared" si="61"/>
        <v/>
      </c>
      <c r="Z317" s="397" t="str">
        <f t="shared" si="62"/>
        <v/>
      </c>
      <c r="AA317" s="257" t="str">
        <f t="shared" si="63"/>
        <v/>
      </c>
      <c r="AB317" s="257" t="str">
        <f t="shared" si="64"/>
        <v/>
      </c>
      <c r="AC317" s="193" t="str">
        <f t="shared" si="65"/>
        <v>CHECK DATES</v>
      </c>
      <c r="AD317" s="257" t="str">
        <f t="shared" si="66"/>
        <v/>
      </c>
      <c r="AE317" s="286">
        <v>0</v>
      </c>
      <c r="AF317" s="257">
        <f t="shared" si="67"/>
        <v>0</v>
      </c>
      <c r="AG317" s="257" t="str">
        <f t="shared" si="68"/>
        <v/>
      </c>
      <c r="AH317" s="257">
        <f t="shared" si="69"/>
        <v>0</v>
      </c>
    </row>
    <row r="318" spans="1:34" x14ac:dyDescent="0.3">
      <c r="A318" s="287">
        <v>306</v>
      </c>
      <c r="B318" s="150"/>
      <c r="C318" s="150"/>
      <c r="D318" s="150"/>
      <c r="E318" s="152"/>
      <c r="F318" s="152"/>
      <c r="G318" s="154"/>
      <c r="H318" s="155"/>
      <c r="I318" s="159"/>
      <c r="J318" s="159"/>
      <c r="K318" s="337"/>
      <c r="L318" s="343" t="str">
        <f>IF(K318="","",LOOKUP(K318,'Work Programme'!$A$8:$A$207,'Work Programme'!$B$8:$B$207))</f>
        <v/>
      </c>
      <c r="M318" s="150"/>
      <c r="N318" s="151"/>
      <c r="O318" s="254" t="str">
        <f>IF(G318="","",VLOOKUP(G318,'Overview - Financial Statement'!$A$46:$B$60,2,FALSE))</f>
        <v/>
      </c>
      <c r="P318" s="255" t="str">
        <f t="shared" si="56"/>
        <v/>
      </c>
      <c r="Q318" s="153"/>
      <c r="R318" s="153"/>
      <c r="S318" s="238">
        <f t="shared" si="57"/>
        <v>0</v>
      </c>
      <c r="T318" s="193" t="s">
        <v>44</v>
      </c>
      <c r="U318" s="173"/>
      <c r="V318" s="193" t="str">
        <f t="shared" si="58"/>
        <v/>
      </c>
      <c r="W318" s="264" t="str">
        <f t="shared" si="59"/>
        <v>OK</v>
      </c>
      <c r="X318" s="193" t="str">
        <f t="shared" si="60"/>
        <v/>
      </c>
      <c r="Y318" s="193" t="str">
        <f t="shared" si="61"/>
        <v/>
      </c>
      <c r="Z318" s="397" t="str">
        <f t="shared" si="62"/>
        <v/>
      </c>
      <c r="AA318" s="257" t="str">
        <f t="shared" si="63"/>
        <v/>
      </c>
      <c r="AB318" s="257" t="str">
        <f t="shared" si="64"/>
        <v/>
      </c>
      <c r="AC318" s="193" t="str">
        <f t="shared" si="65"/>
        <v>CHECK DATES</v>
      </c>
      <c r="AD318" s="257" t="str">
        <f t="shared" si="66"/>
        <v/>
      </c>
      <c r="AE318" s="286">
        <v>0</v>
      </c>
      <c r="AF318" s="257">
        <f t="shared" si="67"/>
        <v>0</v>
      </c>
      <c r="AG318" s="257" t="str">
        <f t="shared" si="68"/>
        <v/>
      </c>
      <c r="AH318" s="257">
        <f t="shared" si="69"/>
        <v>0</v>
      </c>
    </row>
    <row r="319" spans="1:34" x14ac:dyDescent="0.3">
      <c r="A319" s="287">
        <v>307</v>
      </c>
      <c r="B319" s="150"/>
      <c r="C319" s="150"/>
      <c r="D319" s="150"/>
      <c r="E319" s="152"/>
      <c r="F319" s="152"/>
      <c r="G319" s="154"/>
      <c r="H319" s="155"/>
      <c r="I319" s="159"/>
      <c r="J319" s="159"/>
      <c r="K319" s="337"/>
      <c r="L319" s="343" t="str">
        <f>IF(K319="","",LOOKUP(K319,'Work Programme'!$A$8:$A$207,'Work Programme'!$B$8:$B$207))</f>
        <v/>
      </c>
      <c r="M319" s="150"/>
      <c r="N319" s="151"/>
      <c r="O319" s="254" t="str">
        <f>IF(G319="","",VLOOKUP(G319,'Overview - Financial Statement'!$A$46:$B$60,2,FALSE))</f>
        <v/>
      </c>
      <c r="P319" s="255" t="str">
        <f t="shared" si="56"/>
        <v/>
      </c>
      <c r="Q319" s="153"/>
      <c r="R319" s="153"/>
      <c r="S319" s="238">
        <f t="shared" si="57"/>
        <v>0</v>
      </c>
      <c r="T319" s="193" t="s">
        <v>44</v>
      </c>
      <c r="U319" s="173"/>
      <c r="V319" s="193" t="str">
        <f t="shared" si="58"/>
        <v/>
      </c>
      <c r="W319" s="264" t="str">
        <f t="shared" si="59"/>
        <v>OK</v>
      </c>
      <c r="X319" s="193" t="str">
        <f t="shared" si="60"/>
        <v/>
      </c>
      <c r="Y319" s="193" t="str">
        <f t="shared" si="61"/>
        <v/>
      </c>
      <c r="Z319" s="397" t="str">
        <f t="shared" si="62"/>
        <v/>
      </c>
      <c r="AA319" s="257" t="str">
        <f t="shared" si="63"/>
        <v/>
      </c>
      <c r="AB319" s="257" t="str">
        <f t="shared" si="64"/>
        <v/>
      </c>
      <c r="AC319" s="193" t="str">
        <f t="shared" si="65"/>
        <v>CHECK DATES</v>
      </c>
      <c r="AD319" s="257" t="str">
        <f t="shared" si="66"/>
        <v/>
      </c>
      <c r="AE319" s="286">
        <v>0</v>
      </c>
      <c r="AF319" s="257">
        <f t="shared" si="67"/>
        <v>0</v>
      </c>
      <c r="AG319" s="257" t="str">
        <f t="shared" si="68"/>
        <v/>
      </c>
      <c r="AH319" s="257">
        <f t="shared" si="69"/>
        <v>0</v>
      </c>
    </row>
    <row r="320" spans="1:34" x14ac:dyDescent="0.3">
      <c r="A320" s="287">
        <v>308</v>
      </c>
      <c r="B320" s="150"/>
      <c r="C320" s="150"/>
      <c r="D320" s="150"/>
      <c r="E320" s="152"/>
      <c r="F320" s="152"/>
      <c r="G320" s="154"/>
      <c r="H320" s="155"/>
      <c r="I320" s="159"/>
      <c r="J320" s="159"/>
      <c r="K320" s="337"/>
      <c r="L320" s="343" t="str">
        <f>IF(K320="","",LOOKUP(K320,'Work Programme'!$A$8:$A$207,'Work Programme'!$B$8:$B$207))</f>
        <v/>
      </c>
      <c r="M320" s="150"/>
      <c r="N320" s="151"/>
      <c r="O320" s="254" t="str">
        <f>IF(G320="","",VLOOKUP(G320,'Overview - Financial Statement'!$A$46:$B$60,2,FALSE))</f>
        <v/>
      </c>
      <c r="P320" s="255" t="str">
        <f t="shared" si="56"/>
        <v/>
      </c>
      <c r="Q320" s="153"/>
      <c r="R320" s="153"/>
      <c r="S320" s="238">
        <f t="shared" si="57"/>
        <v>0</v>
      </c>
      <c r="T320" s="193" t="s">
        <v>44</v>
      </c>
      <c r="U320" s="173"/>
      <c r="V320" s="193" t="str">
        <f t="shared" si="58"/>
        <v/>
      </c>
      <c r="W320" s="264" t="str">
        <f t="shared" si="59"/>
        <v>OK</v>
      </c>
      <c r="X320" s="193" t="str">
        <f t="shared" si="60"/>
        <v/>
      </c>
      <c r="Y320" s="193" t="str">
        <f t="shared" si="61"/>
        <v/>
      </c>
      <c r="Z320" s="397" t="str">
        <f t="shared" si="62"/>
        <v/>
      </c>
      <c r="AA320" s="257" t="str">
        <f t="shared" si="63"/>
        <v/>
      </c>
      <c r="AB320" s="257" t="str">
        <f t="shared" si="64"/>
        <v/>
      </c>
      <c r="AC320" s="193" t="str">
        <f t="shared" si="65"/>
        <v>CHECK DATES</v>
      </c>
      <c r="AD320" s="257" t="str">
        <f t="shared" si="66"/>
        <v/>
      </c>
      <c r="AE320" s="286">
        <v>0</v>
      </c>
      <c r="AF320" s="257">
        <f t="shared" si="67"/>
        <v>0</v>
      </c>
      <c r="AG320" s="257" t="str">
        <f t="shared" si="68"/>
        <v/>
      </c>
      <c r="AH320" s="257">
        <f t="shared" si="69"/>
        <v>0</v>
      </c>
    </row>
    <row r="321" spans="1:34" x14ac:dyDescent="0.3">
      <c r="A321" s="287">
        <v>309</v>
      </c>
      <c r="B321" s="150"/>
      <c r="C321" s="150"/>
      <c r="D321" s="150"/>
      <c r="E321" s="152"/>
      <c r="F321" s="152"/>
      <c r="G321" s="154"/>
      <c r="H321" s="155"/>
      <c r="I321" s="159"/>
      <c r="J321" s="159"/>
      <c r="K321" s="337"/>
      <c r="L321" s="343" t="str">
        <f>IF(K321="","",LOOKUP(K321,'Work Programme'!$A$8:$A$207,'Work Programme'!$B$8:$B$207))</f>
        <v/>
      </c>
      <c r="M321" s="150"/>
      <c r="N321" s="151"/>
      <c r="O321" s="254" t="str">
        <f>IF(G321="","",VLOOKUP(G321,'Overview - Financial Statement'!$A$46:$B$60,2,FALSE))</f>
        <v/>
      </c>
      <c r="P321" s="255" t="str">
        <f t="shared" si="56"/>
        <v/>
      </c>
      <c r="Q321" s="153"/>
      <c r="R321" s="153"/>
      <c r="S321" s="238">
        <f t="shared" si="57"/>
        <v>0</v>
      </c>
      <c r="T321" s="193" t="s">
        <v>44</v>
      </c>
      <c r="U321" s="173"/>
      <c r="V321" s="193" t="str">
        <f t="shared" si="58"/>
        <v/>
      </c>
      <c r="W321" s="264" t="str">
        <f t="shared" si="59"/>
        <v>OK</v>
      </c>
      <c r="X321" s="193" t="str">
        <f t="shared" si="60"/>
        <v/>
      </c>
      <c r="Y321" s="193" t="str">
        <f t="shared" si="61"/>
        <v/>
      </c>
      <c r="Z321" s="397" t="str">
        <f t="shared" si="62"/>
        <v/>
      </c>
      <c r="AA321" s="257" t="str">
        <f t="shared" si="63"/>
        <v/>
      </c>
      <c r="AB321" s="257" t="str">
        <f t="shared" si="64"/>
        <v/>
      </c>
      <c r="AC321" s="193" t="str">
        <f t="shared" si="65"/>
        <v>CHECK DATES</v>
      </c>
      <c r="AD321" s="257" t="str">
        <f t="shared" si="66"/>
        <v/>
      </c>
      <c r="AE321" s="286">
        <v>0</v>
      </c>
      <c r="AF321" s="257">
        <f t="shared" si="67"/>
        <v>0</v>
      </c>
      <c r="AG321" s="257" t="str">
        <f t="shared" si="68"/>
        <v/>
      </c>
      <c r="AH321" s="257">
        <f t="shared" si="69"/>
        <v>0</v>
      </c>
    </row>
    <row r="322" spans="1:34" x14ac:dyDescent="0.3">
      <c r="A322" s="287">
        <v>310</v>
      </c>
      <c r="B322" s="150"/>
      <c r="C322" s="150"/>
      <c r="D322" s="150"/>
      <c r="E322" s="152"/>
      <c r="F322" s="152"/>
      <c r="G322" s="154"/>
      <c r="H322" s="155"/>
      <c r="I322" s="159"/>
      <c r="J322" s="159"/>
      <c r="K322" s="337"/>
      <c r="L322" s="343" t="str">
        <f>IF(K322="","",LOOKUP(K322,'Work Programme'!$A$8:$A$207,'Work Programme'!$B$8:$B$207))</f>
        <v/>
      </c>
      <c r="M322" s="150"/>
      <c r="N322" s="151"/>
      <c r="O322" s="254" t="str">
        <f>IF(G322="","",VLOOKUP(G322,'Overview - Financial Statement'!$A$46:$B$60,2,FALSE))</f>
        <v/>
      </c>
      <c r="P322" s="255" t="str">
        <f t="shared" si="56"/>
        <v/>
      </c>
      <c r="Q322" s="153"/>
      <c r="R322" s="153"/>
      <c r="S322" s="238">
        <f t="shared" si="57"/>
        <v>0</v>
      </c>
      <c r="T322" s="193" t="s">
        <v>44</v>
      </c>
      <c r="U322" s="173"/>
      <c r="V322" s="193" t="str">
        <f t="shared" si="58"/>
        <v/>
      </c>
      <c r="W322" s="264" t="str">
        <f t="shared" si="59"/>
        <v>OK</v>
      </c>
      <c r="X322" s="193" t="str">
        <f t="shared" si="60"/>
        <v/>
      </c>
      <c r="Y322" s="193" t="str">
        <f t="shared" si="61"/>
        <v/>
      </c>
      <c r="Z322" s="397" t="str">
        <f t="shared" si="62"/>
        <v/>
      </c>
      <c r="AA322" s="257" t="str">
        <f t="shared" si="63"/>
        <v/>
      </c>
      <c r="AB322" s="257" t="str">
        <f t="shared" si="64"/>
        <v/>
      </c>
      <c r="AC322" s="193" t="str">
        <f t="shared" si="65"/>
        <v>CHECK DATES</v>
      </c>
      <c r="AD322" s="257" t="str">
        <f t="shared" si="66"/>
        <v/>
      </c>
      <c r="AE322" s="286">
        <v>0</v>
      </c>
      <c r="AF322" s="257">
        <f t="shared" si="67"/>
        <v>0</v>
      </c>
      <c r="AG322" s="257" t="str">
        <f t="shared" si="68"/>
        <v/>
      </c>
      <c r="AH322" s="257">
        <f t="shared" si="69"/>
        <v>0</v>
      </c>
    </row>
    <row r="323" spans="1:34" x14ac:dyDescent="0.3">
      <c r="A323" s="287">
        <v>311</v>
      </c>
      <c r="B323" s="150"/>
      <c r="C323" s="150"/>
      <c r="D323" s="150"/>
      <c r="E323" s="152"/>
      <c r="F323" s="152"/>
      <c r="G323" s="154"/>
      <c r="H323" s="155"/>
      <c r="I323" s="159"/>
      <c r="J323" s="159"/>
      <c r="K323" s="337"/>
      <c r="L323" s="343" t="str">
        <f>IF(K323="","",LOOKUP(K323,'Work Programme'!$A$8:$A$207,'Work Programme'!$B$8:$B$207))</f>
        <v/>
      </c>
      <c r="M323" s="150"/>
      <c r="N323" s="151"/>
      <c r="O323" s="254" t="str">
        <f>IF(G323="","",VLOOKUP(G323,'Overview - Financial Statement'!$A$46:$B$60,2,FALSE))</f>
        <v/>
      </c>
      <c r="P323" s="255" t="str">
        <f t="shared" si="56"/>
        <v/>
      </c>
      <c r="Q323" s="153"/>
      <c r="R323" s="153"/>
      <c r="S323" s="238">
        <f t="shared" si="57"/>
        <v>0</v>
      </c>
      <c r="T323" s="193" t="s">
        <v>44</v>
      </c>
      <c r="U323" s="173"/>
      <c r="V323" s="193" t="str">
        <f t="shared" si="58"/>
        <v/>
      </c>
      <c r="W323" s="264" t="str">
        <f t="shared" si="59"/>
        <v>OK</v>
      </c>
      <c r="X323" s="193" t="str">
        <f t="shared" si="60"/>
        <v/>
      </c>
      <c r="Y323" s="193" t="str">
        <f t="shared" si="61"/>
        <v/>
      </c>
      <c r="Z323" s="397" t="str">
        <f t="shared" si="62"/>
        <v/>
      </c>
      <c r="AA323" s="257" t="str">
        <f t="shared" si="63"/>
        <v/>
      </c>
      <c r="AB323" s="257" t="str">
        <f t="shared" si="64"/>
        <v/>
      </c>
      <c r="AC323" s="193" t="str">
        <f t="shared" si="65"/>
        <v>CHECK DATES</v>
      </c>
      <c r="AD323" s="257" t="str">
        <f t="shared" si="66"/>
        <v/>
      </c>
      <c r="AE323" s="286">
        <v>0</v>
      </c>
      <c r="AF323" s="257">
        <f t="shared" si="67"/>
        <v>0</v>
      </c>
      <c r="AG323" s="257" t="str">
        <f t="shared" si="68"/>
        <v/>
      </c>
      <c r="AH323" s="257">
        <f t="shared" si="69"/>
        <v>0</v>
      </c>
    </row>
    <row r="324" spans="1:34" x14ac:dyDescent="0.3">
      <c r="A324" s="287">
        <v>312</v>
      </c>
      <c r="B324" s="150"/>
      <c r="C324" s="150"/>
      <c r="D324" s="150"/>
      <c r="E324" s="152"/>
      <c r="F324" s="152"/>
      <c r="G324" s="154"/>
      <c r="H324" s="155"/>
      <c r="I324" s="159"/>
      <c r="J324" s="159"/>
      <c r="K324" s="337"/>
      <c r="L324" s="343" t="str">
        <f>IF(K324="","",LOOKUP(K324,'Work Programme'!$A$8:$A$207,'Work Programme'!$B$8:$B$207))</f>
        <v/>
      </c>
      <c r="M324" s="150"/>
      <c r="N324" s="151"/>
      <c r="O324" s="254" t="str">
        <f>IF(G324="","",VLOOKUP(G324,'Overview - Financial Statement'!$A$46:$B$60,2,FALSE))</f>
        <v/>
      </c>
      <c r="P324" s="255" t="str">
        <f t="shared" si="56"/>
        <v/>
      </c>
      <c r="Q324" s="153"/>
      <c r="R324" s="153"/>
      <c r="S324" s="238">
        <f t="shared" si="57"/>
        <v>0</v>
      </c>
      <c r="T324" s="193" t="s">
        <v>44</v>
      </c>
      <c r="U324" s="173"/>
      <c r="V324" s="193" t="str">
        <f t="shared" si="58"/>
        <v/>
      </c>
      <c r="W324" s="264" t="str">
        <f t="shared" si="59"/>
        <v>OK</v>
      </c>
      <c r="X324" s="193" t="str">
        <f t="shared" si="60"/>
        <v/>
      </c>
      <c r="Y324" s="193" t="str">
        <f t="shared" si="61"/>
        <v/>
      </c>
      <c r="Z324" s="397" t="str">
        <f t="shared" si="62"/>
        <v/>
      </c>
      <c r="AA324" s="257" t="str">
        <f t="shared" si="63"/>
        <v/>
      </c>
      <c r="AB324" s="257" t="str">
        <f t="shared" si="64"/>
        <v/>
      </c>
      <c r="AC324" s="193" t="str">
        <f t="shared" si="65"/>
        <v>CHECK DATES</v>
      </c>
      <c r="AD324" s="257" t="str">
        <f t="shared" si="66"/>
        <v/>
      </c>
      <c r="AE324" s="286">
        <v>0</v>
      </c>
      <c r="AF324" s="257">
        <f t="shared" si="67"/>
        <v>0</v>
      </c>
      <c r="AG324" s="257" t="str">
        <f t="shared" si="68"/>
        <v/>
      </c>
      <c r="AH324" s="257">
        <f t="shared" si="69"/>
        <v>0</v>
      </c>
    </row>
    <row r="325" spans="1:34" x14ac:dyDescent="0.3">
      <c r="A325" s="287">
        <v>313</v>
      </c>
      <c r="B325" s="150"/>
      <c r="C325" s="150"/>
      <c r="D325" s="150"/>
      <c r="E325" s="152"/>
      <c r="F325" s="152"/>
      <c r="G325" s="154"/>
      <c r="H325" s="155"/>
      <c r="I325" s="159"/>
      <c r="J325" s="159"/>
      <c r="K325" s="337"/>
      <c r="L325" s="343" t="str">
        <f>IF(K325="","",LOOKUP(K325,'Work Programme'!$A$8:$A$207,'Work Programme'!$B$8:$B$207))</f>
        <v/>
      </c>
      <c r="M325" s="150"/>
      <c r="N325" s="151"/>
      <c r="O325" s="254" t="str">
        <f>IF(G325="","",VLOOKUP(G325,'Overview - Financial Statement'!$A$46:$B$60,2,FALSE))</f>
        <v/>
      </c>
      <c r="P325" s="255" t="str">
        <f t="shared" si="56"/>
        <v/>
      </c>
      <c r="Q325" s="153"/>
      <c r="R325" s="153"/>
      <c r="S325" s="238">
        <f t="shared" si="57"/>
        <v>0</v>
      </c>
      <c r="T325" s="193" t="s">
        <v>44</v>
      </c>
      <c r="U325" s="173"/>
      <c r="V325" s="193" t="str">
        <f t="shared" si="58"/>
        <v/>
      </c>
      <c r="W325" s="264" t="str">
        <f t="shared" si="59"/>
        <v>OK</v>
      </c>
      <c r="X325" s="193" t="str">
        <f t="shared" si="60"/>
        <v/>
      </c>
      <c r="Y325" s="193" t="str">
        <f t="shared" si="61"/>
        <v/>
      </c>
      <c r="Z325" s="397" t="str">
        <f t="shared" si="62"/>
        <v/>
      </c>
      <c r="AA325" s="257" t="str">
        <f t="shared" si="63"/>
        <v/>
      </c>
      <c r="AB325" s="257" t="str">
        <f t="shared" si="64"/>
        <v/>
      </c>
      <c r="AC325" s="193" t="str">
        <f t="shared" si="65"/>
        <v>CHECK DATES</v>
      </c>
      <c r="AD325" s="257" t="str">
        <f t="shared" si="66"/>
        <v/>
      </c>
      <c r="AE325" s="286">
        <v>0</v>
      </c>
      <c r="AF325" s="257">
        <f t="shared" si="67"/>
        <v>0</v>
      </c>
      <c r="AG325" s="257" t="str">
        <f t="shared" si="68"/>
        <v/>
      </c>
      <c r="AH325" s="257">
        <f t="shared" si="69"/>
        <v>0</v>
      </c>
    </row>
    <row r="326" spans="1:34" x14ac:dyDescent="0.3">
      <c r="A326" s="287">
        <v>314</v>
      </c>
      <c r="B326" s="150"/>
      <c r="C326" s="150"/>
      <c r="D326" s="150"/>
      <c r="E326" s="152"/>
      <c r="F326" s="152"/>
      <c r="G326" s="154"/>
      <c r="H326" s="155"/>
      <c r="I326" s="159"/>
      <c r="J326" s="159"/>
      <c r="K326" s="337"/>
      <c r="L326" s="343" t="str">
        <f>IF(K326="","",LOOKUP(K326,'Work Programme'!$A$8:$A$207,'Work Programme'!$B$8:$B$207))</f>
        <v/>
      </c>
      <c r="M326" s="150"/>
      <c r="N326" s="151"/>
      <c r="O326" s="254" t="str">
        <f>IF(G326="","",VLOOKUP(G326,'Overview - Financial Statement'!$A$46:$B$60,2,FALSE))</f>
        <v/>
      </c>
      <c r="P326" s="255" t="str">
        <f t="shared" si="56"/>
        <v/>
      </c>
      <c r="Q326" s="153"/>
      <c r="R326" s="153"/>
      <c r="S326" s="238">
        <f t="shared" si="57"/>
        <v>0</v>
      </c>
      <c r="T326" s="193" t="s">
        <v>44</v>
      </c>
      <c r="U326" s="173"/>
      <c r="V326" s="193" t="str">
        <f t="shared" si="58"/>
        <v/>
      </c>
      <c r="W326" s="264" t="str">
        <f t="shared" si="59"/>
        <v>OK</v>
      </c>
      <c r="X326" s="193" t="str">
        <f t="shared" si="60"/>
        <v/>
      </c>
      <c r="Y326" s="193" t="str">
        <f t="shared" si="61"/>
        <v/>
      </c>
      <c r="Z326" s="397" t="str">
        <f t="shared" si="62"/>
        <v/>
      </c>
      <c r="AA326" s="257" t="str">
        <f t="shared" si="63"/>
        <v/>
      </c>
      <c r="AB326" s="257" t="str">
        <f t="shared" si="64"/>
        <v/>
      </c>
      <c r="AC326" s="193" t="str">
        <f t="shared" si="65"/>
        <v>CHECK DATES</v>
      </c>
      <c r="AD326" s="257" t="str">
        <f t="shared" si="66"/>
        <v/>
      </c>
      <c r="AE326" s="286">
        <v>0</v>
      </c>
      <c r="AF326" s="257">
        <f t="shared" si="67"/>
        <v>0</v>
      </c>
      <c r="AG326" s="257" t="str">
        <f t="shared" si="68"/>
        <v/>
      </c>
      <c r="AH326" s="257">
        <f t="shared" si="69"/>
        <v>0</v>
      </c>
    </row>
    <row r="327" spans="1:34" x14ac:dyDescent="0.3">
      <c r="A327" s="287">
        <v>315</v>
      </c>
      <c r="B327" s="150"/>
      <c r="C327" s="150"/>
      <c r="D327" s="150"/>
      <c r="E327" s="152"/>
      <c r="F327" s="152"/>
      <c r="G327" s="154"/>
      <c r="H327" s="155"/>
      <c r="I327" s="159"/>
      <c r="J327" s="159"/>
      <c r="K327" s="337"/>
      <c r="L327" s="343" t="str">
        <f>IF(K327="","",LOOKUP(K327,'Work Programme'!$A$8:$A$207,'Work Programme'!$B$8:$B$207))</f>
        <v/>
      </c>
      <c r="M327" s="150"/>
      <c r="N327" s="151"/>
      <c r="O327" s="254" t="str">
        <f>IF(G327="","",VLOOKUP(G327,'Overview - Financial Statement'!$A$46:$B$60,2,FALSE))</f>
        <v/>
      </c>
      <c r="P327" s="255" t="str">
        <f t="shared" si="56"/>
        <v/>
      </c>
      <c r="Q327" s="153"/>
      <c r="R327" s="153"/>
      <c r="S327" s="238">
        <f t="shared" si="57"/>
        <v>0</v>
      </c>
      <c r="T327" s="193" t="s">
        <v>44</v>
      </c>
      <c r="U327" s="173"/>
      <c r="V327" s="193" t="str">
        <f t="shared" si="58"/>
        <v/>
      </c>
      <c r="W327" s="264" t="str">
        <f t="shared" si="59"/>
        <v>OK</v>
      </c>
      <c r="X327" s="193" t="str">
        <f t="shared" si="60"/>
        <v/>
      </c>
      <c r="Y327" s="193" t="str">
        <f t="shared" si="61"/>
        <v/>
      </c>
      <c r="Z327" s="397" t="str">
        <f t="shared" si="62"/>
        <v/>
      </c>
      <c r="AA327" s="257" t="str">
        <f t="shared" si="63"/>
        <v/>
      </c>
      <c r="AB327" s="257" t="str">
        <f t="shared" si="64"/>
        <v/>
      </c>
      <c r="AC327" s="193" t="str">
        <f t="shared" si="65"/>
        <v>CHECK DATES</v>
      </c>
      <c r="AD327" s="257" t="str">
        <f t="shared" si="66"/>
        <v/>
      </c>
      <c r="AE327" s="286">
        <v>0</v>
      </c>
      <c r="AF327" s="257">
        <f t="shared" si="67"/>
        <v>0</v>
      </c>
      <c r="AG327" s="257" t="str">
        <f t="shared" si="68"/>
        <v/>
      </c>
      <c r="AH327" s="257">
        <f t="shared" si="69"/>
        <v>0</v>
      </c>
    </row>
    <row r="328" spans="1:34" x14ac:dyDescent="0.3">
      <c r="A328" s="287">
        <v>316</v>
      </c>
      <c r="B328" s="150"/>
      <c r="C328" s="150"/>
      <c r="D328" s="150"/>
      <c r="E328" s="152"/>
      <c r="F328" s="152"/>
      <c r="G328" s="154"/>
      <c r="H328" s="155"/>
      <c r="I328" s="159"/>
      <c r="J328" s="159"/>
      <c r="K328" s="337"/>
      <c r="L328" s="343" t="str">
        <f>IF(K328="","",LOOKUP(K328,'Work Programme'!$A$8:$A$207,'Work Programme'!$B$8:$B$207))</f>
        <v/>
      </c>
      <c r="M328" s="150"/>
      <c r="N328" s="151"/>
      <c r="O328" s="254" t="str">
        <f>IF(G328="","",VLOOKUP(G328,'Overview - Financial Statement'!$A$46:$B$60,2,FALSE))</f>
        <v/>
      </c>
      <c r="P328" s="255" t="str">
        <f t="shared" si="56"/>
        <v/>
      </c>
      <c r="Q328" s="153"/>
      <c r="R328" s="153"/>
      <c r="S328" s="238">
        <f t="shared" si="57"/>
        <v>0</v>
      </c>
      <c r="T328" s="193" t="s">
        <v>44</v>
      </c>
      <c r="U328" s="173"/>
      <c r="V328" s="193" t="str">
        <f t="shared" si="58"/>
        <v/>
      </c>
      <c r="W328" s="264" t="str">
        <f t="shared" si="59"/>
        <v>OK</v>
      </c>
      <c r="X328" s="193" t="str">
        <f t="shared" si="60"/>
        <v/>
      </c>
      <c r="Y328" s="193" t="str">
        <f t="shared" si="61"/>
        <v/>
      </c>
      <c r="Z328" s="397" t="str">
        <f t="shared" si="62"/>
        <v/>
      </c>
      <c r="AA328" s="257" t="str">
        <f t="shared" si="63"/>
        <v/>
      </c>
      <c r="AB328" s="257" t="str">
        <f t="shared" si="64"/>
        <v/>
      </c>
      <c r="AC328" s="193" t="str">
        <f t="shared" si="65"/>
        <v>CHECK DATES</v>
      </c>
      <c r="AD328" s="257" t="str">
        <f t="shared" si="66"/>
        <v/>
      </c>
      <c r="AE328" s="286">
        <v>0</v>
      </c>
      <c r="AF328" s="257">
        <f t="shared" si="67"/>
        <v>0</v>
      </c>
      <c r="AG328" s="257" t="str">
        <f t="shared" si="68"/>
        <v/>
      </c>
      <c r="AH328" s="257">
        <f t="shared" si="69"/>
        <v>0</v>
      </c>
    </row>
    <row r="329" spans="1:34" x14ac:dyDescent="0.3">
      <c r="A329" s="287">
        <v>317</v>
      </c>
      <c r="B329" s="150"/>
      <c r="C329" s="150"/>
      <c r="D329" s="150"/>
      <c r="E329" s="152"/>
      <c r="F329" s="152"/>
      <c r="G329" s="154"/>
      <c r="H329" s="155"/>
      <c r="I329" s="159"/>
      <c r="J329" s="159"/>
      <c r="K329" s="337"/>
      <c r="L329" s="343" t="str">
        <f>IF(K329="","",LOOKUP(K329,'Work Programme'!$A$8:$A$207,'Work Programme'!$B$8:$B$207))</f>
        <v/>
      </c>
      <c r="M329" s="150"/>
      <c r="N329" s="151"/>
      <c r="O329" s="254" t="str">
        <f>IF(G329="","",VLOOKUP(G329,'Overview - Financial Statement'!$A$46:$B$60,2,FALSE))</f>
        <v/>
      </c>
      <c r="P329" s="255" t="str">
        <f t="shared" si="56"/>
        <v/>
      </c>
      <c r="Q329" s="153"/>
      <c r="R329" s="153"/>
      <c r="S329" s="238">
        <f t="shared" si="57"/>
        <v>0</v>
      </c>
      <c r="T329" s="193" t="s">
        <v>44</v>
      </c>
      <c r="U329" s="173"/>
      <c r="V329" s="193" t="str">
        <f t="shared" si="58"/>
        <v/>
      </c>
      <c r="W329" s="264" t="str">
        <f t="shared" si="59"/>
        <v>OK</v>
      </c>
      <c r="X329" s="193" t="str">
        <f t="shared" si="60"/>
        <v/>
      </c>
      <c r="Y329" s="193" t="str">
        <f t="shared" si="61"/>
        <v/>
      </c>
      <c r="Z329" s="397" t="str">
        <f t="shared" si="62"/>
        <v/>
      </c>
      <c r="AA329" s="257" t="str">
        <f t="shared" si="63"/>
        <v/>
      </c>
      <c r="AB329" s="257" t="str">
        <f t="shared" si="64"/>
        <v/>
      </c>
      <c r="AC329" s="193" t="str">
        <f t="shared" si="65"/>
        <v>CHECK DATES</v>
      </c>
      <c r="AD329" s="257" t="str">
        <f t="shared" si="66"/>
        <v/>
      </c>
      <c r="AE329" s="286">
        <v>0</v>
      </c>
      <c r="AF329" s="257">
        <f t="shared" si="67"/>
        <v>0</v>
      </c>
      <c r="AG329" s="257" t="str">
        <f t="shared" si="68"/>
        <v/>
      </c>
      <c r="AH329" s="257">
        <f t="shared" si="69"/>
        <v>0</v>
      </c>
    </row>
    <row r="330" spans="1:34" x14ac:dyDescent="0.3">
      <c r="A330" s="287">
        <v>318</v>
      </c>
      <c r="B330" s="150"/>
      <c r="C330" s="150"/>
      <c r="D330" s="150"/>
      <c r="E330" s="152"/>
      <c r="F330" s="152"/>
      <c r="G330" s="154"/>
      <c r="H330" s="155"/>
      <c r="I330" s="159"/>
      <c r="J330" s="159"/>
      <c r="K330" s="337"/>
      <c r="L330" s="343" t="str">
        <f>IF(K330="","",LOOKUP(K330,'Work Programme'!$A$8:$A$207,'Work Programme'!$B$8:$B$207))</f>
        <v/>
      </c>
      <c r="M330" s="150"/>
      <c r="N330" s="151"/>
      <c r="O330" s="254" t="str">
        <f>IF(G330="","",VLOOKUP(G330,'Overview - Financial Statement'!$A$46:$B$60,2,FALSE))</f>
        <v/>
      </c>
      <c r="P330" s="255" t="str">
        <f t="shared" si="56"/>
        <v/>
      </c>
      <c r="Q330" s="153"/>
      <c r="R330" s="153"/>
      <c r="S330" s="238">
        <f t="shared" si="57"/>
        <v>0</v>
      </c>
      <c r="T330" s="193" t="s">
        <v>44</v>
      </c>
      <c r="U330" s="173"/>
      <c r="V330" s="193" t="str">
        <f t="shared" si="58"/>
        <v/>
      </c>
      <c r="W330" s="264" t="str">
        <f t="shared" si="59"/>
        <v>OK</v>
      </c>
      <c r="X330" s="193" t="str">
        <f t="shared" si="60"/>
        <v/>
      </c>
      <c r="Y330" s="193" t="str">
        <f t="shared" si="61"/>
        <v/>
      </c>
      <c r="Z330" s="397" t="str">
        <f t="shared" si="62"/>
        <v/>
      </c>
      <c r="AA330" s="257" t="str">
        <f t="shared" si="63"/>
        <v/>
      </c>
      <c r="AB330" s="257" t="str">
        <f t="shared" si="64"/>
        <v/>
      </c>
      <c r="AC330" s="193" t="str">
        <f t="shared" si="65"/>
        <v>CHECK DATES</v>
      </c>
      <c r="AD330" s="257" t="str">
        <f t="shared" si="66"/>
        <v/>
      </c>
      <c r="AE330" s="286">
        <v>0</v>
      </c>
      <c r="AF330" s="257">
        <f t="shared" si="67"/>
        <v>0</v>
      </c>
      <c r="AG330" s="257" t="str">
        <f t="shared" si="68"/>
        <v/>
      </c>
      <c r="AH330" s="257">
        <f t="shared" si="69"/>
        <v>0</v>
      </c>
    </row>
    <row r="331" spans="1:34" x14ac:dyDescent="0.3">
      <c r="A331" s="287">
        <v>319</v>
      </c>
      <c r="B331" s="150"/>
      <c r="C331" s="150"/>
      <c r="D331" s="150"/>
      <c r="E331" s="152"/>
      <c r="F331" s="152"/>
      <c r="G331" s="154"/>
      <c r="H331" s="155"/>
      <c r="I331" s="159"/>
      <c r="J331" s="159"/>
      <c r="K331" s="337"/>
      <c r="L331" s="343" t="str">
        <f>IF(K331="","",LOOKUP(K331,'Work Programme'!$A$8:$A$207,'Work Programme'!$B$8:$B$207))</f>
        <v/>
      </c>
      <c r="M331" s="150"/>
      <c r="N331" s="151"/>
      <c r="O331" s="254" t="str">
        <f>IF(G331="","",VLOOKUP(G331,'Overview - Financial Statement'!$A$46:$B$60,2,FALSE))</f>
        <v/>
      </c>
      <c r="P331" s="255" t="str">
        <f t="shared" si="56"/>
        <v/>
      </c>
      <c r="Q331" s="153"/>
      <c r="R331" s="153"/>
      <c r="S331" s="238">
        <f t="shared" si="57"/>
        <v>0</v>
      </c>
      <c r="T331" s="193" t="s">
        <v>44</v>
      </c>
      <c r="U331" s="173"/>
      <c r="V331" s="193" t="str">
        <f t="shared" si="58"/>
        <v/>
      </c>
      <c r="W331" s="264" t="str">
        <f t="shared" si="59"/>
        <v>OK</v>
      </c>
      <c r="X331" s="193" t="str">
        <f t="shared" si="60"/>
        <v/>
      </c>
      <c r="Y331" s="193" t="str">
        <f t="shared" si="61"/>
        <v/>
      </c>
      <c r="Z331" s="397" t="str">
        <f t="shared" si="62"/>
        <v/>
      </c>
      <c r="AA331" s="257" t="str">
        <f t="shared" si="63"/>
        <v/>
      </c>
      <c r="AB331" s="257" t="str">
        <f t="shared" si="64"/>
        <v/>
      </c>
      <c r="AC331" s="193" t="str">
        <f t="shared" si="65"/>
        <v>CHECK DATES</v>
      </c>
      <c r="AD331" s="257" t="str">
        <f t="shared" si="66"/>
        <v/>
      </c>
      <c r="AE331" s="286">
        <v>0</v>
      </c>
      <c r="AF331" s="257">
        <f t="shared" si="67"/>
        <v>0</v>
      </c>
      <c r="AG331" s="257" t="str">
        <f t="shared" si="68"/>
        <v/>
      </c>
      <c r="AH331" s="257">
        <f t="shared" si="69"/>
        <v>0</v>
      </c>
    </row>
    <row r="332" spans="1:34" x14ac:dyDescent="0.3">
      <c r="A332" s="287">
        <v>320</v>
      </c>
      <c r="B332" s="150"/>
      <c r="C332" s="150"/>
      <c r="D332" s="150"/>
      <c r="E332" s="152"/>
      <c r="F332" s="152"/>
      <c r="G332" s="154"/>
      <c r="H332" s="155"/>
      <c r="I332" s="159"/>
      <c r="J332" s="159"/>
      <c r="K332" s="337"/>
      <c r="L332" s="343" t="str">
        <f>IF(K332="","",LOOKUP(K332,'Work Programme'!$A$8:$A$207,'Work Programme'!$B$8:$B$207))</f>
        <v/>
      </c>
      <c r="M332" s="150"/>
      <c r="N332" s="151"/>
      <c r="O332" s="254" t="str">
        <f>IF(G332="","",VLOOKUP(G332,'Overview - Financial Statement'!$A$46:$B$60,2,FALSE))</f>
        <v/>
      </c>
      <c r="P332" s="255" t="str">
        <f t="shared" si="56"/>
        <v/>
      </c>
      <c r="Q332" s="153"/>
      <c r="R332" s="153"/>
      <c r="S332" s="238">
        <f t="shared" si="57"/>
        <v>0</v>
      </c>
      <c r="T332" s="193" t="s">
        <v>44</v>
      </c>
      <c r="U332" s="173"/>
      <c r="V332" s="193" t="str">
        <f t="shared" si="58"/>
        <v/>
      </c>
      <c r="W332" s="264" t="str">
        <f t="shared" si="59"/>
        <v>OK</v>
      </c>
      <c r="X332" s="193" t="str">
        <f t="shared" si="60"/>
        <v/>
      </c>
      <c r="Y332" s="193" t="str">
        <f t="shared" si="61"/>
        <v/>
      </c>
      <c r="Z332" s="397" t="str">
        <f t="shared" si="62"/>
        <v/>
      </c>
      <c r="AA332" s="257" t="str">
        <f t="shared" si="63"/>
        <v/>
      </c>
      <c r="AB332" s="257" t="str">
        <f t="shared" si="64"/>
        <v/>
      </c>
      <c r="AC332" s="193" t="str">
        <f t="shared" si="65"/>
        <v>CHECK DATES</v>
      </c>
      <c r="AD332" s="257" t="str">
        <f t="shared" si="66"/>
        <v/>
      </c>
      <c r="AE332" s="286">
        <v>0</v>
      </c>
      <c r="AF332" s="257">
        <f t="shared" si="67"/>
        <v>0</v>
      </c>
      <c r="AG332" s="257" t="str">
        <f t="shared" si="68"/>
        <v/>
      </c>
      <c r="AH332" s="257">
        <f t="shared" si="69"/>
        <v>0</v>
      </c>
    </row>
    <row r="333" spans="1:34" x14ac:dyDescent="0.3">
      <c r="A333" s="287">
        <v>321</v>
      </c>
      <c r="B333" s="150"/>
      <c r="C333" s="150"/>
      <c r="D333" s="150"/>
      <c r="E333" s="152"/>
      <c r="F333" s="152"/>
      <c r="G333" s="154"/>
      <c r="H333" s="155"/>
      <c r="I333" s="159"/>
      <c r="J333" s="159"/>
      <c r="K333" s="337"/>
      <c r="L333" s="343" t="str">
        <f>IF(K333="","",LOOKUP(K333,'Work Programme'!$A$8:$A$207,'Work Programme'!$B$8:$B$207))</f>
        <v/>
      </c>
      <c r="M333" s="150"/>
      <c r="N333" s="151"/>
      <c r="O333" s="254" t="str">
        <f>IF(G333="","",VLOOKUP(G333,'Overview - Financial Statement'!$A$46:$B$60,2,FALSE))</f>
        <v/>
      </c>
      <c r="P333" s="255" t="str">
        <f t="shared" ref="P333:P396" si="70">IF(O333="","",H333/O333)</f>
        <v/>
      </c>
      <c r="Q333" s="153"/>
      <c r="R333" s="153"/>
      <c r="S333" s="238">
        <f t="shared" si="57"/>
        <v>0</v>
      </c>
      <c r="T333" s="193" t="s">
        <v>44</v>
      </c>
      <c r="U333" s="173"/>
      <c r="V333" s="193" t="str">
        <f t="shared" si="58"/>
        <v/>
      </c>
      <c r="W333" s="264" t="str">
        <f t="shared" si="59"/>
        <v>OK</v>
      </c>
      <c r="X333" s="193" t="str">
        <f t="shared" si="60"/>
        <v/>
      </c>
      <c r="Y333" s="193" t="str">
        <f t="shared" si="61"/>
        <v/>
      </c>
      <c r="Z333" s="397" t="str">
        <f t="shared" si="62"/>
        <v/>
      </c>
      <c r="AA333" s="257" t="str">
        <f t="shared" si="63"/>
        <v/>
      </c>
      <c r="AB333" s="257" t="str">
        <f t="shared" si="64"/>
        <v/>
      </c>
      <c r="AC333" s="193" t="str">
        <f t="shared" si="65"/>
        <v>CHECK DATES</v>
      </c>
      <c r="AD333" s="257" t="str">
        <f t="shared" si="66"/>
        <v/>
      </c>
      <c r="AE333" s="286">
        <v>0</v>
      </c>
      <c r="AF333" s="257">
        <f t="shared" si="67"/>
        <v>0</v>
      </c>
      <c r="AG333" s="257" t="str">
        <f t="shared" si="68"/>
        <v/>
      </c>
      <c r="AH333" s="257">
        <f t="shared" si="69"/>
        <v>0</v>
      </c>
    </row>
    <row r="334" spans="1:34" x14ac:dyDescent="0.3">
      <c r="A334" s="287">
        <v>322</v>
      </c>
      <c r="B334" s="150"/>
      <c r="C334" s="150"/>
      <c r="D334" s="150"/>
      <c r="E334" s="152"/>
      <c r="F334" s="152"/>
      <c r="G334" s="154"/>
      <c r="H334" s="155"/>
      <c r="I334" s="159"/>
      <c r="J334" s="159"/>
      <c r="K334" s="337"/>
      <c r="L334" s="343" t="str">
        <f>IF(K334="","",LOOKUP(K334,'Work Programme'!$A$8:$A$207,'Work Programme'!$B$8:$B$207))</f>
        <v/>
      </c>
      <c r="M334" s="150"/>
      <c r="N334" s="151"/>
      <c r="O334" s="254" t="str">
        <f>IF(G334="","",VLOOKUP(G334,'Overview - Financial Statement'!$A$46:$B$60,2,FALSE))</f>
        <v/>
      </c>
      <c r="P334" s="255" t="str">
        <f t="shared" si="70"/>
        <v/>
      </c>
      <c r="Q334" s="153"/>
      <c r="R334" s="153"/>
      <c r="S334" s="238">
        <f t="shared" si="57"/>
        <v>0</v>
      </c>
      <c r="T334" s="193" t="s">
        <v>44</v>
      </c>
      <c r="U334" s="173"/>
      <c r="V334" s="193" t="str">
        <f t="shared" si="58"/>
        <v/>
      </c>
      <c r="W334" s="264" t="str">
        <f t="shared" si="59"/>
        <v>OK</v>
      </c>
      <c r="X334" s="193" t="str">
        <f t="shared" si="60"/>
        <v/>
      </c>
      <c r="Y334" s="193" t="str">
        <f t="shared" si="61"/>
        <v/>
      </c>
      <c r="Z334" s="397" t="str">
        <f t="shared" si="62"/>
        <v/>
      </c>
      <c r="AA334" s="257" t="str">
        <f t="shared" si="63"/>
        <v/>
      </c>
      <c r="AB334" s="257" t="str">
        <f t="shared" si="64"/>
        <v/>
      </c>
      <c r="AC334" s="193" t="str">
        <f t="shared" si="65"/>
        <v>CHECK DATES</v>
      </c>
      <c r="AD334" s="257" t="str">
        <f t="shared" si="66"/>
        <v/>
      </c>
      <c r="AE334" s="286">
        <v>0</v>
      </c>
      <c r="AF334" s="257">
        <f t="shared" si="67"/>
        <v>0</v>
      </c>
      <c r="AG334" s="257" t="str">
        <f t="shared" si="68"/>
        <v/>
      </c>
      <c r="AH334" s="257">
        <f t="shared" si="69"/>
        <v>0</v>
      </c>
    </row>
    <row r="335" spans="1:34" x14ac:dyDescent="0.3">
      <c r="A335" s="287">
        <v>323</v>
      </c>
      <c r="B335" s="150"/>
      <c r="C335" s="150"/>
      <c r="D335" s="150"/>
      <c r="E335" s="152"/>
      <c r="F335" s="152"/>
      <c r="G335" s="154"/>
      <c r="H335" s="155"/>
      <c r="I335" s="159"/>
      <c r="J335" s="159"/>
      <c r="K335" s="337"/>
      <c r="L335" s="343" t="str">
        <f>IF(K335="","",LOOKUP(K335,'Work Programme'!$A$8:$A$207,'Work Programme'!$B$8:$B$207))</f>
        <v/>
      </c>
      <c r="M335" s="150"/>
      <c r="N335" s="151"/>
      <c r="O335" s="254" t="str">
        <f>IF(G335="","",VLOOKUP(G335,'Overview - Financial Statement'!$A$46:$B$60,2,FALSE))</f>
        <v/>
      </c>
      <c r="P335" s="255" t="str">
        <f t="shared" si="70"/>
        <v/>
      </c>
      <c r="Q335" s="153"/>
      <c r="R335" s="153"/>
      <c r="S335" s="238">
        <f t="shared" ref="S335:S398" si="71">IF(Q335="YES",P335,0)</f>
        <v>0</v>
      </c>
      <c r="T335" s="193" t="s">
        <v>44</v>
      </c>
      <c r="U335" s="173"/>
      <c r="V335" s="193" t="str">
        <f t="shared" si="58"/>
        <v/>
      </c>
      <c r="W335" s="264" t="str">
        <f t="shared" si="59"/>
        <v>OK</v>
      </c>
      <c r="X335" s="193" t="str">
        <f t="shared" si="60"/>
        <v/>
      </c>
      <c r="Y335" s="193" t="str">
        <f t="shared" si="61"/>
        <v/>
      </c>
      <c r="Z335" s="397" t="str">
        <f t="shared" si="62"/>
        <v/>
      </c>
      <c r="AA335" s="257" t="str">
        <f t="shared" si="63"/>
        <v/>
      </c>
      <c r="AB335" s="257" t="str">
        <f t="shared" si="64"/>
        <v/>
      </c>
      <c r="AC335" s="193" t="str">
        <f t="shared" si="65"/>
        <v>CHECK DATES</v>
      </c>
      <c r="AD335" s="257" t="str">
        <f t="shared" si="66"/>
        <v/>
      </c>
      <c r="AE335" s="286">
        <v>0</v>
      </c>
      <c r="AF335" s="257">
        <f t="shared" si="67"/>
        <v>0</v>
      </c>
      <c r="AG335" s="257" t="str">
        <f t="shared" si="68"/>
        <v/>
      </c>
      <c r="AH335" s="257">
        <f t="shared" si="69"/>
        <v>0</v>
      </c>
    </row>
    <row r="336" spans="1:34" x14ac:dyDescent="0.3">
      <c r="A336" s="287">
        <v>324</v>
      </c>
      <c r="B336" s="150"/>
      <c r="C336" s="150"/>
      <c r="D336" s="150"/>
      <c r="E336" s="152"/>
      <c r="F336" s="152"/>
      <c r="G336" s="154"/>
      <c r="H336" s="155"/>
      <c r="I336" s="159"/>
      <c r="J336" s="159"/>
      <c r="K336" s="337"/>
      <c r="L336" s="343" t="str">
        <f>IF(K336="","",LOOKUP(K336,'Work Programme'!$A$8:$A$207,'Work Programme'!$B$8:$B$207))</f>
        <v/>
      </c>
      <c r="M336" s="150"/>
      <c r="N336" s="151"/>
      <c r="O336" s="254" t="str">
        <f>IF(G336="","",VLOOKUP(G336,'Overview - Financial Statement'!$A$46:$B$60,2,FALSE))</f>
        <v/>
      </c>
      <c r="P336" s="255" t="str">
        <f t="shared" si="70"/>
        <v/>
      </c>
      <c r="Q336" s="153"/>
      <c r="R336" s="153"/>
      <c r="S336" s="238">
        <f t="shared" si="71"/>
        <v>0</v>
      </c>
      <c r="T336" s="193" t="s">
        <v>44</v>
      </c>
      <c r="U336" s="173"/>
      <c r="V336" s="193" t="str">
        <f t="shared" ref="V336:V399" si="72">IF(P336="","",IF(E336="","CHECK DATES","OK"))</f>
        <v/>
      </c>
      <c r="W336" s="264" t="str">
        <f t="shared" ref="W336:W399" si="73">IF(E336-(I336)&lt;0,"a posteriori ?","OK")</f>
        <v>OK</v>
      </c>
      <c r="X336" s="193" t="str">
        <f t="shared" ref="X336:X399" si="74">IF(P336="","",(IF(OR(I336&lt;=($E$4-1),I336&gt;=($G$4+1),J336&lt;=($E$4-1),J336&gt;=($G$4+1)),"CHECK DATES","OK")))</f>
        <v/>
      </c>
      <c r="Y336" s="193" t="str">
        <f t="shared" ref="Y336:Y399" si="75">IF(G336="","",G336)</f>
        <v/>
      </c>
      <c r="Z336" s="397" t="str">
        <f t="shared" ref="Z336:Z399" si="76">IF(G336="","",IF(HLOOKUP(G336,$U$4:$AI$5,2,FALSE)="",O336,IF(O336&lt;&gt;HLOOKUP(G336,$U$4:$AI$5,2,FALSE),HLOOKUP(G336,$U$4:$AI$5,2,FALSE),O336)))</f>
        <v/>
      </c>
      <c r="AA336" s="257" t="str">
        <f t="shared" ref="AA336:AA399" si="77">IF(O336="","",IF(Z336=1,P336,H336/Z336))</f>
        <v/>
      </c>
      <c r="AB336" s="257" t="str">
        <f t="shared" ref="AB336:AB399" si="78">IF(AA336="","",IF(Z336=1,0,AA336-P336))</f>
        <v/>
      </c>
      <c r="AC336" s="193" t="str">
        <f t="shared" ref="AC336:AC399" si="79">IF(P336=0,"",(IF(F336="","CHECK DATES","OK")))</f>
        <v>CHECK DATES</v>
      </c>
      <c r="AD336" s="257" t="str">
        <f t="shared" ref="AD336:AD399" si="80">IF(OR(T336="NO",X336="CHECK DATES",AC336="CHECK DATES"),AA336,"")</f>
        <v/>
      </c>
      <c r="AE336" s="286">
        <v>0</v>
      </c>
      <c r="AF336" s="257">
        <f t="shared" ref="AF336:AF399" si="81">IF(OR(T336="NO",AD336&gt;0,AE336&gt;0)*(AND(OR(Q336="NO",Q336=""))),SUM(AD336:AE336),"")</f>
        <v>0</v>
      </c>
      <c r="AG336" s="257" t="str">
        <f t="shared" ref="AG336:AG399" si="82">IF(OR(T336="NO",AD336&gt;0,AE336&gt;0)*(AND(OR(Q336="YES"))),SUM(AD336:AE336),"")</f>
        <v/>
      </c>
      <c r="AH336" s="257">
        <f t="shared" ref="AH336:AH399" si="83">IF(Q336="YES",AA336,0)</f>
        <v>0</v>
      </c>
    </row>
    <row r="337" spans="1:34" x14ac:dyDescent="0.3">
      <c r="A337" s="287">
        <v>325</v>
      </c>
      <c r="B337" s="150"/>
      <c r="C337" s="150"/>
      <c r="D337" s="150"/>
      <c r="E337" s="152"/>
      <c r="F337" s="152"/>
      <c r="G337" s="154"/>
      <c r="H337" s="155"/>
      <c r="I337" s="159"/>
      <c r="J337" s="159"/>
      <c r="K337" s="337"/>
      <c r="L337" s="343" t="str">
        <f>IF(K337="","",LOOKUP(K337,'Work Programme'!$A$8:$A$207,'Work Programme'!$B$8:$B$207))</f>
        <v/>
      </c>
      <c r="M337" s="150"/>
      <c r="N337" s="151"/>
      <c r="O337" s="254" t="str">
        <f>IF(G337="","",VLOOKUP(G337,'Overview - Financial Statement'!$A$46:$B$60,2,FALSE))</f>
        <v/>
      </c>
      <c r="P337" s="255" t="str">
        <f t="shared" si="70"/>
        <v/>
      </c>
      <c r="Q337" s="153"/>
      <c r="R337" s="153"/>
      <c r="S337" s="238">
        <f t="shared" si="71"/>
        <v>0</v>
      </c>
      <c r="T337" s="193" t="s">
        <v>44</v>
      </c>
      <c r="U337" s="173"/>
      <c r="V337" s="193" t="str">
        <f t="shared" si="72"/>
        <v/>
      </c>
      <c r="W337" s="264" t="str">
        <f t="shared" si="73"/>
        <v>OK</v>
      </c>
      <c r="X337" s="193" t="str">
        <f t="shared" si="74"/>
        <v/>
      </c>
      <c r="Y337" s="193" t="str">
        <f t="shared" si="75"/>
        <v/>
      </c>
      <c r="Z337" s="397" t="str">
        <f t="shared" si="76"/>
        <v/>
      </c>
      <c r="AA337" s="257" t="str">
        <f t="shared" si="77"/>
        <v/>
      </c>
      <c r="AB337" s="257" t="str">
        <f t="shared" si="78"/>
        <v/>
      </c>
      <c r="AC337" s="193" t="str">
        <f t="shared" si="79"/>
        <v>CHECK DATES</v>
      </c>
      <c r="AD337" s="257" t="str">
        <f t="shared" si="80"/>
        <v/>
      </c>
      <c r="AE337" s="286">
        <v>0</v>
      </c>
      <c r="AF337" s="257">
        <f t="shared" si="81"/>
        <v>0</v>
      </c>
      <c r="AG337" s="257" t="str">
        <f t="shared" si="82"/>
        <v/>
      </c>
      <c r="AH337" s="257">
        <f t="shared" si="83"/>
        <v>0</v>
      </c>
    </row>
    <row r="338" spans="1:34" x14ac:dyDescent="0.3">
      <c r="A338" s="287">
        <v>326</v>
      </c>
      <c r="B338" s="150"/>
      <c r="C338" s="150"/>
      <c r="D338" s="150"/>
      <c r="E338" s="152"/>
      <c r="F338" s="152"/>
      <c r="G338" s="154"/>
      <c r="H338" s="155"/>
      <c r="I338" s="159"/>
      <c r="J338" s="159"/>
      <c r="K338" s="337"/>
      <c r="L338" s="343" t="str">
        <f>IF(K338="","",LOOKUP(K338,'Work Programme'!$A$8:$A$207,'Work Programme'!$B$8:$B$207))</f>
        <v/>
      </c>
      <c r="M338" s="150"/>
      <c r="N338" s="151"/>
      <c r="O338" s="254" t="str">
        <f>IF(G338="","",VLOOKUP(G338,'Overview - Financial Statement'!$A$46:$B$60,2,FALSE))</f>
        <v/>
      </c>
      <c r="P338" s="255" t="str">
        <f t="shared" si="70"/>
        <v/>
      </c>
      <c r="Q338" s="153"/>
      <c r="R338" s="153"/>
      <c r="S338" s="238">
        <f t="shared" si="71"/>
        <v>0</v>
      </c>
      <c r="T338" s="193" t="s">
        <v>44</v>
      </c>
      <c r="U338" s="173"/>
      <c r="V338" s="193" t="str">
        <f t="shared" si="72"/>
        <v/>
      </c>
      <c r="W338" s="264" t="str">
        <f t="shared" si="73"/>
        <v>OK</v>
      </c>
      <c r="X338" s="193" t="str">
        <f t="shared" si="74"/>
        <v/>
      </c>
      <c r="Y338" s="193" t="str">
        <f t="shared" si="75"/>
        <v/>
      </c>
      <c r="Z338" s="397" t="str">
        <f t="shared" si="76"/>
        <v/>
      </c>
      <c r="AA338" s="257" t="str">
        <f t="shared" si="77"/>
        <v/>
      </c>
      <c r="AB338" s="257" t="str">
        <f t="shared" si="78"/>
        <v/>
      </c>
      <c r="AC338" s="193" t="str">
        <f t="shared" si="79"/>
        <v>CHECK DATES</v>
      </c>
      <c r="AD338" s="257" t="str">
        <f t="shared" si="80"/>
        <v/>
      </c>
      <c r="AE338" s="286">
        <v>0</v>
      </c>
      <c r="AF338" s="257">
        <f t="shared" si="81"/>
        <v>0</v>
      </c>
      <c r="AG338" s="257" t="str">
        <f t="shared" si="82"/>
        <v/>
      </c>
      <c r="AH338" s="257">
        <f t="shared" si="83"/>
        <v>0</v>
      </c>
    </row>
    <row r="339" spans="1:34" x14ac:dyDescent="0.3">
      <c r="A339" s="287">
        <v>327</v>
      </c>
      <c r="B339" s="150"/>
      <c r="C339" s="150"/>
      <c r="D339" s="150"/>
      <c r="E339" s="152"/>
      <c r="F339" s="152"/>
      <c r="G339" s="154"/>
      <c r="H339" s="155"/>
      <c r="I339" s="159"/>
      <c r="J339" s="159"/>
      <c r="K339" s="337"/>
      <c r="L339" s="343" t="str">
        <f>IF(K339="","",LOOKUP(K339,'Work Programme'!$A$8:$A$207,'Work Programme'!$B$8:$B$207))</f>
        <v/>
      </c>
      <c r="M339" s="150"/>
      <c r="N339" s="151"/>
      <c r="O339" s="254" t="str">
        <f>IF(G339="","",VLOOKUP(G339,'Overview - Financial Statement'!$A$46:$B$60,2,FALSE))</f>
        <v/>
      </c>
      <c r="P339" s="255" t="str">
        <f t="shared" si="70"/>
        <v/>
      </c>
      <c r="Q339" s="153"/>
      <c r="R339" s="153"/>
      <c r="S339" s="238">
        <f t="shared" si="71"/>
        <v>0</v>
      </c>
      <c r="T339" s="193" t="s">
        <v>44</v>
      </c>
      <c r="U339" s="173"/>
      <c r="V339" s="193" t="str">
        <f t="shared" si="72"/>
        <v/>
      </c>
      <c r="W339" s="264" t="str">
        <f t="shared" si="73"/>
        <v>OK</v>
      </c>
      <c r="X339" s="193" t="str">
        <f t="shared" si="74"/>
        <v/>
      </c>
      <c r="Y339" s="193" t="str">
        <f t="shared" si="75"/>
        <v/>
      </c>
      <c r="Z339" s="397" t="str">
        <f t="shared" si="76"/>
        <v/>
      </c>
      <c r="AA339" s="257" t="str">
        <f t="shared" si="77"/>
        <v/>
      </c>
      <c r="AB339" s="257" t="str">
        <f t="shared" si="78"/>
        <v/>
      </c>
      <c r="AC339" s="193" t="str">
        <f t="shared" si="79"/>
        <v>CHECK DATES</v>
      </c>
      <c r="AD339" s="257" t="str">
        <f t="shared" si="80"/>
        <v/>
      </c>
      <c r="AE339" s="286">
        <v>0</v>
      </c>
      <c r="AF339" s="257">
        <f t="shared" si="81"/>
        <v>0</v>
      </c>
      <c r="AG339" s="257" t="str">
        <f t="shared" si="82"/>
        <v/>
      </c>
      <c r="AH339" s="257">
        <f t="shared" si="83"/>
        <v>0</v>
      </c>
    </row>
    <row r="340" spans="1:34" x14ac:dyDescent="0.3">
      <c r="A340" s="287">
        <v>328</v>
      </c>
      <c r="B340" s="150"/>
      <c r="C340" s="150"/>
      <c r="D340" s="150"/>
      <c r="E340" s="152"/>
      <c r="F340" s="152"/>
      <c r="G340" s="154"/>
      <c r="H340" s="155"/>
      <c r="I340" s="159"/>
      <c r="J340" s="159"/>
      <c r="K340" s="337"/>
      <c r="L340" s="343" t="str">
        <f>IF(K340="","",LOOKUP(K340,'Work Programme'!$A$8:$A$207,'Work Programme'!$B$8:$B$207))</f>
        <v/>
      </c>
      <c r="M340" s="150"/>
      <c r="N340" s="151"/>
      <c r="O340" s="254" t="str">
        <f>IF(G340="","",VLOOKUP(G340,'Overview - Financial Statement'!$A$46:$B$60,2,FALSE))</f>
        <v/>
      </c>
      <c r="P340" s="255" t="str">
        <f t="shared" si="70"/>
        <v/>
      </c>
      <c r="Q340" s="153"/>
      <c r="R340" s="153"/>
      <c r="S340" s="238">
        <f t="shared" si="71"/>
        <v>0</v>
      </c>
      <c r="T340" s="193" t="s">
        <v>44</v>
      </c>
      <c r="U340" s="173"/>
      <c r="V340" s="193" t="str">
        <f t="shared" si="72"/>
        <v/>
      </c>
      <c r="W340" s="264" t="str">
        <f t="shared" si="73"/>
        <v>OK</v>
      </c>
      <c r="X340" s="193" t="str">
        <f t="shared" si="74"/>
        <v/>
      </c>
      <c r="Y340" s="193" t="str">
        <f t="shared" si="75"/>
        <v/>
      </c>
      <c r="Z340" s="397" t="str">
        <f t="shared" si="76"/>
        <v/>
      </c>
      <c r="AA340" s="257" t="str">
        <f t="shared" si="77"/>
        <v/>
      </c>
      <c r="AB340" s="257" t="str">
        <f t="shared" si="78"/>
        <v/>
      </c>
      <c r="AC340" s="193" t="str">
        <f t="shared" si="79"/>
        <v>CHECK DATES</v>
      </c>
      <c r="AD340" s="257" t="str">
        <f t="shared" si="80"/>
        <v/>
      </c>
      <c r="AE340" s="286">
        <v>0</v>
      </c>
      <c r="AF340" s="257">
        <f t="shared" si="81"/>
        <v>0</v>
      </c>
      <c r="AG340" s="257" t="str">
        <f t="shared" si="82"/>
        <v/>
      </c>
      <c r="AH340" s="257">
        <f t="shared" si="83"/>
        <v>0</v>
      </c>
    </row>
    <row r="341" spans="1:34" x14ac:dyDescent="0.3">
      <c r="A341" s="287">
        <v>329</v>
      </c>
      <c r="B341" s="150"/>
      <c r="C341" s="150"/>
      <c r="D341" s="150"/>
      <c r="E341" s="152"/>
      <c r="F341" s="152"/>
      <c r="G341" s="154"/>
      <c r="H341" s="155"/>
      <c r="I341" s="159"/>
      <c r="J341" s="159"/>
      <c r="K341" s="337"/>
      <c r="L341" s="343" t="str">
        <f>IF(K341="","",LOOKUP(K341,'Work Programme'!$A$8:$A$207,'Work Programme'!$B$8:$B$207))</f>
        <v/>
      </c>
      <c r="M341" s="150"/>
      <c r="N341" s="151"/>
      <c r="O341" s="254" t="str">
        <f>IF(G341="","",VLOOKUP(G341,'Overview - Financial Statement'!$A$46:$B$60,2,FALSE))</f>
        <v/>
      </c>
      <c r="P341" s="255" t="str">
        <f t="shared" si="70"/>
        <v/>
      </c>
      <c r="Q341" s="153"/>
      <c r="R341" s="153"/>
      <c r="S341" s="238">
        <f t="shared" si="71"/>
        <v>0</v>
      </c>
      <c r="T341" s="193" t="s">
        <v>44</v>
      </c>
      <c r="U341" s="173"/>
      <c r="V341" s="193" t="str">
        <f t="shared" si="72"/>
        <v/>
      </c>
      <c r="W341" s="264" t="str">
        <f t="shared" si="73"/>
        <v>OK</v>
      </c>
      <c r="X341" s="193" t="str">
        <f t="shared" si="74"/>
        <v/>
      </c>
      <c r="Y341" s="193" t="str">
        <f t="shared" si="75"/>
        <v/>
      </c>
      <c r="Z341" s="397" t="str">
        <f t="shared" si="76"/>
        <v/>
      </c>
      <c r="AA341" s="257" t="str">
        <f t="shared" si="77"/>
        <v/>
      </c>
      <c r="AB341" s="257" t="str">
        <f t="shared" si="78"/>
        <v/>
      </c>
      <c r="AC341" s="193" t="str">
        <f t="shared" si="79"/>
        <v>CHECK DATES</v>
      </c>
      <c r="AD341" s="257" t="str">
        <f t="shared" si="80"/>
        <v/>
      </c>
      <c r="AE341" s="286">
        <v>0</v>
      </c>
      <c r="AF341" s="257">
        <f t="shared" si="81"/>
        <v>0</v>
      </c>
      <c r="AG341" s="257" t="str">
        <f t="shared" si="82"/>
        <v/>
      </c>
      <c r="AH341" s="257">
        <f t="shared" si="83"/>
        <v>0</v>
      </c>
    </row>
    <row r="342" spans="1:34" x14ac:dyDescent="0.3">
      <c r="A342" s="287">
        <v>330</v>
      </c>
      <c r="B342" s="150"/>
      <c r="C342" s="150"/>
      <c r="D342" s="150"/>
      <c r="E342" s="152"/>
      <c r="F342" s="152"/>
      <c r="G342" s="154"/>
      <c r="H342" s="155"/>
      <c r="I342" s="159"/>
      <c r="J342" s="159"/>
      <c r="K342" s="337"/>
      <c r="L342" s="343" t="str">
        <f>IF(K342="","",LOOKUP(K342,'Work Programme'!$A$8:$A$207,'Work Programme'!$B$8:$B$207))</f>
        <v/>
      </c>
      <c r="M342" s="150"/>
      <c r="N342" s="151"/>
      <c r="O342" s="254" t="str">
        <f>IF(G342="","",VLOOKUP(G342,'Overview - Financial Statement'!$A$46:$B$60,2,FALSE))</f>
        <v/>
      </c>
      <c r="P342" s="255" t="str">
        <f t="shared" si="70"/>
        <v/>
      </c>
      <c r="Q342" s="153"/>
      <c r="R342" s="153"/>
      <c r="S342" s="238">
        <f t="shared" si="71"/>
        <v>0</v>
      </c>
      <c r="T342" s="193" t="s">
        <v>44</v>
      </c>
      <c r="U342" s="173"/>
      <c r="V342" s="193" t="str">
        <f t="shared" si="72"/>
        <v/>
      </c>
      <c r="W342" s="264" t="str">
        <f t="shared" si="73"/>
        <v>OK</v>
      </c>
      <c r="X342" s="193" t="str">
        <f t="shared" si="74"/>
        <v/>
      </c>
      <c r="Y342" s="193" t="str">
        <f t="shared" si="75"/>
        <v/>
      </c>
      <c r="Z342" s="397" t="str">
        <f t="shared" si="76"/>
        <v/>
      </c>
      <c r="AA342" s="257" t="str">
        <f t="shared" si="77"/>
        <v/>
      </c>
      <c r="AB342" s="257" t="str">
        <f t="shared" si="78"/>
        <v/>
      </c>
      <c r="AC342" s="193" t="str">
        <f t="shared" si="79"/>
        <v>CHECK DATES</v>
      </c>
      <c r="AD342" s="257" t="str">
        <f t="shared" si="80"/>
        <v/>
      </c>
      <c r="AE342" s="286">
        <v>0</v>
      </c>
      <c r="AF342" s="257">
        <f t="shared" si="81"/>
        <v>0</v>
      </c>
      <c r="AG342" s="257" t="str">
        <f t="shared" si="82"/>
        <v/>
      </c>
      <c r="AH342" s="257">
        <f t="shared" si="83"/>
        <v>0</v>
      </c>
    </row>
    <row r="343" spans="1:34" x14ac:dyDescent="0.3">
      <c r="A343" s="287">
        <v>331</v>
      </c>
      <c r="B343" s="150"/>
      <c r="C343" s="150"/>
      <c r="D343" s="150"/>
      <c r="E343" s="152"/>
      <c r="F343" s="152"/>
      <c r="G343" s="154"/>
      <c r="H343" s="155"/>
      <c r="I343" s="159"/>
      <c r="J343" s="159"/>
      <c r="K343" s="337"/>
      <c r="L343" s="343" t="str">
        <f>IF(K343="","",LOOKUP(K343,'Work Programme'!$A$8:$A$207,'Work Programme'!$B$8:$B$207))</f>
        <v/>
      </c>
      <c r="M343" s="150"/>
      <c r="N343" s="151"/>
      <c r="O343" s="254" t="str">
        <f>IF(G343="","",VLOOKUP(G343,'Overview - Financial Statement'!$A$46:$B$60,2,FALSE))</f>
        <v/>
      </c>
      <c r="P343" s="255" t="str">
        <f t="shared" si="70"/>
        <v/>
      </c>
      <c r="Q343" s="153"/>
      <c r="R343" s="153"/>
      <c r="S343" s="238">
        <f t="shared" si="71"/>
        <v>0</v>
      </c>
      <c r="T343" s="193" t="s">
        <v>44</v>
      </c>
      <c r="U343" s="173"/>
      <c r="V343" s="193" t="str">
        <f t="shared" si="72"/>
        <v/>
      </c>
      <c r="W343" s="264" t="str">
        <f t="shared" si="73"/>
        <v>OK</v>
      </c>
      <c r="X343" s="193" t="str">
        <f t="shared" si="74"/>
        <v/>
      </c>
      <c r="Y343" s="193" t="str">
        <f t="shared" si="75"/>
        <v/>
      </c>
      <c r="Z343" s="397" t="str">
        <f t="shared" si="76"/>
        <v/>
      </c>
      <c r="AA343" s="257" t="str">
        <f t="shared" si="77"/>
        <v/>
      </c>
      <c r="AB343" s="257" t="str">
        <f t="shared" si="78"/>
        <v/>
      </c>
      <c r="AC343" s="193" t="str">
        <f t="shared" si="79"/>
        <v>CHECK DATES</v>
      </c>
      <c r="AD343" s="257" t="str">
        <f t="shared" si="80"/>
        <v/>
      </c>
      <c r="AE343" s="286">
        <v>0</v>
      </c>
      <c r="AF343" s="257">
        <f t="shared" si="81"/>
        <v>0</v>
      </c>
      <c r="AG343" s="257" t="str">
        <f t="shared" si="82"/>
        <v/>
      </c>
      <c r="AH343" s="257">
        <f t="shared" si="83"/>
        <v>0</v>
      </c>
    </row>
    <row r="344" spans="1:34" x14ac:dyDescent="0.3">
      <c r="A344" s="287">
        <v>332</v>
      </c>
      <c r="B344" s="150"/>
      <c r="C344" s="150"/>
      <c r="D344" s="150"/>
      <c r="E344" s="152"/>
      <c r="F344" s="152"/>
      <c r="G344" s="154"/>
      <c r="H344" s="155"/>
      <c r="I344" s="159"/>
      <c r="J344" s="159"/>
      <c r="K344" s="337"/>
      <c r="L344" s="343" t="str">
        <f>IF(K344="","",LOOKUP(K344,'Work Programme'!$A$8:$A$207,'Work Programme'!$B$8:$B$207))</f>
        <v/>
      </c>
      <c r="M344" s="150"/>
      <c r="N344" s="151"/>
      <c r="O344" s="254" t="str">
        <f>IF(G344="","",VLOOKUP(G344,'Overview - Financial Statement'!$A$46:$B$60,2,FALSE))</f>
        <v/>
      </c>
      <c r="P344" s="255" t="str">
        <f t="shared" si="70"/>
        <v/>
      </c>
      <c r="Q344" s="153"/>
      <c r="R344" s="153"/>
      <c r="S344" s="238">
        <f t="shared" si="71"/>
        <v>0</v>
      </c>
      <c r="T344" s="193" t="s">
        <v>44</v>
      </c>
      <c r="U344" s="173"/>
      <c r="V344" s="193" t="str">
        <f t="shared" si="72"/>
        <v/>
      </c>
      <c r="W344" s="264" t="str">
        <f t="shared" si="73"/>
        <v>OK</v>
      </c>
      <c r="X344" s="193" t="str">
        <f t="shared" si="74"/>
        <v/>
      </c>
      <c r="Y344" s="193" t="str">
        <f t="shared" si="75"/>
        <v/>
      </c>
      <c r="Z344" s="397" t="str">
        <f t="shared" si="76"/>
        <v/>
      </c>
      <c r="AA344" s="257" t="str">
        <f t="shared" si="77"/>
        <v/>
      </c>
      <c r="AB344" s="257" t="str">
        <f t="shared" si="78"/>
        <v/>
      </c>
      <c r="AC344" s="193" t="str">
        <f t="shared" si="79"/>
        <v>CHECK DATES</v>
      </c>
      <c r="AD344" s="257" t="str">
        <f t="shared" si="80"/>
        <v/>
      </c>
      <c r="AE344" s="286">
        <v>0</v>
      </c>
      <c r="AF344" s="257">
        <f t="shared" si="81"/>
        <v>0</v>
      </c>
      <c r="AG344" s="257" t="str">
        <f t="shared" si="82"/>
        <v/>
      </c>
      <c r="AH344" s="257">
        <f t="shared" si="83"/>
        <v>0</v>
      </c>
    </row>
    <row r="345" spans="1:34" x14ac:dyDescent="0.3">
      <c r="A345" s="287">
        <v>333</v>
      </c>
      <c r="B345" s="150"/>
      <c r="C345" s="150"/>
      <c r="D345" s="150"/>
      <c r="E345" s="152"/>
      <c r="F345" s="152"/>
      <c r="G345" s="154"/>
      <c r="H345" s="155"/>
      <c r="I345" s="159"/>
      <c r="J345" s="159"/>
      <c r="K345" s="337"/>
      <c r="L345" s="343" t="str">
        <f>IF(K345="","",LOOKUP(K345,'Work Programme'!$A$8:$A$207,'Work Programme'!$B$8:$B$207))</f>
        <v/>
      </c>
      <c r="M345" s="150"/>
      <c r="N345" s="151"/>
      <c r="O345" s="254" t="str">
        <f>IF(G345="","",VLOOKUP(G345,'Overview - Financial Statement'!$A$46:$B$60,2,FALSE))</f>
        <v/>
      </c>
      <c r="P345" s="255" t="str">
        <f t="shared" si="70"/>
        <v/>
      </c>
      <c r="Q345" s="153"/>
      <c r="R345" s="153"/>
      <c r="S345" s="238">
        <f t="shared" si="71"/>
        <v>0</v>
      </c>
      <c r="T345" s="193" t="s">
        <v>44</v>
      </c>
      <c r="U345" s="173"/>
      <c r="V345" s="193" t="str">
        <f t="shared" si="72"/>
        <v/>
      </c>
      <c r="W345" s="264" t="str">
        <f t="shared" si="73"/>
        <v>OK</v>
      </c>
      <c r="X345" s="193" t="str">
        <f t="shared" si="74"/>
        <v/>
      </c>
      <c r="Y345" s="193" t="str">
        <f t="shared" si="75"/>
        <v/>
      </c>
      <c r="Z345" s="397" t="str">
        <f t="shared" si="76"/>
        <v/>
      </c>
      <c r="AA345" s="257" t="str">
        <f t="shared" si="77"/>
        <v/>
      </c>
      <c r="AB345" s="257" t="str">
        <f t="shared" si="78"/>
        <v/>
      </c>
      <c r="AC345" s="193" t="str">
        <f t="shared" si="79"/>
        <v>CHECK DATES</v>
      </c>
      <c r="AD345" s="257" t="str">
        <f t="shared" si="80"/>
        <v/>
      </c>
      <c r="AE345" s="286">
        <v>0</v>
      </c>
      <c r="AF345" s="257">
        <f t="shared" si="81"/>
        <v>0</v>
      </c>
      <c r="AG345" s="257" t="str">
        <f t="shared" si="82"/>
        <v/>
      </c>
      <c r="AH345" s="257">
        <f t="shared" si="83"/>
        <v>0</v>
      </c>
    </row>
    <row r="346" spans="1:34" x14ac:dyDescent="0.3">
      <c r="A346" s="287">
        <v>334</v>
      </c>
      <c r="B346" s="150"/>
      <c r="C346" s="150"/>
      <c r="D346" s="150"/>
      <c r="E346" s="152"/>
      <c r="F346" s="152"/>
      <c r="G346" s="154"/>
      <c r="H346" s="155"/>
      <c r="I346" s="159"/>
      <c r="J346" s="159"/>
      <c r="K346" s="337"/>
      <c r="L346" s="343" t="str">
        <f>IF(K346="","",LOOKUP(K346,'Work Programme'!$A$8:$A$207,'Work Programme'!$B$8:$B$207))</f>
        <v/>
      </c>
      <c r="M346" s="150"/>
      <c r="N346" s="151"/>
      <c r="O346" s="254" t="str">
        <f>IF(G346="","",VLOOKUP(G346,'Overview - Financial Statement'!$A$46:$B$60,2,FALSE))</f>
        <v/>
      </c>
      <c r="P346" s="255" t="str">
        <f t="shared" si="70"/>
        <v/>
      </c>
      <c r="Q346" s="153"/>
      <c r="R346" s="153"/>
      <c r="S346" s="238">
        <f t="shared" si="71"/>
        <v>0</v>
      </c>
      <c r="T346" s="193" t="s">
        <v>44</v>
      </c>
      <c r="U346" s="173"/>
      <c r="V346" s="193" t="str">
        <f t="shared" si="72"/>
        <v/>
      </c>
      <c r="W346" s="264" t="str">
        <f t="shared" si="73"/>
        <v>OK</v>
      </c>
      <c r="X346" s="193" t="str">
        <f t="shared" si="74"/>
        <v/>
      </c>
      <c r="Y346" s="193" t="str">
        <f t="shared" si="75"/>
        <v/>
      </c>
      <c r="Z346" s="397" t="str">
        <f t="shared" si="76"/>
        <v/>
      </c>
      <c r="AA346" s="257" t="str">
        <f t="shared" si="77"/>
        <v/>
      </c>
      <c r="AB346" s="257" t="str">
        <f t="shared" si="78"/>
        <v/>
      </c>
      <c r="AC346" s="193" t="str">
        <f t="shared" si="79"/>
        <v>CHECK DATES</v>
      </c>
      <c r="AD346" s="257" t="str">
        <f t="shared" si="80"/>
        <v/>
      </c>
      <c r="AE346" s="286">
        <v>0</v>
      </c>
      <c r="AF346" s="257">
        <f t="shared" si="81"/>
        <v>0</v>
      </c>
      <c r="AG346" s="257" t="str">
        <f t="shared" si="82"/>
        <v/>
      </c>
      <c r="AH346" s="257">
        <f t="shared" si="83"/>
        <v>0</v>
      </c>
    </row>
    <row r="347" spans="1:34" x14ac:dyDescent="0.3">
      <c r="A347" s="287">
        <v>335</v>
      </c>
      <c r="B347" s="150"/>
      <c r="C347" s="150"/>
      <c r="D347" s="150"/>
      <c r="E347" s="152"/>
      <c r="F347" s="152"/>
      <c r="G347" s="154"/>
      <c r="H347" s="155"/>
      <c r="I347" s="159"/>
      <c r="J347" s="159"/>
      <c r="K347" s="337"/>
      <c r="L347" s="343" t="str">
        <f>IF(K347="","",LOOKUP(K347,'Work Programme'!$A$8:$A$207,'Work Programme'!$B$8:$B$207))</f>
        <v/>
      </c>
      <c r="M347" s="150"/>
      <c r="N347" s="151"/>
      <c r="O347" s="254" t="str">
        <f>IF(G347="","",VLOOKUP(G347,'Overview - Financial Statement'!$A$46:$B$60,2,FALSE))</f>
        <v/>
      </c>
      <c r="P347" s="255" t="str">
        <f t="shared" si="70"/>
        <v/>
      </c>
      <c r="Q347" s="153"/>
      <c r="R347" s="153"/>
      <c r="S347" s="238">
        <f t="shared" si="71"/>
        <v>0</v>
      </c>
      <c r="T347" s="193" t="s">
        <v>44</v>
      </c>
      <c r="U347" s="173"/>
      <c r="V347" s="193" t="str">
        <f t="shared" si="72"/>
        <v/>
      </c>
      <c r="W347" s="264" t="str">
        <f t="shared" si="73"/>
        <v>OK</v>
      </c>
      <c r="X347" s="193" t="str">
        <f t="shared" si="74"/>
        <v/>
      </c>
      <c r="Y347" s="193" t="str">
        <f t="shared" si="75"/>
        <v/>
      </c>
      <c r="Z347" s="397" t="str">
        <f t="shared" si="76"/>
        <v/>
      </c>
      <c r="AA347" s="257" t="str">
        <f t="shared" si="77"/>
        <v/>
      </c>
      <c r="AB347" s="257" t="str">
        <f t="shared" si="78"/>
        <v/>
      </c>
      <c r="AC347" s="193" t="str">
        <f t="shared" si="79"/>
        <v>CHECK DATES</v>
      </c>
      <c r="AD347" s="257" t="str">
        <f t="shared" si="80"/>
        <v/>
      </c>
      <c r="AE347" s="286">
        <v>0</v>
      </c>
      <c r="AF347" s="257">
        <f t="shared" si="81"/>
        <v>0</v>
      </c>
      <c r="AG347" s="257" t="str">
        <f t="shared" si="82"/>
        <v/>
      </c>
      <c r="AH347" s="257">
        <f t="shared" si="83"/>
        <v>0</v>
      </c>
    </row>
    <row r="348" spans="1:34" x14ac:dyDescent="0.3">
      <c r="A348" s="287">
        <v>336</v>
      </c>
      <c r="B348" s="150"/>
      <c r="C348" s="150"/>
      <c r="D348" s="150"/>
      <c r="E348" s="152"/>
      <c r="F348" s="152"/>
      <c r="G348" s="154"/>
      <c r="H348" s="155"/>
      <c r="I348" s="159"/>
      <c r="J348" s="159"/>
      <c r="K348" s="337"/>
      <c r="L348" s="343" t="str">
        <f>IF(K348="","",LOOKUP(K348,'Work Programme'!$A$8:$A$207,'Work Programme'!$B$8:$B$207))</f>
        <v/>
      </c>
      <c r="M348" s="150"/>
      <c r="N348" s="151"/>
      <c r="O348" s="254" t="str">
        <f>IF(G348="","",VLOOKUP(G348,'Overview - Financial Statement'!$A$46:$B$60,2,FALSE))</f>
        <v/>
      </c>
      <c r="P348" s="255" t="str">
        <f t="shared" si="70"/>
        <v/>
      </c>
      <c r="Q348" s="153"/>
      <c r="R348" s="153"/>
      <c r="S348" s="238">
        <f t="shared" si="71"/>
        <v>0</v>
      </c>
      <c r="T348" s="193" t="s">
        <v>44</v>
      </c>
      <c r="U348" s="173"/>
      <c r="V348" s="193" t="str">
        <f t="shared" si="72"/>
        <v/>
      </c>
      <c r="W348" s="264" t="str">
        <f t="shared" si="73"/>
        <v>OK</v>
      </c>
      <c r="X348" s="193" t="str">
        <f t="shared" si="74"/>
        <v/>
      </c>
      <c r="Y348" s="193" t="str">
        <f t="shared" si="75"/>
        <v/>
      </c>
      <c r="Z348" s="397" t="str">
        <f t="shared" si="76"/>
        <v/>
      </c>
      <c r="AA348" s="257" t="str">
        <f t="shared" si="77"/>
        <v/>
      </c>
      <c r="AB348" s="257" t="str">
        <f t="shared" si="78"/>
        <v/>
      </c>
      <c r="AC348" s="193" t="str">
        <f t="shared" si="79"/>
        <v>CHECK DATES</v>
      </c>
      <c r="AD348" s="257" t="str">
        <f t="shared" si="80"/>
        <v/>
      </c>
      <c r="AE348" s="286">
        <v>0</v>
      </c>
      <c r="AF348" s="257">
        <f t="shared" si="81"/>
        <v>0</v>
      </c>
      <c r="AG348" s="257" t="str">
        <f t="shared" si="82"/>
        <v/>
      </c>
      <c r="AH348" s="257">
        <f t="shared" si="83"/>
        <v>0</v>
      </c>
    </row>
    <row r="349" spans="1:34" x14ac:dyDescent="0.3">
      <c r="A349" s="287">
        <v>337</v>
      </c>
      <c r="B349" s="150"/>
      <c r="C349" s="150"/>
      <c r="D349" s="150"/>
      <c r="E349" s="152"/>
      <c r="F349" s="152"/>
      <c r="G349" s="154"/>
      <c r="H349" s="155"/>
      <c r="I349" s="159"/>
      <c r="J349" s="159"/>
      <c r="K349" s="337"/>
      <c r="L349" s="343" t="str">
        <f>IF(K349="","",LOOKUP(K349,'Work Programme'!$A$8:$A$207,'Work Programme'!$B$8:$B$207))</f>
        <v/>
      </c>
      <c r="M349" s="150"/>
      <c r="N349" s="151"/>
      <c r="O349" s="254" t="str">
        <f>IF(G349="","",VLOOKUP(G349,'Overview - Financial Statement'!$A$46:$B$60,2,FALSE))</f>
        <v/>
      </c>
      <c r="P349" s="255" t="str">
        <f t="shared" si="70"/>
        <v/>
      </c>
      <c r="Q349" s="153"/>
      <c r="R349" s="153"/>
      <c r="S349" s="238">
        <f t="shared" si="71"/>
        <v>0</v>
      </c>
      <c r="T349" s="193" t="s">
        <v>44</v>
      </c>
      <c r="U349" s="173"/>
      <c r="V349" s="193" t="str">
        <f t="shared" si="72"/>
        <v/>
      </c>
      <c r="W349" s="264" t="str">
        <f t="shared" si="73"/>
        <v>OK</v>
      </c>
      <c r="X349" s="193" t="str">
        <f t="shared" si="74"/>
        <v/>
      </c>
      <c r="Y349" s="193" t="str">
        <f t="shared" si="75"/>
        <v/>
      </c>
      <c r="Z349" s="397" t="str">
        <f t="shared" si="76"/>
        <v/>
      </c>
      <c r="AA349" s="257" t="str">
        <f t="shared" si="77"/>
        <v/>
      </c>
      <c r="AB349" s="257" t="str">
        <f t="shared" si="78"/>
        <v/>
      </c>
      <c r="AC349" s="193" t="str">
        <f t="shared" si="79"/>
        <v>CHECK DATES</v>
      </c>
      <c r="AD349" s="257" t="str">
        <f t="shared" si="80"/>
        <v/>
      </c>
      <c r="AE349" s="286">
        <v>0</v>
      </c>
      <c r="AF349" s="257">
        <f t="shared" si="81"/>
        <v>0</v>
      </c>
      <c r="AG349" s="257" t="str">
        <f t="shared" si="82"/>
        <v/>
      </c>
      <c r="AH349" s="257">
        <f t="shared" si="83"/>
        <v>0</v>
      </c>
    </row>
    <row r="350" spans="1:34" x14ac:dyDescent="0.3">
      <c r="A350" s="287">
        <v>338</v>
      </c>
      <c r="B350" s="150"/>
      <c r="C350" s="150"/>
      <c r="D350" s="150"/>
      <c r="E350" s="152"/>
      <c r="F350" s="152"/>
      <c r="G350" s="154"/>
      <c r="H350" s="155"/>
      <c r="I350" s="159"/>
      <c r="J350" s="159"/>
      <c r="K350" s="337"/>
      <c r="L350" s="343" t="str">
        <f>IF(K350="","",LOOKUP(K350,'Work Programme'!$A$8:$A$207,'Work Programme'!$B$8:$B$207))</f>
        <v/>
      </c>
      <c r="M350" s="150"/>
      <c r="N350" s="151"/>
      <c r="O350" s="254" t="str">
        <f>IF(G350="","",VLOOKUP(G350,'Overview - Financial Statement'!$A$46:$B$60,2,FALSE))</f>
        <v/>
      </c>
      <c r="P350" s="255" t="str">
        <f t="shared" si="70"/>
        <v/>
      </c>
      <c r="Q350" s="153"/>
      <c r="R350" s="153"/>
      <c r="S350" s="238">
        <f t="shared" si="71"/>
        <v>0</v>
      </c>
      <c r="T350" s="193" t="s">
        <v>44</v>
      </c>
      <c r="U350" s="173"/>
      <c r="V350" s="193" t="str">
        <f t="shared" si="72"/>
        <v/>
      </c>
      <c r="W350" s="264" t="str">
        <f t="shared" si="73"/>
        <v>OK</v>
      </c>
      <c r="X350" s="193" t="str">
        <f t="shared" si="74"/>
        <v/>
      </c>
      <c r="Y350" s="193" t="str">
        <f t="shared" si="75"/>
        <v/>
      </c>
      <c r="Z350" s="397" t="str">
        <f t="shared" si="76"/>
        <v/>
      </c>
      <c r="AA350" s="257" t="str">
        <f t="shared" si="77"/>
        <v/>
      </c>
      <c r="AB350" s="257" t="str">
        <f t="shared" si="78"/>
        <v/>
      </c>
      <c r="AC350" s="193" t="str">
        <f t="shared" si="79"/>
        <v>CHECK DATES</v>
      </c>
      <c r="AD350" s="257" t="str">
        <f t="shared" si="80"/>
        <v/>
      </c>
      <c r="AE350" s="286">
        <v>0</v>
      </c>
      <c r="AF350" s="257">
        <f t="shared" si="81"/>
        <v>0</v>
      </c>
      <c r="AG350" s="257" t="str">
        <f t="shared" si="82"/>
        <v/>
      </c>
      <c r="AH350" s="257">
        <f t="shared" si="83"/>
        <v>0</v>
      </c>
    </row>
    <row r="351" spans="1:34" x14ac:dyDescent="0.3">
      <c r="A351" s="287">
        <v>339</v>
      </c>
      <c r="B351" s="150"/>
      <c r="C351" s="150"/>
      <c r="D351" s="150"/>
      <c r="E351" s="152"/>
      <c r="F351" s="152"/>
      <c r="G351" s="154"/>
      <c r="H351" s="155"/>
      <c r="I351" s="159"/>
      <c r="J351" s="159"/>
      <c r="K351" s="337"/>
      <c r="L351" s="343" t="str">
        <f>IF(K351="","",LOOKUP(K351,'Work Programme'!$A$8:$A$207,'Work Programme'!$B$8:$B$207))</f>
        <v/>
      </c>
      <c r="M351" s="150"/>
      <c r="N351" s="151"/>
      <c r="O351" s="254" t="str">
        <f>IF(G351="","",VLOOKUP(G351,'Overview - Financial Statement'!$A$46:$B$60,2,FALSE))</f>
        <v/>
      </c>
      <c r="P351" s="255" t="str">
        <f t="shared" si="70"/>
        <v/>
      </c>
      <c r="Q351" s="153"/>
      <c r="R351" s="153"/>
      <c r="S351" s="238">
        <f t="shared" si="71"/>
        <v>0</v>
      </c>
      <c r="T351" s="193" t="s">
        <v>44</v>
      </c>
      <c r="U351" s="173"/>
      <c r="V351" s="193" t="str">
        <f t="shared" si="72"/>
        <v/>
      </c>
      <c r="W351" s="264" t="str">
        <f t="shared" si="73"/>
        <v>OK</v>
      </c>
      <c r="X351" s="193" t="str">
        <f t="shared" si="74"/>
        <v/>
      </c>
      <c r="Y351" s="193" t="str">
        <f t="shared" si="75"/>
        <v/>
      </c>
      <c r="Z351" s="397" t="str">
        <f t="shared" si="76"/>
        <v/>
      </c>
      <c r="AA351" s="257" t="str">
        <f t="shared" si="77"/>
        <v/>
      </c>
      <c r="AB351" s="257" t="str">
        <f t="shared" si="78"/>
        <v/>
      </c>
      <c r="AC351" s="193" t="str">
        <f t="shared" si="79"/>
        <v>CHECK DATES</v>
      </c>
      <c r="AD351" s="257" t="str">
        <f t="shared" si="80"/>
        <v/>
      </c>
      <c r="AE351" s="286">
        <v>0</v>
      </c>
      <c r="AF351" s="257">
        <f t="shared" si="81"/>
        <v>0</v>
      </c>
      <c r="AG351" s="257" t="str">
        <f t="shared" si="82"/>
        <v/>
      </c>
      <c r="AH351" s="257">
        <f t="shared" si="83"/>
        <v>0</v>
      </c>
    </row>
    <row r="352" spans="1:34" x14ac:dyDescent="0.3">
      <c r="A352" s="287">
        <v>340</v>
      </c>
      <c r="B352" s="150"/>
      <c r="C352" s="150"/>
      <c r="D352" s="150"/>
      <c r="E352" s="152"/>
      <c r="F352" s="152"/>
      <c r="G352" s="154"/>
      <c r="H352" s="155"/>
      <c r="I352" s="159"/>
      <c r="J352" s="159"/>
      <c r="K352" s="337"/>
      <c r="L352" s="343" t="str">
        <f>IF(K352="","",LOOKUP(K352,'Work Programme'!$A$8:$A$207,'Work Programme'!$B$8:$B$207))</f>
        <v/>
      </c>
      <c r="M352" s="150"/>
      <c r="N352" s="151"/>
      <c r="O352" s="254" t="str">
        <f>IF(G352="","",VLOOKUP(G352,'Overview - Financial Statement'!$A$46:$B$60,2,FALSE))</f>
        <v/>
      </c>
      <c r="P352" s="255" t="str">
        <f t="shared" si="70"/>
        <v/>
      </c>
      <c r="Q352" s="153"/>
      <c r="R352" s="153"/>
      <c r="S352" s="238">
        <f t="shared" si="71"/>
        <v>0</v>
      </c>
      <c r="T352" s="193" t="s">
        <v>44</v>
      </c>
      <c r="U352" s="173"/>
      <c r="V352" s="193" t="str">
        <f t="shared" si="72"/>
        <v/>
      </c>
      <c r="W352" s="264" t="str">
        <f t="shared" si="73"/>
        <v>OK</v>
      </c>
      <c r="X352" s="193" t="str">
        <f t="shared" si="74"/>
        <v/>
      </c>
      <c r="Y352" s="193" t="str">
        <f t="shared" si="75"/>
        <v/>
      </c>
      <c r="Z352" s="397" t="str">
        <f t="shared" si="76"/>
        <v/>
      </c>
      <c r="AA352" s="257" t="str">
        <f t="shared" si="77"/>
        <v/>
      </c>
      <c r="AB352" s="257" t="str">
        <f t="shared" si="78"/>
        <v/>
      </c>
      <c r="AC352" s="193" t="str">
        <f t="shared" si="79"/>
        <v>CHECK DATES</v>
      </c>
      <c r="AD352" s="257" t="str">
        <f t="shared" si="80"/>
        <v/>
      </c>
      <c r="AE352" s="286">
        <v>0</v>
      </c>
      <c r="AF352" s="257">
        <f t="shared" si="81"/>
        <v>0</v>
      </c>
      <c r="AG352" s="257" t="str">
        <f t="shared" si="82"/>
        <v/>
      </c>
      <c r="AH352" s="257">
        <f t="shared" si="83"/>
        <v>0</v>
      </c>
    </row>
    <row r="353" spans="1:34" x14ac:dyDescent="0.3">
      <c r="A353" s="287">
        <v>341</v>
      </c>
      <c r="B353" s="150"/>
      <c r="C353" s="150"/>
      <c r="D353" s="150"/>
      <c r="E353" s="152"/>
      <c r="F353" s="152"/>
      <c r="G353" s="154"/>
      <c r="H353" s="155"/>
      <c r="I353" s="159"/>
      <c r="J353" s="159"/>
      <c r="K353" s="337"/>
      <c r="L353" s="343" t="str">
        <f>IF(K353="","",LOOKUP(K353,'Work Programme'!$A$8:$A$207,'Work Programme'!$B$8:$B$207))</f>
        <v/>
      </c>
      <c r="M353" s="150"/>
      <c r="N353" s="151"/>
      <c r="O353" s="254" t="str">
        <f>IF(G353="","",VLOOKUP(G353,'Overview - Financial Statement'!$A$46:$B$60,2,FALSE))</f>
        <v/>
      </c>
      <c r="P353" s="255" t="str">
        <f t="shared" si="70"/>
        <v/>
      </c>
      <c r="Q353" s="153"/>
      <c r="R353" s="153"/>
      <c r="S353" s="238">
        <f t="shared" si="71"/>
        <v>0</v>
      </c>
      <c r="T353" s="193" t="s">
        <v>44</v>
      </c>
      <c r="U353" s="173"/>
      <c r="V353" s="193" t="str">
        <f t="shared" si="72"/>
        <v/>
      </c>
      <c r="W353" s="264" t="str">
        <f t="shared" si="73"/>
        <v>OK</v>
      </c>
      <c r="X353" s="193" t="str">
        <f t="shared" si="74"/>
        <v/>
      </c>
      <c r="Y353" s="193" t="str">
        <f t="shared" si="75"/>
        <v/>
      </c>
      <c r="Z353" s="397" t="str">
        <f t="shared" si="76"/>
        <v/>
      </c>
      <c r="AA353" s="257" t="str">
        <f t="shared" si="77"/>
        <v/>
      </c>
      <c r="AB353" s="257" t="str">
        <f t="shared" si="78"/>
        <v/>
      </c>
      <c r="AC353" s="193" t="str">
        <f t="shared" si="79"/>
        <v>CHECK DATES</v>
      </c>
      <c r="AD353" s="257" t="str">
        <f t="shared" si="80"/>
        <v/>
      </c>
      <c r="AE353" s="286">
        <v>0</v>
      </c>
      <c r="AF353" s="257">
        <f t="shared" si="81"/>
        <v>0</v>
      </c>
      <c r="AG353" s="257" t="str">
        <f t="shared" si="82"/>
        <v/>
      </c>
      <c r="AH353" s="257">
        <f t="shared" si="83"/>
        <v>0</v>
      </c>
    </row>
    <row r="354" spans="1:34" x14ac:dyDescent="0.3">
      <c r="A354" s="287">
        <v>342</v>
      </c>
      <c r="B354" s="150"/>
      <c r="C354" s="150"/>
      <c r="D354" s="150"/>
      <c r="E354" s="152"/>
      <c r="F354" s="152"/>
      <c r="G354" s="154"/>
      <c r="H354" s="155"/>
      <c r="I354" s="159"/>
      <c r="J354" s="159"/>
      <c r="K354" s="337"/>
      <c r="L354" s="343" t="str">
        <f>IF(K354="","",LOOKUP(K354,'Work Programme'!$A$8:$A$207,'Work Programme'!$B$8:$B$207))</f>
        <v/>
      </c>
      <c r="M354" s="150"/>
      <c r="N354" s="151"/>
      <c r="O354" s="254" t="str">
        <f>IF(G354="","",VLOOKUP(G354,'Overview - Financial Statement'!$A$46:$B$60,2,FALSE))</f>
        <v/>
      </c>
      <c r="P354" s="255" t="str">
        <f t="shared" si="70"/>
        <v/>
      </c>
      <c r="Q354" s="153"/>
      <c r="R354" s="153"/>
      <c r="S354" s="238">
        <f t="shared" si="71"/>
        <v>0</v>
      </c>
      <c r="T354" s="193" t="s">
        <v>44</v>
      </c>
      <c r="U354" s="173"/>
      <c r="V354" s="193" t="str">
        <f t="shared" si="72"/>
        <v/>
      </c>
      <c r="W354" s="264" t="str">
        <f t="shared" si="73"/>
        <v>OK</v>
      </c>
      <c r="X354" s="193" t="str">
        <f t="shared" si="74"/>
        <v/>
      </c>
      <c r="Y354" s="193" t="str">
        <f t="shared" si="75"/>
        <v/>
      </c>
      <c r="Z354" s="397" t="str">
        <f t="shared" si="76"/>
        <v/>
      </c>
      <c r="AA354" s="257" t="str">
        <f t="shared" si="77"/>
        <v/>
      </c>
      <c r="AB354" s="257" t="str">
        <f t="shared" si="78"/>
        <v/>
      </c>
      <c r="AC354" s="193" t="str">
        <f t="shared" si="79"/>
        <v>CHECK DATES</v>
      </c>
      <c r="AD354" s="257" t="str">
        <f t="shared" si="80"/>
        <v/>
      </c>
      <c r="AE354" s="286">
        <v>0</v>
      </c>
      <c r="AF354" s="257">
        <f t="shared" si="81"/>
        <v>0</v>
      </c>
      <c r="AG354" s="257" t="str">
        <f t="shared" si="82"/>
        <v/>
      </c>
      <c r="AH354" s="257">
        <f t="shared" si="83"/>
        <v>0</v>
      </c>
    </row>
    <row r="355" spans="1:34" x14ac:dyDescent="0.3">
      <c r="A355" s="287">
        <v>343</v>
      </c>
      <c r="B355" s="150"/>
      <c r="C355" s="150"/>
      <c r="D355" s="150"/>
      <c r="E355" s="152"/>
      <c r="F355" s="152"/>
      <c r="G355" s="154"/>
      <c r="H355" s="155"/>
      <c r="I355" s="159"/>
      <c r="J355" s="159"/>
      <c r="K355" s="337"/>
      <c r="L355" s="343" t="str">
        <f>IF(K355="","",LOOKUP(K355,'Work Programme'!$A$8:$A$207,'Work Programme'!$B$8:$B$207))</f>
        <v/>
      </c>
      <c r="M355" s="150"/>
      <c r="N355" s="151"/>
      <c r="O355" s="254" t="str">
        <f>IF(G355="","",VLOOKUP(G355,'Overview - Financial Statement'!$A$46:$B$60,2,FALSE))</f>
        <v/>
      </c>
      <c r="P355" s="255" t="str">
        <f t="shared" si="70"/>
        <v/>
      </c>
      <c r="Q355" s="153"/>
      <c r="R355" s="153"/>
      <c r="S355" s="238">
        <f t="shared" si="71"/>
        <v>0</v>
      </c>
      <c r="T355" s="193" t="s">
        <v>44</v>
      </c>
      <c r="U355" s="173"/>
      <c r="V355" s="193" t="str">
        <f t="shared" si="72"/>
        <v/>
      </c>
      <c r="W355" s="264" t="str">
        <f t="shared" si="73"/>
        <v>OK</v>
      </c>
      <c r="X355" s="193" t="str">
        <f t="shared" si="74"/>
        <v/>
      </c>
      <c r="Y355" s="193" t="str">
        <f t="shared" si="75"/>
        <v/>
      </c>
      <c r="Z355" s="397" t="str">
        <f t="shared" si="76"/>
        <v/>
      </c>
      <c r="AA355" s="257" t="str">
        <f t="shared" si="77"/>
        <v/>
      </c>
      <c r="AB355" s="257" t="str">
        <f t="shared" si="78"/>
        <v/>
      </c>
      <c r="AC355" s="193" t="str">
        <f t="shared" si="79"/>
        <v>CHECK DATES</v>
      </c>
      <c r="AD355" s="257" t="str">
        <f t="shared" si="80"/>
        <v/>
      </c>
      <c r="AE355" s="286">
        <v>0</v>
      </c>
      <c r="AF355" s="257">
        <f t="shared" si="81"/>
        <v>0</v>
      </c>
      <c r="AG355" s="257" t="str">
        <f t="shared" si="82"/>
        <v/>
      </c>
      <c r="AH355" s="257">
        <f t="shared" si="83"/>
        <v>0</v>
      </c>
    </row>
    <row r="356" spans="1:34" x14ac:dyDescent="0.3">
      <c r="A356" s="287">
        <v>344</v>
      </c>
      <c r="B356" s="150"/>
      <c r="C356" s="150"/>
      <c r="D356" s="150"/>
      <c r="E356" s="152"/>
      <c r="F356" s="152"/>
      <c r="G356" s="154"/>
      <c r="H356" s="155"/>
      <c r="I356" s="159"/>
      <c r="J356" s="159"/>
      <c r="K356" s="337"/>
      <c r="L356" s="343" t="str">
        <f>IF(K356="","",LOOKUP(K356,'Work Programme'!$A$8:$A$207,'Work Programme'!$B$8:$B$207))</f>
        <v/>
      </c>
      <c r="M356" s="150"/>
      <c r="N356" s="151"/>
      <c r="O356" s="254" t="str">
        <f>IF(G356="","",VLOOKUP(G356,'Overview - Financial Statement'!$A$46:$B$60,2,FALSE))</f>
        <v/>
      </c>
      <c r="P356" s="255" t="str">
        <f t="shared" si="70"/>
        <v/>
      </c>
      <c r="Q356" s="153"/>
      <c r="R356" s="153"/>
      <c r="S356" s="238">
        <f t="shared" si="71"/>
        <v>0</v>
      </c>
      <c r="T356" s="193" t="s">
        <v>44</v>
      </c>
      <c r="U356" s="173"/>
      <c r="V356" s="193" t="str">
        <f t="shared" si="72"/>
        <v/>
      </c>
      <c r="W356" s="264" t="str">
        <f t="shared" si="73"/>
        <v>OK</v>
      </c>
      <c r="X356" s="193" t="str">
        <f t="shared" si="74"/>
        <v/>
      </c>
      <c r="Y356" s="193" t="str">
        <f t="shared" si="75"/>
        <v/>
      </c>
      <c r="Z356" s="397" t="str">
        <f t="shared" si="76"/>
        <v/>
      </c>
      <c r="AA356" s="257" t="str">
        <f t="shared" si="77"/>
        <v/>
      </c>
      <c r="AB356" s="257" t="str">
        <f t="shared" si="78"/>
        <v/>
      </c>
      <c r="AC356" s="193" t="str">
        <f t="shared" si="79"/>
        <v>CHECK DATES</v>
      </c>
      <c r="AD356" s="257" t="str">
        <f t="shared" si="80"/>
        <v/>
      </c>
      <c r="AE356" s="286">
        <v>0</v>
      </c>
      <c r="AF356" s="257">
        <f t="shared" si="81"/>
        <v>0</v>
      </c>
      <c r="AG356" s="257" t="str">
        <f t="shared" si="82"/>
        <v/>
      </c>
      <c r="AH356" s="257">
        <f t="shared" si="83"/>
        <v>0</v>
      </c>
    </row>
    <row r="357" spans="1:34" x14ac:dyDescent="0.3">
      <c r="A357" s="287">
        <v>345</v>
      </c>
      <c r="B357" s="150"/>
      <c r="C357" s="150"/>
      <c r="D357" s="150"/>
      <c r="E357" s="152"/>
      <c r="F357" s="152"/>
      <c r="G357" s="154"/>
      <c r="H357" s="155"/>
      <c r="I357" s="159"/>
      <c r="J357" s="159"/>
      <c r="K357" s="337"/>
      <c r="L357" s="343" t="str">
        <f>IF(K357="","",LOOKUP(K357,'Work Programme'!$A$8:$A$207,'Work Programme'!$B$8:$B$207))</f>
        <v/>
      </c>
      <c r="M357" s="150"/>
      <c r="N357" s="151"/>
      <c r="O357" s="254" t="str">
        <f>IF(G357="","",VLOOKUP(G357,'Overview - Financial Statement'!$A$46:$B$60,2,FALSE))</f>
        <v/>
      </c>
      <c r="P357" s="255" t="str">
        <f t="shared" si="70"/>
        <v/>
      </c>
      <c r="Q357" s="153"/>
      <c r="R357" s="153"/>
      <c r="S357" s="238">
        <f t="shared" si="71"/>
        <v>0</v>
      </c>
      <c r="T357" s="193" t="s">
        <v>44</v>
      </c>
      <c r="U357" s="173"/>
      <c r="V357" s="193" t="str">
        <f t="shared" si="72"/>
        <v/>
      </c>
      <c r="W357" s="264" t="str">
        <f t="shared" si="73"/>
        <v>OK</v>
      </c>
      <c r="X357" s="193" t="str">
        <f t="shared" si="74"/>
        <v/>
      </c>
      <c r="Y357" s="193" t="str">
        <f t="shared" si="75"/>
        <v/>
      </c>
      <c r="Z357" s="397" t="str">
        <f t="shared" si="76"/>
        <v/>
      </c>
      <c r="AA357" s="257" t="str">
        <f t="shared" si="77"/>
        <v/>
      </c>
      <c r="AB357" s="257" t="str">
        <f t="shared" si="78"/>
        <v/>
      </c>
      <c r="AC357" s="193" t="str">
        <f t="shared" si="79"/>
        <v>CHECK DATES</v>
      </c>
      <c r="AD357" s="257" t="str">
        <f t="shared" si="80"/>
        <v/>
      </c>
      <c r="AE357" s="286">
        <v>0</v>
      </c>
      <c r="AF357" s="257">
        <f t="shared" si="81"/>
        <v>0</v>
      </c>
      <c r="AG357" s="257" t="str">
        <f t="shared" si="82"/>
        <v/>
      </c>
      <c r="AH357" s="257">
        <f t="shared" si="83"/>
        <v>0</v>
      </c>
    </row>
    <row r="358" spans="1:34" x14ac:dyDescent="0.3">
      <c r="A358" s="287">
        <v>346</v>
      </c>
      <c r="B358" s="150"/>
      <c r="C358" s="150"/>
      <c r="D358" s="150"/>
      <c r="E358" s="152"/>
      <c r="F358" s="152"/>
      <c r="G358" s="154"/>
      <c r="H358" s="155"/>
      <c r="I358" s="159"/>
      <c r="J358" s="159"/>
      <c r="K358" s="337"/>
      <c r="L358" s="343" t="str">
        <f>IF(K358="","",LOOKUP(K358,'Work Programme'!$A$8:$A$207,'Work Programme'!$B$8:$B$207))</f>
        <v/>
      </c>
      <c r="M358" s="150"/>
      <c r="N358" s="151"/>
      <c r="O358" s="254" t="str">
        <f>IF(G358="","",VLOOKUP(G358,'Overview - Financial Statement'!$A$46:$B$60,2,FALSE))</f>
        <v/>
      </c>
      <c r="P358" s="255" t="str">
        <f t="shared" si="70"/>
        <v/>
      </c>
      <c r="Q358" s="153"/>
      <c r="R358" s="153"/>
      <c r="S358" s="238">
        <f t="shared" si="71"/>
        <v>0</v>
      </c>
      <c r="T358" s="193" t="s">
        <v>44</v>
      </c>
      <c r="U358" s="173"/>
      <c r="V358" s="193" t="str">
        <f t="shared" si="72"/>
        <v/>
      </c>
      <c r="W358" s="264" t="str">
        <f t="shared" si="73"/>
        <v>OK</v>
      </c>
      <c r="X358" s="193" t="str">
        <f t="shared" si="74"/>
        <v/>
      </c>
      <c r="Y358" s="193" t="str">
        <f t="shared" si="75"/>
        <v/>
      </c>
      <c r="Z358" s="397" t="str">
        <f t="shared" si="76"/>
        <v/>
      </c>
      <c r="AA358" s="257" t="str">
        <f t="shared" si="77"/>
        <v/>
      </c>
      <c r="AB358" s="257" t="str">
        <f t="shared" si="78"/>
        <v/>
      </c>
      <c r="AC358" s="193" t="str">
        <f t="shared" si="79"/>
        <v>CHECK DATES</v>
      </c>
      <c r="AD358" s="257" t="str">
        <f t="shared" si="80"/>
        <v/>
      </c>
      <c r="AE358" s="286">
        <v>0</v>
      </c>
      <c r="AF358" s="257">
        <f t="shared" si="81"/>
        <v>0</v>
      </c>
      <c r="AG358" s="257" t="str">
        <f t="shared" si="82"/>
        <v/>
      </c>
      <c r="AH358" s="257">
        <f t="shared" si="83"/>
        <v>0</v>
      </c>
    </row>
    <row r="359" spans="1:34" x14ac:dyDescent="0.3">
      <c r="A359" s="287">
        <v>347</v>
      </c>
      <c r="B359" s="150"/>
      <c r="C359" s="150"/>
      <c r="D359" s="150"/>
      <c r="E359" s="152"/>
      <c r="F359" s="152"/>
      <c r="G359" s="154"/>
      <c r="H359" s="155"/>
      <c r="I359" s="159"/>
      <c r="J359" s="159"/>
      <c r="K359" s="337"/>
      <c r="L359" s="343" t="str">
        <f>IF(K359="","",LOOKUP(K359,'Work Programme'!$A$8:$A$207,'Work Programme'!$B$8:$B$207))</f>
        <v/>
      </c>
      <c r="M359" s="150"/>
      <c r="N359" s="151"/>
      <c r="O359" s="254" t="str">
        <f>IF(G359="","",VLOOKUP(G359,'Overview - Financial Statement'!$A$46:$B$60,2,FALSE))</f>
        <v/>
      </c>
      <c r="P359" s="255" t="str">
        <f t="shared" si="70"/>
        <v/>
      </c>
      <c r="Q359" s="153"/>
      <c r="R359" s="153"/>
      <c r="S359" s="238">
        <f t="shared" si="71"/>
        <v>0</v>
      </c>
      <c r="T359" s="193" t="s">
        <v>44</v>
      </c>
      <c r="U359" s="173"/>
      <c r="V359" s="193" t="str">
        <f t="shared" si="72"/>
        <v/>
      </c>
      <c r="W359" s="264" t="str">
        <f t="shared" si="73"/>
        <v>OK</v>
      </c>
      <c r="X359" s="193" t="str">
        <f t="shared" si="74"/>
        <v/>
      </c>
      <c r="Y359" s="193" t="str">
        <f t="shared" si="75"/>
        <v/>
      </c>
      <c r="Z359" s="397" t="str">
        <f t="shared" si="76"/>
        <v/>
      </c>
      <c r="AA359" s="257" t="str">
        <f t="shared" si="77"/>
        <v/>
      </c>
      <c r="AB359" s="257" t="str">
        <f t="shared" si="78"/>
        <v/>
      </c>
      <c r="AC359" s="193" t="str">
        <f t="shared" si="79"/>
        <v>CHECK DATES</v>
      </c>
      <c r="AD359" s="257" t="str">
        <f t="shared" si="80"/>
        <v/>
      </c>
      <c r="AE359" s="286">
        <v>0</v>
      </c>
      <c r="AF359" s="257">
        <f t="shared" si="81"/>
        <v>0</v>
      </c>
      <c r="AG359" s="257" t="str">
        <f t="shared" si="82"/>
        <v/>
      </c>
      <c r="AH359" s="257">
        <f t="shared" si="83"/>
        <v>0</v>
      </c>
    </row>
    <row r="360" spans="1:34" x14ac:dyDescent="0.3">
      <c r="A360" s="287">
        <v>348</v>
      </c>
      <c r="B360" s="150"/>
      <c r="C360" s="150"/>
      <c r="D360" s="150"/>
      <c r="E360" s="152"/>
      <c r="F360" s="152"/>
      <c r="G360" s="154"/>
      <c r="H360" s="155"/>
      <c r="I360" s="159"/>
      <c r="J360" s="159"/>
      <c r="K360" s="337"/>
      <c r="L360" s="343" t="str">
        <f>IF(K360="","",LOOKUP(K360,'Work Programme'!$A$8:$A$207,'Work Programme'!$B$8:$B$207))</f>
        <v/>
      </c>
      <c r="M360" s="150"/>
      <c r="N360" s="151"/>
      <c r="O360" s="254" t="str">
        <f>IF(G360="","",VLOOKUP(G360,'Overview - Financial Statement'!$A$46:$B$60,2,FALSE))</f>
        <v/>
      </c>
      <c r="P360" s="255" t="str">
        <f t="shared" si="70"/>
        <v/>
      </c>
      <c r="Q360" s="153"/>
      <c r="R360" s="153"/>
      <c r="S360" s="238">
        <f t="shared" si="71"/>
        <v>0</v>
      </c>
      <c r="T360" s="193" t="s">
        <v>44</v>
      </c>
      <c r="U360" s="173"/>
      <c r="V360" s="193" t="str">
        <f t="shared" si="72"/>
        <v/>
      </c>
      <c r="W360" s="264" t="str">
        <f t="shared" si="73"/>
        <v>OK</v>
      </c>
      <c r="X360" s="193" t="str">
        <f t="shared" si="74"/>
        <v/>
      </c>
      <c r="Y360" s="193" t="str">
        <f t="shared" si="75"/>
        <v/>
      </c>
      <c r="Z360" s="397" t="str">
        <f t="shared" si="76"/>
        <v/>
      </c>
      <c r="AA360" s="257" t="str">
        <f t="shared" si="77"/>
        <v/>
      </c>
      <c r="AB360" s="257" t="str">
        <f t="shared" si="78"/>
        <v/>
      </c>
      <c r="AC360" s="193" t="str">
        <f t="shared" si="79"/>
        <v>CHECK DATES</v>
      </c>
      <c r="AD360" s="257" t="str">
        <f t="shared" si="80"/>
        <v/>
      </c>
      <c r="AE360" s="286">
        <v>0</v>
      </c>
      <c r="AF360" s="257">
        <f t="shared" si="81"/>
        <v>0</v>
      </c>
      <c r="AG360" s="257" t="str">
        <f t="shared" si="82"/>
        <v/>
      </c>
      <c r="AH360" s="257">
        <f t="shared" si="83"/>
        <v>0</v>
      </c>
    </row>
    <row r="361" spans="1:34" x14ac:dyDescent="0.3">
      <c r="A361" s="287">
        <v>349</v>
      </c>
      <c r="B361" s="150"/>
      <c r="C361" s="150"/>
      <c r="D361" s="150"/>
      <c r="E361" s="152"/>
      <c r="F361" s="152"/>
      <c r="G361" s="154"/>
      <c r="H361" s="155"/>
      <c r="I361" s="159"/>
      <c r="J361" s="159"/>
      <c r="K361" s="337"/>
      <c r="L361" s="343" t="str">
        <f>IF(K361="","",LOOKUP(K361,'Work Programme'!$A$8:$A$207,'Work Programme'!$B$8:$B$207))</f>
        <v/>
      </c>
      <c r="M361" s="150"/>
      <c r="N361" s="151"/>
      <c r="O361" s="254" t="str">
        <f>IF(G361="","",VLOOKUP(G361,'Overview - Financial Statement'!$A$46:$B$60,2,FALSE))</f>
        <v/>
      </c>
      <c r="P361" s="255" t="str">
        <f t="shared" si="70"/>
        <v/>
      </c>
      <c r="Q361" s="153"/>
      <c r="R361" s="153"/>
      <c r="S361" s="238">
        <f t="shared" si="71"/>
        <v>0</v>
      </c>
      <c r="T361" s="193" t="s">
        <v>44</v>
      </c>
      <c r="U361" s="173"/>
      <c r="V361" s="193" t="str">
        <f t="shared" si="72"/>
        <v/>
      </c>
      <c r="W361" s="264" t="str">
        <f t="shared" si="73"/>
        <v>OK</v>
      </c>
      <c r="X361" s="193" t="str">
        <f t="shared" si="74"/>
        <v/>
      </c>
      <c r="Y361" s="193" t="str">
        <f t="shared" si="75"/>
        <v/>
      </c>
      <c r="Z361" s="397" t="str">
        <f t="shared" si="76"/>
        <v/>
      </c>
      <c r="AA361" s="257" t="str">
        <f t="shared" si="77"/>
        <v/>
      </c>
      <c r="AB361" s="257" t="str">
        <f t="shared" si="78"/>
        <v/>
      </c>
      <c r="AC361" s="193" t="str">
        <f t="shared" si="79"/>
        <v>CHECK DATES</v>
      </c>
      <c r="AD361" s="257" t="str">
        <f t="shared" si="80"/>
        <v/>
      </c>
      <c r="AE361" s="286">
        <v>0</v>
      </c>
      <c r="AF361" s="257">
        <f t="shared" si="81"/>
        <v>0</v>
      </c>
      <c r="AG361" s="257" t="str">
        <f t="shared" si="82"/>
        <v/>
      </c>
      <c r="AH361" s="257">
        <f t="shared" si="83"/>
        <v>0</v>
      </c>
    </row>
    <row r="362" spans="1:34" x14ac:dyDescent="0.3">
      <c r="A362" s="287">
        <v>350</v>
      </c>
      <c r="B362" s="150"/>
      <c r="C362" s="150"/>
      <c r="D362" s="150"/>
      <c r="E362" s="152"/>
      <c r="F362" s="152"/>
      <c r="G362" s="154"/>
      <c r="H362" s="155"/>
      <c r="I362" s="159"/>
      <c r="J362" s="159"/>
      <c r="K362" s="337"/>
      <c r="L362" s="343" t="str">
        <f>IF(K362="","",LOOKUP(K362,'Work Programme'!$A$8:$A$207,'Work Programme'!$B$8:$B$207))</f>
        <v/>
      </c>
      <c r="M362" s="150"/>
      <c r="N362" s="151"/>
      <c r="O362" s="254" t="str">
        <f>IF(G362="","",VLOOKUP(G362,'Overview - Financial Statement'!$A$46:$B$60,2,FALSE))</f>
        <v/>
      </c>
      <c r="P362" s="255" t="str">
        <f t="shared" si="70"/>
        <v/>
      </c>
      <c r="Q362" s="153"/>
      <c r="R362" s="153"/>
      <c r="S362" s="238">
        <f t="shared" si="71"/>
        <v>0</v>
      </c>
      <c r="T362" s="193" t="s">
        <v>44</v>
      </c>
      <c r="U362" s="173"/>
      <c r="V362" s="193" t="str">
        <f t="shared" si="72"/>
        <v/>
      </c>
      <c r="W362" s="264" t="str">
        <f t="shared" si="73"/>
        <v>OK</v>
      </c>
      <c r="X362" s="193" t="str">
        <f t="shared" si="74"/>
        <v/>
      </c>
      <c r="Y362" s="193" t="str">
        <f t="shared" si="75"/>
        <v/>
      </c>
      <c r="Z362" s="397" t="str">
        <f t="shared" si="76"/>
        <v/>
      </c>
      <c r="AA362" s="257" t="str">
        <f t="shared" si="77"/>
        <v/>
      </c>
      <c r="AB362" s="257" t="str">
        <f t="shared" si="78"/>
        <v/>
      </c>
      <c r="AC362" s="193" t="str">
        <f t="shared" si="79"/>
        <v>CHECK DATES</v>
      </c>
      <c r="AD362" s="257" t="str">
        <f t="shared" si="80"/>
        <v/>
      </c>
      <c r="AE362" s="286">
        <v>0</v>
      </c>
      <c r="AF362" s="257">
        <f t="shared" si="81"/>
        <v>0</v>
      </c>
      <c r="AG362" s="257" t="str">
        <f t="shared" si="82"/>
        <v/>
      </c>
      <c r="AH362" s="257">
        <f t="shared" si="83"/>
        <v>0</v>
      </c>
    </row>
    <row r="363" spans="1:34" x14ac:dyDescent="0.3">
      <c r="A363" s="287">
        <v>351</v>
      </c>
      <c r="B363" s="150"/>
      <c r="C363" s="150"/>
      <c r="D363" s="150"/>
      <c r="E363" s="152"/>
      <c r="F363" s="152"/>
      <c r="G363" s="154"/>
      <c r="H363" s="155"/>
      <c r="I363" s="159"/>
      <c r="J363" s="159"/>
      <c r="K363" s="337"/>
      <c r="L363" s="343" t="str">
        <f>IF(K363="","",LOOKUP(K363,'Work Programme'!$A$8:$A$207,'Work Programme'!$B$8:$B$207))</f>
        <v/>
      </c>
      <c r="M363" s="150"/>
      <c r="N363" s="151"/>
      <c r="O363" s="254" t="str">
        <f>IF(G363="","",VLOOKUP(G363,'Overview - Financial Statement'!$A$46:$B$60,2,FALSE))</f>
        <v/>
      </c>
      <c r="P363" s="255" t="str">
        <f t="shared" si="70"/>
        <v/>
      </c>
      <c r="Q363" s="153"/>
      <c r="R363" s="153"/>
      <c r="S363" s="238">
        <f t="shared" si="71"/>
        <v>0</v>
      </c>
      <c r="T363" s="193" t="s">
        <v>44</v>
      </c>
      <c r="U363" s="173"/>
      <c r="V363" s="193" t="str">
        <f t="shared" si="72"/>
        <v/>
      </c>
      <c r="W363" s="264" t="str">
        <f t="shared" si="73"/>
        <v>OK</v>
      </c>
      <c r="X363" s="193" t="str">
        <f t="shared" si="74"/>
        <v/>
      </c>
      <c r="Y363" s="193" t="str">
        <f t="shared" si="75"/>
        <v/>
      </c>
      <c r="Z363" s="397" t="str">
        <f t="shared" si="76"/>
        <v/>
      </c>
      <c r="AA363" s="257" t="str">
        <f t="shared" si="77"/>
        <v/>
      </c>
      <c r="AB363" s="257" t="str">
        <f t="shared" si="78"/>
        <v/>
      </c>
      <c r="AC363" s="193" t="str">
        <f t="shared" si="79"/>
        <v>CHECK DATES</v>
      </c>
      <c r="AD363" s="257" t="str">
        <f t="shared" si="80"/>
        <v/>
      </c>
      <c r="AE363" s="286">
        <v>0</v>
      </c>
      <c r="AF363" s="257">
        <f t="shared" si="81"/>
        <v>0</v>
      </c>
      <c r="AG363" s="257" t="str">
        <f t="shared" si="82"/>
        <v/>
      </c>
      <c r="AH363" s="257">
        <f t="shared" si="83"/>
        <v>0</v>
      </c>
    </row>
    <row r="364" spans="1:34" x14ac:dyDescent="0.3">
      <c r="A364" s="287">
        <v>352</v>
      </c>
      <c r="B364" s="150"/>
      <c r="C364" s="150"/>
      <c r="D364" s="150"/>
      <c r="E364" s="152"/>
      <c r="F364" s="152"/>
      <c r="G364" s="154"/>
      <c r="H364" s="155"/>
      <c r="I364" s="159"/>
      <c r="J364" s="159"/>
      <c r="K364" s="337"/>
      <c r="L364" s="343" t="str">
        <f>IF(K364="","",LOOKUP(K364,'Work Programme'!$A$8:$A$207,'Work Programme'!$B$8:$B$207))</f>
        <v/>
      </c>
      <c r="M364" s="150"/>
      <c r="N364" s="151"/>
      <c r="O364" s="254" t="str">
        <f>IF(G364="","",VLOOKUP(G364,'Overview - Financial Statement'!$A$46:$B$60,2,FALSE))</f>
        <v/>
      </c>
      <c r="P364" s="255" t="str">
        <f t="shared" si="70"/>
        <v/>
      </c>
      <c r="Q364" s="153"/>
      <c r="R364" s="153"/>
      <c r="S364" s="238">
        <f t="shared" si="71"/>
        <v>0</v>
      </c>
      <c r="T364" s="193" t="s">
        <v>44</v>
      </c>
      <c r="U364" s="173"/>
      <c r="V364" s="193" t="str">
        <f t="shared" si="72"/>
        <v/>
      </c>
      <c r="W364" s="264" t="str">
        <f t="shared" si="73"/>
        <v>OK</v>
      </c>
      <c r="X364" s="193" t="str">
        <f t="shared" si="74"/>
        <v/>
      </c>
      <c r="Y364" s="193" t="str">
        <f t="shared" si="75"/>
        <v/>
      </c>
      <c r="Z364" s="397" t="str">
        <f t="shared" si="76"/>
        <v/>
      </c>
      <c r="AA364" s="257" t="str">
        <f t="shared" si="77"/>
        <v/>
      </c>
      <c r="AB364" s="257" t="str">
        <f t="shared" si="78"/>
        <v/>
      </c>
      <c r="AC364" s="193" t="str">
        <f t="shared" si="79"/>
        <v>CHECK DATES</v>
      </c>
      <c r="AD364" s="257" t="str">
        <f t="shared" si="80"/>
        <v/>
      </c>
      <c r="AE364" s="286">
        <v>0</v>
      </c>
      <c r="AF364" s="257">
        <f t="shared" si="81"/>
        <v>0</v>
      </c>
      <c r="AG364" s="257" t="str">
        <f t="shared" si="82"/>
        <v/>
      </c>
      <c r="AH364" s="257">
        <f t="shared" si="83"/>
        <v>0</v>
      </c>
    </row>
    <row r="365" spans="1:34" x14ac:dyDescent="0.3">
      <c r="A365" s="287">
        <v>353</v>
      </c>
      <c r="B365" s="150"/>
      <c r="C365" s="150"/>
      <c r="D365" s="150"/>
      <c r="E365" s="152"/>
      <c r="F365" s="152"/>
      <c r="G365" s="154"/>
      <c r="H365" s="155"/>
      <c r="I365" s="159"/>
      <c r="J365" s="159"/>
      <c r="K365" s="337"/>
      <c r="L365" s="343" t="str">
        <f>IF(K365="","",LOOKUP(K365,'Work Programme'!$A$8:$A$207,'Work Programme'!$B$8:$B$207))</f>
        <v/>
      </c>
      <c r="M365" s="150"/>
      <c r="N365" s="151"/>
      <c r="O365" s="254" t="str">
        <f>IF(G365="","",VLOOKUP(G365,'Overview - Financial Statement'!$A$46:$B$60,2,FALSE))</f>
        <v/>
      </c>
      <c r="P365" s="255" t="str">
        <f t="shared" si="70"/>
        <v/>
      </c>
      <c r="Q365" s="153"/>
      <c r="R365" s="153"/>
      <c r="S365" s="238">
        <f t="shared" si="71"/>
        <v>0</v>
      </c>
      <c r="T365" s="193" t="s">
        <v>44</v>
      </c>
      <c r="U365" s="173"/>
      <c r="V365" s="193" t="str">
        <f t="shared" si="72"/>
        <v/>
      </c>
      <c r="W365" s="264" t="str">
        <f t="shared" si="73"/>
        <v>OK</v>
      </c>
      <c r="X365" s="193" t="str">
        <f t="shared" si="74"/>
        <v/>
      </c>
      <c r="Y365" s="193" t="str">
        <f t="shared" si="75"/>
        <v/>
      </c>
      <c r="Z365" s="397" t="str">
        <f t="shared" si="76"/>
        <v/>
      </c>
      <c r="AA365" s="257" t="str">
        <f t="shared" si="77"/>
        <v/>
      </c>
      <c r="AB365" s="257" t="str">
        <f t="shared" si="78"/>
        <v/>
      </c>
      <c r="AC365" s="193" t="str">
        <f t="shared" si="79"/>
        <v>CHECK DATES</v>
      </c>
      <c r="AD365" s="257" t="str">
        <f t="shared" si="80"/>
        <v/>
      </c>
      <c r="AE365" s="286">
        <v>0</v>
      </c>
      <c r="AF365" s="257">
        <f t="shared" si="81"/>
        <v>0</v>
      </c>
      <c r="AG365" s="257" t="str">
        <f t="shared" si="82"/>
        <v/>
      </c>
      <c r="AH365" s="257">
        <f t="shared" si="83"/>
        <v>0</v>
      </c>
    </row>
    <row r="366" spans="1:34" x14ac:dyDescent="0.3">
      <c r="A366" s="287">
        <v>354</v>
      </c>
      <c r="B366" s="150"/>
      <c r="C366" s="150"/>
      <c r="D366" s="150"/>
      <c r="E366" s="152"/>
      <c r="F366" s="152"/>
      <c r="G366" s="154"/>
      <c r="H366" s="155"/>
      <c r="I366" s="159"/>
      <c r="J366" s="159"/>
      <c r="K366" s="337"/>
      <c r="L366" s="343" t="str">
        <f>IF(K366="","",LOOKUP(K366,'Work Programme'!$A$8:$A$207,'Work Programme'!$B$8:$B$207))</f>
        <v/>
      </c>
      <c r="M366" s="150"/>
      <c r="N366" s="151"/>
      <c r="O366" s="254" t="str">
        <f>IF(G366="","",VLOOKUP(G366,'Overview - Financial Statement'!$A$46:$B$60,2,FALSE))</f>
        <v/>
      </c>
      <c r="P366" s="255" t="str">
        <f t="shared" si="70"/>
        <v/>
      </c>
      <c r="Q366" s="153"/>
      <c r="R366" s="153"/>
      <c r="S366" s="238">
        <f t="shared" si="71"/>
        <v>0</v>
      </c>
      <c r="T366" s="193" t="s">
        <v>44</v>
      </c>
      <c r="U366" s="173"/>
      <c r="V366" s="193" t="str">
        <f t="shared" si="72"/>
        <v/>
      </c>
      <c r="W366" s="264" t="str">
        <f t="shared" si="73"/>
        <v>OK</v>
      </c>
      <c r="X366" s="193" t="str">
        <f t="shared" si="74"/>
        <v/>
      </c>
      <c r="Y366" s="193" t="str">
        <f t="shared" si="75"/>
        <v/>
      </c>
      <c r="Z366" s="397" t="str">
        <f t="shared" si="76"/>
        <v/>
      </c>
      <c r="AA366" s="257" t="str">
        <f t="shared" si="77"/>
        <v/>
      </c>
      <c r="AB366" s="257" t="str">
        <f t="shared" si="78"/>
        <v/>
      </c>
      <c r="AC366" s="193" t="str">
        <f t="shared" si="79"/>
        <v>CHECK DATES</v>
      </c>
      <c r="AD366" s="257" t="str">
        <f t="shared" si="80"/>
        <v/>
      </c>
      <c r="AE366" s="286">
        <v>0</v>
      </c>
      <c r="AF366" s="257">
        <f t="shared" si="81"/>
        <v>0</v>
      </c>
      <c r="AG366" s="257" t="str">
        <f t="shared" si="82"/>
        <v/>
      </c>
      <c r="AH366" s="257">
        <f t="shared" si="83"/>
        <v>0</v>
      </c>
    </row>
    <row r="367" spans="1:34" x14ac:dyDescent="0.3">
      <c r="A367" s="287">
        <v>355</v>
      </c>
      <c r="B367" s="150"/>
      <c r="C367" s="150"/>
      <c r="D367" s="150"/>
      <c r="E367" s="152"/>
      <c r="F367" s="152"/>
      <c r="G367" s="154"/>
      <c r="H367" s="155"/>
      <c r="I367" s="159"/>
      <c r="J367" s="159"/>
      <c r="K367" s="337"/>
      <c r="L367" s="343" t="str">
        <f>IF(K367="","",LOOKUP(K367,'Work Programme'!$A$8:$A$207,'Work Programme'!$B$8:$B$207))</f>
        <v/>
      </c>
      <c r="M367" s="150"/>
      <c r="N367" s="151"/>
      <c r="O367" s="254" t="str">
        <f>IF(G367="","",VLOOKUP(G367,'Overview - Financial Statement'!$A$46:$B$60,2,FALSE))</f>
        <v/>
      </c>
      <c r="P367" s="255" t="str">
        <f t="shared" si="70"/>
        <v/>
      </c>
      <c r="Q367" s="153"/>
      <c r="R367" s="153"/>
      <c r="S367" s="238">
        <f t="shared" si="71"/>
        <v>0</v>
      </c>
      <c r="T367" s="193" t="s">
        <v>44</v>
      </c>
      <c r="U367" s="173"/>
      <c r="V367" s="193" t="str">
        <f t="shared" si="72"/>
        <v/>
      </c>
      <c r="W367" s="264" t="str">
        <f t="shared" si="73"/>
        <v>OK</v>
      </c>
      <c r="X367" s="193" t="str">
        <f t="shared" si="74"/>
        <v/>
      </c>
      <c r="Y367" s="193" t="str">
        <f t="shared" si="75"/>
        <v/>
      </c>
      <c r="Z367" s="397" t="str">
        <f t="shared" si="76"/>
        <v/>
      </c>
      <c r="AA367" s="257" t="str">
        <f t="shared" si="77"/>
        <v/>
      </c>
      <c r="AB367" s="257" t="str">
        <f t="shared" si="78"/>
        <v/>
      </c>
      <c r="AC367" s="193" t="str">
        <f t="shared" si="79"/>
        <v>CHECK DATES</v>
      </c>
      <c r="AD367" s="257" t="str">
        <f t="shared" si="80"/>
        <v/>
      </c>
      <c r="AE367" s="286">
        <v>0</v>
      </c>
      <c r="AF367" s="257">
        <f t="shared" si="81"/>
        <v>0</v>
      </c>
      <c r="AG367" s="257" t="str">
        <f t="shared" si="82"/>
        <v/>
      </c>
      <c r="AH367" s="257">
        <f t="shared" si="83"/>
        <v>0</v>
      </c>
    </row>
    <row r="368" spans="1:34" x14ac:dyDescent="0.3">
      <c r="A368" s="287">
        <v>356</v>
      </c>
      <c r="B368" s="150"/>
      <c r="C368" s="150"/>
      <c r="D368" s="150"/>
      <c r="E368" s="152"/>
      <c r="F368" s="152"/>
      <c r="G368" s="154"/>
      <c r="H368" s="155"/>
      <c r="I368" s="159"/>
      <c r="J368" s="159"/>
      <c r="K368" s="337"/>
      <c r="L368" s="343" t="str">
        <f>IF(K368="","",LOOKUP(K368,'Work Programme'!$A$8:$A$207,'Work Programme'!$B$8:$B$207))</f>
        <v/>
      </c>
      <c r="M368" s="150"/>
      <c r="N368" s="151"/>
      <c r="O368" s="254" t="str">
        <f>IF(G368="","",VLOOKUP(G368,'Overview - Financial Statement'!$A$46:$B$60,2,FALSE))</f>
        <v/>
      </c>
      <c r="P368" s="255" t="str">
        <f t="shared" si="70"/>
        <v/>
      </c>
      <c r="Q368" s="153"/>
      <c r="R368" s="153"/>
      <c r="S368" s="238">
        <f t="shared" si="71"/>
        <v>0</v>
      </c>
      <c r="T368" s="193" t="s">
        <v>44</v>
      </c>
      <c r="U368" s="173"/>
      <c r="V368" s="193" t="str">
        <f t="shared" si="72"/>
        <v/>
      </c>
      <c r="W368" s="264" t="str">
        <f t="shared" si="73"/>
        <v>OK</v>
      </c>
      <c r="X368" s="193" t="str">
        <f t="shared" si="74"/>
        <v/>
      </c>
      <c r="Y368" s="193" t="str">
        <f t="shared" si="75"/>
        <v/>
      </c>
      <c r="Z368" s="397" t="str">
        <f t="shared" si="76"/>
        <v/>
      </c>
      <c r="AA368" s="257" t="str">
        <f t="shared" si="77"/>
        <v/>
      </c>
      <c r="AB368" s="257" t="str">
        <f t="shared" si="78"/>
        <v/>
      </c>
      <c r="AC368" s="193" t="str">
        <f t="shared" si="79"/>
        <v>CHECK DATES</v>
      </c>
      <c r="AD368" s="257" t="str">
        <f t="shared" si="80"/>
        <v/>
      </c>
      <c r="AE368" s="286">
        <v>0</v>
      </c>
      <c r="AF368" s="257">
        <f t="shared" si="81"/>
        <v>0</v>
      </c>
      <c r="AG368" s="257" t="str">
        <f t="shared" si="82"/>
        <v/>
      </c>
      <c r="AH368" s="257">
        <f t="shared" si="83"/>
        <v>0</v>
      </c>
    </row>
    <row r="369" spans="1:34" x14ac:dyDescent="0.3">
      <c r="A369" s="287">
        <v>357</v>
      </c>
      <c r="B369" s="150"/>
      <c r="C369" s="150"/>
      <c r="D369" s="150"/>
      <c r="E369" s="152"/>
      <c r="F369" s="152"/>
      <c r="G369" s="154"/>
      <c r="H369" s="155"/>
      <c r="I369" s="159"/>
      <c r="J369" s="159"/>
      <c r="K369" s="337"/>
      <c r="L369" s="343" t="str">
        <f>IF(K369="","",LOOKUP(K369,'Work Programme'!$A$8:$A$207,'Work Programme'!$B$8:$B$207))</f>
        <v/>
      </c>
      <c r="M369" s="150"/>
      <c r="N369" s="151"/>
      <c r="O369" s="254" t="str">
        <f>IF(G369="","",VLOOKUP(G369,'Overview - Financial Statement'!$A$46:$B$60,2,FALSE))</f>
        <v/>
      </c>
      <c r="P369" s="255" t="str">
        <f t="shared" si="70"/>
        <v/>
      </c>
      <c r="Q369" s="153"/>
      <c r="R369" s="153"/>
      <c r="S369" s="238">
        <f t="shared" si="71"/>
        <v>0</v>
      </c>
      <c r="T369" s="193" t="s">
        <v>44</v>
      </c>
      <c r="U369" s="173"/>
      <c r="V369" s="193" t="str">
        <f t="shared" si="72"/>
        <v/>
      </c>
      <c r="W369" s="264" t="str">
        <f t="shared" si="73"/>
        <v>OK</v>
      </c>
      <c r="X369" s="193" t="str">
        <f t="shared" si="74"/>
        <v/>
      </c>
      <c r="Y369" s="193" t="str">
        <f t="shared" si="75"/>
        <v/>
      </c>
      <c r="Z369" s="397" t="str">
        <f t="shared" si="76"/>
        <v/>
      </c>
      <c r="AA369" s="257" t="str">
        <f t="shared" si="77"/>
        <v/>
      </c>
      <c r="AB369" s="257" t="str">
        <f t="shared" si="78"/>
        <v/>
      </c>
      <c r="AC369" s="193" t="str">
        <f t="shared" si="79"/>
        <v>CHECK DATES</v>
      </c>
      <c r="AD369" s="257" t="str">
        <f t="shared" si="80"/>
        <v/>
      </c>
      <c r="AE369" s="286">
        <v>0</v>
      </c>
      <c r="AF369" s="257">
        <f t="shared" si="81"/>
        <v>0</v>
      </c>
      <c r="AG369" s="257" t="str">
        <f t="shared" si="82"/>
        <v/>
      </c>
      <c r="AH369" s="257">
        <f t="shared" si="83"/>
        <v>0</v>
      </c>
    </row>
    <row r="370" spans="1:34" x14ac:dyDescent="0.3">
      <c r="A370" s="287">
        <v>358</v>
      </c>
      <c r="B370" s="150"/>
      <c r="C370" s="150"/>
      <c r="D370" s="150"/>
      <c r="E370" s="152"/>
      <c r="F370" s="152"/>
      <c r="G370" s="154"/>
      <c r="H370" s="155"/>
      <c r="I370" s="159"/>
      <c r="J370" s="159"/>
      <c r="K370" s="337"/>
      <c r="L370" s="343" t="str">
        <f>IF(K370="","",LOOKUP(K370,'Work Programme'!$A$8:$A$207,'Work Programme'!$B$8:$B$207))</f>
        <v/>
      </c>
      <c r="M370" s="150"/>
      <c r="N370" s="151"/>
      <c r="O370" s="254" t="str">
        <f>IF(G370="","",VLOOKUP(G370,'Overview - Financial Statement'!$A$46:$B$60,2,FALSE))</f>
        <v/>
      </c>
      <c r="P370" s="255" t="str">
        <f t="shared" si="70"/>
        <v/>
      </c>
      <c r="Q370" s="153"/>
      <c r="R370" s="153"/>
      <c r="S370" s="238">
        <f t="shared" si="71"/>
        <v>0</v>
      </c>
      <c r="T370" s="193" t="s">
        <v>44</v>
      </c>
      <c r="U370" s="173"/>
      <c r="V370" s="193" t="str">
        <f t="shared" si="72"/>
        <v/>
      </c>
      <c r="W370" s="264" t="str">
        <f t="shared" si="73"/>
        <v>OK</v>
      </c>
      <c r="X370" s="193" t="str">
        <f t="shared" si="74"/>
        <v/>
      </c>
      <c r="Y370" s="193" t="str">
        <f t="shared" si="75"/>
        <v/>
      </c>
      <c r="Z370" s="397" t="str">
        <f t="shared" si="76"/>
        <v/>
      </c>
      <c r="AA370" s="257" t="str">
        <f t="shared" si="77"/>
        <v/>
      </c>
      <c r="AB370" s="257" t="str">
        <f t="shared" si="78"/>
        <v/>
      </c>
      <c r="AC370" s="193" t="str">
        <f t="shared" si="79"/>
        <v>CHECK DATES</v>
      </c>
      <c r="AD370" s="257" t="str">
        <f t="shared" si="80"/>
        <v/>
      </c>
      <c r="AE370" s="286">
        <v>0</v>
      </c>
      <c r="AF370" s="257">
        <f t="shared" si="81"/>
        <v>0</v>
      </c>
      <c r="AG370" s="257" t="str">
        <f t="shared" si="82"/>
        <v/>
      </c>
      <c r="AH370" s="257">
        <f t="shared" si="83"/>
        <v>0</v>
      </c>
    </row>
    <row r="371" spans="1:34" x14ac:dyDescent="0.3">
      <c r="A371" s="287">
        <v>359</v>
      </c>
      <c r="B371" s="150"/>
      <c r="C371" s="150"/>
      <c r="D371" s="150"/>
      <c r="E371" s="152"/>
      <c r="F371" s="152"/>
      <c r="G371" s="154"/>
      <c r="H371" s="155"/>
      <c r="I371" s="159"/>
      <c r="J371" s="159"/>
      <c r="K371" s="337"/>
      <c r="L371" s="343" t="str">
        <f>IF(K371="","",LOOKUP(K371,'Work Programme'!$A$8:$A$207,'Work Programme'!$B$8:$B$207))</f>
        <v/>
      </c>
      <c r="M371" s="150"/>
      <c r="N371" s="151"/>
      <c r="O371" s="254" t="str">
        <f>IF(G371="","",VLOOKUP(G371,'Overview - Financial Statement'!$A$46:$B$60,2,FALSE))</f>
        <v/>
      </c>
      <c r="P371" s="255" t="str">
        <f t="shared" si="70"/>
        <v/>
      </c>
      <c r="Q371" s="153"/>
      <c r="R371" s="153"/>
      <c r="S371" s="238">
        <f t="shared" si="71"/>
        <v>0</v>
      </c>
      <c r="T371" s="193" t="s">
        <v>44</v>
      </c>
      <c r="U371" s="173"/>
      <c r="V371" s="193" t="str">
        <f t="shared" si="72"/>
        <v/>
      </c>
      <c r="W371" s="264" t="str">
        <f t="shared" si="73"/>
        <v>OK</v>
      </c>
      <c r="X371" s="193" t="str">
        <f t="shared" si="74"/>
        <v/>
      </c>
      <c r="Y371" s="193" t="str">
        <f t="shared" si="75"/>
        <v/>
      </c>
      <c r="Z371" s="397" t="str">
        <f t="shared" si="76"/>
        <v/>
      </c>
      <c r="AA371" s="257" t="str">
        <f t="shared" si="77"/>
        <v/>
      </c>
      <c r="AB371" s="257" t="str">
        <f t="shared" si="78"/>
        <v/>
      </c>
      <c r="AC371" s="193" t="str">
        <f t="shared" si="79"/>
        <v>CHECK DATES</v>
      </c>
      <c r="AD371" s="257" t="str">
        <f t="shared" si="80"/>
        <v/>
      </c>
      <c r="AE371" s="286">
        <v>0</v>
      </c>
      <c r="AF371" s="257">
        <f t="shared" si="81"/>
        <v>0</v>
      </c>
      <c r="AG371" s="257" t="str">
        <f t="shared" si="82"/>
        <v/>
      </c>
      <c r="AH371" s="257">
        <f t="shared" si="83"/>
        <v>0</v>
      </c>
    </row>
    <row r="372" spans="1:34" x14ac:dyDescent="0.3">
      <c r="A372" s="287">
        <v>360</v>
      </c>
      <c r="B372" s="150"/>
      <c r="C372" s="150"/>
      <c r="D372" s="150"/>
      <c r="E372" s="152"/>
      <c r="F372" s="152"/>
      <c r="G372" s="154"/>
      <c r="H372" s="155"/>
      <c r="I372" s="159"/>
      <c r="J372" s="159"/>
      <c r="K372" s="337"/>
      <c r="L372" s="343" t="str">
        <f>IF(K372="","",LOOKUP(K372,'Work Programme'!$A$8:$A$207,'Work Programme'!$B$8:$B$207))</f>
        <v/>
      </c>
      <c r="M372" s="150"/>
      <c r="N372" s="151"/>
      <c r="O372" s="254" t="str">
        <f>IF(G372="","",VLOOKUP(G372,'Overview - Financial Statement'!$A$46:$B$60,2,FALSE))</f>
        <v/>
      </c>
      <c r="P372" s="255" t="str">
        <f t="shared" si="70"/>
        <v/>
      </c>
      <c r="Q372" s="153"/>
      <c r="R372" s="153"/>
      <c r="S372" s="238">
        <f t="shared" si="71"/>
        <v>0</v>
      </c>
      <c r="T372" s="193" t="s">
        <v>44</v>
      </c>
      <c r="U372" s="173"/>
      <c r="V372" s="193" t="str">
        <f t="shared" si="72"/>
        <v/>
      </c>
      <c r="W372" s="264" t="str">
        <f t="shared" si="73"/>
        <v>OK</v>
      </c>
      <c r="X372" s="193" t="str">
        <f t="shared" si="74"/>
        <v/>
      </c>
      <c r="Y372" s="193" t="str">
        <f t="shared" si="75"/>
        <v/>
      </c>
      <c r="Z372" s="397" t="str">
        <f t="shared" si="76"/>
        <v/>
      </c>
      <c r="AA372" s="257" t="str">
        <f t="shared" si="77"/>
        <v/>
      </c>
      <c r="AB372" s="257" t="str">
        <f t="shared" si="78"/>
        <v/>
      </c>
      <c r="AC372" s="193" t="str">
        <f t="shared" si="79"/>
        <v>CHECK DATES</v>
      </c>
      <c r="AD372" s="257" t="str">
        <f t="shared" si="80"/>
        <v/>
      </c>
      <c r="AE372" s="286">
        <v>0</v>
      </c>
      <c r="AF372" s="257">
        <f t="shared" si="81"/>
        <v>0</v>
      </c>
      <c r="AG372" s="257" t="str">
        <f t="shared" si="82"/>
        <v/>
      </c>
      <c r="AH372" s="257">
        <f t="shared" si="83"/>
        <v>0</v>
      </c>
    </row>
    <row r="373" spans="1:34" x14ac:dyDescent="0.3">
      <c r="A373" s="287">
        <v>361</v>
      </c>
      <c r="B373" s="150"/>
      <c r="C373" s="150"/>
      <c r="D373" s="150"/>
      <c r="E373" s="152"/>
      <c r="F373" s="152"/>
      <c r="G373" s="154"/>
      <c r="H373" s="155"/>
      <c r="I373" s="159"/>
      <c r="J373" s="159"/>
      <c r="K373" s="337"/>
      <c r="L373" s="343" t="str">
        <f>IF(K373="","",LOOKUP(K373,'Work Programme'!$A$8:$A$207,'Work Programme'!$B$8:$B$207))</f>
        <v/>
      </c>
      <c r="M373" s="150"/>
      <c r="N373" s="151"/>
      <c r="O373" s="254" t="str">
        <f>IF(G373="","",VLOOKUP(G373,'Overview - Financial Statement'!$A$46:$B$60,2,FALSE))</f>
        <v/>
      </c>
      <c r="P373" s="255" t="str">
        <f t="shared" si="70"/>
        <v/>
      </c>
      <c r="Q373" s="153"/>
      <c r="R373" s="153"/>
      <c r="S373" s="238">
        <f t="shared" si="71"/>
        <v>0</v>
      </c>
      <c r="T373" s="193" t="s">
        <v>44</v>
      </c>
      <c r="U373" s="173"/>
      <c r="V373" s="193" t="str">
        <f t="shared" si="72"/>
        <v/>
      </c>
      <c r="W373" s="264" t="str">
        <f t="shared" si="73"/>
        <v>OK</v>
      </c>
      <c r="X373" s="193" t="str">
        <f t="shared" si="74"/>
        <v/>
      </c>
      <c r="Y373" s="193" t="str">
        <f t="shared" si="75"/>
        <v/>
      </c>
      <c r="Z373" s="397" t="str">
        <f t="shared" si="76"/>
        <v/>
      </c>
      <c r="AA373" s="257" t="str">
        <f t="shared" si="77"/>
        <v/>
      </c>
      <c r="AB373" s="257" t="str">
        <f t="shared" si="78"/>
        <v/>
      </c>
      <c r="AC373" s="193" t="str">
        <f t="shared" si="79"/>
        <v>CHECK DATES</v>
      </c>
      <c r="AD373" s="257" t="str">
        <f t="shared" si="80"/>
        <v/>
      </c>
      <c r="AE373" s="286">
        <v>0</v>
      </c>
      <c r="AF373" s="257">
        <f t="shared" si="81"/>
        <v>0</v>
      </c>
      <c r="AG373" s="257" t="str">
        <f t="shared" si="82"/>
        <v/>
      </c>
      <c r="AH373" s="257">
        <f t="shared" si="83"/>
        <v>0</v>
      </c>
    </row>
    <row r="374" spans="1:34" x14ac:dyDescent="0.3">
      <c r="A374" s="287">
        <v>362</v>
      </c>
      <c r="B374" s="150"/>
      <c r="C374" s="150"/>
      <c r="D374" s="150"/>
      <c r="E374" s="152"/>
      <c r="F374" s="152"/>
      <c r="G374" s="154"/>
      <c r="H374" s="155"/>
      <c r="I374" s="159"/>
      <c r="J374" s="159"/>
      <c r="K374" s="337"/>
      <c r="L374" s="343" t="str">
        <f>IF(K374="","",LOOKUP(K374,'Work Programme'!$A$8:$A$207,'Work Programme'!$B$8:$B$207))</f>
        <v/>
      </c>
      <c r="M374" s="150"/>
      <c r="N374" s="151"/>
      <c r="O374" s="254" t="str">
        <f>IF(G374="","",VLOOKUP(G374,'Overview - Financial Statement'!$A$46:$B$60,2,FALSE))</f>
        <v/>
      </c>
      <c r="P374" s="255" t="str">
        <f t="shared" si="70"/>
        <v/>
      </c>
      <c r="Q374" s="153"/>
      <c r="R374" s="153"/>
      <c r="S374" s="238">
        <f t="shared" si="71"/>
        <v>0</v>
      </c>
      <c r="T374" s="193" t="s">
        <v>44</v>
      </c>
      <c r="U374" s="173"/>
      <c r="V374" s="193" t="str">
        <f t="shared" si="72"/>
        <v/>
      </c>
      <c r="W374" s="264" t="str">
        <f t="shared" si="73"/>
        <v>OK</v>
      </c>
      <c r="X374" s="193" t="str">
        <f t="shared" si="74"/>
        <v/>
      </c>
      <c r="Y374" s="193" t="str">
        <f t="shared" si="75"/>
        <v/>
      </c>
      <c r="Z374" s="397" t="str">
        <f t="shared" si="76"/>
        <v/>
      </c>
      <c r="AA374" s="257" t="str">
        <f t="shared" si="77"/>
        <v/>
      </c>
      <c r="AB374" s="257" t="str">
        <f t="shared" si="78"/>
        <v/>
      </c>
      <c r="AC374" s="193" t="str">
        <f t="shared" si="79"/>
        <v>CHECK DATES</v>
      </c>
      <c r="AD374" s="257" t="str">
        <f t="shared" si="80"/>
        <v/>
      </c>
      <c r="AE374" s="286">
        <v>0</v>
      </c>
      <c r="AF374" s="257">
        <f t="shared" si="81"/>
        <v>0</v>
      </c>
      <c r="AG374" s="257" t="str">
        <f t="shared" si="82"/>
        <v/>
      </c>
      <c r="AH374" s="257">
        <f t="shared" si="83"/>
        <v>0</v>
      </c>
    </row>
    <row r="375" spans="1:34" x14ac:dyDescent="0.3">
      <c r="A375" s="287">
        <v>363</v>
      </c>
      <c r="B375" s="150"/>
      <c r="C375" s="150"/>
      <c r="D375" s="150"/>
      <c r="E375" s="152"/>
      <c r="F375" s="152"/>
      <c r="G375" s="154"/>
      <c r="H375" s="155"/>
      <c r="I375" s="159"/>
      <c r="J375" s="159"/>
      <c r="K375" s="337"/>
      <c r="L375" s="343" t="str">
        <f>IF(K375="","",LOOKUP(K375,'Work Programme'!$A$8:$A$207,'Work Programme'!$B$8:$B$207))</f>
        <v/>
      </c>
      <c r="M375" s="150"/>
      <c r="N375" s="151"/>
      <c r="O375" s="254" t="str">
        <f>IF(G375="","",VLOOKUP(G375,'Overview - Financial Statement'!$A$46:$B$60,2,FALSE))</f>
        <v/>
      </c>
      <c r="P375" s="255" t="str">
        <f t="shared" si="70"/>
        <v/>
      </c>
      <c r="Q375" s="153"/>
      <c r="R375" s="153"/>
      <c r="S375" s="238">
        <f t="shared" si="71"/>
        <v>0</v>
      </c>
      <c r="T375" s="193" t="s">
        <v>44</v>
      </c>
      <c r="U375" s="173"/>
      <c r="V375" s="193" t="str">
        <f t="shared" si="72"/>
        <v/>
      </c>
      <c r="W375" s="264" t="str">
        <f t="shared" si="73"/>
        <v>OK</v>
      </c>
      <c r="X375" s="193" t="str">
        <f t="shared" si="74"/>
        <v/>
      </c>
      <c r="Y375" s="193" t="str">
        <f t="shared" si="75"/>
        <v/>
      </c>
      <c r="Z375" s="397" t="str">
        <f t="shared" si="76"/>
        <v/>
      </c>
      <c r="AA375" s="257" t="str">
        <f t="shared" si="77"/>
        <v/>
      </c>
      <c r="AB375" s="257" t="str">
        <f t="shared" si="78"/>
        <v/>
      </c>
      <c r="AC375" s="193" t="str">
        <f t="shared" si="79"/>
        <v>CHECK DATES</v>
      </c>
      <c r="AD375" s="257" t="str">
        <f t="shared" si="80"/>
        <v/>
      </c>
      <c r="AE375" s="286">
        <v>0</v>
      </c>
      <c r="AF375" s="257">
        <f t="shared" si="81"/>
        <v>0</v>
      </c>
      <c r="AG375" s="257" t="str">
        <f t="shared" si="82"/>
        <v/>
      </c>
      <c r="AH375" s="257">
        <f t="shared" si="83"/>
        <v>0</v>
      </c>
    </row>
    <row r="376" spans="1:34" x14ac:dyDescent="0.3">
      <c r="A376" s="287">
        <v>364</v>
      </c>
      <c r="B376" s="150"/>
      <c r="C376" s="150"/>
      <c r="D376" s="150"/>
      <c r="E376" s="152"/>
      <c r="F376" s="152"/>
      <c r="G376" s="154"/>
      <c r="H376" s="155"/>
      <c r="I376" s="159"/>
      <c r="J376" s="159"/>
      <c r="K376" s="337"/>
      <c r="L376" s="343" t="str">
        <f>IF(K376="","",LOOKUP(K376,'Work Programme'!$A$8:$A$207,'Work Programme'!$B$8:$B$207))</f>
        <v/>
      </c>
      <c r="M376" s="150"/>
      <c r="N376" s="151"/>
      <c r="O376" s="254" t="str">
        <f>IF(G376="","",VLOOKUP(G376,'Overview - Financial Statement'!$A$46:$B$60,2,FALSE))</f>
        <v/>
      </c>
      <c r="P376" s="255" t="str">
        <f t="shared" si="70"/>
        <v/>
      </c>
      <c r="Q376" s="153"/>
      <c r="R376" s="153"/>
      <c r="S376" s="238">
        <f t="shared" si="71"/>
        <v>0</v>
      </c>
      <c r="T376" s="193" t="s">
        <v>44</v>
      </c>
      <c r="U376" s="173"/>
      <c r="V376" s="193" t="str">
        <f t="shared" si="72"/>
        <v/>
      </c>
      <c r="W376" s="264" t="str">
        <f t="shared" si="73"/>
        <v>OK</v>
      </c>
      <c r="X376" s="193" t="str">
        <f t="shared" si="74"/>
        <v/>
      </c>
      <c r="Y376" s="193" t="str">
        <f t="shared" si="75"/>
        <v/>
      </c>
      <c r="Z376" s="397" t="str">
        <f t="shared" si="76"/>
        <v/>
      </c>
      <c r="AA376" s="257" t="str">
        <f t="shared" si="77"/>
        <v/>
      </c>
      <c r="AB376" s="257" t="str">
        <f t="shared" si="78"/>
        <v/>
      </c>
      <c r="AC376" s="193" t="str">
        <f t="shared" si="79"/>
        <v>CHECK DATES</v>
      </c>
      <c r="AD376" s="257" t="str">
        <f t="shared" si="80"/>
        <v/>
      </c>
      <c r="AE376" s="286">
        <v>0</v>
      </c>
      <c r="AF376" s="257">
        <f t="shared" si="81"/>
        <v>0</v>
      </c>
      <c r="AG376" s="257" t="str">
        <f t="shared" si="82"/>
        <v/>
      </c>
      <c r="AH376" s="257">
        <f t="shared" si="83"/>
        <v>0</v>
      </c>
    </row>
    <row r="377" spans="1:34" x14ac:dyDescent="0.3">
      <c r="A377" s="287">
        <v>365</v>
      </c>
      <c r="B377" s="150"/>
      <c r="C377" s="150"/>
      <c r="D377" s="150"/>
      <c r="E377" s="152"/>
      <c r="F377" s="152"/>
      <c r="G377" s="154"/>
      <c r="H377" s="155"/>
      <c r="I377" s="159"/>
      <c r="J377" s="159"/>
      <c r="K377" s="337"/>
      <c r="L377" s="343" t="str">
        <f>IF(K377="","",LOOKUP(K377,'Work Programme'!$A$8:$A$207,'Work Programme'!$B$8:$B$207))</f>
        <v/>
      </c>
      <c r="M377" s="150"/>
      <c r="N377" s="151"/>
      <c r="O377" s="254" t="str">
        <f>IF(G377="","",VLOOKUP(G377,'Overview - Financial Statement'!$A$46:$B$60,2,FALSE))</f>
        <v/>
      </c>
      <c r="P377" s="255" t="str">
        <f t="shared" si="70"/>
        <v/>
      </c>
      <c r="Q377" s="153"/>
      <c r="R377" s="153"/>
      <c r="S377" s="238">
        <f t="shared" si="71"/>
        <v>0</v>
      </c>
      <c r="T377" s="193" t="s">
        <v>44</v>
      </c>
      <c r="U377" s="173"/>
      <c r="V377" s="193" t="str">
        <f t="shared" si="72"/>
        <v/>
      </c>
      <c r="W377" s="264" t="str">
        <f t="shared" si="73"/>
        <v>OK</v>
      </c>
      <c r="X377" s="193" t="str">
        <f t="shared" si="74"/>
        <v/>
      </c>
      <c r="Y377" s="193" t="str">
        <f t="shared" si="75"/>
        <v/>
      </c>
      <c r="Z377" s="397" t="str">
        <f t="shared" si="76"/>
        <v/>
      </c>
      <c r="AA377" s="257" t="str">
        <f t="shared" si="77"/>
        <v/>
      </c>
      <c r="AB377" s="257" t="str">
        <f t="shared" si="78"/>
        <v/>
      </c>
      <c r="AC377" s="193" t="str">
        <f t="shared" si="79"/>
        <v>CHECK DATES</v>
      </c>
      <c r="AD377" s="257" t="str">
        <f t="shared" si="80"/>
        <v/>
      </c>
      <c r="AE377" s="286">
        <v>0</v>
      </c>
      <c r="AF377" s="257">
        <f t="shared" si="81"/>
        <v>0</v>
      </c>
      <c r="AG377" s="257" t="str">
        <f t="shared" si="82"/>
        <v/>
      </c>
      <c r="AH377" s="257">
        <f t="shared" si="83"/>
        <v>0</v>
      </c>
    </row>
    <row r="378" spans="1:34" x14ac:dyDescent="0.3">
      <c r="A378" s="287">
        <v>366</v>
      </c>
      <c r="B378" s="150"/>
      <c r="C378" s="150"/>
      <c r="D378" s="150"/>
      <c r="E378" s="152"/>
      <c r="F378" s="152"/>
      <c r="G378" s="154"/>
      <c r="H378" s="155"/>
      <c r="I378" s="159"/>
      <c r="J378" s="159"/>
      <c r="K378" s="337"/>
      <c r="L378" s="343" t="str">
        <f>IF(K378="","",LOOKUP(K378,'Work Programme'!$A$8:$A$207,'Work Programme'!$B$8:$B$207))</f>
        <v/>
      </c>
      <c r="M378" s="150"/>
      <c r="N378" s="151"/>
      <c r="O378" s="254" t="str">
        <f>IF(G378="","",VLOOKUP(G378,'Overview - Financial Statement'!$A$46:$B$60,2,FALSE))</f>
        <v/>
      </c>
      <c r="P378" s="255" t="str">
        <f t="shared" si="70"/>
        <v/>
      </c>
      <c r="Q378" s="153"/>
      <c r="R378" s="153"/>
      <c r="S378" s="238">
        <f t="shared" si="71"/>
        <v>0</v>
      </c>
      <c r="T378" s="193" t="s">
        <v>44</v>
      </c>
      <c r="U378" s="173"/>
      <c r="V378" s="193" t="str">
        <f t="shared" si="72"/>
        <v/>
      </c>
      <c r="W378" s="264" t="str">
        <f t="shared" si="73"/>
        <v>OK</v>
      </c>
      <c r="X378" s="193" t="str">
        <f t="shared" si="74"/>
        <v/>
      </c>
      <c r="Y378" s="193" t="str">
        <f t="shared" si="75"/>
        <v/>
      </c>
      <c r="Z378" s="397" t="str">
        <f t="shared" si="76"/>
        <v/>
      </c>
      <c r="AA378" s="257" t="str">
        <f t="shared" si="77"/>
        <v/>
      </c>
      <c r="AB378" s="257" t="str">
        <f t="shared" si="78"/>
        <v/>
      </c>
      <c r="AC378" s="193" t="str">
        <f t="shared" si="79"/>
        <v>CHECK DATES</v>
      </c>
      <c r="AD378" s="257" t="str">
        <f t="shared" si="80"/>
        <v/>
      </c>
      <c r="AE378" s="286">
        <v>0</v>
      </c>
      <c r="AF378" s="257">
        <f t="shared" si="81"/>
        <v>0</v>
      </c>
      <c r="AG378" s="257" t="str">
        <f t="shared" si="82"/>
        <v/>
      </c>
      <c r="AH378" s="257">
        <f t="shared" si="83"/>
        <v>0</v>
      </c>
    </row>
    <row r="379" spans="1:34" x14ac:dyDescent="0.3">
      <c r="A379" s="287">
        <v>367</v>
      </c>
      <c r="B379" s="150"/>
      <c r="C379" s="150"/>
      <c r="D379" s="150"/>
      <c r="E379" s="152"/>
      <c r="F379" s="152"/>
      <c r="G379" s="154"/>
      <c r="H379" s="155"/>
      <c r="I379" s="159"/>
      <c r="J379" s="159"/>
      <c r="K379" s="337"/>
      <c r="L379" s="343" t="str">
        <f>IF(K379="","",LOOKUP(K379,'Work Programme'!$A$8:$A$207,'Work Programme'!$B$8:$B$207))</f>
        <v/>
      </c>
      <c r="M379" s="150"/>
      <c r="N379" s="151"/>
      <c r="O379" s="254" t="str">
        <f>IF(G379="","",VLOOKUP(G379,'Overview - Financial Statement'!$A$46:$B$60,2,FALSE))</f>
        <v/>
      </c>
      <c r="P379" s="255" t="str">
        <f t="shared" si="70"/>
        <v/>
      </c>
      <c r="Q379" s="153"/>
      <c r="R379" s="153"/>
      <c r="S379" s="238">
        <f t="shared" si="71"/>
        <v>0</v>
      </c>
      <c r="T379" s="193" t="s">
        <v>44</v>
      </c>
      <c r="U379" s="173"/>
      <c r="V379" s="193" t="str">
        <f t="shared" si="72"/>
        <v/>
      </c>
      <c r="W379" s="264" t="str">
        <f t="shared" si="73"/>
        <v>OK</v>
      </c>
      <c r="X379" s="193" t="str">
        <f t="shared" si="74"/>
        <v/>
      </c>
      <c r="Y379" s="193" t="str">
        <f t="shared" si="75"/>
        <v/>
      </c>
      <c r="Z379" s="397" t="str">
        <f t="shared" si="76"/>
        <v/>
      </c>
      <c r="AA379" s="257" t="str">
        <f t="shared" si="77"/>
        <v/>
      </c>
      <c r="AB379" s="257" t="str">
        <f t="shared" si="78"/>
        <v/>
      </c>
      <c r="AC379" s="193" t="str">
        <f t="shared" si="79"/>
        <v>CHECK DATES</v>
      </c>
      <c r="AD379" s="257" t="str">
        <f t="shared" si="80"/>
        <v/>
      </c>
      <c r="AE379" s="286">
        <v>0</v>
      </c>
      <c r="AF379" s="257">
        <f t="shared" si="81"/>
        <v>0</v>
      </c>
      <c r="AG379" s="257" t="str">
        <f t="shared" si="82"/>
        <v/>
      </c>
      <c r="AH379" s="257">
        <f t="shared" si="83"/>
        <v>0</v>
      </c>
    </row>
    <row r="380" spans="1:34" x14ac:dyDescent="0.3">
      <c r="A380" s="287">
        <v>368</v>
      </c>
      <c r="B380" s="150"/>
      <c r="C380" s="150"/>
      <c r="D380" s="150"/>
      <c r="E380" s="152"/>
      <c r="F380" s="152"/>
      <c r="G380" s="154"/>
      <c r="H380" s="155"/>
      <c r="I380" s="159"/>
      <c r="J380" s="159"/>
      <c r="K380" s="337"/>
      <c r="L380" s="343" t="str">
        <f>IF(K380="","",LOOKUP(K380,'Work Programme'!$A$8:$A$207,'Work Programme'!$B$8:$B$207))</f>
        <v/>
      </c>
      <c r="M380" s="150"/>
      <c r="N380" s="151"/>
      <c r="O380" s="254" t="str">
        <f>IF(G380="","",VLOOKUP(G380,'Overview - Financial Statement'!$A$46:$B$60,2,FALSE))</f>
        <v/>
      </c>
      <c r="P380" s="255" t="str">
        <f t="shared" si="70"/>
        <v/>
      </c>
      <c r="Q380" s="153"/>
      <c r="R380" s="153"/>
      <c r="S380" s="238">
        <f t="shared" si="71"/>
        <v>0</v>
      </c>
      <c r="T380" s="193" t="s">
        <v>44</v>
      </c>
      <c r="U380" s="173"/>
      <c r="V380" s="193" t="str">
        <f t="shared" si="72"/>
        <v/>
      </c>
      <c r="W380" s="264" t="str">
        <f t="shared" si="73"/>
        <v>OK</v>
      </c>
      <c r="X380" s="193" t="str">
        <f t="shared" si="74"/>
        <v/>
      </c>
      <c r="Y380" s="193" t="str">
        <f t="shared" si="75"/>
        <v/>
      </c>
      <c r="Z380" s="397" t="str">
        <f t="shared" si="76"/>
        <v/>
      </c>
      <c r="AA380" s="257" t="str">
        <f t="shared" si="77"/>
        <v/>
      </c>
      <c r="AB380" s="257" t="str">
        <f t="shared" si="78"/>
        <v/>
      </c>
      <c r="AC380" s="193" t="str">
        <f t="shared" si="79"/>
        <v>CHECK DATES</v>
      </c>
      <c r="AD380" s="257" t="str">
        <f t="shared" si="80"/>
        <v/>
      </c>
      <c r="AE380" s="286">
        <v>0</v>
      </c>
      <c r="AF380" s="257">
        <f t="shared" si="81"/>
        <v>0</v>
      </c>
      <c r="AG380" s="257" t="str">
        <f t="shared" si="82"/>
        <v/>
      </c>
      <c r="AH380" s="257">
        <f t="shared" si="83"/>
        <v>0</v>
      </c>
    </row>
    <row r="381" spans="1:34" x14ac:dyDescent="0.3">
      <c r="A381" s="287">
        <v>369</v>
      </c>
      <c r="B381" s="150"/>
      <c r="C381" s="150"/>
      <c r="D381" s="150"/>
      <c r="E381" s="152"/>
      <c r="F381" s="152"/>
      <c r="G381" s="154"/>
      <c r="H381" s="155"/>
      <c r="I381" s="159"/>
      <c r="J381" s="159"/>
      <c r="K381" s="337"/>
      <c r="L381" s="343" t="str">
        <f>IF(K381="","",LOOKUP(K381,'Work Programme'!$A$8:$A$207,'Work Programme'!$B$8:$B$207))</f>
        <v/>
      </c>
      <c r="M381" s="150"/>
      <c r="N381" s="151"/>
      <c r="O381" s="254" t="str">
        <f>IF(G381="","",VLOOKUP(G381,'Overview - Financial Statement'!$A$46:$B$60,2,FALSE))</f>
        <v/>
      </c>
      <c r="P381" s="255" t="str">
        <f t="shared" si="70"/>
        <v/>
      </c>
      <c r="Q381" s="153"/>
      <c r="R381" s="153"/>
      <c r="S381" s="238">
        <f t="shared" si="71"/>
        <v>0</v>
      </c>
      <c r="T381" s="193" t="s">
        <v>44</v>
      </c>
      <c r="U381" s="173"/>
      <c r="V381" s="193" t="str">
        <f t="shared" si="72"/>
        <v/>
      </c>
      <c r="W381" s="264" t="str">
        <f t="shared" si="73"/>
        <v>OK</v>
      </c>
      <c r="X381" s="193" t="str">
        <f t="shared" si="74"/>
        <v/>
      </c>
      <c r="Y381" s="193" t="str">
        <f t="shared" si="75"/>
        <v/>
      </c>
      <c r="Z381" s="397" t="str">
        <f t="shared" si="76"/>
        <v/>
      </c>
      <c r="AA381" s="257" t="str">
        <f t="shared" si="77"/>
        <v/>
      </c>
      <c r="AB381" s="257" t="str">
        <f t="shared" si="78"/>
        <v/>
      </c>
      <c r="AC381" s="193" t="str">
        <f t="shared" si="79"/>
        <v>CHECK DATES</v>
      </c>
      <c r="AD381" s="257" t="str">
        <f t="shared" si="80"/>
        <v/>
      </c>
      <c r="AE381" s="286">
        <v>0</v>
      </c>
      <c r="AF381" s="257">
        <f t="shared" si="81"/>
        <v>0</v>
      </c>
      <c r="AG381" s="257" t="str">
        <f t="shared" si="82"/>
        <v/>
      </c>
      <c r="AH381" s="257">
        <f t="shared" si="83"/>
        <v>0</v>
      </c>
    </row>
    <row r="382" spans="1:34" x14ac:dyDescent="0.3">
      <c r="A382" s="287">
        <v>370</v>
      </c>
      <c r="B382" s="150"/>
      <c r="C382" s="150"/>
      <c r="D382" s="150"/>
      <c r="E382" s="152"/>
      <c r="F382" s="152"/>
      <c r="G382" s="154"/>
      <c r="H382" s="155"/>
      <c r="I382" s="159"/>
      <c r="J382" s="159"/>
      <c r="K382" s="337"/>
      <c r="L382" s="343" t="str">
        <f>IF(K382="","",LOOKUP(K382,'Work Programme'!$A$8:$A$207,'Work Programme'!$B$8:$B$207))</f>
        <v/>
      </c>
      <c r="M382" s="150"/>
      <c r="N382" s="151"/>
      <c r="O382" s="254" t="str">
        <f>IF(G382="","",VLOOKUP(G382,'Overview - Financial Statement'!$A$46:$B$60,2,FALSE))</f>
        <v/>
      </c>
      <c r="P382" s="255" t="str">
        <f t="shared" si="70"/>
        <v/>
      </c>
      <c r="Q382" s="153"/>
      <c r="R382" s="153"/>
      <c r="S382" s="238">
        <f t="shared" si="71"/>
        <v>0</v>
      </c>
      <c r="T382" s="193" t="s">
        <v>44</v>
      </c>
      <c r="U382" s="173"/>
      <c r="V382" s="193" t="str">
        <f t="shared" si="72"/>
        <v/>
      </c>
      <c r="W382" s="264" t="str">
        <f t="shared" si="73"/>
        <v>OK</v>
      </c>
      <c r="X382" s="193" t="str">
        <f t="shared" si="74"/>
        <v/>
      </c>
      <c r="Y382" s="193" t="str">
        <f t="shared" si="75"/>
        <v/>
      </c>
      <c r="Z382" s="397" t="str">
        <f t="shared" si="76"/>
        <v/>
      </c>
      <c r="AA382" s="257" t="str">
        <f t="shared" si="77"/>
        <v/>
      </c>
      <c r="AB382" s="257" t="str">
        <f t="shared" si="78"/>
        <v/>
      </c>
      <c r="AC382" s="193" t="str">
        <f t="shared" si="79"/>
        <v>CHECK DATES</v>
      </c>
      <c r="AD382" s="257" t="str">
        <f t="shared" si="80"/>
        <v/>
      </c>
      <c r="AE382" s="286">
        <v>0</v>
      </c>
      <c r="AF382" s="257">
        <f t="shared" si="81"/>
        <v>0</v>
      </c>
      <c r="AG382" s="257" t="str">
        <f t="shared" si="82"/>
        <v/>
      </c>
      <c r="AH382" s="257">
        <f t="shared" si="83"/>
        <v>0</v>
      </c>
    </row>
    <row r="383" spans="1:34" x14ac:dyDescent="0.3">
      <c r="A383" s="287">
        <v>371</v>
      </c>
      <c r="B383" s="150"/>
      <c r="C383" s="150"/>
      <c r="D383" s="150"/>
      <c r="E383" s="152"/>
      <c r="F383" s="152"/>
      <c r="G383" s="154"/>
      <c r="H383" s="155"/>
      <c r="I383" s="159"/>
      <c r="J383" s="159"/>
      <c r="K383" s="337"/>
      <c r="L383" s="343" t="str">
        <f>IF(K383="","",LOOKUP(K383,'Work Programme'!$A$8:$A$207,'Work Programme'!$B$8:$B$207))</f>
        <v/>
      </c>
      <c r="M383" s="150"/>
      <c r="N383" s="151"/>
      <c r="O383" s="254" t="str">
        <f>IF(G383="","",VLOOKUP(G383,'Overview - Financial Statement'!$A$46:$B$60,2,FALSE))</f>
        <v/>
      </c>
      <c r="P383" s="255" t="str">
        <f t="shared" si="70"/>
        <v/>
      </c>
      <c r="Q383" s="153"/>
      <c r="R383" s="153"/>
      <c r="S383" s="238">
        <f t="shared" si="71"/>
        <v>0</v>
      </c>
      <c r="T383" s="193" t="s">
        <v>44</v>
      </c>
      <c r="U383" s="173"/>
      <c r="V383" s="193" t="str">
        <f t="shared" si="72"/>
        <v/>
      </c>
      <c r="W383" s="264" t="str">
        <f t="shared" si="73"/>
        <v>OK</v>
      </c>
      <c r="X383" s="193" t="str">
        <f t="shared" si="74"/>
        <v/>
      </c>
      <c r="Y383" s="193" t="str">
        <f t="shared" si="75"/>
        <v/>
      </c>
      <c r="Z383" s="397" t="str">
        <f t="shared" si="76"/>
        <v/>
      </c>
      <c r="AA383" s="257" t="str">
        <f t="shared" si="77"/>
        <v/>
      </c>
      <c r="AB383" s="257" t="str">
        <f t="shared" si="78"/>
        <v/>
      </c>
      <c r="AC383" s="193" t="str">
        <f t="shared" si="79"/>
        <v>CHECK DATES</v>
      </c>
      <c r="AD383" s="257" t="str">
        <f t="shared" si="80"/>
        <v/>
      </c>
      <c r="AE383" s="286">
        <v>0</v>
      </c>
      <c r="AF383" s="257">
        <f t="shared" si="81"/>
        <v>0</v>
      </c>
      <c r="AG383" s="257" t="str">
        <f t="shared" si="82"/>
        <v/>
      </c>
      <c r="AH383" s="257">
        <f t="shared" si="83"/>
        <v>0</v>
      </c>
    </row>
    <row r="384" spans="1:34" x14ac:dyDescent="0.3">
      <c r="A384" s="287">
        <v>372</v>
      </c>
      <c r="B384" s="150"/>
      <c r="C384" s="150"/>
      <c r="D384" s="150"/>
      <c r="E384" s="152"/>
      <c r="F384" s="152"/>
      <c r="G384" s="154"/>
      <c r="H384" s="155"/>
      <c r="I384" s="159"/>
      <c r="J384" s="159"/>
      <c r="K384" s="337"/>
      <c r="L384" s="343" t="str">
        <f>IF(K384="","",LOOKUP(K384,'Work Programme'!$A$8:$A$207,'Work Programme'!$B$8:$B$207))</f>
        <v/>
      </c>
      <c r="M384" s="150"/>
      <c r="N384" s="151"/>
      <c r="O384" s="254" t="str">
        <f>IF(G384="","",VLOOKUP(G384,'Overview - Financial Statement'!$A$46:$B$60,2,FALSE))</f>
        <v/>
      </c>
      <c r="P384" s="255" t="str">
        <f t="shared" si="70"/>
        <v/>
      </c>
      <c r="Q384" s="153"/>
      <c r="R384" s="153"/>
      <c r="S384" s="238">
        <f t="shared" si="71"/>
        <v>0</v>
      </c>
      <c r="T384" s="193" t="s">
        <v>44</v>
      </c>
      <c r="U384" s="173"/>
      <c r="V384" s="193" t="str">
        <f t="shared" si="72"/>
        <v/>
      </c>
      <c r="W384" s="264" t="str">
        <f t="shared" si="73"/>
        <v>OK</v>
      </c>
      <c r="X384" s="193" t="str">
        <f t="shared" si="74"/>
        <v/>
      </c>
      <c r="Y384" s="193" t="str">
        <f t="shared" si="75"/>
        <v/>
      </c>
      <c r="Z384" s="397" t="str">
        <f t="shared" si="76"/>
        <v/>
      </c>
      <c r="AA384" s="257" t="str">
        <f t="shared" si="77"/>
        <v/>
      </c>
      <c r="AB384" s="257" t="str">
        <f t="shared" si="78"/>
        <v/>
      </c>
      <c r="AC384" s="193" t="str">
        <f t="shared" si="79"/>
        <v>CHECK DATES</v>
      </c>
      <c r="AD384" s="257" t="str">
        <f t="shared" si="80"/>
        <v/>
      </c>
      <c r="AE384" s="286">
        <v>0</v>
      </c>
      <c r="AF384" s="257">
        <f t="shared" si="81"/>
        <v>0</v>
      </c>
      <c r="AG384" s="257" t="str">
        <f t="shared" si="82"/>
        <v/>
      </c>
      <c r="AH384" s="257">
        <f t="shared" si="83"/>
        <v>0</v>
      </c>
    </row>
    <row r="385" spans="1:34" x14ac:dyDescent="0.3">
      <c r="A385" s="287">
        <v>373</v>
      </c>
      <c r="B385" s="150"/>
      <c r="C385" s="150"/>
      <c r="D385" s="150"/>
      <c r="E385" s="152"/>
      <c r="F385" s="152"/>
      <c r="G385" s="154"/>
      <c r="H385" s="155"/>
      <c r="I385" s="159"/>
      <c r="J385" s="159"/>
      <c r="K385" s="337"/>
      <c r="L385" s="343" t="str">
        <f>IF(K385="","",LOOKUP(K385,'Work Programme'!$A$8:$A$207,'Work Programme'!$B$8:$B$207))</f>
        <v/>
      </c>
      <c r="M385" s="150"/>
      <c r="N385" s="151"/>
      <c r="O385" s="254" t="str">
        <f>IF(G385="","",VLOOKUP(G385,'Overview - Financial Statement'!$A$46:$B$60,2,FALSE))</f>
        <v/>
      </c>
      <c r="P385" s="255" t="str">
        <f t="shared" si="70"/>
        <v/>
      </c>
      <c r="Q385" s="153"/>
      <c r="R385" s="153"/>
      <c r="S385" s="238">
        <f t="shared" si="71"/>
        <v>0</v>
      </c>
      <c r="T385" s="193" t="s">
        <v>44</v>
      </c>
      <c r="U385" s="173"/>
      <c r="V385" s="193" t="str">
        <f t="shared" si="72"/>
        <v/>
      </c>
      <c r="W385" s="264" t="str">
        <f t="shared" si="73"/>
        <v>OK</v>
      </c>
      <c r="X385" s="193" t="str">
        <f t="shared" si="74"/>
        <v/>
      </c>
      <c r="Y385" s="193" t="str">
        <f t="shared" si="75"/>
        <v/>
      </c>
      <c r="Z385" s="397" t="str">
        <f t="shared" si="76"/>
        <v/>
      </c>
      <c r="AA385" s="257" t="str">
        <f t="shared" si="77"/>
        <v/>
      </c>
      <c r="AB385" s="257" t="str">
        <f t="shared" si="78"/>
        <v/>
      </c>
      <c r="AC385" s="193" t="str">
        <f t="shared" si="79"/>
        <v>CHECK DATES</v>
      </c>
      <c r="AD385" s="257" t="str">
        <f t="shared" si="80"/>
        <v/>
      </c>
      <c r="AE385" s="286">
        <v>0</v>
      </c>
      <c r="AF385" s="257">
        <f t="shared" si="81"/>
        <v>0</v>
      </c>
      <c r="AG385" s="257" t="str">
        <f t="shared" si="82"/>
        <v/>
      </c>
      <c r="AH385" s="257">
        <f t="shared" si="83"/>
        <v>0</v>
      </c>
    </row>
    <row r="386" spans="1:34" x14ac:dyDescent="0.3">
      <c r="A386" s="287">
        <v>374</v>
      </c>
      <c r="B386" s="150"/>
      <c r="C386" s="150"/>
      <c r="D386" s="150"/>
      <c r="E386" s="152"/>
      <c r="F386" s="152"/>
      <c r="G386" s="154"/>
      <c r="H386" s="155"/>
      <c r="I386" s="159"/>
      <c r="J386" s="159"/>
      <c r="K386" s="337"/>
      <c r="L386" s="343" t="str">
        <f>IF(K386="","",LOOKUP(K386,'Work Programme'!$A$8:$A$207,'Work Programme'!$B$8:$B$207))</f>
        <v/>
      </c>
      <c r="M386" s="150"/>
      <c r="N386" s="151"/>
      <c r="O386" s="254" t="str">
        <f>IF(G386="","",VLOOKUP(G386,'Overview - Financial Statement'!$A$46:$B$60,2,FALSE))</f>
        <v/>
      </c>
      <c r="P386" s="255" t="str">
        <f t="shared" si="70"/>
        <v/>
      </c>
      <c r="Q386" s="153"/>
      <c r="R386" s="153"/>
      <c r="S386" s="238">
        <f t="shared" si="71"/>
        <v>0</v>
      </c>
      <c r="T386" s="193" t="s">
        <v>44</v>
      </c>
      <c r="U386" s="173"/>
      <c r="V386" s="193" t="str">
        <f t="shared" si="72"/>
        <v/>
      </c>
      <c r="W386" s="264" t="str">
        <f t="shared" si="73"/>
        <v>OK</v>
      </c>
      <c r="X386" s="193" t="str">
        <f t="shared" si="74"/>
        <v/>
      </c>
      <c r="Y386" s="193" t="str">
        <f t="shared" si="75"/>
        <v/>
      </c>
      <c r="Z386" s="397" t="str">
        <f t="shared" si="76"/>
        <v/>
      </c>
      <c r="AA386" s="257" t="str">
        <f t="shared" si="77"/>
        <v/>
      </c>
      <c r="AB386" s="257" t="str">
        <f t="shared" si="78"/>
        <v/>
      </c>
      <c r="AC386" s="193" t="str">
        <f t="shared" si="79"/>
        <v>CHECK DATES</v>
      </c>
      <c r="AD386" s="257" t="str">
        <f t="shared" si="80"/>
        <v/>
      </c>
      <c r="AE386" s="286">
        <v>0</v>
      </c>
      <c r="AF386" s="257">
        <f t="shared" si="81"/>
        <v>0</v>
      </c>
      <c r="AG386" s="257" t="str">
        <f t="shared" si="82"/>
        <v/>
      </c>
      <c r="AH386" s="257">
        <f t="shared" si="83"/>
        <v>0</v>
      </c>
    </row>
    <row r="387" spans="1:34" x14ac:dyDescent="0.3">
      <c r="A387" s="287">
        <v>375</v>
      </c>
      <c r="B387" s="150"/>
      <c r="C387" s="150"/>
      <c r="D387" s="150"/>
      <c r="E387" s="152"/>
      <c r="F387" s="152"/>
      <c r="G387" s="154"/>
      <c r="H387" s="155"/>
      <c r="I387" s="159"/>
      <c r="J387" s="159"/>
      <c r="K387" s="337"/>
      <c r="L387" s="343" t="str">
        <f>IF(K387="","",LOOKUP(K387,'Work Programme'!$A$8:$A$207,'Work Programme'!$B$8:$B$207))</f>
        <v/>
      </c>
      <c r="M387" s="150"/>
      <c r="N387" s="151"/>
      <c r="O387" s="254" t="str">
        <f>IF(G387="","",VLOOKUP(G387,'Overview - Financial Statement'!$A$46:$B$60,2,FALSE))</f>
        <v/>
      </c>
      <c r="P387" s="255" t="str">
        <f t="shared" si="70"/>
        <v/>
      </c>
      <c r="Q387" s="153"/>
      <c r="R387" s="153"/>
      <c r="S387" s="238">
        <f t="shared" si="71"/>
        <v>0</v>
      </c>
      <c r="T387" s="193" t="s">
        <v>44</v>
      </c>
      <c r="U387" s="173"/>
      <c r="V387" s="193" t="str">
        <f t="shared" si="72"/>
        <v/>
      </c>
      <c r="W387" s="264" t="str">
        <f t="shared" si="73"/>
        <v>OK</v>
      </c>
      <c r="X387" s="193" t="str">
        <f t="shared" si="74"/>
        <v/>
      </c>
      <c r="Y387" s="193" t="str">
        <f t="shared" si="75"/>
        <v/>
      </c>
      <c r="Z387" s="397" t="str">
        <f t="shared" si="76"/>
        <v/>
      </c>
      <c r="AA387" s="257" t="str">
        <f t="shared" si="77"/>
        <v/>
      </c>
      <c r="AB387" s="257" t="str">
        <f t="shared" si="78"/>
        <v/>
      </c>
      <c r="AC387" s="193" t="str">
        <f t="shared" si="79"/>
        <v>CHECK DATES</v>
      </c>
      <c r="AD387" s="257" t="str">
        <f t="shared" si="80"/>
        <v/>
      </c>
      <c r="AE387" s="286">
        <v>0</v>
      </c>
      <c r="AF387" s="257">
        <f t="shared" si="81"/>
        <v>0</v>
      </c>
      <c r="AG387" s="257" t="str">
        <f t="shared" si="82"/>
        <v/>
      </c>
      <c r="AH387" s="257">
        <f t="shared" si="83"/>
        <v>0</v>
      </c>
    </row>
    <row r="388" spans="1:34" x14ac:dyDescent="0.3">
      <c r="A388" s="287">
        <v>376</v>
      </c>
      <c r="B388" s="150"/>
      <c r="C388" s="150"/>
      <c r="D388" s="150"/>
      <c r="E388" s="152"/>
      <c r="F388" s="152"/>
      <c r="G388" s="154"/>
      <c r="H388" s="155"/>
      <c r="I388" s="159"/>
      <c r="J388" s="159"/>
      <c r="K388" s="337"/>
      <c r="L388" s="343" t="str">
        <f>IF(K388="","",LOOKUP(K388,'Work Programme'!$A$8:$A$207,'Work Programme'!$B$8:$B$207))</f>
        <v/>
      </c>
      <c r="M388" s="150"/>
      <c r="N388" s="151"/>
      <c r="O388" s="254" t="str">
        <f>IF(G388="","",VLOOKUP(G388,'Overview - Financial Statement'!$A$46:$B$60,2,FALSE))</f>
        <v/>
      </c>
      <c r="P388" s="255" t="str">
        <f t="shared" si="70"/>
        <v/>
      </c>
      <c r="Q388" s="153"/>
      <c r="R388" s="153"/>
      <c r="S388" s="238">
        <f t="shared" si="71"/>
        <v>0</v>
      </c>
      <c r="T388" s="193" t="s">
        <v>44</v>
      </c>
      <c r="U388" s="173"/>
      <c r="V388" s="193" t="str">
        <f t="shared" si="72"/>
        <v/>
      </c>
      <c r="W388" s="264" t="str">
        <f t="shared" si="73"/>
        <v>OK</v>
      </c>
      <c r="X388" s="193" t="str">
        <f t="shared" si="74"/>
        <v/>
      </c>
      <c r="Y388" s="193" t="str">
        <f t="shared" si="75"/>
        <v/>
      </c>
      <c r="Z388" s="397" t="str">
        <f t="shared" si="76"/>
        <v/>
      </c>
      <c r="AA388" s="257" t="str">
        <f t="shared" si="77"/>
        <v/>
      </c>
      <c r="AB388" s="257" t="str">
        <f t="shared" si="78"/>
        <v/>
      </c>
      <c r="AC388" s="193" t="str">
        <f t="shared" si="79"/>
        <v>CHECK DATES</v>
      </c>
      <c r="AD388" s="257" t="str">
        <f t="shared" si="80"/>
        <v/>
      </c>
      <c r="AE388" s="286">
        <v>0</v>
      </c>
      <c r="AF388" s="257">
        <f t="shared" si="81"/>
        <v>0</v>
      </c>
      <c r="AG388" s="257" t="str">
        <f t="shared" si="82"/>
        <v/>
      </c>
      <c r="AH388" s="257">
        <f t="shared" si="83"/>
        <v>0</v>
      </c>
    </row>
    <row r="389" spans="1:34" x14ac:dyDescent="0.3">
      <c r="A389" s="287">
        <v>377</v>
      </c>
      <c r="B389" s="150"/>
      <c r="C389" s="150"/>
      <c r="D389" s="150"/>
      <c r="E389" s="152"/>
      <c r="F389" s="152"/>
      <c r="G389" s="154"/>
      <c r="H389" s="155"/>
      <c r="I389" s="159"/>
      <c r="J389" s="159"/>
      <c r="K389" s="337"/>
      <c r="L389" s="343" t="str">
        <f>IF(K389="","",LOOKUP(K389,'Work Programme'!$A$8:$A$207,'Work Programme'!$B$8:$B$207))</f>
        <v/>
      </c>
      <c r="M389" s="150"/>
      <c r="N389" s="151"/>
      <c r="O389" s="254" t="str">
        <f>IF(G389="","",VLOOKUP(G389,'Overview - Financial Statement'!$A$46:$B$60,2,FALSE))</f>
        <v/>
      </c>
      <c r="P389" s="255" t="str">
        <f t="shared" si="70"/>
        <v/>
      </c>
      <c r="Q389" s="153"/>
      <c r="R389" s="153"/>
      <c r="S389" s="238">
        <f t="shared" si="71"/>
        <v>0</v>
      </c>
      <c r="T389" s="193" t="s">
        <v>44</v>
      </c>
      <c r="U389" s="173"/>
      <c r="V389" s="193" t="str">
        <f t="shared" si="72"/>
        <v/>
      </c>
      <c r="W389" s="264" t="str">
        <f t="shared" si="73"/>
        <v>OK</v>
      </c>
      <c r="X389" s="193" t="str">
        <f t="shared" si="74"/>
        <v/>
      </c>
      <c r="Y389" s="193" t="str">
        <f t="shared" si="75"/>
        <v/>
      </c>
      <c r="Z389" s="397" t="str">
        <f t="shared" si="76"/>
        <v/>
      </c>
      <c r="AA389" s="257" t="str">
        <f t="shared" si="77"/>
        <v/>
      </c>
      <c r="AB389" s="257" t="str">
        <f t="shared" si="78"/>
        <v/>
      </c>
      <c r="AC389" s="193" t="str">
        <f t="shared" si="79"/>
        <v>CHECK DATES</v>
      </c>
      <c r="AD389" s="257" t="str">
        <f t="shared" si="80"/>
        <v/>
      </c>
      <c r="AE389" s="286">
        <v>0</v>
      </c>
      <c r="AF389" s="257">
        <f t="shared" si="81"/>
        <v>0</v>
      </c>
      <c r="AG389" s="257" t="str">
        <f t="shared" si="82"/>
        <v/>
      </c>
      <c r="AH389" s="257">
        <f t="shared" si="83"/>
        <v>0</v>
      </c>
    </row>
    <row r="390" spans="1:34" x14ac:dyDescent="0.3">
      <c r="A390" s="287">
        <v>378</v>
      </c>
      <c r="B390" s="150"/>
      <c r="C390" s="150"/>
      <c r="D390" s="150"/>
      <c r="E390" s="152"/>
      <c r="F390" s="152"/>
      <c r="G390" s="154"/>
      <c r="H390" s="155"/>
      <c r="I390" s="159"/>
      <c r="J390" s="159"/>
      <c r="K390" s="337"/>
      <c r="L390" s="343" t="str">
        <f>IF(K390="","",LOOKUP(K390,'Work Programme'!$A$8:$A$207,'Work Programme'!$B$8:$B$207))</f>
        <v/>
      </c>
      <c r="M390" s="150"/>
      <c r="N390" s="151"/>
      <c r="O390" s="254" t="str">
        <f>IF(G390="","",VLOOKUP(G390,'Overview - Financial Statement'!$A$46:$B$60,2,FALSE))</f>
        <v/>
      </c>
      <c r="P390" s="255" t="str">
        <f t="shared" si="70"/>
        <v/>
      </c>
      <c r="Q390" s="153"/>
      <c r="R390" s="153"/>
      <c r="S390" s="238">
        <f t="shared" si="71"/>
        <v>0</v>
      </c>
      <c r="T390" s="193" t="s">
        <v>44</v>
      </c>
      <c r="U390" s="173"/>
      <c r="V390" s="193" t="str">
        <f t="shared" si="72"/>
        <v/>
      </c>
      <c r="W390" s="264" t="str">
        <f t="shared" si="73"/>
        <v>OK</v>
      </c>
      <c r="X390" s="193" t="str">
        <f t="shared" si="74"/>
        <v/>
      </c>
      <c r="Y390" s="193" t="str">
        <f t="shared" si="75"/>
        <v/>
      </c>
      <c r="Z390" s="397" t="str">
        <f t="shared" si="76"/>
        <v/>
      </c>
      <c r="AA390" s="257" t="str">
        <f t="shared" si="77"/>
        <v/>
      </c>
      <c r="AB390" s="257" t="str">
        <f t="shared" si="78"/>
        <v/>
      </c>
      <c r="AC390" s="193" t="str">
        <f t="shared" si="79"/>
        <v>CHECK DATES</v>
      </c>
      <c r="AD390" s="257" t="str">
        <f t="shared" si="80"/>
        <v/>
      </c>
      <c r="AE390" s="286">
        <v>0</v>
      </c>
      <c r="AF390" s="257">
        <f t="shared" si="81"/>
        <v>0</v>
      </c>
      <c r="AG390" s="257" t="str">
        <f t="shared" si="82"/>
        <v/>
      </c>
      <c r="AH390" s="257">
        <f t="shared" si="83"/>
        <v>0</v>
      </c>
    </row>
    <row r="391" spans="1:34" x14ac:dyDescent="0.3">
      <c r="A391" s="287">
        <v>379</v>
      </c>
      <c r="B391" s="150"/>
      <c r="C391" s="150"/>
      <c r="D391" s="150"/>
      <c r="E391" s="152"/>
      <c r="F391" s="152"/>
      <c r="G391" s="154"/>
      <c r="H391" s="155"/>
      <c r="I391" s="159"/>
      <c r="J391" s="159"/>
      <c r="K391" s="337"/>
      <c r="L391" s="343" t="str">
        <f>IF(K391="","",LOOKUP(K391,'Work Programme'!$A$8:$A$207,'Work Programme'!$B$8:$B$207))</f>
        <v/>
      </c>
      <c r="M391" s="150"/>
      <c r="N391" s="151"/>
      <c r="O391" s="254" t="str">
        <f>IF(G391="","",VLOOKUP(G391,'Overview - Financial Statement'!$A$46:$B$60,2,FALSE))</f>
        <v/>
      </c>
      <c r="P391" s="255" t="str">
        <f t="shared" si="70"/>
        <v/>
      </c>
      <c r="Q391" s="153"/>
      <c r="R391" s="153"/>
      <c r="S391" s="238">
        <f t="shared" si="71"/>
        <v>0</v>
      </c>
      <c r="T391" s="193" t="s">
        <v>44</v>
      </c>
      <c r="U391" s="173"/>
      <c r="V391" s="193" t="str">
        <f t="shared" si="72"/>
        <v/>
      </c>
      <c r="W391" s="264" t="str">
        <f t="shared" si="73"/>
        <v>OK</v>
      </c>
      <c r="X391" s="193" t="str">
        <f t="shared" si="74"/>
        <v/>
      </c>
      <c r="Y391" s="193" t="str">
        <f t="shared" si="75"/>
        <v/>
      </c>
      <c r="Z391" s="397" t="str">
        <f t="shared" si="76"/>
        <v/>
      </c>
      <c r="AA391" s="257" t="str">
        <f t="shared" si="77"/>
        <v/>
      </c>
      <c r="AB391" s="257" t="str">
        <f t="shared" si="78"/>
        <v/>
      </c>
      <c r="AC391" s="193" t="str">
        <f t="shared" si="79"/>
        <v>CHECK DATES</v>
      </c>
      <c r="AD391" s="257" t="str">
        <f t="shared" si="80"/>
        <v/>
      </c>
      <c r="AE391" s="286">
        <v>0</v>
      </c>
      <c r="AF391" s="257">
        <f t="shared" si="81"/>
        <v>0</v>
      </c>
      <c r="AG391" s="257" t="str">
        <f t="shared" si="82"/>
        <v/>
      </c>
      <c r="AH391" s="257">
        <f t="shared" si="83"/>
        <v>0</v>
      </c>
    </row>
    <row r="392" spans="1:34" x14ac:dyDescent="0.3">
      <c r="A392" s="287">
        <v>380</v>
      </c>
      <c r="B392" s="150"/>
      <c r="C392" s="150"/>
      <c r="D392" s="150"/>
      <c r="E392" s="152"/>
      <c r="F392" s="152"/>
      <c r="G392" s="154"/>
      <c r="H392" s="155"/>
      <c r="I392" s="159"/>
      <c r="J392" s="159"/>
      <c r="K392" s="337"/>
      <c r="L392" s="343" t="str">
        <f>IF(K392="","",LOOKUP(K392,'Work Programme'!$A$8:$A$207,'Work Programme'!$B$8:$B$207))</f>
        <v/>
      </c>
      <c r="M392" s="150"/>
      <c r="N392" s="151"/>
      <c r="O392" s="254" t="str">
        <f>IF(G392="","",VLOOKUP(G392,'Overview - Financial Statement'!$A$46:$B$60,2,FALSE))</f>
        <v/>
      </c>
      <c r="P392" s="255" t="str">
        <f t="shared" si="70"/>
        <v/>
      </c>
      <c r="Q392" s="153"/>
      <c r="R392" s="153"/>
      <c r="S392" s="238">
        <f t="shared" si="71"/>
        <v>0</v>
      </c>
      <c r="T392" s="193" t="s">
        <v>44</v>
      </c>
      <c r="U392" s="173"/>
      <c r="V392" s="193" t="str">
        <f t="shared" si="72"/>
        <v/>
      </c>
      <c r="W392" s="264" t="str">
        <f t="shared" si="73"/>
        <v>OK</v>
      </c>
      <c r="X392" s="193" t="str">
        <f t="shared" si="74"/>
        <v/>
      </c>
      <c r="Y392" s="193" t="str">
        <f t="shared" si="75"/>
        <v/>
      </c>
      <c r="Z392" s="397" t="str">
        <f t="shared" si="76"/>
        <v/>
      </c>
      <c r="AA392" s="257" t="str">
        <f t="shared" si="77"/>
        <v/>
      </c>
      <c r="AB392" s="257" t="str">
        <f t="shared" si="78"/>
        <v/>
      </c>
      <c r="AC392" s="193" t="str">
        <f t="shared" si="79"/>
        <v>CHECK DATES</v>
      </c>
      <c r="AD392" s="257" t="str">
        <f t="shared" si="80"/>
        <v/>
      </c>
      <c r="AE392" s="286">
        <v>0</v>
      </c>
      <c r="AF392" s="257">
        <f t="shared" si="81"/>
        <v>0</v>
      </c>
      <c r="AG392" s="257" t="str">
        <f t="shared" si="82"/>
        <v/>
      </c>
      <c r="AH392" s="257">
        <f t="shared" si="83"/>
        <v>0</v>
      </c>
    </row>
    <row r="393" spans="1:34" x14ac:dyDescent="0.3">
      <c r="A393" s="287">
        <v>381</v>
      </c>
      <c r="B393" s="150"/>
      <c r="C393" s="150"/>
      <c r="D393" s="150"/>
      <c r="E393" s="152"/>
      <c r="F393" s="152"/>
      <c r="G393" s="154"/>
      <c r="H393" s="155"/>
      <c r="I393" s="159"/>
      <c r="J393" s="159"/>
      <c r="K393" s="337"/>
      <c r="L393" s="343" t="str">
        <f>IF(K393="","",LOOKUP(K393,'Work Programme'!$A$8:$A$207,'Work Programme'!$B$8:$B$207))</f>
        <v/>
      </c>
      <c r="M393" s="150"/>
      <c r="N393" s="151"/>
      <c r="O393" s="254" t="str">
        <f>IF(G393="","",VLOOKUP(G393,'Overview - Financial Statement'!$A$46:$B$60,2,FALSE))</f>
        <v/>
      </c>
      <c r="P393" s="255" t="str">
        <f t="shared" si="70"/>
        <v/>
      </c>
      <c r="Q393" s="153"/>
      <c r="R393" s="153"/>
      <c r="S393" s="238">
        <f t="shared" si="71"/>
        <v>0</v>
      </c>
      <c r="T393" s="193" t="s">
        <v>44</v>
      </c>
      <c r="U393" s="173"/>
      <c r="V393" s="193" t="str">
        <f t="shared" si="72"/>
        <v/>
      </c>
      <c r="W393" s="264" t="str">
        <f t="shared" si="73"/>
        <v>OK</v>
      </c>
      <c r="X393" s="193" t="str">
        <f t="shared" si="74"/>
        <v/>
      </c>
      <c r="Y393" s="193" t="str">
        <f t="shared" si="75"/>
        <v/>
      </c>
      <c r="Z393" s="397" t="str">
        <f t="shared" si="76"/>
        <v/>
      </c>
      <c r="AA393" s="257" t="str">
        <f t="shared" si="77"/>
        <v/>
      </c>
      <c r="AB393" s="257" t="str">
        <f t="shared" si="78"/>
        <v/>
      </c>
      <c r="AC393" s="193" t="str">
        <f t="shared" si="79"/>
        <v>CHECK DATES</v>
      </c>
      <c r="AD393" s="257" t="str">
        <f t="shared" si="80"/>
        <v/>
      </c>
      <c r="AE393" s="286">
        <v>0</v>
      </c>
      <c r="AF393" s="257">
        <f t="shared" si="81"/>
        <v>0</v>
      </c>
      <c r="AG393" s="257" t="str">
        <f t="shared" si="82"/>
        <v/>
      </c>
      <c r="AH393" s="257">
        <f t="shared" si="83"/>
        <v>0</v>
      </c>
    </row>
    <row r="394" spans="1:34" x14ac:dyDescent="0.3">
      <c r="A394" s="287">
        <v>382</v>
      </c>
      <c r="B394" s="150"/>
      <c r="C394" s="150"/>
      <c r="D394" s="150"/>
      <c r="E394" s="152"/>
      <c r="F394" s="152"/>
      <c r="G394" s="154"/>
      <c r="H394" s="155"/>
      <c r="I394" s="159"/>
      <c r="J394" s="159"/>
      <c r="K394" s="337"/>
      <c r="L394" s="343" t="str">
        <f>IF(K394="","",LOOKUP(K394,'Work Programme'!$A$8:$A$207,'Work Programme'!$B$8:$B$207))</f>
        <v/>
      </c>
      <c r="M394" s="150"/>
      <c r="N394" s="151"/>
      <c r="O394" s="254" t="str">
        <f>IF(G394="","",VLOOKUP(G394,'Overview - Financial Statement'!$A$46:$B$60,2,FALSE))</f>
        <v/>
      </c>
      <c r="P394" s="255" t="str">
        <f t="shared" si="70"/>
        <v/>
      </c>
      <c r="Q394" s="153"/>
      <c r="R394" s="153"/>
      <c r="S394" s="238">
        <f t="shared" si="71"/>
        <v>0</v>
      </c>
      <c r="T394" s="193" t="s">
        <v>44</v>
      </c>
      <c r="U394" s="173"/>
      <c r="V394" s="193" t="str">
        <f t="shared" si="72"/>
        <v/>
      </c>
      <c r="W394" s="264" t="str">
        <f t="shared" si="73"/>
        <v>OK</v>
      </c>
      <c r="X394" s="193" t="str">
        <f t="shared" si="74"/>
        <v/>
      </c>
      <c r="Y394" s="193" t="str">
        <f t="shared" si="75"/>
        <v/>
      </c>
      <c r="Z394" s="397" t="str">
        <f t="shared" si="76"/>
        <v/>
      </c>
      <c r="AA394" s="257" t="str">
        <f t="shared" si="77"/>
        <v/>
      </c>
      <c r="AB394" s="257" t="str">
        <f t="shared" si="78"/>
        <v/>
      </c>
      <c r="AC394" s="193" t="str">
        <f t="shared" si="79"/>
        <v>CHECK DATES</v>
      </c>
      <c r="AD394" s="257" t="str">
        <f t="shared" si="80"/>
        <v/>
      </c>
      <c r="AE394" s="286">
        <v>0</v>
      </c>
      <c r="AF394" s="257">
        <f t="shared" si="81"/>
        <v>0</v>
      </c>
      <c r="AG394" s="257" t="str">
        <f t="shared" si="82"/>
        <v/>
      </c>
      <c r="AH394" s="257">
        <f t="shared" si="83"/>
        <v>0</v>
      </c>
    </row>
    <row r="395" spans="1:34" x14ac:dyDescent="0.3">
      <c r="A395" s="287">
        <v>383</v>
      </c>
      <c r="B395" s="150"/>
      <c r="C395" s="150"/>
      <c r="D395" s="150"/>
      <c r="E395" s="152"/>
      <c r="F395" s="152"/>
      <c r="G395" s="154"/>
      <c r="H395" s="155"/>
      <c r="I395" s="159"/>
      <c r="J395" s="159"/>
      <c r="K395" s="337"/>
      <c r="L395" s="343" t="str">
        <f>IF(K395="","",LOOKUP(K395,'Work Programme'!$A$8:$A$207,'Work Programme'!$B$8:$B$207))</f>
        <v/>
      </c>
      <c r="M395" s="150"/>
      <c r="N395" s="151"/>
      <c r="O395" s="254" t="str">
        <f>IF(G395="","",VLOOKUP(G395,'Overview - Financial Statement'!$A$46:$B$60,2,FALSE))</f>
        <v/>
      </c>
      <c r="P395" s="255" t="str">
        <f t="shared" si="70"/>
        <v/>
      </c>
      <c r="Q395" s="153"/>
      <c r="R395" s="153"/>
      <c r="S395" s="238">
        <f t="shared" si="71"/>
        <v>0</v>
      </c>
      <c r="T395" s="193" t="s">
        <v>44</v>
      </c>
      <c r="U395" s="173"/>
      <c r="V395" s="193" t="str">
        <f t="shared" si="72"/>
        <v/>
      </c>
      <c r="W395" s="264" t="str">
        <f t="shared" si="73"/>
        <v>OK</v>
      </c>
      <c r="X395" s="193" t="str">
        <f t="shared" si="74"/>
        <v/>
      </c>
      <c r="Y395" s="193" t="str">
        <f t="shared" si="75"/>
        <v/>
      </c>
      <c r="Z395" s="397" t="str">
        <f t="shared" si="76"/>
        <v/>
      </c>
      <c r="AA395" s="257" t="str">
        <f t="shared" si="77"/>
        <v/>
      </c>
      <c r="AB395" s="257" t="str">
        <f t="shared" si="78"/>
        <v/>
      </c>
      <c r="AC395" s="193" t="str">
        <f t="shared" si="79"/>
        <v>CHECK DATES</v>
      </c>
      <c r="AD395" s="257" t="str">
        <f t="shared" si="80"/>
        <v/>
      </c>
      <c r="AE395" s="286">
        <v>0</v>
      </c>
      <c r="AF395" s="257">
        <f t="shared" si="81"/>
        <v>0</v>
      </c>
      <c r="AG395" s="257" t="str">
        <f t="shared" si="82"/>
        <v/>
      </c>
      <c r="AH395" s="257">
        <f t="shared" si="83"/>
        <v>0</v>
      </c>
    </row>
    <row r="396" spans="1:34" x14ac:dyDescent="0.3">
      <c r="A396" s="287">
        <v>384</v>
      </c>
      <c r="B396" s="150"/>
      <c r="C396" s="150"/>
      <c r="D396" s="150"/>
      <c r="E396" s="152"/>
      <c r="F396" s="152"/>
      <c r="G396" s="154"/>
      <c r="H396" s="155"/>
      <c r="I396" s="159"/>
      <c r="J396" s="159"/>
      <c r="K396" s="337"/>
      <c r="L396" s="343" t="str">
        <f>IF(K396="","",LOOKUP(K396,'Work Programme'!$A$8:$A$207,'Work Programme'!$B$8:$B$207))</f>
        <v/>
      </c>
      <c r="M396" s="150"/>
      <c r="N396" s="151"/>
      <c r="O396" s="254" t="str">
        <f>IF(G396="","",VLOOKUP(G396,'Overview - Financial Statement'!$A$46:$B$60,2,FALSE))</f>
        <v/>
      </c>
      <c r="P396" s="255" t="str">
        <f t="shared" si="70"/>
        <v/>
      </c>
      <c r="Q396" s="153"/>
      <c r="R396" s="153"/>
      <c r="S396" s="238">
        <f t="shared" si="71"/>
        <v>0</v>
      </c>
      <c r="T396" s="193" t="s">
        <v>44</v>
      </c>
      <c r="U396" s="173"/>
      <c r="V396" s="193" t="str">
        <f t="shared" si="72"/>
        <v/>
      </c>
      <c r="W396" s="264" t="str">
        <f t="shared" si="73"/>
        <v>OK</v>
      </c>
      <c r="X396" s="193" t="str">
        <f t="shared" si="74"/>
        <v/>
      </c>
      <c r="Y396" s="193" t="str">
        <f t="shared" si="75"/>
        <v/>
      </c>
      <c r="Z396" s="397" t="str">
        <f t="shared" si="76"/>
        <v/>
      </c>
      <c r="AA396" s="257" t="str">
        <f t="shared" si="77"/>
        <v/>
      </c>
      <c r="AB396" s="257" t="str">
        <f t="shared" si="78"/>
        <v/>
      </c>
      <c r="AC396" s="193" t="str">
        <f t="shared" si="79"/>
        <v>CHECK DATES</v>
      </c>
      <c r="AD396" s="257" t="str">
        <f t="shared" si="80"/>
        <v/>
      </c>
      <c r="AE396" s="286">
        <v>0</v>
      </c>
      <c r="AF396" s="257">
        <f t="shared" si="81"/>
        <v>0</v>
      </c>
      <c r="AG396" s="257" t="str">
        <f t="shared" si="82"/>
        <v/>
      </c>
      <c r="AH396" s="257">
        <f t="shared" si="83"/>
        <v>0</v>
      </c>
    </row>
    <row r="397" spans="1:34" x14ac:dyDescent="0.3">
      <c r="A397" s="287">
        <v>385</v>
      </c>
      <c r="B397" s="150"/>
      <c r="C397" s="150"/>
      <c r="D397" s="150"/>
      <c r="E397" s="152"/>
      <c r="F397" s="152"/>
      <c r="G397" s="154"/>
      <c r="H397" s="155"/>
      <c r="I397" s="159"/>
      <c r="J397" s="159"/>
      <c r="K397" s="337"/>
      <c r="L397" s="343" t="str">
        <f>IF(K397="","",LOOKUP(K397,'Work Programme'!$A$8:$A$207,'Work Programme'!$B$8:$B$207))</f>
        <v/>
      </c>
      <c r="M397" s="150"/>
      <c r="N397" s="151"/>
      <c r="O397" s="254" t="str">
        <f>IF(G397="","",VLOOKUP(G397,'Overview - Financial Statement'!$A$46:$B$60,2,FALSE))</f>
        <v/>
      </c>
      <c r="P397" s="255" t="str">
        <f t="shared" ref="P397:P460" si="84">IF(O397="","",H397/O397)</f>
        <v/>
      </c>
      <c r="Q397" s="153"/>
      <c r="R397" s="153"/>
      <c r="S397" s="238">
        <f t="shared" si="71"/>
        <v>0</v>
      </c>
      <c r="T397" s="193" t="s">
        <v>44</v>
      </c>
      <c r="U397" s="173"/>
      <c r="V397" s="193" t="str">
        <f t="shared" si="72"/>
        <v/>
      </c>
      <c r="W397" s="264" t="str">
        <f t="shared" si="73"/>
        <v>OK</v>
      </c>
      <c r="X397" s="193" t="str">
        <f t="shared" si="74"/>
        <v/>
      </c>
      <c r="Y397" s="193" t="str">
        <f t="shared" si="75"/>
        <v/>
      </c>
      <c r="Z397" s="397" t="str">
        <f t="shared" si="76"/>
        <v/>
      </c>
      <c r="AA397" s="257" t="str">
        <f t="shared" si="77"/>
        <v/>
      </c>
      <c r="AB397" s="257" t="str">
        <f t="shared" si="78"/>
        <v/>
      </c>
      <c r="AC397" s="193" t="str">
        <f t="shared" si="79"/>
        <v>CHECK DATES</v>
      </c>
      <c r="AD397" s="257" t="str">
        <f t="shared" si="80"/>
        <v/>
      </c>
      <c r="AE397" s="286">
        <v>0</v>
      </c>
      <c r="AF397" s="257">
        <f t="shared" si="81"/>
        <v>0</v>
      </c>
      <c r="AG397" s="257" t="str">
        <f t="shared" si="82"/>
        <v/>
      </c>
      <c r="AH397" s="257">
        <f t="shared" si="83"/>
        <v>0</v>
      </c>
    </row>
    <row r="398" spans="1:34" x14ac:dyDescent="0.3">
      <c r="A398" s="287">
        <v>386</v>
      </c>
      <c r="B398" s="150"/>
      <c r="C398" s="150"/>
      <c r="D398" s="150"/>
      <c r="E398" s="152"/>
      <c r="F398" s="152"/>
      <c r="G398" s="154"/>
      <c r="H398" s="155"/>
      <c r="I398" s="159"/>
      <c r="J398" s="159"/>
      <c r="K398" s="337"/>
      <c r="L398" s="343" t="str">
        <f>IF(K398="","",LOOKUP(K398,'Work Programme'!$A$8:$A$207,'Work Programme'!$B$8:$B$207))</f>
        <v/>
      </c>
      <c r="M398" s="150"/>
      <c r="N398" s="151"/>
      <c r="O398" s="254" t="str">
        <f>IF(G398="","",VLOOKUP(G398,'Overview - Financial Statement'!$A$46:$B$60,2,FALSE))</f>
        <v/>
      </c>
      <c r="P398" s="255" t="str">
        <f t="shared" si="84"/>
        <v/>
      </c>
      <c r="Q398" s="153"/>
      <c r="R398" s="153"/>
      <c r="S398" s="238">
        <f t="shared" si="71"/>
        <v>0</v>
      </c>
      <c r="T398" s="193" t="s">
        <v>44</v>
      </c>
      <c r="U398" s="173"/>
      <c r="V398" s="193" t="str">
        <f t="shared" si="72"/>
        <v/>
      </c>
      <c r="W398" s="264" t="str">
        <f t="shared" si="73"/>
        <v>OK</v>
      </c>
      <c r="X398" s="193" t="str">
        <f t="shared" si="74"/>
        <v/>
      </c>
      <c r="Y398" s="193" t="str">
        <f t="shared" si="75"/>
        <v/>
      </c>
      <c r="Z398" s="397" t="str">
        <f t="shared" si="76"/>
        <v/>
      </c>
      <c r="AA398" s="257" t="str">
        <f t="shared" si="77"/>
        <v/>
      </c>
      <c r="AB398" s="257" t="str">
        <f t="shared" si="78"/>
        <v/>
      </c>
      <c r="AC398" s="193" t="str">
        <f t="shared" si="79"/>
        <v>CHECK DATES</v>
      </c>
      <c r="AD398" s="257" t="str">
        <f t="shared" si="80"/>
        <v/>
      </c>
      <c r="AE398" s="286">
        <v>0</v>
      </c>
      <c r="AF398" s="257">
        <f t="shared" si="81"/>
        <v>0</v>
      </c>
      <c r="AG398" s="257" t="str">
        <f t="shared" si="82"/>
        <v/>
      </c>
      <c r="AH398" s="257">
        <f t="shared" si="83"/>
        <v>0</v>
      </c>
    </row>
    <row r="399" spans="1:34" x14ac:dyDescent="0.3">
      <c r="A399" s="287">
        <v>387</v>
      </c>
      <c r="B399" s="150"/>
      <c r="C399" s="150"/>
      <c r="D399" s="150"/>
      <c r="E399" s="152"/>
      <c r="F399" s="152"/>
      <c r="G399" s="154"/>
      <c r="H399" s="155"/>
      <c r="I399" s="159"/>
      <c r="J399" s="159"/>
      <c r="K399" s="337"/>
      <c r="L399" s="343" t="str">
        <f>IF(K399="","",LOOKUP(K399,'Work Programme'!$A$8:$A$207,'Work Programme'!$B$8:$B$207))</f>
        <v/>
      </c>
      <c r="M399" s="150"/>
      <c r="N399" s="151"/>
      <c r="O399" s="254" t="str">
        <f>IF(G399="","",VLOOKUP(G399,'Overview - Financial Statement'!$A$46:$B$60,2,FALSE))</f>
        <v/>
      </c>
      <c r="P399" s="255" t="str">
        <f t="shared" si="84"/>
        <v/>
      </c>
      <c r="Q399" s="153"/>
      <c r="R399" s="153"/>
      <c r="S399" s="238">
        <f t="shared" ref="S399:S462" si="85">IF(Q399="YES",P399,0)</f>
        <v>0</v>
      </c>
      <c r="T399" s="193" t="s">
        <v>44</v>
      </c>
      <c r="U399" s="173"/>
      <c r="V399" s="193" t="str">
        <f t="shared" si="72"/>
        <v/>
      </c>
      <c r="W399" s="264" t="str">
        <f t="shared" si="73"/>
        <v>OK</v>
      </c>
      <c r="X399" s="193" t="str">
        <f t="shared" si="74"/>
        <v/>
      </c>
      <c r="Y399" s="193" t="str">
        <f t="shared" si="75"/>
        <v/>
      </c>
      <c r="Z399" s="397" t="str">
        <f t="shared" si="76"/>
        <v/>
      </c>
      <c r="AA399" s="257" t="str">
        <f t="shared" si="77"/>
        <v/>
      </c>
      <c r="AB399" s="257" t="str">
        <f t="shared" si="78"/>
        <v/>
      </c>
      <c r="AC399" s="193" t="str">
        <f t="shared" si="79"/>
        <v>CHECK DATES</v>
      </c>
      <c r="AD399" s="257" t="str">
        <f t="shared" si="80"/>
        <v/>
      </c>
      <c r="AE399" s="286">
        <v>0</v>
      </c>
      <c r="AF399" s="257">
        <f t="shared" si="81"/>
        <v>0</v>
      </c>
      <c r="AG399" s="257" t="str">
        <f t="shared" si="82"/>
        <v/>
      </c>
      <c r="AH399" s="257">
        <f t="shared" si="83"/>
        <v>0</v>
      </c>
    </row>
    <row r="400" spans="1:34" x14ac:dyDescent="0.3">
      <c r="A400" s="287">
        <v>388</v>
      </c>
      <c r="B400" s="150"/>
      <c r="C400" s="150"/>
      <c r="D400" s="150"/>
      <c r="E400" s="152"/>
      <c r="F400" s="152"/>
      <c r="G400" s="154"/>
      <c r="H400" s="155"/>
      <c r="I400" s="159"/>
      <c r="J400" s="159"/>
      <c r="K400" s="337"/>
      <c r="L400" s="343" t="str">
        <f>IF(K400="","",LOOKUP(K400,'Work Programme'!$A$8:$A$207,'Work Programme'!$B$8:$B$207))</f>
        <v/>
      </c>
      <c r="M400" s="150"/>
      <c r="N400" s="151"/>
      <c r="O400" s="254" t="str">
        <f>IF(G400="","",VLOOKUP(G400,'Overview - Financial Statement'!$A$46:$B$60,2,FALSE))</f>
        <v/>
      </c>
      <c r="P400" s="255" t="str">
        <f t="shared" si="84"/>
        <v/>
      </c>
      <c r="Q400" s="153"/>
      <c r="R400" s="153"/>
      <c r="S400" s="238">
        <f t="shared" si="85"/>
        <v>0</v>
      </c>
      <c r="T400" s="193" t="s">
        <v>44</v>
      </c>
      <c r="U400" s="173"/>
      <c r="V400" s="193" t="str">
        <f t="shared" ref="V400:V463" si="86">IF(P400="","",IF(E400="","CHECK DATES","OK"))</f>
        <v/>
      </c>
      <c r="W400" s="264" t="str">
        <f t="shared" ref="W400:W463" si="87">IF(E400-(I400)&lt;0,"a posteriori ?","OK")</f>
        <v>OK</v>
      </c>
      <c r="X400" s="193" t="str">
        <f t="shared" ref="X400:X463" si="88">IF(P400="","",(IF(OR(I400&lt;=($E$4-1),I400&gt;=($G$4+1),J400&lt;=($E$4-1),J400&gt;=($G$4+1)),"CHECK DATES","OK")))</f>
        <v/>
      </c>
      <c r="Y400" s="193" t="str">
        <f t="shared" ref="Y400:Y463" si="89">IF(G400="","",G400)</f>
        <v/>
      </c>
      <c r="Z400" s="397" t="str">
        <f t="shared" ref="Z400:Z463" si="90">IF(G400="","",IF(HLOOKUP(G400,$U$4:$AI$5,2,FALSE)="",O400,IF(O400&lt;&gt;HLOOKUP(G400,$U$4:$AI$5,2,FALSE),HLOOKUP(G400,$U$4:$AI$5,2,FALSE),O400)))</f>
        <v/>
      </c>
      <c r="AA400" s="257" t="str">
        <f t="shared" ref="AA400:AA463" si="91">IF(O400="","",IF(Z400=1,P400,H400/Z400))</f>
        <v/>
      </c>
      <c r="AB400" s="257" t="str">
        <f t="shared" ref="AB400:AB463" si="92">IF(AA400="","",IF(Z400=1,0,AA400-P400))</f>
        <v/>
      </c>
      <c r="AC400" s="193" t="str">
        <f t="shared" ref="AC400:AC463" si="93">IF(P400=0,"",(IF(F400="","CHECK DATES","OK")))</f>
        <v>CHECK DATES</v>
      </c>
      <c r="AD400" s="257" t="str">
        <f t="shared" ref="AD400:AD463" si="94">IF(OR(T400="NO",X400="CHECK DATES",AC400="CHECK DATES"),AA400,"")</f>
        <v/>
      </c>
      <c r="AE400" s="286">
        <v>0</v>
      </c>
      <c r="AF400" s="257">
        <f t="shared" ref="AF400:AF463" si="95">IF(OR(T400="NO",AD400&gt;0,AE400&gt;0)*(AND(OR(Q400="NO",Q400=""))),SUM(AD400:AE400),"")</f>
        <v>0</v>
      </c>
      <c r="AG400" s="257" t="str">
        <f t="shared" ref="AG400:AG463" si="96">IF(OR(T400="NO",AD400&gt;0,AE400&gt;0)*(AND(OR(Q400="YES"))),SUM(AD400:AE400),"")</f>
        <v/>
      </c>
      <c r="AH400" s="257">
        <f t="shared" ref="AH400:AH463" si="97">IF(Q400="YES",AA400,0)</f>
        <v>0</v>
      </c>
    </row>
    <row r="401" spans="1:34" x14ac:dyDescent="0.3">
      <c r="A401" s="287">
        <v>389</v>
      </c>
      <c r="B401" s="150"/>
      <c r="C401" s="150"/>
      <c r="D401" s="150"/>
      <c r="E401" s="152"/>
      <c r="F401" s="152"/>
      <c r="G401" s="154"/>
      <c r="H401" s="155"/>
      <c r="I401" s="159"/>
      <c r="J401" s="159"/>
      <c r="K401" s="337"/>
      <c r="L401" s="343" t="str">
        <f>IF(K401="","",LOOKUP(K401,'Work Programme'!$A$8:$A$207,'Work Programme'!$B$8:$B$207))</f>
        <v/>
      </c>
      <c r="M401" s="150"/>
      <c r="N401" s="151"/>
      <c r="O401" s="254" t="str">
        <f>IF(G401="","",VLOOKUP(G401,'Overview - Financial Statement'!$A$46:$B$60,2,FALSE))</f>
        <v/>
      </c>
      <c r="P401" s="255" t="str">
        <f t="shared" si="84"/>
        <v/>
      </c>
      <c r="Q401" s="153"/>
      <c r="R401" s="153"/>
      <c r="S401" s="238">
        <f t="shared" si="85"/>
        <v>0</v>
      </c>
      <c r="T401" s="193" t="s">
        <v>44</v>
      </c>
      <c r="U401" s="173"/>
      <c r="V401" s="193" t="str">
        <f t="shared" si="86"/>
        <v/>
      </c>
      <c r="W401" s="264" t="str">
        <f t="shared" si="87"/>
        <v>OK</v>
      </c>
      <c r="X401" s="193" t="str">
        <f t="shared" si="88"/>
        <v/>
      </c>
      <c r="Y401" s="193" t="str">
        <f t="shared" si="89"/>
        <v/>
      </c>
      <c r="Z401" s="397" t="str">
        <f t="shared" si="90"/>
        <v/>
      </c>
      <c r="AA401" s="257" t="str">
        <f t="shared" si="91"/>
        <v/>
      </c>
      <c r="AB401" s="257" t="str">
        <f t="shared" si="92"/>
        <v/>
      </c>
      <c r="AC401" s="193" t="str">
        <f t="shared" si="93"/>
        <v>CHECK DATES</v>
      </c>
      <c r="AD401" s="257" t="str">
        <f t="shared" si="94"/>
        <v/>
      </c>
      <c r="AE401" s="286">
        <v>0</v>
      </c>
      <c r="AF401" s="257">
        <f t="shared" si="95"/>
        <v>0</v>
      </c>
      <c r="AG401" s="257" t="str">
        <f t="shared" si="96"/>
        <v/>
      </c>
      <c r="AH401" s="257">
        <f t="shared" si="97"/>
        <v>0</v>
      </c>
    </row>
    <row r="402" spans="1:34" x14ac:dyDescent="0.3">
      <c r="A402" s="287">
        <v>390</v>
      </c>
      <c r="B402" s="150"/>
      <c r="C402" s="150"/>
      <c r="D402" s="150"/>
      <c r="E402" s="152"/>
      <c r="F402" s="152"/>
      <c r="G402" s="154"/>
      <c r="H402" s="155"/>
      <c r="I402" s="159"/>
      <c r="J402" s="159"/>
      <c r="K402" s="337"/>
      <c r="L402" s="343" t="str">
        <f>IF(K402="","",LOOKUP(K402,'Work Programme'!$A$8:$A$207,'Work Programme'!$B$8:$B$207))</f>
        <v/>
      </c>
      <c r="M402" s="150"/>
      <c r="N402" s="151"/>
      <c r="O402" s="254" t="str">
        <f>IF(G402="","",VLOOKUP(G402,'Overview - Financial Statement'!$A$46:$B$60,2,FALSE))</f>
        <v/>
      </c>
      <c r="P402" s="255" t="str">
        <f t="shared" si="84"/>
        <v/>
      </c>
      <c r="Q402" s="153"/>
      <c r="R402" s="153"/>
      <c r="S402" s="238">
        <f t="shared" si="85"/>
        <v>0</v>
      </c>
      <c r="T402" s="193" t="s">
        <v>44</v>
      </c>
      <c r="U402" s="173"/>
      <c r="V402" s="193" t="str">
        <f t="shared" si="86"/>
        <v/>
      </c>
      <c r="W402" s="264" t="str">
        <f t="shared" si="87"/>
        <v>OK</v>
      </c>
      <c r="X402" s="193" t="str">
        <f t="shared" si="88"/>
        <v/>
      </c>
      <c r="Y402" s="193" t="str">
        <f t="shared" si="89"/>
        <v/>
      </c>
      <c r="Z402" s="397" t="str">
        <f t="shared" si="90"/>
        <v/>
      </c>
      <c r="AA402" s="257" t="str">
        <f t="shared" si="91"/>
        <v/>
      </c>
      <c r="AB402" s="257" t="str">
        <f t="shared" si="92"/>
        <v/>
      </c>
      <c r="AC402" s="193" t="str">
        <f t="shared" si="93"/>
        <v>CHECK DATES</v>
      </c>
      <c r="AD402" s="257" t="str">
        <f t="shared" si="94"/>
        <v/>
      </c>
      <c r="AE402" s="286">
        <v>0</v>
      </c>
      <c r="AF402" s="257">
        <f t="shared" si="95"/>
        <v>0</v>
      </c>
      <c r="AG402" s="257" t="str">
        <f t="shared" si="96"/>
        <v/>
      </c>
      <c r="AH402" s="257">
        <f t="shared" si="97"/>
        <v>0</v>
      </c>
    </row>
    <row r="403" spans="1:34" x14ac:dyDescent="0.3">
      <c r="A403" s="287">
        <v>391</v>
      </c>
      <c r="B403" s="150"/>
      <c r="C403" s="150"/>
      <c r="D403" s="150"/>
      <c r="E403" s="152"/>
      <c r="F403" s="152"/>
      <c r="G403" s="154"/>
      <c r="H403" s="155"/>
      <c r="I403" s="159"/>
      <c r="J403" s="159"/>
      <c r="K403" s="337"/>
      <c r="L403" s="343" t="str">
        <f>IF(K403="","",LOOKUP(K403,'Work Programme'!$A$8:$A$207,'Work Programme'!$B$8:$B$207))</f>
        <v/>
      </c>
      <c r="M403" s="150"/>
      <c r="N403" s="151"/>
      <c r="O403" s="254" t="str">
        <f>IF(G403="","",VLOOKUP(G403,'Overview - Financial Statement'!$A$46:$B$60,2,FALSE))</f>
        <v/>
      </c>
      <c r="P403" s="255" t="str">
        <f t="shared" si="84"/>
        <v/>
      </c>
      <c r="Q403" s="153"/>
      <c r="R403" s="153"/>
      <c r="S403" s="238">
        <f t="shared" si="85"/>
        <v>0</v>
      </c>
      <c r="T403" s="193" t="s">
        <v>44</v>
      </c>
      <c r="U403" s="173"/>
      <c r="V403" s="193" t="str">
        <f t="shared" si="86"/>
        <v/>
      </c>
      <c r="W403" s="264" t="str">
        <f t="shared" si="87"/>
        <v>OK</v>
      </c>
      <c r="X403" s="193" t="str">
        <f t="shared" si="88"/>
        <v/>
      </c>
      <c r="Y403" s="193" t="str">
        <f t="shared" si="89"/>
        <v/>
      </c>
      <c r="Z403" s="397" t="str">
        <f t="shared" si="90"/>
        <v/>
      </c>
      <c r="AA403" s="257" t="str">
        <f t="shared" si="91"/>
        <v/>
      </c>
      <c r="AB403" s="257" t="str">
        <f t="shared" si="92"/>
        <v/>
      </c>
      <c r="AC403" s="193" t="str">
        <f t="shared" si="93"/>
        <v>CHECK DATES</v>
      </c>
      <c r="AD403" s="257" t="str">
        <f t="shared" si="94"/>
        <v/>
      </c>
      <c r="AE403" s="286">
        <v>0</v>
      </c>
      <c r="AF403" s="257">
        <f t="shared" si="95"/>
        <v>0</v>
      </c>
      <c r="AG403" s="257" t="str">
        <f t="shared" si="96"/>
        <v/>
      </c>
      <c r="AH403" s="257">
        <f t="shared" si="97"/>
        <v>0</v>
      </c>
    </row>
    <row r="404" spans="1:34" x14ac:dyDescent="0.3">
      <c r="A404" s="287">
        <v>392</v>
      </c>
      <c r="B404" s="150"/>
      <c r="C404" s="150"/>
      <c r="D404" s="150"/>
      <c r="E404" s="152"/>
      <c r="F404" s="152"/>
      <c r="G404" s="154"/>
      <c r="H404" s="155"/>
      <c r="I404" s="159"/>
      <c r="J404" s="159"/>
      <c r="K404" s="337"/>
      <c r="L404" s="343" t="str">
        <f>IF(K404="","",LOOKUP(K404,'Work Programme'!$A$8:$A$207,'Work Programme'!$B$8:$B$207))</f>
        <v/>
      </c>
      <c r="M404" s="150"/>
      <c r="N404" s="151"/>
      <c r="O404" s="254" t="str">
        <f>IF(G404="","",VLOOKUP(G404,'Overview - Financial Statement'!$A$46:$B$60,2,FALSE))</f>
        <v/>
      </c>
      <c r="P404" s="255" t="str">
        <f t="shared" si="84"/>
        <v/>
      </c>
      <c r="Q404" s="153"/>
      <c r="R404" s="153"/>
      <c r="S404" s="238">
        <f t="shared" si="85"/>
        <v>0</v>
      </c>
      <c r="T404" s="193" t="s">
        <v>44</v>
      </c>
      <c r="U404" s="173"/>
      <c r="V404" s="193" t="str">
        <f t="shared" si="86"/>
        <v/>
      </c>
      <c r="W404" s="264" t="str">
        <f t="shared" si="87"/>
        <v>OK</v>
      </c>
      <c r="X404" s="193" t="str">
        <f t="shared" si="88"/>
        <v/>
      </c>
      <c r="Y404" s="193" t="str">
        <f t="shared" si="89"/>
        <v/>
      </c>
      <c r="Z404" s="397" t="str">
        <f t="shared" si="90"/>
        <v/>
      </c>
      <c r="AA404" s="257" t="str">
        <f t="shared" si="91"/>
        <v/>
      </c>
      <c r="AB404" s="257" t="str">
        <f t="shared" si="92"/>
        <v/>
      </c>
      <c r="AC404" s="193" t="str">
        <f t="shared" si="93"/>
        <v>CHECK DATES</v>
      </c>
      <c r="AD404" s="257" t="str">
        <f t="shared" si="94"/>
        <v/>
      </c>
      <c r="AE404" s="286">
        <v>0</v>
      </c>
      <c r="AF404" s="257">
        <f t="shared" si="95"/>
        <v>0</v>
      </c>
      <c r="AG404" s="257" t="str">
        <f t="shared" si="96"/>
        <v/>
      </c>
      <c r="AH404" s="257">
        <f t="shared" si="97"/>
        <v>0</v>
      </c>
    </row>
    <row r="405" spans="1:34" x14ac:dyDescent="0.3">
      <c r="A405" s="287">
        <v>393</v>
      </c>
      <c r="B405" s="150"/>
      <c r="C405" s="150"/>
      <c r="D405" s="150"/>
      <c r="E405" s="152"/>
      <c r="F405" s="152"/>
      <c r="G405" s="154"/>
      <c r="H405" s="155"/>
      <c r="I405" s="159"/>
      <c r="J405" s="159"/>
      <c r="K405" s="337"/>
      <c r="L405" s="343" t="str">
        <f>IF(K405="","",LOOKUP(K405,'Work Programme'!$A$8:$A$207,'Work Programme'!$B$8:$B$207))</f>
        <v/>
      </c>
      <c r="M405" s="150"/>
      <c r="N405" s="151"/>
      <c r="O405" s="254" t="str">
        <f>IF(G405="","",VLOOKUP(G405,'Overview - Financial Statement'!$A$46:$B$60,2,FALSE))</f>
        <v/>
      </c>
      <c r="P405" s="255" t="str">
        <f t="shared" si="84"/>
        <v/>
      </c>
      <c r="Q405" s="153"/>
      <c r="R405" s="153"/>
      <c r="S405" s="238">
        <f t="shared" si="85"/>
        <v>0</v>
      </c>
      <c r="T405" s="193" t="s">
        <v>44</v>
      </c>
      <c r="U405" s="173"/>
      <c r="V405" s="193" t="str">
        <f t="shared" si="86"/>
        <v/>
      </c>
      <c r="W405" s="264" t="str">
        <f t="shared" si="87"/>
        <v>OK</v>
      </c>
      <c r="X405" s="193" t="str">
        <f t="shared" si="88"/>
        <v/>
      </c>
      <c r="Y405" s="193" t="str">
        <f t="shared" si="89"/>
        <v/>
      </c>
      <c r="Z405" s="397" t="str">
        <f t="shared" si="90"/>
        <v/>
      </c>
      <c r="AA405" s="257" t="str">
        <f t="shared" si="91"/>
        <v/>
      </c>
      <c r="AB405" s="257" t="str">
        <f t="shared" si="92"/>
        <v/>
      </c>
      <c r="AC405" s="193" t="str">
        <f t="shared" si="93"/>
        <v>CHECK DATES</v>
      </c>
      <c r="AD405" s="257" t="str">
        <f t="shared" si="94"/>
        <v/>
      </c>
      <c r="AE405" s="286">
        <v>0</v>
      </c>
      <c r="AF405" s="257">
        <f t="shared" si="95"/>
        <v>0</v>
      </c>
      <c r="AG405" s="257" t="str">
        <f t="shared" si="96"/>
        <v/>
      </c>
      <c r="AH405" s="257">
        <f t="shared" si="97"/>
        <v>0</v>
      </c>
    </row>
    <row r="406" spans="1:34" x14ac:dyDescent="0.3">
      <c r="A406" s="287">
        <v>394</v>
      </c>
      <c r="B406" s="150"/>
      <c r="C406" s="150"/>
      <c r="D406" s="150"/>
      <c r="E406" s="152"/>
      <c r="F406" s="152"/>
      <c r="G406" s="154"/>
      <c r="H406" s="155"/>
      <c r="I406" s="159"/>
      <c r="J406" s="159"/>
      <c r="K406" s="337"/>
      <c r="L406" s="343" t="str">
        <f>IF(K406="","",LOOKUP(K406,'Work Programme'!$A$8:$A$207,'Work Programme'!$B$8:$B$207))</f>
        <v/>
      </c>
      <c r="M406" s="150"/>
      <c r="N406" s="151"/>
      <c r="O406" s="254" t="str">
        <f>IF(G406="","",VLOOKUP(G406,'Overview - Financial Statement'!$A$46:$B$60,2,FALSE))</f>
        <v/>
      </c>
      <c r="P406" s="255" t="str">
        <f t="shared" si="84"/>
        <v/>
      </c>
      <c r="Q406" s="153"/>
      <c r="R406" s="153"/>
      <c r="S406" s="238">
        <f t="shared" si="85"/>
        <v>0</v>
      </c>
      <c r="T406" s="193" t="s">
        <v>44</v>
      </c>
      <c r="U406" s="173"/>
      <c r="V406" s="193" t="str">
        <f t="shared" si="86"/>
        <v/>
      </c>
      <c r="W406" s="264" t="str">
        <f t="shared" si="87"/>
        <v>OK</v>
      </c>
      <c r="X406" s="193" t="str">
        <f t="shared" si="88"/>
        <v/>
      </c>
      <c r="Y406" s="193" t="str">
        <f t="shared" si="89"/>
        <v/>
      </c>
      <c r="Z406" s="397" t="str">
        <f t="shared" si="90"/>
        <v/>
      </c>
      <c r="AA406" s="257" t="str">
        <f t="shared" si="91"/>
        <v/>
      </c>
      <c r="AB406" s="257" t="str">
        <f t="shared" si="92"/>
        <v/>
      </c>
      <c r="AC406" s="193" t="str">
        <f t="shared" si="93"/>
        <v>CHECK DATES</v>
      </c>
      <c r="AD406" s="257" t="str">
        <f t="shared" si="94"/>
        <v/>
      </c>
      <c r="AE406" s="286">
        <v>0</v>
      </c>
      <c r="AF406" s="257">
        <f t="shared" si="95"/>
        <v>0</v>
      </c>
      <c r="AG406" s="257" t="str">
        <f t="shared" si="96"/>
        <v/>
      </c>
      <c r="AH406" s="257">
        <f t="shared" si="97"/>
        <v>0</v>
      </c>
    </row>
    <row r="407" spans="1:34" x14ac:dyDescent="0.3">
      <c r="A407" s="287">
        <v>395</v>
      </c>
      <c r="B407" s="150"/>
      <c r="C407" s="150"/>
      <c r="D407" s="150"/>
      <c r="E407" s="152"/>
      <c r="F407" s="152"/>
      <c r="G407" s="154"/>
      <c r="H407" s="155"/>
      <c r="I407" s="159"/>
      <c r="J407" s="159"/>
      <c r="K407" s="337"/>
      <c r="L407" s="343" t="str">
        <f>IF(K407="","",LOOKUP(K407,'Work Programme'!$A$8:$A$207,'Work Programme'!$B$8:$B$207))</f>
        <v/>
      </c>
      <c r="M407" s="150"/>
      <c r="N407" s="151"/>
      <c r="O407" s="254" t="str">
        <f>IF(G407="","",VLOOKUP(G407,'Overview - Financial Statement'!$A$46:$B$60,2,FALSE))</f>
        <v/>
      </c>
      <c r="P407" s="255" t="str">
        <f t="shared" si="84"/>
        <v/>
      </c>
      <c r="Q407" s="153"/>
      <c r="R407" s="153"/>
      <c r="S407" s="238">
        <f t="shared" si="85"/>
        <v>0</v>
      </c>
      <c r="T407" s="193" t="s">
        <v>44</v>
      </c>
      <c r="U407" s="173"/>
      <c r="V407" s="193" t="str">
        <f t="shared" si="86"/>
        <v/>
      </c>
      <c r="W407" s="264" t="str">
        <f t="shared" si="87"/>
        <v>OK</v>
      </c>
      <c r="X407" s="193" t="str">
        <f t="shared" si="88"/>
        <v/>
      </c>
      <c r="Y407" s="193" t="str">
        <f t="shared" si="89"/>
        <v/>
      </c>
      <c r="Z407" s="397" t="str">
        <f t="shared" si="90"/>
        <v/>
      </c>
      <c r="AA407" s="257" t="str">
        <f t="shared" si="91"/>
        <v/>
      </c>
      <c r="AB407" s="257" t="str">
        <f t="shared" si="92"/>
        <v/>
      </c>
      <c r="AC407" s="193" t="str">
        <f t="shared" si="93"/>
        <v>CHECK DATES</v>
      </c>
      <c r="AD407" s="257" t="str">
        <f t="shared" si="94"/>
        <v/>
      </c>
      <c r="AE407" s="286">
        <v>0</v>
      </c>
      <c r="AF407" s="257">
        <f t="shared" si="95"/>
        <v>0</v>
      </c>
      <c r="AG407" s="257" t="str">
        <f t="shared" si="96"/>
        <v/>
      </c>
      <c r="AH407" s="257">
        <f t="shared" si="97"/>
        <v>0</v>
      </c>
    </row>
    <row r="408" spans="1:34" x14ac:dyDescent="0.3">
      <c r="A408" s="287">
        <v>396</v>
      </c>
      <c r="B408" s="150"/>
      <c r="C408" s="150"/>
      <c r="D408" s="150"/>
      <c r="E408" s="152"/>
      <c r="F408" s="152"/>
      <c r="G408" s="154"/>
      <c r="H408" s="155"/>
      <c r="I408" s="159"/>
      <c r="J408" s="159"/>
      <c r="K408" s="337"/>
      <c r="L408" s="343" t="str">
        <f>IF(K408="","",LOOKUP(K408,'Work Programme'!$A$8:$A$207,'Work Programme'!$B$8:$B$207))</f>
        <v/>
      </c>
      <c r="M408" s="150"/>
      <c r="N408" s="151"/>
      <c r="O408" s="254" t="str">
        <f>IF(G408="","",VLOOKUP(G408,'Overview - Financial Statement'!$A$46:$B$60,2,FALSE))</f>
        <v/>
      </c>
      <c r="P408" s="255" t="str">
        <f t="shared" si="84"/>
        <v/>
      </c>
      <c r="Q408" s="153"/>
      <c r="R408" s="153"/>
      <c r="S408" s="238">
        <f t="shared" si="85"/>
        <v>0</v>
      </c>
      <c r="T408" s="193" t="s">
        <v>44</v>
      </c>
      <c r="U408" s="173"/>
      <c r="V408" s="193" t="str">
        <f t="shared" si="86"/>
        <v/>
      </c>
      <c r="W408" s="264" t="str">
        <f t="shared" si="87"/>
        <v>OK</v>
      </c>
      <c r="X408" s="193" t="str">
        <f t="shared" si="88"/>
        <v/>
      </c>
      <c r="Y408" s="193" t="str">
        <f t="shared" si="89"/>
        <v/>
      </c>
      <c r="Z408" s="397" t="str">
        <f t="shared" si="90"/>
        <v/>
      </c>
      <c r="AA408" s="257" t="str">
        <f t="shared" si="91"/>
        <v/>
      </c>
      <c r="AB408" s="257" t="str">
        <f t="shared" si="92"/>
        <v/>
      </c>
      <c r="AC408" s="193" t="str">
        <f t="shared" si="93"/>
        <v>CHECK DATES</v>
      </c>
      <c r="AD408" s="257" t="str">
        <f t="shared" si="94"/>
        <v/>
      </c>
      <c r="AE408" s="286">
        <v>0</v>
      </c>
      <c r="AF408" s="257">
        <f t="shared" si="95"/>
        <v>0</v>
      </c>
      <c r="AG408" s="257" t="str">
        <f t="shared" si="96"/>
        <v/>
      </c>
      <c r="AH408" s="257">
        <f t="shared" si="97"/>
        <v>0</v>
      </c>
    </row>
    <row r="409" spans="1:34" x14ac:dyDescent="0.3">
      <c r="A409" s="287">
        <v>397</v>
      </c>
      <c r="B409" s="150"/>
      <c r="C409" s="150"/>
      <c r="D409" s="150"/>
      <c r="E409" s="152"/>
      <c r="F409" s="152"/>
      <c r="G409" s="154"/>
      <c r="H409" s="155"/>
      <c r="I409" s="159"/>
      <c r="J409" s="159"/>
      <c r="K409" s="337"/>
      <c r="L409" s="343" t="str">
        <f>IF(K409="","",LOOKUP(K409,'Work Programme'!$A$8:$A$207,'Work Programme'!$B$8:$B$207))</f>
        <v/>
      </c>
      <c r="M409" s="150"/>
      <c r="N409" s="151"/>
      <c r="O409" s="254" t="str">
        <f>IF(G409="","",VLOOKUP(G409,'Overview - Financial Statement'!$A$46:$B$60,2,FALSE))</f>
        <v/>
      </c>
      <c r="P409" s="255" t="str">
        <f t="shared" si="84"/>
        <v/>
      </c>
      <c r="Q409" s="153"/>
      <c r="R409" s="153"/>
      <c r="S409" s="238">
        <f t="shared" si="85"/>
        <v>0</v>
      </c>
      <c r="T409" s="193" t="s">
        <v>44</v>
      </c>
      <c r="U409" s="173"/>
      <c r="V409" s="193" t="str">
        <f t="shared" si="86"/>
        <v/>
      </c>
      <c r="W409" s="264" t="str">
        <f t="shared" si="87"/>
        <v>OK</v>
      </c>
      <c r="X409" s="193" t="str">
        <f t="shared" si="88"/>
        <v/>
      </c>
      <c r="Y409" s="193" t="str">
        <f t="shared" si="89"/>
        <v/>
      </c>
      <c r="Z409" s="397" t="str">
        <f t="shared" si="90"/>
        <v/>
      </c>
      <c r="AA409" s="257" t="str">
        <f t="shared" si="91"/>
        <v/>
      </c>
      <c r="AB409" s="257" t="str">
        <f t="shared" si="92"/>
        <v/>
      </c>
      <c r="AC409" s="193" t="str">
        <f t="shared" si="93"/>
        <v>CHECK DATES</v>
      </c>
      <c r="AD409" s="257" t="str">
        <f t="shared" si="94"/>
        <v/>
      </c>
      <c r="AE409" s="286">
        <v>0</v>
      </c>
      <c r="AF409" s="257">
        <f t="shared" si="95"/>
        <v>0</v>
      </c>
      <c r="AG409" s="257" t="str">
        <f t="shared" si="96"/>
        <v/>
      </c>
      <c r="AH409" s="257">
        <f t="shared" si="97"/>
        <v>0</v>
      </c>
    </row>
    <row r="410" spans="1:34" x14ac:dyDescent="0.3">
      <c r="A410" s="287">
        <v>398</v>
      </c>
      <c r="B410" s="150"/>
      <c r="C410" s="150"/>
      <c r="D410" s="150"/>
      <c r="E410" s="152"/>
      <c r="F410" s="152"/>
      <c r="G410" s="154"/>
      <c r="H410" s="155"/>
      <c r="I410" s="159"/>
      <c r="J410" s="159"/>
      <c r="K410" s="337"/>
      <c r="L410" s="343" t="str">
        <f>IF(K410="","",LOOKUP(K410,'Work Programme'!$A$8:$A$207,'Work Programme'!$B$8:$B$207))</f>
        <v/>
      </c>
      <c r="M410" s="150"/>
      <c r="N410" s="151"/>
      <c r="O410" s="254" t="str">
        <f>IF(G410="","",VLOOKUP(G410,'Overview - Financial Statement'!$A$46:$B$60,2,FALSE))</f>
        <v/>
      </c>
      <c r="P410" s="255" t="str">
        <f t="shared" si="84"/>
        <v/>
      </c>
      <c r="Q410" s="153"/>
      <c r="R410" s="153"/>
      <c r="S410" s="238">
        <f t="shared" si="85"/>
        <v>0</v>
      </c>
      <c r="T410" s="193" t="s">
        <v>44</v>
      </c>
      <c r="U410" s="173"/>
      <c r="V410" s="193" t="str">
        <f t="shared" si="86"/>
        <v/>
      </c>
      <c r="W410" s="264" t="str">
        <f t="shared" si="87"/>
        <v>OK</v>
      </c>
      <c r="X410" s="193" t="str">
        <f t="shared" si="88"/>
        <v/>
      </c>
      <c r="Y410" s="193" t="str">
        <f t="shared" si="89"/>
        <v/>
      </c>
      <c r="Z410" s="397" t="str">
        <f t="shared" si="90"/>
        <v/>
      </c>
      <c r="AA410" s="257" t="str">
        <f t="shared" si="91"/>
        <v/>
      </c>
      <c r="AB410" s="257" t="str">
        <f t="shared" si="92"/>
        <v/>
      </c>
      <c r="AC410" s="193" t="str">
        <f t="shared" si="93"/>
        <v>CHECK DATES</v>
      </c>
      <c r="AD410" s="257" t="str">
        <f t="shared" si="94"/>
        <v/>
      </c>
      <c r="AE410" s="286">
        <v>0</v>
      </c>
      <c r="AF410" s="257">
        <f t="shared" si="95"/>
        <v>0</v>
      </c>
      <c r="AG410" s="257" t="str">
        <f t="shared" si="96"/>
        <v/>
      </c>
      <c r="AH410" s="257">
        <f t="shared" si="97"/>
        <v>0</v>
      </c>
    </row>
    <row r="411" spans="1:34" x14ac:dyDescent="0.3">
      <c r="A411" s="287">
        <v>399</v>
      </c>
      <c r="B411" s="150"/>
      <c r="C411" s="150"/>
      <c r="D411" s="150"/>
      <c r="E411" s="152"/>
      <c r="F411" s="152"/>
      <c r="G411" s="154"/>
      <c r="H411" s="155"/>
      <c r="I411" s="159"/>
      <c r="J411" s="159"/>
      <c r="K411" s="337"/>
      <c r="L411" s="343" t="str">
        <f>IF(K411="","",LOOKUP(K411,'Work Programme'!$A$8:$A$207,'Work Programme'!$B$8:$B$207))</f>
        <v/>
      </c>
      <c r="M411" s="150"/>
      <c r="N411" s="151"/>
      <c r="O411" s="254" t="str">
        <f>IF(G411="","",VLOOKUP(G411,'Overview - Financial Statement'!$A$46:$B$60,2,FALSE))</f>
        <v/>
      </c>
      <c r="P411" s="255" t="str">
        <f t="shared" si="84"/>
        <v/>
      </c>
      <c r="Q411" s="153"/>
      <c r="R411" s="153"/>
      <c r="S411" s="238">
        <f t="shared" si="85"/>
        <v>0</v>
      </c>
      <c r="T411" s="193" t="s">
        <v>44</v>
      </c>
      <c r="U411" s="173"/>
      <c r="V411" s="193" t="str">
        <f t="shared" si="86"/>
        <v/>
      </c>
      <c r="W411" s="264" t="str">
        <f t="shared" si="87"/>
        <v>OK</v>
      </c>
      <c r="X411" s="193" t="str">
        <f t="shared" si="88"/>
        <v/>
      </c>
      <c r="Y411" s="193" t="str">
        <f t="shared" si="89"/>
        <v/>
      </c>
      <c r="Z411" s="397" t="str">
        <f t="shared" si="90"/>
        <v/>
      </c>
      <c r="AA411" s="257" t="str">
        <f t="shared" si="91"/>
        <v/>
      </c>
      <c r="AB411" s="257" t="str">
        <f t="shared" si="92"/>
        <v/>
      </c>
      <c r="AC411" s="193" t="str">
        <f t="shared" si="93"/>
        <v>CHECK DATES</v>
      </c>
      <c r="AD411" s="257" t="str">
        <f t="shared" si="94"/>
        <v/>
      </c>
      <c r="AE411" s="286">
        <v>0</v>
      </c>
      <c r="AF411" s="257">
        <f t="shared" si="95"/>
        <v>0</v>
      </c>
      <c r="AG411" s="257" t="str">
        <f t="shared" si="96"/>
        <v/>
      </c>
      <c r="AH411" s="257">
        <f t="shared" si="97"/>
        <v>0</v>
      </c>
    </row>
    <row r="412" spans="1:34" x14ac:dyDescent="0.3">
      <c r="A412" s="287">
        <v>400</v>
      </c>
      <c r="B412" s="150"/>
      <c r="C412" s="150"/>
      <c r="D412" s="150"/>
      <c r="E412" s="152"/>
      <c r="F412" s="152"/>
      <c r="G412" s="154"/>
      <c r="H412" s="155"/>
      <c r="I412" s="159"/>
      <c r="J412" s="159"/>
      <c r="K412" s="337"/>
      <c r="L412" s="343" t="str">
        <f>IF(K412="","",LOOKUP(K412,'Work Programme'!$A$8:$A$207,'Work Programme'!$B$8:$B$207))</f>
        <v/>
      </c>
      <c r="M412" s="150"/>
      <c r="N412" s="151"/>
      <c r="O412" s="254" t="str">
        <f>IF(G412="","",VLOOKUP(G412,'Overview - Financial Statement'!$A$46:$B$60,2,FALSE))</f>
        <v/>
      </c>
      <c r="P412" s="255" t="str">
        <f t="shared" si="84"/>
        <v/>
      </c>
      <c r="Q412" s="153"/>
      <c r="R412" s="153"/>
      <c r="S412" s="238">
        <f t="shared" si="85"/>
        <v>0</v>
      </c>
      <c r="T412" s="193" t="s">
        <v>44</v>
      </c>
      <c r="U412" s="173"/>
      <c r="V412" s="193" t="str">
        <f t="shared" si="86"/>
        <v/>
      </c>
      <c r="W412" s="264" t="str">
        <f t="shared" si="87"/>
        <v>OK</v>
      </c>
      <c r="X412" s="193" t="str">
        <f t="shared" si="88"/>
        <v/>
      </c>
      <c r="Y412" s="193" t="str">
        <f t="shared" si="89"/>
        <v/>
      </c>
      <c r="Z412" s="397" t="str">
        <f t="shared" si="90"/>
        <v/>
      </c>
      <c r="AA412" s="257" t="str">
        <f t="shared" si="91"/>
        <v/>
      </c>
      <c r="AB412" s="257" t="str">
        <f t="shared" si="92"/>
        <v/>
      </c>
      <c r="AC412" s="193" t="str">
        <f t="shared" si="93"/>
        <v>CHECK DATES</v>
      </c>
      <c r="AD412" s="257" t="str">
        <f t="shared" si="94"/>
        <v/>
      </c>
      <c r="AE412" s="286">
        <v>0</v>
      </c>
      <c r="AF412" s="257">
        <f t="shared" si="95"/>
        <v>0</v>
      </c>
      <c r="AG412" s="257" t="str">
        <f t="shared" si="96"/>
        <v/>
      </c>
      <c r="AH412" s="257">
        <f t="shared" si="97"/>
        <v>0</v>
      </c>
    </row>
    <row r="413" spans="1:34" x14ac:dyDescent="0.3">
      <c r="A413" s="287">
        <v>401</v>
      </c>
      <c r="B413" s="150"/>
      <c r="C413" s="150"/>
      <c r="D413" s="150"/>
      <c r="E413" s="152"/>
      <c r="F413" s="152"/>
      <c r="G413" s="154"/>
      <c r="H413" s="155"/>
      <c r="I413" s="159"/>
      <c r="J413" s="159"/>
      <c r="K413" s="337"/>
      <c r="L413" s="343" t="str">
        <f>IF(K413="","",LOOKUP(K413,'Work Programme'!$A$8:$A$207,'Work Programme'!$B$8:$B$207))</f>
        <v/>
      </c>
      <c r="M413" s="150"/>
      <c r="N413" s="151"/>
      <c r="O413" s="254" t="str">
        <f>IF(G413="","",VLOOKUP(G413,'Overview - Financial Statement'!$A$46:$B$60,2,FALSE))</f>
        <v/>
      </c>
      <c r="P413" s="255" t="str">
        <f t="shared" si="84"/>
        <v/>
      </c>
      <c r="Q413" s="153"/>
      <c r="R413" s="153"/>
      <c r="S413" s="238">
        <f t="shared" si="85"/>
        <v>0</v>
      </c>
      <c r="T413" s="193" t="s">
        <v>44</v>
      </c>
      <c r="U413" s="173"/>
      <c r="V413" s="193" t="str">
        <f t="shared" si="86"/>
        <v/>
      </c>
      <c r="W413" s="264" t="str">
        <f t="shared" si="87"/>
        <v>OK</v>
      </c>
      <c r="X413" s="193" t="str">
        <f t="shared" si="88"/>
        <v/>
      </c>
      <c r="Y413" s="193" t="str">
        <f t="shared" si="89"/>
        <v/>
      </c>
      <c r="Z413" s="397" t="str">
        <f t="shared" si="90"/>
        <v/>
      </c>
      <c r="AA413" s="257" t="str">
        <f t="shared" si="91"/>
        <v/>
      </c>
      <c r="AB413" s="257" t="str">
        <f t="shared" si="92"/>
        <v/>
      </c>
      <c r="AC413" s="193" t="str">
        <f t="shared" si="93"/>
        <v>CHECK DATES</v>
      </c>
      <c r="AD413" s="257" t="str">
        <f t="shared" si="94"/>
        <v/>
      </c>
      <c r="AE413" s="286">
        <v>0</v>
      </c>
      <c r="AF413" s="257">
        <f t="shared" si="95"/>
        <v>0</v>
      </c>
      <c r="AG413" s="257" t="str">
        <f t="shared" si="96"/>
        <v/>
      </c>
      <c r="AH413" s="257">
        <f t="shared" si="97"/>
        <v>0</v>
      </c>
    </row>
    <row r="414" spans="1:34" x14ac:dyDescent="0.3">
      <c r="A414" s="287">
        <v>402</v>
      </c>
      <c r="B414" s="150"/>
      <c r="C414" s="150"/>
      <c r="D414" s="150"/>
      <c r="E414" s="152"/>
      <c r="F414" s="152"/>
      <c r="G414" s="154"/>
      <c r="H414" s="155"/>
      <c r="I414" s="159"/>
      <c r="J414" s="159"/>
      <c r="K414" s="337"/>
      <c r="L414" s="343" t="str">
        <f>IF(K414="","",LOOKUP(K414,'Work Programme'!$A$8:$A$207,'Work Programme'!$B$8:$B$207))</f>
        <v/>
      </c>
      <c r="M414" s="150"/>
      <c r="N414" s="151"/>
      <c r="O414" s="254" t="str">
        <f>IF(G414="","",VLOOKUP(G414,'Overview - Financial Statement'!$A$46:$B$60,2,FALSE))</f>
        <v/>
      </c>
      <c r="P414" s="255" t="str">
        <f t="shared" si="84"/>
        <v/>
      </c>
      <c r="Q414" s="153"/>
      <c r="R414" s="153"/>
      <c r="S414" s="238">
        <f t="shared" si="85"/>
        <v>0</v>
      </c>
      <c r="T414" s="193" t="s">
        <v>44</v>
      </c>
      <c r="U414" s="173"/>
      <c r="V414" s="193" t="str">
        <f t="shared" si="86"/>
        <v/>
      </c>
      <c r="W414" s="264" t="str">
        <f t="shared" si="87"/>
        <v>OK</v>
      </c>
      <c r="X414" s="193" t="str">
        <f t="shared" si="88"/>
        <v/>
      </c>
      <c r="Y414" s="193" t="str">
        <f t="shared" si="89"/>
        <v/>
      </c>
      <c r="Z414" s="397" t="str">
        <f t="shared" si="90"/>
        <v/>
      </c>
      <c r="AA414" s="257" t="str">
        <f t="shared" si="91"/>
        <v/>
      </c>
      <c r="AB414" s="257" t="str">
        <f t="shared" si="92"/>
        <v/>
      </c>
      <c r="AC414" s="193" t="str">
        <f t="shared" si="93"/>
        <v>CHECK DATES</v>
      </c>
      <c r="AD414" s="257" t="str">
        <f t="shared" si="94"/>
        <v/>
      </c>
      <c r="AE414" s="286">
        <v>0</v>
      </c>
      <c r="AF414" s="257">
        <f t="shared" si="95"/>
        <v>0</v>
      </c>
      <c r="AG414" s="257" t="str">
        <f t="shared" si="96"/>
        <v/>
      </c>
      <c r="AH414" s="257">
        <f t="shared" si="97"/>
        <v>0</v>
      </c>
    </row>
    <row r="415" spans="1:34" x14ac:dyDescent="0.3">
      <c r="A415" s="287">
        <v>403</v>
      </c>
      <c r="B415" s="150"/>
      <c r="C415" s="150"/>
      <c r="D415" s="150"/>
      <c r="E415" s="152"/>
      <c r="F415" s="152"/>
      <c r="G415" s="154"/>
      <c r="H415" s="155"/>
      <c r="I415" s="159"/>
      <c r="J415" s="159"/>
      <c r="K415" s="337"/>
      <c r="L415" s="343" t="str">
        <f>IF(K415="","",LOOKUP(K415,'Work Programme'!$A$8:$A$207,'Work Programme'!$B$8:$B$207))</f>
        <v/>
      </c>
      <c r="M415" s="150"/>
      <c r="N415" s="151"/>
      <c r="O415" s="254" t="str">
        <f>IF(G415="","",VLOOKUP(G415,'Overview - Financial Statement'!$A$46:$B$60,2,FALSE))</f>
        <v/>
      </c>
      <c r="P415" s="255" t="str">
        <f t="shared" si="84"/>
        <v/>
      </c>
      <c r="Q415" s="153"/>
      <c r="R415" s="153"/>
      <c r="S415" s="238">
        <f t="shared" si="85"/>
        <v>0</v>
      </c>
      <c r="T415" s="193" t="s">
        <v>44</v>
      </c>
      <c r="U415" s="173"/>
      <c r="V415" s="193" t="str">
        <f t="shared" si="86"/>
        <v/>
      </c>
      <c r="W415" s="264" t="str">
        <f t="shared" si="87"/>
        <v>OK</v>
      </c>
      <c r="X415" s="193" t="str">
        <f t="shared" si="88"/>
        <v/>
      </c>
      <c r="Y415" s="193" t="str">
        <f t="shared" si="89"/>
        <v/>
      </c>
      <c r="Z415" s="397" t="str">
        <f t="shared" si="90"/>
        <v/>
      </c>
      <c r="AA415" s="257" t="str">
        <f t="shared" si="91"/>
        <v/>
      </c>
      <c r="AB415" s="257" t="str">
        <f t="shared" si="92"/>
        <v/>
      </c>
      <c r="AC415" s="193" t="str">
        <f t="shared" si="93"/>
        <v>CHECK DATES</v>
      </c>
      <c r="AD415" s="257" t="str">
        <f t="shared" si="94"/>
        <v/>
      </c>
      <c r="AE415" s="286">
        <v>0</v>
      </c>
      <c r="AF415" s="257">
        <f t="shared" si="95"/>
        <v>0</v>
      </c>
      <c r="AG415" s="257" t="str">
        <f t="shared" si="96"/>
        <v/>
      </c>
      <c r="AH415" s="257">
        <f t="shared" si="97"/>
        <v>0</v>
      </c>
    </row>
    <row r="416" spans="1:34" x14ac:dyDescent="0.3">
      <c r="A416" s="287">
        <v>404</v>
      </c>
      <c r="B416" s="150"/>
      <c r="C416" s="150"/>
      <c r="D416" s="150"/>
      <c r="E416" s="152"/>
      <c r="F416" s="152"/>
      <c r="G416" s="154"/>
      <c r="H416" s="155"/>
      <c r="I416" s="159"/>
      <c r="J416" s="159"/>
      <c r="K416" s="337"/>
      <c r="L416" s="343" t="str">
        <f>IF(K416="","",LOOKUP(K416,'Work Programme'!$A$8:$A$207,'Work Programme'!$B$8:$B$207))</f>
        <v/>
      </c>
      <c r="M416" s="150"/>
      <c r="N416" s="151"/>
      <c r="O416" s="254" t="str">
        <f>IF(G416="","",VLOOKUP(G416,'Overview - Financial Statement'!$A$46:$B$60,2,FALSE))</f>
        <v/>
      </c>
      <c r="P416" s="255" t="str">
        <f t="shared" si="84"/>
        <v/>
      </c>
      <c r="Q416" s="153"/>
      <c r="R416" s="153"/>
      <c r="S416" s="238">
        <f t="shared" si="85"/>
        <v>0</v>
      </c>
      <c r="T416" s="193" t="s">
        <v>44</v>
      </c>
      <c r="U416" s="173"/>
      <c r="V416" s="193" t="str">
        <f t="shared" si="86"/>
        <v/>
      </c>
      <c r="W416" s="264" t="str">
        <f t="shared" si="87"/>
        <v>OK</v>
      </c>
      <c r="X416" s="193" t="str">
        <f t="shared" si="88"/>
        <v/>
      </c>
      <c r="Y416" s="193" t="str">
        <f t="shared" si="89"/>
        <v/>
      </c>
      <c r="Z416" s="397" t="str">
        <f t="shared" si="90"/>
        <v/>
      </c>
      <c r="AA416" s="257" t="str">
        <f t="shared" si="91"/>
        <v/>
      </c>
      <c r="AB416" s="257" t="str">
        <f t="shared" si="92"/>
        <v/>
      </c>
      <c r="AC416" s="193" t="str">
        <f t="shared" si="93"/>
        <v>CHECK DATES</v>
      </c>
      <c r="AD416" s="257" t="str">
        <f t="shared" si="94"/>
        <v/>
      </c>
      <c r="AE416" s="286">
        <v>0</v>
      </c>
      <c r="AF416" s="257">
        <f t="shared" si="95"/>
        <v>0</v>
      </c>
      <c r="AG416" s="257" t="str">
        <f t="shared" si="96"/>
        <v/>
      </c>
      <c r="AH416" s="257">
        <f t="shared" si="97"/>
        <v>0</v>
      </c>
    </row>
    <row r="417" spans="1:34" x14ac:dyDescent="0.3">
      <c r="A417" s="287">
        <v>405</v>
      </c>
      <c r="B417" s="150"/>
      <c r="C417" s="150"/>
      <c r="D417" s="150"/>
      <c r="E417" s="152"/>
      <c r="F417" s="152"/>
      <c r="G417" s="154"/>
      <c r="H417" s="155"/>
      <c r="I417" s="159"/>
      <c r="J417" s="159"/>
      <c r="K417" s="337"/>
      <c r="L417" s="343" t="str">
        <f>IF(K417="","",LOOKUP(K417,'Work Programme'!$A$8:$A$207,'Work Programme'!$B$8:$B$207))</f>
        <v/>
      </c>
      <c r="M417" s="150"/>
      <c r="N417" s="151"/>
      <c r="O417" s="254" t="str">
        <f>IF(G417="","",VLOOKUP(G417,'Overview - Financial Statement'!$A$46:$B$60,2,FALSE))</f>
        <v/>
      </c>
      <c r="P417" s="255" t="str">
        <f t="shared" si="84"/>
        <v/>
      </c>
      <c r="Q417" s="153"/>
      <c r="R417" s="153"/>
      <c r="S417" s="238">
        <f t="shared" si="85"/>
        <v>0</v>
      </c>
      <c r="T417" s="193" t="s">
        <v>44</v>
      </c>
      <c r="U417" s="173"/>
      <c r="V417" s="193" t="str">
        <f t="shared" si="86"/>
        <v/>
      </c>
      <c r="W417" s="264" t="str">
        <f t="shared" si="87"/>
        <v>OK</v>
      </c>
      <c r="X417" s="193" t="str">
        <f t="shared" si="88"/>
        <v/>
      </c>
      <c r="Y417" s="193" t="str">
        <f t="shared" si="89"/>
        <v/>
      </c>
      <c r="Z417" s="397" t="str">
        <f t="shared" si="90"/>
        <v/>
      </c>
      <c r="AA417" s="257" t="str">
        <f t="shared" si="91"/>
        <v/>
      </c>
      <c r="AB417" s="257" t="str">
        <f t="shared" si="92"/>
        <v/>
      </c>
      <c r="AC417" s="193" t="str">
        <f t="shared" si="93"/>
        <v>CHECK DATES</v>
      </c>
      <c r="AD417" s="257" t="str">
        <f t="shared" si="94"/>
        <v/>
      </c>
      <c r="AE417" s="286">
        <v>0</v>
      </c>
      <c r="AF417" s="257">
        <f t="shared" si="95"/>
        <v>0</v>
      </c>
      <c r="AG417" s="257" t="str">
        <f t="shared" si="96"/>
        <v/>
      </c>
      <c r="AH417" s="257">
        <f t="shared" si="97"/>
        <v>0</v>
      </c>
    </row>
    <row r="418" spans="1:34" x14ac:dyDescent="0.3">
      <c r="A418" s="287">
        <v>406</v>
      </c>
      <c r="B418" s="150"/>
      <c r="C418" s="150"/>
      <c r="D418" s="150"/>
      <c r="E418" s="152"/>
      <c r="F418" s="152"/>
      <c r="G418" s="154"/>
      <c r="H418" s="155"/>
      <c r="I418" s="159"/>
      <c r="J418" s="159"/>
      <c r="K418" s="337"/>
      <c r="L418" s="343" t="str">
        <f>IF(K418="","",LOOKUP(K418,'Work Programme'!$A$8:$A$207,'Work Programme'!$B$8:$B$207))</f>
        <v/>
      </c>
      <c r="M418" s="150"/>
      <c r="N418" s="151"/>
      <c r="O418" s="254" t="str">
        <f>IF(G418="","",VLOOKUP(G418,'Overview - Financial Statement'!$A$46:$B$60,2,FALSE))</f>
        <v/>
      </c>
      <c r="P418" s="255" t="str">
        <f t="shared" si="84"/>
        <v/>
      </c>
      <c r="Q418" s="153"/>
      <c r="R418" s="153"/>
      <c r="S418" s="238">
        <f t="shared" si="85"/>
        <v>0</v>
      </c>
      <c r="T418" s="193" t="s">
        <v>44</v>
      </c>
      <c r="U418" s="173"/>
      <c r="V418" s="193" t="str">
        <f t="shared" si="86"/>
        <v/>
      </c>
      <c r="W418" s="264" t="str">
        <f t="shared" si="87"/>
        <v>OK</v>
      </c>
      <c r="X418" s="193" t="str">
        <f t="shared" si="88"/>
        <v/>
      </c>
      <c r="Y418" s="193" t="str">
        <f t="shared" si="89"/>
        <v/>
      </c>
      <c r="Z418" s="397" t="str">
        <f t="shared" si="90"/>
        <v/>
      </c>
      <c r="AA418" s="257" t="str">
        <f t="shared" si="91"/>
        <v/>
      </c>
      <c r="AB418" s="257" t="str">
        <f t="shared" si="92"/>
        <v/>
      </c>
      <c r="AC418" s="193" t="str">
        <f t="shared" si="93"/>
        <v>CHECK DATES</v>
      </c>
      <c r="AD418" s="257" t="str">
        <f t="shared" si="94"/>
        <v/>
      </c>
      <c r="AE418" s="286">
        <v>0</v>
      </c>
      <c r="AF418" s="257">
        <f t="shared" si="95"/>
        <v>0</v>
      </c>
      <c r="AG418" s="257" t="str">
        <f t="shared" si="96"/>
        <v/>
      </c>
      <c r="AH418" s="257">
        <f t="shared" si="97"/>
        <v>0</v>
      </c>
    </row>
    <row r="419" spans="1:34" x14ac:dyDescent="0.3">
      <c r="A419" s="287">
        <v>407</v>
      </c>
      <c r="B419" s="150"/>
      <c r="C419" s="150"/>
      <c r="D419" s="150"/>
      <c r="E419" s="152"/>
      <c r="F419" s="152"/>
      <c r="G419" s="154"/>
      <c r="H419" s="155"/>
      <c r="I419" s="159"/>
      <c r="J419" s="159"/>
      <c r="K419" s="337"/>
      <c r="L419" s="343" t="str">
        <f>IF(K419="","",LOOKUP(K419,'Work Programme'!$A$8:$A$207,'Work Programme'!$B$8:$B$207))</f>
        <v/>
      </c>
      <c r="M419" s="150"/>
      <c r="N419" s="151"/>
      <c r="O419" s="254" t="str">
        <f>IF(G419="","",VLOOKUP(G419,'Overview - Financial Statement'!$A$46:$B$60,2,FALSE))</f>
        <v/>
      </c>
      <c r="P419" s="255" t="str">
        <f t="shared" si="84"/>
        <v/>
      </c>
      <c r="Q419" s="153"/>
      <c r="R419" s="153"/>
      <c r="S419" s="238">
        <f t="shared" si="85"/>
        <v>0</v>
      </c>
      <c r="T419" s="193" t="s">
        <v>44</v>
      </c>
      <c r="U419" s="173"/>
      <c r="V419" s="193" t="str">
        <f t="shared" si="86"/>
        <v/>
      </c>
      <c r="W419" s="264" t="str">
        <f t="shared" si="87"/>
        <v>OK</v>
      </c>
      <c r="X419" s="193" t="str">
        <f t="shared" si="88"/>
        <v/>
      </c>
      <c r="Y419" s="193" t="str">
        <f t="shared" si="89"/>
        <v/>
      </c>
      <c r="Z419" s="397" t="str">
        <f t="shared" si="90"/>
        <v/>
      </c>
      <c r="AA419" s="257" t="str">
        <f t="shared" si="91"/>
        <v/>
      </c>
      <c r="AB419" s="257" t="str">
        <f t="shared" si="92"/>
        <v/>
      </c>
      <c r="AC419" s="193" t="str">
        <f t="shared" si="93"/>
        <v>CHECK DATES</v>
      </c>
      <c r="AD419" s="257" t="str">
        <f t="shared" si="94"/>
        <v/>
      </c>
      <c r="AE419" s="286">
        <v>0</v>
      </c>
      <c r="AF419" s="257">
        <f t="shared" si="95"/>
        <v>0</v>
      </c>
      <c r="AG419" s="257" t="str">
        <f t="shared" si="96"/>
        <v/>
      </c>
      <c r="AH419" s="257">
        <f t="shared" si="97"/>
        <v>0</v>
      </c>
    </row>
    <row r="420" spans="1:34" x14ac:dyDescent="0.3">
      <c r="A420" s="287">
        <v>408</v>
      </c>
      <c r="B420" s="150"/>
      <c r="C420" s="150"/>
      <c r="D420" s="150"/>
      <c r="E420" s="152"/>
      <c r="F420" s="152"/>
      <c r="G420" s="154"/>
      <c r="H420" s="155"/>
      <c r="I420" s="159"/>
      <c r="J420" s="159"/>
      <c r="K420" s="337"/>
      <c r="L420" s="343" t="str">
        <f>IF(K420="","",LOOKUP(K420,'Work Programme'!$A$8:$A$207,'Work Programme'!$B$8:$B$207))</f>
        <v/>
      </c>
      <c r="M420" s="150"/>
      <c r="N420" s="151"/>
      <c r="O420" s="254" t="str">
        <f>IF(G420="","",VLOOKUP(G420,'Overview - Financial Statement'!$A$46:$B$60,2,FALSE))</f>
        <v/>
      </c>
      <c r="P420" s="255" t="str">
        <f t="shared" si="84"/>
        <v/>
      </c>
      <c r="Q420" s="153"/>
      <c r="R420" s="153"/>
      <c r="S420" s="238">
        <f t="shared" si="85"/>
        <v>0</v>
      </c>
      <c r="T420" s="193" t="s">
        <v>44</v>
      </c>
      <c r="U420" s="173"/>
      <c r="V420" s="193" t="str">
        <f t="shared" si="86"/>
        <v/>
      </c>
      <c r="W420" s="264" t="str">
        <f t="shared" si="87"/>
        <v>OK</v>
      </c>
      <c r="X420" s="193" t="str">
        <f t="shared" si="88"/>
        <v/>
      </c>
      <c r="Y420" s="193" t="str">
        <f t="shared" si="89"/>
        <v/>
      </c>
      <c r="Z420" s="397" t="str">
        <f t="shared" si="90"/>
        <v/>
      </c>
      <c r="AA420" s="257" t="str">
        <f t="shared" si="91"/>
        <v/>
      </c>
      <c r="AB420" s="257" t="str">
        <f t="shared" si="92"/>
        <v/>
      </c>
      <c r="AC420" s="193" t="str">
        <f t="shared" si="93"/>
        <v>CHECK DATES</v>
      </c>
      <c r="AD420" s="257" t="str">
        <f t="shared" si="94"/>
        <v/>
      </c>
      <c r="AE420" s="286">
        <v>0</v>
      </c>
      <c r="AF420" s="257">
        <f t="shared" si="95"/>
        <v>0</v>
      </c>
      <c r="AG420" s="257" t="str">
        <f t="shared" si="96"/>
        <v/>
      </c>
      <c r="AH420" s="257">
        <f t="shared" si="97"/>
        <v>0</v>
      </c>
    </row>
    <row r="421" spans="1:34" x14ac:dyDescent="0.3">
      <c r="A421" s="287">
        <v>409</v>
      </c>
      <c r="B421" s="150"/>
      <c r="C421" s="150"/>
      <c r="D421" s="150"/>
      <c r="E421" s="152"/>
      <c r="F421" s="152"/>
      <c r="G421" s="154"/>
      <c r="H421" s="155"/>
      <c r="I421" s="159"/>
      <c r="J421" s="159"/>
      <c r="K421" s="337"/>
      <c r="L421" s="343" t="str">
        <f>IF(K421="","",LOOKUP(K421,'Work Programme'!$A$8:$A$207,'Work Programme'!$B$8:$B$207))</f>
        <v/>
      </c>
      <c r="M421" s="150"/>
      <c r="N421" s="151"/>
      <c r="O421" s="254" t="str">
        <f>IF(G421="","",VLOOKUP(G421,'Overview - Financial Statement'!$A$46:$B$60,2,FALSE))</f>
        <v/>
      </c>
      <c r="P421" s="255" t="str">
        <f t="shared" si="84"/>
        <v/>
      </c>
      <c r="Q421" s="153"/>
      <c r="R421" s="153"/>
      <c r="S421" s="238">
        <f t="shared" si="85"/>
        <v>0</v>
      </c>
      <c r="T421" s="193" t="s">
        <v>44</v>
      </c>
      <c r="U421" s="173"/>
      <c r="V421" s="193" t="str">
        <f t="shared" si="86"/>
        <v/>
      </c>
      <c r="W421" s="264" t="str">
        <f t="shared" si="87"/>
        <v>OK</v>
      </c>
      <c r="X421" s="193" t="str">
        <f t="shared" si="88"/>
        <v/>
      </c>
      <c r="Y421" s="193" t="str">
        <f t="shared" si="89"/>
        <v/>
      </c>
      <c r="Z421" s="397" t="str">
        <f t="shared" si="90"/>
        <v/>
      </c>
      <c r="AA421" s="257" t="str">
        <f t="shared" si="91"/>
        <v/>
      </c>
      <c r="AB421" s="257" t="str">
        <f t="shared" si="92"/>
        <v/>
      </c>
      <c r="AC421" s="193" t="str">
        <f t="shared" si="93"/>
        <v>CHECK DATES</v>
      </c>
      <c r="AD421" s="257" t="str">
        <f t="shared" si="94"/>
        <v/>
      </c>
      <c r="AE421" s="286">
        <v>0</v>
      </c>
      <c r="AF421" s="257">
        <f t="shared" si="95"/>
        <v>0</v>
      </c>
      <c r="AG421" s="257" t="str">
        <f t="shared" si="96"/>
        <v/>
      </c>
      <c r="AH421" s="257">
        <f t="shared" si="97"/>
        <v>0</v>
      </c>
    </row>
    <row r="422" spans="1:34" x14ac:dyDescent="0.3">
      <c r="A422" s="287">
        <v>410</v>
      </c>
      <c r="B422" s="150"/>
      <c r="C422" s="150"/>
      <c r="D422" s="150"/>
      <c r="E422" s="152"/>
      <c r="F422" s="152"/>
      <c r="G422" s="154"/>
      <c r="H422" s="155"/>
      <c r="I422" s="159"/>
      <c r="J422" s="159"/>
      <c r="K422" s="337"/>
      <c r="L422" s="343" t="str">
        <f>IF(K422="","",LOOKUP(K422,'Work Programme'!$A$8:$A$207,'Work Programme'!$B$8:$B$207))</f>
        <v/>
      </c>
      <c r="M422" s="150"/>
      <c r="N422" s="151"/>
      <c r="O422" s="254" t="str">
        <f>IF(G422="","",VLOOKUP(G422,'Overview - Financial Statement'!$A$46:$B$60,2,FALSE))</f>
        <v/>
      </c>
      <c r="P422" s="255" t="str">
        <f t="shared" si="84"/>
        <v/>
      </c>
      <c r="Q422" s="153"/>
      <c r="R422" s="153"/>
      <c r="S422" s="238">
        <f t="shared" si="85"/>
        <v>0</v>
      </c>
      <c r="T422" s="193" t="s">
        <v>44</v>
      </c>
      <c r="U422" s="173"/>
      <c r="V422" s="193" t="str">
        <f t="shared" si="86"/>
        <v/>
      </c>
      <c r="W422" s="264" t="str">
        <f t="shared" si="87"/>
        <v>OK</v>
      </c>
      <c r="X422" s="193" t="str">
        <f t="shared" si="88"/>
        <v/>
      </c>
      <c r="Y422" s="193" t="str">
        <f t="shared" si="89"/>
        <v/>
      </c>
      <c r="Z422" s="397" t="str">
        <f t="shared" si="90"/>
        <v/>
      </c>
      <c r="AA422" s="257" t="str">
        <f t="shared" si="91"/>
        <v/>
      </c>
      <c r="AB422" s="257" t="str">
        <f t="shared" si="92"/>
        <v/>
      </c>
      <c r="AC422" s="193" t="str">
        <f t="shared" si="93"/>
        <v>CHECK DATES</v>
      </c>
      <c r="AD422" s="257" t="str">
        <f t="shared" si="94"/>
        <v/>
      </c>
      <c r="AE422" s="286">
        <v>0</v>
      </c>
      <c r="AF422" s="257">
        <f t="shared" si="95"/>
        <v>0</v>
      </c>
      <c r="AG422" s="257" t="str">
        <f t="shared" si="96"/>
        <v/>
      </c>
      <c r="AH422" s="257">
        <f t="shared" si="97"/>
        <v>0</v>
      </c>
    </row>
    <row r="423" spans="1:34" x14ac:dyDescent="0.3">
      <c r="A423" s="287">
        <v>411</v>
      </c>
      <c r="B423" s="150"/>
      <c r="C423" s="150"/>
      <c r="D423" s="150"/>
      <c r="E423" s="152"/>
      <c r="F423" s="152"/>
      <c r="G423" s="154"/>
      <c r="H423" s="155"/>
      <c r="I423" s="159"/>
      <c r="J423" s="159"/>
      <c r="K423" s="337"/>
      <c r="L423" s="343" t="str">
        <f>IF(K423="","",LOOKUP(K423,'Work Programme'!$A$8:$A$207,'Work Programme'!$B$8:$B$207))</f>
        <v/>
      </c>
      <c r="M423" s="150"/>
      <c r="N423" s="151"/>
      <c r="O423" s="254" t="str">
        <f>IF(G423="","",VLOOKUP(G423,'Overview - Financial Statement'!$A$46:$B$60,2,FALSE))</f>
        <v/>
      </c>
      <c r="P423" s="255" t="str">
        <f t="shared" si="84"/>
        <v/>
      </c>
      <c r="Q423" s="153"/>
      <c r="R423" s="153"/>
      <c r="S423" s="238">
        <f t="shared" si="85"/>
        <v>0</v>
      </c>
      <c r="T423" s="193" t="s">
        <v>44</v>
      </c>
      <c r="U423" s="173"/>
      <c r="V423" s="193" t="str">
        <f t="shared" si="86"/>
        <v/>
      </c>
      <c r="W423" s="264" t="str">
        <f t="shared" si="87"/>
        <v>OK</v>
      </c>
      <c r="X423" s="193" t="str">
        <f t="shared" si="88"/>
        <v/>
      </c>
      <c r="Y423" s="193" t="str">
        <f t="shared" si="89"/>
        <v/>
      </c>
      <c r="Z423" s="397" t="str">
        <f t="shared" si="90"/>
        <v/>
      </c>
      <c r="AA423" s="257" t="str">
        <f t="shared" si="91"/>
        <v/>
      </c>
      <c r="AB423" s="257" t="str">
        <f t="shared" si="92"/>
        <v/>
      </c>
      <c r="AC423" s="193" t="str">
        <f t="shared" si="93"/>
        <v>CHECK DATES</v>
      </c>
      <c r="AD423" s="257" t="str">
        <f t="shared" si="94"/>
        <v/>
      </c>
      <c r="AE423" s="286">
        <v>0</v>
      </c>
      <c r="AF423" s="257">
        <f t="shared" si="95"/>
        <v>0</v>
      </c>
      <c r="AG423" s="257" t="str">
        <f t="shared" si="96"/>
        <v/>
      </c>
      <c r="AH423" s="257">
        <f t="shared" si="97"/>
        <v>0</v>
      </c>
    </row>
    <row r="424" spans="1:34" x14ac:dyDescent="0.3">
      <c r="A424" s="287">
        <v>412</v>
      </c>
      <c r="B424" s="150"/>
      <c r="C424" s="150"/>
      <c r="D424" s="150"/>
      <c r="E424" s="152"/>
      <c r="F424" s="152"/>
      <c r="G424" s="154"/>
      <c r="H424" s="155"/>
      <c r="I424" s="159"/>
      <c r="J424" s="159"/>
      <c r="K424" s="337"/>
      <c r="L424" s="343" t="str">
        <f>IF(K424="","",LOOKUP(K424,'Work Programme'!$A$8:$A$207,'Work Programme'!$B$8:$B$207))</f>
        <v/>
      </c>
      <c r="M424" s="150"/>
      <c r="N424" s="151"/>
      <c r="O424" s="254" t="str">
        <f>IF(G424="","",VLOOKUP(G424,'Overview - Financial Statement'!$A$46:$B$60,2,FALSE))</f>
        <v/>
      </c>
      <c r="P424" s="255" t="str">
        <f t="shared" si="84"/>
        <v/>
      </c>
      <c r="Q424" s="153"/>
      <c r="R424" s="153"/>
      <c r="S424" s="238">
        <f t="shared" si="85"/>
        <v>0</v>
      </c>
      <c r="T424" s="193" t="s">
        <v>44</v>
      </c>
      <c r="U424" s="173"/>
      <c r="V424" s="193" t="str">
        <f t="shared" si="86"/>
        <v/>
      </c>
      <c r="W424" s="264" t="str">
        <f t="shared" si="87"/>
        <v>OK</v>
      </c>
      <c r="X424" s="193" t="str">
        <f t="shared" si="88"/>
        <v/>
      </c>
      <c r="Y424" s="193" t="str">
        <f t="shared" si="89"/>
        <v/>
      </c>
      <c r="Z424" s="397" t="str">
        <f t="shared" si="90"/>
        <v/>
      </c>
      <c r="AA424" s="257" t="str">
        <f t="shared" si="91"/>
        <v/>
      </c>
      <c r="AB424" s="257" t="str">
        <f t="shared" si="92"/>
        <v/>
      </c>
      <c r="AC424" s="193" t="str">
        <f t="shared" si="93"/>
        <v>CHECK DATES</v>
      </c>
      <c r="AD424" s="257" t="str">
        <f t="shared" si="94"/>
        <v/>
      </c>
      <c r="AE424" s="286">
        <v>0</v>
      </c>
      <c r="AF424" s="257">
        <f t="shared" si="95"/>
        <v>0</v>
      </c>
      <c r="AG424" s="257" t="str">
        <f t="shared" si="96"/>
        <v/>
      </c>
      <c r="AH424" s="257">
        <f t="shared" si="97"/>
        <v>0</v>
      </c>
    </row>
    <row r="425" spans="1:34" x14ac:dyDescent="0.3">
      <c r="A425" s="287">
        <v>413</v>
      </c>
      <c r="B425" s="150"/>
      <c r="C425" s="150"/>
      <c r="D425" s="150"/>
      <c r="E425" s="152"/>
      <c r="F425" s="152"/>
      <c r="G425" s="154"/>
      <c r="H425" s="155"/>
      <c r="I425" s="159"/>
      <c r="J425" s="159"/>
      <c r="K425" s="337"/>
      <c r="L425" s="343" t="str">
        <f>IF(K425="","",LOOKUP(K425,'Work Programme'!$A$8:$A$207,'Work Programme'!$B$8:$B$207))</f>
        <v/>
      </c>
      <c r="M425" s="150"/>
      <c r="N425" s="151"/>
      <c r="O425" s="254" t="str">
        <f>IF(G425="","",VLOOKUP(G425,'Overview - Financial Statement'!$A$46:$B$60,2,FALSE))</f>
        <v/>
      </c>
      <c r="P425" s="255" t="str">
        <f t="shared" si="84"/>
        <v/>
      </c>
      <c r="Q425" s="153"/>
      <c r="R425" s="153"/>
      <c r="S425" s="238">
        <f t="shared" si="85"/>
        <v>0</v>
      </c>
      <c r="T425" s="193" t="s">
        <v>44</v>
      </c>
      <c r="U425" s="173"/>
      <c r="V425" s="193" t="str">
        <f t="shared" si="86"/>
        <v/>
      </c>
      <c r="W425" s="264" t="str">
        <f t="shared" si="87"/>
        <v>OK</v>
      </c>
      <c r="X425" s="193" t="str">
        <f t="shared" si="88"/>
        <v/>
      </c>
      <c r="Y425" s="193" t="str">
        <f t="shared" si="89"/>
        <v/>
      </c>
      <c r="Z425" s="397" t="str">
        <f t="shared" si="90"/>
        <v/>
      </c>
      <c r="AA425" s="257" t="str">
        <f t="shared" si="91"/>
        <v/>
      </c>
      <c r="AB425" s="257" t="str">
        <f t="shared" si="92"/>
        <v/>
      </c>
      <c r="AC425" s="193" t="str">
        <f t="shared" si="93"/>
        <v>CHECK DATES</v>
      </c>
      <c r="AD425" s="257" t="str">
        <f t="shared" si="94"/>
        <v/>
      </c>
      <c r="AE425" s="286">
        <v>0</v>
      </c>
      <c r="AF425" s="257">
        <f t="shared" si="95"/>
        <v>0</v>
      </c>
      <c r="AG425" s="257" t="str">
        <f t="shared" si="96"/>
        <v/>
      </c>
      <c r="AH425" s="257">
        <f t="shared" si="97"/>
        <v>0</v>
      </c>
    </row>
    <row r="426" spans="1:34" x14ac:dyDescent="0.3">
      <c r="A426" s="287">
        <v>414</v>
      </c>
      <c r="B426" s="150"/>
      <c r="C426" s="150"/>
      <c r="D426" s="150"/>
      <c r="E426" s="152"/>
      <c r="F426" s="152"/>
      <c r="G426" s="154"/>
      <c r="H426" s="155"/>
      <c r="I426" s="159"/>
      <c r="J426" s="159"/>
      <c r="K426" s="337"/>
      <c r="L426" s="343" t="str">
        <f>IF(K426="","",LOOKUP(K426,'Work Programme'!$A$8:$A$207,'Work Programme'!$B$8:$B$207))</f>
        <v/>
      </c>
      <c r="M426" s="150"/>
      <c r="N426" s="151"/>
      <c r="O426" s="254" t="str">
        <f>IF(G426="","",VLOOKUP(G426,'Overview - Financial Statement'!$A$46:$B$60,2,FALSE))</f>
        <v/>
      </c>
      <c r="P426" s="255" t="str">
        <f t="shared" si="84"/>
        <v/>
      </c>
      <c r="Q426" s="153"/>
      <c r="R426" s="153"/>
      <c r="S426" s="238">
        <f t="shared" si="85"/>
        <v>0</v>
      </c>
      <c r="T426" s="193" t="s">
        <v>44</v>
      </c>
      <c r="U426" s="173"/>
      <c r="V426" s="193" t="str">
        <f t="shared" si="86"/>
        <v/>
      </c>
      <c r="W426" s="264" t="str">
        <f t="shared" si="87"/>
        <v>OK</v>
      </c>
      <c r="X426" s="193" t="str">
        <f t="shared" si="88"/>
        <v/>
      </c>
      <c r="Y426" s="193" t="str">
        <f t="shared" si="89"/>
        <v/>
      </c>
      <c r="Z426" s="397" t="str">
        <f t="shared" si="90"/>
        <v/>
      </c>
      <c r="AA426" s="257" t="str">
        <f t="shared" si="91"/>
        <v/>
      </c>
      <c r="AB426" s="257" t="str">
        <f t="shared" si="92"/>
        <v/>
      </c>
      <c r="AC426" s="193" t="str">
        <f t="shared" si="93"/>
        <v>CHECK DATES</v>
      </c>
      <c r="AD426" s="257" t="str">
        <f t="shared" si="94"/>
        <v/>
      </c>
      <c r="AE426" s="286">
        <v>0</v>
      </c>
      <c r="AF426" s="257">
        <f t="shared" si="95"/>
        <v>0</v>
      </c>
      <c r="AG426" s="257" t="str">
        <f t="shared" si="96"/>
        <v/>
      </c>
      <c r="AH426" s="257">
        <f t="shared" si="97"/>
        <v>0</v>
      </c>
    </row>
    <row r="427" spans="1:34" x14ac:dyDescent="0.3">
      <c r="A427" s="287">
        <v>415</v>
      </c>
      <c r="B427" s="150"/>
      <c r="C427" s="150"/>
      <c r="D427" s="150"/>
      <c r="E427" s="152"/>
      <c r="F427" s="152"/>
      <c r="G427" s="154"/>
      <c r="H427" s="155"/>
      <c r="I427" s="159"/>
      <c r="J427" s="159"/>
      <c r="K427" s="337"/>
      <c r="L427" s="343" t="str">
        <f>IF(K427="","",LOOKUP(K427,'Work Programme'!$A$8:$A$207,'Work Programme'!$B$8:$B$207))</f>
        <v/>
      </c>
      <c r="M427" s="150"/>
      <c r="N427" s="151"/>
      <c r="O427" s="254" t="str">
        <f>IF(G427="","",VLOOKUP(G427,'Overview - Financial Statement'!$A$46:$B$60,2,FALSE))</f>
        <v/>
      </c>
      <c r="P427" s="255" t="str">
        <f t="shared" si="84"/>
        <v/>
      </c>
      <c r="Q427" s="153"/>
      <c r="R427" s="153"/>
      <c r="S427" s="238">
        <f t="shared" si="85"/>
        <v>0</v>
      </c>
      <c r="T427" s="193" t="s">
        <v>44</v>
      </c>
      <c r="U427" s="173"/>
      <c r="V427" s="193" t="str">
        <f t="shared" si="86"/>
        <v/>
      </c>
      <c r="W427" s="264" t="str">
        <f t="shared" si="87"/>
        <v>OK</v>
      </c>
      <c r="X427" s="193" t="str">
        <f t="shared" si="88"/>
        <v/>
      </c>
      <c r="Y427" s="193" t="str">
        <f t="shared" si="89"/>
        <v/>
      </c>
      <c r="Z427" s="397" t="str">
        <f t="shared" si="90"/>
        <v/>
      </c>
      <c r="AA427" s="257" t="str">
        <f t="shared" si="91"/>
        <v/>
      </c>
      <c r="AB427" s="257" t="str">
        <f t="shared" si="92"/>
        <v/>
      </c>
      <c r="AC427" s="193" t="str">
        <f t="shared" si="93"/>
        <v>CHECK DATES</v>
      </c>
      <c r="AD427" s="257" t="str">
        <f t="shared" si="94"/>
        <v/>
      </c>
      <c r="AE427" s="286">
        <v>0</v>
      </c>
      <c r="AF427" s="257">
        <f t="shared" si="95"/>
        <v>0</v>
      </c>
      <c r="AG427" s="257" t="str">
        <f t="shared" si="96"/>
        <v/>
      </c>
      <c r="AH427" s="257">
        <f t="shared" si="97"/>
        <v>0</v>
      </c>
    </row>
    <row r="428" spans="1:34" x14ac:dyDescent="0.3">
      <c r="A428" s="287">
        <v>416</v>
      </c>
      <c r="B428" s="150"/>
      <c r="C428" s="150"/>
      <c r="D428" s="150"/>
      <c r="E428" s="152"/>
      <c r="F428" s="152"/>
      <c r="G428" s="154"/>
      <c r="H428" s="155"/>
      <c r="I428" s="159"/>
      <c r="J428" s="159"/>
      <c r="K428" s="337"/>
      <c r="L428" s="343" t="str">
        <f>IF(K428="","",LOOKUP(K428,'Work Programme'!$A$8:$A$207,'Work Programme'!$B$8:$B$207))</f>
        <v/>
      </c>
      <c r="M428" s="150"/>
      <c r="N428" s="151"/>
      <c r="O428" s="254" t="str">
        <f>IF(G428="","",VLOOKUP(G428,'Overview - Financial Statement'!$A$46:$B$60,2,FALSE))</f>
        <v/>
      </c>
      <c r="P428" s="255" t="str">
        <f t="shared" si="84"/>
        <v/>
      </c>
      <c r="Q428" s="153"/>
      <c r="R428" s="153"/>
      <c r="S428" s="238">
        <f t="shared" si="85"/>
        <v>0</v>
      </c>
      <c r="T428" s="193" t="s">
        <v>44</v>
      </c>
      <c r="U428" s="173"/>
      <c r="V428" s="193" t="str">
        <f t="shared" si="86"/>
        <v/>
      </c>
      <c r="W428" s="264" t="str">
        <f t="shared" si="87"/>
        <v>OK</v>
      </c>
      <c r="X428" s="193" t="str">
        <f t="shared" si="88"/>
        <v/>
      </c>
      <c r="Y428" s="193" t="str">
        <f t="shared" si="89"/>
        <v/>
      </c>
      <c r="Z428" s="397" t="str">
        <f t="shared" si="90"/>
        <v/>
      </c>
      <c r="AA428" s="257" t="str">
        <f t="shared" si="91"/>
        <v/>
      </c>
      <c r="AB428" s="257" t="str">
        <f t="shared" si="92"/>
        <v/>
      </c>
      <c r="AC428" s="193" t="str">
        <f t="shared" si="93"/>
        <v>CHECK DATES</v>
      </c>
      <c r="AD428" s="257" t="str">
        <f t="shared" si="94"/>
        <v/>
      </c>
      <c r="AE428" s="286">
        <v>0</v>
      </c>
      <c r="AF428" s="257">
        <f t="shared" si="95"/>
        <v>0</v>
      </c>
      <c r="AG428" s="257" t="str">
        <f t="shared" si="96"/>
        <v/>
      </c>
      <c r="AH428" s="257">
        <f t="shared" si="97"/>
        <v>0</v>
      </c>
    </row>
    <row r="429" spans="1:34" x14ac:dyDescent="0.3">
      <c r="A429" s="287">
        <v>417</v>
      </c>
      <c r="B429" s="150"/>
      <c r="C429" s="150"/>
      <c r="D429" s="150"/>
      <c r="E429" s="152"/>
      <c r="F429" s="152"/>
      <c r="G429" s="154"/>
      <c r="H429" s="155"/>
      <c r="I429" s="159"/>
      <c r="J429" s="159"/>
      <c r="K429" s="337"/>
      <c r="L429" s="343" t="str">
        <f>IF(K429="","",LOOKUP(K429,'Work Programme'!$A$8:$A$207,'Work Programme'!$B$8:$B$207))</f>
        <v/>
      </c>
      <c r="M429" s="150"/>
      <c r="N429" s="151"/>
      <c r="O429" s="254" t="str">
        <f>IF(G429="","",VLOOKUP(G429,'Overview - Financial Statement'!$A$46:$B$60,2,FALSE))</f>
        <v/>
      </c>
      <c r="P429" s="255" t="str">
        <f t="shared" si="84"/>
        <v/>
      </c>
      <c r="Q429" s="153"/>
      <c r="R429" s="153"/>
      <c r="S429" s="238">
        <f t="shared" si="85"/>
        <v>0</v>
      </c>
      <c r="T429" s="193" t="s">
        <v>44</v>
      </c>
      <c r="U429" s="173"/>
      <c r="V429" s="193" t="str">
        <f t="shared" si="86"/>
        <v/>
      </c>
      <c r="W429" s="264" t="str">
        <f t="shared" si="87"/>
        <v>OK</v>
      </c>
      <c r="X429" s="193" t="str">
        <f t="shared" si="88"/>
        <v/>
      </c>
      <c r="Y429" s="193" t="str">
        <f t="shared" si="89"/>
        <v/>
      </c>
      <c r="Z429" s="397" t="str">
        <f t="shared" si="90"/>
        <v/>
      </c>
      <c r="AA429" s="257" t="str">
        <f t="shared" si="91"/>
        <v/>
      </c>
      <c r="AB429" s="257" t="str">
        <f t="shared" si="92"/>
        <v/>
      </c>
      <c r="AC429" s="193" t="str">
        <f t="shared" si="93"/>
        <v>CHECK DATES</v>
      </c>
      <c r="AD429" s="257" t="str">
        <f t="shared" si="94"/>
        <v/>
      </c>
      <c r="AE429" s="286">
        <v>0</v>
      </c>
      <c r="AF429" s="257">
        <f t="shared" si="95"/>
        <v>0</v>
      </c>
      <c r="AG429" s="257" t="str">
        <f t="shared" si="96"/>
        <v/>
      </c>
      <c r="AH429" s="257">
        <f t="shared" si="97"/>
        <v>0</v>
      </c>
    </row>
    <row r="430" spans="1:34" x14ac:dyDescent="0.3">
      <c r="A430" s="287">
        <v>418</v>
      </c>
      <c r="B430" s="150"/>
      <c r="C430" s="150"/>
      <c r="D430" s="150"/>
      <c r="E430" s="152"/>
      <c r="F430" s="152"/>
      <c r="G430" s="154"/>
      <c r="H430" s="155"/>
      <c r="I430" s="159"/>
      <c r="J430" s="159"/>
      <c r="K430" s="337"/>
      <c r="L430" s="343" t="str">
        <f>IF(K430="","",LOOKUP(K430,'Work Programme'!$A$8:$A$207,'Work Programme'!$B$8:$B$207))</f>
        <v/>
      </c>
      <c r="M430" s="150"/>
      <c r="N430" s="151"/>
      <c r="O430" s="254" t="str">
        <f>IF(G430="","",VLOOKUP(G430,'Overview - Financial Statement'!$A$46:$B$60,2,FALSE))</f>
        <v/>
      </c>
      <c r="P430" s="255" t="str">
        <f t="shared" si="84"/>
        <v/>
      </c>
      <c r="Q430" s="153"/>
      <c r="R430" s="153"/>
      <c r="S430" s="238">
        <f t="shared" si="85"/>
        <v>0</v>
      </c>
      <c r="T430" s="193" t="s">
        <v>44</v>
      </c>
      <c r="U430" s="173"/>
      <c r="V430" s="193" t="str">
        <f t="shared" si="86"/>
        <v/>
      </c>
      <c r="W430" s="264" t="str">
        <f t="shared" si="87"/>
        <v>OK</v>
      </c>
      <c r="X430" s="193" t="str">
        <f t="shared" si="88"/>
        <v/>
      </c>
      <c r="Y430" s="193" t="str">
        <f t="shared" si="89"/>
        <v/>
      </c>
      <c r="Z430" s="397" t="str">
        <f t="shared" si="90"/>
        <v/>
      </c>
      <c r="AA430" s="257" t="str">
        <f t="shared" si="91"/>
        <v/>
      </c>
      <c r="AB430" s="257" t="str">
        <f t="shared" si="92"/>
        <v/>
      </c>
      <c r="AC430" s="193" t="str">
        <f t="shared" si="93"/>
        <v>CHECK DATES</v>
      </c>
      <c r="AD430" s="257" t="str">
        <f t="shared" si="94"/>
        <v/>
      </c>
      <c r="AE430" s="286">
        <v>0</v>
      </c>
      <c r="AF430" s="257">
        <f t="shared" si="95"/>
        <v>0</v>
      </c>
      <c r="AG430" s="257" t="str">
        <f t="shared" si="96"/>
        <v/>
      </c>
      <c r="AH430" s="257">
        <f t="shared" si="97"/>
        <v>0</v>
      </c>
    </row>
    <row r="431" spans="1:34" x14ac:dyDescent="0.3">
      <c r="A431" s="287">
        <v>419</v>
      </c>
      <c r="B431" s="150"/>
      <c r="C431" s="150"/>
      <c r="D431" s="150"/>
      <c r="E431" s="152"/>
      <c r="F431" s="152"/>
      <c r="G431" s="154"/>
      <c r="H431" s="155"/>
      <c r="I431" s="159"/>
      <c r="J431" s="159"/>
      <c r="K431" s="337"/>
      <c r="L431" s="343" t="str">
        <f>IF(K431="","",LOOKUP(K431,'Work Programme'!$A$8:$A$207,'Work Programme'!$B$8:$B$207))</f>
        <v/>
      </c>
      <c r="M431" s="150"/>
      <c r="N431" s="151"/>
      <c r="O431" s="254" t="str">
        <f>IF(G431="","",VLOOKUP(G431,'Overview - Financial Statement'!$A$46:$B$60,2,FALSE))</f>
        <v/>
      </c>
      <c r="P431" s="255" t="str">
        <f t="shared" si="84"/>
        <v/>
      </c>
      <c r="Q431" s="153"/>
      <c r="R431" s="153"/>
      <c r="S431" s="238">
        <f t="shared" si="85"/>
        <v>0</v>
      </c>
      <c r="T431" s="193" t="s">
        <v>44</v>
      </c>
      <c r="U431" s="173"/>
      <c r="V431" s="193" t="str">
        <f t="shared" si="86"/>
        <v/>
      </c>
      <c r="W431" s="264" t="str">
        <f t="shared" si="87"/>
        <v>OK</v>
      </c>
      <c r="X431" s="193" t="str">
        <f t="shared" si="88"/>
        <v/>
      </c>
      <c r="Y431" s="193" t="str">
        <f t="shared" si="89"/>
        <v/>
      </c>
      <c r="Z431" s="397" t="str">
        <f t="shared" si="90"/>
        <v/>
      </c>
      <c r="AA431" s="257" t="str">
        <f t="shared" si="91"/>
        <v/>
      </c>
      <c r="AB431" s="257" t="str">
        <f t="shared" si="92"/>
        <v/>
      </c>
      <c r="AC431" s="193" t="str">
        <f t="shared" si="93"/>
        <v>CHECK DATES</v>
      </c>
      <c r="AD431" s="257" t="str">
        <f t="shared" si="94"/>
        <v/>
      </c>
      <c r="AE431" s="286">
        <v>0</v>
      </c>
      <c r="AF431" s="257">
        <f t="shared" si="95"/>
        <v>0</v>
      </c>
      <c r="AG431" s="257" t="str">
        <f t="shared" si="96"/>
        <v/>
      </c>
      <c r="AH431" s="257">
        <f t="shared" si="97"/>
        <v>0</v>
      </c>
    </row>
    <row r="432" spans="1:34" x14ac:dyDescent="0.3">
      <c r="A432" s="287">
        <v>420</v>
      </c>
      <c r="B432" s="150"/>
      <c r="C432" s="150"/>
      <c r="D432" s="150"/>
      <c r="E432" s="152"/>
      <c r="F432" s="152"/>
      <c r="G432" s="154"/>
      <c r="H432" s="155"/>
      <c r="I432" s="159"/>
      <c r="J432" s="159"/>
      <c r="K432" s="337"/>
      <c r="L432" s="343" t="str">
        <f>IF(K432="","",LOOKUP(K432,'Work Programme'!$A$8:$A$207,'Work Programme'!$B$8:$B$207))</f>
        <v/>
      </c>
      <c r="M432" s="150"/>
      <c r="N432" s="151"/>
      <c r="O432" s="254" t="str">
        <f>IF(G432="","",VLOOKUP(G432,'Overview - Financial Statement'!$A$46:$B$60,2,FALSE))</f>
        <v/>
      </c>
      <c r="P432" s="255" t="str">
        <f t="shared" si="84"/>
        <v/>
      </c>
      <c r="Q432" s="153"/>
      <c r="R432" s="153"/>
      <c r="S432" s="238">
        <f t="shared" si="85"/>
        <v>0</v>
      </c>
      <c r="T432" s="193" t="s">
        <v>44</v>
      </c>
      <c r="U432" s="173"/>
      <c r="V432" s="193" t="str">
        <f t="shared" si="86"/>
        <v/>
      </c>
      <c r="W432" s="264" t="str">
        <f t="shared" si="87"/>
        <v>OK</v>
      </c>
      <c r="X432" s="193" t="str">
        <f t="shared" si="88"/>
        <v/>
      </c>
      <c r="Y432" s="193" t="str">
        <f t="shared" si="89"/>
        <v/>
      </c>
      <c r="Z432" s="397" t="str">
        <f t="shared" si="90"/>
        <v/>
      </c>
      <c r="AA432" s="257" t="str">
        <f t="shared" si="91"/>
        <v/>
      </c>
      <c r="AB432" s="257" t="str">
        <f t="shared" si="92"/>
        <v/>
      </c>
      <c r="AC432" s="193" t="str">
        <f t="shared" si="93"/>
        <v>CHECK DATES</v>
      </c>
      <c r="AD432" s="257" t="str">
        <f t="shared" si="94"/>
        <v/>
      </c>
      <c r="AE432" s="286">
        <v>0</v>
      </c>
      <c r="AF432" s="257">
        <f t="shared" si="95"/>
        <v>0</v>
      </c>
      <c r="AG432" s="257" t="str">
        <f t="shared" si="96"/>
        <v/>
      </c>
      <c r="AH432" s="257">
        <f t="shared" si="97"/>
        <v>0</v>
      </c>
    </row>
    <row r="433" spans="1:34" x14ac:dyDescent="0.3">
      <c r="A433" s="287">
        <v>421</v>
      </c>
      <c r="B433" s="150"/>
      <c r="C433" s="150"/>
      <c r="D433" s="150"/>
      <c r="E433" s="152"/>
      <c r="F433" s="152"/>
      <c r="G433" s="154"/>
      <c r="H433" s="155"/>
      <c r="I433" s="159"/>
      <c r="J433" s="159"/>
      <c r="K433" s="337"/>
      <c r="L433" s="343" t="str">
        <f>IF(K433="","",LOOKUP(K433,'Work Programme'!$A$8:$A$207,'Work Programme'!$B$8:$B$207))</f>
        <v/>
      </c>
      <c r="M433" s="150"/>
      <c r="N433" s="151"/>
      <c r="O433" s="254" t="str">
        <f>IF(G433="","",VLOOKUP(G433,'Overview - Financial Statement'!$A$46:$B$60,2,FALSE))</f>
        <v/>
      </c>
      <c r="P433" s="255" t="str">
        <f t="shared" si="84"/>
        <v/>
      </c>
      <c r="Q433" s="153"/>
      <c r="R433" s="153"/>
      <c r="S433" s="238">
        <f t="shared" si="85"/>
        <v>0</v>
      </c>
      <c r="T433" s="193" t="s">
        <v>44</v>
      </c>
      <c r="U433" s="173"/>
      <c r="V433" s="193" t="str">
        <f t="shared" si="86"/>
        <v/>
      </c>
      <c r="W433" s="264" t="str">
        <f t="shared" si="87"/>
        <v>OK</v>
      </c>
      <c r="X433" s="193" t="str">
        <f t="shared" si="88"/>
        <v/>
      </c>
      <c r="Y433" s="193" t="str">
        <f t="shared" si="89"/>
        <v/>
      </c>
      <c r="Z433" s="397" t="str">
        <f t="shared" si="90"/>
        <v/>
      </c>
      <c r="AA433" s="257" t="str">
        <f t="shared" si="91"/>
        <v/>
      </c>
      <c r="AB433" s="257" t="str">
        <f t="shared" si="92"/>
        <v/>
      </c>
      <c r="AC433" s="193" t="str">
        <f t="shared" si="93"/>
        <v>CHECK DATES</v>
      </c>
      <c r="AD433" s="257" t="str">
        <f t="shared" si="94"/>
        <v/>
      </c>
      <c r="AE433" s="286">
        <v>0</v>
      </c>
      <c r="AF433" s="257">
        <f t="shared" si="95"/>
        <v>0</v>
      </c>
      <c r="AG433" s="257" t="str">
        <f t="shared" si="96"/>
        <v/>
      </c>
      <c r="AH433" s="257">
        <f t="shared" si="97"/>
        <v>0</v>
      </c>
    </row>
    <row r="434" spans="1:34" x14ac:dyDescent="0.3">
      <c r="A434" s="287">
        <v>422</v>
      </c>
      <c r="B434" s="150"/>
      <c r="C434" s="150"/>
      <c r="D434" s="150"/>
      <c r="E434" s="152"/>
      <c r="F434" s="152"/>
      <c r="G434" s="154"/>
      <c r="H434" s="155"/>
      <c r="I434" s="159"/>
      <c r="J434" s="159"/>
      <c r="K434" s="337"/>
      <c r="L434" s="343" t="str">
        <f>IF(K434="","",LOOKUP(K434,'Work Programme'!$A$8:$A$207,'Work Programme'!$B$8:$B$207))</f>
        <v/>
      </c>
      <c r="M434" s="150"/>
      <c r="N434" s="151"/>
      <c r="O434" s="254" t="str">
        <f>IF(G434="","",VLOOKUP(G434,'Overview - Financial Statement'!$A$46:$B$60,2,FALSE))</f>
        <v/>
      </c>
      <c r="P434" s="255" t="str">
        <f t="shared" si="84"/>
        <v/>
      </c>
      <c r="Q434" s="153"/>
      <c r="R434" s="153"/>
      <c r="S434" s="238">
        <f t="shared" si="85"/>
        <v>0</v>
      </c>
      <c r="T434" s="193" t="s">
        <v>44</v>
      </c>
      <c r="U434" s="173"/>
      <c r="V434" s="193" t="str">
        <f t="shared" si="86"/>
        <v/>
      </c>
      <c r="W434" s="264" t="str">
        <f t="shared" si="87"/>
        <v>OK</v>
      </c>
      <c r="X434" s="193" t="str">
        <f t="shared" si="88"/>
        <v/>
      </c>
      <c r="Y434" s="193" t="str">
        <f t="shared" si="89"/>
        <v/>
      </c>
      <c r="Z434" s="397" t="str">
        <f t="shared" si="90"/>
        <v/>
      </c>
      <c r="AA434" s="257" t="str">
        <f t="shared" si="91"/>
        <v/>
      </c>
      <c r="AB434" s="257" t="str">
        <f t="shared" si="92"/>
        <v/>
      </c>
      <c r="AC434" s="193" t="str">
        <f t="shared" si="93"/>
        <v>CHECK DATES</v>
      </c>
      <c r="AD434" s="257" t="str">
        <f t="shared" si="94"/>
        <v/>
      </c>
      <c r="AE434" s="286">
        <v>0</v>
      </c>
      <c r="AF434" s="257">
        <f t="shared" si="95"/>
        <v>0</v>
      </c>
      <c r="AG434" s="257" t="str">
        <f t="shared" si="96"/>
        <v/>
      </c>
      <c r="AH434" s="257">
        <f t="shared" si="97"/>
        <v>0</v>
      </c>
    </row>
    <row r="435" spans="1:34" x14ac:dyDescent="0.3">
      <c r="A435" s="287">
        <v>423</v>
      </c>
      <c r="B435" s="150"/>
      <c r="C435" s="150"/>
      <c r="D435" s="150"/>
      <c r="E435" s="152"/>
      <c r="F435" s="152"/>
      <c r="G435" s="154"/>
      <c r="H435" s="155"/>
      <c r="I435" s="159"/>
      <c r="J435" s="159"/>
      <c r="K435" s="337"/>
      <c r="L435" s="343" t="str">
        <f>IF(K435="","",LOOKUP(K435,'Work Programme'!$A$8:$A$207,'Work Programme'!$B$8:$B$207))</f>
        <v/>
      </c>
      <c r="M435" s="150"/>
      <c r="N435" s="151"/>
      <c r="O435" s="254" t="str">
        <f>IF(G435="","",VLOOKUP(G435,'Overview - Financial Statement'!$A$46:$B$60,2,FALSE))</f>
        <v/>
      </c>
      <c r="P435" s="255" t="str">
        <f t="shared" si="84"/>
        <v/>
      </c>
      <c r="Q435" s="153"/>
      <c r="R435" s="153"/>
      <c r="S435" s="238">
        <f t="shared" si="85"/>
        <v>0</v>
      </c>
      <c r="T435" s="193" t="s">
        <v>44</v>
      </c>
      <c r="U435" s="173"/>
      <c r="V435" s="193" t="str">
        <f t="shared" si="86"/>
        <v/>
      </c>
      <c r="W435" s="264" t="str">
        <f t="shared" si="87"/>
        <v>OK</v>
      </c>
      <c r="X435" s="193" t="str">
        <f t="shared" si="88"/>
        <v/>
      </c>
      <c r="Y435" s="193" t="str">
        <f t="shared" si="89"/>
        <v/>
      </c>
      <c r="Z435" s="397" t="str">
        <f t="shared" si="90"/>
        <v/>
      </c>
      <c r="AA435" s="257" t="str">
        <f t="shared" si="91"/>
        <v/>
      </c>
      <c r="AB435" s="257" t="str">
        <f t="shared" si="92"/>
        <v/>
      </c>
      <c r="AC435" s="193" t="str">
        <f t="shared" si="93"/>
        <v>CHECK DATES</v>
      </c>
      <c r="AD435" s="257" t="str">
        <f t="shared" si="94"/>
        <v/>
      </c>
      <c r="AE435" s="286">
        <v>0</v>
      </c>
      <c r="AF435" s="257">
        <f t="shared" si="95"/>
        <v>0</v>
      </c>
      <c r="AG435" s="257" t="str">
        <f t="shared" si="96"/>
        <v/>
      </c>
      <c r="AH435" s="257">
        <f t="shared" si="97"/>
        <v>0</v>
      </c>
    </row>
    <row r="436" spans="1:34" x14ac:dyDescent="0.3">
      <c r="A436" s="287">
        <v>424</v>
      </c>
      <c r="B436" s="150"/>
      <c r="C436" s="150"/>
      <c r="D436" s="150"/>
      <c r="E436" s="152"/>
      <c r="F436" s="152"/>
      <c r="G436" s="154"/>
      <c r="H436" s="155"/>
      <c r="I436" s="159"/>
      <c r="J436" s="159"/>
      <c r="K436" s="337"/>
      <c r="L436" s="343" t="str">
        <f>IF(K436="","",LOOKUP(K436,'Work Programme'!$A$8:$A$207,'Work Programme'!$B$8:$B$207))</f>
        <v/>
      </c>
      <c r="M436" s="150"/>
      <c r="N436" s="151"/>
      <c r="O436" s="254" t="str">
        <f>IF(G436="","",VLOOKUP(G436,'Overview - Financial Statement'!$A$46:$B$60,2,FALSE))</f>
        <v/>
      </c>
      <c r="P436" s="255" t="str">
        <f t="shared" si="84"/>
        <v/>
      </c>
      <c r="Q436" s="153"/>
      <c r="R436" s="153"/>
      <c r="S436" s="238">
        <f t="shared" si="85"/>
        <v>0</v>
      </c>
      <c r="T436" s="193" t="s">
        <v>44</v>
      </c>
      <c r="U436" s="173"/>
      <c r="V436" s="193" t="str">
        <f t="shared" si="86"/>
        <v/>
      </c>
      <c r="W436" s="264" t="str">
        <f t="shared" si="87"/>
        <v>OK</v>
      </c>
      <c r="X436" s="193" t="str">
        <f t="shared" si="88"/>
        <v/>
      </c>
      <c r="Y436" s="193" t="str">
        <f t="shared" si="89"/>
        <v/>
      </c>
      <c r="Z436" s="397" t="str">
        <f t="shared" si="90"/>
        <v/>
      </c>
      <c r="AA436" s="257" t="str">
        <f t="shared" si="91"/>
        <v/>
      </c>
      <c r="AB436" s="257" t="str">
        <f t="shared" si="92"/>
        <v/>
      </c>
      <c r="AC436" s="193" t="str">
        <f t="shared" si="93"/>
        <v>CHECK DATES</v>
      </c>
      <c r="AD436" s="257" t="str">
        <f t="shared" si="94"/>
        <v/>
      </c>
      <c r="AE436" s="286">
        <v>0</v>
      </c>
      <c r="AF436" s="257">
        <f t="shared" si="95"/>
        <v>0</v>
      </c>
      <c r="AG436" s="257" t="str">
        <f t="shared" si="96"/>
        <v/>
      </c>
      <c r="AH436" s="257">
        <f t="shared" si="97"/>
        <v>0</v>
      </c>
    </row>
    <row r="437" spans="1:34" x14ac:dyDescent="0.3">
      <c r="A437" s="287">
        <v>425</v>
      </c>
      <c r="B437" s="150"/>
      <c r="C437" s="150"/>
      <c r="D437" s="150"/>
      <c r="E437" s="152"/>
      <c r="F437" s="152"/>
      <c r="G437" s="154"/>
      <c r="H437" s="155"/>
      <c r="I437" s="159"/>
      <c r="J437" s="159"/>
      <c r="K437" s="337"/>
      <c r="L437" s="343" t="str">
        <f>IF(K437="","",LOOKUP(K437,'Work Programme'!$A$8:$A$207,'Work Programme'!$B$8:$B$207))</f>
        <v/>
      </c>
      <c r="M437" s="150"/>
      <c r="N437" s="151"/>
      <c r="O437" s="254" t="str">
        <f>IF(G437="","",VLOOKUP(G437,'Overview - Financial Statement'!$A$46:$B$60,2,FALSE))</f>
        <v/>
      </c>
      <c r="P437" s="255" t="str">
        <f t="shared" si="84"/>
        <v/>
      </c>
      <c r="Q437" s="153"/>
      <c r="R437" s="153"/>
      <c r="S437" s="238">
        <f t="shared" si="85"/>
        <v>0</v>
      </c>
      <c r="T437" s="193" t="s">
        <v>44</v>
      </c>
      <c r="U437" s="173"/>
      <c r="V437" s="193" t="str">
        <f t="shared" si="86"/>
        <v/>
      </c>
      <c r="W437" s="264" t="str">
        <f t="shared" si="87"/>
        <v>OK</v>
      </c>
      <c r="X437" s="193" t="str">
        <f t="shared" si="88"/>
        <v/>
      </c>
      <c r="Y437" s="193" t="str">
        <f t="shared" si="89"/>
        <v/>
      </c>
      <c r="Z437" s="397" t="str">
        <f t="shared" si="90"/>
        <v/>
      </c>
      <c r="AA437" s="257" t="str">
        <f t="shared" si="91"/>
        <v/>
      </c>
      <c r="AB437" s="257" t="str">
        <f t="shared" si="92"/>
        <v/>
      </c>
      <c r="AC437" s="193" t="str">
        <f t="shared" si="93"/>
        <v>CHECK DATES</v>
      </c>
      <c r="AD437" s="257" t="str">
        <f t="shared" si="94"/>
        <v/>
      </c>
      <c r="AE437" s="286">
        <v>0</v>
      </c>
      <c r="AF437" s="257">
        <f t="shared" si="95"/>
        <v>0</v>
      </c>
      <c r="AG437" s="257" t="str">
        <f t="shared" si="96"/>
        <v/>
      </c>
      <c r="AH437" s="257">
        <f t="shared" si="97"/>
        <v>0</v>
      </c>
    </row>
    <row r="438" spans="1:34" x14ac:dyDescent="0.3">
      <c r="A438" s="287">
        <v>426</v>
      </c>
      <c r="B438" s="150"/>
      <c r="C438" s="150"/>
      <c r="D438" s="150"/>
      <c r="E438" s="152"/>
      <c r="F438" s="152"/>
      <c r="G438" s="154"/>
      <c r="H438" s="155"/>
      <c r="I438" s="159"/>
      <c r="J438" s="159"/>
      <c r="K438" s="337"/>
      <c r="L438" s="343" t="str">
        <f>IF(K438="","",LOOKUP(K438,'Work Programme'!$A$8:$A$207,'Work Programme'!$B$8:$B$207))</f>
        <v/>
      </c>
      <c r="M438" s="150"/>
      <c r="N438" s="151"/>
      <c r="O438" s="254" t="str">
        <f>IF(G438="","",VLOOKUP(G438,'Overview - Financial Statement'!$A$46:$B$60,2,FALSE))</f>
        <v/>
      </c>
      <c r="P438" s="255" t="str">
        <f t="shared" si="84"/>
        <v/>
      </c>
      <c r="Q438" s="153"/>
      <c r="R438" s="153"/>
      <c r="S438" s="238">
        <f t="shared" si="85"/>
        <v>0</v>
      </c>
      <c r="T438" s="193" t="s">
        <v>44</v>
      </c>
      <c r="U438" s="173"/>
      <c r="V438" s="193" t="str">
        <f t="shared" si="86"/>
        <v/>
      </c>
      <c r="W438" s="264" t="str">
        <f t="shared" si="87"/>
        <v>OK</v>
      </c>
      <c r="X438" s="193" t="str">
        <f t="shared" si="88"/>
        <v/>
      </c>
      <c r="Y438" s="193" t="str">
        <f t="shared" si="89"/>
        <v/>
      </c>
      <c r="Z438" s="397" t="str">
        <f t="shared" si="90"/>
        <v/>
      </c>
      <c r="AA438" s="257" t="str">
        <f t="shared" si="91"/>
        <v/>
      </c>
      <c r="AB438" s="257" t="str">
        <f t="shared" si="92"/>
        <v/>
      </c>
      <c r="AC438" s="193" t="str">
        <f t="shared" si="93"/>
        <v>CHECK DATES</v>
      </c>
      <c r="AD438" s="257" t="str">
        <f t="shared" si="94"/>
        <v/>
      </c>
      <c r="AE438" s="286">
        <v>0</v>
      </c>
      <c r="AF438" s="257">
        <f t="shared" si="95"/>
        <v>0</v>
      </c>
      <c r="AG438" s="257" t="str">
        <f t="shared" si="96"/>
        <v/>
      </c>
      <c r="AH438" s="257">
        <f t="shared" si="97"/>
        <v>0</v>
      </c>
    </row>
    <row r="439" spans="1:34" x14ac:dyDescent="0.3">
      <c r="A439" s="287">
        <v>427</v>
      </c>
      <c r="B439" s="150"/>
      <c r="C439" s="150"/>
      <c r="D439" s="150"/>
      <c r="E439" s="152"/>
      <c r="F439" s="152"/>
      <c r="G439" s="154"/>
      <c r="H439" s="155"/>
      <c r="I439" s="159"/>
      <c r="J439" s="159"/>
      <c r="K439" s="337"/>
      <c r="L439" s="343" t="str">
        <f>IF(K439="","",LOOKUP(K439,'Work Programme'!$A$8:$A$207,'Work Programme'!$B$8:$B$207))</f>
        <v/>
      </c>
      <c r="M439" s="150"/>
      <c r="N439" s="151"/>
      <c r="O439" s="254" t="str">
        <f>IF(G439="","",VLOOKUP(G439,'Overview - Financial Statement'!$A$46:$B$60,2,FALSE))</f>
        <v/>
      </c>
      <c r="P439" s="255" t="str">
        <f t="shared" si="84"/>
        <v/>
      </c>
      <c r="Q439" s="153"/>
      <c r="R439" s="153"/>
      <c r="S439" s="238">
        <f t="shared" si="85"/>
        <v>0</v>
      </c>
      <c r="T439" s="193" t="s">
        <v>44</v>
      </c>
      <c r="U439" s="173"/>
      <c r="V439" s="193" t="str">
        <f t="shared" si="86"/>
        <v/>
      </c>
      <c r="W439" s="264" t="str">
        <f t="shared" si="87"/>
        <v>OK</v>
      </c>
      <c r="X439" s="193" t="str">
        <f t="shared" si="88"/>
        <v/>
      </c>
      <c r="Y439" s="193" t="str">
        <f t="shared" si="89"/>
        <v/>
      </c>
      <c r="Z439" s="397" t="str">
        <f t="shared" si="90"/>
        <v/>
      </c>
      <c r="AA439" s="257" t="str">
        <f t="shared" si="91"/>
        <v/>
      </c>
      <c r="AB439" s="257" t="str">
        <f t="shared" si="92"/>
        <v/>
      </c>
      <c r="AC439" s="193" t="str">
        <f t="shared" si="93"/>
        <v>CHECK DATES</v>
      </c>
      <c r="AD439" s="257" t="str">
        <f t="shared" si="94"/>
        <v/>
      </c>
      <c r="AE439" s="286">
        <v>0</v>
      </c>
      <c r="AF439" s="257">
        <f t="shared" si="95"/>
        <v>0</v>
      </c>
      <c r="AG439" s="257" t="str">
        <f t="shared" si="96"/>
        <v/>
      </c>
      <c r="AH439" s="257">
        <f t="shared" si="97"/>
        <v>0</v>
      </c>
    </row>
    <row r="440" spans="1:34" x14ac:dyDescent="0.3">
      <c r="A440" s="287">
        <v>428</v>
      </c>
      <c r="B440" s="150"/>
      <c r="C440" s="150"/>
      <c r="D440" s="150"/>
      <c r="E440" s="152"/>
      <c r="F440" s="152"/>
      <c r="G440" s="154"/>
      <c r="H440" s="155"/>
      <c r="I440" s="159"/>
      <c r="J440" s="159"/>
      <c r="K440" s="337"/>
      <c r="L440" s="343" t="str">
        <f>IF(K440="","",LOOKUP(K440,'Work Programme'!$A$8:$A$207,'Work Programme'!$B$8:$B$207))</f>
        <v/>
      </c>
      <c r="M440" s="150"/>
      <c r="N440" s="151"/>
      <c r="O440" s="254" t="str">
        <f>IF(G440="","",VLOOKUP(G440,'Overview - Financial Statement'!$A$46:$B$60,2,FALSE))</f>
        <v/>
      </c>
      <c r="P440" s="255" t="str">
        <f t="shared" si="84"/>
        <v/>
      </c>
      <c r="Q440" s="153"/>
      <c r="R440" s="153"/>
      <c r="S440" s="238">
        <f t="shared" si="85"/>
        <v>0</v>
      </c>
      <c r="T440" s="193" t="s">
        <v>44</v>
      </c>
      <c r="U440" s="173"/>
      <c r="V440" s="193" t="str">
        <f t="shared" si="86"/>
        <v/>
      </c>
      <c r="W440" s="264" t="str">
        <f t="shared" si="87"/>
        <v>OK</v>
      </c>
      <c r="X440" s="193" t="str">
        <f t="shared" si="88"/>
        <v/>
      </c>
      <c r="Y440" s="193" t="str">
        <f t="shared" si="89"/>
        <v/>
      </c>
      <c r="Z440" s="397" t="str">
        <f t="shared" si="90"/>
        <v/>
      </c>
      <c r="AA440" s="257" t="str">
        <f t="shared" si="91"/>
        <v/>
      </c>
      <c r="AB440" s="257" t="str">
        <f t="shared" si="92"/>
        <v/>
      </c>
      <c r="AC440" s="193" t="str">
        <f t="shared" si="93"/>
        <v>CHECK DATES</v>
      </c>
      <c r="AD440" s="257" t="str">
        <f t="shared" si="94"/>
        <v/>
      </c>
      <c r="AE440" s="286">
        <v>0</v>
      </c>
      <c r="AF440" s="257">
        <f t="shared" si="95"/>
        <v>0</v>
      </c>
      <c r="AG440" s="257" t="str">
        <f t="shared" si="96"/>
        <v/>
      </c>
      <c r="AH440" s="257">
        <f t="shared" si="97"/>
        <v>0</v>
      </c>
    </row>
    <row r="441" spans="1:34" x14ac:dyDescent="0.3">
      <c r="A441" s="287">
        <v>429</v>
      </c>
      <c r="B441" s="150"/>
      <c r="C441" s="150"/>
      <c r="D441" s="150"/>
      <c r="E441" s="152"/>
      <c r="F441" s="152"/>
      <c r="G441" s="154"/>
      <c r="H441" s="155"/>
      <c r="I441" s="159"/>
      <c r="J441" s="159"/>
      <c r="K441" s="337"/>
      <c r="L441" s="343" t="str">
        <f>IF(K441="","",LOOKUP(K441,'Work Programme'!$A$8:$A$207,'Work Programme'!$B$8:$B$207))</f>
        <v/>
      </c>
      <c r="M441" s="150"/>
      <c r="N441" s="151"/>
      <c r="O441" s="254" t="str">
        <f>IF(G441="","",VLOOKUP(G441,'Overview - Financial Statement'!$A$46:$B$60,2,FALSE))</f>
        <v/>
      </c>
      <c r="P441" s="255" t="str">
        <f t="shared" si="84"/>
        <v/>
      </c>
      <c r="Q441" s="153"/>
      <c r="R441" s="153"/>
      <c r="S441" s="238">
        <f t="shared" si="85"/>
        <v>0</v>
      </c>
      <c r="T441" s="193" t="s">
        <v>44</v>
      </c>
      <c r="U441" s="173"/>
      <c r="V441" s="193" t="str">
        <f t="shared" si="86"/>
        <v/>
      </c>
      <c r="W441" s="264" t="str">
        <f t="shared" si="87"/>
        <v>OK</v>
      </c>
      <c r="X441" s="193" t="str">
        <f t="shared" si="88"/>
        <v/>
      </c>
      <c r="Y441" s="193" t="str">
        <f t="shared" si="89"/>
        <v/>
      </c>
      <c r="Z441" s="397" t="str">
        <f t="shared" si="90"/>
        <v/>
      </c>
      <c r="AA441" s="257" t="str">
        <f t="shared" si="91"/>
        <v/>
      </c>
      <c r="AB441" s="257" t="str">
        <f t="shared" si="92"/>
        <v/>
      </c>
      <c r="AC441" s="193" t="str">
        <f t="shared" si="93"/>
        <v>CHECK DATES</v>
      </c>
      <c r="AD441" s="257" t="str">
        <f t="shared" si="94"/>
        <v/>
      </c>
      <c r="AE441" s="286">
        <v>0</v>
      </c>
      <c r="AF441" s="257">
        <f t="shared" si="95"/>
        <v>0</v>
      </c>
      <c r="AG441" s="257" t="str">
        <f t="shared" si="96"/>
        <v/>
      </c>
      <c r="AH441" s="257">
        <f t="shared" si="97"/>
        <v>0</v>
      </c>
    </row>
    <row r="442" spans="1:34" x14ac:dyDescent="0.3">
      <c r="A442" s="287">
        <v>430</v>
      </c>
      <c r="B442" s="150"/>
      <c r="C442" s="150"/>
      <c r="D442" s="150"/>
      <c r="E442" s="152"/>
      <c r="F442" s="152"/>
      <c r="G442" s="154"/>
      <c r="H442" s="155"/>
      <c r="I442" s="159"/>
      <c r="J442" s="159"/>
      <c r="K442" s="337"/>
      <c r="L442" s="343" t="str">
        <f>IF(K442="","",LOOKUP(K442,'Work Programme'!$A$8:$A$207,'Work Programme'!$B$8:$B$207))</f>
        <v/>
      </c>
      <c r="M442" s="150"/>
      <c r="N442" s="151"/>
      <c r="O442" s="254" t="str">
        <f>IF(G442="","",VLOOKUP(G442,'Overview - Financial Statement'!$A$46:$B$60,2,FALSE))</f>
        <v/>
      </c>
      <c r="P442" s="255" t="str">
        <f t="shared" si="84"/>
        <v/>
      </c>
      <c r="Q442" s="153"/>
      <c r="R442" s="153"/>
      <c r="S442" s="238">
        <f t="shared" si="85"/>
        <v>0</v>
      </c>
      <c r="T442" s="193" t="s">
        <v>44</v>
      </c>
      <c r="U442" s="173"/>
      <c r="V442" s="193" t="str">
        <f t="shared" si="86"/>
        <v/>
      </c>
      <c r="W442" s="264" t="str">
        <f t="shared" si="87"/>
        <v>OK</v>
      </c>
      <c r="X442" s="193" t="str">
        <f t="shared" si="88"/>
        <v/>
      </c>
      <c r="Y442" s="193" t="str">
        <f t="shared" si="89"/>
        <v/>
      </c>
      <c r="Z442" s="397" t="str">
        <f t="shared" si="90"/>
        <v/>
      </c>
      <c r="AA442" s="257" t="str">
        <f t="shared" si="91"/>
        <v/>
      </c>
      <c r="AB442" s="257" t="str">
        <f t="shared" si="92"/>
        <v/>
      </c>
      <c r="AC442" s="193" t="str">
        <f t="shared" si="93"/>
        <v>CHECK DATES</v>
      </c>
      <c r="AD442" s="257" t="str">
        <f t="shared" si="94"/>
        <v/>
      </c>
      <c r="AE442" s="286">
        <v>0</v>
      </c>
      <c r="AF442" s="257">
        <f t="shared" si="95"/>
        <v>0</v>
      </c>
      <c r="AG442" s="257" t="str">
        <f t="shared" si="96"/>
        <v/>
      </c>
      <c r="AH442" s="257">
        <f t="shared" si="97"/>
        <v>0</v>
      </c>
    </row>
    <row r="443" spans="1:34" x14ac:dyDescent="0.3">
      <c r="A443" s="287">
        <v>431</v>
      </c>
      <c r="B443" s="150"/>
      <c r="C443" s="150"/>
      <c r="D443" s="150"/>
      <c r="E443" s="152"/>
      <c r="F443" s="152"/>
      <c r="G443" s="154"/>
      <c r="H443" s="155"/>
      <c r="I443" s="159"/>
      <c r="J443" s="159"/>
      <c r="K443" s="337"/>
      <c r="L443" s="343" t="str">
        <f>IF(K443="","",LOOKUP(K443,'Work Programme'!$A$8:$A$207,'Work Programme'!$B$8:$B$207))</f>
        <v/>
      </c>
      <c r="M443" s="150"/>
      <c r="N443" s="151"/>
      <c r="O443" s="254" t="str">
        <f>IF(G443="","",VLOOKUP(G443,'Overview - Financial Statement'!$A$46:$B$60,2,FALSE))</f>
        <v/>
      </c>
      <c r="P443" s="255" t="str">
        <f t="shared" si="84"/>
        <v/>
      </c>
      <c r="Q443" s="153"/>
      <c r="R443" s="153"/>
      <c r="S443" s="238">
        <f t="shared" si="85"/>
        <v>0</v>
      </c>
      <c r="T443" s="193" t="s">
        <v>44</v>
      </c>
      <c r="U443" s="173"/>
      <c r="V443" s="193" t="str">
        <f t="shared" si="86"/>
        <v/>
      </c>
      <c r="W443" s="264" t="str">
        <f t="shared" si="87"/>
        <v>OK</v>
      </c>
      <c r="X443" s="193" t="str">
        <f t="shared" si="88"/>
        <v/>
      </c>
      <c r="Y443" s="193" t="str">
        <f t="shared" si="89"/>
        <v/>
      </c>
      <c r="Z443" s="397" t="str">
        <f t="shared" si="90"/>
        <v/>
      </c>
      <c r="AA443" s="257" t="str">
        <f t="shared" si="91"/>
        <v/>
      </c>
      <c r="AB443" s="257" t="str">
        <f t="shared" si="92"/>
        <v/>
      </c>
      <c r="AC443" s="193" t="str">
        <f t="shared" si="93"/>
        <v>CHECK DATES</v>
      </c>
      <c r="AD443" s="257" t="str">
        <f t="shared" si="94"/>
        <v/>
      </c>
      <c r="AE443" s="286">
        <v>0</v>
      </c>
      <c r="AF443" s="257">
        <f t="shared" si="95"/>
        <v>0</v>
      </c>
      <c r="AG443" s="257" t="str">
        <f t="shared" si="96"/>
        <v/>
      </c>
      <c r="AH443" s="257">
        <f t="shared" si="97"/>
        <v>0</v>
      </c>
    </row>
    <row r="444" spans="1:34" x14ac:dyDescent="0.3">
      <c r="A444" s="287">
        <v>432</v>
      </c>
      <c r="B444" s="150"/>
      <c r="C444" s="150"/>
      <c r="D444" s="150"/>
      <c r="E444" s="152"/>
      <c r="F444" s="152"/>
      <c r="G444" s="154"/>
      <c r="H444" s="155"/>
      <c r="I444" s="159"/>
      <c r="J444" s="159"/>
      <c r="K444" s="337"/>
      <c r="L444" s="343" t="str">
        <f>IF(K444="","",LOOKUP(K444,'Work Programme'!$A$8:$A$207,'Work Programme'!$B$8:$B$207))</f>
        <v/>
      </c>
      <c r="M444" s="150"/>
      <c r="N444" s="151"/>
      <c r="O444" s="254" t="str">
        <f>IF(G444="","",VLOOKUP(G444,'Overview - Financial Statement'!$A$46:$B$60,2,FALSE))</f>
        <v/>
      </c>
      <c r="P444" s="255" t="str">
        <f t="shared" si="84"/>
        <v/>
      </c>
      <c r="Q444" s="153"/>
      <c r="R444" s="153"/>
      <c r="S444" s="238">
        <f t="shared" si="85"/>
        <v>0</v>
      </c>
      <c r="T444" s="193" t="s">
        <v>44</v>
      </c>
      <c r="U444" s="173"/>
      <c r="V444" s="193" t="str">
        <f t="shared" si="86"/>
        <v/>
      </c>
      <c r="W444" s="264" t="str">
        <f t="shared" si="87"/>
        <v>OK</v>
      </c>
      <c r="X444" s="193" t="str">
        <f t="shared" si="88"/>
        <v/>
      </c>
      <c r="Y444" s="193" t="str">
        <f t="shared" si="89"/>
        <v/>
      </c>
      <c r="Z444" s="397" t="str">
        <f t="shared" si="90"/>
        <v/>
      </c>
      <c r="AA444" s="257" t="str">
        <f t="shared" si="91"/>
        <v/>
      </c>
      <c r="AB444" s="257" t="str">
        <f t="shared" si="92"/>
        <v/>
      </c>
      <c r="AC444" s="193" t="str">
        <f t="shared" si="93"/>
        <v>CHECK DATES</v>
      </c>
      <c r="AD444" s="257" t="str">
        <f t="shared" si="94"/>
        <v/>
      </c>
      <c r="AE444" s="286">
        <v>0</v>
      </c>
      <c r="AF444" s="257">
        <f t="shared" si="95"/>
        <v>0</v>
      </c>
      <c r="AG444" s="257" t="str">
        <f t="shared" si="96"/>
        <v/>
      </c>
      <c r="AH444" s="257">
        <f t="shared" si="97"/>
        <v>0</v>
      </c>
    </row>
    <row r="445" spans="1:34" x14ac:dyDescent="0.3">
      <c r="A445" s="287">
        <v>433</v>
      </c>
      <c r="B445" s="150"/>
      <c r="C445" s="150"/>
      <c r="D445" s="150"/>
      <c r="E445" s="152"/>
      <c r="F445" s="152"/>
      <c r="G445" s="154"/>
      <c r="H445" s="155"/>
      <c r="I445" s="159"/>
      <c r="J445" s="159"/>
      <c r="K445" s="337"/>
      <c r="L445" s="343" t="str">
        <f>IF(K445="","",LOOKUP(K445,'Work Programme'!$A$8:$A$207,'Work Programme'!$B$8:$B$207))</f>
        <v/>
      </c>
      <c r="M445" s="150"/>
      <c r="N445" s="151"/>
      <c r="O445" s="254" t="str">
        <f>IF(G445="","",VLOOKUP(G445,'Overview - Financial Statement'!$A$46:$B$60,2,FALSE))</f>
        <v/>
      </c>
      <c r="P445" s="255" t="str">
        <f t="shared" si="84"/>
        <v/>
      </c>
      <c r="Q445" s="153"/>
      <c r="R445" s="153"/>
      <c r="S445" s="238">
        <f t="shared" si="85"/>
        <v>0</v>
      </c>
      <c r="T445" s="193" t="s">
        <v>44</v>
      </c>
      <c r="U445" s="173"/>
      <c r="V445" s="193" t="str">
        <f t="shared" si="86"/>
        <v/>
      </c>
      <c r="W445" s="264" t="str">
        <f t="shared" si="87"/>
        <v>OK</v>
      </c>
      <c r="X445" s="193" t="str">
        <f t="shared" si="88"/>
        <v/>
      </c>
      <c r="Y445" s="193" t="str">
        <f t="shared" si="89"/>
        <v/>
      </c>
      <c r="Z445" s="397" t="str">
        <f t="shared" si="90"/>
        <v/>
      </c>
      <c r="AA445" s="257" t="str">
        <f t="shared" si="91"/>
        <v/>
      </c>
      <c r="AB445" s="257" t="str">
        <f t="shared" si="92"/>
        <v/>
      </c>
      <c r="AC445" s="193" t="str">
        <f t="shared" si="93"/>
        <v>CHECK DATES</v>
      </c>
      <c r="AD445" s="257" t="str">
        <f t="shared" si="94"/>
        <v/>
      </c>
      <c r="AE445" s="286">
        <v>0</v>
      </c>
      <c r="AF445" s="257">
        <f t="shared" si="95"/>
        <v>0</v>
      </c>
      <c r="AG445" s="257" t="str">
        <f t="shared" si="96"/>
        <v/>
      </c>
      <c r="AH445" s="257">
        <f t="shared" si="97"/>
        <v>0</v>
      </c>
    </row>
    <row r="446" spans="1:34" x14ac:dyDescent="0.3">
      <c r="A446" s="287">
        <v>434</v>
      </c>
      <c r="B446" s="150"/>
      <c r="C446" s="150"/>
      <c r="D446" s="150"/>
      <c r="E446" s="152"/>
      <c r="F446" s="152"/>
      <c r="G446" s="154"/>
      <c r="H446" s="155"/>
      <c r="I446" s="159"/>
      <c r="J446" s="159"/>
      <c r="K446" s="337"/>
      <c r="L446" s="343" t="str">
        <f>IF(K446="","",LOOKUP(K446,'Work Programme'!$A$8:$A$207,'Work Programme'!$B$8:$B$207))</f>
        <v/>
      </c>
      <c r="M446" s="150"/>
      <c r="N446" s="151"/>
      <c r="O446" s="254" t="str">
        <f>IF(G446="","",VLOOKUP(G446,'Overview - Financial Statement'!$A$46:$B$60,2,FALSE))</f>
        <v/>
      </c>
      <c r="P446" s="255" t="str">
        <f t="shared" si="84"/>
        <v/>
      </c>
      <c r="Q446" s="153"/>
      <c r="R446" s="153"/>
      <c r="S446" s="238">
        <f t="shared" si="85"/>
        <v>0</v>
      </c>
      <c r="T446" s="193" t="s">
        <v>44</v>
      </c>
      <c r="U446" s="173"/>
      <c r="V446" s="193" t="str">
        <f t="shared" si="86"/>
        <v/>
      </c>
      <c r="W446" s="264" t="str">
        <f t="shared" si="87"/>
        <v>OK</v>
      </c>
      <c r="X446" s="193" t="str">
        <f t="shared" si="88"/>
        <v/>
      </c>
      <c r="Y446" s="193" t="str">
        <f t="shared" si="89"/>
        <v/>
      </c>
      <c r="Z446" s="397" t="str">
        <f t="shared" si="90"/>
        <v/>
      </c>
      <c r="AA446" s="257" t="str">
        <f t="shared" si="91"/>
        <v/>
      </c>
      <c r="AB446" s="257" t="str">
        <f t="shared" si="92"/>
        <v/>
      </c>
      <c r="AC446" s="193" t="str">
        <f t="shared" si="93"/>
        <v>CHECK DATES</v>
      </c>
      <c r="AD446" s="257" t="str">
        <f t="shared" si="94"/>
        <v/>
      </c>
      <c r="AE446" s="286">
        <v>0</v>
      </c>
      <c r="AF446" s="257">
        <f t="shared" si="95"/>
        <v>0</v>
      </c>
      <c r="AG446" s="257" t="str">
        <f t="shared" si="96"/>
        <v/>
      </c>
      <c r="AH446" s="257">
        <f t="shared" si="97"/>
        <v>0</v>
      </c>
    </row>
    <row r="447" spans="1:34" x14ac:dyDescent="0.3">
      <c r="A447" s="287">
        <v>435</v>
      </c>
      <c r="B447" s="150"/>
      <c r="C447" s="150"/>
      <c r="D447" s="150"/>
      <c r="E447" s="152"/>
      <c r="F447" s="152"/>
      <c r="G447" s="154"/>
      <c r="H447" s="155"/>
      <c r="I447" s="159"/>
      <c r="J447" s="159"/>
      <c r="K447" s="337"/>
      <c r="L447" s="343" t="str">
        <f>IF(K447="","",LOOKUP(K447,'Work Programme'!$A$8:$A$207,'Work Programme'!$B$8:$B$207))</f>
        <v/>
      </c>
      <c r="M447" s="150"/>
      <c r="N447" s="151"/>
      <c r="O447" s="254" t="str">
        <f>IF(G447="","",VLOOKUP(G447,'Overview - Financial Statement'!$A$46:$B$60,2,FALSE))</f>
        <v/>
      </c>
      <c r="P447" s="255" t="str">
        <f t="shared" si="84"/>
        <v/>
      </c>
      <c r="Q447" s="153"/>
      <c r="R447" s="153"/>
      <c r="S447" s="238">
        <f t="shared" si="85"/>
        <v>0</v>
      </c>
      <c r="T447" s="193" t="s">
        <v>44</v>
      </c>
      <c r="U447" s="173"/>
      <c r="V447" s="193" t="str">
        <f t="shared" si="86"/>
        <v/>
      </c>
      <c r="W447" s="264" t="str">
        <f t="shared" si="87"/>
        <v>OK</v>
      </c>
      <c r="X447" s="193" t="str">
        <f t="shared" si="88"/>
        <v/>
      </c>
      <c r="Y447" s="193" t="str">
        <f t="shared" si="89"/>
        <v/>
      </c>
      <c r="Z447" s="397" t="str">
        <f t="shared" si="90"/>
        <v/>
      </c>
      <c r="AA447" s="257" t="str">
        <f t="shared" si="91"/>
        <v/>
      </c>
      <c r="AB447" s="257" t="str">
        <f t="shared" si="92"/>
        <v/>
      </c>
      <c r="AC447" s="193" t="str">
        <f t="shared" si="93"/>
        <v>CHECK DATES</v>
      </c>
      <c r="AD447" s="257" t="str">
        <f t="shared" si="94"/>
        <v/>
      </c>
      <c r="AE447" s="286">
        <v>0</v>
      </c>
      <c r="AF447" s="257">
        <f t="shared" si="95"/>
        <v>0</v>
      </c>
      <c r="AG447" s="257" t="str">
        <f t="shared" si="96"/>
        <v/>
      </c>
      <c r="AH447" s="257">
        <f t="shared" si="97"/>
        <v>0</v>
      </c>
    </row>
    <row r="448" spans="1:34" x14ac:dyDescent="0.3">
      <c r="A448" s="287">
        <v>436</v>
      </c>
      <c r="B448" s="150"/>
      <c r="C448" s="150"/>
      <c r="D448" s="150"/>
      <c r="E448" s="152"/>
      <c r="F448" s="152"/>
      <c r="G448" s="154"/>
      <c r="H448" s="155"/>
      <c r="I448" s="159"/>
      <c r="J448" s="159"/>
      <c r="K448" s="337"/>
      <c r="L448" s="343" t="str">
        <f>IF(K448="","",LOOKUP(K448,'Work Programme'!$A$8:$A$207,'Work Programme'!$B$8:$B$207))</f>
        <v/>
      </c>
      <c r="M448" s="150"/>
      <c r="N448" s="151"/>
      <c r="O448" s="254" t="str">
        <f>IF(G448="","",VLOOKUP(G448,'Overview - Financial Statement'!$A$46:$B$60,2,FALSE))</f>
        <v/>
      </c>
      <c r="P448" s="255" t="str">
        <f t="shared" si="84"/>
        <v/>
      </c>
      <c r="Q448" s="153"/>
      <c r="R448" s="153"/>
      <c r="S448" s="238">
        <f t="shared" si="85"/>
        <v>0</v>
      </c>
      <c r="T448" s="193" t="s">
        <v>44</v>
      </c>
      <c r="U448" s="173"/>
      <c r="V448" s="193" t="str">
        <f t="shared" si="86"/>
        <v/>
      </c>
      <c r="W448" s="264" t="str">
        <f t="shared" si="87"/>
        <v>OK</v>
      </c>
      <c r="X448" s="193" t="str">
        <f t="shared" si="88"/>
        <v/>
      </c>
      <c r="Y448" s="193" t="str">
        <f t="shared" si="89"/>
        <v/>
      </c>
      <c r="Z448" s="397" t="str">
        <f t="shared" si="90"/>
        <v/>
      </c>
      <c r="AA448" s="257" t="str">
        <f t="shared" si="91"/>
        <v/>
      </c>
      <c r="AB448" s="257" t="str">
        <f t="shared" si="92"/>
        <v/>
      </c>
      <c r="AC448" s="193" t="str">
        <f t="shared" si="93"/>
        <v>CHECK DATES</v>
      </c>
      <c r="AD448" s="257" t="str">
        <f t="shared" si="94"/>
        <v/>
      </c>
      <c r="AE448" s="286">
        <v>0</v>
      </c>
      <c r="AF448" s="257">
        <f t="shared" si="95"/>
        <v>0</v>
      </c>
      <c r="AG448" s="257" t="str">
        <f t="shared" si="96"/>
        <v/>
      </c>
      <c r="AH448" s="257">
        <f t="shared" si="97"/>
        <v>0</v>
      </c>
    </row>
    <row r="449" spans="1:34" x14ac:dyDescent="0.3">
      <c r="A449" s="287">
        <v>437</v>
      </c>
      <c r="B449" s="150"/>
      <c r="C449" s="150"/>
      <c r="D449" s="150"/>
      <c r="E449" s="152"/>
      <c r="F449" s="152"/>
      <c r="G449" s="154"/>
      <c r="H449" s="155"/>
      <c r="I449" s="159"/>
      <c r="J449" s="159"/>
      <c r="K449" s="337"/>
      <c r="L449" s="343" t="str">
        <f>IF(K449="","",LOOKUP(K449,'Work Programme'!$A$8:$A$207,'Work Programme'!$B$8:$B$207))</f>
        <v/>
      </c>
      <c r="M449" s="150"/>
      <c r="N449" s="151"/>
      <c r="O449" s="254" t="str">
        <f>IF(G449="","",VLOOKUP(G449,'Overview - Financial Statement'!$A$46:$B$60,2,FALSE))</f>
        <v/>
      </c>
      <c r="P449" s="255" t="str">
        <f t="shared" si="84"/>
        <v/>
      </c>
      <c r="Q449" s="153"/>
      <c r="R449" s="153"/>
      <c r="S449" s="238">
        <f t="shared" si="85"/>
        <v>0</v>
      </c>
      <c r="T449" s="193" t="s">
        <v>44</v>
      </c>
      <c r="U449" s="173"/>
      <c r="V449" s="193" t="str">
        <f t="shared" si="86"/>
        <v/>
      </c>
      <c r="W449" s="264" t="str">
        <f t="shared" si="87"/>
        <v>OK</v>
      </c>
      <c r="X449" s="193" t="str">
        <f t="shared" si="88"/>
        <v/>
      </c>
      <c r="Y449" s="193" t="str">
        <f t="shared" si="89"/>
        <v/>
      </c>
      <c r="Z449" s="397" t="str">
        <f t="shared" si="90"/>
        <v/>
      </c>
      <c r="AA449" s="257" t="str">
        <f t="shared" si="91"/>
        <v/>
      </c>
      <c r="AB449" s="257" t="str">
        <f t="shared" si="92"/>
        <v/>
      </c>
      <c r="AC449" s="193" t="str">
        <f t="shared" si="93"/>
        <v>CHECK DATES</v>
      </c>
      <c r="AD449" s="257" t="str">
        <f t="shared" si="94"/>
        <v/>
      </c>
      <c r="AE449" s="286">
        <v>0</v>
      </c>
      <c r="AF449" s="257">
        <f t="shared" si="95"/>
        <v>0</v>
      </c>
      <c r="AG449" s="257" t="str">
        <f t="shared" si="96"/>
        <v/>
      </c>
      <c r="AH449" s="257">
        <f t="shared" si="97"/>
        <v>0</v>
      </c>
    </row>
    <row r="450" spans="1:34" x14ac:dyDescent="0.3">
      <c r="A450" s="287">
        <v>438</v>
      </c>
      <c r="B450" s="150"/>
      <c r="C450" s="150"/>
      <c r="D450" s="150"/>
      <c r="E450" s="152"/>
      <c r="F450" s="152"/>
      <c r="G450" s="154"/>
      <c r="H450" s="155"/>
      <c r="I450" s="159"/>
      <c r="J450" s="159"/>
      <c r="K450" s="337"/>
      <c r="L450" s="343" t="str">
        <f>IF(K450="","",LOOKUP(K450,'Work Programme'!$A$8:$A$207,'Work Programme'!$B$8:$B$207))</f>
        <v/>
      </c>
      <c r="M450" s="150"/>
      <c r="N450" s="151"/>
      <c r="O450" s="254" t="str">
        <f>IF(G450="","",VLOOKUP(G450,'Overview - Financial Statement'!$A$46:$B$60,2,FALSE))</f>
        <v/>
      </c>
      <c r="P450" s="255" t="str">
        <f t="shared" si="84"/>
        <v/>
      </c>
      <c r="Q450" s="153"/>
      <c r="R450" s="153"/>
      <c r="S450" s="238">
        <f t="shared" si="85"/>
        <v>0</v>
      </c>
      <c r="T450" s="193" t="s">
        <v>44</v>
      </c>
      <c r="U450" s="173"/>
      <c r="V450" s="193" t="str">
        <f t="shared" si="86"/>
        <v/>
      </c>
      <c r="W450" s="264" t="str">
        <f t="shared" si="87"/>
        <v>OK</v>
      </c>
      <c r="X450" s="193" t="str">
        <f t="shared" si="88"/>
        <v/>
      </c>
      <c r="Y450" s="193" t="str">
        <f t="shared" si="89"/>
        <v/>
      </c>
      <c r="Z450" s="397" t="str">
        <f t="shared" si="90"/>
        <v/>
      </c>
      <c r="AA450" s="257" t="str">
        <f t="shared" si="91"/>
        <v/>
      </c>
      <c r="AB450" s="257" t="str">
        <f t="shared" si="92"/>
        <v/>
      </c>
      <c r="AC450" s="193" t="str">
        <f t="shared" si="93"/>
        <v>CHECK DATES</v>
      </c>
      <c r="AD450" s="257" t="str">
        <f t="shared" si="94"/>
        <v/>
      </c>
      <c r="AE450" s="286">
        <v>0</v>
      </c>
      <c r="AF450" s="257">
        <f t="shared" si="95"/>
        <v>0</v>
      </c>
      <c r="AG450" s="257" t="str">
        <f t="shared" si="96"/>
        <v/>
      </c>
      <c r="AH450" s="257">
        <f t="shared" si="97"/>
        <v>0</v>
      </c>
    </row>
    <row r="451" spans="1:34" x14ac:dyDescent="0.3">
      <c r="A451" s="287">
        <v>439</v>
      </c>
      <c r="B451" s="150"/>
      <c r="C451" s="150"/>
      <c r="D451" s="150"/>
      <c r="E451" s="152"/>
      <c r="F451" s="152"/>
      <c r="G451" s="154"/>
      <c r="H451" s="155"/>
      <c r="I451" s="159"/>
      <c r="J451" s="159"/>
      <c r="K451" s="337"/>
      <c r="L451" s="343" t="str">
        <f>IF(K451="","",LOOKUP(K451,'Work Programme'!$A$8:$A$207,'Work Programme'!$B$8:$B$207))</f>
        <v/>
      </c>
      <c r="M451" s="150"/>
      <c r="N451" s="151"/>
      <c r="O451" s="254" t="str">
        <f>IF(G451="","",VLOOKUP(G451,'Overview - Financial Statement'!$A$46:$B$60,2,FALSE))</f>
        <v/>
      </c>
      <c r="P451" s="255" t="str">
        <f t="shared" si="84"/>
        <v/>
      </c>
      <c r="Q451" s="153"/>
      <c r="R451" s="153"/>
      <c r="S451" s="238">
        <f t="shared" si="85"/>
        <v>0</v>
      </c>
      <c r="T451" s="193" t="s">
        <v>44</v>
      </c>
      <c r="U451" s="173"/>
      <c r="V451" s="193" t="str">
        <f t="shared" si="86"/>
        <v/>
      </c>
      <c r="W451" s="264" t="str">
        <f t="shared" si="87"/>
        <v>OK</v>
      </c>
      <c r="X451" s="193" t="str">
        <f t="shared" si="88"/>
        <v/>
      </c>
      <c r="Y451" s="193" t="str">
        <f t="shared" si="89"/>
        <v/>
      </c>
      <c r="Z451" s="397" t="str">
        <f t="shared" si="90"/>
        <v/>
      </c>
      <c r="AA451" s="257" t="str">
        <f t="shared" si="91"/>
        <v/>
      </c>
      <c r="AB451" s="257" t="str">
        <f t="shared" si="92"/>
        <v/>
      </c>
      <c r="AC451" s="193" t="str">
        <f t="shared" si="93"/>
        <v>CHECK DATES</v>
      </c>
      <c r="AD451" s="257" t="str">
        <f t="shared" si="94"/>
        <v/>
      </c>
      <c r="AE451" s="286">
        <v>0</v>
      </c>
      <c r="AF451" s="257">
        <f t="shared" si="95"/>
        <v>0</v>
      </c>
      <c r="AG451" s="257" t="str">
        <f t="shared" si="96"/>
        <v/>
      </c>
      <c r="AH451" s="257">
        <f t="shared" si="97"/>
        <v>0</v>
      </c>
    </row>
    <row r="452" spans="1:34" x14ac:dyDescent="0.3">
      <c r="A452" s="287">
        <v>440</v>
      </c>
      <c r="B452" s="150"/>
      <c r="C452" s="150"/>
      <c r="D452" s="150"/>
      <c r="E452" s="152"/>
      <c r="F452" s="152"/>
      <c r="G452" s="154"/>
      <c r="H452" s="155"/>
      <c r="I452" s="159"/>
      <c r="J452" s="159"/>
      <c r="K452" s="337"/>
      <c r="L452" s="343" t="str">
        <f>IF(K452="","",LOOKUP(K452,'Work Programme'!$A$8:$A$207,'Work Programme'!$B$8:$B$207))</f>
        <v/>
      </c>
      <c r="M452" s="150"/>
      <c r="N452" s="151"/>
      <c r="O452" s="254" t="str">
        <f>IF(G452="","",VLOOKUP(G452,'Overview - Financial Statement'!$A$46:$B$60,2,FALSE))</f>
        <v/>
      </c>
      <c r="P452" s="255" t="str">
        <f t="shared" si="84"/>
        <v/>
      </c>
      <c r="Q452" s="153"/>
      <c r="R452" s="153"/>
      <c r="S452" s="238">
        <f t="shared" si="85"/>
        <v>0</v>
      </c>
      <c r="T452" s="193" t="s">
        <v>44</v>
      </c>
      <c r="U452" s="173"/>
      <c r="V452" s="193" t="str">
        <f t="shared" si="86"/>
        <v/>
      </c>
      <c r="W452" s="264" t="str">
        <f t="shared" si="87"/>
        <v>OK</v>
      </c>
      <c r="X452" s="193" t="str">
        <f t="shared" si="88"/>
        <v/>
      </c>
      <c r="Y452" s="193" t="str">
        <f t="shared" si="89"/>
        <v/>
      </c>
      <c r="Z452" s="397" t="str">
        <f t="shared" si="90"/>
        <v/>
      </c>
      <c r="AA452" s="257" t="str">
        <f t="shared" si="91"/>
        <v/>
      </c>
      <c r="AB452" s="257" t="str">
        <f t="shared" si="92"/>
        <v/>
      </c>
      <c r="AC452" s="193" t="str">
        <f t="shared" si="93"/>
        <v>CHECK DATES</v>
      </c>
      <c r="AD452" s="257" t="str">
        <f t="shared" si="94"/>
        <v/>
      </c>
      <c r="AE452" s="286">
        <v>0</v>
      </c>
      <c r="AF452" s="257">
        <f t="shared" si="95"/>
        <v>0</v>
      </c>
      <c r="AG452" s="257" t="str">
        <f t="shared" si="96"/>
        <v/>
      </c>
      <c r="AH452" s="257">
        <f t="shared" si="97"/>
        <v>0</v>
      </c>
    </row>
    <row r="453" spans="1:34" x14ac:dyDescent="0.3">
      <c r="A453" s="287">
        <v>441</v>
      </c>
      <c r="B453" s="150"/>
      <c r="C453" s="150"/>
      <c r="D453" s="150"/>
      <c r="E453" s="152"/>
      <c r="F453" s="152"/>
      <c r="G453" s="154"/>
      <c r="H453" s="155"/>
      <c r="I453" s="159"/>
      <c r="J453" s="159"/>
      <c r="K453" s="337"/>
      <c r="L453" s="343" t="str">
        <f>IF(K453="","",LOOKUP(K453,'Work Programme'!$A$8:$A$207,'Work Programme'!$B$8:$B$207))</f>
        <v/>
      </c>
      <c r="M453" s="150"/>
      <c r="N453" s="151"/>
      <c r="O453" s="254" t="str">
        <f>IF(G453="","",VLOOKUP(G453,'Overview - Financial Statement'!$A$46:$B$60,2,FALSE))</f>
        <v/>
      </c>
      <c r="P453" s="255" t="str">
        <f t="shared" si="84"/>
        <v/>
      </c>
      <c r="Q453" s="153"/>
      <c r="R453" s="153"/>
      <c r="S453" s="238">
        <f t="shared" si="85"/>
        <v>0</v>
      </c>
      <c r="T453" s="193" t="s">
        <v>44</v>
      </c>
      <c r="U453" s="173"/>
      <c r="V453" s="193" t="str">
        <f t="shared" si="86"/>
        <v/>
      </c>
      <c r="W453" s="264" t="str">
        <f t="shared" si="87"/>
        <v>OK</v>
      </c>
      <c r="X453" s="193" t="str">
        <f t="shared" si="88"/>
        <v/>
      </c>
      <c r="Y453" s="193" t="str">
        <f t="shared" si="89"/>
        <v/>
      </c>
      <c r="Z453" s="397" t="str">
        <f t="shared" si="90"/>
        <v/>
      </c>
      <c r="AA453" s="257" t="str">
        <f t="shared" si="91"/>
        <v/>
      </c>
      <c r="AB453" s="257" t="str">
        <f t="shared" si="92"/>
        <v/>
      </c>
      <c r="AC453" s="193" t="str">
        <f t="shared" si="93"/>
        <v>CHECK DATES</v>
      </c>
      <c r="AD453" s="257" t="str">
        <f t="shared" si="94"/>
        <v/>
      </c>
      <c r="AE453" s="286">
        <v>0</v>
      </c>
      <c r="AF453" s="257">
        <f t="shared" si="95"/>
        <v>0</v>
      </c>
      <c r="AG453" s="257" t="str">
        <f t="shared" si="96"/>
        <v/>
      </c>
      <c r="AH453" s="257">
        <f t="shared" si="97"/>
        <v>0</v>
      </c>
    </row>
    <row r="454" spans="1:34" x14ac:dyDescent="0.3">
      <c r="A454" s="287">
        <v>442</v>
      </c>
      <c r="B454" s="150"/>
      <c r="C454" s="150"/>
      <c r="D454" s="150"/>
      <c r="E454" s="152"/>
      <c r="F454" s="152"/>
      <c r="G454" s="154"/>
      <c r="H454" s="155"/>
      <c r="I454" s="159"/>
      <c r="J454" s="159"/>
      <c r="K454" s="337"/>
      <c r="L454" s="343" t="str">
        <f>IF(K454="","",LOOKUP(K454,'Work Programme'!$A$8:$A$207,'Work Programme'!$B$8:$B$207))</f>
        <v/>
      </c>
      <c r="M454" s="150"/>
      <c r="N454" s="151"/>
      <c r="O454" s="254" t="str">
        <f>IF(G454="","",VLOOKUP(G454,'Overview - Financial Statement'!$A$46:$B$60,2,FALSE))</f>
        <v/>
      </c>
      <c r="P454" s="255" t="str">
        <f t="shared" si="84"/>
        <v/>
      </c>
      <c r="Q454" s="153"/>
      <c r="R454" s="153"/>
      <c r="S454" s="238">
        <f t="shared" si="85"/>
        <v>0</v>
      </c>
      <c r="T454" s="193" t="s">
        <v>44</v>
      </c>
      <c r="U454" s="173"/>
      <c r="V454" s="193" t="str">
        <f t="shared" si="86"/>
        <v/>
      </c>
      <c r="W454" s="264" t="str">
        <f t="shared" si="87"/>
        <v>OK</v>
      </c>
      <c r="X454" s="193" t="str">
        <f t="shared" si="88"/>
        <v/>
      </c>
      <c r="Y454" s="193" t="str">
        <f t="shared" si="89"/>
        <v/>
      </c>
      <c r="Z454" s="397" t="str">
        <f t="shared" si="90"/>
        <v/>
      </c>
      <c r="AA454" s="257" t="str">
        <f t="shared" si="91"/>
        <v/>
      </c>
      <c r="AB454" s="257" t="str">
        <f t="shared" si="92"/>
        <v/>
      </c>
      <c r="AC454" s="193" t="str">
        <f t="shared" si="93"/>
        <v>CHECK DATES</v>
      </c>
      <c r="AD454" s="257" t="str">
        <f t="shared" si="94"/>
        <v/>
      </c>
      <c r="AE454" s="286">
        <v>0</v>
      </c>
      <c r="AF454" s="257">
        <f t="shared" si="95"/>
        <v>0</v>
      </c>
      <c r="AG454" s="257" t="str">
        <f t="shared" si="96"/>
        <v/>
      </c>
      <c r="AH454" s="257">
        <f t="shared" si="97"/>
        <v>0</v>
      </c>
    </row>
    <row r="455" spans="1:34" x14ac:dyDescent="0.3">
      <c r="A455" s="287">
        <v>443</v>
      </c>
      <c r="B455" s="150"/>
      <c r="C455" s="150"/>
      <c r="D455" s="150"/>
      <c r="E455" s="152"/>
      <c r="F455" s="152"/>
      <c r="G455" s="154"/>
      <c r="H455" s="155"/>
      <c r="I455" s="159"/>
      <c r="J455" s="159"/>
      <c r="K455" s="337"/>
      <c r="L455" s="343" t="str">
        <f>IF(K455="","",LOOKUP(K455,'Work Programme'!$A$8:$A$207,'Work Programme'!$B$8:$B$207))</f>
        <v/>
      </c>
      <c r="M455" s="150"/>
      <c r="N455" s="151"/>
      <c r="O455" s="254" t="str">
        <f>IF(G455="","",VLOOKUP(G455,'Overview - Financial Statement'!$A$46:$B$60,2,FALSE))</f>
        <v/>
      </c>
      <c r="P455" s="255" t="str">
        <f t="shared" si="84"/>
        <v/>
      </c>
      <c r="Q455" s="153"/>
      <c r="R455" s="153"/>
      <c r="S455" s="238">
        <f t="shared" si="85"/>
        <v>0</v>
      </c>
      <c r="T455" s="193" t="s">
        <v>44</v>
      </c>
      <c r="U455" s="173"/>
      <c r="V455" s="193" t="str">
        <f t="shared" si="86"/>
        <v/>
      </c>
      <c r="W455" s="264" t="str">
        <f t="shared" si="87"/>
        <v>OK</v>
      </c>
      <c r="X455" s="193" t="str">
        <f t="shared" si="88"/>
        <v/>
      </c>
      <c r="Y455" s="193" t="str">
        <f t="shared" si="89"/>
        <v/>
      </c>
      <c r="Z455" s="397" t="str">
        <f t="shared" si="90"/>
        <v/>
      </c>
      <c r="AA455" s="257" t="str">
        <f t="shared" si="91"/>
        <v/>
      </c>
      <c r="AB455" s="257" t="str">
        <f t="shared" si="92"/>
        <v/>
      </c>
      <c r="AC455" s="193" t="str">
        <f t="shared" si="93"/>
        <v>CHECK DATES</v>
      </c>
      <c r="AD455" s="257" t="str">
        <f t="shared" si="94"/>
        <v/>
      </c>
      <c r="AE455" s="286">
        <v>0</v>
      </c>
      <c r="AF455" s="257">
        <f t="shared" si="95"/>
        <v>0</v>
      </c>
      <c r="AG455" s="257" t="str">
        <f t="shared" si="96"/>
        <v/>
      </c>
      <c r="AH455" s="257">
        <f t="shared" si="97"/>
        <v>0</v>
      </c>
    </row>
    <row r="456" spans="1:34" x14ac:dyDescent="0.3">
      <c r="A456" s="287">
        <v>444</v>
      </c>
      <c r="B456" s="150"/>
      <c r="C456" s="150"/>
      <c r="D456" s="150"/>
      <c r="E456" s="152"/>
      <c r="F456" s="152"/>
      <c r="G456" s="154"/>
      <c r="H456" s="155"/>
      <c r="I456" s="159"/>
      <c r="J456" s="159"/>
      <c r="K456" s="337"/>
      <c r="L456" s="343" t="str">
        <f>IF(K456="","",LOOKUP(K456,'Work Programme'!$A$8:$A$207,'Work Programme'!$B$8:$B$207))</f>
        <v/>
      </c>
      <c r="M456" s="150"/>
      <c r="N456" s="151"/>
      <c r="O456" s="254" t="str">
        <f>IF(G456="","",VLOOKUP(G456,'Overview - Financial Statement'!$A$46:$B$60,2,FALSE))</f>
        <v/>
      </c>
      <c r="P456" s="255" t="str">
        <f t="shared" si="84"/>
        <v/>
      </c>
      <c r="Q456" s="153"/>
      <c r="R456" s="153"/>
      <c r="S456" s="238">
        <f t="shared" si="85"/>
        <v>0</v>
      </c>
      <c r="T456" s="193" t="s">
        <v>44</v>
      </c>
      <c r="U456" s="173"/>
      <c r="V456" s="193" t="str">
        <f t="shared" si="86"/>
        <v/>
      </c>
      <c r="W456" s="264" t="str">
        <f t="shared" si="87"/>
        <v>OK</v>
      </c>
      <c r="X456" s="193" t="str">
        <f t="shared" si="88"/>
        <v/>
      </c>
      <c r="Y456" s="193" t="str">
        <f t="shared" si="89"/>
        <v/>
      </c>
      <c r="Z456" s="397" t="str">
        <f t="shared" si="90"/>
        <v/>
      </c>
      <c r="AA456" s="257" t="str">
        <f t="shared" si="91"/>
        <v/>
      </c>
      <c r="AB456" s="257" t="str">
        <f t="shared" si="92"/>
        <v/>
      </c>
      <c r="AC456" s="193" t="str">
        <f t="shared" si="93"/>
        <v>CHECK DATES</v>
      </c>
      <c r="AD456" s="257" t="str">
        <f t="shared" si="94"/>
        <v/>
      </c>
      <c r="AE456" s="286">
        <v>0</v>
      </c>
      <c r="AF456" s="257">
        <f t="shared" si="95"/>
        <v>0</v>
      </c>
      <c r="AG456" s="257" t="str">
        <f t="shared" si="96"/>
        <v/>
      </c>
      <c r="AH456" s="257">
        <f t="shared" si="97"/>
        <v>0</v>
      </c>
    </row>
    <row r="457" spans="1:34" x14ac:dyDescent="0.3">
      <c r="A457" s="287">
        <v>445</v>
      </c>
      <c r="B457" s="150"/>
      <c r="C457" s="150"/>
      <c r="D457" s="150"/>
      <c r="E457" s="152"/>
      <c r="F457" s="152"/>
      <c r="G457" s="154"/>
      <c r="H457" s="155"/>
      <c r="I457" s="159"/>
      <c r="J457" s="159"/>
      <c r="K457" s="337"/>
      <c r="L457" s="343" t="str">
        <f>IF(K457="","",LOOKUP(K457,'Work Programme'!$A$8:$A$207,'Work Programme'!$B$8:$B$207))</f>
        <v/>
      </c>
      <c r="M457" s="150"/>
      <c r="N457" s="151"/>
      <c r="O457" s="254" t="str">
        <f>IF(G457="","",VLOOKUP(G457,'Overview - Financial Statement'!$A$46:$B$60,2,FALSE))</f>
        <v/>
      </c>
      <c r="P457" s="255" t="str">
        <f t="shared" si="84"/>
        <v/>
      </c>
      <c r="Q457" s="153"/>
      <c r="R457" s="153"/>
      <c r="S457" s="238">
        <f t="shared" si="85"/>
        <v>0</v>
      </c>
      <c r="T457" s="193" t="s">
        <v>44</v>
      </c>
      <c r="U457" s="173"/>
      <c r="V457" s="193" t="str">
        <f t="shared" si="86"/>
        <v/>
      </c>
      <c r="W457" s="264" t="str">
        <f t="shared" si="87"/>
        <v>OK</v>
      </c>
      <c r="X457" s="193" t="str">
        <f t="shared" si="88"/>
        <v/>
      </c>
      <c r="Y457" s="193" t="str">
        <f t="shared" si="89"/>
        <v/>
      </c>
      <c r="Z457" s="397" t="str">
        <f t="shared" si="90"/>
        <v/>
      </c>
      <c r="AA457" s="257" t="str">
        <f t="shared" si="91"/>
        <v/>
      </c>
      <c r="AB457" s="257" t="str">
        <f t="shared" si="92"/>
        <v/>
      </c>
      <c r="AC457" s="193" t="str">
        <f t="shared" si="93"/>
        <v>CHECK DATES</v>
      </c>
      <c r="AD457" s="257" t="str">
        <f t="shared" si="94"/>
        <v/>
      </c>
      <c r="AE457" s="286">
        <v>0</v>
      </c>
      <c r="AF457" s="257">
        <f t="shared" si="95"/>
        <v>0</v>
      </c>
      <c r="AG457" s="257" t="str">
        <f t="shared" si="96"/>
        <v/>
      </c>
      <c r="AH457" s="257">
        <f t="shared" si="97"/>
        <v>0</v>
      </c>
    </row>
    <row r="458" spans="1:34" x14ac:dyDescent="0.3">
      <c r="A458" s="287">
        <v>446</v>
      </c>
      <c r="B458" s="150"/>
      <c r="C458" s="150"/>
      <c r="D458" s="150"/>
      <c r="E458" s="152"/>
      <c r="F458" s="152"/>
      <c r="G458" s="154"/>
      <c r="H458" s="155"/>
      <c r="I458" s="159"/>
      <c r="J458" s="159"/>
      <c r="K458" s="337"/>
      <c r="L458" s="343" t="str">
        <f>IF(K458="","",LOOKUP(K458,'Work Programme'!$A$8:$A$207,'Work Programme'!$B$8:$B$207))</f>
        <v/>
      </c>
      <c r="M458" s="150"/>
      <c r="N458" s="151"/>
      <c r="O458" s="254" t="str">
        <f>IF(G458="","",VLOOKUP(G458,'Overview - Financial Statement'!$A$46:$B$60,2,FALSE))</f>
        <v/>
      </c>
      <c r="P458" s="255" t="str">
        <f t="shared" si="84"/>
        <v/>
      </c>
      <c r="Q458" s="153"/>
      <c r="R458" s="153"/>
      <c r="S458" s="238">
        <f t="shared" si="85"/>
        <v>0</v>
      </c>
      <c r="T458" s="193" t="s">
        <v>44</v>
      </c>
      <c r="U458" s="173"/>
      <c r="V458" s="193" t="str">
        <f t="shared" si="86"/>
        <v/>
      </c>
      <c r="W458" s="264" t="str">
        <f t="shared" si="87"/>
        <v>OK</v>
      </c>
      <c r="X458" s="193" t="str">
        <f t="shared" si="88"/>
        <v/>
      </c>
      <c r="Y458" s="193" t="str">
        <f t="shared" si="89"/>
        <v/>
      </c>
      <c r="Z458" s="397" t="str">
        <f t="shared" si="90"/>
        <v/>
      </c>
      <c r="AA458" s="257" t="str">
        <f t="shared" si="91"/>
        <v/>
      </c>
      <c r="AB458" s="257" t="str">
        <f t="shared" si="92"/>
        <v/>
      </c>
      <c r="AC458" s="193" t="str">
        <f t="shared" si="93"/>
        <v>CHECK DATES</v>
      </c>
      <c r="AD458" s="257" t="str">
        <f t="shared" si="94"/>
        <v/>
      </c>
      <c r="AE458" s="286">
        <v>0</v>
      </c>
      <c r="AF458" s="257">
        <f t="shared" si="95"/>
        <v>0</v>
      </c>
      <c r="AG458" s="257" t="str">
        <f t="shared" si="96"/>
        <v/>
      </c>
      <c r="AH458" s="257">
        <f t="shared" si="97"/>
        <v>0</v>
      </c>
    </row>
    <row r="459" spans="1:34" x14ac:dyDescent="0.3">
      <c r="A459" s="287">
        <v>447</v>
      </c>
      <c r="B459" s="150"/>
      <c r="C459" s="150"/>
      <c r="D459" s="150"/>
      <c r="E459" s="152"/>
      <c r="F459" s="152"/>
      <c r="G459" s="154"/>
      <c r="H459" s="155"/>
      <c r="I459" s="159"/>
      <c r="J459" s="159"/>
      <c r="K459" s="337"/>
      <c r="L459" s="343" t="str">
        <f>IF(K459="","",LOOKUP(K459,'Work Programme'!$A$8:$A$207,'Work Programme'!$B$8:$B$207))</f>
        <v/>
      </c>
      <c r="M459" s="150"/>
      <c r="N459" s="151"/>
      <c r="O459" s="254" t="str">
        <f>IF(G459="","",VLOOKUP(G459,'Overview - Financial Statement'!$A$46:$B$60,2,FALSE))</f>
        <v/>
      </c>
      <c r="P459" s="255" t="str">
        <f t="shared" si="84"/>
        <v/>
      </c>
      <c r="Q459" s="153"/>
      <c r="R459" s="153"/>
      <c r="S459" s="238">
        <f t="shared" si="85"/>
        <v>0</v>
      </c>
      <c r="T459" s="193" t="s">
        <v>44</v>
      </c>
      <c r="U459" s="173"/>
      <c r="V459" s="193" t="str">
        <f t="shared" si="86"/>
        <v/>
      </c>
      <c r="W459" s="264" t="str">
        <f t="shared" si="87"/>
        <v>OK</v>
      </c>
      <c r="X459" s="193" t="str">
        <f t="shared" si="88"/>
        <v/>
      </c>
      <c r="Y459" s="193" t="str">
        <f t="shared" si="89"/>
        <v/>
      </c>
      <c r="Z459" s="397" t="str">
        <f t="shared" si="90"/>
        <v/>
      </c>
      <c r="AA459" s="257" t="str">
        <f t="shared" si="91"/>
        <v/>
      </c>
      <c r="AB459" s="257" t="str">
        <f t="shared" si="92"/>
        <v/>
      </c>
      <c r="AC459" s="193" t="str">
        <f t="shared" si="93"/>
        <v>CHECK DATES</v>
      </c>
      <c r="AD459" s="257" t="str">
        <f t="shared" si="94"/>
        <v/>
      </c>
      <c r="AE459" s="286">
        <v>0</v>
      </c>
      <c r="AF459" s="257">
        <f t="shared" si="95"/>
        <v>0</v>
      </c>
      <c r="AG459" s="257" t="str">
        <f t="shared" si="96"/>
        <v/>
      </c>
      <c r="AH459" s="257">
        <f t="shared" si="97"/>
        <v>0</v>
      </c>
    </row>
    <row r="460" spans="1:34" x14ac:dyDescent="0.3">
      <c r="A460" s="287">
        <v>448</v>
      </c>
      <c r="B460" s="150"/>
      <c r="C460" s="150"/>
      <c r="D460" s="150"/>
      <c r="E460" s="152"/>
      <c r="F460" s="152"/>
      <c r="G460" s="154"/>
      <c r="H460" s="155"/>
      <c r="I460" s="159"/>
      <c r="J460" s="159"/>
      <c r="K460" s="337"/>
      <c r="L460" s="343" t="str">
        <f>IF(K460="","",LOOKUP(K460,'Work Programme'!$A$8:$A$207,'Work Programme'!$B$8:$B$207))</f>
        <v/>
      </c>
      <c r="M460" s="150"/>
      <c r="N460" s="151"/>
      <c r="O460" s="254" t="str">
        <f>IF(G460="","",VLOOKUP(G460,'Overview - Financial Statement'!$A$46:$B$60,2,FALSE))</f>
        <v/>
      </c>
      <c r="P460" s="255" t="str">
        <f t="shared" si="84"/>
        <v/>
      </c>
      <c r="Q460" s="153"/>
      <c r="R460" s="153"/>
      <c r="S460" s="238">
        <f t="shared" si="85"/>
        <v>0</v>
      </c>
      <c r="T460" s="193" t="s">
        <v>44</v>
      </c>
      <c r="U460" s="173"/>
      <c r="V460" s="193" t="str">
        <f t="shared" si="86"/>
        <v/>
      </c>
      <c r="W460" s="264" t="str">
        <f t="shared" si="87"/>
        <v>OK</v>
      </c>
      <c r="X460" s="193" t="str">
        <f t="shared" si="88"/>
        <v/>
      </c>
      <c r="Y460" s="193" t="str">
        <f t="shared" si="89"/>
        <v/>
      </c>
      <c r="Z460" s="397" t="str">
        <f t="shared" si="90"/>
        <v/>
      </c>
      <c r="AA460" s="257" t="str">
        <f t="shared" si="91"/>
        <v/>
      </c>
      <c r="AB460" s="257" t="str">
        <f t="shared" si="92"/>
        <v/>
      </c>
      <c r="AC460" s="193" t="str">
        <f t="shared" si="93"/>
        <v>CHECK DATES</v>
      </c>
      <c r="AD460" s="257" t="str">
        <f t="shared" si="94"/>
        <v/>
      </c>
      <c r="AE460" s="286">
        <v>0</v>
      </c>
      <c r="AF460" s="257">
        <f t="shared" si="95"/>
        <v>0</v>
      </c>
      <c r="AG460" s="257" t="str">
        <f t="shared" si="96"/>
        <v/>
      </c>
      <c r="AH460" s="257">
        <f t="shared" si="97"/>
        <v>0</v>
      </c>
    </row>
    <row r="461" spans="1:34" x14ac:dyDescent="0.3">
      <c r="A461" s="287">
        <v>449</v>
      </c>
      <c r="B461" s="150"/>
      <c r="C461" s="150"/>
      <c r="D461" s="150"/>
      <c r="E461" s="152"/>
      <c r="F461" s="152"/>
      <c r="G461" s="154"/>
      <c r="H461" s="155"/>
      <c r="I461" s="159"/>
      <c r="J461" s="159"/>
      <c r="K461" s="337"/>
      <c r="L461" s="343" t="str">
        <f>IF(K461="","",LOOKUP(K461,'Work Programme'!$A$8:$A$207,'Work Programme'!$B$8:$B$207))</f>
        <v/>
      </c>
      <c r="M461" s="150"/>
      <c r="N461" s="151"/>
      <c r="O461" s="254" t="str">
        <f>IF(G461="","",VLOOKUP(G461,'Overview - Financial Statement'!$A$46:$B$60,2,FALSE))</f>
        <v/>
      </c>
      <c r="P461" s="255" t="str">
        <f t="shared" ref="P461:P524" si="98">IF(O461="","",H461/O461)</f>
        <v/>
      </c>
      <c r="Q461" s="153"/>
      <c r="R461" s="153"/>
      <c r="S461" s="238">
        <f t="shared" si="85"/>
        <v>0</v>
      </c>
      <c r="T461" s="193" t="s">
        <v>44</v>
      </c>
      <c r="U461" s="173"/>
      <c r="V461" s="193" t="str">
        <f t="shared" si="86"/>
        <v/>
      </c>
      <c r="W461" s="264" t="str">
        <f t="shared" si="87"/>
        <v>OK</v>
      </c>
      <c r="X461" s="193" t="str">
        <f t="shared" si="88"/>
        <v/>
      </c>
      <c r="Y461" s="193" t="str">
        <f t="shared" si="89"/>
        <v/>
      </c>
      <c r="Z461" s="397" t="str">
        <f t="shared" si="90"/>
        <v/>
      </c>
      <c r="AA461" s="257" t="str">
        <f t="shared" si="91"/>
        <v/>
      </c>
      <c r="AB461" s="257" t="str">
        <f t="shared" si="92"/>
        <v/>
      </c>
      <c r="AC461" s="193" t="str">
        <f t="shared" si="93"/>
        <v>CHECK DATES</v>
      </c>
      <c r="AD461" s="257" t="str">
        <f t="shared" si="94"/>
        <v/>
      </c>
      <c r="AE461" s="286">
        <v>0</v>
      </c>
      <c r="AF461" s="257">
        <f t="shared" si="95"/>
        <v>0</v>
      </c>
      <c r="AG461" s="257" t="str">
        <f t="shared" si="96"/>
        <v/>
      </c>
      <c r="AH461" s="257">
        <f t="shared" si="97"/>
        <v>0</v>
      </c>
    </row>
    <row r="462" spans="1:34" x14ac:dyDescent="0.3">
      <c r="A462" s="287">
        <v>450</v>
      </c>
      <c r="B462" s="150"/>
      <c r="C462" s="150"/>
      <c r="D462" s="150"/>
      <c r="E462" s="152"/>
      <c r="F462" s="152"/>
      <c r="G462" s="154"/>
      <c r="H462" s="155"/>
      <c r="I462" s="159"/>
      <c r="J462" s="159"/>
      <c r="K462" s="337"/>
      <c r="L462" s="343" t="str">
        <f>IF(K462="","",LOOKUP(K462,'Work Programme'!$A$8:$A$207,'Work Programme'!$B$8:$B$207))</f>
        <v/>
      </c>
      <c r="M462" s="150"/>
      <c r="N462" s="151"/>
      <c r="O462" s="254" t="str">
        <f>IF(G462="","",VLOOKUP(G462,'Overview - Financial Statement'!$A$46:$B$60,2,FALSE))</f>
        <v/>
      </c>
      <c r="P462" s="255" t="str">
        <f t="shared" si="98"/>
        <v/>
      </c>
      <c r="Q462" s="153"/>
      <c r="R462" s="153"/>
      <c r="S462" s="238">
        <f t="shared" si="85"/>
        <v>0</v>
      </c>
      <c r="T462" s="193" t="s">
        <v>44</v>
      </c>
      <c r="U462" s="173"/>
      <c r="V462" s="193" t="str">
        <f t="shared" si="86"/>
        <v/>
      </c>
      <c r="W462" s="264" t="str">
        <f t="shared" si="87"/>
        <v>OK</v>
      </c>
      <c r="X462" s="193" t="str">
        <f t="shared" si="88"/>
        <v/>
      </c>
      <c r="Y462" s="193" t="str">
        <f t="shared" si="89"/>
        <v/>
      </c>
      <c r="Z462" s="397" t="str">
        <f t="shared" si="90"/>
        <v/>
      </c>
      <c r="AA462" s="257" t="str">
        <f t="shared" si="91"/>
        <v/>
      </c>
      <c r="AB462" s="257" t="str">
        <f t="shared" si="92"/>
        <v/>
      </c>
      <c r="AC462" s="193" t="str">
        <f t="shared" si="93"/>
        <v>CHECK DATES</v>
      </c>
      <c r="AD462" s="257" t="str">
        <f t="shared" si="94"/>
        <v/>
      </c>
      <c r="AE462" s="286">
        <v>0</v>
      </c>
      <c r="AF462" s="257">
        <f t="shared" si="95"/>
        <v>0</v>
      </c>
      <c r="AG462" s="257" t="str">
        <f t="shared" si="96"/>
        <v/>
      </c>
      <c r="AH462" s="257">
        <f t="shared" si="97"/>
        <v>0</v>
      </c>
    </row>
    <row r="463" spans="1:34" x14ac:dyDescent="0.3">
      <c r="A463" s="287">
        <v>451</v>
      </c>
      <c r="B463" s="150"/>
      <c r="C463" s="150"/>
      <c r="D463" s="150"/>
      <c r="E463" s="152"/>
      <c r="F463" s="152"/>
      <c r="G463" s="154"/>
      <c r="H463" s="155"/>
      <c r="I463" s="159"/>
      <c r="J463" s="159"/>
      <c r="K463" s="337"/>
      <c r="L463" s="343" t="str">
        <f>IF(K463="","",LOOKUP(K463,'Work Programme'!$A$8:$A$207,'Work Programme'!$B$8:$B$207))</f>
        <v/>
      </c>
      <c r="M463" s="150"/>
      <c r="N463" s="151"/>
      <c r="O463" s="254" t="str">
        <f>IF(G463="","",VLOOKUP(G463,'Overview - Financial Statement'!$A$46:$B$60,2,FALSE))</f>
        <v/>
      </c>
      <c r="P463" s="255" t="str">
        <f t="shared" si="98"/>
        <v/>
      </c>
      <c r="Q463" s="153"/>
      <c r="R463" s="153"/>
      <c r="S463" s="238">
        <f t="shared" ref="S463:S526" si="99">IF(Q463="YES",P463,0)</f>
        <v>0</v>
      </c>
      <c r="T463" s="193" t="s">
        <v>44</v>
      </c>
      <c r="U463" s="173"/>
      <c r="V463" s="193" t="str">
        <f t="shared" si="86"/>
        <v/>
      </c>
      <c r="W463" s="264" t="str">
        <f t="shared" si="87"/>
        <v>OK</v>
      </c>
      <c r="X463" s="193" t="str">
        <f t="shared" si="88"/>
        <v/>
      </c>
      <c r="Y463" s="193" t="str">
        <f t="shared" si="89"/>
        <v/>
      </c>
      <c r="Z463" s="397" t="str">
        <f t="shared" si="90"/>
        <v/>
      </c>
      <c r="AA463" s="257" t="str">
        <f t="shared" si="91"/>
        <v/>
      </c>
      <c r="AB463" s="257" t="str">
        <f t="shared" si="92"/>
        <v/>
      </c>
      <c r="AC463" s="193" t="str">
        <f t="shared" si="93"/>
        <v>CHECK DATES</v>
      </c>
      <c r="AD463" s="257" t="str">
        <f t="shared" si="94"/>
        <v/>
      </c>
      <c r="AE463" s="286">
        <v>0</v>
      </c>
      <c r="AF463" s="257">
        <f t="shared" si="95"/>
        <v>0</v>
      </c>
      <c r="AG463" s="257" t="str">
        <f t="shared" si="96"/>
        <v/>
      </c>
      <c r="AH463" s="257">
        <f t="shared" si="97"/>
        <v>0</v>
      </c>
    </row>
    <row r="464" spans="1:34" x14ac:dyDescent="0.3">
      <c r="A464" s="287">
        <v>452</v>
      </c>
      <c r="B464" s="150"/>
      <c r="C464" s="150"/>
      <c r="D464" s="150"/>
      <c r="E464" s="152"/>
      <c r="F464" s="152"/>
      <c r="G464" s="154"/>
      <c r="H464" s="155"/>
      <c r="I464" s="159"/>
      <c r="J464" s="159"/>
      <c r="K464" s="337"/>
      <c r="L464" s="343" t="str">
        <f>IF(K464="","",LOOKUP(K464,'Work Programme'!$A$8:$A$207,'Work Programme'!$B$8:$B$207))</f>
        <v/>
      </c>
      <c r="M464" s="150"/>
      <c r="N464" s="151"/>
      <c r="O464" s="254" t="str">
        <f>IF(G464="","",VLOOKUP(G464,'Overview - Financial Statement'!$A$46:$B$60,2,FALSE))</f>
        <v/>
      </c>
      <c r="P464" s="255" t="str">
        <f t="shared" si="98"/>
        <v/>
      </c>
      <c r="Q464" s="153"/>
      <c r="R464" s="153"/>
      <c r="S464" s="238">
        <f t="shared" si="99"/>
        <v>0</v>
      </c>
      <c r="T464" s="193" t="s">
        <v>44</v>
      </c>
      <c r="U464" s="173"/>
      <c r="V464" s="193" t="str">
        <f t="shared" ref="V464:V527" si="100">IF(P464="","",IF(E464="","CHECK DATES","OK"))</f>
        <v/>
      </c>
      <c r="W464" s="264" t="str">
        <f t="shared" ref="W464:W527" si="101">IF(E464-(I464)&lt;0,"a posteriori ?","OK")</f>
        <v>OK</v>
      </c>
      <c r="X464" s="193" t="str">
        <f t="shared" ref="X464:X527" si="102">IF(P464="","",(IF(OR(I464&lt;=($E$4-1),I464&gt;=($G$4+1),J464&lt;=($E$4-1),J464&gt;=($G$4+1)),"CHECK DATES","OK")))</f>
        <v/>
      </c>
      <c r="Y464" s="193" t="str">
        <f t="shared" ref="Y464:Y527" si="103">IF(G464="","",G464)</f>
        <v/>
      </c>
      <c r="Z464" s="397" t="str">
        <f t="shared" ref="Z464:Z527" si="104">IF(G464="","",IF(HLOOKUP(G464,$U$4:$AI$5,2,FALSE)="",O464,IF(O464&lt;&gt;HLOOKUP(G464,$U$4:$AI$5,2,FALSE),HLOOKUP(G464,$U$4:$AI$5,2,FALSE),O464)))</f>
        <v/>
      </c>
      <c r="AA464" s="257" t="str">
        <f t="shared" ref="AA464:AA527" si="105">IF(O464="","",IF(Z464=1,P464,H464/Z464))</f>
        <v/>
      </c>
      <c r="AB464" s="257" t="str">
        <f t="shared" ref="AB464:AB527" si="106">IF(AA464="","",IF(Z464=1,0,AA464-P464))</f>
        <v/>
      </c>
      <c r="AC464" s="193" t="str">
        <f t="shared" ref="AC464:AC527" si="107">IF(P464=0,"",(IF(F464="","CHECK DATES","OK")))</f>
        <v>CHECK DATES</v>
      </c>
      <c r="AD464" s="257" t="str">
        <f t="shared" ref="AD464:AD527" si="108">IF(OR(T464="NO",X464="CHECK DATES",AC464="CHECK DATES"),AA464,"")</f>
        <v/>
      </c>
      <c r="AE464" s="286">
        <v>0</v>
      </c>
      <c r="AF464" s="257">
        <f t="shared" ref="AF464:AF527" si="109">IF(OR(T464="NO",AD464&gt;0,AE464&gt;0)*(AND(OR(Q464="NO",Q464=""))),SUM(AD464:AE464),"")</f>
        <v>0</v>
      </c>
      <c r="AG464" s="257" t="str">
        <f t="shared" ref="AG464:AG527" si="110">IF(OR(T464="NO",AD464&gt;0,AE464&gt;0)*(AND(OR(Q464="YES"))),SUM(AD464:AE464),"")</f>
        <v/>
      </c>
      <c r="AH464" s="257">
        <f t="shared" ref="AH464:AH527" si="111">IF(Q464="YES",AA464,0)</f>
        <v>0</v>
      </c>
    </row>
    <row r="465" spans="1:34" x14ac:dyDescent="0.3">
      <c r="A465" s="287">
        <v>453</v>
      </c>
      <c r="B465" s="150"/>
      <c r="C465" s="150"/>
      <c r="D465" s="150"/>
      <c r="E465" s="152"/>
      <c r="F465" s="152"/>
      <c r="G465" s="154"/>
      <c r="H465" s="155"/>
      <c r="I465" s="159"/>
      <c r="J465" s="159"/>
      <c r="K465" s="337"/>
      <c r="L465" s="343" t="str">
        <f>IF(K465="","",LOOKUP(K465,'Work Programme'!$A$8:$A$207,'Work Programme'!$B$8:$B$207))</f>
        <v/>
      </c>
      <c r="M465" s="150"/>
      <c r="N465" s="151"/>
      <c r="O465" s="254" t="str">
        <f>IF(G465="","",VLOOKUP(G465,'Overview - Financial Statement'!$A$46:$B$60,2,FALSE))</f>
        <v/>
      </c>
      <c r="P465" s="255" t="str">
        <f t="shared" si="98"/>
        <v/>
      </c>
      <c r="Q465" s="153"/>
      <c r="R465" s="153"/>
      <c r="S465" s="238">
        <f t="shared" si="99"/>
        <v>0</v>
      </c>
      <c r="T465" s="193" t="s">
        <v>44</v>
      </c>
      <c r="U465" s="173"/>
      <c r="V465" s="193" t="str">
        <f t="shared" si="100"/>
        <v/>
      </c>
      <c r="W465" s="264" t="str">
        <f t="shared" si="101"/>
        <v>OK</v>
      </c>
      <c r="X465" s="193" t="str">
        <f t="shared" si="102"/>
        <v/>
      </c>
      <c r="Y465" s="193" t="str">
        <f t="shared" si="103"/>
        <v/>
      </c>
      <c r="Z465" s="397" t="str">
        <f t="shared" si="104"/>
        <v/>
      </c>
      <c r="AA465" s="257" t="str">
        <f t="shared" si="105"/>
        <v/>
      </c>
      <c r="AB465" s="257" t="str">
        <f t="shared" si="106"/>
        <v/>
      </c>
      <c r="AC465" s="193" t="str">
        <f t="shared" si="107"/>
        <v>CHECK DATES</v>
      </c>
      <c r="AD465" s="257" t="str">
        <f t="shared" si="108"/>
        <v/>
      </c>
      <c r="AE465" s="286">
        <v>0</v>
      </c>
      <c r="AF465" s="257">
        <f t="shared" si="109"/>
        <v>0</v>
      </c>
      <c r="AG465" s="257" t="str">
        <f t="shared" si="110"/>
        <v/>
      </c>
      <c r="AH465" s="257">
        <f t="shared" si="111"/>
        <v>0</v>
      </c>
    </row>
    <row r="466" spans="1:34" x14ac:dyDescent="0.3">
      <c r="A466" s="287">
        <v>454</v>
      </c>
      <c r="B466" s="150"/>
      <c r="C466" s="150"/>
      <c r="D466" s="150"/>
      <c r="E466" s="152"/>
      <c r="F466" s="152"/>
      <c r="G466" s="154"/>
      <c r="H466" s="155"/>
      <c r="I466" s="159"/>
      <c r="J466" s="159"/>
      <c r="K466" s="337"/>
      <c r="L466" s="343" t="str">
        <f>IF(K466="","",LOOKUP(K466,'Work Programme'!$A$8:$A$207,'Work Programme'!$B$8:$B$207))</f>
        <v/>
      </c>
      <c r="M466" s="150"/>
      <c r="N466" s="151"/>
      <c r="O466" s="254" t="str">
        <f>IF(G466="","",VLOOKUP(G466,'Overview - Financial Statement'!$A$46:$B$60,2,FALSE))</f>
        <v/>
      </c>
      <c r="P466" s="255" t="str">
        <f t="shared" si="98"/>
        <v/>
      </c>
      <c r="Q466" s="153"/>
      <c r="R466" s="153"/>
      <c r="S466" s="238">
        <f t="shared" si="99"/>
        <v>0</v>
      </c>
      <c r="T466" s="193" t="s">
        <v>44</v>
      </c>
      <c r="U466" s="173"/>
      <c r="V466" s="193" t="str">
        <f t="shared" si="100"/>
        <v/>
      </c>
      <c r="W466" s="264" t="str">
        <f t="shared" si="101"/>
        <v>OK</v>
      </c>
      <c r="X466" s="193" t="str">
        <f t="shared" si="102"/>
        <v/>
      </c>
      <c r="Y466" s="193" t="str">
        <f t="shared" si="103"/>
        <v/>
      </c>
      <c r="Z466" s="397" t="str">
        <f t="shared" si="104"/>
        <v/>
      </c>
      <c r="AA466" s="257" t="str">
        <f t="shared" si="105"/>
        <v/>
      </c>
      <c r="AB466" s="257" t="str">
        <f t="shared" si="106"/>
        <v/>
      </c>
      <c r="AC466" s="193" t="str">
        <f t="shared" si="107"/>
        <v>CHECK DATES</v>
      </c>
      <c r="AD466" s="257" t="str">
        <f t="shared" si="108"/>
        <v/>
      </c>
      <c r="AE466" s="286">
        <v>0</v>
      </c>
      <c r="AF466" s="257">
        <f t="shared" si="109"/>
        <v>0</v>
      </c>
      <c r="AG466" s="257" t="str">
        <f t="shared" si="110"/>
        <v/>
      </c>
      <c r="AH466" s="257">
        <f t="shared" si="111"/>
        <v>0</v>
      </c>
    </row>
    <row r="467" spans="1:34" x14ac:dyDescent="0.3">
      <c r="A467" s="287">
        <v>455</v>
      </c>
      <c r="B467" s="150"/>
      <c r="C467" s="150"/>
      <c r="D467" s="150"/>
      <c r="E467" s="152"/>
      <c r="F467" s="152"/>
      <c r="G467" s="154"/>
      <c r="H467" s="155"/>
      <c r="I467" s="159"/>
      <c r="J467" s="159"/>
      <c r="K467" s="337"/>
      <c r="L467" s="343" t="str">
        <f>IF(K467="","",LOOKUP(K467,'Work Programme'!$A$8:$A$207,'Work Programme'!$B$8:$B$207))</f>
        <v/>
      </c>
      <c r="M467" s="150"/>
      <c r="N467" s="151"/>
      <c r="O467" s="254" t="str">
        <f>IF(G467="","",VLOOKUP(G467,'Overview - Financial Statement'!$A$46:$B$60,2,FALSE))</f>
        <v/>
      </c>
      <c r="P467" s="255" t="str">
        <f t="shared" si="98"/>
        <v/>
      </c>
      <c r="Q467" s="153"/>
      <c r="R467" s="153"/>
      <c r="S467" s="238">
        <f t="shared" si="99"/>
        <v>0</v>
      </c>
      <c r="T467" s="193" t="s">
        <v>44</v>
      </c>
      <c r="U467" s="173"/>
      <c r="V467" s="193" t="str">
        <f t="shared" si="100"/>
        <v/>
      </c>
      <c r="W467" s="264" t="str">
        <f t="shared" si="101"/>
        <v>OK</v>
      </c>
      <c r="X467" s="193" t="str">
        <f t="shared" si="102"/>
        <v/>
      </c>
      <c r="Y467" s="193" t="str">
        <f t="shared" si="103"/>
        <v/>
      </c>
      <c r="Z467" s="397" t="str">
        <f t="shared" si="104"/>
        <v/>
      </c>
      <c r="AA467" s="257" t="str">
        <f t="shared" si="105"/>
        <v/>
      </c>
      <c r="AB467" s="257" t="str">
        <f t="shared" si="106"/>
        <v/>
      </c>
      <c r="AC467" s="193" t="str">
        <f t="shared" si="107"/>
        <v>CHECK DATES</v>
      </c>
      <c r="AD467" s="257" t="str">
        <f t="shared" si="108"/>
        <v/>
      </c>
      <c r="AE467" s="286">
        <v>0</v>
      </c>
      <c r="AF467" s="257">
        <f t="shared" si="109"/>
        <v>0</v>
      </c>
      <c r="AG467" s="257" t="str">
        <f t="shared" si="110"/>
        <v/>
      </c>
      <c r="AH467" s="257">
        <f t="shared" si="111"/>
        <v>0</v>
      </c>
    </row>
    <row r="468" spans="1:34" x14ac:dyDescent="0.3">
      <c r="A468" s="287">
        <v>456</v>
      </c>
      <c r="B468" s="150"/>
      <c r="C468" s="150"/>
      <c r="D468" s="150"/>
      <c r="E468" s="152"/>
      <c r="F468" s="152"/>
      <c r="G468" s="154"/>
      <c r="H468" s="155"/>
      <c r="I468" s="159"/>
      <c r="J468" s="159"/>
      <c r="K468" s="337"/>
      <c r="L468" s="343" t="str">
        <f>IF(K468="","",LOOKUP(K468,'Work Programme'!$A$8:$A$207,'Work Programme'!$B$8:$B$207))</f>
        <v/>
      </c>
      <c r="M468" s="150"/>
      <c r="N468" s="151"/>
      <c r="O468" s="254" t="str">
        <f>IF(G468="","",VLOOKUP(G468,'Overview - Financial Statement'!$A$46:$B$60,2,FALSE))</f>
        <v/>
      </c>
      <c r="P468" s="255" t="str">
        <f t="shared" si="98"/>
        <v/>
      </c>
      <c r="Q468" s="153"/>
      <c r="R468" s="153"/>
      <c r="S468" s="238">
        <f t="shared" si="99"/>
        <v>0</v>
      </c>
      <c r="T468" s="193" t="s">
        <v>44</v>
      </c>
      <c r="U468" s="173"/>
      <c r="V468" s="193" t="str">
        <f t="shared" si="100"/>
        <v/>
      </c>
      <c r="W468" s="264" t="str">
        <f t="shared" si="101"/>
        <v>OK</v>
      </c>
      <c r="X468" s="193" t="str">
        <f t="shared" si="102"/>
        <v/>
      </c>
      <c r="Y468" s="193" t="str">
        <f t="shared" si="103"/>
        <v/>
      </c>
      <c r="Z468" s="397" t="str">
        <f t="shared" si="104"/>
        <v/>
      </c>
      <c r="AA468" s="257" t="str">
        <f t="shared" si="105"/>
        <v/>
      </c>
      <c r="AB468" s="257" t="str">
        <f t="shared" si="106"/>
        <v/>
      </c>
      <c r="AC468" s="193" t="str">
        <f t="shared" si="107"/>
        <v>CHECK DATES</v>
      </c>
      <c r="AD468" s="257" t="str">
        <f t="shared" si="108"/>
        <v/>
      </c>
      <c r="AE468" s="286">
        <v>0</v>
      </c>
      <c r="AF468" s="257">
        <f t="shared" si="109"/>
        <v>0</v>
      </c>
      <c r="AG468" s="257" t="str">
        <f t="shared" si="110"/>
        <v/>
      </c>
      <c r="AH468" s="257">
        <f t="shared" si="111"/>
        <v>0</v>
      </c>
    </row>
    <row r="469" spans="1:34" x14ac:dyDescent="0.3">
      <c r="A469" s="287">
        <v>457</v>
      </c>
      <c r="B469" s="150"/>
      <c r="C469" s="150"/>
      <c r="D469" s="150"/>
      <c r="E469" s="152"/>
      <c r="F469" s="152"/>
      <c r="G469" s="154"/>
      <c r="H469" s="155"/>
      <c r="I469" s="159"/>
      <c r="J469" s="159"/>
      <c r="K469" s="337"/>
      <c r="L469" s="343" t="str">
        <f>IF(K469="","",LOOKUP(K469,'Work Programme'!$A$8:$A$207,'Work Programme'!$B$8:$B$207))</f>
        <v/>
      </c>
      <c r="M469" s="150"/>
      <c r="N469" s="151"/>
      <c r="O469" s="254" t="str">
        <f>IF(G469="","",VLOOKUP(G469,'Overview - Financial Statement'!$A$46:$B$60,2,FALSE))</f>
        <v/>
      </c>
      <c r="P469" s="255" t="str">
        <f t="shared" si="98"/>
        <v/>
      </c>
      <c r="Q469" s="153"/>
      <c r="R469" s="153"/>
      <c r="S469" s="238">
        <f t="shared" si="99"/>
        <v>0</v>
      </c>
      <c r="T469" s="193" t="s">
        <v>44</v>
      </c>
      <c r="U469" s="173"/>
      <c r="V469" s="193" t="str">
        <f t="shared" si="100"/>
        <v/>
      </c>
      <c r="W469" s="264" t="str">
        <f t="shared" si="101"/>
        <v>OK</v>
      </c>
      <c r="X469" s="193" t="str">
        <f t="shared" si="102"/>
        <v/>
      </c>
      <c r="Y469" s="193" t="str">
        <f t="shared" si="103"/>
        <v/>
      </c>
      <c r="Z469" s="397" t="str">
        <f t="shared" si="104"/>
        <v/>
      </c>
      <c r="AA469" s="257" t="str">
        <f t="shared" si="105"/>
        <v/>
      </c>
      <c r="AB469" s="257" t="str">
        <f t="shared" si="106"/>
        <v/>
      </c>
      <c r="AC469" s="193" t="str">
        <f t="shared" si="107"/>
        <v>CHECK DATES</v>
      </c>
      <c r="AD469" s="257" t="str">
        <f t="shared" si="108"/>
        <v/>
      </c>
      <c r="AE469" s="286">
        <v>0</v>
      </c>
      <c r="AF469" s="257">
        <f t="shared" si="109"/>
        <v>0</v>
      </c>
      <c r="AG469" s="257" t="str">
        <f t="shared" si="110"/>
        <v/>
      </c>
      <c r="AH469" s="257">
        <f t="shared" si="111"/>
        <v>0</v>
      </c>
    </row>
    <row r="470" spans="1:34" x14ac:dyDescent="0.3">
      <c r="A470" s="287">
        <v>458</v>
      </c>
      <c r="B470" s="150"/>
      <c r="C470" s="150"/>
      <c r="D470" s="150"/>
      <c r="E470" s="152"/>
      <c r="F470" s="152"/>
      <c r="G470" s="154"/>
      <c r="H470" s="155"/>
      <c r="I470" s="159"/>
      <c r="J470" s="159"/>
      <c r="K470" s="337"/>
      <c r="L470" s="343" t="str">
        <f>IF(K470="","",LOOKUP(K470,'Work Programme'!$A$8:$A$207,'Work Programme'!$B$8:$B$207))</f>
        <v/>
      </c>
      <c r="M470" s="150"/>
      <c r="N470" s="151"/>
      <c r="O470" s="254" t="str">
        <f>IF(G470="","",VLOOKUP(G470,'Overview - Financial Statement'!$A$46:$B$60,2,FALSE))</f>
        <v/>
      </c>
      <c r="P470" s="255" t="str">
        <f t="shared" si="98"/>
        <v/>
      </c>
      <c r="Q470" s="153"/>
      <c r="R470" s="153"/>
      <c r="S470" s="238">
        <f t="shared" si="99"/>
        <v>0</v>
      </c>
      <c r="T470" s="193" t="s">
        <v>44</v>
      </c>
      <c r="U470" s="173"/>
      <c r="V470" s="193" t="str">
        <f t="shared" si="100"/>
        <v/>
      </c>
      <c r="W470" s="264" t="str">
        <f t="shared" si="101"/>
        <v>OK</v>
      </c>
      <c r="X470" s="193" t="str">
        <f t="shared" si="102"/>
        <v/>
      </c>
      <c r="Y470" s="193" t="str">
        <f t="shared" si="103"/>
        <v/>
      </c>
      <c r="Z470" s="397" t="str">
        <f t="shared" si="104"/>
        <v/>
      </c>
      <c r="AA470" s="257" t="str">
        <f t="shared" si="105"/>
        <v/>
      </c>
      <c r="AB470" s="257" t="str">
        <f t="shared" si="106"/>
        <v/>
      </c>
      <c r="AC470" s="193" t="str">
        <f t="shared" si="107"/>
        <v>CHECK DATES</v>
      </c>
      <c r="AD470" s="257" t="str">
        <f t="shared" si="108"/>
        <v/>
      </c>
      <c r="AE470" s="286">
        <v>0</v>
      </c>
      <c r="AF470" s="257">
        <f t="shared" si="109"/>
        <v>0</v>
      </c>
      <c r="AG470" s="257" t="str">
        <f t="shared" si="110"/>
        <v/>
      </c>
      <c r="AH470" s="257">
        <f t="shared" si="111"/>
        <v>0</v>
      </c>
    </row>
    <row r="471" spans="1:34" x14ac:dyDescent="0.3">
      <c r="A471" s="287">
        <v>459</v>
      </c>
      <c r="B471" s="150"/>
      <c r="C471" s="150"/>
      <c r="D471" s="150"/>
      <c r="E471" s="152"/>
      <c r="F471" s="152"/>
      <c r="G471" s="154"/>
      <c r="H471" s="155"/>
      <c r="I471" s="159"/>
      <c r="J471" s="159"/>
      <c r="K471" s="337"/>
      <c r="L471" s="343" t="str">
        <f>IF(K471="","",LOOKUP(K471,'Work Programme'!$A$8:$A$207,'Work Programme'!$B$8:$B$207))</f>
        <v/>
      </c>
      <c r="M471" s="150"/>
      <c r="N471" s="151"/>
      <c r="O471" s="254" t="str">
        <f>IF(G471="","",VLOOKUP(G471,'Overview - Financial Statement'!$A$46:$B$60,2,FALSE))</f>
        <v/>
      </c>
      <c r="P471" s="255" t="str">
        <f t="shared" si="98"/>
        <v/>
      </c>
      <c r="Q471" s="153"/>
      <c r="R471" s="153"/>
      <c r="S471" s="238">
        <f t="shared" si="99"/>
        <v>0</v>
      </c>
      <c r="T471" s="193" t="s">
        <v>44</v>
      </c>
      <c r="U471" s="173"/>
      <c r="V471" s="193" t="str">
        <f t="shared" si="100"/>
        <v/>
      </c>
      <c r="W471" s="264" t="str">
        <f t="shared" si="101"/>
        <v>OK</v>
      </c>
      <c r="X471" s="193" t="str">
        <f t="shared" si="102"/>
        <v/>
      </c>
      <c r="Y471" s="193" t="str">
        <f t="shared" si="103"/>
        <v/>
      </c>
      <c r="Z471" s="397" t="str">
        <f t="shared" si="104"/>
        <v/>
      </c>
      <c r="AA471" s="257" t="str">
        <f t="shared" si="105"/>
        <v/>
      </c>
      <c r="AB471" s="257" t="str">
        <f t="shared" si="106"/>
        <v/>
      </c>
      <c r="AC471" s="193" t="str">
        <f t="shared" si="107"/>
        <v>CHECK DATES</v>
      </c>
      <c r="AD471" s="257" t="str">
        <f t="shared" si="108"/>
        <v/>
      </c>
      <c r="AE471" s="286">
        <v>0</v>
      </c>
      <c r="AF471" s="257">
        <f t="shared" si="109"/>
        <v>0</v>
      </c>
      <c r="AG471" s="257" t="str">
        <f t="shared" si="110"/>
        <v/>
      </c>
      <c r="AH471" s="257">
        <f t="shared" si="111"/>
        <v>0</v>
      </c>
    </row>
    <row r="472" spans="1:34" x14ac:dyDescent="0.3">
      <c r="A472" s="287">
        <v>460</v>
      </c>
      <c r="B472" s="150"/>
      <c r="C472" s="150"/>
      <c r="D472" s="150"/>
      <c r="E472" s="152"/>
      <c r="F472" s="152"/>
      <c r="G472" s="154"/>
      <c r="H472" s="155"/>
      <c r="I472" s="159"/>
      <c r="J472" s="159"/>
      <c r="K472" s="337"/>
      <c r="L472" s="343" t="str">
        <f>IF(K472="","",LOOKUP(K472,'Work Programme'!$A$8:$A$207,'Work Programme'!$B$8:$B$207))</f>
        <v/>
      </c>
      <c r="M472" s="150"/>
      <c r="N472" s="151"/>
      <c r="O472" s="254" t="str">
        <f>IF(G472="","",VLOOKUP(G472,'Overview - Financial Statement'!$A$46:$B$60,2,FALSE))</f>
        <v/>
      </c>
      <c r="P472" s="255" t="str">
        <f t="shared" si="98"/>
        <v/>
      </c>
      <c r="Q472" s="153"/>
      <c r="R472" s="153"/>
      <c r="S472" s="238">
        <f t="shared" si="99"/>
        <v>0</v>
      </c>
      <c r="T472" s="193" t="s">
        <v>44</v>
      </c>
      <c r="U472" s="173"/>
      <c r="V472" s="193" t="str">
        <f t="shared" si="100"/>
        <v/>
      </c>
      <c r="W472" s="264" t="str">
        <f t="shared" si="101"/>
        <v>OK</v>
      </c>
      <c r="X472" s="193" t="str">
        <f t="shared" si="102"/>
        <v/>
      </c>
      <c r="Y472" s="193" t="str">
        <f t="shared" si="103"/>
        <v/>
      </c>
      <c r="Z472" s="397" t="str">
        <f t="shared" si="104"/>
        <v/>
      </c>
      <c r="AA472" s="257" t="str">
        <f t="shared" si="105"/>
        <v/>
      </c>
      <c r="AB472" s="257" t="str">
        <f t="shared" si="106"/>
        <v/>
      </c>
      <c r="AC472" s="193" t="str">
        <f t="shared" si="107"/>
        <v>CHECK DATES</v>
      </c>
      <c r="AD472" s="257" t="str">
        <f t="shared" si="108"/>
        <v/>
      </c>
      <c r="AE472" s="286">
        <v>0</v>
      </c>
      <c r="AF472" s="257">
        <f t="shared" si="109"/>
        <v>0</v>
      </c>
      <c r="AG472" s="257" t="str">
        <f t="shared" si="110"/>
        <v/>
      </c>
      <c r="AH472" s="257">
        <f t="shared" si="111"/>
        <v>0</v>
      </c>
    </row>
    <row r="473" spans="1:34" x14ac:dyDescent="0.3">
      <c r="A473" s="287">
        <v>461</v>
      </c>
      <c r="B473" s="150"/>
      <c r="C473" s="150"/>
      <c r="D473" s="150"/>
      <c r="E473" s="152"/>
      <c r="F473" s="152"/>
      <c r="G473" s="154"/>
      <c r="H473" s="155"/>
      <c r="I473" s="159"/>
      <c r="J473" s="159"/>
      <c r="K473" s="337"/>
      <c r="L473" s="343" t="str">
        <f>IF(K473="","",LOOKUP(K473,'Work Programme'!$A$8:$A$207,'Work Programme'!$B$8:$B$207))</f>
        <v/>
      </c>
      <c r="M473" s="150"/>
      <c r="N473" s="151"/>
      <c r="O473" s="254" t="str">
        <f>IF(G473="","",VLOOKUP(G473,'Overview - Financial Statement'!$A$46:$B$60,2,FALSE))</f>
        <v/>
      </c>
      <c r="P473" s="255" t="str">
        <f t="shared" si="98"/>
        <v/>
      </c>
      <c r="Q473" s="153"/>
      <c r="R473" s="153"/>
      <c r="S473" s="238">
        <f t="shared" si="99"/>
        <v>0</v>
      </c>
      <c r="T473" s="193" t="s">
        <v>44</v>
      </c>
      <c r="U473" s="173"/>
      <c r="V473" s="193" t="str">
        <f t="shared" si="100"/>
        <v/>
      </c>
      <c r="W473" s="264" t="str">
        <f t="shared" si="101"/>
        <v>OK</v>
      </c>
      <c r="X473" s="193" t="str">
        <f t="shared" si="102"/>
        <v/>
      </c>
      <c r="Y473" s="193" t="str">
        <f t="shared" si="103"/>
        <v/>
      </c>
      <c r="Z473" s="397" t="str">
        <f t="shared" si="104"/>
        <v/>
      </c>
      <c r="AA473" s="257" t="str">
        <f t="shared" si="105"/>
        <v/>
      </c>
      <c r="AB473" s="257" t="str">
        <f t="shared" si="106"/>
        <v/>
      </c>
      <c r="AC473" s="193" t="str">
        <f t="shared" si="107"/>
        <v>CHECK DATES</v>
      </c>
      <c r="AD473" s="257" t="str">
        <f t="shared" si="108"/>
        <v/>
      </c>
      <c r="AE473" s="286">
        <v>0</v>
      </c>
      <c r="AF473" s="257">
        <f t="shared" si="109"/>
        <v>0</v>
      </c>
      <c r="AG473" s="257" t="str">
        <f t="shared" si="110"/>
        <v/>
      </c>
      <c r="AH473" s="257">
        <f t="shared" si="111"/>
        <v>0</v>
      </c>
    </row>
    <row r="474" spans="1:34" x14ac:dyDescent="0.3">
      <c r="A474" s="287">
        <v>462</v>
      </c>
      <c r="B474" s="150"/>
      <c r="C474" s="150"/>
      <c r="D474" s="150"/>
      <c r="E474" s="152"/>
      <c r="F474" s="152"/>
      <c r="G474" s="154"/>
      <c r="H474" s="155"/>
      <c r="I474" s="159"/>
      <c r="J474" s="159"/>
      <c r="K474" s="337"/>
      <c r="L474" s="343" t="str">
        <f>IF(K474="","",LOOKUP(K474,'Work Programme'!$A$8:$A$207,'Work Programme'!$B$8:$B$207))</f>
        <v/>
      </c>
      <c r="M474" s="150"/>
      <c r="N474" s="151"/>
      <c r="O474" s="254" t="str">
        <f>IF(G474="","",VLOOKUP(G474,'Overview - Financial Statement'!$A$46:$B$60,2,FALSE))</f>
        <v/>
      </c>
      <c r="P474" s="255" t="str">
        <f t="shared" si="98"/>
        <v/>
      </c>
      <c r="Q474" s="153"/>
      <c r="R474" s="153"/>
      <c r="S474" s="238">
        <f t="shared" si="99"/>
        <v>0</v>
      </c>
      <c r="T474" s="193" t="s">
        <v>44</v>
      </c>
      <c r="U474" s="173"/>
      <c r="V474" s="193" t="str">
        <f t="shared" si="100"/>
        <v/>
      </c>
      <c r="W474" s="264" t="str">
        <f t="shared" si="101"/>
        <v>OK</v>
      </c>
      <c r="X474" s="193" t="str">
        <f t="shared" si="102"/>
        <v/>
      </c>
      <c r="Y474" s="193" t="str">
        <f t="shared" si="103"/>
        <v/>
      </c>
      <c r="Z474" s="397" t="str">
        <f t="shared" si="104"/>
        <v/>
      </c>
      <c r="AA474" s="257" t="str">
        <f t="shared" si="105"/>
        <v/>
      </c>
      <c r="AB474" s="257" t="str">
        <f t="shared" si="106"/>
        <v/>
      </c>
      <c r="AC474" s="193" t="str">
        <f t="shared" si="107"/>
        <v>CHECK DATES</v>
      </c>
      <c r="AD474" s="257" t="str">
        <f t="shared" si="108"/>
        <v/>
      </c>
      <c r="AE474" s="286">
        <v>0</v>
      </c>
      <c r="AF474" s="257">
        <f t="shared" si="109"/>
        <v>0</v>
      </c>
      <c r="AG474" s="257" t="str">
        <f t="shared" si="110"/>
        <v/>
      </c>
      <c r="AH474" s="257">
        <f t="shared" si="111"/>
        <v>0</v>
      </c>
    </row>
    <row r="475" spans="1:34" x14ac:dyDescent="0.3">
      <c r="A475" s="287">
        <v>463</v>
      </c>
      <c r="B475" s="150"/>
      <c r="C475" s="150"/>
      <c r="D475" s="150"/>
      <c r="E475" s="152"/>
      <c r="F475" s="152"/>
      <c r="G475" s="154"/>
      <c r="H475" s="155"/>
      <c r="I475" s="159"/>
      <c r="J475" s="159"/>
      <c r="K475" s="337"/>
      <c r="L475" s="343" t="str">
        <f>IF(K475="","",LOOKUP(K475,'Work Programme'!$A$8:$A$207,'Work Programme'!$B$8:$B$207))</f>
        <v/>
      </c>
      <c r="M475" s="150"/>
      <c r="N475" s="151"/>
      <c r="O475" s="254" t="str">
        <f>IF(G475="","",VLOOKUP(G475,'Overview - Financial Statement'!$A$46:$B$60,2,FALSE))</f>
        <v/>
      </c>
      <c r="P475" s="255" t="str">
        <f t="shared" si="98"/>
        <v/>
      </c>
      <c r="Q475" s="153"/>
      <c r="R475" s="153"/>
      <c r="S475" s="238">
        <f t="shared" si="99"/>
        <v>0</v>
      </c>
      <c r="T475" s="193" t="s">
        <v>44</v>
      </c>
      <c r="U475" s="173"/>
      <c r="V475" s="193" t="str">
        <f t="shared" si="100"/>
        <v/>
      </c>
      <c r="W475" s="264" t="str">
        <f t="shared" si="101"/>
        <v>OK</v>
      </c>
      <c r="X475" s="193" t="str">
        <f t="shared" si="102"/>
        <v/>
      </c>
      <c r="Y475" s="193" t="str">
        <f t="shared" si="103"/>
        <v/>
      </c>
      <c r="Z475" s="397" t="str">
        <f t="shared" si="104"/>
        <v/>
      </c>
      <c r="AA475" s="257" t="str">
        <f t="shared" si="105"/>
        <v/>
      </c>
      <c r="AB475" s="257" t="str">
        <f t="shared" si="106"/>
        <v/>
      </c>
      <c r="AC475" s="193" t="str">
        <f t="shared" si="107"/>
        <v>CHECK DATES</v>
      </c>
      <c r="AD475" s="257" t="str">
        <f t="shared" si="108"/>
        <v/>
      </c>
      <c r="AE475" s="286">
        <v>0</v>
      </c>
      <c r="AF475" s="257">
        <f t="shared" si="109"/>
        <v>0</v>
      </c>
      <c r="AG475" s="257" t="str">
        <f t="shared" si="110"/>
        <v/>
      </c>
      <c r="AH475" s="257">
        <f t="shared" si="111"/>
        <v>0</v>
      </c>
    </row>
    <row r="476" spans="1:34" x14ac:dyDescent="0.3">
      <c r="A476" s="287">
        <v>464</v>
      </c>
      <c r="B476" s="150"/>
      <c r="C476" s="150"/>
      <c r="D476" s="150"/>
      <c r="E476" s="152"/>
      <c r="F476" s="152"/>
      <c r="G476" s="154"/>
      <c r="H476" s="155"/>
      <c r="I476" s="159"/>
      <c r="J476" s="159"/>
      <c r="K476" s="337"/>
      <c r="L476" s="343" t="str">
        <f>IF(K476="","",LOOKUP(K476,'Work Programme'!$A$8:$A$207,'Work Programme'!$B$8:$B$207))</f>
        <v/>
      </c>
      <c r="M476" s="150"/>
      <c r="N476" s="151"/>
      <c r="O476" s="254" t="str">
        <f>IF(G476="","",VLOOKUP(G476,'Overview - Financial Statement'!$A$46:$B$60,2,FALSE))</f>
        <v/>
      </c>
      <c r="P476" s="255" t="str">
        <f t="shared" si="98"/>
        <v/>
      </c>
      <c r="Q476" s="153"/>
      <c r="R476" s="153"/>
      <c r="S476" s="238">
        <f t="shared" si="99"/>
        <v>0</v>
      </c>
      <c r="T476" s="193" t="s">
        <v>44</v>
      </c>
      <c r="U476" s="173"/>
      <c r="V476" s="193" t="str">
        <f t="shared" si="100"/>
        <v/>
      </c>
      <c r="W476" s="264" t="str">
        <f t="shared" si="101"/>
        <v>OK</v>
      </c>
      <c r="X476" s="193" t="str">
        <f t="shared" si="102"/>
        <v/>
      </c>
      <c r="Y476" s="193" t="str">
        <f t="shared" si="103"/>
        <v/>
      </c>
      <c r="Z476" s="397" t="str">
        <f t="shared" si="104"/>
        <v/>
      </c>
      <c r="AA476" s="257" t="str">
        <f t="shared" si="105"/>
        <v/>
      </c>
      <c r="AB476" s="257" t="str">
        <f t="shared" si="106"/>
        <v/>
      </c>
      <c r="AC476" s="193" t="str">
        <f t="shared" si="107"/>
        <v>CHECK DATES</v>
      </c>
      <c r="AD476" s="257" t="str">
        <f t="shared" si="108"/>
        <v/>
      </c>
      <c r="AE476" s="286">
        <v>0</v>
      </c>
      <c r="AF476" s="257">
        <f t="shared" si="109"/>
        <v>0</v>
      </c>
      <c r="AG476" s="257" t="str">
        <f t="shared" si="110"/>
        <v/>
      </c>
      <c r="AH476" s="257">
        <f t="shared" si="111"/>
        <v>0</v>
      </c>
    </row>
    <row r="477" spans="1:34" x14ac:dyDescent="0.3">
      <c r="A477" s="287">
        <v>465</v>
      </c>
      <c r="B477" s="150"/>
      <c r="C477" s="150"/>
      <c r="D477" s="150"/>
      <c r="E477" s="152"/>
      <c r="F477" s="152"/>
      <c r="G477" s="154"/>
      <c r="H477" s="155"/>
      <c r="I477" s="159"/>
      <c r="J477" s="159"/>
      <c r="K477" s="337"/>
      <c r="L477" s="343" t="str">
        <f>IF(K477="","",LOOKUP(K477,'Work Programme'!$A$8:$A$207,'Work Programme'!$B$8:$B$207))</f>
        <v/>
      </c>
      <c r="M477" s="150"/>
      <c r="N477" s="151"/>
      <c r="O477" s="254" t="str">
        <f>IF(G477="","",VLOOKUP(G477,'Overview - Financial Statement'!$A$46:$B$60,2,FALSE))</f>
        <v/>
      </c>
      <c r="P477" s="255" t="str">
        <f t="shared" si="98"/>
        <v/>
      </c>
      <c r="Q477" s="153"/>
      <c r="R477" s="153"/>
      <c r="S477" s="238">
        <f t="shared" si="99"/>
        <v>0</v>
      </c>
      <c r="T477" s="193" t="s">
        <v>44</v>
      </c>
      <c r="U477" s="173"/>
      <c r="V477" s="193" t="str">
        <f t="shared" si="100"/>
        <v/>
      </c>
      <c r="W477" s="264" t="str">
        <f t="shared" si="101"/>
        <v>OK</v>
      </c>
      <c r="X477" s="193" t="str">
        <f t="shared" si="102"/>
        <v/>
      </c>
      <c r="Y477" s="193" t="str">
        <f t="shared" si="103"/>
        <v/>
      </c>
      <c r="Z477" s="397" t="str">
        <f t="shared" si="104"/>
        <v/>
      </c>
      <c r="AA477" s="257" t="str">
        <f t="shared" si="105"/>
        <v/>
      </c>
      <c r="AB477" s="257" t="str">
        <f t="shared" si="106"/>
        <v/>
      </c>
      <c r="AC477" s="193" t="str">
        <f t="shared" si="107"/>
        <v>CHECK DATES</v>
      </c>
      <c r="AD477" s="257" t="str">
        <f t="shared" si="108"/>
        <v/>
      </c>
      <c r="AE477" s="286">
        <v>0</v>
      </c>
      <c r="AF477" s="257">
        <f t="shared" si="109"/>
        <v>0</v>
      </c>
      <c r="AG477" s="257" t="str">
        <f t="shared" si="110"/>
        <v/>
      </c>
      <c r="AH477" s="257">
        <f t="shared" si="111"/>
        <v>0</v>
      </c>
    </row>
    <row r="478" spans="1:34" x14ac:dyDescent="0.3">
      <c r="A478" s="287">
        <v>466</v>
      </c>
      <c r="B478" s="150"/>
      <c r="C478" s="150"/>
      <c r="D478" s="150"/>
      <c r="E478" s="152"/>
      <c r="F478" s="152"/>
      <c r="G478" s="154"/>
      <c r="H478" s="155"/>
      <c r="I478" s="159"/>
      <c r="J478" s="159"/>
      <c r="K478" s="337"/>
      <c r="L478" s="343" t="str">
        <f>IF(K478="","",LOOKUP(K478,'Work Programme'!$A$8:$A$207,'Work Programme'!$B$8:$B$207))</f>
        <v/>
      </c>
      <c r="M478" s="150"/>
      <c r="N478" s="151"/>
      <c r="O478" s="254" t="str">
        <f>IF(G478="","",VLOOKUP(G478,'Overview - Financial Statement'!$A$46:$B$60,2,FALSE))</f>
        <v/>
      </c>
      <c r="P478" s="255" t="str">
        <f t="shared" si="98"/>
        <v/>
      </c>
      <c r="Q478" s="153"/>
      <c r="R478" s="153"/>
      <c r="S478" s="238">
        <f t="shared" si="99"/>
        <v>0</v>
      </c>
      <c r="T478" s="193" t="s">
        <v>44</v>
      </c>
      <c r="U478" s="173"/>
      <c r="V478" s="193" t="str">
        <f t="shared" si="100"/>
        <v/>
      </c>
      <c r="W478" s="264" t="str">
        <f t="shared" si="101"/>
        <v>OK</v>
      </c>
      <c r="X478" s="193" t="str">
        <f t="shared" si="102"/>
        <v/>
      </c>
      <c r="Y478" s="193" t="str">
        <f t="shared" si="103"/>
        <v/>
      </c>
      <c r="Z478" s="397" t="str">
        <f t="shared" si="104"/>
        <v/>
      </c>
      <c r="AA478" s="257" t="str">
        <f t="shared" si="105"/>
        <v/>
      </c>
      <c r="AB478" s="257" t="str">
        <f t="shared" si="106"/>
        <v/>
      </c>
      <c r="AC478" s="193" t="str">
        <f t="shared" si="107"/>
        <v>CHECK DATES</v>
      </c>
      <c r="AD478" s="257" t="str">
        <f t="shared" si="108"/>
        <v/>
      </c>
      <c r="AE478" s="286">
        <v>0</v>
      </c>
      <c r="AF478" s="257">
        <f t="shared" si="109"/>
        <v>0</v>
      </c>
      <c r="AG478" s="257" t="str">
        <f t="shared" si="110"/>
        <v/>
      </c>
      <c r="AH478" s="257">
        <f t="shared" si="111"/>
        <v>0</v>
      </c>
    </row>
    <row r="479" spans="1:34" x14ac:dyDescent="0.3">
      <c r="A479" s="287">
        <v>467</v>
      </c>
      <c r="B479" s="150"/>
      <c r="C479" s="150"/>
      <c r="D479" s="150"/>
      <c r="E479" s="152"/>
      <c r="F479" s="152"/>
      <c r="G479" s="154"/>
      <c r="H479" s="155"/>
      <c r="I479" s="159"/>
      <c r="J479" s="159"/>
      <c r="K479" s="337"/>
      <c r="L479" s="343" t="str">
        <f>IF(K479="","",LOOKUP(K479,'Work Programme'!$A$8:$A$207,'Work Programme'!$B$8:$B$207))</f>
        <v/>
      </c>
      <c r="M479" s="150"/>
      <c r="N479" s="151"/>
      <c r="O479" s="254" t="str">
        <f>IF(G479="","",VLOOKUP(G479,'Overview - Financial Statement'!$A$46:$B$60,2,FALSE))</f>
        <v/>
      </c>
      <c r="P479" s="255" t="str">
        <f t="shared" si="98"/>
        <v/>
      </c>
      <c r="Q479" s="153"/>
      <c r="R479" s="153"/>
      <c r="S479" s="238">
        <f t="shared" si="99"/>
        <v>0</v>
      </c>
      <c r="T479" s="193" t="s">
        <v>44</v>
      </c>
      <c r="U479" s="173"/>
      <c r="V479" s="193" t="str">
        <f t="shared" si="100"/>
        <v/>
      </c>
      <c r="W479" s="264" t="str">
        <f t="shared" si="101"/>
        <v>OK</v>
      </c>
      <c r="X479" s="193" t="str">
        <f t="shared" si="102"/>
        <v/>
      </c>
      <c r="Y479" s="193" t="str">
        <f t="shared" si="103"/>
        <v/>
      </c>
      <c r="Z479" s="397" t="str">
        <f t="shared" si="104"/>
        <v/>
      </c>
      <c r="AA479" s="257" t="str">
        <f t="shared" si="105"/>
        <v/>
      </c>
      <c r="AB479" s="257" t="str">
        <f t="shared" si="106"/>
        <v/>
      </c>
      <c r="AC479" s="193" t="str">
        <f t="shared" si="107"/>
        <v>CHECK DATES</v>
      </c>
      <c r="AD479" s="257" t="str">
        <f t="shared" si="108"/>
        <v/>
      </c>
      <c r="AE479" s="286">
        <v>0</v>
      </c>
      <c r="AF479" s="257">
        <f t="shared" si="109"/>
        <v>0</v>
      </c>
      <c r="AG479" s="257" t="str">
        <f t="shared" si="110"/>
        <v/>
      </c>
      <c r="AH479" s="257">
        <f t="shared" si="111"/>
        <v>0</v>
      </c>
    </row>
    <row r="480" spans="1:34" x14ac:dyDescent="0.3">
      <c r="A480" s="287">
        <v>468</v>
      </c>
      <c r="B480" s="150"/>
      <c r="C480" s="150"/>
      <c r="D480" s="150"/>
      <c r="E480" s="152"/>
      <c r="F480" s="152"/>
      <c r="G480" s="154"/>
      <c r="H480" s="155"/>
      <c r="I480" s="159"/>
      <c r="J480" s="159"/>
      <c r="K480" s="337"/>
      <c r="L480" s="343" t="str">
        <f>IF(K480="","",LOOKUP(K480,'Work Programme'!$A$8:$A$207,'Work Programme'!$B$8:$B$207))</f>
        <v/>
      </c>
      <c r="M480" s="150"/>
      <c r="N480" s="151"/>
      <c r="O480" s="254" t="str">
        <f>IF(G480="","",VLOOKUP(G480,'Overview - Financial Statement'!$A$46:$B$60,2,FALSE))</f>
        <v/>
      </c>
      <c r="P480" s="255" t="str">
        <f t="shared" si="98"/>
        <v/>
      </c>
      <c r="Q480" s="153"/>
      <c r="R480" s="153"/>
      <c r="S480" s="238">
        <f t="shared" si="99"/>
        <v>0</v>
      </c>
      <c r="T480" s="193" t="s">
        <v>44</v>
      </c>
      <c r="U480" s="173"/>
      <c r="V480" s="193" t="str">
        <f t="shared" si="100"/>
        <v/>
      </c>
      <c r="W480" s="264" t="str">
        <f t="shared" si="101"/>
        <v>OK</v>
      </c>
      <c r="X480" s="193" t="str">
        <f t="shared" si="102"/>
        <v/>
      </c>
      <c r="Y480" s="193" t="str">
        <f t="shared" si="103"/>
        <v/>
      </c>
      <c r="Z480" s="397" t="str">
        <f t="shared" si="104"/>
        <v/>
      </c>
      <c r="AA480" s="257" t="str">
        <f t="shared" si="105"/>
        <v/>
      </c>
      <c r="AB480" s="257" t="str">
        <f t="shared" si="106"/>
        <v/>
      </c>
      <c r="AC480" s="193" t="str">
        <f t="shared" si="107"/>
        <v>CHECK DATES</v>
      </c>
      <c r="AD480" s="257" t="str">
        <f t="shared" si="108"/>
        <v/>
      </c>
      <c r="AE480" s="286">
        <v>0</v>
      </c>
      <c r="AF480" s="257">
        <f t="shared" si="109"/>
        <v>0</v>
      </c>
      <c r="AG480" s="257" t="str">
        <f t="shared" si="110"/>
        <v/>
      </c>
      <c r="AH480" s="257">
        <f t="shared" si="111"/>
        <v>0</v>
      </c>
    </row>
    <row r="481" spans="1:34" x14ac:dyDescent="0.3">
      <c r="A481" s="287">
        <v>469</v>
      </c>
      <c r="B481" s="150"/>
      <c r="C481" s="150"/>
      <c r="D481" s="150"/>
      <c r="E481" s="152"/>
      <c r="F481" s="152"/>
      <c r="G481" s="154"/>
      <c r="H481" s="155"/>
      <c r="I481" s="159"/>
      <c r="J481" s="159"/>
      <c r="K481" s="337"/>
      <c r="L481" s="343" t="str">
        <f>IF(K481="","",LOOKUP(K481,'Work Programme'!$A$8:$A$207,'Work Programme'!$B$8:$B$207))</f>
        <v/>
      </c>
      <c r="M481" s="150"/>
      <c r="N481" s="151"/>
      <c r="O481" s="254" t="str">
        <f>IF(G481="","",VLOOKUP(G481,'Overview - Financial Statement'!$A$46:$B$60,2,FALSE))</f>
        <v/>
      </c>
      <c r="P481" s="255" t="str">
        <f t="shared" si="98"/>
        <v/>
      </c>
      <c r="Q481" s="153"/>
      <c r="R481" s="153"/>
      <c r="S481" s="238">
        <f t="shared" si="99"/>
        <v>0</v>
      </c>
      <c r="T481" s="193" t="s">
        <v>44</v>
      </c>
      <c r="U481" s="173"/>
      <c r="V481" s="193" t="str">
        <f t="shared" si="100"/>
        <v/>
      </c>
      <c r="W481" s="264" t="str">
        <f t="shared" si="101"/>
        <v>OK</v>
      </c>
      <c r="X481" s="193" t="str">
        <f t="shared" si="102"/>
        <v/>
      </c>
      <c r="Y481" s="193" t="str">
        <f t="shared" si="103"/>
        <v/>
      </c>
      <c r="Z481" s="397" t="str">
        <f t="shared" si="104"/>
        <v/>
      </c>
      <c r="AA481" s="257" t="str">
        <f t="shared" si="105"/>
        <v/>
      </c>
      <c r="AB481" s="257" t="str">
        <f t="shared" si="106"/>
        <v/>
      </c>
      <c r="AC481" s="193" t="str">
        <f t="shared" si="107"/>
        <v>CHECK DATES</v>
      </c>
      <c r="AD481" s="257" t="str">
        <f t="shared" si="108"/>
        <v/>
      </c>
      <c r="AE481" s="286">
        <v>0</v>
      </c>
      <c r="AF481" s="257">
        <f t="shared" si="109"/>
        <v>0</v>
      </c>
      <c r="AG481" s="257" t="str">
        <f t="shared" si="110"/>
        <v/>
      </c>
      <c r="AH481" s="257">
        <f t="shared" si="111"/>
        <v>0</v>
      </c>
    </row>
    <row r="482" spans="1:34" x14ac:dyDescent="0.3">
      <c r="A482" s="287">
        <v>470</v>
      </c>
      <c r="B482" s="150"/>
      <c r="C482" s="150"/>
      <c r="D482" s="150"/>
      <c r="E482" s="152"/>
      <c r="F482" s="152"/>
      <c r="G482" s="154"/>
      <c r="H482" s="155"/>
      <c r="I482" s="159"/>
      <c r="J482" s="159"/>
      <c r="K482" s="337"/>
      <c r="L482" s="343" t="str">
        <f>IF(K482="","",LOOKUP(K482,'Work Programme'!$A$8:$A$207,'Work Programme'!$B$8:$B$207))</f>
        <v/>
      </c>
      <c r="M482" s="150"/>
      <c r="N482" s="151"/>
      <c r="O482" s="254" t="str">
        <f>IF(G482="","",VLOOKUP(G482,'Overview - Financial Statement'!$A$46:$B$60,2,FALSE))</f>
        <v/>
      </c>
      <c r="P482" s="255" t="str">
        <f t="shared" si="98"/>
        <v/>
      </c>
      <c r="Q482" s="153"/>
      <c r="R482" s="153"/>
      <c r="S482" s="238">
        <f t="shared" si="99"/>
        <v>0</v>
      </c>
      <c r="T482" s="193" t="s">
        <v>44</v>
      </c>
      <c r="U482" s="173"/>
      <c r="V482" s="193" t="str">
        <f t="shared" si="100"/>
        <v/>
      </c>
      <c r="W482" s="264" t="str">
        <f t="shared" si="101"/>
        <v>OK</v>
      </c>
      <c r="X482" s="193" t="str">
        <f t="shared" si="102"/>
        <v/>
      </c>
      <c r="Y482" s="193" t="str">
        <f t="shared" si="103"/>
        <v/>
      </c>
      <c r="Z482" s="397" t="str">
        <f t="shared" si="104"/>
        <v/>
      </c>
      <c r="AA482" s="257" t="str">
        <f t="shared" si="105"/>
        <v/>
      </c>
      <c r="AB482" s="257" t="str">
        <f t="shared" si="106"/>
        <v/>
      </c>
      <c r="AC482" s="193" t="str">
        <f t="shared" si="107"/>
        <v>CHECK DATES</v>
      </c>
      <c r="AD482" s="257" t="str">
        <f t="shared" si="108"/>
        <v/>
      </c>
      <c r="AE482" s="286">
        <v>0</v>
      </c>
      <c r="AF482" s="257">
        <f t="shared" si="109"/>
        <v>0</v>
      </c>
      <c r="AG482" s="257" t="str">
        <f t="shared" si="110"/>
        <v/>
      </c>
      <c r="AH482" s="257">
        <f t="shared" si="111"/>
        <v>0</v>
      </c>
    </row>
    <row r="483" spans="1:34" x14ac:dyDescent="0.3">
      <c r="A483" s="287">
        <v>471</v>
      </c>
      <c r="B483" s="150"/>
      <c r="C483" s="150"/>
      <c r="D483" s="150"/>
      <c r="E483" s="152"/>
      <c r="F483" s="152"/>
      <c r="G483" s="154"/>
      <c r="H483" s="155"/>
      <c r="I483" s="159"/>
      <c r="J483" s="159"/>
      <c r="K483" s="337"/>
      <c r="L483" s="343" t="str">
        <f>IF(K483="","",LOOKUP(K483,'Work Programme'!$A$8:$A$207,'Work Programme'!$B$8:$B$207))</f>
        <v/>
      </c>
      <c r="M483" s="150"/>
      <c r="N483" s="151"/>
      <c r="O483" s="254" t="str">
        <f>IF(G483="","",VLOOKUP(G483,'Overview - Financial Statement'!$A$46:$B$60,2,FALSE))</f>
        <v/>
      </c>
      <c r="P483" s="255" t="str">
        <f t="shared" si="98"/>
        <v/>
      </c>
      <c r="Q483" s="153"/>
      <c r="R483" s="153"/>
      <c r="S483" s="238">
        <f t="shared" si="99"/>
        <v>0</v>
      </c>
      <c r="T483" s="193" t="s">
        <v>44</v>
      </c>
      <c r="U483" s="173"/>
      <c r="V483" s="193" t="str">
        <f t="shared" si="100"/>
        <v/>
      </c>
      <c r="W483" s="264" t="str">
        <f t="shared" si="101"/>
        <v>OK</v>
      </c>
      <c r="X483" s="193" t="str">
        <f t="shared" si="102"/>
        <v/>
      </c>
      <c r="Y483" s="193" t="str">
        <f t="shared" si="103"/>
        <v/>
      </c>
      <c r="Z483" s="397" t="str">
        <f t="shared" si="104"/>
        <v/>
      </c>
      <c r="AA483" s="257" t="str">
        <f t="shared" si="105"/>
        <v/>
      </c>
      <c r="AB483" s="257" t="str">
        <f t="shared" si="106"/>
        <v/>
      </c>
      <c r="AC483" s="193" t="str">
        <f t="shared" si="107"/>
        <v>CHECK DATES</v>
      </c>
      <c r="AD483" s="257" t="str">
        <f t="shared" si="108"/>
        <v/>
      </c>
      <c r="AE483" s="286">
        <v>0</v>
      </c>
      <c r="AF483" s="257">
        <f t="shared" si="109"/>
        <v>0</v>
      </c>
      <c r="AG483" s="257" t="str">
        <f t="shared" si="110"/>
        <v/>
      </c>
      <c r="AH483" s="257">
        <f t="shared" si="111"/>
        <v>0</v>
      </c>
    </row>
    <row r="484" spans="1:34" x14ac:dyDescent="0.3">
      <c r="A484" s="287">
        <v>472</v>
      </c>
      <c r="B484" s="150"/>
      <c r="C484" s="150"/>
      <c r="D484" s="150"/>
      <c r="E484" s="152"/>
      <c r="F484" s="152"/>
      <c r="G484" s="154"/>
      <c r="H484" s="155"/>
      <c r="I484" s="159"/>
      <c r="J484" s="159"/>
      <c r="K484" s="337"/>
      <c r="L484" s="343" t="str">
        <f>IF(K484="","",LOOKUP(K484,'Work Programme'!$A$8:$A$207,'Work Programme'!$B$8:$B$207))</f>
        <v/>
      </c>
      <c r="M484" s="150"/>
      <c r="N484" s="151"/>
      <c r="O484" s="254" t="str">
        <f>IF(G484="","",VLOOKUP(G484,'Overview - Financial Statement'!$A$46:$B$60,2,FALSE))</f>
        <v/>
      </c>
      <c r="P484" s="255" t="str">
        <f t="shared" si="98"/>
        <v/>
      </c>
      <c r="Q484" s="153"/>
      <c r="R484" s="153"/>
      <c r="S484" s="238">
        <f t="shared" si="99"/>
        <v>0</v>
      </c>
      <c r="T484" s="193" t="s">
        <v>44</v>
      </c>
      <c r="U484" s="173"/>
      <c r="V484" s="193" t="str">
        <f t="shared" si="100"/>
        <v/>
      </c>
      <c r="W484" s="264" t="str">
        <f t="shared" si="101"/>
        <v>OK</v>
      </c>
      <c r="X484" s="193" t="str">
        <f t="shared" si="102"/>
        <v/>
      </c>
      <c r="Y484" s="193" t="str">
        <f t="shared" si="103"/>
        <v/>
      </c>
      <c r="Z484" s="397" t="str">
        <f t="shared" si="104"/>
        <v/>
      </c>
      <c r="AA484" s="257" t="str">
        <f t="shared" si="105"/>
        <v/>
      </c>
      <c r="AB484" s="257" t="str">
        <f t="shared" si="106"/>
        <v/>
      </c>
      <c r="AC484" s="193" t="str">
        <f t="shared" si="107"/>
        <v>CHECK DATES</v>
      </c>
      <c r="AD484" s="257" t="str">
        <f t="shared" si="108"/>
        <v/>
      </c>
      <c r="AE484" s="286">
        <v>0</v>
      </c>
      <c r="AF484" s="257">
        <f t="shared" si="109"/>
        <v>0</v>
      </c>
      <c r="AG484" s="257" t="str">
        <f t="shared" si="110"/>
        <v/>
      </c>
      <c r="AH484" s="257">
        <f t="shared" si="111"/>
        <v>0</v>
      </c>
    </row>
    <row r="485" spans="1:34" x14ac:dyDescent="0.3">
      <c r="A485" s="287">
        <v>473</v>
      </c>
      <c r="B485" s="150"/>
      <c r="C485" s="150"/>
      <c r="D485" s="150"/>
      <c r="E485" s="152"/>
      <c r="F485" s="152"/>
      <c r="G485" s="154"/>
      <c r="H485" s="155"/>
      <c r="I485" s="159"/>
      <c r="J485" s="159"/>
      <c r="K485" s="337"/>
      <c r="L485" s="343" t="str">
        <f>IF(K485="","",LOOKUP(K485,'Work Programme'!$A$8:$A$207,'Work Programme'!$B$8:$B$207))</f>
        <v/>
      </c>
      <c r="M485" s="150"/>
      <c r="N485" s="151"/>
      <c r="O485" s="254" t="str">
        <f>IF(G485="","",VLOOKUP(G485,'Overview - Financial Statement'!$A$46:$B$60,2,FALSE))</f>
        <v/>
      </c>
      <c r="P485" s="255" t="str">
        <f t="shared" si="98"/>
        <v/>
      </c>
      <c r="Q485" s="153"/>
      <c r="R485" s="153"/>
      <c r="S485" s="238">
        <f t="shared" si="99"/>
        <v>0</v>
      </c>
      <c r="T485" s="193" t="s">
        <v>44</v>
      </c>
      <c r="U485" s="173"/>
      <c r="V485" s="193" t="str">
        <f t="shared" si="100"/>
        <v/>
      </c>
      <c r="W485" s="264" t="str">
        <f t="shared" si="101"/>
        <v>OK</v>
      </c>
      <c r="X485" s="193" t="str">
        <f t="shared" si="102"/>
        <v/>
      </c>
      <c r="Y485" s="193" t="str">
        <f t="shared" si="103"/>
        <v/>
      </c>
      <c r="Z485" s="397" t="str">
        <f t="shared" si="104"/>
        <v/>
      </c>
      <c r="AA485" s="257" t="str">
        <f t="shared" si="105"/>
        <v/>
      </c>
      <c r="AB485" s="257" t="str">
        <f t="shared" si="106"/>
        <v/>
      </c>
      <c r="AC485" s="193" t="str">
        <f t="shared" si="107"/>
        <v>CHECK DATES</v>
      </c>
      <c r="AD485" s="257" t="str">
        <f t="shared" si="108"/>
        <v/>
      </c>
      <c r="AE485" s="286">
        <v>0</v>
      </c>
      <c r="AF485" s="257">
        <f t="shared" si="109"/>
        <v>0</v>
      </c>
      <c r="AG485" s="257" t="str">
        <f t="shared" si="110"/>
        <v/>
      </c>
      <c r="AH485" s="257">
        <f t="shared" si="111"/>
        <v>0</v>
      </c>
    </row>
    <row r="486" spans="1:34" x14ac:dyDescent="0.3">
      <c r="A486" s="287">
        <v>474</v>
      </c>
      <c r="B486" s="150"/>
      <c r="C486" s="150"/>
      <c r="D486" s="150"/>
      <c r="E486" s="152"/>
      <c r="F486" s="152"/>
      <c r="G486" s="154"/>
      <c r="H486" s="155"/>
      <c r="I486" s="159"/>
      <c r="J486" s="159"/>
      <c r="K486" s="337"/>
      <c r="L486" s="343" t="str">
        <f>IF(K486="","",LOOKUP(K486,'Work Programme'!$A$8:$A$207,'Work Programme'!$B$8:$B$207))</f>
        <v/>
      </c>
      <c r="M486" s="150"/>
      <c r="N486" s="151"/>
      <c r="O486" s="254" t="str">
        <f>IF(G486="","",VLOOKUP(G486,'Overview - Financial Statement'!$A$46:$B$60,2,FALSE))</f>
        <v/>
      </c>
      <c r="P486" s="255" t="str">
        <f t="shared" si="98"/>
        <v/>
      </c>
      <c r="Q486" s="153"/>
      <c r="R486" s="153"/>
      <c r="S486" s="238">
        <f t="shared" si="99"/>
        <v>0</v>
      </c>
      <c r="T486" s="193" t="s">
        <v>44</v>
      </c>
      <c r="U486" s="173"/>
      <c r="V486" s="193" t="str">
        <f t="shared" si="100"/>
        <v/>
      </c>
      <c r="W486" s="264" t="str">
        <f t="shared" si="101"/>
        <v>OK</v>
      </c>
      <c r="X486" s="193" t="str">
        <f t="shared" si="102"/>
        <v/>
      </c>
      <c r="Y486" s="193" t="str">
        <f t="shared" si="103"/>
        <v/>
      </c>
      <c r="Z486" s="397" t="str">
        <f t="shared" si="104"/>
        <v/>
      </c>
      <c r="AA486" s="257" t="str">
        <f t="shared" si="105"/>
        <v/>
      </c>
      <c r="AB486" s="257" t="str">
        <f t="shared" si="106"/>
        <v/>
      </c>
      <c r="AC486" s="193" t="str">
        <f t="shared" si="107"/>
        <v>CHECK DATES</v>
      </c>
      <c r="AD486" s="257" t="str">
        <f t="shared" si="108"/>
        <v/>
      </c>
      <c r="AE486" s="286">
        <v>0</v>
      </c>
      <c r="AF486" s="257">
        <f t="shared" si="109"/>
        <v>0</v>
      </c>
      <c r="AG486" s="257" t="str">
        <f t="shared" si="110"/>
        <v/>
      </c>
      <c r="AH486" s="257">
        <f t="shared" si="111"/>
        <v>0</v>
      </c>
    </row>
    <row r="487" spans="1:34" x14ac:dyDescent="0.3">
      <c r="A487" s="287">
        <v>475</v>
      </c>
      <c r="B487" s="150"/>
      <c r="C487" s="150"/>
      <c r="D487" s="150"/>
      <c r="E487" s="152"/>
      <c r="F487" s="152"/>
      <c r="G487" s="154"/>
      <c r="H487" s="155"/>
      <c r="I487" s="159"/>
      <c r="J487" s="159"/>
      <c r="K487" s="337"/>
      <c r="L487" s="343" t="str">
        <f>IF(K487="","",LOOKUP(K487,'Work Programme'!$A$8:$A$207,'Work Programme'!$B$8:$B$207))</f>
        <v/>
      </c>
      <c r="M487" s="150"/>
      <c r="N487" s="151"/>
      <c r="O487" s="254" t="str">
        <f>IF(G487="","",VLOOKUP(G487,'Overview - Financial Statement'!$A$46:$B$60,2,FALSE))</f>
        <v/>
      </c>
      <c r="P487" s="255" t="str">
        <f t="shared" si="98"/>
        <v/>
      </c>
      <c r="Q487" s="153"/>
      <c r="R487" s="153"/>
      <c r="S487" s="238">
        <f t="shared" si="99"/>
        <v>0</v>
      </c>
      <c r="T487" s="193" t="s">
        <v>44</v>
      </c>
      <c r="U487" s="173"/>
      <c r="V487" s="193" t="str">
        <f t="shared" si="100"/>
        <v/>
      </c>
      <c r="W487" s="264" t="str">
        <f t="shared" si="101"/>
        <v>OK</v>
      </c>
      <c r="X487" s="193" t="str">
        <f t="shared" si="102"/>
        <v/>
      </c>
      <c r="Y487" s="193" t="str">
        <f t="shared" si="103"/>
        <v/>
      </c>
      <c r="Z487" s="397" t="str">
        <f t="shared" si="104"/>
        <v/>
      </c>
      <c r="AA487" s="257" t="str">
        <f t="shared" si="105"/>
        <v/>
      </c>
      <c r="AB487" s="257" t="str">
        <f t="shared" si="106"/>
        <v/>
      </c>
      <c r="AC487" s="193" t="str">
        <f t="shared" si="107"/>
        <v>CHECK DATES</v>
      </c>
      <c r="AD487" s="257" t="str">
        <f t="shared" si="108"/>
        <v/>
      </c>
      <c r="AE487" s="286">
        <v>0</v>
      </c>
      <c r="AF487" s="257">
        <f t="shared" si="109"/>
        <v>0</v>
      </c>
      <c r="AG487" s="257" t="str">
        <f t="shared" si="110"/>
        <v/>
      </c>
      <c r="AH487" s="257">
        <f t="shared" si="111"/>
        <v>0</v>
      </c>
    </row>
    <row r="488" spans="1:34" x14ac:dyDescent="0.3">
      <c r="A488" s="287">
        <v>476</v>
      </c>
      <c r="B488" s="150"/>
      <c r="C488" s="150"/>
      <c r="D488" s="150"/>
      <c r="E488" s="152"/>
      <c r="F488" s="152"/>
      <c r="G488" s="154"/>
      <c r="H488" s="155"/>
      <c r="I488" s="159"/>
      <c r="J488" s="159"/>
      <c r="K488" s="337"/>
      <c r="L488" s="343" t="str">
        <f>IF(K488="","",LOOKUP(K488,'Work Programme'!$A$8:$A$207,'Work Programme'!$B$8:$B$207))</f>
        <v/>
      </c>
      <c r="M488" s="150"/>
      <c r="N488" s="151"/>
      <c r="O488" s="254" t="str">
        <f>IF(G488="","",VLOOKUP(G488,'Overview - Financial Statement'!$A$46:$B$60,2,FALSE))</f>
        <v/>
      </c>
      <c r="P488" s="255" t="str">
        <f t="shared" si="98"/>
        <v/>
      </c>
      <c r="Q488" s="153"/>
      <c r="R488" s="153"/>
      <c r="S488" s="238">
        <f t="shared" si="99"/>
        <v>0</v>
      </c>
      <c r="T488" s="193" t="s">
        <v>44</v>
      </c>
      <c r="U488" s="173"/>
      <c r="V488" s="193" t="str">
        <f t="shared" si="100"/>
        <v/>
      </c>
      <c r="W488" s="264" t="str">
        <f t="shared" si="101"/>
        <v>OK</v>
      </c>
      <c r="X488" s="193" t="str">
        <f t="shared" si="102"/>
        <v/>
      </c>
      <c r="Y488" s="193" t="str">
        <f t="shared" si="103"/>
        <v/>
      </c>
      <c r="Z488" s="397" t="str">
        <f t="shared" si="104"/>
        <v/>
      </c>
      <c r="AA488" s="257" t="str">
        <f t="shared" si="105"/>
        <v/>
      </c>
      <c r="AB488" s="257" t="str">
        <f t="shared" si="106"/>
        <v/>
      </c>
      <c r="AC488" s="193" t="str">
        <f t="shared" si="107"/>
        <v>CHECK DATES</v>
      </c>
      <c r="AD488" s="257" t="str">
        <f t="shared" si="108"/>
        <v/>
      </c>
      <c r="AE488" s="286">
        <v>0</v>
      </c>
      <c r="AF488" s="257">
        <f t="shared" si="109"/>
        <v>0</v>
      </c>
      <c r="AG488" s="257" t="str">
        <f t="shared" si="110"/>
        <v/>
      </c>
      <c r="AH488" s="257">
        <f t="shared" si="111"/>
        <v>0</v>
      </c>
    </row>
    <row r="489" spans="1:34" x14ac:dyDescent="0.3">
      <c r="A489" s="287">
        <v>477</v>
      </c>
      <c r="B489" s="150"/>
      <c r="C489" s="150"/>
      <c r="D489" s="150"/>
      <c r="E489" s="152"/>
      <c r="F489" s="152"/>
      <c r="G489" s="154"/>
      <c r="H489" s="155"/>
      <c r="I489" s="159"/>
      <c r="J489" s="159"/>
      <c r="K489" s="337"/>
      <c r="L489" s="343" t="str">
        <f>IF(K489="","",LOOKUP(K489,'Work Programme'!$A$8:$A$207,'Work Programme'!$B$8:$B$207))</f>
        <v/>
      </c>
      <c r="M489" s="150"/>
      <c r="N489" s="151"/>
      <c r="O489" s="254" t="str">
        <f>IF(G489="","",VLOOKUP(G489,'Overview - Financial Statement'!$A$46:$B$60,2,FALSE))</f>
        <v/>
      </c>
      <c r="P489" s="255" t="str">
        <f t="shared" si="98"/>
        <v/>
      </c>
      <c r="Q489" s="153"/>
      <c r="R489" s="153"/>
      <c r="S489" s="238">
        <f t="shared" si="99"/>
        <v>0</v>
      </c>
      <c r="T489" s="193" t="s">
        <v>44</v>
      </c>
      <c r="U489" s="173"/>
      <c r="V489" s="193" t="str">
        <f t="shared" si="100"/>
        <v/>
      </c>
      <c r="W489" s="264" t="str">
        <f t="shared" si="101"/>
        <v>OK</v>
      </c>
      <c r="X489" s="193" t="str">
        <f t="shared" si="102"/>
        <v/>
      </c>
      <c r="Y489" s="193" t="str">
        <f t="shared" si="103"/>
        <v/>
      </c>
      <c r="Z489" s="397" t="str">
        <f t="shared" si="104"/>
        <v/>
      </c>
      <c r="AA489" s="257" t="str">
        <f t="shared" si="105"/>
        <v/>
      </c>
      <c r="AB489" s="257" t="str">
        <f t="shared" si="106"/>
        <v/>
      </c>
      <c r="AC489" s="193" t="str">
        <f t="shared" si="107"/>
        <v>CHECK DATES</v>
      </c>
      <c r="AD489" s="257" t="str">
        <f t="shared" si="108"/>
        <v/>
      </c>
      <c r="AE489" s="286">
        <v>0</v>
      </c>
      <c r="AF489" s="257">
        <f t="shared" si="109"/>
        <v>0</v>
      </c>
      <c r="AG489" s="257" t="str">
        <f t="shared" si="110"/>
        <v/>
      </c>
      <c r="AH489" s="257">
        <f t="shared" si="111"/>
        <v>0</v>
      </c>
    </row>
    <row r="490" spans="1:34" x14ac:dyDescent="0.3">
      <c r="A490" s="287">
        <v>478</v>
      </c>
      <c r="B490" s="150"/>
      <c r="C490" s="150"/>
      <c r="D490" s="150"/>
      <c r="E490" s="152"/>
      <c r="F490" s="152"/>
      <c r="G490" s="154"/>
      <c r="H490" s="155"/>
      <c r="I490" s="159"/>
      <c r="J490" s="159"/>
      <c r="K490" s="337"/>
      <c r="L490" s="343" t="str">
        <f>IF(K490="","",LOOKUP(K490,'Work Programme'!$A$8:$A$207,'Work Programme'!$B$8:$B$207))</f>
        <v/>
      </c>
      <c r="M490" s="150"/>
      <c r="N490" s="151"/>
      <c r="O490" s="254" t="str">
        <f>IF(G490="","",VLOOKUP(G490,'Overview - Financial Statement'!$A$46:$B$60,2,FALSE))</f>
        <v/>
      </c>
      <c r="P490" s="255" t="str">
        <f t="shared" si="98"/>
        <v/>
      </c>
      <c r="Q490" s="153"/>
      <c r="R490" s="153"/>
      <c r="S490" s="238">
        <f t="shared" si="99"/>
        <v>0</v>
      </c>
      <c r="T490" s="193" t="s">
        <v>44</v>
      </c>
      <c r="U490" s="173"/>
      <c r="V490" s="193" t="str">
        <f t="shared" si="100"/>
        <v/>
      </c>
      <c r="W490" s="264" t="str">
        <f t="shared" si="101"/>
        <v>OK</v>
      </c>
      <c r="X490" s="193" t="str">
        <f t="shared" si="102"/>
        <v/>
      </c>
      <c r="Y490" s="193" t="str">
        <f t="shared" si="103"/>
        <v/>
      </c>
      <c r="Z490" s="397" t="str">
        <f t="shared" si="104"/>
        <v/>
      </c>
      <c r="AA490" s="257" t="str">
        <f t="shared" si="105"/>
        <v/>
      </c>
      <c r="AB490" s="257" t="str">
        <f t="shared" si="106"/>
        <v/>
      </c>
      <c r="AC490" s="193" t="str">
        <f t="shared" si="107"/>
        <v>CHECK DATES</v>
      </c>
      <c r="AD490" s="257" t="str">
        <f t="shared" si="108"/>
        <v/>
      </c>
      <c r="AE490" s="286">
        <v>0</v>
      </c>
      <c r="AF490" s="257">
        <f t="shared" si="109"/>
        <v>0</v>
      </c>
      <c r="AG490" s="257" t="str">
        <f t="shared" si="110"/>
        <v/>
      </c>
      <c r="AH490" s="257">
        <f t="shared" si="111"/>
        <v>0</v>
      </c>
    </row>
    <row r="491" spans="1:34" x14ac:dyDescent="0.3">
      <c r="A491" s="287">
        <v>479</v>
      </c>
      <c r="B491" s="150"/>
      <c r="C491" s="150"/>
      <c r="D491" s="150"/>
      <c r="E491" s="152"/>
      <c r="F491" s="152"/>
      <c r="G491" s="154"/>
      <c r="H491" s="155"/>
      <c r="I491" s="159"/>
      <c r="J491" s="159"/>
      <c r="K491" s="337"/>
      <c r="L491" s="343" t="str">
        <f>IF(K491="","",LOOKUP(K491,'Work Programme'!$A$8:$A$207,'Work Programme'!$B$8:$B$207))</f>
        <v/>
      </c>
      <c r="M491" s="150"/>
      <c r="N491" s="151"/>
      <c r="O491" s="254" t="str">
        <f>IF(G491="","",VLOOKUP(G491,'Overview - Financial Statement'!$A$46:$B$60,2,FALSE))</f>
        <v/>
      </c>
      <c r="P491" s="255" t="str">
        <f t="shared" si="98"/>
        <v/>
      </c>
      <c r="Q491" s="153"/>
      <c r="R491" s="153"/>
      <c r="S491" s="238">
        <f t="shared" si="99"/>
        <v>0</v>
      </c>
      <c r="T491" s="193" t="s">
        <v>44</v>
      </c>
      <c r="U491" s="173"/>
      <c r="V491" s="193" t="str">
        <f t="shared" si="100"/>
        <v/>
      </c>
      <c r="W491" s="264" t="str">
        <f t="shared" si="101"/>
        <v>OK</v>
      </c>
      <c r="X491" s="193" t="str">
        <f t="shared" si="102"/>
        <v/>
      </c>
      <c r="Y491" s="193" t="str">
        <f t="shared" si="103"/>
        <v/>
      </c>
      <c r="Z491" s="397" t="str">
        <f t="shared" si="104"/>
        <v/>
      </c>
      <c r="AA491" s="257" t="str">
        <f t="shared" si="105"/>
        <v/>
      </c>
      <c r="AB491" s="257" t="str">
        <f t="shared" si="106"/>
        <v/>
      </c>
      <c r="AC491" s="193" t="str">
        <f t="shared" si="107"/>
        <v>CHECK DATES</v>
      </c>
      <c r="AD491" s="257" t="str">
        <f t="shared" si="108"/>
        <v/>
      </c>
      <c r="AE491" s="286">
        <v>0</v>
      </c>
      <c r="AF491" s="257">
        <f t="shared" si="109"/>
        <v>0</v>
      </c>
      <c r="AG491" s="257" t="str">
        <f t="shared" si="110"/>
        <v/>
      </c>
      <c r="AH491" s="257">
        <f t="shared" si="111"/>
        <v>0</v>
      </c>
    </row>
    <row r="492" spans="1:34" x14ac:dyDescent="0.3">
      <c r="A492" s="287">
        <v>480</v>
      </c>
      <c r="B492" s="150"/>
      <c r="C492" s="150"/>
      <c r="D492" s="150"/>
      <c r="E492" s="152"/>
      <c r="F492" s="152"/>
      <c r="G492" s="154"/>
      <c r="H492" s="155"/>
      <c r="I492" s="159"/>
      <c r="J492" s="159"/>
      <c r="K492" s="337"/>
      <c r="L492" s="343" t="str">
        <f>IF(K492="","",LOOKUP(K492,'Work Programme'!$A$8:$A$207,'Work Programme'!$B$8:$B$207))</f>
        <v/>
      </c>
      <c r="M492" s="150"/>
      <c r="N492" s="151"/>
      <c r="O492" s="254" t="str">
        <f>IF(G492="","",VLOOKUP(G492,'Overview - Financial Statement'!$A$46:$B$60,2,FALSE))</f>
        <v/>
      </c>
      <c r="P492" s="255" t="str">
        <f t="shared" si="98"/>
        <v/>
      </c>
      <c r="Q492" s="153"/>
      <c r="R492" s="153"/>
      <c r="S492" s="238">
        <f t="shared" si="99"/>
        <v>0</v>
      </c>
      <c r="T492" s="193" t="s">
        <v>44</v>
      </c>
      <c r="U492" s="173"/>
      <c r="V492" s="193" t="str">
        <f t="shared" si="100"/>
        <v/>
      </c>
      <c r="W492" s="264" t="str">
        <f t="shared" si="101"/>
        <v>OK</v>
      </c>
      <c r="X492" s="193" t="str">
        <f t="shared" si="102"/>
        <v/>
      </c>
      <c r="Y492" s="193" t="str">
        <f t="shared" si="103"/>
        <v/>
      </c>
      <c r="Z492" s="397" t="str">
        <f t="shared" si="104"/>
        <v/>
      </c>
      <c r="AA492" s="257" t="str">
        <f t="shared" si="105"/>
        <v/>
      </c>
      <c r="AB492" s="257" t="str">
        <f t="shared" si="106"/>
        <v/>
      </c>
      <c r="AC492" s="193" t="str">
        <f t="shared" si="107"/>
        <v>CHECK DATES</v>
      </c>
      <c r="AD492" s="257" t="str">
        <f t="shared" si="108"/>
        <v/>
      </c>
      <c r="AE492" s="286">
        <v>0</v>
      </c>
      <c r="AF492" s="257">
        <f t="shared" si="109"/>
        <v>0</v>
      </c>
      <c r="AG492" s="257" t="str">
        <f t="shared" si="110"/>
        <v/>
      </c>
      <c r="AH492" s="257">
        <f t="shared" si="111"/>
        <v>0</v>
      </c>
    </row>
    <row r="493" spans="1:34" x14ac:dyDescent="0.3">
      <c r="A493" s="287">
        <v>481</v>
      </c>
      <c r="B493" s="150"/>
      <c r="C493" s="150"/>
      <c r="D493" s="150"/>
      <c r="E493" s="152"/>
      <c r="F493" s="152"/>
      <c r="G493" s="154"/>
      <c r="H493" s="155"/>
      <c r="I493" s="159"/>
      <c r="J493" s="159"/>
      <c r="K493" s="337"/>
      <c r="L493" s="343" t="str">
        <f>IF(K493="","",LOOKUP(K493,'Work Programme'!$A$8:$A$207,'Work Programme'!$B$8:$B$207))</f>
        <v/>
      </c>
      <c r="M493" s="150"/>
      <c r="N493" s="151"/>
      <c r="O493" s="254" t="str">
        <f>IF(G493="","",VLOOKUP(G493,'Overview - Financial Statement'!$A$46:$B$60,2,FALSE))</f>
        <v/>
      </c>
      <c r="P493" s="255" t="str">
        <f t="shared" si="98"/>
        <v/>
      </c>
      <c r="Q493" s="153"/>
      <c r="R493" s="153"/>
      <c r="S493" s="238">
        <f t="shared" si="99"/>
        <v>0</v>
      </c>
      <c r="T493" s="193" t="s">
        <v>44</v>
      </c>
      <c r="U493" s="173"/>
      <c r="V493" s="193" t="str">
        <f t="shared" si="100"/>
        <v/>
      </c>
      <c r="W493" s="264" t="str">
        <f t="shared" si="101"/>
        <v>OK</v>
      </c>
      <c r="X493" s="193" t="str">
        <f t="shared" si="102"/>
        <v/>
      </c>
      <c r="Y493" s="193" t="str">
        <f t="shared" si="103"/>
        <v/>
      </c>
      <c r="Z493" s="397" t="str">
        <f t="shared" si="104"/>
        <v/>
      </c>
      <c r="AA493" s="257" t="str">
        <f t="shared" si="105"/>
        <v/>
      </c>
      <c r="AB493" s="257" t="str">
        <f t="shared" si="106"/>
        <v/>
      </c>
      <c r="AC493" s="193" t="str">
        <f t="shared" si="107"/>
        <v>CHECK DATES</v>
      </c>
      <c r="AD493" s="257" t="str">
        <f t="shared" si="108"/>
        <v/>
      </c>
      <c r="AE493" s="286">
        <v>0</v>
      </c>
      <c r="AF493" s="257">
        <f t="shared" si="109"/>
        <v>0</v>
      </c>
      <c r="AG493" s="257" t="str">
        <f t="shared" si="110"/>
        <v/>
      </c>
      <c r="AH493" s="257">
        <f t="shared" si="111"/>
        <v>0</v>
      </c>
    </row>
    <row r="494" spans="1:34" x14ac:dyDescent="0.3">
      <c r="A494" s="287">
        <v>482</v>
      </c>
      <c r="B494" s="150"/>
      <c r="C494" s="150"/>
      <c r="D494" s="150"/>
      <c r="E494" s="152"/>
      <c r="F494" s="152"/>
      <c r="G494" s="154"/>
      <c r="H494" s="155"/>
      <c r="I494" s="159"/>
      <c r="J494" s="159"/>
      <c r="K494" s="337"/>
      <c r="L494" s="343" t="str">
        <f>IF(K494="","",LOOKUP(K494,'Work Programme'!$A$8:$A$207,'Work Programme'!$B$8:$B$207))</f>
        <v/>
      </c>
      <c r="M494" s="150"/>
      <c r="N494" s="151"/>
      <c r="O494" s="254" t="str">
        <f>IF(G494="","",VLOOKUP(G494,'Overview - Financial Statement'!$A$46:$B$60,2,FALSE))</f>
        <v/>
      </c>
      <c r="P494" s="255" t="str">
        <f t="shared" si="98"/>
        <v/>
      </c>
      <c r="Q494" s="153"/>
      <c r="R494" s="153"/>
      <c r="S494" s="238">
        <f t="shared" si="99"/>
        <v>0</v>
      </c>
      <c r="T494" s="193" t="s">
        <v>44</v>
      </c>
      <c r="U494" s="173"/>
      <c r="V494" s="193" t="str">
        <f t="shared" si="100"/>
        <v/>
      </c>
      <c r="W494" s="264" t="str">
        <f t="shared" si="101"/>
        <v>OK</v>
      </c>
      <c r="X494" s="193" t="str">
        <f t="shared" si="102"/>
        <v/>
      </c>
      <c r="Y494" s="193" t="str">
        <f t="shared" si="103"/>
        <v/>
      </c>
      <c r="Z494" s="397" t="str">
        <f t="shared" si="104"/>
        <v/>
      </c>
      <c r="AA494" s="257" t="str">
        <f t="shared" si="105"/>
        <v/>
      </c>
      <c r="AB494" s="257" t="str">
        <f t="shared" si="106"/>
        <v/>
      </c>
      <c r="AC494" s="193" t="str">
        <f t="shared" si="107"/>
        <v>CHECK DATES</v>
      </c>
      <c r="AD494" s="257" t="str">
        <f t="shared" si="108"/>
        <v/>
      </c>
      <c r="AE494" s="286">
        <v>0</v>
      </c>
      <c r="AF494" s="257">
        <f t="shared" si="109"/>
        <v>0</v>
      </c>
      <c r="AG494" s="257" t="str">
        <f t="shared" si="110"/>
        <v/>
      </c>
      <c r="AH494" s="257">
        <f t="shared" si="111"/>
        <v>0</v>
      </c>
    </row>
    <row r="495" spans="1:34" x14ac:dyDescent="0.3">
      <c r="A495" s="287">
        <v>483</v>
      </c>
      <c r="B495" s="150"/>
      <c r="C495" s="150"/>
      <c r="D495" s="150"/>
      <c r="E495" s="152"/>
      <c r="F495" s="152"/>
      <c r="G495" s="154"/>
      <c r="H495" s="155"/>
      <c r="I495" s="159"/>
      <c r="J495" s="159"/>
      <c r="K495" s="337"/>
      <c r="L495" s="343" t="str">
        <f>IF(K495="","",LOOKUP(K495,'Work Programme'!$A$8:$A$207,'Work Programme'!$B$8:$B$207))</f>
        <v/>
      </c>
      <c r="M495" s="150"/>
      <c r="N495" s="151"/>
      <c r="O495" s="254" t="str">
        <f>IF(G495="","",VLOOKUP(G495,'Overview - Financial Statement'!$A$46:$B$60,2,FALSE))</f>
        <v/>
      </c>
      <c r="P495" s="255" t="str">
        <f t="shared" si="98"/>
        <v/>
      </c>
      <c r="Q495" s="153"/>
      <c r="R495" s="153"/>
      <c r="S495" s="238">
        <f t="shared" si="99"/>
        <v>0</v>
      </c>
      <c r="T495" s="193" t="s">
        <v>44</v>
      </c>
      <c r="U495" s="173"/>
      <c r="V495" s="193" t="str">
        <f t="shared" si="100"/>
        <v/>
      </c>
      <c r="W495" s="264" t="str">
        <f t="shared" si="101"/>
        <v>OK</v>
      </c>
      <c r="X495" s="193" t="str">
        <f t="shared" si="102"/>
        <v/>
      </c>
      <c r="Y495" s="193" t="str">
        <f t="shared" si="103"/>
        <v/>
      </c>
      <c r="Z495" s="397" t="str">
        <f t="shared" si="104"/>
        <v/>
      </c>
      <c r="AA495" s="257" t="str">
        <f t="shared" si="105"/>
        <v/>
      </c>
      <c r="AB495" s="257" t="str">
        <f t="shared" si="106"/>
        <v/>
      </c>
      <c r="AC495" s="193" t="str">
        <f t="shared" si="107"/>
        <v>CHECK DATES</v>
      </c>
      <c r="AD495" s="257" t="str">
        <f t="shared" si="108"/>
        <v/>
      </c>
      <c r="AE495" s="286">
        <v>0</v>
      </c>
      <c r="AF495" s="257">
        <f t="shared" si="109"/>
        <v>0</v>
      </c>
      <c r="AG495" s="257" t="str">
        <f t="shared" si="110"/>
        <v/>
      </c>
      <c r="AH495" s="257">
        <f t="shared" si="111"/>
        <v>0</v>
      </c>
    </row>
    <row r="496" spans="1:34" x14ac:dyDescent="0.3">
      <c r="A496" s="287">
        <v>484</v>
      </c>
      <c r="B496" s="150"/>
      <c r="C496" s="150"/>
      <c r="D496" s="150"/>
      <c r="E496" s="152"/>
      <c r="F496" s="152"/>
      <c r="G496" s="154"/>
      <c r="H496" s="155"/>
      <c r="I496" s="159"/>
      <c r="J496" s="159"/>
      <c r="K496" s="337"/>
      <c r="L496" s="343" t="str">
        <f>IF(K496="","",LOOKUP(K496,'Work Programme'!$A$8:$A$207,'Work Programme'!$B$8:$B$207))</f>
        <v/>
      </c>
      <c r="M496" s="150"/>
      <c r="N496" s="151"/>
      <c r="O496" s="254" t="str">
        <f>IF(G496="","",VLOOKUP(G496,'Overview - Financial Statement'!$A$46:$B$60,2,FALSE))</f>
        <v/>
      </c>
      <c r="P496" s="255" t="str">
        <f t="shared" si="98"/>
        <v/>
      </c>
      <c r="Q496" s="153"/>
      <c r="R496" s="153"/>
      <c r="S496" s="238">
        <f t="shared" si="99"/>
        <v>0</v>
      </c>
      <c r="T496" s="193" t="s">
        <v>44</v>
      </c>
      <c r="U496" s="173"/>
      <c r="V496" s="193" t="str">
        <f t="shared" si="100"/>
        <v/>
      </c>
      <c r="W496" s="264" t="str">
        <f t="shared" si="101"/>
        <v>OK</v>
      </c>
      <c r="X496" s="193" t="str">
        <f t="shared" si="102"/>
        <v/>
      </c>
      <c r="Y496" s="193" t="str">
        <f t="shared" si="103"/>
        <v/>
      </c>
      <c r="Z496" s="397" t="str">
        <f t="shared" si="104"/>
        <v/>
      </c>
      <c r="AA496" s="257" t="str">
        <f t="shared" si="105"/>
        <v/>
      </c>
      <c r="AB496" s="257" t="str">
        <f t="shared" si="106"/>
        <v/>
      </c>
      <c r="AC496" s="193" t="str">
        <f t="shared" si="107"/>
        <v>CHECK DATES</v>
      </c>
      <c r="AD496" s="257" t="str">
        <f t="shared" si="108"/>
        <v/>
      </c>
      <c r="AE496" s="286">
        <v>0</v>
      </c>
      <c r="AF496" s="257">
        <f t="shared" si="109"/>
        <v>0</v>
      </c>
      <c r="AG496" s="257" t="str">
        <f t="shared" si="110"/>
        <v/>
      </c>
      <c r="AH496" s="257">
        <f t="shared" si="111"/>
        <v>0</v>
      </c>
    </row>
    <row r="497" spans="1:34" x14ac:dyDescent="0.3">
      <c r="A497" s="287">
        <v>485</v>
      </c>
      <c r="B497" s="150"/>
      <c r="C497" s="150"/>
      <c r="D497" s="150"/>
      <c r="E497" s="152"/>
      <c r="F497" s="152"/>
      <c r="G497" s="154"/>
      <c r="H497" s="155"/>
      <c r="I497" s="159"/>
      <c r="J497" s="159"/>
      <c r="K497" s="337"/>
      <c r="L497" s="343" t="str">
        <f>IF(K497="","",LOOKUP(K497,'Work Programme'!$A$8:$A$207,'Work Programme'!$B$8:$B$207))</f>
        <v/>
      </c>
      <c r="M497" s="150"/>
      <c r="N497" s="151"/>
      <c r="O497" s="254" t="str">
        <f>IF(G497="","",VLOOKUP(G497,'Overview - Financial Statement'!$A$46:$B$60,2,FALSE))</f>
        <v/>
      </c>
      <c r="P497" s="255" t="str">
        <f t="shared" si="98"/>
        <v/>
      </c>
      <c r="Q497" s="153"/>
      <c r="R497" s="153"/>
      <c r="S497" s="238">
        <f t="shared" si="99"/>
        <v>0</v>
      </c>
      <c r="T497" s="193" t="s">
        <v>44</v>
      </c>
      <c r="U497" s="173"/>
      <c r="V497" s="193" t="str">
        <f t="shared" si="100"/>
        <v/>
      </c>
      <c r="W497" s="264" t="str">
        <f t="shared" si="101"/>
        <v>OK</v>
      </c>
      <c r="X497" s="193" t="str">
        <f t="shared" si="102"/>
        <v/>
      </c>
      <c r="Y497" s="193" t="str">
        <f t="shared" si="103"/>
        <v/>
      </c>
      <c r="Z497" s="397" t="str">
        <f t="shared" si="104"/>
        <v/>
      </c>
      <c r="AA497" s="257" t="str">
        <f t="shared" si="105"/>
        <v/>
      </c>
      <c r="AB497" s="257" t="str">
        <f t="shared" si="106"/>
        <v/>
      </c>
      <c r="AC497" s="193" t="str">
        <f t="shared" si="107"/>
        <v>CHECK DATES</v>
      </c>
      <c r="AD497" s="257" t="str">
        <f t="shared" si="108"/>
        <v/>
      </c>
      <c r="AE497" s="286">
        <v>0</v>
      </c>
      <c r="AF497" s="257">
        <f t="shared" si="109"/>
        <v>0</v>
      </c>
      <c r="AG497" s="257" t="str">
        <f t="shared" si="110"/>
        <v/>
      </c>
      <c r="AH497" s="257">
        <f t="shared" si="111"/>
        <v>0</v>
      </c>
    </row>
    <row r="498" spans="1:34" x14ac:dyDescent="0.3">
      <c r="A498" s="287">
        <v>486</v>
      </c>
      <c r="B498" s="150"/>
      <c r="C498" s="150"/>
      <c r="D498" s="150"/>
      <c r="E498" s="152"/>
      <c r="F498" s="152"/>
      <c r="G498" s="154"/>
      <c r="H498" s="155"/>
      <c r="I498" s="159"/>
      <c r="J498" s="159"/>
      <c r="K498" s="337"/>
      <c r="L498" s="343" t="str">
        <f>IF(K498="","",LOOKUP(K498,'Work Programme'!$A$8:$A$207,'Work Programme'!$B$8:$B$207))</f>
        <v/>
      </c>
      <c r="M498" s="150"/>
      <c r="N498" s="151"/>
      <c r="O498" s="254" t="str">
        <f>IF(G498="","",VLOOKUP(G498,'Overview - Financial Statement'!$A$46:$B$60,2,FALSE))</f>
        <v/>
      </c>
      <c r="P498" s="255" t="str">
        <f t="shared" si="98"/>
        <v/>
      </c>
      <c r="Q498" s="153"/>
      <c r="R498" s="153"/>
      <c r="S498" s="238">
        <f t="shared" si="99"/>
        <v>0</v>
      </c>
      <c r="T498" s="193" t="s">
        <v>44</v>
      </c>
      <c r="U498" s="173"/>
      <c r="V498" s="193" t="str">
        <f t="shared" si="100"/>
        <v/>
      </c>
      <c r="W498" s="264" t="str">
        <f t="shared" si="101"/>
        <v>OK</v>
      </c>
      <c r="X498" s="193" t="str">
        <f t="shared" si="102"/>
        <v/>
      </c>
      <c r="Y498" s="193" t="str">
        <f t="shared" si="103"/>
        <v/>
      </c>
      <c r="Z498" s="397" t="str">
        <f t="shared" si="104"/>
        <v/>
      </c>
      <c r="AA498" s="257" t="str">
        <f t="shared" si="105"/>
        <v/>
      </c>
      <c r="AB498" s="257" t="str">
        <f t="shared" si="106"/>
        <v/>
      </c>
      <c r="AC498" s="193" t="str">
        <f t="shared" si="107"/>
        <v>CHECK DATES</v>
      </c>
      <c r="AD498" s="257" t="str">
        <f t="shared" si="108"/>
        <v/>
      </c>
      <c r="AE498" s="286">
        <v>0</v>
      </c>
      <c r="AF498" s="257">
        <f t="shared" si="109"/>
        <v>0</v>
      </c>
      <c r="AG498" s="257" t="str">
        <f t="shared" si="110"/>
        <v/>
      </c>
      <c r="AH498" s="257">
        <f t="shared" si="111"/>
        <v>0</v>
      </c>
    </row>
    <row r="499" spans="1:34" x14ac:dyDescent="0.3">
      <c r="A499" s="287">
        <v>487</v>
      </c>
      <c r="B499" s="150"/>
      <c r="C499" s="150"/>
      <c r="D499" s="150"/>
      <c r="E499" s="152"/>
      <c r="F499" s="152"/>
      <c r="G499" s="154"/>
      <c r="H499" s="155"/>
      <c r="I499" s="159"/>
      <c r="J499" s="159"/>
      <c r="K499" s="337"/>
      <c r="L499" s="343" t="str">
        <f>IF(K499="","",LOOKUP(K499,'Work Programme'!$A$8:$A$207,'Work Programme'!$B$8:$B$207))</f>
        <v/>
      </c>
      <c r="M499" s="150"/>
      <c r="N499" s="151"/>
      <c r="O499" s="254" t="str">
        <f>IF(G499="","",VLOOKUP(G499,'Overview - Financial Statement'!$A$46:$B$60,2,FALSE))</f>
        <v/>
      </c>
      <c r="P499" s="255" t="str">
        <f t="shared" si="98"/>
        <v/>
      </c>
      <c r="Q499" s="153"/>
      <c r="R499" s="153"/>
      <c r="S499" s="238">
        <f t="shared" si="99"/>
        <v>0</v>
      </c>
      <c r="T499" s="193" t="s">
        <v>44</v>
      </c>
      <c r="U499" s="173"/>
      <c r="V499" s="193" t="str">
        <f t="shared" si="100"/>
        <v/>
      </c>
      <c r="W499" s="264" t="str">
        <f t="shared" si="101"/>
        <v>OK</v>
      </c>
      <c r="X499" s="193" t="str">
        <f t="shared" si="102"/>
        <v/>
      </c>
      <c r="Y499" s="193" t="str">
        <f t="shared" si="103"/>
        <v/>
      </c>
      <c r="Z499" s="397" t="str">
        <f t="shared" si="104"/>
        <v/>
      </c>
      <c r="AA499" s="257" t="str">
        <f t="shared" si="105"/>
        <v/>
      </c>
      <c r="AB499" s="257" t="str">
        <f t="shared" si="106"/>
        <v/>
      </c>
      <c r="AC499" s="193" t="str">
        <f t="shared" si="107"/>
        <v>CHECK DATES</v>
      </c>
      <c r="AD499" s="257" t="str">
        <f t="shared" si="108"/>
        <v/>
      </c>
      <c r="AE499" s="286">
        <v>0</v>
      </c>
      <c r="AF499" s="257">
        <f t="shared" si="109"/>
        <v>0</v>
      </c>
      <c r="AG499" s="257" t="str">
        <f t="shared" si="110"/>
        <v/>
      </c>
      <c r="AH499" s="257">
        <f t="shared" si="111"/>
        <v>0</v>
      </c>
    </row>
    <row r="500" spans="1:34" x14ac:dyDescent="0.3">
      <c r="A500" s="287">
        <v>488</v>
      </c>
      <c r="B500" s="150"/>
      <c r="C500" s="150"/>
      <c r="D500" s="150"/>
      <c r="E500" s="152"/>
      <c r="F500" s="152"/>
      <c r="G500" s="154"/>
      <c r="H500" s="155"/>
      <c r="I500" s="159"/>
      <c r="J500" s="159"/>
      <c r="K500" s="337"/>
      <c r="L500" s="343" t="str">
        <f>IF(K500="","",LOOKUP(K500,'Work Programme'!$A$8:$A$207,'Work Programme'!$B$8:$B$207))</f>
        <v/>
      </c>
      <c r="M500" s="150"/>
      <c r="N500" s="151"/>
      <c r="O500" s="254" t="str">
        <f>IF(G500="","",VLOOKUP(G500,'Overview - Financial Statement'!$A$46:$B$60,2,FALSE))</f>
        <v/>
      </c>
      <c r="P500" s="255" t="str">
        <f t="shared" si="98"/>
        <v/>
      </c>
      <c r="Q500" s="153"/>
      <c r="R500" s="153"/>
      <c r="S500" s="238">
        <f t="shared" si="99"/>
        <v>0</v>
      </c>
      <c r="T500" s="193" t="s">
        <v>44</v>
      </c>
      <c r="U500" s="173"/>
      <c r="V500" s="193" t="str">
        <f t="shared" si="100"/>
        <v/>
      </c>
      <c r="W500" s="264" t="str">
        <f t="shared" si="101"/>
        <v>OK</v>
      </c>
      <c r="X500" s="193" t="str">
        <f t="shared" si="102"/>
        <v/>
      </c>
      <c r="Y500" s="193" t="str">
        <f t="shared" si="103"/>
        <v/>
      </c>
      <c r="Z500" s="397" t="str">
        <f t="shared" si="104"/>
        <v/>
      </c>
      <c r="AA500" s="257" t="str">
        <f t="shared" si="105"/>
        <v/>
      </c>
      <c r="AB500" s="257" t="str">
        <f t="shared" si="106"/>
        <v/>
      </c>
      <c r="AC500" s="193" t="str">
        <f t="shared" si="107"/>
        <v>CHECK DATES</v>
      </c>
      <c r="AD500" s="257" t="str">
        <f t="shared" si="108"/>
        <v/>
      </c>
      <c r="AE500" s="286">
        <v>0</v>
      </c>
      <c r="AF500" s="257">
        <f t="shared" si="109"/>
        <v>0</v>
      </c>
      <c r="AG500" s="257" t="str">
        <f t="shared" si="110"/>
        <v/>
      </c>
      <c r="AH500" s="257">
        <f t="shared" si="111"/>
        <v>0</v>
      </c>
    </row>
    <row r="501" spans="1:34" x14ac:dyDescent="0.3">
      <c r="A501" s="287">
        <v>489</v>
      </c>
      <c r="B501" s="150"/>
      <c r="C501" s="150"/>
      <c r="D501" s="150"/>
      <c r="E501" s="152"/>
      <c r="F501" s="152"/>
      <c r="G501" s="154"/>
      <c r="H501" s="155"/>
      <c r="I501" s="159"/>
      <c r="J501" s="159"/>
      <c r="K501" s="337"/>
      <c r="L501" s="343" t="str">
        <f>IF(K501="","",LOOKUP(K501,'Work Programme'!$A$8:$A$207,'Work Programme'!$B$8:$B$207))</f>
        <v/>
      </c>
      <c r="M501" s="150"/>
      <c r="N501" s="151"/>
      <c r="O501" s="254" t="str">
        <f>IF(G501="","",VLOOKUP(G501,'Overview - Financial Statement'!$A$46:$B$60,2,FALSE))</f>
        <v/>
      </c>
      <c r="P501" s="255" t="str">
        <f t="shared" si="98"/>
        <v/>
      </c>
      <c r="Q501" s="153"/>
      <c r="R501" s="153"/>
      <c r="S501" s="238">
        <f t="shared" si="99"/>
        <v>0</v>
      </c>
      <c r="T501" s="193" t="s">
        <v>44</v>
      </c>
      <c r="U501" s="173"/>
      <c r="V501" s="193" t="str">
        <f t="shared" si="100"/>
        <v/>
      </c>
      <c r="W501" s="264" t="str">
        <f t="shared" si="101"/>
        <v>OK</v>
      </c>
      <c r="X501" s="193" t="str">
        <f t="shared" si="102"/>
        <v/>
      </c>
      <c r="Y501" s="193" t="str">
        <f t="shared" si="103"/>
        <v/>
      </c>
      <c r="Z501" s="397" t="str">
        <f t="shared" si="104"/>
        <v/>
      </c>
      <c r="AA501" s="257" t="str">
        <f t="shared" si="105"/>
        <v/>
      </c>
      <c r="AB501" s="257" t="str">
        <f t="shared" si="106"/>
        <v/>
      </c>
      <c r="AC501" s="193" t="str">
        <f t="shared" si="107"/>
        <v>CHECK DATES</v>
      </c>
      <c r="AD501" s="257" t="str">
        <f t="shared" si="108"/>
        <v/>
      </c>
      <c r="AE501" s="286">
        <v>0</v>
      </c>
      <c r="AF501" s="257">
        <f t="shared" si="109"/>
        <v>0</v>
      </c>
      <c r="AG501" s="257" t="str">
        <f t="shared" si="110"/>
        <v/>
      </c>
      <c r="AH501" s="257">
        <f t="shared" si="111"/>
        <v>0</v>
      </c>
    </row>
    <row r="502" spans="1:34" x14ac:dyDescent="0.3">
      <c r="A502" s="287">
        <v>490</v>
      </c>
      <c r="B502" s="150"/>
      <c r="C502" s="150"/>
      <c r="D502" s="150"/>
      <c r="E502" s="152"/>
      <c r="F502" s="152"/>
      <c r="G502" s="154"/>
      <c r="H502" s="155"/>
      <c r="I502" s="159"/>
      <c r="J502" s="159"/>
      <c r="K502" s="337"/>
      <c r="L502" s="343" t="str">
        <f>IF(K502="","",LOOKUP(K502,'Work Programme'!$A$8:$A$207,'Work Programme'!$B$8:$B$207))</f>
        <v/>
      </c>
      <c r="M502" s="150"/>
      <c r="N502" s="151"/>
      <c r="O502" s="254" t="str">
        <f>IF(G502="","",VLOOKUP(G502,'Overview - Financial Statement'!$A$46:$B$60,2,FALSE))</f>
        <v/>
      </c>
      <c r="P502" s="255" t="str">
        <f t="shared" si="98"/>
        <v/>
      </c>
      <c r="Q502" s="153"/>
      <c r="R502" s="153"/>
      <c r="S502" s="238">
        <f t="shared" si="99"/>
        <v>0</v>
      </c>
      <c r="T502" s="193" t="s">
        <v>44</v>
      </c>
      <c r="U502" s="173"/>
      <c r="V502" s="193" t="str">
        <f t="shared" si="100"/>
        <v/>
      </c>
      <c r="W502" s="264" t="str">
        <f t="shared" si="101"/>
        <v>OK</v>
      </c>
      <c r="X502" s="193" t="str">
        <f t="shared" si="102"/>
        <v/>
      </c>
      <c r="Y502" s="193" t="str">
        <f t="shared" si="103"/>
        <v/>
      </c>
      <c r="Z502" s="397" t="str">
        <f t="shared" si="104"/>
        <v/>
      </c>
      <c r="AA502" s="257" t="str">
        <f t="shared" si="105"/>
        <v/>
      </c>
      <c r="AB502" s="257" t="str">
        <f t="shared" si="106"/>
        <v/>
      </c>
      <c r="AC502" s="193" t="str">
        <f t="shared" si="107"/>
        <v>CHECK DATES</v>
      </c>
      <c r="AD502" s="257" t="str">
        <f t="shared" si="108"/>
        <v/>
      </c>
      <c r="AE502" s="286">
        <v>0</v>
      </c>
      <c r="AF502" s="257">
        <f t="shared" si="109"/>
        <v>0</v>
      </c>
      <c r="AG502" s="257" t="str">
        <f t="shared" si="110"/>
        <v/>
      </c>
      <c r="AH502" s="257">
        <f t="shared" si="111"/>
        <v>0</v>
      </c>
    </row>
    <row r="503" spans="1:34" x14ac:dyDescent="0.3">
      <c r="A503" s="287">
        <v>491</v>
      </c>
      <c r="B503" s="150"/>
      <c r="C503" s="150"/>
      <c r="D503" s="150"/>
      <c r="E503" s="152"/>
      <c r="F503" s="152"/>
      <c r="G503" s="154"/>
      <c r="H503" s="155"/>
      <c r="I503" s="159"/>
      <c r="J503" s="159"/>
      <c r="K503" s="337"/>
      <c r="L503" s="343" t="str">
        <f>IF(K503="","",LOOKUP(K503,'Work Programme'!$A$8:$A$207,'Work Programme'!$B$8:$B$207))</f>
        <v/>
      </c>
      <c r="M503" s="150"/>
      <c r="N503" s="151"/>
      <c r="O503" s="254" t="str">
        <f>IF(G503="","",VLOOKUP(G503,'Overview - Financial Statement'!$A$46:$B$60,2,FALSE))</f>
        <v/>
      </c>
      <c r="P503" s="255" t="str">
        <f t="shared" si="98"/>
        <v/>
      </c>
      <c r="Q503" s="153"/>
      <c r="R503" s="153"/>
      <c r="S503" s="238">
        <f t="shared" si="99"/>
        <v>0</v>
      </c>
      <c r="T503" s="193" t="s">
        <v>44</v>
      </c>
      <c r="U503" s="173"/>
      <c r="V503" s="193" t="str">
        <f t="shared" si="100"/>
        <v/>
      </c>
      <c r="W503" s="264" t="str">
        <f t="shared" si="101"/>
        <v>OK</v>
      </c>
      <c r="X503" s="193" t="str">
        <f t="shared" si="102"/>
        <v/>
      </c>
      <c r="Y503" s="193" t="str">
        <f t="shared" si="103"/>
        <v/>
      </c>
      <c r="Z503" s="397" t="str">
        <f t="shared" si="104"/>
        <v/>
      </c>
      <c r="AA503" s="257" t="str">
        <f t="shared" si="105"/>
        <v/>
      </c>
      <c r="AB503" s="257" t="str">
        <f t="shared" si="106"/>
        <v/>
      </c>
      <c r="AC503" s="193" t="str">
        <f t="shared" si="107"/>
        <v>CHECK DATES</v>
      </c>
      <c r="AD503" s="257" t="str">
        <f t="shared" si="108"/>
        <v/>
      </c>
      <c r="AE503" s="286">
        <v>0</v>
      </c>
      <c r="AF503" s="257">
        <f t="shared" si="109"/>
        <v>0</v>
      </c>
      <c r="AG503" s="257" t="str">
        <f t="shared" si="110"/>
        <v/>
      </c>
      <c r="AH503" s="257">
        <f t="shared" si="111"/>
        <v>0</v>
      </c>
    </row>
    <row r="504" spans="1:34" x14ac:dyDescent="0.3">
      <c r="A504" s="287">
        <v>492</v>
      </c>
      <c r="B504" s="150"/>
      <c r="C504" s="150"/>
      <c r="D504" s="150"/>
      <c r="E504" s="152"/>
      <c r="F504" s="152"/>
      <c r="G504" s="154"/>
      <c r="H504" s="155"/>
      <c r="I504" s="159"/>
      <c r="J504" s="159"/>
      <c r="K504" s="337"/>
      <c r="L504" s="343" t="str">
        <f>IF(K504="","",LOOKUP(K504,'Work Programme'!$A$8:$A$207,'Work Programme'!$B$8:$B$207))</f>
        <v/>
      </c>
      <c r="M504" s="150"/>
      <c r="N504" s="151"/>
      <c r="O504" s="254" t="str">
        <f>IF(G504="","",VLOOKUP(G504,'Overview - Financial Statement'!$A$46:$B$60,2,FALSE))</f>
        <v/>
      </c>
      <c r="P504" s="255" t="str">
        <f t="shared" si="98"/>
        <v/>
      </c>
      <c r="Q504" s="153"/>
      <c r="R504" s="153"/>
      <c r="S504" s="238">
        <f t="shared" si="99"/>
        <v>0</v>
      </c>
      <c r="T504" s="193" t="s">
        <v>44</v>
      </c>
      <c r="U504" s="173"/>
      <c r="V504" s="193" t="str">
        <f t="shared" si="100"/>
        <v/>
      </c>
      <c r="W504" s="264" t="str">
        <f t="shared" si="101"/>
        <v>OK</v>
      </c>
      <c r="X504" s="193" t="str">
        <f t="shared" si="102"/>
        <v/>
      </c>
      <c r="Y504" s="193" t="str">
        <f t="shared" si="103"/>
        <v/>
      </c>
      <c r="Z504" s="397" t="str">
        <f t="shared" si="104"/>
        <v/>
      </c>
      <c r="AA504" s="257" t="str">
        <f t="shared" si="105"/>
        <v/>
      </c>
      <c r="AB504" s="257" t="str">
        <f t="shared" si="106"/>
        <v/>
      </c>
      <c r="AC504" s="193" t="str">
        <f t="shared" si="107"/>
        <v>CHECK DATES</v>
      </c>
      <c r="AD504" s="257" t="str">
        <f t="shared" si="108"/>
        <v/>
      </c>
      <c r="AE504" s="286">
        <v>0</v>
      </c>
      <c r="AF504" s="257">
        <f t="shared" si="109"/>
        <v>0</v>
      </c>
      <c r="AG504" s="257" t="str">
        <f t="shared" si="110"/>
        <v/>
      </c>
      <c r="AH504" s="257">
        <f t="shared" si="111"/>
        <v>0</v>
      </c>
    </row>
    <row r="505" spans="1:34" x14ac:dyDescent="0.3">
      <c r="A505" s="287">
        <v>493</v>
      </c>
      <c r="B505" s="150"/>
      <c r="C505" s="150"/>
      <c r="D505" s="150"/>
      <c r="E505" s="152"/>
      <c r="F505" s="152"/>
      <c r="G505" s="154"/>
      <c r="H505" s="155"/>
      <c r="I505" s="159"/>
      <c r="J505" s="159"/>
      <c r="K505" s="337"/>
      <c r="L505" s="343" t="str">
        <f>IF(K505="","",LOOKUP(K505,'Work Programme'!$A$8:$A$207,'Work Programme'!$B$8:$B$207))</f>
        <v/>
      </c>
      <c r="M505" s="150"/>
      <c r="N505" s="151"/>
      <c r="O505" s="254" t="str">
        <f>IF(G505="","",VLOOKUP(G505,'Overview - Financial Statement'!$A$46:$B$60,2,FALSE))</f>
        <v/>
      </c>
      <c r="P505" s="255" t="str">
        <f t="shared" si="98"/>
        <v/>
      </c>
      <c r="Q505" s="153"/>
      <c r="R505" s="153"/>
      <c r="S505" s="238">
        <f t="shared" si="99"/>
        <v>0</v>
      </c>
      <c r="T505" s="193" t="s">
        <v>44</v>
      </c>
      <c r="U505" s="173"/>
      <c r="V505" s="193" t="str">
        <f t="shared" si="100"/>
        <v/>
      </c>
      <c r="W505" s="264" t="str">
        <f t="shared" si="101"/>
        <v>OK</v>
      </c>
      <c r="X505" s="193" t="str">
        <f t="shared" si="102"/>
        <v/>
      </c>
      <c r="Y505" s="193" t="str">
        <f t="shared" si="103"/>
        <v/>
      </c>
      <c r="Z505" s="397" t="str">
        <f t="shared" si="104"/>
        <v/>
      </c>
      <c r="AA505" s="257" t="str">
        <f t="shared" si="105"/>
        <v/>
      </c>
      <c r="AB505" s="257" t="str">
        <f t="shared" si="106"/>
        <v/>
      </c>
      <c r="AC505" s="193" t="str">
        <f t="shared" si="107"/>
        <v>CHECK DATES</v>
      </c>
      <c r="AD505" s="257" t="str">
        <f t="shared" si="108"/>
        <v/>
      </c>
      <c r="AE505" s="286">
        <v>0</v>
      </c>
      <c r="AF505" s="257">
        <f t="shared" si="109"/>
        <v>0</v>
      </c>
      <c r="AG505" s="257" t="str">
        <f t="shared" si="110"/>
        <v/>
      </c>
      <c r="AH505" s="257">
        <f t="shared" si="111"/>
        <v>0</v>
      </c>
    </row>
    <row r="506" spans="1:34" x14ac:dyDescent="0.3">
      <c r="A506" s="287">
        <v>494</v>
      </c>
      <c r="B506" s="150"/>
      <c r="C506" s="150"/>
      <c r="D506" s="150"/>
      <c r="E506" s="152"/>
      <c r="F506" s="152"/>
      <c r="G506" s="154"/>
      <c r="H506" s="155"/>
      <c r="I506" s="159"/>
      <c r="J506" s="159"/>
      <c r="K506" s="337"/>
      <c r="L506" s="343" t="str">
        <f>IF(K506="","",LOOKUP(K506,'Work Programme'!$A$8:$A$207,'Work Programme'!$B$8:$B$207))</f>
        <v/>
      </c>
      <c r="M506" s="150"/>
      <c r="N506" s="151"/>
      <c r="O506" s="254" t="str">
        <f>IF(G506="","",VLOOKUP(G506,'Overview - Financial Statement'!$A$46:$B$60,2,FALSE))</f>
        <v/>
      </c>
      <c r="P506" s="255" t="str">
        <f t="shared" si="98"/>
        <v/>
      </c>
      <c r="Q506" s="153"/>
      <c r="R506" s="153"/>
      <c r="S506" s="238">
        <f t="shared" si="99"/>
        <v>0</v>
      </c>
      <c r="T506" s="193" t="s">
        <v>44</v>
      </c>
      <c r="U506" s="173"/>
      <c r="V506" s="193" t="str">
        <f t="shared" si="100"/>
        <v/>
      </c>
      <c r="W506" s="264" t="str">
        <f t="shared" si="101"/>
        <v>OK</v>
      </c>
      <c r="X506" s="193" t="str">
        <f t="shared" si="102"/>
        <v/>
      </c>
      <c r="Y506" s="193" t="str">
        <f t="shared" si="103"/>
        <v/>
      </c>
      <c r="Z506" s="397" t="str">
        <f t="shared" si="104"/>
        <v/>
      </c>
      <c r="AA506" s="257" t="str">
        <f t="shared" si="105"/>
        <v/>
      </c>
      <c r="AB506" s="257" t="str">
        <f t="shared" si="106"/>
        <v/>
      </c>
      <c r="AC506" s="193" t="str">
        <f t="shared" si="107"/>
        <v>CHECK DATES</v>
      </c>
      <c r="AD506" s="257" t="str">
        <f t="shared" si="108"/>
        <v/>
      </c>
      <c r="AE506" s="286">
        <v>0</v>
      </c>
      <c r="AF506" s="257">
        <f t="shared" si="109"/>
        <v>0</v>
      </c>
      <c r="AG506" s="257" t="str">
        <f t="shared" si="110"/>
        <v/>
      </c>
      <c r="AH506" s="257">
        <f t="shared" si="111"/>
        <v>0</v>
      </c>
    </row>
    <row r="507" spans="1:34" x14ac:dyDescent="0.3">
      <c r="A507" s="287">
        <v>495</v>
      </c>
      <c r="B507" s="150"/>
      <c r="C507" s="150"/>
      <c r="D507" s="150"/>
      <c r="E507" s="152"/>
      <c r="F507" s="152"/>
      <c r="G507" s="154"/>
      <c r="H507" s="155"/>
      <c r="I507" s="159"/>
      <c r="J507" s="159"/>
      <c r="K507" s="337"/>
      <c r="L507" s="343" t="str">
        <f>IF(K507="","",LOOKUP(K507,'Work Programme'!$A$8:$A$207,'Work Programme'!$B$8:$B$207))</f>
        <v/>
      </c>
      <c r="M507" s="150"/>
      <c r="N507" s="151"/>
      <c r="O507" s="254" t="str">
        <f>IF(G507="","",VLOOKUP(G507,'Overview - Financial Statement'!$A$46:$B$60,2,FALSE))</f>
        <v/>
      </c>
      <c r="P507" s="255" t="str">
        <f t="shared" si="98"/>
        <v/>
      </c>
      <c r="Q507" s="153"/>
      <c r="R507" s="153"/>
      <c r="S507" s="238">
        <f t="shared" si="99"/>
        <v>0</v>
      </c>
      <c r="T507" s="193" t="s">
        <v>44</v>
      </c>
      <c r="U507" s="173"/>
      <c r="V507" s="193" t="str">
        <f t="shared" si="100"/>
        <v/>
      </c>
      <c r="W507" s="264" t="str">
        <f t="shared" si="101"/>
        <v>OK</v>
      </c>
      <c r="X507" s="193" t="str">
        <f t="shared" si="102"/>
        <v/>
      </c>
      <c r="Y507" s="193" t="str">
        <f t="shared" si="103"/>
        <v/>
      </c>
      <c r="Z507" s="397" t="str">
        <f t="shared" si="104"/>
        <v/>
      </c>
      <c r="AA507" s="257" t="str">
        <f t="shared" si="105"/>
        <v/>
      </c>
      <c r="AB507" s="257" t="str">
        <f t="shared" si="106"/>
        <v/>
      </c>
      <c r="AC507" s="193" t="str">
        <f t="shared" si="107"/>
        <v>CHECK DATES</v>
      </c>
      <c r="AD507" s="257" t="str">
        <f t="shared" si="108"/>
        <v/>
      </c>
      <c r="AE507" s="286">
        <v>0</v>
      </c>
      <c r="AF507" s="257">
        <f t="shared" si="109"/>
        <v>0</v>
      </c>
      <c r="AG507" s="257" t="str">
        <f t="shared" si="110"/>
        <v/>
      </c>
      <c r="AH507" s="257">
        <f t="shared" si="111"/>
        <v>0</v>
      </c>
    </row>
    <row r="508" spans="1:34" x14ac:dyDescent="0.3">
      <c r="A508" s="287">
        <v>496</v>
      </c>
      <c r="B508" s="150"/>
      <c r="C508" s="150"/>
      <c r="D508" s="150"/>
      <c r="E508" s="152"/>
      <c r="F508" s="152"/>
      <c r="G508" s="154"/>
      <c r="H508" s="155"/>
      <c r="I508" s="159"/>
      <c r="J508" s="159"/>
      <c r="K508" s="337"/>
      <c r="L508" s="343" t="str">
        <f>IF(K508="","",LOOKUP(K508,'Work Programme'!$A$8:$A$207,'Work Programme'!$B$8:$B$207))</f>
        <v/>
      </c>
      <c r="M508" s="150"/>
      <c r="N508" s="151"/>
      <c r="O508" s="254" t="str">
        <f>IF(G508="","",VLOOKUP(G508,'Overview - Financial Statement'!$A$46:$B$60,2,FALSE))</f>
        <v/>
      </c>
      <c r="P508" s="255" t="str">
        <f t="shared" si="98"/>
        <v/>
      </c>
      <c r="Q508" s="153"/>
      <c r="R508" s="153"/>
      <c r="S508" s="238">
        <f t="shared" si="99"/>
        <v>0</v>
      </c>
      <c r="T508" s="193" t="s">
        <v>44</v>
      </c>
      <c r="U508" s="173"/>
      <c r="V508" s="193" t="str">
        <f t="shared" si="100"/>
        <v/>
      </c>
      <c r="W508" s="264" t="str">
        <f t="shared" si="101"/>
        <v>OK</v>
      </c>
      <c r="X508" s="193" t="str">
        <f t="shared" si="102"/>
        <v/>
      </c>
      <c r="Y508" s="193" t="str">
        <f t="shared" si="103"/>
        <v/>
      </c>
      <c r="Z508" s="397" t="str">
        <f t="shared" si="104"/>
        <v/>
      </c>
      <c r="AA508" s="257" t="str">
        <f t="shared" si="105"/>
        <v/>
      </c>
      <c r="AB508" s="257" t="str">
        <f t="shared" si="106"/>
        <v/>
      </c>
      <c r="AC508" s="193" t="str">
        <f t="shared" si="107"/>
        <v>CHECK DATES</v>
      </c>
      <c r="AD508" s="257" t="str">
        <f t="shared" si="108"/>
        <v/>
      </c>
      <c r="AE508" s="286">
        <v>0</v>
      </c>
      <c r="AF508" s="257">
        <f t="shared" si="109"/>
        <v>0</v>
      </c>
      <c r="AG508" s="257" t="str">
        <f t="shared" si="110"/>
        <v/>
      </c>
      <c r="AH508" s="257">
        <f t="shared" si="111"/>
        <v>0</v>
      </c>
    </row>
    <row r="509" spans="1:34" x14ac:dyDescent="0.3">
      <c r="A509" s="287">
        <v>497</v>
      </c>
      <c r="B509" s="150"/>
      <c r="C509" s="150"/>
      <c r="D509" s="150"/>
      <c r="E509" s="152"/>
      <c r="F509" s="152"/>
      <c r="G509" s="154"/>
      <c r="H509" s="155"/>
      <c r="I509" s="159"/>
      <c r="J509" s="159"/>
      <c r="K509" s="337"/>
      <c r="L509" s="343" t="str">
        <f>IF(K509="","",LOOKUP(K509,'Work Programme'!$A$8:$A$207,'Work Programme'!$B$8:$B$207))</f>
        <v/>
      </c>
      <c r="M509" s="150"/>
      <c r="N509" s="151"/>
      <c r="O509" s="254" t="str">
        <f>IF(G509="","",VLOOKUP(G509,'Overview - Financial Statement'!$A$46:$B$60,2,FALSE))</f>
        <v/>
      </c>
      <c r="P509" s="255" t="str">
        <f t="shared" si="98"/>
        <v/>
      </c>
      <c r="Q509" s="153"/>
      <c r="R509" s="153"/>
      <c r="S509" s="238">
        <f t="shared" si="99"/>
        <v>0</v>
      </c>
      <c r="T509" s="193" t="s">
        <v>44</v>
      </c>
      <c r="U509" s="173"/>
      <c r="V509" s="193" t="str">
        <f t="shared" si="100"/>
        <v/>
      </c>
      <c r="W509" s="264" t="str">
        <f t="shared" si="101"/>
        <v>OK</v>
      </c>
      <c r="X509" s="193" t="str">
        <f t="shared" si="102"/>
        <v/>
      </c>
      <c r="Y509" s="193" t="str">
        <f t="shared" si="103"/>
        <v/>
      </c>
      <c r="Z509" s="397" t="str">
        <f t="shared" si="104"/>
        <v/>
      </c>
      <c r="AA509" s="257" t="str">
        <f t="shared" si="105"/>
        <v/>
      </c>
      <c r="AB509" s="257" t="str">
        <f t="shared" si="106"/>
        <v/>
      </c>
      <c r="AC509" s="193" t="str">
        <f t="shared" si="107"/>
        <v>CHECK DATES</v>
      </c>
      <c r="AD509" s="257" t="str">
        <f t="shared" si="108"/>
        <v/>
      </c>
      <c r="AE509" s="286">
        <v>0</v>
      </c>
      <c r="AF509" s="257">
        <f t="shared" si="109"/>
        <v>0</v>
      </c>
      <c r="AG509" s="257" t="str">
        <f t="shared" si="110"/>
        <v/>
      </c>
      <c r="AH509" s="257">
        <f t="shared" si="111"/>
        <v>0</v>
      </c>
    </row>
    <row r="510" spans="1:34" x14ac:dyDescent="0.3">
      <c r="A510" s="287">
        <v>498</v>
      </c>
      <c r="B510" s="150"/>
      <c r="C510" s="150"/>
      <c r="D510" s="150"/>
      <c r="E510" s="152"/>
      <c r="F510" s="152"/>
      <c r="G510" s="154"/>
      <c r="H510" s="155"/>
      <c r="I510" s="159"/>
      <c r="J510" s="159"/>
      <c r="K510" s="337"/>
      <c r="L510" s="343" t="str">
        <f>IF(K510="","",LOOKUP(K510,'Work Programme'!$A$8:$A$207,'Work Programme'!$B$8:$B$207))</f>
        <v/>
      </c>
      <c r="M510" s="150"/>
      <c r="N510" s="151"/>
      <c r="O510" s="254" t="str">
        <f>IF(G510="","",VLOOKUP(G510,'Overview - Financial Statement'!$A$46:$B$60,2,FALSE))</f>
        <v/>
      </c>
      <c r="P510" s="255" t="str">
        <f t="shared" si="98"/>
        <v/>
      </c>
      <c r="Q510" s="153"/>
      <c r="R510" s="153"/>
      <c r="S510" s="238">
        <f t="shared" si="99"/>
        <v>0</v>
      </c>
      <c r="T510" s="193" t="s">
        <v>44</v>
      </c>
      <c r="U510" s="173"/>
      <c r="V510" s="193" t="str">
        <f t="shared" si="100"/>
        <v/>
      </c>
      <c r="W510" s="264" t="str">
        <f t="shared" si="101"/>
        <v>OK</v>
      </c>
      <c r="X510" s="193" t="str">
        <f t="shared" si="102"/>
        <v/>
      </c>
      <c r="Y510" s="193" t="str">
        <f t="shared" si="103"/>
        <v/>
      </c>
      <c r="Z510" s="397" t="str">
        <f t="shared" si="104"/>
        <v/>
      </c>
      <c r="AA510" s="257" t="str">
        <f t="shared" si="105"/>
        <v/>
      </c>
      <c r="AB510" s="257" t="str">
        <f t="shared" si="106"/>
        <v/>
      </c>
      <c r="AC510" s="193" t="str">
        <f t="shared" si="107"/>
        <v>CHECK DATES</v>
      </c>
      <c r="AD510" s="257" t="str">
        <f t="shared" si="108"/>
        <v/>
      </c>
      <c r="AE510" s="286">
        <v>0</v>
      </c>
      <c r="AF510" s="257">
        <f t="shared" si="109"/>
        <v>0</v>
      </c>
      <c r="AG510" s="257" t="str">
        <f t="shared" si="110"/>
        <v/>
      </c>
      <c r="AH510" s="257">
        <f t="shared" si="111"/>
        <v>0</v>
      </c>
    </row>
    <row r="511" spans="1:34" x14ac:dyDescent="0.3">
      <c r="A511" s="287">
        <v>499</v>
      </c>
      <c r="B511" s="150"/>
      <c r="C511" s="150"/>
      <c r="D511" s="150"/>
      <c r="E511" s="152"/>
      <c r="F511" s="152"/>
      <c r="G511" s="154"/>
      <c r="H511" s="155"/>
      <c r="I511" s="159"/>
      <c r="J511" s="159"/>
      <c r="K511" s="337"/>
      <c r="L511" s="343" t="str">
        <f>IF(K511="","",LOOKUP(K511,'Work Programme'!$A$8:$A$207,'Work Programme'!$B$8:$B$207))</f>
        <v/>
      </c>
      <c r="M511" s="150"/>
      <c r="N511" s="151"/>
      <c r="O511" s="254" t="str">
        <f>IF(G511="","",VLOOKUP(G511,'Overview - Financial Statement'!$A$46:$B$60,2,FALSE))</f>
        <v/>
      </c>
      <c r="P511" s="255" t="str">
        <f t="shared" si="98"/>
        <v/>
      </c>
      <c r="Q511" s="153"/>
      <c r="R511" s="153"/>
      <c r="S511" s="238">
        <f t="shared" si="99"/>
        <v>0</v>
      </c>
      <c r="T511" s="193" t="s">
        <v>44</v>
      </c>
      <c r="U511" s="173"/>
      <c r="V511" s="193" t="str">
        <f t="shared" si="100"/>
        <v/>
      </c>
      <c r="W511" s="264" t="str">
        <f t="shared" si="101"/>
        <v>OK</v>
      </c>
      <c r="X511" s="193" t="str">
        <f t="shared" si="102"/>
        <v/>
      </c>
      <c r="Y511" s="193" t="str">
        <f t="shared" si="103"/>
        <v/>
      </c>
      <c r="Z511" s="397" t="str">
        <f t="shared" si="104"/>
        <v/>
      </c>
      <c r="AA511" s="257" t="str">
        <f t="shared" si="105"/>
        <v/>
      </c>
      <c r="AB511" s="257" t="str">
        <f t="shared" si="106"/>
        <v/>
      </c>
      <c r="AC511" s="193" t="str">
        <f t="shared" si="107"/>
        <v>CHECK DATES</v>
      </c>
      <c r="AD511" s="257" t="str">
        <f t="shared" si="108"/>
        <v/>
      </c>
      <c r="AE511" s="286">
        <v>0</v>
      </c>
      <c r="AF511" s="257">
        <f t="shared" si="109"/>
        <v>0</v>
      </c>
      <c r="AG511" s="257" t="str">
        <f t="shared" si="110"/>
        <v/>
      </c>
      <c r="AH511" s="257">
        <f t="shared" si="111"/>
        <v>0</v>
      </c>
    </row>
    <row r="512" spans="1:34" x14ac:dyDescent="0.3">
      <c r="A512" s="287">
        <v>500</v>
      </c>
      <c r="B512" s="150"/>
      <c r="C512" s="150"/>
      <c r="D512" s="150"/>
      <c r="E512" s="152"/>
      <c r="F512" s="152"/>
      <c r="G512" s="154"/>
      <c r="H512" s="155"/>
      <c r="I512" s="159"/>
      <c r="J512" s="159"/>
      <c r="K512" s="337"/>
      <c r="L512" s="343" t="str">
        <f>IF(K512="","",LOOKUP(K512,'Work Programme'!$A$8:$A$207,'Work Programme'!$B$8:$B$207))</f>
        <v/>
      </c>
      <c r="M512" s="150"/>
      <c r="N512" s="151"/>
      <c r="O512" s="254" t="str">
        <f>IF(G512="","",VLOOKUP(G512,'Overview - Financial Statement'!$A$46:$B$60,2,FALSE))</f>
        <v/>
      </c>
      <c r="P512" s="255" t="str">
        <f t="shared" si="98"/>
        <v/>
      </c>
      <c r="Q512" s="153"/>
      <c r="R512" s="153"/>
      <c r="S512" s="238">
        <f t="shared" si="99"/>
        <v>0</v>
      </c>
      <c r="T512" s="193" t="s">
        <v>44</v>
      </c>
      <c r="U512" s="173"/>
      <c r="V512" s="193" t="str">
        <f t="shared" si="100"/>
        <v/>
      </c>
      <c r="W512" s="264" t="str">
        <f t="shared" si="101"/>
        <v>OK</v>
      </c>
      <c r="X512" s="193" t="str">
        <f t="shared" si="102"/>
        <v/>
      </c>
      <c r="Y512" s="193" t="str">
        <f t="shared" si="103"/>
        <v/>
      </c>
      <c r="Z512" s="397" t="str">
        <f t="shared" si="104"/>
        <v/>
      </c>
      <c r="AA512" s="257" t="str">
        <f t="shared" si="105"/>
        <v/>
      </c>
      <c r="AB512" s="257" t="str">
        <f t="shared" si="106"/>
        <v/>
      </c>
      <c r="AC512" s="193" t="str">
        <f t="shared" si="107"/>
        <v>CHECK DATES</v>
      </c>
      <c r="AD512" s="257" t="str">
        <f t="shared" si="108"/>
        <v/>
      </c>
      <c r="AE512" s="286">
        <v>0</v>
      </c>
      <c r="AF512" s="257">
        <f t="shared" si="109"/>
        <v>0</v>
      </c>
      <c r="AG512" s="257" t="str">
        <f t="shared" si="110"/>
        <v/>
      </c>
      <c r="AH512" s="257">
        <f t="shared" si="111"/>
        <v>0</v>
      </c>
    </row>
    <row r="513" spans="1:34" x14ac:dyDescent="0.3">
      <c r="A513" s="287">
        <v>501</v>
      </c>
      <c r="B513" s="150"/>
      <c r="C513" s="150"/>
      <c r="D513" s="150"/>
      <c r="E513" s="152"/>
      <c r="F513" s="152"/>
      <c r="G513" s="154"/>
      <c r="H513" s="155"/>
      <c r="I513" s="159"/>
      <c r="J513" s="159"/>
      <c r="K513" s="337"/>
      <c r="L513" s="343" t="str">
        <f>IF(K513="","",LOOKUP(K513,'Work Programme'!$A$8:$A$207,'Work Programme'!$B$8:$B$207))</f>
        <v/>
      </c>
      <c r="M513" s="150"/>
      <c r="N513" s="151"/>
      <c r="O513" s="254" t="str">
        <f>IF(G513="","",VLOOKUP(G513,'Overview - Financial Statement'!$A$46:$B$60,2,FALSE))</f>
        <v/>
      </c>
      <c r="P513" s="255" t="str">
        <f t="shared" si="98"/>
        <v/>
      </c>
      <c r="Q513" s="153"/>
      <c r="R513" s="153"/>
      <c r="S513" s="238">
        <f t="shared" si="99"/>
        <v>0</v>
      </c>
      <c r="T513" s="193" t="s">
        <v>44</v>
      </c>
      <c r="U513" s="173"/>
      <c r="V513" s="193" t="str">
        <f t="shared" si="100"/>
        <v/>
      </c>
      <c r="W513" s="264" t="str">
        <f t="shared" si="101"/>
        <v>OK</v>
      </c>
      <c r="X513" s="193" t="str">
        <f t="shared" si="102"/>
        <v/>
      </c>
      <c r="Y513" s="193" t="str">
        <f t="shared" si="103"/>
        <v/>
      </c>
      <c r="Z513" s="397" t="str">
        <f t="shared" si="104"/>
        <v/>
      </c>
      <c r="AA513" s="257" t="str">
        <f t="shared" si="105"/>
        <v/>
      </c>
      <c r="AB513" s="257" t="str">
        <f t="shared" si="106"/>
        <v/>
      </c>
      <c r="AC513" s="193" t="str">
        <f t="shared" si="107"/>
        <v>CHECK DATES</v>
      </c>
      <c r="AD513" s="257" t="str">
        <f t="shared" si="108"/>
        <v/>
      </c>
      <c r="AE513" s="286">
        <v>0</v>
      </c>
      <c r="AF513" s="257">
        <f t="shared" si="109"/>
        <v>0</v>
      </c>
      <c r="AG513" s="257" t="str">
        <f t="shared" si="110"/>
        <v/>
      </c>
      <c r="AH513" s="257">
        <f t="shared" si="111"/>
        <v>0</v>
      </c>
    </row>
    <row r="514" spans="1:34" x14ac:dyDescent="0.3">
      <c r="A514" s="287">
        <v>502</v>
      </c>
      <c r="B514" s="150"/>
      <c r="C514" s="150"/>
      <c r="D514" s="150"/>
      <c r="E514" s="152"/>
      <c r="F514" s="152"/>
      <c r="G514" s="154"/>
      <c r="H514" s="155"/>
      <c r="I514" s="159"/>
      <c r="J514" s="159"/>
      <c r="K514" s="337"/>
      <c r="L514" s="343" t="str">
        <f>IF(K514="","",LOOKUP(K514,'Work Programme'!$A$8:$A$207,'Work Programme'!$B$8:$B$207))</f>
        <v/>
      </c>
      <c r="M514" s="150"/>
      <c r="N514" s="151"/>
      <c r="O514" s="254" t="str">
        <f>IF(G514="","",VLOOKUP(G514,'Overview - Financial Statement'!$A$46:$B$60,2,FALSE))</f>
        <v/>
      </c>
      <c r="P514" s="255" t="str">
        <f t="shared" si="98"/>
        <v/>
      </c>
      <c r="Q514" s="153"/>
      <c r="R514" s="153"/>
      <c r="S514" s="238">
        <f t="shared" si="99"/>
        <v>0</v>
      </c>
      <c r="T514" s="193" t="s">
        <v>44</v>
      </c>
      <c r="U514" s="173"/>
      <c r="V514" s="193" t="str">
        <f t="shared" si="100"/>
        <v/>
      </c>
      <c r="W514" s="264" t="str">
        <f t="shared" si="101"/>
        <v>OK</v>
      </c>
      <c r="X514" s="193" t="str">
        <f t="shared" si="102"/>
        <v/>
      </c>
      <c r="Y514" s="193" t="str">
        <f t="shared" si="103"/>
        <v/>
      </c>
      <c r="Z514" s="397" t="str">
        <f t="shared" si="104"/>
        <v/>
      </c>
      <c r="AA514" s="257" t="str">
        <f t="shared" si="105"/>
        <v/>
      </c>
      <c r="AB514" s="257" t="str">
        <f t="shared" si="106"/>
        <v/>
      </c>
      <c r="AC514" s="193" t="str">
        <f t="shared" si="107"/>
        <v>CHECK DATES</v>
      </c>
      <c r="AD514" s="257" t="str">
        <f t="shared" si="108"/>
        <v/>
      </c>
      <c r="AE514" s="286">
        <v>0</v>
      </c>
      <c r="AF514" s="257">
        <f t="shared" si="109"/>
        <v>0</v>
      </c>
      <c r="AG514" s="257" t="str">
        <f t="shared" si="110"/>
        <v/>
      </c>
      <c r="AH514" s="257">
        <f t="shared" si="111"/>
        <v>0</v>
      </c>
    </row>
    <row r="515" spans="1:34" x14ac:dyDescent="0.3">
      <c r="A515" s="287">
        <v>503</v>
      </c>
      <c r="B515" s="150"/>
      <c r="C515" s="150"/>
      <c r="D515" s="150"/>
      <c r="E515" s="152"/>
      <c r="F515" s="152"/>
      <c r="G515" s="154"/>
      <c r="H515" s="155"/>
      <c r="I515" s="159"/>
      <c r="J515" s="159"/>
      <c r="K515" s="337"/>
      <c r="L515" s="343" t="str">
        <f>IF(K515="","",LOOKUP(K515,'Work Programme'!$A$8:$A$207,'Work Programme'!$B$8:$B$207))</f>
        <v/>
      </c>
      <c r="M515" s="150"/>
      <c r="N515" s="151"/>
      <c r="O515" s="254" t="str">
        <f>IF(G515="","",VLOOKUP(G515,'Overview - Financial Statement'!$A$46:$B$60,2,FALSE))</f>
        <v/>
      </c>
      <c r="P515" s="255" t="str">
        <f t="shared" si="98"/>
        <v/>
      </c>
      <c r="Q515" s="153"/>
      <c r="R515" s="153"/>
      <c r="S515" s="238">
        <f t="shared" si="99"/>
        <v>0</v>
      </c>
      <c r="T515" s="193" t="s">
        <v>44</v>
      </c>
      <c r="U515" s="173"/>
      <c r="V515" s="193" t="str">
        <f t="shared" si="100"/>
        <v/>
      </c>
      <c r="W515" s="264" t="str">
        <f t="shared" si="101"/>
        <v>OK</v>
      </c>
      <c r="X515" s="193" t="str">
        <f t="shared" si="102"/>
        <v/>
      </c>
      <c r="Y515" s="193" t="str">
        <f t="shared" si="103"/>
        <v/>
      </c>
      <c r="Z515" s="397" t="str">
        <f t="shared" si="104"/>
        <v/>
      </c>
      <c r="AA515" s="257" t="str">
        <f t="shared" si="105"/>
        <v/>
      </c>
      <c r="AB515" s="257" t="str">
        <f t="shared" si="106"/>
        <v/>
      </c>
      <c r="AC515" s="193" t="str">
        <f t="shared" si="107"/>
        <v>CHECK DATES</v>
      </c>
      <c r="AD515" s="257" t="str">
        <f t="shared" si="108"/>
        <v/>
      </c>
      <c r="AE515" s="286">
        <v>0</v>
      </c>
      <c r="AF515" s="257">
        <f t="shared" si="109"/>
        <v>0</v>
      </c>
      <c r="AG515" s="257" t="str">
        <f t="shared" si="110"/>
        <v/>
      </c>
      <c r="AH515" s="257">
        <f t="shared" si="111"/>
        <v>0</v>
      </c>
    </row>
    <row r="516" spans="1:34" x14ac:dyDescent="0.3">
      <c r="A516" s="287">
        <v>504</v>
      </c>
      <c r="B516" s="150"/>
      <c r="C516" s="150"/>
      <c r="D516" s="150"/>
      <c r="E516" s="152"/>
      <c r="F516" s="152"/>
      <c r="G516" s="154"/>
      <c r="H516" s="155"/>
      <c r="I516" s="159"/>
      <c r="J516" s="159"/>
      <c r="K516" s="337"/>
      <c r="L516" s="343" t="str">
        <f>IF(K516="","",LOOKUP(K516,'Work Programme'!$A$8:$A$207,'Work Programme'!$B$8:$B$207))</f>
        <v/>
      </c>
      <c r="M516" s="150"/>
      <c r="N516" s="151"/>
      <c r="O516" s="254" t="str">
        <f>IF(G516="","",VLOOKUP(G516,'Overview - Financial Statement'!$A$46:$B$60,2,FALSE))</f>
        <v/>
      </c>
      <c r="P516" s="255" t="str">
        <f t="shared" si="98"/>
        <v/>
      </c>
      <c r="Q516" s="153"/>
      <c r="R516" s="153"/>
      <c r="S516" s="238">
        <f t="shared" si="99"/>
        <v>0</v>
      </c>
      <c r="T516" s="193" t="s">
        <v>44</v>
      </c>
      <c r="U516" s="173"/>
      <c r="V516" s="193" t="str">
        <f t="shared" si="100"/>
        <v/>
      </c>
      <c r="W516" s="264" t="str">
        <f t="shared" si="101"/>
        <v>OK</v>
      </c>
      <c r="X516" s="193" t="str">
        <f t="shared" si="102"/>
        <v/>
      </c>
      <c r="Y516" s="193" t="str">
        <f t="shared" si="103"/>
        <v/>
      </c>
      <c r="Z516" s="397" t="str">
        <f t="shared" si="104"/>
        <v/>
      </c>
      <c r="AA516" s="257" t="str">
        <f t="shared" si="105"/>
        <v/>
      </c>
      <c r="AB516" s="257" t="str">
        <f t="shared" si="106"/>
        <v/>
      </c>
      <c r="AC516" s="193" t="str">
        <f t="shared" si="107"/>
        <v>CHECK DATES</v>
      </c>
      <c r="AD516" s="257" t="str">
        <f t="shared" si="108"/>
        <v/>
      </c>
      <c r="AE516" s="286">
        <v>0</v>
      </c>
      <c r="AF516" s="257">
        <f t="shared" si="109"/>
        <v>0</v>
      </c>
      <c r="AG516" s="257" t="str">
        <f t="shared" si="110"/>
        <v/>
      </c>
      <c r="AH516" s="257">
        <f t="shared" si="111"/>
        <v>0</v>
      </c>
    </row>
    <row r="517" spans="1:34" x14ac:dyDescent="0.3">
      <c r="A517" s="287">
        <v>505</v>
      </c>
      <c r="B517" s="150"/>
      <c r="C517" s="150"/>
      <c r="D517" s="150"/>
      <c r="E517" s="152"/>
      <c r="F517" s="152"/>
      <c r="G517" s="154"/>
      <c r="H517" s="155"/>
      <c r="I517" s="159"/>
      <c r="J517" s="159"/>
      <c r="K517" s="337"/>
      <c r="L517" s="343" t="str">
        <f>IF(K517="","",LOOKUP(K517,'Work Programme'!$A$8:$A$207,'Work Programme'!$B$8:$B$207))</f>
        <v/>
      </c>
      <c r="M517" s="150"/>
      <c r="N517" s="151"/>
      <c r="O517" s="254" t="str">
        <f>IF(G517="","",VLOOKUP(G517,'Overview - Financial Statement'!$A$46:$B$60,2,FALSE))</f>
        <v/>
      </c>
      <c r="P517" s="255" t="str">
        <f t="shared" si="98"/>
        <v/>
      </c>
      <c r="Q517" s="153"/>
      <c r="R517" s="153"/>
      <c r="S517" s="238">
        <f t="shared" si="99"/>
        <v>0</v>
      </c>
      <c r="T517" s="193" t="s">
        <v>44</v>
      </c>
      <c r="U517" s="173"/>
      <c r="V517" s="193" t="str">
        <f t="shared" si="100"/>
        <v/>
      </c>
      <c r="W517" s="264" t="str">
        <f t="shared" si="101"/>
        <v>OK</v>
      </c>
      <c r="X517" s="193" t="str">
        <f t="shared" si="102"/>
        <v/>
      </c>
      <c r="Y517" s="193" t="str">
        <f t="shared" si="103"/>
        <v/>
      </c>
      <c r="Z517" s="397" t="str">
        <f t="shared" si="104"/>
        <v/>
      </c>
      <c r="AA517" s="257" t="str">
        <f t="shared" si="105"/>
        <v/>
      </c>
      <c r="AB517" s="257" t="str">
        <f t="shared" si="106"/>
        <v/>
      </c>
      <c r="AC517" s="193" t="str">
        <f t="shared" si="107"/>
        <v>CHECK DATES</v>
      </c>
      <c r="AD517" s="257" t="str">
        <f t="shared" si="108"/>
        <v/>
      </c>
      <c r="AE517" s="286">
        <v>0</v>
      </c>
      <c r="AF517" s="257">
        <f t="shared" si="109"/>
        <v>0</v>
      </c>
      <c r="AG517" s="257" t="str">
        <f t="shared" si="110"/>
        <v/>
      </c>
      <c r="AH517" s="257">
        <f t="shared" si="111"/>
        <v>0</v>
      </c>
    </row>
    <row r="518" spans="1:34" x14ac:dyDescent="0.3">
      <c r="A518" s="287">
        <v>506</v>
      </c>
      <c r="B518" s="150"/>
      <c r="C518" s="150"/>
      <c r="D518" s="150"/>
      <c r="E518" s="152"/>
      <c r="F518" s="152"/>
      <c r="G518" s="154"/>
      <c r="H518" s="155"/>
      <c r="I518" s="159"/>
      <c r="J518" s="159"/>
      <c r="K518" s="337"/>
      <c r="L518" s="343" t="str">
        <f>IF(K518="","",LOOKUP(K518,'Work Programme'!$A$8:$A$207,'Work Programme'!$B$8:$B$207))</f>
        <v/>
      </c>
      <c r="M518" s="150"/>
      <c r="N518" s="151"/>
      <c r="O518" s="254" t="str">
        <f>IF(G518="","",VLOOKUP(G518,'Overview - Financial Statement'!$A$46:$B$60,2,FALSE))</f>
        <v/>
      </c>
      <c r="P518" s="255" t="str">
        <f t="shared" si="98"/>
        <v/>
      </c>
      <c r="Q518" s="153"/>
      <c r="R518" s="153"/>
      <c r="S518" s="238">
        <f t="shared" si="99"/>
        <v>0</v>
      </c>
      <c r="T518" s="193" t="s">
        <v>44</v>
      </c>
      <c r="U518" s="173"/>
      <c r="V518" s="193" t="str">
        <f t="shared" si="100"/>
        <v/>
      </c>
      <c r="W518" s="264" t="str">
        <f t="shared" si="101"/>
        <v>OK</v>
      </c>
      <c r="X518" s="193" t="str">
        <f t="shared" si="102"/>
        <v/>
      </c>
      <c r="Y518" s="193" t="str">
        <f t="shared" si="103"/>
        <v/>
      </c>
      <c r="Z518" s="397" t="str">
        <f t="shared" si="104"/>
        <v/>
      </c>
      <c r="AA518" s="257" t="str">
        <f t="shared" si="105"/>
        <v/>
      </c>
      <c r="AB518" s="257" t="str">
        <f t="shared" si="106"/>
        <v/>
      </c>
      <c r="AC518" s="193" t="str">
        <f t="shared" si="107"/>
        <v>CHECK DATES</v>
      </c>
      <c r="AD518" s="257" t="str">
        <f t="shared" si="108"/>
        <v/>
      </c>
      <c r="AE518" s="286">
        <v>0</v>
      </c>
      <c r="AF518" s="257">
        <f t="shared" si="109"/>
        <v>0</v>
      </c>
      <c r="AG518" s="257" t="str">
        <f t="shared" si="110"/>
        <v/>
      </c>
      <c r="AH518" s="257">
        <f t="shared" si="111"/>
        <v>0</v>
      </c>
    </row>
    <row r="519" spans="1:34" x14ac:dyDescent="0.3">
      <c r="A519" s="287">
        <v>507</v>
      </c>
      <c r="B519" s="150"/>
      <c r="C519" s="150"/>
      <c r="D519" s="150"/>
      <c r="E519" s="152"/>
      <c r="F519" s="152"/>
      <c r="G519" s="154"/>
      <c r="H519" s="155"/>
      <c r="I519" s="159"/>
      <c r="J519" s="159"/>
      <c r="K519" s="337"/>
      <c r="L519" s="343" t="str">
        <f>IF(K519="","",LOOKUP(K519,'Work Programme'!$A$8:$A$207,'Work Programme'!$B$8:$B$207))</f>
        <v/>
      </c>
      <c r="M519" s="150"/>
      <c r="N519" s="151"/>
      <c r="O519" s="254" t="str">
        <f>IF(G519="","",VLOOKUP(G519,'Overview - Financial Statement'!$A$46:$B$60,2,FALSE))</f>
        <v/>
      </c>
      <c r="P519" s="255" t="str">
        <f t="shared" si="98"/>
        <v/>
      </c>
      <c r="Q519" s="153"/>
      <c r="R519" s="153"/>
      <c r="S519" s="238">
        <f t="shared" si="99"/>
        <v>0</v>
      </c>
      <c r="T519" s="193" t="s">
        <v>44</v>
      </c>
      <c r="U519" s="173"/>
      <c r="V519" s="193" t="str">
        <f t="shared" si="100"/>
        <v/>
      </c>
      <c r="W519" s="264" t="str">
        <f t="shared" si="101"/>
        <v>OK</v>
      </c>
      <c r="X519" s="193" t="str">
        <f t="shared" si="102"/>
        <v/>
      </c>
      <c r="Y519" s="193" t="str">
        <f t="shared" si="103"/>
        <v/>
      </c>
      <c r="Z519" s="397" t="str">
        <f t="shared" si="104"/>
        <v/>
      </c>
      <c r="AA519" s="257" t="str">
        <f t="shared" si="105"/>
        <v/>
      </c>
      <c r="AB519" s="257" t="str">
        <f t="shared" si="106"/>
        <v/>
      </c>
      <c r="AC519" s="193" t="str">
        <f t="shared" si="107"/>
        <v>CHECK DATES</v>
      </c>
      <c r="AD519" s="257" t="str">
        <f t="shared" si="108"/>
        <v/>
      </c>
      <c r="AE519" s="286">
        <v>0</v>
      </c>
      <c r="AF519" s="257">
        <f t="shared" si="109"/>
        <v>0</v>
      </c>
      <c r="AG519" s="257" t="str">
        <f t="shared" si="110"/>
        <v/>
      </c>
      <c r="AH519" s="257">
        <f t="shared" si="111"/>
        <v>0</v>
      </c>
    </row>
    <row r="520" spans="1:34" x14ac:dyDescent="0.3">
      <c r="A520" s="287">
        <v>508</v>
      </c>
      <c r="B520" s="150"/>
      <c r="C520" s="150"/>
      <c r="D520" s="150"/>
      <c r="E520" s="152"/>
      <c r="F520" s="152"/>
      <c r="G520" s="154"/>
      <c r="H520" s="155"/>
      <c r="I520" s="159"/>
      <c r="J520" s="159"/>
      <c r="K520" s="337"/>
      <c r="L520" s="343" t="str">
        <f>IF(K520="","",LOOKUP(K520,'Work Programme'!$A$8:$A$207,'Work Programme'!$B$8:$B$207))</f>
        <v/>
      </c>
      <c r="M520" s="150"/>
      <c r="N520" s="151"/>
      <c r="O520" s="254" t="str">
        <f>IF(G520="","",VLOOKUP(G520,'Overview - Financial Statement'!$A$46:$B$60,2,FALSE))</f>
        <v/>
      </c>
      <c r="P520" s="255" t="str">
        <f t="shared" si="98"/>
        <v/>
      </c>
      <c r="Q520" s="153"/>
      <c r="R520" s="153"/>
      <c r="S520" s="238">
        <f t="shared" si="99"/>
        <v>0</v>
      </c>
      <c r="T520" s="193" t="s">
        <v>44</v>
      </c>
      <c r="U520" s="173"/>
      <c r="V520" s="193" t="str">
        <f t="shared" si="100"/>
        <v/>
      </c>
      <c r="W520" s="264" t="str">
        <f t="shared" si="101"/>
        <v>OK</v>
      </c>
      <c r="X520" s="193" t="str">
        <f t="shared" si="102"/>
        <v/>
      </c>
      <c r="Y520" s="193" t="str">
        <f t="shared" si="103"/>
        <v/>
      </c>
      <c r="Z520" s="397" t="str">
        <f t="shared" si="104"/>
        <v/>
      </c>
      <c r="AA520" s="257" t="str">
        <f t="shared" si="105"/>
        <v/>
      </c>
      <c r="AB520" s="257" t="str">
        <f t="shared" si="106"/>
        <v/>
      </c>
      <c r="AC520" s="193" t="str">
        <f t="shared" si="107"/>
        <v>CHECK DATES</v>
      </c>
      <c r="AD520" s="257" t="str">
        <f t="shared" si="108"/>
        <v/>
      </c>
      <c r="AE520" s="286">
        <v>0</v>
      </c>
      <c r="AF520" s="257">
        <f t="shared" si="109"/>
        <v>0</v>
      </c>
      <c r="AG520" s="257" t="str">
        <f t="shared" si="110"/>
        <v/>
      </c>
      <c r="AH520" s="257">
        <f t="shared" si="111"/>
        <v>0</v>
      </c>
    </row>
    <row r="521" spans="1:34" x14ac:dyDescent="0.3">
      <c r="A521" s="287">
        <v>509</v>
      </c>
      <c r="B521" s="150"/>
      <c r="C521" s="150"/>
      <c r="D521" s="150"/>
      <c r="E521" s="152"/>
      <c r="F521" s="152"/>
      <c r="G521" s="154"/>
      <c r="H521" s="155"/>
      <c r="I521" s="159"/>
      <c r="J521" s="159"/>
      <c r="K521" s="337"/>
      <c r="L521" s="343" t="str">
        <f>IF(K521="","",LOOKUP(K521,'Work Programme'!$A$8:$A$207,'Work Programme'!$B$8:$B$207))</f>
        <v/>
      </c>
      <c r="M521" s="150"/>
      <c r="N521" s="151"/>
      <c r="O521" s="254" t="str">
        <f>IF(G521="","",VLOOKUP(G521,'Overview - Financial Statement'!$A$46:$B$60,2,FALSE))</f>
        <v/>
      </c>
      <c r="P521" s="255" t="str">
        <f t="shared" si="98"/>
        <v/>
      </c>
      <c r="Q521" s="153"/>
      <c r="R521" s="153"/>
      <c r="S521" s="238">
        <f t="shared" si="99"/>
        <v>0</v>
      </c>
      <c r="T521" s="193" t="s">
        <v>44</v>
      </c>
      <c r="U521" s="173"/>
      <c r="V521" s="193" t="str">
        <f t="shared" si="100"/>
        <v/>
      </c>
      <c r="W521" s="264" t="str">
        <f t="shared" si="101"/>
        <v>OK</v>
      </c>
      <c r="X521" s="193" t="str">
        <f t="shared" si="102"/>
        <v/>
      </c>
      <c r="Y521" s="193" t="str">
        <f t="shared" si="103"/>
        <v/>
      </c>
      <c r="Z521" s="397" t="str">
        <f t="shared" si="104"/>
        <v/>
      </c>
      <c r="AA521" s="257" t="str">
        <f t="shared" si="105"/>
        <v/>
      </c>
      <c r="AB521" s="257" t="str">
        <f t="shared" si="106"/>
        <v/>
      </c>
      <c r="AC521" s="193" t="str">
        <f t="shared" si="107"/>
        <v>CHECK DATES</v>
      </c>
      <c r="AD521" s="257" t="str">
        <f t="shared" si="108"/>
        <v/>
      </c>
      <c r="AE521" s="286">
        <v>0</v>
      </c>
      <c r="AF521" s="257">
        <f t="shared" si="109"/>
        <v>0</v>
      </c>
      <c r="AG521" s="257" t="str">
        <f t="shared" si="110"/>
        <v/>
      </c>
      <c r="AH521" s="257">
        <f t="shared" si="111"/>
        <v>0</v>
      </c>
    </row>
    <row r="522" spans="1:34" x14ac:dyDescent="0.3">
      <c r="A522" s="287">
        <v>510</v>
      </c>
      <c r="B522" s="150"/>
      <c r="C522" s="150"/>
      <c r="D522" s="150"/>
      <c r="E522" s="152"/>
      <c r="F522" s="152"/>
      <c r="G522" s="154"/>
      <c r="H522" s="155"/>
      <c r="I522" s="159"/>
      <c r="J522" s="159"/>
      <c r="K522" s="337"/>
      <c r="L522" s="343" t="str">
        <f>IF(K522="","",LOOKUP(K522,'Work Programme'!$A$8:$A$207,'Work Programme'!$B$8:$B$207))</f>
        <v/>
      </c>
      <c r="M522" s="150"/>
      <c r="N522" s="151"/>
      <c r="O522" s="254" t="str">
        <f>IF(G522="","",VLOOKUP(G522,'Overview - Financial Statement'!$A$46:$B$60,2,FALSE))</f>
        <v/>
      </c>
      <c r="P522" s="255" t="str">
        <f t="shared" si="98"/>
        <v/>
      </c>
      <c r="Q522" s="153"/>
      <c r="R522" s="153"/>
      <c r="S522" s="238">
        <f t="shared" si="99"/>
        <v>0</v>
      </c>
      <c r="T522" s="193" t="s">
        <v>44</v>
      </c>
      <c r="U522" s="173"/>
      <c r="V522" s="193" t="str">
        <f t="shared" si="100"/>
        <v/>
      </c>
      <c r="W522" s="264" t="str">
        <f t="shared" si="101"/>
        <v>OK</v>
      </c>
      <c r="X522" s="193" t="str">
        <f t="shared" si="102"/>
        <v/>
      </c>
      <c r="Y522" s="193" t="str">
        <f t="shared" si="103"/>
        <v/>
      </c>
      <c r="Z522" s="397" t="str">
        <f t="shared" si="104"/>
        <v/>
      </c>
      <c r="AA522" s="257" t="str">
        <f t="shared" si="105"/>
        <v/>
      </c>
      <c r="AB522" s="257" t="str">
        <f t="shared" si="106"/>
        <v/>
      </c>
      <c r="AC522" s="193" t="str">
        <f t="shared" si="107"/>
        <v>CHECK DATES</v>
      </c>
      <c r="AD522" s="257" t="str">
        <f t="shared" si="108"/>
        <v/>
      </c>
      <c r="AE522" s="286">
        <v>0</v>
      </c>
      <c r="AF522" s="257">
        <f t="shared" si="109"/>
        <v>0</v>
      </c>
      <c r="AG522" s="257" t="str">
        <f t="shared" si="110"/>
        <v/>
      </c>
      <c r="AH522" s="257">
        <f t="shared" si="111"/>
        <v>0</v>
      </c>
    </row>
    <row r="523" spans="1:34" x14ac:dyDescent="0.3">
      <c r="A523" s="287">
        <v>511</v>
      </c>
      <c r="B523" s="150"/>
      <c r="C523" s="150"/>
      <c r="D523" s="150"/>
      <c r="E523" s="152"/>
      <c r="F523" s="152"/>
      <c r="G523" s="154"/>
      <c r="H523" s="155"/>
      <c r="I523" s="159"/>
      <c r="J523" s="159"/>
      <c r="K523" s="337"/>
      <c r="L523" s="343" t="str">
        <f>IF(K523="","",LOOKUP(K523,'Work Programme'!$A$8:$A$207,'Work Programme'!$B$8:$B$207))</f>
        <v/>
      </c>
      <c r="M523" s="150"/>
      <c r="N523" s="151"/>
      <c r="O523" s="254" t="str">
        <f>IF(G523="","",VLOOKUP(G523,'Overview - Financial Statement'!$A$46:$B$60,2,FALSE))</f>
        <v/>
      </c>
      <c r="P523" s="255" t="str">
        <f t="shared" si="98"/>
        <v/>
      </c>
      <c r="Q523" s="153"/>
      <c r="R523" s="153"/>
      <c r="S523" s="238">
        <f t="shared" si="99"/>
        <v>0</v>
      </c>
      <c r="T523" s="193" t="s">
        <v>44</v>
      </c>
      <c r="U523" s="173"/>
      <c r="V523" s="193" t="str">
        <f t="shared" si="100"/>
        <v/>
      </c>
      <c r="W523" s="264" t="str">
        <f t="shared" si="101"/>
        <v>OK</v>
      </c>
      <c r="X523" s="193" t="str">
        <f t="shared" si="102"/>
        <v/>
      </c>
      <c r="Y523" s="193" t="str">
        <f t="shared" si="103"/>
        <v/>
      </c>
      <c r="Z523" s="397" t="str">
        <f t="shared" si="104"/>
        <v/>
      </c>
      <c r="AA523" s="257" t="str">
        <f t="shared" si="105"/>
        <v/>
      </c>
      <c r="AB523" s="257" t="str">
        <f t="shared" si="106"/>
        <v/>
      </c>
      <c r="AC523" s="193" t="str">
        <f t="shared" si="107"/>
        <v>CHECK DATES</v>
      </c>
      <c r="AD523" s="257" t="str">
        <f t="shared" si="108"/>
        <v/>
      </c>
      <c r="AE523" s="286">
        <v>0</v>
      </c>
      <c r="AF523" s="257">
        <f t="shared" si="109"/>
        <v>0</v>
      </c>
      <c r="AG523" s="257" t="str">
        <f t="shared" si="110"/>
        <v/>
      </c>
      <c r="AH523" s="257">
        <f t="shared" si="111"/>
        <v>0</v>
      </c>
    </row>
    <row r="524" spans="1:34" x14ac:dyDescent="0.3">
      <c r="A524" s="287">
        <v>512</v>
      </c>
      <c r="B524" s="150"/>
      <c r="C524" s="150"/>
      <c r="D524" s="150"/>
      <c r="E524" s="152"/>
      <c r="F524" s="152"/>
      <c r="G524" s="154"/>
      <c r="H524" s="155"/>
      <c r="I524" s="159"/>
      <c r="J524" s="159"/>
      <c r="K524" s="337"/>
      <c r="L524" s="343" t="str">
        <f>IF(K524="","",LOOKUP(K524,'Work Programme'!$A$8:$A$207,'Work Programme'!$B$8:$B$207))</f>
        <v/>
      </c>
      <c r="M524" s="150"/>
      <c r="N524" s="151"/>
      <c r="O524" s="254" t="str">
        <f>IF(G524="","",VLOOKUP(G524,'Overview - Financial Statement'!$A$46:$B$60,2,FALSE))</f>
        <v/>
      </c>
      <c r="P524" s="255" t="str">
        <f t="shared" si="98"/>
        <v/>
      </c>
      <c r="Q524" s="153"/>
      <c r="R524" s="153"/>
      <c r="S524" s="238">
        <f t="shared" si="99"/>
        <v>0</v>
      </c>
      <c r="T524" s="193" t="s">
        <v>44</v>
      </c>
      <c r="U524" s="173"/>
      <c r="V524" s="193" t="str">
        <f t="shared" si="100"/>
        <v/>
      </c>
      <c r="W524" s="264" t="str">
        <f t="shared" si="101"/>
        <v>OK</v>
      </c>
      <c r="X524" s="193" t="str">
        <f t="shared" si="102"/>
        <v/>
      </c>
      <c r="Y524" s="193" t="str">
        <f t="shared" si="103"/>
        <v/>
      </c>
      <c r="Z524" s="397" t="str">
        <f t="shared" si="104"/>
        <v/>
      </c>
      <c r="AA524" s="257" t="str">
        <f t="shared" si="105"/>
        <v/>
      </c>
      <c r="AB524" s="257" t="str">
        <f t="shared" si="106"/>
        <v/>
      </c>
      <c r="AC524" s="193" t="str">
        <f t="shared" si="107"/>
        <v>CHECK DATES</v>
      </c>
      <c r="AD524" s="257" t="str">
        <f t="shared" si="108"/>
        <v/>
      </c>
      <c r="AE524" s="286">
        <v>0</v>
      </c>
      <c r="AF524" s="257">
        <f t="shared" si="109"/>
        <v>0</v>
      </c>
      <c r="AG524" s="257" t="str">
        <f t="shared" si="110"/>
        <v/>
      </c>
      <c r="AH524" s="257">
        <f t="shared" si="111"/>
        <v>0</v>
      </c>
    </row>
    <row r="525" spans="1:34" x14ac:dyDescent="0.3">
      <c r="A525" s="287">
        <v>513</v>
      </c>
      <c r="B525" s="150"/>
      <c r="C525" s="150"/>
      <c r="D525" s="150"/>
      <c r="E525" s="152"/>
      <c r="F525" s="152"/>
      <c r="G525" s="154"/>
      <c r="H525" s="155"/>
      <c r="I525" s="159"/>
      <c r="J525" s="159"/>
      <c r="K525" s="337"/>
      <c r="L525" s="343" t="str">
        <f>IF(K525="","",LOOKUP(K525,'Work Programme'!$A$8:$A$207,'Work Programme'!$B$8:$B$207))</f>
        <v/>
      </c>
      <c r="M525" s="150"/>
      <c r="N525" s="151"/>
      <c r="O525" s="254" t="str">
        <f>IF(G525="","",VLOOKUP(G525,'Overview - Financial Statement'!$A$46:$B$60,2,FALSE))</f>
        <v/>
      </c>
      <c r="P525" s="255" t="str">
        <f t="shared" ref="P525:P588" si="112">IF(O525="","",H525/O525)</f>
        <v/>
      </c>
      <c r="Q525" s="153"/>
      <c r="R525" s="153"/>
      <c r="S525" s="238">
        <f t="shared" si="99"/>
        <v>0</v>
      </c>
      <c r="T525" s="193" t="s">
        <v>44</v>
      </c>
      <c r="U525" s="173"/>
      <c r="V525" s="193" t="str">
        <f t="shared" si="100"/>
        <v/>
      </c>
      <c r="W525" s="264" t="str">
        <f t="shared" si="101"/>
        <v>OK</v>
      </c>
      <c r="X525" s="193" t="str">
        <f t="shared" si="102"/>
        <v/>
      </c>
      <c r="Y525" s="193" t="str">
        <f t="shared" si="103"/>
        <v/>
      </c>
      <c r="Z525" s="397" t="str">
        <f t="shared" si="104"/>
        <v/>
      </c>
      <c r="AA525" s="257" t="str">
        <f t="shared" si="105"/>
        <v/>
      </c>
      <c r="AB525" s="257" t="str">
        <f t="shared" si="106"/>
        <v/>
      </c>
      <c r="AC525" s="193" t="str">
        <f t="shared" si="107"/>
        <v>CHECK DATES</v>
      </c>
      <c r="AD525" s="257" t="str">
        <f t="shared" si="108"/>
        <v/>
      </c>
      <c r="AE525" s="286">
        <v>0</v>
      </c>
      <c r="AF525" s="257">
        <f t="shared" si="109"/>
        <v>0</v>
      </c>
      <c r="AG525" s="257" t="str">
        <f t="shared" si="110"/>
        <v/>
      </c>
      <c r="AH525" s="257">
        <f t="shared" si="111"/>
        <v>0</v>
      </c>
    </row>
    <row r="526" spans="1:34" x14ac:dyDescent="0.3">
      <c r="A526" s="287">
        <v>514</v>
      </c>
      <c r="B526" s="150"/>
      <c r="C526" s="150"/>
      <c r="D526" s="150"/>
      <c r="E526" s="152"/>
      <c r="F526" s="152"/>
      <c r="G526" s="154"/>
      <c r="H526" s="155"/>
      <c r="I526" s="159"/>
      <c r="J526" s="159"/>
      <c r="K526" s="337"/>
      <c r="L526" s="343" t="str">
        <f>IF(K526="","",LOOKUP(K526,'Work Programme'!$A$8:$A$207,'Work Programme'!$B$8:$B$207))</f>
        <v/>
      </c>
      <c r="M526" s="150"/>
      <c r="N526" s="151"/>
      <c r="O526" s="254" t="str">
        <f>IF(G526="","",VLOOKUP(G526,'Overview - Financial Statement'!$A$46:$B$60,2,FALSE))</f>
        <v/>
      </c>
      <c r="P526" s="255" t="str">
        <f t="shared" si="112"/>
        <v/>
      </c>
      <c r="Q526" s="153"/>
      <c r="R526" s="153"/>
      <c r="S526" s="238">
        <f t="shared" si="99"/>
        <v>0</v>
      </c>
      <c r="T526" s="193" t="s">
        <v>44</v>
      </c>
      <c r="U526" s="173"/>
      <c r="V526" s="193" t="str">
        <f t="shared" si="100"/>
        <v/>
      </c>
      <c r="W526" s="264" t="str">
        <f t="shared" si="101"/>
        <v>OK</v>
      </c>
      <c r="X526" s="193" t="str">
        <f t="shared" si="102"/>
        <v/>
      </c>
      <c r="Y526" s="193" t="str">
        <f t="shared" si="103"/>
        <v/>
      </c>
      <c r="Z526" s="397" t="str">
        <f t="shared" si="104"/>
        <v/>
      </c>
      <c r="AA526" s="257" t="str">
        <f t="shared" si="105"/>
        <v/>
      </c>
      <c r="AB526" s="257" t="str">
        <f t="shared" si="106"/>
        <v/>
      </c>
      <c r="AC526" s="193" t="str">
        <f t="shared" si="107"/>
        <v>CHECK DATES</v>
      </c>
      <c r="AD526" s="257" t="str">
        <f t="shared" si="108"/>
        <v/>
      </c>
      <c r="AE526" s="286">
        <v>0</v>
      </c>
      <c r="AF526" s="257">
        <f t="shared" si="109"/>
        <v>0</v>
      </c>
      <c r="AG526" s="257" t="str">
        <f t="shared" si="110"/>
        <v/>
      </c>
      <c r="AH526" s="257">
        <f t="shared" si="111"/>
        <v>0</v>
      </c>
    </row>
    <row r="527" spans="1:34" x14ac:dyDescent="0.3">
      <c r="A527" s="287">
        <v>515</v>
      </c>
      <c r="B527" s="150"/>
      <c r="C527" s="150"/>
      <c r="D527" s="150"/>
      <c r="E527" s="152"/>
      <c r="F527" s="152"/>
      <c r="G527" s="154"/>
      <c r="H527" s="155"/>
      <c r="I527" s="159"/>
      <c r="J527" s="159"/>
      <c r="K527" s="337"/>
      <c r="L527" s="343" t="str">
        <f>IF(K527="","",LOOKUP(K527,'Work Programme'!$A$8:$A$207,'Work Programme'!$B$8:$B$207))</f>
        <v/>
      </c>
      <c r="M527" s="150"/>
      <c r="N527" s="151"/>
      <c r="O527" s="254" t="str">
        <f>IF(G527="","",VLOOKUP(G527,'Overview - Financial Statement'!$A$46:$B$60,2,FALSE))</f>
        <v/>
      </c>
      <c r="P527" s="255" t="str">
        <f t="shared" si="112"/>
        <v/>
      </c>
      <c r="Q527" s="153"/>
      <c r="R527" s="153"/>
      <c r="S527" s="238">
        <f t="shared" ref="S527:S590" si="113">IF(Q527="YES",P527,0)</f>
        <v>0</v>
      </c>
      <c r="T527" s="193" t="s">
        <v>44</v>
      </c>
      <c r="U527" s="173"/>
      <c r="V527" s="193" t="str">
        <f t="shared" si="100"/>
        <v/>
      </c>
      <c r="W527" s="264" t="str">
        <f t="shared" si="101"/>
        <v>OK</v>
      </c>
      <c r="X527" s="193" t="str">
        <f t="shared" si="102"/>
        <v/>
      </c>
      <c r="Y527" s="193" t="str">
        <f t="shared" si="103"/>
        <v/>
      </c>
      <c r="Z527" s="397" t="str">
        <f t="shared" si="104"/>
        <v/>
      </c>
      <c r="AA527" s="257" t="str">
        <f t="shared" si="105"/>
        <v/>
      </c>
      <c r="AB527" s="257" t="str">
        <f t="shared" si="106"/>
        <v/>
      </c>
      <c r="AC527" s="193" t="str">
        <f t="shared" si="107"/>
        <v>CHECK DATES</v>
      </c>
      <c r="AD527" s="257" t="str">
        <f t="shared" si="108"/>
        <v/>
      </c>
      <c r="AE527" s="286">
        <v>0</v>
      </c>
      <c r="AF527" s="257">
        <f t="shared" si="109"/>
        <v>0</v>
      </c>
      <c r="AG527" s="257" t="str">
        <f t="shared" si="110"/>
        <v/>
      </c>
      <c r="AH527" s="257">
        <f t="shared" si="111"/>
        <v>0</v>
      </c>
    </row>
    <row r="528" spans="1:34" x14ac:dyDescent="0.3">
      <c r="A528" s="287">
        <v>516</v>
      </c>
      <c r="B528" s="150"/>
      <c r="C528" s="150"/>
      <c r="D528" s="150"/>
      <c r="E528" s="152"/>
      <c r="F528" s="152"/>
      <c r="G528" s="154"/>
      <c r="H528" s="155"/>
      <c r="I528" s="159"/>
      <c r="J528" s="159"/>
      <c r="K528" s="337"/>
      <c r="L528" s="343" t="str">
        <f>IF(K528="","",LOOKUP(K528,'Work Programme'!$A$8:$A$207,'Work Programme'!$B$8:$B$207))</f>
        <v/>
      </c>
      <c r="M528" s="150"/>
      <c r="N528" s="151"/>
      <c r="O528" s="254" t="str">
        <f>IF(G528="","",VLOOKUP(G528,'Overview - Financial Statement'!$A$46:$B$60,2,FALSE))</f>
        <v/>
      </c>
      <c r="P528" s="255" t="str">
        <f t="shared" si="112"/>
        <v/>
      </c>
      <c r="Q528" s="153"/>
      <c r="R528" s="153"/>
      <c r="S528" s="238">
        <f t="shared" si="113"/>
        <v>0</v>
      </c>
      <c r="T528" s="193" t="s">
        <v>44</v>
      </c>
      <c r="U528" s="173"/>
      <c r="V528" s="193" t="str">
        <f t="shared" ref="V528:V591" si="114">IF(P528="","",IF(E528="","CHECK DATES","OK"))</f>
        <v/>
      </c>
      <c r="W528" s="264" t="str">
        <f t="shared" ref="W528:W591" si="115">IF(E528-(I528)&lt;0,"a posteriori ?","OK")</f>
        <v>OK</v>
      </c>
      <c r="X528" s="193" t="str">
        <f t="shared" ref="X528:X591" si="116">IF(P528="","",(IF(OR(I528&lt;=($E$4-1),I528&gt;=($G$4+1),J528&lt;=($E$4-1),J528&gt;=($G$4+1)),"CHECK DATES","OK")))</f>
        <v/>
      </c>
      <c r="Y528" s="193" t="str">
        <f t="shared" ref="Y528:Y591" si="117">IF(G528="","",G528)</f>
        <v/>
      </c>
      <c r="Z528" s="397" t="str">
        <f t="shared" ref="Z528:Z591" si="118">IF(G528="","",IF(HLOOKUP(G528,$U$4:$AI$5,2,FALSE)="",O528,IF(O528&lt;&gt;HLOOKUP(G528,$U$4:$AI$5,2,FALSE),HLOOKUP(G528,$U$4:$AI$5,2,FALSE),O528)))</f>
        <v/>
      </c>
      <c r="AA528" s="257" t="str">
        <f t="shared" ref="AA528:AA591" si="119">IF(O528="","",IF(Z528=1,P528,H528/Z528))</f>
        <v/>
      </c>
      <c r="AB528" s="257" t="str">
        <f t="shared" ref="AB528:AB591" si="120">IF(AA528="","",IF(Z528=1,0,AA528-P528))</f>
        <v/>
      </c>
      <c r="AC528" s="193" t="str">
        <f t="shared" ref="AC528:AC591" si="121">IF(P528=0,"",(IF(F528="","CHECK DATES","OK")))</f>
        <v>CHECK DATES</v>
      </c>
      <c r="AD528" s="257" t="str">
        <f t="shared" ref="AD528:AD591" si="122">IF(OR(T528="NO",X528="CHECK DATES",AC528="CHECK DATES"),AA528,"")</f>
        <v/>
      </c>
      <c r="AE528" s="286">
        <v>0</v>
      </c>
      <c r="AF528" s="257">
        <f t="shared" ref="AF528:AF591" si="123">IF(OR(T528="NO",AD528&gt;0,AE528&gt;0)*(AND(OR(Q528="NO",Q528=""))),SUM(AD528:AE528),"")</f>
        <v>0</v>
      </c>
      <c r="AG528" s="257" t="str">
        <f t="shared" ref="AG528:AG591" si="124">IF(OR(T528="NO",AD528&gt;0,AE528&gt;0)*(AND(OR(Q528="YES"))),SUM(AD528:AE528),"")</f>
        <v/>
      </c>
      <c r="AH528" s="257">
        <f t="shared" ref="AH528:AH591" si="125">IF(Q528="YES",AA528,0)</f>
        <v>0</v>
      </c>
    </row>
    <row r="529" spans="1:34" x14ac:dyDescent="0.3">
      <c r="A529" s="287">
        <v>517</v>
      </c>
      <c r="B529" s="150"/>
      <c r="C529" s="150"/>
      <c r="D529" s="150"/>
      <c r="E529" s="152"/>
      <c r="F529" s="152"/>
      <c r="G529" s="154"/>
      <c r="H529" s="155"/>
      <c r="I529" s="159"/>
      <c r="J529" s="159"/>
      <c r="K529" s="337"/>
      <c r="L529" s="343" t="str">
        <f>IF(K529="","",LOOKUP(K529,'Work Programme'!$A$8:$A$207,'Work Programme'!$B$8:$B$207))</f>
        <v/>
      </c>
      <c r="M529" s="150"/>
      <c r="N529" s="151"/>
      <c r="O529" s="254" t="str">
        <f>IF(G529="","",VLOOKUP(G529,'Overview - Financial Statement'!$A$46:$B$60,2,FALSE))</f>
        <v/>
      </c>
      <c r="P529" s="255" t="str">
        <f t="shared" si="112"/>
        <v/>
      </c>
      <c r="Q529" s="153"/>
      <c r="R529" s="153"/>
      <c r="S529" s="238">
        <f t="shared" si="113"/>
        <v>0</v>
      </c>
      <c r="T529" s="193" t="s">
        <v>44</v>
      </c>
      <c r="U529" s="173"/>
      <c r="V529" s="193" t="str">
        <f t="shared" si="114"/>
        <v/>
      </c>
      <c r="W529" s="264" t="str">
        <f t="shared" si="115"/>
        <v>OK</v>
      </c>
      <c r="X529" s="193" t="str">
        <f t="shared" si="116"/>
        <v/>
      </c>
      <c r="Y529" s="193" t="str">
        <f t="shared" si="117"/>
        <v/>
      </c>
      <c r="Z529" s="397" t="str">
        <f t="shared" si="118"/>
        <v/>
      </c>
      <c r="AA529" s="257" t="str">
        <f t="shared" si="119"/>
        <v/>
      </c>
      <c r="AB529" s="257" t="str">
        <f t="shared" si="120"/>
        <v/>
      </c>
      <c r="AC529" s="193" t="str">
        <f t="shared" si="121"/>
        <v>CHECK DATES</v>
      </c>
      <c r="AD529" s="257" t="str">
        <f t="shared" si="122"/>
        <v/>
      </c>
      <c r="AE529" s="286">
        <v>0</v>
      </c>
      <c r="AF529" s="257">
        <f t="shared" si="123"/>
        <v>0</v>
      </c>
      <c r="AG529" s="257" t="str">
        <f t="shared" si="124"/>
        <v/>
      </c>
      <c r="AH529" s="257">
        <f t="shared" si="125"/>
        <v>0</v>
      </c>
    </row>
    <row r="530" spans="1:34" x14ac:dyDescent="0.3">
      <c r="A530" s="287">
        <v>518</v>
      </c>
      <c r="B530" s="150"/>
      <c r="C530" s="150"/>
      <c r="D530" s="150"/>
      <c r="E530" s="152"/>
      <c r="F530" s="152"/>
      <c r="G530" s="154"/>
      <c r="H530" s="155"/>
      <c r="I530" s="159"/>
      <c r="J530" s="159"/>
      <c r="K530" s="337"/>
      <c r="L530" s="343" t="str">
        <f>IF(K530="","",LOOKUP(K530,'Work Programme'!$A$8:$A$207,'Work Programme'!$B$8:$B$207))</f>
        <v/>
      </c>
      <c r="M530" s="150"/>
      <c r="N530" s="151"/>
      <c r="O530" s="254" t="str">
        <f>IF(G530="","",VLOOKUP(G530,'Overview - Financial Statement'!$A$46:$B$60,2,FALSE))</f>
        <v/>
      </c>
      <c r="P530" s="255" t="str">
        <f t="shared" si="112"/>
        <v/>
      </c>
      <c r="Q530" s="153"/>
      <c r="R530" s="153"/>
      <c r="S530" s="238">
        <f t="shared" si="113"/>
        <v>0</v>
      </c>
      <c r="T530" s="193" t="s">
        <v>44</v>
      </c>
      <c r="U530" s="173"/>
      <c r="V530" s="193" t="str">
        <f t="shared" si="114"/>
        <v/>
      </c>
      <c r="W530" s="264" t="str">
        <f t="shared" si="115"/>
        <v>OK</v>
      </c>
      <c r="X530" s="193" t="str">
        <f t="shared" si="116"/>
        <v/>
      </c>
      <c r="Y530" s="193" t="str">
        <f t="shared" si="117"/>
        <v/>
      </c>
      <c r="Z530" s="397" t="str">
        <f t="shared" si="118"/>
        <v/>
      </c>
      <c r="AA530" s="257" t="str">
        <f t="shared" si="119"/>
        <v/>
      </c>
      <c r="AB530" s="257" t="str">
        <f t="shared" si="120"/>
        <v/>
      </c>
      <c r="AC530" s="193" t="str">
        <f t="shared" si="121"/>
        <v>CHECK DATES</v>
      </c>
      <c r="AD530" s="257" t="str">
        <f t="shared" si="122"/>
        <v/>
      </c>
      <c r="AE530" s="286">
        <v>0</v>
      </c>
      <c r="AF530" s="257">
        <f t="shared" si="123"/>
        <v>0</v>
      </c>
      <c r="AG530" s="257" t="str">
        <f t="shared" si="124"/>
        <v/>
      </c>
      <c r="AH530" s="257">
        <f t="shared" si="125"/>
        <v>0</v>
      </c>
    </row>
    <row r="531" spans="1:34" x14ac:dyDescent="0.3">
      <c r="A531" s="287">
        <v>519</v>
      </c>
      <c r="B531" s="150"/>
      <c r="C531" s="150"/>
      <c r="D531" s="150"/>
      <c r="E531" s="152"/>
      <c r="F531" s="152"/>
      <c r="G531" s="154"/>
      <c r="H531" s="155"/>
      <c r="I531" s="159"/>
      <c r="J531" s="159"/>
      <c r="K531" s="337"/>
      <c r="L531" s="343" t="str">
        <f>IF(K531="","",LOOKUP(K531,'Work Programme'!$A$8:$A$207,'Work Programme'!$B$8:$B$207))</f>
        <v/>
      </c>
      <c r="M531" s="150"/>
      <c r="N531" s="151"/>
      <c r="O531" s="254" t="str">
        <f>IF(G531="","",VLOOKUP(G531,'Overview - Financial Statement'!$A$46:$B$60,2,FALSE))</f>
        <v/>
      </c>
      <c r="P531" s="255" t="str">
        <f t="shared" si="112"/>
        <v/>
      </c>
      <c r="Q531" s="153"/>
      <c r="R531" s="153"/>
      <c r="S531" s="238">
        <f t="shared" si="113"/>
        <v>0</v>
      </c>
      <c r="T531" s="193" t="s">
        <v>44</v>
      </c>
      <c r="U531" s="173"/>
      <c r="V531" s="193" t="str">
        <f t="shared" si="114"/>
        <v/>
      </c>
      <c r="W531" s="264" t="str">
        <f t="shared" si="115"/>
        <v>OK</v>
      </c>
      <c r="X531" s="193" t="str">
        <f t="shared" si="116"/>
        <v/>
      </c>
      <c r="Y531" s="193" t="str">
        <f t="shared" si="117"/>
        <v/>
      </c>
      <c r="Z531" s="397" t="str">
        <f t="shared" si="118"/>
        <v/>
      </c>
      <c r="AA531" s="257" t="str">
        <f t="shared" si="119"/>
        <v/>
      </c>
      <c r="AB531" s="257" t="str">
        <f t="shared" si="120"/>
        <v/>
      </c>
      <c r="AC531" s="193" t="str">
        <f t="shared" si="121"/>
        <v>CHECK DATES</v>
      </c>
      <c r="AD531" s="257" t="str">
        <f t="shared" si="122"/>
        <v/>
      </c>
      <c r="AE531" s="286">
        <v>0</v>
      </c>
      <c r="AF531" s="257">
        <f t="shared" si="123"/>
        <v>0</v>
      </c>
      <c r="AG531" s="257" t="str">
        <f t="shared" si="124"/>
        <v/>
      </c>
      <c r="AH531" s="257">
        <f t="shared" si="125"/>
        <v>0</v>
      </c>
    </row>
    <row r="532" spans="1:34" x14ac:dyDescent="0.3">
      <c r="A532" s="287">
        <v>520</v>
      </c>
      <c r="B532" s="150"/>
      <c r="C532" s="150"/>
      <c r="D532" s="150"/>
      <c r="E532" s="152"/>
      <c r="F532" s="152"/>
      <c r="G532" s="154"/>
      <c r="H532" s="155"/>
      <c r="I532" s="159"/>
      <c r="J532" s="159"/>
      <c r="K532" s="337"/>
      <c r="L532" s="343" t="str">
        <f>IF(K532="","",LOOKUP(K532,'Work Programme'!$A$8:$A$207,'Work Programme'!$B$8:$B$207))</f>
        <v/>
      </c>
      <c r="M532" s="150"/>
      <c r="N532" s="151"/>
      <c r="O532" s="254" t="str">
        <f>IF(G532="","",VLOOKUP(G532,'Overview - Financial Statement'!$A$46:$B$60,2,FALSE))</f>
        <v/>
      </c>
      <c r="P532" s="255" t="str">
        <f t="shared" si="112"/>
        <v/>
      </c>
      <c r="Q532" s="153"/>
      <c r="R532" s="153"/>
      <c r="S532" s="238">
        <f t="shared" si="113"/>
        <v>0</v>
      </c>
      <c r="T532" s="193" t="s">
        <v>44</v>
      </c>
      <c r="U532" s="173"/>
      <c r="V532" s="193" t="str">
        <f t="shared" si="114"/>
        <v/>
      </c>
      <c r="W532" s="264" t="str">
        <f t="shared" si="115"/>
        <v>OK</v>
      </c>
      <c r="X532" s="193" t="str">
        <f t="shared" si="116"/>
        <v/>
      </c>
      <c r="Y532" s="193" t="str">
        <f t="shared" si="117"/>
        <v/>
      </c>
      <c r="Z532" s="397" t="str">
        <f t="shared" si="118"/>
        <v/>
      </c>
      <c r="AA532" s="257" t="str">
        <f t="shared" si="119"/>
        <v/>
      </c>
      <c r="AB532" s="257" t="str">
        <f t="shared" si="120"/>
        <v/>
      </c>
      <c r="AC532" s="193" t="str">
        <f t="shared" si="121"/>
        <v>CHECK DATES</v>
      </c>
      <c r="AD532" s="257" t="str">
        <f t="shared" si="122"/>
        <v/>
      </c>
      <c r="AE532" s="286">
        <v>0</v>
      </c>
      <c r="AF532" s="257">
        <f t="shared" si="123"/>
        <v>0</v>
      </c>
      <c r="AG532" s="257" t="str">
        <f t="shared" si="124"/>
        <v/>
      </c>
      <c r="AH532" s="257">
        <f t="shared" si="125"/>
        <v>0</v>
      </c>
    </row>
    <row r="533" spans="1:34" x14ac:dyDescent="0.3">
      <c r="A533" s="287">
        <v>521</v>
      </c>
      <c r="B533" s="150"/>
      <c r="C533" s="150"/>
      <c r="D533" s="150"/>
      <c r="E533" s="152"/>
      <c r="F533" s="152"/>
      <c r="G533" s="154"/>
      <c r="H533" s="155"/>
      <c r="I533" s="159"/>
      <c r="J533" s="159"/>
      <c r="K533" s="337"/>
      <c r="L533" s="343" t="str">
        <f>IF(K533="","",LOOKUP(K533,'Work Programme'!$A$8:$A$207,'Work Programme'!$B$8:$B$207))</f>
        <v/>
      </c>
      <c r="M533" s="150"/>
      <c r="N533" s="151"/>
      <c r="O533" s="254" t="str">
        <f>IF(G533="","",VLOOKUP(G533,'Overview - Financial Statement'!$A$46:$B$60,2,FALSE))</f>
        <v/>
      </c>
      <c r="P533" s="255" t="str">
        <f t="shared" si="112"/>
        <v/>
      </c>
      <c r="Q533" s="153"/>
      <c r="R533" s="153"/>
      <c r="S533" s="238">
        <f t="shared" si="113"/>
        <v>0</v>
      </c>
      <c r="T533" s="193" t="s">
        <v>44</v>
      </c>
      <c r="U533" s="173"/>
      <c r="V533" s="193" t="str">
        <f t="shared" si="114"/>
        <v/>
      </c>
      <c r="W533" s="264" t="str">
        <f t="shared" si="115"/>
        <v>OK</v>
      </c>
      <c r="X533" s="193" t="str">
        <f t="shared" si="116"/>
        <v/>
      </c>
      <c r="Y533" s="193" t="str">
        <f t="shared" si="117"/>
        <v/>
      </c>
      <c r="Z533" s="397" t="str">
        <f t="shared" si="118"/>
        <v/>
      </c>
      <c r="AA533" s="257" t="str">
        <f t="shared" si="119"/>
        <v/>
      </c>
      <c r="AB533" s="257" t="str">
        <f t="shared" si="120"/>
        <v/>
      </c>
      <c r="AC533" s="193" t="str">
        <f t="shared" si="121"/>
        <v>CHECK DATES</v>
      </c>
      <c r="AD533" s="257" t="str">
        <f t="shared" si="122"/>
        <v/>
      </c>
      <c r="AE533" s="286">
        <v>0</v>
      </c>
      <c r="AF533" s="257">
        <f t="shared" si="123"/>
        <v>0</v>
      </c>
      <c r="AG533" s="257" t="str">
        <f t="shared" si="124"/>
        <v/>
      </c>
      <c r="AH533" s="257">
        <f t="shared" si="125"/>
        <v>0</v>
      </c>
    </row>
    <row r="534" spans="1:34" x14ac:dyDescent="0.3">
      <c r="A534" s="287">
        <v>522</v>
      </c>
      <c r="B534" s="150"/>
      <c r="C534" s="150"/>
      <c r="D534" s="150"/>
      <c r="E534" s="152"/>
      <c r="F534" s="152"/>
      <c r="G534" s="154"/>
      <c r="H534" s="155"/>
      <c r="I534" s="159"/>
      <c r="J534" s="159"/>
      <c r="K534" s="337"/>
      <c r="L534" s="343" t="str">
        <f>IF(K534="","",LOOKUP(K534,'Work Programme'!$A$8:$A$207,'Work Programme'!$B$8:$B$207))</f>
        <v/>
      </c>
      <c r="M534" s="150"/>
      <c r="N534" s="151"/>
      <c r="O534" s="254" t="str">
        <f>IF(G534="","",VLOOKUP(G534,'Overview - Financial Statement'!$A$46:$B$60,2,FALSE))</f>
        <v/>
      </c>
      <c r="P534" s="255" t="str">
        <f t="shared" si="112"/>
        <v/>
      </c>
      <c r="Q534" s="153"/>
      <c r="R534" s="153"/>
      <c r="S534" s="238">
        <f t="shared" si="113"/>
        <v>0</v>
      </c>
      <c r="T534" s="193" t="s">
        <v>44</v>
      </c>
      <c r="U534" s="173"/>
      <c r="V534" s="193" t="str">
        <f t="shared" si="114"/>
        <v/>
      </c>
      <c r="W534" s="264" t="str">
        <f t="shared" si="115"/>
        <v>OK</v>
      </c>
      <c r="X534" s="193" t="str">
        <f t="shared" si="116"/>
        <v/>
      </c>
      <c r="Y534" s="193" t="str">
        <f t="shared" si="117"/>
        <v/>
      </c>
      <c r="Z534" s="397" t="str">
        <f t="shared" si="118"/>
        <v/>
      </c>
      <c r="AA534" s="257" t="str">
        <f t="shared" si="119"/>
        <v/>
      </c>
      <c r="AB534" s="257" t="str">
        <f t="shared" si="120"/>
        <v/>
      </c>
      <c r="AC534" s="193" t="str">
        <f t="shared" si="121"/>
        <v>CHECK DATES</v>
      </c>
      <c r="AD534" s="257" t="str">
        <f t="shared" si="122"/>
        <v/>
      </c>
      <c r="AE534" s="286">
        <v>0</v>
      </c>
      <c r="AF534" s="257">
        <f t="shared" si="123"/>
        <v>0</v>
      </c>
      <c r="AG534" s="257" t="str">
        <f t="shared" si="124"/>
        <v/>
      </c>
      <c r="AH534" s="257">
        <f t="shared" si="125"/>
        <v>0</v>
      </c>
    </row>
    <row r="535" spans="1:34" x14ac:dyDescent="0.3">
      <c r="A535" s="287">
        <v>523</v>
      </c>
      <c r="B535" s="150"/>
      <c r="C535" s="150"/>
      <c r="D535" s="150"/>
      <c r="E535" s="152"/>
      <c r="F535" s="152"/>
      <c r="G535" s="154"/>
      <c r="H535" s="155"/>
      <c r="I535" s="159"/>
      <c r="J535" s="159"/>
      <c r="K535" s="337"/>
      <c r="L535" s="343" t="str">
        <f>IF(K535="","",LOOKUP(K535,'Work Programme'!$A$8:$A$207,'Work Programme'!$B$8:$B$207))</f>
        <v/>
      </c>
      <c r="M535" s="150"/>
      <c r="N535" s="151"/>
      <c r="O535" s="254" t="str">
        <f>IF(G535="","",VLOOKUP(G535,'Overview - Financial Statement'!$A$46:$B$60,2,FALSE))</f>
        <v/>
      </c>
      <c r="P535" s="255" t="str">
        <f t="shared" si="112"/>
        <v/>
      </c>
      <c r="Q535" s="153"/>
      <c r="R535" s="153"/>
      <c r="S535" s="238">
        <f t="shared" si="113"/>
        <v>0</v>
      </c>
      <c r="T535" s="193" t="s">
        <v>44</v>
      </c>
      <c r="U535" s="173"/>
      <c r="V535" s="193" t="str">
        <f t="shared" si="114"/>
        <v/>
      </c>
      <c r="W535" s="264" t="str">
        <f t="shared" si="115"/>
        <v>OK</v>
      </c>
      <c r="X535" s="193" t="str">
        <f t="shared" si="116"/>
        <v/>
      </c>
      <c r="Y535" s="193" t="str">
        <f t="shared" si="117"/>
        <v/>
      </c>
      <c r="Z535" s="397" t="str">
        <f t="shared" si="118"/>
        <v/>
      </c>
      <c r="AA535" s="257" t="str">
        <f t="shared" si="119"/>
        <v/>
      </c>
      <c r="AB535" s="257" t="str">
        <f t="shared" si="120"/>
        <v/>
      </c>
      <c r="AC535" s="193" t="str">
        <f t="shared" si="121"/>
        <v>CHECK DATES</v>
      </c>
      <c r="AD535" s="257" t="str">
        <f t="shared" si="122"/>
        <v/>
      </c>
      <c r="AE535" s="286">
        <v>0</v>
      </c>
      <c r="AF535" s="257">
        <f t="shared" si="123"/>
        <v>0</v>
      </c>
      <c r="AG535" s="257" t="str">
        <f t="shared" si="124"/>
        <v/>
      </c>
      <c r="AH535" s="257">
        <f t="shared" si="125"/>
        <v>0</v>
      </c>
    </row>
    <row r="536" spans="1:34" x14ac:dyDescent="0.3">
      <c r="A536" s="287">
        <v>524</v>
      </c>
      <c r="B536" s="150"/>
      <c r="C536" s="150"/>
      <c r="D536" s="150"/>
      <c r="E536" s="152"/>
      <c r="F536" s="152"/>
      <c r="G536" s="154"/>
      <c r="H536" s="155"/>
      <c r="I536" s="159"/>
      <c r="J536" s="159"/>
      <c r="K536" s="337"/>
      <c r="L536" s="343" t="str">
        <f>IF(K536="","",LOOKUP(K536,'Work Programme'!$A$8:$A$207,'Work Programme'!$B$8:$B$207))</f>
        <v/>
      </c>
      <c r="M536" s="150"/>
      <c r="N536" s="151"/>
      <c r="O536" s="254" t="str">
        <f>IF(G536="","",VLOOKUP(G536,'Overview - Financial Statement'!$A$46:$B$60,2,FALSE))</f>
        <v/>
      </c>
      <c r="P536" s="255" t="str">
        <f t="shared" si="112"/>
        <v/>
      </c>
      <c r="Q536" s="153"/>
      <c r="R536" s="153"/>
      <c r="S536" s="238">
        <f t="shared" si="113"/>
        <v>0</v>
      </c>
      <c r="T536" s="193" t="s">
        <v>44</v>
      </c>
      <c r="U536" s="173"/>
      <c r="V536" s="193" t="str">
        <f t="shared" si="114"/>
        <v/>
      </c>
      <c r="W536" s="264" t="str">
        <f t="shared" si="115"/>
        <v>OK</v>
      </c>
      <c r="X536" s="193" t="str">
        <f t="shared" si="116"/>
        <v/>
      </c>
      <c r="Y536" s="193" t="str">
        <f t="shared" si="117"/>
        <v/>
      </c>
      <c r="Z536" s="397" t="str">
        <f t="shared" si="118"/>
        <v/>
      </c>
      <c r="AA536" s="257" t="str">
        <f t="shared" si="119"/>
        <v/>
      </c>
      <c r="AB536" s="257" t="str">
        <f t="shared" si="120"/>
        <v/>
      </c>
      <c r="AC536" s="193" t="str">
        <f t="shared" si="121"/>
        <v>CHECK DATES</v>
      </c>
      <c r="AD536" s="257" t="str">
        <f t="shared" si="122"/>
        <v/>
      </c>
      <c r="AE536" s="286">
        <v>0</v>
      </c>
      <c r="AF536" s="257">
        <f t="shared" si="123"/>
        <v>0</v>
      </c>
      <c r="AG536" s="257" t="str">
        <f t="shared" si="124"/>
        <v/>
      </c>
      <c r="AH536" s="257">
        <f t="shared" si="125"/>
        <v>0</v>
      </c>
    </row>
    <row r="537" spans="1:34" x14ac:dyDescent="0.3">
      <c r="A537" s="287">
        <v>525</v>
      </c>
      <c r="B537" s="150"/>
      <c r="C537" s="150"/>
      <c r="D537" s="150"/>
      <c r="E537" s="152"/>
      <c r="F537" s="152"/>
      <c r="G537" s="154"/>
      <c r="H537" s="155"/>
      <c r="I537" s="159"/>
      <c r="J537" s="159"/>
      <c r="K537" s="337"/>
      <c r="L537" s="343" t="str">
        <f>IF(K537="","",LOOKUP(K537,'Work Programme'!$A$8:$A$207,'Work Programme'!$B$8:$B$207))</f>
        <v/>
      </c>
      <c r="M537" s="150"/>
      <c r="N537" s="151"/>
      <c r="O537" s="254" t="str">
        <f>IF(G537="","",VLOOKUP(G537,'Overview - Financial Statement'!$A$46:$B$60,2,FALSE))</f>
        <v/>
      </c>
      <c r="P537" s="255" t="str">
        <f t="shared" si="112"/>
        <v/>
      </c>
      <c r="Q537" s="153"/>
      <c r="R537" s="153"/>
      <c r="S537" s="238">
        <f t="shared" si="113"/>
        <v>0</v>
      </c>
      <c r="T537" s="193" t="s">
        <v>44</v>
      </c>
      <c r="U537" s="173"/>
      <c r="V537" s="193" t="str">
        <f t="shared" si="114"/>
        <v/>
      </c>
      <c r="W537" s="264" t="str">
        <f t="shared" si="115"/>
        <v>OK</v>
      </c>
      <c r="X537" s="193" t="str">
        <f t="shared" si="116"/>
        <v/>
      </c>
      <c r="Y537" s="193" t="str">
        <f t="shared" si="117"/>
        <v/>
      </c>
      <c r="Z537" s="397" t="str">
        <f t="shared" si="118"/>
        <v/>
      </c>
      <c r="AA537" s="257" t="str">
        <f t="shared" si="119"/>
        <v/>
      </c>
      <c r="AB537" s="257" t="str">
        <f t="shared" si="120"/>
        <v/>
      </c>
      <c r="AC537" s="193" t="str">
        <f t="shared" si="121"/>
        <v>CHECK DATES</v>
      </c>
      <c r="AD537" s="257" t="str">
        <f t="shared" si="122"/>
        <v/>
      </c>
      <c r="AE537" s="286">
        <v>0</v>
      </c>
      <c r="AF537" s="257">
        <f t="shared" si="123"/>
        <v>0</v>
      </c>
      <c r="AG537" s="257" t="str">
        <f t="shared" si="124"/>
        <v/>
      </c>
      <c r="AH537" s="257">
        <f t="shared" si="125"/>
        <v>0</v>
      </c>
    </row>
    <row r="538" spans="1:34" x14ac:dyDescent="0.3">
      <c r="A538" s="287">
        <v>526</v>
      </c>
      <c r="B538" s="150"/>
      <c r="C538" s="150"/>
      <c r="D538" s="150"/>
      <c r="E538" s="152"/>
      <c r="F538" s="152"/>
      <c r="G538" s="154"/>
      <c r="H538" s="155"/>
      <c r="I538" s="159"/>
      <c r="J538" s="159"/>
      <c r="K538" s="337"/>
      <c r="L538" s="343" t="str">
        <f>IF(K538="","",LOOKUP(K538,'Work Programme'!$A$8:$A$207,'Work Programme'!$B$8:$B$207))</f>
        <v/>
      </c>
      <c r="M538" s="150"/>
      <c r="N538" s="151"/>
      <c r="O538" s="254" t="str">
        <f>IF(G538="","",VLOOKUP(G538,'Overview - Financial Statement'!$A$46:$B$60,2,FALSE))</f>
        <v/>
      </c>
      <c r="P538" s="255" t="str">
        <f t="shared" si="112"/>
        <v/>
      </c>
      <c r="Q538" s="153"/>
      <c r="R538" s="153"/>
      <c r="S538" s="238">
        <f t="shared" si="113"/>
        <v>0</v>
      </c>
      <c r="T538" s="193" t="s">
        <v>44</v>
      </c>
      <c r="U538" s="173"/>
      <c r="V538" s="193" t="str">
        <f t="shared" si="114"/>
        <v/>
      </c>
      <c r="W538" s="264" t="str">
        <f t="shared" si="115"/>
        <v>OK</v>
      </c>
      <c r="X538" s="193" t="str">
        <f t="shared" si="116"/>
        <v/>
      </c>
      <c r="Y538" s="193" t="str">
        <f t="shared" si="117"/>
        <v/>
      </c>
      <c r="Z538" s="397" t="str">
        <f t="shared" si="118"/>
        <v/>
      </c>
      <c r="AA538" s="257" t="str">
        <f t="shared" si="119"/>
        <v/>
      </c>
      <c r="AB538" s="257" t="str">
        <f t="shared" si="120"/>
        <v/>
      </c>
      <c r="AC538" s="193" t="str">
        <f t="shared" si="121"/>
        <v>CHECK DATES</v>
      </c>
      <c r="AD538" s="257" t="str">
        <f t="shared" si="122"/>
        <v/>
      </c>
      <c r="AE538" s="286">
        <v>0</v>
      </c>
      <c r="AF538" s="257">
        <f t="shared" si="123"/>
        <v>0</v>
      </c>
      <c r="AG538" s="257" t="str">
        <f t="shared" si="124"/>
        <v/>
      </c>
      <c r="AH538" s="257">
        <f t="shared" si="125"/>
        <v>0</v>
      </c>
    </row>
    <row r="539" spans="1:34" x14ac:dyDescent="0.3">
      <c r="A539" s="287">
        <v>527</v>
      </c>
      <c r="B539" s="150"/>
      <c r="C539" s="150"/>
      <c r="D539" s="150"/>
      <c r="E539" s="152"/>
      <c r="F539" s="152"/>
      <c r="G539" s="154"/>
      <c r="H539" s="155"/>
      <c r="I539" s="159"/>
      <c r="J539" s="159"/>
      <c r="K539" s="337"/>
      <c r="L539" s="343" t="str">
        <f>IF(K539="","",LOOKUP(K539,'Work Programme'!$A$8:$A$207,'Work Programme'!$B$8:$B$207))</f>
        <v/>
      </c>
      <c r="M539" s="150"/>
      <c r="N539" s="151"/>
      <c r="O539" s="254" t="str">
        <f>IF(G539="","",VLOOKUP(G539,'Overview - Financial Statement'!$A$46:$B$60,2,FALSE))</f>
        <v/>
      </c>
      <c r="P539" s="255" t="str">
        <f t="shared" si="112"/>
        <v/>
      </c>
      <c r="Q539" s="153"/>
      <c r="R539" s="153"/>
      <c r="S539" s="238">
        <f t="shared" si="113"/>
        <v>0</v>
      </c>
      <c r="T539" s="193" t="s">
        <v>44</v>
      </c>
      <c r="U539" s="173"/>
      <c r="V539" s="193" t="str">
        <f t="shared" si="114"/>
        <v/>
      </c>
      <c r="W539" s="264" t="str">
        <f t="shared" si="115"/>
        <v>OK</v>
      </c>
      <c r="X539" s="193" t="str">
        <f t="shared" si="116"/>
        <v/>
      </c>
      <c r="Y539" s="193" t="str">
        <f t="shared" si="117"/>
        <v/>
      </c>
      <c r="Z539" s="397" t="str">
        <f t="shared" si="118"/>
        <v/>
      </c>
      <c r="AA539" s="257" t="str">
        <f t="shared" si="119"/>
        <v/>
      </c>
      <c r="AB539" s="257" t="str">
        <f t="shared" si="120"/>
        <v/>
      </c>
      <c r="AC539" s="193" t="str">
        <f t="shared" si="121"/>
        <v>CHECK DATES</v>
      </c>
      <c r="AD539" s="257" t="str">
        <f t="shared" si="122"/>
        <v/>
      </c>
      <c r="AE539" s="286">
        <v>0</v>
      </c>
      <c r="AF539" s="257">
        <f t="shared" si="123"/>
        <v>0</v>
      </c>
      <c r="AG539" s="257" t="str">
        <f t="shared" si="124"/>
        <v/>
      </c>
      <c r="AH539" s="257">
        <f t="shared" si="125"/>
        <v>0</v>
      </c>
    </row>
    <row r="540" spans="1:34" x14ac:dyDescent="0.3">
      <c r="A540" s="287">
        <v>528</v>
      </c>
      <c r="B540" s="150"/>
      <c r="C540" s="150"/>
      <c r="D540" s="150"/>
      <c r="E540" s="152"/>
      <c r="F540" s="152"/>
      <c r="G540" s="154"/>
      <c r="H540" s="155"/>
      <c r="I540" s="159"/>
      <c r="J540" s="159"/>
      <c r="K540" s="337"/>
      <c r="L540" s="343" t="str">
        <f>IF(K540="","",LOOKUP(K540,'Work Programme'!$A$8:$A$207,'Work Programme'!$B$8:$B$207))</f>
        <v/>
      </c>
      <c r="M540" s="150"/>
      <c r="N540" s="151"/>
      <c r="O540" s="254" t="str">
        <f>IF(G540="","",VLOOKUP(G540,'Overview - Financial Statement'!$A$46:$B$60,2,FALSE))</f>
        <v/>
      </c>
      <c r="P540" s="255" t="str">
        <f t="shared" si="112"/>
        <v/>
      </c>
      <c r="Q540" s="153"/>
      <c r="R540" s="153"/>
      <c r="S540" s="238">
        <f t="shared" si="113"/>
        <v>0</v>
      </c>
      <c r="T540" s="193" t="s">
        <v>44</v>
      </c>
      <c r="U540" s="173"/>
      <c r="V540" s="193" t="str">
        <f t="shared" si="114"/>
        <v/>
      </c>
      <c r="W540" s="264" t="str">
        <f t="shared" si="115"/>
        <v>OK</v>
      </c>
      <c r="X540" s="193" t="str">
        <f t="shared" si="116"/>
        <v/>
      </c>
      <c r="Y540" s="193" t="str">
        <f t="shared" si="117"/>
        <v/>
      </c>
      <c r="Z540" s="397" t="str">
        <f t="shared" si="118"/>
        <v/>
      </c>
      <c r="AA540" s="257" t="str">
        <f t="shared" si="119"/>
        <v/>
      </c>
      <c r="AB540" s="257" t="str">
        <f t="shared" si="120"/>
        <v/>
      </c>
      <c r="AC540" s="193" t="str">
        <f t="shared" si="121"/>
        <v>CHECK DATES</v>
      </c>
      <c r="AD540" s="257" t="str">
        <f t="shared" si="122"/>
        <v/>
      </c>
      <c r="AE540" s="286">
        <v>0</v>
      </c>
      <c r="AF540" s="257">
        <f t="shared" si="123"/>
        <v>0</v>
      </c>
      <c r="AG540" s="257" t="str">
        <f t="shared" si="124"/>
        <v/>
      </c>
      <c r="AH540" s="257">
        <f t="shared" si="125"/>
        <v>0</v>
      </c>
    </row>
    <row r="541" spans="1:34" x14ac:dyDescent="0.3">
      <c r="A541" s="287">
        <v>529</v>
      </c>
      <c r="B541" s="150"/>
      <c r="C541" s="150"/>
      <c r="D541" s="150"/>
      <c r="E541" s="152"/>
      <c r="F541" s="152"/>
      <c r="G541" s="154"/>
      <c r="H541" s="155"/>
      <c r="I541" s="159"/>
      <c r="J541" s="159"/>
      <c r="K541" s="337"/>
      <c r="L541" s="343" t="str">
        <f>IF(K541="","",LOOKUP(K541,'Work Programme'!$A$8:$A$207,'Work Programme'!$B$8:$B$207))</f>
        <v/>
      </c>
      <c r="M541" s="150"/>
      <c r="N541" s="151"/>
      <c r="O541" s="254" t="str">
        <f>IF(G541="","",VLOOKUP(G541,'Overview - Financial Statement'!$A$46:$B$60,2,FALSE))</f>
        <v/>
      </c>
      <c r="P541" s="255" t="str">
        <f t="shared" si="112"/>
        <v/>
      </c>
      <c r="Q541" s="153"/>
      <c r="R541" s="153"/>
      <c r="S541" s="238">
        <f t="shared" si="113"/>
        <v>0</v>
      </c>
      <c r="T541" s="193" t="s">
        <v>44</v>
      </c>
      <c r="U541" s="173"/>
      <c r="V541" s="193" t="str">
        <f t="shared" si="114"/>
        <v/>
      </c>
      <c r="W541" s="264" t="str">
        <f t="shared" si="115"/>
        <v>OK</v>
      </c>
      <c r="X541" s="193" t="str">
        <f t="shared" si="116"/>
        <v/>
      </c>
      <c r="Y541" s="193" t="str">
        <f t="shared" si="117"/>
        <v/>
      </c>
      <c r="Z541" s="397" t="str">
        <f t="shared" si="118"/>
        <v/>
      </c>
      <c r="AA541" s="257" t="str">
        <f t="shared" si="119"/>
        <v/>
      </c>
      <c r="AB541" s="257" t="str">
        <f t="shared" si="120"/>
        <v/>
      </c>
      <c r="AC541" s="193" t="str">
        <f t="shared" si="121"/>
        <v>CHECK DATES</v>
      </c>
      <c r="AD541" s="257" t="str">
        <f t="shared" si="122"/>
        <v/>
      </c>
      <c r="AE541" s="286">
        <v>0</v>
      </c>
      <c r="AF541" s="257">
        <f t="shared" si="123"/>
        <v>0</v>
      </c>
      <c r="AG541" s="257" t="str">
        <f t="shared" si="124"/>
        <v/>
      </c>
      <c r="AH541" s="257">
        <f t="shared" si="125"/>
        <v>0</v>
      </c>
    </row>
    <row r="542" spans="1:34" x14ac:dyDescent="0.3">
      <c r="A542" s="287">
        <v>530</v>
      </c>
      <c r="B542" s="150"/>
      <c r="C542" s="150"/>
      <c r="D542" s="150"/>
      <c r="E542" s="152"/>
      <c r="F542" s="152"/>
      <c r="G542" s="154"/>
      <c r="H542" s="155"/>
      <c r="I542" s="159"/>
      <c r="J542" s="159"/>
      <c r="K542" s="337"/>
      <c r="L542" s="343" t="str">
        <f>IF(K542="","",LOOKUP(K542,'Work Programme'!$A$8:$A$207,'Work Programme'!$B$8:$B$207))</f>
        <v/>
      </c>
      <c r="M542" s="150"/>
      <c r="N542" s="151"/>
      <c r="O542" s="254" t="str">
        <f>IF(G542="","",VLOOKUP(G542,'Overview - Financial Statement'!$A$46:$B$60,2,FALSE))</f>
        <v/>
      </c>
      <c r="P542" s="255" t="str">
        <f t="shared" si="112"/>
        <v/>
      </c>
      <c r="Q542" s="153"/>
      <c r="R542" s="153"/>
      <c r="S542" s="238">
        <f t="shared" si="113"/>
        <v>0</v>
      </c>
      <c r="T542" s="193" t="s">
        <v>44</v>
      </c>
      <c r="U542" s="173"/>
      <c r="V542" s="193" t="str">
        <f t="shared" si="114"/>
        <v/>
      </c>
      <c r="W542" s="264" t="str">
        <f t="shared" si="115"/>
        <v>OK</v>
      </c>
      <c r="X542" s="193" t="str">
        <f t="shared" si="116"/>
        <v/>
      </c>
      <c r="Y542" s="193" t="str">
        <f t="shared" si="117"/>
        <v/>
      </c>
      <c r="Z542" s="397" t="str">
        <f t="shared" si="118"/>
        <v/>
      </c>
      <c r="AA542" s="257" t="str">
        <f t="shared" si="119"/>
        <v/>
      </c>
      <c r="AB542" s="257" t="str">
        <f t="shared" si="120"/>
        <v/>
      </c>
      <c r="AC542" s="193" t="str">
        <f t="shared" si="121"/>
        <v>CHECK DATES</v>
      </c>
      <c r="AD542" s="257" t="str">
        <f t="shared" si="122"/>
        <v/>
      </c>
      <c r="AE542" s="286">
        <v>0</v>
      </c>
      <c r="AF542" s="257">
        <f t="shared" si="123"/>
        <v>0</v>
      </c>
      <c r="AG542" s="257" t="str">
        <f t="shared" si="124"/>
        <v/>
      </c>
      <c r="AH542" s="257">
        <f t="shared" si="125"/>
        <v>0</v>
      </c>
    </row>
    <row r="543" spans="1:34" x14ac:dyDescent="0.3">
      <c r="A543" s="287">
        <v>531</v>
      </c>
      <c r="B543" s="150"/>
      <c r="C543" s="150"/>
      <c r="D543" s="150"/>
      <c r="E543" s="152"/>
      <c r="F543" s="152"/>
      <c r="G543" s="154"/>
      <c r="H543" s="155"/>
      <c r="I543" s="159"/>
      <c r="J543" s="159"/>
      <c r="K543" s="337"/>
      <c r="L543" s="343" t="str">
        <f>IF(K543="","",LOOKUP(K543,'Work Programme'!$A$8:$A$207,'Work Programme'!$B$8:$B$207))</f>
        <v/>
      </c>
      <c r="M543" s="150"/>
      <c r="N543" s="151"/>
      <c r="O543" s="254" t="str">
        <f>IF(G543="","",VLOOKUP(G543,'Overview - Financial Statement'!$A$46:$B$60,2,FALSE))</f>
        <v/>
      </c>
      <c r="P543" s="255" t="str">
        <f t="shared" si="112"/>
        <v/>
      </c>
      <c r="Q543" s="153"/>
      <c r="R543" s="153"/>
      <c r="S543" s="238">
        <f t="shared" si="113"/>
        <v>0</v>
      </c>
      <c r="T543" s="193" t="s">
        <v>44</v>
      </c>
      <c r="U543" s="173"/>
      <c r="V543" s="193" t="str">
        <f t="shared" si="114"/>
        <v/>
      </c>
      <c r="W543" s="264" t="str">
        <f t="shared" si="115"/>
        <v>OK</v>
      </c>
      <c r="X543" s="193" t="str">
        <f t="shared" si="116"/>
        <v/>
      </c>
      <c r="Y543" s="193" t="str">
        <f t="shared" si="117"/>
        <v/>
      </c>
      <c r="Z543" s="397" t="str">
        <f t="shared" si="118"/>
        <v/>
      </c>
      <c r="AA543" s="257" t="str">
        <f t="shared" si="119"/>
        <v/>
      </c>
      <c r="AB543" s="257" t="str">
        <f t="shared" si="120"/>
        <v/>
      </c>
      <c r="AC543" s="193" t="str">
        <f t="shared" si="121"/>
        <v>CHECK DATES</v>
      </c>
      <c r="AD543" s="257" t="str">
        <f t="shared" si="122"/>
        <v/>
      </c>
      <c r="AE543" s="286">
        <v>0</v>
      </c>
      <c r="AF543" s="257">
        <f t="shared" si="123"/>
        <v>0</v>
      </c>
      <c r="AG543" s="257" t="str">
        <f t="shared" si="124"/>
        <v/>
      </c>
      <c r="AH543" s="257">
        <f t="shared" si="125"/>
        <v>0</v>
      </c>
    </row>
    <row r="544" spans="1:34" x14ac:dyDescent="0.3">
      <c r="A544" s="287">
        <v>532</v>
      </c>
      <c r="B544" s="150"/>
      <c r="C544" s="150"/>
      <c r="D544" s="150"/>
      <c r="E544" s="152"/>
      <c r="F544" s="152"/>
      <c r="G544" s="154"/>
      <c r="H544" s="155"/>
      <c r="I544" s="159"/>
      <c r="J544" s="159"/>
      <c r="K544" s="337"/>
      <c r="L544" s="343" t="str">
        <f>IF(K544="","",LOOKUP(K544,'Work Programme'!$A$8:$A$207,'Work Programme'!$B$8:$B$207))</f>
        <v/>
      </c>
      <c r="M544" s="150"/>
      <c r="N544" s="151"/>
      <c r="O544" s="254" t="str">
        <f>IF(G544="","",VLOOKUP(G544,'Overview - Financial Statement'!$A$46:$B$60,2,FALSE))</f>
        <v/>
      </c>
      <c r="P544" s="255" t="str">
        <f t="shared" si="112"/>
        <v/>
      </c>
      <c r="Q544" s="153"/>
      <c r="R544" s="153"/>
      <c r="S544" s="238">
        <f t="shared" si="113"/>
        <v>0</v>
      </c>
      <c r="T544" s="193" t="s">
        <v>44</v>
      </c>
      <c r="U544" s="173"/>
      <c r="V544" s="193" t="str">
        <f t="shared" si="114"/>
        <v/>
      </c>
      <c r="W544" s="264" t="str">
        <f t="shared" si="115"/>
        <v>OK</v>
      </c>
      <c r="X544" s="193" t="str">
        <f t="shared" si="116"/>
        <v/>
      </c>
      <c r="Y544" s="193" t="str">
        <f t="shared" si="117"/>
        <v/>
      </c>
      <c r="Z544" s="397" t="str">
        <f t="shared" si="118"/>
        <v/>
      </c>
      <c r="AA544" s="257" t="str">
        <f t="shared" si="119"/>
        <v/>
      </c>
      <c r="AB544" s="257" t="str">
        <f t="shared" si="120"/>
        <v/>
      </c>
      <c r="AC544" s="193" t="str">
        <f t="shared" si="121"/>
        <v>CHECK DATES</v>
      </c>
      <c r="AD544" s="257" t="str">
        <f t="shared" si="122"/>
        <v/>
      </c>
      <c r="AE544" s="286">
        <v>0</v>
      </c>
      <c r="AF544" s="257">
        <f t="shared" si="123"/>
        <v>0</v>
      </c>
      <c r="AG544" s="257" t="str">
        <f t="shared" si="124"/>
        <v/>
      </c>
      <c r="AH544" s="257">
        <f t="shared" si="125"/>
        <v>0</v>
      </c>
    </row>
    <row r="545" spans="1:34" x14ac:dyDescent="0.3">
      <c r="A545" s="287">
        <v>533</v>
      </c>
      <c r="B545" s="150"/>
      <c r="C545" s="150"/>
      <c r="D545" s="150"/>
      <c r="E545" s="152"/>
      <c r="F545" s="152"/>
      <c r="G545" s="154"/>
      <c r="H545" s="155"/>
      <c r="I545" s="159"/>
      <c r="J545" s="159"/>
      <c r="K545" s="337"/>
      <c r="L545" s="343" t="str">
        <f>IF(K545="","",LOOKUP(K545,'Work Programme'!$A$8:$A$207,'Work Programme'!$B$8:$B$207))</f>
        <v/>
      </c>
      <c r="M545" s="150"/>
      <c r="N545" s="151"/>
      <c r="O545" s="254" t="str">
        <f>IF(G545="","",VLOOKUP(G545,'Overview - Financial Statement'!$A$46:$B$60,2,FALSE))</f>
        <v/>
      </c>
      <c r="P545" s="255" t="str">
        <f t="shared" si="112"/>
        <v/>
      </c>
      <c r="Q545" s="153"/>
      <c r="R545" s="153"/>
      <c r="S545" s="238">
        <f t="shared" si="113"/>
        <v>0</v>
      </c>
      <c r="T545" s="193" t="s">
        <v>44</v>
      </c>
      <c r="U545" s="173"/>
      <c r="V545" s="193" t="str">
        <f t="shared" si="114"/>
        <v/>
      </c>
      <c r="W545" s="264" t="str">
        <f t="shared" si="115"/>
        <v>OK</v>
      </c>
      <c r="X545" s="193" t="str">
        <f t="shared" si="116"/>
        <v/>
      </c>
      <c r="Y545" s="193" t="str">
        <f t="shared" si="117"/>
        <v/>
      </c>
      <c r="Z545" s="397" t="str">
        <f t="shared" si="118"/>
        <v/>
      </c>
      <c r="AA545" s="257" t="str">
        <f t="shared" si="119"/>
        <v/>
      </c>
      <c r="AB545" s="257" t="str">
        <f t="shared" si="120"/>
        <v/>
      </c>
      <c r="AC545" s="193" t="str">
        <f t="shared" si="121"/>
        <v>CHECK DATES</v>
      </c>
      <c r="AD545" s="257" t="str">
        <f t="shared" si="122"/>
        <v/>
      </c>
      <c r="AE545" s="286">
        <v>0</v>
      </c>
      <c r="AF545" s="257">
        <f t="shared" si="123"/>
        <v>0</v>
      </c>
      <c r="AG545" s="257" t="str">
        <f t="shared" si="124"/>
        <v/>
      </c>
      <c r="AH545" s="257">
        <f t="shared" si="125"/>
        <v>0</v>
      </c>
    </row>
    <row r="546" spans="1:34" x14ac:dyDescent="0.3">
      <c r="A546" s="287">
        <v>534</v>
      </c>
      <c r="B546" s="150"/>
      <c r="C546" s="150"/>
      <c r="D546" s="150"/>
      <c r="E546" s="152"/>
      <c r="F546" s="152"/>
      <c r="G546" s="154"/>
      <c r="H546" s="155"/>
      <c r="I546" s="159"/>
      <c r="J546" s="159"/>
      <c r="K546" s="337"/>
      <c r="L546" s="343" t="str">
        <f>IF(K546="","",LOOKUP(K546,'Work Programme'!$A$8:$A$207,'Work Programme'!$B$8:$B$207))</f>
        <v/>
      </c>
      <c r="M546" s="150"/>
      <c r="N546" s="151"/>
      <c r="O546" s="254" t="str">
        <f>IF(G546="","",VLOOKUP(G546,'Overview - Financial Statement'!$A$46:$B$60,2,FALSE))</f>
        <v/>
      </c>
      <c r="P546" s="255" t="str">
        <f t="shared" si="112"/>
        <v/>
      </c>
      <c r="Q546" s="153"/>
      <c r="R546" s="153"/>
      <c r="S546" s="238">
        <f t="shared" si="113"/>
        <v>0</v>
      </c>
      <c r="T546" s="193" t="s">
        <v>44</v>
      </c>
      <c r="U546" s="173"/>
      <c r="V546" s="193" t="str">
        <f t="shared" si="114"/>
        <v/>
      </c>
      <c r="W546" s="264" t="str">
        <f t="shared" si="115"/>
        <v>OK</v>
      </c>
      <c r="X546" s="193" t="str">
        <f t="shared" si="116"/>
        <v/>
      </c>
      <c r="Y546" s="193" t="str">
        <f t="shared" si="117"/>
        <v/>
      </c>
      <c r="Z546" s="397" t="str">
        <f t="shared" si="118"/>
        <v/>
      </c>
      <c r="AA546" s="257" t="str">
        <f t="shared" si="119"/>
        <v/>
      </c>
      <c r="AB546" s="257" t="str">
        <f t="shared" si="120"/>
        <v/>
      </c>
      <c r="AC546" s="193" t="str">
        <f t="shared" si="121"/>
        <v>CHECK DATES</v>
      </c>
      <c r="AD546" s="257" t="str">
        <f t="shared" si="122"/>
        <v/>
      </c>
      <c r="AE546" s="286">
        <v>0</v>
      </c>
      <c r="AF546" s="257">
        <f t="shared" si="123"/>
        <v>0</v>
      </c>
      <c r="AG546" s="257" t="str">
        <f t="shared" si="124"/>
        <v/>
      </c>
      <c r="AH546" s="257">
        <f t="shared" si="125"/>
        <v>0</v>
      </c>
    </row>
    <row r="547" spans="1:34" x14ac:dyDescent="0.3">
      <c r="A547" s="287">
        <v>535</v>
      </c>
      <c r="B547" s="150"/>
      <c r="C547" s="150"/>
      <c r="D547" s="150"/>
      <c r="E547" s="152"/>
      <c r="F547" s="152"/>
      <c r="G547" s="154"/>
      <c r="H547" s="155"/>
      <c r="I547" s="159"/>
      <c r="J547" s="159"/>
      <c r="K547" s="337"/>
      <c r="L547" s="343" t="str">
        <f>IF(K547="","",LOOKUP(K547,'Work Programme'!$A$8:$A$207,'Work Programme'!$B$8:$B$207))</f>
        <v/>
      </c>
      <c r="M547" s="150"/>
      <c r="N547" s="151"/>
      <c r="O547" s="254" t="str">
        <f>IF(G547="","",VLOOKUP(G547,'Overview - Financial Statement'!$A$46:$B$60,2,FALSE))</f>
        <v/>
      </c>
      <c r="P547" s="255" t="str">
        <f t="shared" si="112"/>
        <v/>
      </c>
      <c r="Q547" s="153"/>
      <c r="R547" s="153"/>
      <c r="S547" s="238">
        <f t="shared" si="113"/>
        <v>0</v>
      </c>
      <c r="T547" s="193" t="s">
        <v>44</v>
      </c>
      <c r="U547" s="173"/>
      <c r="V547" s="193" t="str">
        <f t="shared" si="114"/>
        <v/>
      </c>
      <c r="W547" s="264" t="str">
        <f t="shared" si="115"/>
        <v>OK</v>
      </c>
      <c r="X547" s="193" t="str">
        <f t="shared" si="116"/>
        <v/>
      </c>
      <c r="Y547" s="193" t="str">
        <f t="shared" si="117"/>
        <v/>
      </c>
      <c r="Z547" s="397" t="str">
        <f t="shared" si="118"/>
        <v/>
      </c>
      <c r="AA547" s="257" t="str">
        <f t="shared" si="119"/>
        <v/>
      </c>
      <c r="AB547" s="257" t="str">
        <f t="shared" si="120"/>
        <v/>
      </c>
      <c r="AC547" s="193" t="str">
        <f t="shared" si="121"/>
        <v>CHECK DATES</v>
      </c>
      <c r="AD547" s="257" t="str">
        <f t="shared" si="122"/>
        <v/>
      </c>
      <c r="AE547" s="286">
        <v>0</v>
      </c>
      <c r="AF547" s="257">
        <f t="shared" si="123"/>
        <v>0</v>
      </c>
      <c r="AG547" s="257" t="str">
        <f t="shared" si="124"/>
        <v/>
      </c>
      <c r="AH547" s="257">
        <f t="shared" si="125"/>
        <v>0</v>
      </c>
    </row>
    <row r="548" spans="1:34" x14ac:dyDescent="0.3">
      <c r="A548" s="287">
        <v>536</v>
      </c>
      <c r="B548" s="150"/>
      <c r="C548" s="150"/>
      <c r="D548" s="150"/>
      <c r="E548" s="152"/>
      <c r="F548" s="152"/>
      <c r="G548" s="154"/>
      <c r="H548" s="155"/>
      <c r="I548" s="159"/>
      <c r="J548" s="159"/>
      <c r="K548" s="337"/>
      <c r="L548" s="343" t="str">
        <f>IF(K548="","",LOOKUP(K548,'Work Programme'!$A$8:$A$207,'Work Programme'!$B$8:$B$207))</f>
        <v/>
      </c>
      <c r="M548" s="150"/>
      <c r="N548" s="151"/>
      <c r="O548" s="254" t="str">
        <f>IF(G548="","",VLOOKUP(G548,'Overview - Financial Statement'!$A$46:$B$60,2,FALSE))</f>
        <v/>
      </c>
      <c r="P548" s="255" t="str">
        <f t="shared" si="112"/>
        <v/>
      </c>
      <c r="Q548" s="153"/>
      <c r="R548" s="153"/>
      <c r="S548" s="238">
        <f t="shared" si="113"/>
        <v>0</v>
      </c>
      <c r="T548" s="193" t="s">
        <v>44</v>
      </c>
      <c r="U548" s="173"/>
      <c r="V548" s="193" t="str">
        <f t="shared" si="114"/>
        <v/>
      </c>
      <c r="W548" s="264" t="str">
        <f t="shared" si="115"/>
        <v>OK</v>
      </c>
      <c r="X548" s="193" t="str">
        <f t="shared" si="116"/>
        <v/>
      </c>
      <c r="Y548" s="193" t="str">
        <f t="shared" si="117"/>
        <v/>
      </c>
      <c r="Z548" s="397" t="str">
        <f t="shared" si="118"/>
        <v/>
      </c>
      <c r="AA548" s="257" t="str">
        <f t="shared" si="119"/>
        <v/>
      </c>
      <c r="AB548" s="257" t="str">
        <f t="shared" si="120"/>
        <v/>
      </c>
      <c r="AC548" s="193" t="str">
        <f t="shared" si="121"/>
        <v>CHECK DATES</v>
      </c>
      <c r="AD548" s="257" t="str">
        <f t="shared" si="122"/>
        <v/>
      </c>
      <c r="AE548" s="286">
        <v>0</v>
      </c>
      <c r="AF548" s="257">
        <f t="shared" si="123"/>
        <v>0</v>
      </c>
      <c r="AG548" s="257" t="str">
        <f t="shared" si="124"/>
        <v/>
      </c>
      <c r="AH548" s="257">
        <f t="shared" si="125"/>
        <v>0</v>
      </c>
    </row>
    <row r="549" spans="1:34" x14ac:dyDescent="0.3">
      <c r="A549" s="287">
        <v>537</v>
      </c>
      <c r="B549" s="150"/>
      <c r="C549" s="150"/>
      <c r="D549" s="150"/>
      <c r="E549" s="152"/>
      <c r="F549" s="152"/>
      <c r="G549" s="154"/>
      <c r="H549" s="155"/>
      <c r="I549" s="159"/>
      <c r="J549" s="159"/>
      <c r="K549" s="337"/>
      <c r="L549" s="343" t="str">
        <f>IF(K549="","",LOOKUP(K549,'Work Programme'!$A$8:$A$207,'Work Programme'!$B$8:$B$207))</f>
        <v/>
      </c>
      <c r="M549" s="150"/>
      <c r="N549" s="151"/>
      <c r="O549" s="254" t="str">
        <f>IF(G549="","",VLOOKUP(G549,'Overview - Financial Statement'!$A$46:$B$60,2,FALSE))</f>
        <v/>
      </c>
      <c r="P549" s="255" t="str">
        <f t="shared" si="112"/>
        <v/>
      </c>
      <c r="Q549" s="153"/>
      <c r="R549" s="153"/>
      <c r="S549" s="238">
        <f t="shared" si="113"/>
        <v>0</v>
      </c>
      <c r="T549" s="193" t="s">
        <v>44</v>
      </c>
      <c r="U549" s="173"/>
      <c r="V549" s="193" t="str">
        <f t="shared" si="114"/>
        <v/>
      </c>
      <c r="W549" s="264" t="str">
        <f t="shared" si="115"/>
        <v>OK</v>
      </c>
      <c r="X549" s="193" t="str">
        <f t="shared" si="116"/>
        <v/>
      </c>
      <c r="Y549" s="193" t="str">
        <f t="shared" si="117"/>
        <v/>
      </c>
      <c r="Z549" s="397" t="str">
        <f t="shared" si="118"/>
        <v/>
      </c>
      <c r="AA549" s="257" t="str">
        <f t="shared" si="119"/>
        <v/>
      </c>
      <c r="AB549" s="257" t="str">
        <f t="shared" si="120"/>
        <v/>
      </c>
      <c r="AC549" s="193" t="str">
        <f t="shared" si="121"/>
        <v>CHECK DATES</v>
      </c>
      <c r="AD549" s="257" t="str">
        <f t="shared" si="122"/>
        <v/>
      </c>
      <c r="AE549" s="286">
        <v>0</v>
      </c>
      <c r="AF549" s="257">
        <f t="shared" si="123"/>
        <v>0</v>
      </c>
      <c r="AG549" s="257" t="str">
        <f t="shared" si="124"/>
        <v/>
      </c>
      <c r="AH549" s="257">
        <f t="shared" si="125"/>
        <v>0</v>
      </c>
    </row>
    <row r="550" spans="1:34" x14ac:dyDescent="0.3">
      <c r="A550" s="287">
        <v>538</v>
      </c>
      <c r="B550" s="150"/>
      <c r="C550" s="150"/>
      <c r="D550" s="150"/>
      <c r="E550" s="152"/>
      <c r="F550" s="152"/>
      <c r="G550" s="154"/>
      <c r="H550" s="155"/>
      <c r="I550" s="159"/>
      <c r="J550" s="159"/>
      <c r="K550" s="337"/>
      <c r="L550" s="343" t="str">
        <f>IF(K550="","",LOOKUP(K550,'Work Programme'!$A$8:$A$207,'Work Programme'!$B$8:$B$207))</f>
        <v/>
      </c>
      <c r="M550" s="150"/>
      <c r="N550" s="151"/>
      <c r="O550" s="254" t="str">
        <f>IF(G550="","",VLOOKUP(G550,'Overview - Financial Statement'!$A$46:$B$60,2,FALSE))</f>
        <v/>
      </c>
      <c r="P550" s="255" t="str">
        <f t="shared" si="112"/>
        <v/>
      </c>
      <c r="Q550" s="153"/>
      <c r="R550" s="153"/>
      <c r="S550" s="238">
        <f t="shared" si="113"/>
        <v>0</v>
      </c>
      <c r="T550" s="193" t="s">
        <v>44</v>
      </c>
      <c r="U550" s="173"/>
      <c r="V550" s="193" t="str">
        <f t="shared" si="114"/>
        <v/>
      </c>
      <c r="W550" s="264" t="str">
        <f t="shared" si="115"/>
        <v>OK</v>
      </c>
      <c r="X550" s="193" t="str">
        <f t="shared" si="116"/>
        <v/>
      </c>
      <c r="Y550" s="193" t="str">
        <f t="shared" si="117"/>
        <v/>
      </c>
      <c r="Z550" s="397" t="str">
        <f t="shared" si="118"/>
        <v/>
      </c>
      <c r="AA550" s="257" t="str">
        <f t="shared" si="119"/>
        <v/>
      </c>
      <c r="AB550" s="257" t="str">
        <f t="shared" si="120"/>
        <v/>
      </c>
      <c r="AC550" s="193" t="str">
        <f t="shared" si="121"/>
        <v>CHECK DATES</v>
      </c>
      <c r="AD550" s="257" t="str">
        <f t="shared" si="122"/>
        <v/>
      </c>
      <c r="AE550" s="286">
        <v>0</v>
      </c>
      <c r="AF550" s="257">
        <f t="shared" si="123"/>
        <v>0</v>
      </c>
      <c r="AG550" s="257" t="str">
        <f t="shared" si="124"/>
        <v/>
      </c>
      <c r="AH550" s="257">
        <f t="shared" si="125"/>
        <v>0</v>
      </c>
    </row>
    <row r="551" spans="1:34" x14ac:dyDescent="0.3">
      <c r="A551" s="287">
        <v>539</v>
      </c>
      <c r="B551" s="150"/>
      <c r="C551" s="150"/>
      <c r="D551" s="150"/>
      <c r="E551" s="152"/>
      <c r="F551" s="152"/>
      <c r="G551" s="154"/>
      <c r="H551" s="155"/>
      <c r="I551" s="159"/>
      <c r="J551" s="159"/>
      <c r="K551" s="337"/>
      <c r="L551" s="343" t="str">
        <f>IF(K551="","",LOOKUP(K551,'Work Programme'!$A$8:$A$207,'Work Programme'!$B$8:$B$207))</f>
        <v/>
      </c>
      <c r="M551" s="150"/>
      <c r="N551" s="151"/>
      <c r="O551" s="254" t="str">
        <f>IF(G551="","",VLOOKUP(G551,'Overview - Financial Statement'!$A$46:$B$60,2,FALSE))</f>
        <v/>
      </c>
      <c r="P551" s="255" t="str">
        <f t="shared" si="112"/>
        <v/>
      </c>
      <c r="Q551" s="153"/>
      <c r="R551" s="153"/>
      <c r="S551" s="238">
        <f t="shared" si="113"/>
        <v>0</v>
      </c>
      <c r="T551" s="193" t="s">
        <v>44</v>
      </c>
      <c r="U551" s="173"/>
      <c r="V551" s="193" t="str">
        <f t="shared" si="114"/>
        <v/>
      </c>
      <c r="W551" s="264" t="str">
        <f t="shared" si="115"/>
        <v>OK</v>
      </c>
      <c r="X551" s="193" t="str">
        <f t="shared" si="116"/>
        <v/>
      </c>
      <c r="Y551" s="193" t="str">
        <f t="shared" si="117"/>
        <v/>
      </c>
      <c r="Z551" s="397" t="str">
        <f t="shared" si="118"/>
        <v/>
      </c>
      <c r="AA551" s="257" t="str">
        <f t="shared" si="119"/>
        <v/>
      </c>
      <c r="AB551" s="257" t="str">
        <f t="shared" si="120"/>
        <v/>
      </c>
      <c r="AC551" s="193" t="str">
        <f t="shared" si="121"/>
        <v>CHECK DATES</v>
      </c>
      <c r="AD551" s="257" t="str">
        <f t="shared" si="122"/>
        <v/>
      </c>
      <c r="AE551" s="286">
        <v>0</v>
      </c>
      <c r="AF551" s="257">
        <f t="shared" si="123"/>
        <v>0</v>
      </c>
      <c r="AG551" s="257" t="str">
        <f t="shared" si="124"/>
        <v/>
      </c>
      <c r="AH551" s="257">
        <f t="shared" si="125"/>
        <v>0</v>
      </c>
    </row>
    <row r="552" spans="1:34" x14ac:dyDescent="0.3">
      <c r="A552" s="287">
        <v>540</v>
      </c>
      <c r="B552" s="150"/>
      <c r="C552" s="150"/>
      <c r="D552" s="150"/>
      <c r="E552" s="152"/>
      <c r="F552" s="152"/>
      <c r="G552" s="154"/>
      <c r="H552" s="155"/>
      <c r="I552" s="159"/>
      <c r="J552" s="159"/>
      <c r="K552" s="337"/>
      <c r="L552" s="343" t="str">
        <f>IF(K552="","",LOOKUP(K552,'Work Programme'!$A$8:$A$207,'Work Programme'!$B$8:$B$207))</f>
        <v/>
      </c>
      <c r="M552" s="150"/>
      <c r="N552" s="151"/>
      <c r="O552" s="254" t="str">
        <f>IF(G552="","",VLOOKUP(G552,'Overview - Financial Statement'!$A$46:$B$60,2,FALSE))</f>
        <v/>
      </c>
      <c r="P552" s="255" t="str">
        <f t="shared" si="112"/>
        <v/>
      </c>
      <c r="Q552" s="153"/>
      <c r="R552" s="153"/>
      <c r="S552" s="238">
        <f t="shared" si="113"/>
        <v>0</v>
      </c>
      <c r="T552" s="193" t="s">
        <v>44</v>
      </c>
      <c r="U552" s="173"/>
      <c r="V552" s="193" t="str">
        <f t="shared" si="114"/>
        <v/>
      </c>
      <c r="W552" s="264" t="str">
        <f t="shared" si="115"/>
        <v>OK</v>
      </c>
      <c r="X552" s="193" t="str">
        <f t="shared" si="116"/>
        <v/>
      </c>
      <c r="Y552" s="193" t="str">
        <f t="shared" si="117"/>
        <v/>
      </c>
      <c r="Z552" s="397" t="str">
        <f t="shared" si="118"/>
        <v/>
      </c>
      <c r="AA552" s="257" t="str">
        <f t="shared" si="119"/>
        <v/>
      </c>
      <c r="AB552" s="257" t="str">
        <f t="shared" si="120"/>
        <v/>
      </c>
      <c r="AC552" s="193" t="str">
        <f t="shared" si="121"/>
        <v>CHECK DATES</v>
      </c>
      <c r="AD552" s="257" t="str">
        <f t="shared" si="122"/>
        <v/>
      </c>
      <c r="AE552" s="286">
        <v>0</v>
      </c>
      <c r="AF552" s="257">
        <f t="shared" si="123"/>
        <v>0</v>
      </c>
      <c r="AG552" s="257" t="str">
        <f t="shared" si="124"/>
        <v/>
      </c>
      <c r="AH552" s="257">
        <f t="shared" si="125"/>
        <v>0</v>
      </c>
    </row>
    <row r="553" spans="1:34" x14ac:dyDescent="0.3">
      <c r="A553" s="287">
        <v>541</v>
      </c>
      <c r="B553" s="150"/>
      <c r="C553" s="150"/>
      <c r="D553" s="150"/>
      <c r="E553" s="152"/>
      <c r="F553" s="152"/>
      <c r="G553" s="154"/>
      <c r="H553" s="155"/>
      <c r="I553" s="159"/>
      <c r="J553" s="159"/>
      <c r="K553" s="337"/>
      <c r="L553" s="343" t="str">
        <f>IF(K553="","",LOOKUP(K553,'Work Programme'!$A$8:$A$207,'Work Programme'!$B$8:$B$207))</f>
        <v/>
      </c>
      <c r="M553" s="150"/>
      <c r="N553" s="151"/>
      <c r="O553" s="254" t="str">
        <f>IF(G553="","",VLOOKUP(G553,'Overview - Financial Statement'!$A$46:$B$60,2,FALSE))</f>
        <v/>
      </c>
      <c r="P553" s="255" t="str">
        <f t="shared" si="112"/>
        <v/>
      </c>
      <c r="Q553" s="153"/>
      <c r="R553" s="153"/>
      <c r="S553" s="238">
        <f t="shared" si="113"/>
        <v>0</v>
      </c>
      <c r="T553" s="193" t="s">
        <v>44</v>
      </c>
      <c r="U553" s="173"/>
      <c r="V553" s="193" t="str">
        <f t="shared" si="114"/>
        <v/>
      </c>
      <c r="W553" s="264" t="str">
        <f t="shared" si="115"/>
        <v>OK</v>
      </c>
      <c r="X553" s="193" t="str">
        <f t="shared" si="116"/>
        <v/>
      </c>
      <c r="Y553" s="193" t="str">
        <f t="shared" si="117"/>
        <v/>
      </c>
      <c r="Z553" s="397" t="str">
        <f t="shared" si="118"/>
        <v/>
      </c>
      <c r="AA553" s="257" t="str">
        <f t="shared" si="119"/>
        <v/>
      </c>
      <c r="AB553" s="257" t="str">
        <f t="shared" si="120"/>
        <v/>
      </c>
      <c r="AC553" s="193" t="str">
        <f t="shared" si="121"/>
        <v>CHECK DATES</v>
      </c>
      <c r="AD553" s="257" t="str">
        <f t="shared" si="122"/>
        <v/>
      </c>
      <c r="AE553" s="286">
        <v>0</v>
      </c>
      <c r="AF553" s="257">
        <f t="shared" si="123"/>
        <v>0</v>
      </c>
      <c r="AG553" s="257" t="str">
        <f t="shared" si="124"/>
        <v/>
      </c>
      <c r="AH553" s="257">
        <f t="shared" si="125"/>
        <v>0</v>
      </c>
    </row>
    <row r="554" spans="1:34" x14ac:dyDescent="0.3">
      <c r="A554" s="287">
        <v>542</v>
      </c>
      <c r="B554" s="150"/>
      <c r="C554" s="150"/>
      <c r="D554" s="150"/>
      <c r="E554" s="152"/>
      <c r="F554" s="152"/>
      <c r="G554" s="154"/>
      <c r="H554" s="155"/>
      <c r="I554" s="159"/>
      <c r="J554" s="159"/>
      <c r="K554" s="337"/>
      <c r="L554" s="343" t="str">
        <f>IF(K554="","",LOOKUP(K554,'Work Programme'!$A$8:$A$207,'Work Programme'!$B$8:$B$207))</f>
        <v/>
      </c>
      <c r="M554" s="150"/>
      <c r="N554" s="151"/>
      <c r="O554" s="254" t="str">
        <f>IF(G554="","",VLOOKUP(G554,'Overview - Financial Statement'!$A$46:$B$60,2,FALSE))</f>
        <v/>
      </c>
      <c r="P554" s="255" t="str">
        <f t="shared" si="112"/>
        <v/>
      </c>
      <c r="Q554" s="153"/>
      <c r="R554" s="153"/>
      <c r="S554" s="238">
        <f t="shared" si="113"/>
        <v>0</v>
      </c>
      <c r="T554" s="193" t="s">
        <v>44</v>
      </c>
      <c r="U554" s="173"/>
      <c r="V554" s="193" t="str">
        <f t="shared" si="114"/>
        <v/>
      </c>
      <c r="W554" s="264" t="str">
        <f t="shared" si="115"/>
        <v>OK</v>
      </c>
      <c r="X554" s="193" t="str">
        <f t="shared" si="116"/>
        <v/>
      </c>
      <c r="Y554" s="193" t="str">
        <f t="shared" si="117"/>
        <v/>
      </c>
      <c r="Z554" s="397" t="str">
        <f t="shared" si="118"/>
        <v/>
      </c>
      <c r="AA554" s="257" t="str">
        <f t="shared" si="119"/>
        <v/>
      </c>
      <c r="AB554" s="257" t="str">
        <f t="shared" si="120"/>
        <v/>
      </c>
      <c r="AC554" s="193" t="str">
        <f t="shared" si="121"/>
        <v>CHECK DATES</v>
      </c>
      <c r="AD554" s="257" t="str">
        <f t="shared" si="122"/>
        <v/>
      </c>
      <c r="AE554" s="286">
        <v>0</v>
      </c>
      <c r="AF554" s="257">
        <f t="shared" si="123"/>
        <v>0</v>
      </c>
      <c r="AG554" s="257" t="str">
        <f t="shared" si="124"/>
        <v/>
      </c>
      <c r="AH554" s="257">
        <f t="shared" si="125"/>
        <v>0</v>
      </c>
    </row>
    <row r="555" spans="1:34" x14ac:dyDescent="0.3">
      <c r="A555" s="287">
        <v>543</v>
      </c>
      <c r="B555" s="150"/>
      <c r="C555" s="150"/>
      <c r="D555" s="150"/>
      <c r="E555" s="152"/>
      <c r="F555" s="152"/>
      <c r="G555" s="154"/>
      <c r="H555" s="155"/>
      <c r="I555" s="159"/>
      <c r="J555" s="159"/>
      <c r="K555" s="337"/>
      <c r="L555" s="343" t="str">
        <f>IF(K555="","",LOOKUP(K555,'Work Programme'!$A$8:$A$207,'Work Programme'!$B$8:$B$207))</f>
        <v/>
      </c>
      <c r="M555" s="150"/>
      <c r="N555" s="151"/>
      <c r="O555" s="254" t="str">
        <f>IF(G555="","",VLOOKUP(G555,'Overview - Financial Statement'!$A$46:$B$60,2,FALSE))</f>
        <v/>
      </c>
      <c r="P555" s="255" t="str">
        <f t="shared" si="112"/>
        <v/>
      </c>
      <c r="Q555" s="153"/>
      <c r="R555" s="153"/>
      <c r="S555" s="238">
        <f t="shared" si="113"/>
        <v>0</v>
      </c>
      <c r="T555" s="193" t="s">
        <v>44</v>
      </c>
      <c r="U555" s="173"/>
      <c r="V555" s="193" t="str">
        <f t="shared" si="114"/>
        <v/>
      </c>
      <c r="W555" s="264" t="str">
        <f t="shared" si="115"/>
        <v>OK</v>
      </c>
      <c r="X555" s="193" t="str">
        <f t="shared" si="116"/>
        <v/>
      </c>
      <c r="Y555" s="193" t="str">
        <f t="shared" si="117"/>
        <v/>
      </c>
      <c r="Z555" s="397" t="str">
        <f t="shared" si="118"/>
        <v/>
      </c>
      <c r="AA555" s="257" t="str">
        <f t="shared" si="119"/>
        <v/>
      </c>
      <c r="AB555" s="257" t="str">
        <f t="shared" si="120"/>
        <v/>
      </c>
      <c r="AC555" s="193" t="str">
        <f t="shared" si="121"/>
        <v>CHECK DATES</v>
      </c>
      <c r="AD555" s="257" t="str">
        <f t="shared" si="122"/>
        <v/>
      </c>
      <c r="AE555" s="286">
        <v>0</v>
      </c>
      <c r="AF555" s="257">
        <f t="shared" si="123"/>
        <v>0</v>
      </c>
      <c r="AG555" s="257" t="str">
        <f t="shared" si="124"/>
        <v/>
      </c>
      <c r="AH555" s="257">
        <f t="shared" si="125"/>
        <v>0</v>
      </c>
    </row>
    <row r="556" spans="1:34" x14ac:dyDescent="0.3">
      <c r="A556" s="287">
        <v>544</v>
      </c>
      <c r="B556" s="150"/>
      <c r="C556" s="150"/>
      <c r="D556" s="150"/>
      <c r="E556" s="152"/>
      <c r="F556" s="152"/>
      <c r="G556" s="154"/>
      <c r="H556" s="155"/>
      <c r="I556" s="159"/>
      <c r="J556" s="159"/>
      <c r="K556" s="337"/>
      <c r="L556" s="343" t="str">
        <f>IF(K556="","",LOOKUP(K556,'Work Programme'!$A$8:$A$207,'Work Programme'!$B$8:$B$207))</f>
        <v/>
      </c>
      <c r="M556" s="150"/>
      <c r="N556" s="151"/>
      <c r="O556" s="254" t="str">
        <f>IF(G556="","",VLOOKUP(G556,'Overview - Financial Statement'!$A$46:$B$60,2,FALSE))</f>
        <v/>
      </c>
      <c r="P556" s="255" t="str">
        <f t="shared" si="112"/>
        <v/>
      </c>
      <c r="Q556" s="153"/>
      <c r="R556" s="153"/>
      <c r="S556" s="238">
        <f t="shared" si="113"/>
        <v>0</v>
      </c>
      <c r="T556" s="193" t="s">
        <v>44</v>
      </c>
      <c r="U556" s="173"/>
      <c r="V556" s="193" t="str">
        <f t="shared" si="114"/>
        <v/>
      </c>
      <c r="W556" s="264" t="str">
        <f t="shared" si="115"/>
        <v>OK</v>
      </c>
      <c r="X556" s="193" t="str">
        <f t="shared" si="116"/>
        <v/>
      </c>
      <c r="Y556" s="193" t="str">
        <f t="shared" si="117"/>
        <v/>
      </c>
      <c r="Z556" s="397" t="str">
        <f t="shared" si="118"/>
        <v/>
      </c>
      <c r="AA556" s="257" t="str">
        <f t="shared" si="119"/>
        <v/>
      </c>
      <c r="AB556" s="257" t="str">
        <f t="shared" si="120"/>
        <v/>
      </c>
      <c r="AC556" s="193" t="str">
        <f t="shared" si="121"/>
        <v>CHECK DATES</v>
      </c>
      <c r="AD556" s="257" t="str">
        <f t="shared" si="122"/>
        <v/>
      </c>
      <c r="AE556" s="286">
        <v>0</v>
      </c>
      <c r="AF556" s="257">
        <f t="shared" si="123"/>
        <v>0</v>
      </c>
      <c r="AG556" s="257" t="str">
        <f t="shared" si="124"/>
        <v/>
      </c>
      <c r="AH556" s="257">
        <f t="shared" si="125"/>
        <v>0</v>
      </c>
    </row>
    <row r="557" spans="1:34" x14ac:dyDescent="0.3">
      <c r="A557" s="287">
        <v>545</v>
      </c>
      <c r="B557" s="150"/>
      <c r="C557" s="150"/>
      <c r="D557" s="150"/>
      <c r="E557" s="152"/>
      <c r="F557" s="152"/>
      <c r="G557" s="154"/>
      <c r="H557" s="155"/>
      <c r="I557" s="159"/>
      <c r="J557" s="159"/>
      <c r="K557" s="337"/>
      <c r="L557" s="343" t="str">
        <f>IF(K557="","",LOOKUP(K557,'Work Programme'!$A$8:$A$207,'Work Programme'!$B$8:$B$207))</f>
        <v/>
      </c>
      <c r="M557" s="150"/>
      <c r="N557" s="151"/>
      <c r="O557" s="254" t="str">
        <f>IF(G557="","",VLOOKUP(G557,'Overview - Financial Statement'!$A$46:$B$60,2,FALSE))</f>
        <v/>
      </c>
      <c r="P557" s="255" t="str">
        <f t="shared" si="112"/>
        <v/>
      </c>
      <c r="Q557" s="153"/>
      <c r="R557" s="153"/>
      <c r="S557" s="238">
        <f t="shared" si="113"/>
        <v>0</v>
      </c>
      <c r="T557" s="193" t="s">
        <v>44</v>
      </c>
      <c r="U557" s="173"/>
      <c r="V557" s="193" t="str">
        <f t="shared" si="114"/>
        <v/>
      </c>
      <c r="W557" s="264" t="str">
        <f t="shared" si="115"/>
        <v>OK</v>
      </c>
      <c r="X557" s="193" t="str">
        <f t="shared" si="116"/>
        <v/>
      </c>
      <c r="Y557" s="193" t="str">
        <f t="shared" si="117"/>
        <v/>
      </c>
      <c r="Z557" s="397" t="str">
        <f t="shared" si="118"/>
        <v/>
      </c>
      <c r="AA557" s="257" t="str">
        <f t="shared" si="119"/>
        <v/>
      </c>
      <c r="AB557" s="257" t="str">
        <f t="shared" si="120"/>
        <v/>
      </c>
      <c r="AC557" s="193" t="str">
        <f t="shared" si="121"/>
        <v>CHECK DATES</v>
      </c>
      <c r="AD557" s="257" t="str">
        <f t="shared" si="122"/>
        <v/>
      </c>
      <c r="AE557" s="286">
        <v>0</v>
      </c>
      <c r="AF557" s="257">
        <f t="shared" si="123"/>
        <v>0</v>
      </c>
      <c r="AG557" s="257" t="str">
        <f t="shared" si="124"/>
        <v/>
      </c>
      <c r="AH557" s="257">
        <f t="shared" si="125"/>
        <v>0</v>
      </c>
    </row>
    <row r="558" spans="1:34" x14ac:dyDescent="0.3">
      <c r="A558" s="287">
        <v>546</v>
      </c>
      <c r="B558" s="150"/>
      <c r="C558" s="150"/>
      <c r="D558" s="150"/>
      <c r="E558" s="152"/>
      <c r="F558" s="152"/>
      <c r="G558" s="154"/>
      <c r="H558" s="155"/>
      <c r="I558" s="159"/>
      <c r="J558" s="159"/>
      <c r="K558" s="337"/>
      <c r="L558" s="343" t="str">
        <f>IF(K558="","",LOOKUP(K558,'Work Programme'!$A$8:$A$207,'Work Programme'!$B$8:$B$207))</f>
        <v/>
      </c>
      <c r="M558" s="150"/>
      <c r="N558" s="151"/>
      <c r="O558" s="254" t="str">
        <f>IF(G558="","",VLOOKUP(G558,'Overview - Financial Statement'!$A$46:$B$60,2,FALSE))</f>
        <v/>
      </c>
      <c r="P558" s="255" t="str">
        <f t="shared" si="112"/>
        <v/>
      </c>
      <c r="Q558" s="153"/>
      <c r="R558" s="153"/>
      <c r="S558" s="238">
        <f t="shared" si="113"/>
        <v>0</v>
      </c>
      <c r="T558" s="193" t="s">
        <v>44</v>
      </c>
      <c r="U558" s="173"/>
      <c r="V558" s="193" t="str">
        <f t="shared" si="114"/>
        <v/>
      </c>
      <c r="W558" s="264" t="str">
        <f t="shared" si="115"/>
        <v>OK</v>
      </c>
      <c r="X558" s="193" t="str">
        <f t="shared" si="116"/>
        <v/>
      </c>
      <c r="Y558" s="193" t="str">
        <f t="shared" si="117"/>
        <v/>
      </c>
      <c r="Z558" s="397" t="str">
        <f t="shared" si="118"/>
        <v/>
      </c>
      <c r="AA558" s="257" t="str">
        <f t="shared" si="119"/>
        <v/>
      </c>
      <c r="AB558" s="257" t="str">
        <f t="shared" si="120"/>
        <v/>
      </c>
      <c r="AC558" s="193" t="str">
        <f t="shared" si="121"/>
        <v>CHECK DATES</v>
      </c>
      <c r="AD558" s="257" t="str">
        <f t="shared" si="122"/>
        <v/>
      </c>
      <c r="AE558" s="286">
        <v>0</v>
      </c>
      <c r="AF558" s="257">
        <f t="shared" si="123"/>
        <v>0</v>
      </c>
      <c r="AG558" s="257" t="str">
        <f t="shared" si="124"/>
        <v/>
      </c>
      <c r="AH558" s="257">
        <f t="shared" si="125"/>
        <v>0</v>
      </c>
    </row>
    <row r="559" spans="1:34" x14ac:dyDescent="0.3">
      <c r="A559" s="287">
        <v>547</v>
      </c>
      <c r="B559" s="150"/>
      <c r="C559" s="150"/>
      <c r="D559" s="150"/>
      <c r="E559" s="152"/>
      <c r="F559" s="152"/>
      <c r="G559" s="154"/>
      <c r="H559" s="155"/>
      <c r="I559" s="159"/>
      <c r="J559" s="159"/>
      <c r="K559" s="337"/>
      <c r="L559" s="343" t="str">
        <f>IF(K559="","",LOOKUP(K559,'Work Programme'!$A$8:$A$207,'Work Programme'!$B$8:$B$207))</f>
        <v/>
      </c>
      <c r="M559" s="150"/>
      <c r="N559" s="151"/>
      <c r="O559" s="254" t="str">
        <f>IF(G559="","",VLOOKUP(G559,'Overview - Financial Statement'!$A$46:$B$60,2,FALSE))</f>
        <v/>
      </c>
      <c r="P559" s="255" t="str">
        <f t="shared" si="112"/>
        <v/>
      </c>
      <c r="Q559" s="153"/>
      <c r="R559" s="153"/>
      <c r="S559" s="238">
        <f t="shared" si="113"/>
        <v>0</v>
      </c>
      <c r="T559" s="193" t="s">
        <v>44</v>
      </c>
      <c r="U559" s="173"/>
      <c r="V559" s="193" t="str">
        <f t="shared" si="114"/>
        <v/>
      </c>
      <c r="W559" s="264" t="str">
        <f t="shared" si="115"/>
        <v>OK</v>
      </c>
      <c r="X559" s="193" t="str">
        <f t="shared" si="116"/>
        <v/>
      </c>
      <c r="Y559" s="193" t="str">
        <f t="shared" si="117"/>
        <v/>
      </c>
      <c r="Z559" s="397" t="str">
        <f t="shared" si="118"/>
        <v/>
      </c>
      <c r="AA559" s="257" t="str">
        <f t="shared" si="119"/>
        <v/>
      </c>
      <c r="AB559" s="257" t="str">
        <f t="shared" si="120"/>
        <v/>
      </c>
      <c r="AC559" s="193" t="str">
        <f t="shared" si="121"/>
        <v>CHECK DATES</v>
      </c>
      <c r="AD559" s="257" t="str">
        <f t="shared" si="122"/>
        <v/>
      </c>
      <c r="AE559" s="286">
        <v>0</v>
      </c>
      <c r="AF559" s="257">
        <f t="shared" si="123"/>
        <v>0</v>
      </c>
      <c r="AG559" s="257" t="str">
        <f t="shared" si="124"/>
        <v/>
      </c>
      <c r="AH559" s="257">
        <f t="shared" si="125"/>
        <v>0</v>
      </c>
    </row>
    <row r="560" spans="1:34" x14ac:dyDescent="0.3">
      <c r="A560" s="287">
        <v>548</v>
      </c>
      <c r="B560" s="150"/>
      <c r="C560" s="150"/>
      <c r="D560" s="150"/>
      <c r="E560" s="152"/>
      <c r="F560" s="152"/>
      <c r="G560" s="154"/>
      <c r="H560" s="155"/>
      <c r="I560" s="159"/>
      <c r="J560" s="159"/>
      <c r="K560" s="337"/>
      <c r="L560" s="343" t="str">
        <f>IF(K560="","",LOOKUP(K560,'Work Programme'!$A$8:$A$207,'Work Programme'!$B$8:$B$207))</f>
        <v/>
      </c>
      <c r="M560" s="150"/>
      <c r="N560" s="151"/>
      <c r="O560" s="254" t="str">
        <f>IF(G560="","",VLOOKUP(G560,'Overview - Financial Statement'!$A$46:$B$60,2,FALSE))</f>
        <v/>
      </c>
      <c r="P560" s="255" t="str">
        <f t="shared" si="112"/>
        <v/>
      </c>
      <c r="Q560" s="153"/>
      <c r="R560" s="153"/>
      <c r="S560" s="238">
        <f t="shared" si="113"/>
        <v>0</v>
      </c>
      <c r="T560" s="193" t="s">
        <v>44</v>
      </c>
      <c r="U560" s="173"/>
      <c r="V560" s="193" t="str">
        <f t="shared" si="114"/>
        <v/>
      </c>
      <c r="W560" s="264" t="str">
        <f t="shared" si="115"/>
        <v>OK</v>
      </c>
      <c r="X560" s="193" t="str">
        <f t="shared" si="116"/>
        <v/>
      </c>
      <c r="Y560" s="193" t="str">
        <f t="shared" si="117"/>
        <v/>
      </c>
      <c r="Z560" s="397" t="str">
        <f t="shared" si="118"/>
        <v/>
      </c>
      <c r="AA560" s="257" t="str">
        <f t="shared" si="119"/>
        <v/>
      </c>
      <c r="AB560" s="257" t="str">
        <f t="shared" si="120"/>
        <v/>
      </c>
      <c r="AC560" s="193" t="str">
        <f t="shared" si="121"/>
        <v>CHECK DATES</v>
      </c>
      <c r="AD560" s="257" t="str">
        <f t="shared" si="122"/>
        <v/>
      </c>
      <c r="AE560" s="286">
        <v>0</v>
      </c>
      <c r="AF560" s="257">
        <f t="shared" si="123"/>
        <v>0</v>
      </c>
      <c r="AG560" s="257" t="str">
        <f t="shared" si="124"/>
        <v/>
      </c>
      <c r="AH560" s="257">
        <f t="shared" si="125"/>
        <v>0</v>
      </c>
    </row>
    <row r="561" spans="1:34" x14ac:dyDescent="0.3">
      <c r="A561" s="287">
        <v>549</v>
      </c>
      <c r="B561" s="150"/>
      <c r="C561" s="150"/>
      <c r="D561" s="150"/>
      <c r="E561" s="152"/>
      <c r="F561" s="152"/>
      <c r="G561" s="154"/>
      <c r="H561" s="155"/>
      <c r="I561" s="159"/>
      <c r="J561" s="159"/>
      <c r="K561" s="337"/>
      <c r="L561" s="343" t="str">
        <f>IF(K561="","",LOOKUP(K561,'Work Programme'!$A$8:$A$207,'Work Programme'!$B$8:$B$207))</f>
        <v/>
      </c>
      <c r="M561" s="150"/>
      <c r="N561" s="151"/>
      <c r="O561" s="254" t="str">
        <f>IF(G561="","",VLOOKUP(G561,'Overview - Financial Statement'!$A$46:$B$60,2,FALSE))</f>
        <v/>
      </c>
      <c r="P561" s="255" t="str">
        <f t="shared" si="112"/>
        <v/>
      </c>
      <c r="Q561" s="153"/>
      <c r="R561" s="153"/>
      <c r="S561" s="238">
        <f t="shared" si="113"/>
        <v>0</v>
      </c>
      <c r="T561" s="193" t="s">
        <v>44</v>
      </c>
      <c r="U561" s="173"/>
      <c r="V561" s="193" t="str">
        <f t="shared" si="114"/>
        <v/>
      </c>
      <c r="W561" s="264" t="str">
        <f t="shared" si="115"/>
        <v>OK</v>
      </c>
      <c r="X561" s="193" t="str">
        <f t="shared" si="116"/>
        <v/>
      </c>
      <c r="Y561" s="193" t="str">
        <f t="shared" si="117"/>
        <v/>
      </c>
      <c r="Z561" s="397" t="str">
        <f t="shared" si="118"/>
        <v/>
      </c>
      <c r="AA561" s="257" t="str">
        <f t="shared" si="119"/>
        <v/>
      </c>
      <c r="AB561" s="257" t="str">
        <f t="shared" si="120"/>
        <v/>
      </c>
      <c r="AC561" s="193" t="str">
        <f t="shared" si="121"/>
        <v>CHECK DATES</v>
      </c>
      <c r="AD561" s="257" t="str">
        <f t="shared" si="122"/>
        <v/>
      </c>
      <c r="AE561" s="286">
        <v>0</v>
      </c>
      <c r="AF561" s="257">
        <f t="shared" si="123"/>
        <v>0</v>
      </c>
      <c r="AG561" s="257" t="str">
        <f t="shared" si="124"/>
        <v/>
      </c>
      <c r="AH561" s="257">
        <f t="shared" si="125"/>
        <v>0</v>
      </c>
    </row>
    <row r="562" spans="1:34" x14ac:dyDescent="0.3">
      <c r="A562" s="287">
        <v>550</v>
      </c>
      <c r="B562" s="150"/>
      <c r="C562" s="150"/>
      <c r="D562" s="150"/>
      <c r="E562" s="152"/>
      <c r="F562" s="152"/>
      <c r="G562" s="154"/>
      <c r="H562" s="155"/>
      <c r="I562" s="159"/>
      <c r="J562" s="159"/>
      <c r="K562" s="337"/>
      <c r="L562" s="343" t="str">
        <f>IF(K562="","",LOOKUP(K562,'Work Programme'!$A$8:$A$207,'Work Programme'!$B$8:$B$207))</f>
        <v/>
      </c>
      <c r="M562" s="150"/>
      <c r="N562" s="151"/>
      <c r="O562" s="254" t="str">
        <f>IF(G562="","",VLOOKUP(G562,'Overview - Financial Statement'!$A$46:$B$60,2,FALSE))</f>
        <v/>
      </c>
      <c r="P562" s="255" t="str">
        <f t="shared" si="112"/>
        <v/>
      </c>
      <c r="Q562" s="153"/>
      <c r="R562" s="153"/>
      <c r="S562" s="238">
        <f t="shared" si="113"/>
        <v>0</v>
      </c>
      <c r="T562" s="193" t="s">
        <v>44</v>
      </c>
      <c r="U562" s="173"/>
      <c r="V562" s="193" t="str">
        <f t="shared" si="114"/>
        <v/>
      </c>
      <c r="W562" s="264" t="str">
        <f t="shared" si="115"/>
        <v>OK</v>
      </c>
      <c r="X562" s="193" t="str">
        <f t="shared" si="116"/>
        <v/>
      </c>
      <c r="Y562" s="193" t="str">
        <f t="shared" si="117"/>
        <v/>
      </c>
      <c r="Z562" s="397" t="str">
        <f t="shared" si="118"/>
        <v/>
      </c>
      <c r="AA562" s="257" t="str">
        <f t="shared" si="119"/>
        <v/>
      </c>
      <c r="AB562" s="257" t="str">
        <f t="shared" si="120"/>
        <v/>
      </c>
      <c r="AC562" s="193" t="str">
        <f t="shared" si="121"/>
        <v>CHECK DATES</v>
      </c>
      <c r="AD562" s="257" t="str">
        <f t="shared" si="122"/>
        <v/>
      </c>
      <c r="AE562" s="286">
        <v>0</v>
      </c>
      <c r="AF562" s="257">
        <f t="shared" si="123"/>
        <v>0</v>
      </c>
      <c r="AG562" s="257" t="str">
        <f t="shared" si="124"/>
        <v/>
      </c>
      <c r="AH562" s="257">
        <f t="shared" si="125"/>
        <v>0</v>
      </c>
    </row>
    <row r="563" spans="1:34" x14ac:dyDescent="0.3">
      <c r="A563" s="287">
        <v>551</v>
      </c>
      <c r="B563" s="150"/>
      <c r="C563" s="150"/>
      <c r="D563" s="150"/>
      <c r="E563" s="152"/>
      <c r="F563" s="152"/>
      <c r="G563" s="154"/>
      <c r="H563" s="155"/>
      <c r="I563" s="159"/>
      <c r="J563" s="159"/>
      <c r="K563" s="337"/>
      <c r="L563" s="343" t="str">
        <f>IF(K563="","",LOOKUP(K563,'Work Programme'!$A$8:$A$207,'Work Programme'!$B$8:$B$207))</f>
        <v/>
      </c>
      <c r="M563" s="150"/>
      <c r="N563" s="151"/>
      <c r="O563" s="254" t="str">
        <f>IF(G563="","",VLOOKUP(G563,'Overview - Financial Statement'!$A$46:$B$60,2,FALSE))</f>
        <v/>
      </c>
      <c r="P563" s="255" t="str">
        <f t="shared" si="112"/>
        <v/>
      </c>
      <c r="Q563" s="153"/>
      <c r="R563" s="153"/>
      <c r="S563" s="238">
        <f t="shared" si="113"/>
        <v>0</v>
      </c>
      <c r="T563" s="193" t="s">
        <v>44</v>
      </c>
      <c r="U563" s="173"/>
      <c r="V563" s="193" t="str">
        <f t="shared" si="114"/>
        <v/>
      </c>
      <c r="W563" s="264" t="str">
        <f t="shared" si="115"/>
        <v>OK</v>
      </c>
      <c r="X563" s="193" t="str">
        <f t="shared" si="116"/>
        <v/>
      </c>
      <c r="Y563" s="193" t="str">
        <f t="shared" si="117"/>
        <v/>
      </c>
      <c r="Z563" s="397" t="str">
        <f t="shared" si="118"/>
        <v/>
      </c>
      <c r="AA563" s="257" t="str">
        <f t="shared" si="119"/>
        <v/>
      </c>
      <c r="AB563" s="257" t="str">
        <f t="shared" si="120"/>
        <v/>
      </c>
      <c r="AC563" s="193" t="str">
        <f t="shared" si="121"/>
        <v>CHECK DATES</v>
      </c>
      <c r="AD563" s="257" t="str">
        <f t="shared" si="122"/>
        <v/>
      </c>
      <c r="AE563" s="286">
        <v>0</v>
      </c>
      <c r="AF563" s="257">
        <f t="shared" si="123"/>
        <v>0</v>
      </c>
      <c r="AG563" s="257" t="str">
        <f t="shared" si="124"/>
        <v/>
      </c>
      <c r="AH563" s="257">
        <f t="shared" si="125"/>
        <v>0</v>
      </c>
    </row>
    <row r="564" spans="1:34" x14ac:dyDescent="0.3">
      <c r="A564" s="287">
        <v>552</v>
      </c>
      <c r="B564" s="150"/>
      <c r="C564" s="150"/>
      <c r="D564" s="150"/>
      <c r="E564" s="152"/>
      <c r="F564" s="152"/>
      <c r="G564" s="154"/>
      <c r="H564" s="155"/>
      <c r="I564" s="159"/>
      <c r="J564" s="159"/>
      <c r="K564" s="337"/>
      <c r="L564" s="343" t="str">
        <f>IF(K564="","",LOOKUP(K564,'Work Programme'!$A$8:$A$207,'Work Programme'!$B$8:$B$207))</f>
        <v/>
      </c>
      <c r="M564" s="150"/>
      <c r="N564" s="151"/>
      <c r="O564" s="254" t="str">
        <f>IF(G564="","",VLOOKUP(G564,'Overview - Financial Statement'!$A$46:$B$60,2,FALSE))</f>
        <v/>
      </c>
      <c r="P564" s="255" t="str">
        <f t="shared" si="112"/>
        <v/>
      </c>
      <c r="Q564" s="153"/>
      <c r="R564" s="153"/>
      <c r="S564" s="238">
        <f t="shared" si="113"/>
        <v>0</v>
      </c>
      <c r="T564" s="193" t="s">
        <v>44</v>
      </c>
      <c r="U564" s="173"/>
      <c r="V564" s="193" t="str">
        <f t="shared" si="114"/>
        <v/>
      </c>
      <c r="W564" s="264" t="str">
        <f t="shared" si="115"/>
        <v>OK</v>
      </c>
      <c r="X564" s="193" t="str">
        <f t="shared" si="116"/>
        <v/>
      </c>
      <c r="Y564" s="193" t="str">
        <f t="shared" si="117"/>
        <v/>
      </c>
      <c r="Z564" s="397" t="str">
        <f t="shared" si="118"/>
        <v/>
      </c>
      <c r="AA564" s="257" t="str">
        <f t="shared" si="119"/>
        <v/>
      </c>
      <c r="AB564" s="257" t="str">
        <f t="shared" si="120"/>
        <v/>
      </c>
      <c r="AC564" s="193" t="str">
        <f t="shared" si="121"/>
        <v>CHECK DATES</v>
      </c>
      <c r="AD564" s="257" t="str">
        <f t="shared" si="122"/>
        <v/>
      </c>
      <c r="AE564" s="286">
        <v>0</v>
      </c>
      <c r="AF564" s="257">
        <f t="shared" si="123"/>
        <v>0</v>
      </c>
      <c r="AG564" s="257" t="str">
        <f t="shared" si="124"/>
        <v/>
      </c>
      <c r="AH564" s="257">
        <f t="shared" si="125"/>
        <v>0</v>
      </c>
    </row>
    <row r="565" spans="1:34" x14ac:dyDescent="0.3">
      <c r="A565" s="287">
        <v>553</v>
      </c>
      <c r="B565" s="150"/>
      <c r="C565" s="150"/>
      <c r="D565" s="150"/>
      <c r="E565" s="152"/>
      <c r="F565" s="152"/>
      <c r="G565" s="154"/>
      <c r="H565" s="155"/>
      <c r="I565" s="159"/>
      <c r="J565" s="159"/>
      <c r="K565" s="337"/>
      <c r="L565" s="343" t="str">
        <f>IF(K565="","",LOOKUP(K565,'Work Programme'!$A$8:$A$207,'Work Programme'!$B$8:$B$207))</f>
        <v/>
      </c>
      <c r="M565" s="150"/>
      <c r="N565" s="151"/>
      <c r="O565" s="254" t="str">
        <f>IF(G565="","",VLOOKUP(G565,'Overview - Financial Statement'!$A$46:$B$60,2,FALSE))</f>
        <v/>
      </c>
      <c r="P565" s="255" t="str">
        <f t="shared" si="112"/>
        <v/>
      </c>
      <c r="Q565" s="153"/>
      <c r="R565" s="153"/>
      <c r="S565" s="238">
        <f t="shared" si="113"/>
        <v>0</v>
      </c>
      <c r="T565" s="193" t="s">
        <v>44</v>
      </c>
      <c r="U565" s="173"/>
      <c r="V565" s="193" t="str">
        <f t="shared" si="114"/>
        <v/>
      </c>
      <c r="W565" s="264" t="str">
        <f t="shared" si="115"/>
        <v>OK</v>
      </c>
      <c r="X565" s="193" t="str">
        <f t="shared" si="116"/>
        <v/>
      </c>
      <c r="Y565" s="193" t="str">
        <f t="shared" si="117"/>
        <v/>
      </c>
      <c r="Z565" s="397" t="str">
        <f t="shared" si="118"/>
        <v/>
      </c>
      <c r="AA565" s="257" t="str">
        <f t="shared" si="119"/>
        <v/>
      </c>
      <c r="AB565" s="257" t="str">
        <f t="shared" si="120"/>
        <v/>
      </c>
      <c r="AC565" s="193" t="str">
        <f t="shared" si="121"/>
        <v>CHECK DATES</v>
      </c>
      <c r="AD565" s="257" t="str">
        <f t="shared" si="122"/>
        <v/>
      </c>
      <c r="AE565" s="286">
        <v>0</v>
      </c>
      <c r="AF565" s="257">
        <f t="shared" si="123"/>
        <v>0</v>
      </c>
      <c r="AG565" s="257" t="str">
        <f t="shared" si="124"/>
        <v/>
      </c>
      <c r="AH565" s="257">
        <f t="shared" si="125"/>
        <v>0</v>
      </c>
    </row>
    <row r="566" spans="1:34" x14ac:dyDescent="0.3">
      <c r="A566" s="287">
        <v>554</v>
      </c>
      <c r="B566" s="150"/>
      <c r="C566" s="150"/>
      <c r="D566" s="150"/>
      <c r="E566" s="152"/>
      <c r="F566" s="152"/>
      <c r="G566" s="154"/>
      <c r="H566" s="155"/>
      <c r="I566" s="159"/>
      <c r="J566" s="159"/>
      <c r="K566" s="337"/>
      <c r="L566" s="343" t="str">
        <f>IF(K566="","",LOOKUP(K566,'Work Programme'!$A$8:$A$207,'Work Programme'!$B$8:$B$207))</f>
        <v/>
      </c>
      <c r="M566" s="150"/>
      <c r="N566" s="151"/>
      <c r="O566" s="254" t="str">
        <f>IF(G566="","",VLOOKUP(G566,'Overview - Financial Statement'!$A$46:$B$60,2,FALSE))</f>
        <v/>
      </c>
      <c r="P566" s="255" t="str">
        <f t="shared" si="112"/>
        <v/>
      </c>
      <c r="Q566" s="153"/>
      <c r="R566" s="153"/>
      <c r="S566" s="238">
        <f t="shared" si="113"/>
        <v>0</v>
      </c>
      <c r="T566" s="193" t="s">
        <v>44</v>
      </c>
      <c r="U566" s="173"/>
      <c r="V566" s="193" t="str">
        <f t="shared" si="114"/>
        <v/>
      </c>
      <c r="W566" s="264" t="str">
        <f t="shared" si="115"/>
        <v>OK</v>
      </c>
      <c r="X566" s="193" t="str">
        <f t="shared" si="116"/>
        <v/>
      </c>
      <c r="Y566" s="193" t="str">
        <f t="shared" si="117"/>
        <v/>
      </c>
      <c r="Z566" s="397" t="str">
        <f t="shared" si="118"/>
        <v/>
      </c>
      <c r="AA566" s="257" t="str">
        <f t="shared" si="119"/>
        <v/>
      </c>
      <c r="AB566" s="257" t="str">
        <f t="shared" si="120"/>
        <v/>
      </c>
      <c r="AC566" s="193" t="str">
        <f t="shared" si="121"/>
        <v>CHECK DATES</v>
      </c>
      <c r="AD566" s="257" t="str">
        <f t="shared" si="122"/>
        <v/>
      </c>
      <c r="AE566" s="286">
        <v>0</v>
      </c>
      <c r="AF566" s="257">
        <f t="shared" si="123"/>
        <v>0</v>
      </c>
      <c r="AG566" s="257" t="str">
        <f t="shared" si="124"/>
        <v/>
      </c>
      <c r="AH566" s="257">
        <f t="shared" si="125"/>
        <v>0</v>
      </c>
    </row>
    <row r="567" spans="1:34" x14ac:dyDescent="0.3">
      <c r="A567" s="287">
        <v>555</v>
      </c>
      <c r="B567" s="150"/>
      <c r="C567" s="150"/>
      <c r="D567" s="150"/>
      <c r="E567" s="152"/>
      <c r="F567" s="152"/>
      <c r="G567" s="154"/>
      <c r="H567" s="155"/>
      <c r="I567" s="159"/>
      <c r="J567" s="159"/>
      <c r="K567" s="337"/>
      <c r="L567" s="343" t="str">
        <f>IF(K567="","",LOOKUP(K567,'Work Programme'!$A$8:$A$207,'Work Programme'!$B$8:$B$207))</f>
        <v/>
      </c>
      <c r="M567" s="150"/>
      <c r="N567" s="151"/>
      <c r="O567" s="254" t="str">
        <f>IF(G567="","",VLOOKUP(G567,'Overview - Financial Statement'!$A$46:$B$60,2,FALSE))</f>
        <v/>
      </c>
      <c r="P567" s="255" t="str">
        <f t="shared" si="112"/>
        <v/>
      </c>
      <c r="Q567" s="153"/>
      <c r="R567" s="153"/>
      <c r="S567" s="238">
        <f t="shared" si="113"/>
        <v>0</v>
      </c>
      <c r="T567" s="193" t="s">
        <v>44</v>
      </c>
      <c r="U567" s="173"/>
      <c r="V567" s="193" t="str">
        <f t="shared" si="114"/>
        <v/>
      </c>
      <c r="W567" s="264" t="str">
        <f t="shared" si="115"/>
        <v>OK</v>
      </c>
      <c r="X567" s="193" t="str">
        <f t="shared" si="116"/>
        <v/>
      </c>
      <c r="Y567" s="193" t="str">
        <f t="shared" si="117"/>
        <v/>
      </c>
      <c r="Z567" s="397" t="str">
        <f t="shared" si="118"/>
        <v/>
      </c>
      <c r="AA567" s="257" t="str">
        <f t="shared" si="119"/>
        <v/>
      </c>
      <c r="AB567" s="257" t="str">
        <f t="shared" si="120"/>
        <v/>
      </c>
      <c r="AC567" s="193" t="str">
        <f t="shared" si="121"/>
        <v>CHECK DATES</v>
      </c>
      <c r="AD567" s="257" t="str">
        <f t="shared" si="122"/>
        <v/>
      </c>
      <c r="AE567" s="286">
        <v>0</v>
      </c>
      <c r="AF567" s="257">
        <f t="shared" si="123"/>
        <v>0</v>
      </c>
      <c r="AG567" s="257" t="str">
        <f t="shared" si="124"/>
        <v/>
      </c>
      <c r="AH567" s="257">
        <f t="shared" si="125"/>
        <v>0</v>
      </c>
    </row>
    <row r="568" spans="1:34" x14ac:dyDescent="0.3">
      <c r="A568" s="287">
        <v>556</v>
      </c>
      <c r="B568" s="150"/>
      <c r="C568" s="150"/>
      <c r="D568" s="150"/>
      <c r="E568" s="152"/>
      <c r="F568" s="152"/>
      <c r="G568" s="154"/>
      <c r="H568" s="155"/>
      <c r="I568" s="159"/>
      <c r="J568" s="159"/>
      <c r="K568" s="337"/>
      <c r="L568" s="343" t="str">
        <f>IF(K568="","",LOOKUP(K568,'Work Programme'!$A$8:$A$207,'Work Programme'!$B$8:$B$207))</f>
        <v/>
      </c>
      <c r="M568" s="150"/>
      <c r="N568" s="151"/>
      <c r="O568" s="254" t="str">
        <f>IF(G568="","",VLOOKUP(G568,'Overview - Financial Statement'!$A$46:$B$60,2,FALSE))</f>
        <v/>
      </c>
      <c r="P568" s="255" t="str">
        <f t="shared" si="112"/>
        <v/>
      </c>
      <c r="Q568" s="153"/>
      <c r="R568" s="153"/>
      <c r="S568" s="238">
        <f t="shared" si="113"/>
        <v>0</v>
      </c>
      <c r="T568" s="193" t="s">
        <v>44</v>
      </c>
      <c r="U568" s="173"/>
      <c r="V568" s="193" t="str">
        <f t="shared" si="114"/>
        <v/>
      </c>
      <c r="W568" s="264" t="str">
        <f t="shared" si="115"/>
        <v>OK</v>
      </c>
      <c r="X568" s="193" t="str">
        <f t="shared" si="116"/>
        <v/>
      </c>
      <c r="Y568" s="193" t="str">
        <f t="shared" si="117"/>
        <v/>
      </c>
      <c r="Z568" s="397" t="str">
        <f t="shared" si="118"/>
        <v/>
      </c>
      <c r="AA568" s="257" t="str">
        <f t="shared" si="119"/>
        <v/>
      </c>
      <c r="AB568" s="257" t="str">
        <f t="shared" si="120"/>
        <v/>
      </c>
      <c r="AC568" s="193" t="str">
        <f t="shared" si="121"/>
        <v>CHECK DATES</v>
      </c>
      <c r="AD568" s="257" t="str">
        <f t="shared" si="122"/>
        <v/>
      </c>
      <c r="AE568" s="286">
        <v>0</v>
      </c>
      <c r="AF568" s="257">
        <f t="shared" si="123"/>
        <v>0</v>
      </c>
      <c r="AG568" s="257" t="str">
        <f t="shared" si="124"/>
        <v/>
      </c>
      <c r="AH568" s="257">
        <f t="shared" si="125"/>
        <v>0</v>
      </c>
    </row>
    <row r="569" spans="1:34" x14ac:dyDescent="0.3">
      <c r="A569" s="287">
        <v>557</v>
      </c>
      <c r="B569" s="150"/>
      <c r="C569" s="150"/>
      <c r="D569" s="150"/>
      <c r="E569" s="152"/>
      <c r="F569" s="152"/>
      <c r="G569" s="154"/>
      <c r="H569" s="155"/>
      <c r="I569" s="159"/>
      <c r="J569" s="159"/>
      <c r="K569" s="337"/>
      <c r="L569" s="343" t="str">
        <f>IF(K569="","",LOOKUP(K569,'Work Programme'!$A$8:$A$207,'Work Programme'!$B$8:$B$207))</f>
        <v/>
      </c>
      <c r="M569" s="150"/>
      <c r="N569" s="151"/>
      <c r="O569" s="254" t="str">
        <f>IF(G569="","",VLOOKUP(G569,'Overview - Financial Statement'!$A$46:$B$60,2,FALSE))</f>
        <v/>
      </c>
      <c r="P569" s="255" t="str">
        <f t="shared" si="112"/>
        <v/>
      </c>
      <c r="Q569" s="153"/>
      <c r="R569" s="153"/>
      <c r="S569" s="238">
        <f t="shared" si="113"/>
        <v>0</v>
      </c>
      <c r="T569" s="193" t="s">
        <v>44</v>
      </c>
      <c r="U569" s="173"/>
      <c r="V569" s="193" t="str">
        <f t="shared" si="114"/>
        <v/>
      </c>
      <c r="W569" s="264" t="str">
        <f t="shared" si="115"/>
        <v>OK</v>
      </c>
      <c r="X569" s="193" t="str">
        <f t="shared" si="116"/>
        <v/>
      </c>
      <c r="Y569" s="193" t="str">
        <f t="shared" si="117"/>
        <v/>
      </c>
      <c r="Z569" s="397" t="str">
        <f t="shared" si="118"/>
        <v/>
      </c>
      <c r="AA569" s="257" t="str">
        <f t="shared" si="119"/>
        <v/>
      </c>
      <c r="AB569" s="257" t="str">
        <f t="shared" si="120"/>
        <v/>
      </c>
      <c r="AC569" s="193" t="str">
        <f t="shared" si="121"/>
        <v>CHECK DATES</v>
      </c>
      <c r="AD569" s="257" t="str">
        <f t="shared" si="122"/>
        <v/>
      </c>
      <c r="AE569" s="286">
        <v>0</v>
      </c>
      <c r="AF569" s="257">
        <f t="shared" si="123"/>
        <v>0</v>
      </c>
      <c r="AG569" s="257" t="str">
        <f t="shared" si="124"/>
        <v/>
      </c>
      <c r="AH569" s="257">
        <f t="shared" si="125"/>
        <v>0</v>
      </c>
    </row>
    <row r="570" spans="1:34" x14ac:dyDescent="0.3">
      <c r="A570" s="287">
        <v>558</v>
      </c>
      <c r="B570" s="150"/>
      <c r="C570" s="150"/>
      <c r="D570" s="150"/>
      <c r="E570" s="152"/>
      <c r="F570" s="152"/>
      <c r="G570" s="154"/>
      <c r="H570" s="155"/>
      <c r="I570" s="159"/>
      <c r="J570" s="159"/>
      <c r="K570" s="337"/>
      <c r="L570" s="343" t="str">
        <f>IF(K570="","",LOOKUP(K570,'Work Programme'!$A$8:$A$207,'Work Programme'!$B$8:$B$207))</f>
        <v/>
      </c>
      <c r="M570" s="150"/>
      <c r="N570" s="151"/>
      <c r="O570" s="254" t="str">
        <f>IF(G570="","",VLOOKUP(G570,'Overview - Financial Statement'!$A$46:$B$60,2,FALSE))</f>
        <v/>
      </c>
      <c r="P570" s="255" t="str">
        <f t="shared" si="112"/>
        <v/>
      </c>
      <c r="Q570" s="153"/>
      <c r="R570" s="153"/>
      <c r="S570" s="238">
        <f t="shared" si="113"/>
        <v>0</v>
      </c>
      <c r="T570" s="193" t="s">
        <v>44</v>
      </c>
      <c r="U570" s="173"/>
      <c r="V570" s="193" t="str">
        <f t="shared" si="114"/>
        <v/>
      </c>
      <c r="W570" s="264" t="str">
        <f t="shared" si="115"/>
        <v>OK</v>
      </c>
      <c r="X570" s="193" t="str">
        <f t="shared" si="116"/>
        <v/>
      </c>
      <c r="Y570" s="193" t="str">
        <f t="shared" si="117"/>
        <v/>
      </c>
      <c r="Z570" s="397" t="str">
        <f t="shared" si="118"/>
        <v/>
      </c>
      <c r="AA570" s="257" t="str">
        <f t="shared" si="119"/>
        <v/>
      </c>
      <c r="AB570" s="257" t="str">
        <f t="shared" si="120"/>
        <v/>
      </c>
      <c r="AC570" s="193" t="str">
        <f t="shared" si="121"/>
        <v>CHECK DATES</v>
      </c>
      <c r="AD570" s="257" t="str">
        <f t="shared" si="122"/>
        <v/>
      </c>
      <c r="AE570" s="286">
        <v>0</v>
      </c>
      <c r="AF570" s="257">
        <f t="shared" si="123"/>
        <v>0</v>
      </c>
      <c r="AG570" s="257" t="str">
        <f t="shared" si="124"/>
        <v/>
      </c>
      <c r="AH570" s="257">
        <f t="shared" si="125"/>
        <v>0</v>
      </c>
    </row>
    <row r="571" spans="1:34" x14ac:dyDescent="0.3">
      <c r="A571" s="287">
        <v>559</v>
      </c>
      <c r="B571" s="150"/>
      <c r="C571" s="150"/>
      <c r="D571" s="150"/>
      <c r="E571" s="152"/>
      <c r="F571" s="152"/>
      <c r="G571" s="154"/>
      <c r="H571" s="155"/>
      <c r="I571" s="159"/>
      <c r="J571" s="159"/>
      <c r="K571" s="337"/>
      <c r="L571" s="343" t="str">
        <f>IF(K571="","",LOOKUP(K571,'Work Programme'!$A$8:$A$207,'Work Programme'!$B$8:$B$207))</f>
        <v/>
      </c>
      <c r="M571" s="150"/>
      <c r="N571" s="151"/>
      <c r="O571" s="254" t="str">
        <f>IF(G571="","",VLOOKUP(G571,'Overview - Financial Statement'!$A$46:$B$60,2,FALSE))</f>
        <v/>
      </c>
      <c r="P571" s="255" t="str">
        <f t="shared" si="112"/>
        <v/>
      </c>
      <c r="Q571" s="153"/>
      <c r="R571" s="153"/>
      <c r="S571" s="238">
        <f t="shared" si="113"/>
        <v>0</v>
      </c>
      <c r="T571" s="193" t="s">
        <v>44</v>
      </c>
      <c r="U571" s="173"/>
      <c r="V571" s="193" t="str">
        <f t="shared" si="114"/>
        <v/>
      </c>
      <c r="W571" s="264" t="str">
        <f t="shared" si="115"/>
        <v>OK</v>
      </c>
      <c r="X571" s="193" t="str">
        <f t="shared" si="116"/>
        <v/>
      </c>
      <c r="Y571" s="193" t="str">
        <f t="shared" si="117"/>
        <v/>
      </c>
      <c r="Z571" s="397" t="str">
        <f t="shared" si="118"/>
        <v/>
      </c>
      <c r="AA571" s="257" t="str">
        <f t="shared" si="119"/>
        <v/>
      </c>
      <c r="AB571" s="257" t="str">
        <f t="shared" si="120"/>
        <v/>
      </c>
      <c r="AC571" s="193" t="str">
        <f t="shared" si="121"/>
        <v>CHECK DATES</v>
      </c>
      <c r="AD571" s="257" t="str">
        <f t="shared" si="122"/>
        <v/>
      </c>
      <c r="AE571" s="286">
        <v>0</v>
      </c>
      <c r="AF571" s="257">
        <f t="shared" si="123"/>
        <v>0</v>
      </c>
      <c r="AG571" s="257" t="str">
        <f t="shared" si="124"/>
        <v/>
      </c>
      <c r="AH571" s="257">
        <f t="shared" si="125"/>
        <v>0</v>
      </c>
    </row>
    <row r="572" spans="1:34" x14ac:dyDescent="0.3">
      <c r="A572" s="287">
        <v>560</v>
      </c>
      <c r="B572" s="150"/>
      <c r="C572" s="150"/>
      <c r="D572" s="150"/>
      <c r="E572" s="152"/>
      <c r="F572" s="152"/>
      <c r="G572" s="154"/>
      <c r="H572" s="155"/>
      <c r="I572" s="159"/>
      <c r="J572" s="159"/>
      <c r="K572" s="337"/>
      <c r="L572" s="343" t="str">
        <f>IF(K572="","",LOOKUP(K572,'Work Programme'!$A$8:$A$207,'Work Programme'!$B$8:$B$207))</f>
        <v/>
      </c>
      <c r="M572" s="150"/>
      <c r="N572" s="151"/>
      <c r="O572" s="254" t="str">
        <f>IF(G572="","",VLOOKUP(G572,'Overview - Financial Statement'!$A$46:$B$60,2,FALSE))</f>
        <v/>
      </c>
      <c r="P572" s="255" t="str">
        <f t="shared" si="112"/>
        <v/>
      </c>
      <c r="Q572" s="153"/>
      <c r="R572" s="153"/>
      <c r="S572" s="238">
        <f t="shared" si="113"/>
        <v>0</v>
      </c>
      <c r="T572" s="193" t="s">
        <v>44</v>
      </c>
      <c r="U572" s="173"/>
      <c r="V572" s="193" t="str">
        <f t="shared" si="114"/>
        <v/>
      </c>
      <c r="W572" s="264" t="str">
        <f t="shared" si="115"/>
        <v>OK</v>
      </c>
      <c r="X572" s="193" t="str">
        <f t="shared" si="116"/>
        <v/>
      </c>
      <c r="Y572" s="193" t="str">
        <f t="shared" si="117"/>
        <v/>
      </c>
      <c r="Z572" s="397" t="str">
        <f t="shared" si="118"/>
        <v/>
      </c>
      <c r="AA572" s="257" t="str">
        <f t="shared" si="119"/>
        <v/>
      </c>
      <c r="AB572" s="257" t="str">
        <f t="shared" si="120"/>
        <v/>
      </c>
      <c r="AC572" s="193" t="str">
        <f t="shared" si="121"/>
        <v>CHECK DATES</v>
      </c>
      <c r="AD572" s="257" t="str">
        <f t="shared" si="122"/>
        <v/>
      </c>
      <c r="AE572" s="286">
        <v>0</v>
      </c>
      <c r="AF572" s="257">
        <f t="shared" si="123"/>
        <v>0</v>
      </c>
      <c r="AG572" s="257" t="str">
        <f t="shared" si="124"/>
        <v/>
      </c>
      <c r="AH572" s="257">
        <f t="shared" si="125"/>
        <v>0</v>
      </c>
    </row>
    <row r="573" spans="1:34" x14ac:dyDescent="0.3">
      <c r="A573" s="287">
        <v>561</v>
      </c>
      <c r="B573" s="150"/>
      <c r="C573" s="150"/>
      <c r="D573" s="150"/>
      <c r="E573" s="152"/>
      <c r="F573" s="152"/>
      <c r="G573" s="154"/>
      <c r="H573" s="155"/>
      <c r="I573" s="159"/>
      <c r="J573" s="159"/>
      <c r="K573" s="337"/>
      <c r="L573" s="343" t="str">
        <f>IF(K573="","",LOOKUP(K573,'Work Programme'!$A$8:$A$207,'Work Programme'!$B$8:$B$207))</f>
        <v/>
      </c>
      <c r="M573" s="150"/>
      <c r="N573" s="151"/>
      <c r="O573" s="254" t="str">
        <f>IF(G573="","",VLOOKUP(G573,'Overview - Financial Statement'!$A$46:$B$60,2,FALSE))</f>
        <v/>
      </c>
      <c r="P573" s="255" t="str">
        <f t="shared" si="112"/>
        <v/>
      </c>
      <c r="Q573" s="153"/>
      <c r="R573" s="153"/>
      <c r="S573" s="238">
        <f t="shared" si="113"/>
        <v>0</v>
      </c>
      <c r="T573" s="193" t="s">
        <v>44</v>
      </c>
      <c r="U573" s="173"/>
      <c r="V573" s="193" t="str">
        <f t="shared" si="114"/>
        <v/>
      </c>
      <c r="W573" s="264" t="str">
        <f t="shared" si="115"/>
        <v>OK</v>
      </c>
      <c r="X573" s="193" t="str">
        <f t="shared" si="116"/>
        <v/>
      </c>
      <c r="Y573" s="193" t="str">
        <f t="shared" si="117"/>
        <v/>
      </c>
      <c r="Z573" s="397" t="str">
        <f t="shared" si="118"/>
        <v/>
      </c>
      <c r="AA573" s="257" t="str">
        <f t="shared" si="119"/>
        <v/>
      </c>
      <c r="AB573" s="257" t="str">
        <f t="shared" si="120"/>
        <v/>
      </c>
      <c r="AC573" s="193" t="str">
        <f t="shared" si="121"/>
        <v>CHECK DATES</v>
      </c>
      <c r="AD573" s="257" t="str">
        <f t="shared" si="122"/>
        <v/>
      </c>
      <c r="AE573" s="286">
        <v>0</v>
      </c>
      <c r="AF573" s="257">
        <f t="shared" si="123"/>
        <v>0</v>
      </c>
      <c r="AG573" s="257" t="str">
        <f t="shared" si="124"/>
        <v/>
      </c>
      <c r="AH573" s="257">
        <f t="shared" si="125"/>
        <v>0</v>
      </c>
    </row>
    <row r="574" spans="1:34" x14ac:dyDescent="0.3">
      <c r="A574" s="287">
        <v>562</v>
      </c>
      <c r="B574" s="150"/>
      <c r="C574" s="150"/>
      <c r="D574" s="150"/>
      <c r="E574" s="152"/>
      <c r="F574" s="152"/>
      <c r="G574" s="154"/>
      <c r="H574" s="155"/>
      <c r="I574" s="159"/>
      <c r="J574" s="159"/>
      <c r="K574" s="337"/>
      <c r="L574" s="343" t="str">
        <f>IF(K574="","",LOOKUP(K574,'Work Programme'!$A$8:$A$207,'Work Programme'!$B$8:$B$207))</f>
        <v/>
      </c>
      <c r="M574" s="150"/>
      <c r="N574" s="151"/>
      <c r="O574" s="254" t="str">
        <f>IF(G574="","",VLOOKUP(G574,'Overview - Financial Statement'!$A$46:$B$60,2,FALSE))</f>
        <v/>
      </c>
      <c r="P574" s="255" t="str">
        <f t="shared" si="112"/>
        <v/>
      </c>
      <c r="Q574" s="153"/>
      <c r="R574" s="153"/>
      <c r="S574" s="238">
        <f t="shared" si="113"/>
        <v>0</v>
      </c>
      <c r="T574" s="193" t="s">
        <v>44</v>
      </c>
      <c r="U574" s="173"/>
      <c r="V574" s="193" t="str">
        <f t="shared" si="114"/>
        <v/>
      </c>
      <c r="W574" s="264" t="str">
        <f t="shared" si="115"/>
        <v>OK</v>
      </c>
      <c r="X574" s="193" t="str">
        <f t="shared" si="116"/>
        <v/>
      </c>
      <c r="Y574" s="193" t="str">
        <f t="shared" si="117"/>
        <v/>
      </c>
      <c r="Z574" s="397" t="str">
        <f t="shared" si="118"/>
        <v/>
      </c>
      <c r="AA574" s="257" t="str">
        <f t="shared" si="119"/>
        <v/>
      </c>
      <c r="AB574" s="257" t="str">
        <f t="shared" si="120"/>
        <v/>
      </c>
      <c r="AC574" s="193" t="str">
        <f t="shared" si="121"/>
        <v>CHECK DATES</v>
      </c>
      <c r="AD574" s="257" t="str">
        <f t="shared" si="122"/>
        <v/>
      </c>
      <c r="AE574" s="286">
        <v>0</v>
      </c>
      <c r="AF574" s="257">
        <f t="shared" si="123"/>
        <v>0</v>
      </c>
      <c r="AG574" s="257" t="str">
        <f t="shared" si="124"/>
        <v/>
      </c>
      <c r="AH574" s="257">
        <f t="shared" si="125"/>
        <v>0</v>
      </c>
    </row>
    <row r="575" spans="1:34" x14ac:dyDescent="0.3">
      <c r="A575" s="287">
        <v>563</v>
      </c>
      <c r="B575" s="150"/>
      <c r="C575" s="150"/>
      <c r="D575" s="150"/>
      <c r="E575" s="152"/>
      <c r="F575" s="152"/>
      <c r="G575" s="154"/>
      <c r="H575" s="155"/>
      <c r="I575" s="159"/>
      <c r="J575" s="159"/>
      <c r="K575" s="337"/>
      <c r="L575" s="343" t="str">
        <f>IF(K575="","",LOOKUP(K575,'Work Programme'!$A$8:$A$207,'Work Programme'!$B$8:$B$207))</f>
        <v/>
      </c>
      <c r="M575" s="150"/>
      <c r="N575" s="151"/>
      <c r="O575" s="254" t="str">
        <f>IF(G575="","",VLOOKUP(G575,'Overview - Financial Statement'!$A$46:$B$60,2,FALSE))</f>
        <v/>
      </c>
      <c r="P575" s="255" t="str">
        <f t="shared" si="112"/>
        <v/>
      </c>
      <c r="Q575" s="153"/>
      <c r="R575" s="153"/>
      <c r="S575" s="238">
        <f t="shared" si="113"/>
        <v>0</v>
      </c>
      <c r="T575" s="193" t="s">
        <v>44</v>
      </c>
      <c r="U575" s="173"/>
      <c r="V575" s="193" t="str">
        <f t="shared" si="114"/>
        <v/>
      </c>
      <c r="W575" s="264" t="str">
        <f t="shared" si="115"/>
        <v>OK</v>
      </c>
      <c r="X575" s="193" t="str">
        <f t="shared" si="116"/>
        <v/>
      </c>
      <c r="Y575" s="193" t="str">
        <f t="shared" si="117"/>
        <v/>
      </c>
      <c r="Z575" s="397" t="str">
        <f t="shared" si="118"/>
        <v/>
      </c>
      <c r="AA575" s="257" t="str">
        <f t="shared" si="119"/>
        <v/>
      </c>
      <c r="AB575" s="257" t="str">
        <f t="shared" si="120"/>
        <v/>
      </c>
      <c r="AC575" s="193" t="str">
        <f t="shared" si="121"/>
        <v>CHECK DATES</v>
      </c>
      <c r="AD575" s="257" t="str">
        <f t="shared" si="122"/>
        <v/>
      </c>
      <c r="AE575" s="286">
        <v>0</v>
      </c>
      <c r="AF575" s="257">
        <f t="shared" si="123"/>
        <v>0</v>
      </c>
      <c r="AG575" s="257" t="str">
        <f t="shared" si="124"/>
        <v/>
      </c>
      <c r="AH575" s="257">
        <f t="shared" si="125"/>
        <v>0</v>
      </c>
    </row>
    <row r="576" spans="1:34" x14ac:dyDescent="0.3">
      <c r="A576" s="287">
        <v>564</v>
      </c>
      <c r="B576" s="150"/>
      <c r="C576" s="150"/>
      <c r="D576" s="150"/>
      <c r="E576" s="152"/>
      <c r="F576" s="152"/>
      <c r="G576" s="154"/>
      <c r="H576" s="155"/>
      <c r="I576" s="159"/>
      <c r="J576" s="159"/>
      <c r="K576" s="337"/>
      <c r="L576" s="343" t="str">
        <f>IF(K576="","",LOOKUP(K576,'Work Programme'!$A$8:$A$207,'Work Programme'!$B$8:$B$207))</f>
        <v/>
      </c>
      <c r="M576" s="150"/>
      <c r="N576" s="151"/>
      <c r="O576" s="254" t="str">
        <f>IF(G576="","",VLOOKUP(G576,'Overview - Financial Statement'!$A$46:$B$60,2,FALSE))</f>
        <v/>
      </c>
      <c r="P576" s="255" t="str">
        <f t="shared" si="112"/>
        <v/>
      </c>
      <c r="Q576" s="153"/>
      <c r="R576" s="153"/>
      <c r="S576" s="238">
        <f t="shared" si="113"/>
        <v>0</v>
      </c>
      <c r="T576" s="193" t="s">
        <v>44</v>
      </c>
      <c r="U576" s="173"/>
      <c r="V576" s="193" t="str">
        <f t="shared" si="114"/>
        <v/>
      </c>
      <c r="W576" s="264" t="str">
        <f t="shared" si="115"/>
        <v>OK</v>
      </c>
      <c r="X576" s="193" t="str">
        <f t="shared" si="116"/>
        <v/>
      </c>
      <c r="Y576" s="193" t="str">
        <f t="shared" si="117"/>
        <v/>
      </c>
      <c r="Z576" s="397" t="str">
        <f t="shared" si="118"/>
        <v/>
      </c>
      <c r="AA576" s="257" t="str">
        <f t="shared" si="119"/>
        <v/>
      </c>
      <c r="AB576" s="257" t="str">
        <f t="shared" si="120"/>
        <v/>
      </c>
      <c r="AC576" s="193" t="str">
        <f t="shared" si="121"/>
        <v>CHECK DATES</v>
      </c>
      <c r="AD576" s="257" t="str">
        <f t="shared" si="122"/>
        <v/>
      </c>
      <c r="AE576" s="286">
        <v>0</v>
      </c>
      <c r="AF576" s="257">
        <f t="shared" si="123"/>
        <v>0</v>
      </c>
      <c r="AG576" s="257" t="str">
        <f t="shared" si="124"/>
        <v/>
      </c>
      <c r="AH576" s="257">
        <f t="shared" si="125"/>
        <v>0</v>
      </c>
    </row>
    <row r="577" spans="1:34" x14ac:dyDescent="0.3">
      <c r="A577" s="287">
        <v>565</v>
      </c>
      <c r="B577" s="150"/>
      <c r="C577" s="150"/>
      <c r="D577" s="150"/>
      <c r="E577" s="152"/>
      <c r="F577" s="152"/>
      <c r="G577" s="154"/>
      <c r="H577" s="155"/>
      <c r="I577" s="159"/>
      <c r="J577" s="159"/>
      <c r="K577" s="337"/>
      <c r="L577" s="343" t="str">
        <f>IF(K577="","",LOOKUP(K577,'Work Programme'!$A$8:$A$207,'Work Programme'!$B$8:$B$207))</f>
        <v/>
      </c>
      <c r="M577" s="150"/>
      <c r="N577" s="151"/>
      <c r="O577" s="254" t="str">
        <f>IF(G577="","",VLOOKUP(G577,'Overview - Financial Statement'!$A$46:$B$60,2,FALSE))</f>
        <v/>
      </c>
      <c r="P577" s="255" t="str">
        <f t="shared" si="112"/>
        <v/>
      </c>
      <c r="Q577" s="153"/>
      <c r="R577" s="153"/>
      <c r="S577" s="238">
        <f t="shared" si="113"/>
        <v>0</v>
      </c>
      <c r="T577" s="193" t="s">
        <v>44</v>
      </c>
      <c r="U577" s="173"/>
      <c r="V577" s="193" t="str">
        <f t="shared" si="114"/>
        <v/>
      </c>
      <c r="W577" s="264" t="str">
        <f t="shared" si="115"/>
        <v>OK</v>
      </c>
      <c r="X577" s="193" t="str">
        <f t="shared" si="116"/>
        <v/>
      </c>
      <c r="Y577" s="193" t="str">
        <f t="shared" si="117"/>
        <v/>
      </c>
      <c r="Z577" s="397" t="str">
        <f t="shared" si="118"/>
        <v/>
      </c>
      <c r="AA577" s="257" t="str">
        <f t="shared" si="119"/>
        <v/>
      </c>
      <c r="AB577" s="257" t="str">
        <f t="shared" si="120"/>
        <v/>
      </c>
      <c r="AC577" s="193" t="str">
        <f t="shared" si="121"/>
        <v>CHECK DATES</v>
      </c>
      <c r="AD577" s="257" t="str">
        <f t="shared" si="122"/>
        <v/>
      </c>
      <c r="AE577" s="286">
        <v>0</v>
      </c>
      <c r="AF577" s="257">
        <f t="shared" si="123"/>
        <v>0</v>
      </c>
      <c r="AG577" s="257" t="str">
        <f t="shared" si="124"/>
        <v/>
      </c>
      <c r="AH577" s="257">
        <f t="shared" si="125"/>
        <v>0</v>
      </c>
    </row>
    <row r="578" spans="1:34" x14ac:dyDescent="0.3">
      <c r="A578" s="287">
        <v>566</v>
      </c>
      <c r="B578" s="150"/>
      <c r="C578" s="150"/>
      <c r="D578" s="150"/>
      <c r="E578" s="152"/>
      <c r="F578" s="152"/>
      <c r="G578" s="154"/>
      <c r="H578" s="155"/>
      <c r="I578" s="159"/>
      <c r="J578" s="159"/>
      <c r="K578" s="337"/>
      <c r="L578" s="343" t="str">
        <f>IF(K578="","",LOOKUP(K578,'Work Programme'!$A$8:$A$207,'Work Programme'!$B$8:$B$207))</f>
        <v/>
      </c>
      <c r="M578" s="150"/>
      <c r="N578" s="151"/>
      <c r="O578" s="254" t="str">
        <f>IF(G578="","",VLOOKUP(G578,'Overview - Financial Statement'!$A$46:$B$60,2,FALSE))</f>
        <v/>
      </c>
      <c r="P578" s="255" t="str">
        <f t="shared" si="112"/>
        <v/>
      </c>
      <c r="Q578" s="153"/>
      <c r="R578" s="153"/>
      <c r="S578" s="238">
        <f t="shared" si="113"/>
        <v>0</v>
      </c>
      <c r="T578" s="193" t="s">
        <v>44</v>
      </c>
      <c r="U578" s="173"/>
      <c r="V578" s="193" t="str">
        <f t="shared" si="114"/>
        <v/>
      </c>
      <c r="W578" s="264" t="str">
        <f t="shared" si="115"/>
        <v>OK</v>
      </c>
      <c r="X578" s="193" t="str">
        <f t="shared" si="116"/>
        <v/>
      </c>
      <c r="Y578" s="193" t="str">
        <f t="shared" si="117"/>
        <v/>
      </c>
      <c r="Z578" s="397" t="str">
        <f t="shared" si="118"/>
        <v/>
      </c>
      <c r="AA578" s="257" t="str">
        <f t="shared" si="119"/>
        <v/>
      </c>
      <c r="AB578" s="257" t="str">
        <f t="shared" si="120"/>
        <v/>
      </c>
      <c r="AC578" s="193" t="str">
        <f t="shared" si="121"/>
        <v>CHECK DATES</v>
      </c>
      <c r="AD578" s="257" t="str">
        <f t="shared" si="122"/>
        <v/>
      </c>
      <c r="AE578" s="286">
        <v>0</v>
      </c>
      <c r="AF578" s="257">
        <f t="shared" si="123"/>
        <v>0</v>
      </c>
      <c r="AG578" s="257" t="str">
        <f t="shared" si="124"/>
        <v/>
      </c>
      <c r="AH578" s="257">
        <f t="shared" si="125"/>
        <v>0</v>
      </c>
    </row>
    <row r="579" spans="1:34" x14ac:dyDescent="0.3">
      <c r="A579" s="287">
        <v>567</v>
      </c>
      <c r="B579" s="150"/>
      <c r="C579" s="150"/>
      <c r="D579" s="150"/>
      <c r="E579" s="152"/>
      <c r="F579" s="152"/>
      <c r="G579" s="154"/>
      <c r="H579" s="155"/>
      <c r="I579" s="159"/>
      <c r="J579" s="159"/>
      <c r="K579" s="337"/>
      <c r="L579" s="343" t="str">
        <f>IF(K579="","",LOOKUP(K579,'Work Programme'!$A$8:$A$207,'Work Programme'!$B$8:$B$207))</f>
        <v/>
      </c>
      <c r="M579" s="150"/>
      <c r="N579" s="151"/>
      <c r="O579" s="254" t="str">
        <f>IF(G579="","",VLOOKUP(G579,'Overview - Financial Statement'!$A$46:$B$60,2,FALSE))</f>
        <v/>
      </c>
      <c r="P579" s="255" t="str">
        <f t="shared" si="112"/>
        <v/>
      </c>
      <c r="Q579" s="153"/>
      <c r="R579" s="153"/>
      <c r="S579" s="238">
        <f t="shared" si="113"/>
        <v>0</v>
      </c>
      <c r="T579" s="193" t="s">
        <v>44</v>
      </c>
      <c r="U579" s="173"/>
      <c r="V579" s="193" t="str">
        <f t="shared" si="114"/>
        <v/>
      </c>
      <c r="W579" s="264" t="str">
        <f t="shared" si="115"/>
        <v>OK</v>
      </c>
      <c r="X579" s="193" t="str">
        <f t="shared" si="116"/>
        <v/>
      </c>
      <c r="Y579" s="193" t="str">
        <f t="shared" si="117"/>
        <v/>
      </c>
      <c r="Z579" s="397" t="str">
        <f t="shared" si="118"/>
        <v/>
      </c>
      <c r="AA579" s="257" t="str">
        <f t="shared" si="119"/>
        <v/>
      </c>
      <c r="AB579" s="257" t="str">
        <f t="shared" si="120"/>
        <v/>
      </c>
      <c r="AC579" s="193" t="str">
        <f t="shared" si="121"/>
        <v>CHECK DATES</v>
      </c>
      <c r="AD579" s="257" t="str">
        <f t="shared" si="122"/>
        <v/>
      </c>
      <c r="AE579" s="286">
        <v>0</v>
      </c>
      <c r="AF579" s="257">
        <f t="shared" si="123"/>
        <v>0</v>
      </c>
      <c r="AG579" s="257" t="str">
        <f t="shared" si="124"/>
        <v/>
      </c>
      <c r="AH579" s="257">
        <f t="shared" si="125"/>
        <v>0</v>
      </c>
    </row>
    <row r="580" spans="1:34" x14ac:dyDescent="0.3">
      <c r="A580" s="287">
        <v>568</v>
      </c>
      <c r="B580" s="150"/>
      <c r="C580" s="150"/>
      <c r="D580" s="150"/>
      <c r="E580" s="152"/>
      <c r="F580" s="152"/>
      <c r="G580" s="154"/>
      <c r="H580" s="155"/>
      <c r="I580" s="159"/>
      <c r="J580" s="159"/>
      <c r="K580" s="337"/>
      <c r="L580" s="343" t="str">
        <f>IF(K580="","",LOOKUP(K580,'Work Programme'!$A$8:$A$207,'Work Programme'!$B$8:$B$207))</f>
        <v/>
      </c>
      <c r="M580" s="150"/>
      <c r="N580" s="151"/>
      <c r="O580" s="254" t="str">
        <f>IF(G580="","",VLOOKUP(G580,'Overview - Financial Statement'!$A$46:$B$60,2,FALSE))</f>
        <v/>
      </c>
      <c r="P580" s="255" t="str">
        <f t="shared" si="112"/>
        <v/>
      </c>
      <c r="Q580" s="153"/>
      <c r="R580" s="153"/>
      <c r="S580" s="238">
        <f t="shared" si="113"/>
        <v>0</v>
      </c>
      <c r="T580" s="193" t="s">
        <v>44</v>
      </c>
      <c r="U580" s="173"/>
      <c r="V580" s="193" t="str">
        <f t="shared" si="114"/>
        <v/>
      </c>
      <c r="W580" s="264" t="str">
        <f t="shared" si="115"/>
        <v>OK</v>
      </c>
      <c r="X580" s="193" t="str">
        <f t="shared" si="116"/>
        <v/>
      </c>
      <c r="Y580" s="193" t="str">
        <f t="shared" si="117"/>
        <v/>
      </c>
      <c r="Z580" s="397" t="str">
        <f t="shared" si="118"/>
        <v/>
      </c>
      <c r="AA580" s="257" t="str">
        <f t="shared" si="119"/>
        <v/>
      </c>
      <c r="AB580" s="257" t="str">
        <f t="shared" si="120"/>
        <v/>
      </c>
      <c r="AC580" s="193" t="str">
        <f t="shared" si="121"/>
        <v>CHECK DATES</v>
      </c>
      <c r="AD580" s="257" t="str">
        <f t="shared" si="122"/>
        <v/>
      </c>
      <c r="AE580" s="286">
        <v>0</v>
      </c>
      <c r="AF580" s="257">
        <f t="shared" si="123"/>
        <v>0</v>
      </c>
      <c r="AG580" s="257" t="str">
        <f t="shared" si="124"/>
        <v/>
      </c>
      <c r="AH580" s="257">
        <f t="shared" si="125"/>
        <v>0</v>
      </c>
    </row>
    <row r="581" spans="1:34" x14ac:dyDescent="0.3">
      <c r="A581" s="287">
        <v>569</v>
      </c>
      <c r="B581" s="150"/>
      <c r="C581" s="150"/>
      <c r="D581" s="150"/>
      <c r="E581" s="152"/>
      <c r="F581" s="152"/>
      <c r="G581" s="154"/>
      <c r="H581" s="155"/>
      <c r="I581" s="159"/>
      <c r="J581" s="159"/>
      <c r="K581" s="337"/>
      <c r="L581" s="343" t="str">
        <f>IF(K581="","",LOOKUP(K581,'Work Programme'!$A$8:$A$207,'Work Programme'!$B$8:$B$207))</f>
        <v/>
      </c>
      <c r="M581" s="150"/>
      <c r="N581" s="151"/>
      <c r="O581" s="254" t="str">
        <f>IF(G581="","",VLOOKUP(G581,'Overview - Financial Statement'!$A$46:$B$60,2,FALSE))</f>
        <v/>
      </c>
      <c r="P581" s="255" t="str">
        <f t="shared" si="112"/>
        <v/>
      </c>
      <c r="Q581" s="153"/>
      <c r="R581" s="153"/>
      <c r="S581" s="238">
        <f t="shared" si="113"/>
        <v>0</v>
      </c>
      <c r="T581" s="193" t="s">
        <v>44</v>
      </c>
      <c r="U581" s="173"/>
      <c r="V581" s="193" t="str">
        <f t="shared" si="114"/>
        <v/>
      </c>
      <c r="W581" s="264" t="str">
        <f t="shared" si="115"/>
        <v>OK</v>
      </c>
      <c r="X581" s="193" t="str">
        <f t="shared" si="116"/>
        <v/>
      </c>
      <c r="Y581" s="193" t="str">
        <f t="shared" si="117"/>
        <v/>
      </c>
      <c r="Z581" s="397" t="str">
        <f t="shared" si="118"/>
        <v/>
      </c>
      <c r="AA581" s="257" t="str">
        <f t="shared" si="119"/>
        <v/>
      </c>
      <c r="AB581" s="257" t="str">
        <f t="shared" si="120"/>
        <v/>
      </c>
      <c r="AC581" s="193" t="str">
        <f t="shared" si="121"/>
        <v>CHECK DATES</v>
      </c>
      <c r="AD581" s="257" t="str">
        <f t="shared" si="122"/>
        <v/>
      </c>
      <c r="AE581" s="286">
        <v>0</v>
      </c>
      <c r="AF581" s="257">
        <f t="shared" si="123"/>
        <v>0</v>
      </c>
      <c r="AG581" s="257" t="str">
        <f t="shared" si="124"/>
        <v/>
      </c>
      <c r="AH581" s="257">
        <f t="shared" si="125"/>
        <v>0</v>
      </c>
    </row>
    <row r="582" spans="1:34" x14ac:dyDescent="0.3">
      <c r="A582" s="287">
        <v>570</v>
      </c>
      <c r="B582" s="150"/>
      <c r="C582" s="150"/>
      <c r="D582" s="150"/>
      <c r="E582" s="152"/>
      <c r="F582" s="152"/>
      <c r="G582" s="154"/>
      <c r="H582" s="155"/>
      <c r="I582" s="159"/>
      <c r="J582" s="159"/>
      <c r="K582" s="337"/>
      <c r="L582" s="343" t="str">
        <f>IF(K582="","",LOOKUP(K582,'Work Programme'!$A$8:$A$207,'Work Programme'!$B$8:$B$207))</f>
        <v/>
      </c>
      <c r="M582" s="150"/>
      <c r="N582" s="151"/>
      <c r="O582" s="254" t="str">
        <f>IF(G582="","",VLOOKUP(G582,'Overview - Financial Statement'!$A$46:$B$60,2,FALSE))</f>
        <v/>
      </c>
      <c r="P582" s="255" t="str">
        <f t="shared" si="112"/>
        <v/>
      </c>
      <c r="Q582" s="153"/>
      <c r="R582" s="153"/>
      <c r="S582" s="238">
        <f t="shared" si="113"/>
        <v>0</v>
      </c>
      <c r="T582" s="193" t="s">
        <v>44</v>
      </c>
      <c r="U582" s="173"/>
      <c r="V582" s="193" t="str">
        <f t="shared" si="114"/>
        <v/>
      </c>
      <c r="W582" s="264" t="str">
        <f t="shared" si="115"/>
        <v>OK</v>
      </c>
      <c r="X582" s="193" t="str">
        <f t="shared" si="116"/>
        <v/>
      </c>
      <c r="Y582" s="193" t="str">
        <f t="shared" si="117"/>
        <v/>
      </c>
      <c r="Z582" s="397" t="str">
        <f t="shared" si="118"/>
        <v/>
      </c>
      <c r="AA582" s="257" t="str">
        <f t="shared" si="119"/>
        <v/>
      </c>
      <c r="AB582" s="257" t="str">
        <f t="shared" si="120"/>
        <v/>
      </c>
      <c r="AC582" s="193" t="str">
        <f t="shared" si="121"/>
        <v>CHECK DATES</v>
      </c>
      <c r="AD582" s="257" t="str">
        <f t="shared" si="122"/>
        <v/>
      </c>
      <c r="AE582" s="286">
        <v>0</v>
      </c>
      <c r="AF582" s="257">
        <f t="shared" si="123"/>
        <v>0</v>
      </c>
      <c r="AG582" s="257" t="str">
        <f t="shared" si="124"/>
        <v/>
      </c>
      <c r="AH582" s="257">
        <f t="shared" si="125"/>
        <v>0</v>
      </c>
    </row>
    <row r="583" spans="1:34" x14ac:dyDescent="0.3">
      <c r="A583" s="287">
        <v>571</v>
      </c>
      <c r="B583" s="150"/>
      <c r="C583" s="150"/>
      <c r="D583" s="150"/>
      <c r="E583" s="152"/>
      <c r="F583" s="152"/>
      <c r="G583" s="154"/>
      <c r="H583" s="155"/>
      <c r="I583" s="159"/>
      <c r="J583" s="159"/>
      <c r="K583" s="337"/>
      <c r="L583" s="343" t="str">
        <f>IF(K583="","",LOOKUP(K583,'Work Programme'!$A$8:$A$207,'Work Programme'!$B$8:$B$207))</f>
        <v/>
      </c>
      <c r="M583" s="150"/>
      <c r="N583" s="151"/>
      <c r="O583" s="254" t="str">
        <f>IF(G583="","",VLOOKUP(G583,'Overview - Financial Statement'!$A$46:$B$60,2,FALSE))</f>
        <v/>
      </c>
      <c r="P583" s="255" t="str">
        <f t="shared" si="112"/>
        <v/>
      </c>
      <c r="Q583" s="153"/>
      <c r="R583" s="153"/>
      <c r="S583" s="238">
        <f t="shared" si="113"/>
        <v>0</v>
      </c>
      <c r="T583" s="193" t="s">
        <v>44</v>
      </c>
      <c r="U583" s="173"/>
      <c r="V583" s="193" t="str">
        <f t="shared" si="114"/>
        <v/>
      </c>
      <c r="W583" s="264" t="str">
        <f t="shared" si="115"/>
        <v>OK</v>
      </c>
      <c r="X583" s="193" t="str">
        <f t="shared" si="116"/>
        <v/>
      </c>
      <c r="Y583" s="193" t="str">
        <f t="shared" si="117"/>
        <v/>
      </c>
      <c r="Z583" s="397" t="str">
        <f t="shared" si="118"/>
        <v/>
      </c>
      <c r="AA583" s="257" t="str">
        <f t="shared" si="119"/>
        <v/>
      </c>
      <c r="AB583" s="257" t="str">
        <f t="shared" si="120"/>
        <v/>
      </c>
      <c r="AC583" s="193" t="str">
        <f t="shared" si="121"/>
        <v>CHECK DATES</v>
      </c>
      <c r="AD583" s="257" t="str">
        <f t="shared" si="122"/>
        <v/>
      </c>
      <c r="AE583" s="286">
        <v>0</v>
      </c>
      <c r="AF583" s="257">
        <f t="shared" si="123"/>
        <v>0</v>
      </c>
      <c r="AG583" s="257" t="str">
        <f t="shared" si="124"/>
        <v/>
      </c>
      <c r="AH583" s="257">
        <f t="shared" si="125"/>
        <v>0</v>
      </c>
    </row>
    <row r="584" spans="1:34" x14ac:dyDescent="0.3">
      <c r="A584" s="287">
        <v>572</v>
      </c>
      <c r="B584" s="150"/>
      <c r="C584" s="150"/>
      <c r="D584" s="150"/>
      <c r="E584" s="152"/>
      <c r="F584" s="152"/>
      <c r="G584" s="154"/>
      <c r="H584" s="155"/>
      <c r="I584" s="159"/>
      <c r="J584" s="159"/>
      <c r="K584" s="337"/>
      <c r="L584" s="343" t="str">
        <f>IF(K584="","",LOOKUP(K584,'Work Programme'!$A$8:$A$207,'Work Programme'!$B$8:$B$207))</f>
        <v/>
      </c>
      <c r="M584" s="150"/>
      <c r="N584" s="151"/>
      <c r="O584" s="254" t="str">
        <f>IF(G584="","",VLOOKUP(G584,'Overview - Financial Statement'!$A$46:$B$60,2,FALSE))</f>
        <v/>
      </c>
      <c r="P584" s="255" t="str">
        <f t="shared" si="112"/>
        <v/>
      </c>
      <c r="Q584" s="153"/>
      <c r="R584" s="153"/>
      <c r="S584" s="238">
        <f t="shared" si="113"/>
        <v>0</v>
      </c>
      <c r="T584" s="193" t="s">
        <v>44</v>
      </c>
      <c r="U584" s="173"/>
      <c r="V584" s="193" t="str">
        <f t="shared" si="114"/>
        <v/>
      </c>
      <c r="W584" s="264" t="str">
        <f t="shared" si="115"/>
        <v>OK</v>
      </c>
      <c r="X584" s="193" t="str">
        <f t="shared" si="116"/>
        <v/>
      </c>
      <c r="Y584" s="193" t="str">
        <f t="shared" si="117"/>
        <v/>
      </c>
      <c r="Z584" s="397" t="str">
        <f t="shared" si="118"/>
        <v/>
      </c>
      <c r="AA584" s="257" t="str">
        <f t="shared" si="119"/>
        <v/>
      </c>
      <c r="AB584" s="257" t="str">
        <f t="shared" si="120"/>
        <v/>
      </c>
      <c r="AC584" s="193" t="str">
        <f t="shared" si="121"/>
        <v>CHECK DATES</v>
      </c>
      <c r="AD584" s="257" t="str">
        <f t="shared" si="122"/>
        <v/>
      </c>
      <c r="AE584" s="286">
        <v>0</v>
      </c>
      <c r="AF584" s="257">
        <f t="shared" si="123"/>
        <v>0</v>
      </c>
      <c r="AG584" s="257" t="str">
        <f t="shared" si="124"/>
        <v/>
      </c>
      <c r="AH584" s="257">
        <f t="shared" si="125"/>
        <v>0</v>
      </c>
    </row>
    <row r="585" spans="1:34" x14ac:dyDescent="0.3">
      <c r="A585" s="287">
        <v>573</v>
      </c>
      <c r="B585" s="150"/>
      <c r="C585" s="150"/>
      <c r="D585" s="150"/>
      <c r="E585" s="152"/>
      <c r="F585" s="152"/>
      <c r="G585" s="154"/>
      <c r="H585" s="155"/>
      <c r="I585" s="159"/>
      <c r="J585" s="159"/>
      <c r="K585" s="337"/>
      <c r="L585" s="343" t="str">
        <f>IF(K585="","",LOOKUP(K585,'Work Programme'!$A$8:$A$207,'Work Programme'!$B$8:$B$207))</f>
        <v/>
      </c>
      <c r="M585" s="150"/>
      <c r="N585" s="151"/>
      <c r="O585" s="254" t="str">
        <f>IF(G585="","",VLOOKUP(G585,'Overview - Financial Statement'!$A$46:$B$60,2,FALSE))</f>
        <v/>
      </c>
      <c r="P585" s="255" t="str">
        <f t="shared" si="112"/>
        <v/>
      </c>
      <c r="Q585" s="153"/>
      <c r="R585" s="153"/>
      <c r="S585" s="238">
        <f t="shared" si="113"/>
        <v>0</v>
      </c>
      <c r="T585" s="193" t="s">
        <v>44</v>
      </c>
      <c r="U585" s="173"/>
      <c r="V585" s="193" t="str">
        <f t="shared" si="114"/>
        <v/>
      </c>
      <c r="W585" s="264" t="str">
        <f t="shared" si="115"/>
        <v>OK</v>
      </c>
      <c r="X585" s="193" t="str">
        <f t="shared" si="116"/>
        <v/>
      </c>
      <c r="Y585" s="193" t="str">
        <f t="shared" si="117"/>
        <v/>
      </c>
      <c r="Z585" s="397" t="str">
        <f t="shared" si="118"/>
        <v/>
      </c>
      <c r="AA585" s="257" t="str">
        <f t="shared" si="119"/>
        <v/>
      </c>
      <c r="AB585" s="257" t="str">
        <f t="shared" si="120"/>
        <v/>
      </c>
      <c r="AC585" s="193" t="str">
        <f t="shared" si="121"/>
        <v>CHECK DATES</v>
      </c>
      <c r="AD585" s="257" t="str">
        <f t="shared" si="122"/>
        <v/>
      </c>
      <c r="AE585" s="286">
        <v>0</v>
      </c>
      <c r="AF585" s="257">
        <f t="shared" si="123"/>
        <v>0</v>
      </c>
      <c r="AG585" s="257" t="str">
        <f t="shared" si="124"/>
        <v/>
      </c>
      <c r="AH585" s="257">
        <f t="shared" si="125"/>
        <v>0</v>
      </c>
    </row>
    <row r="586" spans="1:34" x14ac:dyDescent="0.3">
      <c r="A586" s="287">
        <v>574</v>
      </c>
      <c r="B586" s="150"/>
      <c r="C586" s="150"/>
      <c r="D586" s="150"/>
      <c r="E586" s="152"/>
      <c r="F586" s="152"/>
      <c r="G586" s="154"/>
      <c r="H586" s="155"/>
      <c r="I586" s="159"/>
      <c r="J586" s="159"/>
      <c r="K586" s="337"/>
      <c r="L586" s="343" t="str">
        <f>IF(K586="","",LOOKUP(K586,'Work Programme'!$A$8:$A$207,'Work Programme'!$B$8:$B$207))</f>
        <v/>
      </c>
      <c r="M586" s="150"/>
      <c r="N586" s="151"/>
      <c r="O586" s="254" t="str">
        <f>IF(G586="","",VLOOKUP(G586,'Overview - Financial Statement'!$A$46:$B$60,2,FALSE))</f>
        <v/>
      </c>
      <c r="P586" s="255" t="str">
        <f t="shared" si="112"/>
        <v/>
      </c>
      <c r="Q586" s="153"/>
      <c r="R586" s="153"/>
      <c r="S586" s="238">
        <f t="shared" si="113"/>
        <v>0</v>
      </c>
      <c r="T586" s="193" t="s">
        <v>44</v>
      </c>
      <c r="U586" s="173"/>
      <c r="V586" s="193" t="str">
        <f t="shared" si="114"/>
        <v/>
      </c>
      <c r="W586" s="264" t="str">
        <f t="shared" si="115"/>
        <v>OK</v>
      </c>
      <c r="X586" s="193" t="str">
        <f t="shared" si="116"/>
        <v/>
      </c>
      <c r="Y586" s="193" t="str">
        <f t="shared" si="117"/>
        <v/>
      </c>
      <c r="Z586" s="397" t="str">
        <f t="shared" si="118"/>
        <v/>
      </c>
      <c r="AA586" s="257" t="str">
        <f t="shared" si="119"/>
        <v/>
      </c>
      <c r="AB586" s="257" t="str">
        <f t="shared" si="120"/>
        <v/>
      </c>
      <c r="AC586" s="193" t="str">
        <f t="shared" si="121"/>
        <v>CHECK DATES</v>
      </c>
      <c r="AD586" s="257" t="str">
        <f t="shared" si="122"/>
        <v/>
      </c>
      <c r="AE586" s="286">
        <v>0</v>
      </c>
      <c r="AF586" s="257">
        <f t="shared" si="123"/>
        <v>0</v>
      </c>
      <c r="AG586" s="257" t="str">
        <f t="shared" si="124"/>
        <v/>
      </c>
      <c r="AH586" s="257">
        <f t="shared" si="125"/>
        <v>0</v>
      </c>
    </row>
    <row r="587" spans="1:34" x14ac:dyDescent="0.3">
      <c r="A587" s="287">
        <v>575</v>
      </c>
      <c r="B587" s="150"/>
      <c r="C587" s="150"/>
      <c r="D587" s="150"/>
      <c r="E587" s="152"/>
      <c r="F587" s="152"/>
      <c r="G587" s="154"/>
      <c r="H587" s="155"/>
      <c r="I587" s="159"/>
      <c r="J587" s="159"/>
      <c r="K587" s="337"/>
      <c r="L587" s="343" t="str">
        <f>IF(K587="","",LOOKUP(K587,'Work Programme'!$A$8:$A$207,'Work Programme'!$B$8:$B$207))</f>
        <v/>
      </c>
      <c r="M587" s="150"/>
      <c r="N587" s="151"/>
      <c r="O587" s="254" t="str">
        <f>IF(G587="","",VLOOKUP(G587,'Overview - Financial Statement'!$A$46:$B$60,2,FALSE))</f>
        <v/>
      </c>
      <c r="P587" s="255" t="str">
        <f t="shared" si="112"/>
        <v/>
      </c>
      <c r="Q587" s="153"/>
      <c r="R587" s="153"/>
      <c r="S587" s="238">
        <f t="shared" si="113"/>
        <v>0</v>
      </c>
      <c r="T587" s="193" t="s">
        <v>44</v>
      </c>
      <c r="U587" s="173"/>
      <c r="V587" s="193" t="str">
        <f t="shared" si="114"/>
        <v/>
      </c>
      <c r="W587" s="264" t="str">
        <f t="shared" si="115"/>
        <v>OK</v>
      </c>
      <c r="X587" s="193" t="str">
        <f t="shared" si="116"/>
        <v/>
      </c>
      <c r="Y587" s="193" t="str">
        <f t="shared" si="117"/>
        <v/>
      </c>
      <c r="Z587" s="397" t="str">
        <f t="shared" si="118"/>
        <v/>
      </c>
      <c r="AA587" s="257" t="str">
        <f t="shared" si="119"/>
        <v/>
      </c>
      <c r="AB587" s="257" t="str">
        <f t="shared" si="120"/>
        <v/>
      </c>
      <c r="AC587" s="193" t="str">
        <f t="shared" si="121"/>
        <v>CHECK DATES</v>
      </c>
      <c r="AD587" s="257" t="str">
        <f t="shared" si="122"/>
        <v/>
      </c>
      <c r="AE587" s="286">
        <v>0</v>
      </c>
      <c r="AF587" s="257">
        <f t="shared" si="123"/>
        <v>0</v>
      </c>
      <c r="AG587" s="257" t="str">
        <f t="shared" si="124"/>
        <v/>
      </c>
      <c r="AH587" s="257">
        <f t="shared" si="125"/>
        <v>0</v>
      </c>
    </row>
    <row r="588" spans="1:34" x14ac:dyDescent="0.3">
      <c r="A588" s="287">
        <v>576</v>
      </c>
      <c r="B588" s="150"/>
      <c r="C588" s="150"/>
      <c r="D588" s="150"/>
      <c r="E588" s="152"/>
      <c r="F588" s="152"/>
      <c r="G588" s="154"/>
      <c r="H588" s="155"/>
      <c r="I588" s="159"/>
      <c r="J588" s="159"/>
      <c r="K588" s="337"/>
      <c r="L588" s="343" t="str">
        <f>IF(K588="","",LOOKUP(K588,'Work Programme'!$A$8:$A$207,'Work Programme'!$B$8:$B$207))</f>
        <v/>
      </c>
      <c r="M588" s="150"/>
      <c r="N588" s="151"/>
      <c r="O588" s="254" t="str">
        <f>IF(G588="","",VLOOKUP(G588,'Overview - Financial Statement'!$A$46:$B$60,2,FALSE))</f>
        <v/>
      </c>
      <c r="P588" s="255" t="str">
        <f t="shared" si="112"/>
        <v/>
      </c>
      <c r="Q588" s="153"/>
      <c r="R588" s="153"/>
      <c r="S588" s="238">
        <f t="shared" si="113"/>
        <v>0</v>
      </c>
      <c r="T588" s="193" t="s">
        <v>44</v>
      </c>
      <c r="U588" s="173"/>
      <c r="V588" s="193" t="str">
        <f t="shared" si="114"/>
        <v/>
      </c>
      <c r="W588" s="264" t="str">
        <f t="shared" si="115"/>
        <v>OK</v>
      </c>
      <c r="X588" s="193" t="str">
        <f t="shared" si="116"/>
        <v/>
      </c>
      <c r="Y588" s="193" t="str">
        <f t="shared" si="117"/>
        <v/>
      </c>
      <c r="Z588" s="397" t="str">
        <f t="shared" si="118"/>
        <v/>
      </c>
      <c r="AA588" s="257" t="str">
        <f t="shared" si="119"/>
        <v/>
      </c>
      <c r="AB588" s="257" t="str">
        <f t="shared" si="120"/>
        <v/>
      </c>
      <c r="AC588" s="193" t="str">
        <f t="shared" si="121"/>
        <v>CHECK DATES</v>
      </c>
      <c r="AD588" s="257" t="str">
        <f t="shared" si="122"/>
        <v/>
      </c>
      <c r="AE588" s="286">
        <v>0</v>
      </c>
      <c r="AF588" s="257">
        <f t="shared" si="123"/>
        <v>0</v>
      </c>
      <c r="AG588" s="257" t="str">
        <f t="shared" si="124"/>
        <v/>
      </c>
      <c r="AH588" s="257">
        <f t="shared" si="125"/>
        <v>0</v>
      </c>
    </row>
    <row r="589" spans="1:34" x14ac:dyDescent="0.3">
      <c r="A589" s="287">
        <v>577</v>
      </c>
      <c r="B589" s="150"/>
      <c r="C589" s="150"/>
      <c r="D589" s="150"/>
      <c r="E589" s="152"/>
      <c r="F589" s="152"/>
      <c r="G589" s="154"/>
      <c r="H589" s="155"/>
      <c r="I589" s="159"/>
      <c r="J589" s="159"/>
      <c r="K589" s="337"/>
      <c r="L589" s="343" t="str">
        <f>IF(K589="","",LOOKUP(K589,'Work Programme'!$A$8:$A$207,'Work Programme'!$B$8:$B$207))</f>
        <v/>
      </c>
      <c r="M589" s="150"/>
      <c r="N589" s="151"/>
      <c r="O589" s="254" t="str">
        <f>IF(G589="","",VLOOKUP(G589,'Overview - Financial Statement'!$A$46:$B$60,2,FALSE))</f>
        <v/>
      </c>
      <c r="P589" s="255" t="str">
        <f t="shared" ref="P589:P652" si="126">IF(O589="","",H589/O589)</f>
        <v/>
      </c>
      <c r="Q589" s="153"/>
      <c r="R589" s="153"/>
      <c r="S589" s="238">
        <f t="shared" si="113"/>
        <v>0</v>
      </c>
      <c r="T589" s="193" t="s">
        <v>44</v>
      </c>
      <c r="U589" s="173"/>
      <c r="V589" s="193" t="str">
        <f t="shared" si="114"/>
        <v/>
      </c>
      <c r="W589" s="264" t="str">
        <f t="shared" si="115"/>
        <v>OK</v>
      </c>
      <c r="X589" s="193" t="str">
        <f t="shared" si="116"/>
        <v/>
      </c>
      <c r="Y589" s="193" t="str">
        <f t="shared" si="117"/>
        <v/>
      </c>
      <c r="Z589" s="397" t="str">
        <f t="shared" si="118"/>
        <v/>
      </c>
      <c r="AA589" s="257" t="str">
        <f t="shared" si="119"/>
        <v/>
      </c>
      <c r="AB589" s="257" t="str">
        <f t="shared" si="120"/>
        <v/>
      </c>
      <c r="AC589" s="193" t="str">
        <f t="shared" si="121"/>
        <v>CHECK DATES</v>
      </c>
      <c r="AD589" s="257" t="str">
        <f t="shared" si="122"/>
        <v/>
      </c>
      <c r="AE589" s="286">
        <v>0</v>
      </c>
      <c r="AF589" s="257">
        <f t="shared" si="123"/>
        <v>0</v>
      </c>
      <c r="AG589" s="257" t="str">
        <f t="shared" si="124"/>
        <v/>
      </c>
      <c r="AH589" s="257">
        <f t="shared" si="125"/>
        <v>0</v>
      </c>
    </row>
    <row r="590" spans="1:34" x14ac:dyDescent="0.3">
      <c r="A590" s="287">
        <v>578</v>
      </c>
      <c r="B590" s="150"/>
      <c r="C590" s="150"/>
      <c r="D590" s="150"/>
      <c r="E590" s="152"/>
      <c r="F590" s="152"/>
      <c r="G590" s="154"/>
      <c r="H590" s="155"/>
      <c r="I590" s="159"/>
      <c r="J590" s="159"/>
      <c r="K590" s="337"/>
      <c r="L590" s="343" t="str">
        <f>IF(K590="","",LOOKUP(K590,'Work Programme'!$A$8:$A$207,'Work Programme'!$B$8:$B$207))</f>
        <v/>
      </c>
      <c r="M590" s="150"/>
      <c r="N590" s="151"/>
      <c r="O590" s="254" t="str">
        <f>IF(G590="","",VLOOKUP(G590,'Overview - Financial Statement'!$A$46:$B$60,2,FALSE))</f>
        <v/>
      </c>
      <c r="P590" s="255" t="str">
        <f t="shared" si="126"/>
        <v/>
      </c>
      <c r="Q590" s="153"/>
      <c r="R590" s="153"/>
      <c r="S590" s="238">
        <f t="shared" si="113"/>
        <v>0</v>
      </c>
      <c r="T590" s="193" t="s">
        <v>44</v>
      </c>
      <c r="U590" s="173"/>
      <c r="V590" s="193" t="str">
        <f t="shared" si="114"/>
        <v/>
      </c>
      <c r="W590" s="264" t="str">
        <f t="shared" si="115"/>
        <v>OK</v>
      </c>
      <c r="X590" s="193" t="str">
        <f t="shared" si="116"/>
        <v/>
      </c>
      <c r="Y590" s="193" t="str">
        <f t="shared" si="117"/>
        <v/>
      </c>
      <c r="Z590" s="397" t="str">
        <f t="shared" si="118"/>
        <v/>
      </c>
      <c r="AA590" s="257" t="str">
        <f t="shared" si="119"/>
        <v/>
      </c>
      <c r="AB590" s="257" t="str">
        <f t="shared" si="120"/>
        <v/>
      </c>
      <c r="AC590" s="193" t="str">
        <f t="shared" si="121"/>
        <v>CHECK DATES</v>
      </c>
      <c r="AD590" s="257" t="str">
        <f t="shared" si="122"/>
        <v/>
      </c>
      <c r="AE590" s="286">
        <v>0</v>
      </c>
      <c r="AF590" s="257">
        <f t="shared" si="123"/>
        <v>0</v>
      </c>
      <c r="AG590" s="257" t="str">
        <f t="shared" si="124"/>
        <v/>
      </c>
      <c r="AH590" s="257">
        <f t="shared" si="125"/>
        <v>0</v>
      </c>
    </row>
    <row r="591" spans="1:34" x14ac:dyDescent="0.3">
      <c r="A591" s="287">
        <v>579</v>
      </c>
      <c r="B591" s="150"/>
      <c r="C591" s="150"/>
      <c r="D591" s="150"/>
      <c r="E591" s="152"/>
      <c r="F591" s="152"/>
      <c r="G591" s="154"/>
      <c r="H591" s="155"/>
      <c r="I591" s="159"/>
      <c r="J591" s="159"/>
      <c r="K591" s="337"/>
      <c r="L591" s="343" t="str">
        <f>IF(K591="","",LOOKUP(K591,'Work Programme'!$A$8:$A$207,'Work Programme'!$B$8:$B$207))</f>
        <v/>
      </c>
      <c r="M591" s="150"/>
      <c r="N591" s="151"/>
      <c r="O591" s="254" t="str">
        <f>IF(G591="","",VLOOKUP(G591,'Overview - Financial Statement'!$A$46:$B$60,2,FALSE))</f>
        <v/>
      </c>
      <c r="P591" s="255" t="str">
        <f t="shared" si="126"/>
        <v/>
      </c>
      <c r="Q591" s="153"/>
      <c r="R591" s="153"/>
      <c r="S591" s="238">
        <f t="shared" ref="S591:S654" si="127">IF(Q591="YES",P591,0)</f>
        <v>0</v>
      </c>
      <c r="T591" s="193" t="s">
        <v>44</v>
      </c>
      <c r="U591" s="173"/>
      <c r="V591" s="193" t="str">
        <f t="shared" si="114"/>
        <v/>
      </c>
      <c r="W591" s="264" t="str">
        <f t="shared" si="115"/>
        <v>OK</v>
      </c>
      <c r="X591" s="193" t="str">
        <f t="shared" si="116"/>
        <v/>
      </c>
      <c r="Y591" s="193" t="str">
        <f t="shared" si="117"/>
        <v/>
      </c>
      <c r="Z591" s="397" t="str">
        <f t="shared" si="118"/>
        <v/>
      </c>
      <c r="AA591" s="257" t="str">
        <f t="shared" si="119"/>
        <v/>
      </c>
      <c r="AB591" s="257" t="str">
        <f t="shared" si="120"/>
        <v/>
      </c>
      <c r="AC591" s="193" t="str">
        <f t="shared" si="121"/>
        <v>CHECK DATES</v>
      </c>
      <c r="AD591" s="257" t="str">
        <f t="shared" si="122"/>
        <v/>
      </c>
      <c r="AE591" s="286">
        <v>0</v>
      </c>
      <c r="AF591" s="257">
        <f t="shared" si="123"/>
        <v>0</v>
      </c>
      <c r="AG591" s="257" t="str">
        <f t="shared" si="124"/>
        <v/>
      </c>
      <c r="AH591" s="257">
        <f t="shared" si="125"/>
        <v>0</v>
      </c>
    </row>
    <row r="592" spans="1:34" x14ac:dyDescent="0.3">
      <c r="A592" s="287">
        <v>580</v>
      </c>
      <c r="B592" s="150"/>
      <c r="C592" s="150"/>
      <c r="D592" s="150"/>
      <c r="E592" s="152"/>
      <c r="F592" s="152"/>
      <c r="G592" s="154"/>
      <c r="H592" s="155"/>
      <c r="I592" s="159"/>
      <c r="J592" s="159"/>
      <c r="K592" s="337"/>
      <c r="L592" s="343" t="str">
        <f>IF(K592="","",LOOKUP(K592,'Work Programme'!$A$8:$A$207,'Work Programme'!$B$8:$B$207))</f>
        <v/>
      </c>
      <c r="M592" s="150"/>
      <c r="N592" s="151"/>
      <c r="O592" s="254" t="str">
        <f>IF(G592="","",VLOOKUP(G592,'Overview - Financial Statement'!$A$46:$B$60,2,FALSE))</f>
        <v/>
      </c>
      <c r="P592" s="255" t="str">
        <f t="shared" si="126"/>
        <v/>
      </c>
      <c r="Q592" s="153"/>
      <c r="R592" s="153"/>
      <c r="S592" s="238">
        <f t="shared" si="127"/>
        <v>0</v>
      </c>
      <c r="T592" s="193" t="s">
        <v>44</v>
      </c>
      <c r="U592" s="173"/>
      <c r="V592" s="193" t="str">
        <f t="shared" ref="V592:V655" si="128">IF(P592="","",IF(E592="","CHECK DATES","OK"))</f>
        <v/>
      </c>
      <c r="W592" s="264" t="str">
        <f t="shared" ref="W592:W655" si="129">IF(E592-(I592)&lt;0,"a posteriori ?","OK")</f>
        <v>OK</v>
      </c>
      <c r="X592" s="193" t="str">
        <f t="shared" ref="X592:X655" si="130">IF(P592="","",(IF(OR(I592&lt;=($E$4-1),I592&gt;=($G$4+1),J592&lt;=($E$4-1),J592&gt;=($G$4+1)),"CHECK DATES","OK")))</f>
        <v/>
      </c>
      <c r="Y592" s="193" t="str">
        <f t="shared" ref="Y592:Y655" si="131">IF(G592="","",G592)</f>
        <v/>
      </c>
      <c r="Z592" s="397" t="str">
        <f t="shared" ref="Z592:Z655" si="132">IF(G592="","",IF(HLOOKUP(G592,$U$4:$AI$5,2,FALSE)="",O592,IF(O592&lt;&gt;HLOOKUP(G592,$U$4:$AI$5,2,FALSE),HLOOKUP(G592,$U$4:$AI$5,2,FALSE),O592)))</f>
        <v/>
      </c>
      <c r="AA592" s="257" t="str">
        <f t="shared" ref="AA592:AA655" si="133">IF(O592="","",IF(Z592=1,P592,H592/Z592))</f>
        <v/>
      </c>
      <c r="AB592" s="257" t="str">
        <f t="shared" ref="AB592:AB655" si="134">IF(AA592="","",IF(Z592=1,0,AA592-P592))</f>
        <v/>
      </c>
      <c r="AC592" s="193" t="str">
        <f t="shared" ref="AC592:AC655" si="135">IF(P592=0,"",(IF(F592="","CHECK DATES","OK")))</f>
        <v>CHECK DATES</v>
      </c>
      <c r="AD592" s="257" t="str">
        <f t="shared" ref="AD592:AD655" si="136">IF(OR(T592="NO",X592="CHECK DATES",AC592="CHECK DATES"),AA592,"")</f>
        <v/>
      </c>
      <c r="AE592" s="286">
        <v>0</v>
      </c>
      <c r="AF592" s="257">
        <f t="shared" ref="AF592:AF655" si="137">IF(OR(T592="NO",AD592&gt;0,AE592&gt;0)*(AND(OR(Q592="NO",Q592=""))),SUM(AD592:AE592),"")</f>
        <v>0</v>
      </c>
      <c r="AG592" s="257" t="str">
        <f t="shared" ref="AG592:AG655" si="138">IF(OR(T592="NO",AD592&gt;0,AE592&gt;0)*(AND(OR(Q592="YES"))),SUM(AD592:AE592),"")</f>
        <v/>
      </c>
      <c r="AH592" s="257">
        <f t="shared" ref="AH592:AH655" si="139">IF(Q592="YES",AA592,0)</f>
        <v>0</v>
      </c>
    </row>
    <row r="593" spans="1:34" x14ac:dyDescent="0.3">
      <c r="A593" s="287">
        <v>581</v>
      </c>
      <c r="B593" s="150"/>
      <c r="C593" s="150"/>
      <c r="D593" s="150"/>
      <c r="E593" s="152"/>
      <c r="F593" s="152"/>
      <c r="G593" s="154"/>
      <c r="H593" s="155"/>
      <c r="I593" s="159"/>
      <c r="J593" s="159"/>
      <c r="K593" s="337"/>
      <c r="L593" s="343" t="str">
        <f>IF(K593="","",LOOKUP(K593,'Work Programme'!$A$8:$A$207,'Work Programme'!$B$8:$B$207))</f>
        <v/>
      </c>
      <c r="M593" s="150"/>
      <c r="N593" s="151"/>
      <c r="O593" s="254" t="str">
        <f>IF(G593="","",VLOOKUP(G593,'Overview - Financial Statement'!$A$46:$B$60,2,FALSE))</f>
        <v/>
      </c>
      <c r="P593" s="255" t="str">
        <f t="shared" si="126"/>
        <v/>
      </c>
      <c r="Q593" s="153"/>
      <c r="R593" s="153"/>
      <c r="S593" s="238">
        <f t="shared" si="127"/>
        <v>0</v>
      </c>
      <c r="T593" s="193" t="s">
        <v>44</v>
      </c>
      <c r="U593" s="173"/>
      <c r="V593" s="193" t="str">
        <f t="shared" si="128"/>
        <v/>
      </c>
      <c r="W593" s="264" t="str">
        <f t="shared" si="129"/>
        <v>OK</v>
      </c>
      <c r="X593" s="193" t="str">
        <f t="shared" si="130"/>
        <v/>
      </c>
      <c r="Y593" s="193" t="str">
        <f t="shared" si="131"/>
        <v/>
      </c>
      <c r="Z593" s="397" t="str">
        <f t="shared" si="132"/>
        <v/>
      </c>
      <c r="AA593" s="257" t="str">
        <f t="shared" si="133"/>
        <v/>
      </c>
      <c r="AB593" s="257" t="str">
        <f t="shared" si="134"/>
        <v/>
      </c>
      <c r="AC593" s="193" t="str">
        <f t="shared" si="135"/>
        <v>CHECK DATES</v>
      </c>
      <c r="AD593" s="257" t="str">
        <f t="shared" si="136"/>
        <v/>
      </c>
      <c r="AE593" s="286">
        <v>0</v>
      </c>
      <c r="AF593" s="257">
        <f t="shared" si="137"/>
        <v>0</v>
      </c>
      <c r="AG593" s="257" t="str">
        <f t="shared" si="138"/>
        <v/>
      </c>
      <c r="AH593" s="257">
        <f t="shared" si="139"/>
        <v>0</v>
      </c>
    </row>
    <row r="594" spans="1:34" x14ac:dyDescent="0.3">
      <c r="A594" s="287">
        <v>582</v>
      </c>
      <c r="B594" s="150"/>
      <c r="C594" s="150"/>
      <c r="D594" s="150"/>
      <c r="E594" s="152"/>
      <c r="F594" s="152"/>
      <c r="G594" s="154"/>
      <c r="H594" s="155"/>
      <c r="I594" s="159"/>
      <c r="J594" s="159"/>
      <c r="K594" s="337"/>
      <c r="L594" s="343" t="str">
        <f>IF(K594="","",LOOKUP(K594,'Work Programme'!$A$8:$A$207,'Work Programme'!$B$8:$B$207))</f>
        <v/>
      </c>
      <c r="M594" s="150"/>
      <c r="N594" s="151"/>
      <c r="O594" s="254" t="str">
        <f>IF(G594="","",VLOOKUP(G594,'Overview - Financial Statement'!$A$46:$B$60,2,FALSE))</f>
        <v/>
      </c>
      <c r="P594" s="255" t="str">
        <f t="shared" si="126"/>
        <v/>
      </c>
      <c r="Q594" s="153"/>
      <c r="R594" s="153"/>
      <c r="S594" s="238">
        <f t="shared" si="127"/>
        <v>0</v>
      </c>
      <c r="T594" s="193" t="s">
        <v>44</v>
      </c>
      <c r="U594" s="173"/>
      <c r="V594" s="193" t="str">
        <f t="shared" si="128"/>
        <v/>
      </c>
      <c r="W594" s="264" t="str">
        <f t="shared" si="129"/>
        <v>OK</v>
      </c>
      <c r="X594" s="193" t="str">
        <f t="shared" si="130"/>
        <v/>
      </c>
      <c r="Y594" s="193" t="str">
        <f t="shared" si="131"/>
        <v/>
      </c>
      <c r="Z594" s="397" t="str">
        <f t="shared" si="132"/>
        <v/>
      </c>
      <c r="AA594" s="257" t="str">
        <f t="shared" si="133"/>
        <v/>
      </c>
      <c r="AB594" s="257" t="str">
        <f t="shared" si="134"/>
        <v/>
      </c>
      <c r="AC594" s="193" t="str">
        <f t="shared" si="135"/>
        <v>CHECK DATES</v>
      </c>
      <c r="AD594" s="257" t="str">
        <f t="shared" si="136"/>
        <v/>
      </c>
      <c r="AE594" s="286">
        <v>0</v>
      </c>
      <c r="AF594" s="257">
        <f t="shared" si="137"/>
        <v>0</v>
      </c>
      <c r="AG594" s="257" t="str">
        <f t="shared" si="138"/>
        <v/>
      </c>
      <c r="AH594" s="257">
        <f t="shared" si="139"/>
        <v>0</v>
      </c>
    </row>
    <row r="595" spans="1:34" x14ac:dyDescent="0.3">
      <c r="A595" s="287">
        <v>583</v>
      </c>
      <c r="B595" s="150"/>
      <c r="C595" s="150"/>
      <c r="D595" s="150"/>
      <c r="E595" s="152"/>
      <c r="F595" s="152"/>
      <c r="G595" s="154"/>
      <c r="H595" s="155"/>
      <c r="I595" s="159"/>
      <c r="J595" s="159"/>
      <c r="K595" s="337"/>
      <c r="L595" s="343" t="str">
        <f>IF(K595="","",LOOKUP(K595,'Work Programme'!$A$8:$A$207,'Work Programme'!$B$8:$B$207))</f>
        <v/>
      </c>
      <c r="M595" s="150"/>
      <c r="N595" s="151"/>
      <c r="O595" s="254" t="str">
        <f>IF(G595="","",VLOOKUP(G595,'Overview - Financial Statement'!$A$46:$B$60,2,FALSE))</f>
        <v/>
      </c>
      <c r="P595" s="255" t="str">
        <f t="shared" si="126"/>
        <v/>
      </c>
      <c r="Q595" s="153"/>
      <c r="R595" s="153"/>
      <c r="S595" s="238">
        <f t="shared" si="127"/>
        <v>0</v>
      </c>
      <c r="T595" s="193" t="s">
        <v>44</v>
      </c>
      <c r="U595" s="173"/>
      <c r="V595" s="193" t="str">
        <f t="shared" si="128"/>
        <v/>
      </c>
      <c r="W595" s="264" t="str">
        <f t="shared" si="129"/>
        <v>OK</v>
      </c>
      <c r="X595" s="193" t="str">
        <f t="shared" si="130"/>
        <v/>
      </c>
      <c r="Y595" s="193" t="str">
        <f t="shared" si="131"/>
        <v/>
      </c>
      <c r="Z595" s="397" t="str">
        <f t="shared" si="132"/>
        <v/>
      </c>
      <c r="AA595" s="257" t="str">
        <f t="shared" si="133"/>
        <v/>
      </c>
      <c r="AB595" s="257" t="str">
        <f t="shared" si="134"/>
        <v/>
      </c>
      <c r="AC595" s="193" t="str">
        <f t="shared" si="135"/>
        <v>CHECK DATES</v>
      </c>
      <c r="AD595" s="257" t="str">
        <f t="shared" si="136"/>
        <v/>
      </c>
      <c r="AE595" s="286">
        <v>0</v>
      </c>
      <c r="AF595" s="257">
        <f t="shared" si="137"/>
        <v>0</v>
      </c>
      <c r="AG595" s="257" t="str">
        <f t="shared" si="138"/>
        <v/>
      </c>
      <c r="AH595" s="257">
        <f t="shared" si="139"/>
        <v>0</v>
      </c>
    </row>
    <row r="596" spans="1:34" x14ac:dyDescent="0.3">
      <c r="A596" s="287">
        <v>584</v>
      </c>
      <c r="B596" s="150"/>
      <c r="C596" s="150"/>
      <c r="D596" s="150"/>
      <c r="E596" s="152"/>
      <c r="F596" s="152"/>
      <c r="G596" s="154"/>
      <c r="H596" s="155"/>
      <c r="I596" s="159"/>
      <c r="J596" s="159"/>
      <c r="K596" s="337"/>
      <c r="L596" s="343" t="str">
        <f>IF(K596="","",LOOKUP(K596,'Work Programme'!$A$8:$A$207,'Work Programme'!$B$8:$B$207))</f>
        <v/>
      </c>
      <c r="M596" s="150"/>
      <c r="N596" s="151"/>
      <c r="O596" s="254" t="str">
        <f>IF(G596="","",VLOOKUP(G596,'Overview - Financial Statement'!$A$46:$B$60,2,FALSE))</f>
        <v/>
      </c>
      <c r="P596" s="255" t="str">
        <f t="shared" si="126"/>
        <v/>
      </c>
      <c r="Q596" s="153"/>
      <c r="R596" s="153"/>
      <c r="S596" s="238">
        <f t="shared" si="127"/>
        <v>0</v>
      </c>
      <c r="T596" s="193" t="s">
        <v>44</v>
      </c>
      <c r="U596" s="173"/>
      <c r="V596" s="193" t="str">
        <f t="shared" si="128"/>
        <v/>
      </c>
      <c r="W596" s="264" t="str">
        <f t="shared" si="129"/>
        <v>OK</v>
      </c>
      <c r="X596" s="193" t="str">
        <f t="shared" si="130"/>
        <v/>
      </c>
      <c r="Y596" s="193" t="str">
        <f t="shared" si="131"/>
        <v/>
      </c>
      <c r="Z596" s="397" t="str">
        <f t="shared" si="132"/>
        <v/>
      </c>
      <c r="AA596" s="257" t="str">
        <f t="shared" si="133"/>
        <v/>
      </c>
      <c r="AB596" s="257" t="str">
        <f t="shared" si="134"/>
        <v/>
      </c>
      <c r="AC596" s="193" t="str">
        <f t="shared" si="135"/>
        <v>CHECK DATES</v>
      </c>
      <c r="AD596" s="257" t="str">
        <f t="shared" si="136"/>
        <v/>
      </c>
      <c r="AE596" s="286">
        <v>0</v>
      </c>
      <c r="AF596" s="257">
        <f t="shared" si="137"/>
        <v>0</v>
      </c>
      <c r="AG596" s="257" t="str">
        <f t="shared" si="138"/>
        <v/>
      </c>
      <c r="AH596" s="257">
        <f t="shared" si="139"/>
        <v>0</v>
      </c>
    </row>
    <row r="597" spans="1:34" x14ac:dyDescent="0.3">
      <c r="A597" s="287">
        <v>585</v>
      </c>
      <c r="B597" s="150"/>
      <c r="C597" s="150"/>
      <c r="D597" s="150"/>
      <c r="E597" s="152"/>
      <c r="F597" s="152"/>
      <c r="G597" s="154"/>
      <c r="H597" s="155"/>
      <c r="I597" s="159"/>
      <c r="J597" s="159"/>
      <c r="K597" s="337"/>
      <c r="L597" s="343" t="str">
        <f>IF(K597="","",LOOKUP(K597,'Work Programme'!$A$8:$A$207,'Work Programme'!$B$8:$B$207))</f>
        <v/>
      </c>
      <c r="M597" s="150"/>
      <c r="N597" s="151"/>
      <c r="O597" s="254" t="str">
        <f>IF(G597="","",VLOOKUP(G597,'Overview - Financial Statement'!$A$46:$B$60,2,FALSE))</f>
        <v/>
      </c>
      <c r="P597" s="255" t="str">
        <f t="shared" si="126"/>
        <v/>
      </c>
      <c r="Q597" s="153"/>
      <c r="R597" s="153"/>
      <c r="S597" s="238">
        <f t="shared" si="127"/>
        <v>0</v>
      </c>
      <c r="T597" s="193" t="s">
        <v>44</v>
      </c>
      <c r="U597" s="173"/>
      <c r="V597" s="193" t="str">
        <f t="shared" si="128"/>
        <v/>
      </c>
      <c r="W597" s="264" t="str">
        <f t="shared" si="129"/>
        <v>OK</v>
      </c>
      <c r="X597" s="193" t="str">
        <f t="shared" si="130"/>
        <v/>
      </c>
      <c r="Y597" s="193" t="str">
        <f t="shared" si="131"/>
        <v/>
      </c>
      <c r="Z597" s="397" t="str">
        <f t="shared" si="132"/>
        <v/>
      </c>
      <c r="AA597" s="257" t="str">
        <f t="shared" si="133"/>
        <v/>
      </c>
      <c r="AB597" s="257" t="str">
        <f t="shared" si="134"/>
        <v/>
      </c>
      <c r="AC597" s="193" t="str">
        <f t="shared" si="135"/>
        <v>CHECK DATES</v>
      </c>
      <c r="AD597" s="257" t="str">
        <f t="shared" si="136"/>
        <v/>
      </c>
      <c r="AE597" s="286">
        <v>0</v>
      </c>
      <c r="AF597" s="257">
        <f t="shared" si="137"/>
        <v>0</v>
      </c>
      <c r="AG597" s="257" t="str">
        <f t="shared" si="138"/>
        <v/>
      </c>
      <c r="AH597" s="257">
        <f t="shared" si="139"/>
        <v>0</v>
      </c>
    </row>
    <row r="598" spans="1:34" x14ac:dyDescent="0.3">
      <c r="A598" s="287">
        <v>586</v>
      </c>
      <c r="B598" s="150"/>
      <c r="C598" s="150"/>
      <c r="D598" s="150"/>
      <c r="E598" s="152"/>
      <c r="F598" s="152"/>
      <c r="G598" s="154"/>
      <c r="H598" s="155"/>
      <c r="I598" s="159"/>
      <c r="J598" s="159"/>
      <c r="K598" s="337"/>
      <c r="L598" s="343" t="str">
        <f>IF(K598="","",LOOKUP(K598,'Work Programme'!$A$8:$A$207,'Work Programme'!$B$8:$B$207))</f>
        <v/>
      </c>
      <c r="M598" s="150"/>
      <c r="N598" s="151"/>
      <c r="O598" s="254" t="str">
        <f>IF(G598="","",VLOOKUP(G598,'Overview - Financial Statement'!$A$46:$B$60,2,FALSE))</f>
        <v/>
      </c>
      <c r="P598" s="255" t="str">
        <f t="shared" si="126"/>
        <v/>
      </c>
      <c r="Q598" s="153"/>
      <c r="R598" s="153"/>
      <c r="S598" s="238">
        <f t="shared" si="127"/>
        <v>0</v>
      </c>
      <c r="T598" s="193" t="s">
        <v>44</v>
      </c>
      <c r="U598" s="173"/>
      <c r="V598" s="193" t="str">
        <f t="shared" si="128"/>
        <v/>
      </c>
      <c r="W598" s="264" t="str">
        <f t="shared" si="129"/>
        <v>OK</v>
      </c>
      <c r="X598" s="193" t="str">
        <f t="shared" si="130"/>
        <v/>
      </c>
      <c r="Y598" s="193" t="str">
        <f t="shared" si="131"/>
        <v/>
      </c>
      <c r="Z598" s="397" t="str">
        <f t="shared" si="132"/>
        <v/>
      </c>
      <c r="AA598" s="257" t="str">
        <f t="shared" si="133"/>
        <v/>
      </c>
      <c r="AB598" s="257" t="str">
        <f t="shared" si="134"/>
        <v/>
      </c>
      <c r="AC598" s="193" t="str">
        <f t="shared" si="135"/>
        <v>CHECK DATES</v>
      </c>
      <c r="AD598" s="257" t="str">
        <f t="shared" si="136"/>
        <v/>
      </c>
      <c r="AE598" s="286">
        <v>0</v>
      </c>
      <c r="AF598" s="257">
        <f t="shared" si="137"/>
        <v>0</v>
      </c>
      <c r="AG598" s="257" t="str">
        <f t="shared" si="138"/>
        <v/>
      </c>
      <c r="AH598" s="257">
        <f t="shared" si="139"/>
        <v>0</v>
      </c>
    </row>
    <row r="599" spans="1:34" x14ac:dyDescent="0.3">
      <c r="A599" s="287">
        <v>587</v>
      </c>
      <c r="B599" s="150"/>
      <c r="C599" s="150"/>
      <c r="D599" s="150"/>
      <c r="E599" s="152"/>
      <c r="F599" s="152"/>
      <c r="G599" s="154"/>
      <c r="H599" s="155"/>
      <c r="I599" s="159"/>
      <c r="J599" s="159"/>
      <c r="K599" s="337"/>
      <c r="L599" s="343" t="str">
        <f>IF(K599="","",LOOKUP(K599,'Work Programme'!$A$8:$A$207,'Work Programme'!$B$8:$B$207))</f>
        <v/>
      </c>
      <c r="M599" s="150"/>
      <c r="N599" s="151"/>
      <c r="O599" s="254" t="str">
        <f>IF(G599="","",VLOOKUP(G599,'Overview - Financial Statement'!$A$46:$B$60,2,FALSE))</f>
        <v/>
      </c>
      <c r="P599" s="255" t="str">
        <f t="shared" si="126"/>
        <v/>
      </c>
      <c r="Q599" s="153"/>
      <c r="R599" s="153"/>
      <c r="S599" s="238">
        <f t="shared" si="127"/>
        <v>0</v>
      </c>
      <c r="T599" s="193" t="s">
        <v>44</v>
      </c>
      <c r="U599" s="173"/>
      <c r="V599" s="193" t="str">
        <f t="shared" si="128"/>
        <v/>
      </c>
      <c r="W599" s="264" t="str">
        <f t="shared" si="129"/>
        <v>OK</v>
      </c>
      <c r="X599" s="193" t="str">
        <f t="shared" si="130"/>
        <v/>
      </c>
      <c r="Y599" s="193" t="str">
        <f t="shared" si="131"/>
        <v/>
      </c>
      <c r="Z599" s="397" t="str">
        <f t="shared" si="132"/>
        <v/>
      </c>
      <c r="AA599" s="257" t="str">
        <f t="shared" si="133"/>
        <v/>
      </c>
      <c r="AB599" s="257" t="str">
        <f t="shared" si="134"/>
        <v/>
      </c>
      <c r="AC599" s="193" t="str">
        <f t="shared" si="135"/>
        <v>CHECK DATES</v>
      </c>
      <c r="AD599" s="257" t="str">
        <f t="shared" si="136"/>
        <v/>
      </c>
      <c r="AE599" s="286">
        <v>0</v>
      </c>
      <c r="AF599" s="257">
        <f t="shared" si="137"/>
        <v>0</v>
      </c>
      <c r="AG599" s="257" t="str">
        <f t="shared" si="138"/>
        <v/>
      </c>
      <c r="AH599" s="257">
        <f t="shared" si="139"/>
        <v>0</v>
      </c>
    </row>
    <row r="600" spans="1:34" x14ac:dyDescent="0.3">
      <c r="A600" s="287">
        <v>588</v>
      </c>
      <c r="B600" s="150"/>
      <c r="C600" s="150"/>
      <c r="D600" s="150"/>
      <c r="E600" s="152"/>
      <c r="F600" s="152"/>
      <c r="G600" s="154"/>
      <c r="H600" s="155"/>
      <c r="I600" s="159"/>
      <c r="J600" s="159"/>
      <c r="K600" s="337"/>
      <c r="L600" s="343" t="str">
        <f>IF(K600="","",LOOKUP(K600,'Work Programme'!$A$8:$A$207,'Work Programme'!$B$8:$B$207))</f>
        <v/>
      </c>
      <c r="M600" s="150"/>
      <c r="N600" s="151"/>
      <c r="O600" s="254" t="str">
        <f>IF(G600="","",VLOOKUP(G600,'Overview - Financial Statement'!$A$46:$B$60,2,FALSE))</f>
        <v/>
      </c>
      <c r="P600" s="255" t="str">
        <f t="shared" si="126"/>
        <v/>
      </c>
      <c r="Q600" s="153"/>
      <c r="R600" s="153"/>
      <c r="S600" s="238">
        <f t="shared" si="127"/>
        <v>0</v>
      </c>
      <c r="T600" s="193" t="s">
        <v>44</v>
      </c>
      <c r="U600" s="173"/>
      <c r="V600" s="193" t="str">
        <f t="shared" si="128"/>
        <v/>
      </c>
      <c r="W600" s="264" t="str">
        <f t="shared" si="129"/>
        <v>OK</v>
      </c>
      <c r="X600" s="193" t="str">
        <f t="shared" si="130"/>
        <v/>
      </c>
      <c r="Y600" s="193" t="str">
        <f t="shared" si="131"/>
        <v/>
      </c>
      <c r="Z600" s="397" t="str">
        <f t="shared" si="132"/>
        <v/>
      </c>
      <c r="AA600" s="257" t="str">
        <f t="shared" si="133"/>
        <v/>
      </c>
      <c r="AB600" s="257" t="str">
        <f t="shared" si="134"/>
        <v/>
      </c>
      <c r="AC600" s="193" t="str">
        <f t="shared" si="135"/>
        <v>CHECK DATES</v>
      </c>
      <c r="AD600" s="257" t="str">
        <f t="shared" si="136"/>
        <v/>
      </c>
      <c r="AE600" s="286">
        <v>0</v>
      </c>
      <c r="AF600" s="257">
        <f t="shared" si="137"/>
        <v>0</v>
      </c>
      <c r="AG600" s="257" t="str">
        <f t="shared" si="138"/>
        <v/>
      </c>
      <c r="AH600" s="257">
        <f t="shared" si="139"/>
        <v>0</v>
      </c>
    </row>
    <row r="601" spans="1:34" x14ac:dyDescent="0.3">
      <c r="A601" s="287">
        <v>589</v>
      </c>
      <c r="B601" s="150"/>
      <c r="C601" s="150"/>
      <c r="D601" s="150"/>
      <c r="E601" s="152"/>
      <c r="F601" s="152"/>
      <c r="G601" s="154"/>
      <c r="H601" s="155"/>
      <c r="I601" s="159"/>
      <c r="J601" s="159"/>
      <c r="K601" s="337"/>
      <c r="L601" s="343" t="str">
        <f>IF(K601="","",LOOKUP(K601,'Work Programme'!$A$8:$A$207,'Work Programme'!$B$8:$B$207))</f>
        <v/>
      </c>
      <c r="M601" s="150"/>
      <c r="N601" s="151"/>
      <c r="O601" s="254" t="str">
        <f>IF(G601="","",VLOOKUP(G601,'Overview - Financial Statement'!$A$46:$B$60,2,FALSE))</f>
        <v/>
      </c>
      <c r="P601" s="255" t="str">
        <f t="shared" si="126"/>
        <v/>
      </c>
      <c r="Q601" s="153"/>
      <c r="R601" s="153"/>
      <c r="S601" s="238">
        <f t="shared" si="127"/>
        <v>0</v>
      </c>
      <c r="T601" s="193" t="s">
        <v>44</v>
      </c>
      <c r="U601" s="173"/>
      <c r="V601" s="193" t="str">
        <f t="shared" si="128"/>
        <v/>
      </c>
      <c r="W601" s="264" t="str">
        <f t="shared" si="129"/>
        <v>OK</v>
      </c>
      <c r="X601" s="193" t="str">
        <f t="shared" si="130"/>
        <v/>
      </c>
      <c r="Y601" s="193" t="str">
        <f t="shared" si="131"/>
        <v/>
      </c>
      <c r="Z601" s="397" t="str">
        <f t="shared" si="132"/>
        <v/>
      </c>
      <c r="AA601" s="257" t="str">
        <f t="shared" si="133"/>
        <v/>
      </c>
      <c r="AB601" s="257" t="str">
        <f t="shared" si="134"/>
        <v/>
      </c>
      <c r="AC601" s="193" t="str">
        <f t="shared" si="135"/>
        <v>CHECK DATES</v>
      </c>
      <c r="AD601" s="257" t="str">
        <f t="shared" si="136"/>
        <v/>
      </c>
      <c r="AE601" s="286">
        <v>0</v>
      </c>
      <c r="AF601" s="257">
        <f t="shared" si="137"/>
        <v>0</v>
      </c>
      <c r="AG601" s="257" t="str">
        <f t="shared" si="138"/>
        <v/>
      </c>
      <c r="AH601" s="257">
        <f t="shared" si="139"/>
        <v>0</v>
      </c>
    </row>
    <row r="602" spans="1:34" x14ac:dyDescent="0.3">
      <c r="A602" s="287">
        <v>590</v>
      </c>
      <c r="B602" s="150"/>
      <c r="C602" s="150"/>
      <c r="D602" s="150"/>
      <c r="E602" s="152"/>
      <c r="F602" s="152"/>
      <c r="G602" s="154"/>
      <c r="H602" s="155"/>
      <c r="I602" s="159"/>
      <c r="J602" s="159"/>
      <c r="K602" s="337"/>
      <c r="L602" s="343" t="str">
        <f>IF(K602="","",LOOKUP(K602,'Work Programme'!$A$8:$A$207,'Work Programme'!$B$8:$B$207))</f>
        <v/>
      </c>
      <c r="M602" s="150"/>
      <c r="N602" s="151"/>
      <c r="O602" s="254" t="str">
        <f>IF(G602="","",VLOOKUP(G602,'Overview - Financial Statement'!$A$46:$B$60,2,FALSE))</f>
        <v/>
      </c>
      <c r="P602" s="255" t="str">
        <f t="shared" si="126"/>
        <v/>
      </c>
      <c r="Q602" s="153"/>
      <c r="R602" s="153"/>
      <c r="S602" s="238">
        <f t="shared" si="127"/>
        <v>0</v>
      </c>
      <c r="T602" s="193" t="s">
        <v>44</v>
      </c>
      <c r="U602" s="173"/>
      <c r="V602" s="193" t="str">
        <f t="shared" si="128"/>
        <v/>
      </c>
      <c r="W602" s="264" t="str">
        <f t="shared" si="129"/>
        <v>OK</v>
      </c>
      <c r="X602" s="193" t="str">
        <f t="shared" si="130"/>
        <v/>
      </c>
      <c r="Y602" s="193" t="str">
        <f t="shared" si="131"/>
        <v/>
      </c>
      <c r="Z602" s="397" t="str">
        <f t="shared" si="132"/>
        <v/>
      </c>
      <c r="AA602" s="257" t="str">
        <f t="shared" si="133"/>
        <v/>
      </c>
      <c r="AB602" s="257" t="str">
        <f t="shared" si="134"/>
        <v/>
      </c>
      <c r="AC602" s="193" t="str">
        <f t="shared" si="135"/>
        <v>CHECK DATES</v>
      </c>
      <c r="AD602" s="257" t="str">
        <f t="shared" si="136"/>
        <v/>
      </c>
      <c r="AE602" s="286">
        <v>0</v>
      </c>
      <c r="AF602" s="257">
        <f t="shared" si="137"/>
        <v>0</v>
      </c>
      <c r="AG602" s="257" t="str">
        <f t="shared" si="138"/>
        <v/>
      </c>
      <c r="AH602" s="257">
        <f t="shared" si="139"/>
        <v>0</v>
      </c>
    </row>
    <row r="603" spans="1:34" x14ac:dyDescent="0.3">
      <c r="A603" s="287">
        <v>591</v>
      </c>
      <c r="B603" s="150"/>
      <c r="C603" s="150"/>
      <c r="D603" s="150"/>
      <c r="E603" s="152"/>
      <c r="F603" s="152"/>
      <c r="G603" s="154"/>
      <c r="H603" s="155"/>
      <c r="I603" s="159"/>
      <c r="J603" s="159"/>
      <c r="K603" s="337"/>
      <c r="L603" s="343" t="str">
        <f>IF(K603="","",LOOKUP(K603,'Work Programme'!$A$8:$A$207,'Work Programme'!$B$8:$B$207))</f>
        <v/>
      </c>
      <c r="M603" s="150"/>
      <c r="N603" s="151"/>
      <c r="O603" s="254" t="str">
        <f>IF(G603="","",VLOOKUP(G603,'Overview - Financial Statement'!$A$46:$B$60,2,FALSE))</f>
        <v/>
      </c>
      <c r="P603" s="255" t="str">
        <f t="shared" si="126"/>
        <v/>
      </c>
      <c r="Q603" s="153"/>
      <c r="R603" s="153"/>
      <c r="S603" s="238">
        <f t="shared" si="127"/>
        <v>0</v>
      </c>
      <c r="T603" s="193" t="s">
        <v>44</v>
      </c>
      <c r="U603" s="173"/>
      <c r="V603" s="193" t="str">
        <f t="shared" si="128"/>
        <v/>
      </c>
      <c r="W603" s="264" t="str">
        <f t="shared" si="129"/>
        <v>OK</v>
      </c>
      <c r="X603" s="193" t="str">
        <f t="shared" si="130"/>
        <v/>
      </c>
      <c r="Y603" s="193" t="str">
        <f t="shared" si="131"/>
        <v/>
      </c>
      <c r="Z603" s="397" t="str">
        <f t="shared" si="132"/>
        <v/>
      </c>
      <c r="AA603" s="257" t="str">
        <f t="shared" si="133"/>
        <v/>
      </c>
      <c r="AB603" s="257" t="str">
        <f t="shared" si="134"/>
        <v/>
      </c>
      <c r="AC603" s="193" t="str">
        <f t="shared" si="135"/>
        <v>CHECK DATES</v>
      </c>
      <c r="AD603" s="257" t="str">
        <f t="shared" si="136"/>
        <v/>
      </c>
      <c r="AE603" s="286">
        <v>0</v>
      </c>
      <c r="AF603" s="257">
        <f t="shared" si="137"/>
        <v>0</v>
      </c>
      <c r="AG603" s="257" t="str">
        <f t="shared" si="138"/>
        <v/>
      </c>
      <c r="AH603" s="257">
        <f t="shared" si="139"/>
        <v>0</v>
      </c>
    </row>
    <row r="604" spans="1:34" x14ac:dyDescent="0.3">
      <c r="A604" s="287">
        <v>592</v>
      </c>
      <c r="B604" s="150"/>
      <c r="C604" s="150"/>
      <c r="D604" s="150"/>
      <c r="E604" s="152"/>
      <c r="F604" s="152"/>
      <c r="G604" s="154"/>
      <c r="H604" s="155"/>
      <c r="I604" s="159"/>
      <c r="J604" s="159"/>
      <c r="K604" s="337"/>
      <c r="L604" s="343" t="str">
        <f>IF(K604="","",LOOKUP(K604,'Work Programme'!$A$8:$A$207,'Work Programme'!$B$8:$B$207))</f>
        <v/>
      </c>
      <c r="M604" s="150"/>
      <c r="N604" s="151"/>
      <c r="O604" s="254" t="str">
        <f>IF(G604="","",VLOOKUP(G604,'Overview - Financial Statement'!$A$46:$B$60,2,FALSE))</f>
        <v/>
      </c>
      <c r="P604" s="255" t="str">
        <f t="shared" si="126"/>
        <v/>
      </c>
      <c r="Q604" s="153"/>
      <c r="R604" s="153"/>
      <c r="S604" s="238">
        <f t="shared" si="127"/>
        <v>0</v>
      </c>
      <c r="T604" s="193" t="s">
        <v>44</v>
      </c>
      <c r="U604" s="173"/>
      <c r="V604" s="193" t="str">
        <f t="shared" si="128"/>
        <v/>
      </c>
      <c r="W604" s="264" t="str">
        <f t="shared" si="129"/>
        <v>OK</v>
      </c>
      <c r="X604" s="193" t="str">
        <f t="shared" si="130"/>
        <v/>
      </c>
      <c r="Y604" s="193" t="str">
        <f t="shared" si="131"/>
        <v/>
      </c>
      <c r="Z604" s="397" t="str">
        <f t="shared" si="132"/>
        <v/>
      </c>
      <c r="AA604" s="257" t="str">
        <f t="shared" si="133"/>
        <v/>
      </c>
      <c r="AB604" s="257" t="str">
        <f t="shared" si="134"/>
        <v/>
      </c>
      <c r="AC604" s="193" t="str">
        <f t="shared" si="135"/>
        <v>CHECK DATES</v>
      </c>
      <c r="AD604" s="257" t="str">
        <f t="shared" si="136"/>
        <v/>
      </c>
      <c r="AE604" s="286">
        <v>0</v>
      </c>
      <c r="AF604" s="257">
        <f t="shared" si="137"/>
        <v>0</v>
      </c>
      <c r="AG604" s="257" t="str">
        <f t="shared" si="138"/>
        <v/>
      </c>
      <c r="AH604" s="257">
        <f t="shared" si="139"/>
        <v>0</v>
      </c>
    </row>
    <row r="605" spans="1:34" x14ac:dyDescent="0.3">
      <c r="A605" s="287">
        <v>593</v>
      </c>
      <c r="B605" s="150"/>
      <c r="C605" s="150"/>
      <c r="D605" s="150"/>
      <c r="E605" s="152"/>
      <c r="F605" s="152"/>
      <c r="G605" s="154"/>
      <c r="H605" s="155"/>
      <c r="I605" s="159"/>
      <c r="J605" s="159"/>
      <c r="K605" s="337"/>
      <c r="L605" s="343" t="str">
        <f>IF(K605="","",LOOKUP(K605,'Work Programme'!$A$8:$A$207,'Work Programme'!$B$8:$B$207))</f>
        <v/>
      </c>
      <c r="M605" s="150"/>
      <c r="N605" s="151"/>
      <c r="O605" s="254" t="str">
        <f>IF(G605="","",VLOOKUP(G605,'Overview - Financial Statement'!$A$46:$B$60,2,FALSE))</f>
        <v/>
      </c>
      <c r="P605" s="255" t="str">
        <f t="shared" si="126"/>
        <v/>
      </c>
      <c r="Q605" s="153"/>
      <c r="R605" s="153"/>
      <c r="S605" s="238">
        <f t="shared" si="127"/>
        <v>0</v>
      </c>
      <c r="T605" s="193" t="s">
        <v>44</v>
      </c>
      <c r="U605" s="173"/>
      <c r="V605" s="193" t="str">
        <f t="shared" si="128"/>
        <v/>
      </c>
      <c r="W605" s="264" t="str">
        <f t="shared" si="129"/>
        <v>OK</v>
      </c>
      <c r="X605" s="193" t="str">
        <f t="shared" si="130"/>
        <v/>
      </c>
      <c r="Y605" s="193" t="str">
        <f t="shared" si="131"/>
        <v/>
      </c>
      <c r="Z605" s="397" t="str">
        <f t="shared" si="132"/>
        <v/>
      </c>
      <c r="AA605" s="257" t="str">
        <f t="shared" si="133"/>
        <v/>
      </c>
      <c r="AB605" s="257" t="str">
        <f t="shared" si="134"/>
        <v/>
      </c>
      <c r="AC605" s="193" t="str">
        <f t="shared" si="135"/>
        <v>CHECK DATES</v>
      </c>
      <c r="AD605" s="257" t="str">
        <f t="shared" si="136"/>
        <v/>
      </c>
      <c r="AE605" s="286">
        <v>0</v>
      </c>
      <c r="AF605" s="257">
        <f t="shared" si="137"/>
        <v>0</v>
      </c>
      <c r="AG605" s="257" t="str">
        <f t="shared" si="138"/>
        <v/>
      </c>
      <c r="AH605" s="257">
        <f t="shared" si="139"/>
        <v>0</v>
      </c>
    </row>
    <row r="606" spans="1:34" x14ac:dyDescent="0.3">
      <c r="A606" s="287">
        <v>594</v>
      </c>
      <c r="B606" s="150"/>
      <c r="C606" s="150"/>
      <c r="D606" s="150"/>
      <c r="E606" s="152"/>
      <c r="F606" s="152"/>
      <c r="G606" s="154"/>
      <c r="H606" s="155"/>
      <c r="I606" s="159"/>
      <c r="J606" s="159"/>
      <c r="K606" s="337"/>
      <c r="L606" s="343" t="str">
        <f>IF(K606="","",LOOKUP(K606,'Work Programme'!$A$8:$A$207,'Work Programme'!$B$8:$B$207))</f>
        <v/>
      </c>
      <c r="M606" s="150"/>
      <c r="N606" s="151"/>
      <c r="O606" s="254" t="str">
        <f>IF(G606="","",VLOOKUP(G606,'Overview - Financial Statement'!$A$46:$B$60,2,FALSE))</f>
        <v/>
      </c>
      <c r="P606" s="255" t="str">
        <f t="shared" si="126"/>
        <v/>
      </c>
      <c r="Q606" s="153"/>
      <c r="R606" s="153"/>
      <c r="S606" s="238">
        <f t="shared" si="127"/>
        <v>0</v>
      </c>
      <c r="T606" s="193" t="s">
        <v>44</v>
      </c>
      <c r="U606" s="173"/>
      <c r="V606" s="193" t="str">
        <f t="shared" si="128"/>
        <v/>
      </c>
      <c r="W606" s="264" t="str">
        <f t="shared" si="129"/>
        <v>OK</v>
      </c>
      <c r="X606" s="193" t="str">
        <f t="shared" si="130"/>
        <v/>
      </c>
      <c r="Y606" s="193" t="str">
        <f t="shared" si="131"/>
        <v/>
      </c>
      <c r="Z606" s="397" t="str">
        <f t="shared" si="132"/>
        <v/>
      </c>
      <c r="AA606" s="257" t="str">
        <f t="shared" si="133"/>
        <v/>
      </c>
      <c r="AB606" s="257" t="str">
        <f t="shared" si="134"/>
        <v/>
      </c>
      <c r="AC606" s="193" t="str">
        <f t="shared" si="135"/>
        <v>CHECK DATES</v>
      </c>
      <c r="AD606" s="257" t="str">
        <f t="shared" si="136"/>
        <v/>
      </c>
      <c r="AE606" s="286">
        <v>0</v>
      </c>
      <c r="AF606" s="257">
        <f t="shared" si="137"/>
        <v>0</v>
      </c>
      <c r="AG606" s="257" t="str">
        <f t="shared" si="138"/>
        <v/>
      </c>
      <c r="AH606" s="257">
        <f t="shared" si="139"/>
        <v>0</v>
      </c>
    </row>
    <row r="607" spans="1:34" x14ac:dyDescent="0.3">
      <c r="A607" s="287">
        <v>595</v>
      </c>
      <c r="B607" s="150"/>
      <c r="C607" s="150"/>
      <c r="D607" s="150"/>
      <c r="E607" s="152"/>
      <c r="F607" s="152"/>
      <c r="G607" s="154"/>
      <c r="H607" s="155"/>
      <c r="I607" s="159"/>
      <c r="J607" s="159"/>
      <c r="K607" s="337"/>
      <c r="L607" s="343" t="str">
        <f>IF(K607="","",LOOKUP(K607,'Work Programme'!$A$8:$A$207,'Work Programme'!$B$8:$B$207))</f>
        <v/>
      </c>
      <c r="M607" s="150"/>
      <c r="N607" s="151"/>
      <c r="O607" s="254" t="str">
        <f>IF(G607="","",VLOOKUP(G607,'Overview - Financial Statement'!$A$46:$B$60,2,FALSE))</f>
        <v/>
      </c>
      <c r="P607" s="255" t="str">
        <f t="shared" si="126"/>
        <v/>
      </c>
      <c r="Q607" s="153"/>
      <c r="R607" s="153"/>
      <c r="S607" s="238">
        <f t="shared" si="127"/>
        <v>0</v>
      </c>
      <c r="T607" s="193" t="s">
        <v>44</v>
      </c>
      <c r="U607" s="173"/>
      <c r="V607" s="193" t="str">
        <f t="shared" si="128"/>
        <v/>
      </c>
      <c r="W607" s="264" t="str">
        <f t="shared" si="129"/>
        <v>OK</v>
      </c>
      <c r="X607" s="193" t="str">
        <f t="shared" si="130"/>
        <v/>
      </c>
      <c r="Y607" s="193" t="str">
        <f t="shared" si="131"/>
        <v/>
      </c>
      <c r="Z607" s="397" t="str">
        <f t="shared" si="132"/>
        <v/>
      </c>
      <c r="AA607" s="257" t="str">
        <f t="shared" si="133"/>
        <v/>
      </c>
      <c r="AB607" s="257" t="str">
        <f t="shared" si="134"/>
        <v/>
      </c>
      <c r="AC607" s="193" t="str">
        <f t="shared" si="135"/>
        <v>CHECK DATES</v>
      </c>
      <c r="AD607" s="257" t="str">
        <f t="shared" si="136"/>
        <v/>
      </c>
      <c r="AE607" s="286">
        <v>0</v>
      </c>
      <c r="AF607" s="257">
        <f t="shared" si="137"/>
        <v>0</v>
      </c>
      <c r="AG607" s="257" t="str">
        <f t="shared" si="138"/>
        <v/>
      </c>
      <c r="AH607" s="257">
        <f t="shared" si="139"/>
        <v>0</v>
      </c>
    </row>
    <row r="608" spans="1:34" x14ac:dyDescent="0.3">
      <c r="A608" s="287">
        <v>596</v>
      </c>
      <c r="B608" s="150"/>
      <c r="C608" s="150"/>
      <c r="D608" s="150"/>
      <c r="E608" s="152"/>
      <c r="F608" s="152"/>
      <c r="G608" s="154"/>
      <c r="H608" s="155"/>
      <c r="I608" s="159"/>
      <c r="J608" s="159"/>
      <c r="K608" s="337"/>
      <c r="L608" s="343" t="str">
        <f>IF(K608="","",LOOKUP(K608,'Work Programme'!$A$8:$A$207,'Work Programme'!$B$8:$B$207))</f>
        <v/>
      </c>
      <c r="M608" s="150"/>
      <c r="N608" s="151"/>
      <c r="O608" s="254" t="str">
        <f>IF(G608="","",VLOOKUP(G608,'Overview - Financial Statement'!$A$46:$B$60,2,FALSE))</f>
        <v/>
      </c>
      <c r="P608" s="255" t="str">
        <f t="shared" si="126"/>
        <v/>
      </c>
      <c r="Q608" s="153"/>
      <c r="R608" s="153"/>
      <c r="S608" s="238">
        <f t="shared" si="127"/>
        <v>0</v>
      </c>
      <c r="T608" s="193" t="s">
        <v>44</v>
      </c>
      <c r="U608" s="173"/>
      <c r="V608" s="193" t="str">
        <f t="shared" si="128"/>
        <v/>
      </c>
      <c r="W608" s="264" t="str">
        <f t="shared" si="129"/>
        <v>OK</v>
      </c>
      <c r="X608" s="193" t="str">
        <f t="shared" si="130"/>
        <v/>
      </c>
      <c r="Y608" s="193" t="str">
        <f t="shared" si="131"/>
        <v/>
      </c>
      <c r="Z608" s="397" t="str">
        <f t="shared" si="132"/>
        <v/>
      </c>
      <c r="AA608" s="257" t="str">
        <f t="shared" si="133"/>
        <v/>
      </c>
      <c r="AB608" s="257" t="str">
        <f t="shared" si="134"/>
        <v/>
      </c>
      <c r="AC608" s="193" t="str">
        <f t="shared" si="135"/>
        <v>CHECK DATES</v>
      </c>
      <c r="AD608" s="257" t="str">
        <f t="shared" si="136"/>
        <v/>
      </c>
      <c r="AE608" s="286">
        <v>0</v>
      </c>
      <c r="AF608" s="257">
        <f t="shared" si="137"/>
        <v>0</v>
      </c>
      <c r="AG608" s="257" t="str">
        <f t="shared" si="138"/>
        <v/>
      </c>
      <c r="AH608" s="257">
        <f t="shared" si="139"/>
        <v>0</v>
      </c>
    </row>
    <row r="609" spans="1:34" x14ac:dyDescent="0.3">
      <c r="A609" s="287">
        <v>597</v>
      </c>
      <c r="B609" s="150"/>
      <c r="C609" s="150"/>
      <c r="D609" s="150"/>
      <c r="E609" s="152"/>
      <c r="F609" s="152"/>
      <c r="G609" s="154"/>
      <c r="H609" s="155"/>
      <c r="I609" s="159"/>
      <c r="J609" s="159"/>
      <c r="K609" s="337"/>
      <c r="L609" s="343" t="str">
        <f>IF(K609="","",LOOKUP(K609,'Work Programme'!$A$8:$A$207,'Work Programme'!$B$8:$B$207))</f>
        <v/>
      </c>
      <c r="M609" s="150"/>
      <c r="N609" s="151"/>
      <c r="O609" s="254" t="str">
        <f>IF(G609="","",VLOOKUP(G609,'Overview - Financial Statement'!$A$46:$B$60,2,FALSE))</f>
        <v/>
      </c>
      <c r="P609" s="255" t="str">
        <f t="shared" si="126"/>
        <v/>
      </c>
      <c r="Q609" s="153"/>
      <c r="R609" s="153"/>
      <c r="S609" s="238">
        <f t="shared" si="127"/>
        <v>0</v>
      </c>
      <c r="T609" s="193" t="s">
        <v>44</v>
      </c>
      <c r="U609" s="173"/>
      <c r="V609" s="193" t="str">
        <f t="shared" si="128"/>
        <v/>
      </c>
      <c r="W609" s="264" t="str">
        <f t="shared" si="129"/>
        <v>OK</v>
      </c>
      <c r="X609" s="193" t="str">
        <f t="shared" si="130"/>
        <v/>
      </c>
      <c r="Y609" s="193" t="str">
        <f t="shared" si="131"/>
        <v/>
      </c>
      <c r="Z609" s="397" t="str">
        <f t="shared" si="132"/>
        <v/>
      </c>
      <c r="AA609" s="257" t="str">
        <f t="shared" si="133"/>
        <v/>
      </c>
      <c r="AB609" s="257" t="str">
        <f t="shared" si="134"/>
        <v/>
      </c>
      <c r="AC609" s="193" t="str">
        <f t="shared" si="135"/>
        <v>CHECK DATES</v>
      </c>
      <c r="AD609" s="257" t="str">
        <f t="shared" si="136"/>
        <v/>
      </c>
      <c r="AE609" s="286">
        <v>0</v>
      </c>
      <c r="AF609" s="257">
        <f t="shared" si="137"/>
        <v>0</v>
      </c>
      <c r="AG609" s="257" t="str">
        <f t="shared" si="138"/>
        <v/>
      </c>
      <c r="AH609" s="257">
        <f t="shared" si="139"/>
        <v>0</v>
      </c>
    </row>
    <row r="610" spans="1:34" x14ac:dyDescent="0.3">
      <c r="A610" s="287">
        <v>598</v>
      </c>
      <c r="B610" s="150"/>
      <c r="C610" s="150"/>
      <c r="D610" s="150"/>
      <c r="E610" s="152"/>
      <c r="F610" s="152"/>
      <c r="G610" s="154"/>
      <c r="H610" s="155"/>
      <c r="I610" s="159"/>
      <c r="J610" s="159"/>
      <c r="K610" s="337"/>
      <c r="L610" s="343" t="str">
        <f>IF(K610="","",LOOKUP(K610,'Work Programme'!$A$8:$A$207,'Work Programme'!$B$8:$B$207))</f>
        <v/>
      </c>
      <c r="M610" s="150"/>
      <c r="N610" s="151"/>
      <c r="O610" s="254" t="str">
        <f>IF(G610="","",VLOOKUP(G610,'Overview - Financial Statement'!$A$46:$B$60,2,FALSE))</f>
        <v/>
      </c>
      <c r="P610" s="255" t="str">
        <f t="shared" si="126"/>
        <v/>
      </c>
      <c r="Q610" s="153"/>
      <c r="R610" s="153"/>
      <c r="S610" s="238">
        <f t="shared" si="127"/>
        <v>0</v>
      </c>
      <c r="T610" s="193" t="s">
        <v>44</v>
      </c>
      <c r="U610" s="173"/>
      <c r="V610" s="193" t="str">
        <f t="shared" si="128"/>
        <v/>
      </c>
      <c r="W610" s="264" t="str">
        <f t="shared" si="129"/>
        <v>OK</v>
      </c>
      <c r="X610" s="193" t="str">
        <f t="shared" si="130"/>
        <v/>
      </c>
      <c r="Y610" s="193" t="str">
        <f t="shared" si="131"/>
        <v/>
      </c>
      <c r="Z610" s="397" t="str">
        <f t="shared" si="132"/>
        <v/>
      </c>
      <c r="AA610" s="257" t="str">
        <f t="shared" si="133"/>
        <v/>
      </c>
      <c r="AB610" s="257" t="str">
        <f t="shared" si="134"/>
        <v/>
      </c>
      <c r="AC610" s="193" t="str">
        <f t="shared" si="135"/>
        <v>CHECK DATES</v>
      </c>
      <c r="AD610" s="257" t="str">
        <f t="shared" si="136"/>
        <v/>
      </c>
      <c r="AE610" s="286">
        <v>0</v>
      </c>
      <c r="AF610" s="257">
        <f t="shared" si="137"/>
        <v>0</v>
      </c>
      <c r="AG610" s="257" t="str">
        <f t="shared" si="138"/>
        <v/>
      </c>
      <c r="AH610" s="257">
        <f t="shared" si="139"/>
        <v>0</v>
      </c>
    </row>
    <row r="611" spans="1:34" x14ac:dyDescent="0.3">
      <c r="A611" s="287">
        <v>599</v>
      </c>
      <c r="B611" s="150"/>
      <c r="C611" s="150"/>
      <c r="D611" s="150"/>
      <c r="E611" s="152"/>
      <c r="F611" s="152"/>
      <c r="G611" s="154"/>
      <c r="H611" s="155"/>
      <c r="I611" s="159"/>
      <c r="J611" s="159"/>
      <c r="K611" s="337"/>
      <c r="L611" s="343" t="str">
        <f>IF(K611="","",LOOKUP(K611,'Work Programme'!$A$8:$A$207,'Work Programme'!$B$8:$B$207))</f>
        <v/>
      </c>
      <c r="M611" s="150"/>
      <c r="N611" s="151"/>
      <c r="O611" s="254" t="str">
        <f>IF(G611="","",VLOOKUP(G611,'Overview - Financial Statement'!$A$46:$B$60,2,FALSE))</f>
        <v/>
      </c>
      <c r="P611" s="255" t="str">
        <f t="shared" si="126"/>
        <v/>
      </c>
      <c r="Q611" s="153"/>
      <c r="R611" s="153"/>
      <c r="S611" s="238">
        <f t="shared" si="127"/>
        <v>0</v>
      </c>
      <c r="T611" s="193" t="s">
        <v>44</v>
      </c>
      <c r="U611" s="173"/>
      <c r="V611" s="193" t="str">
        <f t="shared" si="128"/>
        <v/>
      </c>
      <c r="W611" s="264" t="str">
        <f t="shared" si="129"/>
        <v>OK</v>
      </c>
      <c r="X611" s="193" t="str">
        <f t="shared" si="130"/>
        <v/>
      </c>
      <c r="Y611" s="193" t="str">
        <f t="shared" si="131"/>
        <v/>
      </c>
      <c r="Z611" s="397" t="str">
        <f t="shared" si="132"/>
        <v/>
      </c>
      <c r="AA611" s="257" t="str">
        <f t="shared" si="133"/>
        <v/>
      </c>
      <c r="AB611" s="257" t="str">
        <f t="shared" si="134"/>
        <v/>
      </c>
      <c r="AC611" s="193" t="str">
        <f t="shared" si="135"/>
        <v>CHECK DATES</v>
      </c>
      <c r="AD611" s="257" t="str">
        <f t="shared" si="136"/>
        <v/>
      </c>
      <c r="AE611" s="286">
        <v>0</v>
      </c>
      <c r="AF611" s="257">
        <f t="shared" si="137"/>
        <v>0</v>
      </c>
      <c r="AG611" s="257" t="str">
        <f t="shared" si="138"/>
        <v/>
      </c>
      <c r="AH611" s="257">
        <f t="shared" si="139"/>
        <v>0</v>
      </c>
    </row>
    <row r="612" spans="1:34" x14ac:dyDescent="0.3">
      <c r="A612" s="287">
        <v>600</v>
      </c>
      <c r="B612" s="150"/>
      <c r="C612" s="150"/>
      <c r="D612" s="150"/>
      <c r="E612" s="152"/>
      <c r="F612" s="152"/>
      <c r="G612" s="154"/>
      <c r="H612" s="155"/>
      <c r="I612" s="159"/>
      <c r="J612" s="159"/>
      <c r="K612" s="337"/>
      <c r="L612" s="343" t="str">
        <f>IF(K612="","",LOOKUP(K612,'Work Programme'!$A$8:$A$207,'Work Programme'!$B$8:$B$207))</f>
        <v/>
      </c>
      <c r="M612" s="150"/>
      <c r="N612" s="151"/>
      <c r="O612" s="254" t="str">
        <f>IF(G612="","",VLOOKUP(G612,'Overview - Financial Statement'!$A$46:$B$60,2,FALSE))</f>
        <v/>
      </c>
      <c r="P612" s="255" t="str">
        <f t="shared" si="126"/>
        <v/>
      </c>
      <c r="Q612" s="153"/>
      <c r="R612" s="153"/>
      <c r="S612" s="238">
        <f t="shared" si="127"/>
        <v>0</v>
      </c>
      <c r="T612" s="193" t="s">
        <v>44</v>
      </c>
      <c r="U612" s="173"/>
      <c r="V612" s="193" t="str">
        <f t="shared" si="128"/>
        <v/>
      </c>
      <c r="W612" s="264" t="str">
        <f t="shared" si="129"/>
        <v>OK</v>
      </c>
      <c r="X612" s="193" t="str">
        <f t="shared" si="130"/>
        <v/>
      </c>
      <c r="Y612" s="193" t="str">
        <f t="shared" si="131"/>
        <v/>
      </c>
      <c r="Z612" s="397" t="str">
        <f t="shared" si="132"/>
        <v/>
      </c>
      <c r="AA612" s="257" t="str">
        <f t="shared" si="133"/>
        <v/>
      </c>
      <c r="AB612" s="257" t="str">
        <f t="shared" si="134"/>
        <v/>
      </c>
      <c r="AC612" s="193" t="str">
        <f t="shared" si="135"/>
        <v>CHECK DATES</v>
      </c>
      <c r="AD612" s="257" t="str">
        <f t="shared" si="136"/>
        <v/>
      </c>
      <c r="AE612" s="286">
        <v>0</v>
      </c>
      <c r="AF612" s="257">
        <f t="shared" si="137"/>
        <v>0</v>
      </c>
      <c r="AG612" s="257" t="str">
        <f t="shared" si="138"/>
        <v/>
      </c>
      <c r="AH612" s="257">
        <f t="shared" si="139"/>
        <v>0</v>
      </c>
    </row>
    <row r="613" spans="1:34" x14ac:dyDescent="0.3">
      <c r="A613" s="287">
        <v>601</v>
      </c>
      <c r="B613" s="150"/>
      <c r="C613" s="150"/>
      <c r="D613" s="150"/>
      <c r="E613" s="152"/>
      <c r="F613" s="152"/>
      <c r="G613" s="154"/>
      <c r="H613" s="155"/>
      <c r="I613" s="159"/>
      <c r="J613" s="159"/>
      <c r="K613" s="337"/>
      <c r="L613" s="343" t="str">
        <f>IF(K613="","",LOOKUP(K613,'Work Programme'!$A$8:$A$207,'Work Programme'!$B$8:$B$207))</f>
        <v/>
      </c>
      <c r="M613" s="150"/>
      <c r="N613" s="151"/>
      <c r="O613" s="254" t="str">
        <f>IF(G613="","",VLOOKUP(G613,'Overview - Financial Statement'!$A$46:$B$60,2,FALSE))</f>
        <v/>
      </c>
      <c r="P613" s="255" t="str">
        <f t="shared" si="126"/>
        <v/>
      </c>
      <c r="Q613" s="153"/>
      <c r="R613" s="153"/>
      <c r="S613" s="238">
        <f t="shared" si="127"/>
        <v>0</v>
      </c>
      <c r="T613" s="193" t="s">
        <v>44</v>
      </c>
      <c r="U613" s="173"/>
      <c r="V613" s="193" t="str">
        <f t="shared" si="128"/>
        <v/>
      </c>
      <c r="W613" s="264" t="str">
        <f t="shared" si="129"/>
        <v>OK</v>
      </c>
      <c r="X613" s="193" t="str">
        <f t="shared" si="130"/>
        <v/>
      </c>
      <c r="Y613" s="193" t="str">
        <f t="shared" si="131"/>
        <v/>
      </c>
      <c r="Z613" s="397" t="str">
        <f t="shared" si="132"/>
        <v/>
      </c>
      <c r="AA613" s="257" t="str">
        <f t="shared" si="133"/>
        <v/>
      </c>
      <c r="AB613" s="257" t="str">
        <f t="shared" si="134"/>
        <v/>
      </c>
      <c r="AC613" s="193" t="str">
        <f t="shared" si="135"/>
        <v>CHECK DATES</v>
      </c>
      <c r="AD613" s="257" t="str">
        <f t="shared" si="136"/>
        <v/>
      </c>
      <c r="AE613" s="286">
        <v>0</v>
      </c>
      <c r="AF613" s="257">
        <f t="shared" si="137"/>
        <v>0</v>
      </c>
      <c r="AG613" s="257" t="str">
        <f t="shared" si="138"/>
        <v/>
      </c>
      <c r="AH613" s="257">
        <f t="shared" si="139"/>
        <v>0</v>
      </c>
    </row>
    <row r="614" spans="1:34" x14ac:dyDescent="0.3">
      <c r="A614" s="287">
        <v>602</v>
      </c>
      <c r="B614" s="150"/>
      <c r="C614" s="150"/>
      <c r="D614" s="150"/>
      <c r="E614" s="152"/>
      <c r="F614" s="152"/>
      <c r="G614" s="154"/>
      <c r="H614" s="155"/>
      <c r="I614" s="159"/>
      <c r="J614" s="159"/>
      <c r="K614" s="337"/>
      <c r="L614" s="343" t="str">
        <f>IF(K614="","",LOOKUP(K614,'Work Programme'!$A$8:$A$207,'Work Programme'!$B$8:$B$207))</f>
        <v/>
      </c>
      <c r="M614" s="150"/>
      <c r="N614" s="151"/>
      <c r="O614" s="254" t="str">
        <f>IF(G614="","",VLOOKUP(G614,'Overview - Financial Statement'!$A$46:$B$60,2,FALSE))</f>
        <v/>
      </c>
      <c r="P614" s="255" t="str">
        <f t="shared" si="126"/>
        <v/>
      </c>
      <c r="Q614" s="153"/>
      <c r="R614" s="153"/>
      <c r="S614" s="238">
        <f t="shared" si="127"/>
        <v>0</v>
      </c>
      <c r="T614" s="193" t="s">
        <v>44</v>
      </c>
      <c r="U614" s="173"/>
      <c r="V614" s="193" t="str">
        <f t="shared" si="128"/>
        <v/>
      </c>
      <c r="W614" s="264" t="str">
        <f t="shared" si="129"/>
        <v>OK</v>
      </c>
      <c r="X614" s="193" t="str">
        <f t="shared" si="130"/>
        <v/>
      </c>
      <c r="Y614" s="193" t="str">
        <f t="shared" si="131"/>
        <v/>
      </c>
      <c r="Z614" s="397" t="str">
        <f t="shared" si="132"/>
        <v/>
      </c>
      <c r="AA614" s="257" t="str">
        <f t="shared" si="133"/>
        <v/>
      </c>
      <c r="AB614" s="257" t="str">
        <f t="shared" si="134"/>
        <v/>
      </c>
      <c r="AC614" s="193" t="str">
        <f t="shared" si="135"/>
        <v>CHECK DATES</v>
      </c>
      <c r="AD614" s="257" t="str">
        <f t="shared" si="136"/>
        <v/>
      </c>
      <c r="AE614" s="286">
        <v>0</v>
      </c>
      <c r="AF614" s="257">
        <f t="shared" si="137"/>
        <v>0</v>
      </c>
      <c r="AG614" s="257" t="str">
        <f t="shared" si="138"/>
        <v/>
      </c>
      <c r="AH614" s="257">
        <f t="shared" si="139"/>
        <v>0</v>
      </c>
    </row>
    <row r="615" spans="1:34" x14ac:dyDescent="0.3">
      <c r="A615" s="287">
        <v>603</v>
      </c>
      <c r="B615" s="150"/>
      <c r="C615" s="150"/>
      <c r="D615" s="150"/>
      <c r="E615" s="152"/>
      <c r="F615" s="152"/>
      <c r="G615" s="154"/>
      <c r="H615" s="155"/>
      <c r="I615" s="159"/>
      <c r="J615" s="159"/>
      <c r="K615" s="337"/>
      <c r="L615" s="343" t="str">
        <f>IF(K615="","",LOOKUP(K615,'Work Programme'!$A$8:$A$207,'Work Programme'!$B$8:$B$207))</f>
        <v/>
      </c>
      <c r="M615" s="150"/>
      <c r="N615" s="151"/>
      <c r="O615" s="254" t="str">
        <f>IF(G615="","",VLOOKUP(G615,'Overview - Financial Statement'!$A$46:$B$60,2,FALSE))</f>
        <v/>
      </c>
      <c r="P615" s="255" t="str">
        <f t="shared" si="126"/>
        <v/>
      </c>
      <c r="Q615" s="153"/>
      <c r="R615" s="153"/>
      <c r="S615" s="238">
        <f t="shared" si="127"/>
        <v>0</v>
      </c>
      <c r="T615" s="193" t="s">
        <v>44</v>
      </c>
      <c r="U615" s="173"/>
      <c r="V615" s="193" t="str">
        <f t="shared" si="128"/>
        <v/>
      </c>
      <c r="W615" s="264" t="str">
        <f t="shared" si="129"/>
        <v>OK</v>
      </c>
      <c r="X615" s="193" t="str">
        <f t="shared" si="130"/>
        <v/>
      </c>
      <c r="Y615" s="193" t="str">
        <f t="shared" si="131"/>
        <v/>
      </c>
      <c r="Z615" s="397" t="str">
        <f t="shared" si="132"/>
        <v/>
      </c>
      <c r="AA615" s="257" t="str">
        <f t="shared" si="133"/>
        <v/>
      </c>
      <c r="AB615" s="257" t="str">
        <f t="shared" si="134"/>
        <v/>
      </c>
      <c r="AC615" s="193" t="str">
        <f t="shared" si="135"/>
        <v>CHECK DATES</v>
      </c>
      <c r="AD615" s="257" t="str">
        <f t="shared" si="136"/>
        <v/>
      </c>
      <c r="AE615" s="286">
        <v>0</v>
      </c>
      <c r="AF615" s="257">
        <f t="shared" si="137"/>
        <v>0</v>
      </c>
      <c r="AG615" s="257" t="str">
        <f t="shared" si="138"/>
        <v/>
      </c>
      <c r="AH615" s="257">
        <f t="shared" si="139"/>
        <v>0</v>
      </c>
    </row>
    <row r="616" spans="1:34" x14ac:dyDescent="0.3">
      <c r="A616" s="287">
        <v>604</v>
      </c>
      <c r="B616" s="150"/>
      <c r="C616" s="150"/>
      <c r="D616" s="150"/>
      <c r="E616" s="152"/>
      <c r="F616" s="152"/>
      <c r="G616" s="154"/>
      <c r="H616" s="155"/>
      <c r="I616" s="159"/>
      <c r="J616" s="159"/>
      <c r="K616" s="337"/>
      <c r="L616" s="343" t="str">
        <f>IF(K616="","",LOOKUP(K616,'Work Programme'!$A$8:$A$207,'Work Programme'!$B$8:$B$207))</f>
        <v/>
      </c>
      <c r="M616" s="150"/>
      <c r="N616" s="151"/>
      <c r="O616" s="254" t="str">
        <f>IF(G616="","",VLOOKUP(G616,'Overview - Financial Statement'!$A$46:$B$60,2,FALSE))</f>
        <v/>
      </c>
      <c r="P616" s="255" t="str">
        <f t="shared" si="126"/>
        <v/>
      </c>
      <c r="Q616" s="153"/>
      <c r="R616" s="153"/>
      <c r="S616" s="238">
        <f t="shared" si="127"/>
        <v>0</v>
      </c>
      <c r="T616" s="193" t="s">
        <v>44</v>
      </c>
      <c r="U616" s="173"/>
      <c r="V616" s="193" t="str">
        <f t="shared" si="128"/>
        <v/>
      </c>
      <c r="W616" s="264" t="str">
        <f t="shared" si="129"/>
        <v>OK</v>
      </c>
      <c r="X616" s="193" t="str">
        <f t="shared" si="130"/>
        <v/>
      </c>
      <c r="Y616" s="193" t="str">
        <f t="shared" si="131"/>
        <v/>
      </c>
      <c r="Z616" s="397" t="str">
        <f t="shared" si="132"/>
        <v/>
      </c>
      <c r="AA616" s="257" t="str">
        <f t="shared" si="133"/>
        <v/>
      </c>
      <c r="AB616" s="257" t="str">
        <f t="shared" si="134"/>
        <v/>
      </c>
      <c r="AC616" s="193" t="str">
        <f t="shared" si="135"/>
        <v>CHECK DATES</v>
      </c>
      <c r="AD616" s="257" t="str">
        <f t="shared" si="136"/>
        <v/>
      </c>
      <c r="AE616" s="286">
        <v>0</v>
      </c>
      <c r="AF616" s="257">
        <f t="shared" si="137"/>
        <v>0</v>
      </c>
      <c r="AG616" s="257" t="str">
        <f t="shared" si="138"/>
        <v/>
      </c>
      <c r="AH616" s="257">
        <f t="shared" si="139"/>
        <v>0</v>
      </c>
    </row>
    <row r="617" spans="1:34" x14ac:dyDescent="0.3">
      <c r="A617" s="287">
        <v>605</v>
      </c>
      <c r="B617" s="150"/>
      <c r="C617" s="150"/>
      <c r="D617" s="150"/>
      <c r="E617" s="152"/>
      <c r="F617" s="152"/>
      <c r="G617" s="154"/>
      <c r="H617" s="155"/>
      <c r="I617" s="159"/>
      <c r="J617" s="159"/>
      <c r="K617" s="337"/>
      <c r="L617" s="343" t="str">
        <f>IF(K617="","",LOOKUP(K617,'Work Programme'!$A$8:$A$207,'Work Programme'!$B$8:$B$207))</f>
        <v/>
      </c>
      <c r="M617" s="150"/>
      <c r="N617" s="151"/>
      <c r="O617" s="254" t="str">
        <f>IF(G617="","",VLOOKUP(G617,'Overview - Financial Statement'!$A$46:$B$60,2,FALSE))</f>
        <v/>
      </c>
      <c r="P617" s="255" t="str">
        <f t="shared" si="126"/>
        <v/>
      </c>
      <c r="Q617" s="153"/>
      <c r="R617" s="153"/>
      <c r="S617" s="238">
        <f t="shared" si="127"/>
        <v>0</v>
      </c>
      <c r="T617" s="193" t="s">
        <v>44</v>
      </c>
      <c r="U617" s="173"/>
      <c r="V617" s="193" t="str">
        <f t="shared" si="128"/>
        <v/>
      </c>
      <c r="W617" s="264" t="str">
        <f t="shared" si="129"/>
        <v>OK</v>
      </c>
      <c r="X617" s="193" t="str">
        <f t="shared" si="130"/>
        <v/>
      </c>
      <c r="Y617" s="193" t="str">
        <f t="shared" si="131"/>
        <v/>
      </c>
      <c r="Z617" s="397" t="str">
        <f t="shared" si="132"/>
        <v/>
      </c>
      <c r="AA617" s="257" t="str">
        <f t="shared" si="133"/>
        <v/>
      </c>
      <c r="AB617" s="257" t="str">
        <f t="shared" si="134"/>
        <v/>
      </c>
      <c r="AC617" s="193" t="str">
        <f t="shared" si="135"/>
        <v>CHECK DATES</v>
      </c>
      <c r="AD617" s="257" t="str">
        <f t="shared" si="136"/>
        <v/>
      </c>
      <c r="AE617" s="286">
        <v>0</v>
      </c>
      <c r="AF617" s="257">
        <f t="shared" si="137"/>
        <v>0</v>
      </c>
      <c r="AG617" s="257" t="str">
        <f t="shared" si="138"/>
        <v/>
      </c>
      <c r="AH617" s="257">
        <f t="shared" si="139"/>
        <v>0</v>
      </c>
    </row>
    <row r="618" spans="1:34" x14ac:dyDescent="0.3">
      <c r="A618" s="287">
        <v>606</v>
      </c>
      <c r="B618" s="150"/>
      <c r="C618" s="150"/>
      <c r="D618" s="150"/>
      <c r="E618" s="152"/>
      <c r="F618" s="152"/>
      <c r="G618" s="154"/>
      <c r="H618" s="155"/>
      <c r="I618" s="159"/>
      <c r="J618" s="159"/>
      <c r="K618" s="337"/>
      <c r="L618" s="343" t="str">
        <f>IF(K618="","",LOOKUP(K618,'Work Programme'!$A$8:$A$207,'Work Programme'!$B$8:$B$207))</f>
        <v/>
      </c>
      <c r="M618" s="150"/>
      <c r="N618" s="151"/>
      <c r="O618" s="254" t="str">
        <f>IF(G618="","",VLOOKUP(G618,'Overview - Financial Statement'!$A$46:$B$60,2,FALSE))</f>
        <v/>
      </c>
      <c r="P618" s="255" t="str">
        <f t="shared" si="126"/>
        <v/>
      </c>
      <c r="Q618" s="153"/>
      <c r="R618" s="153"/>
      <c r="S618" s="238">
        <f t="shared" si="127"/>
        <v>0</v>
      </c>
      <c r="T618" s="193" t="s">
        <v>44</v>
      </c>
      <c r="U618" s="173"/>
      <c r="V618" s="193" t="str">
        <f t="shared" si="128"/>
        <v/>
      </c>
      <c r="W618" s="264" t="str">
        <f t="shared" si="129"/>
        <v>OK</v>
      </c>
      <c r="X618" s="193" t="str">
        <f t="shared" si="130"/>
        <v/>
      </c>
      <c r="Y618" s="193" t="str">
        <f t="shared" si="131"/>
        <v/>
      </c>
      <c r="Z618" s="397" t="str">
        <f t="shared" si="132"/>
        <v/>
      </c>
      <c r="AA618" s="257" t="str">
        <f t="shared" si="133"/>
        <v/>
      </c>
      <c r="AB618" s="257" t="str">
        <f t="shared" si="134"/>
        <v/>
      </c>
      <c r="AC618" s="193" t="str">
        <f t="shared" si="135"/>
        <v>CHECK DATES</v>
      </c>
      <c r="AD618" s="257" t="str">
        <f t="shared" si="136"/>
        <v/>
      </c>
      <c r="AE618" s="286">
        <v>0</v>
      </c>
      <c r="AF618" s="257">
        <f t="shared" si="137"/>
        <v>0</v>
      </c>
      <c r="AG618" s="257" t="str">
        <f t="shared" si="138"/>
        <v/>
      </c>
      <c r="AH618" s="257">
        <f t="shared" si="139"/>
        <v>0</v>
      </c>
    </row>
    <row r="619" spans="1:34" x14ac:dyDescent="0.3">
      <c r="A619" s="287">
        <v>607</v>
      </c>
      <c r="B619" s="150"/>
      <c r="C619" s="150"/>
      <c r="D619" s="150"/>
      <c r="E619" s="152"/>
      <c r="F619" s="152"/>
      <c r="G619" s="154"/>
      <c r="H619" s="155"/>
      <c r="I619" s="159"/>
      <c r="J619" s="159"/>
      <c r="K619" s="337"/>
      <c r="L619" s="343" t="str">
        <f>IF(K619="","",LOOKUP(K619,'Work Programme'!$A$8:$A$207,'Work Programme'!$B$8:$B$207))</f>
        <v/>
      </c>
      <c r="M619" s="150"/>
      <c r="N619" s="151"/>
      <c r="O619" s="254" t="str">
        <f>IF(G619="","",VLOOKUP(G619,'Overview - Financial Statement'!$A$46:$B$60,2,FALSE))</f>
        <v/>
      </c>
      <c r="P619" s="255" t="str">
        <f t="shared" si="126"/>
        <v/>
      </c>
      <c r="Q619" s="153"/>
      <c r="R619" s="153"/>
      <c r="S619" s="238">
        <f t="shared" si="127"/>
        <v>0</v>
      </c>
      <c r="T619" s="193" t="s">
        <v>44</v>
      </c>
      <c r="U619" s="173"/>
      <c r="V619" s="193" t="str">
        <f t="shared" si="128"/>
        <v/>
      </c>
      <c r="W619" s="264" t="str">
        <f t="shared" si="129"/>
        <v>OK</v>
      </c>
      <c r="X619" s="193" t="str">
        <f t="shared" si="130"/>
        <v/>
      </c>
      <c r="Y619" s="193" t="str">
        <f t="shared" si="131"/>
        <v/>
      </c>
      <c r="Z619" s="397" t="str">
        <f t="shared" si="132"/>
        <v/>
      </c>
      <c r="AA619" s="257" t="str">
        <f t="shared" si="133"/>
        <v/>
      </c>
      <c r="AB619" s="257" t="str">
        <f t="shared" si="134"/>
        <v/>
      </c>
      <c r="AC619" s="193" t="str">
        <f t="shared" si="135"/>
        <v>CHECK DATES</v>
      </c>
      <c r="AD619" s="257" t="str">
        <f t="shared" si="136"/>
        <v/>
      </c>
      <c r="AE619" s="286">
        <v>0</v>
      </c>
      <c r="AF619" s="257">
        <f t="shared" si="137"/>
        <v>0</v>
      </c>
      <c r="AG619" s="257" t="str">
        <f t="shared" si="138"/>
        <v/>
      </c>
      <c r="AH619" s="257">
        <f t="shared" si="139"/>
        <v>0</v>
      </c>
    </row>
    <row r="620" spans="1:34" x14ac:dyDescent="0.3">
      <c r="A620" s="287">
        <v>608</v>
      </c>
      <c r="B620" s="150"/>
      <c r="C620" s="150"/>
      <c r="D620" s="150"/>
      <c r="E620" s="152"/>
      <c r="F620" s="152"/>
      <c r="G620" s="154"/>
      <c r="H620" s="155"/>
      <c r="I620" s="159"/>
      <c r="J620" s="159"/>
      <c r="K620" s="337"/>
      <c r="L620" s="343" t="str">
        <f>IF(K620="","",LOOKUP(K620,'Work Programme'!$A$8:$A$207,'Work Programme'!$B$8:$B$207))</f>
        <v/>
      </c>
      <c r="M620" s="150"/>
      <c r="N620" s="151"/>
      <c r="O620" s="254" t="str">
        <f>IF(G620="","",VLOOKUP(G620,'Overview - Financial Statement'!$A$46:$B$60,2,FALSE))</f>
        <v/>
      </c>
      <c r="P620" s="255" t="str">
        <f t="shared" si="126"/>
        <v/>
      </c>
      <c r="Q620" s="153"/>
      <c r="R620" s="153"/>
      <c r="S620" s="238">
        <f t="shared" si="127"/>
        <v>0</v>
      </c>
      <c r="T620" s="193" t="s">
        <v>44</v>
      </c>
      <c r="U620" s="173"/>
      <c r="V620" s="193" t="str">
        <f t="shared" si="128"/>
        <v/>
      </c>
      <c r="W620" s="264" t="str">
        <f t="shared" si="129"/>
        <v>OK</v>
      </c>
      <c r="X620" s="193" t="str">
        <f t="shared" si="130"/>
        <v/>
      </c>
      <c r="Y620" s="193" t="str">
        <f t="shared" si="131"/>
        <v/>
      </c>
      <c r="Z620" s="397" t="str">
        <f t="shared" si="132"/>
        <v/>
      </c>
      <c r="AA620" s="257" t="str">
        <f t="shared" si="133"/>
        <v/>
      </c>
      <c r="AB620" s="257" t="str">
        <f t="shared" si="134"/>
        <v/>
      </c>
      <c r="AC620" s="193" t="str">
        <f t="shared" si="135"/>
        <v>CHECK DATES</v>
      </c>
      <c r="AD620" s="257" t="str">
        <f t="shared" si="136"/>
        <v/>
      </c>
      <c r="AE620" s="286">
        <v>0</v>
      </c>
      <c r="AF620" s="257">
        <f t="shared" si="137"/>
        <v>0</v>
      </c>
      <c r="AG620" s="257" t="str">
        <f t="shared" si="138"/>
        <v/>
      </c>
      <c r="AH620" s="257">
        <f t="shared" si="139"/>
        <v>0</v>
      </c>
    </row>
    <row r="621" spans="1:34" x14ac:dyDescent="0.3">
      <c r="A621" s="287">
        <v>609</v>
      </c>
      <c r="B621" s="150"/>
      <c r="C621" s="150"/>
      <c r="D621" s="150"/>
      <c r="E621" s="152"/>
      <c r="F621" s="152"/>
      <c r="G621" s="154"/>
      <c r="H621" s="155"/>
      <c r="I621" s="159"/>
      <c r="J621" s="159"/>
      <c r="K621" s="337"/>
      <c r="L621" s="343" t="str">
        <f>IF(K621="","",LOOKUP(K621,'Work Programme'!$A$8:$A$207,'Work Programme'!$B$8:$B$207))</f>
        <v/>
      </c>
      <c r="M621" s="150"/>
      <c r="N621" s="151"/>
      <c r="O621" s="254" t="str">
        <f>IF(G621="","",VLOOKUP(G621,'Overview - Financial Statement'!$A$46:$B$60,2,FALSE))</f>
        <v/>
      </c>
      <c r="P621" s="255" t="str">
        <f t="shared" si="126"/>
        <v/>
      </c>
      <c r="Q621" s="153"/>
      <c r="R621" s="153"/>
      <c r="S621" s="238">
        <f t="shared" si="127"/>
        <v>0</v>
      </c>
      <c r="T621" s="193" t="s">
        <v>44</v>
      </c>
      <c r="U621" s="173"/>
      <c r="V621" s="193" t="str">
        <f t="shared" si="128"/>
        <v/>
      </c>
      <c r="W621" s="264" t="str">
        <f t="shared" si="129"/>
        <v>OK</v>
      </c>
      <c r="X621" s="193" t="str">
        <f t="shared" si="130"/>
        <v/>
      </c>
      <c r="Y621" s="193" t="str">
        <f t="shared" si="131"/>
        <v/>
      </c>
      <c r="Z621" s="397" t="str">
        <f t="shared" si="132"/>
        <v/>
      </c>
      <c r="AA621" s="257" t="str">
        <f t="shared" si="133"/>
        <v/>
      </c>
      <c r="AB621" s="257" t="str">
        <f t="shared" si="134"/>
        <v/>
      </c>
      <c r="AC621" s="193" t="str">
        <f t="shared" si="135"/>
        <v>CHECK DATES</v>
      </c>
      <c r="AD621" s="257" t="str">
        <f t="shared" si="136"/>
        <v/>
      </c>
      <c r="AE621" s="286">
        <v>0</v>
      </c>
      <c r="AF621" s="257">
        <f t="shared" si="137"/>
        <v>0</v>
      </c>
      <c r="AG621" s="257" t="str">
        <f t="shared" si="138"/>
        <v/>
      </c>
      <c r="AH621" s="257">
        <f t="shared" si="139"/>
        <v>0</v>
      </c>
    </row>
    <row r="622" spans="1:34" x14ac:dyDescent="0.3">
      <c r="A622" s="287">
        <v>610</v>
      </c>
      <c r="B622" s="150"/>
      <c r="C622" s="150"/>
      <c r="D622" s="150"/>
      <c r="E622" s="152"/>
      <c r="F622" s="152"/>
      <c r="G622" s="154"/>
      <c r="H622" s="155"/>
      <c r="I622" s="159"/>
      <c r="J622" s="159"/>
      <c r="K622" s="337"/>
      <c r="L622" s="343" t="str">
        <f>IF(K622="","",LOOKUP(K622,'Work Programme'!$A$8:$A$207,'Work Programme'!$B$8:$B$207))</f>
        <v/>
      </c>
      <c r="M622" s="150"/>
      <c r="N622" s="151"/>
      <c r="O622" s="254" t="str">
        <f>IF(G622="","",VLOOKUP(G622,'Overview - Financial Statement'!$A$46:$B$60,2,FALSE))</f>
        <v/>
      </c>
      <c r="P622" s="255" t="str">
        <f t="shared" si="126"/>
        <v/>
      </c>
      <c r="Q622" s="153"/>
      <c r="R622" s="153"/>
      <c r="S622" s="238">
        <f t="shared" si="127"/>
        <v>0</v>
      </c>
      <c r="T622" s="193" t="s">
        <v>44</v>
      </c>
      <c r="U622" s="173"/>
      <c r="V622" s="193" t="str">
        <f t="shared" si="128"/>
        <v/>
      </c>
      <c r="W622" s="264" t="str">
        <f t="shared" si="129"/>
        <v>OK</v>
      </c>
      <c r="X622" s="193" t="str">
        <f t="shared" si="130"/>
        <v/>
      </c>
      <c r="Y622" s="193" t="str">
        <f t="shared" si="131"/>
        <v/>
      </c>
      <c r="Z622" s="397" t="str">
        <f t="shared" si="132"/>
        <v/>
      </c>
      <c r="AA622" s="257" t="str">
        <f t="shared" si="133"/>
        <v/>
      </c>
      <c r="AB622" s="257" t="str">
        <f t="shared" si="134"/>
        <v/>
      </c>
      <c r="AC622" s="193" t="str">
        <f t="shared" si="135"/>
        <v>CHECK DATES</v>
      </c>
      <c r="AD622" s="257" t="str">
        <f t="shared" si="136"/>
        <v/>
      </c>
      <c r="AE622" s="286">
        <v>0</v>
      </c>
      <c r="AF622" s="257">
        <f t="shared" si="137"/>
        <v>0</v>
      </c>
      <c r="AG622" s="257" t="str">
        <f t="shared" si="138"/>
        <v/>
      </c>
      <c r="AH622" s="257">
        <f t="shared" si="139"/>
        <v>0</v>
      </c>
    </row>
    <row r="623" spans="1:34" x14ac:dyDescent="0.3">
      <c r="A623" s="287">
        <v>611</v>
      </c>
      <c r="B623" s="150"/>
      <c r="C623" s="150"/>
      <c r="D623" s="150"/>
      <c r="E623" s="152"/>
      <c r="F623" s="152"/>
      <c r="G623" s="154"/>
      <c r="H623" s="155"/>
      <c r="I623" s="159"/>
      <c r="J623" s="159"/>
      <c r="K623" s="337"/>
      <c r="L623" s="343" t="str">
        <f>IF(K623="","",LOOKUP(K623,'Work Programme'!$A$8:$A$207,'Work Programme'!$B$8:$B$207))</f>
        <v/>
      </c>
      <c r="M623" s="150"/>
      <c r="N623" s="151"/>
      <c r="O623" s="254" t="str">
        <f>IF(G623="","",VLOOKUP(G623,'Overview - Financial Statement'!$A$46:$B$60,2,FALSE))</f>
        <v/>
      </c>
      <c r="P623" s="255" t="str">
        <f t="shared" si="126"/>
        <v/>
      </c>
      <c r="Q623" s="153"/>
      <c r="R623" s="153"/>
      <c r="S623" s="238">
        <f t="shared" si="127"/>
        <v>0</v>
      </c>
      <c r="T623" s="193" t="s">
        <v>44</v>
      </c>
      <c r="U623" s="173"/>
      <c r="V623" s="193" t="str">
        <f t="shared" si="128"/>
        <v/>
      </c>
      <c r="W623" s="264" t="str">
        <f t="shared" si="129"/>
        <v>OK</v>
      </c>
      <c r="X623" s="193" t="str">
        <f t="shared" si="130"/>
        <v/>
      </c>
      <c r="Y623" s="193" t="str">
        <f t="shared" si="131"/>
        <v/>
      </c>
      <c r="Z623" s="397" t="str">
        <f t="shared" si="132"/>
        <v/>
      </c>
      <c r="AA623" s="257" t="str">
        <f t="shared" si="133"/>
        <v/>
      </c>
      <c r="AB623" s="257" t="str">
        <f t="shared" si="134"/>
        <v/>
      </c>
      <c r="AC623" s="193" t="str">
        <f t="shared" si="135"/>
        <v>CHECK DATES</v>
      </c>
      <c r="AD623" s="257" t="str">
        <f t="shared" si="136"/>
        <v/>
      </c>
      <c r="AE623" s="286">
        <v>0</v>
      </c>
      <c r="AF623" s="257">
        <f t="shared" si="137"/>
        <v>0</v>
      </c>
      <c r="AG623" s="257" t="str">
        <f t="shared" si="138"/>
        <v/>
      </c>
      <c r="AH623" s="257">
        <f t="shared" si="139"/>
        <v>0</v>
      </c>
    </row>
    <row r="624" spans="1:34" x14ac:dyDescent="0.3">
      <c r="A624" s="287">
        <v>612</v>
      </c>
      <c r="B624" s="150"/>
      <c r="C624" s="150"/>
      <c r="D624" s="150"/>
      <c r="E624" s="152"/>
      <c r="F624" s="152"/>
      <c r="G624" s="154"/>
      <c r="H624" s="155"/>
      <c r="I624" s="159"/>
      <c r="J624" s="159"/>
      <c r="K624" s="337"/>
      <c r="L624" s="343" t="str">
        <f>IF(K624="","",LOOKUP(K624,'Work Programme'!$A$8:$A$207,'Work Programme'!$B$8:$B$207))</f>
        <v/>
      </c>
      <c r="M624" s="150"/>
      <c r="N624" s="151"/>
      <c r="O624" s="254" t="str">
        <f>IF(G624="","",VLOOKUP(G624,'Overview - Financial Statement'!$A$46:$B$60,2,FALSE))</f>
        <v/>
      </c>
      <c r="P624" s="255" t="str">
        <f t="shared" si="126"/>
        <v/>
      </c>
      <c r="Q624" s="153"/>
      <c r="R624" s="153"/>
      <c r="S624" s="238">
        <f t="shared" si="127"/>
        <v>0</v>
      </c>
      <c r="T624" s="193" t="s">
        <v>44</v>
      </c>
      <c r="U624" s="173"/>
      <c r="V624" s="193" t="str">
        <f t="shared" si="128"/>
        <v/>
      </c>
      <c r="W624" s="264" t="str">
        <f t="shared" si="129"/>
        <v>OK</v>
      </c>
      <c r="X624" s="193" t="str">
        <f t="shared" si="130"/>
        <v/>
      </c>
      <c r="Y624" s="193" t="str">
        <f t="shared" si="131"/>
        <v/>
      </c>
      <c r="Z624" s="397" t="str">
        <f t="shared" si="132"/>
        <v/>
      </c>
      <c r="AA624" s="257" t="str">
        <f t="shared" si="133"/>
        <v/>
      </c>
      <c r="AB624" s="257" t="str">
        <f t="shared" si="134"/>
        <v/>
      </c>
      <c r="AC624" s="193" t="str">
        <f t="shared" si="135"/>
        <v>CHECK DATES</v>
      </c>
      <c r="AD624" s="257" t="str">
        <f t="shared" si="136"/>
        <v/>
      </c>
      <c r="AE624" s="286">
        <v>0</v>
      </c>
      <c r="AF624" s="257">
        <f t="shared" si="137"/>
        <v>0</v>
      </c>
      <c r="AG624" s="257" t="str">
        <f t="shared" si="138"/>
        <v/>
      </c>
      <c r="AH624" s="257">
        <f t="shared" si="139"/>
        <v>0</v>
      </c>
    </row>
    <row r="625" spans="1:34" x14ac:dyDescent="0.3">
      <c r="A625" s="287">
        <v>613</v>
      </c>
      <c r="B625" s="150"/>
      <c r="C625" s="150"/>
      <c r="D625" s="150"/>
      <c r="E625" s="152"/>
      <c r="F625" s="152"/>
      <c r="G625" s="154"/>
      <c r="H625" s="155"/>
      <c r="I625" s="159"/>
      <c r="J625" s="159"/>
      <c r="K625" s="337"/>
      <c r="L625" s="343" t="str">
        <f>IF(K625="","",LOOKUP(K625,'Work Programme'!$A$8:$A$207,'Work Programme'!$B$8:$B$207))</f>
        <v/>
      </c>
      <c r="M625" s="150"/>
      <c r="N625" s="151"/>
      <c r="O625" s="254" t="str">
        <f>IF(G625="","",VLOOKUP(G625,'Overview - Financial Statement'!$A$46:$B$60,2,FALSE))</f>
        <v/>
      </c>
      <c r="P625" s="255" t="str">
        <f t="shared" si="126"/>
        <v/>
      </c>
      <c r="Q625" s="153"/>
      <c r="R625" s="153"/>
      <c r="S625" s="238">
        <f t="shared" si="127"/>
        <v>0</v>
      </c>
      <c r="T625" s="193" t="s">
        <v>44</v>
      </c>
      <c r="U625" s="173"/>
      <c r="V625" s="193" t="str">
        <f t="shared" si="128"/>
        <v/>
      </c>
      <c r="W625" s="264" t="str">
        <f t="shared" si="129"/>
        <v>OK</v>
      </c>
      <c r="X625" s="193" t="str">
        <f t="shared" si="130"/>
        <v/>
      </c>
      <c r="Y625" s="193" t="str">
        <f t="shared" si="131"/>
        <v/>
      </c>
      <c r="Z625" s="397" t="str">
        <f t="shared" si="132"/>
        <v/>
      </c>
      <c r="AA625" s="257" t="str">
        <f t="shared" si="133"/>
        <v/>
      </c>
      <c r="AB625" s="257" t="str">
        <f t="shared" si="134"/>
        <v/>
      </c>
      <c r="AC625" s="193" t="str">
        <f t="shared" si="135"/>
        <v>CHECK DATES</v>
      </c>
      <c r="AD625" s="257" t="str">
        <f t="shared" si="136"/>
        <v/>
      </c>
      <c r="AE625" s="286">
        <v>0</v>
      </c>
      <c r="AF625" s="257">
        <f t="shared" si="137"/>
        <v>0</v>
      </c>
      <c r="AG625" s="257" t="str">
        <f t="shared" si="138"/>
        <v/>
      </c>
      <c r="AH625" s="257">
        <f t="shared" si="139"/>
        <v>0</v>
      </c>
    </row>
    <row r="626" spans="1:34" x14ac:dyDescent="0.3">
      <c r="A626" s="287">
        <v>614</v>
      </c>
      <c r="B626" s="150"/>
      <c r="C626" s="150"/>
      <c r="D626" s="150"/>
      <c r="E626" s="152"/>
      <c r="F626" s="152"/>
      <c r="G626" s="154"/>
      <c r="H626" s="155"/>
      <c r="I626" s="159"/>
      <c r="J626" s="159"/>
      <c r="K626" s="337"/>
      <c r="L626" s="343" t="str">
        <f>IF(K626="","",LOOKUP(K626,'Work Programme'!$A$8:$A$207,'Work Programme'!$B$8:$B$207))</f>
        <v/>
      </c>
      <c r="M626" s="150"/>
      <c r="N626" s="151"/>
      <c r="O626" s="254" t="str">
        <f>IF(G626="","",VLOOKUP(G626,'Overview - Financial Statement'!$A$46:$B$60,2,FALSE))</f>
        <v/>
      </c>
      <c r="P626" s="255" t="str">
        <f t="shared" si="126"/>
        <v/>
      </c>
      <c r="Q626" s="153"/>
      <c r="R626" s="153"/>
      <c r="S626" s="238">
        <f t="shared" si="127"/>
        <v>0</v>
      </c>
      <c r="T626" s="193" t="s">
        <v>44</v>
      </c>
      <c r="U626" s="173"/>
      <c r="V626" s="193" t="str">
        <f t="shared" si="128"/>
        <v/>
      </c>
      <c r="W626" s="264" t="str">
        <f t="shared" si="129"/>
        <v>OK</v>
      </c>
      <c r="X626" s="193" t="str">
        <f t="shared" si="130"/>
        <v/>
      </c>
      <c r="Y626" s="193" t="str">
        <f t="shared" si="131"/>
        <v/>
      </c>
      <c r="Z626" s="397" t="str">
        <f t="shared" si="132"/>
        <v/>
      </c>
      <c r="AA626" s="257" t="str">
        <f t="shared" si="133"/>
        <v/>
      </c>
      <c r="AB626" s="257" t="str">
        <f t="shared" si="134"/>
        <v/>
      </c>
      <c r="AC626" s="193" t="str">
        <f t="shared" si="135"/>
        <v>CHECK DATES</v>
      </c>
      <c r="AD626" s="257" t="str">
        <f t="shared" si="136"/>
        <v/>
      </c>
      <c r="AE626" s="286">
        <v>0</v>
      </c>
      <c r="AF626" s="257">
        <f t="shared" si="137"/>
        <v>0</v>
      </c>
      <c r="AG626" s="257" t="str">
        <f t="shared" si="138"/>
        <v/>
      </c>
      <c r="AH626" s="257">
        <f t="shared" si="139"/>
        <v>0</v>
      </c>
    </row>
    <row r="627" spans="1:34" x14ac:dyDescent="0.3">
      <c r="A627" s="287">
        <v>615</v>
      </c>
      <c r="B627" s="150"/>
      <c r="C627" s="150"/>
      <c r="D627" s="150"/>
      <c r="E627" s="152"/>
      <c r="F627" s="152"/>
      <c r="G627" s="154"/>
      <c r="H627" s="155"/>
      <c r="I627" s="159"/>
      <c r="J627" s="159"/>
      <c r="K627" s="337"/>
      <c r="L627" s="343" t="str">
        <f>IF(K627="","",LOOKUP(K627,'Work Programme'!$A$8:$A$207,'Work Programme'!$B$8:$B$207))</f>
        <v/>
      </c>
      <c r="M627" s="150"/>
      <c r="N627" s="151"/>
      <c r="O627" s="254" t="str">
        <f>IF(G627="","",VLOOKUP(G627,'Overview - Financial Statement'!$A$46:$B$60,2,FALSE))</f>
        <v/>
      </c>
      <c r="P627" s="255" t="str">
        <f t="shared" si="126"/>
        <v/>
      </c>
      <c r="Q627" s="153"/>
      <c r="R627" s="153"/>
      <c r="S627" s="238">
        <f t="shared" si="127"/>
        <v>0</v>
      </c>
      <c r="T627" s="193" t="s">
        <v>44</v>
      </c>
      <c r="U627" s="173"/>
      <c r="V627" s="193" t="str">
        <f t="shared" si="128"/>
        <v/>
      </c>
      <c r="W627" s="264" t="str">
        <f t="shared" si="129"/>
        <v>OK</v>
      </c>
      <c r="X627" s="193" t="str">
        <f t="shared" si="130"/>
        <v/>
      </c>
      <c r="Y627" s="193" t="str">
        <f t="shared" si="131"/>
        <v/>
      </c>
      <c r="Z627" s="397" t="str">
        <f t="shared" si="132"/>
        <v/>
      </c>
      <c r="AA627" s="257" t="str">
        <f t="shared" si="133"/>
        <v/>
      </c>
      <c r="AB627" s="257" t="str">
        <f t="shared" si="134"/>
        <v/>
      </c>
      <c r="AC627" s="193" t="str">
        <f t="shared" si="135"/>
        <v>CHECK DATES</v>
      </c>
      <c r="AD627" s="257" t="str">
        <f t="shared" si="136"/>
        <v/>
      </c>
      <c r="AE627" s="286">
        <v>0</v>
      </c>
      <c r="AF627" s="257">
        <f t="shared" si="137"/>
        <v>0</v>
      </c>
      <c r="AG627" s="257" t="str">
        <f t="shared" si="138"/>
        <v/>
      </c>
      <c r="AH627" s="257">
        <f t="shared" si="139"/>
        <v>0</v>
      </c>
    </row>
    <row r="628" spans="1:34" x14ac:dyDescent="0.3">
      <c r="A628" s="287">
        <v>616</v>
      </c>
      <c r="B628" s="150"/>
      <c r="C628" s="150"/>
      <c r="D628" s="150"/>
      <c r="E628" s="152"/>
      <c r="F628" s="152"/>
      <c r="G628" s="154"/>
      <c r="H628" s="155"/>
      <c r="I628" s="159"/>
      <c r="J628" s="159"/>
      <c r="K628" s="337"/>
      <c r="L628" s="343" t="str">
        <f>IF(K628="","",LOOKUP(K628,'Work Programme'!$A$8:$A$207,'Work Programme'!$B$8:$B$207))</f>
        <v/>
      </c>
      <c r="M628" s="150"/>
      <c r="N628" s="151"/>
      <c r="O628" s="254" t="str">
        <f>IF(G628="","",VLOOKUP(G628,'Overview - Financial Statement'!$A$46:$B$60,2,FALSE))</f>
        <v/>
      </c>
      <c r="P628" s="255" t="str">
        <f t="shared" si="126"/>
        <v/>
      </c>
      <c r="Q628" s="153"/>
      <c r="R628" s="153"/>
      <c r="S628" s="238">
        <f t="shared" si="127"/>
        <v>0</v>
      </c>
      <c r="T628" s="193" t="s">
        <v>44</v>
      </c>
      <c r="U628" s="173"/>
      <c r="V628" s="193" t="str">
        <f t="shared" si="128"/>
        <v/>
      </c>
      <c r="W628" s="264" t="str">
        <f t="shared" si="129"/>
        <v>OK</v>
      </c>
      <c r="X628" s="193" t="str">
        <f t="shared" si="130"/>
        <v/>
      </c>
      <c r="Y628" s="193" t="str">
        <f t="shared" si="131"/>
        <v/>
      </c>
      <c r="Z628" s="397" t="str">
        <f t="shared" si="132"/>
        <v/>
      </c>
      <c r="AA628" s="257" t="str">
        <f t="shared" si="133"/>
        <v/>
      </c>
      <c r="AB628" s="257" t="str">
        <f t="shared" si="134"/>
        <v/>
      </c>
      <c r="AC628" s="193" t="str">
        <f t="shared" si="135"/>
        <v>CHECK DATES</v>
      </c>
      <c r="AD628" s="257" t="str">
        <f t="shared" si="136"/>
        <v/>
      </c>
      <c r="AE628" s="286">
        <v>0</v>
      </c>
      <c r="AF628" s="257">
        <f t="shared" si="137"/>
        <v>0</v>
      </c>
      <c r="AG628" s="257" t="str">
        <f t="shared" si="138"/>
        <v/>
      </c>
      <c r="AH628" s="257">
        <f t="shared" si="139"/>
        <v>0</v>
      </c>
    </row>
    <row r="629" spans="1:34" x14ac:dyDescent="0.3">
      <c r="A629" s="287">
        <v>617</v>
      </c>
      <c r="B629" s="150"/>
      <c r="C629" s="150"/>
      <c r="D629" s="150"/>
      <c r="E629" s="152"/>
      <c r="F629" s="152"/>
      <c r="G629" s="154"/>
      <c r="H629" s="155"/>
      <c r="I629" s="159"/>
      <c r="J629" s="159"/>
      <c r="K629" s="337"/>
      <c r="L629" s="343" t="str">
        <f>IF(K629="","",LOOKUP(K629,'Work Programme'!$A$8:$A$207,'Work Programme'!$B$8:$B$207))</f>
        <v/>
      </c>
      <c r="M629" s="150"/>
      <c r="N629" s="151"/>
      <c r="O629" s="254" t="str">
        <f>IF(G629="","",VLOOKUP(G629,'Overview - Financial Statement'!$A$46:$B$60,2,FALSE))</f>
        <v/>
      </c>
      <c r="P629" s="255" t="str">
        <f t="shared" si="126"/>
        <v/>
      </c>
      <c r="Q629" s="153"/>
      <c r="R629" s="153"/>
      <c r="S629" s="238">
        <f t="shared" si="127"/>
        <v>0</v>
      </c>
      <c r="T629" s="193" t="s">
        <v>44</v>
      </c>
      <c r="U629" s="173"/>
      <c r="V629" s="193" t="str">
        <f t="shared" si="128"/>
        <v/>
      </c>
      <c r="W629" s="264" t="str">
        <f t="shared" si="129"/>
        <v>OK</v>
      </c>
      <c r="X629" s="193" t="str">
        <f t="shared" si="130"/>
        <v/>
      </c>
      <c r="Y629" s="193" t="str">
        <f t="shared" si="131"/>
        <v/>
      </c>
      <c r="Z629" s="397" t="str">
        <f t="shared" si="132"/>
        <v/>
      </c>
      <c r="AA629" s="257" t="str">
        <f t="shared" si="133"/>
        <v/>
      </c>
      <c r="AB629" s="257" t="str">
        <f t="shared" si="134"/>
        <v/>
      </c>
      <c r="AC629" s="193" t="str">
        <f t="shared" si="135"/>
        <v>CHECK DATES</v>
      </c>
      <c r="AD629" s="257" t="str">
        <f t="shared" si="136"/>
        <v/>
      </c>
      <c r="AE629" s="286">
        <v>0</v>
      </c>
      <c r="AF629" s="257">
        <f t="shared" si="137"/>
        <v>0</v>
      </c>
      <c r="AG629" s="257" t="str">
        <f t="shared" si="138"/>
        <v/>
      </c>
      <c r="AH629" s="257">
        <f t="shared" si="139"/>
        <v>0</v>
      </c>
    </row>
    <row r="630" spans="1:34" x14ac:dyDescent="0.3">
      <c r="A630" s="287">
        <v>618</v>
      </c>
      <c r="B630" s="150"/>
      <c r="C630" s="150"/>
      <c r="D630" s="150"/>
      <c r="E630" s="152"/>
      <c r="F630" s="152"/>
      <c r="G630" s="154"/>
      <c r="H630" s="155"/>
      <c r="I630" s="159"/>
      <c r="J630" s="159"/>
      <c r="K630" s="337"/>
      <c r="L630" s="343" t="str">
        <f>IF(K630="","",LOOKUP(K630,'Work Programme'!$A$8:$A$207,'Work Programme'!$B$8:$B$207))</f>
        <v/>
      </c>
      <c r="M630" s="150"/>
      <c r="N630" s="151"/>
      <c r="O630" s="254" t="str">
        <f>IF(G630="","",VLOOKUP(G630,'Overview - Financial Statement'!$A$46:$B$60,2,FALSE))</f>
        <v/>
      </c>
      <c r="P630" s="255" t="str">
        <f t="shared" si="126"/>
        <v/>
      </c>
      <c r="Q630" s="153"/>
      <c r="R630" s="153"/>
      <c r="S630" s="238">
        <f t="shared" si="127"/>
        <v>0</v>
      </c>
      <c r="T630" s="193" t="s">
        <v>44</v>
      </c>
      <c r="U630" s="173"/>
      <c r="V630" s="193" t="str">
        <f t="shared" si="128"/>
        <v/>
      </c>
      <c r="W630" s="264" t="str">
        <f t="shared" si="129"/>
        <v>OK</v>
      </c>
      <c r="X630" s="193" t="str">
        <f t="shared" si="130"/>
        <v/>
      </c>
      <c r="Y630" s="193" t="str">
        <f t="shared" si="131"/>
        <v/>
      </c>
      <c r="Z630" s="397" t="str">
        <f t="shared" si="132"/>
        <v/>
      </c>
      <c r="AA630" s="257" t="str">
        <f t="shared" si="133"/>
        <v/>
      </c>
      <c r="AB630" s="257" t="str">
        <f t="shared" si="134"/>
        <v/>
      </c>
      <c r="AC630" s="193" t="str">
        <f t="shared" si="135"/>
        <v>CHECK DATES</v>
      </c>
      <c r="AD630" s="257" t="str">
        <f t="shared" si="136"/>
        <v/>
      </c>
      <c r="AE630" s="286">
        <v>0</v>
      </c>
      <c r="AF630" s="257">
        <f t="shared" si="137"/>
        <v>0</v>
      </c>
      <c r="AG630" s="257" t="str">
        <f t="shared" si="138"/>
        <v/>
      </c>
      <c r="AH630" s="257">
        <f t="shared" si="139"/>
        <v>0</v>
      </c>
    </row>
    <row r="631" spans="1:34" x14ac:dyDescent="0.3">
      <c r="A631" s="287">
        <v>619</v>
      </c>
      <c r="B631" s="150"/>
      <c r="C631" s="150"/>
      <c r="D631" s="150"/>
      <c r="E631" s="152"/>
      <c r="F631" s="152"/>
      <c r="G631" s="154"/>
      <c r="H631" s="155"/>
      <c r="I631" s="159"/>
      <c r="J631" s="159"/>
      <c r="K631" s="337"/>
      <c r="L631" s="343" t="str">
        <f>IF(K631="","",LOOKUP(K631,'Work Programme'!$A$8:$A$207,'Work Programme'!$B$8:$B$207))</f>
        <v/>
      </c>
      <c r="M631" s="150"/>
      <c r="N631" s="151"/>
      <c r="O631" s="254" t="str">
        <f>IF(G631="","",VLOOKUP(G631,'Overview - Financial Statement'!$A$46:$B$60,2,FALSE))</f>
        <v/>
      </c>
      <c r="P631" s="255" t="str">
        <f t="shared" si="126"/>
        <v/>
      </c>
      <c r="Q631" s="153"/>
      <c r="R631" s="153"/>
      <c r="S631" s="238">
        <f t="shared" si="127"/>
        <v>0</v>
      </c>
      <c r="T631" s="193" t="s">
        <v>44</v>
      </c>
      <c r="U631" s="173"/>
      <c r="V631" s="193" t="str">
        <f t="shared" si="128"/>
        <v/>
      </c>
      <c r="W631" s="264" t="str">
        <f t="shared" si="129"/>
        <v>OK</v>
      </c>
      <c r="X631" s="193" t="str">
        <f t="shared" si="130"/>
        <v/>
      </c>
      <c r="Y631" s="193" t="str">
        <f t="shared" si="131"/>
        <v/>
      </c>
      <c r="Z631" s="397" t="str">
        <f t="shared" si="132"/>
        <v/>
      </c>
      <c r="AA631" s="257" t="str">
        <f t="shared" si="133"/>
        <v/>
      </c>
      <c r="AB631" s="257" t="str">
        <f t="shared" si="134"/>
        <v/>
      </c>
      <c r="AC631" s="193" t="str">
        <f t="shared" si="135"/>
        <v>CHECK DATES</v>
      </c>
      <c r="AD631" s="257" t="str">
        <f t="shared" si="136"/>
        <v/>
      </c>
      <c r="AE631" s="286">
        <v>0</v>
      </c>
      <c r="AF631" s="257">
        <f t="shared" si="137"/>
        <v>0</v>
      </c>
      <c r="AG631" s="257" t="str">
        <f t="shared" si="138"/>
        <v/>
      </c>
      <c r="AH631" s="257">
        <f t="shared" si="139"/>
        <v>0</v>
      </c>
    </row>
    <row r="632" spans="1:34" x14ac:dyDescent="0.3">
      <c r="A632" s="287">
        <v>620</v>
      </c>
      <c r="B632" s="150"/>
      <c r="C632" s="150"/>
      <c r="D632" s="150"/>
      <c r="E632" s="152"/>
      <c r="F632" s="152"/>
      <c r="G632" s="154"/>
      <c r="H632" s="155"/>
      <c r="I632" s="159"/>
      <c r="J632" s="159"/>
      <c r="K632" s="337"/>
      <c r="L632" s="343" t="str">
        <f>IF(K632="","",LOOKUP(K632,'Work Programme'!$A$8:$A$207,'Work Programme'!$B$8:$B$207))</f>
        <v/>
      </c>
      <c r="M632" s="150"/>
      <c r="N632" s="151"/>
      <c r="O632" s="254" t="str">
        <f>IF(G632="","",VLOOKUP(G632,'Overview - Financial Statement'!$A$46:$B$60,2,FALSE))</f>
        <v/>
      </c>
      <c r="P632" s="255" t="str">
        <f t="shared" si="126"/>
        <v/>
      </c>
      <c r="Q632" s="153"/>
      <c r="R632" s="153"/>
      <c r="S632" s="238">
        <f t="shared" si="127"/>
        <v>0</v>
      </c>
      <c r="T632" s="193" t="s">
        <v>44</v>
      </c>
      <c r="U632" s="173"/>
      <c r="V632" s="193" t="str">
        <f t="shared" si="128"/>
        <v/>
      </c>
      <c r="W632" s="264" t="str">
        <f t="shared" si="129"/>
        <v>OK</v>
      </c>
      <c r="X632" s="193" t="str">
        <f t="shared" si="130"/>
        <v/>
      </c>
      <c r="Y632" s="193" t="str">
        <f t="shared" si="131"/>
        <v/>
      </c>
      <c r="Z632" s="397" t="str">
        <f t="shared" si="132"/>
        <v/>
      </c>
      <c r="AA632" s="257" t="str">
        <f t="shared" si="133"/>
        <v/>
      </c>
      <c r="AB632" s="257" t="str">
        <f t="shared" si="134"/>
        <v/>
      </c>
      <c r="AC632" s="193" t="str">
        <f t="shared" si="135"/>
        <v>CHECK DATES</v>
      </c>
      <c r="AD632" s="257" t="str">
        <f t="shared" si="136"/>
        <v/>
      </c>
      <c r="AE632" s="286">
        <v>0</v>
      </c>
      <c r="AF632" s="257">
        <f t="shared" si="137"/>
        <v>0</v>
      </c>
      <c r="AG632" s="257" t="str">
        <f t="shared" si="138"/>
        <v/>
      </c>
      <c r="AH632" s="257">
        <f t="shared" si="139"/>
        <v>0</v>
      </c>
    </row>
    <row r="633" spans="1:34" x14ac:dyDescent="0.3">
      <c r="A633" s="287">
        <v>621</v>
      </c>
      <c r="B633" s="150"/>
      <c r="C633" s="150"/>
      <c r="D633" s="150"/>
      <c r="E633" s="152"/>
      <c r="F633" s="152"/>
      <c r="G633" s="154"/>
      <c r="H633" s="155"/>
      <c r="I633" s="159"/>
      <c r="J633" s="159"/>
      <c r="K633" s="337"/>
      <c r="L633" s="343" t="str">
        <f>IF(K633="","",LOOKUP(K633,'Work Programme'!$A$8:$A$207,'Work Programme'!$B$8:$B$207))</f>
        <v/>
      </c>
      <c r="M633" s="150"/>
      <c r="N633" s="151"/>
      <c r="O633" s="254" t="str">
        <f>IF(G633="","",VLOOKUP(G633,'Overview - Financial Statement'!$A$46:$B$60,2,FALSE))</f>
        <v/>
      </c>
      <c r="P633" s="255" t="str">
        <f t="shared" si="126"/>
        <v/>
      </c>
      <c r="Q633" s="153"/>
      <c r="R633" s="153"/>
      <c r="S633" s="238">
        <f t="shared" si="127"/>
        <v>0</v>
      </c>
      <c r="T633" s="193" t="s">
        <v>44</v>
      </c>
      <c r="U633" s="173"/>
      <c r="V633" s="193" t="str">
        <f t="shared" si="128"/>
        <v/>
      </c>
      <c r="W633" s="264" t="str">
        <f t="shared" si="129"/>
        <v>OK</v>
      </c>
      <c r="X633" s="193" t="str">
        <f t="shared" si="130"/>
        <v/>
      </c>
      <c r="Y633" s="193" t="str">
        <f t="shared" si="131"/>
        <v/>
      </c>
      <c r="Z633" s="397" t="str">
        <f t="shared" si="132"/>
        <v/>
      </c>
      <c r="AA633" s="257" t="str">
        <f t="shared" si="133"/>
        <v/>
      </c>
      <c r="AB633" s="257" t="str">
        <f t="shared" si="134"/>
        <v/>
      </c>
      <c r="AC633" s="193" t="str">
        <f t="shared" si="135"/>
        <v>CHECK DATES</v>
      </c>
      <c r="AD633" s="257" t="str">
        <f t="shared" si="136"/>
        <v/>
      </c>
      <c r="AE633" s="286">
        <v>0</v>
      </c>
      <c r="AF633" s="257">
        <f t="shared" si="137"/>
        <v>0</v>
      </c>
      <c r="AG633" s="257" t="str">
        <f t="shared" si="138"/>
        <v/>
      </c>
      <c r="AH633" s="257">
        <f t="shared" si="139"/>
        <v>0</v>
      </c>
    </row>
    <row r="634" spans="1:34" x14ac:dyDescent="0.3">
      <c r="A634" s="287">
        <v>622</v>
      </c>
      <c r="B634" s="150"/>
      <c r="C634" s="150"/>
      <c r="D634" s="150"/>
      <c r="E634" s="152"/>
      <c r="F634" s="152"/>
      <c r="G634" s="154"/>
      <c r="H634" s="155"/>
      <c r="I634" s="159"/>
      <c r="J634" s="159"/>
      <c r="K634" s="337"/>
      <c r="L634" s="343" t="str">
        <f>IF(K634="","",LOOKUP(K634,'Work Programme'!$A$8:$A$207,'Work Programme'!$B$8:$B$207))</f>
        <v/>
      </c>
      <c r="M634" s="150"/>
      <c r="N634" s="151"/>
      <c r="O634" s="254" t="str">
        <f>IF(G634="","",VLOOKUP(G634,'Overview - Financial Statement'!$A$46:$B$60,2,FALSE))</f>
        <v/>
      </c>
      <c r="P634" s="255" t="str">
        <f t="shared" si="126"/>
        <v/>
      </c>
      <c r="Q634" s="153"/>
      <c r="R634" s="153"/>
      <c r="S634" s="238">
        <f t="shared" si="127"/>
        <v>0</v>
      </c>
      <c r="T634" s="193" t="s">
        <v>44</v>
      </c>
      <c r="U634" s="173"/>
      <c r="V634" s="193" t="str">
        <f t="shared" si="128"/>
        <v/>
      </c>
      <c r="W634" s="264" t="str">
        <f t="shared" si="129"/>
        <v>OK</v>
      </c>
      <c r="X634" s="193" t="str">
        <f t="shared" si="130"/>
        <v/>
      </c>
      <c r="Y634" s="193" t="str">
        <f t="shared" si="131"/>
        <v/>
      </c>
      <c r="Z634" s="397" t="str">
        <f t="shared" si="132"/>
        <v/>
      </c>
      <c r="AA634" s="257" t="str">
        <f t="shared" si="133"/>
        <v/>
      </c>
      <c r="AB634" s="257" t="str">
        <f t="shared" si="134"/>
        <v/>
      </c>
      <c r="AC634" s="193" t="str">
        <f t="shared" si="135"/>
        <v>CHECK DATES</v>
      </c>
      <c r="AD634" s="257" t="str">
        <f t="shared" si="136"/>
        <v/>
      </c>
      <c r="AE634" s="286">
        <v>0</v>
      </c>
      <c r="AF634" s="257">
        <f t="shared" si="137"/>
        <v>0</v>
      </c>
      <c r="AG634" s="257" t="str">
        <f t="shared" si="138"/>
        <v/>
      </c>
      <c r="AH634" s="257">
        <f t="shared" si="139"/>
        <v>0</v>
      </c>
    </row>
    <row r="635" spans="1:34" x14ac:dyDescent="0.3">
      <c r="A635" s="287">
        <v>623</v>
      </c>
      <c r="B635" s="150"/>
      <c r="C635" s="150"/>
      <c r="D635" s="150"/>
      <c r="E635" s="152"/>
      <c r="F635" s="152"/>
      <c r="G635" s="154"/>
      <c r="H635" s="155"/>
      <c r="I635" s="159"/>
      <c r="J635" s="159"/>
      <c r="K635" s="337"/>
      <c r="L635" s="343" t="str">
        <f>IF(K635="","",LOOKUP(K635,'Work Programme'!$A$8:$A$207,'Work Programme'!$B$8:$B$207))</f>
        <v/>
      </c>
      <c r="M635" s="150"/>
      <c r="N635" s="151"/>
      <c r="O635" s="254" t="str">
        <f>IF(G635="","",VLOOKUP(G635,'Overview - Financial Statement'!$A$46:$B$60,2,FALSE))</f>
        <v/>
      </c>
      <c r="P635" s="255" t="str">
        <f t="shared" si="126"/>
        <v/>
      </c>
      <c r="Q635" s="153"/>
      <c r="R635" s="153"/>
      <c r="S635" s="238">
        <f t="shared" si="127"/>
        <v>0</v>
      </c>
      <c r="T635" s="193" t="s">
        <v>44</v>
      </c>
      <c r="U635" s="173"/>
      <c r="V635" s="193" t="str">
        <f t="shared" si="128"/>
        <v/>
      </c>
      <c r="W635" s="264" t="str">
        <f t="shared" si="129"/>
        <v>OK</v>
      </c>
      <c r="X635" s="193" t="str">
        <f t="shared" si="130"/>
        <v/>
      </c>
      <c r="Y635" s="193" t="str">
        <f t="shared" si="131"/>
        <v/>
      </c>
      <c r="Z635" s="397" t="str">
        <f t="shared" si="132"/>
        <v/>
      </c>
      <c r="AA635" s="257" t="str">
        <f t="shared" si="133"/>
        <v/>
      </c>
      <c r="AB635" s="257" t="str">
        <f t="shared" si="134"/>
        <v/>
      </c>
      <c r="AC635" s="193" t="str">
        <f t="shared" si="135"/>
        <v>CHECK DATES</v>
      </c>
      <c r="AD635" s="257" t="str">
        <f t="shared" si="136"/>
        <v/>
      </c>
      <c r="AE635" s="286">
        <v>0</v>
      </c>
      <c r="AF635" s="257">
        <f t="shared" si="137"/>
        <v>0</v>
      </c>
      <c r="AG635" s="257" t="str">
        <f t="shared" si="138"/>
        <v/>
      </c>
      <c r="AH635" s="257">
        <f t="shared" si="139"/>
        <v>0</v>
      </c>
    </row>
    <row r="636" spans="1:34" x14ac:dyDescent="0.3">
      <c r="A636" s="287">
        <v>624</v>
      </c>
      <c r="B636" s="150"/>
      <c r="C636" s="150"/>
      <c r="D636" s="150"/>
      <c r="E636" s="152"/>
      <c r="F636" s="152"/>
      <c r="G636" s="154"/>
      <c r="H636" s="155"/>
      <c r="I636" s="159"/>
      <c r="J636" s="159"/>
      <c r="K636" s="337"/>
      <c r="L636" s="343" t="str">
        <f>IF(K636="","",LOOKUP(K636,'Work Programme'!$A$8:$A$207,'Work Programme'!$B$8:$B$207))</f>
        <v/>
      </c>
      <c r="M636" s="150"/>
      <c r="N636" s="151"/>
      <c r="O636" s="254" t="str">
        <f>IF(G636="","",VLOOKUP(G636,'Overview - Financial Statement'!$A$46:$B$60,2,FALSE))</f>
        <v/>
      </c>
      <c r="P636" s="255" t="str">
        <f t="shared" si="126"/>
        <v/>
      </c>
      <c r="Q636" s="153"/>
      <c r="R636" s="153"/>
      <c r="S636" s="238">
        <f t="shared" si="127"/>
        <v>0</v>
      </c>
      <c r="T636" s="193" t="s">
        <v>44</v>
      </c>
      <c r="U636" s="173"/>
      <c r="V636" s="193" t="str">
        <f t="shared" si="128"/>
        <v/>
      </c>
      <c r="W636" s="264" t="str">
        <f t="shared" si="129"/>
        <v>OK</v>
      </c>
      <c r="X636" s="193" t="str">
        <f t="shared" si="130"/>
        <v/>
      </c>
      <c r="Y636" s="193" t="str">
        <f t="shared" si="131"/>
        <v/>
      </c>
      <c r="Z636" s="397" t="str">
        <f t="shared" si="132"/>
        <v/>
      </c>
      <c r="AA636" s="257" t="str">
        <f t="shared" si="133"/>
        <v/>
      </c>
      <c r="AB636" s="257" t="str">
        <f t="shared" si="134"/>
        <v/>
      </c>
      <c r="AC636" s="193" t="str">
        <f t="shared" si="135"/>
        <v>CHECK DATES</v>
      </c>
      <c r="AD636" s="257" t="str">
        <f t="shared" si="136"/>
        <v/>
      </c>
      <c r="AE636" s="286">
        <v>0</v>
      </c>
      <c r="AF636" s="257">
        <f t="shared" si="137"/>
        <v>0</v>
      </c>
      <c r="AG636" s="257" t="str">
        <f t="shared" si="138"/>
        <v/>
      </c>
      <c r="AH636" s="257">
        <f t="shared" si="139"/>
        <v>0</v>
      </c>
    </row>
    <row r="637" spans="1:34" x14ac:dyDescent="0.3">
      <c r="A637" s="287">
        <v>625</v>
      </c>
      <c r="B637" s="150"/>
      <c r="C637" s="150"/>
      <c r="D637" s="150"/>
      <c r="E637" s="152"/>
      <c r="F637" s="152"/>
      <c r="G637" s="154"/>
      <c r="H637" s="155"/>
      <c r="I637" s="159"/>
      <c r="J637" s="159"/>
      <c r="K637" s="337"/>
      <c r="L637" s="343" t="str">
        <f>IF(K637="","",LOOKUP(K637,'Work Programme'!$A$8:$A$207,'Work Programme'!$B$8:$B$207))</f>
        <v/>
      </c>
      <c r="M637" s="150"/>
      <c r="N637" s="151"/>
      <c r="O637" s="254" t="str">
        <f>IF(G637="","",VLOOKUP(G637,'Overview - Financial Statement'!$A$46:$B$60,2,FALSE))</f>
        <v/>
      </c>
      <c r="P637" s="255" t="str">
        <f t="shared" si="126"/>
        <v/>
      </c>
      <c r="Q637" s="153"/>
      <c r="R637" s="153"/>
      <c r="S637" s="238">
        <f t="shared" si="127"/>
        <v>0</v>
      </c>
      <c r="T637" s="193" t="s">
        <v>44</v>
      </c>
      <c r="U637" s="173"/>
      <c r="V637" s="193" t="str">
        <f t="shared" si="128"/>
        <v/>
      </c>
      <c r="W637" s="264" t="str">
        <f t="shared" si="129"/>
        <v>OK</v>
      </c>
      <c r="X637" s="193" t="str">
        <f t="shared" si="130"/>
        <v/>
      </c>
      <c r="Y637" s="193" t="str">
        <f t="shared" si="131"/>
        <v/>
      </c>
      <c r="Z637" s="397" t="str">
        <f t="shared" si="132"/>
        <v/>
      </c>
      <c r="AA637" s="257" t="str">
        <f t="shared" si="133"/>
        <v/>
      </c>
      <c r="AB637" s="257" t="str">
        <f t="shared" si="134"/>
        <v/>
      </c>
      <c r="AC637" s="193" t="str">
        <f t="shared" si="135"/>
        <v>CHECK DATES</v>
      </c>
      <c r="AD637" s="257" t="str">
        <f t="shared" si="136"/>
        <v/>
      </c>
      <c r="AE637" s="286">
        <v>0</v>
      </c>
      <c r="AF637" s="257">
        <f t="shared" si="137"/>
        <v>0</v>
      </c>
      <c r="AG637" s="257" t="str">
        <f t="shared" si="138"/>
        <v/>
      </c>
      <c r="AH637" s="257">
        <f t="shared" si="139"/>
        <v>0</v>
      </c>
    </row>
    <row r="638" spans="1:34" x14ac:dyDescent="0.3">
      <c r="A638" s="287">
        <v>626</v>
      </c>
      <c r="B638" s="150"/>
      <c r="C638" s="150"/>
      <c r="D638" s="150"/>
      <c r="E638" s="152"/>
      <c r="F638" s="152"/>
      <c r="G638" s="154"/>
      <c r="H638" s="155"/>
      <c r="I638" s="159"/>
      <c r="J638" s="159"/>
      <c r="K638" s="337"/>
      <c r="L638" s="343" t="str">
        <f>IF(K638="","",LOOKUP(K638,'Work Programme'!$A$8:$A$207,'Work Programme'!$B$8:$B$207))</f>
        <v/>
      </c>
      <c r="M638" s="150"/>
      <c r="N638" s="151"/>
      <c r="O638" s="254" t="str">
        <f>IF(G638="","",VLOOKUP(G638,'Overview - Financial Statement'!$A$46:$B$60,2,FALSE))</f>
        <v/>
      </c>
      <c r="P638" s="255" t="str">
        <f t="shared" si="126"/>
        <v/>
      </c>
      <c r="Q638" s="153"/>
      <c r="R638" s="153"/>
      <c r="S638" s="238">
        <f t="shared" si="127"/>
        <v>0</v>
      </c>
      <c r="T638" s="193" t="s">
        <v>44</v>
      </c>
      <c r="U638" s="173"/>
      <c r="V638" s="193" t="str">
        <f t="shared" si="128"/>
        <v/>
      </c>
      <c r="W638" s="264" t="str">
        <f t="shared" si="129"/>
        <v>OK</v>
      </c>
      <c r="X638" s="193" t="str">
        <f t="shared" si="130"/>
        <v/>
      </c>
      <c r="Y638" s="193" t="str">
        <f t="shared" si="131"/>
        <v/>
      </c>
      <c r="Z638" s="397" t="str">
        <f t="shared" si="132"/>
        <v/>
      </c>
      <c r="AA638" s="257" t="str">
        <f t="shared" si="133"/>
        <v/>
      </c>
      <c r="AB638" s="257" t="str">
        <f t="shared" si="134"/>
        <v/>
      </c>
      <c r="AC638" s="193" t="str">
        <f t="shared" si="135"/>
        <v>CHECK DATES</v>
      </c>
      <c r="AD638" s="257" t="str">
        <f t="shared" si="136"/>
        <v/>
      </c>
      <c r="AE638" s="286">
        <v>0</v>
      </c>
      <c r="AF638" s="257">
        <f t="shared" si="137"/>
        <v>0</v>
      </c>
      <c r="AG638" s="257" t="str">
        <f t="shared" si="138"/>
        <v/>
      </c>
      <c r="AH638" s="257">
        <f t="shared" si="139"/>
        <v>0</v>
      </c>
    </row>
    <row r="639" spans="1:34" x14ac:dyDescent="0.3">
      <c r="A639" s="287">
        <v>627</v>
      </c>
      <c r="B639" s="150"/>
      <c r="C639" s="150"/>
      <c r="D639" s="150"/>
      <c r="E639" s="152"/>
      <c r="F639" s="152"/>
      <c r="G639" s="154"/>
      <c r="H639" s="155"/>
      <c r="I639" s="159"/>
      <c r="J639" s="159"/>
      <c r="K639" s="337"/>
      <c r="L639" s="343" t="str">
        <f>IF(K639="","",LOOKUP(K639,'Work Programme'!$A$8:$A$207,'Work Programme'!$B$8:$B$207))</f>
        <v/>
      </c>
      <c r="M639" s="150"/>
      <c r="N639" s="151"/>
      <c r="O639" s="254" t="str">
        <f>IF(G639="","",VLOOKUP(G639,'Overview - Financial Statement'!$A$46:$B$60,2,FALSE))</f>
        <v/>
      </c>
      <c r="P639" s="255" t="str">
        <f t="shared" si="126"/>
        <v/>
      </c>
      <c r="Q639" s="153"/>
      <c r="R639" s="153"/>
      <c r="S639" s="238">
        <f t="shared" si="127"/>
        <v>0</v>
      </c>
      <c r="T639" s="193" t="s">
        <v>44</v>
      </c>
      <c r="U639" s="173"/>
      <c r="V639" s="193" t="str">
        <f t="shared" si="128"/>
        <v/>
      </c>
      <c r="W639" s="264" t="str">
        <f t="shared" si="129"/>
        <v>OK</v>
      </c>
      <c r="X639" s="193" t="str">
        <f t="shared" si="130"/>
        <v/>
      </c>
      <c r="Y639" s="193" t="str">
        <f t="shared" si="131"/>
        <v/>
      </c>
      <c r="Z639" s="397" t="str">
        <f t="shared" si="132"/>
        <v/>
      </c>
      <c r="AA639" s="257" t="str">
        <f t="shared" si="133"/>
        <v/>
      </c>
      <c r="AB639" s="257" t="str">
        <f t="shared" si="134"/>
        <v/>
      </c>
      <c r="AC639" s="193" t="str">
        <f t="shared" si="135"/>
        <v>CHECK DATES</v>
      </c>
      <c r="AD639" s="257" t="str">
        <f t="shared" si="136"/>
        <v/>
      </c>
      <c r="AE639" s="286">
        <v>0</v>
      </c>
      <c r="AF639" s="257">
        <f t="shared" si="137"/>
        <v>0</v>
      </c>
      <c r="AG639" s="257" t="str">
        <f t="shared" si="138"/>
        <v/>
      </c>
      <c r="AH639" s="257">
        <f t="shared" si="139"/>
        <v>0</v>
      </c>
    </row>
    <row r="640" spans="1:34" x14ac:dyDescent="0.3">
      <c r="A640" s="287">
        <v>628</v>
      </c>
      <c r="B640" s="150"/>
      <c r="C640" s="150"/>
      <c r="D640" s="150"/>
      <c r="E640" s="152"/>
      <c r="F640" s="152"/>
      <c r="G640" s="154"/>
      <c r="H640" s="155"/>
      <c r="I640" s="159"/>
      <c r="J640" s="159"/>
      <c r="K640" s="337"/>
      <c r="L640" s="343" t="str">
        <f>IF(K640="","",LOOKUP(K640,'Work Programme'!$A$8:$A$207,'Work Programme'!$B$8:$B$207))</f>
        <v/>
      </c>
      <c r="M640" s="150"/>
      <c r="N640" s="151"/>
      <c r="O640" s="254" t="str">
        <f>IF(G640="","",VLOOKUP(G640,'Overview - Financial Statement'!$A$46:$B$60,2,FALSE))</f>
        <v/>
      </c>
      <c r="P640" s="255" t="str">
        <f t="shared" si="126"/>
        <v/>
      </c>
      <c r="Q640" s="153"/>
      <c r="R640" s="153"/>
      <c r="S640" s="238">
        <f t="shared" si="127"/>
        <v>0</v>
      </c>
      <c r="T640" s="193" t="s">
        <v>44</v>
      </c>
      <c r="U640" s="173"/>
      <c r="V640" s="193" t="str">
        <f t="shared" si="128"/>
        <v/>
      </c>
      <c r="W640" s="264" t="str">
        <f t="shared" si="129"/>
        <v>OK</v>
      </c>
      <c r="X640" s="193" t="str">
        <f t="shared" si="130"/>
        <v/>
      </c>
      <c r="Y640" s="193" t="str">
        <f t="shared" si="131"/>
        <v/>
      </c>
      <c r="Z640" s="397" t="str">
        <f t="shared" si="132"/>
        <v/>
      </c>
      <c r="AA640" s="257" t="str">
        <f t="shared" si="133"/>
        <v/>
      </c>
      <c r="AB640" s="257" t="str">
        <f t="shared" si="134"/>
        <v/>
      </c>
      <c r="AC640" s="193" t="str">
        <f t="shared" si="135"/>
        <v>CHECK DATES</v>
      </c>
      <c r="AD640" s="257" t="str">
        <f t="shared" si="136"/>
        <v/>
      </c>
      <c r="AE640" s="286">
        <v>0</v>
      </c>
      <c r="AF640" s="257">
        <f t="shared" si="137"/>
        <v>0</v>
      </c>
      <c r="AG640" s="257" t="str">
        <f t="shared" si="138"/>
        <v/>
      </c>
      <c r="AH640" s="257">
        <f t="shared" si="139"/>
        <v>0</v>
      </c>
    </row>
    <row r="641" spans="1:34" x14ac:dyDescent="0.3">
      <c r="A641" s="287">
        <v>629</v>
      </c>
      <c r="B641" s="150"/>
      <c r="C641" s="150"/>
      <c r="D641" s="150"/>
      <c r="E641" s="152"/>
      <c r="F641" s="152"/>
      <c r="G641" s="154"/>
      <c r="H641" s="155"/>
      <c r="I641" s="159"/>
      <c r="J641" s="159"/>
      <c r="K641" s="337"/>
      <c r="L641" s="343" t="str">
        <f>IF(K641="","",LOOKUP(K641,'Work Programme'!$A$8:$A$207,'Work Programme'!$B$8:$B$207))</f>
        <v/>
      </c>
      <c r="M641" s="150"/>
      <c r="N641" s="151"/>
      <c r="O641" s="254" t="str">
        <f>IF(G641="","",VLOOKUP(G641,'Overview - Financial Statement'!$A$46:$B$60,2,FALSE))</f>
        <v/>
      </c>
      <c r="P641" s="255" t="str">
        <f t="shared" si="126"/>
        <v/>
      </c>
      <c r="Q641" s="153"/>
      <c r="R641" s="153"/>
      <c r="S641" s="238">
        <f t="shared" si="127"/>
        <v>0</v>
      </c>
      <c r="T641" s="193" t="s">
        <v>44</v>
      </c>
      <c r="U641" s="173"/>
      <c r="V641" s="193" t="str">
        <f t="shared" si="128"/>
        <v/>
      </c>
      <c r="W641" s="264" t="str">
        <f t="shared" si="129"/>
        <v>OK</v>
      </c>
      <c r="X641" s="193" t="str">
        <f t="shared" si="130"/>
        <v/>
      </c>
      <c r="Y641" s="193" t="str">
        <f t="shared" si="131"/>
        <v/>
      </c>
      <c r="Z641" s="397" t="str">
        <f t="shared" si="132"/>
        <v/>
      </c>
      <c r="AA641" s="257" t="str">
        <f t="shared" si="133"/>
        <v/>
      </c>
      <c r="AB641" s="257" t="str">
        <f t="shared" si="134"/>
        <v/>
      </c>
      <c r="AC641" s="193" t="str">
        <f t="shared" si="135"/>
        <v>CHECK DATES</v>
      </c>
      <c r="AD641" s="257" t="str">
        <f t="shared" si="136"/>
        <v/>
      </c>
      <c r="AE641" s="286">
        <v>0</v>
      </c>
      <c r="AF641" s="257">
        <f t="shared" si="137"/>
        <v>0</v>
      </c>
      <c r="AG641" s="257" t="str">
        <f t="shared" si="138"/>
        <v/>
      </c>
      <c r="AH641" s="257">
        <f t="shared" si="139"/>
        <v>0</v>
      </c>
    </row>
    <row r="642" spans="1:34" x14ac:dyDescent="0.3">
      <c r="A642" s="287">
        <v>630</v>
      </c>
      <c r="B642" s="150"/>
      <c r="C642" s="150"/>
      <c r="D642" s="150"/>
      <c r="E642" s="152"/>
      <c r="F642" s="152"/>
      <c r="G642" s="154"/>
      <c r="H642" s="155"/>
      <c r="I642" s="159"/>
      <c r="J642" s="159"/>
      <c r="K642" s="337"/>
      <c r="L642" s="343" t="str">
        <f>IF(K642="","",LOOKUP(K642,'Work Programme'!$A$8:$A$207,'Work Programme'!$B$8:$B$207))</f>
        <v/>
      </c>
      <c r="M642" s="150"/>
      <c r="N642" s="151"/>
      <c r="O642" s="254" t="str">
        <f>IF(G642="","",VLOOKUP(G642,'Overview - Financial Statement'!$A$46:$B$60,2,FALSE))</f>
        <v/>
      </c>
      <c r="P642" s="255" t="str">
        <f t="shared" si="126"/>
        <v/>
      </c>
      <c r="Q642" s="153"/>
      <c r="R642" s="153"/>
      <c r="S642" s="238">
        <f t="shared" si="127"/>
        <v>0</v>
      </c>
      <c r="T642" s="193" t="s">
        <v>44</v>
      </c>
      <c r="U642" s="173"/>
      <c r="V642" s="193" t="str">
        <f t="shared" si="128"/>
        <v/>
      </c>
      <c r="W642" s="264" t="str">
        <f t="shared" si="129"/>
        <v>OK</v>
      </c>
      <c r="X642" s="193" t="str">
        <f t="shared" si="130"/>
        <v/>
      </c>
      <c r="Y642" s="193" t="str">
        <f t="shared" si="131"/>
        <v/>
      </c>
      <c r="Z642" s="397" t="str">
        <f t="shared" si="132"/>
        <v/>
      </c>
      <c r="AA642" s="257" t="str">
        <f t="shared" si="133"/>
        <v/>
      </c>
      <c r="AB642" s="257" t="str">
        <f t="shared" si="134"/>
        <v/>
      </c>
      <c r="AC642" s="193" t="str">
        <f t="shared" si="135"/>
        <v>CHECK DATES</v>
      </c>
      <c r="AD642" s="257" t="str">
        <f t="shared" si="136"/>
        <v/>
      </c>
      <c r="AE642" s="286">
        <v>0</v>
      </c>
      <c r="AF642" s="257">
        <f t="shared" si="137"/>
        <v>0</v>
      </c>
      <c r="AG642" s="257" t="str">
        <f t="shared" si="138"/>
        <v/>
      </c>
      <c r="AH642" s="257">
        <f t="shared" si="139"/>
        <v>0</v>
      </c>
    </row>
    <row r="643" spans="1:34" x14ac:dyDescent="0.3">
      <c r="A643" s="287">
        <v>631</v>
      </c>
      <c r="B643" s="150"/>
      <c r="C643" s="150"/>
      <c r="D643" s="150"/>
      <c r="E643" s="152"/>
      <c r="F643" s="152"/>
      <c r="G643" s="154"/>
      <c r="H643" s="155"/>
      <c r="I643" s="159"/>
      <c r="J643" s="159"/>
      <c r="K643" s="337"/>
      <c r="L643" s="343" t="str">
        <f>IF(K643="","",LOOKUP(K643,'Work Programme'!$A$8:$A$207,'Work Programme'!$B$8:$B$207))</f>
        <v/>
      </c>
      <c r="M643" s="150"/>
      <c r="N643" s="151"/>
      <c r="O643" s="254" t="str">
        <f>IF(G643="","",VLOOKUP(G643,'Overview - Financial Statement'!$A$46:$B$60,2,FALSE))</f>
        <v/>
      </c>
      <c r="P643" s="255" t="str">
        <f t="shared" si="126"/>
        <v/>
      </c>
      <c r="Q643" s="153"/>
      <c r="R643" s="153"/>
      <c r="S643" s="238">
        <f t="shared" si="127"/>
        <v>0</v>
      </c>
      <c r="T643" s="193" t="s">
        <v>44</v>
      </c>
      <c r="U643" s="173"/>
      <c r="V643" s="193" t="str">
        <f t="shared" si="128"/>
        <v/>
      </c>
      <c r="W643" s="264" t="str">
        <f t="shared" si="129"/>
        <v>OK</v>
      </c>
      <c r="X643" s="193" t="str">
        <f t="shared" si="130"/>
        <v/>
      </c>
      <c r="Y643" s="193" t="str">
        <f t="shared" si="131"/>
        <v/>
      </c>
      <c r="Z643" s="397" t="str">
        <f t="shared" si="132"/>
        <v/>
      </c>
      <c r="AA643" s="257" t="str">
        <f t="shared" si="133"/>
        <v/>
      </c>
      <c r="AB643" s="257" t="str">
        <f t="shared" si="134"/>
        <v/>
      </c>
      <c r="AC643" s="193" t="str">
        <f t="shared" si="135"/>
        <v>CHECK DATES</v>
      </c>
      <c r="AD643" s="257" t="str">
        <f t="shared" si="136"/>
        <v/>
      </c>
      <c r="AE643" s="286">
        <v>0</v>
      </c>
      <c r="AF643" s="257">
        <f t="shared" si="137"/>
        <v>0</v>
      </c>
      <c r="AG643" s="257" t="str">
        <f t="shared" si="138"/>
        <v/>
      </c>
      <c r="AH643" s="257">
        <f t="shared" si="139"/>
        <v>0</v>
      </c>
    </row>
    <row r="644" spans="1:34" x14ac:dyDescent="0.3">
      <c r="A644" s="287">
        <v>632</v>
      </c>
      <c r="B644" s="150"/>
      <c r="C644" s="150"/>
      <c r="D644" s="150"/>
      <c r="E644" s="152"/>
      <c r="F644" s="152"/>
      <c r="G644" s="154"/>
      <c r="H644" s="155"/>
      <c r="I644" s="159"/>
      <c r="J644" s="159"/>
      <c r="K644" s="337"/>
      <c r="L644" s="343" t="str">
        <f>IF(K644="","",LOOKUP(K644,'Work Programme'!$A$8:$A$207,'Work Programme'!$B$8:$B$207))</f>
        <v/>
      </c>
      <c r="M644" s="150"/>
      <c r="N644" s="151"/>
      <c r="O644" s="254" t="str">
        <f>IF(G644="","",VLOOKUP(G644,'Overview - Financial Statement'!$A$46:$B$60,2,FALSE))</f>
        <v/>
      </c>
      <c r="P644" s="255" t="str">
        <f t="shared" si="126"/>
        <v/>
      </c>
      <c r="Q644" s="153"/>
      <c r="R644" s="153"/>
      <c r="S644" s="238">
        <f t="shared" si="127"/>
        <v>0</v>
      </c>
      <c r="T644" s="193" t="s">
        <v>44</v>
      </c>
      <c r="U644" s="173"/>
      <c r="V644" s="193" t="str">
        <f t="shared" si="128"/>
        <v/>
      </c>
      <c r="W644" s="264" t="str">
        <f t="shared" si="129"/>
        <v>OK</v>
      </c>
      <c r="X644" s="193" t="str">
        <f t="shared" si="130"/>
        <v/>
      </c>
      <c r="Y644" s="193" t="str">
        <f t="shared" si="131"/>
        <v/>
      </c>
      <c r="Z644" s="397" t="str">
        <f t="shared" si="132"/>
        <v/>
      </c>
      <c r="AA644" s="257" t="str">
        <f t="shared" si="133"/>
        <v/>
      </c>
      <c r="AB644" s="257" t="str">
        <f t="shared" si="134"/>
        <v/>
      </c>
      <c r="AC644" s="193" t="str">
        <f t="shared" si="135"/>
        <v>CHECK DATES</v>
      </c>
      <c r="AD644" s="257" t="str">
        <f t="shared" si="136"/>
        <v/>
      </c>
      <c r="AE644" s="286">
        <v>0</v>
      </c>
      <c r="AF644" s="257">
        <f t="shared" si="137"/>
        <v>0</v>
      </c>
      <c r="AG644" s="257" t="str">
        <f t="shared" si="138"/>
        <v/>
      </c>
      <c r="AH644" s="257">
        <f t="shared" si="139"/>
        <v>0</v>
      </c>
    </row>
    <row r="645" spans="1:34" x14ac:dyDescent="0.3">
      <c r="A645" s="287">
        <v>633</v>
      </c>
      <c r="B645" s="150"/>
      <c r="C645" s="150"/>
      <c r="D645" s="150"/>
      <c r="E645" s="152"/>
      <c r="F645" s="152"/>
      <c r="G645" s="154"/>
      <c r="H645" s="155"/>
      <c r="I645" s="159"/>
      <c r="J645" s="159"/>
      <c r="K645" s="337"/>
      <c r="L645" s="343" t="str">
        <f>IF(K645="","",LOOKUP(K645,'Work Programme'!$A$8:$A$207,'Work Programme'!$B$8:$B$207))</f>
        <v/>
      </c>
      <c r="M645" s="150"/>
      <c r="N645" s="151"/>
      <c r="O645" s="254" t="str">
        <f>IF(G645="","",VLOOKUP(G645,'Overview - Financial Statement'!$A$46:$B$60,2,FALSE))</f>
        <v/>
      </c>
      <c r="P645" s="255" t="str">
        <f t="shared" si="126"/>
        <v/>
      </c>
      <c r="Q645" s="153"/>
      <c r="R645" s="153"/>
      <c r="S645" s="238">
        <f t="shared" si="127"/>
        <v>0</v>
      </c>
      <c r="T645" s="193" t="s">
        <v>44</v>
      </c>
      <c r="U645" s="173"/>
      <c r="V645" s="193" t="str">
        <f t="shared" si="128"/>
        <v/>
      </c>
      <c r="W645" s="264" t="str">
        <f t="shared" si="129"/>
        <v>OK</v>
      </c>
      <c r="X645" s="193" t="str">
        <f t="shared" si="130"/>
        <v/>
      </c>
      <c r="Y645" s="193" t="str">
        <f t="shared" si="131"/>
        <v/>
      </c>
      <c r="Z645" s="397" t="str">
        <f t="shared" si="132"/>
        <v/>
      </c>
      <c r="AA645" s="257" t="str">
        <f t="shared" si="133"/>
        <v/>
      </c>
      <c r="AB645" s="257" t="str">
        <f t="shared" si="134"/>
        <v/>
      </c>
      <c r="AC645" s="193" t="str">
        <f t="shared" si="135"/>
        <v>CHECK DATES</v>
      </c>
      <c r="AD645" s="257" t="str">
        <f t="shared" si="136"/>
        <v/>
      </c>
      <c r="AE645" s="286">
        <v>0</v>
      </c>
      <c r="AF645" s="257">
        <f t="shared" si="137"/>
        <v>0</v>
      </c>
      <c r="AG645" s="257" t="str">
        <f t="shared" si="138"/>
        <v/>
      </c>
      <c r="AH645" s="257">
        <f t="shared" si="139"/>
        <v>0</v>
      </c>
    </row>
    <row r="646" spans="1:34" x14ac:dyDescent="0.3">
      <c r="A646" s="287">
        <v>634</v>
      </c>
      <c r="B646" s="150"/>
      <c r="C646" s="150"/>
      <c r="D646" s="150"/>
      <c r="E646" s="152"/>
      <c r="F646" s="152"/>
      <c r="G646" s="154"/>
      <c r="H646" s="155"/>
      <c r="I646" s="159"/>
      <c r="J646" s="159"/>
      <c r="K646" s="337"/>
      <c r="L646" s="343" t="str">
        <f>IF(K646="","",LOOKUP(K646,'Work Programme'!$A$8:$A$207,'Work Programme'!$B$8:$B$207))</f>
        <v/>
      </c>
      <c r="M646" s="150"/>
      <c r="N646" s="151"/>
      <c r="O646" s="254" t="str">
        <f>IF(G646="","",VLOOKUP(G646,'Overview - Financial Statement'!$A$46:$B$60,2,FALSE))</f>
        <v/>
      </c>
      <c r="P646" s="255" t="str">
        <f t="shared" si="126"/>
        <v/>
      </c>
      <c r="Q646" s="153"/>
      <c r="R646" s="153"/>
      <c r="S646" s="238">
        <f t="shared" si="127"/>
        <v>0</v>
      </c>
      <c r="T646" s="193" t="s">
        <v>44</v>
      </c>
      <c r="U646" s="173"/>
      <c r="V646" s="193" t="str">
        <f t="shared" si="128"/>
        <v/>
      </c>
      <c r="W646" s="264" t="str">
        <f t="shared" si="129"/>
        <v>OK</v>
      </c>
      <c r="X646" s="193" t="str">
        <f t="shared" si="130"/>
        <v/>
      </c>
      <c r="Y646" s="193" t="str">
        <f t="shared" si="131"/>
        <v/>
      </c>
      <c r="Z646" s="397" t="str">
        <f t="shared" si="132"/>
        <v/>
      </c>
      <c r="AA646" s="257" t="str">
        <f t="shared" si="133"/>
        <v/>
      </c>
      <c r="AB646" s="257" t="str">
        <f t="shared" si="134"/>
        <v/>
      </c>
      <c r="AC646" s="193" t="str">
        <f t="shared" si="135"/>
        <v>CHECK DATES</v>
      </c>
      <c r="AD646" s="257" t="str">
        <f t="shared" si="136"/>
        <v/>
      </c>
      <c r="AE646" s="286">
        <v>0</v>
      </c>
      <c r="AF646" s="257">
        <f t="shared" si="137"/>
        <v>0</v>
      </c>
      <c r="AG646" s="257" t="str">
        <f t="shared" si="138"/>
        <v/>
      </c>
      <c r="AH646" s="257">
        <f t="shared" si="139"/>
        <v>0</v>
      </c>
    </row>
    <row r="647" spans="1:34" x14ac:dyDescent="0.3">
      <c r="A647" s="287">
        <v>635</v>
      </c>
      <c r="B647" s="150"/>
      <c r="C647" s="150"/>
      <c r="D647" s="150"/>
      <c r="E647" s="152"/>
      <c r="F647" s="152"/>
      <c r="G647" s="154"/>
      <c r="H647" s="155"/>
      <c r="I647" s="159"/>
      <c r="J647" s="159"/>
      <c r="K647" s="337"/>
      <c r="L647" s="343" t="str">
        <f>IF(K647="","",LOOKUP(K647,'Work Programme'!$A$8:$A$207,'Work Programme'!$B$8:$B$207))</f>
        <v/>
      </c>
      <c r="M647" s="150"/>
      <c r="N647" s="151"/>
      <c r="O647" s="254" t="str">
        <f>IF(G647="","",VLOOKUP(G647,'Overview - Financial Statement'!$A$46:$B$60,2,FALSE))</f>
        <v/>
      </c>
      <c r="P647" s="255" t="str">
        <f t="shared" si="126"/>
        <v/>
      </c>
      <c r="Q647" s="153"/>
      <c r="R647" s="153"/>
      <c r="S647" s="238">
        <f t="shared" si="127"/>
        <v>0</v>
      </c>
      <c r="T647" s="193" t="s">
        <v>44</v>
      </c>
      <c r="U647" s="173"/>
      <c r="V647" s="193" t="str">
        <f t="shared" si="128"/>
        <v/>
      </c>
      <c r="W647" s="264" t="str">
        <f t="shared" si="129"/>
        <v>OK</v>
      </c>
      <c r="X647" s="193" t="str">
        <f t="shared" si="130"/>
        <v/>
      </c>
      <c r="Y647" s="193" t="str">
        <f t="shared" si="131"/>
        <v/>
      </c>
      <c r="Z647" s="397" t="str">
        <f t="shared" si="132"/>
        <v/>
      </c>
      <c r="AA647" s="257" t="str">
        <f t="shared" si="133"/>
        <v/>
      </c>
      <c r="AB647" s="257" t="str">
        <f t="shared" si="134"/>
        <v/>
      </c>
      <c r="AC647" s="193" t="str">
        <f t="shared" si="135"/>
        <v>CHECK DATES</v>
      </c>
      <c r="AD647" s="257" t="str">
        <f t="shared" si="136"/>
        <v/>
      </c>
      <c r="AE647" s="286">
        <v>0</v>
      </c>
      <c r="AF647" s="257">
        <f t="shared" si="137"/>
        <v>0</v>
      </c>
      <c r="AG647" s="257" t="str">
        <f t="shared" si="138"/>
        <v/>
      </c>
      <c r="AH647" s="257">
        <f t="shared" si="139"/>
        <v>0</v>
      </c>
    </row>
    <row r="648" spans="1:34" x14ac:dyDescent="0.3">
      <c r="A648" s="287">
        <v>636</v>
      </c>
      <c r="B648" s="150"/>
      <c r="C648" s="150"/>
      <c r="D648" s="150"/>
      <c r="E648" s="152"/>
      <c r="F648" s="152"/>
      <c r="G648" s="154"/>
      <c r="H648" s="155"/>
      <c r="I648" s="159"/>
      <c r="J648" s="159"/>
      <c r="K648" s="337"/>
      <c r="L648" s="343" t="str">
        <f>IF(K648="","",LOOKUP(K648,'Work Programme'!$A$8:$A$207,'Work Programme'!$B$8:$B$207))</f>
        <v/>
      </c>
      <c r="M648" s="150"/>
      <c r="N648" s="151"/>
      <c r="O648" s="254" t="str">
        <f>IF(G648="","",VLOOKUP(G648,'Overview - Financial Statement'!$A$46:$B$60,2,FALSE))</f>
        <v/>
      </c>
      <c r="P648" s="255" t="str">
        <f t="shared" si="126"/>
        <v/>
      </c>
      <c r="Q648" s="153"/>
      <c r="R648" s="153"/>
      <c r="S648" s="238">
        <f t="shared" si="127"/>
        <v>0</v>
      </c>
      <c r="T648" s="193" t="s">
        <v>44</v>
      </c>
      <c r="U648" s="173"/>
      <c r="V648" s="193" t="str">
        <f t="shared" si="128"/>
        <v/>
      </c>
      <c r="W648" s="264" t="str">
        <f t="shared" si="129"/>
        <v>OK</v>
      </c>
      <c r="X648" s="193" t="str">
        <f t="shared" si="130"/>
        <v/>
      </c>
      <c r="Y648" s="193" t="str">
        <f t="shared" si="131"/>
        <v/>
      </c>
      <c r="Z648" s="397" t="str">
        <f t="shared" si="132"/>
        <v/>
      </c>
      <c r="AA648" s="257" t="str">
        <f t="shared" si="133"/>
        <v/>
      </c>
      <c r="AB648" s="257" t="str">
        <f t="shared" si="134"/>
        <v/>
      </c>
      <c r="AC648" s="193" t="str">
        <f t="shared" si="135"/>
        <v>CHECK DATES</v>
      </c>
      <c r="AD648" s="257" t="str">
        <f t="shared" si="136"/>
        <v/>
      </c>
      <c r="AE648" s="286">
        <v>0</v>
      </c>
      <c r="AF648" s="257">
        <f t="shared" si="137"/>
        <v>0</v>
      </c>
      <c r="AG648" s="257" t="str">
        <f t="shared" si="138"/>
        <v/>
      </c>
      <c r="AH648" s="257">
        <f t="shared" si="139"/>
        <v>0</v>
      </c>
    </row>
    <row r="649" spans="1:34" x14ac:dyDescent="0.3">
      <c r="A649" s="287">
        <v>637</v>
      </c>
      <c r="B649" s="150"/>
      <c r="C649" s="150"/>
      <c r="D649" s="150"/>
      <c r="E649" s="152"/>
      <c r="F649" s="152"/>
      <c r="G649" s="154"/>
      <c r="H649" s="155"/>
      <c r="I649" s="159"/>
      <c r="J649" s="159"/>
      <c r="K649" s="337"/>
      <c r="L649" s="343" t="str">
        <f>IF(K649="","",LOOKUP(K649,'Work Programme'!$A$8:$A$207,'Work Programme'!$B$8:$B$207))</f>
        <v/>
      </c>
      <c r="M649" s="150"/>
      <c r="N649" s="151"/>
      <c r="O649" s="254" t="str">
        <f>IF(G649="","",VLOOKUP(G649,'Overview - Financial Statement'!$A$46:$B$60,2,FALSE))</f>
        <v/>
      </c>
      <c r="P649" s="255" t="str">
        <f t="shared" si="126"/>
        <v/>
      </c>
      <c r="Q649" s="153"/>
      <c r="R649" s="153"/>
      <c r="S649" s="238">
        <f t="shared" si="127"/>
        <v>0</v>
      </c>
      <c r="T649" s="193" t="s">
        <v>44</v>
      </c>
      <c r="U649" s="173"/>
      <c r="V649" s="193" t="str">
        <f t="shared" si="128"/>
        <v/>
      </c>
      <c r="W649" s="264" t="str">
        <f t="shared" si="129"/>
        <v>OK</v>
      </c>
      <c r="X649" s="193" t="str">
        <f t="shared" si="130"/>
        <v/>
      </c>
      <c r="Y649" s="193" t="str">
        <f t="shared" si="131"/>
        <v/>
      </c>
      <c r="Z649" s="397" t="str">
        <f t="shared" si="132"/>
        <v/>
      </c>
      <c r="AA649" s="257" t="str">
        <f t="shared" si="133"/>
        <v/>
      </c>
      <c r="AB649" s="257" t="str">
        <f t="shared" si="134"/>
        <v/>
      </c>
      <c r="AC649" s="193" t="str">
        <f t="shared" si="135"/>
        <v>CHECK DATES</v>
      </c>
      <c r="AD649" s="257" t="str">
        <f t="shared" si="136"/>
        <v/>
      </c>
      <c r="AE649" s="286">
        <v>0</v>
      </c>
      <c r="AF649" s="257">
        <f t="shared" si="137"/>
        <v>0</v>
      </c>
      <c r="AG649" s="257" t="str">
        <f t="shared" si="138"/>
        <v/>
      </c>
      <c r="AH649" s="257">
        <f t="shared" si="139"/>
        <v>0</v>
      </c>
    </row>
    <row r="650" spans="1:34" x14ac:dyDescent="0.3">
      <c r="A650" s="287">
        <v>638</v>
      </c>
      <c r="B650" s="150"/>
      <c r="C650" s="150"/>
      <c r="D650" s="150"/>
      <c r="E650" s="152"/>
      <c r="F650" s="152"/>
      <c r="G650" s="154"/>
      <c r="H650" s="155"/>
      <c r="I650" s="159"/>
      <c r="J650" s="159"/>
      <c r="K650" s="337"/>
      <c r="L650" s="343" t="str">
        <f>IF(K650="","",LOOKUP(K650,'Work Programme'!$A$8:$A$207,'Work Programme'!$B$8:$B$207))</f>
        <v/>
      </c>
      <c r="M650" s="150"/>
      <c r="N650" s="151"/>
      <c r="O650" s="254" t="str">
        <f>IF(G650="","",VLOOKUP(G650,'Overview - Financial Statement'!$A$46:$B$60,2,FALSE))</f>
        <v/>
      </c>
      <c r="P650" s="255" t="str">
        <f t="shared" si="126"/>
        <v/>
      </c>
      <c r="Q650" s="153"/>
      <c r="R650" s="153"/>
      <c r="S650" s="238">
        <f t="shared" si="127"/>
        <v>0</v>
      </c>
      <c r="T650" s="193" t="s">
        <v>44</v>
      </c>
      <c r="U650" s="173"/>
      <c r="V650" s="193" t="str">
        <f t="shared" si="128"/>
        <v/>
      </c>
      <c r="W650" s="264" t="str">
        <f t="shared" si="129"/>
        <v>OK</v>
      </c>
      <c r="X650" s="193" t="str">
        <f t="shared" si="130"/>
        <v/>
      </c>
      <c r="Y650" s="193" t="str">
        <f t="shared" si="131"/>
        <v/>
      </c>
      <c r="Z650" s="397" t="str">
        <f t="shared" si="132"/>
        <v/>
      </c>
      <c r="AA650" s="257" t="str">
        <f t="shared" si="133"/>
        <v/>
      </c>
      <c r="AB650" s="257" t="str">
        <f t="shared" si="134"/>
        <v/>
      </c>
      <c r="AC650" s="193" t="str">
        <f t="shared" si="135"/>
        <v>CHECK DATES</v>
      </c>
      <c r="AD650" s="257" t="str">
        <f t="shared" si="136"/>
        <v/>
      </c>
      <c r="AE650" s="286">
        <v>0</v>
      </c>
      <c r="AF650" s="257">
        <f t="shared" si="137"/>
        <v>0</v>
      </c>
      <c r="AG650" s="257" t="str">
        <f t="shared" si="138"/>
        <v/>
      </c>
      <c r="AH650" s="257">
        <f t="shared" si="139"/>
        <v>0</v>
      </c>
    </row>
    <row r="651" spans="1:34" x14ac:dyDescent="0.3">
      <c r="A651" s="287">
        <v>639</v>
      </c>
      <c r="B651" s="150"/>
      <c r="C651" s="150"/>
      <c r="D651" s="150"/>
      <c r="E651" s="152"/>
      <c r="F651" s="152"/>
      <c r="G651" s="154"/>
      <c r="H651" s="155"/>
      <c r="I651" s="159"/>
      <c r="J651" s="159"/>
      <c r="K651" s="337"/>
      <c r="L651" s="343" t="str">
        <f>IF(K651="","",LOOKUP(K651,'Work Programme'!$A$8:$A$207,'Work Programme'!$B$8:$B$207))</f>
        <v/>
      </c>
      <c r="M651" s="150"/>
      <c r="N651" s="151"/>
      <c r="O651" s="254" t="str">
        <f>IF(G651="","",VLOOKUP(G651,'Overview - Financial Statement'!$A$46:$B$60,2,FALSE))</f>
        <v/>
      </c>
      <c r="P651" s="255" t="str">
        <f t="shared" si="126"/>
        <v/>
      </c>
      <c r="Q651" s="153"/>
      <c r="R651" s="153"/>
      <c r="S651" s="238">
        <f t="shared" si="127"/>
        <v>0</v>
      </c>
      <c r="T651" s="193" t="s">
        <v>44</v>
      </c>
      <c r="U651" s="173"/>
      <c r="V651" s="193" t="str">
        <f t="shared" si="128"/>
        <v/>
      </c>
      <c r="W651" s="264" t="str">
        <f t="shared" si="129"/>
        <v>OK</v>
      </c>
      <c r="X651" s="193" t="str">
        <f t="shared" si="130"/>
        <v/>
      </c>
      <c r="Y651" s="193" t="str">
        <f t="shared" si="131"/>
        <v/>
      </c>
      <c r="Z651" s="397" t="str">
        <f t="shared" si="132"/>
        <v/>
      </c>
      <c r="AA651" s="257" t="str">
        <f t="shared" si="133"/>
        <v/>
      </c>
      <c r="AB651" s="257" t="str">
        <f t="shared" si="134"/>
        <v/>
      </c>
      <c r="AC651" s="193" t="str">
        <f t="shared" si="135"/>
        <v>CHECK DATES</v>
      </c>
      <c r="AD651" s="257" t="str">
        <f t="shared" si="136"/>
        <v/>
      </c>
      <c r="AE651" s="286">
        <v>0</v>
      </c>
      <c r="AF651" s="257">
        <f t="shared" si="137"/>
        <v>0</v>
      </c>
      <c r="AG651" s="257" t="str">
        <f t="shared" si="138"/>
        <v/>
      </c>
      <c r="AH651" s="257">
        <f t="shared" si="139"/>
        <v>0</v>
      </c>
    </row>
    <row r="652" spans="1:34" x14ac:dyDescent="0.3">
      <c r="A652" s="287">
        <v>640</v>
      </c>
      <c r="B652" s="150"/>
      <c r="C652" s="150"/>
      <c r="D652" s="150"/>
      <c r="E652" s="152"/>
      <c r="F652" s="152"/>
      <c r="G652" s="154"/>
      <c r="H652" s="155"/>
      <c r="I652" s="159"/>
      <c r="J652" s="159"/>
      <c r="K652" s="337"/>
      <c r="L652" s="343" t="str">
        <f>IF(K652="","",LOOKUP(K652,'Work Programme'!$A$8:$A$207,'Work Programme'!$B$8:$B$207))</f>
        <v/>
      </c>
      <c r="M652" s="150"/>
      <c r="N652" s="151"/>
      <c r="O652" s="254" t="str">
        <f>IF(G652="","",VLOOKUP(G652,'Overview - Financial Statement'!$A$46:$B$60,2,FALSE))</f>
        <v/>
      </c>
      <c r="P652" s="255" t="str">
        <f t="shared" si="126"/>
        <v/>
      </c>
      <c r="Q652" s="153"/>
      <c r="R652" s="153"/>
      <c r="S652" s="238">
        <f t="shared" si="127"/>
        <v>0</v>
      </c>
      <c r="T652" s="193" t="s">
        <v>44</v>
      </c>
      <c r="U652" s="173"/>
      <c r="V652" s="193" t="str">
        <f t="shared" si="128"/>
        <v/>
      </c>
      <c r="W652" s="264" t="str">
        <f t="shared" si="129"/>
        <v>OK</v>
      </c>
      <c r="X652" s="193" t="str">
        <f t="shared" si="130"/>
        <v/>
      </c>
      <c r="Y652" s="193" t="str">
        <f t="shared" si="131"/>
        <v/>
      </c>
      <c r="Z652" s="397" t="str">
        <f t="shared" si="132"/>
        <v/>
      </c>
      <c r="AA652" s="257" t="str">
        <f t="shared" si="133"/>
        <v/>
      </c>
      <c r="AB652" s="257" t="str">
        <f t="shared" si="134"/>
        <v/>
      </c>
      <c r="AC652" s="193" t="str">
        <f t="shared" si="135"/>
        <v>CHECK DATES</v>
      </c>
      <c r="AD652" s="257" t="str">
        <f t="shared" si="136"/>
        <v/>
      </c>
      <c r="AE652" s="286">
        <v>0</v>
      </c>
      <c r="AF652" s="257">
        <f t="shared" si="137"/>
        <v>0</v>
      </c>
      <c r="AG652" s="257" t="str">
        <f t="shared" si="138"/>
        <v/>
      </c>
      <c r="AH652" s="257">
        <f t="shared" si="139"/>
        <v>0</v>
      </c>
    </row>
    <row r="653" spans="1:34" x14ac:dyDescent="0.3">
      <c r="A653" s="287">
        <v>641</v>
      </c>
      <c r="B653" s="150"/>
      <c r="C653" s="150"/>
      <c r="D653" s="150"/>
      <c r="E653" s="152"/>
      <c r="F653" s="152"/>
      <c r="G653" s="154"/>
      <c r="H653" s="155"/>
      <c r="I653" s="159"/>
      <c r="J653" s="159"/>
      <c r="K653" s="337"/>
      <c r="L653" s="343" t="str">
        <f>IF(K653="","",LOOKUP(K653,'Work Programme'!$A$8:$A$207,'Work Programme'!$B$8:$B$207))</f>
        <v/>
      </c>
      <c r="M653" s="150"/>
      <c r="N653" s="151"/>
      <c r="O653" s="254" t="str">
        <f>IF(G653="","",VLOOKUP(G653,'Overview - Financial Statement'!$A$46:$B$60,2,FALSE))</f>
        <v/>
      </c>
      <c r="P653" s="255" t="str">
        <f t="shared" ref="P653:P716" si="140">IF(O653="","",H653/O653)</f>
        <v/>
      </c>
      <c r="Q653" s="153"/>
      <c r="R653" s="153"/>
      <c r="S653" s="238">
        <f t="shared" si="127"/>
        <v>0</v>
      </c>
      <c r="T653" s="193" t="s">
        <v>44</v>
      </c>
      <c r="U653" s="173"/>
      <c r="V653" s="193" t="str">
        <f t="shared" si="128"/>
        <v/>
      </c>
      <c r="W653" s="264" t="str">
        <f t="shared" si="129"/>
        <v>OK</v>
      </c>
      <c r="X653" s="193" t="str">
        <f t="shared" si="130"/>
        <v/>
      </c>
      <c r="Y653" s="193" t="str">
        <f t="shared" si="131"/>
        <v/>
      </c>
      <c r="Z653" s="397" t="str">
        <f t="shared" si="132"/>
        <v/>
      </c>
      <c r="AA653" s="257" t="str">
        <f t="shared" si="133"/>
        <v/>
      </c>
      <c r="AB653" s="257" t="str">
        <f t="shared" si="134"/>
        <v/>
      </c>
      <c r="AC653" s="193" t="str">
        <f t="shared" si="135"/>
        <v>CHECK DATES</v>
      </c>
      <c r="AD653" s="257" t="str">
        <f t="shared" si="136"/>
        <v/>
      </c>
      <c r="AE653" s="286">
        <v>0</v>
      </c>
      <c r="AF653" s="257">
        <f t="shared" si="137"/>
        <v>0</v>
      </c>
      <c r="AG653" s="257" t="str">
        <f t="shared" si="138"/>
        <v/>
      </c>
      <c r="AH653" s="257">
        <f t="shared" si="139"/>
        <v>0</v>
      </c>
    </row>
    <row r="654" spans="1:34" x14ac:dyDescent="0.3">
      <c r="A654" s="287">
        <v>642</v>
      </c>
      <c r="B654" s="150"/>
      <c r="C654" s="150"/>
      <c r="D654" s="150"/>
      <c r="E654" s="152"/>
      <c r="F654" s="152"/>
      <c r="G654" s="154"/>
      <c r="H654" s="155"/>
      <c r="I654" s="159"/>
      <c r="J654" s="159"/>
      <c r="K654" s="337"/>
      <c r="L654" s="343" t="str">
        <f>IF(K654="","",LOOKUP(K654,'Work Programme'!$A$8:$A$207,'Work Programme'!$B$8:$B$207))</f>
        <v/>
      </c>
      <c r="M654" s="150"/>
      <c r="N654" s="151"/>
      <c r="O654" s="254" t="str">
        <f>IF(G654="","",VLOOKUP(G654,'Overview - Financial Statement'!$A$46:$B$60,2,FALSE))</f>
        <v/>
      </c>
      <c r="P654" s="255" t="str">
        <f t="shared" si="140"/>
        <v/>
      </c>
      <c r="Q654" s="153"/>
      <c r="R654" s="153"/>
      <c r="S654" s="238">
        <f t="shared" si="127"/>
        <v>0</v>
      </c>
      <c r="T654" s="193" t="s">
        <v>44</v>
      </c>
      <c r="U654" s="173"/>
      <c r="V654" s="193" t="str">
        <f t="shared" si="128"/>
        <v/>
      </c>
      <c r="W654" s="264" t="str">
        <f t="shared" si="129"/>
        <v>OK</v>
      </c>
      <c r="X654" s="193" t="str">
        <f t="shared" si="130"/>
        <v/>
      </c>
      <c r="Y654" s="193" t="str">
        <f t="shared" si="131"/>
        <v/>
      </c>
      <c r="Z654" s="397" t="str">
        <f t="shared" si="132"/>
        <v/>
      </c>
      <c r="AA654" s="257" t="str">
        <f t="shared" si="133"/>
        <v/>
      </c>
      <c r="AB654" s="257" t="str">
        <f t="shared" si="134"/>
        <v/>
      </c>
      <c r="AC654" s="193" t="str">
        <f t="shared" si="135"/>
        <v>CHECK DATES</v>
      </c>
      <c r="AD654" s="257" t="str">
        <f t="shared" si="136"/>
        <v/>
      </c>
      <c r="AE654" s="286">
        <v>0</v>
      </c>
      <c r="AF654" s="257">
        <f t="shared" si="137"/>
        <v>0</v>
      </c>
      <c r="AG654" s="257" t="str">
        <f t="shared" si="138"/>
        <v/>
      </c>
      <c r="AH654" s="257">
        <f t="shared" si="139"/>
        <v>0</v>
      </c>
    </row>
    <row r="655" spans="1:34" x14ac:dyDescent="0.3">
      <c r="A655" s="287">
        <v>643</v>
      </c>
      <c r="B655" s="150"/>
      <c r="C655" s="150"/>
      <c r="D655" s="150"/>
      <c r="E655" s="152"/>
      <c r="F655" s="152"/>
      <c r="G655" s="154"/>
      <c r="H655" s="155"/>
      <c r="I655" s="159"/>
      <c r="J655" s="159"/>
      <c r="K655" s="337"/>
      <c r="L655" s="343" t="str">
        <f>IF(K655="","",LOOKUP(K655,'Work Programme'!$A$8:$A$207,'Work Programme'!$B$8:$B$207))</f>
        <v/>
      </c>
      <c r="M655" s="150"/>
      <c r="N655" s="151"/>
      <c r="O655" s="254" t="str">
        <f>IF(G655="","",VLOOKUP(G655,'Overview - Financial Statement'!$A$46:$B$60,2,FALSE))</f>
        <v/>
      </c>
      <c r="P655" s="255" t="str">
        <f t="shared" si="140"/>
        <v/>
      </c>
      <c r="Q655" s="153"/>
      <c r="R655" s="153"/>
      <c r="S655" s="238">
        <f t="shared" ref="S655:S718" si="141">IF(Q655="YES",P655,0)</f>
        <v>0</v>
      </c>
      <c r="T655" s="193" t="s">
        <v>44</v>
      </c>
      <c r="U655" s="173"/>
      <c r="V655" s="193" t="str">
        <f t="shared" si="128"/>
        <v/>
      </c>
      <c r="W655" s="264" t="str">
        <f t="shared" si="129"/>
        <v>OK</v>
      </c>
      <c r="X655" s="193" t="str">
        <f t="shared" si="130"/>
        <v/>
      </c>
      <c r="Y655" s="193" t="str">
        <f t="shared" si="131"/>
        <v/>
      </c>
      <c r="Z655" s="397" t="str">
        <f t="shared" si="132"/>
        <v/>
      </c>
      <c r="AA655" s="257" t="str">
        <f t="shared" si="133"/>
        <v/>
      </c>
      <c r="AB655" s="257" t="str">
        <f t="shared" si="134"/>
        <v/>
      </c>
      <c r="AC655" s="193" t="str">
        <f t="shared" si="135"/>
        <v>CHECK DATES</v>
      </c>
      <c r="AD655" s="257" t="str">
        <f t="shared" si="136"/>
        <v/>
      </c>
      <c r="AE655" s="286">
        <v>0</v>
      </c>
      <c r="AF655" s="257">
        <f t="shared" si="137"/>
        <v>0</v>
      </c>
      <c r="AG655" s="257" t="str">
        <f t="shared" si="138"/>
        <v/>
      </c>
      <c r="AH655" s="257">
        <f t="shared" si="139"/>
        <v>0</v>
      </c>
    </row>
    <row r="656" spans="1:34" x14ac:dyDescent="0.3">
      <c r="A656" s="287">
        <v>644</v>
      </c>
      <c r="B656" s="150"/>
      <c r="C656" s="150"/>
      <c r="D656" s="150"/>
      <c r="E656" s="152"/>
      <c r="F656" s="152"/>
      <c r="G656" s="154"/>
      <c r="H656" s="155"/>
      <c r="I656" s="159"/>
      <c r="J656" s="159"/>
      <c r="K656" s="337"/>
      <c r="L656" s="343" t="str">
        <f>IF(K656="","",LOOKUP(K656,'Work Programme'!$A$8:$A$207,'Work Programme'!$B$8:$B$207))</f>
        <v/>
      </c>
      <c r="M656" s="150"/>
      <c r="N656" s="151"/>
      <c r="O656" s="254" t="str">
        <f>IF(G656="","",VLOOKUP(G656,'Overview - Financial Statement'!$A$46:$B$60,2,FALSE))</f>
        <v/>
      </c>
      <c r="P656" s="255" t="str">
        <f t="shared" si="140"/>
        <v/>
      </c>
      <c r="Q656" s="153"/>
      <c r="R656" s="153"/>
      <c r="S656" s="238">
        <f t="shared" si="141"/>
        <v>0</v>
      </c>
      <c r="T656" s="193" t="s">
        <v>44</v>
      </c>
      <c r="U656" s="173"/>
      <c r="V656" s="193" t="str">
        <f t="shared" ref="V656:V719" si="142">IF(P656="","",IF(E656="","CHECK DATES","OK"))</f>
        <v/>
      </c>
      <c r="W656" s="264" t="str">
        <f t="shared" ref="W656:W719" si="143">IF(E656-(I656)&lt;0,"a posteriori ?","OK")</f>
        <v>OK</v>
      </c>
      <c r="X656" s="193" t="str">
        <f t="shared" ref="X656:X719" si="144">IF(P656="","",(IF(OR(I656&lt;=($E$4-1),I656&gt;=($G$4+1),J656&lt;=($E$4-1),J656&gt;=($G$4+1)),"CHECK DATES","OK")))</f>
        <v/>
      </c>
      <c r="Y656" s="193" t="str">
        <f t="shared" ref="Y656:Y719" si="145">IF(G656="","",G656)</f>
        <v/>
      </c>
      <c r="Z656" s="397" t="str">
        <f t="shared" ref="Z656:Z719" si="146">IF(G656="","",IF(HLOOKUP(G656,$U$4:$AI$5,2,FALSE)="",O656,IF(O656&lt;&gt;HLOOKUP(G656,$U$4:$AI$5,2,FALSE),HLOOKUP(G656,$U$4:$AI$5,2,FALSE),O656)))</f>
        <v/>
      </c>
      <c r="AA656" s="257" t="str">
        <f t="shared" ref="AA656:AA719" si="147">IF(O656="","",IF(Z656=1,P656,H656/Z656))</f>
        <v/>
      </c>
      <c r="AB656" s="257" t="str">
        <f t="shared" ref="AB656:AB719" si="148">IF(AA656="","",IF(Z656=1,0,AA656-P656))</f>
        <v/>
      </c>
      <c r="AC656" s="193" t="str">
        <f t="shared" ref="AC656:AC719" si="149">IF(P656=0,"",(IF(F656="","CHECK DATES","OK")))</f>
        <v>CHECK DATES</v>
      </c>
      <c r="AD656" s="257" t="str">
        <f t="shared" ref="AD656:AD719" si="150">IF(OR(T656="NO",X656="CHECK DATES",AC656="CHECK DATES"),AA656,"")</f>
        <v/>
      </c>
      <c r="AE656" s="286">
        <v>0</v>
      </c>
      <c r="AF656" s="257">
        <f t="shared" ref="AF656:AF719" si="151">IF(OR(T656="NO",AD656&gt;0,AE656&gt;0)*(AND(OR(Q656="NO",Q656=""))),SUM(AD656:AE656),"")</f>
        <v>0</v>
      </c>
      <c r="AG656" s="257" t="str">
        <f t="shared" ref="AG656:AG719" si="152">IF(OR(T656="NO",AD656&gt;0,AE656&gt;0)*(AND(OR(Q656="YES"))),SUM(AD656:AE656),"")</f>
        <v/>
      </c>
      <c r="AH656" s="257">
        <f t="shared" ref="AH656:AH719" si="153">IF(Q656="YES",AA656,0)</f>
        <v>0</v>
      </c>
    </row>
    <row r="657" spans="1:34" x14ac:dyDescent="0.3">
      <c r="A657" s="287">
        <v>645</v>
      </c>
      <c r="B657" s="150"/>
      <c r="C657" s="150"/>
      <c r="D657" s="150"/>
      <c r="E657" s="152"/>
      <c r="F657" s="152"/>
      <c r="G657" s="154"/>
      <c r="H657" s="155"/>
      <c r="I657" s="159"/>
      <c r="J657" s="159"/>
      <c r="K657" s="337"/>
      <c r="L657" s="343" t="str">
        <f>IF(K657="","",LOOKUP(K657,'Work Programme'!$A$8:$A$207,'Work Programme'!$B$8:$B$207))</f>
        <v/>
      </c>
      <c r="M657" s="150"/>
      <c r="N657" s="151"/>
      <c r="O657" s="254" t="str">
        <f>IF(G657="","",VLOOKUP(G657,'Overview - Financial Statement'!$A$46:$B$60,2,FALSE))</f>
        <v/>
      </c>
      <c r="P657" s="255" t="str">
        <f t="shared" si="140"/>
        <v/>
      </c>
      <c r="Q657" s="153"/>
      <c r="R657" s="153"/>
      <c r="S657" s="238">
        <f t="shared" si="141"/>
        <v>0</v>
      </c>
      <c r="T657" s="193" t="s">
        <v>44</v>
      </c>
      <c r="U657" s="173"/>
      <c r="V657" s="193" t="str">
        <f t="shared" si="142"/>
        <v/>
      </c>
      <c r="W657" s="264" t="str">
        <f t="shared" si="143"/>
        <v>OK</v>
      </c>
      <c r="X657" s="193" t="str">
        <f t="shared" si="144"/>
        <v/>
      </c>
      <c r="Y657" s="193" t="str">
        <f t="shared" si="145"/>
        <v/>
      </c>
      <c r="Z657" s="397" t="str">
        <f t="shared" si="146"/>
        <v/>
      </c>
      <c r="AA657" s="257" t="str">
        <f t="shared" si="147"/>
        <v/>
      </c>
      <c r="AB657" s="257" t="str">
        <f t="shared" si="148"/>
        <v/>
      </c>
      <c r="AC657" s="193" t="str">
        <f t="shared" si="149"/>
        <v>CHECK DATES</v>
      </c>
      <c r="AD657" s="257" t="str">
        <f t="shared" si="150"/>
        <v/>
      </c>
      <c r="AE657" s="286">
        <v>0</v>
      </c>
      <c r="AF657" s="257">
        <f t="shared" si="151"/>
        <v>0</v>
      </c>
      <c r="AG657" s="257" t="str">
        <f t="shared" si="152"/>
        <v/>
      </c>
      <c r="AH657" s="257">
        <f t="shared" si="153"/>
        <v>0</v>
      </c>
    </row>
    <row r="658" spans="1:34" x14ac:dyDescent="0.3">
      <c r="A658" s="287">
        <v>646</v>
      </c>
      <c r="B658" s="150"/>
      <c r="C658" s="150"/>
      <c r="D658" s="150"/>
      <c r="E658" s="152"/>
      <c r="F658" s="152"/>
      <c r="G658" s="154"/>
      <c r="H658" s="155"/>
      <c r="I658" s="159"/>
      <c r="J658" s="159"/>
      <c r="K658" s="337"/>
      <c r="L658" s="343" t="str">
        <f>IF(K658="","",LOOKUP(K658,'Work Programme'!$A$8:$A$207,'Work Programme'!$B$8:$B$207))</f>
        <v/>
      </c>
      <c r="M658" s="150"/>
      <c r="N658" s="151"/>
      <c r="O658" s="254" t="str">
        <f>IF(G658="","",VLOOKUP(G658,'Overview - Financial Statement'!$A$46:$B$60,2,FALSE))</f>
        <v/>
      </c>
      <c r="P658" s="255" t="str">
        <f t="shared" si="140"/>
        <v/>
      </c>
      <c r="Q658" s="153"/>
      <c r="R658" s="153"/>
      <c r="S658" s="238">
        <f t="shared" si="141"/>
        <v>0</v>
      </c>
      <c r="T658" s="193" t="s">
        <v>44</v>
      </c>
      <c r="U658" s="173"/>
      <c r="V658" s="193" t="str">
        <f t="shared" si="142"/>
        <v/>
      </c>
      <c r="W658" s="264" t="str">
        <f t="shared" si="143"/>
        <v>OK</v>
      </c>
      <c r="X658" s="193" t="str">
        <f t="shared" si="144"/>
        <v/>
      </c>
      <c r="Y658" s="193" t="str">
        <f t="shared" si="145"/>
        <v/>
      </c>
      <c r="Z658" s="397" t="str">
        <f t="shared" si="146"/>
        <v/>
      </c>
      <c r="AA658" s="257" t="str">
        <f t="shared" si="147"/>
        <v/>
      </c>
      <c r="AB658" s="257" t="str">
        <f t="shared" si="148"/>
        <v/>
      </c>
      <c r="AC658" s="193" t="str">
        <f t="shared" si="149"/>
        <v>CHECK DATES</v>
      </c>
      <c r="AD658" s="257" t="str">
        <f t="shared" si="150"/>
        <v/>
      </c>
      <c r="AE658" s="286">
        <v>0</v>
      </c>
      <c r="AF658" s="257">
        <f t="shared" si="151"/>
        <v>0</v>
      </c>
      <c r="AG658" s="257" t="str">
        <f t="shared" si="152"/>
        <v/>
      </c>
      <c r="AH658" s="257">
        <f t="shared" si="153"/>
        <v>0</v>
      </c>
    </row>
    <row r="659" spans="1:34" x14ac:dyDescent="0.3">
      <c r="A659" s="287">
        <v>647</v>
      </c>
      <c r="B659" s="150"/>
      <c r="C659" s="150"/>
      <c r="D659" s="150"/>
      <c r="E659" s="152"/>
      <c r="F659" s="152"/>
      <c r="G659" s="154"/>
      <c r="H659" s="155"/>
      <c r="I659" s="159"/>
      <c r="J659" s="159"/>
      <c r="K659" s="337"/>
      <c r="L659" s="343" t="str">
        <f>IF(K659="","",LOOKUP(K659,'Work Programme'!$A$8:$A$207,'Work Programme'!$B$8:$B$207))</f>
        <v/>
      </c>
      <c r="M659" s="150"/>
      <c r="N659" s="151"/>
      <c r="O659" s="254" t="str">
        <f>IF(G659="","",VLOOKUP(G659,'Overview - Financial Statement'!$A$46:$B$60,2,FALSE))</f>
        <v/>
      </c>
      <c r="P659" s="255" t="str">
        <f t="shared" si="140"/>
        <v/>
      </c>
      <c r="Q659" s="153"/>
      <c r="R659" s="153"/>
      <c r="S659" s="238">
        <f t="shared" si="141"/>
        <v>0</v>
      </c>
      <c r="T659" s="193" t="s">
        <v>44</v>
      </c>
      <c r="U659" s="173"/>
      <c r="V659" s="193" t="str">
        <f t="shared" si="142"/>
        <v/>
      </c>
      <c r="W659" s="264" t="str">
        <f t="shared" si="143"/>
        <v>OK</v>
      </c>
      <c r="X659" s="193" t="str">
        <f t="shared" si="144"/>
        <v/>
      </c>
      <c r="Y659" s="193" t="str">
        <f t="shared" si="145"/>
        <v/>
      </c>
      <c r="Z659" s="397" t="str">
        <f t="shared" si="146"/>
        <v/>
      </c>
      <c r="AA659" s="257" t="str">
        <f t="shared" si="147"/>
        <v/>
      </c>
      <c r="AB659" s="257" t="str">
        <f t="shared" si="148"/>
        <v/>
      </c>
      <c r="AC659" s="193" t="str">
        <f t="shared" si="149"/>
        <v>CHECK DATES</v>
      </c>
      <c r="AD659" s="257" t="str">
        <f t="shared" si="150"/>
        <v/>
      </c>
      <c r="AE659" s="286">
        <v>0</v>
      </c>
      <c r="AF659" s="257">
        <f t="shared" si="151"/>
        <v>0</v>
      </c>
      <c r="AG659" s="257" t="str">
        <f t="shared" si="152"/>
        <v/>
      </c>
      <c r="AH659" s="257">
        <f t="shared" si="153"/>
        <v>0</v>
      </c>
    </row>
    <row r="660" spans="1:34" x14ac:dyDescent="0.3">
      <c r="A660" s="287">
        <v>648</v>
      </c>
      <c r="B660" s="150"/>
      <c r="C660" s="150"/>
      <c r="D660" s="150"/>
      <c r="E660" s="152"/>
      <c r="F660" s="152"/>
      <c r="G660" s="154"/>
      <c r="H660" s="155"/>
      <c r="I660" s="159"/>
      <c r="J660" s="159"/>
      <c r="K660" s="337"/>
      <c r="L660" s="343" t="str">
        <f>IF(K660="","",LOOKUP(K660,'Work Programme'!$A$8:$A$207,'Work Programme'!$B$8:$B$207))</f>
        <v/>
      </c>
      <c r="M660" s="150"/>
      <c r="N660" s="151"/>
      <c r="O660" s="254" t="str">
        <f>IF(G660="","",VLOOKUP(G660,'Overview - Financial Statement'!$A$46:$B$60,2,FALSE))</f>
        <v/>
      </c>
      <c r="P660" s="255" t="str">
        <f t="shared" si="140"/>
        <v/>
      </c>
      <c r="Q660" s="153"/>
      <c r="R660" s="153"/>
      <c r="S660" s="238">
        <f t="shared" si="141"/>
        <v>0</v>
      </c>
      <c r="T660" s="193" t="s">
        <v>44</v>
      </c>
      <c r="U660" s="173"/>
      <c r="V660" s="193" t="str">
        <f t="shared" si="142"/>
        <v/>
      </c>
      <c r="W660" s="264" t="str">
        <f t="shared" si="143"/>
        <v>OK</v>
      </c>
      <c r="X660" s="193" t="str">
        <f t="shared" si="144"/>
        <v/>
      </c>
      <c r="Y660" s="193" t="str">
        <f t="shared" si="145"/>
        <v/>
      </c>
      <c r="Z660" s="397" t="str">
        <f t="shared" si="146"/>
        <v/>
      </c>
      <c r="AA660" s="257" t="str">
        <f t="shared" si="147"/>
        <v/>
      </c>
      <c r="AB660" s="257" t="str">
        <f t="shared" si="148"/>
        <v/>
      </c>
      <c r="AC660" s="193" t="str">
        <f t="shared" si="149"/>
        <v>CHECK DATES</v>
      </c>
      <c r="AD660" s="257" t="str">
        <f t="shared" si="150"/>
        <v/>
      </c>
      <c r="AE660" s="286">
        <v>0</v>
      </c>
      <c r="AF660" s="257">
        <f t="shared" si="151"/>
        <v>0</v>
      </c>
      <c r="AG660" s="257" t="str">
        <f t="shared" si="152"/>
        <v/>
      </c>
      <c r="AH660" s="257">
        <f t="shared" si="153"/>
        <v>0</v>
      </c>
    </row>
    <row r="661" spans="1:34" x14ac:dyDescent="0.3">
      <c r="A661" s="287">
        <v>649</v>
      </c>
      <c r="B661" s="150"/>
      <c r="C661" s="150"/>
      <c r="D661" s="150"/>
      <c r="E661" s="152"/>
      <c r="F661" s="152"/>
      <c r="G661" s="154"/>
      <c r="H661" s="155"/>
      <c r="I661" s="159"/>
      <c r="J661" s="159"/>
      <c r="K661" s="337"/>
      <c r="L661" s="343" t="str">
        <f>IF(K661="","",LOOKUP(K661,'Work Programme'!$A$8:$A$207,'Work Programme'!$B$8:$B$207))</f>
        <v/>
      </c>
      <c r="M661" s="150"/>
      <c r="N661" s="151"/>
      <c r="O661" s="254" t="str">
        <f>IF(G661="","",VLOOKUP(G661,'Overview - Financial Statement'!$A$46:$B$60,2,FALSE))</f>
        <v/>
      </c>
      <c r="P661" s="255" t="str">
        <f t="shared" si="140"/>
        <v/>
      </c>
      <c r="Q661" s="153"/>
      <c r="R661" s="153"/>
      <c r="S661" s="238">
        <f t="shared" si="141"/>
        <v>0</v>
      </c>
      <c r="T661" s="193" t="s">
        <v>44</v>
      </c>
      <c r="U661" s="173"/>
      <c r="V661" s="193" t="str">
        <f t="shared" si="142"/>
        <v/>
      </c>
      <c r="W661" s="264" t="str">
        <f t="shared" si="143"/>
        <v>OK</v>
      </c>
      <c r="X661" s="193" t="str">
        <f t="shared" si="144"/>
        <v/>
      </c>
      <c r="Y661" s="193" t="str">
        <f t="shared" si="145"/>
        <v/>
      </c>
      <c r="Z661" s="397" t="str">
        <f t="shared" si="146"/>
        <v/>
      </c>
      <c r="AA661" s="257" t="str">
        <f t="shared" si="147"/>
        <v/>
      </c>
      <c r="AB661" s="257" t="str">
        <f t="shared" si="148"/>
        <v/>
      </c>
      <c r="AC661" s="193" t="str">
        <f t="shared" si="149"/>
        <v>CHECK DATES</v>
      </c>
      <c r="AD661" s="257" t="str">
        <f t="shared" si="150"/>
        <v/>
      </c>
      <c r="AE661" s="286">
        <v>0</v>
      </c>
      <c r="AF661" s="257">
        <f t="shared" si="151"/>
        <v>0</v>
      </c>
      <c r="AG661" s="257" t="str">
        <f t="shared" si="152"/>
        <v/>
      </c>
      <c r="AH661" s="257">
        <f t="shared" si="153"/>
        <v>0</v>
      </c>
    </row>
    <row r="662" spans="1:34" x14ac:dyDescent="0.3">
      <c r="A662" s="287">
        <v>650</v>
      </c>
      <c r="B662" s="150"/>
      <c r="C662" s="150"/>
      <c r="D662" s="150"/>
      <c r="E662" s="152"/>
      <c r="F662" s="152"/>
      <c r="G662" s="154"/>
      <c r="H662" s="155"/>
      <c r="I662" s="159"/>
      <c r="J662" s="159"/>
      <c r="K662" s="337"/>
      <c r="L662" s="343" t="str">
        <f>IF(K662="","",LOOKUP(K662,'Work Programme'!$A$8:$A$207,'Work Programme'!$B$8:$B$207))</f>
        <v/>
      </c>
      <c r="M662" s="150"/>
      <c r="N662" s="151"/>
      <c r="O662" s="254" t="str">
        <f>IF(G662="","",VLOOKUP(G662,'Overview - Financial Statement'!$A$46:$B$60,2,FALSE))</f>
        <v/>
      </c>
      <c r="P662" s="255" t="str">
        <f t="shared" si="140"/>
        <v/>
      </c>
      <c r="Q662" s="153"/>
      <c r="R662" s="153"/>
      <c r="S662" s="238">
        <f t="shared" si="141"/>
        <v>0</v>
      </c>
      <c r="T662" s="193" t="s">
        <v>44</v>
      </c>
      <c r="U662" s="173"/>
      <c r="V662" s="193" t="str">
        <f t="shared" si="142"/>
        <v/>
      </c>
      <c r="W662" s="264" t="str">
        <f t="shared" si="143"/>
        <v>OK</v>
      </c>
      <c r="X662" s="193" t="str">
        <f t="shared" si="144"/>
        <v/>
      </c>
      <c r="Y662" s="193" t="str">
        <f t="shared" si="145"/>
        <v/>
      </c>
      <c r="Z662" s="397" t="str">
        <f t="shared" si="146"/>
        <v/>
      </c>
      <c r="AA662" s="257" t="str">
        <f t="shared" si="147"/>
        <v/>
      </c>
      <c r="AB662" s="257" t="str">
        <f t="shared" si="148"/>
        <v/>
      </c>
      <c r="AC662" s="193" t="str">
        <f t="shared" si="149"/>
        <v>CHECK DATES</v>
      </c>
      <c r="AD662" s="257" t="str">
        <f t="shared" si="150"/>
        <v/>
      </c>
      <c r="AE662" s="286">
        <v>0</v>
      </c>
      <c r="AF662" s="257">
        <f t="shared" si="151"/>
        <v>0</v>
      </c>
      <c r="AG662" s="257" t="str">
        <f t="shared" si="152"/>
        <v/>
      </c>
      <c r="AH662" s="257">
        <f t="shared" si="153"/>
        <v>0</v>
      </c>
    </row>
    <row r="663" spans="1:34" x14ac:dyDescent="0.3">
      <c r="A663" s="287">
        <v>651</v>
      </c>
      <c r="B663" s="150"/>
      <c r="C663" s="150"/>
      <c r="D663" s="150"/>
      <c r="E663" s="152"/>
      <c r="F663" s="152"/>
      <c r="G663" s="154"/>
      <c r="H663" s="155"/>
      <c r="I663" s="159"/>
      <c r="J663" s="159"/>
      <c r="K663" s="337"/>
      <c r="L663" s="343" t="str">
        <f>IF(K663="","",LOOKUP(K663,'Work Programme'!$A$8:$A$207,'Work Programme'!$B$8:$B$207))</f>
        <v/>
      </c>
      <c r="M663" s="150"/>
      <c r="N663" s="151"/>
      <c r="O663" s="254" t="str">
        <f>IF(G663="","",VLOOKUP(G663,'Overview - Financial Statement'!$A$46:$B$60,2,FALSE))</f>
        <v/>
      </c>
      <c r="P663" s="255" t="str">
        <f t="shared" si="140"/>
        <v/>
      </c>
      <c r="Q663" s="153"/>
      <c r="R663" s="153"/>
      <c r="S663" s="238">
        <f t="shared" si="141"/>
        <v>0</v>
      </c>
      <c r="T663" s="193" t="s">
        <v>44</v>
      </c>
      <c r="U663" s="173"/>
      <c r="V663" s="193" t="str">
        <f t="shared" si="142"/>
        <v/>
      </c>
      <c r="W663" s="264" t="str">
        <f t="shared" si="143"/>
        <v>OK</v>
      </c>
      <c r="X663" s="193" t="str">
        <f t="shared" si="144"/>
        <v/>
      </c>
      <c r="Y663" s="193" t="str">
        <f t="shared" si="145"/>
        <v/>
      </c>
      <c r="Z663" s="397" t="str">
        <f t="shared" si="146"/>
        <v/>
      </c>
      <c r="AA663" s="257" t="str">
        <f t="shared" si="147"/>
        <v/>
      </c>
      <c r="AB663" s="257" t="str">
        <f t="shared" si="148"/>
        <v/>
      </c>
      <c r="AC663" s="193" t="str">
        <f t="shared" si="149"/>
        <v>CHECK DATES</v>
      </c>
      <c r="AD663" s="257" t="str">
        <f t="shared" si="150"/>
        <v/>
      </c>
      <c r="AE663" s="286">
        <v>0</v>
      </c>
      <c r="AF663" s="257">
        <f t="shared" si="151"/>
        <v>0</v>
      </c>
      <c r="AG663" s="257" t="str">
        <f t="shared" si="152"/>
        <v/>
      </c>
      <c r="AH663" s="257">
        <f t="shared" si="153"/>
        <v>0</v>
      </c>
    </row>
    <row r="664" spans="1:34" x14ac:dyDescent="0.3">
      <c r="A664" s="287">
        <v>652</v>
      </c>
      <c r="B664" s="150"/>
      <c r="C664" s="150"/>
      <c r="D664" s="150"/>
      <c r="E664" s="152"/>
      <c r="F664" s="152"/>
      <c r="G664" s="154"/>
      <c r="H664" s="155"/>
      <c r="I664" s="159"/>
      <c r="J664" s="159"/>
      <c r="K664" s="337"/>
      <c r="L664" s="343" t="str">
        <f>IF(K664="","",LOOKUP(K664,'Work Programme'!$A$8:$A$207,'Work Programme'!$B$8:$B$207))</f>
        <v/>
      </c>
      <c r="M664" s="150"/>
      <c r="N664" s="151"/>
      <c r="O664" s="254" t="str">
        <f>IF(G664="","",VLOOKUP(G664,'Overview - Financial Statement'!$A$46:$B$60,2,FALSE))</f>
        <v/>
      </c>
      <c r="P664" s="255" t="str">
        <f t="shared" si="140"/>
        <v/>
      </c>
      <c r="Q664" s="153"/>
      <c r="R664" s="153"/>
      <c r="S664" s="238">
        <f t="shared" si="141"/>
        <v>0</v>
      </c>
      <c r="T664" s="193" t="s">
        <v>44</v>
      </c>
      <c r="U664" s="173"/>
      <c r="V664" s="193" t="str">
        <f t="shared" si="142"/>
        <v/>
      </c>
      <c r="W664" s="264" t="str">
        <f t="shared" si="143"/>
        <v>OK</v>
      </c>
      <c r="X664" s="193" t="str">
        <f t="shared" si="144"/>
        <v/>
      </c>
      <c r="Y664" s="193" t="str">
        <f t="shared" si="145"/>
        <v/>
      </c>
      <c r="Z664" s="397" t="str">
        <f t="shared" si="146"/>
        <v/>
      </c>
      <c r="AA664" s="257" t="str">
        <f t="shared" si="147"/>
        <v/>
      </c>
      <c r="AB664" s="257" t="str">
        <f t="shared" si="148"/>
        <v/>
      </c>
      <c r="AC664" s="193" t="str">
        <f t="shared" si="149"/>
        <v>CHECK DATES</v>
      </c>
      <c r="AD664" s="257" t="str">
        <f t="shared" si="150"/>
        <v/>
      </c>
      <c r="AE664" s="286">
        <v>0</v>
      </c>
      <c r="AF664" s="257">
        <f t="shared" si="151"/>
        <v>0</v>
      </c>
      <c r="AG664" s="257" t="str">
        <f t="shared" si="152"/>
        <v/>
      </c>
      <c r="AH664" s="257">
        <f t="shared" si="153"/>
        <v>0</v>
      </c>
    </row>
    <row r="665" spans="1:34" x14ac:dyDescent="0.3">
      <c r="A665" s="287">
        <v>653</v>
      </c>
      <c r="B665" s="150"/>
      <c r="C665" s="150"/>
      <c r="D665" s="150"/>
      <c r="E665" s="152"/>
      <c r="F665" s="152"/>
      <c r="G665" s="154"/>
      <c r="H665" s="155"/>
      <c r="I665" s="159"/>
      <c r="J665" s="159"/>
      <c r="K665" s="337"/>
      <c r="L665" s="343" t="str">
        <f>IF(K665="","",LOOKUP(K665,'Work Programme'!$A$8:$A$207,'Work Programme'!$B$8:$B$207))</f>
        <v/>
      </c>
      <c r="M665" s="150"/>
      <c r="N665" s="151"/>
      <c r="O665" s="254" t="str">
        <f>IF(G665="","",VLOOKUP(G665,'Overview - Financial Statement'!$A$46:$B$60,2,FALSE))</f>
        <v/>
      </c>
      <c r="P665" s="255" t="str">
        <f t="shared" si="140"/>
        <v/>
      </c>
      <c r="Q665" s="153"/>
      <c r="R665" s="153"/>
      <c r="S665" s="238">
        <f t="shared" si="141"/>
        <v>0</v>
      </c>
      <c r="T665" s="193" t="s">
        <v>44</v>
      </c>
      <c r="U665" s="173"/>
      <c r="V665" s="193" t="str">
        <f t="shared" si="142"/>
        <v/>
      </c>
      <c r="W665" s="264" t="str">
        <f t="shared" si="143"/>
        <v>OK</v>
      </c>
      <c r="X665" s="193" t="str">
        <f t="shared" si="144"/>
        <v/>
      </c>
      <c r="Y665" s="193" t="str">
        <f t="shared" si="145"/>
        <v/>
      </c>
      <c r="Z665" s="397" t="str">
        <f t="shared" si="146"/>
        <v/>
      </c>
      <c r="AA665" s="257" t="str">
        <f t="shared" si="147"/>
        <v/>
      </c>
      <c r="AB665" s="257" t="str">
        <f t="shared" si="148"/>
        <v/>
      </c>
      <c r="AC665" s="193" t="str">
        <f t="shared" si="149"/>
        <v>CHECK DATES</v>
      </c>
      <c r="AD665" s="257" t="str">
        <f t="shared" si="150"/>
        <v/>
      </c>
      <c r="AE665" s="286">
        <v>0</v>
      </c>
      <c r="AF665" s="257">
        <f t="shared" si="151"/>
        <v>0</v>
      </c>
      <c r="AG665" s="257" t="str">
        <f t="shared" si="152"/>
        <v/>
      </c>
      <c r="AH665" s="257">
        <f t="shared" si="153"/>
        <v>0</v>
      </c>
    </row>
    <row r="666" spans="1:34" x14ac:dyDescent="0.3">
      <c r="A666" s="287">
        <v>654</v>
      </c>
      <c r="B666" s="150"/>
      <c r="C666" s="150"/>
      <c r="D666" s="150"/>
      <c r="E666" s="152"/>
      <c r="F666" s="152"/>
      <c r="G666" s="154"/>
      <c r="H666" s="155"/>
      <c r="I666" s="159"/>
      <c r="J666" s="159"/>
      <c r="K666" s="337"/>
      <c r="L666" s="343" t="str">
        <f>IF(K666="","",LOOKUP(K666,'Work Programme'!$A$8:$A$207,'Work Programme'!$B$8:$B$207))</f>
        <v/>
      </c>
      <c r="M666" s="150"/>
      <c r="N666" s="151"/>
      <c r="O666" s="254" t="str">
        <f>IF(G666="","",VLOOKUP(G666,'Overview - Financial Statement'!$A$46:$B$60,2,FALSE))</f>
        <v/>
      </c>
      <c r="P666" s="255" t="str">
        <f t="shared" si="140"/>
        <v/>
      </c>
      <c r="Q666" s="153"/>
      <c r="R666" s="153"/>
      <c r="S666" s="238">
        <f t="shared" si="141"/>
        <v>0</v>
      </c>
      <c r="T666" s="193" t="s">
        <v>44</v>
      </c>
      <c r="U666" s="173"/>
      <c r="V666" s="193" t="str">
        <f t="shared" si="142"/>
        <v/>
      </c>
      <c r="W666" s="264" t="str">
        <f t="shared" si="143"/>
        <v>OK</v>
      </c>
      <c r="X666" s="193" t="str">
        <f t="shared" si="144"/>
        <v/>
      </c>
      <c r="Y666" s="193" t="str">
        <f t="shared" si="145"/>
        <v/>
      </c>
      <c r="Z666" s="397" t="str">
        <f t="shared" si="146"/>
        <v/>
      </c>
      <c r="AA666" s="257" t="str">
        <f t="shared" si="147"/>
        <v/>
      </c>
      <c r="AB666" s="257" t="str">
        <f t="shared" si="148"/>
        <v/>
      </c>
      <c r="AC666" s="193" t="str">
        <f t="shared" si="149"/>
        <v>CHECK DATES</v>
      </c>
      <c r="AD666" s="257" t="str">
        <f t="shared" si="150"/>
        <v/>
      </c>
      <c r="AE666" s="286">
        <v>0</v>
      </c>
      <c r="AF666" s="257">
        <f t="shared" si="151"/>
        <v>0</v>
      </c>
      <c r="AG666" s="257" t="str">
        <f t="shared" si="152"/>
        <v/>
      </c>
      <c r="AH666" s="257">
        <f t="shared" si="153"/>
        <v>0</v>
      </c>
    </row>
    <row r="667" spans="1:34" x14ac:dyDescent="0.3">
      <c r="A667" s="287">
        <v>655</v>
      </c>
      <c r="B667" s="150"/>
      <c r="C667" s="150"/>
      <c r="D667" s="150"/>
      <c r="E667" s="152"/>
      <c r="F667" s="152"/>
      <c r="G667" s="154"/>
      <c r="H667" s="155"/>
      <c r="I667" s="159"/>
      <c r="J667" s="159"/>
      <c r="K667" s="337"/>
      <c r="L667" s="343" t="str">
        <f>IF(K667="","",LOOKUP(K667,'Work Programme'!$A$8:$A$207,'Work Programme'!$B$8:$B$207))</f>
        <v/>
      </c>
      <c r="M667" s="150"/>
      <c r="N667" s="151"/>
      <c r="O667" s="254" t="str">
        <f>IF(G667="","",VLOOKUP(G667,'Overview - Financial Statement'!$A$46:$B$60,2,FALSE))</f>
        <v/>
      </c>
      <c r="P667" s="255" t="str">
        <f t="shared" si="140"/>
        <v/>
      </c>
      <c r="Q667" s="153"/>
      <c r="R667" s="153"/>
      <c r="S667" s="238">
        <f t="shared" si="141"/>
        <v>0</v>
      </c>
      <c r="T667" s="193" t="s">
        <v>44</v>
      </c>
      <c r="U667" s="173"/>
      <c r="V667" s="193" t="str">
        <f t="shared" si="142"/>
        <v/>
      </c>
      <c r="W667" s="264" t="str">
        <f t="shared" si="143"/>
        <v>OK</v>
      </c>
      <c r="X667" s="193" t="str">
        <f t="shared" si="144"/>
        <v/>
      </c>
      <c r="Y667" s="193" t="str">
        <f t="shared" si="145"/>
        <v/>
      </c>
      <c r="Z667" s="397" t="str">
        <f t="shared" si="146"/>
        <v/>
      </c>
      <c r="AA667" s="257" t="str">
        <f t="shared" si="147"/>
        <v/>
      </c>
      <c r="AB667" s="257" t="str">
        <f t="shared" si="148"/>
        <v/>
      </c>
      <c r="AC667" s="193" t="str">
        <f t="shared" si="149"/>
        <v>CHECK DATES</v>
      </c>
      <c r="AD667" s="257" t="str">
        <f t="shared" si="150"/>
        <v/>
      </c>
      <c r="AE667" s="286">
        <v>0</v>
      </c>
      <c r="AF667" s="257">
        <f t="shared" si="151"/>
        <v>0</v>
      </c>
      <c r="AG667" s="257" t="str">
        <f t="shared" si="152"/>
        <v/>
      </c>
      <c r="AH667" s="257">
        <f t="shared" si="153"/>
        <v>0</v>
      </c>
    </row>
    <row r="668" spans="1:34" x14ac:dyDescent="0.3">
      <c r="A668" s="287">
        <v>656</v>
      </c>
      <c r="B668" s="150"/>
      <c r="C668" s="150"/>
      <c r="D668" s="150"/>
      <c r="E668" s="152"/>
      <c r="F668" s="152"/>
      <c r="G668" s="154"/>
      <c r="H668" s="155"/>
      <c r="I668" s="159"/>
      <c r="J668" s="159"/>
      <c r="K668" s="337"/>
      <c r="L668" s="343" t="str">
        <f>IF(K668="","",LOOKUP(K668,'Work Programme'!$A$8:$A$207,'Work Programme'!$B$8:$B$207))</f>
        <v/>
      </c>
      <c r="M668" s="150"/>
      <c r="N668" s="151"/>
      <c r="O668" s="254" t="str">
        <f>IF(G668="","",VLOOKUP(G668,'Overview - Financial Statement'!$A$46:$B$60,2,FALSE))</f>
        <v/>
      </c>
      <c r="P668" s="255" t="str">
        <f t="shared" si="140"/>
        <v/>
      </c>
      <c r="Q668" s="153"/>
      <c r="R668" s="153"/>
      <c r="S668" s="238">
        <f t="shared" si="141"/>
        <v>0</v>
      </c>
      <c r="T668" s="193" t="s">
        <v>44</v>
      </c>
      <c r="U668" s="173"/>
      <c r="V668" s="193" t="str">
        <f t="shared" si="142"/>
        <v/>
      </c>
      <c r="W668" s="264" t="str">
        <f t="shared" si="143"/>
        <v>OK</v>
      </c>
      <c r="X668" s="193" t="str">
        <f t="shared" si="144"/>
        <v/>
      </c>
      <c r="Y668" s="193" t="str">
        <f t="shared" si="145"/>
        <v/>
      </c>
      <c r="Z668" s="397" t="str">
        <f t="shared" si="146"/>
        <v/>
      </c>
      <c r="AA668" s="257" t="str">
        <f t="shared" si="147"/>
        <v/>
      </c>
      <c r="AB668" s="257" t="str">
        <f t="shared" si="148"/>
        <v/>
      </c>
      <c r="AC668" s="193" t="str">
        <f t="shared" si="149"/>
        <v>CHECK DATES</v>
      </c>
      <c r="AD668" s="257" t="str">
        <f t="shared" si="150"/>
        <v/>
      </c>
      <c r="AE668" s="286">
        <v>0</v>
      </c>
      <c r="AF668" s="257">
        <f t="shared" si="151"/>
        <v>0</v>
      </c>
      <c r="AG668" s="257" t="str">
        <f t="shared" si="152"/>
        <v/>
      </c>
      <c r="AH668" s="257">
        <f t="shared" si="153"/>
        <v>0</v>
      </c>
    </row>
    <row r="669" spans="1:34" x14ac:dyDescent="0.3">
      <c r="A669" s="287">
        <v>657</v>
      </c>
      <c r="B669" s="150"/>
      <c r="C669" s="150"/>
      <c r="D669" s="150"/>
      <c r="E669" s="152"/>
      <c r="F669" s="152"/>
      <c r="G669" s="154"/>
      <c r="H669" s="155"/>
      <c r="I669" s="159"/>
      <c r="J669" s="159"/>
      <c r="K669" s="337"/>
      <c r="L669" s="343" t="str">
        <f>IF(K669="","",LOOKUP(K669,'Work Programme'!$A$8:$A$207,'Work Programme'!$B$8:$B$207))</f>
        <v/>
      </c>
      <c r="M669" s="150"/>
      <c r="N669" s="151"/>
      <c r="O669" s="254" t="str">
        <f>IF(G669="","",VLOOKUP(G669,'Overview - Financial Statement'!$A$46:$B$60,2,FALSE))</f>
        <v/>
      </c>
      <c r="P669" s="255" t="str">
        <f t="shared" si="140"/>
        <v/>
      </c>
      <c r="Q669" s="153"/>
      <c r="R669" s="153"/>
      <c r="S669" s="238">
        <f t="shared" si="141"/>
        <v>0</v>
      </c>
      <c r="T669" s="193" t="s">
        <v>44</v>
      </c>
      <c r="U669" s="173"/>
      <c r="V669" s="193" t="str">
        <f t="shared" si="142"/>
        <v/>
      </c>
      <c r="W669" s="264" t="str">
        <f t="shared" si="143"/>
        <v>OK</v>
      </c>
      <c r="X669" s="193" t="str">
        <f t="shared" si="144"/>
        <v/>
      </c>
      <c r="Y669" s="193" t="str">
        <f t="shared" si="145"/>
        <v/>
      </c>
      <c r="Z669" s="397" t="str">
        <f t="shared" si="146"/>
        <v/>
      </c>
      <c r="AA669" s="257" t="str">
        <f t="shared" si="147"/>
        <v/>
      </c>
      <c r="AB669" s="257" t="str">
        <f t="shared" si="148"/>
        <v/>
      </c>
      <c r="AC669" s="193" t="str">
        <f t="shared" si="149"/>
        <v>CHECK DATES</v>
      </c>
      <c r="AD669" s="257" t="str">
        <f t="shared" si="150"/>
        <v/>
      </c>
      <c r="AE669" s="286">
        <v>0</v>
      </c>
      <c r="AF669" s="257">
        <f t="shared" si="151"/>
        <v>0</v>
      </c>
      <c r="AG669" s="257" t="str">
        <f t="shared" si="152"/>
        <v/>
      </c>
      <c r="AH669" s="257">
        <f t="shared" si="153"/>
        <v>0</v>
      </c>
    </row>
    <row r="670" spans="1:34" x14ac:dyDescent="0.3">
      <c r="A670" s="287">
        <v>658</v>
      </c>
      <c r="B670" s="150"/>
      <c r="C670" s="150"/>
      <c r="D670" s="150"/>
      <c r="E670" s="152"/>
      <c r="F670" s="152"/>
      <c r="G670" s="154"/>
      <c r="H670" s="155"/>
      <c r="I670" s="159"/>
      <c r="J670" s="159"/>
      <c r="K670" s="337"/>
      <c r="L670" s="343" t="str">
        <f>IF(K670="","",LOOKUP(K670,'Work Programme'!$A$8:$A$207,'Work Programme'!$B$8:$B$207))</f>
        <v/>
      </c>
      <c r="M670" s="150"/>
      <c r="N670" s="151"/>
      <c r="O670" s="254" t="str">
        <f>IF(G670="","",VLOOKUP(G670,'Overview - Financial Statement'!$A$46:$B$60,2,FALSE))</f>
        <v/>
      </c>
      <c r="P670" s="255" t="str">
        <f t="shared" si="140"/>
        <v/>
      </c>
      <c r="Q670" s="153"/>
      <c r="R670" s="153"/>
      <c r="S670" s="238">
        <f t="shared" si="141"/>
        <v>0</v>
      </c>
      <c r="T670" s="193" t="s">
        <v>44</v>
      </c>
      <c r="U670" s="173"/>
      <c r="V670" s="193" t="str">
        <f t="shared" si="142"/>
        <v/>
      </c>
      <c r="W670" s="264" t="str">
        <f t="shared" si="143"/>
        <v>OK</v>
      </c>
      <c r="X670" s="193" t="str">
        <f t="shared" si="144"/>
        <v/>
      </c>
      <c r="Y670" s="193" t="str">
        <f t="shared" si="145"/>
        <v/>
      </c>
      <c r="Z670" s="397" t="str">
        <f t="shared" si="146"/>
        <v/>
      </c>
      <c r="AA670" s="257" t="str">
        <f t="shared" si="147"/>
        <v/>
      </c>
      <c r="AB670" s="257" t="str">
        <f t="shared" si="148"/>
        <v/>
      </c>
      <c r="AC670" s="193" t="str">
        <f t="shared" si="149"/>
        <v>CHECK DATES</v>
      </c>
      <c r="AD670" s="257" t="str">
        <f t="shared" si="150"/>
        <v/>
      </c>
      <c r="AE670" s="286">
        <v>0</v>
      </c>
      <c r="AF670" s="257">
        <f t="shared" si="151"/>
        <v>0</v>
      </c>
      <c r="AG670" s="257" t="str">
        <f t="shared" si="152"/>
        <v/>
      </c>
      <c r="AH670" s="257">
        <f t="shared" si="153"/>
        <v>0</v>
      </c>
    </row>
    <row r="671" spans="1:34" x14ac:dyDescent="0.3">
      <c r="A671" s="287">
        <v>659</v>
      </c>
      <c r="B671" s="150"/>
      <c r="C671" s="150"/>
      <c r="D671" s="150"/>
      <c r="E671" s="152"/>
      <c r="F671" s="152"/>
      <c r="G671" s="154"/>
      <c r="H671" s="155"/>
      <c r="I671" s="159"/>
      <c r="J671" s="159"/>
      <c r="K671" s="337"/>
      <c r="L671" s="343" t="str">
        <f>IF(K671="","",LOOKUP(K671,'Work Programme'!$A$8:$A$207,'Work Programme'!$B$8:$B$207))</f>
        <v/>
      </c>
      <c r="M671" s="150"/>
      <c r="N671" s="151"/>
      <c r="O671" s="254" t="str">
        <f>IF(G671="","",VLOOKUP(G671,'Overview - Financial Statement'!$A$46:$B$60,2,FALSE))</f>
        <v/>
      </c>
      <c r="P671" s="255" t="str">
        <f t="shared" si="140"/>
        <v/>
      </c>
      <c r="Q671" s="153"/>
      <c r="R671" s="153"/>
      <c r="S671" s="238">
        <f t="shared" si="141"/>
        <v>0</v>
      </c>
      <c r="T671" s="193" t="s">
        <v>44</v>
      </c>
      <c r="U671" s="173"/>
      <c r="V671" s="193" t="str">
        <f t="shared" si="142"/>
        <v/>
      </c>
      <c r="W671" s="264" t="str">
        <f t="shared" si="143"/>
        <v>OK</v>
      </c>
      <c r="X671" s="193" t="str">
        <f t="shared" si="144"/>
        <v/>
      </c>
      <c r="Y671" s="193" t="str">
        <f t="shared" si="145"/>
        <v/>
      </c>
      <c r="Z671" s="397" t="str">
        <f t="shared" si="146"/>
        <v/>
      </c>
      <c r="AA671" s="257" t="str">
        <f t="shared" si="147"/>
        <v/>
      </c>
      <c r="AB671" s="257" t="str">
        <f t="shared" si="148"/>
        <v/>
      </c>
      <c r="AC671" s="193" t="str">
        <f t="shared" si="149"/>
        <v>CHECK DATES</v>
      </c>
      <c r="AD671" s="257" t="str">
        <f t="shared" si="150"/>
        <v/>
      </c>
      <c r="AE671" s="286">
        <v>0</v>
      </c>
      <c r="AF671" s="257">
        <f t="shared" si="151"/>
        <v>0</v>
      </c>
      <c r="AG671" s="257" t="str">
        <f t="shared" si="152"/>
        <v/>
      </c>
      <c r="AH671" s="257">
        <f t="shared" si="153"/>
        <v>0</v>
      </c>
    </row>
    <row r="672" spans="1:34" x14ac:dyDescent="0.3">
      <c r="A672" s="287">
        <v>660</v>
      </c>
      <c r="B672" s="150"/>
      <c r="C672" s="150"/>
      <c r="D672" s="150"/>
      <c r="E672" s="152"/>
      <c r="F672" s="152"/>
      <c r="G672" s="154"/>
      <c r="H672" s="155"/>
      <c r="I672" s="159"/>
      <c r="J672" s="159"/>
      <c r="K672" s="337"/>
      <c r="L672" s="343" t="str">
        <f>IF(K672="","",LOOKUP(K672,'Work Programme'!$A$8:$A$207,'Work Programme'!$B$8:$B$207))</f>
        <v/>
      </c>
      <c r="M672" s="150"/>
      <c r="N672" s="151"/>
      <c r="O672" s="254" t="str">
        <f>IF(G672="","",VLOOKUP(G672,'Overview - Financial Statement'!$A$46:$B$60,2,FALSE))</f>
        <v/>
      </c>
      <c r="P672" s="255" t="str">
        <f t="shared" si="140"/>
        <v/>
      </c>
      <c r="Q672" s="153"/>
      <c r="R672" s="153"/>
      <c r="S672" s="238">
        <f t="shared" si="141"/>
        <v>0</v>
      </c>
      <c r="T672" s="193" t="s">
        <v>44</v>
      </c>
      <c r="U672" s="173"/>
      <c r="V672" s="193" t="str">
        <f t="shared" si="142"/>
        <v/>
      </c>
      <c r="W672" s="264" t="str">
        <f t="shared" si="143"/>
        <v>OK</v>
      </c>
      <c r="X672" s="193" t="str">
        <f t="shared" si="144"/>
        <v/>
      </c>
      <c r="Y672" s="193" t="str">
        <f t="shared" si="145"/>
        <v/>
      </c>
      <c r="Z672" s="397" t="str">
        <f t="shared" si="146"/>
        <v/>
      </c>
      <c r="AA672" s="257" t="str">
        <f t="shared" si="147"/>
        <v/>
      </c>
      <c r="AB672" s="257" t="str">
        <f t="shared" si="148"/>
        <v/>
      </c>
      <c r="AC672" s="193" t="str">
        <f t="shared" si="149"/>
        <v>CHECK DATES</v>
      </c>
      <c r="AD672" s="257" t="str">
        <f t="shared" si="150"/>
        <v/>
      </c>
      <c r="AE672" s="286">
        <v>0</v>
      </c>
      <c r="AF672" s="257">
        <f t="shared" si="151"/>
        <v>0</v>
      </c>
      <c r="AG672" s="257" t="str">
        <f t="shared" si="152"/>
        <v/>
      </c>
      <c r="AH672" s="257">
        <f t="shared" si="153"/>
        <v>0</v>
      </c>
    </row>
    <row r="673" spans="1:34" x14ac:dyDescent="0.3">
      <c r="A673" s="287">
        <v>661</v>
      </c>
      <c r="B673" s="150"/>
      <c r="C673" s="150"/>
      <c r="D673" s="150"/>
      <c r="E673" s="152"/>
      <c r="F673" s="152"/>
      <c r="G673" s="154"/>
      <c r="H673" s="155"/>
      <c r="I673" s="159"/>
      <c r="J673" s="159"/>
      <c r="K673" s="337"/>
      <c r="L673" s="343" t="str">
        <f>IF(K673="","",LOOKUP(K673,'Work Programme'!$A$8:$A$207,'Work Programme'!$B$8:$B$207))</f>
        <v/>
      </c>
      <c r="M673" s="150"/>
      <c r="N673" s="151"/>
      <c r="O673" s="254" t="str">
        <f>IF(G673="","",VLOOKUP(G673,'Overview - Financial Statement'!$A$46:$B$60,2,FALSE))</f>
        <v/>
      </c>
      <c r="P673" s="255" t="str">
        <f t="shared" si="140"/>
        <v/>
      </c>
      <c r="Q673" s="153"/>
      <c r="R673" s="153"/>
      <c r="S673" s="238">
        <f t="shared" si="141"/>
        <v>0</v>
      </c>
      <c r="T673" s="193" t="s">
        <v>44</v>
      </c>
      <c r="U673" s="173"/>
      <c r="V673" s="193" t="str">
        <f t="shared" si="142"/>
        <v/>
      </c>
      <c r="W673" s="264" t="str">
        <f t="shared" si="143"/>
        <v>OK</v>
      </c>
      <c r="X673" s="193" t="str">
        <f t="shared" si="144"/>
        <v/>
      </c>
      <c r="Y673" s="193" t="str">
        <f t="shared" si="145"/>
        <v/>
      </c>
      <c r="Z673" s="397" t="str">
        <f t="shared" si="146"/>
        <v/>
      </c>
      <c r="AA673" s="257" t="str">
        <f t="shared" si="147"/>
        <v/>
      </c>
      <c r="AB673" s="257" t="str">
        <f t="shared" si="148"/>
        <v/>
      </c>
      <c r="AC673" s="193" t="str">
        <f t="shared" si="149"/>
        <v>CHECK DATES</v>
      </c>
      <c r="AD673" s="257" t="str">
        <f t="shared" si="150"/>
        <v/>
      </c>
      <c r="AE673" s="286">
        <v>0</v>
      </c>
      <c r="AF673" s="257">
        <f t="shared" si="151"/>
        <v>0</v>
      </c>
      <c r="AG673" s="257" t="str">
        <f t="shared" si="152"/>
        <v/>
      </c>
      <c r="AH673" s="257">
        <f t="shared" si="153"/>
        <v>0</v>
      </c>
    </row>
    <row r="674" spans="1:34" x14ac:dyDescent="0.3">
      <c r="A674" s="287">
        <v>662</v>
      </c>
      <c r="B674" s="150"/>
      <c r="C674" s="150"/>
      <c r="D674" s="150"/>
      <c r="E674" s="152"/>
      <c r="F674" s="152"/>
      <c r="G674" s="154"/>
      <c r="H674" s="155"/>
      <c r="I674" s="159"/>
      <c r="J674" s="159"/>
      <c r="K674" s="337"/>
      <c r="L674" s="343" t="str">
        <f>IF(K674="","",LOOKUP(K674,'Work Programme'!$A$8:$A$207,'Work Programme'!$B$8:$B$207))</f>
        <v/>
      </c>
      <c r="M674" s="150"/>
      <c r="N674" s="151"/>
      <c r="O674" s="254" t="str">
        <f>IF(G674="","",VLOOKUP(G674,'Overview - Financial Statement'!$A$46:$B$60,2,FALSE))</f>
        <v/>
      </c>
      <c r="P674" s="255" t="str">
        <f t="shared" si="140"/>
        <v/>
      </c>
      <c r="Q674" s="153"/>
      <c r="R674" s="153"/>
      <c r="S674" s="238">
        <f t="shared" si="141"/>
        <v>0</v>
      </c>
      <c r="T674" s="193" t="s">
        <v>44</v>
      </c>
      <c r="U674" s="173"/>
      <c r="V674" s="193" t="str">
        <f t="shared" si="142"/>
        <v/>
      </c>
      <c r="W674" s="264" t="str">
        <f t="shared" si="143"/>
        <v>OK</v>
      </c>
      <c r="X674" s="193" t="str">
        <f t="shared" si="144"/>
        <v/>
      </c>
      <c r="Y674" s="193" t="str">
        <f t="shared" si="145"/>
        <v/>
      </c>
      <c r="Z674" s="397" t="str">
        <f t="shared" si="146"/>
        <v/>
      </c>
      <c r="AA674" s="257" t="str">
        <f t="shared" si="147"/>
        <v/>
      </c>
      <c r="AB674" s="257" t="str">
        <f t="shared" si="148"/>
        <v/>
      </c>
      <c r="AC674" s="193" t="str">
        <f t="shared" si="149"/>
        <v>CHECK DATES</v>
      </c>
      <c r="AD674" s="257" t="str">
        <f t="shared" si="150"/>
        <v/>
      </c>
      <c r="AE674" s="286">
        <v>0</v>
      </c>
      <c r="AF674" s="257">
        <f t="shared" si="151"/>
        <v>0</v>
      </c>
      <c r="AG674" s="257" t="str">
        <f t="shared" si="152"/>
        <v/>
      </c>
      <c r="AH674" s="257">
        <f t="shared" si="153"/>
        <v>0</v>
      </c>
    </row>
    <row r="675" spans="1:34" x14ac:dyDescent="0.3">
      <c r="A675" s="287">
        <v>663</v>
      </c>
      <c r="B675" s="150"/>
      <c r="C675" s="150"/>
      <c r="D675" s="150"/>
      <c r="E675" s="152"/>
      <c r="F675" s="152"/>
      <c r="G675" s="154"/>
      <c r="H675" s="155"/>
      <c r="I675" s="159"/>
      <c r="J675" s="159"/>
      <c r="K675" s="337"/>
      <c r="L675" s="343" t="str">
        <f>IF(K675="","",LOOKUP(K675,'Work Programme'!$A$8:$A$207,'Work Programme'!$B$8:$B$207))</f>
        <v/>
      </c>
      <c r="M675" s="150"/>
      <c r="N675" s="151"/>
      <c r="O675" s="254" t="str">
        <f>IF(G675="","",VLOOKUP(G675,'Overview - Financial Statement'!$A$46:$B$60,2,FALSE))</f>
        <v/>
      </c>
      <c r="P675" s="255" t="str">
        <f t="shared" si="140"/>
        <v/>
      </c>
      <c r="Q675" s="153"/>
      <c r="R675" s="153"/>
      <c r="S675" s="238">
        <f t="shared" si="141"/>
        <v>0</v>
      </c>
      <c r="T675" s="193" t="s">
        <v>44</v>
      </c>
      <c r="U675" s="173"/>
      <c r="V675" s="193" t="str">
        <f t="shared" si="142"/>
        <v/>
      </c>
      <c r="W675" s="264" t="str">
        <f t="shared" si="143"/>
        <v>OK</v>
      </c>
      <c r="X675" s="193" t="str">
        <f t="shared" si="144"/>
        <v/>
      </c>
      <c r="Y675" s="193" t="str">
        <f t="shared" si="145"/>
        <v/>
      </c>
      <c r="Z675" s="397" t="str">
        <f t="shared" si="146"/>
        <v/>
      </c>
      <c r="AA675" s="257" t="str">
        <f t="shared" si="147"/>
        <v/>
      </c>
      <c r="AB675" s="257" t="str">
        <f t="shared" si="148"/>
        <v/>
      </c>
      <c r="AC675" s="193" t="str">
        <f t="shared" si="149"/>
        <v>CHECK DATES</v>
      </c>
      <c r="AD675" s="257" t="str">
        <f t="shared" si="150"/>
        <v/>
      </c>
      <c r="AE675" s="286">
        <v>0</v>
      </c>
      <c r="AF675" s="257">
        <f t="shared" si="151"/>
        <v>0</v>
      </c>
      <c r="AG675" s="257" t="str">
        <f t="shared" si="152"/>
        <v/>
      </c>
      <c r="AH675" s="257">
        <f t="shared" si="153"/>
        <v>0</v>
      </c>
    </row>
    <row r="676" spans="1:34" x14ac:dyDescent="0.3">
      <c r="A676" s="287">
        <v>664</v>
      </c>
      <c r="B676" s="150"/>
      <c r="C676" s="150"/>
      <c r="D676" s="150"/>
      <c r="E676" s="152"/>
      <c r="F676" s="152"/>
      <c r="G676" s="154"/>
      <c r="H676" s="155"/>
      <c r="I676" s="159"/>
      <c r="J676" s="159"/>
      <c r="K676" s="337"/>
      <c r="L676" s="343" t="str">
        <f>IF(K676="","",LOOKUP(K676,'Work Programme'!$A$8:$A$207,'Work Programme'!$B$8:$B$207))</f>
        <v/>
      </c>
      <c r="M676" s="150"/>
      <c r="N676" s="151"/>
      <c r="O676" s="254" t="str">
        <f>IF(G676="","",VLOOKUP(G676,'Overview - Financial Statement'!$A$46:$B$60,2,FALSE))</f>
        <v/>
      </c>
      <c r="P676" s="255" t="str">
        <f t="shared" si="140"/>
        <v/>
      </c>
      <c r="Q676" s="153"/>
      <c r="R676" s="153"/>
      <c r="S676" s="238">
        <f t="shared" si="141"/>
        <v>0</v>
      </c>
      <c r="T676" s="193" t="s">
        <v>44</v>
      </c>
      <c r="U676" s="173"/>
      <c r="V676" s="193" t="str">
        <f t="shared" si="142"/>
        <v/>
      </c>
      <c r="W676" s="264" t="str">
        <f t="shared" si="143"/>
        <v>OK</v>
      </c>
      <c r="X676" s="193" t="str">
        <f t="shared" si="144"/>
        <v/>
      </c>
      <c r="Y676" s="193" t="str">
        <f t="shared" si="145"/>
        <v/>
      </c>
      <c r="Z676" s="397" t="str">
        <f t="shared" si="146"/>
        <v/>
      </c>
      <c r="AA676" s="257" t="str">
        <f t="shared" si="147"/>
        <v/>
      </c>
      <c r="AB676" s="257" t="str">
        <f t="shared" si="148"/>
        <v/>
      </c>
      <c r="AC676" s="193" t="str">
        <f t="shared" si="149"/>
        <v>CHECK DATES</v>
      </c>
      <c r="AD676" s="257" t="str">
        <f t="shared" si="150"/>
        <v/>
      </c>
      <c r="AE676" s="286">
        <v>0</v>
      </c>
      <c r="AF676" s="257">
        <f t="shared" si="151"/>
        <v>0</v>
      </c>
      <c r="AG676" s="257" t="str">
        <f t="shared" si="152"/>
        <v/>
      </c>
      <c r="AH676" s="257">
        <f t="shared" si="153"/>
        <v>0</v>
      </c>
    </row>
    <row r="677" spans="1:34" x14ac:dyDescent="0.3">
      <c r="A677" s="287">
        <v>665</v>
      </c>
      <c r="B677" s="150"/>
      <c r="C677" s="150"/>
      <c r="D677" s="150"/>
      <c r="E677" s="152"/>
      <c r="F677" s="152"/>
      <c r="G677" s="154"/>
      <c r="H677" s="155"/>
      <c r="I677" s="159"/>
      <c r="J677" s="159"/>
      <c r="K677" s="337"/>
      <c r="L677" s="343" t="str">
        <f>IF(K677="","",LOOKUP(K677,'Work Programme'!$A$8:$A$207,'Work Programme'!$B$8:$B$207))</f>
        <v/>
      </c>
      <c r="M677" s="150"/>
      <c r="N677" s="151"/>
      <c r="O677" s="254" t="str">
        <f>IF(G677="","",VLOOKUP(G677,'Overview - Financial Statement'!$A$46:$B$60,2,FALSE))</f>
        <v/>
      </c>
      <c r="P677" s="255" t="str">
        <f t="shared" si="140"/>
        <v/>
      </c>
      <c r="Q677" s="153"/>
      <c r="R677" s="153"/>
      <c r="S677" s="238">
        <f t="shared" si="141"/>
        <v>0</v>
      </c>
      <c r="T677" s="193" t="s">
        <v>44</v>
      </c>
      <c r="U677" s="173"/>
      <c r="V677" s="193" t="str">
        <f t="shared" si="142"/>
        <v/>
      </c>
      <c r="W677" s="264" t="str">
        <f t="shared" si="143"/>
        <v>OK</v>
      </c>
      <c r="X677" s="193" t="str">
        <f t="shared" si="144"/>
        <v/>
      </c>
      <c r="Y677" s="193" t="str">
        <f t="shared" si="145"/>
        <v/>
      </c>
      <c r="Z677" s="397" t="str">
        <f t="shared" si="146"/>
        <v/>
      </c>
      <c r="AA677" s="257" t="str">
        <f t="shared" si="147"/>
        <v/>
      </c>
      <c r="AB677" s="257" t="str">
        <f t="shared" si="148"/>
        <v/>
      </c>
      <c r="AC677" s="193" t="str">
        <f t="shared" si="149"/>
        <v>CHECK DATES</v>
      </c>
      <c r="AD677" s="257" t="str">
        <f t="shared" si="150"/>
        <v/>
      </c>
      <c r="AE677" s="286">
        <v>0</v>
      </c>
      <c r="AF677" s="257">
        <f t="shared" si="151"/>
        <v>0</v>
      </c>
      <c r="AG677" s="257" t="str">
        <f t="shared" si="152"/>
        <v/>
      </c>
      <c r="AH677" s="257">
        <f t="shared" si="153"/>
        <v>0</v>
      </c>
    </row>
    <row r="678" spans="1:34" x14ac:dyDescent="0.3">
      <c r="A678" s="287">
        <v>666</v>
      </c>
      <c r="B678" s="150"/>
      <c r="C678" s="150"/>
      <c r="D678" s="150"/>
      <c r="E678" s="152"/>
      <c r="F678" s="152"/>
      <c r="G678" s="154"/>
      <c r="H678" s="155"/>
      <c r="I678" s="159"/>
      <c r="J678" s="159"/>
      <c r="K678" s="337"/>
      <c r="L678" s="343" t="str">
        <f>IF(K678="","",LOOKUP(K678,'Work Programme'!$A$8:$A$207,'Work Programme'!$B$8:$B$207))</f>
        <v/>
      </c>
      <c r="M678" s="150"/>
      <c r="N678" s="151"/>
      <c r="O678" s="254" t="str">
        <f>IF(G678="","",VLOOKUP(G678,'Overview - Financial Statement'!$A$46:$B$60,2,FALSE))</f>
        <v/>
      </c>
      <c r="P678" s="255" t="str">
        <f t="shared" si="140"/>
        <v/>
      </c>
      <c r="Q678" s="153"/>
      <c r="R678" s="153"/>
      <c r="S678" s="238">
        <f t="shared" si="141"/>
        <v>0</v>
      </c>
      <c r="T678" s="193" t="s">
        <v>44</v>
      </c>
      <c r="U678" s="173"/>
      <c r="V678" s="193" t="str">
        <f t="shared" si="142"/>
        <v/>
      </c>
      <c r="W678" s="264" t="str">
        <f t="shared" si="143"/>
        <v>OK</v>
      </c>
      <c r="X678" s="193" t="str">
        <f t="shared" si="144"/>
        <v/>
      </c>
      <c r="Y678" s="193" t="str">
        <f t="shared" si="145"/>
        <v/>
      </c>
      <c r="Z678" s="397" t="str">
        <f t="shared" si="146"/>
        <v/>
      </c>
      <c r="AA678" s="257" t="str">
        <f t="shared" si="147"/>
        <v/>
      </c>
      <c r="AB678" s="257" t="str">
        <f t="shared" si="148"/>
        <v/>
      </c>
      <c r="AC678" s="193" t="str">
        <f t="shared" si="149"/>
        <v>CHECK DATES</v>
      </c>
      <c r="AD678" s="257" t="str">
        <f t="shared" si="150"/>
        <v/>
      </c>
      <c r="AE678" s="286">
        <v>0</v>
      </c>
      <c r="AF678" s="257">
        <f t="shared" si="151"/>
        <v>0</v>
      </c>
      <c r="AG678" s="257" t="str">
        <f t="shared" si="152"/>
        <v/>
      </c>
      <c r="AH678" s="257">
        <f t="shared" si="153"/>
        <v>0</v>
      </c>
    </row>
    <row r="679" spans="1:34" x14ac:dyDescent="0.3">
      <c r="A679" s="287">
        <v>667</v>
      </c>
      <c r="B679" s="150"/>
      <c r="C679" s="150"/>
      <c r="D679" s="150"/>
      <c r="E679" s="152"/>
      <c r="F679" s="152"/>
      <c r="G679" s="154"/>
      <c r="H679" s="155"/>
      <c r="I679" s="159"/>
      <c r="J679" s="159"/>
      <c r="K679" s="337"/>
      <c r="L679" s="343" t="str">
        <f>IF(K679="","",LOOKUP(K679,'Work Programme'!$A$8:$A$207,'Work Programme'!$B$8:$B$207))</f>
        <v/>
      </c>
      <c r="M679" s="150"/>
      <c r="N679" s="151"/>
      <c r="O679" s="254" t="str">
        <f>IF(G679="","",VLOOKUP(G679,'Overview - Financial Statement'!$A$46:$B$60,2,FALSE))</f>
        <v/>
      </c>
      <c r="P679" s="255" t="str">
        <f t="shared" si="140"/>
        <v/>
      </c>
      <c r="Q679" s="153"/>
      <c r="R679" s="153"/>
      <c r="S679" s="238">
        <f t="shared" si="141"/>
        <v>0</v>
      </c>
      <c r="T679" s="193" t="s">
        <v>44</v>
      </c>
      <c r="U679" s="173"/>
      <c r="V679" s="193" t="str">
        <f t="shared" si="142"/>
        <v/>
      </c>
      <c r="W679" s="264" t="str">
        <f t="shared" si="143"/>
        <v>OK</v>
      </c>
      <c r="X679" s="193" t="str">
        <f t="shared" si="144"/>
        <v/>
      </c>
      <c r="Y679" s="193" t="str">
        <f t="shared" si="145"/>
        <v/>
      </c>
      <c r="Z679" s="397" t="str">
        <f t="shared" si="146"/>
        <v/>
      </c>
      <c r="AA679" s="257" t="str">
        <f t="shared" si="147"/>
        <v/>
      </c>
      <c r="AB679" s="257" t="str">
        <f t="shared" si="148"/>
        <v/>
      </c>
      <c r="AC679" s="193" t="str">
        <f t="shared" si="149"/>
        <v>CHECK DATES</v>
      </c>
      <c r="AD679" s="257" t="str">
        <f t="shared" si="150"/>
        <v/>
      </c>
      <c r="AE679" s="286">
        <v>0</v>
      </c>
      <c r="AF679" s="257">
        <f t="shared" si="151"/>
        <v>0</v>
      </c>
      <c r="AG679" s="257" t="str">
        <f t="shared" si="152"/>
        <v/>
      </c>
      <c r="AH679" s="257">
        <f t="shared" si="153"/>
        <v>0</v>
      </c>
    </row>
    <row r="680" spans="1:34" x14ac:dyDescent="0.3">
      <c r="A680" s="287">
        <v>668</v>
      </c>
      <c r="B680" s="150"/>
      <c r="C680" s="150"/>
      <c r="D680" s="150"/>
      <c r="E680" s="152"/>
      <c r="F680" s="152"/>
      <c r="G680" s="154"/>
      <c r="H680" s="155"/>
      <c r="I680" s="159"/>
      <c r="J680" s="159"/>
      <c r="K680" s="337"/>
      <c r="L680" s="343" t="str">
        <f>IF(K680="","",LOOKUP(K680,'Work Programme'!$A$8:$A$207,'Work Programme'!$B$8:$B$207))</f>
        <v/>
      </c>
      <c r="M680" s="150"/>
      <c r="N680" s="151"/>
      <c r="O680" s="254" t="str">
        <f>IF(G680="","",VLOOKUP(G680,'Overview - Financial Statement'!$A$46:$B$60,2,FALSE))</f>
        <v/>
      </c>
      <c r="P680" s="255" t="str">
        <f t="shared" si="140"/>
        <v/>
      </c>
      <c r="Q680" s="153"/>
      <c r="R680" s="153"/>
      <c r="S680" s="238">
        <f t="shared" si="141"/>
        <v>0</v>
      </c>
      <c r="T680" s="193" t="s">
        <v>44</v>
      </c>
      <c r="U680" s="173"/>
      <c r="V680" s="193" t="str">
        <f t="shared" si="142"/>
        <v/>
      </c>
      <c r="W680" s="264" t="str">
        <f t="shared" si="143"/>
        <v>OK</v>
      </c>
      <c r="X680" s="193" t="str">
        <f t="shared" si="144"/>
        <v/>
      </c>
      <c r="Y680" s="193" t="str">
        <f t="shared" si="145"/>
        <v/>
      </c>
      <c r="Z680" s="397" t="str">
        <f t="shared" si="146"/>
        <v/>
      </c>
      <c r="AA680" s="257" t="str">
        <f t="shared" si="147"/>
        <v/>
      </c>
      <c r="AB680" s="257" t="str">
        <f t="shared" si="148"/>
        <v/>
      </c>
      <c r="AC680" s="193" t="str">
        <f t="shared" si="149"/>
        <v>CHECK DATES</v>
      </c>
      <c r="AD680" s="257" t="str">
        <f t="shared" si="150"/>
        <v/>
      </c>
      <c r="AE680" s="286">
        <v>0</v>
      </c>
      <c r="AF680" s="257">
        <f t="shared" si="151"/>
        <v>0</v>
      </c>
      <c r="AG680" s="257" t="str">
        <f t="shared" si="152"/>
        <v/>
      </c>
      <c r="AH680" s="257">
        <f t="shared" si="153"/>
        <v>0</v>
      </c>
    </row>
    <row r="681" spans="1:34" x14ac:dyDescent="0.3">
      <c r="A681" s="287">
        <v>669</v>
      </c>
      <c r="B681" s="150"/>
      <c r="C681" s="150"/>
      <c r="D681" s="150"/>
      <c r="E681" s="152"/>
      <c r="F681" s="152"/>
      <c r="G681" s="154"/>
      <c r="H681" s="155"/>
      <c r="I681" s="159"/>
      <c r="J681" s="159"/>
      <c r="K681" s="337"/>
      <c r="L681" s="343" t="str">
        <f>IF(K681="","",LOOKUP(K681,'Work Programme'!$A$8:$A$207,'Work Programme'!$B$8:$B$207))</f>
        <v/>
      </c>
      <c r="M681" s="150"/>
      <c r="N681" s="151"/>
      <c r="O681" s="254" t="str">
        <f>IF(G681="","",VLOOKUP(G681,'Overview - Financial Statement'!$A$46:$B$60,2,FALSE))</f>
        <v/>
      </c>
      <c r="P681" s="255" t="str">
        <f t="shared" si="140"/>
        <v/>
      </c>
      <c r="Q681" s="153"/>
      <c r="R681" s="153"/>
      <c r="S681" s="238">
        <f t="shared" si="141"/>
        <v>0</v>
      </c>
      <c r="T681" s="193" t="s">
        <v>44</v>
      </c>
      <c r="U681" s="173"/>
      <c r="V681" s="193" t="str">
        <f t="shared" si="142"/>
        <v/>
      </c>
      <c r="W681" s="264" t="str">
        <f t="shared" si="143"/>
        <v>OK</v>
      </c>
      <c r="X681" s="193" t="str">
        <f t="shared" si="144"/>
        <v/>
      </c>
      <c r="Y681" s="193" t="str">
        <f t="shared" si="145"/>
        <v/>
      </c>
      <c r="Z681" s="397" t="str">
        <f t="shared" si="146"/>
        <v/>
      </c>
      <c r="AA681" s="257" t="str">
        <f t="shared" si="147"/>
        <v/>
      </c>
      <c r="AB681" s="257" t="str">
        <f t="shared" si="148"/>
        <v/>
      </c>
      <c r="AC681" s="193" t="str">
        <f t="shared" si="149"/>
        <v>CHECK DATES</v>
      </c>
      <c r="AD681" s="257" t="str">
        <f t="shared" si="150"/>
        <v/>
      </c>
      <c r="AE681" s="286">
        <v>0</v>
      </c>
      <c r="AF681" s="257">
        <f t="shared" si="151"/>
        <v>0</v>
      </c>
      <c r="AG681" s="257" t="str">
        <f t="shared" si="152"/>
        <v/>
      </c>
      <c r="AH681" s="257">
        <f t="shared" si="153"/>
        <v>0</v>
      </c>
    </row>
    <row r="682" spans="1:34" x14ac:dyDescent="0.3">
      <c r="A682" s="287">
        <v>670</v>
      </c>
      <c r="B682" s="150"/>
      <c r="C682" s="150"/>
      <c r="D682" s="150"/>
      <c r="E682" s="152"/>
      <c r="F682" s="152"/>
      <c r="G682" s="154"/>
      <c r="H682" s="155"/>
      <c r="I682" s="159"/>
      <c r="J682" s="159"/>
      <c r="K682" s="337"/>
      <c r="L682" s="343" t="str">
        <f>IF(K682="","",LOOKUP(K682,'Work Programme'!$A$8:$A$207,'Work Programme'!$B$8:$B$207))</f>
        <v/>
      </c>
      <c r="M682" s="150"/>
      <c r="N682" s="151"/>
      <c r="O682" s="254" t="str">
        <f>IF(G682="","",VLOOKUP(G682,'Overview - Financial Statement'!$A$46:$B$60,2,FALSE))</f>
        <v/>
      </c>
      <c r="P682" s="255" t="str">
        <f t="shared" si="140"/>
        <v/>
      </c>
      <c r="Q682" s="153"/>
      <c r="R682" s="153"/>
      <c r="S682" s="238">
        <f t="shared" si="141"/>
        <v>0</v>
      </c>
      <c r="T682" s="193" t="s">
        <v>44</v>
      </c>
      <c r="U682" s="173"/>
      <c r="V682" s="193" t="str">
        <f t="shared" si="142"/>
        <v/>
      </c>
      <c r="W682" s="264" t="str">
        <f t="shared" si="143"/>
        <v>OK</v>
      </c>
      <c r="X682" s="193" t="str">
        <f t="shared" si="144"/>
        <v/>
      </c>
      <c r="Y682" s="193" t="str">
        <f t="shared" si="145"/>
        <v/>
      </c>
      <c r="Z682" s="397" t="str">
        <f t="shared" si="146"/>
        <v/>
      </c>
      <c r="AA682" s="257" t="str">
        <f t="shared" si="147"/>
        <v/>
      </c>
      <c r="AB682" s="257" t="str">
        <f t="shared" si="148"/>
        <v/>
      </c>
      <c r="AC682" s="193" t="str">
        <f t="shared" si="149"/>
        <v>CHECK DATES</v>
      </c>
      <c r="AD682" s="257" t="str">
        <f t="shared" si="150"/>
        <v/>
      </c>
      <c r="AE682" s="286">
        <v>0</v>
      </c>
      <c r="AF682" s="257">
        <f t="shared" si="151"/>
        <v>0</v>
      </c>
      <c r="AG682" s="257" t="str">
        <f t="shared" si="152"/>
        <v/>
      </c>
      <c r="AH682" s="257">
        <f t="shared" si="153"/>
        <v>0</v>
      </c>
    </row>
    <row r="683" spans="1:34" x14ac:dyDescent="0.3">
      <c r="A683" s="287">
        <v>671</v>
      </c>
      <c r="B683" s="150"/>
      <c r="C683" s="150"/>
      <c r="D683" s="150"/>
      <c r="E683" s="152"/>
      <c r="F683" s="152"/>
      <c r="G683" s="154"/>
      <c r="H683" s="155"/>
      <c r="I683" s="159"/>
      <c r="J683" s="159"/>
      <c r="K683" s="337"/>
      <c r="L683" s="343" t="str">
        <f>IF(K683="","",LOOKUP(K683,'Work Programme'!$A$8:$A$207,'Work Programme'!$B$8:$B$207))</f>
        <v/>
      </c>
      <c r="M683" s="150"/>
      <c r="N683" s="151"/>
      <c r="O683" s="254" t="str">
        <f>IF(G683="","",VLOOKUP(G683,'Overview - Financial Statement'!$A$46:$B$60,2,FALSE))</f>
        <v/>
      </c>
      <c r="P683" s="255" t="str">
        <f t="shared" si="140"/>
        <v/>
      </c>
      <c r="Q683" s="153"/>
      <c r="R683" s="153"/>
      <c r="S683" s="238">
        <f t="shared" si="141"/>
        <v>0</v>
      </c>
      <c r="T683" s="193" t="s">
        <v>44</v>
      </c>
      <c r="U683" s="173"/>
      <c r="V683" s="193" t="str">
        <f t="shared" si="142"/>
        <v/>
      </c>
      <c r="W683" s="264" t="str">
        <f t="shared" si="143"/>
        <v>OK</v>
      </c>
      <c r="X683" s="193" t="str">
        <f t="shared" si="144"/>
        <v/>
      </c>
      <c r="Y683" s="193" t="str">
        <f t="shared" si="145"/>
        <v/>
      </c>
      <c r="Z683" s="397" t="str">
        <f t="shared" si="146"/>
        <v/>
      </c>
      <c r="AA683" s="257" t="str">
        <f t="shared" si="147"/>
        <v/>
      </c>
      <c r="AB683" s="257" t="str">
        <f t="shared" si="148"/>
        <v/>
      </c>
      <c r="AC683" s="193" t="str">
        <f t="shared" si="149"/>
        <v>CHECK DATES</v>
      </c>
      <c r="AD683" s="257" t="str">
        <f t="shared" si="150"/>
        <v/>
      </c>
      <c r="AE683" s="286">
        <v>0</v>
      </c>
      <c r="AF683" s="257">
        <f t="shared" si="151"/>
        <v>0</v>
      </c>
      <c r="AG683" s="257" t="str">
        <f t="shared" si="152"/>
        <v/>
      </c>
      <c r="AH683" s="257">
        <f t="shared" si="153"/>
        <v>0</v>
      </c>
    </row>
    <row r="684" spans="1:34" x14ac:dyDescent="0.3">
      <c r="A684" s="287">
        <v>672</v>
      </c>
      <c r="B684" s="150"/>
      <c r="C684" s="150"/>
      <c r="D684" s="150"/>
      <c r="E684" s="152"/>
      <c r="F684" s="152"/>
      <c r="G684" s="154"/>
      <c r="H684" s="155"/>
      <c r="I684" s="159"/>
      <c r="J684" s="159"/>
      <c r="K684" s="337"/>
      <c r="L684" s="343" t="str">
        <f>IF(K684="","",LOOKUP(K684,'Work Programme'!$A$8:$A$207,'Work Programme'!$B$8:$B$207))</f>
        <v/>
      </c>
      <c r="M684" s="150"/>
      <c r="N684" s="151"/>
      <c r="O684" s="254" t="str">
        <f>IF(G684="","",VLOOKUP(G684,'Overview - Financial Statement'!$A$46:$B$60,2,FALSE))</f>
        <v/>
      </c>
      <c r="P684" s="255" t="str">
        <f t="shared" si="140"/>
        <v/>
      </c>
      <c r="Q684" s="153"/>
      <c r="R684" s="153"/>
      <c r="S684" s="238">
        <f t="shared" si="141"/>
        <v>0</v>
      </c>
      <c r="T684" s="193" t="s">
        <v>44</v>
      </c>
      <c r="U684" s="173"/>
      <c r="V684" s="193" t="str">
        <f t="shared" si="142"/>
        <v/>
      </c>
      <c r="W684" s="264" t="str">
        <f t="shared" si="143"/>
        <v>OK</v>
      </c>
      <c r="X684" s="193" t="str">
        <f t="shared" si="144"/>
        <v/>
      </c>
      <c r="Y684" s="193" t="str">
        <f t="shared" si="145"/>
        <v/>
      </c>
      <c r="Z684" s="397" t="str">
        <f t="shared" si="146"/>
        <v/>
      </c>
      <c r="AA684" s="257" t="str">
        <f t="shared" si="147"/>
        <v/>
      </c>
      <c r="AB684" s="257" t="str">
        <f t="shared" si="148"/>
        <v/>
      </c>
      <c r="AC684" s="193" t="str">
        <f t="shared" si="149"/>
        <v>CHECK DATES</v>
      </c>
      <c r="AD684" s="257" t="str">
        <f t="shared" si="150"/>
        <v/>
      </c>
      <c r="AE684" s="286">
        <v>0</v>
      </c>
      <c r="AF684" s="257">
        <f t="shared" si="151"/>
        <v>0</v>
      </c>
      <c r="AG684" s="257" t="str">
        <f t="shared" si="152"/>
        <v/>
      </c>
      <c r="AH684" s="257">
        <f t="shared" si="153"/>
        <v>0</v>
      </c>
    </row>
    <row r="685" spans="1:34" x14ac:dyDescent="0.3">
      <c r="A685" s="287">
        <v>673</v>
      </c>
      <c r="B685" s="150"/>
      <c r="C685" s="150"/>
      <c r="D685" s="150"/>
      <c r="E685" s="152"/>
      <c r="F685" s="152"/>
      <c r="G685" s="154"/>
      <c r="H685" s="155"/>
      <c r="I685" s="159"/>
      <c r="J685" s="159"/>
      <c r="K685" s="337"/>
      <c r="L685" s="343" t="str">
        <f>IF(K685="","",LOOKUP(K685,'Work Programme'!$A$8:$A$207,'Work Programme'!$B$8:$B$207))</f>
        <v/>
      </c>
      <c r="M685" s="150"/>
      <c r="N685" s="151"/>
      <c r="O685" s="254" t="str">
        <f>IF(G685="","",VLOOKUP(G685,'Overview - Financial Statement'!$A$46:$B$60,2,FALSE))</f>
        <v/>
      </c>
      <c r="P685" s="255" t="str">
        <f t="shared" si="140"/>
        <v/>
      </c>
      <c r="Q685" s="153"/>
      <c r="R685" s="153"/>
      <c r="S685" s="238">
        <f t="shared" si="141"/>
        <v>0</v>
      </c>
      <c r="T685" s="193" t="s">
        <v>44</v>
      </c>
      <c r="U685" s="173"/>
      <c r="V685" s="193" t="str">
        <f t="shared" si="142"/>
        <v/>
      </c>
      <c r="W685" s="264" t="str">
        <f t="shared" si="143"/>
        <v>OK</v>
      </c>
      <c r="X685" s="193" t="str">
        <f t="shared" si="144"/>
        <v/>
      </c>
      <c r="Y685" s="193" t="str">
        <f t="shared" si="145"/>
        <v/>
      </c>
      <c r="Z685" s="397" t="str">
        <f t="shared" si="146"/>
        <v/>
      </c>
      <c r="AA685" s="257" t="str">
        <f t="shared" si="147"/>
        <v/>
      </c>
      <c r="AB685" s="257" t="str">
        <f t="shared" si="148"/>
        <v/>
      </c>
      <c r="AC685" s="193" t="str">
        <f t="shared" si="149"/>
        <v>CHECK DATES</v>
      </c>
      <c r="AD685" s="257" t="str">
        <f t="shared" si="150"/>
        <v/>
      </c>
      <c r="AE685" s="286">
        <v>0</v>
      </c>
      <c r="AF685" s="257">
        <f t="shared" si="151"/>
        <v>0</v>
      </c>
      <c r="AG685" s="257" t="str">
        <f t="shared" si="152"/>
        <v/>
      </c>
      <c r="AH685" s="257">
        <f t="shared" si="153"/>
        <v>0</v>
      </c>
    </row>
    <row r="686" spans="1:34" x14ac:dyDescent="0.3">
      <c r="A686" s="287">
        <v>674</v>
      </c>
      <c r="B686" s="150"/>
      <c r="C686" s="150"/>
      <c r="D686" s="150"/>
      <c r="E686" s="152"/>
      <c r="F686" s="152"/>
      <c r="G686" s="154"/>
      <c r="H686" s="155"/>
      <c r="I686" s="159"/>
      <c r="J686" s="159"/>
      <c r="K686" s="337"/>
      <c r="L686" s="343" t="str">
        <f>IF(K686="","",LOOKUP(K686,'Work Programme'!$A$8:$A$207,'Work Programme'!$B$8:$B$207))</f>
        <v/>
      </c>
      <c r="M686" s="150"/>
      <c r="N686" s="151"/>
      <c r="O686" s="254" t="str">
        <f>IF(G686="","",VLOOKUP(G686,'Overview - Financial Statement'!$A$46:$B$60,2,FALSE))</f>
        <v/>
      </c>
      <c r="P686" s="255" t="str">
        <f t="shared" si="140"/>
        <v/>
      </c>
      <c r="Q686" s="153"/>
      <c r="R686" s="153"/>
      <c r="S686" s="238">
        <f t="shared" si="141"/>
        <v>0</v>
      </c>
      <c r="T686" s="193" t="s">
        <v>44</v>
      </c>
      <c r="U686" s="173"/>
      <c r="V686" s="193" t="str">
        <f t="shared" si="142"/>
        <v/>
      </c>
      <c r="W686" s="264" t="str">
        <f t="shared" si="143"/>
        <v>OK</v>
      </c>
      <c r="X686" s="193" t="str">
        <f t="shared" si="144"/>
        <v/>
      </c>
      <c r="Y686" s="193" t="str">
        <f t="shared" si="145"/>
        <v/>
      </c>
      <c r="Z686" s="397" t="str">
        <f t="shared" si="146"/>
        <v/>
      </c>
      <c r="AA686" s="257" t="str">
        <f t="shared" si="147"/>
        <v/>
      </c>
      <c r="AB686" s="257" t="str">
        <f t="shared" si="148"/>
        <v/>
      </c>
      <c r="AC686" s="193" t="str">
        <f t="shared" si="149"/>
        <v>CHECK DATES</v>
      </c>
      <c r="AD686" s="257" t="str">
        <f t="shared" si="150"/>
        <v/>
      </c>
      <c r="AE686" s="286">
        <v>0</v>
      </c>
      <c r="AF686" s="257">
        <f t="shared" si="151"/>
        <v>0</v>
      </c>
      <c r="AG686" s="257" t="str">
        <f t="shared" si="152"/>
        <v/>
      </c>
      <c r="AH686" s="257">
        <f t="shared" si="153"/>
        <v>0</v>
      </c>
    </row>
    <row r="687" spans="1:34" x14ac:dyDescent="0.3">
      <c r="A687" s="287">
        <v>675</v>
      </c>
      <c r="B687" s="150"/>
      <c r="C687" s="150"/>
      <c r="D687" s="150"/>
      <c r="E687" s="152"/>
      <c r="F687" s="152"/>
      <c r="G687" s="154"/>
      <c r="H687" s="155"/>
      <c r="I687" s="159"/>
      <c r="J687" s="159"/>
      <c r="K687" s="337"/>
      <c r="L687" s="343" t="str">
        <f>IF(K687="","",LOOKUP(K687,'Work Programme'!$A$8:$A$207,'Work Programme'!$B$8:$B$207))</f>
        <v/>
      </c>
      <c r="M687" s="150"/>
      <c r="N687" s="151"/>
      <c r="O687" s="254" t="str">
        <f>IF(G687="","",VLOOKUP(G687,'Overview - Financial Statement'!$A$46:$B$60,2,FALSE))</f>
        <v/>
      </c>
      <c r="P687" s="255" t="str">
        <f t="shared" si="140"/>
        <v/>
      </c>
      <c r="Q687" s="153"/>
      <c r="R687" s="153"/>
      <c r="S687" s="238">
        <f t="shared" si="141"/>
        <v>0</v>
      </c>
      <c r="T687" s="193" t="s">
        <v>44</v>
      </c>
      <c r="U687" s="173"/>
      <c r="V687" s="193" t="str">
        <f t="shared" si="142"/>
        <v/>
      </c>
      <c r="W687" s="264" t="str">
        <f t="shared" si="143"/>
        <v>OK</v>
      </c>
      <c r="X687" s="193" t="str">
        <f t="shared" si="144"/>
        <v/>
      </c>
      <c r="Y687" s="193" t="str">
        <f t="shared" si="145"/>
        <v/>
      </c>
      <c r="Z687" s="397" t="str">
        <f t="shared" si="146"/>
        <v/>
      </c>
      <c r="AA687" s="257" t="str">
        <f t="shared" si="147"/>
        <v/>
      </c>
      <c r="AB687" s="257" t="str">
        <f t="shared" si="148"/>
        <v/>
      </c>
      <c r="AC687" s="193" t="str">
        <f t="shared" si="149"/>
        <v>CHECK DATES</v>
      </c>
      <c r="AD687" s="257" t="str">
        <f t="shared" si="150"/>
        <v/>
      </c>
      <c r="AE687" s="286">
        <v>0</v>
      </c>
      <c r="AF687" s="257">
        <f t="shared" si="151"/>
        <v>0</v>
      </c>
      <c r="AG687" s="257" t="str">
        <f t="shared" si="152"/>
        <v/>
      </c>
      <c r="AH687" s="257">
        <f t="shared" si="153"/>
        <v>0</v>
      </c>
    </row>
    <row r="688" spans="1:34" x14ac:dyDescent="0.3">
      <c r="A688" s="287">
        <v>676</v>
      </c>
      <c r="B688" s="150"/>
      <c r="C688" s="150"/>
      <c r="D688" s="150"/>
      <c r="E688" s="152"/>
      <c r="F688" s="152"/>
      <c r="G688" s="154"/>
      <c r="H688" s="155"/>
      <c r="I688" s="159"/>
      <c r="J688" s="159"/>
      <c r="K688" s="337"/>
      <c r="L688" s="343" t="str">
        <f>IF(K688="","",LOOKUP(K688,'Work Programme'!$A$8:$A$207,'Work Programme'!$B$8:$B$207))</f>
        <v/>
      </c>
      <c r="M688" s="150"/>
      <c r="N688" s="151"/>
      <c r="O688" s="254" t="str">
        <f>IF(G688="","",VLOOKUP(G688,'Overview - Financial Statement'!$A$46:$B$60,2,FALSE))</f>
        <v/>
      </c>
      <c r="P688" s="255" t="str">
        <f t="shared" si="140"/>
        <v/>
      </c>
      <c r="Q688" s="153"/>
      <c r="R688" s="153"/>
      <c r="S688" s="238">
        <f t="shared" si="141"/>
        <v>0</v>
      </c>
      <c r="T688" s="193" t="s">
        <v>44</v>
      </c>
      <c r="U688" s="173"/>
      <c r="V688" s="193" t="str">
        <f t="shared" si="142"/>
        <v/>
      </c>
      <c r="W688" s="264" t="str">
        <f t="shared" si="143"/>
        <v>OK</v>
      </c>
      <c r="X688" s="193" t="str">
        <f t="shared" si="144"/>
        <v/>
      </c>
      <c r="Y688" s="193" t="str">
        <f t="shared" si="145"/>
        <v/>
      </c>
      <c r="Z688" s="397" t="str">
        <f t="shared" si="146"/>
        <v/>
      </c>
      <c r="AA688" s="257" t="str">
        <f t="shared" si="147"/>
        <v/>
      </c>
      <c r="AB688" s="257" t="str">
        <f t="shared" si="148"/>
        <v/>
      </c>
      <c r="AC688" s="193" t="str">
        <f t="shared" si="149"/>
        <v>CHECK DATES</v>
      </c>
      <c r="AD688" s="257" t="str">
        <f t="shared" si="150"/>
        <v/>
      </c>
      <c r="AE688" s="286">
        <v>0</v>
      </c>
      <c r="AF688" s="257">
        <f t="shared" si="151"/>
        <v>0</v>
      </c>
      <c r="AG688" s="257" t="str">
        <f t="shared" si="152"/>
        <v/>
      </c>
      <c r="AH688" s="257">
        <f t="shared" si="153"/>
        <v>0</v>
      </c>
    </row>
    <row r="689" spans="1:34" x14ac:dyDescent="0.3">
      <c r="A689" s="287">
        <v>677</v>
      </c>
      <c r="B689" s="150"/>
      <c r="C689" s="150"/>
      <c r="D689" s="150"/>
      <c r="E689" s="152"/>
      <c r="F689" s="152"/>
      <c r="G689" s="154"/>
      <c r="H689" s="155"/>
      <c r="I689" s="159"/>
      <c r="J689" s="159"/>
      <c r="K689" s="337"/>
      <c r="L689" s="343" t="str">
        <f>IF(K689="","",LOOKUP(K689,'Work Programme'!$A$8:$A$207,'Work Programme'!$B$8:$B$207))</f>
        <v/>
      </c>
      <c r="M689" s="150"/>
      <c r="N689" s="151"/>
      <c r="O689" s="254" t="str">
        <f>IF(G689="","",VLOOKUP(G689,'Overview - Financial Statement'!$A$46:$B$60,2,FALSE))</f>
        <v/>
      </c>
      <c r="P689" s="255" t="str">
        <f t="shared" si="140"/>
        <v/>
      </c>
      <c r="Q689" s="153"/>
      <c r="R689" s="153"/>
      <c r="S689" s="238">
        <f t="shared" si="141"/>
        <v>0</v>
      </c>
      <c r="T689" s="193" t="s">
        <v>44</v>
      </c>
      <c r="U689" s="173"/>
      <c r="V689" s="193" t="str">
        <f t="shared" si="142"/>
        <v/>
      </c>
      <c r="W689" s="264" t="str">
        <f t="shared" si="143"/>
        <v>OK</v>
      </c>
      <c r="X689" s="193" t="str">
        <f t="shared" si="144"/>
        <v/>
      </c>
      <c r="Y689" s="193" t="str">
        <f t="shared" si="145"/>
        <v/>
      </c>
      <c r="Z689" s="397" t="str">
        <f t="shared" si="146"/>
        <v/>
      </c>
      <c r="AA689" s="257" t="str">
        <f t="shared" si="147"/>
        <v/>
      </c>
      <c r="AB689" s="257" t="str">
        <f t="shared" si="148"/>
        <v/>
      </c>
      <c r="AC689" s="193" t="str">
        <f t="shared" si="149"/>
        <v>CHECK DATES</v>
      </c>
      <c r="AD689" s="257" t="str">
        <f t="shared" si="150"/>
        <v/>
      </c>
      <c r="AE689" s="286">
        <v>0</v>
      </c>
      <c r="AF689" s="257">
        <f t="shared" si="151"/>
        <v>0</v>
      </c>
      <c r="AG689" s="257" t="str">
        <f t="shared" si="152"/>
        <v/>
      </c>
      <c r="AH689" s="257">
        <f t="shared" si="153"/>
        <v>0</v>
      </c>
    </row>
    <row r="690" spans="1:34" x14ac:dyDescent="0.3">
      <c r="A690" s="287">
        <v>678</v>
      </c>
      <c r="B690" s="150"/>
      <c r="C690" s="150"/>
      <c r="D690" s="150"/>
      <c r="E690" s="152"/>
      <c r="F690" s="152"/>
      <c r="G690" s="154"/>
      <c r="H690" s="155"/>
      <c r="I690" s="159"/>
      <c r="J690" s="159"/>
      <c r="K690" s="337"/>
      <c r="L690" s="343" t="str">
        <f>IF(K690="","",LOOKUP(K690,'Work Programme'!$A$8:$A$207,'Work Programme'!$B$8:$B$207))</f>
        <v/>
      </c>
      <c r="M690" s="150"/>
      <c r="N690" s="151"/>
      <c r="O690" s="254" t="str">
        <f>IF(G690="","",VLOOKUP(G690,'Overview - Financial Statement'!$A$46:$B$60,2,FALSE))</f>
        <v/>
      </c>
      <c r="P690" s="255" t="str">
        <f t="shared" si="140"/>
        <v/>
      </c>
      <c r="Q690" s="153"/>
      <c r="R690" s="153"/>
      <c r="S690" s="238">
        <f t="shared" si="141"/>
        <v>0</v>
      </c>
      <c r="T690" s="193" t="s">
        <v>44</v>
      </c>
      <c r="U690" s="173"/>
      <c r="V690" s="193" t="str">
        <f t="shared" si="142"/>
        <v/>
      </c>
      <c r="W690" s="264" t="str">
        <f t="shared" si="143"/>
        <v>OK</v>
      </c>
      <c r="X690" s="193" t="str">
        <f t="shared" si="144"/>
        <v/>
      </c>
      <c r="Y690" s="193" t="str">
        <f t="shared" si="145"/>
        <v/>
      </c>
      <c r="Z690" s="397" t="str">
        <f t="shared" si="146"/>
        <v/>
      </c>
      <c r="AA690" s="257" t="str">
        <f t="shared" si="147"/>
        <v/>
      </c>
      <c r="AB690" s="257" t="str">
        <f t="shared" si="148"/>
        <v/>
      </c>
      <c r="AC690" s="193" t="str">
        <f t="shared" si="149"/>
        <v>CHECK DATES</v>
      </c>
      <c r="AD690" s="257" t="str">
        <f t="shared" si="150"/>
        <v/>
      </c>
      <c r="AE690" s="286">
        <v>0</v>
      </c>
      <c r="AF690" s="257">
        <f t="shared" si="151"/>
        <v>0</v>
      </c>
      <c r="AG690" s="257" t="str">
        <f t="shared" si="152"/>
        <v/>
      </c>
      <c r="AH690" s="257">
        <f t="shared" si="153"/>
        <v>0</v>
      </c>
    </row>
    <row r="691" spans="1:34" x14ac:dyDescent="0.3">
      <c r="A691" s="287">
        <v>679</v>
      </c>
      <c r="B691" s="150"/>
      <c r="C691" s="150"/>
      <c r="D691" s="150"/>
      <c r="E691" s="152"/>
      <c r="F691" s="152"/>
      <c r="G691" s="154"/>
      <c r="H691" s="155"/>
      <c r="I691" s="159"/>
      <c r="J691" s="159"/>
      <c r="K691" s="337"/>
      <c r="L691" s="343" t="str">
        <f>IF(K691="","",LOOKUP(K691,'Work Programme'!$A$8:$A$207,'Work Programme'!$B$8:$B$207))</f>
        <v/>
      </c>
      <c r="M691" s="150"/>
      <c r="N691" s="151"/>
      <c r="O691" s="254" t="str">
        <f>IF(G691="","",VLOOKUP(G691,'Overview - Financial Statement'!$A$46:$B$60,2,FALSE))</f>
        <v/>
      </c>
      <c r="P691" s="255" t="str">
        <f t="shared" si="140"/>
        <v/>
      </c>
      <c r="Q691" s="153"/>
      <c r="R691" s="153"/>
      <c r="S691" s="238">
        <f t="shared" si="141"/>
        <v>0</v>
      </c>
      <c r="T691" s="193" t="s">
        <v>44</v>
      </c>
      <c r="U691" s="173"/>
      <c r="V691" s="193" t="str">
        <f t="shared" si="142"/>
        <v/>
      </c>
      <c r="W691" s="264" t="str">
        <f t="shared" si="143"/>
        <v>OK</v>
      </c>
      <c r="X691" s="193" t="str">
        <f t="shared" si="144"/>
        <v/>
      </c>
      <c r="Y691" s="193" t="str">
        <f t="shared" si="145"/>
        <v/>
      </c>
      <c r="Z691" s="397" t="str">
        <f t="shared" si="146"/>
        <v/>
      </c>
      <c r="AA691" s="257" t="str">
        <f t="shared" si="147"/>
        <v/>
      </c>
      <c r="AB691" s="257" t="str">
        <f t="shared" si="148"/>
        <v/>
      </c>
      <c r="AC691" s="193" t="str">
        <f t="shared" si="149"/>
        <v>CHECK DATES</v>
      </c>
      <c r="AD691" s="257" t="str">
        <f t="shared" si="150"/>
        <v/>
      </c>
      <c r="AE691" s="286">
        <v>0</v>
      </c>
      <c r="AF691" s="257">
        <f t="shared" si="151"/>
        <v>0</v>
      </c>
      <c r="AG691" s="257" t="str">
        <f t="shared" si="152"/>
        <v/>
      </c>
      <c r="AH691" s="257">
        <f t="shared" si="153"/>
        <v>0</v>
      </c>
    </row>
    <row r="692" spans="1:34" x14ac:dyDescent="0.3">
      <c r="A692" s="287">
        <v>680</v>
      </c>
      <c r="B692" s="150"/>
      <c r="C692" s="150"/>
      <c r="D692" s="150"/>
      <c r="E692" s="152"/>
      <c r="F692" s="152"/>
      <c r="G692" s="154"/>
      <c r="H692" s="155"/>
      <c r="I692" s="159"/>
      <c r="J692" s="159"/>
      <c r="K692" s="337"/>
      <c r="L692" s="343" t="str">
        <f>IF(K692="","",LOOKUP(K692,'Work Programme'!$A$8:$A$207,'Work Programme'!$B$8:$B$207))</f>
        <v/>
      </c>
      <c r="M692" s="150"/>
      <c r="N692" s="151"/>
      <c r="O692" s="254" t="str">
        <f>IF(G692="","",VLOOKUP(G692,'Overview - Financial Statement'!$A$46:$B$60,2,FALSE))</f>
        <v/>
      </c>
      <c r="P692" s="255" t="str">
        <f t="shared" si="140"/>
        <v/>
      </c>
      <c r="Q692" s="153"/>
      <c r="R692" s="153"/>
      <c r="S692" s="238">
        <f t="shared" si="141"/>
        <v>0</v>
      </c>
      <c r="T692" s="193" t="s">
        <v>44</v>
      </c>
      <c r="U692" s="173"/>
      <c r="V692" s="193" t="str">
        <f t="shared" si="142"/>
        <v/>
      </c>
      <c r="W692" s="264" t="str">
        <f t="shared" si="143"/>
        <v>OK</v>
      </c>
      <c r="X692" s="193" t="str">
        <f t="shared" si="144"/>
        <v/>
      </c>
      <c r="Y692" s="193" t="str">
        <f t="shared" si="145"/>
        <v/>
      </c>
      <c r="Z692" s="397" t="str">
        <f t="shared" si="146"/>
        <v/>
      </c>
      <c r="AA692" s="257" t="str">
        <f t="shared" si="147"/>
        <v/>
      </c>
      <c r="AB692" s="257" t="str">
        <f t="shared" si="148"/>
        <v/>
      </c>
      <c r="AC692" s="193" t="str">
        <f t="shared" si="149"/>
        <v>CHECK DATES</v>
      </c>
      <c r="AD692" s="257" t="str">
        <f t="shared" si="150"/>
        <v/>
      </c>
      <c r="AE692" s="286">
        <v>0</v>
      </c>
      <c r="AF692" s="257">
        <f t="shared" si="151"/>
        <v>0</v>
      </c>
      <c r="AG692" s="257" t="str">
        <f t="shared" si="152"/>
        <v/>
      </c>
      <c r="AH692" s="257">
        <f t="shared" si="153"/>
        <v>0</v>
      </c>
    </row>
    <row r="693" spans="1:34" x14ac:dyDescent="0.3">
      <c r="A693" s="287">
        <v>681</v>
      </c>
      <c r="B693" s="150"/>
      <c r="C693" s="150"/>
      <c r="D693" s="150"/>
      <c r="E693" s="152"/>
      <c r="F693" s="152"/>
      <c r="G693" s="154"/>
      <c r="H693" s="155"/>
      <c r="I693" s="159"/>
      <c r="J693" s="159"/>
      <c r="K693" s="337"/>
      <c r="L693" s="343" t="str">
        <f>IF(K693="","",LOOKUP(K693,'Work Programme'!$A$8:$A$207,'Work Programme'!$B$8:$B$207))</f>
        <v/>
      </c>
      <c r="M693" s="150"/>
      <c r="N693" s="151"/>
      <c r="O693" s="254" t="str">
        <f>IF(G693="","",VLOOKUP(G693,'Overview - Financial Statement'!$A$46:$B$60,2,FALSE))</f>
        <v/>
      </c>
      <c r="P693" s="255" t="str">
        <f t="shared" si="140"/>
        <v/>
      </c>
      <c r="Q693" s="153"/>
      <c r="R693" s="153"/>
      <c r="S693" s="238">
        <f t="shared" si="141"/>
        <v>0</v>
      </c>
      <c r="T693" s="193" t="s">
        <v>44</v>
      </c>
      <c r="U693" s="173"/>
      <c r="V693" s="193" t="str">
        <f t="shared" si="142"/>
        <v/>
      </c>
      <c r="W693" s="264" t="str">
        <f t="shared" si="143"/>
        <v>OK</v>
      </c>
      <c r="X693" s="193" t="str">
        <f t="shared" si="144"/>
        <v/>
      </c>
      <c r="Y693" s="193" t="str">
        <f t="shared" si="145"/>
        <v/>
      </c>
      <c r="Z693" s="397" t="str">
        <f t="shared" si="146"/>
        <v/>
      </c>
      <c r="AA693" s="257" t="str">
        <f t="shared" si="147"/>
        <v/>
      </c>
      <c r="AB693" s="257" t="str">
        <f t="shared" si="148"/>
        <v/>
      </c>
      <c r="AC693" s="193" t="str">
        <f t="shared" si="149"/>
        <v>CHECK DATES</v>
      </c>
      <c r="AD693" s="257" t="str">
        <f t="shared" si="150"/>
        <v/>
      </c>
      <c r="AE693" s="286">
        <v>0</v>
      </c>
      <c r="AF693" s="257">
        <f t="shared" si="151"/>
        <v>0</v>
      </c>
      <c r="AG693" s="257" t="str">
        <f t="shared" si="152"/>
        <v/>
      </c>
      <c r="AH693" s="257">
        <f t="shared" si="153"/>
        <v>0</v>
      </c>
    </row>
    <row r="694" spans="1:34" x14ac:dyDescent="0.3">
      <c r="A694" s="287">
        <v>682</v>
      </c>
      <c r="B694" s="150"/>
      <c r="C694" s="150"/>
      <c r="D694" s="150"/>
      <c r="E694" s="152"/>
      <c r="F694" s="152"/>
      <c r="G694" s="154"/>
      <c r="H694" s="155"/>
      <c r="I694" s="159"/>
      <c r="J694" s="159"/>
      <c r="K694" s="337"/>
      <c r="L694" s="343" t="str">
        <f>IF(K694="","",LOOKUP(K694,'Work Programme'!$A$8:$A$207,'Work Programme'!$B$8:$B$207))</f>
        <v/>
      </c>
      <c r="M694" s="150"/>
      <c r="N694" s="151"/>
      <c r="O694" s="254" t="str">
        <f>IF(G694="","",VLOOKUP(G694,'Overview - Financial Statement'!$A$46:$B$60,2,FALSE))</f>
        <v/>
      </c>
      <c r="P694" s="255" t="str">
        <f t="shared" si="140"/>
        <v/>
      </c>
      <c r="Q694" s="153"/>
      <c r="R694" s="153"/>
      <c r="S694" s="238">
        <f t="shared" si="141"/>
        <v>0</v>
      </c>
      <c r="T694" s="193" t="s">
        <v>44</v>
      </c>
      <c r="U694" s="173"/>
      <c r="V694" s="193" t="str">
        <f t="shared" si="142"/>
        <v/>
      </c>
      <c r="W694" s="264" t="str">
        <f t="shared" si="143"/>
        <v>OK</v>
      </c>
      <c r="X694" s="193" t="str">
        <f t="shared" si="144"/>
        <v/>
      </c>
      <c r="Y694" s="193" t="str">
        <f t="shared" si="145"/>
        <v/>
      </c>
      <c r="Z694" s="397" t="str">
        <f t="shared" si="146"/>
        <v/>
      </c>
      <c r="AA694" s="257" t="str">
        <f t="shared" si="147"/>
        <v/>
      </c>
      <c r="AB694" s="257" t="str">
        <f t="shared" si="148"/>
        <v/>
      </c>
      <c r="AC694" s="193" t="str">
        <f t="shared" si="149"/>
        <v>CHECK DATES</v>
      </c>
      <c r="AD694" s="257" t="str">
        <f t="shared" si="150"/>
        <v/>
      </c>
      <c r="AE694" s="286">
        <v>0</v>
      </c>
      <c r="AF694" s="257">
        <f t="shared" si="151"/>
        <v>0</v>
      </c>
      <c r="AG694" s="257" t="str">
        <f t="shared" si="152"/>
        <v/>
      </c>
      <c r="AH694" s="257">
        <f t="shared" si="153"/>
        <v>0</v>
      </c>
    </row>
    <row r="695" spans="1:34" x14ac:dyDescent="0.3">
      <c r="A695" s="287">
        <v>683</v>
      </c>
      <c r="B695" s="150"/>
      <c r="C695" s="150"/>
      <c r="D695" s="150"/>
      <c r="E695" s="152"/>
      <c r="F695" s="152"/>
      <c r="G695" s="154"/>
      <c r="H695" s="155"/>
      <c r="I695" s="159"/>
      <c r="J695" s="159"/>
      <c r="K695" s="337"/>
      <c r="L695" s="343" t="str">
        <f>IF(K695="","",LOOKUP(K695,'Work Programme'!$A$8:$A$207,'Work Programme'!$B$8:$B$207))</f>
        <v/>
      </c>
      <c r="M695" s="150"/>
      <c r="N695" s="151"/>
      <c r="O695" s="254" t="str">
        <f>IF(G695="","",VLOOKUP(G695,'Overview - Financial Statement'!$A$46:$B$60,2,FALSE))</f>
        <v/>
      </c>
      <c r="P695" s="255" t="str">
        <f t="shared" si="140"/>
        <v/>
      </c>
      <c r="Q695" s="153"/>
      <c r="R695" s="153"/>
      <c r="S695" s="238">
        <f t="shared" si="141"/>
        <v>0</v>
      </c>
      <c r="T695" s="193" t="s">
        <v>44</v>
      </c>
      <c r="U695" s="173"/>
      <c r="V695" s="193" t="str">
        <f t="shared" si="142"/>
        <v/>
      </c>
      <c r="W695" s="264" t="str">
        <f t="shared" si="143"/>
        <v>OK</v>
      </c>
      <c r="X695" s="193" t="str">
        <f t="shared" si="144"/>
        <v/>
      </c>
      <c r="Y695" s="193" t="str">
        <f t="shared" si="145"/>
        <v/>
      </c>
      <c r="Z695" s="397" t="str">
        <f t="shared" si="146"/>
        <v/>
      </c>
      <c r="AA695" s="257" t="str">
        <f t="shared" si="147"/>
        <v/>
      </c>
      <c r="AB695" s="257" t="str">
        <f t="shared" si="148"/>
        <v/>
      </c>
      <c r="AC695" s="193" t="str">
        <f t="shared" si="149"/>
        <v>CHECK DATES</v>
      </c>
      <c r="AD695" s="257" t="str">
        <f t="shared" si="150"/>
        <v/>
      </c>
      <c r="AE695" s="286">
        <v>0</v>
      </c>
      <c r="AF695" s="257">
        <f t="shared" si="151"/>
        <v>0</v>
      </c>
      <c r="AG695" s="257" t="str">
        <f t="shared" si="152"/>
        <v/>
      </c>
      <c r="AH695" s="257">
        <f t="shared" si="153"/>
        <v>0</v>
      </c>
    </row>
    <row r="696" spans="1:34" x14ac:dyDescent="0.3">
      <c r="A696" s="287">
        <v>684</v>
      </c>
      <c r="B696" s="150"/>
      <c r="C696" s="150"/>
      <c r="D696" s="150"/>
      <c r="E696" s="152"/>
      <c r="F696" s="152"/>
      <c r="G696" s="154"/>
      <c r="H696" s="155"/>
      <c r="I696" s="159"/>
      <c r="J696" s="159"/>
      <c r="K696" s="337"/>
      <c r="L696" s="343" t="str">
        <f>IF(K696="","",LOOKUP(K696,'Work Programme'!$A$8:$A$207,'Work Programme'!$B$8:$B$207))</f>
        <v/>
      </c>
      <c r="M696" s="150"/>
      <c r="N696" s="151"/>
      <c r="O696" s="254" t="str">
        <f>IF(G696="","",VLOOKUP(G696,'Overview - Financial Statement'!$A$46:$B$60,2,FALSE))</f>
        <v/>
      </c>
      <c r="P696" s="255" t="str">
        <f t="shared" si="140"/>
        <v/>
      </c>
      <c r="Q696" s="153"/>
      <c r="R696" s="153"/>
      <c r="S696" s="238">
        <f t="shared" si="141"/>
        <v>0</v>
      </c>
      <c r="T696" s="193" t="s">
        <v>44</v>
      </c>
      <c r="U696" s="173"/>
      <c r="V696" s="193" t="str">
        <f t="shared" si="142"/>
        <v/>
      </c>
      <c r="W696" s="264" t="str">
        <f t="shared" si="143"/>
        <v>OK</v>
      </c>
      <c r="X696" s="193" t="str">
        <f t="shared" si="144"/>
        <v/>
      </c>
      <c r="Y696" s="193" t="str">
        <f t="shared" si="145"/>
        <v/>
      </c>
      <c r="Z696" s="397" t="str">
        <f t="shared" si="146"/>
        <v/>
      </c>
      <c r="AA696" s="257" t="str">
        <f t="shared" si="147"/>
        <v/>
      </c>
      <c r="AB696" s="257" t="str">
        <f t="shared" si="148"/>
        <v/>
      </c>
      <c r="AC696" s="193" t="str">
        <f t="shared" si="149"/>
        <v>CHECK DATES</v>
      </c>
      <c r="AD696" s="257" t="str">
        <f t="shared" si="150"/>
        <v/>
      </c>
      <c r="AE696" s="286">
        <v>0</v>
      </c>
      <c r="AF696" s="257">
        <f t="shared" si="151"/>
        <v>0</v>
      </c>
      <c r="AG696" s="257" t="str">
        <f t="shared" si="152"/>
        <v/>
      </c>
      <c r="AH696" s="257">
        <f t="shared" si="153"/>
        <v>0</v>
      </c>
    </row>
    <row r="697" spans="1:34" x14ac:dyDescent="0.3">
      <c r="A697" s="287">
        <v>685</v>
      </c>
      <c r="B697" s="150"/>
      <c r="C697" s="150"/>
      <c r="D697" s="150"/>
      <c r="E697" s="152"/>
      <c r="F697" s="152"/>
      <c r="G697" s="154"/>
      <c r="H697" s="155"/>
      <c r="I697" s="159"/>
      <c r="J697" s="159"/>
      <c r="K697" s="337"/>
      <c r="L697" s="343" t="str">
        <f>IF(K697="","",LOOKUP(K697,'Work Programme'!$A$8:$A$207,'Work Programme'!$B$8:$B$207))</f>
        <v/>
      </c>
      <c r="M697" s="150"/>
      <c r="N697" s="151"/>
      <c r="O697" s="254" t="str">
        <f>IF(G697="","",VLOOKUP(G697,'Overview - Financial Statement'!$A$46:$B$60,2,FALSE))</f>
        <v/>
      </c>
      <c r="P697" s="255" t="str">
        <f t="shared" si="140"/>
        <v/>
      </c>
      <c r="Q697" s="153"/>
      <c r="R697" s="153"/>
      <c r="S697" s="238">
        <f t="shared" si="141"/>
        <v>0</v>
      </c>
      <c r="T697" s="193" t="s">
        <v>44</v>
      </c>
      <c r="U697" s="173"/>
      <c r="V697" s="193" t="str">
        <f t="shared" si="142"/>
        <v/>
      </c>
      <c r="W697" s="264" t="str">
        <f t="shared" si="143"/>
        <v>OK</v>
      </c>
      <c r="X697" s="193" t="str">
        <f t="shared" si="144"/>
        <v/>
      </c>
      <c r="Y697" s="193" t="str">
        <f t="shared" si="145"/>
        <v/>
      </c>
      <c r="Z697" s="397" t="str">
        <f t="shared" si="146"/>
        <v/>
      </c>
      <c r="AA697" s="257" t="str">
        <f t="shared" si="147"/>
        <v/>
      </c>
      <c r="AB697" s="257" t="str">
        <f t="shared" si="148"/>
        <v/>
      </c>
      <c r="AC697" s="193" t="str">
        <f t="shared" si="149"/>
        <v>CHECK DATES</v>
      </c>
      <c r="AD697" s="257" t="str">
        <f t="shared" si="150"/>
        <v/>
      </c>
      <c r="AE697" s="286">
        <v>0</v>
      </c>
      <c r="AF697" s="257">
        <f t="shared" si="151"/>
        <v>0</v>
      </c>
      <c r="AG697" s="257" t="str">
        <f t="shared" si="152"/>
        <v/>
      </c>
      <c r="AH697" s="257">
        <f t="shared" si="153"/>
        <v>0</v>
      </c>
    </row>
    <row r="698" spans="1:34" x14ac:dyDescent="0.3">
      <c r="A698" s="287">
        <v>686</v>
      </c>
      <c r="B698" s="150"/>
      <c r="C698" s="150"/>
      <c r="D698" s="150"/>
      <c r="E698" s="152"/>
      <c r="F698" s="152"/>
      <c r="G698" s="154"/>
      <c r="H698" s="155"/>
      <c r="I698" s="159"/>
      <c r="J698" s="159"/>
      <c r="K698" s="337"/>
      <c r="L698" s="343" t="str">
        <f>IF(K698="","",LOOKUP(K698,'Work Programme'!$A$8:$A$207,'Work Programme'!$B$8:$B$207))</f>
        <v/>
      </c>
      <c r="M698" s="150"/>
      <c r="N698" s="151"/>
      <c r="O698" s="254" t="str">
        <f>IF(G698="","",VLOOKUP(G698,'Overview - Financial Statement'!$A$46:$B$60,2,FALSE))</f>
        <v/>
      </c>
      <c r="P698" s="255" t="str">
        <f t="shared" si="140"/>
        <v/>
      </c>
      <c r="Q698" s="153"/>
      <c r="R698" s="153"/>
      <c r="S698" s="238">
        <f t="shared" si="141"/>
        <v>0</v>
      </c>
      <c r="T698" s="193" t="s">
        <v>44</v>
      </c>
      <c r="U698" s="173"/>
      <c r="V698" s="193" t="str">
        <f t="shared" si="142"/>
        <v/>
      </c>
      <c r="W698" s="264" t="str">
        <f t="shared" si="143"/>
        <v>OK</v>
      </c>
      <c r="X698" s="193" t="str">
        <f t="shared" si="144"/>
        <v/>
      </c>
      <c r="Y698" s="193" t="str">
        <f t="shared" si="145"/>
        <v/>
      </c>
      <c r="Z698" s="397" t="str">
        <f t="shared" si="146"/>
        <v/>
      </c>
      <c r="AA698" s="257" t="str">
        <f t="shared" si="147"/>
        <v/>
      </c>
      <c r="AB698" s="257" t="str">
        <f t="shared" si="148"/>
        <v/>
      </c>
      <c r="AC698" s="193" t="str">
        <f t="shared" si="149"/>
        <v>CHECK DATES</v>
      </c>
      <c r="AD698" s="257" t="str">
        <f t="shared" si="150"/>
        <v/>
      </c>
      <c r="AE698" s="286">
        <v>0</v>
      </c>
      <c r="AF698" s="257">
        <f t="shared" si="151"/>
        <v>0</v>
      </c>
      <c r="AG698" s="257" t="str">
        <f t="shared" si="152"/>
        <v/>
      </c>
      <c r="AH698" s="257">
        <f t="shared" si="153"/>
        <v>0</v>
      </c>
    </row>
    <row r="699" spans="1:34" x14ac:dyDescent="0.3">
      <c r="A699" s="287">
        <v>687</v>
      </c>
      <c r="B699" s="150"/>
      <c r="C699" s="150"/>
      <c r="D699" s="150"/>
      <c r="E699" s="152"/>
      <c r="F699" s="152"/>
      <c r="G699" s="154"/>
      <c r="H699" s="155"/>
      <c r="I699" s="159"/>
      <c r="J699" s="159"/>
      <c r="K699" s="337"/>
      <c r="L699" s="343" t="str">
        <f>IF(K699="","",LOOKUP(K699,'Work Programme'!$A$8:$A$207,'Work Programme'!$B$8:$B$207))</f>
        <v/>
      </c>
      <c r="M699" s="150"/>
      <c r="N699" s="151"/>
      <c r="O699" s="254" t="str">
        <f>IF(G699="","",VLOOKUP(G699,'Overview - Financial Statement'!$A$46:$B$60,2,FALSE))</f>
        <v/>
      </c>
      <c r="P699" s="255" t="str">
        <f t="shared" si="140"/>
        <v/>
      </c>
      <c r="Q699" s="153"/>
      <c r="R699" s="153"/>
      <c r="S699" s="238">
        <f t="shared" si="141"/>
        <v>0</v>
      </c>
      <c r="T699" s="193" t="s">
        <v>44</v>
      </c>
      <c r="U699" s="173"/>
      <c r="V699" s="193" t="str">
        <f t="shared" si="142"/>
        <v/>
      </c>
      <c r="W699" s="264" t="str">
        <f t="shared" si="143"/>
        <v>OK</v>
      </c>
      <c r="X699" s="193" t="str">
        <f t="shared" si="144"/>
        <v/>
      </c>
      <c r="Y699" s="193" t="str">
        <f t="shared" si="145"/>
        <v/>
      </c>
      <c r="Z699" s="397" t="str">
        <f t="shared" si="146"/>
        <v/>
      </c>
      <c r="AA699" s="257" t="str">
        <f t="shared" si="147"/>
        <v/>
      </c>
      <c r="AB699" s="257" t="str">
        <f t="shared" si="148"/>
        <v/>
      </c>
      <c r="AC699" s="193" t="str">
        <f t="shared" si="149"/>
        <v>CHECK DATES</v>
      </c>
      <c r="AD699" s="257" t="str">
        <f t="shared" si="150"/>
        <v/>
      </c>
      <c r="AE699" s="286">
        <v>0</v>
      </c>
      <c r="AF699" s="257">
        <f t="shared" si="151"/>
        <v>0</v>
      </c>
      <c r="AG699" s="257" t="str">
        <f t="shared" si="152"/>
        <v/>
      </c>
      <c r="AH699" s="257">
        <f t="shared" si="153"/>
        <v>0</v>
      </c>
    </row>
    <row r="700" spans="1:34" x14ac:dyDescent="0.3">
      <c r="A700" s="287">
        <v>688</v>
      </c>
      <c r="B700" s="150"/>
      <c r="C700" s="150"/>
      <c r="D700" s="150"/>
      <c r="E700" s="152"/>
      <c r="F700" s="152"/>
      <c r="G700" s="154"/>
      <c r="H700" s="155"/>
      <c r="I700" s="159"/>
      <c r="J700" s="159"/>
      <c r="K700" s="337"/>
      <c r="L700" s="343" t="str">
        <f>IF(K700="","",LOOKUP(K700,'Work Programme'!$A$8:$A$207,'Work Programme'!$B$8:$B$207))</f>
        <v/>
      </c>
      <c r="M700" s="150"/>
      <c r="N700" s="151"/>
      <c r="O700" s="254" t="str">
        <f>IF(G700="","",VLOOKUP(G700,'Overview - Financial Statement'!$A$46:$B$60,2,FALSE))</f>
        <v/>
      </c>
      <c r="P700" s="255" t="str">
        <f t="shared" si="140"/>
        <v/>
      </c>
      <c r="Q700" s="153"/>
      <c r="R700" s="153"/>
      <c r="S700" s="238">
        <f t="shared" si="141"/>
        <v>0</v>
      </c>
      <c r="T700" s="193" t="s">
        <v>44</v>
      </c>
      <c r="U700" s="173"/>
      <c r="V700" s="193" t="str">
        <f t="shared" si="142"/>
        <v/>
      </c>
      <c r="W700" s="264" t="str">
        <f t="shared" si="143"/>
        <v>OK</v>
      </c>
      <c r="X700" s="193" t="str">
        <f t="shared" si="144"/>
        <v/>
      </c>
      <c r="Y700" s="193" t="str">
        <f t="shared" si="145"/>
        <v/>
      </c>
      <c r="Z700" s="397" t="str">
        <f t="shared" si="146"/>
        <v/>
      </c>
      <c r="AA700" s="257" t="str">
        <f t="shared" si="147"/>
        <v/>
      </c>
      <c r="AB700" s="257" t="str">
        <f t="shared" si="148"/>
        <v/>
      </c>
      <c r="AC700" s="193" t="str">
        <f t="shared" si="149"/>
        <v>CHECK DATES</v>
      </c>
      <c r="AD700" s="257" t="str">
        <f t="shared" si="150"/>
        <v/>
      </c>
      <c r="AE700" s="286">
        <v>0</v>
      </c>
      <c r="AF700" s="257">
        <f t="shared" si="151"/>
        <v>0</v>
      </c>
      <c r="AG700" s="257" t="str">
        <f t="shared" si="152"/>
        <v/>
      </c>
      <c r="AH700" s="257">
        <f t="shared" si="153"/>
        <v>0</v>
      </c>
    </row>
    <row r="701" spans="1:34" x14ac:dyDescent="0.3">
      <c r="A701" s="287">
        <v>689</v>
      </c>
      <c r="B701" s="150"/>
      <c r="C701" s="150"/>
      <c r="D701" s="150"/>
      <c r="E701" s="152"/>
      <c r="F701" s="152"/>
      <c r="G701" s="154"/>
      <c r="H701" s="155"/>
      <c r="I701" s="159"/>
      <c r="J701" s="159"/>
      <c r="K701" s="337"/>
      <c r="L701" s="343" t="str">
        <f>IF(K701="","",LOOKUP(K701,'Work Programme'!$A$8:$A$207,'Work Programme'!$B$8:$B$207))</f>
        <v/>
      </c>
      <c r="M701" s="150"/>
      <c r="N701" s="151"/>
      <c r="O701" s="254" t="str">
        <f>IF(G701="","",VLOOKUP(G701,'Overview - Financial Statement'!$A$46:$B$60,2,FALSE))</f>
        <v/>
      </c>
      <c r="P701" s="255" t="str">
        <f t="shared" si="140"/>
        <v/>
      </c>
      <c r="Q701" s="153"/>
      <c r="R701" s="153"/>
      <c r="S701" s="238">
        <f t="shared" si="141"/>
        <v>0</v>
      </c>
      <c r="T701" s="193" t="s">
        <v>44</v>
      </c>
      <c r="U701" s="173"/>
      <c r="V701" s="193" t="str">
        <f t="shared" si="142"/>
        <v/>
      </c>
      <c r="W701" s="264" t="str">
        <f t="shared" si="143"/>
        <v>OK</v>
      </c>
      <c r="X701" s="193" t="str">
        <f t="shared" si="144"/>
        <v/>
      </c>
      <c r="Y701" s="193" t="str">
        <f t="shared" si="145"/>
        <v/>
      </c>
      <c r="Z701" s="397" t="str">
        <f t="shared" si="146"/>
        <v/>
      </c>
      <c r="AA701" s="257" t="str">
        <f t="shared" si="147"/>
        <v/>
      </c>
      <c r="AB701" s="257" t="str">
        <f t="shared" si="148"/>
        <v/>
      </c>
      <c r="AC701" s="193" t="str">
        <f t="shared" si="149"/>
        <v>CHECK DATES</v>
      </c>
      <c r="AD701" s="257" t="str">
        <f t="shared" si="150"/>
        <v/>
      </c>
      <c r="AE701" s="286">
        <v>0</v>
      </c>
      <c r="AF701" s="257">
        <f t="shared" si="151"/>
        <v>0</v>
      </c>
      <c r="AG701" s="257" t="str">
        <f t="shared" si="152"/>
        <v/>
      </c>
      <c r="AH701" s="257">
        <f t="shared" si="153"/>
        <v>0</v>
      </c>
    </row>
    <row r="702" spans="1:34" x14ac:dyDescent="0.3">
      <c r="A702" s="287">
        <v>690</v>
      </c>
      <c r="B702" s="150"/>
      <c r="C702" s="150"/>
      <c r="D702" s="150"/>
      <c r="E702" s="152"/>
      <c r="F702" s="152"/>
      <c r="G702" s="154"/>
      <c r="H702" s="155"/>
      <c r="I702" s="159"/>
      <c r="J702" s="159"/>
      <c r="K702" s="337"/>
      <c r="L702" s="343" t="str">
        <f>IF(K702="","",LOOKUP(K702,'Work Programme'!$A$8:$A$207,'Work Programme'!$B$8:$B$207))</f>
        <v/>
      </c>
      <c r="M702" s="150"/>
      <c r="N702" s="151"/>
      <c r="O702" s="254" t="str">
        <f>IF(G702="","",VLOOKUP(G702,'Overview - Financial Statement'!$A$46:$B$60,2,FALSE))</f>
        <v/>
      </c>
      <c r="P702" s="255" t="str">
        <f t="shared" si="140"/>
        <v/>
      </c>
      <c r="Q702" s="153"/>
      <c r="R702" s="153"/>
      <c r="S702" s="238">
        <f t="shared" si="141"/>
        <v>0</v>
      </c>
      <c r="T702" s="193" t="s">
        <v>44</v>
      </c>
      <c r="U702" s="173"/>
      <c r="V702" s="193" t="str">
        <f t="shared" si="142"/>
        <v/>
      </c>
      <c r="W702" s="264" t="str">
        <f t="shared" si="143"/>
        <v>OK</v>
      </c>
      <c r="X702" s="193" t="str">
        <f t="shared" si="144"/>
        <v/>
      </c>
      <c r="Y702" s="193" t="str">
        <f t="shared" si="145"/>
        <v/>
      </c>
      <c r="Z702" s="397" t="str">
        <f t="shared" si="146"/>
        <v/>
      </c>
      <c r="AA702" s="257" t="str">
        <f t="shared" si="147"/>
        <v/>
      </c>
      <c r="AB702" s="257" t="str">
        <f t="shared" si="148"/>
        <v/>
      </c>
      <c r="AC702" s="193" t="str">
        <f t="shared" si="149"/>
        <v>CHECK DATES</v>
      </c>
      <c r="AD702" s="257" t="str">
        <f t="shared" si="150"/>
        <v/>
      </c>
      <c r="AE702" s="286">
        <v>0</v>
      </c>
      <c r="AF702" s="257">
        <f t="shared" si="151"/>
        <v>0</v>
      </c>
      <c r="AG702" s="257" t="str">
        <f t="shared" si="152"/>
        <v/>
      </c>
      <c r="AH702" s="257">
        <f t="shared" si="153"/>
        <v>0</v>
      </c>
    </row>
    <row r="703" spans="1:34" x14ac:dyDescent="0.3">
      <c r="A703" s="287">
        <v>691</v>
      </c>
      <c r="B703" s="150"/>
      <c r="C703" s="150"/>
      <c r="D703" s="150"/>
      <c r="E703" s="152"/>
      <c r="F703" s="152"/>
      <c r="G703" s="154"/>
      <c r="H703" s="155"/>
      <c r="I703" s="159"/>
      <c r="J703" s="159"/>
      <c r="K703" s="337"/>
      <c r="L703" s="343" t="str">
        <f>IF(K703="","",LOOKUP(K703,'Work Programme'!$A$8:$A$207,'Work Programme'!$B$8:$B$207))</f>
        <v/>
      </c>
      <c r="M703" s="150"/>
      <c r="N703" s="151"/>
      <c r="O703" s="254" t="str">
        <f>IF(G703="","",VLOOKUP(G703,'Overview - Financial Statement'!$A$46:$B$60,2,FALSE))</f>
        <v/>
      </c>
      <c r="P703" s="255" t="str">
        <f t="shared" si="140"/>
        <v/>
      </c>
      <c r="Q703" s="153"/>
      <c r="R703" s="153"/>
      <c r="S703" s="238">
        <f t="shared" si="141"/>
        <v>0</v>
      </c>
      <c r="T703" s="193" t="s">
        <v>44</v>
      </c>
      <c r="U703" s="173"/>
      <c r="V703" s="193" t="str">
        <f t="shared" si="142"/>
        <v/>
      </c>
      <c r="W703" s="264" t="str">
        <f t="shared" si="143"/>
        <v>OK</v>
      </c>
      <c r="X703" s="193" t="str">
        <f t="shared" si="144"/>
        <v/>
      </c>
      <c r="Y703" s="193" t="str">
        <f t="shared" si="145"/>
        <v/>
      </c>
      <c r="Z703" s="397" t="str">
        <f t="shared" si="146"/>
        <v/>
      </c>
      <c r="AA703" s="257" t="str">
        <f t="shared" si="147"/>
        <v/>
      </c>
      <c r="AB703" s="257" t="str">
        <f t="shared" si="148"/>
        <v/>
      </c>
      <c r="AC703" s="193" t="str">
        <f t="shared" si="149"/>
        <v>CHECK DATES</v>
      </c>
      <c r="AD703" s="257" t="str">
        <f t="shared" si="150"/>
        <v/>
      </c>
      <c r="AE703" s="286">
        <v>0</v>
      </c>
      <c r="AF703" s="257">
        <f t="shared" si="151"/>
        <v>0</v>
      </c>
      <c r="AG703" s="257" t="str">
        <f t="shared" si="152"/>
        <v/>
      </c>
      <c r="AH703" s="257">
        <f t="shared" si="153"/>
        <v>0</v>
      </c>
    </row>
    <row r="704" spans="1:34" x14ac:dyDescent="0.3">
      <c r="A704" s="287">
        <v>692</v>
      </c>
      <c r="B704" s="150"/>
      <c r="C704" s="150"/>
      <c r="D704" s="150"/>
      <c r="E704" s="152"/>
      <c r="F704" s="152"/>
      <c r="G704" s="154"/>
      <c r="H704" s="155"/>
      <c r="I704" s="159"/>
      <c r="J704" s="159"/>
      <c r="K704" s="337"/>
      <c r="L704" s="343" t="str">
        <f>IF(K704="","",LOOKUP(K704,'Work Programme'!$A$8:$A$207,'Work Programme'!$B$8:$B$207))</f>
        <v/>
      </c>
      <c r="M704" s="150"/>
      <c r="N704" s="151"/>
      <c r="O704" s="254" t="str">
        <f>IF(G704="","",VLOOKUP(G704,'Overview - Financial Statement'!$A$46:$B$60,2,FALSE))</f>
        <v/>
      </c>
      <c r="P704" s="255" t="str">
        <f t="shared" si="140"/>
        <v/>
      </c>
      <c r="Q704" s="153"/>
      <c r="R704" s="153"/>
      <c r="S704" s="238">
        <f t="shared" si="141"/>
        <v>0</v>
      </c>
      <c r="T704" s="193" t="s">
        <v>44</v>
      </c>
      <c r="U704" s="173"/>
      <c r="V704" s="193" t="str">
        <f t="shared" si="142"/>
        <v/>
      </c>
      <c r="W704" s="264" t="str">
        <f t="shared" si="143"/>
        <v>OK</v>
      </c>
      <c r="X704" s="193" t="str">
        <f t="shared" si="144"/>
        <v/>
      </c>
      <c r="Y704" s="193" t="str">
        <f t="shared" si="145"/>
        <v/>
      </c>
      <c r="Z704" s="397" t="str">
        <f t="shared" si="146"/>
        <v/>
      </c>
      <c r="AA704" s="257" t="str">
        <f t="shared" si="147"/>
        <v/>
      </c>
      <c r="AB704" s="257" t="str">
        <f t="shared" si="148"/>
        <v/>
      </c>
      <c r="AC704" s="193" t="str">
        <f t="shared" si="149"/>
        <v>CHECK DATES</v>
      </c>
      <c r="AD704" s="257" t="str">
        <f t="shared" si="150"/>
        <v/>
      </c>
      <c r="AE704" s="286">
        <v>0</v>
      </c>
      <c r="AF704" s="257">
        <f t="shared" si="151"/>
        <v>0</v>
      </c>
      <c r="AG704" s="257" t="str">
        <f t="shared" si="152"/>
        <v/>
      </c>
      <c r="AH704" s="257">
        <f t="shared" si="153"/>
        <v>0</v>
      </c>
    </row>
    <row r="705" spans="1:34" x14ac:dyDescent="0.3">
      <c r="A705" s="287">
        <v>693</v>
      </c>
      <c r="B705" s="150"/>
      <c r="C705" s="150"/>
      <c r="D705" s="150"/>
      <c r="E705" s="152"/>
      <c r="F705" s="152"/>
      <c r="G705" s="154"/>
      <c r="H705" s="155"/>
      <c r="I705" s="159"/>
      <c r="J705" s="159"/>
      <c r="K705" s="337"/>
      <c r="L705" s="343" t="str">
        <f>IF(K705="","",LOOKUP(K705,'Work Programme'!$A$8:$A$207,'Work Programme'!$B$8:$B$207))</f>
        <v/>
      </c>
      <c r="M705" s="150"/>
      <c r="N705" s="151"/>
      <c r="O705" s="254" t="str">
        <f>IF(G705="","",VLOOKUP(G705,'Overview - Financial Statement'!$A$46:$B$60,2,FALSE))</f>
        <v/>
      </c>
      <c r="P705" s="255" t="str">
        <f t="shared" si="140"/>
        <v/>
      </c>
      <c r="Q705" s="153"/>
      <c r="R705" s="153"/>
      <c r="S705" s="238">
        <f t="shared" si="141"/>
        <v>0</v>
      </c>
      <c r="T705" s="193" t="s">
        <v>44</v>
      </c>
      <c r="U705" s="173"/>
      <c r="V705" s="193" t="str">
        <f t="shared" si="142"/>
        <v/>
      </c>
      <c r="W705" s="264" t="str">
        <f t="shared" si="143"/>
        <v>OK</v>
      </c>
      <c r="X705" s="193" t="str">
        <f t="shared" si="144"/>
        <v/>
      </c>
      <c r="Y705" s="193" t="str">
        <f t="shared" si="145"/>
        <v/>
      </c>
      <c r="Z705" s="397" t="str">
        <f t="shared" si="146"/>
        <v/>
      </c>
      <c r="AA705" s="257" t="str">
        <f t="shared" si="147"/>
        <v/>
      </c>
      <c r="AB705" s="257" t="str">
        <f t="shared" si="148"/>
        <v/>
      </c>
      <c r="AC705" s="193" t="str">
        <f t="shared" si="149"/>
        <v>CHECK DATES</v>
      </c>
      <c r="AD705" s="257" t="str">
        <f t="shared" si="150"/>
        <v/>
      </c>
      <c r="AE705" s="286">
        <v>0</v>
      </c>
      <c r="AF705" s="257">
        <f t="shared" si="151"/>
        <v>0</v>
      </c>
      <c r="AG705" s="257" t="str">
        <f t="shared" si="152"/>
        <v/>
      </c>
      <c r="AH705" s="257">
        <f t="shared" si="153"/>
        <v>0</v>
      </c>
    </row>
    <row r="706" spans="1:34" x14ac:dyDescent="0.3">
      <c r="A706" s="287">
        <v>694</v>
      </c>
      <c r="B706" s="150"/>
      <c r="C706" s="150"/>
      <c r="D706" s="150"/>
      <c r="E706" s="152"/>
      <c r="F706" s="152"/>
      <c r="G706" s="154"/>
      <c r="H706" s="155"/>
      <c r="I706" s="159"/>
      <c r="J706" s="159"/>
      <c r="K706" s="337"/>
      <c r="L706" s="343" t="str">
        <f>IF(K706="","",LOOKUP(K706,'Work Programme'!$A$8:$A$207,'Work Programme'!$B$8:$B$207))</f>
        <v/>
      </c>
      <c r="M706" s="150"/>
      <c r="N706" s="151"/>
      <c r="O706" s="254" t="str">
        <f>IF(G706="","",VLOOKUP(G706,'Overview - Financial Statement'!$A$46:$B$60,2,FALSE))</f>
        <v/>
      </c>
      <c r="P706" s="255" t="str">
        <f t="shared" si="140"/>
        <v/>
      </c>
      <c r="Q706" s="153"/>
      <c r="R706" s="153"/>
      <c r="S706" s="238">
        <f t="shared" si="141"/>
        <v>0</v>
      </c>
      <c r="T706" s="193" t="s">
        <v>44</v>
      </c>
      <c r="U706" s="173"/>
      <c r="V706" s="193" t="str">
        <f t="shared" si="142"/>
        <v/>
      </c>
      <c r="W706" s="264" t="str">
        <f t="shared" si="143"/>
        <v>OK</v>
      </c>
      <c r="X706" s="193" t="str">
        <f t="shared" si="144"/>
        <v/>
      </c>
      <c r="Y706" s="193" t="str">
        <f t="shared" si="145"/>
        <v/>
      </c>
      <c r="Z706" s="397" t="str">
        <f t="shared" si="146"/>
        <v/>
      </c>
      <c r="AA706" s="257" t="str">
        <f t="shared" si="147"/>
        <v/>
      </c>
      <c r="AB706" s="257" t="str">
        <f t="shared" si="148"/>
        <v/>
      </c>
      <c r="AC706" s="193" t="str">
        <f t="shared" si="149"/>
        <v>CHECK DATES</v>
      </c>
      <c r="AD706" s="257" t="str">
        <f t="shared" si="150"/>
        <v/>
      </c>
      <c r="AE706" s="286">
        <v>0</v>
      </c>
      <c r="AF706" s="257">
        <f t="shared" si="151"/>
        <v>0</v>
      </c>
      <c r="AG706" s="257" t="str">
        <f t="shared" si="152"/>
        <v/>
      </c>
      <c r="AH706" s="257">
        <f t="shared" si="153"/>
        <v>0</v>
      </c>
    </row>
    <row r="707" spans="1:34" x14ac:dyDescent="0.3">
      <c r="A707" s="287">
        <v>695</v>
      </c>
      <c r="B707" s="150"/>
      <c r="C707" s="150"/>
      <c r="D707" s="150"/>
      <c r="E707" s="152"/>
      <c r="F707" s="152"/>
      <c r="G707" s="154"/>
      <c r="H707" s="155"/>
      <c r="I707" s="159"/>
      <c r="J707" s="159"/>
      <c r="K707" s="337"/>
      <c r="L707" s="343" t="str">
        <f>IF(K707="","",LOOKUP(K707,'Work Programme'!$A$8:$A$207,'Work Programme'!$B$8:$B$207))</f>
        <v/>
      </c>
      <c r="M707" s="150"/>
      <c r="N707" s="151"/>
      <c r="O707" s="254" t="str">
        <f>IF(G707="","",VLOOKUP(G707,'Overview - Financial Statement'!$A$46:$B$60,2,FALSE))</f>
        <v/>
      </c>
      <c r="P707" s="255" t="str">
        <f t="shared" si="140"/>
        <v/>
      </c>
      <c r="Q707" s="153"/>
      <c r="R707" s="153"/>
      <c r="S707" s="238">
        <f t="shared" si="141"/>
        <v>0</v>
      </c>
      <c r="T707" s="193" t="s">
        <v>44</v>
      </c>
      <c r="U707" s="173"/>
      <c r="V707" s="193" t="str">
        <f t="shared" si="142"/>
        <v/>
      </c>
      <c r="W707" s="264" t="str">
        <f t="shared" si="143"/>
        <v>OK</v>
      </c>
      <c r="X707" s="193" t="str">
        <f t="shared" si="144"/>
        <v/>
      </c>
      <c r="Y707" s="193" t="str">
        <f t="shared" si="145"/>
        <v/>
      </c>
      <c r="Z707" s="397" t="str">
        <f t="shared" si="146"/>
        <v/>
      </c>
      <c r="AA707" s="257" t="str">
        <f t="shared" si="147"/>
        <v/>
      </c>
      <c r="AB707" s="257" t="str">
        <f t="shared" si="148"/>
        <v/>
      </c>
      <c r="AC707" s="193" t="str">
        <f t="shared" si="149"/>
        <v>CHECK DATES</v>
      </c>
      <c r="AD707" s="257" t="str">
        <f t="shared" si="150"/>
        <v/>
      </c>
      <c r="AE707" s="286">
        <v>0</v>
      </c>
      <c r="AF707" s="257">
        <f t="shared" si="151"/>
        <v>0</v>
      </c>
      <c r="AG707" s="257" t="str">
        <f t="shared" si="152"/>
        <v/>
      </c>
      <c r="AH707" s="257">
        <f t="shared" si="153"/>
        <v>0</v>
      </c>
    </row>
    <row r="708" spans="1:34" x14ac:dyDescent="0.3">
      <c r="A708" s="287">
        <v>696</v>
      </c>
      <c r="B708" s="150"/>
      <c r="C708" s="150"/>
      <c r="D708" s="150"/>
      <c r="E708" s="152"/>
      <c r="F708" s="152"/>
      <c r="G708" s="154"/>
      <c r="H708" s="155"/>
      <c r="I708" s="159"/>
      <c r="J708" s="159"/>
      <c r="K708" s="337"/>
      <c r="L708" s="343" t="str">
        <f>IF(K708="","",LOOKUP(K708,'Work Programme'!$A$8:$A$207,'Work Programme'!$B$8:$B$207))</f>
        <v/>
      </c>
      <c r="M708" s="150"/>
      <c r="N708" s="151"/>
      <c r="O708" s="254" t="str">
        <f>IF(G708="","",VLOOKUP(G708,'Overview - Financial Statement'!$A$46:$B$60,2,FALSE))</f>
        <v/>
      </c>
      <c r="P708" s="255" t="str">
        <f t="shared" si="140"/>
        <v/>
      </c>
      <c r="Q708" s="153"/>
      <c r="R708" s="153"/>
      <c r="S708" s="238">
        <f t="shared" si="141"/>
        <v>0</v>
      </c>
      <c r="T708" s="193" t="s">
        <v>44</v>
      </c>
      <c r="U708" s="173"/>
      <c r="V708" s="193" t="str">
        <f t="shared" si="142"/>
        <v/>
      </c>
      <c r="W708" s="264" t="str">
        <f t="shared" si="143"/>
        <v>OK</v>
      </c>
      <c r="X708" s="193" t="str">
        <f t="shared" si="144"/>
        <v/>
      </c>
      <c r="Y708" s="193" t="str">
        <f t="shared" si="145"/>
        <v/>
      </c>
      <c r="Z708" s="397" t="str">
        <f t="shared" si="146"/>
        <v/>
      </c>
      <c r="AA708" s="257" t="str">
        <f t="shared" si="147"/>
        <v/>
      </c>
      <c r="AB708" s="257" t="str">
        <f t="shared" si="148"/>
        <v/>
      </c>
      <c r="AC708" s="193" t="str">
        <f t="shared" si="149"/>
        <v>CHECK DATES</v>
      </c>
      <c r="AD708" s="257" t="str">
        <f t="shared" si="150"/>
        <v/>
      </c>
      <c r="AE708" s="286">
        <v>0</v>
      </c>
      <c r="AF708" s="257">
        <f t="shared" si="151"/>
        <v>0</v>
      </c>
      <c r="AG708" s="257" t="str">
        <f t="shared" si="152"/>
        <v/>
      </c>
      <c r="AH708" s="257">
        <f t="shared" si="153"/>
        <v>0</v>
      </c>
    </row>
    <row r="709" spans="1:34" x14ac:dyDescent="0.3">
      <c r="A709" s="287">
        <v>697</v>
      </c>
      <c r="B709" s="150"/>
      <c r="C709" s="150"/>
      <c r="D709" s="150"/>
      <c r="E709" s="152"/>
      <c r="F709" s="152"/>
      <c r="G709" s="154"/>
      <c r="H709" s="155"/>
      <c r="I709" s="159"/>
      <c r="J709" s="159"/>
      <c r="K709" s="337"/>
      <c r="L709" s="343" t="str">
        <f>IF(K709="","",LOOKUP(K709,'Work Programme'!$A$8:$A$207,'Work Programme'!$B$8:$B$207))</f>
        <v/>
      </c>
      <c r="M709" s="150"/>
      <c r="N709" s="151"/>
      <c r="O709" s="254" t="str">
        <f>IF(G709="","",VLOOKUP(G709,'Overview - Financial Statement'!$A$46:$B$60,2,FALSE))</f>
        <v/>
      </c>
      <c r="P709" s="255" t="str">
        <f t="shared" si="140"/>
        <v/>
      </c>
      <c r="Q709" s="153"/>
      <c r="R709" s="153"/>
      <c r="S709" s="238">
        <f t="shared" si="141"/>
        <v>0</v>
      </c>
      <c r="T709" s="193" t="s">
        <v>44</v>
      </c>
      <c r="U709" s="173"/>
      <c r="V709" s="193" t="str">
        <f t="shared" si="142"/>
        <v/>
      </c>
      <c r="W709" s="264" t="str">
        <f t="shared" si="143"/>
        <v>OK</v>
      </c>
      <c r="X709" s="193" t="str">
        <f t="shared" si="144"/>
        <v/>
      </c>
      <c r="Y709" s="193" t="str">
        <f t="shared" si="145"/>
        <v/>
      </c>
      <c r="Z709" s="397" t="str">
        <f t="shared" si="146"/>
        <v/>
      </c>
      <c r="AA709" s="257" t="str">
        <f t="shared" si="147"/>
        <v/>
      </c>
      <c r="AB709" s="257" t="str">
        <f t="shared" si="148"/>
        <v/>
      </c>
      <c r="AC709" s="193" t="str">
        <f t="shared" si="149"/>
        <v>CHECK DATES</v>
      </c>
      <c r="AD709" s="257" t="str">
        <f t="shared" si="150"/>
        <v/>
      </c>
      <c r="AE709" s="286">
        <v>0</v>
      </c>
      <c r="AF709" s="257">
        <f t="shared" si="151"/>
        <v>0</v>
      </c>
      <c r="AG709" s="257" t="str">
        <f t="shared" si="152"/>
        <v/>
      </c>
      <c r="AH709" s="257">
        <f t="shared" si="153"/>
        <v>0</v>
      </c>
    </row>
    <row r="710" spans="1:34" x14ac:dyDescent="0.3">
      <c r="A710" s="287">
        <v>698</v>
      </c>
      <c r="B710" s="150"/>
      <c r="C710" s="150"/>
      <c r="D710" s="150"/>
      <c r="E710" s="152"/>
      <c r="F710" s="152"/>
      <c r="G710" s="154"/>
      <c r="H710" s="155"/>
      <c r="I710" s="159"/>
      <c r="J710" s="159"/>
      <c r="K710" s="337"/>
      <c r="L710" s="343" t="str">
        <f>IF(K710="","",LOOKUP(K710,'Work Programme'!$A$8:$A$207,'Work Programme'!$B$8:$B$207))</f>
        <v/>
      </c>
      <c r="M710" s="150"/>
      <c r="N710" s="151"/>
      <c r="O710" s="254" t="str">
        <f>IF(G710="","",VLOOKUP(G710,'Overview - Financial Statement'!$A$46:$B$60,2,FALSE))</f>
        <v/>
      </c>
      <c r="P710" s="255" t="str">
        <f t="shared" si="140"/>
        <v/>
      </c>
      <c r="Q710" s="153"/>
      <c r="R710" s="153"/>
      <c r="S710" s="238">
        <f t="shared" si="141"/>
        <v>0</v>
      </c>
      <c r="T710" s="193" t="s">
        <v>44</v>
      </c>
      <c r="U710" s="173"/>
      <c r="V710" s="193" t="str">
        <f t="shared" si="142"/>
        <v/>
      </c>
      <c r="W710" s="264" t="str">
        <f t="shared" si="143"/>
        <v>OK</v>
      </c>
      <c r="X710" s="193" t="str">
        <f t="shared" si="144"/>
        <v/>
      </c>
      <c r="Y710" s="193" t="str">
        <f t="shared" si="145"/>
        <v/>
      </c>
      <c r="Z710" s="397" t="str">
        <f t="shared" si="146"/>
        <v/>
      </c>
      <c r="AA710" s="257" t="str">
        <f t="shared" si="147"/>
        <v/>
      </c>
      <c r="AB710" s="257" t="str">
        <f t="shared" si="148"/>
        <v/>
      </c>
      <c r="AC710" s="193" t="str">
        <f t="shared" si="149"/>
        <v>CHECK DATES</v>
      </c>
      <c r="AD710" s="257" t="str">
        <f t="shared" si="150"/>
        <v/>
      </c>
      <c r="AE710" s="286">
        <v>0</v>
      </c>
      <c r="AF710" s="257">
        <f t="shared" si="151"/>
        <v>0</v>
      </c>
      <c r="AG710" s="257" t="str">
        <f t="shared" si="152"/>
        <v/>
      </c>
      <c r="AH710" s="257">
        <f t="shared" si="153"/>
        <v>0</v>
      </c>
    </row>
    <row r="711" spans="1:34" x14ac:dyDescent="0.3">
      <c r="A711" s="287">
        <v>699</v>
      </c>
      <c r="B711" s="150"/>
      <c r="C711" s="150"/>
      <c r="D711" s="150"/>
      <c r="E711" s="152"/>
      <c r="F711" s="152"/>
      <c r="G711" s="154"/>
      <c r="H711" s="155"/>
      <c r="I711" s="159"/>
      <c r="J711" s="159"/>
      <c r="K711" s="337"/>
      <c r="L711" s="343" t="str">
        <f>IF(K711="","",LOOKUP(K711,'Work Programme'!$A$8:$A$207,'Work Programme'!$B$8:$B$207))</f>
        <v/>
      </c>
      <c r="M711" s="150"/>
      <c r="N711" s="151"/>
      <c r="O711" s="254" t="str">
        <f>IF(G711="","",VLOOKUP(G711,'Overview - Financial Statement'!$A$46:$B$60,2,FALSE))</f>
        <v/>
      </c>
      <c r="P711" s="255" t="str">
        <f t="shared" si="140"/>
        <v/>
      </c>
      <c r="Q711" s="153"/>
      <c r="R711" s="153"/>
      <c r="S711" s="238">
        <f t="shared" si="141"/>
        <v>0</v>
      </c>
      <c r="T711" s="193" t="s">
        <v>44</v>
      </c>
      <c r="U711" s="173"/>
      <c r="V711" s="193" t="str">
        <f t="shared" si="142"/>
        <v/>
      </c>
      <c r="W711" s="264" t="str">
        <f t="shared" si="143"/>
        <v>OK</v>
      </c>
      <c r="X711" s="193" t="str">
        <f t="shared" si="144"/>
        <v/>
      </c>
      <c r="Y711" s="193" t="str">
        <f t="shared" si="145"/>
        <v/>
      </c>
      <c r="Z711" s="397" t="str">
        <f t="shared" si="146"/>
        <v/>
      </c>
      <c r="AA711" s="257" t="str">
        <f t="shared" si="147"/>
        <v/>
      </c>
      <c r="AB711" s="257" t="str">
        <f t="shared" si="148"/>
        <v/>
      </c>
      <c r="AC711" s="193" t="str">
        <f t="shared" si="149"/>
        <v>CHECK DATES</v>
      </c>
      <c r="AD711" s="257" t="str">
        <f t="shared" si="150"/>
        <v/>
      </c>
      <c r="AE711" s="286">
        <v>0</v>
      </c>
      <c r="AF711" s="257">
        <f t="shared" si="151"/>
        <v>0</v>
      </c>
      <c r="AG711" s="257" t="str">
        <f t="shared" si="152"/>
        <v/>
      </c>
      <c r="AH711" s="257">
        <f t="shared" si="153"/>
        <v>0</v>
      </c>
    </row>
    <row r="712" spans="1:34" x14ac:dyDescent="0.3">
      <c r="A712" s="287">
        <v>700</v>
      </c>
      <c r="B712" s="150"/>
      <c r="C712" s="150"/>
      <c r="D712" s="150"/>
      <c r="E712" s="152"/>
      <c r="F712" s="152"/>
      <c r="G712" s="154"/>
      <c r="H712" s="155"/>
      <c r="I712" s="159"/>
      <c r="J712" s="159"/>
      <c r="K712" s="337"/>
      <c r="L712" s="343" t="str">
        <f>IF(K712="","",LOOKUP(K712,'Work Programme'!$A$8:$A$207,'Work Programme'!$B$8:$B$207))</f>
        <v/>
      </c>
      <c r="M712" s="150"/>
      <c r="N712" s="151"/>
      <c r="O712" s="254" t="str">
        <f>IF(G712="","",VLOOKUP(G712,'Overview - Financial Statement'!$A$46:$B$60,2,FALSE))</f>
        <v/>
      </c>
      <c r="P712" s="255" t="str">
        <f t="shared" si="140"/>
        <v/>
      </c>
      <c r="Q712" s="153"/>
      <c r="R712" s="153"/>
      <c r="S712" s="238">
        <f t="shared" si="141"/>
        <v>0</v>
      </c>
      <c r="T712" s="193" t="s">
        <v>44</v>
      </c>
      <c r="U712" s="173"/>
      <c r="V712" s="193" t="str">
        <f t="shared" si="142"/>
        <v/>
      </c>
      <c r="W712" s="264" t="str">
        <f t="shared" si="143"/>
        <v>OK</v>
      </c>
      <c r="X712" s="193" t="str">
        <f t="shared" si="144"/>
        <v/>
      </c>
      <c r="Y712" s="193" t="str">
        <f t="shared" si="145"/>
        <v/>
      </c>
      <c r="Z712" s="397" t="str">
        <f t="shared" si="146"/>
        <v/>
      </c>
      <c r="AA712" s="257" t="str">
        <f t="shared" si="147"/>
        <v/>
      </c>
      <c r="AB712" s="257" t="str">
        <f t="shared" si="148"/>
        <v/>
      </c>
      <c r="AC712" s="193" t="str">
        <f t="shared" si="149"/>
        <v>CHECK DATES</v>
      </c>
      <c r="AD712" s="257" t="str">
        <f t="shared" si="150"/>
        <v/>
      </c>
      <c r="AE712" s="286">
        <v>0</v>
      </c>
      <c r="AF712" s="257">
        <f t="shared" si="151"/>
        <v>0</v>
      </c>
      <c r="AG712" s="257" t="str">
        <f t="shared" si="152"/>
        <v/>
      </c>
      <c r="AH712" s="257">
        <f t="shared" si="153"/>
        <v>0</v>
      </c>
    </row>
    <row r="713" spans="1:34" x14ac:dyDescent="0.3">
      <c r="A713" s="287">
        <v>701</v>
      </c>
      <c r="B713" s="150"/>
      <c r="C713" s="150"/>
      <c r="D713" s="150"/>
      <c r="E713" s="152"/>
      <c r="F713" s="152"/>
      <c r="G713" s="154"/>
      <c r="H713" s="155"/>
      <c r="I713" s="159"/>
      <c r="J713" s="159"/>
      <c r="K713" s="337"/>
      <c r="L713" s="343" t="str">
        <f>IF(K713="","",LOOKUP(K713,'Work Programme'!$A$8:$A$207,'Work Programme'!$B$8:$B$207))</f>
        <v/>
      </c>
      <c r="M713" s="150"/>
      <c r="N713" s="151"/>
      <c r="O713" s="254" t="str">
        <f>IF(G713="","",VLOOKUP(G713,'Overview - Financial Statement'!$A$46:$B$60,2,FALSE))</f>
        <v/>
      </c>
      <c r="P713" s="255" t="str">
        <f t="shared" si="140"/>
        <v/>
      </c>
      <c r="Q713" s="153"/>
      <c r="R713" s="153"/>
      <c r="S713" s="238">
        <f t="shared" si="141"/>
        <v>0</v>
      </c>
      <c r="T713" s="193" t="s">
        <v>44</v>
      </c>
      <c r="U713" s="173"/>
      <c r="V713" s="193" t="str">
        <f t="shared" si="142"/>
        <v/>
      </c>
      <c r="W713" s="264" t="str">
        <f t="shared" si="143"/>
        <v>OK</v>
      </c>
      <c r="X713" s="193" t="str">
        <f t="shared" si="144"/>
        <v/>
      </c>
      <c r="Y713" s="193" t="str">
        <f t="shared" si="145"/>
        <v/>
      </c>
      <c r="Z713" s="397" t="str">
        <f t="shared" si="146"/>
        <v/>
      </c>
      <c r="AA713" s="257" t="str">
        <f t="shared" si="147"/>
        <v/>
      </c>
      <c r="AB713" s="257" t="str">
        <f t="shared" si="148"/>
        <v/>
      </c>
      <c r="AC713" s="193" t="str">
        <f t="shared" si="149"/>
        <v>CHECK DATES</v>
      </c>
      <c r="AD713" s="257" t="str">
        <f t="shared" si="150"/>
        <v/>
      </c>
      <c r="AE713" s="286">
        <v>0</v>
      </c>
      <c r="AF713" s="257">
        <f t="shared" si="151"/>
        <v>0</v>
      </c>
      <c r="AG713" s="257" t="str">
        <f t="shared" si="152"/>
        <v/>
      </c>
      <c r="AH713" s="257">
        <f t="shared" si="153"/>
        <v>0</v>
      </c>
    </row>
    <row r="714" spans="1:34" x14ac:dyDescent="0.3">
      <c r="A714" s="287">
        <v>702</v>
      </c>
      <c r="B714" s="150"/>
      <c r="C714" s="150"/>
      <c r="D714" s="150"/>
      <c r="E714" s="152"/>
      <c r="F714" s="152"/>
      <c r="G714" s="154"/>
      <c r="H714" s="155"/>
      <c r="I714" s="159"/>
      <c r="J714" s="159"/>
      <c r="K714" s="337"/>
      <c r="L714" s="343" t="str">
        <f>IF(K714="","",LOOKUP(K714,'Work Programme'!$A$8:$A$207,'Work Programme'!$B$8:$B$207))</f>
        <v/>
      </c>
      <c r="M714" s="150"/>
      <c r="N714" s="151"/>
      <c r="O714" s="254" t="str">
        <f>IF(G714="","",VLOOKUP(G714,'Overview - Financial Statement'!$A$46:$B$60,2,FALSE))</f>
        <v/>
      </c>
      <c r="P714" s="255" t="str">
        <f t="shared" si="140"/>
        <v/>
      </c>
      <c r="Q714" s="153"/>
      <c r="R714" s="153"/>
      <c r="S714" s="238">
        <f t="shared" si="141"/>
        <v>0</v>
      </c>
      <c r="T714" s="193" t="s">
        <v>44</v>
      </c>
      <c r="U714" s="173"/>
      <c r="V714" s="193" t="str">
        <f t="shared" si="142"/>
        <v/>
      </c>
      <c r="W714" s="264" t="str">
        <f t="shared" si="143"/>
        <v>OK</v>
      </c>
      <c r="X714" s="193" t="str">
        <f t="shared" si="144"/>
        <v/>
      </c>
      <c r="Y714" s="193" t="str">
        <f t="shared" si="145"/>
        <v/>
      </c>
      <c r="Z714" s="397" t="str">
        <f t="shared" si="146"/>
        <v/>
      </c>
      <c r="AA714" s="257" t="str">
        <f t="shared" si="147"/>
        <v/>
      </c>
      <c r="AB714" s="257" t="str">
        <f t="shared" si="148"/>
        <v/>
      </c>
      <c r="AC714" s="193" t="str">
        <f t="shared" si="149"/>
        <v>CHECK DATES</v>
      </c>
      <c r="AD714" s="257" t="str">
        <f t="shared" si="150"/>
        <v/>
      </c>
      <c r="AE714" s="286">
        <v>0</v>
      </c>
      <c r="AF714" s="257">
        <f t="shared" si="151"/>
        <v>0</v>
      </c>
      <c r="AG714" s="257" t="str">
        <f t="shared" si="152"/>
        <v/>
      </c>
      <c r="AH714" s="257">
        <f t="shared" si="153"/>
        <v>0</v>
      </c>
    </row>
    <row r="715" spans="1:34" x14ac:dyDescent="0.3">
      <c r="A715" s="287">
        <v>703</v>
      </c>
      <c r="B715" s="150"/>
      <c r="C715" s="150"/>
      <c r="D715" s="150"/>
      <c r="E715" s="152"/>
      <c r="F715" s="152"/>
      <c r="G715" s="154"/>
      <c r="H715" s="155"/>
      <c r="I715" s="159"/>
      <c r="J715" s="159"/>
      <c r="K715" s="337"/>
      <c r="L715" s="343" t="str">
        <f>IF(K715="","",LOOKUP(K715,'Work Programme'!$A$8:$A$207,'Work Programme'!$B$8:$B$207))</f>
        <v/>
      </c>
      <c r="M715" s="150"/>
      <c r="N715" s="151"/>
      <c r="O715" s="254" t="str">
        <f>IF(G715="","",VLOOKUP(G715,'Overview - Financial Statement'!$A$46:$B$60,2,FALSE))</f>
        <v/>
      </c>
      <c r="P715" s="255" t="str">
        <f t="shared" si="140"/>
        <v/>
      </c>
      <c r="Q715" s="153"/>
      <c r="R715" s="153"/>
      <c r="S715" s="238">
        <f t="shared" si="141"/>
        <v>0</v>
      </c>
      <c r="T715" s="193" t="s">
        <v>44</v>
      </c>
      <c r="U715" s="173"/>
      <c r="V715" s="193" t="str">
        <f t="shared" si="142"/>
        <v/>
      </c>
      <c r="W715" s="264" t="str">
        <f t="shared" si="143"/>
        <v>OK</v>
      </c>
      <c r="X715" s="193" t="str">
        <f t="shared" si="144"/>
        <v/>
      </c>
      <c r="Y715" s="193" t="str">
        <f t="shared" si="145"/>
        <v/>
      </c>
      <c r="Z715" s="397" t="str">
        <f t="shared" si="146"/>
        <v/>
      </c>
      <c r="AA715" s="257" t="str">
        <f t="shared" si="147"/>
        <v/>
      </c>
      <c r="AB715" s="257" t="str">
        <f t="shared" si="148"/>
        <v/>
      </c>
      <c r="AC715" s="193" t="str">
        <f t="shared" si="149"/>
        <v>CHECK DATES</v>
      </c>
      <c r="AD715" s="257" t="str">
        <f t="shared" si="150"/>
        <v/>
      </c>
      <c r="AE715" s="286">
        <v>0</v>
      </c>
      <c r="AF715" s="257">
        <f t="shared" si="151"/>
        <v>0</v>
      </c>
      <c r="AG715" s="257" t="str">
        <f t="shared" si="152"/>
        <v/>
      </c>
      <c r="AH715" s="257">
        <f t="shared" si="153"/>
        <v>0</v>
      </c>
    </row>
    <row r="716" spans="1:34" x14ac:dyDescent="0.3">
      <c r="A716" s="287">
        <v>704</v>
      </c>
      <c r="B716" s="150"/>
      <c r="C716" s="150"/>
      <c r="D716" s="150"/>
      <c r="E716" s="152"/>
      <c r="F716" s="152"/>
      <c r="G716" s="154"/>
      <c r="H716" s="155"/>
      <c r="I716" s="159"/>
      <c r="J716" s="159"/>
      <c r="K716" s="337"/>
      <c r="L716" s="343" t="str">
        <f>IF(K716="","",LOOKUP(K716,'Work Programme'!$A$8:$A$207,'Work Programme'!$B$8:$B$207))</f>
        <v/>
      </c>
      <c r="M716" s="150"/>
      <c r="N716" s="151"/>
      <c r="O716" s="254" t="str">
        <f>IF(G716="","",VLOOKUP(G716,'Overview - Financial Statement'!$A$46:$B$60,2,FALSE))</f>
        <v/>
      </c>
      <c r="P716" s="255" t="str">
        <f t="shared" si="140"/>
        <v/>
      </c>
      <c r="Q716" s="153"/>
      <c r="R716" s="153"/>
      <c r="S716" s="238">
        <f t="shared" si="141"/>
        <v>0</v>
      </c>
      <c r="T716" s="193" t="s">
        <v>44</v>
      </c>
      <c r="U716" s="173"/>
      <c r="V716" s="193" t="str">
        <f t="shared" si="142"/>
        <v/>
      </c>
      <c r="W716" s="264" t="str">
        <f t="shared" si="143"/>
        <v>OK</v>
      </c>
      <c r="X716" s="193" t="str">
        <f t="shared" si="144"/>
        <v/>
      </c>
      <c r="Y716" s="193" t="str">
        <f t="shared" si="145"/>
        <v/>
      </c>
      <c r="Z716" s="397" t="str">
        <f t="shared" si="146"/>
        <v/>
      </c>
      <c r="AA716" s="257" t="str">
        <f t="shared" si="147"/>
        <v/>
      </c>
      <c r="AB716" s="257" t="str">
        <f t="shared" si="148"/>
        <v/>
      </c>
      <c r="AC716" s="193" t="str">
        <f t="shared" si="149"/>
        <v>CHECK DATES</v>
      </c>
      <c r="AD716" s="257" t="str">
        <f t="shared" si="150"/>
        <v/>
      </c>
      <c r="AE716" s="286">
        <v>0</v>
      </c>
      <c r="AF716" s="257">
        <f t="shared" si="151"/>
        <v>0</v>
      </c>
      <c r="AG716" s="257" t="str">
        <f t="shared" si="152"/>
        <v/>
      </c>
      <c r="AH716" s="257">
        <f t="shared" si="153"/>
        <v>0</v>
      </c>
    </row>
    <row r="717" spans="1:34" x14ac:dyDescent="0.3">
      <c r="A717" s="287">
        <v>705</v>
      </c>
      <c r="B717" s="150"/>
      <c r="C717" s="150"/>
      <c r="D717" s="150"/>
      <c r="E717" s="152"/>
      <c r="F717" s="152"/>
      <c r="G717" s="154"/>
      <c r="H717" s="155"/>
      <c r="I717" s="159"/>
      <c r="J717" s="159"/>
      <c r="K717" s="337"/>
      <c r="L717" s="343" t="str">
        <f>IF(K717="","",LOOKUP(K717,'Work Programme'!$A$8:$A$207,'Work Programme'!$B$8:$B$207))</f>
        <v/>
      </c>
      <c r="M717" s="150"/>
      <c r="N717" s="151"/>
      <c r="O717" s="254" t="str">
        <f>IF(G717="","",VLOOKUP(G717,'Overview - Financial Statement'!$A$46:$B$60,2,FALSE))</f>
        <v/>
      </c>
      <c r="P717" s="255" t="str">
        <f t="shared" ref="P717:P780" si="154">IF(O717="","",H717/O717)</f>
        <v/>
      </c>
      <c r="Q717" s="153"/>
      <c r="R717" s="153"/>
      <c r="S717" s="238">
        <f t="shared" si="141"/>
        <v>0</v>
      </c>
      <c r="T717" s="193" t="s">
        <v>44</v>
      </c>
      <c r="U717" s="173"/>
      <c r="V717" s="193" t="str">
        <f t="shared" si="142"/>
        <v/>
      </c>
      <c r="W717" s="264" t="str">
        <f t="shared" si="143"/>
        <v>OK</v>
      </c>
      <c r="X717" s="193" t="str">
        <f t="shared" si="144"/>
        <v/>
      </c>
      <c r="Y717" s="193" t="str">
        <f t="shared" si="145"/>
        <v/>
      </c>
      <c r="Z717" s="397" t="str">
        <f t="shared" si="146"/>
        <v/>
      </c>
      <c r="AA717" s="257" t="str">
        <f t="shared" si="147"/>
        <v/>
      </c>
      <c r="AB717" s="257" t="str">
        <f t="shared" si="148"/>
        <v/>
      </c>
      <c r="AC717" s="193" t="str">
        <f t="shared" si="149"/>
        <v>CHECK DATES</v>
      </c>
      <c r="AD717" s="257" t="str">
        <f t="shared" si="150"/>
        <v/>
      </c>
      <c r="AE717" s="286">
        <v>0</v>
      </c>
      <c r="AF717" s="257">
        <f t="shared" si="151"/>
        <v>0</v>
      </c>
      <c r="AG717" s="257" t="str">
        <f t="shared" si="152"/>
        <v/>
      </c>
      <c r="AH717" s="257">
        <f t="shared" si="153"/>
        <v>0</v>
      </c>
    </row>
    <row r="718" spans="1:34" x14ac:dyDescent="0.3">
      <c r="A718" s="287">
        <v>706</v>
      </c>
      <c r="B718" s="150"/>
      <c r="C718" s="150"/>
      <c r="D718" s="150"/>
      <c r="E718" s="152"/>
      <c r="F718" s="152"/>
      <c r="G718" s="154"/>
      <c r="H718" s="155"/>
      <c r="I718" s="159"/>
      <c r="J718" s="159"/>
      <c r="K718" s="337"/>
      <c r="L718" s="343" t="str">
        <f>IF(K718="","",LOOKUP(K718,'Work Programme'!$A$8:$A$207,'Work Programme'!$B$8:$B$207))</f>
        <v/>
      </c>
      <c r="M718" s="150"/>
      <c r="N718" s="151"/>
      <c r="O718" s="254" t="str">
        <f>IF(G718="","",VLOOKUP(G718,'Overview - Financial Statement'!$A$46:$B$60,2,FALSE))</f>
        <v/>
      </c>
      <c r="P718" s="255" t="str">
        <f t="shared" si="154"/>
        <v/>
      </c>
      <c r="Q718" s="153"/>
      <c r="R718" s="153"/>
      <c r="S718" s="238">
        <f t="shared" si="141"/>
        <v>0</v>
      </c>
      <c r="T718" s="193" t="s">
        <v>44</v>
      </c>
      <c r="U718" s="173"/>
      <c r="V718" s="193" t="str">
        <f t="shared" si="142"/>
        <v/>
      </c>
      <c r="W718" s="264" t="str">
        <f t="shared" si="143"/>
        <v>OK</v>
      </c>
      <c r="X718" s="193" t="str">
        <f t="shared" si="144"/>
        <v/>
      </c>
      <c r="Y718" s="193" t="str">
        <f t="shared" si="145"/>
        <v/>
      </c>
      <c r="Z718" s="397" t="str">
        <f t="shared" si="146"/>
        <v/>
      </c>
      <c r="AA718" s="257" t="str">
        <f t="shared" si="147"/>
        <v/>
      </c>
      <c r="AB718" s="257" t="str">
        <f t="shared" si="148"/>
        <v/>
      </c>
      <c r="AC718" s="193" t="str">
        <f t="shared" si="149"/>
        <v>CHECK DATES</v>
      </c>
      <c r="AD718" s="257" t="str">
        <f t="shared" si="150"/>
        <v/>
      </c>
      <c r="AE718" s="286">
        <v>0</v>
      </c>
      <c r="AF718" s="257">
        <f t="shared" si="151"/>
        <v>0</v>
      </c>
      <c r="AG718" s="257" t="str">
        <f t="shared" si="152"/>
        <v/>
      </c>
      <c r="AH718" s="257">
        <f t="shared" si="153"/>
        <v>0</v>
      </c>
    </row>
    <row r="719" spans="1:34" x14ac:dyDescent="0.3">
      <c r="A719" s="287">
        <v>707</v>
      </c>
      <c r="B719" s="150"/>
      <c r="C719" s="150"/>
      <c r="D719" s="150"/>
      <c r="E719" s="152"/>
      <c r="F719" s="152"/>
      <c r="G719" s="154"/>
      <c r="H719" s="155"/>
      <c r="I719" s="159"/>
      <c r="J719" s="159"/>
      <c r="K719" s="337"/>
      <c r="L719" s="343" t="str">
        <f>IF(K719="","",LOOKUP(K719,'Work Programme'!$A$8:$A$207,'Work Programme'!$B$8:$B$207))</f>
        <v/>
      </c>
      <c r="M719" s="150"/>
      <c r="N719" s="151"/>
      <c r="O719" s="254" t="str">
        <f>IF(G719="","",VLOOKUP(G719,'Overview - Financial Statement'!$A$46:$B$60,2,FALSE))</f>
        <v/>
      </c>
      <c r="P719" s="255" t="str">
        <f t="shared" si="154"/>
        <v/>
      </c>
      <c r="Q719" s="153"/>
      <c r="R719" s="153"/>
      <c r="S719" s="238">
        <f t="shared" ref="S719:S782" si="155">IF(Q719="YES",P719,0)</f>
        <v>0</v>
      </c>
      <c r="T719" s="193" t="s">
        <v>44</v>
      </c>
      <c r="U719" s="173"/>
      <c r="V719" s="193" t="str">
        <f t="shared" si="142"/>
        <v/>
      </c>
      <c r="W719" s="264" t="str">
        <f t="shared" si="143"/>
        <v>OK</v>
      </c>
      <c r="X719" s="193" t="str">
        <f t="shared" si="144"/>
        <v/>
      </c>
      <c r="Y719" s="193" t="str">
        <f t="shared" si="145"/>
        <v/>
      </c>
      <c r="Z719" s="397" t="str">
        <f t="shared" si="146"/>
        <v/>
      </c>
      <c r="AA719" s="257" t="str">
        <f t="shared" si="147"/>
        <v/>
      </c>
      <c r="AB719" s="257" t="str">
        <f t="shared" si="148"/>
        <v/>
      </c>
      <c r="AC719" s="193" t="str">
        <f t="shared" si="149"/>
        <v>CHECK DATES</v>
      </c>
      <c r="AD719" s="257" t="str">
        <f t="shared" si="150"/>
        <v/>
      </c>
      <c r="AE719" s="286">
        <v>0</v>
      </c>
      <c r="AF719" s="257">
        <f t="shared" si="151"/>
        <v>0</v>
      </c>
      <c r="AG719" s="257" t="str">
        <f t="shared" si="152"/>
        <v/>
      </c>
      <c r="AH719" s="257">
        <f t="shared" si="153"/>
        <v>0</v>
      </c>
    </row>
    <row r="720" spans="1:34" x14ac:dyDescent="0.3">
      <c r="A720" s="287">
        <v>708</v>
      </c>
      <c r="B720" s="150"/>
      <c r="C720" s="150"/>
      <c r="D720" s="150"/>
      <c r="E720" s="152"/>
      <c r="F720" s="152"/>
      <c r="G720" s="154"/>
      <c r="H720" s="155"/>
      <c r="I720" s="159"/>
      <c r="J720" s="159"/>
      <c r="K720" s="337"/>
      <c r="L720" s="343" t="str">
        <f>IF(K720="","",LOOKUP(K720,'Work Programme'!$A$8:$A$207,'Work Programme'!$B$8:$B$207))</f>
        <v/>
      </c>
      <c r="M720" s="150"/>
      <c r="N720" s="151"/>
      <c r="O720" s="254" t="str">
        <f>IF(G720="","",VLOOKUP(G720,'Overview - Financial Statement'!$A$46:$B$60,2,FALSE))</f>
        <v/>
      </c>
      <c r="P720" s="255" t="str">
        <f t="shared" si="154"/>
        <v/>
      </c>
      <c r="Q720" s="153"/>
      <c r="R720" s="153"/>
      <c r="S720" s="238">
        <f t="shared" si="155"/>
        <v>0</v>
      </c>
      <c r="T720" s="193" t="s">
        <v>44</v>
      </c>
      <c r="U720" s="173"/>
      <c r="V720" s="193" t="str">
        <f t="shared" ref="V720:V783" si="156">IF(P720="","",IF(E720="","CHECK DATES","OK"))</f>
        <v/>
      </c>
      <c r="W720" s="264" t="str">
        <f t="shared" ref="W720:W783" si="157">IF(E720-(I720)&lt;0,"a posteriori ?","OK")</f>
        <v>OK</v>
      </c>
      <c r="X720" s="193" t="str">
        <f t="shared" ref="X720:X783" si="158">IF(P720="","",(IF(OR(I720&lt;=($E$4-1),I720&gt;=($G$4+1),J720&lt;=($E$4-1),J720&gt;=($G$4+1)),"CHECK DATES","OK")))</f>
        <v/>
      </c>
      <c r="Y720" s="193" t="str">
        <f t="shared" ref="Y720:Y783" si="159">IF(G720="","",G720)</f>
        <v/>
      </c>
      <c r="Z720" s="397" t="str">
        <f t="shared" ref="Z720:Z783" si="160">IF(G720="","",IF(HLOOKUP(G720,$U$4:$AI$5,2,FALSE)="",O720,IF(O720&lt;&gt;HLOOKUP(G720,$U$4:$AI$5,2,FALSE),HLOOKUP(G720,$U$4:$AI$5,2,FALSE),O720)))</f>
        <v/>
      </c>
      <c r="AA720" s="257" t="str">
        <f t="shared" ref="AA720:AA783" si="161">IF(O720="","",IF(Z720=1,P720,H720/Z720))</f>
        <v/>
      </c>
      <c r="AB720" s="257" t="str">
        <f t="shared" ref="AB720:AB783" si="162">IF(AA720="","",IF(Z720=1,0,AA720-P720))</f>
        <v/>
      </c>
      <c r="AC720" s="193" t="str">
        <f t="shared" ref="AC720:AC783" si="163">IF(P720=0,"",(IF(F720="","CHECK DATES","OK")))</f>
        <v>CHECK DATES</v>
      </c>
      <c r="AD720" s="257" t="str">
        <f t="shared" ref="AD720:AD783" si="164">IF(OR(T720="NO",X720="CHECK DATES",AC720="CHECK DATES"),AA720,"")</f>
        <v/>
      </c>
      <c r="AE720" s="286">
        <v>0</v>
      </c>
      <c r="AF720" s="257">
        <f t="shared" ref="AF720:AF783" si="165">IF(OR(T720="NO",AD720&gt;0,AE720&gt;0)*(AND(OR(Q720="NO",Q720=""))),SUM(AD720:AE720),"")</f>
        <v>0</v>
      </c>
      <c r="AG720" s="257" t="str">
        <f t="shared" ref="AG720:AG783" si="166">IF(OR(T720="NO",AD720&gt;0,AE720&gt;0)*(AND(OR(Q720="YES"))),SUM(AD720:AE720),"")</f>
        <v/>
      </c>
      <c r="AH720" s="257">
        <f t="shared" ref="AH720:AH783" si="167">IF(Q720="YES",AA720,0)</f>
        <v>0</v>
      </c>
    </row>
    <row r="721" spans="1:34" x14ac:dyDescent="0.3">
      <c r="A721" s="287">
        <v>709</v>
      </c>
      <c r="B721" s="150"/>
      <c r="C721" s="150"/>
      <c r="D721" s="150"/>
      <c r="E721" s="152"/>
      <c r="F721" s="152"/>
      <c r="G721" s="154"/>
      <c r="H721" s="155"/>
      <c r="I721" s="159"/>
      <c r="J721" s="159"/>
      <c r="K721" s="337"/>
      <c r="L721" s="343" t="str">
        <f>IF(K721="","",LOOKUP(K721,'Work Programme'!$A$8:$A$207,'Work Programme'!$B$8:$B$207))</f>
        <v/>
      </c>
      <c r="M721" s="150"/>
      <c r="N721" s="151"/>
      <c r="O721" s="254" t="str">
        <f>IF(G721="","",VLOOKUP(G721,'Overview - Financial Statement'!$A$46:$B$60,2,FALSE))</f>
        <v/>
      </c>
      <c r="P721" s="255" t="str">
        <f t="shared" si="154"/>
        <v/>
      </c>
      <c r="Q721" s="153"/>
      <c r="R721" s="153"/>
      <c r="S721" s="238">
        <f t="shared" si="155"/>
        <v>0</v>
      </c>
      <c r="T721" s="193" t="s">
        <v>44</v>
      </c>
      <c r="U721" s="173"/>
      <c r="V721" s="193" t="str">
        <f t="shared" si="156"/>
        <v/>
      </c>
      <c r="W721" s="264" t="str">
        <f t="shared" si="157"/>
        <v>OK</v>
      </c>
      <c r="X721" s="193" t="str">
        <f t="shared" si="158"/>
        <v/>
      </c>
      <c r="Y721" s="193" t="str">
        <f t="shared" si="159"/>
        <v/>
      </c>
      <c r="Z721" s="397" t="str">
        <f t="shared" si="160"/>
        <v/>
      </c>
      <c r="AA721" s="257" t="str">
        <f t="shared" si="161"/>
        <v/>
      </c>
      <c r="AB721" s="257" t="str">
        <f t="shared" si="162"/>
        <v/>
      </c>
      <c r="AC721" s="193" t="str">
        <f t="shared" si="163"/>
        <v>CHECK DATES</v>
      </c>
      <c r="AD721" s="257" t="str">
        <f t="shared" si="164"/>
        <v/>
      </c>
      <c r="AE721" s="286">
        <v>0</v>
      </c>
      <c r="AF721" s="257">
        <f t="shared" si="165"/>
        <v>0</v>
      </c>
      <c r="AG721" s="257" t="str">
        <f t="shared" si="166"/>
        <v/>
      </c>
      <c r="AH721" s="257">
        <f t="shared" si="167"/>
        <v>0</v>
      </c>
    </row>
    <row r="722" spans="1:34" x14ac:dyDescent="0.3">
      <c r="A722" s="287">
        <v>710</v>
      </c>
      <c r="B722" s="150"/>
      <c r="C722" s="150"/>
      <c r="D722" s="150"/>
      <c r="E722" s="152"/>
      <c r="F722" s="152"/>
      <c r="G722" s="154"/>
      <c r="H722" s="155"/>
      <c r="I722" s="159"/>
      <c r="J722" s="159"/>
      <c r="K722" s="337"/>
      <c r="L722" s="343" t="str">
        <f>IF(K722="","",LOOKUP(K722,'Work Programme'!$A$8:$A$207,'Work Programme'!$B$8:$B$207))</f>
        <v/>
      </c>
      <c r="M722" s="150"/>
      <c r="N722" s="151"/>
      <c r="O722" s="254" t="str">
        <f>IF(G722="","",VLOOKUP(G722,'Overview - Financial Statement'!$A$46:$B$60,2,FALSE))</f>
        <v/>
      </c>
      <c r="P722" s="255" t="str">
        <f t="shared" si="154"/>
        <v/>
      </c>
      <c r="Q722" s="153"/>
      <c r="R722" s="153"/>
      <c r="S722" s="238">
        <f t="shared" si="155"/>
        <v>0</v>
      </c>
      <c r="T722" s="193" t="s">
        <v>44</v>
      </c>
      <c r="U722" s="173"/>
      <c r="V722" s="193" t="str">
        <f t="shared" si="156"/>
        <v/>
      </c>
      <c r="W722" s="264" t="str">
        <f t="shared" si="157"/>
        <v>OK</v>
      </c>
      <c r="X722" s="193" t="str">
        <f t="shared" si="158"/>
        <v/>
      </c>
      <c r="Y722" s="193" t="str">
        <f t="shared" si="159"/>
        <v/>
      </c>
      <c r="Z722" s="397" t="str">
        <f t="shared" si="160"/>
        <v/>
      </c>
      <c r="AA722" s="257" t="str">
        <f t="shared" si="161"/>
        <v/>
      </c>
      <c r="AB722" s="257" t="str">
        <f t="shared" si="162"/>
        <v/>
      </c>
      <c r="AC722" s="193" t="str">
        <f t="shared" si="163"/>
        <v>CHECK DATES</v>
      </c>
      <c r="AD722" s="257" t="str">
        <f t="shared" si="164"/>
        <v/>
      </c>
      <c r="AE722" s="286">
        <v>0</v>
      </c>
      <c r="AF722" s="257">
        <f t="shared" si="165"/>
        <v>0</v>
      </c>
      <c r="AG722" s="257" t="str">
        <f t="shared" si="166"/>
        <v/>
      </c>
      <c r="AH722" s="257">
        <f t="shared" si="167"/>
        <v>0</v>
      </c>
    </row>
    <row r="723" spans="1:34" x14ac:dyDescent="0.3">
      <c r="A723" s="287">
        <v>711</v>
      </c>
      <c r="B723" s="150"/>
      <c r="C723" s="150"/>
      <c r="D723" s="150"/>
      <c r="E723" s="152"/>
      <c r="F723" s="152"/>
      <c r="G723" s="154"/>
      <c r="H723" s="155"/>
      <c r="I723" s="159"/>
      <c r="J723" s="159"/>
      <c r="K723" s="337"/>
      <c r="L723" s="343" t="str">
        <f>IF(K723="","",LOOKUP(K723,'Work Programme'!$A$8:$A$207,'Work Programme'!$B$8:$B$207))</f>
        <v/>
      </c>
      <c r="M723" s="150"/>
      <c r="N723" s="151"/>
      <c r="O723" s="254" t="str">
        <f>IF(G723="","",VLOOKUP(G723,'Overview - Financial Statement'!$A$46:$B$60,2,FALSE))</f>
        <v/>
      </c>
      <c r="P723" s="255" t="str">
        <f t="shared" si="154"/>
        <v/>
      </c>
      <c r="Q723" s="153"/>
      <c r="R723" s="153"/>
      <c r="S723" s="238">
        <f t="shared" si="155"/>
        <v>0</v>
      </c>
      <c r="T723" s="193" t="s">
        <v>44</v>
      </c>
      <c r="U723" s="173"/>
      <c r="V723" s="193" t="str">
        <f t="shared" si="156"/>
        <v/>
      </c>
      <c r="W723" s="264" t="str">
        <f t="shared" si="157"/>
        <v>OK</v>
      </c>
      <c r="X723" s="193" t="str">
        <f t="shared" si="158"/>
        <v/>
      </c>
      <c r="Y723" s="193" t="str">
        <f t="shared" si="159"/>
        <v/>
      </c>
      <c r="Z723" s="397" t="str">
        <f t="shared" si="160"/>
        <v/>
      </c>
      <c r="AA723" s="257" t="str">
        <f t="shared" si="161"/>
        <v/>
      </c>
      <c r="AB723" s="257" t="str">
        <f t="shared" si="162"/>
        <v/>
      </c>
      <c r="AC723" s="193" t="str">
        <f t="shared" si="163"/>
        <v>CHECK DATES</v>
      </c>
      <c r="AD723" s="257" t="str">
        <f t="shared" si="164"/>
        <v/>
      </c>
      <c r="AE723" s="286">
        <v>0</v>
      </c>
      <c r="AF723" s="257">
        <f t="shared" si="165"/>
        <v>0</v>
      </c>
      <c r="AG723" s="257" t="str">
        <f t="shared" si="166"/>
        <v/>
      </c>
      <c r="AH723" s="257">
        <f t="shared" si="167"/>
        <v>0</v>
      </c>
    </row>
    <row r="724" spans="1:34" x14ac:dyDescent="0.3">
      <c r="A724" s="287">
        <v>712</v>
      </c>
      <c r="B724" s="150"/>
      <c r="C724" s="150"/>
      <c r="D724" s="150"/>
      <c r="E724" s="152"/>
      <c r="F724" s="152"/>
      <c r="G724" s="154"/>
      <c r="H724" s="155"/>
      <c r="I724" s="159"/>
      <c r="J724" s="159"/>
      <c r="K724" s="337"/>
      <c r="L724" s="343" t="str">
        <f>IF(K724="","",LOOKUP(K724,'Work Programme'!$A$8:$A$207,'Work Programme'!$B$8:$B$207))</f>
        <v/>
      </c>
      <c r="M724" s="150"/>
      <c r="N724" s="151"/>
      <c r="O724" s="254" t="str">
        <f>IF(G724="","",VLOOKUP(G724,'Overview - Financial Statement'!$A$46:$B$60,2,FALSE))</f>
        <v/>
      </c>
      <c r="P724" s="255" t="str">
        <f t="shared" si="154"/>
        <v/>
      </c>
      <c r="Q724" s="153"/>
      <c r="R724" s="153"/>
      <c r="S724" s="238">
        <f t="shared" si="155"/>
        <v>0</v>
      </c>
      <c r="T724" s="193" t="s">
        <v>44</v>
      </c>
      <c r="U724" s="173"/>
      <c r="V724" s="193" t="str">
        <f t="shared" si="156"/>
        <v/>
      </c>
      <c r="W724" s="264" t="str">
        <f t="shared" si="157"/>
        <v>OK</v>
      </c>
      <c r="X724" s="193" t="str">
        <f t="shared" si="158"/>
        <v/>
      </c>
      <c r="Y724" s="193" t="str">
        <f t="shared" si="159"/>
        <v/>
      </c>
      <c r="Z724" s="397" t="str">
        <f t="shared" si="160"/>
        <v/>
      </c>
      <c r="AA724" s="257" t="str">
        <f t="shared" si="161"/>
        <v/>
      </c>
      <c r="AB724" s="257" t="str">
        <f t="shared" si="162"/>
        <v/>
      </c>
      <c r="AC724" s="193" t="str">
        <f t="shared" si="163"/>
        <v>CHECK DATES</v>
      </c>
      <c r="AD724" s="257" t="str">
        <f t="shared" si="164"/>
        <v/>
      </c>
      <c r="AE724" s="286">
        <v>0</v>
      </c>
      <c r="AF724" s="257">
        <f t="shared" si="165"/>
        <v>0</v>
      </c>
      <c r="AG724" s="257" t="str">
        <f t="shared" si="166"/>
        <v/>
      </c>
      <c r="AH724" s="257">
        <f t="shared" si="167"/>
        <v>0</v>
      </c>
    </row>
    <row r="725" spans="1:34" x14ac:dyDescent="0.3">
      <c r="A725" s="287">
        <v>713</v>
      </c>
      <c r="B725" s="150"/>
      <c r="C725" s="150"/>
      <c r="D725" s="150"/>
      <c r="E725" s="152"/>
      <c r="F725" s="152"/>
      <c r="G725" s="154"/>
      <c r="H725" s="155"/>
      <c r="I725" s="159"/>
      <c r="J725" s="159"/>
      <c r="K725" s="337"/>
      <c r="L725" s="343" t="str">
        <f>IF(K725="","",LOOKUP(K725,'Work Programme'!$A$8:$A$207,'Work Programme'!$B$8:$B$207))</f>
        <v/>
      </c>
      <c r="M725" s="150"/>
      <c r="N725" s="151"/>
      <c r="O725" s="254" t="str">
        <f>IF(G725="","",VLOOKUP(G725,'Overview - Financial Statement'!$A$46:$B$60,2,FALSE))</f>
        <v/>
      </c>
      <c r="P725" s="255" t="str">
        <f t="shared" si="154"/>
        <v/>
      </c>
      <c r="Q725" s="153"/>
      <c r="R725" s="153"/>
      <c r="S725" s="238">
        <f t="shared" si="155"/>
        <v>0</v>
      </c>
      <c r="T725" s="193" t="s">
        <v>44</v>
      </c>
      <c r="U725" s="173"/>
      <c r="V725" s="193" t="str">
        <f t="shared" si="156"/>
        <v/>
      </c>
      <c r="W725" s="264" t="str">
        <f t="shared" si="157"/>
        <v>OK</v>
      </c>
      <c r="X725" s="193" t="str">
        <f t="shared" si="158"/>
        <v/>
      </c>
      <c r="Y725" s="193" t="str">
        <f t="shared" si="159"/>
        <v/>
      </c>
      <c r="Z725" s="397" t="str">
        <f t="shared" si="160"/>
        <v/>
      </c>
      <c r="AA725" s="257" t="str">
        <f t="shared" si="161"/>
        <v/>
      </c>
      <c r="AB725" s="257" t="str">
        <f t="shared" si="162"/>
        <v/>
      </c>
      <c r="AC725" s="193" t="str">
        <f t="shared" si="163"/>
        <v>CHECK DATES</v>
      </c>
      <c r="AD725" s="257" t="str">
        <f t="shared" si="164"/>
        <v/>
      </c>
      <c r="AE725" s="286">
        <v>0</v>
      </c>
      <c r="AF725" s="257">
        <f t="shared" si="165"/>
        <v>0</v>
      </c>
      <c r="AG725" s="257" t="str">
        <f t="shared" si="166"/>
        <v/>
      </c>
      <c r="AH725" s="257">
        <f t="shared" si="167"/>
        <v>0</v>
      </c>
    </row>
    <row r="726" spans="1:34" x14ac:dyDescent="0.3">
      <c r="A726" s="287">
        <v>714</v>
      </c>
      <c r="B726" s="150"/>
      <c r="C726" s="150"/>
      <c r="D726" s="150"/>
      <c r="E726" s="152"/>
      <c r="F726" s="152"/>
      <c r="G726" s="154"/>
      <c r="H726" s="155"/>
      <c r="I726" s="159"/>
      <c r="J726" s="159"/>
      <c r="K726" s="337"/>
      <c r="L726" s="343" t="str">
        <f>IF(K726="","",LOOKUP(K726,'Work Programme'!$A$8:$A$207,'Work Programme'!$B$8:$B$207))</f>
        <v/>
      </c>
      <c r="M726" s="150"/>
      <c r="N726" s="151"/>
      <c r="O726" s="254" t="str">
        <f>IF(G726="","",VLOOKUP(G726,'Overview - Financial Statement'!$A$46:$B$60,2,FALSE))</f>
        <v/>
      </c>
      <c r="P726" s="255" t="str">
        <f t="shared" si="154"/>
        <v/>
      </c>
      <c r="Q726" s="153"/>
      <c r="R726" s="153"/>
      <c r="S726" s="238">
        <f t="shared" si="155"/>
        <v>0</v>
      </c>
      <c r="T726" s="193" t="s">
        <v>44</v>
      </c>
      <c r="U726" s="173"/>
      <c r="V726" s="193" t="str">
        <f t="shared" si="156"/>
        <v/>
      </c>
      <c r="W726" s="264" t="str">
        <f t="shared" si="157"/>
        <v>OK</v>
      </c>
      <c r="X726" s="193" t="str">
        <f t="shared" si="158"/>
        <v/>
      </c>
      <c r="Y726" s="193" t="str">
        <f t="shared" si="159"/>
        <v/>
      </c>
      <c r="Z726" s="397" t="str">
        <f t="shared" si="160"/>
        <v/>
      </c>
      <c r="AA726" s="257" t="str">
        <f t="shared" si="161"/>
        <v/>
      </c>
      <c r="AB726" s="257" t="str">
        <f t="shared" si="162"/>
        <v/>
      </c>
      <c r="AC726" s="193" t="str">
        <f t="shared" si="163"/>
        <v>CHECK DATES</v>
      </c>
      <c r="AD726" s="257" t="str">
        <f t="shared" si="164"/>
        <v/>
      </c>
      <c r="AE726" s="286">
        <v>0</v>
      </c>
      <c r="AF726" s="257">
        <f t="shared" si="165"/>
        <v>0</v>
      </c>
      <c r="AG726" s="257" t="str">
        <f t="shared" si="166"/>
        <v/>
      </c>
      <c r="AH726" s="257">
        <f t="shared" si="167"/>
        <v>0</v>
      </c>
    </row>
    <row r="727" spans="1:34" x14ac:dyDescent="0.3">
      <c r="A727" s="287">
        <v>715</v>
      </c>
      <c r="B727" s="150"/>
      <c r="C727" s="150"/>
      <c r="D727" s="150"/>
      <c r="E727" s="152"/>
      <c r="F727" s="152"/>
      <c r="G727" s="154"/>
      <c r="H727" s="155"/>
      <c r="I727" s="159"/>
      <c r="J727" s="159"/>
      <c r="K727" s="337"/>
      <c r="L727" s="343" t="str">
        <f>IF(K727="","",LOOKUP(K727,'Work Programme'!$A$8:$A$207,'Work Programme'!$B$8:$B$207))</f>
        <v/>
      </c>
      <c r="M727" s="150"/>
      <c r="N727" s="151"/>
      <c r="O727" s="254" t="str">
        <f>IF(G727="","",VLOOKUP(G727,'Overview - Financial Statement'!$A$46:$B$60,2,FALSE))</f>
        <v/>
      </c>
      <c r="P727" s="255" t="str">
        <f t="shared" si="154"/>
        <v/>
      </c>
      <c r="Q727" s="153"/>
      <c r="R727" s="153"/>
      <c r="S727" s="238">
        <f t="shared" si="155"/>
        <v>0</v>
      </c>
      <c r="T727" s="193" t="s">
        <v>44</v>
      </c>
      <c r="U727" s="173"/>
      <c r="V727" s="193" t="str">
        <f t="shared" si="156"/>
        <v/>
      </c>
      <c r="W727" s="264" t="str">
        <f t="shared" si="157"/>
        <v>OK</v>
      </c>
      <c r="X727" s="193" t="str">
        <f t="shared" si="158"/>
        <v/>
      </c>
      <c r="Y727" s="193" t="str">
        <f t="shared" si="159"/>
        <v/>
      </c>
      <c r="Z727" s="397" t="str">
        <f t="shared" si="160"/>
        <v/>
      </c>
      <c r="AA727" s="257" t="str">
        <f t="shared" si="161"/>
        <v/>
      </c>
      <c r="AB727" s="257" t="str">
        <f t="shared" si="162"/>
        <v/>
      </c>
      <c r="AC727" s="193" t="str">
        <f t="shared" si="163"/>
        <v>CHECK DATES</v>
      </c>
      <c r="AD727" s="257" t="str">
        <f t="shared" si="164"/>
        <v/>
      </c>
      <c r="AE727" s="286">
        <v>0</v>
      </c>
      <c r="AF727" s="257">
        <f t="shared" si="165"/>
        <v>0</v>
      </c>
      <c r="AG727" s="257" t="str">
        <f t="shared" si="166"/>
        <v/>
      </c>
      <c r="AH727" s="257">
        <f t="shared" si="167"/>
        <v>0</v>
      </c>
    </row>
    <row r="728" spans="1:34" x14ac:dyDescent="0.3">
      <c r="A728" s="287">
        <v>716</v>
      </c>
      <c r="B728" s="150"/>
      <c r="C728" s="150"/>
      <c r="D728" s="150"/>
      <c r="E728" s="152"/>
      <c r="F728" s="152"/>
      <c r="G728" s="154"/>
      <c r="H728" s="155"/>
      <c r="I728" s="159"/>
      <c r="J728" s="159"/>
      <c r="K728" s="337"/>
      <c r="L728" s="343" t="str">
        <f>IF(K728="","",LOOKUP(K728,'Work Programme'!$A$8:$A$207,'Work Programme'!$B$8:$B$207))</f>
        <v/>
      </c>
      <c r="M728" s="150"/>
      <c r="N728" s="151"/>
      <c r="O728" s="254" t="str">
        <f>IF(G728="","",VLOOKUP(G728,'Overview - Financial Statement'!$A$46:$B$60,2,FALSE))</f>
        <v/>
      </c>
      <c r="P728" s="255" t="str">
        <f t="shared" si="154"/>
        <v/>
      </c>
      <c r="Q728" s="153"/>
      <c r="R728" s="153"/>
      <c r="S728" s="238">
        <f t="shared" si="155"/>
        <v>0</v>
      </c>
      <c r="T728" s="193" t="s">
        <v>44</v>
      </c>
      <c r="U728" s="173"/>
      <c r="V728" s="193" t="str">
        <f t="shared" si="156"/>
        <v/>
      </c>
      <c r="W728" s="264" t="str">
        <f t="shared" si="157"/>
        <v>OK</v>
      </c>
      <c r="X728" s="193" t="str">
        <f t="shared" si="158"/>
        <v/>
      </c>
      <c r="Y728" s="193" t="str">
        <f t="shared" si="159"/>
        <v/>
      </c>
      <c r="Z728" s="397" t="str">
        <f t="shared" si="160"/>
        <v/>
      </c>
      <c r="AA728" s="257" t="str">
        <f t="shared" si="161"/>
        <v/>
      </c>
      <c r="AB728" s="257" t="str">
        <f t="shared" si="162"/>
        <v/>
      </c>
      <c r="AC728" s="193" t="str">
        <f t="shared" si="163"/>
        <v>CHECK DATES</v>
      </c>
      <c r="AD728" s="257" t="str">
        <f t="shared" si="164"/>
        <v/>
      </c>
      <c r="AE728" s="286">
        <v>0</v>
      </c>
      <c r="AF728" s="257">
        <f t="shared" si="165"/>
        <v>0</v>
      </c>
      <c r="AG728" s="257" t="str">
        <f t="shared" si="166"/>
        <v/>
      </c>
      <c r="AH728" s="257">
        <f t="shared" si="167"/>
        <v>0</v>
      </c>
    </row>
    <row r="729" spans="1:34" x14ac:dyDescent="0.3">
      <c r="A729" s="287">
        <v>717</v>
      </c>
      <c r="B729" s="150"/>
      <c r="C729" s="150"/>
      <c r="D729" s="150"/>
      <c r="E729" s="152"/>
      <c r="F729" s="152"/>
      <c r="G729" s="154"/>
      <c r="H729" s="155"/>
      <c r="I729" s="159"/>
      <c r="J729" s="159"/>
      <c r="K729" s="337"/>
      <c r="L729" s="343" t="str">
        <f>IF(K729="","",LOOKUP(K729,'Work Programme'!$A$8:$A$207,'Work Programme'!$B$8:$B$207))</f>
        <v/>
      </c>
      <c r="M729" s="150"/>
      <c r="N729" s="151"/>
      <c r="O729" s="254" t="str">
        <f>IF(G729="","",VLOOKUP(G729,'Overview - Financial Statement'!$A$46:$B$60,2,FALSE))</f>
        <v/>
      </c>
      <c r="P729" s="255" t="str">
        <f t="shared" si="154"/>
        <v/>
      </c>
      <c r="Q729" s="153"/>
      <c r="R729" s="153"/>
      <c r="S729" s="238">
        <f t="shared" si="155"/>
        <v>0</v>
      </c>
      <c r="T729" s="193" t="s">
        <v>44</v>
      </c>
      <c r="U729" s="173"/>
      <c r="V729" s="193" t="str">
        <f t="shared" si="156"/>
        <v/>
      </c>
      <c r="W729" s="264" t="str">
        <f t="shared" si="157"/>
        <v>OK</v>
      </c>
      <c r="X729" s="193" t="str">
        <f t="shared" si="158"/>
        <v/>
      </c>
      <c r="Y729" s="193" t="str">
        <f t="shared" si="159"/>
        <v/>
      </c>
      <c r="Z729" s="397" t="str">
        <f t="shared" si="160"/>
        <v/>
      </c>
      <c r="AA729" s="257" t="str">
        <f t="shared" si="161"/>
        <v/>
      </c>
      <c r="AB729" s="257" t="str">
        <f t="shared" si="162"/>
        <v/>
      </c>
      <c r="AC729" s="193" t="str">
        <f t="shared" si="163"/>
        <v>CHECK DATES</v>
      </c>
      <c r="AD729" s="257" t="str">
        <f t="shared" si="164"/>
        <v/>
      </c>
      <c r="AE729" s="286">
        <v>0</v>
      </c>
      <c r="AF729" s="257">
        <f t="shared" si="165"/>
        <v>0</v>
      </c>
      <c r="AG729" s="257" t="str">
        <f t="shared" si="166"/>
        <v/>
      </c>
      <c r="AH729" s="257">
        <f t="shared" si="167"/>
        <v>0</v>
      </c>
    </row>
    <row r="730" spans="1:34" x14ac:dyDescent="0.3">
      <c r="A730" s="287">
        <v>718</v>
      </c>
      <c r="B730" s="150"/>
      <c r="C730" s="150"/>
      <c r="D730" s="150"/>
      <c r="E730" s="152"/>
      <c r="F730" s="152"/>
      <c r="G730" s="154"/>
      <c r="H730" s="155"/>
      <c r="I730" s="159"/>
      <c r="J730" s="159"/>
      <c r="K730" s="337"/>
      <c r="L730" s="343" t="str">
        <f>IF(K730="","",LOOKUP(K730,'Work Programme'!$A$8:$A$207,'Work Programme'!$B$8:$B$207))</f>
        <v/>
      </c>
      <c r="M730" s="150"/>
      <c r="N730" s="151"/>
      <c r="O730" s="254" t="str">
        <f>IF(G730="","",VLOOKUP(G730,'Overview - Financial Statement'!$A$46:$B$60,2,FALSE))</f>
        <v/>
      </c>
      <c r="P730" s="255" t="str">
        <f t="shared" si="154"/>
        <v/>
      </c>
      <c r="Q730" s="153"/>
      <c r="R730" s="153"/>
      <c r="S730" s="238">
        <f t="shared" si="155"/>
        <v>0</v>
      </c>
      <c r="T730" s="193" t="s">
        <v>44</v>
      </c>
      <c r="U730" s="173"/>
      <c r="V730" s="193" t="str">
        <f t="shared" si="156"/>
        <v/>
      </c>
      <c r="W730" s="264" t="str">
        <f t="shared" si="157"/>
        <v>OK</v>
      </c>
      <c r="X730" s="193" t="str">
        <f t="shared" si="158"/>
        <v/>
      </c>
      <c r="Y730" s="193" t="str">
        <f t="shared" si="159"/>
        <v/>
      </c>
      <c r="Z730" s="397" t="str">
        <f t="shared" si="160"/>
        <v/>
      </c>
      <c r="AA730" s="257" t="str">
        <f t="shared" si="161"/>
        <v/>
      </c>
      <c r="AB730" s="257" t="str">
        <f t="shared" si="162"/>
        <v/>
      </c>
      <c r="AC730" s="193" t="str">
        <f t="shared" si="163"/>
        <v>CHECK DATES</v>
      </c>
      <c r="AD730" s="257" t="str">
        <f t="shared" si="164"/>
        <v/>
      </c>
      <c r="AE730" s="286">
        <v>0</v>
      </c>
      <c r="AF730" s="257">
        <f t="shared" si="165"/>
        <v>0</v>
      </c>
      <c r="AG730" s="257" t="str">
        <f t="shared" si="166"/>
        <v/>
      </c>
      <c r="AH730" s="257">
        <f t="shared" si="167"/>
        <v>0</v>
      </c>
    </row>
    <row r="731" spans="1:34" x14ac:dyDescent="0.3">
      <c r="A731" s="287">
        <v>719</v>
      </c>
      <c r="B731" s="150"/>
      <c r="C731" s="150"/>
      <c r="D731" s="150"/>
      <c r="E731" s="152"/>
      <c r="F731" s="152"/>
      <c r="G731" s="154"/>
      <c r="H731" s="155"/>
      <c r="I731" s="159"/>
      <c r="J731" s="159"/>
      <c r="K731" s="337"/>
      <c r="L731" s="343" t="str">
        <f>IF(K731="","",LOOKUP(K731,'Work Programme'!$A$8:$A$207,'Work Programme'!$B$8:$B$207))</f>
        <v/>
      </c>
      <c r="M731" s="150"/>
      <c r="N731" s="151"/>
      <c r="O731" s="254" t="str">
        <f>IF(G731="","",VLOOKUP(G731,'Overview - Financial Statement'!$A$46:$B$60,2,FALSE))</f>
        <v/>
      </c>
      <c r="P731" s="255" t="str">
        <f t="shared" si="154"/>
        <v/>
      </c>
      <c r="Q731" s="153"/>
      <c r="R731" s="153"/>
      <c r="S731" s="238">
        <f t="shared" si="155"/>
        <v>0</v>
      </c>
      <c r="T731" s="193" t="s">
        <v>44</v>
      </c>
      <c r="U731" s="173"/>
      <c r="V731" s="193" t="str">
        <f t="shared" si="156"/>
        <v/>
      </c>
      <c r="W731" s="264" t="str">
        <f t="shared" si="157"/>
        <v>OK</v>
      </c>
      <c r="X731" s="193" t="str">
        <f t="shared" si="158"/>
        <v/>
      </c>
      <c r="Y731" s="193" t="str">
        <f t="shared" si="159"/>
        <v/>
      </c>
      <c r="Z731" s="397" t="str">
        <f t="shared" si="160"/>
        <v/>
      </c>
      <c r="AA731" s="257" t="str">
        <f t="shared" si="161"/>
        <v/>
      </c>
      <c r="AB731" s="257" t="str">
        <f t="shared" si="162"/>
        <v/>
      </c>
      <c r="AC731" s="193" t="str">
        <f t="shared" si="163"/>
        <v>CHECK DATES</v>
      </c>
      <c r="AD731" s="257" t="str">
        <f t="shared" si="164"/>
        <v/>
      </c>
      <c r="AE731" s="286">
        <v>0</v>
      </c>
      <c r="AF731" s="257">
        <f t="shared" si="165"/>
        <v>0</v>
      </c>
      <c r="AG731" s="257" t="str">
        <f t="shared" si="166"/>
        <v/>
      </c>
      <c r="AH731" s="257">
        <f t="shared" si="167"/>
        <v>0</v>
      </c>
    </row>
    <row r="732" spans="1:34" x14ac:dyDescent="0.3">
      <c r="A732" s="287">
        <v>720</v>
      </c>
      <c r="B732" s="150"/>
      <c r="C732" s="150"/>
      <c r="D732" s="150"/>
      <c r="E732" s="152"/>
      <c r="F732" s="152"/>
      <c r="G732" s="154"/>
      <c r="H732" s="155"/>
      <c r="I732" s="159"/>
      <c r="J732" s="159"/>
      <c r="K732" s="337"/>
      <c r="L732" s="343" t="str">
        <f>IF(K732="","",LOOKUP(K732,'Work Programme'!$A$8:$A$207,'Work Programme'!$B$8:$B$207))</f>
        <v/>
      </c>
      <c r="M732" s="150"/>
      <c r="N732" s="151"/>
      <c r="O732" s="254" t="str">
        <f>IF(G732="","",VLOOKUP(G732,'Overview - Financial Statement'!$A$46:$B$60,2,FALSE))</f>
        <v/>
      </c>
      <c r="P732" s="255" t="str">
        <f t="shared" si="154"/>
        <v/>
      </c>
      <c r="Q732" s="153"/>
      <c r="R732" s="153"/>
      <c r="S732" s="238">
        <f t="shared" si="155"/>
        <v>0</v>
      </c>
      <c r="T732" s="193" t="s">
        <v>44</v>
      </c>
      <c r="U732" s="173"/>
      <c r="V732" s="193" t="str">
        <f t="shared" si="156"/>
        <v/>
      </c>
      <c r="W732" s="264" t="str">
        <f t="shared" si="157"/>
        <v>OK</v>
      </c>
      <c r="X732" s="193" t="str">
        <f t="shared" si="158"/>
        <v/>
      </c>
      <c r="Y732" s="193" t="str">
        <f t="shared" si="159"/>
        <v/>
      </c>
      <c r="Z732" s="397" t="str">
        <f t="shared" si="160"/>
        <v/>
      </c>
      <c r="AA732" s="257" t="str">
        <f t="shared" si="161"/>
        <v/>
      </c>
      <c r="AB732" s="257" t="str">
        <f t="shared" si="162"/>
        <v/>
      </c>
      <c r="AC732" s="193" t="str">
        <f t="shared" si="163"/>
        <v>CHECK DATES</v>
      </c>
      <c r="AD732" s="257" t="str">
        <f t="shared" si="164"/>
        <v/>
      </c>
      <c r="AE732" s="286">
        <v>0</v>
      </c>
      <c r="AF732" s="257">
        <f t="shared" si="165"/>
        <v>0</v>
      </c>
      <c r="AG732" s="257" t="str">
        <f t="shared" si="166"/>
        <v/>
      </c>
      <c r="AH732" s="257">
        <f t="shared" si="167"/>
        <v>0</v>
      </c>
    </row>
    <row r="733" spans="1:34" x14ac:dyDescent="0.3">
      <c r="A733" s="287">
        <v>721</v>
      </c>
      <c r="B733" s="150"/>
      <c r="C733" s="150"/>
      <c r="D733" s="150"/>
      <c r="E733" s="152"/>
      <c r="F733" s="152"/>
      <c r="G733" s="154"/>
      <c r="H733" s="155"/>
      <c r="I733" s="159"/>
      <c r="J733" s="159"/>
      <c r="K733" s="337"/>
      <c r="L733" s="343" t="str">
        <f>IF(K733="","",LOOKUP(K733,'Work Programme'!$A$8:$A$207,'Work Programme'!$B$8:$B$207))</f>
        <v/>
      </c>
      <c r="M733" s="150"/>
      <c r="N733" s="151"/>
      <c r="O733" s="254" t="str">
        <f>IF(G733="","",VLOOKUP(G733,'Overview - Financial Statement'!$A$46:$B$60,2,FALSE))</f>
        <v/>
      </c>
      <c r="P733" s="255" t="str">
        <f t="shared" si="154"/>
        <v/>
      </c>
      <c r="Q733" s="153"/>
      <c r="R733" s="153"/>
      <c r="S733" s="238">
        <f t="shared" si="155"/>
        <v>0</v>
      </c>
      <c r="T733" s="193" t="s">
        <v>44</v>
      </c>
      <c r="U733" s="173"/>
      <c r="V733" s="193" t="str">
        <f t="shared" si="156"/>
        <v/>
      </c>
      <c r="W733" s="264" t="str">
        <f t="shared" si="157"/>
        <v>OK</v>
      </c>
      <c r="X733" s="193" t="str">
        <f t="shared" si="158"/>
        <v/>
      </c>
      <c r="Y733" s="193" t="str">
        <f t="shared" si="159"/>
        <v/>
      </c>
      <c r="Z733" s="397" t="str">
        <f t="shared" si="160"/>
        <v/>
      </c>
      <c r="AA733" s="257" t="str">
        <f t="shared" si="161"/>
        <v/>
      </c>
      <c r="AB733" s="257" t="str">
        <f t="shared" si="162"/>
        <v/>
      </c>
      <c r="AC733" s="193" t="str">
        <f t="shared" si="163"/>
        <v>CHECK DATES</v>
      </c>
      <c r="AD733" s="257" t="str">
        <f t="shared" si="164"/>
        <v/>
      </c>
      <c r="AE733" s="286">
        <v>0</v>
      </c>
      <c r="AF733" s="257">
        <f t="shared" si="165"/>
        <v>0</v>
      </c>
      <c r="AG733" s="257" t="str">
        <f t="shared" si="166"/>
        <v/>
      </c>
      <c r="AH733" s="257">
        <f t="shared" si="167"/>
        <v>0</v>
      </c>
    </row>
    <row r="734" spans="1:34" x14ac:dyDescent="0.3">
      <c r="A734" s="287">
        <v>722</v>
      </c>
      <c r="B734" s="150"/>
      <c r="C734" s="150"/>
      <c r="D734" s="150"/>
      <c r="E734" s="152"/>
      <c r="F734" s="152"/>
      <c r="G734" s="154"/>
      <c r="H734" s="155"/>
      <c r="I734" s="159"/>
      <c r="J734" s="159"/>
      <c r="K734" s="337"/>
      <c r="L734" s="343" t="str">
        <f>IF(K734="","",LOOKUP(K734,'Work Programme'!$A$8:$A$207,'Work Programme'!$B$8:$B$207))</f>
        <v/>
      </c>
      <c r="M734" s="150"/>
      <c r="N734" s="151"/>
      <c r="O734" s="254" t="str">
        <f>IF(G734="","",VLOOKUP(G734,'Overview - Financial Statement'!$A$46:$B$60,2,FALSE))</f>
        <v/>
      </c>
      <c r="P734" s="255" t="str">
        <f t="shared" si="154"/>
        <v/>
      </c>
      <c r="Q734" s="153"/>
      <c r="R734" s="153"/>
      <c r="S734" s="238">
        <f t="shared" si="155"/>
        <v>0</v>
      </c>
      <c r="T734" s="193" t="s">
        <v>44</v>
      </c>
      <c r="U734" s="173"/>
      <c r="V734" s="193" t="str">
        <f t="shared" si="156"/>
        <v/>
      </c>
      <c r="W734" s="264" t="str">
        <f t="shared" si="157"/>
        <v>OK</v>
      </c>
      <c r="X734" s="193" t="str">
        <f t="shared" si="158"/>
        <v/>
      </c>
      <c r="Y734" s="193" t="str">
        <f t="shared" si="159"/>
        <v/>
      </c>
      <c r="Z734" s="397" t="str">
        <f t="shared" si="160"/>
        <v/>
      </c>
      <c r="AA734" s="257" t="str">
        <f t="shared" si="161"/>
        <v/>
      </c>
      <c r="AB734" s="257" t="str">
        <f t="shared" si="162"/>
        <v/>
      </c>
      <c r="AC734" s="193" t="str">
        <f t="shared" si="163"/>
        <v>CHECK DATES</v>
      </c>
      <c r="AD734" s="257" t="str">
        <f t="shared" si="164"/>
        <v/>
      </c>
      <c r="AE734" s="286">
        <v>0</v>
      </c>
      <c r="AF734" s="257">
        <f t="shared" si="165"/>
        <v>0</v>
      </c>
      <c r="AG734" s="257" t="str">
        <f t="shared" si="166"/>
        <v/>
      </c>
      <c r="AH734" s="257">
        <f t="shared" si="167"/>
        <v>0</v>
      </c>
    </row>
    <row r="735" spans="1:34" x14ac:dyDescent="0.3">
      <c r="A735" s="287">
        <v>723</v>
      </c>
      <c r="B735" s="150"/>
      <c r="C735" s="150"/>
      <c r="D735" s="150"/>
      <c r="E735" s="152"/>
      <c r="F735" s="152"/>
      <c r="G735" s="154"/>
      <c r="H735" s="155"/>
      <c r="I735" s="159"/>
      <c r="J735" s="159"/>
      <c r="K735" s="337"/>
      <c r="L735" s="343" t="str">
        <f>IF(K735="","",LOOKUP(K735,'Work Programme'!$A$8:$A$207,'Work Programme'!$B$8:$B$207))</f>
        <v/>
      </c>
      <c r="M735" s="150"/>
      <c r="N735" s="151"/>
      <c r="O735" s="254" t="str">
        <f>IF(G735="","",VLOOKUP(G735,'Overview - Financial Statement'!$A$46:$B$60,2,FALSE))</f>
        <v/>
      </c>
      <c r="P735" s="255" t="str">
        <f t="shared" si="154"/>
        <v/>
      </c>
      <c r="Q735" s="153"/>
      <c r="R735" s="153"/>
      <c r="S735" s="238">
        <f t="shared" si="155"/>
        <v>0</v>
      </c>
      <c r="T735" s="193" t="s">
        <v>44</v>
      </c>
      <c r="U735" s="173"/>
      <c r="V735" s="193" t="str">
        <f t="shared" si="156"/>
        <v/>
      </c>
      <c r="W735" s="264" t="str">
        <f t="shared" si="157"/>
        <v>OK</v>
      </c>
      <c r="X735" s="193" t="str">
        <f t="shared" si="158"/>
        <v/>
      </c>
      <c r="Y735" s="193" t="str">
        <f t="shared" si="159"/>
        <v/>
      </c>
      <c r="Z735" s="397" t="str">
        <f t="shared" si="160"/>
        <v/>
      </c>
      <c r="AA735" s="257" t="str">
        <f t="shared" si="161"/>
        <v/>
      </c>
      <c r="AB735" s="257" t="str">
        <f t="shared" si="162"/>
        <v/>
      </c>
      <c r="AC735" s="193" t="str">
        <f t="shared" si="163"/>
        <v>CHECK DATES</v>
      </c>
      <c r="AD735" s="257" t="str">
        <f t="shared" si="164"/>
        <v/>
      </c>
      <c r="AE735" s="286">
        <v>0</v>
      </c>
      <c r="AF735" s="257">
        <f t="shared" si="165"/>
        <v>0</v>
      </c>
      <c r="AG735" s="257" t="str">
        <f t="shared" si="166"/>
        <v/>
      </c>
      <c r="AH735" s="257">
        <f t="shared" si="167"/>
        <v>0</v>
      </c>
    </row>
    <row r="736" spans="1:34" x14ac:dyDescent="0.3">
      <c r="A736" s="287">
        <v>724</v>
      </c>
      <c r="B736" s="150"/>
      <c r="C736" s="150"/>
      <c r="D736" s="150"/>
      <c r="E736" s="152"/>
      <c r="F736" s="152"/>
      <c r="G736" s="154"/>
      <c r="H736" s="155"/>
      <c r="I736" s="159"/>
      <c r="J736" s="159"/>
      <c r="K736" s="337"/>
      <c r="L736" s="343" t="str">
        <f>IF(K736="","",LOOKUP(K736,'Work Programme'!$A$8:$A$207,'Work Programme'!$B$8:$B$207))</f>
        <v/>
      </c>
      <c r="M736" s="150"/>
      <c r="N736" s="151"/>
      <c r="O736" s="254" t="str">
        <f>IF(G736="","",VLOOKUP(G736,'Overview - Financial Statement'!$A$46:$B$60,2,FALSE))</f>
        <v/>
      </c>
      <c r="P736" s="255" t="str">
        <f t="shared" si="154"/>
        <v/>
      </c>
      <c r="Q736" s="153"/>
      <c r="R736" s="153"/>
      <c r="S736" s="238">
        <f t="shared" si="155"/>
        <v>0</v>
      </c>
      <c r="T736" s="193" t="s">
        <v>44</v>
      </c>
      <c r="U736" s="173"/>
      <c r="V736" s="193" t="str">
        <f t="shared" si="156"/>
        <v/>
      </c>
      <c r="W736" s="264" t="str">
        <f t="shared" si="157"/>
        <v>OK</v>
      </c>
      <c r="X736" s="193" t="str">
        <f t="shared" si="158"/>
        <v/>
      </c>
      <c r="Y736" s="193" t="str">
        <f t="shared" si="159"/>
        <v/>
      </c>
      <c r="Z736" s="397" t="str">
        <f t="shared" si="160"/>
        <v/>
      </c>
      <c r="AA736" s="257" t="str">
        <f t="shared" si="161"/>
        <v/>
      </c>
      <c r="AB736" s="257" t="str">
        <f t="shared" si="162"/>
        <v/>
      </c>
      <c r="AC736" s="193" t="str">
        <f t="shared" si="163"/>
        <v>CHECK DATES</v>
      </c>
      <c r="AD736" s="257" t="str">
        <f t="shared" si="164"/>
        <v/>
      </c>
      <c r="AE736" s="286">
        <v>0</v>
      </c>
      <c r="AF736" s="257">
        <f t="shared" si="165"/>
        <v>0</v>
      </c>
      <c r="AG736" s="257" t="str">
        <f t="shared" si="166"/>
        <v/>
      </c>
      <c r="AH736" s="257">
        <f t="shared" si="167"/>
        <v>0</v>
      </c>
    </row>
    <row r="737" spans="1:34" x14ac:dyDescent="0.3">
      <c r="A737" s="287">
        <v>725</v>
      </c>
      <c r="B737" s="150"/>
      <c r="C737" s="150"/>
      <c r="D737" s="150"/>
      <c r="E737" s="152"/>
      <c r="F737" s="152"/>
      <c r="G737" s="154"/>
      <c r="H737" s="155"/>
      <c r="I737" s="159"/>
      <c r="J737" s="159"/>
      <c r="K737" s="337"/>
      <c r="L737" s="343" t="str">
        <f>IF(K737="","",LOOKUP(K737,'Work Programme'!$A$8:$A$207,'Work Programme'!$B$8:$B$207))</f>
        <v/>
      </c>
      <c r="M737" s="150"/>
      <c r="N737" s="151"/>
      <c r="O737" s="254" t="str">
        <f>IF(G737="","",VLOOKUP(G737,'Overview - Financial Statement'!$A$46:$B$60,2,FALSE))</f>
        <v/>
      </c>
      <c r="P737" s="255" t="str">
        <f t="shared" si="154"/>
        <v/>
      </c>
      <c r="Q737" s="153"/>
      <c r="R737" s="153"/>
      <c r="S737" s="238">
        <f t="shared" si="155"/>
        <v>0</v>
      </c>
      <c r="T737" s="193" t="s">
        <v>44</v>
      </c>
      <c r="U737" s="173"/>
      <c r="V737" s="193" t="str">
        <f t="shared" si="156"/>
        <v/>
      </c>
      <c r="W737" s="264" t="str">
        <f t="shared" si="157"/>
        <v>OK</v>
      </c>
      <c r="X737" s="193" t="str">
        <f t="shared" si="158"/>
        <v/>
      </c>
      <c r="Y737" s="193" t="str">
        <f t="shared" si="159"/>
        <v/>
      </c>
      <c r="Z737" s="397" t="str">
        <f t="shared" si="160"/>
        <v/>
      </c>
      <c r="AA737" s="257" t="str">
        <f t="shared" si="161"/>
        <v/>
      </c>
      <c r="AB737" s="257" t="str">
        <f t="shared" si="162"/>
        <v/>
      </c>
      <c r="AC737" s="193" t="str">
        <f t="shared" si="163"/>
        <v>CHECK DATES</v>
      </c>
      <c r="AD737" s="257" t="str">
        <f t="shared" si="164"/>
        <v/>
      </c>
      <c r="AE737" s="286">
        <v>0</v>
      </c>
      <c r="AF737" s="257">
        <f t="shared" si="165"/>
        <v>0</v>
      </c>
      <c r="AG737" s="257" t="str">
        <f t="shared" si="166"/>
        <v/>
      </c>
      <c r="AH737" s="257">
        <f t="shared" si="167"/>
        <v>0</v>
      </c>
    </row>
    <row r="738" spans="1:34" x14ac:dyDescent="0.3">
      <c r="A738" s="287">
        <v>726</v>
      </c>
      <c r="B738" s="150"/>
      <c r="C738" s="150"/>
      <c r="D738" s="150"/>
      <c r="E738" s="152"/>
      <c r="F738" s="152"/>
      <c r="G738" s="154"/>
      <c r="H738" s="155"/>
      <c r="I738" s="159"/>
      <c r="J738" s="159"/>
      <c r="K738" s="337"/>
      <c r="L738" s="343" t="str">
        <f>IF(K738="","",LOOKUP(K738,'Work Programme'!$A$8:$A$207,'Work Programme'!$B$8:$B$207))</f>
        <v/>
      </c>
      <c r="M738" s="150"/>
      <c r="N738" s="151"/>
      <c r="O738" s="254" t="str">
        <f>IF(G738="","",VLOOKUP(G738,'Overview - Financial Statement'!$A$46:$B$60,2,FALSE))</f>
        <v/>
      </c>
      <c r="P738" s="255" t="str">
        <f t="shared" si="154"/>
        <v/>
      </c>
      <c r="Q738" s="153"/>
      <c r="R738" s="153"/>
      <c r="S738" s="238">
        <f t="shared" si="155"/>
        <v>0</v>
      </c>
      <c r="T738" s="193" t="s">
        <v>44</v>
      </c>
      <c r="U738" s="173"/>
      <c r="V738" s="193" t="str">
        <f t="shared" si="156"/>
        <v/>
      </c>
      <c r="W738" s="264" t="str">
        <f t="shared" si="157"/>
        <v>OK</v>
      </c>
      <c r="X738" s="193" t="str">
        <f t="shared" si="158"/>
        <v/>
      </c>
      <c r="Y738" s="193" t="str">
        <f t="shared" si="159"/>
        <v/>
      </c>
      <c r="Z738" s="397" t="str">
        <f t="shared" si="160"/>
        <v/>
      </c>
      <c r="AA738" s="257" t="str">
        <f t="shared" si="161"/>
        <v/>
      </c>
      <c r="AB738" s="257" t="str">
        <f t="shared" si="162"/>
        <v/>
      </c>
      <c r="AC738" s="193" t="str">
        <f t="shared" si="163"/>
        <v>CHECK DATES</v>
      </c>
      <c r="AD738" s="257" t="str">
        <f t="shared" si="164"/>
        <v/>
      </c>
      <c r="AE738" s="286">
        <v>0</v>
      </c>
      <c r="AF738" s="257">
        <f t="shared" si="165"/>
        <v>0</v>
      </c>
      <c r="AG738" s="257" t="str">
        <f t="shared" si="166"/>
        <v/>
      </c>
      <c r="AH738" s="257">
        <f t="shared" si="167"/>
        <v>0</v>
      </c>
    </row>
    <row r="739" spans="1:34" x14ac:dyDescent="0.3">
      <c r="A739" s="287">
        <v>727</v>
      </c>
      <c r="B739" s="150"/>
      <c r="C739" s="150"/>
      <c r="D739" s="150"/>
      <c r="E739" s="152"/>
      <c r="F739" s="152"/>
      <c r="G739" s="154"/>
      <c r="H739" s="155"/>
      <c r="I739" s="159"/>
      <c r="J739" s="159"/>
      <c r="K739" s="337"/>
      <c r="L739" s="343" t="str">
        <f>IF(K739="","",LOOKUP(K739,'Work Programme'!$A$8:$A$207,'Work Programme'!$B$8:$B$207))</f>
        <v/>
      </c>
      <c r="M739" s="150"/>
      <c r="N739" s="151"/>
      <c r="O739" s="254" t="str">
        <f>IF(G739="","",VLOOKUP(G739,'Overview - Financial Statement'!$A$46:$B$60,2,FALSE))</f>
        <v/>
      </c>
      <c r="P739" s="255" t="str">
        <f t="shared" si="154"/>
        <v/>
      </c>
      <c r="Q739" s="153"/>
      <c r="R739" s="153"/>
      <c r="S739" s="238">
        <f t="shared" si="155"/>
        <v>0</v>
      </c>
      <c r="T739" s="193" t="s">
        <v>44</v>
      </c>
      <c r="U739" s="173"/>
      <c r="V739" s="193" t="str">
        <f t="shared" si="156"/>
        <v/>
      </c>
      <c r="W739" s="264" t="str">
        <f t="shared" si="157"/>
        <v>OK</v>
      </c>
      <c r="X739" s="193" t="str">
        <f t="shared" si="158"/>
        <v/>
      </c>
      <c r="Y739" s="193" t="str">
        <f t="shared" si="159"/>
        <v/>
      </c>
      <c r="Z739" s="397" t="str">
        <f t="shared" si="160"/>
        <v/>
      </c>
      <c r="AA739" s="257" t="str">
        <f t="shared" si="161"/>
        <v/>
      </c>
      <c r="AB739" s="257" t="str">
        <f t="shared" si="162"/>
        <v/>
      </c>
      <c r="AC739" s="193" t="str">
        <f t="shared" si="163"/>
        <v>CHECK DATES</v>
      </c>
      <c r="AD739" s="257" t="str">
        <f t="shared" si="164"/>
        <v/>
      </c>
      <c r="AE739" s="286">
        <v>0</v>
      </c>
      <c r="AF739" s="257">
        <f t="shared" si="165"/>
        <v>0</v>
      </c>
      <c r="AG739" s="257" t="str">
        <f t="shared" si="166"/>
        <v/>
      </c>
      <c r="AH739" s="257">
        <f t="shared" si="167"/>
        <v>0</v>
      </c>
    </row>
    <row r="740" spans="1:34" x14ac:dyDescent="0.3">
      <c r="A740" s="287">
        <v>728</v>
      </c>
      <c r="B740" s="150"/>
      <c r="C740" s="150"/>
      <c r="D740" s="150"/>
      <c r="E740" s="152"/>
      <c r="F740" s="152"/>
      <c r="G740" s="154"/>
      <c r="H740" s="155"/>
      <c r="I740" s="159"/>
      <c r="J740" s="159"/>
      <c r="K740" s="337"/>
      <c r="L740" s="343" t="str">
        <f>IF(K740="","",LOOKUP(K740,'Work Programme'!$A$8:$A$207,'Work Programme'!$B$8:$B$207))</f>
        <v/>
      </c>
      <c r="M740" s="150"/>
      <c r="N740" s="151"/>
      <c r="O740" s="254" t="str">
        <f>IF(G740="","",VLOOKUP(G740,'Overview - Financial Statement'!$A$46:$B$60,2,FALSE))</f>
        <v/>
      </c>
      <c r="P740" s="255" t="str">
        <f t="shared" si="154"/>
        <v/>
      </c>
      <c r="Q740" s="153"/>
      <c r="R740" s="153"/>
      <c r="S740" s="238">
        <f t="shared" si="155"/>
        <v>0</v>
      </c>
      <c r="T740" s="193" t="s">
        <v>44</v>
      </c>
      <c r="U740" s="173"/>
      <c r="V740" s="193" t="str">
        <f t="shared" si="156"/>
        <v/>
      </c>
      <c r="W740" s="264" t="str">
        <f t="shared" si="157"/>
        <v>OK</v>
      </c>
      <c r="X740" s="193" t="str">
        <f t="shared" si="158"/>
        <v/>
      </c>
      <c r="Y740" s="193" t="str">
        <f t="shared" si="159"/>
        <v/>
      </c>
      <c r="Z740" s="397" t="str">
        <f t="shared" si="160"/>
        <v/>
      </c>
      <c r="AA740" s="257" t="str">
        <f t="shared" si="161"/>
        <v/>
      </c>
      <c r="AB740" s="257" t="str">
        <f t="shared" si="162"/>
        <v/>
      </c>
      <c r="AC740" s="193" t="str">
        <f t="shared" si="163"/>
        <v>CHECK DATES</v>
      </c>
      <c r="AD740" s="257" t="str">
        <f t="shared" si="164"/>
        <v/>
      </c>
      <c r="AE740" s="286">
        <v>0</v>
      </c>
      <c r="AF740" s="257">
        <f t="shared" si="165"/>
        <v>0</v>
      </c>
      <c r="AG740" s="257" t="str">
        <f t="shared" si="166"/>
        <v/>
      </c>
      <c r="AH740" s="257">
        <f t="shared" si="167"/>
        <v>0</v>
      </c>
    </row>
    <row r="741" spans="1:34" x14ac:dyDescent="0.3">
      <c r="A741" s="287">
        <v>729</v>
      </c>
      <c r="B741" s="150"/>
      <c r="C741" s="150"/>
      <c r="D741" s="150"/>
      <c r="E741" s="152"/>
      <c r="F741" s="152"/>
      <c r="G741" s="154"/>
      <c r="H741" s="155"/>
      <c r="I741" s="159"/>
      <c r="J741" s="159"/>
      <c r="K741" s="337"/>
      <c r="L741" s="343" t="str">
        <f>IF(K741="","",LOOKUP(K741,'Work Programme'!$A$8:$A$207,'Work Programme'!$B$8:$B$207))</f>
        <v/>
      </c>
      <c r="M741" s="150"/>
      <c r="N741" s="151"/>
      <c r="O741" s="254" t="str">
        <f>IF(G741="","",VLOOKUP(G741,'Overview - Financial Statement'!$A$46:$B$60,2,FALSE))</f>
        <v/>
      </c>
      <c r="P741" s="255" t="str">
        <f t="shared" si="154"/>
        <v/>
      </c>
      <c r="Q741" s="153"/>
      <c r="R741" s="153"/>
      <c r="S741" s="238">
        <f t="shared" si="155"/>
        <v>0</v>
      </c>
      <c r="T741" s="193" t="s">
        <v>44</v>
      </c>
      <c r="U741" s="173"/>
      <c r="V741" s="193" t="str">
        <f t="shared" si="156"/>
        <v/>
      </c>
      <c r="W741" s="264" t="str">
        <f t="shared" si="157"/>
        <v>OK</v>
      </c>
      <c r="X741" s="193" t="str">
        <f t="shared" si="158"/>
        <v/>
      </c>
      <c r="Y741" s="193" t="str">
        <f t="shared" si="159"/>
        <v/>
      </c>
      <c r="Z741" s="397" t="str">
        <f t="shared" si="160"/>
        <v/>
      </c>
      <c r="AA741" s="257" t="str">
        <f t="shared" si="161"/>
        <v/>
      </c>
      <c r="AB741" s="257" t="str">
        <f t="shared" si="162"/>
        <v/>
      </c>
      <c r="AC741" s="193" t="str">
        <f t="shared" si="163"/>
        <v>CHECK DATES</v>
      </c>
      <c r="AD741" s="257" t="str">
        <f t="shared" si="164"/>
        <v/>
      </c>
      <c r="AE741" s="286">
        <v>0</v>
      </c>
      <c r="AF741" s="257">
        <f t="shared" si="165"/>
        <v>0</v>
      </c>
      <c r="AG741" s="257" t="str">
        <f t="shared" si="166"/>
        <v/>
      </c>
      <c r="AH741" s="257">
        <f t="shared" si="167"/>
        <v>0</v>
      </c>
    </row>
    <row r="742" spans="1:34" x14ac:dyDescent="0.3">
      <c r="A742" s="287">
        <v>730</v>
      </c>
      <c r="B742" s="150"/>
      <c r="C742" s="150"/>
      <c r="D742" s="150"/>
      <c r="E742" s="152"/>
      <c r="F742" s="152"/>
      <c r="G742" s="154"/>
      <c r="H742" s="155"/>
      <c r="I742" s="159"/>
      <c r="J742" s="159"/>
      <c r="K742" s="337"/>
      <c r="L742" s="343" t="str">
        <f>IF(K742="","",LOOKUP(K742,'Work Programme'!$A$8:$A$207,'Work Programme'!$B$8:$B$207))</f>
        <v/>
      </c>
      <c r="M742" s="150"/>
      <c r="N742" s="151"/>
      <c r="O742" s="254" t="str">
        <f>IF(G742="","",VLOOKUP(G742,'Overview - Financial Statement'!$A$46:$B$60,2,FALSE))</f>
        <v/>
      </c>
      <c r="P742" s="255" t="str">
        <f t="shared" si="154"/>
        <v/>
      </c>
      <c r="Q742" s="153"/>
      <c r="R742" s="153"/>
      <c r="S742" s="238">
        <f t="shared" si="155"/>
        <v>0</v>
      </c>
      <c r="T742" s="193" t="s">
        <v>44</v>
      </c>
      <c r="U742" s="173"/>
      <c r="V742" s="193" t="str">
        <f t="shared" si="156"/>
        <v/>
      </c>
      <c r="W742" s="264" t="str">
        <f t="shared" si="157"/>
        <v>OK</v>
      </c>
      <c r="X742" s="193" t="str">
        <f t="shared" si="158"/>
        <v/>
      </c>
      <c r="Y742" s="193" t="str">
        <f t="shared" si="159"/>
        <v/>
      </c>
      <c r="Z742" s="397" t="str">
        <f t="shared" si="160"/>
        <v/>
      </c>
      <c r="AA742" s="257" t="str">
        <f t="shared" si="161"/>
        <v/>
      </c>
      <c r="AB742" s="257" t="str">
        <f t="shared" si="162"/>
        <v/>
      </c>
      <c r="AC742" s="193" t="str">
        <f t="shared" si="163"/>
        <v>CHECK DATES</v>
      </c>
      <c r="AD742" s="257" t="str">
        <f t="shared" si="164"/>
        <v/>
      </c>
      <c r="AE742" s="286">
        <v>0</v>
      </c>
      <c r="AF742" s="257">
        <f t="shared" si="165"/>
        <v>0</v>
      </c>
      <c r="AG742" s="257" t="str">
        <f t="shared" si="166"/>
        <v/>
      </c>
      <c r="AH742" s="257">
        <f t="shared" si="167"/>
        <v>0</v>
      </c>
    </row>
    <row r="743" spans="1:34" x14ac:dyDescent="0.3">
      <c r="A743" s="287">
        <v>731</v>
      </c>
      <c r="B743" s="150"/>
      <c r="C743" s="150"/>
      <c r="D743" s="150"/>
      <c r="E743" s="152"/>
      <c r="F743" s="152"/>
      <c r="G743" s="154"/>
      <c r="H743" s="155"/>
      <c r="I743" s="159"/>
      <c r="J743" s="159"/>
      <c r="K743" s="337"/>
      <c r="L743" s="343" t="str">
        <f>IF(K743="","",LOOKUP(K743,'Work Programme'!$A$8:$A$207,'Work Programme'!$B$8:$B$207))</f>
        <v/>
      </c>
      <c r="M743" s="150"/>
      <c r="N743" s="151"/>
      <c r="O743" s="254" t="str">
        <f>IF(G743="","",VLOOKUP(G743,'Overview - Financial Statement'!$A$46:$B$60,2,FALSE))</f>
        <v/>
      </c>
      <c r="P743" s="255" t="str">
        <f t="shared" si="154"/>
        <v/>
      </c>
      <c r="Q743" s="153"/>
      <c r="R743" s="153"/>
      <c r="S743" s="238">
        <f t="shared" si="155"/>
        <v>0</v>
      </c>
      <c r="T743" s="193" t="s">
        <v>44</v>
      </c>
      <c r="U743" s="173"/>
      <c r="V743" s="193" t="str">
        <f t="shared" si="156"/>
        <v/>
      </c>
      <c r="W743" s="264" t="str">
        <f t="shared" si="157"/>
        <v>OK</v>
      </c>
      <c r="X743" s="193" t="str">
        <f t="shared" si="158"/>
        <v/>
      </c>
      <c r="Y743" s="193" t="str">
        <f t="shared" si="159"/>
        <v/>
      </c>
      <c r="Z743" s="397" t="str">
        <f t="shared" si="160"/>
        <v/>
      </c>
      <c r="AA743" s="257" t="str">
        <f t="shared" si="161"/>
        <v/>
      </c>
      <c r="AB743" s="257" t="str">
        <f t="shared" si="162"/>
        <v/>
      </c>
      <c r="AC743" s="193" t="str">
        <f t="shared" si="163"/>
        <v>CHECK DATES</v>
      </c>
      <c r="AD743" s="257" t="str">
        <f t="shared" si="164"/>
        <v/>
      </c>
      <c r="AE743" s="286">
        <v>0</v>
      </c>
      <c r="AF743" s="257">
        <f t="shared" si="165"/>
        <v>0</v>
      </c>
      <c r="AG743" s="257" t="str">
        <f t="shared" si="166"/>
        <v/>
      </c>
      <c r="AH743" s="257">
        <f t="shared" si="167"/>
        <v>0</v>
      </c>
    </row>
    <row r="744" spans="1:34" x14ac:dyDescent="0.3">
      <c r="A744" s="287">
        <v>732</v>
      </c>
      <c r="B744" s="150"/>
      <c r="C744" s="150"/>
      <c r="D744" s="150"/>
      <c r="E744" s="152"/>
      <c r="F744" s="152"/>
      <c r="G744" s="154"/>
      <c r="H744" s="155"/>
      <c r="I744" s="159"/>
      <c r="J744" s="159"/>
      <c r="K744" s="337"/>
      <c r="L744" s="343" t="str">
        <f>IF(K744="","",LOOKUP(K744,'Work Programme'!$A$8:$A$207,'Work Programme'!$B$8:$B$207))</f>
        <v/>
      </c>
      <c r="M744" s="150"/>
      <c r="N744" s="151"/>
      <c r="O744" s="254" t="str">
        <f>IF(G744="","",VLOOKUP(G744,'Overview - Financial Statement'!$A$46:$B$60,2,FALSE))</f>
        <v/>
      </c>
      <c r="P744" s="255" t="str">
        <f t="shared" si="154"/>
        <v/>
      </c>
      <c r="Q744" s="153"/>
      <c r="R744" s="153"/>
      <c r="S744" s="238">
        <f t="shared" si="155"/>
        <v>0</v>
      </c>
      <c r="T744" s="193" t="s">
        <v>44</v>
      </c>
      <c r="U744" s="173"/>
      <c r="V744" s="193" t="str">
        <f t="shared" si="156"/>
        <v/>
      </c>
      <c r="W744" s="264" t="str">
        <f t="shared" si="157"/>
        <v>OK</v>
      </c>
      <c r="X744" s="193" t="str">
        <f t="shared" si="158"/>
        <v/>
      </c>
      <c r="Y744" s="193" t="str">
        <f t="shared" si="159"/>
        <v/>
      </c>
      <c r="Z744" s="397" t="str">
        <f t="shared" si="160"/>
        <v/>
      </c>
      <c r="AA744" s="257" t="str">
        <f t="shared" si="161"/>
        <v/>
      </c>
      <c r="AB744" s="257" t="str">
        <f t="shared" si="162"/>
        <v/>
      </c>
      <c r="AC744" s="193" t="str">
        <f t="shared" si="163"/>
        <v>CHECK DATES</v>
      </c>
      <c r="AD744" s="257" t="str">
        <f t="shared" si="164"/>
        <v/>
      </c>
      <c r="AE744" s="286">
        <v>0</v>
      </c>
      <c r="AF744" s="257">
        <f t="shared" si="165"/>
        <v>0</v>
      </c>
      <c r="AG744" s="257" t="str">
        <f t="shared" si="166"/>
        <v/>
      </c>
      <c r="AH744" s="257">
        <f t="shared" si="167"/>
        <v>0</v>
      </c>
    </row>
    <row r="745" spans="1:34" x14ac:dyDescent="0.3">
      <c r="A745" s="287">
        <v>733</v>
      </c>
      <c r="B745" s="150"/>
      <c r="C745" s="150"/>
      <c r="D745" s="150"/>
      <c r="E745" s="152"/>
      <c r="F745" s="152"/>
      <c r="G745" s="154"/>
      <c r="H745" s="155"/>
      <c r="I745" s="159"/>
      <c r="J745" s="159"/>
      <c r="K745" s="337"/>
      <c r="L745" s="343" t="str">
        <f>IF(K745="","",LOOKUP(K745,'Work Programme'!$A$8:$A$207,'Work Programme'!$B$8:$B$207))</f>
        <v/>
      </c>
      <c r="M745" s="150"/>
      <c r="N745" s="151"/>
      <c r="O745" s="254" t="str">
        <f>IF(G745="","",VLOOKUP(G745,'Overview - Financial Statement'!$A$46:$B$60,2,FALSE))</f>
        <v/>
      </c>
      <c r="P745" s="255" t="str">
        <f t="shared" si="154"/>
        <v/>
      </c>
      <c r="Q745" s="153"/>
      <c r="R745" s="153"/>
      <c r="S745" s="238">
        <f t="shared" si="155"/>
        <v>0</v>
      </c>
      <c r="T745" s="193" t="s">
        <v>44</v>
      </c>
      <c r="U745" s="173"/>
      <c r="V745" s="193" t="str">
        <f t="shared" si="156"/>
        <v/>
      </c>
      <c r="W745" s="264" t="str">
        <f t="shared" si="157"/>
        <v>OK</v>
      </c>
      <c r="X745" s="193" t="str">
        <f t="shared" si="158"/>
        <v/>
      </c>
      <c r="Y745" s="193" t="str">
        <f t="shared" si="159"/>
        <v/>
      </c>
      <c r="Z745" s="397" t="str">
        <f t="shared" si="160"/>
        <v/>
      </c>
      <c r="AA745" s="257" t="str">
        <f t="shared" si="161"/>
        <v/>
      </c>
      <c r="AB745" s="257" t="str">
        <f t="shared" si="162"/>
        <v/>
      </c>
      <c r="AC745" s="193" t="str">
        <f t="shared" si="163"/>
        <v>CHECK DATES</v>
      </c>
      <c r="AD745" s="257" t="str">
        <f t="shared" si="164"/>
        <v/>
      </c>
      <c r="AE745" s="286">
        <v>0</v>
      </c>
      <c r="AF745" s="257">
        <f t="shared" si="165"/>
        <v>0</v>
      </c>
      <c r="AG745" s="257" t="str">
        <f t="shared" si="166"/>
        <v/>
      </c>
      <c r="AH745" s="257">
        <f t="shared" si="167"/>
        <v>0</v>
      </c>
    </row>
    <row r="746" spans="1:34" x14ac:dyDescent="0.3">
      <c r="A746" s="287">
        <v>734</v>
      </c>
      <c r="B746" s="150"/>
      <c r="C746" s="150"/>
      <c r="D746" s="150"/>
      <c r="E746" s="152"/>
      <c r="F746" s="152"/>
      <c r="G746" s="154"/>
      <c r="H746" s="155"/>
      <c r="I746" s="159"/>
      <c r="J746" s="159"/>
      <c r="K746" s="337"/>
      <c r="L746" s="343" t="str">
        <f>IF(K746="","",LOOKUP(K746,'Work Programme'!$A$8:$A$207,'Work Programme'!$B$8:$B$207))</f>
        <v/>
      </c>
      <c r="M746" s="150"/>
      <c r="N746" s="151"/>
      <c r="O746" s="254" t="str">
        <f>IF(G746="","",VLOOKUP(G746,'Overview - Financial Statement'!$A$46:$B$60,2,FALSE))</f>
        <v/>
      </c>
      <c r="P746" s="255" t="str">
        <f t="shared" si="154"/>
        <v/>
      </c>
      <c r="Q746" s="153"/>
      <c r="R746" s="153"/>
      <c r="S746" s="238">
        <f t="shared" si="155"/>
        <v>0</v>
      </c>
      <c r="T746" s="193" t="s">
        <v>44</v>
      </c>
      <c r="U746" s="173"/>
      <c r="V746" s="193" t="str">
        <f t="shared" si="156"/>
        <v/>
      </c>
      <c r="W746" s="264" t="str">
        <f t="shared" si="157"/>
        <v>OK</v>
      </c>
      <c r="X746" s="193" t="str">
        <f t="shared" si="158"/>
        <v/>
      </c>
      <c r="Y746" s="193" t="str">
        <f t="shared" si="159"/>
        <v/>
      </c>
      <c r="Z746" s="397" t="str">
        <f t="shared" si="160"/>
        <v/>
      </c>
      <c r="AA746" s="257" t="str">
        <f t="shared" si="161"/>
        <v/>
      </c>
      <c r="AB746" s="257" t="str">
        <f t="shared" si="162"/>
        <v/>
      </c>
      <c r="AC746" s="193" t="str">
        <f t="shared" si="163"/>
        <v>CHECK DATES</v>
      </c>
      <c r="AD746" s="257" t="str">
        <f t="shared" si="164"/>
        <v/>
      </c>
      <c r="AE746" s="286">
        <v>0</v>
      </c>
      <c r="AF746" s="257">
        <f t="shared" si="165"/>
        <v>0</v>
      </c>
      <c r="AG746" s="257" t="str">
        <f t="shared" si="166"/>
        <v/>
      </c>
      <c r="AH746" s="257">
        <f t="shared" si="167"/>
        <v>0</v>
      </c>
    </row>
    <row r="747" spans="1:34" x14ac:dyDescent="0.3">
      <c r="A747" s="287">
        <v>735</v>
      </c>
      <c r="B747" s="150"/>
      <c r="C747" s="150"/>
      <c r="D747" s="150"/>
      <c r="E747" s="152"/>
      <c r="F747" s="152"/>
      <c r="G747" s="154"/>
      <c r="H747" s="155"/>
      <c r="I747" s="159"/>
      <c r="J747" s="159"/>
      <c r="K747" s="337"/>
      <c r="L747" s="343" t="str">
        <f>IF(K747="","",LOOKUP(K747,'Work Programme'!$A$8:$A$207,'Work Programme'!$B$8:$B$207))</f>
        <v/>
      </c>
      <c r="M747" s="150"/>
      <c r="N747" s="151"/>
      <c r="O747" s="254" t="str">
        <f>IF(G747="","",VLOOKUP(G747,'Overview - Financial Statement'!$A$46:$B$60,2,FALSE))</f>
        <v/>
      </c>
      <c r="P747" s="255" t="str">
        <f t="shared" si="154"/>
        <v/>
      </c>
      <c r="Q747" s="153"/>
      <c r="R747" s="153"/>
      <c r="S747" s="238">
        <f t="shared" si="155"/>
        <v>0</v>
      </c>
      <c r="T747" s="193" t="s">
        <v>44</v>
      </c>
      <c r="U747" s="173"/>
      <c r="V747" s="193" t="str">
        <f t="shared" si="156"/>
        <v/>
      </c>
      <c r="W747" s="264" t="str">
        <f t="shared" si="157"/>
        <v>OK</v>
      </c>
      <c r="X747" s="193" t="str">
        <f t="shared" si="158"/>
        <v/>
      </c>
      <c r="Y747" s="193" t="str">
        <f t="shared" si="159"/>
        <v/>
      </c>
      <c r="Z747" s="397" t="str">
        <f t="shared" si="160"/>
        <v/>
      </c>
      <c r="AA747" s="257" t="str">
        <f t="shared" si="161"/>
        <v/>
      </c>
      <c r="AB747" s="257" t="str">
        <f t="shared" si="162"/>
        <v/>
      </c>
      <c r="AC747" s="193" t="str">
        <f t="shared" si="163"/>
        <v>CHECK DATES</v>
      </c>
      <c r="AD747" s="257" t="str">
        <f t="shared" si="164"/>
        <v/>
      </c>
      <c r="AE747" s="286">
        <v>0</v>
      </c>
      <c r="AF747" s="257">
        <f t="shared" si="165"/>
        <v>0</v>
      </c>
      <c r="AG747" s="257" t="str">
        <f t="shared" si="166"/>
        <v/>
      </c>
      <c r="AH747" s="257">
        <f t="shared" si="167"/>
        <v>0</v>
      </c>
    </row>
    <row r="748" spans="1:34" x14ac:dyDescent="0.3">
      <c r="A748" s="287">
        <v>736</v>
      </c>
      <c r="B748" s="150"/>
      <c r="C748" s="150"/>
      <c r="D748" s="150"/>
      <c r="E748" s="152"/>
      <c r="F748" s="152"/>
      <c r="G748" s="154"/>
      <c r="H748" s="155"/>
      <c r="I748" s="159"/>
      <c r="J748" s="159"/>
      <c r="K748" s="337"/>
      <c r="L748" s="343" t="str">
        <f>IF(K748="","",LOOKUP(K748,'Work Programme'!$A$8:$A$207,'Work Programme'!$B$8:$B$207))</f>
        <v/>
      </c>
      <c r="M748" s="150"/>
      <c r="N748" s="151"/>
      <c r="O748" s="254" t="str">
        <f>IF(G748="","",VLOOKUP(G748,'Overview - Financial Statement'!$A$46:$B$60,2,FALSE))</f>
        <v/>
      </c>
      <c r="P748" s="255" t="str">
        <f t="shared" si="154"/>
        <v/>
      </c>
      <c r="Q748" s="153"/>
      <c r="R748" s="153"/>
      <c r="S748" s="238">
        <f t="shared" si="155"/>
        <v>0</v>
      </c>
      <c r="T748" s="193" t="s">
        <v>44</v>
      </c>
      <c r="U748" s="173"/>
      <c r="V748" s="193" t="str">
        <f t="shared" si="156"/>
        <v/>
      </c>
      <c r="W748" s="264" t="str">
        <f t="shared" si="157"/>
        <v>OK</v>
      </c>
      <c r="X748" s="193" t="str">
        <f t="shared" si="158"/>
        <v/>
      </c>
      <c r="Y748" s="193" t="str">
        <f t="shared" si="159"/>
        <v/>
      </c>
      <c r="Z748" s="397" t="str">
        <f t="shared" si="160"/>
        <v/>
      </c>
      <c r="AA748" s="257" t="str">
        <f t="shared" si="161"/>
        <v/>
      </c>
      <c r="AB748" s="257" t="str">
        <f t="shared" si="162"/>
        <v/>
      </c>
      <c r="AC748" s="193" t="str">
        <f t="shared" si="163"/>
        <v>CHECK DATES</v>
      </c>
      <c r="AD748" s="257" t="str">
        <f t="shared" si="164"/>
        <v/>
      </c>
      <c r="AE748" s="286">
        <v>0</v>
      </c>
      <c r="AF748" s="257">
        <f t="shared" si="165"/>
        <v>0</v>
      </c>
      <c r="AG748" s="257" t="str">
        <f t="shared" si="166"/>
        <v/>
      </c>
      <c r="AH748" s="257">
        <f t="shared" si="167"/>
        <v>0</v>
      </c>
    </row>
    <row r="749" spans="1:34" x14ac:dyDescent="0.3">
      <c r="A749" s="287">
        <v>737</v>
      </c>
      <c r="B749" s="150"/>
      <c r="C749" s="150"/>
      <c r="D749" s="150"/>
      <c r="E749" s="152"/>
      <c r="F749" s="152"/>
      <c r="G749" s="154"/>
      <c r="H749" s="155"/>
      <c r="I749" s="159"/>
      <c r="J749" s="159"/>
      <c r="K749" s="337"/>
      <c r="L749" s="343" t="str">
        <f>IF(K749="","",LOOKUP(K749,'Work Programme'!$A$8:$A$207,'Work Programme'!$B$8:$B$207))</f>
        <v/>
      </c>
      <c r="M749" s="150"/>
      <c r="N749" s="151"/>
      <c r="O749" s="254" t="str">
        <f>IF(G749="","",VLOOKUP(G749,'Overview - Financial Statement'!$A$46:$B$60,2,FALSE))</f>
        <v/>
      </c>
      <c r="P749" s="255" t="str">
        <f t="shared" si="154"/>
        <v/>
      </c>
      <c r="Q749" s="153"/>
      <c r="R749" s="153"/>
      <c r="S749" s="238">
        <f t="shared" si="155"/>
        <v>0</v>
      </c>
      <c r="T749" s="193" t="s">
        <v>44</v>
      </c>
      <c r="U749" s="173"/>
      <c r="V749" s="193" t="str">
        <f t="shared" si="156"/>
        <v/>
      </c>
      <c r="W749" s="264" t="str">
        <f t="shared" si="157"/>
        <v>OK</v>
      </c>
      <c r="X749" s="193" t="str">
        <f t="shared" si="158"/>
        <v/>
      </c>
      <c r="Y749" s="193" t="str">
        <f t="shared" si="159"/>
        <v/>
      </c>
      <c r="Z749" s="397" t="str">
        <f t="shared" si="160"/>
        <v/>
      </c>
      <c r="AA749" s="257" t="str">
        <f t="shared" si="161"/>
        <v/>
      </c>
      <c r="AB749" s="257" t="str">
        <f t="shared" si="162"/>
        <v/>
      </c>
      <c r="AC749" s="193" t="str">
        <f t="shared" si="163"/>
        <v>CHECK DATES</v>
      </c>
      <c r="AD749" s="257" t="str">
        <f t="shared" si="164"/>
        <v/>
      </c>
      <c r="AE749" s="286">
        <v>0</v>
      </c>
      <c r="AF749" s="257">
        <f t="shared" si="165"/>
        <v>0</v>
      </c>
      <c r="AG749" s="257" t="str">
        <f t="shared" si="166"/>
        <v/>
      </c>
      <c r="AH749" s="257">
        <f t="shared" si="167"/>
        <v>0</v>
      </c>
    </row>
    <row r="750" spans="1:34" x14ac:dyDescent="0.3">
      <c r="A750" s="287">
        <v>738</v>
      </c>
      <c r="B750" s="150"/>
      <c r="C750" s="150"/>
      <c r="D750" s="150"/>
      <c r="E750" s="152"/>
      <c r="F750" s="152"/>
      <c r="G750" s="154"/>
      <c r="H750" s="155"/>
      <c r="I750" s="159"/>
      <c r="J750" s="159"/>
      <c r="K750" s="337"/>
      <c r="L750" s="343" t="str">
        <f>IF(K750="","",LOOKUP(K750,'Work Programme'!$A$8:$A$207,'Work Programme'!$B$8:$B$207))</f>
        <v/>
      </c>
      <c r="M750" s="150"/>
      <c r="N750" s="151"/>
      <c r="O750" s="254" t="str">
        <f>IF(G750="","",VLOOKUP(G750,'Overview - Financial Statement'!$A$46:$B$60,2,FALSE))</f>
        <v/>
      </c>
      <c r="P750" s="255" t="str">
        <f t="shared" si="154"/>
        <v/>
      </c>
      <c r="Q750" s="153"/>
      <c r="R750" s="153"/>
      <c r="S750" s="238">
        <f t="shared" si="155"/>
        <v>0</v>
      </c>
      <c r="T750" s="193" t="s">
        <v>44</v>
      </c>
      <c r="U750" s="173"/>
      <c r="V750" s="193" t="str">
        <f t="shared" si="156"/>
        <v/>
      </c>
      <c r="W750" s="264" t="str">
        <f t="shared" si="157"/>
        <v>OK</v>
      </c>
      <c r="X750" s="193" t="str">
        <f t="shared" si="158"/>
        <v/>
      </c>
      <c r="Y750" s="193" t="str">
        <f t="shared" si="159"/>
        <v/>
      </c>
      <c r="Z750" s="397" t="str">
        <f t="shared" si="160"/>
        <v/>
      </c>
      <c r="AA750" s="257" t="str">
        <f t="shared" si="161"/>
        <v/>
      </c>
      <c r="AB750" s="257" t="str">
        <f t="shared" si="162"/>
        <v/>
      </c>
      <c r="AC750" s="193" t="str">
        <f t="shared" si="163"/>
        <v>CHECK DATES</v>
      </c>
      <c r="AD750" s="257" t="str">
        <f t="shared" si="164"/>
        <v/>
      </c>
      <c r="AE750" s="286">
        <v>0</v>
      </c>
      <c r="AF750" s="257">
        <f t="shared" si="165"/>
        <v>0</v>
      </c>
      <c r="AG750" s="257" t="str">
        <f t="shared" si="166"/>
        <v/>
      </c>
      <c r="AH750" s="257">
        <f t="shared" si="167"/>
        <v>0</v>
      </c>
    </row>
    <row r="751" spans="1:34" x14ac:dyDescent="0.3">
      <c r="A751" s="287">
        <v>739</v>
      </c>
      <c r="B751" s="150"/>
      <c r="C751" s="150"/>
      <c r="D751" s="150"/>
      <c r="E751" s="152"/>
      <c r="F751" s="152"/>
      <c r="G751" s="154"/>
      <c r="H751" s="155"/>
      <c r="I751" s="159"/>
      <c r="J751" s="159"/>
      <c r="K751" s="337"/>
      <c r="L751" s="343" t="str">
        <f>IF(K751="","",LOOKUP(K751,'Work Programme'!$A$8:$A$207,'Work Programme'!$B$8:$B$207))</f>
        <v/>
      </c>
      <c r="M751" s="150"/>
      <c r="N751" s="151"/>
      <c r="O751" s="254" t="str">
        <f>IF(G751="","",VLOOKUP(G751,'Overview - Financial Statement'!$A$46:$B$60,2,FALSE))</f>
        <v/>
      </c>
      <c r="P751" s="255" t="str">
        <f t="shared" si="154"/>
        <v/>
      </c>
      <c r="Q751" s="153"/>
      <c r="R751" s="153"/>
      <c r="S751" s="238">
        <f t="shared" si="155"/>
        <v>0</v>
      </c>
      <c r="T751" s="193" t="s">
        <v>44</v>
      </c>
      <c r="U751" s="173"/>
      <c r="V751" s="193" t="str">
        <f t="shared" si="156"/>
        <v/>
      </c>
      <c r="W751" s="264" t="str">
        <f t="shared" si="157"/>
        <v>OK</v>
      </c>
      <c r="X751" s="193" t="str">
        <f t="shared" si="158"/>
        <v/>
      </c>
      <c r="Y751" s="193" t="str">
        <f t="shared" si="159"/>
        <v/>
      </c>
      <c r="Z751" s="397" t="str">
        <f t="shared" si="160"/>
        <v/>
      </c>
      <c r="AA751" s="257" t="str">
        <f t="shared" si="161"/>
        <v/>
      </c>
      <c r="AB751" s="257" t="str">
        <f t="shared" si="162"/>
        <v/>
      </c>
      <c r="AC751" s="193" t="str">
        <f t="shared" si="163"/>
        <v>CHECK DATES</v>
      </c>
      <c r="AD751" s="257" t="str">
        <f t="shared" si="164"/>
        <v/>
      </c>
      <c r="AE751" s="286">
        <v>0</v>
      </c>
      <c r="AF751" s="257">
        <f t="shared" si="165"/>
        <v>0</v>
      </c>
      <c r="AG751" s="257" t="str">
        <f t="shared" si="166"/>
        <v/>
      </c>
      <c r="AH751" s="257">
        <f t="shared" si="167"/>
        <v>0</v>
      </c>
    </row>
    <row r="752" spans="1:34" x14ac:dyDescent="0.3">
      <c r="A752" s="287">
        <v>740</v>
      </c>
      <c r="B752" s="150"/>
      <c r="C752" s="150"/>
      <c r="D752" s="150"/>
      <c r="E752" s="152"/>
      <c r="F752" s="152"/>
      <c r="G752" s="154"/>
      <c r="H752" s="155"/>
      <c r="I752" s="159"/>
      <c r="J752" s="159"/>
      <c r="K752" s="337"/>
      <c r="L752" s="343" t="str">
        <f>IF(K752="","",LOOKUP(K752,'Work Programme'!$A$8:$A$207,'Work Programme'!$B$8:$B$207))</f>
        <v/>
      </c>
      <c r="M752" s="150"/>
      <c r="N752" s="151"/>
      <c r="O752" s="254" t="str">
        <f>IF(G752="","",VLOOKUP(G752,'Overview - Financial Statement'!$A$46:$B$60,2,FALSE))</f>
        <v/>
      </c>
      <c r="P752" s="255" t="str">
        <f t="shared" si="154"/>
        <v/>
      </c>
      <c r="Q752" s="153"/>
      <c r="R752" s="153"/>
      <c r="S752" s="238">
        <f t="shared" si="155"/>
        <v>0</v>
      </c>
      <c r="T752" s="193" t="s">
        <v>44</v>
      </c>
      <c r="U752" s="173"/>
      <c r="V752" s="193" t="str">
        <f t="shared" si="156"/>
        <v/>
      </c>
      <c r="W752" s="264" t="str">
        <f t="shared" si="157"/>
        <v>OK</v>
      </c>
      <c r="X752" s="193" t="str">
        <f t="shared" si="158"/>
        <v/>
      </c>
      <c r="Y752" s="193" t="str">
        <f t="shared" si="159"/>
        <v/>
      </c>
      <c r="Z752" s="397" t="str">
        <f t="shared" si="160"/>
        <v/>
      </c>
      <c r="AA752" s="257" t="str">
        <f t="shared" si="161"/>
        <v/>
      </c>
      <c r="AB752" s="257" t="str">
        <f t="shared" si="162"/>
        <v/>
      </c>
      <c r="AC752" s="193" t="str">
        <f t="shared" si="163"/>
        <v>CHECK DATES</v>
      </c>
      <c r="AD752" s="257" t="str">
        <f t="shared" si="164"/>
        <v/>
      </c>
      <c r="AE752" s="286">
        <v>0</v>
      </c>
      <c r="AF752" s="257">
        <f t="shared" si="165"/>
        <v>0</v>
      </c>
      <c r="AG752" s="257" t="str">
        <f t="shared" si="166"/>
        <v/>
      </c>
      <c r="AH752" s="257">
        <f t="shared" si="167"/>
        <v>0</v>
      </c>
    </row>
    <row r="753" spans="1:34" x14ac:dyDescent="0.3">
      <c r="A753" s="287">
        <v>741</v>
      </c>
      <c r="B753" s="150"/>
      <c r="C753" s="150"/>
      <c r="D753" s="150"/>
      <c r="E753" s="152"/>
      <c r="F753" s="152"/>
      <c r="G753" s="154"/>
      <c r="H753" s="155"/>
      <c r="I753" s="159"/>
      <c r="J753" s="159"/>
      <c r="K753" s="337"/>
      <c r="L753" s="343" t="str">
        <f>IF(K753="","",LOOKUP(K753,'Work Programme'!$A$8:$A$207,'Work Programme'!$B$8:$B$207))</f>
        <v/>
      </c>
      <c r="M753" s="150"/>
      <c r="N753" s="151"/>
      <c r="O753" s="254" t="str">
        <f>IF(G753="","",VLOOKUP(G753,'Overview - Financial Statement'!$A$46:$B$60,2,FALSE))</f>
        <v/>
      </c>
      <c r="P753" s="255" t="str">
        <f t="shared" si="154"/>
        <v/>
      </c>
      <c r="Q753" s="153"/>
      <c r="R753" s="153"/>
      <c r="S753" s="238">
        <f t="shared" si="155"/>
        <v>0</v>
      </c>
      <c r="T753" s="193" t="s">
        <v>44</v>
      </c>
      <c r="U753" s="173"/>
      <c r="V753" s="193" t="str">
        <f t="shared" si="156"/>
        <v/>
      </c>
      <c r="W753" s="264" t="str">
        <f t="shared" si="157"/>
        <v>OK</v>
      </c>
      <c r="X753" s="193" t="str">
        <f t="shared" si="158"/>
        <v/>
      </c>
      <c r="Y753" s="193" t="str">
        <f t="shared" si="159"/>
        <v/>
      </c>
      <c r="Z753" s="397" t="str">
        <f t="shared" si="160"/>
        <v/>
      </c>
      <c r="AA753" s="257" t="str">
        <f t="shared" si="161"/>
        <v/>
      </c>
      <c r="AB753" s="257" t="str">
        <f t="shared" si="162"/>
        <v/>
      </c>
      <c r="AC753" s="193" t="str">
        <f t="shared" si="163"/>
        <v>CHECK DATES</v>
      </c>
      <c r="AD753" s="257" t="str">
        <f t="shared" si="164"/>
        <v/>
      </c>
      <c r="AE753" s="286">
        <v>0</v>
      </c>
      <c r="AF753" s="257">
        <f t="shared" si="165"/>
        <v>0</v>
      </c>
      <c r="AG753" s="257" t="str">
        <f t="shared" si="166"/>
        <v/>
      </c>
      <c r="AH753" s="257">
        <f t="shared" si="167"/>
        <v>0</v>
      </c>
    </row>
    <row r="754" spans="1:34" x14ac:dyDescent="0.3">
      <c r="A754" s="287">
        <v>742</v>
      </c>
      <c r="B754" s="150"/>
      <c r="C754" s="150"/>
      <c r="D754" s="150"/>
      <c r="E754" s="152"/>
      <c r="F754" s="152"/>
      <c r="G754" s="154"/>
      <c r="H754" s="155"/>
      <c r="I754" s="159"/>
      <c r="J754" s="159"/>
      <c r="K754" s="337"/>
      <c r="L754" s="343" t="str">
        <f>IF(K754="","",LOOKUP(K754,'Work Programme'!$A$8:$A$207,'Work Programme'!$B$8:$B$207))</f>
        <v/>
      </c>
      <c r="M754" s="150"/>
      <c r="N754" s="151"/>
      <c r="O754" s="254" t="str">
        <f>IF(G754="","",VLOOKUP(G754,'Overview - Financial Statement'!$A$46:$B$60,2,FALSE))</f>
        <v/>
      </c>
      <c r="P754" s="255" t="str">
        <f t="shared" si="154"/>
        <v/>
      </c>
      <c r="Q754" s="153"/>
      <c r="R754" s="153"/>
      <c r="S754" s="238">
        <f t="shared" si="155"/>
        <v>0</v>
      </c>
      <c r="T754" s="193" t="s">
        <v>44</v>
      </c>
      <c r="U754" s="173"/>
      <c r="V754" s="193" t="str">
        <f t="shared" si="156"/>
        <v/>
      </c>
      <c r="W754" s="264" t="str">
        <f t="shared" si="157"/>
        <v>OK</v>
      </c>
      <c r="X754" s="193" t="str">
        <f t="shared" si="158"/>
        <v/>
      </c>
      <c r="Y754" s="193" t="str">
        <f t="shared" si="159"/>
        <v/>
      </c>
      <c r="Z754" s="397" t="str">
        <f t="shared" si="160"/>
        <v/>
      </c>
      <c r="AA754" s="257" t="str">
        <f t="shared" si="161"/>
        <v/>
      </c>
      <c r="AB754" s="257" t="str">
        <f t="shared" si="162"/>
        <v/>
      </c>
      <c r="AC754" s="193" t="str">
        <f t="shared" si="163"/>
        <v>CHECK DATES</v>
      </c>
      <c r="AD754" s="257" t="str">
        <f t="shared" si="164"/>
        <v/>
      </c>
      <c r="AE754" s="286">
        <v>0</v>
      </c>
      <c r="AF754" s="257">
        <f t="shared" si="165"/>
        <v>0</v>
      </c>
      <c r="AG754" s="257" t="str">
        <f t="shared" si="166"/>
        <v/>
      </c>
      <c r="AH754" s="257">
        <f t="shared" si="167"/>
        <v>0</v>
      </c>
    </row>
    <row r="755" spans="1:34" x14ac:dyDescent="0.3">
      <c r="A755" s="287">
        <v>743</v>
      </c>
      <c r="B755" s="150"/>
      <c r="C755" s="150"/>
      <c r="D755" s="150"/>
      <c r="E755" s="152"/>
      <c r="F755" s="152"/>
      <c r="G755" s="154"/>
      <c r="H755" s="155"/>
      <c r="I755" s="159"/>
      <c r="J755" s="159"/>
      <c r="K755" s="337"/>
      <c r="L755" s="343" t="str">
        <f>IF(K755="","",LOOKUP(K755,'Work Programme'!$A$8:$A$207,'Work Programme'!$B$8:$B$207))</f>
        <v/>
      </c>
      <c r="M755" s="150"/>
      <c r="N755" s="151"/>
      <c r="O755" s="254" t="str">
        <f>IF(G755="","",VLOOKUP(G755,'Overview - Financial Statement'!$A$46:$B$60,2,FALSE))</f>
        <v/>
      </c>
      <c r="P755" s="255" t="str">
        <f t="shared" si="154"/>
        <v/>
      </c>
      <c r="Q755" s="153"/>
      <c r="R755" s="153"/>
      <c r="S755" s="238">
        <f t="shared" si="155"/>
        <v>0</v>
      </c>
      <c r="T755" s="193" t="s">
        <v>44</v>
      </c>
      <c r="U755" s="173"/>
      <c r="V755" s="193" t="str">
        <f t="shared" si="156"/>
        <v/>
      </c>
      <c r="W755" s="264" t="str">
        <f t="shared" si="157"/>
        <v>OK</v>
      </c>
      <c r="X755" s="193" t="str">
        <f t="shared" si="158"/>
        <v/>
      </c>
      <c r="Y755" s="193" t="str">
        <f t="shared" si="159"/>
        <v/>
      </c>
      <c r="Z755" s="397" t="str">
        <f t="shared" si="160"/>
        <v/>
      </c>
      <c r="AA755" s="257" t="str">
        <f t="shared" si="161"/>
        <v/>
      </c>
      <c r="AB755" s="257" t="str">
        <f t="shared" si="162"/>
        <v/>
      </c>
      <c r="AC755" s="193" t="str">
        <f t="shared" si="163"/>
        <v>CHECK DATES</v>
      </c>
      <c r="AD755" s="257" t="str">
        <f t="shared" si="164"/>
        <v/>
      </c>
      <c r="AE755" s="286">
        <v>0</v>
      </c>
      <c r="AF755" s="257">
        <f t="shared" si="165"/>
        <v>0</v>
      </c>
      <c r="AG755" s="257" t="str">
        <f t="shared" si="166"/>
        <v/>
      </c>
      <c r="AH755" s="257">
        <f t="shared" si="167"/>
        <v>0</v>
      </c>
    </row>
    <row r="756" spans="1:34" x14ac:dyDescent="0.3">
      <c r="A756" s="287">
        <v>744</v>
      </c>
      <c r="B756" s="150"/>
      <c r="C756" s="150"/>
      <c r="D756" s="150"/>
      <c r="E756" s="152"/>
      <c r="F756" s="152"/>
      <c r="G756" s="154"/>
      <c r="H756" s="155"/>
      <c r="I756" s="159"/>
      <c r="J756" s="159"/>
      <c r="K756" s="337"/>
      <c r="L756" s="343" t="str">
        <f>IF(K756="","",LOOKUP(K756,'Work Programme'!$A$8:$A$207,'Work Programme'!$B$8:$B$207))</f>
        <v/>
      </c>
      <c r="M756" s="150"/>
      <c r="N756" s="151"/>
      <c r="O756" s="254" t="str">
        <f>IF(G756="","",VLOOKUP(G756,'Overview - Financial Statement'!$A$46:$B$60,2,FALSE))</f>
        <v/>
      </c>
      <c r="P756" s="255" t="str">
        <f t="shared" si="154"/>
        <v/>
      </c>
      <c r="Q756" s="153"/>
      <c r="R756" s="153"/>
      <c r="S756" s="238">
        <f t="shared" si="155"/>
        <v>0</v>
      </c>
      <c r="T756" s="193" t="s">
        <v>44</v>
      </c>
      <c r="U756" s="173"/>
      <c r="V756" s="193" t="str">
        <f t="shared" si="156"/>
        <v/>
      </c>
      <c r="W756" s="264" t="str">
        <f t="shared" si="157"/>
        <v>OK</v>
      </c>
      <c r="X756" s="193" t="str">
        <f t="shared" si="158"/>
        <v/>
      </c>
      <c r="Y756" s="193" t="str">
        <f t="shared" si="159"/>
        <v/>
      </c>
      <c r="Z756" s="397" t="str">
        <f t="shared" si="160"/>
        <v/>
      </c>
      <c r="AA756" s="257" t="str">
        <f t="shared" si="161"/>
        <v/>
      </c>
      <c r="AB756" s="257" t="str">
        <f t="shared" si="162"/>
        <v/>
      </c>
      <c r="AC756" s="193" t="str">
        <f t="shared" si="163"/>
        <v>CHECK DATES</v>
      </c>
      <c r="AD756" s="257" t="str">
        <f t="shared" si="164"/>
        <v/>
      </c>
      <c r="AE756" s="286">
        <v>0</v>
      </c>
      <c r="AF756" s="257">
        <f t="shared" si="165"/>
        <v>0</v>
      </c>
      <c r="AG756" s="257" t="str">
        <f t="shared" si="166"/>
        <v/>
      </c>
      <c r="AH756" s="257">
        <f t="shared" si="167"/>
        <v>0</v>
      </c>
    </row>
    <row r="757" spans="1:34" x14ac:dyDescent="0.3">
      <c r="A757" s="287">
        <v>745</v>
      </c>
      <c r="B757" s="150"/>
      <c r="C757" s="150"/>
      <c r="D757" s="150"/>
      <c r="E757" s="152"/>
      <c r="F757" s="152"/>
      <c r="G757" s="154"/>
      <c r="H757" s="155"/>
      <c r="I757" s="159"/>
      <c r="J757" s="159"/>
      <c r="K757" s="337"/>
      <c r="L757" s="343" t="str">
        <f>IF(K757="","",LOOKUP(K757,'Work Programme'!$A$8:$A$207,'Work Programme'!$B$8:$B$207))</f>
        <v/>
      </c>
      <c r="M757" s="150"/>
      <c r="N757" s="151"/>
      <c r="O757" s="254" t="str">
        <f>IF(G757="","",VLOOKUP(G757,'Overview - Financial Statement'!$A$46:$B$60,2,FALSE))</f>
        <v/>
      </c>
      <c r="P757" s="255" t="str">
        <f t="shared" si="154"/>
        <v/>
      </c>
      <c r="Q757" s="153"/>
      <c r="R757" s="153"/>
      <c r="S757" s="238">
        <f t="shared" si="155"/>
        <v>0</v>
      </c>
      <c r="T757" s="193" t="s">
        <v>44</v>
      </c>
      <c r="U757" s="173"/>
      <c r="V757" s="193" t="str">
        <f t="shared" si="156"/>
        <v/>
      </c>
      <c r="W757" s="264" t="str">
        <f t="shared" si="157"/>
        <v>OK</v>
      </c>
      <c r="X757" s="193" t="str">
        <f t="shared" si="158"/>
        <v/>
      </c>
      <c r="Y757" s="193" t="str">
        <f t="shared" si="159"/>
        <v/>
      </c>
      <c r="Z757" s="397" t="str">
        <f t="shared" si="160"/>
        <v/>
      </c>
      <c r="AA757" s="257" t="str">
        <f t="shared" si="161"/>
        <v/>
      </c>
      <c r="AB757" s="257" t="str">
        <f t="shared" si="162"/>
        <v/>
      </c>
      <c r="AC757" s="193" t="str">
        <f t="shared" si="163"/>
        <v>CHECK DATES</v>
      </c>
      <c r="AD757" s="257" t="str">
        <f t="shared" si="164"/>
        <v/>
      </c>
      <c r="AE757" s="286">
        <v>0</v>
      </c>
      <c r="AF757" s="257">
        <f t="shared" si="165"/>
        <v>0</v>
      </c>
      <c r="AG757" s="257" t="str">
        <f t="shared" si="166"/>
        <v/>
      </c>
      <c r="AH757" s="257">
        <f t="shared" si="167"/>
        <v>0</v>
      </c>
    </row>
    <row r="758" spans="1:34" x14ac:dyDescent="0.3">
      <c r="A758" s="287">
        <v>746</v>
      </c>
      <c r="B758" s="150"/>
      <c r="C758" s="150"/>
      <c r="D758" s="150"/>
      <c r="E758" s="152"/>
      <c r="F758" s="152"/>
      <c r="G758" s="154"/>
      <c r="H758" s="155"/>
      <c r="I758" s="159"/>
      <c r="J758" s="159"/>
      <c r="K758" s="337"/>
      <c r="L758" s="343" t="str">
        <f>IF(K758="","",LOOKUP(K758,'Work Programme'!$A$8:$A$207,'Work Programme'!$B$8:$B$207))</f>
        <v/>
      </c>
      <c r="M758" s="150"/>
      <c r="N758" s="151"/>
      <c r="O758" s="254" t="str">
        <f>IF(G758="","",VLOOKUP(G758,'Overview - Financial Statement'!$A$46:$B$60,2,FALSE))</f>
        <v/>
      </c>
      <c r="P758" s="255" t="str">
        <f t="shared" si="154"/>
        <v/>
      </c>
      <c r="Q758" s="153"/>
      <c r="R758" s="153"/>
      <c r="S758" s="238">
        <f t="shared" si="155"/>
        <v>0</v>
      </c>
      <c r="T758" s="193" t="s">
        <v>44</v>
      </c>
      <c r="U758" s="173"/>
      <c r="V758" s="193" t="str">
        <f t="shared" si="156"/>
        <v/>
      </c>
      <c r="W758" s="264" t="str">
        <f t="shared" si="157"/>
        <v>OK</v>
      </c>
      <c r="X758" s="193" t="str">
        <f t="shared" si="158"/>
        <v/>
      </c>
      <c r="Y758" s="193" t="str">
        <f t="shared" si="159"/>
        <v/>
      </c>
      <c r="Z758" s="397" t="str">
        <f t="shared" si="160"/>
        <v/>
      </c>
      <c r="AA758" s="257" t="str">
        <f t="shared" si="161"/>
        <v/>
      </c>
      <c r="AB758" s="257" t="str">
        <f t="shared" si="162"/>
        <v/>
      </c>
      <c r="AC758" s="193" t="str">
        <f t="shared" si="163"/>
        <v>CHECK DATES</v>
      </c>
      <c r="AD758" s="257" t="str">
        <f t="shared" si="164"/>
        <v/>
      </c>
      <c r="AE758" s="286">
        <v>0</v>
      </c>
      <c r="AF758" s="257">
        <f t="shared" si="165"/>
        <v>0</v>
      </c>
      <c r="AG758" s="257" t="str">
        <f t="shared" si="166"/>
        <v/>
      </c>
      <c r="AH758" s="257">
        <f t="shared" si="167"/>
        <v>0</v>
      </c>
    </row>
    <row r="759" spans="1:34" x14ac:dyDescent="0.3">
      <c r="A759" s="287">
        <v>747</v>
      </c>
      <c r="B759" s="150"/>
      <c r="C759" s="150"/>
      <c r="D759" s="150"/>
      <c r="E759" s="152"/>
      <c r="F759" s="152"/>
      <c r="G759" s="154"/>
      <c r="H759" s="155"/>
      <c r="I759" s="159"/>
      <c r="J759" s="159"/>
      <c r="K759" s="337"/>
      <c r="L759" s="343" t="str">
        <f>IF(K759="","",LOOKUP(K759,'Work Programme'!$A$8:$A$207,'Work Programme'!$B$8:$B$207))</f>
        <v/>
      </c>
      <c r="M759" s="150"/>
      <c r="N759" s="151"/>
      <c r="O759" s="254" t="str">
        <f>IF(G759="","",VLOOKUP(G759,'Overview - Financial Statement'!$A$46:$B$60,2,FALSE))</f>
        <v/>
      </c>
      <c r="P759" s="255" t="str">
        <f t="shared" si="154"/>
        <v/>
      </c>
      <c r="Q759" s="153"/>
      <c r="R759" s="153"/>
      <c r="S759" s="238">
        <f t="shared" si="155"/>
        <v>0</v>
      </c>
      <c r="T759" s="193" t="s">
        <v>44</v>
      </c>
      <c r="U759" s="173"/>
      <c r="V759" s="193" t="str">
        <f t="shared" si="156"/>
        <v/>
      </c>
      <c r="W759" s="264" t="str">
        <f t="shared" si="157"/>
        <v>OK</v>
      </c>
      <c r="X759" s="193" t="str">
        <f t="shared" si="158"/>
        <v/>
      </c>
      <c r="Y759" s="193" t="str">
        <f t="shared" si="159"/>
        <v/>
      </c>
      <c r="Z759" s="397" t="str">
        <f t="shared" si="160"/>
        <v/>
      </c>
      <c r="AA759" s="257" t="str">
        <f t="shared" si="161"/>
        <v/>
      </c>
      <c r="AB759" s="257" t="str">
        <f t="shared" si="162"/>
        <v/>
      </c>
      <c r="AC759" s="193" t="str">
        <f t="shared" si="163"/>
        <v>CHECK DATES</v>
      </c>
      <c r="AD759" s="257" t="str">
        <f t="shared" si="164"/>
        <v/>
      </c>
      <c r="AE759" s="286">
        <v>0</v>
      </c>
      <c r="AF759" s="257">
        <f t="shared" si="165"/>
        <v>0</v>
      </c>
      <c r="AG759" s="257" t="str">
        <f t="shared" si="166"/>
        <v/>
      </c>
      <c r="AH759" s="257">
        <f t="shared" si="167"/>
        <v>0</v>
      </c>
    </row>
    <row r="760" spans="1:34" x14ac:dyDescent="0.3">
      <c r="A760" s="287">
        <v>748</v>
      </c>
      <c r="B760" s="150"/>
      <c r="C760" s="150"/>
      <c r="D760" s="150"/>
      <c r="E760" s="152"/>
      <c r="F760" s="152"/>
      <c r="G760" s="154"/>
      <c r="H760" s="155"/>
      <c r="I760" s="159"/>
      <c r="J760" s="159"/>
      <c r="K760" s="337"/>
      <c r="L760" s="343" t="str">
        <f>IF(K760="","",LOOKUP(K760,'Work Programme'!$A$8:$A$207,'Work Programme'!$B$8:$B$207))</f>
        <v/>
      </c>
      <c r="M760" s="150"/>
      <c r="N760" s="151"/>
      <c r="O760" s="254" t="str">
        <f>IF(G760="","",VLOOKUP(G760,'Overview - Financial Statement'!$A$46:$B$60,2,FALSE))</f>
        <v/>
      </c>
      <c r="P760" s="255" t="str">
        <f t="shared" si="154"/>
        <v/>
      </c>
      <c r="Q760" s="153"/>
      <c r="R760" s="153"/>
      <c r="S760" s="238">
        <f t="shared" si="155"/>
        <v>0</v>
      </c>
      <c r="T760" s="193" t="s">
        <v>44</v>
      </c>
      <c r="U760" s="173"/>
      <c r="V760" s="193" t="str">
        <f t="shared" si="156"/>
        <v/>
      </c>
      <c r="W760" s="264" t="str">
        <f t="shared" si="157"/>
        <v>OK</v>
      </c>
      <c r="X760" s="193" t="str">
        <f t="shared" si="158"/>
        <v/>
      </c>
      <c r="Y760" s="193" t="str">
        <f t="shared" si="159"/>
        <v/>
      </c>
      <c r="Z760" s="397" t="str">
        <f t="shared" si="160"/>
        <v/>
      </c>
      <c r="AA760" s="257" t="str">
        <f t="shared" si="161"/>
        <v/>
      </c>
      <c r="AB760" s="257" t="str">
        <f t="shared" si="162"/>
        <v/>
      </c>
      <c r="AC760" s="193" t="str">
        <f t="shared" si="163"/>
        <v>CHECK DATES</v>
      </c>
      <c r="AD760" s="257" t="str">
        <f t="shared" si="164"/>
        <v/>
      </c>
      <c r="AE760" s="286">
        <v>0</v>
      </c>
      <c r="AF760" s="257">
        <f t="shared" si="165"/>
        <v>0</v>
      </c>
      <c r="AG760" s="257" t="str">
        <f t="shared" si="166"/>
        <v/>
      </c>
      <c r="AH760" s="257">
        <f t="shared" si="167"/>
        <v>0</v>
      </c>
    </row>
    <row r="761" spans="1:34" x14ac:dyDescent="0.3">
      <c r="A761" s="287">
        <v>749</v>
      </c>
      <c r="B761" s="150"/>
      <c r="C761" s="150"/>
      <c r="D761" s="150"/>
      <c r="E761" s="152"/>
      <c r="F761" s="152"/>
      <c r="G761" s="154"/>
      <c r="H761" s="155"/>
      <c r="I761" s="159"/>
      <c r="J761" s="159"/>
      <c r="K761" s="337"/>
      <c r="L761" s="343" t="str">
        <f>IF(K761="","",LOOKUP(K761,'Work Programme'!$A$8:$A$207,'Work Programme'!$B$8:$B$207))</f>
        <v/>
      </c>
      <c r="M761" s="150"/>
      <c r="N761" s="151"/>
      <c r="O761" s="254" t="str">
        <f>IF(G761="","",VLOOKUP(G761,'Overview - Financial Statement'!$A$46:$B$60,2,FALSE))</f>
        <v/>
      </c>
      <c r="P761" s="255" t="str">
        <f t="shared" si="154"/>
        <v/>
      </c>
      <c r="Q761" s="153"/>
      <c r="R761" s="153"/>
      <c r="S761" s="238">
        <f t="shared" si="155"/>
        <v>0</v>
      </c>
      <c r="T761" s="193" t="s">
        <v>44</v>
      </c>
      <c r="U761" s="173"/>
      <c r="V761" s="193" t="str">
        <f t="shared" si="156"/>
        <v/>
      </c>
      <c r="W761" s="264" t="str">
        <f t="shared" si="157"/>
        <v>OK</v>
      </c>
      <c r="X761" s="193" t="str">
        <f t="shared" si="158"/>
        <v/>
      </c>
      <c r="Y761" s="193" t="str">
        <f t="shared" si="159"/>
        <v/>
      </c>
      <c r="Z761" s="397" t="str">
        <f t="shared" si="160"/>
        <v/>
      </c>
      <c r="AA761" s="257" t="str">
        <f t="shared" si="161"/>
        <v/>
      </c>
      <c r="AB761" s="257" t="str">
        <f t="shared" si="162"/>
        <v/>
      </c>
      <c r="AC761" s="193" t="str">
        <f t="shared" si="163"/>
        <v>CHECK DATES</v>
      </c>
      <c r="AD761" s="257" t="str">
        <f t="shared" si="164"/>
        <v/>
      </c>
      <c r="AE761" s="286">
        <v>0</v>
      </c>
      <c r="AF761" s="257">
        <f t="shared" si="165"/>
        <v>0</v>
      </c>
      <c r="AG761" s="257" t="str">
        <f t="shared" si="166"/>
        <v/>
      </c>
      <c r="AH761" s="257">
        <f t="shared" si="167"/>
        <v>0</v>
      </c>
    </row>
    <row r="762" spans="1:34" x14ac:dyDescent="0.3">
      <c r="A762" s="287">
        <v>750</v>
      </c>
      <c r="B762" s="150"/>
      <c r="C762" s="150"/>
      <c r="D762" s="150"/>
      <c r="E762" s="152"/>
      <c r="F762" s="152"/>
      <c r="G762" s="154"/>
      <c r="H762" s="155"/>
      <c r="I762" s="159"/>
      <c r="J762" s="159"/>
      <c r="K762" s="337"/>
      <c r="L762" s="343" t="str">
        <f>IF(K762="","",LOOKUP(K762,'Work Programme'!$A$8:$A$207,'Work Programme'!$B$8:$B$207))</f>
        <v/>
      </c>
      <c r="M762" s="150"/>
      <c r="N762" s="151"/>
      <c r="O762" s="254" t="str">
        <f>IF(G762="","",VLOOKUP(G762,'Overview - Financial Statement'!$A$46:$B$60,2,FALSE))</f>
        <v/>
      </c>
      <c r="P762" s="255" t="str">
        <f t="shared" si="154"/>
        <v/>
      </c>
      <c r="Q762" s="153"/>
      <c r="R762" s="153"/>
      <c r="S762" s="238">
        <f t="shared" si="155"/>
        <v>0</v>
      </c>
      <c r="T762" s="193" t="s">
        <v>44</v>
      </c>
      <c r="U762" s="173"/>
      <c r="V762" s="193" t="str">
        <f t="shared" si="156"/>
        <v/>
      </c>
      <c r="W762" s="264" t="str">
        <f t="shared" si="157"/>
        <v>OK</v>
      </c>
      <c r="X762" s="193" t="str">
        <f t="shared" si="158"/>
        <v/>
      </c>
      <c r="Y762" s="193" t="str">
        <f t="shared" si="159"/>
        <v/>
      </c>
      <c r="Z762" s="397" t="str">
        <f t="shared" si="160"/>
        <v/>
      </c>
      <c r="AA762" s="257" t="str">
        <f t="shared" si="161"/>
        <v/>
      </c>
      <c r="AB762" s="257" t="str">
        <f t="shared" si="162"/>
        <v/>
      </c>
      <c r="AC762" s="193" t="str">
        <f t="shared" si="163"/>
        <v>CHECK DATES</v>
      </c>
      <c r="AD762" s="257" t="str">
        <f t="shared" si="164"/>
        <v/>
      </c>
      <c r="AE762" s="286">
        <v>0</v>
      </c>
      <c r="AF762" s="257">
        <f t="shared" si="165"/>
        <v>0</v>
      </c>
      <c r="AG762" s="257" t="str">
        <f t="shared" si="166"/>
        <v/>
      </c>
      <c r="AH762" s="257">
        <f t="shared" si="167"/>
        <v>0</v>
      </c>
    </row>
    <row r="763" spans="1:34" x14ac:dyDescent="0.3">
      <c r="A763" s="287">
        <v>751</v>
      </c>
      <c r="B763" s="150"/>
      <c r="C763" s="150"/>
      <c r="D763" s="150"/>
      <c r="E763" s="152"/>
      <c r="F763" s="152"/>
      <c r="G763" s="154"/>
      <c r="H763" s="155"/>
      <c r="I763" s="159"/>
      <c r="J763" s="159"/>
      <c r="K763" s="337"/>
      <c r="L763" s="343" t="str">
        <f>IF(K763="","",LOOKUP(K763,'Work Programme'!$A$8:$A$207,'Work Programme'!$B$8:$B$207))</f>
        <v/>
      </c>
      <c r="M763" s="150"/>
      <c r="N763" s="151"/>
      <c r="O763" s="254" t="str">
        <f>IF(G763="","",VLOOKUP(G763,'Overview - Financial Statement'!$A$46:$B$60,2,FALSE))</f>
        <v/>
      </c>
      <c r="P763" s="255" t="str">
        <f t="shared" si="154"/>
        <v/>
      </c>
      <c r="Q763" s="153"/>
      <c r="R763" s="153"/>
      <c r="S763" s="238">
        <f t="shared" si="155"/>
        <v>0</v>
      </c>
      <c r="T763" s="193" t="s">
        <v>44</v>
      </c>
      <c r="U763" s="173"/>
      <c r="V763" s="193" t="str">
        <f t="shared" si="156"/>
        <v/>
      </c>
      <c r="W763" s="264" t="str">
        <f t="shared" si="157"/>
        <v>OK</v>
      </c>
      <c r="X763" s="193" t="str">
        <f t="shared" si="158"/>
        <v/>
      </c>
      <c r="Y763" s="193" t="str">
        <f t="shared" si="159"/>
        <v/>
      </c>
      <c r="Z763" s="397" t="str">
        <f t="shared" si="160"/>
        <v/>
      </c>
      <c r="AA763" s="257" t="str">
        <f t="shared" si="161"/>
        <v/>
      </c>
      <c r="AB763" s="257" t="str">
        <f t="shared" si="162"/>
        <v/>
      </c>
      <c r="AC763" s="193" t="str">
        <f t="shared" si="163"/>
        <v>CHECK DATES</v>
      </c>
      <c r="AD763" s="257" t="str">
        <f t="shared" si="164"/>
        <v/>
      </c>
      <c r="AE763" s="286">
        <v>0</v>
      </c>
      <c r="AF763" s="257">
        <f t="shared" si="165"/>
        <v>0</v>
      </c>
      <c r="AG763" s="257" t="str">
        <f t="shared" si="166"/>
        <v/>
      </c>
      <c r="AH763" s="257">
        <f t="shared" si="167"/>
        <v>0</v>
      </c>
    </row>
    <row r="764" spans="1:34" x14ac:dyDescent="0.3">
      <c r="A764" s="287">
        <v>752</v>
      </c>
      <c r="B764" s="150"/>
      <c r="C764" s="150"/>
      <c r="D764" s="150"/>
      <c r="E764" s="152"/>
      <c r="F764" s="152"/>
      <c r="G764" s="154"/>
      <c r="H764" s="155"/>
      <c r="I764" s="159"/>
      <c r="J764" s="159"/>
      <c r="K764" s="337"/>
      <c r="L764" s="343" t="str">
        <f>IF(K764="","",LOOKUP(K764,'Work Programme'!$A$8:$A$207,'Work Programme'!$B$8:$B$207))</f>
        <v/>
      </c>
      <c r="M764" s="150"/>
      <c r="N764" s="151"/>
      <c r="O764" s="254" t="str">
        <f>IF(G764="","",VLOOKUP(G764,'Overview - Financial Statement'!$A$46:$B$60,2,FALSE))</f>
        <v/>
      </c>
      <c r="P764" s="255" t="str">
        <f t="shared" si="154"/>
        <v/>
      </c>
      <c r="Q764" s="153"/>
      <c r="R764" s="153"/>
      <c r="S764" s="238">
        <f t="shared" si="155"/>
        <v>0</v>
      </c>
      <c r="T764" s="193" t="s">
        <v>44</v>
      </c>
      <c r="U764" s="173"/>
      <c r="V764" s="193" t="str">
        <f t="shared" si="156"/>
        <v/>
      </c>
      <c r="W764" s="264" t="str">
        <f t="shared" si="157"/>
        <v>OK</v>
      </c>
      <c r="X764" s="193" t="str">
        <f t="shared" si="158"/>
        <v/>
      </c>
      <c r="Y764" s="193" t="str">
        <f t="shared" si="159"/>
        <v/>
      </c>
      <c r="Z764" s="397" t="str">
        <f t="shared" si="160"/>
        <v/>
      </c>
      <c r="AA764" s="257" t="str">
        <f t="shared" si="161"/>
        <v/>
      </c>
      <c r="AB764" s="257" t="str">
        <f t="shared" si="162"/>
        <v/>
      </c>
      <c r="AC764" s="193" t="str">
        <f t="shared" si="163"/>
        <v>CHECK DATES</v>
      </c>
      <c r="AD764" s="257" t="str">
        <f t="shared" si="164"/>
        <v/>
      </c>
      <c r="AE764" s="286">
        <v>0</v>
      </c>
      <c r="AF764" s="257">
        <f t="shared" si="165"/>
        <v>0</v>
      </c>
      <c r="AG764" s="257" t="str">
        <f t="shared" si="166"/>
        <v/>
      </c>
      <c r="AH764" s="257">
        <f t="shared" si="167"/>
        <v>0</v>
      </c>
    </row>
    <row r="765" spans="1:34" x14ac:dyDescent="0.3">
      <c r="A765" s="287">
        <v>753</v>
      </c>
      <c r="B765" s="150"/>
      <c r="C765" s="150"/>
      <c r="D765" s="150"/>
      <c r="E765" s="152"/>
      <c r="F765" s="152"/>
      <c r="G765" s="154"/>
      <c r="H765" s="155"/>
      <c r="I765" s="159"/>
      <c r="J765" s="159"/>
      <c r="K765" s="337"/>
      <c r="L765" s="343" t="str">
        <f>IF(K765="","",LOOKUP(K765,'Work Programme'!$A$8:$A$207,'Work Programme'!$B$8:$B$207))</f>
        <v/>
      </c>
      <c r="M765" s="150"/>
      <c r="N765" s="151"/>
      <c r="O765" s="254" t="str">
        <f>IF(G765="","",VLOOKUP(G765,'Overview - Financial Statement'!$A$46:$B$60,2,FALSE))</f>
        <v/>
      </c>
      <c r="P765" s="255" t="str">
        <f t="shared" si="154"/>
        <v/>
      </c>
      <c r="Q765" s="153"/>
      <c r="R765" s="153"/>
      <c r="S765" s="238">
        <f t="shared" si="155"/>
        <v>0</v>
      </c>
      <c r="T765" s="193" t="s">
        <v>44</v>
      </c>
      <c r="U765" s="173"/>
      <c r="V765" s="193" t="str">
        <f t="shared" si="156"/>
        <v/>
      </c>
      <c r="W765" s="264" t="str">
        <f t="shared" si="157"/>
        <v>OK</v>
      </c>
      <c r="X765" s="193" t="str">
        <f t="shared" si="158"/>
        <v/>
      </c>
      <c r="Y765" s="193" t="str">
        <f t="shared" si="159"/>
        <v/>
      </c>
      <c r="Z765" s="397" t="str">
        <f t="shared" si="160"/>
        <v/>
      </c>
      <c r="AA765" s="257" t="str">
        <f t="shared" si="161"/>
        <v/>
      </c>
      <c r="AB765" s="257" t="str">
        <f t="shared" si="162"/>
        <v/>
      </c>
      <c r="AC765" s="193" t="str">
        <f t="shared" si="163"/>
        <v>CHECK DATES</v>
      </c>
      <c r="AD765" s="257" t="str">
        <f t="shared" si="164"/>
        <v/>
      </c>
      <c r="AE765" s="286">
        <v>0</v>
      </c>
      <c r="AF765" s="257">
        <f t="shared" si="165"/>
        <v>0</v>
      </c>
      <c r="AG765" s="257" t="str">
        <f t="shared" si="166"/>
        <v/>
      </c>
      <c r="AH765" s="257">
        <f t="shared" si="167"/>
        <v>0</v>
      </c>
    </row>
    <row r="766" spans="1:34" x14ac:dyDescent="0.3">
      <c r="A766" s="287">
        <v>754</v>
      </c>
      <c r="B766" s="150"/>
      <c r="C766" s="150"/>
      <c r="D766" s="150"/>
      <c r="E766" s="152"/>
      <c r="F766" s="152"/>
      <c r="G766" s="154"/>
      <c r="H766" s="155"/>
      <c r="I766" s="159"/>
      <c r="J766" s="159"/>
      <c r="K766" s="337"/>
      <c r="L766" s="343" t="str">
        <f>IF(K766="","",LOOKUP(K766,'Work Programme'!$A$8:$A$207,'Work Programme'!$B$8:$B$207))</f>
        <v/>
      </c>
      <c r="M766" s="150"/>
      <c r="N766" s="151"/>
      <c r="O766" s="254" t="str">
        <f>IF(G766="","",VLOOKUP(G766,'Overview - Financial Statement'!$A$46:$B$60,2,FALSE))</f>
        <v/>
      </c>
      <c r="P766" s="255" t="str">
        <f t="shared" si="154"/>
        <v/>
      </c>
      <c r="Q766" s="153"/>
      <c r="R766" s="153"/>
      <c r="S766" s="238">
        <f t="shared" si="155"/>
        <v>0</v>
      </c>
      <c r="T766" s="193" t="s">
        <v>44</v>
      </c>
      <c r="U766" s="173"/>
      <c r="V766" s="193" t="str">
        <f t="shared" si="156"/>
        <v/>
      </c>
      <c r="W766" s="264" t="str">
        <f t="shared" si="157"/>
        <v>OK</v>
      </c>
      <c r="X766" s="193" t="str">
        <f t="shared" si="158"/>
        <v/>
      </c>
      <c r="Y766" s="193" t="str">
        <f t="shared" si="159"/>
        <v/>
      </c>
      <c r="Z766" s="397" t="str">
        <f t="shared" si="160"/>
        <v/>
      </c>
      <c r="AA766" s="257" t="str">
        <f t="shared" si="161"/>
        <v/>
      </c>
      <c r="AB766" s="257" t="str">
        <f t="shared" si="162"/>
        <v/>
      </c>
      <c r="AC766" s="193" t="str">
        <f t="shared" si="163"/>
        <v>CHECK DATES</v>
      </c>
      <c r="AD766" s="257" t="str">
        <f t="shared" si="164"/>
        <v/>
      </c>
      <c r="AE766" s="286">
        <v>0</v>
      </c>
      <c r="AF766" s="257">
        <f t="shared" si="165"/>
        <v>0</v>
      </c>
      <c r="AG766" s="257" t="str">
        <f t="shared" si="166"/>
        <v/>
      </c>
      <c r="AH766" s="257">
        <f t="shared" si="167"/>
        <v>0</v>
      </c>
    </row>
    <row r="767" spans="1:34" x14ac:dyDescent="0.3">
      <c r="A767" s="287">
        <v>755</v>
      </c>
      <c r="B767" s="150"/>
      <c r="C767" s="150"/>
      <c r="D767" s="150"/>
      <c r="E767" s="152"/>
      <c r="F767" s="152"/>
      <c r="G767" s="154"/>
      <c r="H767" s="155"/>
      <c r="I767" s="159"/>
      <c r="J767" s="159"/>
      <c r="K767" s="337"/>
      <c r="L767" s="343" t="str">
        <f>IF(K767="","",LOOKUP(K767,'Work Programme'!$A$8:$A$207,'Work Programme'!$B$8:$B$207))</f>
        <v/>
      </c>
      <c r="M767" s="150"/>
      <c r="N767" s="151"/>
      <c r="O767" s="254" t="str">
        <f>IF(G767="","",VLOOKUP(G767,'Overview - Financial Statement'!$A$46:$B$60,2,FALSE))</f>
        <v/>
      </c>
      <c r="P767" s="255" t="str">
        <f t="shared" si="154"/>
        <v/>
      </c>
      <c r="Q767" s="153"/>
      <c r="R767" s="153"/>
      <c r="S767" s="238">
        <f t="shared" si="155"/>
        <v>0</v>
      </c>
      <c r="T767" s="193" t="s">
        <v>44</v>
      </c>
      <c r="U767" s="173"/>
      <c r="V767" s="193" t="str">
        <f t="shared" si="156"/>
        <v/>
      </c>
      <c r="W767" s="264" t="str">
        <f t="shared" si="157"/>
        <v>OK</v>
      </c>
      <c r="X767" s="193" t="str">
        <f t="shared" si="158"/>
        <v/>
      </c>
      <c r="Y767" s="193" t="str">
        <f t="shared" si="159"/>
        <v/>
      </c>
      <c r="Z767" s="397" t="str">
        <f t="shared" si="160"/>
        <v/>
      </c>
      <c r="AA767" s="257" t="str">
        <f t="shared" si="161"/>
        <v/>
      </c>
      <c r="AB767" s="257" t="str">
        <f t="shared" si="162"/>
        <v/>
      </c>
      <c r="AC767" s="193" t="str">
        <f t="shared" si="163"/>
        <v>CHECK DATES</v>
      </c>
      <c r="AD767" s="257" t="str">
        <f t="shared" si="164"/>
        <v/>
      </c>
      <c r="AE767" s="286">
        <v>0</v>
      </c>
      <c r="AF767" s="257">
        <f t="shared" si="165"/>
        <v>0</v>
      </c>
      <c r="AG767" s="257" t="str">
        <f t="shared" si="166"/>
        <v/>
      </c>
      <c r="AH767" s="257">
        <f t="shared" si="167"/>
        <v>0</v>
      </c>
    </row>
    <row r="768" spans="1:34" x14ac:dyDescent="0.3">
      <c r="A768" s="287">
        <v>756</v>
      </c>
      <c r="B768" s="150"/>
      <c r="C768" s="150"/>
      <c r="D768" s="150"/>
      <c r="E768" s="152"/>
      <c r="F768" s="152"/>
      <c r="G768" s="154"/>
      <c r="H768" s="155"/>
      <c r="I768" s="159"/>
      <c r="J768" s="159"/>
      <c r="K768" s="337"/>
      <c r="L768" s="343" t="str">
        <f>IF(K768="","",LOOKUP(K768,'Work Programme'!$A$8:$A$207,'Work Programme'!$B$8:$B$207))</f>
        <v/>
      </c>
      <c r="M768" s="150"/>
      <c r="N768" s="151"/>
      <c r="O768" s="254" t="str">
        <f>IF(G768="","",VLOOKUP(G768,'Overview - Financial Statement'!$A$46:$B$60,2,FALSE))</f>
        <v/>
      </c>
      <c r="P768" s="255" t="str">
        <f t="shared" si="154"/>
        <v/>
      </c>
      <c r="Q768" s="153"/>
      <c r="R768" s="153"/>
      <c r="S768" s="238">
        <f t="shared" si="155"/>
        <v>0</v>
      </c>
      <c r="T768" s="193" t="s">
        <v>44</v>
      </c>
      <c r="U768" s="173"/>
      <c r="V768" s="193" t="str">
        <f t="shared" si="156"/>
        <v/>
      </c>
      <c r="W768" s="264" t="str">
        <f t="shared" si="157"/>
        <v>OK</v>
      </c>
      <c r="X768" s="193" t="str">
        <f t="shared" si="158"/>
        <v/>
      </c>
      <c r="Y768" s="193" t="str">
        <f t="shared" si="159"/>
        <v/>
      </c>
      <c r="Z768" s="397" t="str">
        <f t="shared" si="160"/>
        <v/>
      </c>
      <c r="AA768" s="257" t="str">
        <f t="shared" si="161"/>
        <v/>
      </c>
      <c r="AB768" s="257" t="str">
        <f t="shared" si="162"/>
        <v/>
      </c>
      <c r="AC768" s="193" t="str">
        <f t="shared" si="163"/>
        <v>CHECK DATES</v>
      </c>
      <c r="AD768" s="257" t="str">
        <f t="shared" si="164"/>
        <v/>
      </c>
      <c r="AE768" s="286">
        <v>0</v>
      </c>
      <c r="AF768" s="257">
        <f t="shared" si="165"/>
        <v>0</v>
      </c>
      <c r="AG768" s="257" t="str">
        <f t="shared" si="166"/>
        <v/>
      </c>
      <c r="AH768" s="257">
        <f t="shared" si="167"/>
        <v>0</v>
      </c>
    </row>
    <row r="769" spans="1:34" x14ac:dyDescent="0.3">
      <c r="A769" s="287">
        <v>757</v>
      </c>
      <c r="B769" s="150"/>
      <c r="C769" s="150"/>
      <c r="D769" s="150"/>
      <c r="E769" s="152"/>
      <c r="F769" s="152"/>
      <c r="G769" s="154"/>
      <c r="H769" s="155"/>
      <c r="I769" s="159"/>
      <c r="J769" s="159"/>
      <c r="K769" s="337"/>
      <c r="L769" s="343" t="str">
        <f>IF(K769="","",LOOKUP(K769,'Work Programme'!$A$8:$A$207,'Work Programme'!$B$8:$B$207))</f>
        <v/>
      </c>
      <c r="M769" s="150"/>
      <c r="N769" s="151"/>
      <c r="O769" s="254" t="str">
        <f>IF(G769="","",VLOOKUP(G769,'Overview - Financial Statement'!$A$46:$B$60,2,FALSE))</f>
        <v/>
      </c>
      <c r="P769" s="255" t="str">
        <f t="shared" si="154"/>
        <v/>
      </c>
      <c r="Q769" s="153"/>
      <c r="R769" s="153"/>
      <c r="S769" s="238">
        <f t="shared" si="155"/>
        <v>0</v>
      </c>
      <c r="T769" s="193" t="s">
        <v>44</v>
      </c>
      <c r="U769" s="173"/>
      <c r="V769" s="193" t="str">
        <f t="shared" si="156"/>
        <v/>
      </c>
      <c r="W769" s="264" t="str">
        <f t="shared" si="157"/>
        <v>OK</v>
      </c>
      <c r="X769" s="193" t="str">
        <f t="shared" si="158"/>
        <v/>
      </c>
      <c r="Y769" s="193" t="str">
        <f t="shared" si="159"/>
        <v/>
      </c>
      <c r="Z769" s="397" t="str">
        <f t="shared" si="160"/>
        <v/>
      </c>
      <c r="AA769" s="257" t="str">
        <f t="shared" si="161"/>
        <v/>
      </c>
      <c r="AB769" s="257" t="str">
        <f t="shared" si="162"/>
        <v/>
      </c>
      <c r="AC769" s="193" t="str">
        <f t="shared" si="163"/>
        <v>CHECK DATES</v>
      </c>
      <c r="AD769" s="257" t="str">
        <f t="shared" si="164"/>
        <v/>
      </c>
      <c r="AE769" s="286">
        <v>0</v>
      </c>
      <c r="AF769" s="257">
        <f t="shared" si="165"/>
        <v>0</v>
      </c>
      <c r="AG769" s="257" t="str">
        <f t="shared" si="166"/>
        <v/>
      </c>
      <c r="AH769" s="257">
        <f t="shared" si="167"/>
        <v>0</v>
      </c>
    </row>
    <row r="770" spans="1:34" x14ac:dyDescent="0.3">
      <c r="A770" s="287">
        <v>758</v>
      </c>
      <c r="B770" s="150"/>
      <c r="C770" s="150"/>
      <c r="D770" s="150"/>
      <c r="E770" s="152"/>
      <c r="F770" s="152"/>
      <c r="G770" s="154"/>
      <c r="H770" s="155"/>
      <c r="I770" s="159"/>
      <c r="J770" s="159"/>
      <c r="K770" s="337"/>
      <c r="L770" s="343" t="str">
        <f>IF(K770="","",LOOKUP(K770,'Work Programme'!$A$8:$A$207,'Work Programme'!$B$8:$B$207))</f>
        <v/>
      </c>
      <c r="M770" s="150"/>
      <c r="N770" s="151"/>
      <c r="O770" s="254" t="str">
        <f>IF(G770="","",VLOOKUP(G770,'Overview - Financial Statement'!$A$46:$B$60,2,FALSE))</f>
        <v/>
      </c>
      <c r="P770" s="255" t="str">
        <f t="shared" si="154"/>
        <v/>
      </c>
      <c r="Q770" s="153"/>
      <c r="R770" s="153"/>
      <c r="S770" s="238">
        <f t="shared" si="155"/>
        <v>0</v>
      </c>
      <c r="T770" s="193" t="s">
        <v>44</v>
      </c>
      <c r="U770" s="173"/>
      <c r="V770" s="193" t="str">
        <f t="shared" si="156"/>
        <v/>
      </c>
      <c r="W770" s="264" t="str">
        <f t="shared" si="157"/>
        <v>OK</v>
      </c>
      <c r="X770" s="193" t="str">
        <f t="shared" si="158"/>
        <v/>
      </c>
      <c r="Y770" s="193" t="str">
        <f t="shared" si="159"/>
        <v/>
      </c>
      <c r="Z770" s="397" t="str">
        <f t="shared" si="160"/>
        <v/>
      </c>
      <c r="AA770" s="257" t="str">
        <f t="shared" si="161"/>
        <v/>
      </c>
      <c r="AB770" s="257" t="str">
        <f t="shared" si="162"/>
        <v/>
      </c>
      <c r="AC770" s="193" t="str">
        <f t="shared" si="163"/>
        <v>CHECK DATES</v>
      </c>
      <c r="AD770" s="257" t="str">
        <f t="shared" si="164"/>
        <v/>
      </c>
      <c r="AE770" s="286">
        <v>0</v>
      </c>
      <c r="AF770" s="257">
        <f t="shared" si="165"/>
        <v>0</v>
      </c>
      <c r="AG770" s="257" t="str">
        <f t="shared" si="166"/>
        <v/>
      </c>
      <c r="AH770" s="257">
        <f t="shared" si="167"/>
        <v>0</v>
      </c>
    </row>
    <row r="771" spans="1:34" x14ac:dyDescent="0.3">
      <c r="A771" s="287">
        <v>759</v>
      </c>
      <c r="B771" s="150"/>
      <c r="C771" s="150"/>
      <c r="D771" s="150"/>
      <c r="E771" s="152"/>
      <c r="F771" s="152"/>
      <c r="G771" s="154"/>
      <c r="H771" s="155"/>
      <c r="I771" s="159"/>
      <c r="J771" s="159"/>
      <c r="K771" s="337"/>
      <c r="L771" s="343" t="str">
        <f>IF(K771="","",LOOKUP(K771,'Work Programme'!$A$8:$A$207,'Work Programme'!$B$8:$B$207))</f>
        <v/>
      </c>
      <c r="M771" s="150"/>
      <c r="N771" s="151"/>
      <c r="O771" s="254" t="str">
        <f>IF(G771="","",VLOOKUP(G771,'Overview - Financial Statement'!$A$46:$B$60,2,FALSE))</f>
        <v/>
      </c>
      <c r="P771" s="255" t="str">
        <f t="shared" si="154"/>
        <v/>
      </c>
      <c r="Q771" s="153"/>
      <c r="R771" s="153"/>
      <c r="S771" s="238">
        <f t="shared" si="155"/>
        <v>0</v>
      </c>
      <c r="T771" s="193" t="s">
        <v>44</v>
      </c>
      <c r="U771" s="173"/>
      <c r="V771" s="193" t="str">
        <f t="shared" si="156"/>
        <v/>
      </c>
      <c r="W771" s="264" t="str">
        <f t="shared" si="157"/>
        <v>OK</v>
      </c>
      <c r="X771" s="193" t="str">
        <f t="shared" si="158"/>
        <v/>
      </c>
      <c r="Y771" s="193" t="str">
        <f t="shared" si="159"/>
        <v/>
      </c>
      <c r="Z771" s="397" t="str">
        <f t="shared" si="160"/>
        <v/>
      </c>
      <c r="AA771" s="257" t="str">
        <f t="shared" si="161"/>
        <v/>
      </c>
      <c r="AB771" s="257" t="str">
        <f t="shared" si="162"/>
        <v/>
      </c>
      <c r="AC771" s="193" t="str">
        <f t="shared" si="163"/>
        <v>CHECK DATES</v>
      </c>
      <c r="AD771" s="257" t="str">
        <f t="shared" si="164"/>
        <v/>
      </c>
      <c r="AE771" s="286">
        <v>0</v>
      </c>
      <c r="AF771" s="257">
        <f t="shared" si="165"/>
        <v>0</v>
      </c>
      <c r="AG771" s="257" t="str">
        <f t="shared" si="166"/>
        <v/>
      </c>
      <c r="AH771" s="257">
        <f t="shared" si="167"/>
        <v>0</v>
      </c>
    </row>
    <row r="772" spans="1:34" x14ac:dyDescent="0.3">
      <c r="A772" s="287">
        <v>760</v>
      </c>
      <c r="B772" s="150"/>
      <c r="C772" s="150"/>
      <c r="D772" s="150"/>
      <c r="E772" s="152"/>
      <c r="F772" s="152"/>
      <c r="G772" s="154"/>
      <c r="H772" s="155"/>
      <c r="I772" s="159"/>
      <c r="J772" s="159"/>
      <c r="K772" s="337"/>
      <c r="L772" s="343" t="str">
        <f>IF(K772="","",LOOKUP(K772,'Work Programme'!$A$8:$A$207,'Work Programme'!$B$8:$B$207))</f>
        <v/>
      </c>
      <c r="M772" s="150"/>
      <c r="N772" s="151"/>
      <c r="O772" s="254" t="str">
        <f>IF(G772="","",VLOOKUP(G772,'Overview - Financial Statement'!$A$46:$B$60,2,FALSE))</f>
        <v/>
      </c>
      <c r="P772" s="255" t="str">
        <f t="shared" si="154"/>
        <v/>
      </c>
      <c r="Q772" s="153"/>
      <c r="R772" s="153"/>
      <c r="S772" s="238">
        <f t="shared" si="155"/>
        <v>0</v>
      </c>
      <c r="T772" s="193" t="s">
        <v>44</v>
      </c>
      <c r="U772" s="173"/>
      <c r="V772" s="193" t="str">
        <f t="shared" si="156"/>
        <v/>
      </c>
      <c r="W772" s="264" t="str">
        <f t="shared" si="157"/>
        <v>OK</v>
      </c>
      <c r="X772" s="193" t="str">
        <f t="shared" si="158"/>
        <v/>
      </c>
      <c r="Y772" s="193" t="str">
        <f t="shared" si="159"/>
        <v/>
      </c>
      <c r="Z772" s="397" t="str">
        <f t="shared" si="160"/>
        <v/>
      </c>
      <c r="AA772" s="257" t="str">
        <f t="shared" si="161"/>
        <v/>
      </c>
      <c r="AB772" s="257" t="str">
        <f t="shared" si="162"/>
        <v/>
      </c>
      <c r="AC772" s="193" t="str">
        <f t="shared" si="163"/>
        <v>CHECK DATES</v>
      </c>
      <c r="AD772" s="257" t="str">
        <f t="shared" si="164"/>
        <v/>
      </c>
      <c r="AE772" s="286">
        <v>0</v>
      </c>
      <c r="AF772" s="257">
        <f t="shared" si="165"/>
        <v>0</v>
      </c>
      <c r="AG772" s="257" t="str">
        <f t="shared" si="166"/>
        <v/>
      </c>
      <c r="AH772" s="257">
        <f t="shared" si="167"/>
        <v>0</v>
      </c>
    </row>
    <row r="773" spans="1:34" x14ac:dyDescent="0.3">
      <c r="A773" s="287">
        <v>761</v>
      </c>
      <c r="B773" s="150"/>
      <c r="C773" s="150"/>
      <c r="D773" s="150"/>
      <c r="E773" s="152"/>
      <c r="F773" s="152"/>
      <c r="G773" s="154"/>
      <c r="H773" s="155"/>
      <c r="I773" s="159"/>
      <c r="J773" s="159"/>
      <c r="K773" s="337"/>
      <c r="L773" s="343" t="str">
        <f>IF(K773="","",LOOKUP(K773,'Work Programme'!$A$8:$A$207,'Work Programme'!$B$8:$B$207))</f>
        <v/>
      </c>
      <c r="M773" s="150"/>
      <c r="N773" s="151"/>
      <c r="O773" s="254" t="str">
        <f>IF(G773="","",VLOOKUP(G773,'Overview - Financial Statement'!$A$46:$B$60,2,FALSE))</f>
        <v/>
      </c>
      <c r="P773" s="255" t="str">
        <f t="shared" si="154"/>
        <v/>
      </c>
      <c r="Q773" s="153"/>
      <c r="R773" s="153"/>
      <c r="S773" s="238">
        <f t="shared" si="155"/>
        <v>0</v>
      </c>
      <c r="T773" s="193" t="s">
        <v>44</v>
      </c>
      <c r="U773" s="173"/>
      <c r="V773" s="193" t="str">
        <f t="shared" si="156"/>
        <v/>
      </c>
      <c r="W773" s="264" t="str">
        <f t="shared" si="157"/>
        <v>OK</v>
      </c>
      <c r="X773" s="193" t="str">
        <f t="shared" si="158"/>
        <v/>
      </c>
      <c r="Y773" s="193" t="str">
        <f t="shared" si="159"/>
        <v/>
      </c>
      <c r="Z773" s="397" t="str">
        <f t="shared" si="160"/>
        <v/>
      </c>
      <c r="AA773" s="257" t="str">
        <f t="shared" si="161"/>
        <v/>
      </c>
      <c r="AB773" s="257" t="str">
        <f t="shared" si="162"/>
        <v/>
      </c>
      <c r="AC773" s="193" t="str">
        <f t="shared" si="163"/>
        <v>CHECK DATES</v>
      </c>
      <c r="AD773" s="257" t="str">
        <f t="shared" si="164"/>
        <v/>
      </c>
      <c r="AE773" s="286">
        <v>0</v>
      </c>
      <c r="AF773" s="257">
        <f t="shared" si="165"/>
        <v>0</v>
      </c>
      <c r="AG773" s="257" t="str">
        <f t="shared" si="166"/>
        <v/>
      </c>
      <c r="AH773" s="257">
        <f t="shared" si="167"/>
        <v>0</v>
      </c>
    </row>
    <row r="774" spans="1:34" x14ac:dyDescent="0.3">
      <c r="A774" s="287">
        <v>762</v>
      </c>
      <c r="B774" s="150"/>
      <c r="C774" s="150"/>
      <c r="D774" s="150"/>
      <c r="E774" s="152"/>
      <c r="F774" s="152"/>
      <c r="G774" s="154"/>
      <c r="H774" s="155"/>
      <c r="I774" s="159"/>
      <c r="J774" s="159"/>
      <c r="K774" s="337"/>
      <c r="L774" s="343" t="str">
        <f>IF(K774="","",LOOKUP(K774,'Work Programme'!$A$8:$A$207,'Work Programme'!$B$8:$B$207))</f>
        <v/>
      </c>
      <c r="M774" s="150"/>
      <c r="N774" s="151"/>
      <c r="O774" s="254" t="str">
        <f>IF(G774="","",VLOOKUP(G774,'Overview - Financial Statement'!$A$46:$B$60,2,FALSE))</f>
        <v/>
      </c>
      <c r="P774" s="255" t="str">
        <f t="shared" si="154"/>
        <v/>
      </c>
      <c r="Q774" s="153"/>
      <c r="R774" s="153"/>
      <c r="S774" s="238">
        <f t="shared" si="155"/>
        <v>0</v>
      </c>
      <c r="T774" s="193" t="s">
        <v>44</v>
      </c>
      <c r="U774" s="173"/>
      <c r="V774" s="193" t="str">
        <f t="shared" si="156"/>
        <v/>
      </c>
      <c r="W774" s="264" t="str">
        <f t="shared" si="157"/>
        <v>OK</v>
      </c>
      <c r="X774" s="193" t="str">
        <f t="shared" si="158"/>
        <v/>
      </c>
      <c r="Y774" s="193" t="str">
        <f t="shared" si="159"/>
        <v/>
      </c>
      <c r="Z774" s="397" t="str">
        <f t="shared" si="160"/>
        <v/>
      </c>
      <c r="AA774" s="257" t="str">
        <f t="shared" si="161"/>
        <v/>
      </c>
      <c r="AB774" s="257" t="str">
        <f t="shared" si="162"/>
        <v/>
      </c>
      <c r="AC774" s="193" t="str">
        <f t="shared" si="163"/>
        <v>CHECK DATES</v>
      </c>
      <c r="AD774" s="257" t="str">
        <f t="shared" si="164"/>
        <v/>
      </c>
      <c r="AE774" s="286">
        <v>0</v>
      </c>
      <c r="AF774" s="257">
        <f t="shared" si="165"/>
        <v>0</v>
      </c>
      <c r="AG774" s="257" t="str">
        <f t="shared" si="166"/>
        <v/>
      </c>
      <c r="AH774" s="257">
        <f t="shared" si="167"/>
        <v>0</v>
      </c>
    </row>
    <row r="775" spans="1:34" x14ac:dyDescent="0.3">
      <c r="A775" s="287">
        <v>763</v>
      </c>
      <c r="B775" s="150"/>
      <c r="C775" s="150"/>
      <c r="D775" s="150"/>
      <c r="E775" s="152"/>
      <c r="F775" s="152"/>
      <c r="G775" s="154"/>
      <c r="H775" s="155"/>
      <c r="I775" s="159"/>
      <c r="J775" s="159"/>
      <c r="K775" s="337"/>
      <c r="L775" s="343" t="str">
        <f>IF(K775="","",LOOKUP(K775,'Work Programme'!$A$8:$A$207,'Work Programme'!$B$8:$B$207))</f>
        <v/>
      </c>
      <c r="M775" s="150"/>
      <c r="N775" s="151"/>
      <c r="O775" s="254" t="str">
        <f>IF(G775="","",VLOOKUP(G775,'Overview - Financial Statement'!$A$46:$B$60,2,FALSE))</f>
        <v/>
      </c>
      <c r="P775" s="255" t="str">
        <f t="shared" si="154"/>
        <v/>
      </c>
      <c r="Q775" s="153"/>
      <c r="R775" s="153"/>
      <c r="S775" s="238">
        <f t="shared" si="155"/>
        <v>0</v>
      </c>
      <c r="T775" s="193" t="s">
        <v>44</v>
      </c>
      <c r="U775" s="173"/>
      <c r="V775" s="193" t="str">
        <f t="shared" si="156"/>
        <v/>
      </c>
      <c r="W775" s="264" t="str">
        <f t="shared" si="157"/>
        <v>OK</v>
      </c>
      <c r="X775" s="193" t="str">
        <f t="shared" si="158"/>
        <v/>
      </c>
      <c r="Y775" s="193" t="str">
        <f t="shared" si="159"/>
        <v/>
      </c>
      <c r="Z775" s="397" t="str">
        <f t="shared" si="160"/>
        <v/>
      </c>
      <c r="AA775" s="257" t="str">
        <f t="shared" si="161"/>
        <v/>
      </c>
      <c r="AB775" s="257" t="str">
        <f t="shared" si="162"/>
        <v/>
      </c>
      <c r="AC775" s="193" t="str">
        <f t="shared" si="163"/>
        <v>CHECK DATES</v>
      </c>
      <c r="AD775" s="257" t="str">
        <f t="shared" si="164"/>
        <v/>
      </c>
      <c r="AE775" s="286">
        <v>0</v>
      </c>
      <c r="AF775" s="257">
        <f t="shared" si="165"/>
        <v>0</v>
      </c>
      <c r="AG775" s="257" t="str">
        <f t="shared" si="166"/>
        <v/>
      </c>
      <c r="AH775" s="257">
        <f t="shared" si="167"/>
        <v>0</v>
      </c>
    </row>
    <row r="776" spans="1:34" x14ac:dyDescent="0.3">
      <c r="A776" s="287">
        <v>764</v>
      </c>
      <c r="B776" s="150"/>
      <c r="C776" s="150"/>
      <c r="D776" s="150"/>
      <c r="E776" s="152"/>
      <c r="F776" s="152"/>
      <c r="G776" s="154"/>
      <c r="H776" s="155"/>
      <c r="I776" s="159"/>
      <c r="J776" s="159"/>
      <c r="K776" s="337"/>
      <c r="L776" s="343" t="str">
        <f>IF(K776="","",LOOKUP(K776,'Work Programme'!$A$8:$A$207,'Work Programme'!$B$8:$B$207))</f>
        <v/>
      </c>
      <c r="M776" s="150"/>
      <c r="N776" s="151"/>
      <c r="O776" s="254" t="str">
        <f>IF(G776="","",VLOOKUP(G776,'Overview - Financial Statement'!$A$46:$B$60,2,FALSE))</f>
        <v/>
      </c>
      <c r="P776" s="255" t="str">
        <f t="shared" si="154"/>
        <v/>
      </c>
      <c r="Q776" s="153"/>
      <c r="R776" s="153"/>
      <c r="S776" s="238">
        <f t="shared" si="155"/>
        <v>0</v>
      </c>
      <c r="T776" s="193" t="s">
        <v>44</v>
      </c>
      <c r="U776" s="173"/>
      <c r="V776" s="193" t="str">
        <f t="shared" si="156"/>
        <v/>
      </c>
      <c r="W776" s="264" t="str">
        <f t="shared" si="157"/>
        <v>OK</v>
      </c>
      <c r="X776" s="193" t="str">
        <f t="shared" si="158"/>
        <v/>
      </c>
      <c r="Y776" s="193" t="str">
        <f t="shared" si="159"/>
        <v/>
      </c>
      <c r="Z776" s="397" t="str">
        <f t="shared" si="160"/>
        <v/>
      </c>
      <c r="AA776" s="257" t="str">
        <f t="shared" si="161"/>
        <v/>
      </c>
      <c r="AB776" s="257" t="str">
        <f t="shared" si="162"/>
        <v/>
      </c>
      <c r="AC776" s="193" t="str">
        <f t="shared" si="163"/>
        <v>CHECK DATES</v>
      </c>
      <c r="AD776" s="257" t="str">
        <f t="shared" si="164"/>
        <v/>
      </c>
      <c r="AE776" s="286">
        <v>0</v>
      </c>
      <c r="AF776" s="257">
        <f t="shared" si="165"/>
        <v>0</v>
      </c>
      <c r="AG776" s="257" t="str">
        <f t="shared" si="166"/>
        <v/>
      </c>
      <c r="AH776" s="257">
        <f t="shared" si="167"/>
        <v>0</v>
      </c>
    </row>
    <row r="777" spans="1:34" x14ac:dyDescent="0.3">
      <c r="A777" s="287">
        <v>765</v>
      </c>
      <c r="B777" s="150"/>
      <c r="C777" s="150"/>
      <c r="D777" s="150"/>
      <c r="E777" s="152"/>
      <c r="F777" s="152"/>
      <c r="G777" s="154"/>
      <c r="H777" s="155"/>
      <c r="I777" s="159"/>
      <c r="J777" s="159"/>
      <c r="K777" s="337"/>
      <c r="L777" s="343" t="str">
        <f>IF(K777="","",LOOKUP(K777,'Work Programme'!$A$8:$A$207,'Work Programme'!$B$8:$B$207))</f>
        <v/>
      </c>
      <c r="M777" s="150"/>
      <c r="N777" s="151"/>
      <c r="O777" s="254" t="str">
        <f>IF(G777="","",VLOOKUP(G777,'Overview - Financial Statement'!$A$46:$B$60,2,FALSE))</f>
        <v/>
      </c>
      <c r="P777" s="255" t="str">
        <f t="shared" si="154"/>
        <v/>
      </c>
      <c r="Q777" s="153"/>
      <c r="R777" s="153"/>
      <c r="S777" s="238">
        <f t="shared" si="155"/>
        <v>0</v>
      </c>
      <c r="T777" s="193" t="s">
        <v>44</v>
      </c>
      <c r="U777" s="173"/>
      <c r="V777" s="193" t="str">
        <f t="shared" si="156"/>
        <v/>
      </c>
      <c r="W777" s="264" t="str">
        <f t="shared" si="157"/>
        <v>OK</v>
      </c>
      <c r="X777" s="193" t="str">
        <f t="shared" si="158"/>
        <v/>
      </c>
      <c r="Y777" s="193" t="str">
        <f t="shared" si="159"/>
        <v/>
      </c>
      <c r="Z777" s="397" t="str">
        <f t="shared" si="160"/>
        <v/>
      </c>
      <c r="AA777" s="257" t="str">
        <f t="shared" si="161"/>
        <v/>
      </c>
      <c r="AB777" s="257" t="str">
        <f t="shared" si="162"/>
        <v/>
      </c>
      <c r="AC777" s="193" t="str">
        <f t="shared" si="163"/>
        <v>CHECK DATES</v>
      </c>
      <c r="AD777" s="257" t="str">
        <f t="shared" si="164"/>
        <v/>
      </c>
      <c r="AE777" s="286">
        <v>0</v>
      </c>
      <c r="AF777" s="257">
        <f t="shared" si="165"/>
        <v>0</v>
      </c>
      <c r="AG777" s="257" t="str">
        <f t="shared" si="166"/>
        <v/>
      </c>
      <c r="AH777" s="257">
        <f t="shared" si="167"/>
        <v>0</v>
      </c>
    </row>
    <row r="778" spans="1:34" x14ac:dyDescent="0.3">
      <c r="A778" s="287">
        <v>766</v>
      </c>
      <c r="B778" s="150"/>
      <c r="C778" s="150"/>
      <c r="D778" s="150"/>
      <c r="E778" s="152"/>
      <c r="F778" s="152"/>
      <c r="G778" s="154"/>
      <c r="H778" s="155"/>
      <c r="I778" s="159"/>
      <c r="J778" s="159"/>
      <c r="K778" s="337"/>
      <c r="L778" s="343" t="str">
        <f>IF(K778="","",LOOKUP(K778,'Work Programme'!$A$8:$A$207,'Work Programme'!$B$8:$B$207))</f>
        <v/>
      </c>
      <c r="M778" s="150"/>
      <c r="N778" s="151"/>
      <c r="O778" s="254" t="str">
        <f>IF(G778="","",VLOOKUP(G778,'Overview - Financial Statement'!$A$46:$B$60,2,FALSE))</f>
        <v/>
      </c>
      <c r="P778" s="255" t="str">
        <f t="shared" si="154"/>
        <v/>
      </c>
      <c r="Q778" s="153"/>
      <c r="R778" s="153"/>
      <c r="S778" s="238">
        <f t="shared" si="155"/>
        <v>0</v>
      </c>
      <c r="T778" s="193" t="s">
        <v>44</v>
      </c>
      <c r="U778" s="173"/>
      <c r="V778" s="193" t="str">
        <f t="shared" si="156"/>
        <v/>
      </c>
      <c r="W778" s="264" t="str">
        <f t="shared" si="157"/>
        <v>OK</v>
      </c>
      <c r="X778" s="193" t="str">
        <f t="shared" si="158"/>
        <v/>
      </c>
      <c r="Y778" s="193" t="str">
        <f t="shared" si="159"/>
        <v/>
      </c>
      <c r="Z778" s="397" t="str">
        <f t="shared" si="160"/>
        <v/>
      </c>
      <c r="AA778" s="257" t="str">
        <f t="shared" si="161"/>
        <v/>
      </c>
      <c r="AB778" s="257" t="str">
        <f t="shared" si="162"/>
        <v/>
      </c>
      <c r="AC778" s="193" t="str">
        <f t="shared" si="163"/>
        <v>CHECK DATES</v>
      </c>
      <c r="AD778" s="257" t="str">
        <f t="shared" si="164"/>
        <v/>
      </c>
      <c r="AE778" s="286">
        <v>0</v>
      </c>
      <c r="AF778" s="257">
        <f t="shared" si="165"/>
        <v>0</v>
      </c>
      <c r="AG778" s="257" t="str">
        <f t="shared" si="166"/>
        <v/>
      </c>
      <c r="AH778" s="257">
        <f t="shared" si="167"/>
        <v>0</v>
      </c>
    </row>
    <row r="779" spans="1:34" x14ac:dyDescent="0.3">
      <c r="A779" s="287">
        <v>767</v>
      </c>
      <c r="B779" s="150"/>
      <c r="C779" s="150"/>
      <c r="D779" s="150"/>
      <c r="E779" s="152"/>
      <c r="F779" s="152"/>
      <c r="G779" s="154"/>
      <c r="H779" s="155"/>
      <c r="I779" s="159"/>
      <c r="J779" s="159"/>
      <c r="K779" s="337"/>
      <c r="L779" s="343" t="str">
        <f>IF(K779="","",LOOKUP(K779,'Work Programme'!$A$8:$A$207,'Work Programme'!$B$8:$B$207))</f>
        <v/>
      </c>
      <c r="M779" s="150"/>
      <c r="N779" s="151"/>
      <c r="O779" s="254" t="str">
        <f>IF(G779="","",VLOOKUP(G779,'Overview - Financial Statement'!$A$46:$B$60,2,FALSE))</f>
        <v/>
      </c>
      <c r="P779" s="255" t="str">
        <f t="shared" si="154"/>
        <v/>
      </c>
      <c r="Q779" s="153"/>
      <c r="R779" s="153"/>
      <c r="S779" s="238">
        <f t="shared" si="155"/>
        <v>0</v>
      </c>
      <c r="T779" s="193" t="s">
        <v>44</v>
      </c>
      <c r="U779" s="173"/>
      <c r="V779" s="193" t="str">
        <f t="shared" si="156"/>
        <v/>
      </c>
      <c r="W779" s="264" t="str">
        <f t="shared" si="157"/>
        <v>OK</v>
      </c>
      <c r="X779" s="193" t="str">
        <f t="shared" si="158"/>
        <v/>
      </c>
      <c r="Y779" s="193" t="str">
        <f t="shared" si="159"/>
        <v/>
      </c>
      <c r="Z779" s="397" t="str">
        <f t="shared" si="160"/>
        <v/>
      </c>
      <c r="AA779" s="257" t="str">
        <f t="shared" si="161"/>
        <v/>
      </c>
      <c r="AB779" s="257" t="str">
        <f t="shared" si="162"/>
        <v/>
      </c>
      <c r="AC779" s="193" t="str">
        <f t="shared" si="163"/>
        <v>CHECK DATES</v>
      </c>
      <c r="AD779" s="257" t="str">
        <f t="shared" si="164"/>
        <v/>
      </c>
      <c r="AE779" s="286">
        <v>0</v>
      </c>
      <c r="AF779" s="257">
        <f t="shared" si="165"/>
        <v>0</v>
      </c>
      <c r="AG779" s="257" t="str">
        <f t="shared" si="166"/>
        <v/>
      </c>
      <c r="AH779" s="257">
        <f t="shared" si="167"/>
        <v>0</v>
      </c>
    </row>
    <row r="780" spans="1:34" x14ac:dyDescent="0.3">
      <c r="A780" s="287">
        <v>768</v>
      </c>
      <c r="B780" s="150"/>
      <c r="C780" s="150"/>
      <c r="D780" s="150"/>
      <c r="E780" s="152"/>
      <c r="F780" s="152"/>
      <c r="G780" s="154"/>
      <c r="H780" s="155"/>
      <c r="I780" s="159"/>
      <c r="J780" s="159"/>
      <c r="K780" s="337"/>
      <c r="L780" s="343" t="str">
        <f>IF(K780="","",LOOKUP(K780,'Work Programme'!$A$8:$A$207,'Work Programme'!$B$8:$B$207))</f>
        <v/>
      </c>
      <c r="M780" s="150"/>
      <c r="N780" s="151"/>
      <c r="O780" s="254" t="str">
        <f>IF(G780="","",VLOOKUP(G780,'Overview - Financial Statement'!$A$46:$B$60,2,FALSE))</f>
        <v/>
      </c>
      <c r="P780" s="255" t="str">
        <f t="shared" si="154"/>
        <v/>
      </c>
      <c r="Q780" s="153"/>
      <c r="R780" s="153"/>
      <c r="S780" s="238">
        <f t="shared" si="155"/>
        <v>0</v>
      </c>
      <c r="T780" s="193" t="s">
        <v>44</v>
      </c>
      <c r="U780" s="173"/>
      <c r="V780" s="193" t="str">
        <f t="shared" si="156"/>
        <v/>
      </c>
      <c r="W780" s="264" t="str">
        <f t="shared" si="157"/>
        <v>OK</v>
      </c>
      <c r="X780" s="193" t="str">
        <f t="shared" si="158"/>
        <v/>
      </c>
      <c r="Y780" s="193" t="str">
        <f t="shared" si="159"/>
        <v/>
      </c>
      <c r="Z780" s="397" t="str">
        <f t="shared" si="160"/>
        <v/>
      </c>
      <c r="AA780" s="257" t="str">
        <f t="shared" si="161"/>
        <v/>
      </c>
      <c r="AB780" s="257" t="str">
        <f t="shared" si="162"/>
        <v/>
      </c>
      <c r="AC780" s="193" t="str">
        <f t="shared" si="163"/>
        <v>CHECK DATES</v>
      </c>
      <c r="AD780" s="257" t="str">
        <f t="shared" si="164"/>
        <v/>
      </c>
      <c r="AE780" s="286">
        <v>0</v>
      </c>
      <c r="AF780" s="257">
        <f t="shared" si="165"/>
        <v>0</v>
      </c>
      <c r="AG780" s="257" t="str">
        <f t="shared" si="166"/>
        <v/>
      </c>
      <c r="AH780" s="257">
        <f t="shared" si="167"/>
        <v>0</v>
      </c>
    </row>
    <row r="781" spans="1:34" x14ac:dyDescent="0.3">
      <c r="A781" s="287">
        <v>769</v>
      </c>
      <c r="B781" s="150"/>
      <c r="C781" s="150"/>
      <c r="D781" s="150"/>
      <c r="E781" s="152"/>
      <c r="F781" s="152"/>
      <c r="G781" s="154"/>
      <c r="H781" s="155"/>
      <c r="I781" s="159"/>
      <c r="J781" s="159"/>
      <c r="K781" s="337"/>
      <c r="L781" s="343" t="str">
        <f>IF(K781="","",LOOKUP(K781,'Work Programme'!$A$8:$A$207,'Work Programme'!$B$8:$B$207))</f>
        <v/>
      </c>
      <c r="M781" s="150"/>
      <c r="N781" s="151"/>
      <c r="O781" s="254" t="str">
        <f>IF(G781="","",VLOOKUP(G781,'Overview - Financial Statement'!$A$46:$B$60,2,FALSE))</f>
        <v/>
      </c>
      <c r="P781" s="255" t="str">
        <f t="shared" ref="P781:P844" si="168">IF(O781="","",H781/O781)</f>
        <v/>
      </c>
      <c r="Q781" s="153"/>
      <c r="R781" s="153"/>
      <c r="S781" s="238">
        <f t="shared" si="155"/>
        <v>0</v>
      </c>
      <c r="T781" s="193" t="s">
        <v>44</v>
      </c>
      <c r="U781" s="173"/>
      <c r="V781" s="193" t="str">
        <f t="shared" si="156"/>
        <v/>
      </c>
      <c r="W781" s="264" t="str">
        <f t="shared" si="157"/>
        <v>OK</v>
      </c>
      <c r="X781" s="193" t="str">
        <f t="shared" si="158"/>
        <v/>
      </c>
      <c r="Y781" s="193" t="str">
        <f t="shared" si="159"/>
        <v/>
      </c>
      <c r="Z781" s="397" t="str">
        <f t="shared" si="160"/>
        <v/>
      </c>
      <c r="AA781" s="257" t="str">
        <f t="shared" si="161"/>
        <v/>
      </c>
      <c r="AB781" s="257" t="str">
        <f t="shared" si="162"/>
        <v/>
      </c>
      <c r="AC781" s="193" t="str">
        <f t="shared" si="163"/>
        <v>CHECK DATES</v>
      </c>
      <c r="AD781" s="257" t="str">
        <f t="shared" si="164"/>
        <v/>
      </c>
      <c r="AE781" s="286">
        <v>0</v>
      </c>
      <c r="AF781" s="257">
        <f t="shared" si="165"/>
        <v>0</v>
      </c>
      <c r="AG781" s="257" t="str">
        <f t="shared" si="166"/>
        <v/>
      </c>
      <c r="AH781" s="257">
        <f t="shared" si="167"/>
        <v>0</v>
      </c>
    </row>
    <row r="782" spans="1:34" x14ac:dyDescent="0.3">
      <c r="A782" s="287">
        <v>770</v>
      </c>
      <c r="B782" s="150"/>
      <c r="C782" s="150"/>
      <c r="D782" s="150"/>
      <c r="E782" s="152"/>
      <c r="F782" s="152"/>
      <c r="G782" s="154"/>
      <c r="H782" s="155"/>
      <c r="I782" s="159"/>
      <c r="J782" s="159"/>
      <c r="K782" s="337"/>
      <c r="L782" s="343" t="str">
        <f>IF(K782="","",LOOKUP(K782,'Work Programme'!$A$8:$A$207,'Work Programme'!$B$8:$B$207))</f>
        <v/>
      </c>
      <c r="M782" s="150"/>
      <c r="N782" s="151"/>
      <c r="O782" s="254" t="str">
        <f>IF(G782="","",VLOOKUP(G782,'Overview - Financial Statement'!$A$46:$B$60,2,FALSE))</f>
        <v/>
      </c>
      <c r="P782" s="255" t="str">
        <f t="shared" si="168"/>
        <v/>
      </c>
      <c r="Q782" s="153"/>
      <c r="R782" s="153"/>
      <c r="S782" s="238">
        <f t="shared" si="155"/>
        <v>0</v>
      </c>
      <c r="T782" s="193" t="s">
        <v>44</v>
      </c>
      <c r="U782" s="173"/>
      <c r="V782" s="193" t="str">
        <f t="shared" si="156"/>
        <v/>
      </c>
      <c r="W782" s="264" t="str">
        <f t="shared" si="157"/>
        <v>OK</v>
      </c>
      <c r="X782" s="193" t="str">
        <f t="shared" si="158"/>
        <v/>
      </c>
      <c r="Y782" s="193" t="str">
        <f t="shared" si="159"/>
        <v/>
      </c>
      <c r="Z782" s="397" t="str">
        <f t="shared" si="160"/>
        <v/>
      </c>
      <c r="AA782" s="257" t="str">
        <f t="shared" si="161"/>
        <v/>
      </c>
      <c r="AB782" s="257" t="str">
        <f t="shared" si="162"/>
        <v/>
      </c>
      <c r="AC782" s="193" t="str">
        <f t="shared" si="163"/>
        <v>CHECK DATES</v>
      </c>
      <c r="AD782" s="257" t="str">
        <f t="shared" si="164"/>
        <v/>
      </c>
      <c r="AE782" s="286">
        <v>0</v>
      </c>
      <c r="AF782" s="257">
        <f t="shared" si="165"/>
        <v>0</v>
      </c>
      <c r="AG782" s="257" t="str">
        <f t="shared" si="166"/>
        <v/>
      </c>
      <c r="AH782" s="257">
        <f t="shared" si="167"/>
        <v>0</v>
      </c>
    </row>
    <row r="783" spans="1:34" x14ac:dyDescent="0.3">
      <c r="A783" s="287">
        <v>771</v>
      </c>
      <c r="B783" s="150"/>
      <c r="C783" s="150"/>
      <c r="D783" s="150"/>
      <c r="E783" s="152"/>
      <c r="F783" s="152"/>
      <c r="G783" s="154"/>
      <c r="H783" s="155"/>
      <c r="I783" s="159"/>
      <c r="J783" s="159"/>
      <c r="K783" s="337"/>
      <c r="L783" s="343" t="str">
        <f>IF(K783="","",LOOKUP(K783,'Work Programme'!$A$8:$A$207,'Work Programme'!$B$8:$B$207))</f>
        <v/>
      </c>
      <c r="M783" s="150"/>
      <c r="N783" s="151"/>
      <c r="O783" s="254" t="str">
        <f>IF(G783="","",VLOOKUP(G783,'Overview - Financial Statement'!$A$46:$B$60,2,FALSE))</f>
        <v/>
      </c>
      <c r="P783" s="255" t="str">
        <f t="shared" si="168"/>
        <v/>
      </c>
      <c r="Q783" s="153"/>
      <c r="R783" s="153"/>
      <c r="S783" s="238">
        <f t="shared" ref="S783:S846" si="169">IF(Q783="YES",P783,0)</f>
        <v>0</v>
      </c>
      <c r="T783" s="193" t="s">
        <v>44</v>
      </c>
      <c r="U783" s="173"/>
      <c r="V783" s="193" t="str">
        <f t="shared" si="156"/>
        <v/>
      </c>
      <c r="W783" s="264" t="str">
        <f t="shared" si="157"/>
        <v>OK</v>
      </c>
      <c r="X783" s="193" t="str">
        <f t="shared" si="158"/>
        <v/>
      </c>
      <c r="Y783" s="193" t="str">
        <f t="shared" si="159"/>
        <v/>
      </c>
      <c r="Z783" s="397" t="str">
        <f t="shared" si="160"/>
        <v/>
      </c>
      <c r="AA783" s="257" t="str">
        <f t="shared" si="161"/>
        <v/>
      </c>
      <c r="AB783" s="257" t="str">
        <f t="shared" si="162"/>
        <v/>
      </c>
      <c r="AC783" s="193" t="str">
        <f t="shared" si="163"/>
        <v>CHECK DATES</v>
      </c>
      <c r="AD783" s="257" t="str">
        <f t="shared" si="164"/>
        <v/>
      </c>
      <c r="AE783" s="286">
        <v>0</v>
      </c>
      <c r="AF783" s="257">
        <f t="shared" si="165"/>
        <v>0</v>
      </c>
      <c r="AG783" s="257" t="str">
        <f t="shared" si="166"/>
        <v/>
      </c>
      <c r="AH783" s="257">
        <f t="shared" si="167"/>
        <v>0</v>
      </c>
    </row>
    <row r="784" spans="1:34" x14ac:dyDescent="0.3">
      <c r="A784" s="287">
        <v>772</v>
      </c>
      <c r="B784" s="150"/>
      <c r="C784" s="150"/>
      <c r="D784" s="150"/>
      <c r="E784" s="152"/>
      <c r="F784" s="152"/>
      <c r="G784" s="154"/>
      <c r="H784" s="155"/>
      <c r="I784" s="159"/>
      <c r="J784" s="159"/>
      <c r="K784" s="337"/>
      <c r="L784" s="343" t="str">
        <f>IF(K784="","",LOOKUP(K784,'Work Programme'!$A$8:$A$207,'Work Programme'!$B$8:$B$207))</f>
        <v/>
      </c>
      <c r="M784" s="150"/>
      <c r="N784" s="151"/>
      <c r="O784" s="254" t="str">
        <f>IF(G784="","",VLOOKUP(G784,'Overview - Financial Statement'!$A$46:$B$60,2,FALSE))</f>
        <v/>
      </c>
      <c r="P784" s="255" t="str">
        <f t="shared" si="168"/>
        <v/>
      </c>
      <c r="Q784" s="153"/>
      <c r="R784" s="153"/>
      <c r="S784" s="238">
        <f t="shared" si="169"/>
        <v>0</v>
      </c>
      <c r="T784" s="193" t="s">
        <v>44</v>
      </c>
      <c r="U784" s="173"/>
      <c r="V784" s="193" t="str">
        <f t="shared" ref="V784:V847" si="170">IF(P784="","",IF(E784="","CHECK DATES","OK"))</f>
        <v/>
      </c>
      <c r="W784" s="264" t="str">
        <f t="shared" ref="W784:W847" si="171">IF(E784-(I784)&lt;0,"a posteriori ?","OK")</f>
        <v>OK</v>
      </c>
      <c r="X784" s="193" t="str">
        <f t="shared" ref="X784:X847" si="172">IF(P784="","",(IF(OR(I784&lt;=($E$4-1),I784&gt;=($G$4+1),J784&lt;=($E$4-1),J784&gt;=($G$4+1)),"CHECK DATES","OK")))</f>
        <v/>
      </c>
      <c r="Y784" s="193" t="str">
        <f t="shared" ref="Y784:Y847" si="173">IF(G784="","",G784)</f>
        <v/>
      </c>
      <c r="Z784" s="397" t="str">
        <f t="shared" ref="Z784:Z847" si="174">IF(G784="","",IF(HLOOKUP(G784,$U$4:$AI$5,2,FALSE)="",O784,IF(O784&lt;&gt;HLOOKUP(G784,$U$4:$AI$5,2,FALSE),HLOOKUP(G784,$U$4:$AI$5,2,FALSE),O784)))</f>
        <v/>
      </c>
      <c r="AA784" s="257" t="str">
        <f t="shared" ref="AA784:AA847" si="175">IF(O784="","",IF(Z784=1,P784,H784/Z784))</f>
        <v/>
      </c>
      <c r="AB784" s="257" t="str">
        <f t="shared" ref="AB784:AB847" si="176">IF(AA784="","",IF(Z784=1,0,AA784-P784))</f>
        <v/>
      </c>
      <c r="AC784" s="193" t="str">
        <f t="shared" ref="AC784:AC847" si="177">IF(P784=0,"",(IF(F784="","CHECK DATES","OK")))</f>
        <v>CHECK DATES</v>
      </c>
      <c r="AD784" s="257" t="str">
        <f t="shared" ref="AD784:AD847" si="178">IF(OR(T784="NO",X784="CHECK DATES",AC784="CHECK DATES"),AA784,"")</f>
        <v/>
      </c>
      <c r="AE784" s="286">
        <v>0</v>
      </c>
      <c r="AF784" s="257">
        <f t="shared" ref="AF784:AF847" si="179">IF(OR(T784="NO",AD784&gt;0,AE784&gt;0)*(AND(OR(Q784="NO",Q784=""))),SUM(AD784:AE784),"")</f>
        <v>0</v>
      </c>
      <c r="AG784" s="257" t="str">
        <f t="shared" ref="AG784:AG847" si="180">IF(OR(T784="NO",AD784&gt;0,AE784&gt;0)*(AND(OR(Q784="YES"))),SUM(AD784:AE784),"")</f>
        <v/>
      </c>
      <c r="AH784" s="257">
        <f t="shared" ref="AH784:AH847" si="181">IF(Q784="YES",AA784,0)</f>
        <v>0</v>
      </c>
    </row>
    <row r="785" spans="1:34" x14ac:dyDescent="0.3">
      <c r="A785" s="287">
        <v>773</v>
      </c>
      <c r="B785" s="150"/>
      <c r="C785" s="150"/>
      <c r="D785" s="150"/>
      <c r="E785" s="152"/>
      <c r="F785" s="152"/>
      <c r="G785" s="154"/>
      <c r="H785" s="155"/>
      <c r="I785" s="159"/>
      <c r="J785" s="159"/>
      <c r="K785" s="337"/>
      <c r="L785" s="343" t="str">
        <f>IF(K785="","",LOOKUP(K785,'Work Programme'!$A$8:$A$207,'Work Programme'!$B$8:$B$207))</f>
        <v/>
      </c>
      <c r="M785" s="150"/>
      <c r="N785" s="151"/>
      <c r="O785" s="254" t="str">
        <f>IF(G785="","",VLOOKUP(G785,'Overview - Financial Statement'!$A$46:$B$60,2,FALSE))</f>
        <v/>
      </c>
      <c r="P785" s="255" t="str">
        <f t="shared" si="168"/>
        <v/>
      </c>
      <c r="Q785" s="153"/>
      <c r="R785" s="153"/>
      <c r="S785" s="238">
        <f t="shared" si="169"/>
        <v>0</v>
      </c>
      <c r="T785" s="193" t="s">
        <v>44</v>
      </c>
      <c r="U785" s="173"/>
      <c r="V785" s="193" t="str">
        <f t="shared" si="170"/>
        <v/>
      </c>
      <c r="W785" s="264" t="str">
        <f t="shared" si="171"/>
        <v>OK</v>
      </c>
      <c r="X785" s="193" t="str">
        <f t="shared" si="172"/>
        <v/>
      </c>
      <c r="Y785" s="193" t="str">
        <f t="shared" si="173"/>
        <v/>
      </c>
      <c r="Z785" s="397" t="str">
        <f t="shared" si="174"/>
        <v/>
      </c>
      <c r="AA785" s="257" t="str">
        <f t="shared" si="175"/>
        <v/>
      </c>
      <c r="AB785" s="257" t="str">
        <f t="shared" si="176"/>
        <v/>
      </c>
      <c r="AC785" s="193" t="str">
        <f t="shared" si="177"/>
        <v>CHECK DATES</v>
      </c>
      <c r="AD785" s="257" t="str">
        <f t="shared" si="178"/>
        <v/>
      </c>
      <c r="AE785" s="286">
        <v>0</v>
      </c>
      <c r="AF785" s="257">
        <f t="shared" si="179"/>
        <v>0</v>
      </c>
      <c r="AG785" s="257" t="str">
        <f t="shared" si="180"/>
        <v/>
      </c>
      <c r="AH785" s="257">
        <f t="shared" si="181"/>
        <v>0</v>
      </c>
    </row>
    <row r="786" spans="1:34" x14ac:dyDescent="0.3">
      <c r="A786" s="287">
        <v>774</v>
      </c>
      <c r="B786" s="150"/>
      <c r="C786" s="150"/>
      <c r="D786" s="150"/>
      <c r="E786" s="152"/>
      <c r="F786" s="152"/>
      <c r="G786" s="154"/>
      <c r="H786" s="155"/>
      <c r="I786" s="159"/>
      <c r="J786" s="159"/>
      <c r="K786" s="337"/>
      <c r="L786" s="343" t="str">
        <f>IF(K786="","",LOOKUP(K786,'Work Programme'!$A$8:$A$207,'Work Programme'!$B$8:$B$207))</f>
        <v/>
      </c>
      <c r="M786" s="150"/>
      <c r="N786" s="151"/>
      <c r="O786" s="254" t="str">
        <f>IF(G786="","",VLOOKUP(G786,'Overview - Financial Statement'!$A$46:$B$60,2,FALSE))</f>
        <v/>
      </c>
      <c r="P786" s="255" t="str">
        <f t="shared" si="168"/>
        <v/>
      </c>
      <c r="Q786" s="153"/>
      <c r="R786" s="153"/>
      <c r="S786" s="238">
        <f t="shared" si="169"/>
        <v>0</v>
      </c>
      <c r="T786" s="193" t="s">
        <v>44</v>
      </c>
      <c r="U786" s="173"/>
      <c r="V786" s="193" t="str">
        <f t="shared" si="170"/>
        <v/>
      </c>
      <c r="W786" s="264" t="str">
        <f t="shared" si="171"/>
        <v>OK</v>
      </c>
      <c r="X786" s="193" t="str">
        <f t="shared" si="172"/>
        <v/>
      </c>
      <c r="Y786" s="193" t="str">
        <f t="shared" si="173"/>
        <v/>
      </c>
      <c r="Z786" s="397" t="str">
        <f t="shared" si="174"/>
        <v/>
      </c>
      <c r="AA786" s="257" t="str">
        <f t="shared" si="175"/>
        <v/>
      </c>
      <c r="AB786" s="257" t="str">
        <f t="shared" si="176"/>
        <v/>
      </c>
      <c r="AC786" s="193" t="str">
        <f t="shared" si="177"/>
        <v>CHECK DATES</v>
      </c>
      <c r="AD786" s="257" t="str">
        <f t="shared" si="178"/>
        <v/>
      </c>
      <c r="AE786" s="286">
        <v>0</v>
      </c>
      <c r="AF786" s="257">
        <f t="shared" si="179"/>
        <v>0</v>
      </c>
      <c r="AG786" s="257" t="str">
        <f t="shared" si="180"/>
        <v/>
      </c>
      <c r="AH786" s="257">
        <f t="shared" si="181"/>
        <v>0</v>
      </c>
    </row>
    <row r="787" spans="1:34" x14ac:dyDescent="0.3">
      <c r="A787" s="287">
        <v>775</v>
      </c>
      <c r="B787" s="150"/>
      <c r="C787" s="150"/>
      <c r="D787" s="150"/>
      <c r="E787" s="152"/>
      <c r="F787" s="152"/>
      <c r="G787" s="154"/>
      <c r="H787" s="155"/>
      <c r="I787" s="159"/>
      <c r="J787" s="159"/>
      <c r="K787" s="337"/>
      <c r="L787" s="343" t="str">
        <f>IF(K787="","",LOOKUP(K787,'Work Programme'!$A$8:$A$207,'Work Programme'!$B$8:$B$207))</f>
        <v/>
      </c>
      <c r="M787" s="150"/>
      <c r="N787" s="151"/>
      <c r="O787" s="254" t="str">
        <f>IF(G787="","",VLOOKUP(G787,'Overview - Financial Statement'!$A$46:$B$60,2,FALSE))</f>
        <v/>
      </c>
      <c r="P787" s="255" t="str">
        <f t="shared" si="168"/>
        <v/>
      </c>
      <c r="Q787" s="153"/>
      <c r="R787" s="153"/>
      <c r="S787" s="238">
        <f t="shared" si="169"/>
        <v>0</v>
      </c>
      <c r="T787" s="193" t="s">
        <v>44</v>
      </c>
      <c r="U787" s="173"/>
      <c r="V787" s="193" t="str">
        <f t="shared" si="170"/>
        <v/>
      </c>
      <c r="W787" s="264" t="str">
        <f t="shared" si="171"/>
        <v>OK</v>
      </c>
      <c r="X787" s="193" t="str">
        <f t="shared" si="172"/>
        <v/>
      </c>
      <c r="Y787" s="193" t="str">
        <f t="shared" si="173"/>
        <v/>
      </c>
      <c r="Z787" s="397" t="str">
        <f t="shared" si="174"/>
        <v/>
      </c>
      <c r="AA787" s="257" t="str">
        <f t="shared" si="175"/>
        <v/>
      </c>
      <c r="AB787" s="257" t="str">
        <f t="shared" si="176"/>
        <v/>
      </c>
      <c r="AC787" s="193" t="str">
        <f t="shared" si="177"/>
        <v>CHECK DATES</v>
      </c>
      <c r="AD787" s="257" t="str">
        <f t="shared" si="178"/>
        <v/>
      </c>
      <c r="AE787" s="286">
        <v>0</v>
      </c>
      <c r="AF787" s="257">
        <f t="shared" si="179"/>
        <v>0</v>
      </c>
      <c r="AG787" s="257" t="str">
        <f t="shared" si="180"/>
        <v/>
      </c>
      <c r="AH787" s="257">
        <f t="shared" si="181"/>
        <v>0</v>
      </c>
    </row>
    <row r="788" spans="1:34" x14ac:dyDescent="0.3">
      <c r="A788" s="287">
        <v>776</v>
      </c>
      <c r="B788" s="150"/>
      <c r="C788" s="150"/>
      <c r="D788" s="150"/>
      <c r="E788" s="152"/>
      <c r="F788" s="152"/>
      <c r="G788" s="154"/>
      <c r="H788" s="155"/>
      <c r="I788" s="159"/>
      <c r="J788" s="159"/>
      <c r="K788" s="337"/>
      <c r="L788" s="343" t="str">
        <f>IF(K788="","",LOOKUP(K788,'Work Programme'!$A$8:$A$207,'Work Programme'!$B$8:$B$207))</f>
        <v/>
      </c>
      <c r="M788" s="150"/>
      <c r="N788" s="151"/>
      <c r="O788" s="254" t="str">
        <f>IF(G788="","",VLOOKUP(G788,'Overview - Financial Statement'!$A$46:$B$60,2,FALSE))</f>
        <v/>
      </c>
      <c r="P788" s="255" t="str">
        <f t="shared" si="168"/>
        <v/>
      </c>
      <c r="Q788" s="153"/>
      <c r="R788" s="153"/>
      <c r="S788" s="238">
        <f t="shared" si="169"/>
        <v>0</v>
      </c>
      <c r="T788" s="193" t="s">
        <v>44</v>
      </c>
      <c r="U788" s="173"/>
      <c r="V788" s="193" t="str">
        <f t="shared" si="170"/>
        <v/>
      </c>
      <c r="W788" s="264" t="str">
        <f t="shared" si="171"/>
        <v>OK</v>
      </c>
      <c r="X788" s="193" t="str">
        <f t="shared" si="172"/>
        <v/>
      </c>
      <c r="Y788" s="193" t="str">
        <f t="shared" si="173"/>
        <v/>
      </c>
      <c r="Z788" s="397" t="str">
        <f t="shared" si="174"/>
        <v/>
      </c>
      <c r="AA788" s="257" t="str">
        <f t="shared" si="175"/>
        <v/>
      </c>
      <c r="AB788" s="257" t="str">
        <f t="shared" si="176"/>
        <v/>
      </c>
      <c r="AC788" s="193" t="str">
        <f t="shared" si="177"/>
        <v>CHECK DATES</v>
      </c>
      <c r="AD788" s="257" t="str">
        <f t="shared" si="178"/>
        <v/>
      </c>
      <c r="AE788" s="286">
        <v>0</v>
      </c>
      <c r="AF788" s="257">
        <f t="shared" si="179"/>
        <v>0</v>
      </c>
      <c r="AG788" s="257" t="str">
        <f t="shared" si="180"/>
        <v/>
      </c>
      <c r="AH788" s="257">
        <f t="shared" si="181"/>
        <v>0</v>
      </c>
    </row>
    <row r="789" spans="1:34" x14ac:dyDescent="0.3">
      <c r="A789" s="287">
        <v>777</v>
      </c>
      <c r="B789" s="150"/>
      <c r="C789" s="150"/>
      <c r="D789" s="150"/>
      <c r="E789" s="152"/>
      <c r="F789" s="152"/>
      <c r="G789" s="154"/>
      <c r="H789" s="155"/>
      <c r="I789" s="159"/>
      <c r="J789" s="159"/>
      <c r="K789" s="337"/>
      <c r="L789" s="343" t="str">
        <f>IF(K789="","",LOOKUP(K789,'Work Programme'!$A$8:$A$207,'Work Programme'!$B$8:$B$207))</f>
        <v/>
      </c>
      <c r="M789" s="150"/>
      <c r="N789" s="151"/>
      <c r="O789" s="254" t="str">
        <f>IF(G789="","",VLOOKUP(G789,'Overview - Financial Statement'!$A$46:$B$60,2,FALSE))</f>
        <v/>
      </c>
      <c r="P789" s="255" t="str">
        <f t="shared" si="168"/>
        <v/>
      </c>
      <c r="Q789" s="153"/>
      <c r="R789" s="153"/>
      <c r="S789" s="238">
        <f t="shared" si="169"/>
        <v>0</v>
      </c>
      <c r="T789" s="193" t="s">
        <v>44</v>
      </c>
      <c r="U789" s="173"/>
      <c r="V789" s="193" t="str">
        <f t="shared" si="170"/>
        <v/>
      </c>
      <c r="W789" s="264" t="str">
        <f t="shared" si="171"/>
        <v>OK</v>
      </c>
      <c r="X789" s="193" t="str">
        <f t="shared" si="172"/>
        <v/>
      </c>
      <c r="Y789" s="193" t="str">
        <f t="shared" si="173"/>
        <v/>
      </c>
      <c r="Z789" s="397" t="str">
        <f t="shared" si="174"/>
        <v/>
      </c>
      <c r="AA789" s="257" t="str">
        <f t="shared" si="175"/>
        <v/>
      </c>
      <c r="AB789" s="257" t="str">
        <f t="shared" si="176"/>
        <v/>
      </c>
      <c r="AC789" s="193" t="str">
        <f t="shared" si="177"/>
        <v>CHECK DATES</v>
      </c>
      <c r="AD789" s="257" t="str">
        <f t="shared" si="178"/>
        <v/>
      </c>
      <c r="AE789" s="286">
        <v>0</v>
      </c>
      <c r="AF789" s="257">
        <f t="shared" si="179"/>
        <v>0</v>
      </c>
      <c r="AG789" s="257" t="str">
        <f t="shared" si="180"/>
        <v/>
      </c>
      <c r="AH789" s="257">
        <f t="shared" si="181"/>
        <v>0</v>
      </c>
    </row>
    <row r="790" spans="1:34" x14ac:dyDescent="0.3">
      <c r="A790" s="287">
        <v>778</v>
      </c>
      <c r="B790" s="150"/>
      <c r="C790" s="150"/>
      <c r="D790" s="150"/>
      <c r="E790" s="152"/>
      <c r="F790" s="152"/>
      <c r="G790" s="154"/>
      <c r="H790" s="155"/>
      <c r="I790" s="159"/>
      <c r="J790" s="159"/>
      <c r="K790" s="337"/>
      <c r="L790" s="343" t="str">
        <f>IF(K790="","",LOOKUP(K790,'Work Programme'!$A$8:$A$207,'Work Programme'!$B$8:$B$207))</f>
        <v/>
      </c>
      <c r="M790" s="150"/>
      <c r="N790" s="151"/>
      <c r="O790" s="254" t="str">
        <f>IF(G790="","",VLOOKUP(G790,'Overview - Financial Statement'!$A$46:$B$60,2,FALSE))</f>
        <v/>
      </c>
      <c r="P790" s="255" t="str">
        <f t="shared" si="168"/>
        <v/>
      </c>
      <c r="Q790" s="153"/>
      <c r="R790" s="153"/>
      <c r="S790" s="238">
        <f t="shared" si="169"/>
        <v>0</v>
      </c>
      <c r="T790" s="193" t="s">
        <v>44</v>
      </c>
      <c r="U790" s="173"/>
      <c r="V790" s="193" t="str">
        <f t="shared" si="170"/>
        <v/>
      </c>
      <c r="W790" s="264" t="str">
        <f t="shared" si="171"/>
        <v>OK</v>
      </c>
      <c r="X790" s="193" t="str">
        <f t="shared" si="172"/>
        <v/>
      </c>
      <c r="Y790" s="193" t="str">
        <f t="shared" si="173"/>
        <v/>
      </c>
      <c r="Z790" s="397" t="str">
        <f t="shared" si="174"/>
        <v/>
      </c>
      <c r="AA790" s="257" t="str">
        <f t="shared" si="175"/>
        <v/>
      </c>
      <c r="AB790" s="257" t="str">
        <f t="shared" si="176"/>
        <v/>
      </c>
      <c r="AC790" s="193" t="str">
        <f t="shared" si="177"/>
        <v>CHECK DATES</v>
      </c>
      <c r="AD790" s="257" t="str">
        <f t="shared" si="178"/>
        <v/>
      </c>
      <c r="AE790" s="286">
        <v>0</v>
      </c>
      <c r="AF790" s="257">
        <f t="shared" si="179"/>
        <v>0</v>
      </c>
      <c r="AG790" s="257" t="str">
        <f t="shared" si="180"/>
        <v/>
      </c>
      <c r="AH790" s="257">
        <f t="shared" si="181"/>
        <v>0</v>
      </c>
    </row>
    <row r="791" spans="1:34" x14ac:dyDescent="0.3">
      <c r="A791" s="287">
        <v>779</v>
      </c>
      <c r="B791" s="150"/>
      <c r="C791" s="150"/>
      <c r="D791" s="150"/>
      <c r="E791" s="152"/>
      <c r="F791" s="152"/>
      <c r="G791" s="154"/>
      <c r="H791" s="155"/>
      <c r="I791" s="159"/>
      <c r="J791" s="159"/>
      <c r="K791" s="337"/>
      <c r="L791" s="343" t="str">
        <f>IF(K791="","",LOOKUP(K791,'Work Programme'!$A$8:$A$207,'Work Programme'!$B$8:$B$207))</f>
        <v/>
      </c>
      <c r="M791" s="150"/>
      <c r="N791" s="151"/>
      <c r="O791" s="254" t="str">
        <f>IF(G791="","",VLOOKUP(G791,'Overview - Financial Statement'!$A$46:$B$60,2,FALSE))</f>
        <v/>
      </c>
      <c r="P791" s="255" t="str">
        <f t="shared" si="168"/>
        <v/>
      </c>
      <c r="Q791" s="153"/>
      <c r="R791" s="153"/>
      <c r="S791" s="238">
        <f t="shared" si="169"/>
        <v>0</v>
      </c>
      <c r="T791" s="193" t="s">
        <v>44</v>
      </c>
      <c r="U791" s="173"/>
      <c r="V791" s="193" t="str">
        <f t="shared" si="170"/>
        <v/>
      </c>
      <c r="W791" s="264" t="str">
        <f t="shared" si="171"/>
        <v>OK</v>
      </c>
      <c r="X791" s="193" t="str">
        <f t="shared" si="172"/>
        <v/>
      </c>
      <c r="Y791" s="193" t="str">
        <f t="shared" si="173"/>
        <v/>
      </c>
      <c r="Z791" s="397" t="str">
        <f t="shared" si="174"/>
        <v/>
      </c>
      <c r="AA791" s="257" t="str">
        <f t="shared" si="175"/>
        <v/>
      </c>
      <c r="AB791" s="257" t="str">
        <f t="shared" si="176"/>
        <v/>
      </c>
      <c r="AC791" s="193" t="str">
        <f t="shared" si="177"/>
        <v>CHECK DATES</v>
      </c>
      <c r="AD791" s="257" t="str">
        <f t="shared" si="178"/>
        <v/>
      </c>
      <c r="AE791" s="286">
        <v>0</v>
      </c>
      <c r="AF791" s="257">
        <f t="shared" si="179"/>
        <v>0</v>
      </c>
      <c r="AG791" s="257" t="str">
        <f t="shared" si="180"/>
        <v/>
      </c>
      <c r="AH791" s="257">
        <f t="shared" si="181"/>
        <v>0</v>
      </c>
    </row>
    <row r="792" spans="1:34" x14ac:dyDescent="0.3">
      <c r="A792" s="287">
        <v>780</v>
      </c>
      <c r="B792" s="150"/>
      <c r="C792" s="150"/>
      <c r="D792" s="150"/>
      <c r="E792" s="152"/>
      <c r="F792" s="152"/>
      <c r="G792" s="154"/>
      <c r="H792" s="155"/>
      <c r="I792" s="159"/>
      <c r="J792" s="159"/>
      <c r="K792" s="337"/>
      <c r="L792" s="343" t="str">
        <f>IF(K792="","",LOOKUP(K792,'Work Programme'!$A$8:$A$207,'Work Programme'!$B$8:$B$207))</f>
        <v/>
      </c>
      <c r="M792" s="150"/>
      <c r="N792" s="151"/>
      <c r="O792" s="254" t="str">
        <f>IF(G792="","",VLOOKUP(G792,'Overview - Financial Statement'!$A$46:$B$60,2,FALSE))</f>
        <v/>
      </c>
      <c r="P792" s="255" t="str">
        <f t="shared" si="168"/>
        <v/>
      </c>
      <c r="Q792" s="153"/>
      <c r="R792" s="153"/>
      <c r="S792" s="238">
        <f t="shared" si="169"/>
        <v>0</v>
      </c>
      <c r="T792" s="193" t="s">
        <v>44</v>
      </c>
      <c r="U792" s="173"/>
      <c r="V792" s="193" t="str">
        <f t="shared" si="170"/>
        <v/>
      </c>
      <c r="W792" s="264" t="str">
        <f t="shared" si="171"/>
        <v>OK</v>
      </c>
      <c r="X792" s="193" t="str">
        <f t="shared" si="172"/>
        <v/>
      </c>
      <c r="Y792" s="193" t="str">
        <f t="shared" si="173"/>
        <v/>
      </c>
      <c r="Z792" s="397" t="str">
        <f t="shared" si="174"/>
        <v/>
      </c>
      <c r="AA792" s="257" t="str">
        <f t="shared" si="175"/>
        <v/>
      </c>
      <c r="AB792" s="257" t="str">
        <f t="shared" si="176"/>
        <v/>
      </c>
      <c r="AC792" s="193" t="str">
        <f t="shared" si="177"/>
        <v>CHECK DATES</v>
      </c>
      <c r="AD792" s="257" t="str">
        <f t="shared" si="178"/>
        <v/>
      </c>
      <c r="AE792" s="286">
        <v>0</v>
      </c>
      <c r="AF792" s="257">
        <f t="shared" si="179"/>
        <v>0</v>
      </c>
      <c r="AG792" s="257" t="str">
        <f t="shared" si="180"/>
        <v/>
      </c>
      <c r="AH792" s="257">
        <f t="shared" si="181"/>
        <v>0</v>
      </c>
    </row>
    <row r="793" spans="1:34" x14ac:dyDescent="0.3">
      <c r="A793" s="287">
        <v>781</v>
      </c>
      <c r="B793" s="150"/>
      <c r="C793" s="150"/>
      <c r="D793" s="150"/>
      <c r="E793" s="152"/>
      <c r="F793" s="152"/>
      <c r="G793" s="154"/>
      <c r="H793" s="155"/>
      <c r="I793" s="159"/>
      <c r="J793" s="159"/>
      <c r="K793" s="337"/>
      <c r="L793" s="343" t="str">
        <f>IF(K793="","",LOOKUP(K793,'Work Programme'!$A$8:$A$207,'Work Programme'!$B$8:$B$207))</f>
        <v/>
      </c>
      <c r="M793" s="150"/>
      <c r="N793" s="151"/>
      <c r="O793" s="254" t="str">
        <f>IF(G793="","",VLOOKUP(G793,'Overview - Financial Statement'!$A$46:$B$60,2,FALSE))</f>
        <v/>
      </c>
      <c r="P793" s="255" t="str">
        <f t="shared" si="168"/>
        <v/>
      </c>
      <c r="Q793" s="153"/>
      <c r="R793" s="153"/>
      <c r="S793" s="238">
        <f t="shared" si="169"/>
        <v>0</v>
      </c>
      <c r="T793" s="193" t="s">
        <v>44</v>
      </c>
      <c r="U793" s="173"/>
      <c r="V793" s="193" t="str">
        <f t="shared" si="170"/>
        <v/>
      </c>
      <c r="W793" s="264" t="str">
        <f t="shared" si="171"/>
        <v>OK</v>
      </c>
      <c r="X793" s="193" t="str">
        <f t="shared" si="172"/>
        <v/>
      </c>
      <c r="Y793" s="193" t="str">
        <f t="shared" si="173"/>
        <v/>
      </c>
      <c r="Z793" s="397" t="str">
        <f t="shared" si="174"/>
        <v/>
      </c>
      <c r="AA793" s="257" t="str">
        <f t="shared" si="175"/>
        <v/>
      </c>
      <c r="AB793" s="257" t="str">
        <f t="shared" si="176"/>
        <v/>
      </c>
      <c r="AC793" s="193" t="str">
        <f t="shared" si="177"/>
        <v>CHECK DATES</v>
      </c>
      <c r="AD793" s="257" t="str">
        <f t="shared" si="178"/>
        <v/>
      </c>
      <c r="AE793" s="286">
        <v>0</v>
      </c>
      <c r="AF793" s="257">
        <f t="shared" si="179"/>
        <v>0</v>
      </c>
      <c r="AG793" s="257" t="str">
        <f t="shared" si="180"/>
        <v/>
      </c>
      <c r="AH793" s="257">
        <f t="shared" si="181"/>
        <v>0</v>
      </c>
    </row>
    <row r="794" spans="1:34" x14ac:dyDescent="0.3">
      <c r="A794" s="287">
        <v>782</v>
      </c>
      <c r="B794" s="150"/>
      <c r="C794" s="150"/>
      <c r="D794" s="150"/>
      <c r="E794" s="152"/>
      <c r="F794" s="152"/>
      <c r="G794" s="154"/>
      <c r="H794" s="155"/>
      <c r="I794" s="159"/>
      <c r="J794" s="159"/>
      <c r="K794" s="337"/>
      <c r="L794" s="343" t="str">
        <f>IF(K794="","",LOOKUP(K794,'Work Programme'!$A$8:$A$207,'Work Programme'!$B$8:$B$207))</f>
        <v/>
      </c>
      <c r="M794" s="150"/>
      <c r="N794" s="151"/>
      <c r="O794" s="254" t="str">
        <f>IF(G794="","",VLOOKUP(G794,'Overview - Financial Statement'!$A$46:$B$60,2,FALSE))</f>
        <v/>
      </c>
      <c r="P794" s="255" t="str">
        <f t="shared" si="168"/>
        <v/>
      </c>
      <c r="Q794" s="153"/>
      <c r="R794" s="153"/>
      <c r="S794" s="238">
        <f t="shared" si="169"/>
        <v>0</v>
      </c>
      <c r="T794" s="193" t="s">
        <v>44</v>
      </c>
      <c r="U794" s="173"/>
      <c r="V794" s="193" t="str">
        <f t="shared" si="170"/>
        <v/>
      </c>
      <c r="W794" s="264" t="str">
        <f t="shared" si="171"/>
        <v>OK</v>
      </c>
      <c r="X794" s="193" t="str">
        <f t="shared" si="172"/>
        <v/>
      </c>
      <c r="Y794" s="193" t="str">
        <f t="shared" si="173"/>
        <v/>
      </c>
      <c r="Z794" s="397" t="str">
        <f t="shared" si="174"/>
        <v/>
      </c>
      <c r="AA794" s="257" t="str">
        <f t="shared" si="175"/>
        <v/>
      </c>
      <c r="AB794" s="257" t="str">
        <f t="shared" si="176"/>
        <v/>
      </c>
      <c r="AC794" s="193" t="str">
        <f t="shared" si="177"/>
        <v>CHECK DATES</v>
      </c>
      <c r="AD794" s="257" t="str">
        <f t="shared" si="178"/>
        <v/>
      </c>
      <c r="AE794" s="286">
        <v>0</v>
      </c>
      <c r="AF794" s="257">
        <f t="shared" si="179"/>
        <v>0</v>
      </c>
      <c r="AG794" s="257" t="str">
        <f t="shared" si="180"/>
        <v/>
      </c>
      <c r="AH794" s="257">
        <f t="shared" si="181"/>
        <v>0</v>
      </c>
    </row>
    <row r="795" spans="1:34" x14ac:dyDescent="0.3">
      <c r="A795" s="287">
        <v>783</v>
      </c>
      <c r="B795" s="150"/>
      <c r="C795" s="150"/>
      <c r="D795" s="150"/>
      <c r="E795" s="152"/>
      <c r="F795" s="152"/>
      <c r="G795" s="154"/>
      <c r="H795" s="155"/>
      <c r="I795" s="159"/>
      <c r="J795" s="159"/>
      <c r="K795" s="337"/>
      <c r="L795" s="343" t="str">
        <f>IF(K795="","",LOOKUP(K795,'Work Programme'!$A$8:$A$207,'Work Programme'!$B$8:$B$207))</f>
        <v/>
      </c>
      <c r="M795" s="150"/>
      <c r="N795" s="151"/>
      <c r="O795" s="254" t="str">
        <f>IF(G795="","",VLOOKUP(G795,'Overview - Financial Statement'!$A$46:$B$60,2,FALSE))</f>
        <v/>
      </c>
      <c r="P795" s="255" t="str">
        <f t="shared" si="168"/>
        <v/>
      </c>
      <c r="Q795" s="153"/>
      <c r="R795" s="153"/>
      <c r="S795" s="238">
        <f t="shared" si="169"/>
        <v>0</v>
      </c>
      <c r="T795" s="193" t="s">
        <v>44</v>
      </c>
      <c r="U795" s="173"/>
      <c r="V795" s="193" t="str">
        <f t="shared" si="170"/>
        <v/>
      </c>
      <c r="W795" s="264" t="str">
        <f t="shared" si="171"/>
        <v>OK</v>
      </c>
      <c r="X795" s="193" t="str">
        <f t="shared" si="172"/>
        <v/>
      </c>
      <c r="Y795" s="193" t="str">
        <f t="shared" si="173"/>
        <v/>
      </c>
      <c r="Z795" s="397" t="str">
        <f t="shared" si="174"/>
        <v/>
      </c>
      <c r="AA795" s="257" t="str">
        <f t="shared" si="175"/>
        <v/>
      </c>
      <c r="AB795" s="257" t="str">
        <f t="shared" si="176"/>
        <v/>
      </c>
      <c r="AC795" s="193" t="str">
        <f t="shared" si="177"/>
        <v>CHECK DATES</v>
      </c>
      <c r="AD795" s="257" t="str">
        <f t="shared" si="178"/>
        <v/>
      </c>
      <c r="AE795" s="286">
        <v>0</v>
      </c>
      <c r="AF795" s="257">
        <f t="shared" si="179"/>
        <v>0</v>
      </c>
      <c r="AG795" s="257" t="str">
        <f t="shared" si="180"/>
        <v/>
      </c>
      <c r="AH795" s="257">
        <f t="shared" si="181"/>
        <v>0</v>
      </c>
    </row>
    <row r="796" spans="1:34" x14ac:dyDescent="0.3">
      <c r="A796" s="287">
        <v>784</v>
      </c>
      <c r="B796" s="150"/>
      <c r="C796" s="150"/>
      <c r="D796" s="150"/>
      <c r="E796" s="152"/>
      <c r="F796" s="152"/>
      <c r="G796" s="154"/>
      <c r="H796" s="155"/>
      <c r="I796" s="159"/>
      <c r="J796" s="159"/>
      <c r="K796" s="337"/>
      <c r="L796" s="343" t="str">
        <f>IF(K796="","",LOOKUP(K796,'Work Programme'!$A$8:$A$207,'Work Programme'!$B$8:$B$207))</f>
        <v/>
      </c>
      <c r="M796" s="150"/>
      <c r="N796" s="151"/>
      <c r="O796" s="254" t="str">
        <f>IF(G796="","",VLOOKUP(G796,'Overview - Financial Statement'!$A$46:$B$60,2,FALSE))</f>
        <v/>
      </c>
      <c r="P796" s="255" t="str">
        <f t="shared" si="168"/>
        <v/>
      </c>
      <c r="Q796" s="153"/>
      <c r="R796" s="153"/>
      <c r="S796" s="238">
        <f t="shared" si="169"/>
        <v>0</v>
      </c>
      <c r="T796" s="193" t="s">
        <v>44</v>
      </c>
      <c r="U796" s="173"/>
      <c r="V796" s="193" t="str">
        <f t="shared" si="170"/>
        <v/>
      </c>
      <c r="W796" s="264" t="str">
        <f t="shared" si="171"/>
        <v>OK</v>
      </c>
      <c r="X796" s="193" t="str">
        <f t="shared" si="172"/>
        <v/>
      </c>
      <c r="Y796" s="193" t="str">
        <f t="shared" si="173"/>
        <v/>
      </c>
      <c r="Z796" s="397" t="str">
        <f t="shared" si="174"/>
        <v/>
      </c>
      <c r="AA796" s="257" t="str">
        <f t="shared" si="175"/>
        <v/>
      </c>
      <c r="AB796" s="257" t="str">
        <f t="shared" si="176"/>
        <v/>
      </c>
      <c r="AC796" s="193" t="str">
        <f t="shared" si="177"/>
        <v>CHECK DATES</v>
      </c>
      <c r="AD796" s="257" t="str">
        <f t="shared" si="178"/>
        <v/>
      </c>
      <c r="AE796" s="286">
        <v>0</v>
      </c>
      <c r="AF796" s="257">
        <f t="shared" si="179"/>
        <v>0</v>
      </c>
      <c r="AG796" s="257" t="str">
        <f t="shared" si="180"/>
        <v/>
      </c>
      <c r="AH796" s="257">
        <f t="shared" si="181"/>
        <v>0</v>
      </c>
    </row>
    <row r="797" spans="1:34" x14ac:dyDescent="0.3">
      <c r="A797" s="287">
        <v>785</v>
      </c>
      <c r="B797" s="150"/>
      <c r="C797" s="150"/>
      <c r="D797" s="150"/>
      <c r="E797" s="152"/>
      <c r="F797" s="152"/>
      <c r="G797" s="154"/>
      <c r="H797" s="155"/>
      <c r="I797" s="159"/>
      <c r="J797" s="159"/>
      <c r="K797" s="337"/>
      <c r="L797" s="343" t="str">
        <f>IF(K797="","",LOOKUP(K797,'Work Programme'!$A$8:$A$207,'Work Programme'!$B$8:$B$207))</f>
        <v/>
      </c>
      <c r="M797" s="150"/>
      <c r="N797" s="151"/>
      <c r="O797" s="254" t="str">
        <f>IF(G797="","",VLOOKUP(G797,'Overview - Financial Statement'!$A$46:$B$60,2,FALSE))</f>
        <v/>
      </c>
      <c r="P797" s="255" t="str">
        <f t="shared" si="168"/>
        <v/>
      </c>
      <c r="Q797" s="153"/>
      <c r="R797" s="153"/>
      <c r="S797" s="238">
        <f t="shared" si="169"/>
        <v>0</v>
      </c>
      <c r="T797" s="193" t="s">
        <v>44</v>
      </c>
      <c r="U797" s="173"/>
      <c r="V797" s="193" t="str">
        <f t="shared" si="170"/>
        <v/>
      </c>
      <c r="W797" s="264" t="str">
        <f t="shared" si="171"/>
        <v>OK</v>
      </c>
      <c r="X797" s="193" t="str">
        <f t="shared" si="172"/>
        <v/>
      </c>
      <c r="Y797" s="193" t="str">
        <f t="shared" si="173"/>
        <v/>
      </c>
      <c r="Z797" s="397" t="str">
        <f t="shared" si="174"/>
        <v/>
      </c>
      <c r="AA797" s="257" t="str">
        <f t="shared" si="175"/>
        <v/>
      </c>
      <c r="AB797" s="257" t="str">
        <f t="shared" si="176"/>
        <v/>
      </c>
      <c r="AC797" s="193" t="str">
        <f t="shared" si="177"/>
        <v>CHECK DATES</v>
      </c>
      <c r="AD797" s="257" t="str">
        <f t="shared" si="178"/>
        <v/>
      </c>
      <c r="AE797" s="286">
        <v>0</v>
      </c>
      <c r="AF797" s="257">
        <f t="shared" si="179"/>
        <v>0</v>
      </c>
      <c r="AG797" s="257" t="str">
        <f t="shared" si="180"/>
        <v/>
      </c>
      <c r="AH797" s="257">
        <f t="shared" si="181"/>
        <v>0</v>
      </c>
    </row>
    <row r="798" spans="1:34" x14ac:dyDescent="0.3">
      <c r="A798" s="287">
        <v>786</v>
      </c>
      <c r="B798" s="150"/>
      <c r="C798" s="150"/>
      <c r="D798" s="150"/>
      <c r="E798" s="152"/>
      <c r="F798" s="152"/>
      <c r="G798" s="154"/>
      <c r="H798" s="155"/>
      <c r="I798" s="159"/>
      <c r="J798" s="159"/>
      <c r="K798" s="337"/>
      <c r="L798" s="343" t="str">
        <f>IF(K798="","",LOOKUP(K798,'Work Programme'!$A$8:$A$207,'Work Programme'!$B$8:$B$207))</f>
        <v/>
      </c>
      <c r="M798" s="150"/>
      <c r="N798" s="151"/>
      <c r="O798" s="254" t="str">
        <f>IF(G798="","",VLOOKUP(G798,'Overview - Financial Statement'!$A$46:$B$60,2,FALSE))</f>
        <v/>
      </c>
      <c r="P798" s="255" t="str">
        <f t="shared" si="168"/>
        <v/>
      </c>
      <c r="Q798" s="153"/>
      <c r="R798" s="153"/>
      <c r="S798" s="238">
        <f t="shared" si="169"/>
        <v>0</v>
      </c>
      <c r="T798" s="193" t="s">
        <v>44</v>
      </c>
      <c r="U798" s="173"/>
      <c r="V798" s="193" t="str">
        <f t="shared" si="170"/>
        <v/>
      </c>
      <c r="W798" s="264" t="str">
        <f t="shared" si="171"/>
        <v>OK</v>
      </c>
      <c r="X798" s="193" t="str">
        <f t="shared" si="172"/>
        <v/>
      </c>
      <c r="Y798" s="193" t="str">
        <f t="shared" si="173"/>
        <v/>
      </c>
      <c r="Z798" s="397" t="str">
        <f t="shared" si="174"/>
        <v/>
      </c>
      <c r="AA798" s="257" t="str">
        <f t="shared" si="175"/>
        <v/>
      </c>
      <c r="AB798" s="257" t="str">
        <f t="shared" si="176"/>
        <v/>
      </c>
      <c r="AC798" s="193" t="str">
        <f t="shared" si="177"/>
        <v>CHECK DATES</v>
      </c>
      <c r="AD798" s="257" t="str">
        <f t="shared" si="178"/>
        <v/>
      </c>
      <c r="AE798" s="286">
        <v>0</v>
      </c>
      <c r="AF798" s="257">
        <f t="shared" si="179"/>
        <v>0</v>
      </c>
      <c r="AG798" s="257" t="str">
        <f t="shared" si="180"/>
        <v/>
      </c>
      <c r="AH798" s="257">
        <f t="shared" si="181"/>
        <v>0</v>
      </c>
    </row>
    <row r="799" spans="1:34" x14ac:dyDescent="0.3">
      <c r="A799" s="287">
        <v>787</v>
      </c>
      <c r="B799" s="150"/>
      <c r="C799" s="150"/>
      <c r="D799" s="150"/>
      <c r="E799" s="152"/>
      <c r="F799" s="152"/>
      <c r="G799" s="154"/>
      <c r="H799" s="155"/>
      <c r="I799" s="159"/>
      <c r="J799" s="159"/>
      <c r="K799" s="337"/>
      <c r="L799" s="343" t="str">
        <f>IF(K799="","",LOOKUP(K799,'Work Programme'!$A$8:$A$207,'Work Programme'!$B$8:$B$207))</f>
        <v/>
      </c>
      <c r="M799" s="150"/>
      <c r="N799" s="151"/>
      <c r="O799" s="254" t="str">
        <f>IF(G799="","",VLOOKUP(G799,'Overview - Financial Statement'!$A$46:$B$60,2,FALSE))</f>
        <v/>
      </c>
      <c r="P799" s="255" t="str">
        <f t="shared" si="168"/>
        <v/>
      </c>
      <c r="Q799" s="153"/>
      <c r="R799" s="153"/>
      <c r="S799" s="238">
        <f t="shared" si="169"/>
        <v>0</v>
      </c>
      <c r="T799" s="193" t="s">
        <v>44</v>
      </c>
      <c r="U799" s="173"/>
      <c r="V799" s="193" t="str">
        <f t="shared" si="170"/>
        <v/>
      </c>
      <c r="W799" s="264" t="str">
        <f t="shared" si="171"/>
        <v>OK</v>
      </c>
      <c r="X799" s="193" t="str">
        <f t="shared" si="172"/>
        <v/>
      </c>
      <c r="Y799" s="193" t="str">
        <f t="shared" si="173"/>
        <v/>
      </c>
      <c r="Z799" s="397" t="str">
        <f t="shared" si="174"/>
        <v/>
      </c>
      <c r="AA799" s="257" t="str">
        <f t="shared" si="175"/>
        <v/>
      </c>
      <c r="AB799" s="257" t="str">
        <f t="shared" si="176"/>
        <v/>
      </c>
      <c r="AC799" s="193" t="str">
        <f t="shared" si="177"/>
        <v>CHECK DATES</v>
      </c>
      <c r="AD799" s="257" t="str">
        <f t="shared" si="178"/>
        <v/>
      </c>
      <c r="AE799" s="286">
        <v>0</v>
      </c>
      <c r="AF799" s="257">
        <f t="shared" si="179"/>
        <v>0</v>
      </c>
      <c r="AG799" s="257" t="str">
        <f t="shared" si="180"/>
        <v/>
      </c>
      <c r="AH799" s="257">
        <f t="shared" si="181"/>
        <v>0</v>
      </c>
    </row>
    <row r="800" spans="1:34" x14ac:dyDescent="0.3">
      <c r="A800" s="287">
        <v>788</v>
      </c>
      <c r="B800" s="150"/>
      <c r="C800" s="150"/>
      <c r="D800" s="150"/>
      <c r="E800" s="152"/>
      <c r="F800" s="152"/>
      <c r="G800" s="154"/>
      <c r="H800" s="155"/>
      <c r="I800" s="159"/>
      <c r="J800" s="159"/>
      <c r="K800" s="337"/>
      <c r="L800" s="343" t="str">
        <f>IF(K800="","",LOOKUP(K800,'Work Programme'!$A$8:$A$207,'Work Programme'!$B$8:$B$207))</f>
        <v/>
      </c>
      <c r="M800" s="150"/>
      <c r="N800" s="151"/>
      <c r="O800" s="254" t="str">
        <f>IF(G800="","",VLOOKUP(G800,'Overview - Financial Statement'!$A$46:$B$60,2,FALSE))</f>
        <v/>
      </c>
      <c r="P800" s="255" t="str">
        <f t="shared" si="168"/>
        <v/>
      </c>
      <c r="Q800" s="153"/>
      <c r="R800" s="153"/>
      <c r="S800" s="238">
        <f t="shared" si="169"/>
        <v>0</v>
      </c>
      <c r="T800" s="193" t="s">
        <v>44</v>
      </c>
      <c r="U800" s="173"/>
      <c r="V800" s="193" t="str">
        <f t="shared" si="170"/>
        <v/>
      </c>
      <c r="W800" s="264" t="str">
        <f t="shared" si="171"/>
        <v>OK</v>
      </c>
      <c r="X800" s="193" t="str">
        <f t="shared" si="172"/>
        <v/>
      </c>
      <c r="Y800" s="193" t="str">
        <f t="shared" si="173"/>
        <v/>
      </c>
      <c r="Z800" s="397" t="str">
        <f t="shared" si="174"/>
        <v/>
      </c>
      <c r="AA800" s="257" t="str">
        <f t="shared" si="175"/>
        <v/>
      </c>
      <c r="AB800" s="257" t="str">
        <f t="shared" si="176"/>
        <v/>
      </c>
      <c r="AC800" s="193" t="str">
        <f t="shared" si="177"/>
        <v>CHECK DATES</v>
      </c>
      <c r="AD800" s="257" t="str">
        <f t="shared" si="178"/>
        <v/>
      </c>
      <c r="AE800" s="286">
        <v>0</v>
      </c>
      <c r="AF800" s="257">
        <f t="shared" si="179"/>
        <v>0</v>
      </c>
      <c r="AG800" s="257" t="str">
        <f t="shared" si="180"/>
        <v/>
      </c>
      <c r="AH800" s="257">
        <f t="shared" si="181"/>
        <v>0</v>
      </c>
    </row>
    <row r="801" spans="1:34" x14ac:dyDescent="0.3">
      <c r="A801" s="287">
        <v>789</v>
      </c>
      <c r="B801" s="150"/>
      <c r="C801" s="150"/>
      <c r="D801" s="150"/>
      <c r="E801" s="152"/>
      <c r="F801" s="152"/>
      <c r="G801" s="154"/>
      <c r="H801" s="155"/>
      <c r="I801" s="159"/>
      <c r="J801" s="159"/>
      <c r="K801" s="337"/>
      <c r="L801" s="343" t="str">
        <f>IF(K801="","",LOOKUP(K801,'Work Programme'!$A$8:$A$207,'Work Programme'!$B$8:$B$207))</f>
        <v/>
      </c>
      <c r="M801" s="150"/>
      <c r="N801" s="151"/>
      <c r="O801" s="254" t="str">
        <f>IF(G801="","",VLOOKUP(G801,'Overview - Financial Statement'!$A$46:$B$60,2,FALSE))</f>
        <v/>
      </c>
      <c r="P801" s="255" t="str">
        <f t="shared" si="168"/>
        <v/>
      </c>
      <c r="Q801" s="153"/>
      <c r="R801" s="153"/>
      <c r="S801" s="238">
        <f t="shared" si="169"/>
        <v>0</v>
      </c>
      <c r="T801" s="193" t="s">
        <v>44</v>
      </c>
      <c r="U801" s="173"/>
      <c r="V801" s="193" t="str">
        <f t="shared" si="170"/>
        <v/>
      </c>
      <c r="W801" s="264" t="str">
        <f t="shared" si="171"/>
        <v>OK</v>
      </c>
      <c r="X801" s="193" t="str">
        <f t="shared" si="172"/>
        <v/>
      </c>
      <c r="Y801" s="193" t="str">
        <f t="shared" si="173"/>
        <v/>
      </c>
      <c r="Z801" s="397" t="str">
        <f t="shared" si="174"/>
        <v/>
      </c>
      <c r="AA801" s="257" t="str">
        <f t="shared" si="175"/>
        <v/>
      </c>
      <c r="AB801" s="257" t="str">
        <f t="shared" si="176"/>
        <v/>
      </c>
      <c r="AC801" s="193" t="str">
        <f t="shared" si="177"/>
        <v>CHECK DATES</v>
      </c>
      <c r="AD801" s="257" t="str">
        <f t="shared" si="178"/>
        <v/>
      </c>
      <c r="AE801" s="286">
        <v>0</v>
      </c>
      <c r="AF801" s="257">
        <f t="shared" si="179"/>
        <v>0</v>
      </c>
      <c r="AG801" s="257" t="str">
        <f t="shared" si="180"/>
        <v/>
      </c>
      <c r="AH801" s="257">
        <f t="shared" si="181"/>
        <v>0</v>
      </c>
    </row>
    <row r="802" spans="1:34" x14ac:dyDescent="0.3">
      <c r="A802" s="287">
        <v>790</v>
      </c>
      <c r="B802" s="150"/>
      <c r="C802" s="150"/>
      <c r="D802" s="150"/>
      <c r="E802" s="152"/>
      <c r="F802" s="152"/>
      <c r="G802" s="154"/>
      <c r="H802" s="155"/>
      <c r="I802" s="159"/>
      <c r="J802" s="159"/>
      <c r="K802" s="337"/>
      <c r="L802" s="343" t="str">
        <f>IF(K802="","",LOOKUP(K802,'Work Programme'!$A$8:$A$207,'Work Programme'!$B$8:$B$207))</f>
        <v/>
      </c>
      <c r="M802" s="150"/>
      <c r="N802" s="151"/>
      <c r="O802" s="254" t="str">
        <f>IF(G802="","",VLOOKUP(G802,'Overview - Financial Statement'!$A$46:$B$60,2,FALSE))</f>
        <v/>
      </c>
      <c r="P802" s="255" t="str">
        <f t="shared" si="168"/>
        <v/>
      </c>
      <c r="Q802" s="153"/>
      <c r="R802" s="153"/>
      <c r="S802" s="238">
        <f t="shared" si="169"/>
        <v>0</v>
      </c>
      <c r="T802" s="193" t="s">
        <v>44</v>
      </c>
      <c r="U802" s="173"/>
      <c r="V802" s="193" t="str">
        <f t="shared" si="170"/>
        <v/>
      </c>
      <c r="W802" s="264" t="str">
        <f t="shared" si="171"/>
        <v>OK</v>
      </c>
      <c r="X802" s="193" t="str">
        <f t="shared" si="172"/>
        <v/>
      </c>
      <c r="Y802" s="193" t="str">
        <f t="shared" si="173"/>
        <v/>
      </c>
      <c r="Z802" s="397" t="str">
        <f t="shared" si="174"/>
        <v/>
      </c>
      <c r="AA802" s="257" t="str">
        <f t="shared" si="175"/>
        <v/>
      </c>
      <c r="AB802" s="257" t="str">
        <f t="shared" si="176"/>
        <v/>
      </c>
      <c r="AC802" s="193" t="str">
        <f t="shared" si="177"/>
        <v>CHECK DATES</v>
      </c>
      <c r="AD802" s="257" t="str">
        <f t="shared" si="178"/>
        <v/>
      </c>
      <c r="AE802" s="286">
        <v>0</v>
      </c>
      <c r="AF802" s="257">
        <f t="shared" si="179"/>
        <v>0</v>
      </c>
      <c r="AG802" s="257" t="str">
        <f t="shared" si="180"/>
        <v/>
      </c>
      <c r="AH802" s="257">
        <f t="shared" si="181"/>
        <v>0</v>
      </c>
    </row>
    <row r="803" spans="1:34" x14ac:dyDescent="0.3">
      <c r="A803" s="287">
        <v>791</v>
      </c>
      <c r="B803" s="150"/>
      <c r="C803" s="150"/>
      <c r="D803" s="150"/>
      <c r="E803" s="152"/>
      <c r="F803" s="152"/>
      <c r="G803" s="154"/>
      <c r="H803" s="155"/>
      <c r="I803" s="159"/>
      <c r="J803" s="159"/>
      <c r="K803" s="337"/>
      <c r="L803" s="343" t="str">
        <f>IF(K803="","",LOOKUP(K803,'Work Programme'!$A$8:$A$207,'Work Programme'!$B$8:$B$207))</f>
        <v/>
      </c>
      <c r="M803" s="150"/>
      <c r="N803" s="151"/>
      <c r="O803" s="254" t="str">
        <f>IF(G803="","",VLOOKUP(G803,'Overview - Financial Statement'!$A$46:$B$60,2,FALSE))</f>
        <v/>
      </c>
      <c r="P803" s="255" t="str">
        <f t="shared" si="168"/>
        <v/>
      </c>
      <c r="Q803" s="153"/>
      <c r="R803" s="153"/>
      <c r="S803" s="238">
        <f t="shared" si="169"/>
        <v>0</v>
      </c>
      <c r="T803" s="193" t="s">
        <v>44</v>
      </c>
      <c r="U803" s="173"/>
      <c r="V803" s="193" t="str">
        <f t="shared" si="170"/>
        <v/>
      </c>
      <c r="W803" s="264" t="str">
        <f t="shared" si="171"/>
        <v>OK</v>
      </c>
      <c r="X803" s="193" t="str">
        <f t="shared" si="172"/>
        <v/>
      </c>
      <c r="Y803" s="193" t="str">
        <f t="shared" si="173"/>
        <v/>
      </c>
      <c r="Z803" s="397" t="str">
        <f t="shared" si="174"/>
        <v/>
      </c>
      <c r="AA803" s="257" t="str">
        <f t="shared" si="175"/>
        <v/>
      </c>
      <c r="AB803" s="257" t="str">
        <f t="shared" si="176"/>
        <v/>
      </c>
      <c r="AC803" s="193" t="str">
        <f t="shared" si="177"/>
        <v>CHECK DATES</v>
      </c>
      <c r="AD803" s="257" t="str">
        <f t="shared" si="178"/>
        <v/>
      </c>
      <c r="AE803" s="286">
        <v>0</v>
      </c>
      <c r="AF803" s="257">
        <f t="shared" si="179"/>
        <v>0</v>
      </c>
      <c r="AG803" s="257" t="str">
        <f t="shared" si="180"/>
        <v/>
      </c>
      <c r="AH803" s="257">
        <f t="shared" si="181"/>
        <v>0</v>
      </c>
    </row>
    <row r="804" spans="1:34" x14ac:dyDescent="0.3">
      <c r="A804" s="287">
        <v>792</v>
      </c>
      <c r="B804" s="150"/>
      <c r="C804" s="150"/>
      <c r="D804" s="150"/>
      <c r="E804" s="152"/>
      <c r="F804" s="152"/>
      <c r="G804" s="154"/>
      <c r="H804" s="155"/>
      <c r="I804" s="159"/>
      <c r="J804" s="159"/>
      <c r="K804" s="337"/>
      <c r="L804" s="343" t="str">
        <f>IF(K804="","",LOOKUP(K804,'Work Programme'!$A$8:$A$207,'Work Programme'!$B$8:$B$207))</f>
        <v/>
      </c>
      <c r="M804" s="150"/>
      <c r="N804" s="151"/>
      <c r="O804" s="254" t="str">
        <f>IF(G804="","",VLOOKUP(G804,'Overview - Financial Statement'!$A$46:$B$60,2,FALSE))</f>
        <v/>
      </c>
      <c r="P804" s="255" t="str">
        <f t="shared" si="168"/>
        <v/>
      </c>
      <c r="Q804" s="153"/>
      <c r="R804" s="153"/>
      <c r="S804" s="238">
        <f t="shared" si="169"/>
        <v>0</v>
      </c>
      <c r="T804" s="193" t="s">
        <v>44</v>
      </c>
      <c r="U804" s="173"/>
      <c r="V804" s="193" t="str">
        <f t="shared" si="170"/>
        <v/>
      </c>
      <c r="W804" s="264" t="str">
        <f t="shared" si="171"/>
        <v>OK</v>
      </c>
      <c r="X804" s="193" t="str">
        <f t="shared" si="172"/>
        <v/>
      </c>
      <c r="Y804" s="193" t="str">
        <f t="shared" si="173"/>
        <v/>
      </c>
      <c r="Z804" s="397" t="str">
        <f t="shared" si="174"/>
        <v/>
      </c>
      <c r="AA804" s="257" t="str">
        <f t="shared" si="175"/>
        <v/>
      </c>
      <c r="AB804" s="257" t="str">
        <f t="shared" si="176"/>
        <v/>
      </c>
      <c r="AC804" s="193" t="str">
        <f t="shared" si="177"/>
        <v>CHECK DATES</v>
      </c>
      <c r="AD804" s="257" t="str">
        <f t="shared" si="178"/>
        <v/>
      </c>
      <c r="AE804" s="286">
        <v>0</v>
      </c>
      <c r="AF804" s="257">
        <f t="shared" si="179"/>
        <v>0</v>
      </c>
      <c r="AG804" s="257" t="str">
        <f t="shared" si="180"/>
        <v/>
      </c>
      <c r="AH804" s="257">
        <f t="shared" si="181"/>
        <v>0</v>
      </c>
    </row>
    <row r="805" spans="1:34" x14ac:dyDescent="0.3">
      <c r="A805" s="287">
        <v>793</v>
      </c>
      <c r="B805" s="150"/>
      <c r="C805" s="150"/>
      <c r="D805" s="150"/>
      <c r="E805" s="152"/>
      <c r="F805" s="152"/>
      <c r="G805" s="154"/>
      <c r="H805" s="155"/>
      <c r="I805" s="159"/>
      <c r="J805" s="159"/>
      <c r="K805" s="337"/>
      <c r="L805" s="343" t="str">
        <f>IF(K805="","",LOOKUP(K805,'Work Programme'!$A$8:$A$207,'Work Programme'!$B$8:$B$207))</f>
        <v/>
      </c>
      <c r="M805" s="150"/>
      <c r="N805" s="151"/>
      <c r="O805" s="254" t="str">
        <f>IF(G805="","",VLOOKUP(G805,'Overview - Financial Statement'!$A$46:$B$60,2,FALSE))</f>
        <v/>
      </c>
      <c r="P805" s="255" t="str">
        <f t="shared" si="168"/>
        <v/>
      </c>
      <c r="Q805" s="153"/>
      <c r="R805" s="153"/>
      <c r="S805" s="238">
        <f t="shared" si="169"/>
        <v>0</v>
      </c>
      <c r="T805" s="193" t="s">
        <v>44</v>
      </c>
      <c r="U805" s="173"/>
      <c r="V805" s="193" t="str">
        <f t="shared" si="170"/>
        <v/>
      </c>
      <c r="W805" s="264" t="str">
        <f t="shared" si="171"/>
        <v>OK</v>
      </c>
      <c r="X805" s="193" t="str">
        <f t="shared" si="172"/>
        <v/>
      </c>
      <c r="Y805" s="193" t="str">
        <f t="shared" si="173"/>
        <v/>
      </c>
      <c r="Z805" s="397" t="str">
        <f t="shared" si="174"/>
        <v/>
      </c>
      <c r="AA805" s="257" t="str">
        <f t="shared" si="175"/>
        <v/>
      </c>
      <c r="AB805" s="257" t="str">
        <f t="shared" si="176"/>
        <v/>
      </c>
      <c r="AC805" s="193" t="str">
        <f t="shared" si="177"/>
        <v>CHECK DATES</v>
      </c>
      <c r="AD805" s="257" t="str">
        <f t="shared" si="178"/>
        <v/>
      </c>
      <c r="AE805" s="286">
        <v>0</v>
      </c>
      <c r="AF805" s="257">
        <f t="shared" si="179"/>
        <v>0</v>
      </c>
      <c r="AG805" s="257" t="str">
        <f t="shared" si="180"/>
        <v/>
      </c>
      <c r="AH805" s="257">
        <f t="shared" si="181"/>
        <v>0</v>
      </c>
    </row>
    <row r="806" spans="1:34" x14ac:dyDescent="0.3">
      <c r="A806" s="287">
        <v>794</v>
      </c>
      <c r="B806" s="150"/>
      <c r="C806" s="150"/>
      <c r="D806" s="150"/>
      <c r="E806" s="152"/>
      <c r="F806" s="152"/>
      <c r="G806" s="154"/>
      <c r="H806" s="155"/>
      <c r="I806" s="159"/>
      <c r="J806" s="159"/>
      <c r="K806" s="337"/>
      <c r="L806" s="343" t="str">
        <f>IF(K806="","",LOOKUP(K806,'Work Programme'!$A$8:$A$207,'Work Programme'!$B$8:$B$207))</f>
        <v/>
      </c>
      <c r="M806" s="150"/>
      <c r="N806" s="151"/>
      <c r="O806" s="254" t="str">
        <f>IF(G806="","",VLOOKUP(G806,'Overview - Financial Statement'!$A$46:$B$60,2,FALSE))</f>
        <v/>
      </c>
      <c r="P806" s="255" t="str">
        <f t="shared" si="168"/>
        <v/>
      </c>
      <c r="Q806" s="153"/>
      <c r="R806" s="153"/>
      <c r="S806" s="238">
        <f t="shared" si="169"/>
        <v>0</v>
      </c>
      <c r="T806" s="193" t="s">
        <v>44</v>
      </c>
      <c r="U806" s="173"/>
      <c r="V806" s="193" t="str">
        <f t="shared" si="170"/>
        <v/>
      </c>
      <c r="W806" s="264" t="str">
        <f t="shared" si="171"/>
        <v>OK</v>
      </c>
      <c r="X806" s="193" t="str">
        <f t="shared" si="172"/>
        <v/>
      </c>
      <c r="Y806" s="193" t="str">
        <f t="shared" si="173"/>
        <v/>
      </c>
      <c r="Z806" s="397" t="str">
        <f t="shared" si="174"/>
        <v/>
      </c>
      <c r="AA806" s="257" t="str">
        <f t="shared" si="175"/>
        <v/>
      </c>
      <c r="AB806" s="257" t="str">
        <f t="shared" si="176"/>
        <v/>
      </c>
      <c r="AC806" s="193" t="str">
        <f t="shared" si="177"/>
        <v>CHECK DATES</v>
      </c>
      <c r="AD806" s="257" t="str">
        <f t="shared" si="178"/>
        <v/>
      </c>
      <c r="AE806" s="286">
        <v>0</v>
      </c>
      <c r="AF806" s="257">
        <f t="shared" si="179"/>
        <v>0</v>
      </c>
      <c r="AG806" s="257" t="str">
        <f t="shared" si="180"/>
        <v/>
      </c>
      <c r="AH806" s="257">
        <f t="shared" si="181"/>
        <v>0</v>
      </c>
    </row>
    <row r="807" spans="1:34" x14ac:dyDescent="0.3">
      <c r="A807" s="287">
        <v>795</v>
      </c>
      <c r="B807" s="150"/>
      <c r="C807" s="150"/>
      <c r="D807" s="150"/>
      <c r="E807" s="152"/>
      <c r="F807" s="152"/>
      <c r="G807" s="154"/>
      <c r="H807" s="155"/>
      <c r="I807" s="159"/>
      <c r="J807" s="159"/>
      <c r="K807" s="337"/>
      <c r="L807" s="343" t="str">
        <f>IF(K807="","",LOOKUP(K807,'Work Programme'!$A$8:$A$207,'Work Programme'!$B$8:$B$207))</f>
        <v/>
      </c>
      <c r="M807" s="150"/>
      <c r="N807" s="151"/>
      <c r="O807" s="254" t="str">
        <f>IF(G807="","",VLOOKUP(G807,'Overview - Financial Statement'!$A$46:$B$60,2,FALSE))</f>
        <v/>
      </c>
      <c r="P807" s="255" t="str">
        <f t="shared" si="168"/>
        <v/>
      </c>
      <c r="Q807" s="153"/>
      <c r="R807" s="153"/>
      <c r="S807" s="238">
        <f t="shared" si="169"/>
        <v>0</v>
      </c>
      <c r="T807" s="193" t="s">
        <v>44</v>
      </c>
      <c r="U807" s="173"/>
      <c r="V807" s="193" t="str">
        <f t="shared" si="170"/>
        <v/>
      </c>
      <c r="W807" s="264" t="str">
        <f t="shared" si="171"/>
        <v>OK</v>
      </c>
      <c r="X807" s="193" t="str">
        <f t="shared" si="172"/>
        <v/>
      </c>
      <c r="Y807" s="193" t="str">
        <f t="shared" si="173"/>
        <v/>
      </c>
      <c r="Z807" s="397" t="str">
        <f t="shared" si="174"/>
        <v/>
      </c>
      <c r="AA807" s="257" t="str">
        <f t="shared" si="175"/>
        <v/>
      </c>
      <c r="AB807" s="257" t="str">
        <f t="shared" si="176"/>
        <v/>
      </c>
      <c r="AC807" s="193" t="str">
        <f t="shared" si="177"/>
        <v>CHECK DATES</v>
      </c>
      <c r="AD807" s="257" t="str">
        <f t="shared" si="178"/>
        <v/>
      </c>
      <c r="AE807" s="286">
        <v>0</v>
      </c>
      <c r="AF807" s="257">
        <f t="shared" si="179"/>
        <v>0</v>
      </c>
      <c r="AG807" s="257" t="str">
        <f t="shared" si="180"/>
        <v/>
      </c>
      <c r="AH807" s="257">
        <f t="shared" si="181"/>
        <v>0</v>
      </c>
    </row>
    <row r="808" spans="1:34" x14ac:dyDescent="0.3">
      <c r="A808" s="287">
        <v>796</v>
      </c>
      <c r="B808" s="150"/>
      <c r="C808" s="150"/>
      <c r="D808" s="150"/>
      <c r="E808" s="152"/>
      <c r="F808" s="152"/>
      <c r="G808" s="154"/>
      <c r="H808" s="155"/>
      <c r="I808" s="159"/>
      <c r="J808" s="159"/>
      <c r="K808" s="337"/>
      <c r="L808" s="343" t="str">
        <f>IF(K808="","",LOOKUP(K808,'Work Programme'!$A$8:$A$207,'Work Programme'!$B$8:$B$207))</f>
        <v/>
      </c>
      <c r="M808" s="150"/>
      <c r="N808" s="151"/>
      <c r="O808" s="254" t="str">
        <f>IF(G808="","",VLOOKUP(G808,'Overview - Financial Statement'!$A$46:$B$60,2,FALSE))</f>
        <v/>
      </c>
      <c r="P808" s="255" t="str">
        <f t="shared" si="168"/>
        <v/>
      </c>
      <c r="Q808" s="153"/>
      <c r="R808" s="153"/>
      <c r="S808" s="238">
        <f t="shared" si="169"/>
        <v>0</v>
      </c>
      <c r="T808" s="193" t="s">
        <v>44</v>
      </c>
      <c r="U808" s="173"/>
      <c r="V808" s="193" t="str">
        <f t="shared" si="170"/>
        <v/>
      </c>
      <c r="W808" s="264" t="str">
        <f t="shared" si="171"/>
        <v>OK</v>
      </c>
      <c r="X808" s="193" t="str">
        <f t="shared" si="172"/>
        <v/>
      </c>
      <c r="Y808" s="193" t="str">
        <f t="shared" si="173"/>
        <v/>
      </c>
      <c r="Z808" s="397" t="str">
        <f t="shared" si="174"/>
        <v/>
      </c>
      <c r="AA808" s="257" t="str">
        <f t="shared" si="175"/>
        <v/>
      </c>
      <c r="AB808" s="257" t="str">
        <f t="shared" si="176"/>
        <v/>
      </c>
      <c r="AC808" s="193" t="str">
        <f t="shared" si="177"/>
        <v>CHECK DATES</v>
      </c>
      <c r="AD808" s="257" t="str">
        <f t="shared" si="178"/>
        <v/>
      </c>
      <c r="AE808" s="286">
        <v>0</v>
      </c>
      <c r="AF808" s="257">
        <f t="shared" si="179"/>
        <v>0</v>
      </c>
      <c r="AG808" s="257" t="str">
        <f t="shared" si="180"/>
        <v/>
      </c>
      <c r="AH808" s="257">
        <f t="shared" si="181"/>
        <v>0</v>
      </c>
    </row>
    <row r="809" spans="1:34" x14ac:dyDescent="0.3">
      <c r="A809" s="287">
        <v>797</v>
      </c>
      <c r="B809" s="150"/>
      <c r="C809" s="150"/>
      <c r="D809" s="150"/>
      <c r="E809" s="152"/>
      <c r="F809" s="152"/>
      <c r="G809" s="154"/>
      <c r="H809" s="155"/>
      <c r="I809" s="159"/>
      <c r="J809" s="159"/>
      <c r="K809" s="337"/>
      <c r="L809" s="343" t="str">
        <f>IF(K809="","",LOOKUP(K809,'Work Programme'!$A$8:$A$207,'Work Programme'!$B$8:$B$207))</f>
        <v/>
      </c>
      <c r="M809" s="150"/>
      <c r="N809" s="151"/>
      <c r="O809" s="254" t="str">
        <f>IF(G809="","",VLOOKUP(G809,'Overview - Financial Statement'!$A$46:$B$60,2,FALSE))</f>
        <v/>
      </c>
      <c r="P809" s="255" t="str">
        <f t="shared" si="168"/>
        <v/>
      </c>
      <c r="Q809" s="153"/>
      <c r="R809" s="153"/>
      <c r="S809" s="238">
        <f t="shared" si="169"/>
        <v>0</v>
      </c>
      <c r="T809" s="193" t="s">
        <v>44</v>
      </c>
      <c r="U809" s="173"/>
      <c r="V809" s="193" t="str">
        <f t="shared" si="170"/>
        <v/>
      </c>
      <c r="W809" s="264" t="str">
        <f t="shared" si="171"/>
        <v>OK</v>
      </c>
      <c r="X809" s="193" t="str">
        <f t="shared" si="172"/>
        <v/>
      </c>
      <c r="Y809" s="193" t="str">
        <f t="shared" si="173"/>
        <v/>
      </c>
      <c r="Z809" s="397" t="str">
        <f t="shared" si="174"/>
        <v/>
      </c>
      <c r="AA809" s="257" t="str">
        <f t="shared" si="175"/>
        <v/>
      </c>
      <c r="AB809" s="257" t="str">
        <f t="shared" si="176"/>
        <v/>
      </c>
      <c r="AC809" s="193" t="str">
        <f t="shared" si="177"/>
        <v>CHECK DATES</v>
      </c>
      <c r="AD809" s="257" t="str">
        <f t="shared" si="178"/>
        <v/>
      </c>
      <c r="AE809" s="286">
        <v>0</v>
      </c>
      <c r="AF809" s="257">
        <f t="shared" si="179"/>
        <v>0</v>
      </c>
      <c r="AG809" s="257" t="str">
        <f t="shared" si="180"/>
        <v/>
      </c>
      <c r="AH809" s="257">
        <f t="shared" si="181"/>
        <v>0</v>
      </c>
    </row>
    <row r="810" spans="1:34" x14ac:dyDescent="0.3">
      <c r="A810" s="287">
        <v>798</v>
      </c>
      <c r="B810" s="150"/>
      <c r="C810" s="150"/>
      <c r="D810" s="150"/>
      <c r="E810" s="152"/>
      <c r="F810" s="152"/>
      <c r="G810" s="154"/>
      <c r="H810" s="155"/>
      <c r="I810" s="159"/>
      <c r="J810" s="159"/>
      <c r="K810" s="337"/>
      <c r="L810" s="343" t="str">
        <f>IF(K810="","",LOOKUP(K810,'Work Programme'!$A$8:$A$207,'Work Programme'!$B$8:$B$207))</f>
        <v/>
      </c>
      <c r="M810" s="150"/>
      <c r="N810" s="151"/>
      <c r="O810" s="254" t="str">
        <f>IF(G810="","",VLOOKUP(G810,'Overview - Financial Statement'!$A$46:$B$60,2,FALSE))</f>
        <v/>
      </c>
      <c r="P810" s="255" t="str">
        <f t="shared" si="168"/>
        <v/>
      </c>
      <c r="Q810" s="153"/>
      <c r="R810" s="153"/>
      <c r="S810" s="238">
        <f t="shared" si="169"/>
        <v>0</v>
      </c>
      <c r="T810" s="193" t="s">
        <v>44</v>
      </c>
      <c r="U810" s="173"/>
      <c r="V810" s="193" t="str">
        <f t="shared" si="170"/>
        <v/>
      </c>
      <c r="W810" s="264" t="str">
        <f t="shared" si="171"/>
        <v>OK</v>
      </c>
      <c r="X810" s="193" t="str">
        <f t="shared" si="172"/>
        <v/>
      </c>
      <c r="Y810" s="193" t="str">
        <f t="shared" si="173"/>
        <v/>
      </c>
      <c r="Z810" s="397" t="str">
        <f t="shared" si="174"/>
        <v/>
      </c>
      <c r="AA810" s="257" t="str">
        <f t="shared" si="175"/>
        <v/>
      </c>
      <c r="AB810" s="257" t="str">
        <f t="shared" si="176"/>
        <v/>
      </c>
      <c r="AC810" s="193" t="str">
        <f t="shared" si="177"/>
        <v>CHECK DATES</v>
      </c>
      <c r="AD810" s="257" t="str">
        <f t="shared" si="178"/>
        <v/>
      </c>
      <c r="AE810" s="286">
        <v>0</v>
      </c>
      <c r="AF810" s="257">
        <f t="shared" si="179"/>
        <v>0</v>
      </c>
      <c r="AG810" s="257" t="str">
        <f t="shared" si="180"/>
        <v/>
      </c>
      <c r="AH810" s="257">
        <f t="shared" si="181"/>
        <v>0</v>
      </c>
    </row>
    <row r="811" spans="1:34" x14ac:dyDescent="0.3">
      <c r="A811" s="287">
        <v>799</v>
      </c>
      <c r="B811" s="150"/>
      <c r="C811" s="150"/>
      <c r="D811" s="150"/>
      <c r="E811" s="152"/>
      <c r="F811" s="152"/>
      <c r="G811" s="154"/>
      <c r="H811" s="155"/>
      <c r="I811" s="159"/>
      <c r="J811" s="159"/>
      <c r="K811" s="337"/>
      <c r="L811" s="343" t="str">
        <f>IF(K811="","",LOOKUP(K811,'Work Programme'!$A$8:$A$207,'Work Programme'!$B$8:$B$207))</f>
        <v/>
      </c>
      <c r="M811" s="150"/>
      <c r="N811" s="151"/>
      <c r="O811" s="254" t="str">
        <f>IF(G811="","",VLOOKUP(G811,'Overview - Financial Statement'!$A$46:$B$60,2,FALSE))</f>
        <v/>
      </c>
      <c r="P811" s="255" t="str">
        <f t="shared" si="168"/>
        <v/>
      </c>
      <c r="Q811" s="153"/>
      <c r="R811" s="153"/>
      <c r="S811" s="238">
        <f t="shared" si="169"/>
        <v>0</v>
      </c>
      <c r="T811" s="193" t="s">
        <v>44</v>
      </c>
      <c r="U811" s="173"/>
      <c r="V811" s="193" t="str">
        <f t="shared" si="170"/>
        <v/>
      </c>
      <c r="W811" s="264" t="str">
        <f t="shared" si="171"/>
        <v>OK</v>
      </c>
      <c r="X811" s="193" t="str">
        <f t="shared" si="172"/>
        <v/>
      </c>
      <c r="Y811" s="193" t="str">
        <f t="shared" si="173"/>
        <v/>
      </c>
      <c r="Z811" s="397" t="str">
        <f t="shared" si="174"/>
        <v/>
      </c>
      <c r="AA811" s="257" t="str">
        <f t="shared" si="175"/>
        <v/>
      </c>
      <c r="AB811" s="257" t="str">
        <f t="shared" si="176"/>
        <v/>
      </c>
      <c r="AC811" s="193" t="str">
        <f t="shared" si="177"/>
        <v>CHECK DATES</v>
      </c>
      <c r="AD811" s="257" t="str">
        <f t="shared" si="178"/>
        <v/>
      </c>
      <c r="AE811" s="286">
        <v>0</v>
      </c>
      <c r="AF811" s="257">
        <f t="shared" si="179"/>
        <v>0</v>
      </c>
      <c r="AG811" s="257" t="str">
        <f t="shared" si="180"/>
        <v/>
      </c>
      <c r="AH811" s="257">
        <f t="shared" si="181"/>
        <v>0</v>
      </c>
    </row>
    <row r="812" spans="1:34" x14ac:dyDescent="0.3">
      <c r="A812" s="287">
        <v>800</v>
      </c>
      <c r="B812" s="150"/>
      <c r="C812" s="150"/>
      <c r="D812" s="150"/>
      <c r="E812" s="152"/>
      <c r="F812" s="152"/>
      <c r="G812" s="154"/>
      <c r="H812" s="155"/>
      <c r="I812" s="159"/>
      <c r="J812" s="159"/>
      <c r="K812" s="337"/>
      <c r="L812" s="343" t="str">
        <f>IF(K812="","",LOOKUP(K812,'Work Programme'!$A$8:$A$207,'Work Programme'!$B$8:$B$207))</f>
        <v/>
      </c>
      <c r="M812" s="150"/>
      <c r="N812" s="151"/>
      <c r="O812" s="254" t="str">
        <f>IF(G812="","",VLOOKUP(G812,'Overview - Financial Statement'!$A$46:$B$60,2,FALSE))</f>
        <v/>
      </c>
      <c r="P812" s="255" t="str">
        <f t="shared" si="168"/>
        <v/>
      </c>
      <c r="Q812" s="153"/>
      <c r="R812" s="153"/>
      <c r="S812" s="238">
        <f t="shared" si="169"/>
        <v>0</v>
      </c>
      <c r="T812" s="193" t="s">
        <v>44</v>
      </c>
      <c r="U812" s="173"/>
      <c r="V812" s="193" t="str">
        <f t="shared" si="170"/>
        <v/>
      </c>
      <c r="W812" s="264" t="str">
        <f t="shared" si="171"/>
        <v>OK</v>
      </c>
      <c r="X812" s="193" t="str">
        <f t="shared" si="172"/>
        <v/>
      </c>
      <c r="Y812" s="193" t="str">
        <f t="shared" si="173"/>
        <v/>
      </c>
      <c r="Z812" s="397" t="str">
        <f t="shared" si="174"/>
        <v/>
      </c>
      <c r="AA812" s="257" t="str">
        <f t="shared" si="175"/>
        <v/>
      </c>
      <c r="AB812" s="257" t="str">
        <f t="shared" si="176"/>
        <v/>
      </c>
      <c r="AC812" s="193" t="str">
        <f t="shared" si="177"/>
        <v>CHECK DATES</v>
      </c>
      <c r="AD812" s="257" t="str">
        <f t="shared" si="178"/>
        <v/>
      </c>
      <c r="AE812" s="286">
        <v>0</v>
      </c>
      <c r="AF812" s="257">
        <f t="shared" si="179"/>
        <v>0</v>
      </c>
      <c r="AG812" s="257" t="str">
        <f t="shared" si="180"/>
        <v/>
      </c>
      <c r="AH812" s="257">
        <f t="shared" si="181"/>
        <v>0</v>
      </c>
    </row>
    <row r="813" spans="1:34" x14ac:dyDescent="0.3">
      <c r="A813" s="287">
        <v>801</v>
      </c>
      <c r="B813" s="150"/>
      <c r="C813" s="150"/>
      <c r="D813" s="150"/>
      <c r="E813" s="152"/>
      <c r="F813" s="152"/>
      <c r="G813" s="154"/>
      <c r="H813" s="155"/>
      <c r="I813" s="159"/>
      <c r="J813" s="159"/>
      <c r="K813" s="337"/>
      <c r="L813" s="343" t="str">
        <f>IF(K813="","",LOOKUP(K813,'Work Programme'!$A$8:$A$207,'Work Programme'!$B$8:$B$207))</f>
        <v/>
      </c>
      <c r="M813" s="150"/>
      <c r="N813" s="151"/>
      <c r="O813" s="254" t="str">
        <f>IF(G813="","",VLOOKUP(G813,'Overview - Financial Statement'!$A$46:$B$60,2,FALSE))</f>
        <v/>
      </c>
      <c r="P813" s="255" t="str">
        <f t="shared" si="168"/>
        <v/>
      </c>
      <c r="Q813" s="153"/>
      <c r="R813" s="153"/>
      <c r="S813" s="238">
        <f t="shared" si="169"/>
        <v>0</v>
      </c>
      <c r="T813" s="193" t="s">
        <v>44</v>
      </c>
      <c r="U813" s="173"/>
      <c r="V813" s="193" t="str">
        <f t="shared" si="170"/>
        <v/>
      </c>
      <c r="W813" s="264" t="str">
        <f t="shared" si="171"/>
        <v>OK</v>
      </c>
      <c r="X813" s="193" t="str">
        <f t="shared" si="172"/>
        <v/>
      </c>
      <c r="Y813" s="193" t="str">
        <f t="shared" si="173"/>
        <v/>
      </c>
      <c r="Z813" s="397" t="str">
        <f t="shared" si="174"/>
        <v/>
      </c>
      <c r="AA813" s="257" t="str">
        <f t="shared" si="175"/>
        <v/>
      </c>
      <c r="AB813" s="257" t="str">
        <f t="shared" si="176"/>
        <v/>
      </c>
      <c r="AC813" s="193" t="str">
        <f t="shared" si="177"/>
        <v>CHECK DATES</v>
      </c>
      <c r="AD813" s="257" t="str">
        <f t="shared" si="178"/>
        <v/>
      </c>
      <c r="AE813" s="286">
        <v>0</v>
      </c>
      <c r="AF813" s="257">
        <f t="shared" si="179"/>
        <v>0</v>
      </c>
      <c r="AG813" s="257" t="str">
        <f t="shared" si="180"/>
        <v/>
      </c>
      <c r="AH813" s="257">
        <f t="shared" si="181"/>
        <v>0</v>
      </c>
    </row>
    <row r="814" spans="1:34" x14ac:dyDescent="0.3">
      <c r="A814" s="287">
        <v>802</v>
      </c>
      <c r="B814" s="150"/>
      <c r="C814" s="150"/>
      <c r="D814" s="150"/>
      <c r="E814" s="152"/>
      <c r="F814" s="152"/>
      <c r="G814" s="154"/>
      <c r="H814" s="155"/>
      <c r="I814" s="159"/>
      <c r="J814" s="159"/>
      <c r="K814" s="337"/>
      <c r="L814" s="343" t="str">
        <f>IF(K814="","",LOOKUP(K814,'Work Programme'!$A$8:$A$207,'Work Programme'!$B$8:$B$207))</f>
        <v/>
      </c>
      <c r="M814" s="150"/>
      <c r="N814" s="151"/>
      <c r="O814" s="254" t="str">
        <f>IF(G814="","",VLOOKUP(G814,'Overview - Financial Statement'!$A$46:$B$60,2,FALSE))</f>
        <v/>
      </c>
      <c r="P814" s="255" t="str">
        <f t="shared" si="168"/>
        <v/>
      </c>
      <c r="Q814" s="153"/>
      <c r="R814" s="153"/>
      <c r="S814" s="238">
        <f t="shared" si="169"/>
        <v>0</v>
      </c>
      <c r="T814" s="193" t="s">
        <v>44</v>
      </c>
      <c r="U814" s="173"/>
      <c r="V814" s="193" t="str">
        <f t="shared" si="170"/>
        <v/>
      </c>
      <c r="W814" s="264" t="str">
        <f t="shared" si="171"/>
        <v>OK</v>
      </c>
      <c r="X814" s="193" t="str">
        <f t="shared" si="172"/>
        <v/>
      </c>
      <c r="Y814" s="193" t="str">
        <f t="shared" si="173"/>
        <v/>
      </c>
      <c r="Z814" s="397" t="str">
        <f t="shared" si="174"/>
        <v/>
      </c>
      <c r="AA814" s="257" t="str">
        <f t="shared" si="175"/>
        <v/>
      </c>
      <c r="AB814" s="257" t="str">
        <f t="shared" si="176"/>
        <v/>
      </c>
      <c r="AC814" s="193" t="str">
        <f t="shared" si="177"/>
        <v>CHECK DATES</v>
      </c>
      <c r="AD814" s="257" t="str">
        <f t="shared" si="178"/>
        <v/>
      </c>
      <c r="AE814" s="286">
        <v>0</v>
      </c>
      <c r="AF814" s="257">
        <f t="shared" si="179"/>
        <v>0</v>
      </c>
      <c r="AG814" s="257" t="str">
        <f t="shared" si="180"/>
        <v/>
      </c>
      <c r="AH814" s="257">
        <f t="shared" si="181"/>
        <v>0</v>
      </c>
    </row>
    <row r="815" spans="1:34" x14ac:dyDescent="0.3">
      <c r="A815" s="287">
        <v>803</v>
      </c>
      <c r="B815" s="150"/>
      <c r="C815" s="150"/>
      <c r="D815" s="150"/>
      <c r="E815" s="152"/>
      <c r="F815" s="152"/>
      <c r="G815" s="154"/>
      <c r="H815" s="155"/>
      <c r="I815" s="159"/>
      <c r="J815" s="159"/>
      <c r="K815" s="337"/>
      <c r="L815" s="343" t="str">
        <f>IF(K815="","",LOOKUP(K815,'Work Programme'!$A$8:$A$207,'Work Programme'!$B$8:$B$207))</f>
        <v/>
      </c>
      <c r="M815" s="150"/>
      <c r="N815" s="151"/>
      <c r="O815" s="254" t="str">
        <f>IF(G815="","",VLOOKUP(G815,'Overview - Financial Statement'!$A$46:$B$60,2,FALSE))</f>
        <v/>
      </c>
      <c r="P815" s="255" t="str">
        <f t="shared" si="168"/>
        <v/>
      </c>
      <c r="Q815" s="153"/>
      <c r="R815" s="153"/>
      <c r="S815" s="238">
        <f t="shared" si="169"/>
        <v>0</v>
      </c>
      <c r="T815" s="193" t="s">
        <v>44</v>
      </c>
      <c r="U815" s="173"/>
      <c r="V815" s="193" t="str">
        <f t="shared" si="170"/>
        <v/>
      </c>
      <c r="W815" s="264" t="str">
        <f t="shared" si="171"/>
        <v>OK</v>
      </c>
      <c r="X815" s="193" t="str">
        <f t="shared" si="172"/>
        <v/>
      </c>
      <c r="Y815" s="193" t="str">
        <f t="shared" si="173"/>
        <v/>
      </c>
      <c r="Z815" s="397" t="str">
        <f t="shared" si="174"/>
        <v/>
      </c>
      <c r="AA815" s="257" t="str">
        <f t="shared" si="175"/>
        <v/>
      </c>
      <c r="AB815" s="257" t="str">
        <f t="shared" si="176"/>
        <v/>
      </c>
      <c r="AC815" s="193" t="str">
        <f t="shared" si="177"/>
        <v>CHECK DATES</v>
      </c>
      <c r="AD815" s="257" t="str">
        <f t="shared" si="178"/>
        <v/>
      </c>
      <c r="AE815" s="286">
        <v>0</v>
      </c>
      <c r="AF815" s="257">
        <f t="shared" si="179"/>
        <v>0</v>
      </c>
      <c r="AG815" s="257" t="str">
        <f t="shared" si="180"/>
        <v/>
      </c>
      <c r="AH815" s="257">
        <f t="shared" si="181"/>
        <v>0</v>
      </c>
    </row>
    <row r="816" spans="1:34" x14ac:dyDescent="0.3">
      <c r="A816" s="287">
        <v>804</v>
      </c>
      <c r="B816" s="150"/>
      <c r="C816" s="150"/>
      <c r="D816" s="150"/>
      <c r="E816" s="152"/>
      <c r="F816" s="152"/>
      <c r="G816" s="154"/>
      <c r="H816" s="155"/>
      <c r="I816" s="159"/>
      <c r="J816" s="159"/>
      <c r="K816" s="337"/>
      <c r="L816" s="343" t="str">
        <f>IF(K816="","",LOOKUP(K816,'Work Programme'!$A$8:$A$207,'Work Programme'!$B$8:$B$207))</f>
        <v/>
      </c>
      <c r="M816" s="150"/>
      <c r="N816" s="151"/>
      <c r="O816" s="254" t="str">
        <f>IF(G816="","",VLOOKUP(G816,'Overview - Financial Statement'!$A$46:$B$60,2,FALSE))</f>
        <v/>
      </c>
      <c r="P816" s="255" t="str">
        <f t="shared" si="168"/>
        <v/>
      </c>
      <c r="Q816" s="153"/>
      <c r="R816" s="153"/>
      <c r="S816" s="238">
        <f t="shared" si="169"/>
        <v>0</v>
      </c>
      <c r="T816" s="193" t="s">
        <v>44</v>
      </c>
      <c r="U816" s="173"/>
      <c r="V816" s="193" t="str">
        <f t="shared" si="170"/>
        <v/>
      </c>
      <c r="W816" s="264" t="str">
        <f t="shared" si="171"/>
        <v>OK</v>
      </c>
      <c r="X816" s="193" t="str">
        <f t="shared" si="172"/>
        <v/>
      </c>
      <c r="Y816" s="193" t="str">
        <f t="shared" si="173"/>
        <v/>
      </c>
      <c r="Z816" s="397" t="str">
        <f t="shared" si="174"/>
        <v/>
      </c>
      <c r="AA816" s="257" t="str">
        <f t="shared" si="175"/>
        <v/>
      </c>
      <c r="AB816" s="257" t="str">
        <f t="shared" si="176"/>
        <v/>
      </c>
      <c r="AC816" s="193" t="str">
        <f t="shared" si="177"/>
        <v>CHECK DATES</v>
      </c>
      <c r="AD816" s="257" t="str">
        <f t="shared" si="178"/>
        <v/>
      </c>
      <c r="AE816" s="286">
        <v>0</v>
      </c>
      <c r="AF816" s="257">
        <f t="shared" si="179"/>
        <v>0</v>
      </c>
      <c r="AG816" s="257" t="str">
        <f t="shared" si="180"/>
        <v/>
      </c>
      <c r="AH816" s="257">
        <f t="shared" si="181"/>
        <v>0</v>
      </c>
    </row>
    <row r="817" spans="1:34" x14ac:dyDescent="0.3">
      <c r="A817" s="287">
        <v>805</v>
      </c>
      <c r="B817" s="150"/>
      <c r="C817" s="150"/>
      <c r="D817" s="150"/>
      <c r="E817" s="152"/>
      <c r="F817" s="152"/>
      <c r="G817" s="154"/>
      <c r="H817" s="155"/>
      <c r="I817" s="159"/>
      <c r="J817" s="159"/>
      <c r="K817" s="337"/>
      <c r="L817" s="343" t="str">
        <f>IF(K817="","",LOOKUP(K817,'Work Programme'!$A$8:$A$207,'Work Programme'!$B$8:$B$207))</f>
        <v/>
      </c>
      <c r="M817" s="150"/>
      <c r="N817" s="151"/>
      <c r="O817" s="254" t="str">
        <f>IF(G817="","",VLOOKUP(G817,'Overview - Financial Statement'!$A$46:$B$60,2,FALSE))</f>
        <v/>
      </c>
      <c r="P817" s="255" t="str">
        <f t="shared" si="168"/>
        <v/>
      </c>
      <c r="Q817" s="153"/>
      <c r="R817" s="153"/>
      <c r="S817" s="238">
        <f t="shared" si="169"/>
        <v>0</v>
      </c>
      <c r="T817" s="193" t="s">
        <v>44</v>
      </c>
      <c r="U817" s="173"/>
      <c r="V817" s="193" t="str">
        <f t="shared" si="170"/>
        <v/>
      </c>
      <c r="W817" s="264" t="str">
        <f t="shared" si="171"/>
        <v>OK</v>
      </c>
      <c r="X817" s="193" t="str">
        <f t="shared" si="172"/>
        <v/>
      </c>
      <c r="Y817" s="193" t="str">
        <f t="shared" si="173"/>
        <v/>
      </c>
      <c r="Z817" s="397" t="str">
        <f t="shared" si="174"/>
        <v/>
      </c>
      <c r="AA817" s="257" t="str">
        <f t="shared" si="175"/>
        <v/>
      </c>
      <c r="AB817" s="257" t="str">
        <f t="shared" si="176"/>
        <v/>
      </c>
      <c r="AC817" s="193" t="str">
        <f t="shared" si="177"/>
        <v>CHECK DATES</v>
      </c>
      <c r="AD817" s="257" t="str">
        <f t="shared" si="178"/>
        <v/>
      </c>
      <c r="AE817" s="286">
        <v>0</v>
      </c>
      <c r="AF817" s="257">
        <f t="shared" si="179"/>
        <v>0</v>
      </c>
      <c r="AG817" s="257" t="str">
        <f t="shared" si="180"/>
        <v/>
      </c>
      <c r="AH817" s="257">
        <f t="shared" si="181"/>
        <v>0</v>
      </c>
    </row>
    <row r="818" spans="1:34" x14ac:dyDescent="0.3">
      <c r="A818" s="287">
        <v>806</v>
      </c>
      <c r="B818" s="150"/>
      <c r="C818" s="150"/>
      <c r="D818" s="150"/>
      <c r="E818" s="152"/>
      <c r="F818" s="152"/>
      <c r="G818" s="154"/>
      <c r="H818" s="155"/>
      <c r="I818" s="159"/>
      <c r="J818" s="159"/>
      <c r="K818" s="337"/>
      <c r="L818" s="343" t="str">
        <f>IF(K818="","",LOOKUP(K818,'Work Programme'!$A$8:$A$207,'Work Programme'!$B$8:$B$207))</f>
        <v/>
      </c>
      <c r="M818" s="150"/>
      <c r="N818" s="151"/>
      <c r="O818" s="254" t="str">
        <f>IF(G818="","",VLOOKUP(G818,'Overview - Financial Statement'!$A$46:$B$60,2,FALSE))</f>
        <v/>
      </c>
      <c r="P818" s="255" t="str">
        <f t="shared" si="168"/>
        <v/>
      </c>
      <c r="Q818" s="153"/>
      <c r="R818" s="153"/>
      <c r="S818" s="238">
        <f t="shared" si="169"/>
        <v>0</v>
      </c>
      <c r="T818" s="193" t="s">
        <v>44</v>
      </c>
      <c r="U818" s="173"/>
      <c r="V818" s="193" t="str">
        <f t="shared" si="170"/>
        <v/>
      </c>
      <c r="W818" s="264" t="str">
        <f t="shared" si="171"/>
        <v>OK</v>
      </c>
      <c r="X818" s="193" t="str">
        <f t="shared" si="172"/>
        <v/>
      </c>
      <c r="Y818" s="193" t="str">
        <f t="shared" si="173"/>
        <v/>
      </c>
      <c r="Z818" s="397" t="str">
        <f t="shared" si="174"/>
        <v/>
      </c>
      <c r="AA818" s="257" t="str">
        <f t="shared" si="175"/>
        <v/>
      </c>
      <c r="AB818" s="257" t="str">
        <f t="shared" si="176"/>
        <v/>
      </c>
      <c r="AC818" s="193" t="str">
        <f t="shared" si="177"/>
        <v>CHECK DATES</v>
      </c>
      <c r="AD818" s="257" t="str">
        <f t="shared" si="178"/>
        <v/>
      </c>
      <c r="AE818" s="286">
        <v>0</v>
      </c>
      <c r="AF818" s="257">
        <f t="shared" si="179"/>
        <v>0</v>
      </c>
      <c r="AG818" s="257" t="str">
        <f t="shared" si="180"/>
        <v/>
      </c>
      <c r="AH818" s="257">
        <f t="shared" si="181"/>
        <v>0</v>
      </c>
    </row>
    <row r="819" spans="1:34" x14ac:dyDescent="0.3">
      <c r="A819" s="287">
        <v>807</v>
      </c>
      <c r="B819" s="150"/>
      <c r="C819" s="150"/>
      <c r="D819" s="150"/>
      <c r="E819" s="152"/>
      <c r="F819" s="152"/>
      <c r="G819" s="154"/>
      <c r="H819" s="155"/>
      <c r="I819" s="159"/>
      <c r="J819" s="159"/>
      <c r="K819" s="337"/>
      <c r="L819" s="343" t="str">
        <f>IF(K819="","",LOOKUP(K819,'Work Programme'!$A$8:$A$207,'Work Programme'!$B$8:$B$207))</f>
        <v/>
      </c>
      <c r="M819" s="150"/>
      <c r="N819" s="151"/>
      <c r="O819" s="254" t="str">
        <f>IF(G819="","",VLOOKUP(G819,'Overview - Financial Statement'!$A$46:$B$60,2,FALSE))</f>
        <v/>
      </c>
      <c r="P819" s="255" t="str">
        <f t="shared" si="168"/>
        <v/>
      </c>
      <c r="Q819" s="153"/>
      <c r="R819" s="153"/>
      <c r="S819" s="238">
        <f t="shared" si="169"/>
        <v>0</v>
      </c>
      <c r="T819" s="193" t="s">
        <v>44</v>
      </c>
      <c r="U819" s="173"/>
      <c r="V819" s="193" t="str">
        <f t="shared" si="170"/>
        <v/>
      </c>
      <c r="W819" s="264" t="str">
        <f t="shared" si="171"/>
        <v>OK</v>
      </c>
      <c r="X819" s="193" t="str">
        <f t="shared" si="172"/>
        <v/>
      </c>
      <c r="Y819" s="193" t="str">
        <f t="shared" si="173"/>
        <v/>
      </c>
      <c r="Z819" s="397" t="str">
        <f t="shared" si="174"/>
        <v/>
      </c>
      <c r="AA819" s="257" t="str">
        <f t="shared" si="175"/>
        <v/>
      </c>
      <c r="AB819" s="257" t="str">
        <f t="shared" si="176"/>
        <v/>
      </c>
      <c r="AC819" s="193" t="str">
        <f t="shared" si="177"/>
        <v>CHECK DATES</v>
      </c>
      <c r="AD819" s="257" t="str">
        <f t="shared" si="178"/>
        <v/>
      </c>
      <c r="AE819" s="286">
        <v>0</v>
      </c>
      <c r="AF819" s="257">
        <f t="shared" si="179"/>
        <v>0</v>
      </c>
      <c r="AG819" s="257" t="str">
        <f t="shared" si="180"/>
        <v/>
      </c>
      <c r="AH819" s="257">
        <f t="shared" si="181"/>
        <v>0</v>
      </c>
    </row>
    <row r="820" spans="1:34" x14ac:dyDescent="0.3">
      <c r="A820" s="287">
        <v>808</v>
      </c>
      <c r="B820" s="150"/>
      <c r="C820" s="150"/>
      <c r="D820" s="150"/>
      <c r="E820" s="152"/>
      <c r="F820" s="152"/>
      <c r="G820" s="154"/>
      <c r="H820" s="155"/>
      <c r="I820" s="159"/>
      <c r="J820" s="159"/>
      <c r="K820" s="337"/>
      <c r="L820" s="343" t="str">
        <f>IF(K820="","",LOOKUP(K820,'Work Programme'!$A$8:$A$207,'Work Programme'!$B$8:$B$207))</f>
        <v/>
      </c>
      <c r="M820" s="150"/>
      <c r="N820" s="151"/>
      <c r="O820" s="254" t="str">
        <f>IF(G820="","",VLOOKUP(G820,'Overview - Financial Statement'!$A$46:$B$60,2,FALSE))</f>
        <v/>
      </c>
      <c r="P820" s="255" t="str">
        <f t="shared" si="168"/>
        <v/>
      </c>
      <c r="Q820" s="153"/>
      <c r="R820" s="153"/>
      <c r="S820" s="238">
        <f t="shared" si="169"/>
        <v>0</v>
      </c>
      <c r="T820" s="193" t="s">
        <v>44</v>
      </c>
      <c r="U820" s="173"/>
      <c r="V820" s="193" t="str">
        <f t="shared" si="170"/>
        <v/>
      </c>
      <c r="W820" s="264" t="str">
        <f t="shared" si="171"/>
        <v>OK</v>
      </c>
      <c r="X820" s="193" t="str">
        <f t="shared" si="172"/>
        <v/>
      </c>
      <c r="Y820" s="193" t="str">
        <f t="shared" si="173"/>
        <v/>
      </c>
      <c r="Z820" s="397" t="str">
        <f t="shared" si="174"/>
        <v/>
      </c>
      <c r="AA820" s="257" t="str">
        <f t="shared" si="175"/>
        <v/>
      </c>
      <c r="AB820" s="257" t="str">
        <f t="shared" si="176"/>
        <v/>
      </c>
      <c r="AC820" s="193" t="str">
        <f t="shared" si="177"/>
        <v>CHECK DATES</v>
      </c>
      <c r="AD820" s="257" t="str">
        <f t="shared" si="178"/>
        <v/>
      </c>
      <c r="AE820" s="286">
        <v>0</v>
      </c>
      <c r="AF820" s="257">
        <f t="shared" si="179"/>
        <v>0</v>
      </c>
      <c r="AG820" s="257" t="str">
        <f t="shared" si="180"/>
        <v/>
      </c>
      <c r="AH820" s="257">
        <f t="shared" si="181"/>
        <v>0</v>
      </c>
    </row>
    <row r="821" spans="1:34" x14ac:dyDescent="0.3">
      <c r="A821" s="287">
        <v>809</v>
      </c>
      <c r="B821" s="150"/>
      <c r="C821" s="150"/>
      <c r="D821" s="150"/>
      <c r="E821" s="152"/>
      <c r="F821" s="152"/>
      <c r="G821" s="154"/>
      <c r="H821" s="155"/>
      <c r="I821" s="159"/>
      <c r="J821" s="159"/>
      <c r="K821" s="337"/>
      <c r="L821" s="343" t="str">
        <f>IF(K821="","",LOOKUP(K821,'Work Programme'!$A$8:$A$207,'Work Programme'!$B$8:$B$207))</f>
        <v/>
      </c>
      <c r="M821" s="150"/>
      <c r="N821" s="151"/>
      <c r="O821" s="254" t="str">
        <f>IF(G821="","",VLOOKUP(G821,'Overview - Financial Statement'!$A$46:$B$60,2,FALSE))</f>
        <v/>
      </c>
      <c r="P821" s="255" t="str">
        <f t="shared" si="168"/>
        <v/>
      </c>
      <c r="Q821" s="153"/>
      <c r="R821" s="153"/>
      <c r="S821" s="238">
        <f t="shared" si="169"/>
        <v>0</v>
      </c>
      <c r="T821" s="193" t="s">
        <v>44</v>
      </c>
      <c r="U821" s="173"/>
      <c r="V821" s="193" t="str">
        <f t="shared" si="170"/>
        <v/>
      </c>
      <c r="W821" s="264" t="str">
        <f t="shared" si="171"/>
        <v>OK</v>
      </c>
      <c r="X821" s="193" t="str">
        <f t="shared" si="172"/>
        <v/>
      </c>
      <c r="Y821" s="193" t="str">
        <f t="shared" si="173"/>
        <v/>
      </c>
      <c r="Z821" s="397" t="str">
        <f t="shared" si="174"/>
        <v/>
      </c>
      <c r="AA821" s="257" t="str">
        <f t="shared" si="175"/>
        <v/>
      </c>
      <c r="AB821" s="257" t="str">
        <f t="shared" si="176"/>
        <v/>
      </c>
      <c r="AC821" s="193" t="str">
        <f t="shared" si="177"/>
        <v>CHECK DATES</v>
      </c>
      <c r="AD821" s="257" t="str">
        <f t="shared" si="178"/>
        <v/>
      </c>
      <c r="AE821" s="286">
        <v>0</v>
      </c>
      <c r="AF821" s="257">
        <f t="shared" si="179"/>
        <v>0</v>
      </c>
      <c r="AG821" s="257" t="str">
        <f t="shared" si="180"/>
        <v/>
      </c>
      <c r="AH821" s="257">
        <f t="shared" si="181"/>
        <v>0</v>
      </c>
    </row>
    <row r="822" spans="1:34" x14ac:dyDescent="0.3">
      <c r="A822" s="287">
        <v>810</v>
      </c>
      <c r="B822" s="150"/>
      <c r="C822" s="150"/>
      <c r="D822" s="150"/>
      <c r="E822" s="152"/>
      <c r="F822" s="152"/>
      <c r="G822" s="154"/>
      <c r="H822" s="155"/>
      <c r="I822" s="159"/>
      <c r="J822" s="159"/>
      <c r="K822" s="337"/>
      <c r="L822" s="343" t="str">
        <f>IF(K822="","",LOOKUP(K822,'Work Programme'!$A$8:$A$207,'Work Programme'!$B$8:$B$207))</f>
        <v/>
      </c>
      <c r="M822" s="150"/>
      <c r="N822" s="151"/>
      <c r="O822" s="254" t="str">
        <f>IF(G822="","",VLOOKUP(G822,'Overview - Financial Statement'!$A$46:$B$60,2,FALSE))</f>
        <v/>
      </c>
      <c r="P822" s="255" t="str">
        <f t="shared" si="168"/>
        <v/>
      </c>
      <c r="Q822" s="153"/>
      <c r="R822" s="153"/>
      <c r="S822" s="238">
        <f t="shared" si="169"/>
        <v>0</v>
      </c>
      <c r="T822" s="193" t="s">
        <v>44</v>
      </c>
      <c r="U822" s="173"/>
      <c r="V822" s="193" t="str">
        <f t="shared" si="170"/>
        <v/>
      </c>
      <c r="W822" s="264" t="str">
        <f t="shared" si="171"/>
        <v>OK</v>
      </c>
      <c r="X822" s="193" t="str">
        <f t="shared" si="172"/>
        <v/>
      </c>
      <c r="Y822" s="193" t="str">
        <f t="shared" si="173"/>
        <v/>
      </c>
      <c r="Z822" s="397" t="str">
        <f t="shared" si="174"/>
        <v/>
      </c>
      <c r="AA822" s="257" t="str">
        <f t="shared" si="175"/>
        <v/>
      </c>
      <c r="AB822" s="257" t="str">
        <f t="shared" si="176"/>
        <v/>
      </c>
      <c r="AC822" s="193" t="str">
        <f t="shared" si="177"/>
        <v>CHECK DATES</v>
      </c>
      <c r="AD822" s="257" t="str">
        <f t="shared" si="178"/>
        <v/>
      </c>
      <c r="AE822" s="286">
        <v>0</v>
      </c>
      <c r="AF822" s="257">
        <f t="shared" si="179"/>
        <v>0</v>
      </c>
      <c r="AG822" s="257" t="str">
        <f t="shared" si="180"/>
        <v/>
      </c>
      <c r="AH822" s="257">
        <f t="shared" si="181"/>
        <v>0</v>
      </c>
    </row>
    <row r="823" spans="1:34" x14ac:dyDescent="0.3">
      <c r="A823" s="287">
        <v>811</v>
      </c>
      <c r="B823" s="150"/>
      <c r="C823" s="150"/>
      <c r="D823" s="150"/>
      <c r="E823" s="152"/>
      <c r="F823" s="152"/>
      <c r="G823" s="154"/>
      <c r="H823" s="155"/>
      <c r="I823" s="159"/>
      <c r="J823" s="159"/>
      <c r="K823" s="337"/>
      <c r="L823" s="343" t="str">
        <f>IF(K823="","",LOOKUP(K823,'Work Programme'!$A$8:$A$207,'Work Programme'!$B$8:$B$207))</f>
        <v/>
      </c>
      <c r="M823" s="150"/>
      <c r="N823" s="151"/>
      <c r="O823" s="254" t="str">
        <f>IF(G823="","",VLOOKUP(G823,'Overview - Financial Statement'!$A$46:$B$60,2,FALSE))</f>
        <v/>
      </c>
      <c r="P823" s="255" t="str">
        <f t="shared" si="168"/>
        <v/>
      </c>
      <c r="Q823" s="153"/>
      <c r="R823" s="153"/>
      <c r="S823" s="238">
        <f t="shared" si="169"/>
        <v>0</v>
      </c>
      <c r="T823" s="193" t="s">
        <v>44</v>
      </c>
      <c r="U823" s="173"/>
      <c r="V823" s="193" t="str">
        <f t="shared" si="170"/>
        <v/>
      </c>
      <c r="W823" s="264" t="str">
        <f t="shared" si="171"/>
        <v>OK</v>
      </c>
      <c r="X823" s="193" t="str">
        <f t="shared" si="172"/>
        <v/>
      </c>
      <c r="Y823" s="193" t="str">
        <f t="shared" si="173"/>
        <v/>
      </c>
      <c r="Z823" s="397" t="str">
        <f t="shared" si="174"/>
        <v/>
      </c>
      <c r="AA823" s="257" t="str">
        <f t="shared" si="175"/>
        <v/>
      </c>
      <c r="AB823" s="257" t="str">
        <f t="shared" si="176"/>
        <v/>
      </c>
      <c r="AC823" s="193" t="str">
        <f t="shared" si="177"/>
        <v>CHECK DATES</v>
      </c>
      <c r="AD823" s="257" t="str">
        <f t="shared" si="178"/>
        <v/>
      </c>
      <c r="AE823" s="286">
        <v>0</v>
      </c>
      <c r="AF823" s="257">
        <f t="shared" si="179"/>
        <v>0</v>
      </c>
      <c r="AG823" s="257" t="str">
        <f t="shared" si="180"/>
        <v/>
      </c>
      <c r="AH823" s="257">
        <f t="shared" si="181"/>
        <v>0</v>
      </c>
    </row>
    <row r="824" spans="1:34" x14ac:dyDescent="0.3">
      <c r="A824" s="287">
        <v>812</v>
      </c>
      <c r="B824" s="150"/>
      <c r="C824" s="150"/>
      <c r="D824" s="150"/>
      <c r="E824" s="152"/>
      <c r="F824" s="152"/>
      <c r="G824" s="154"/>
      <c r="H824" s="155"/>
      <c r="I824" s="159"/>
      <c r="J824" s="159"/>
      <c r="K824" s="337"/>
      <c r="L824" s="343" t="str">
        <f>IF(K824="","",LOOKUP(K824,'Work Programme'!$A$8:$A$207,'Work Programme'!$B$8:$B$207))</f>
        <v/>
      </c>
      <c r="M824" s="150"/>
      <c r="N824" s="151"/>
      <c r="O824" s="254" t="str">
        <f>IF(G824="","",VLOOKUP(G824,'Overview - Financial Statement'!$A$46:$B$60,2,FALSE))</f>
        <v/>
      </c>
      <c r="P824" s="255" t="str">
        <f t="shared" si="168"/>
        <v/>
      </c>
      <c r="Q824" s="153"/>
      <c r="R824" s="153"/>
      <c r="S824" s="238">
        <f t="shared" si="169"/>
        <v>0</v>
      </c>
      <c r="T824" s="193" t="s">
        <v>44</v>
      </c>
      <c r="U824" s="173"/>
      <c r="V824" s="193" t="str">
        <f t="shared" si="170"/>
        <v/>
      </c>
      <c r="W824" s="264" t="str">
        <f t="shared" si="171"/>
        <v>OK</v>
      </c>
      <c r="X824" s="193" t="str">
        <f t="shared" si="172"/>
        <v/>
      </c>
      <c r="Y824" s="193" t="str">
        <f t="shared" si="173"/>
        <v/>
      </c>
      <c r="Z824" s="397" t="str">
        <f t="shared" si="174"/>
        <v/>
      </c>
      <c r="AA824" s="257" t="str">
        <f t="shared" si="175"/>
        <v/>
      </c>
      <c r="AB824" s="257" t="str">
        <f t="shared" si="176"/>
        <v/>
      </c>
      <c r="AC824" s="193" t="str">
        <f t="shared" si="177"/>
        <v>CHECK DATES</v>
      </c>
      <c r="AD824" s="257" t="str">
        <f t="shared" si="178"/>
        <v/>
      </c>
      <c r="AE824" s="286">
        <v>0</v>
      </c>
      <c r="AF824" s="257">
        <f t="shared" si="179"/>
        <v>0</v>
      </c>
      <c r="AG824" s="257" t="str">
        <f t="shared" si="180"/>
        <v/>
      </c>
      <c r="AH824" s="257">
        <f t="shared" si="181"/>
        <v>0</v>
      </c>
    </row>
    <row r="825" spans="1:34" x14ac:dyDescent="0.3">
      <c r="A825" s="287">
        <v>813</v>
      </c>
      <c r="B825" s="150"/>
      <c r="C825" s="150"/>
      <c r="D825" s="150"/>
      <c r="E825" s="152"/>
      <c r="F825" s="152"/>
      <c r="G825" s="154"/>
      <c r="H825" s="155"/>
      <c r="I825" s="159"/>
      <c r="J825" s="159"/>
      <c r="K825" s="337"/>
      <c r="L825" s="343" t="str">
        <f>IF(K825="","",LOOKUP(K825,'Work Programme'!$A$8:$A$207,'Work Programme'!$B$8:$B$207))</f>
        <v/>
      </c>
      <c r="M825" s="150"/>
      <c r="N825" s="151"/>
      <c r="O825" s="254" t="str">
        <f>IF(G825="","",VLOOKUP(G825,'Overview - Financial Statement'!$A$46:$B$60,2,FALSE))</f>
        <v/>
      </c>
      <c r="P825" s="255" t="str">
        <f t="shared" si="168"/>
        <v/>
      </c>
      <c r="Q825" s="153"/>
      <c r="R825" s="153"/>
      <c r="S825" s="238">
        <f t="shared" si="169"/>
        <v>0</v>
      </c>
      <c r="T825" s="193" t="s">
        <v>44</v>
      </c>
      <c r="U825" s="173"/>
      <c r="V825" s="193" t="str">
        <f t="shared" si="170"/>
        <v/>
      </c>
      <c r="W825" s="264" t="str">
        <f t="shared" si="171"/>
        <v>OK</v>
      </c>
      <c r="X825" s="193" t="str">
        <f t="shared" si="172"/>
        <v/>
      </c>
      <c r="Y825" s="193" t="str">
        <f t="shared" si="173"/>
        <v/>
      </c>
      <c r="Z825" s="397" t="str">
        <f t="shared" si="174"/>
        <v/>
      </c>
      <c r="AA825" s="257" t="str">
        <f t="shared" si="175"/>
        <v/>
      </c>
      <c r="AB825" s="257" t="str">
        <f t="shared" si="176"/>
        <v/>
      </c>
      <c r="AC825" s="193" t="str">
        <f t="shared" si="177"/>
        <v>CHECK DATES</v>
      </c>
      <c r="AD825" s="257" t="str">
        <f t="shared" si="178"/>
        <v/>
      </c>
      <c r="AE825" s="286">
        <v>0</v>
      </c>
      <c r="AF825" s="257">
        <f t="shared" si="179"/>
        <v>0</v>
      </c>
      <c r="AG825" s="257" t="str">
        <f t="shared" si="180"/>
        <v/>
      </c>
      <c r="AH825" s="257">
        <f t="shared" si="181"/>
        <v>0</v>
      </c>
    </row>
    <row r="826" spans="1:34" x14ac:dyDescent="0.3">
      <c r="A826" s="287">
        <v>814</v>
      </c>
      <c r="B826" s="150"/>
      <c r="C826" s="150"/>
      <c r="D826" s="150"/>
      <c r="E826" s="152"/>
      <c r="F826" s="152"/>
      <c r="G826" s="154"/>
      <c r="H826" s="155"/>
      <c r="I826" s="159"/>
      <c r="J826" s="159"/>
      <c r="K826" s="337"/>
      <c r="L826" s="343" t="str">
        <f>IF(K826="","",LOOKUP(K826,'Work Programme'!$A$8:$A$207,'Work Programme'!$B$8:$B$207))</f>
        <v/>
      </c>
      <c r="M826" s="150"/>
      <c r="N826" s="151"/>
      <c r="O826" s="254" t="str">
        <f>IF(G826="","",VLOOKUP(G826,'Overview - Financial Statement'!$A$46:$B$60,2,FALSE))</f>
        <v/>
      </c>
      <c r="P826" s="255" t="str">
        <f t="shared" si="168"/>
        <v/>
      </c>
      <c r="Q826" s="153"/>
      <c r="R826" s="153"/>
      <c r="S826" s="238">
        <f t="shared" si="169"/>
        <v>0</v>
      </c>
      <c r="T826" s="193" t="s">
        <v>44</v>
      </c>
      <c r="U826" s="173"/>
      <c r="V826" s="193" t="str">
        <f t="shared" si="170"/>
        <v/>
      </c>
      <c r="W826" s="264" t="str">
        <f t="shared" si="171"/>
        <v>OK</v>
      </c>
      <c r="X826" s="193" t="str">
        <f t="shared" si="172"/>
        <v/>
      </c>
      <c r="Y826" s="193" t="str">
        <f t="shared" si="173"/>
        <v/>
      </c>
      <c r="Z826" s="397" t="str">
        <f t="shared" si="174"/>
        <v/>
      </c>
      <c r="AA826" s="257" t="str">
        <f t="shared" si="175"/>
        <v/>
      </c>
      <c r="AB826" s="257" t="str">
        <f t="shared" si="176"/>
        <v/>
      </c>
      <c r="AC826" s="193" t="str">
        <f t="shared" si="177"/>
        <v>CHECK DATES</v>
      </c>
      <c r="AD826" s="257" t="str">
        <f t="shared" si="178"/>
        <v/>
      </c>
      <c r="AE826" s="286">
        <v>0</v>
      </c>
      <c r="AF826" s="257">
        <f t="shared" si="179"/>
        <v>0</v>
      </c>
      <c r="AG826" s="257" t="str">
        <f t="shared" si="180"/>
        <v/>
      </c>
      <c r="AH826" s="257">
        <f t="shared" si="181"/>
        <v>0</v>
      </c>
    </row>
    <row r="827" spans="1:34" x14ac:dyDescent="0.3">
      <c r="A827" s="287">
        <v>815</v>
      </c>
      <c r="B827" s="150"/>
      <c r="C827" s="150"/>
      <c r="D827" s="150"/>
      <c r="E827" s="152"/>
      <c r="F827" s="152"/>
      <c r="G827" s="154"/>
      <c r="H827" s="155"/>
      <c r="I827" s="159"/>
      <c r="J827" s="159"/>
      <c r="K827" s="337"/>
      <c r="L827" s="343" t="str">
        <f>IF(K827="","",LOOKUP(K827,'Work Programme'!$A$8:$A$207,'Work Programme'!$B$8:$B$207))</f>
        <v/>
      </c>
      <c r="M827" s="150"/>
      <c r="N827" s="151"/>
      <c r="O827" s="254" t="str">
        <f>IF(G827="","",VLOOKUP(G827,'Overview - Financial Statement'!$A$46:$B$60,2,FALSE))</f>
        <v/>
      </c>
      <c r="P827" s="255" t="str">
        <f t="shared" si="168"/>
        <v/>
      </c>
      <c r="Q827" s="153"/>
      <c r="R827" s="153"/>
      <c r="S827" s="238">
        <f t="shared" si="169"/>
        <v>0</v>
      </c>
      <c r="T827" s="193" t="s">
        <v>44</v>
      </c>
      <c r="U827" s="173"/>
      <c r="V827" s="193" t="str">
        <f t="shared" si="170"/>
        <v/>
      </c>
      <c r="W827" s="264" t="str">
        <f t="shared" si="171"/>
        <v>OK</v>
      </c>
      <c r="X827" s="193" t="str">
        <f t="shared" si="172"/>
        <v/>
      </c>
      <c r="Y827" s="193" t="str">
        <f t="shared" si="173"/>
        <v/>
      </c>
      <c r="Z827" s="397" t="str">
        <f t="shared" si="174"/>
        <v/>
      </c>
      <c r="AA827" s="257" t="str">
        <f t="shared" si="175"/>
        <v/>
      </c>
      <c r="AB827" s="257" t="str">
        <f t="shared" si="176"/>
        <v/>
      </c>
      <c r="AC827" s="193" t="str">
        <f t="shared" si="177"/>
        <v>CHECK DATES</v>
      </c>
      <c r="AD827" s="257" t="str">
        <f t="shared" si="178"/>
        <v/>
      </c>
      <c r="AE827" s="286">
        <v>0</v>
      </c>
      <c r="AF827" s="257">
        <f t="shared" si="179"/>
        <v>0</v>
      </c>
      <c r="AG827" s="257" t="str">
        <f t="shared" si="180"/>
        <v/>
      </c>
      <c r="AH827" s="257">
        <f t="shared" si="181"/>
        <v>0</v>
      </c>
    </row>
    <row r="828" spans="1:34" x14ac:dyDescent="0.3">
      <c r="A828" s="287">
        <v>816</v>
      </c>
      <c r="B828" s="150"/>
      <c r="C828" s="150"/>
      <c r="D828" s="150"/>
      <c r="E828" s="152"/>
      <c r="F828" s="152"/>
      <c r="G828" s="154"/>
      <c r="H828" s="155"/>
      <c r="I828" s="159"/>
      <c r="J828" s="159"/>
      <c r="K828" s="337"/>
      <c r="L828" s="343" t="str">
        <f>IF(K828="","",LOOKUP(K828,'Work Programme'!$A$8:$A$207,'Work Programme'!$B$8:$B$207))</f>
        <v/>
      </c>
      <c r="M828" s="150"/>
      <c r="N828" s="151"/>
      <c r="O828" s="254" t="str">
        <f>IF(G828="","",VLOOKUP(G828,'Overview - Financial Statement'!$A$46:$B$60,2,FALSE))</f>
        <v/>
      </c>
      <c r="P828" s="255" t="str">
        <f t="shared" si="168"/>
        <v/>
      </c>
      <c r="Q828" s="153"/>
      <c r="R828" s="153"/>
      <c r="S828" s="238">
        <f t="shared" si="169"/>
        <v>0</v>
      </c>
      <c r="T828" s="193" t="s">
        <v>44</v>
      </c>
      <c r="U828" s="173"/>
      <c r="V828" s="193" t="str">
        <f t="shared" si="170"/>
        <v/>
      </c>
      <c r="W828" s="264" t="str">
        <f t="shared" si="171"/>
        <v>OK</v>
      </c>
      <c r="X828" s="193" t="str">
        <f t="shared" si="172"/>
        <v/>
      </c>
      <c r="Y828" s="193" t="str">
        <f t="shared" si="173"/>
        <v/>
      </c>
      <c r="Z828" s="397" t="str">
        <f t="shared" si="174"/>
        <v/>
      </c>
      <c r="AA828" s="257" t="str">
        <f t="shared" si="175"/>
        <v/>
      </c>
      <c r="AB828" s="257" t="str">
        <f t="shared" si="176"/>
        <v/>
      </c>
      <c r="AC828" s="193" t="str">
        <f t="shared" si="177"/>
        <v>CHECK DATES</v>
      </c>
      <c r="AD828" s="257" t="str">
        <f t="shared" si="178"/>
        <v/>
      </c>
      <c r="AE828" s="286">
        <v>0</v>
      </c>
      <c r="AF828" s="257">
        <f t="shared" si="179"/>
        <v>0</v>
      </c>
      <c r="AG828" s="257" t="str">
        <f t="shared" si="180"/>
        <v/>
      </c>
      <c r="AH828" s="257">
        <f t="shared" si="181"/>
        <v>0</v>
      </c>
    </row>
    <row r="829" spans="1:34" x14ac:dyDescent="0.3">
      <c r="A829" s="287">
        <v>817</v>
      </c>
      <c r="B829" s="150"/>
      <c r="C829" s="150"/>
      <c r="D829" s="150"/>
      <c r="E829" s="152"/>
      <c r="F829" s="152"/>
      <c r="G829" s="154"/>
      <c r="H829" s="155"/>
      <c r="I829" s="159"/>
      <c r="J829" s="159"/>
      <c r="K829" s="337"/>
      <c r="L829" s="343" t="str">
        <f>IF(K829="","",LOOKUP(K829,'Work Programme'!$A$8:$A$207,'Work Programme'!$B$8:$B$207))</f>
        <v/>
      </c>
      <c r="M829" s="150"/>
      <c r="N829" s="151"/>
      <c r="O829" s="254" t="str">
        <f>IF(G829="","",VLOOKUP(G829,'Overview - Financial Statement'!$A$46:$B$60,2,FALSE))</f>
        <v/>
      </c>
      <c r="P829" s="255" t="str">
        <f t="shared" si="168"/>
        <v/>
      </c>
      <c r="Q829" s="153"/>
      <c r="R829" s="153"/>
      <c r="S829" s="238">
        <f t="shared" si="169"/>
        <v>0</v>
      </c>
      <c r="T829" s="193" t="s">
        <v>44</v>
      </c>
      <c r="U829" s="173"/>
      <c r="V829" s="193" t="str">
        <f t="shared" si="170"/>
        <v/>
      </c>
      <c r="W829" s="264" t="str">
        <f t="shared" si="171"/>
        <v>OK</v>
      </c>
      <c r="X829" s="193" t="str">
        <f t="shared" si="172"/>
        <v/>
      </c>
      <c r="Y829" s="193" t="str">
        <f t="shared" si="173"/>
        <v/>
      </c>
      <c r="Z829" s="397" t="str">
        <f t="shared" si="174"/>
        <v/>
      </c>
      <c r="AA829" s="257" t="str">
        <f t="shared" si="175"/>
        <v/>
      </c>
      <c r="AB829" s="257" t="str">
        <f t="shared" si="176"/>
        <v/>
      </c>
      <c r="AC829" s="193" t="str">
        <f t="shared" si="177"/>
        <v>CHECK DATES</v>
      </c>
      <c r="AD829" s="257" t="str">
        <f t="shared" si="178"/>
        <v/>
      </c>
      <c r="AE829" s="286">
        <v>0</v>
      </c>
      <c r="AF829" s="257">
        <f t="shared" si="179"/>
        <v>0</v>
      </c>
      <c r="AG829" s="257" t="str">
        <f t="shared" si="180"/>
        <v/>
      </c>
      <c r="AH829" s="257">
        <f t="shared" si="181"/>
        <v>0</v>
      </c>
    </row>
    <row r="830" spans="1:34" x14ac:dyDescent="0.3">
      <c r="A830" s="287">
        <v>818</v>
      </c>
      <c r="B830" s="150"/>
      <c r="C830" s="150"/>
      <c r="D830" s="150"/>
      <c r="E830" s="152"/>
      <c r="F830" s="152"/>
      <c r="G830" s="154"/>
      <c r="H830" s="155"/>
      <c r="I830" s="159"/>
      <c r="J830" s="159"/>
      <c r="K830" s="337"/>
      <c r="L830" s="343" t="str">
        <f>IF(K830="","",LOOKUP(K830,'Work Programme'!$A$8:$A$207,'Work Programme'!$B$8:$B$207))</f>
        <v/>
      </c>
      <c r="M830" s="150"/>
      <c r="N830" s="151"/>
      <c r="O830" s="254" t="str">
        <f>IF(G830="","",VLOOKUP(G830,'Overview - Financial Statement'!$A$46:$B$60,2,FALSE))</f>
        <v/>
      </c>
      <c r="P830" s="255" t="str">
        <f t="shared" si="168"/>
        <v/>
      </c>
      <c r="Q830" s="153"/>
      <c r="R830" s="153"/>
      <c r="S830" s="238">
        <f t="shared" si="169"/>
        <v>0</v>
      </c>
      <c r="T830" s="193" t="s">
        <v>44</v>
      </c>
      <c r="U830" s="173"/>
      <c r="V830" s="193" t="str">
        <f t="shared" si="170"/>
        <v/>
      </c>
      <c r="W830" s="264" t="str">
        <f t="shared" si="171"/>
        <v>OK</v>
      </c>
      <c r="X830" s="193" t="str">
        <f t="shared" si="172"/>
        <v/>
      </c>
      <c r="Y830" s="193" t="str">
        <f t="shared" si="173"/>
        <v/>
      </c>
      <c r="Z830" s="397" t="str">
        <f t="shared" si="174"/>
        <v/>
      </c>
      <c r="AA830" s="257" t="str">
        <f t="shared" si="175"/>
        <v/>
      </c>
      <c r="AB830" s="257" t="str">
        <f t="shared" si="176"/>
        <v/>
      </c>
      <c r="AC830" s="193" t="str">
        <f t="shared" si="177"/>
        <v>CHECK DATES</v>
      </c>
      <c r="AD830" s="257" t="str">
        <f t="shared" si="178"/>
        <v/>
      </c>
      <c r="AE830" s="286">
        <v>0</v>
      </c>
      <c r="AF830" s="257">
        <f t="shared" si="179"/>
        <v>0</v>
      </c>
      <c r="AG830" s="257" t="str">
        <f t="shared" si="180"/>
        <v/>
      </c>
      <c r="AH830" s="257">
        <f t="shared" si="181"/>
        <v>0</v>
      </c>
    </row>
    <row r="831" spans="1:34" x14ac:dyDescent="0.3">
      <c r="A831" s="287">
        <v>819</v>
      </c>
      <c r="B831" s="150"/>
      <c r="C831" s="150"/>
      <c r="D831" s="150"/>
      <c r="E831" s="152"/>
      <c r="F831" s="152"/>
      <c r="G831" s="154"/>
      <c r="H831" s="155"/>
      <c r="I831" s="159"/>
      <c r="J831" s="159"/>
      <c r="K831" s="337"/>
      <c r="L831" s="343" t="str">
        <f>IF(K831="","",LOOKUP(K831,'Work Programme'!$A$8:$A$207,'Work Programme'!$B$8:$B$207))</f>
        <v/>
      </c>
      <c r="M831" s="150"/>
      <c r="N831" s="151"/>
      <c r="O831" s="254" t="str">
        <f>IF(G831="","",VLOOKUP(G831,'Overview - Financial Statement'!$A$46:$B$60,2,FALSE))</f>
        <v/>
      </c>
      <c r="P831" s="255" t="str">
        <f t="shared" si="168"/>
        <v/>
      </c>
      <c r="Q831" s="153"/>
      <c r="R831" s="153"/>
      <c r="S831" s="238">
        <f t="shared" si="169"/>
        <v>0</v>
      </c>
      <c r="T831" s="193" t="s">
        <v>44</v>
      </c>
      <c r="U831" s="173"/>
      <c r="V831" s="193" t="str">
        <f t="shared" si="170"/>
        <v/>
      </c>
      <c r="W831" s="264" t="str">
        <f t="shared" si="171"/>
        <v>OK</v>
      </c>
      <c r="X831" s="193" t="str">
        <f t="shared" si="172"/>
        <v/>
      </c>
      <c r="Y831" s="193" t="str">
        <f t="shared" si="173"/>
        <v/>
      </c>
      <c r="Z831" s="397" t="str">
        <f t="shared" si="174"/>
        <v/>
      </c>
      <c r="AA831" s="257" t="str">
        <f t="shared" si="175"/>
        <v/>
      </c>
      <c r="AB831" s="257" t="str">
        <f t="shared" si="176"/>
        <v/>
      </c>
      <c r="AC831" s="193" t="str">
        <f t="shared" si="177"/>
        <v>CHECK DATES</v>
      </c>
      <c r="AD831" s="257" t="str">
        <f t="shared" si="178"/>
        <v/>
      </c>
      <c r="AE831" s="286">
        <v>0</v>
      </c>
      <c r="AF831" s="257">
        <f t="shared" si="179"/>
        <v>0</v>
      </c>
      <c r="AG831" s="257" t="str">
        <f t="shared" si="180"/>
        <v/>
      </c>
      <c r="AH831" s="257">
        <f t="shared" si="181"/>
        <v>0</v>
      </c>
    </row>
    <row r="832" spans="1:34" x14ac:dyDescent="0.3">
      <c r="A832" s="287">
        <v>820</v>
      </c>
      <c r="B832" s="150"/>
      <c r="C832" s="150"/>
      <c r="D832" s="150"/>
      <c r="E832" s="152"/>
      <c r="F832" s="152"/>
      <c r="G832" s="154"/>
      <c r="H832" s="155"/>
      <c r="I832" s="159"/>
      <c r="J832" s="159"/>
      <c r="K832" s="337"/>
      <c r="L832" s="343" t="str">
        <f>IF(K832="","",LOOKUP(K832,'Work Programme'!$A$8:$A$207,'Work Programme'!$B$8:$B$207))</f>
        <v/>
      </c>
      <c r="M832" s="150"/>
      <c r="N832" s="151"/>
      <c r="O832" s="254" t="str">
        <f>IF(G832="","",VLOOKUP(G832,'Overview - Financial Statement'!$A$46:$B$60,2,FALSE))</f>
        <v/>
      </c>
      <c r="P832" s="255" t="str">
        <f t="shared" si="168"/>
        <v/>
      </c>
      <c r="Q832" s="153"/>
      <c r="R832" s="153"/>
      <c r="S832" s="238">
        <f t="shared" si="169"/>
        <v>0</v>
      </c>
      <c r="T832" s="193" t="s">
        <v>44</v>
      </c>
      <c r="U832" s="173"/>
      <c r="V832" s="193" t="str">
        <f t="shared" si="170"/>
        <v/>
      </c>
      <c r="W832" s="264" t="str">
        <f t="shared" si="171"/>
        <v>OK</v>
      </c>
      <c r="X832" s="193" t="str">
        <f t="shared" si="172"/>
        <v/>
      </c>
      <c r="Y832" s="193" t="str">
        <f t="shared" si="173"/>
        <v/>
      </c>
      <c r="Z832" s="397" t="str">
        <f t="shared" si="174"/>
        <v/>
      </c>
      <c r="AA832" s="257" t="str">
        <f t="shared" si="175"/>
        <v/>
      </c>
      <c r="AB832" s="257" t="str">
        <f t="shared" si="176"/>
        <v/>
      </c>
      <c r="AC832" s="193" t="str">
        <f t="shared" si="177"/>
        <v>CHECK DATES</v>
      </c>
      <c r="AD832" s="257" t="str">
        <f t="shared" si="178"/>
        <v/>
      </c>
      <c r="AE832" s="286">
        <v>0</v>
      </c>
      <c r="AF832" s="257">
        <f t="shared" si="179"/>
        <v>0</v>
      </c>
      <c r="AG832" s="257" t="str">
        <f t="shared" si="180"/>
        <v/>
      </c>
      <c r="AH832" s="257">
        <f t="shared" si="181"/>
        <v>0</v>
      </c>
    </row>
    <row r="833" spans="1:34" x14ac:dyDescent="0.3">
      <c r="A833" s="287">
        <v>821</v>
      </c>
      <c r="B833" s="150"/>
      <c r="C833" s="150"/>
      <c r="D833" s="150"/>
      <c r="E833" s="152"/>
      <c r="F833" s="152"/>
      <c r="G833" s="154"/>
      <c r="H833" s="155"/>
      <c r="I833" s="159"/>
      <c r="J833" s="159"/>
      <c r="K833" s="337"/>
      <c r="L833" s="343" t="str">
        <f>IF(K833="","",LOOKUP(K833,'Work Programme'!$A$8:$A$207,'Work Programme'!$B$8:$B$207))</f>
        <v/>
      </c>
      <c r="M833" s="150"/>
      <c r="N833" s="151"/>
      <c r="O833" s="254" t="str">
        <f>IF(G833="","",VLOOKUP(G833,'Overview - Financial Statement'!$A$46:$B$60,2,FALSE))</f>
        <v/>
      </c>
      <c r="P833" s="255" t="str">
        <f t="shared" si="168"/>
        <v/>
      </c>
      <c r="Q833" s="153"/>
      <c r="R833" s="153"/>
      <c r="S833" s="238">
        <f t="shared" si="169"/>
        <v>0</v>
      </c>
      <c r="T833" s="193" t="s">
        <v>44</v>
      </c>
      <c r="U833" s="173"/>
      <c r="V833" s="193" t="str">
        <f t="shared" si="170"/>
        <v/>
      </c>
      <c r="W833" s="264" t="str">
        <f t="shared" si="171"/>
        <v>OK</v>
      </c>
      <c r="X833" s="193" t="str">
        <f t="shared" si="172"/>
        <v/>
      </c>
      <c r="Y833" s="193" t="str">
        <f t="shared" si="173"/>
        <v/>
      </c>
      <c r="Z833" s="397" t="str">
        <f t="shared" si="174"/>
        <v/>
      </c>
      <c r="AA833" s="257" t="str">
        <f t="shared" si="175"/>
        <v/>
      </c>
      <c r="AB833" s="257" t="str">
        <f t="shared" si="176"/>
        <v/>
      </c>
      <c r="AC833" s="193" t="str">
        <f t="shared" si="177"/>
        <v>CHECK DATES</v>
      </c>
      <c r="AD833" s="257" t="str">
        <f t="shared" si="178"/>
        <v/>
      </c>
      <c r="AE833" s="286">
        <v>0</v>
      </c>
      <c r="AF833" s="257">
        <f t="shared" si="179"/>
        <v>0</v>
      </c>
      <c r="AG833" s="257" t="str">
        <f t="shared" si="180"/>
        <v/>
      </c>
      <c r="AH833" s="257">
        <f t="shared" si="181"/>
        <v>0</v>
      </c>
    </row>
    <row r="834" spans="1:34" x14ac:dyDescent="0.3">
      <c r="A834" s="287">
        <v>822</v>
      </c>
      <c r="B834" s="150"/>
      <c r="C834" s="150"/>
      <c r="D834" s="150"/>
      <c r="E834" s="152"/>
      <c r="F834" s="152"/>
      <c r="G834" s="154"/>
      <c r="H834" s="155"/>
      <c r="I834" s="159"/>
      <c r="J834" s="159"/>
      <c r="K834" s="337"/>
      <c r="L834" s="343" t="str">
        <f>IF(K834="","",LOOKUP(K834,'Work Programme'!$A$8:$A$207,'Work Programme'!$B$8:$B$207))</f>
        <v/>
      </c>
      <c r="M834" s="150"/>
      <c r="N834" s="151"/>
      <c r="O834" s="254" t="str">
        <f>IF(G834="","",VLOOKUP(G834,'Overview - Financial Statement'!$A$46:$B$60,2,FALSE))</f>
        <v/>
      </c>
      <c r="P834" s="255" t="str">
        <f t="shared" si="168"/>
        <v/>
      </c>
      <c r="Q834" s="153"/>
      <c r="R834" s="153"/>
      <c r="S834" s="238">
        <f t="shared" si="169"/>
        <v>0</v>
      </c>
      <c r="T834" s="193" t="s">
        <v>44</v>
      </c>
      <c r="U834" s="173"/>
      <c r="V834" s="193" t="str">
        <f t="shared" si="170"/>
        <v/>
      </c>
      <c r="W834" s="264" t="str">
        <f t="shared" si="171"/>
        <v>OK</v>
      </c>
      <c r="X834" s="193" t="str">
        <f t="shared" si="172"/>
        <v/>
      </c>
      <c r="Y834" s="193" t="str">
        <f t="shared" si="173"/>
        <v/>
      </c>
      <c r="Z834" s="397" t="str">
        <f t="shared" si="174"/>
        <v/>
      </c>
      <c r="AA834" s="257" t="str">
        <f t="shared" si="175"/>
        <v/>
      </c>
      <c r="AB834" s="257" t="str">
        <f t="shared" si="176"/>
        <v/>
      </c>
      <c r="AC834" s="193" t="str">
        <f t="shared" si="177"/>
        <v>CHECK DATES</v>
      </c>
      <c r="AD834" s="257" t="str">
        <f t="shared" si="178"/>
        <v/>
      </c>
      <c r="AE834" s="286">
        <v>0</v>
      </c>
      <c r="AF834" s="257">
        <f t="shared" si="179"/>
        <v>0</v>
      </c>
      <c r="AG834" s="257" t="str">
        <f t="shared" si="180"/>
        <v/>
      </c>
      <c r="AH834" s="257">
        <f t="shared" si="181"/>
        <v>0</v>
      </c>
    </row>
    <row r="835" spans="1:34" x14ac:dyDescent="0.3">
      <c r="A835" s="287">
        <v>823</v>
      </c>
      <c r="B835" s="150"/>
      <c r="C835" s="150"/>
      <c r="D835" s="150"/>
      <c r="E835" s="152"/>
      <c r="F835" s="152"/>
      <c r="G835" s="154"/>
      <c r="H835" s="155"/>
      <c r="I835" s="159"/>
      <c r="J835" s="159"/>
      <c r="K835" s="337"/>
      <c r="L835" s="343" t="str">
        <f>IF(K835="","",LOOKUP(K835,'Work Programme'!$A$8:$A$207,'Work Programme'!$B$8:$B$207))</f>
        <v/>
      </c>
      <c r="M835" s="150"/>
      <c r="N835" s="151"/>
      <c r="O835" s="254" t="str">
        <f>IF(G835="","",VLOOKUP(G835,'Overview - Financial Statement'!$A$46:$B$60,2,FALSE))</f>
        <v/>
      </c>
      <c r="P835" s="255" t="str">
        <f t="shared" si="168"/>
        <v/>
      </c>
      <c r="Q835" s="153"/>
      <c r="R835" s="153"/>
      <c r="S835" s="238">
        <f t="shared" si="169"/>
        <v>0</v>
      </c>
      <c r="T835" s="193" t="s">
        <v>44</v>
      </c>
      <c r="U835" s="173"/>
      <c r="V835" s="193" t="str">
        <f t="shared" si="170"/>
        <v/>
      </c>
      <c r="W835" s="264" t="str">
        <f t="shared" si="171"/>
        <v>OK</v>
      </c>
      <c r="X835" s="193" t="str">
        <f t="shared" si="172"/>
        <v/>
      </c>
      <c r="Y835" s="193" t="str">
        <f t="shared" si="173"/>
        <v/>
      </c>
      <c r="Z835" s="397" t="str">
        <f t="shared" si="174"/>
        <v/>
      </c>
      <c r="AA835" s="257" t="str">
        <f t="shared" si="175"/>
        <v/>
      </c>
      <c r="AB835" s="257" t="str">
        <f t="shared" si="176"/>
        <v/>
      </c>
      <c r="AC835" s="193" t="str">
        <f t="shared" si="177"/>
        <v>CHECK DATES</v>
      </c>
      <c r="AD835" s="257" t="str">
        <f t="shared" si="178"/>
        <v/>
      </c>
      <c r="AE835" s="286">
        <v>0</v>
      </c>
      <c r="AF835" s="257">
        <f t="shared" si="179"/>
        <v>0</v>
      </c>
      <c r="AG835" s="257" t="str">
        <f t="shared" si="180"/>
        <v/>
      </c>
      <c r="AH835" s="257">
        <f t="shared" si="181"/>
        <v>0</v>
      </c>
    </row>
    <row r="836" spans="1:34" x14ac:dyDescent="0.3">
      <c r="A836" s="287">
        <v>824</v>
      </c>
      <c r="B836" s="150"/>
      <c r="C836" s="150"/>
      <c r="D836" s="150"/>
      <c r="E836" s="152"/>
      <c r="F836" s="152"/>
      <c r="G836" s="154"/>
      <c r="H836" s="155"/>
      <c r="I836" s="159"/>
      <c r="J836" s="159"/>
      <c r="K836" s="337"/>
      <c r="L836" s="343" t="str">
        <f>IF(K836="","",LOOKUP(K836,'Work Programme'!$A$8:$A$207,'Work Programme'!$B$8:$B$207))</f>
        <v/>
      </c>
      <c r="M836" s="150"/>
      <c r="N836" s="151"/>
      <c r="O836" s="254" t="str">
        <f>IF(G836="","",VLOOKUP(G836,'Overview - Financial Statement'!$A$46:$B$60,2,FALSE))</f>
        <v/>
      </c>
      <c r="P836" s="255" t="str">
        <f t="shared" si="168"/>
        <v/>
      </c>
      <c r="Q836" s="153"/>
      <c r="R836" s="153"/>
      <c r="S836" s="238">
        <f t="shared" si="169"/>
        <v>0</v>
      </c>
      <c r="T836" s="193" t="s">
        <v>44</v>
      </c>
      <c r="U836" s="173"/>
      <c r="V836" s="193" t="str">
        <f t="shared" si="170"/>
        <v/>
      </c>
      <c r="W836" s="264" t="str">
        <f t="shared" si="171"/>
        <v>OK</v>
      </c>
      <c r="X836" s="193" t="str">
        <f t="shared" si="172"/>
        <v/>
      </c>
      <c r="Y836" s="193" t="str">
        <f t="shared" si="173"/>
        <v/>
      </c>
      <c r="Z836" s="397" t="str">
        <f t="shared" si="174"/>
        <v/>
      </c>
      <c r="AA836" s="257" t="str">
        <f t="shared" si="175"/>
        <v/>
      </c>
      <c r="AB836" s="257" t="str">
        <f t="shared" si="176"/>
        <v/>
      </c>
      <c r="AC836" s="193" t="str">
        <f t="shared" si="177"/>
        <v>CHECK DATES</v>
      </c>
      <c r="AD836" s="257" t="str">
        <f t="shared" si="178"/>
        <v/>
      </c>
      <c r="AE836" s="286">
        <v>0</v>
      </c>
      <c r="AF836" s="257">
        <f t="shared" si="179"/>
        <v>0</v>
      </c>
      <c r="AG836" s="257" t="str">
        <f t="shared" si="180"/>
        <v/>
      </c>
      <c r="AH836" s="257">
        <f t="shared" si="181"/>
        <v>0</v>
      </c>
    </row>
    <row r="837" spans="1:34" x14ac:dyDescent="0.3">
      <c r="A837" s="287">
        <v>825</v>
      </c>
      <c r="B837" s="150"/>
      <c r="C837" s="150"/>
      <c r="D837" s="150"/>
      <c r="E837" s="152"/>
      <c r="F837" s="152"/>
      <c r="G837" s="154"/>
      <c r="H837" s="155"/>
      <c r="I837" s="159"/>
      <c r="J837" s="159"/>
      <c r="K837" s="337"/>
      <c r="L837" s="343" t="str">
        <f>IF(K837="","",LOOKUP(K837,'Work Programme'!$A$8:$A$207,'Work Programme'!$B$8:$B$207))</f>
        <v/>
      </c>
      <c r="M837" s="150"/>
      <c r="N837" s="151"/>
      <c r="O837" s="254" t="str">
        <f>IF(G837="","",VLOOKUP(G837,'Overview - Financial Statement'!$A$46:$B$60,2,FALSE))</f>
        <v/>
      </c>
      <c r="P837" s="255" t="str">
        <f t="shared" si="168"/>
        <v/>
      </c>
      <c r="Q837" s="153"/>
      <c r="R837" s="153"/>
      <c r="S837" s="238">
        <f t="shared" si="169"/>
        <v>0</v>
      </c>
      <c r="T837" s="193" t="s">
        <v>44</v>
      </c>
      <c r="U837" s="173"/>
      <c r="V837" s="193" t="str">
        <f t="shared" si="170"/>
        <v/>
      </c>
      <c r="W837" s="264" t="str">
        <f t="shared" si="171"/>
        <v>OK</v>
      </c>
      <c r="X837" s="193" t="str">
        <f t="shared" si="172"/>
        <v/>
      </c>
      <c r="Y837" s="193" t="str">
        <f t="shared" si="173"/>
        <v/>
      </c>
      <c r="Z837" s="397" t="str">
        <f t="shared" si="174"/>
        <v/>
      </c>
      <c r="AA837" s="257" t="str">
        <f t="shared" si="175"/>
        <v/>
      </c>
      <c r="AB837" s="257" t="str">
        <f t="shared" si="176"/>
        <v/>
      </c>
      <c r="AC837" s="193" t="str">
        <f t="shared" si="177"/>
        <v>CHECK DATES</v>
      </c>
      <c r="AD837" s="257" t="str">
        <f t="shared" si="178"/>
        <v/>
      </c>
      <c r="AE837" s="286">
        <v>0</v>
      </c>
      <c r="AF837" s="257">
        <f t="shared" si="179"/>
        <v>0</v>
      </c>
      <c r="AG837" s="257" t="str">
        <f t="shared" si="180"/>
        <v/>
      </c>
      <c r="AH837" s="257">
        <f t="shared" si="181"/>
        <v>0</v>
      </c>
    </row>
    <row r="838" spans="1:34" x14ac:dyDescent="0.3">
      <c r="A838" s="287">
        <v>826</v>
      </c>
      <c r="B838" s="150"/>
      <c r="C838" s="150"/>
      <c r="D838" s="150"/>
      <c r="E838" s="152"/>
      <c r="F838" s="152"/>
      <c r="G838" s="154"/>
      <c r="H838" s="155"/>
      <c r="I838" s="159"/>
      <c r="J838" s="159"/>
      <c r="K838" s="337"/>
      <c r="L838" s="343" t="str">
        <f>IF(K838="","",LOOKUP(K838,'Work Programme'!$A$8:$A$207,'Work Programme'!$B$8:$B$207))</f>
        <v/>
      </c>
      <c r="M838" s="150"/>
      <c r="N838" s="151"/>
      <c r="O838" s="254" t="str">
        <f>IF(G838="","",VLOOKUP(G838,'Overview - Financial Statement'!$A$46:$B$60,2,FALSE))</f>
        <v/>
      </c>
      <c r="P838" s="255" t="str">
        <f t="shared" si="168"/>
        <v/>
      </c>
      <c r="Q838" s="153"/>
      <c r="R838" s="153"/>
      <c r="S838" s="238">
        <f t="shared" si="169"/>
        <v>0</v>
      </c>
      <c r="T838" s="193" t="s">
        <v>44</v>
      </c>
      <c r="U838" s="173"/>
      <c r="V838" s="193" t="str">
        <f t="shared" si="170"/>
        <v/>
      </c>
      <c r="W838" s="264" t="str">
        <f t="shared" si="171"/>
        <v>OK</v>
      </c>
      <c r="X838" s="193" t="str">
        <f t="shared" si="172"/>
        <v/>
      </c>
      <c r="Y838" s="193" t="str">
        <f t="shared" si="173"/>
        <v/>
      </c>
      <c r="Z838" s="397" t="str">
        <f t="shared" si="174"/>
        <v/>
      </c>
      <c r="AA838" s="257" t="str">
        <f t="shared" si="175"/>
        <v/>
      </c>
      <c r="AB838" s="257" t="str">
        <f t="shared" si="176"/>
        <v/>
      </c>
      <c r="AC838" s="193" t="str">
        <f t="shared" si="177"/>
        <v>CHECK DATES</v>
      </c>
      <c r="AD838" s="257" t="str">
        <f t="shared" si="178"/>
        <v/>
      </c>
      <c r="AE838" s="286">
        <v>0</v>
      </c>
      <c r="AF838" s="257">
        <f t="shared" si="179"/>
        <v>0</v>
      </c>
      <c r="AG838" s="257" t="str">
        <f t="shared" si="180"/>
        <v/>
      </c>
      <c r="AH838" s="257">
        <f t="shared" si="181"/>
        <v>0</v>
      </c>
    </row>
    <row r="839" spans="1:34" x14ac:dyDescent="0.3">
      <c r="A839" s="287">
        <v>827</v>
      </c>
      <c r="B839" s="150"/>
      <c r="C839" s="150"/>
      <c r="D839" s="150"/>
      <c r="E839" s="152"/>
      <c r="F839" s="152"/>
      <c r="G839" s="154"/>
      <c r="H839" s="155"/>
      <c r="I839" s="159"/>
      <c r="J839" s="159"/>
      <c r="K839" s="337"/>
      <c r="L839" s="343" t="str">
        <f>IF(K839="","",LOOKUP(K839,'Work Programme'!$A$8:$A$207,'Work Programme'!$B$8:$B$207))</f>
        <v/>
      </c>
      <c r="M839" s="150"/>
      <c r="N839" s="151"/>
      <c r="O839" s="254" t="str">
        <f>IF(G839="","",VLOOKUP(G839,'Overview - Financial Statement'!$A$46:$B$60,2,FALSE))</f>
        <v/>
      </c>
      <c r="P839" s="255" t="str">
        <f t="shared" si="168"/>
        <v/>
      </c>
      <c r="Q839" s="153"/>
      <c r="R839" s="153"/>
      <c r="S839" s="238">
        <f t="shared" si="169"/>
        <v>0</v>
      </c>
      <c r="T839" s="193" t="s">
        <v>44</v>
      </c>
      <c r="U839" s="173"/>
      <c r="V839" s="193" t="str">
        <f t="shared" si="170"/>
        <v/>
      </c>
      <c r="W839" s="264" t="str">
        <f t="shared" si="171"/>
        <v>OK</v>
      </c>
      <c r="X839" s="193" t="str">
        <f t="shared" si="172"/>
        <v/>
      </c>
      <c r="Y839" s="193" t="str">
        <f t="shared" si="173"/>
        <v/>
      </c>
      <c r="Z839" s="397" t="str">
        <f t="shared" si="174"/>
        <v/>
      </c>
      <c r="AA839" s="257" t="str">
        <f t="shared" si="175"/>
        <v/>
      </c>
      <c r="AB839" s="257" t="str">
        <f t="shared" si="176"/>
        <v/>
      </c>
      <c r="AC839" s="193" t="str">
        <f t="shared" si="177"/>
        <v>CHECK DATES</v>
      </c>
      <c r="AD839" s="257" t="str">
        <f t="shared" si="178"/>
        <v/>
      </c>
      <c r="AE839" s="286">
        <v>0</v>
      </c>
      <c r="AF839" s="257">
        <f t="shared" si="179"/>
        <v>0</v>
      </c>
      <c r="AG839" s="257" t="str">
        <f t="shared" si="180"/>
        <v/>
      </c>
      <c r="AH839" s="257">
        <f t="shared" si="181"/>
        <v>0</v>
      </c>
    </row>
    <row r="840" spans="1:34" x14ac:dyDescent="0.3">
      <c r="A840" s="287">
        <v>828</v>
      </c>
      <c r="B840" s="150"/>
      <c r="C840" s="150"/>
      <c r="D840" s="150"/>
      <c r="E840" s="152"/>
      <c r="F840" s="152"/>
      <c r="G840" s="154"/>
      <c r="H840" s="155"/>
      <c r="I840" s="159"/>
      <c r="J840" s="159"/>
      <c r="K840" s="337"/>
      <c r="L840" s="343" t="str">
        <f>IF(K840="","",LOOKUP(K840,'Work Programme'!$A$8:$A$207,'Work Programme'!$B$8:$B$207))</f>
        <v/>
      </c>
      <c r="M840" s="150"/>
      <c r="N840" s="151"/>
      <c r="O840" s="254" t="str">
        <f>IF(G840="","",VLOOKUP(G840,'Overview - Financial Statement'!$A$46:$B$60,2,FALSE))</f>
        <v/>
      </c>
      <c r="P840" s="255" t="str">
        <f t="shared" si="168"/>
        <v/>
      </c>
      <c r="Q840" s="153"/>
      <c r="R840" s="153"/>
      <c r="S840" s="238">
        <f t="shared" si="169"/>
        <v>0</v>
      </c>
      <c r="T840" s="193" t="s">
        <v>44</v>
      </c>
      <c r="U840" s="173"/>
      <c r="V840" s="193" t="str">
        <f t="shared" si="170"/>
        <v/>
      </c>
      <c r="W840" s="264" t="str">
        <f t="shared" si="171"/>
        <v>OK</v>
      </c>
      <c r="X840" s="193" t="str">
        <f t="shared" si="172"/>
        <v/>
      </c>
      <c r="Y840" s="193" t="str">
        <f t="shared" si="173"/>
        <v/>
      </c>
      <c r="Z840" s="397" t="str">
        <f t="shared" si="174"/>
        <v/>
      </c>
      <c r="AA840" s="257" t="str">
        <f t="shared" si="175"/>
        <v/>
      </c>
      <c r="AB840" s="257" t="str">
        <f t="shared" si="176"/>
        <v/>
      </c>
      <c r="AC840" s="193" t="str">
        <f t="shared" si="177"/>
        <v>CHECK DATES</v>
      </c>
      <c r="AD840" s="257" t="str">
        <f t="shared" si="178"/>
        <v/>
      </c>
      <c r="AE840" s="286">
        <v>0</v>
      </c>
      <c r="AF840" s="257">
        <f t="shared" si="179"/>
        <v>0</v>
      </c>
      <c r="AG840" s="257" t="str">
        <f t="shared" si="180"/>
        <v/>
      </c>
      <c r="AH840" s="257">
        <f t="shared" si="181"/>
        <v>0</v>
      </c>
    </row>
    <row r="841" spans="1:34" x14ac:dyDescent="0.3">
      <c r="A841" s="287">
        <v>829</v>
      </c>
      <c r="B841" s="150"/>
      <c r="C841" s="150"/>
      <c r="D841" s="150"/>
      <c r="E841" s="152"/>
      <c r="F841" s="152"/>
      <c r="G841" s="154"/>
      <c r="H841" s="155"/>
      <c r="I841" s="159"/>
      <c r="J841" s="159"/>
      <c r="K841" s="337"/>
      <c r="L841" s="343" t="str">
        <f>IF(K841="","",LOOKUP(K841,'Work Programme'!$A$8:$A$207,'Work Programme'!$B$8:$B$207))</f>
        <v/>
      </c>
      <c r="M841" s="150"/>
      <c r="N841" s="151"/>
      <c r="O841" s="254" t="str">
        <f>IF(G841="","",VLOOKUP(G841,'Overview - Financial Statement'!$A$46:$B$60,2,FALSE))</f>
        <v/>
      </c>
      <c r="P841" s="255" t="str">
        <f t="shared" si="168"/>
        <v/>
      </c>
      <c r="Q841" s="153"/>
      <c r="R841" s="153"/>
      <c r="S841" s="238">
        <f t="shared" si="169"/>
        <v>0</v>
      </c>
      <c r="T841" s="193" t="s">
        <v>44</v>
      </c>
      <c r="U841" s="173"/>
      <c r="V841" s="193" t="str">
        <f t="shared" si="170"/>
        <v/>
      </c>
      <c r="W841" s="264" t="str">
        <f t="shared" si="171"/>
        <v>OK</v>
      </c>
      <c r="X841" s="193" t="str">
        <f t="shared" si="172"/>
        <v/>
      </c>
      <c r="Y841" s="193" t="str">
        <f t="shared" si="173"/>
        <v/>
      </c>
      <c r="Z841" s="397" t="str">
        <f t="shared" si="174"/>
        <v/>
      </c>
      <c r="AA841" s="257" t="str">
        <f t="shared" si="175"/>
        <v/>
      </c>
      <c r="AB841" s="257" t="str">
        <f t="shared" si="176"/>
        <v/>
      </c>
      <c r="AC841" s="193" t="str">
        <f t="shared" si="177"/>
        <v>CHECK DATES</v>
      </c>
      <c r="AD841" s="257" t="str">
        <f t="shared" si="178"/>
        <v/>
      </c>
      <c r="AE841" s="286">
        <v>0</v>
      </c>
      <c r="AF841" s="257">
        <f t="shared" si="179"/>
        <v>0</v>
      </c>
      <c r="AG841" s="257" t="str">
        <f t="shared" si="180"/>
        <v/>
      </c>
      <c r="AH841" s="257">
        <f t="shared" si="181"/>
        <v>0</v>
      </c>
    </row>
    <row r="842" spans="1:34" x14ac:dyDescent="0.3">
      <c r="A842" s="287">
        <v>830</v>
      </c>
      <c r="B842" s="150"/>
      <c r="C842" s="150"/>
      <c r="D842" s="150"/>
      <c r="E842" s="152"/>
      <c r="F842" s="152"/>
      <c r="G842" s="154"/>
      <c r="H842" s="155"/>
      <c r="I842" s="159"/>
      <c r="J842" s="159"/>
      <c r="K842" s="337"/>
      <c r="L842" s="343" t="str">
        <f>IF(K842="","",LOOKUP(K842,'Work Programme'!$A$8:$A$207,'Work Programme'!$B$8:$B$207))</f>
        <v/>
      </c>
      <c r="M842" s="150"/>
      <c r="N842" s="151"/>
      <c r="O842" s="254" t="str">
        <f>IF(G842="","",VLOOKUP(G842,'Overview - Financial Statement'!$A$46:$B$60,2,FALSE))</f>
        <v/>
      </c>
      <c r="P842" s="255" t="str">
        <f t="shared" si="168"/>
        <v/>
      </c>
      <c r="Q842" s="153"/>
      <c r="R842" s="153"/>
      <c r="S842" s="238">
        <f t="shared" si="169"/>
        <v>0</v>
      </c>
      <c r="T842" s="193" t="s">
        <v>44</v>
      </c>
      <c r="U842" s="173"/>
      <c r="V842" s="193" t="str">
        <f t="shared" si="170"/>
        <v/>
      </c>
      <c r="W842" s="264" t="str">
        <f t="shared" si="171"/>
        <v>OK</v>
      </c>
      <c r="X842" s="193" t="str">
        <f t="shared" si="172"/>
        <v/>
      </c>
      <c r="Y842" s="193" t="str">
        <f t="shared" si="173"/>
        <v/>
      </c>
      <c r="Z842" s="397" t="str">
        <f t="shared" si="174"/>
        <v/>
      </c>
      <c r="AA842" s="257" t="str">
        <f t="shared" si="175"/>
        <v/>
      </c>
      <c r="AB842" s="257" t="str">
        <f t="shared" si="176"/>
        <v/>
      </c>
      <c r="AC842" s="193" t="str">
        <f t="shared" si="177"/>
        <v>CHECK DATES</v>
      </c>
      <c r="AD842" s="257" t="str">
        <f t="shared" si="178"/>
        <v/>
      </c>
      <c r="AE842" s="286">
        <v>0</v>
      </c>
      <c r="AF842" s="257">
        <f t="shared" si="179"/>
        <v>0</v>
      </c>
      <c r="AG842" s="257" t="str">
        <f t="shared" si="180"/>
        <v/>
      </c>
      <c r="AH842" s="257">
        <f t="shared" si="181"/>
        <v>0</v>
      </c>
    </row>
    <row r="843" spans="1:34" x14ac:dyDescent="0.3">
      <c r="A843" s="287">
        <v>831</v>
      </c>
      <c r="B843" s="150"/>
      <c r="C843" s="150"/>
      <c r="D843" s="150"/>
      <c r="E843" s="152"/>
      <c r="F843" s="152"/>
      <c r="G843" s="154"/>
      <c r="H843" s="155"/>
      <c r="I843" s="159"/>
      <c r="J843" s="159"/>
      <c r="K843" s="337"/>
      <c r="L843" s="343" t="str">
        <f>IF(K843="","",LOOKUP(K843,'Work Programme'!$A$8:$A$207,'Work Programme'!$B$8:$B$207))</f>
        <v/>
      </c>
      <c r="M843" s="150"/>
      <c r="N843" s="151"/>
      <c r="O843" s="254" t="str">
        <f>IF(G843="","",VLOOKUP(G843,'Overview - Financial Statement'!$A$46:$B$60,2,FALSE))</f>
        <v/>
      </c>
      <c r="P843" s="255" t="str">
        <f t="shared" si="168"/>
        <v/>
      </c>
      <c r="Q843" s="153"/>
      <c r="R843" s="153"/>
      <c r="S843" s="238">
        <f t="shared" si="169"/>
        <v>0</v>
      </c>
      <c r="T843" s="193" t="s">
        <v>44</v>
      </c>
      <c r="U843" s="173"/>
      <c r="V843" s="193" t="str">
        <f t="shared" si="170"/>
        <v/>
      </c>
      <c r="W843" s="264" t="str">
        <f t="shared" si="171"/>
        <v>OK</v>
      </c>
      <c r="X843" s="193" t="str">
        <f t="shared" si="172"/>
        <v/>
      </c>
      <c r="Y843" s="193" t="str">
        <f t="shared" si="173"/>
        <v/>
      </c>
      <c r="Z843" s="397" t="str">
        <f t="shared" si="174"/>
        <v/>
      </c>
      <c r="AA843" s="257" t="str">
        <f t="shared" si="175"/>
        <v/>
      </c>
      <c r="AB843" s="257" t="str">
        <f t="shared" si="176"/>
        <v/>
      </c>
      <c r="AC843" s="193" t="str">
        <f t="shared" si="177"/>
        <v>CHECK DATES</v>
      </c>
      <c r="AD843" s="257" t="str">
        <f t="shared" si="178"/>
        <v/>
      </c>
      <c r="AE843" s="286">
        <v>0</v>
      </c>
      <c r="AF843" s="257">
        <f t="shared" si="179"/>
        <v>0</v>
      </c>
      <c r="AG843" s="257" t="str">
        <f t="shared" si="180"/>
        <v/>
      </c>
      <c r="AH843" s="257">
        <f t="shared" si="181"/>
        <v>0</v>
      </c>
    </row>
    <row r="844" spans="1:34" x14ac:dyDescent="0.3">
      <c r="A844" s="287">
        <v>832</v>
      </c>
      <c r="B844" s="150"/>
      <c r="C844" s="150"/>
      <c r="D844" s="150"/>
      <c r="E844" s="152"/>
      <c r="F844" s="152"/>
      <c r="G844" s="154"/>
      <c r="H844" s="155"/>
      <c r="I844" s="159"/>
      <c r="J844" s="159"/>
      <c r="K844" s="337"/>
      <c r="L844" s="343" t="str">
        <f>IF(K844="","",LOOKUP(K844,'Work Programme'!$A$8:$A$207,'Work Programme'!$B$8:$B$207))</f>
        <v/>
      </c>
      <c r="M844" s="150"/>
      <c r="N844" s="151"/>
      <c r="O844" s="254" t="str">
        <f>IF(G844="","",VLOOKUP(G844,'Overview - Financial Statement'!$A$46:$B$60,2,FALSE))</f>
        <v/>
      </c>
      <c r="P844" s="255" t="str">
        <f t="shared" si="168"/>
        <v/>
      </c>
      <c r="Q844" s="153"/>
      <c r="R844" s="153"/>
      <c r="S844" s="238">
        <f t="shared" si="169"/>
        <v>0</v>
      </c>
      <c r="T844" s="193" t="s">
        <v>44</v>
      </c>
      <c r="U844" s="173"/>
      <c r="V844" s="193" t="str">
        <f t="shared" si="170"/>
        <v/>
      </c>
      <c r="W844" s="264" t="str">
        <f t="shared" si="171"/>
        <v>OK</v>
      </c>
      <c r="X844" s="193" t="str">
        <f t="shared" si="172"/>
        <v/>
      </c>
      <c r="Y844" s="193" t="str">
        <f t="shared" si="173"/>
        <v/>
      </c>
      <c r="Z844" s="397" t="str">
        <f t="shared" si="174"/>
        <v/>
      </c>
      <c r="AA844" s="257" t="str">
        <f t="shared" si="175"/>
        <v/>
      </c>
      <c r="AB844" s="257" t="str">
        <f t="shared" si="176"/>
        <v/>
      </c>
      <c r="AC844" s="193" t="str">
        <f t="shared" si="177"/>
        <v>CHECK DATES</v>
      </c>
      <c r="AD844" s="257" t="str">
        <f t="shared" si="178"/>
        <v/>
      </c>
      <c r="AE844" s="286">
        <v>0</v>
      </c>
      <c r="AF844" s="257">
        <f t="shared" si="179"/>
        <v>0</v>
      </c>
      <c r="AG844" s="257" t="str">
        <f t="shared" si="180"/>
        <v/>
      </c>
      <c r="AH844" s="257">
        <f t="shared" si="181"/>
        <v>0</v>
      </c>
    </row>
    <row r="845" spans="1:34" x14ac:dyDescent="0.3">
      <c r="A845" s="287">
        <v>833</v>
      </c>
      <c r="B845" s="150"/>
      <c r="C845" s="150"/>
      <c r="D845" s="150"/>
      <c r="E845" s="152"/>
      <c r="F845" s="152"/>
      <c r="G845" s="154"/>
      <c r="H845" s="155"/>
      <c r="I845" s="159"/>
      <c r="J845" s="159"/>
      <c r="K845" s="337"/>
      <c r="L845" s="343" t="str">
        <f>IF(K845="","",LOOKUP(K845,'Work Programme'!$A$8:$A$207,'Work Programme'!$B$8:$B$207))</f>
        <v/>
      </c>
      <c r="M845" s="150"/>
      <c r="N845" s="151"/>
      <c r="O845" s="254" t="str">
        <f>IF(G845="","",VLOOKUP(G845,'Overview - Financial Statement'!$A$46:$B$60,2,FALSE))</f>
        <v/>
      </c>
      <c r="P845" s="255" t="str">
        <f t="shared" ref="P845:P908" si="182">IF(O845="","",H845/O845)</f>
        <v/>
      </c>
      <c r="Q845" s="153"/>
      <c r="R845" s="153"/>
      <c r="S845" s="238">
        <f t="shared" si="169"/>
        <v>0</v>
      </c>
      <c r="T845" s="193" t="s">
        <v>44</v>
      </c>
      <c r="U845" s="173"/>
      <c r="V845" s="193" t="str">
        <f t="shared" si="170"/>
        <v/>
      </c>
      <c r="W845" s="264" t="str">
        <f t="shared" si="171"/>
        <v>OK</v>
      </c>
      <c r="X845" s="193" t="str">
        <f t="shared" si="172"/>
        <v/>
      </c>
      <c r="Y845" s="193" t="str">
        <f t="shared" si="173"/>
        <v/>
      </c>
      <c r="Z845" s="397" t="str">
        <f t="shared" si="174"/>
        <v/>
      </c>
      <c r="AA845" s="257" t="str">
        <f t="shared" si="175"/>
        <v/>
      </c>
      <c r="AB845" s="257" t="str">
        <f t="shared" si="176"/>
        <v/>
      </c>
      <c r="AC845" s="193" t="str">
        <f t="shared" si="177"/>
        <v>CHECK DATES</v>
      </c>
      <c r="AD845" s="257" t="str">
        <f t="shared" si="178"/>
        <v/>
      </c>
      <c r="AE845" s="286">
        <v>0</v>
      </c>
      <c r="AF845" s="257">
        <f t="shared" si="179"/>
        <v>0</v>
      </c>
      <c r="AG845" s="257" t="str">
        <f t="shared" si="180"/>
        <v/>
      </c>
      <c r="AH845" s="257">
        <f t="shared" si="181"/>
        <v>0</v>
      </c>
    </row>
    <row r="846" spans="1:34" x14ac:dyDescent="0.3">
      <c r="A846" s="287">
        <v>834</v>
      </c>
      <c r="B846" s="150"/>
      <c r="C846" s="150"/>
      <c r="D846" s="150"/>
      <c r="E846" s="152"/>
      <c r="F846" s="152"/>
      <c r="G846" s="154"/>
      <c r="H846" s="155"/>
      <c r="I846" s="159"/>
      <c r="J846" s="159"/>
      <c r="K846" s="337"/>
      <c r="L846" s="343" t="str">
        <f>IF(K846="","",LOOKUP(K846,'Work Programme'!$A$8:$A$207,'Work Programme'!$B$8:$B$207))</f>
        <v/>
      </c>
      <c r="M846" s="150"/>
      <c r="N846" s="151"/>
      <c r="O846" s="254" t="str">
        <f>IF(G846="","",VLOOKUP(G846,'Overview - Financial Statement'!$A$46:$B$60,2,FALSE))</f>
        <v/>
      </c>
      <c r="P846" s="255" t="str">
        <f t="shared" si="182"/>
        <v/>
      </c>
      <c r="Q846" s="153"/>
      <c r="R846" s="153"/>
      <c r="S846" s="238">
        <f t="shared" si="169"/>
        <v>0</v>
      </c>
      <c r="T846" s="193" t="s">
        <v>44</v>
      </c>
      <c r="U846" s="173"/>
      <c r="V846" s="193" t="str">
        <f t="shared" si="170"/>
        <v/>
      </c>
      <c r="W846" s="264" t="str">
        <f t="shared" si="171"/>
        <v>OK</v>
      </c>
      <c r="X846" s="193" t="str">
        <f t="shared" si="172"/>
        <v/>
      </c>
      <c r="Y846" s="193" t="str">
        <f t="shared" si="173"/>
        <v/>
      </c>
      <c r="Z846" s="397" t="str">
        <f t="shared" si="174"/>
        <v/>
      </c>
      <c r="AA846" s="257" t="str">
        <f t="shared" si="175"/>
        <v/>
      </c>
      <c r="AB846" s="257" t="str">
        <f t="shared" si="176"/>
        <v/>
      </c>
      <c r="AC846" s="193" t="str">
        <f t="shared" si="177"/>
        <v>CHECK DATES</v>
      </c>
      <c r="AD846" s="257" t="str">
        <f t="shared" si="178"/>
        <v/>
      </c>
      <c r="AE846" s="286">
        <v>0</v>
      </c>
      <c r="AF846" s="257">
        <f t="shared" si="179"/>
        <v>0</v>
      </c>
      <c r="AG846" s="257" t="str">
        <f t="shared" si="180"/>
        <v/>
      </c>
      <c r="AH846" s="257">
        <f t="shared" si="181"/>
        <v>0</v>
      </c>
    </row>
    <row r="847" spans="1:34" x14ac:dyDescent="0.3">
      <c r="A847" s="287">
        <v>835</v>
      </c>
      <c r="B847" s="150"/>
      <c r="C847" s="150"/>
      <c r="D847" s="150"/>
      <c r="E847" s="152"/>
      <c r="F847" s="152"/>
      <c r="G847" s="154"/>
      <c r="H847" s="155"/>
      <c r="I847" s="159"/>
      <c r="J847" s="159"/>
      <c r="K847" s="337"/>
      <c r="L847" s="343" t="str">
        <f>IF(K847="","",LOOKUP(K847,'Work Programme'!$A$8:$A$207,'Work Programme'!$B$8:$B$207))</f>
        <v/>
      </c>
      <c r="M847" s="150"/>
      <c r="N847" s="151"/>
      <c r="O847" s="254" t="str">
        <f>IF(G847="","",VLOOKUP(G847,'Overview - Financial Statement'!$A$46:$B$60,2,FALSE))</f>
        <v/>
      </c>
      <c r="P847" s="255" t="str">
        <f t="shared" si="182"/>
        <v/>
      </c>
      <c r="Q847" s="153"/>
      <c r="R847" s="153"/>
      <c r="S847" s="238">
        <f t="shared" ref="S847:S910" si="183">IF(Q847="YES",P847,0)</f>
        <v>0</v>
      </c>
      <c r="T847" s="193" t="s">
        <v>44</v>
      </c>
      <c r="U847" s="173"/>
      <c r="V847" s="193" t="str">
        <f t="shared" si="170"/>
        <v/>
      </c>
      <c r="W847" s="264" t="str">
        <f t="shared" si="171"/>
        <v>OK</v>
      </c>
      <c r="X847" s="193" t="str">
        <f t="shared" si="172"/>
        <v/>
      </c>
      <c r="Y847" s="193" t="str">
        <f t="shared" si="173"/>
        <v/>
      </c>
      <c r="Z847" s="397" t="str">
        <f t="shared" si="174"/>
        <v/>
      </c>
      <c r="AA847" s="257" t="str">
        <f t="shared" si="175"/>
        <v/>
      </c>
      <c r="AB847" s="257" t="str">
        <f t="shared" si="176"/>
        <v/>
      </c>
      <c r="AC847" s="193" t="str">
        <f t="shared" si="177"/>
        <v>CHECK DATES</v>
      </c>
      <c r="AD847" s="257" t="str">
        <f t="shared" si="178"/>
        <v/>
      </c>
      <c r="AE847" s="286">
        <v>0</v>
      </c>
      <c r="AF847" s="257">
        <f t="shared" si="179"/>
        <v>0</v>
      </c>
      <c r="AG847" s="257" t="str">
        <f t="shared" si="180"/>
        <v/>
      </c>
      <c r="AH847" s="257">
        <f t="shared" si="181"/>
        <v>0</v>
      </c>
    </row>
    <row r="848" spans="1:34" x14ac:dyDescent="0.3">
      <c r="A848" s="287">
        <v>836</v>
      </c>
      <c r="B848" s="150"/>
      <c r="C848" s="150"/>
      <c r="D848" s="150"/>
      <c r="E848" s="152"/>
      <c r="F848" s="152"/>
      <c r="G848" s="154"/>
      <c r="H848" s="155"/>
      <c r="I848" s="159"/>
      <c r="J848" s="159"/>
      <c r="K848" s="337"/>
      <c r="L848" s="343" t="str">
        <f>IF(K848="","",LOOKUP(K848,'Work Programme'!$A$8:$A$207,'Work Programme'!$B$8:$B$207))</f>
        <v/>
      </c>
      <c r="M848" s="150"/>
      <c r="N848" s="151"/>
      <c r="O848" s="254" t="str">
        <f>IF(G848="","",VLOOKUP(G848,'Overview - Financial Statement'!$A$46:$B$60,2,FALSE))</f>
        <v/>
      </c>
      <c r="P848" s="255" t="str">
        <f t="shared" si="182"/>
        <v/>
      </c>
      <c r="Q848" s="153"/>
      <c r="R848" s="153"/>
      <c r="S848" s="238">
        <f t="shared" si="183"/>
        <v>0</v>
      </c>
      <c r="T848" s="193" t="s">
        <v>44</v>
      </c>
      <c r="U848" s="173"/>
      <c r="V848" s="193" t="str">
        <f t="shared" ref="V848:V911" si="184">IF(P848="","",IF(E848="","CHECK DATES","OK"))</f>
        <v/>
      </c>
      <c r="W848" s="264" t="str">
        <f t="shared" ref="W848:W911" si="185">IF(E848-(I848)&lt;0,"a posteriori ?","OK")</f>
        <v>OK</v>
      </c>
      <c r="X848" s="193" t="str">
        <f t="shared" ref="X848:X911" si="186">IF(P848="","",(IF(OR(I848&lt;=($E$4-1),I848&gt;=($G$4+1),J848&lt;=($E$4-1),J848&gt;=($G$4+1)),"CHECK DATES","OK")))</f>
        <v/>
      </c>
      <c r="Y848" s="193" t="str">
        <f t="shared" ref="Y848:Y911" si="187">IF(G848="","",G848)</f>
        <v/>
      </c>
      <c r="Z848" s="397" t="str">
        <f t="shared" ref="Z848:Z911" si="188">IF(G848="","",IF(HLOOKUP(G848,$U$4:$AI$5,2,FALSE)="",O848,IF(O848&lt;&gt;HLOOKUP(G848,$U$4:$AI$5,2,FALSE),HLOOKUP(G848,$U$4:$AI$5,2,FALSE),O848)))</f>
        <v/>
      </c>
      <c r="AA848" s="257" t="str">
        <f t="shared" ref="AA848:AA911" si="189">IF(O848="","",IF(Z848=1,P848,H848/Z848))</f>
        <v/>
      </c>
      <c r="AB848" s="257" t="str">
        <f t="shared" ref="AB848:AB911" si="190">IF(AA848="","",IF(Z848=1,0,AA848-P848))</f>
        <v/>
      </c>
      <c r="AC848" s="193" t="str">
        <f t="shared" ref="AC848:AC911" si="191">IF(P848=0,"",(IF(F848="","CHECK DATES","OK")))</f>
        <v>CHECK DATES</v>
      </c>
      <c r="AD848" s="257" t="str">
        <f t="shared" ref="AD848:AD911" si="192">IF(OR(T848="NO",X848="CHECK DATES",AC848="CHECK DATES"),AA848,"")</f>
        <v/>
      </c>
      <c r="AE848" s="286">
        <v>0</v>
      </c>
      <c r="AF848" s="257">
        <f t="shared" ref="AF848:AF911" si="193">IF(OR(T848="NO",AD848&gt;0,AE848&gt;0)*(AND(OR(Q848="NO",Q848=""))),SUM(AD848:AE848),"")</f>
        <v>0</v>
      </c>
      <c r="AG848" s="257" t="str">
        <f t="shared" ref="AG848:AG911" si="194">IF(OR(T848="NO",AD848&gt;0,AE848&gt;0)*(AND(OR(Q848="YES"))),SUM(AD848:AE848),"")</f>
        <v/>
      </c>
      <c r="AH848" s="257">
        <f t="shared" ref="AH848:AH911" si="195">IF(Q848="YES",AA848,0)</f>
        <v>0</v>
      </c>
    </row>
    <row r="849" spans="1:34" x14ac:dyDescent="0.3">
      <c r="A849" s="287">
        <v>837</v>
      </c>
      <c r="B849" s="150"/>
      <c r="C849" s="150"/>
      <c r="D849" s="150"/>
      <c r="E849" s="152"/>
      <c r="F849" s="152"/>
      <c r="G849" s="154"/>
      <c r="H849" s="155"/>
      <c r="I849" s="159"/>
      <c r="J849" s="159"/>
      <c r="K849" s="337"/>
      <c r="L849" s="343" t="str">
        <f>IF(K849="","",LOOKUP(K849,'Work Programme'!$A$8:$A$207,'Work Programme'!$B$8:$B$207))</f>
        <v/>
      </c>
      <c r="M849" s="150"/>
      <c r="N849" s="151"/>
      <c r="O849" s="254" t="str">
        <f>IF(G849="","",VLOOKUP(G849,'Overview - Financial Statement'!$A$46:$B$60,2,FALSE))</f>
        <v/>
      </c>
      <c r="P849" s="255" t="str">
        <f t="shared" si="182"/>
        <v/>
      </c>
      <c r="Q849" s="153"/>
      <c r="R849" s="153"/>
      <c r="S849" s="238">
        <f t="shared" si="183"/>
        <v>0</v>
      </c>
      <c r="T849" s="193" t="s">
        <v>44</v>
      </c>
      <c r="U849" s="173"/>
      <c r="V849" s="193" t="str">
        <f t="shared" si="184"/>
        <v/>
      </c>
      <c r="W849" s="264" t="str">
        <f t="shared" si="185"/>
        <v>OK</v>
      </c>
      <c r="X849" s="193" t="str">
        <f t="shared" si="186"/>
        <v/>
      </c>
      <c r="Y849" s="193" t="str">
        <f t="shared" si="187"/>
        <v/>
      </c>
      <c r="Z849" s="397" t="str">
        <f t="shared" si="188"/>
        <v/>
      </c>
      <c r="AA849" s="257" t="str">
        <f t="shared" si="189"/>
        <v/>
      </c>
      <c r="AB849" s="257" t="str">
        <f t="shared" si="190"/>
        <v/>
      </c>
      <c r="AC849" s="193" t="str">
        <f t="shared" si="191"/>
        <v>CHECK DATES</v>
      </c>
      <c r="AD849" s="257" t="str">
        <f t="shared" si="192"/>
        <v/>
      </c>
      <c r="AE849" s="286">
        <v>0</v>
      </c>
      <c r="AF849" s="257">
        <f t="shared" si="193"/>
        <v>0</v>
      </c>
      <c r="AG849" s="257" t="str">
        <f t="shared" si="194"/>
        <v/>
      </c>
      <c r="AH849" s="257">
        <f t="shared" si="195"/>
        <v>0</v>
      </c>
    </row>
    <row r="850" spans="1:34" x14ac:dyDescent="0.3">
      <c r="A850" s="287">
        <v>838</v>
      </c>
      <c r="B850" s="150"/>
      <c r="C850" s="150"/>
      <c r="D850" s="150"/>
      <c r="E850" s="152"/>
      <c r="F850" s="152"/>
      <c r="G850" s="154"/>
      <c r="H850" s="155"/>
      <c r="I850" s="159"/>
      <c r="J850" s="159"/>
      <c r="K850" s="337"/>
      <c r="L850" s="343" t="str">
        <f>IF(K850="","",LOOKUP(K850,'Work Programme'!$A$8:$A$207,'Work Programme'!$B$8:$B$207))</f>
        <v/>
      </c>
      <c r="M850" s="150"/>
      <c r="N850" s="151"/>
      <c r="O850" s="254" t="str">
        <f>IF(G850="","",VLOOKUP(G850,'Overview - Financial Statement'!$A$46:$B$60,2,FALSE))</f>
        <v/>
      </c>
      <c r="P850" s="255" t="str">
        <f t="shared" si="182"/>
        <v/>
      </c>
      <c r="Q850" s="153"/>
      <c r="R850" s="153"/>
      <c r="S850" s="238">
        <f t="shared" si="183"/>
        <v>0</v>
      </c>
      <c r="T850" s="193" t="s">
        <v>44</v>
      </c>
      <c r="U850" s="173"/>
      <c r="V850" s="193" t="str">
        <f t="shared" si="184"/>
        <v/>
      </c>
      <c r="W850" s="264" t="str">
        <f t="shared" si="185"/>
        <v>OK</v>
      </c>
      <c r="X850" s="193" t="str">
        <f t="shared" si="186"/>
        <v/>
      </c>
      <c r="Y850" s="193" t="str">
        <f t="shared" si="187"/>
        <v/>
      </c>
      <c r="Z850" s="397" t="str">
        <f t="shared" si="188"/>
        <v/>
      </c>
      <c r="AA850" s="257" t="str">
        <f t="shared" si="189"/>
        <v/>
      </c>
      <c r="AB850" s="257" t="str">
        <f t="shared" si="190"/>
        <v/>
      </c>
      <c r="AC850" s="193" t="str">
        <f t="shared" si="191"/>
        <v>CHECK DATES</v>
      </c>
      <c r="AD850" s="257" t="str">
        <f t="shared" si="192"/>
        <v/>
      </c>
      <c r="AE850" s="286">
        <v>0</v>
      </c>
      <c r="AF850" s="257">
        <f t="shared" si="193"/>
        <v>0</v>
      </c>
      <c r="AG850" s="257" t="str">
        <f t="shared" si="194"/>
        <v/>
      </c>
      <c r="AH850" s="257">
        <f t="shared" si="195"/>
        <v>0</v>
      </c>
    </row>
    <row r="851" spans="1:34" x14ac:dyDescent="0.3">
      <c r="A851" s="287">
        <v>839</v>
      </c>
      <c r="B851" s="150"/>
      <c r="C851" s="150"/>
      <c r="D851" s="150"/>
      <c r="E851" s="152"/>
      <c r="F851" s="152"/>
      <c r="G851" s="154"/>
      <c r="H851" s="155"/>
      <c r="I851" s="159"/>
      <c r="J851" s="159"/>
      <c r="K851" s="337"/>
      <c r="L851" s="343" t="str">
        <f>IF(K851="","",LOOKUP(K851,'Work Programme'!$A$8:$A$207,'Work Programme'!$B$8:$B$207))</f>
        <v/>
      </c>
      <c r="M851" s="150"/>
      <c r="N851" s="151"/>
      <c r="O851" s="254" t="str">
        <f>IF(G851="","",VLOOKUP(G851,'Overview - Financial Statement'!$A$46:$B$60,2,FALSE))</f>
        <v/>
      </c>
      <c r="P851" s="255" t="str">
        <f t="shared" si="182"/>
        <v/>
      </c>
      <c r="Q851" s="153"/>
      <c r="R851" s="153"/>
      <c r="S851" s="238">
        <f t="shared" si="183"/>
        <v>0</v>
      </c>
      <c r="T851" s="193" t="s">
        <v>44</v>
      </c>
      <c r="U851" s="173"/>
      <c r="V851" s="193" t="str">
        <f t="shared" si="184"/>
        <v/>
      </c>
      <c r="W851" s="264" t="str">
        <f t="shared" si="185"/>
        <v>OK</v>
      </c>
      <c r="X851" s="193" t="str">
        <f t="shared" si="186"/>
        <v/>
      </c>
      <c r="Y851" s="193" t="str">
        <f t="shared" si="187"/>
        <v/>
      </c>
      <c r="Z851" s="397" t="str">
        <f t="shared" si="188"/>
        <v/>
      </c>
      <c r="AA851" s="257" t="str">
        <f t="shared" si="189"/>
        <v/>
      </c>
      <c r="AB851" s="257" t="str">
        <f t="shared" si="190"/>
        <v/>
      </c>
      <c r="AC851" s="193" t="str">
        <f t="shared" si="191"/>
        <v>CHECK DATES</v>
      </c>
      <c r="AD851" s="257" t="str">
        <f t="shared" si="192"/>
        <v/>
      </c>
      <c r="AE851" s="286">
        <v>0</v>
      </c>
      <c r="AF851" s="257">
        <f t="shared" si="193"/>
        <v>0</v>
      </c>
      <c r="AG851" s="257" t="str">
        <f t="shared" si="194"/>
        <v/>
      </c>
      <c r="AH851" s="257">
        <f t="shared" si="195"/>
        <v>0</v>
      </c>
    </row>
    <row r="852" spans="1:34" x14ac:dyDescent="0.3">
      <c r="A852" s="287">
        <v>840</v>
      </c>
      <c r="B852" s="150"/>
      <c r="C852" s="150"/>
      <c r="D852" s="150"/>
      <c r="E852" s="152"/>
      <c r="F852" s="152"/>
      <c r="G852" s="154"/>
      <c r="H852" s="155"/>
      <c r="I852" s="159"/>
      <c r="J852" s="159"/>
      <c r="K852" s="337"/>
      <c r="L852" s="343" t="str">
        <f>IF(K852="","",LOOKUP(K852,'Work Programme'!$A$8:$A$207,'Work Programme'!$B$8:$B$207))</f>
        <v/>
      </c>
      <c r="M852" s="150"/>
      <c r="N852" s="151"/>
      <c r="O852" s="254" t="str">
        <f>IF(G852="","",VLOOKUP(G852,'Overview - Financial Statement'!$A$46:$B$60,2,FALSE))</f>
        <v/>
      </c>
      <c r="P852" s="255" t="str">
        <f t="shared" si="182"/>
        <v/>
      </c>
      <c r="Q852" s="153"/>
      <c r="R852" s="153"/>
      <c r="S852" s="238">
        <f t="shared" si="183"/>
        <v>0</v>
      </c>
      <c r="T852" s="193" t="s">
        <v>44</v>
      </c>
      <c r="U852" s="173"/>
      <c r="V852" s="193" t="str">
        <f t="shared" si="184"/>
        <v/>
      </c>
      <c r="W852" s="264" t="str">
        <f t="shared" si="185"/>
        <v>OK</v>
      </c>
      <c r="X852" s="193" t="str">
        <f t="shared" si="186"/>
        <v/>
      </c>
      <c r="Y852" s="193" t="str">
        <f t="shared" si="187"/>
        <v/>
      </c>
      <c r="Z852" s="397" t="str">
        <f t="shared" si="188"/>
        <v/>
      </c>
      <c r="AA852" s="257" t="str">
        <f t="shared" si="189"/>
        <v/>
      </c>
      <c r="AB852" s="257" t="str">
        <f t="shared" si="190"/>
        <v/>
      </c>
      <c r="AC852" s="193" t="str">
        <f t="shared" si="191"/>
        <v>CHECK DATES</v>
      </c>
      <c r="AD852" s="257" t="str">
        <f t="shared" si="192"/>
        <v/>
      </c>
      <c r="AE852" s="286">
        <v>0</v>
      </c>
      <c r="AF852" s="257">
        <f t="shared" si="193"/>
        <v>0</v>
      </c>
      <c r="AG852" s="257" t="str">
        <f t="shared" si="194"/>
        <v/>
      </c>
      <c r="AH852" s="257">
        <f t="shared" si="195"/>
        <v>0</v>
      </c>
    </row>
    <row r="853" spans="1:34" x14ac:dyDescent="0.3">
      <c r="A853" s="287">
        <v>841</v>
      </c>
      <c r="B853" s="150"/>
      <c r="C853" s="150"/>
      <c r="D853" s="150"/>
      <c r="E853" s="152"/>
      <c r="F853" s="152"/>
      <c r="G853" s="154"/>
      <c r="H853" s="155"/>
      <c r="I853" s="159"/>
      <c r="J853" s="159"/>
      <c r="K853" s="337"/>
      <c r="L853" s="343" t="str">
        <f>IF(K853="","",LOOKUP(K853,'Work Programme'!$A$8:$A$207,'Work Programme'!$B$8:$B$207))</f>
        <v/>
      </c>
      <c r="M853" s="150"/>
      <c r="N853" s="151"/>
      <c r="O853" s="254" t="str">
        <f>IF(G853="","",VLOOKUP(G853,'Overview - Financial Statement'!$A$46:$B$60,2,FALSE))</f>
        <v/>
      </c>
      <c r="P853" s="255" t="str">
        <f t="shared" si="182"/>
        <v/>
      </c>
      <c r="Q853" s="153"/>
      <c r="R853" s="153"/>
      <c r="S853" s="238">
        <f t="shared" si="183"/>
        <v>0</v>
      </c>
      <c r="T853" s="193" t="s">
        <v>44</v>
      </c>
      <c r="U853" s="173"/>
      <c r="V853" s="193" t="str">
        <f t="shared" si="184"/>
        <v/>
      </c>
      <c r="W853" s="264" t="str">
        <f t="shared" si="185"/>
        <v>OK</v>
      </c>
      <c r="X853" s="193" t="str">
        <f t="shared" si="186"/>
        <v/>
      </c>
      <c r="Y853" s="193" t="str">
        <f t="shared" si="187"/>
        <v/>
      </c>
      <c r="Z853" s="397" t="str">
        <f t="shared" si="188"/>
        <v/>
      </c>
      <c r="AA853" s="257" t="str">
        <f t="shared" si="189"/>
        <v/>
      </c>
      <c r="AB853" s="257" t="str">
        <f t="shared" si="190"/>
        <v/>
      </c>
      <c r="AC853" s="193" t="str">
        <f t="shared" si="191"/>
        <v>CHECK DATES</v>
      </c>
      <c r="AD853" s="257" t="str">
        <f t="shared" si="192"/>
        <v/>
      </c>
      <c r="AE853" s="286">
        <v>0</v>
      </c>
      <c r="AF853" s="257">
        <f t="shared" si="193"/>
        <v>0</v>
      </c>
      <c r="AG853" s="257" t="str">
        <f t="shared" si="194"/>
        <v/>
      </c>
      <c r="AH853" s="257">
        <f t="shared" si="195"/>
        <v>0</v>
      </c>
    </row>
    <row r="854" spans="1:34" x14ac:dyDescent="0.3">
      <c r="A854" s="287">
        <v>842</v>
      </c>
      <c r="B854" s="150"/>
      <c r="C854" s="150"/>
      <c r="D854" s="150"/>
      <c r="E854" s="152"/>
      <c r="F854" s="152"/>
      <c r="G854" s="154"/>
      <c r="H854" s="155"/>
      <c r="I854" s="159"/>
      <c r="J854" s="159"/>
      <c r="K854" s="337"/>
      <c r="L854" s="343" t="str">
        <f>IF(K854="","",LOOKUP(K854,'Work Programme'!$A$8:$A$207,'Work Programme'!$B$8:$B$207))</f>
        <v/>
      </c>
      <c r="M854" s="150"/>
      <c r="N854" s="151"/>
      <c r="O854" s="254" t="str">
        <f>IF(G854="","",VLOOKUP(G854,'Overview - Financial Statement'!$A$46:$B$60,2,FALSE))</f>
        <v/>
      </c>
      <c r="P854" s="255" t="str">
        <f t="shared" si="182"/>
        <v/>
      </c>
      <c r="Q854" s="153"/>
      <c r="R854" s="153"/>
      <c r="S854" s="238">
        <f t="shared" si="183"/>
        <v>0</v>
      </c>
      <c r="T854" s="193" t="s">
        <v>44</v>
      </c>
      <c r="U854" s="173"/>
      <c r="V854" s="193" t="str">
        <f t="shared" si="184"/>
        <v/>
      </c>
      <c r="W854" s="264" t="str">
        <f t="shared" si="185"/>
        <v>OK</v>
      </c>
      <c r="X854" s="193" t="str">
        <f t="shared" si="186"/>
        <v/>
      </c>
      <c r="Y854" s="193" t="str">
        <f t="shared" si="187"/>
        <v/>
      </c>
      <c r="Z854" s="397" t="str">
        <f t="shared" si="188"/>
        <v/>
      </c>
      <c r="AA854" s="257" t="str">
        <f t="shared" si="189"/>
        <v/>
      </c>
      <c r="AB854" s="257" t="str">
        <f t="shared" si="190"/>
        <v/>
      </c>
      <c r="AC854" s="193" t="str">
        <f t="shared" si="191"/>
        <v>CHECK DATES</v>
      </c>
      <c r="AD854" s="257" t="str">
        <f t="shared" si="192"/>
        <v/>
      </c>
      <c r="AE854" s="286">
        <v>0</v>
      </c>
      <c r="AF854" s="257">
        <f t="shared" si="193"/>
        <v>0</v>
      </c>
      <c r="AG854" s="257" t="str">
        <f t="shared" si="194"/>
        <v/>
      </c>
      <c r="AH854" s="257">
        <f t="shared" si="195"/>
        <v>0</v>
      </c>
    </row>
    <row r="855" spans="1:34" x14ac:dyDescent="0.3">
      <c r="A855" s="287">
        <v>843</v>
      </c>
      <c r="B855" s="150"/>
      <c r="C855" s="150"/>
      <c r="D855" s="150"/>
      <c r="E855" s="152"/>
      <c r="F855" s="152"/>
      <c r="G855" s="154"/>
      <c r="H855" s="155"/>
      <c r="I855" s="159"/>
      <c r="J855" s="159"/>
      <c r="K855" s="337"/>
      <c r="L855" s="343" t="str">
        <f>IF(K855="","",LOOKUP(K855,'Work Programme'!$A$8:$A$207,'Work Programme'!$B$8:$B$207))</f>
        <v/>
      </c>
      <c r="M855" s="150"/>
      <c r="N855" s="151"/>
      <c r="O855" s="254" t="str">
        <f>IF(G855="","",VLOOKUP(G855,'Overview - Financial Statement'!$A$46:$B$60,2,FALSE))</f>
        <v/>
      </c>
      <c r="P855" s="255" t="str">
        <f t="shared" si="182"/>
        <v/>
      </c>
      <c r="Q855" s="153"/>
      <c r="R855" s="153"/>
      <c r="S855" s="238">
        <f t="shared" si="183"/>
        <v>0</v>
      </c>
      <c r="T855" s="193" t="s">
        <v>44</v>
      </c>
      <c r="U855" s="173"/>
      <c r="V855" s="193" t="str">
        <f t="shared" si="184"/>
        <v/>
      </c>
      <c r="W855" s="264" t="str">
        <f t="shared" si="185"/>
        <v>OK</v>
      </c>
      <c r="X855" s="193" t="str">
        <f t="shared" si="186"/>
        <v/>
      </c>
      <c r="Y855" s="193" t="str">
        <f t="shared" si="187"/>
        <v/>
      </c>
      <c r="Z855" s="397" t="str">
        <f t="shared" si="188"/>
        <v/>
      </c>
      <c r="AA855" s="257" t="str">
        <f t="shared" si="189"/>
        <v/>
      </c>
      <c r="AB855" s="257" t="str">
        <f t="shared" si="190"/>
        <v/>
      </c>
      <c r="AC855" s="193" t="str">
        <f t="shared" si="191"/>
        <v>CHECK DATES</v>
      </c>
      <c r="AD855" s="257" t="str">
        <f t="shared" si="192"/>
        <v/>
      </c>
      <c r="AE855" s="286">
        <v>0</v>
      </c>
      <c r="AF855" s="257">
        <f t="shared" si="193"/>
        <v>0</v>
      </c>
      <c r="AG855" s="257" t="str">
        <f t="shared" si="194"/>
        <v/>
      </c>
      <c r="AH855" s="257">
        <f t="shared" si="195"/>
        <v>0</v>
      </c>
    </row>
    <row r="856" spans="1:34" x14ac:dyDescent="0.3">
      <c r="A856" s="287">
        <v>844</v>
      </c>
      <c r="B856" s="150"/>
      <c r="C856" s="150"/>
      <c r="D856" s="150"/>
      <c r="E856" s="152"/>
      <c r="F856" s="152"/>
      <c r="G856" s="154"/>
      <c r="H856" s="155"/>
      <c r="I856" s="159"/>
      <c r="J856" s="159"/>
      <c r="K856" s="337"/>
      <c r="L856" s="343" t="str">
        <f>IF(K856="","",LOOKUP(K856,'Work Programme'!$A$8:$A$207,'Work Programme'!$B$8:$B$207))</f>
        <v/>
      </c>
      <c r="M856" s="150"/>
      <c r="N856" s="151"/>
      <c r="O856" s="254" t="str">
        <f>IF(G856="","",VLOOKUP(G856,'Overview - Financial Statement'!$A$46:$B$60,2,FALSE))</f>
        <v/>
      </c>
      <c r="P856" s="255" t="str">
        <f t="shared" si="182"/>
        <v/>
      </c>
      <c r="Q856" s="153"/>
      <c r="R856" s="153"/>
      <c r="S856" s="238">
        <f t="shared" si="183"/>
        <v>0</v>
      </c>
      <c r="T856" s="193" t="s">
        <v>44</v>
      </c>
      <c r="U856" s="173"/>
      <c r="V856" s="193" t="str">
        <f t="shared" si="184"/>
        <v/>
      </c>
      <c r="W856" s="264" t="str">
        <f t="shared" si="185"/>
        <v>OK</v>
      </c>
      <c r="X856" s="193" t="str">
        <f t="shared" si="186"/>
        <v/>
      </c>
      <c r="Y856" s="193" t="str">
        <f t="shared" si="187"/>
        <v/>
      </c>
      <c r="Z856" s="397" t="str">
        <f t="shared" si="188"/>
        <v/>
      </c>
      <c r="AA856" s="257" t="str">
        <f t="shared" si="189"/>
        <v/>
      </c>
      <c r="AB856" s="257" t="str">
        <f t="shared" si="190"/>
        <v/>
      </c>
      <c r="AC856" s="193" t="str">
        <f t="shared" si="191"/>
        <v>CHECK DATES</v>
      </c>
      <c r="AD856" s="257" t="str">
        <f t="shared" si="192"/>
        <v/>
      </c>
      <c r="AE856" s="286">
        <v>0</v>
      </c>
      <c r="AF856" s="257">
        <f t="shared" si="193"/>
        <v>0</v>
      </c>
      <c r="AG856" s="257" t="str">
        <f t="shared" si="194"/>
        <v/>
      </c>
      <c r="AH856" s="257">
        <f t="shared" si="195"/>
        <v>0</v>
      </c>
    </row>
    <row r="857" spans="1:34" x14ac:dyDescent="0.3">
      <c r="A857" s="287">
        <v>845</v>
      </c>
      <c r="B857" s="150"/>
      <c r="C857" s="150"/>
      <c r="D857" s="150"/>
      <c r="E857" s="152"/>
      <c r="F857" s="152"/>
      <c r="G857" s="154"/>
      <c r="H857" s="155"/>
      <c r="I857" s="159"/>
      <c r="J857" s="159"/>
      <c r="K857" s="337"/>
      <c r="L857" s="343" t="str">
        <f>IF(K857="","",LOOKUP(K857,'Work Programme'!$A$8:$A$207,'Work Programme'!$B$8:$B$207))</f>
        <v/>
      </c>
      <c r="M857" s="150"/>
      <c r="N857" s="151"/>
      <c r="O857" s="254" t="str">
        <f>IF(G857="","",VLOOKUP(G857,'Overview - Financial Statement'!$A$46:$B$60,2,FALSE))</f>
        <v/>
      </c>
      <c r="P857" s="255" t="str">
        <f t="shared" si="182"/>
        <v/>
      </c>
      <c r="Q857" s="153"/>
      <c r="R857" s="153"/>
      <c r="S857" s="238">
        <f t="shared" si="183"/>
        <v>0</v>
      </c>
      <c r="T857" s="193" t="s">
        <v>44</v>
      </c>
      <c r="U857" s="173"/>
      <c r="V857" s="193" t="str">
        <f t="shared" si="184"/>
        <v/>
      </c>
      <c r="W857" s="264" t="str">
        <f t="shared" si="185"/>
        <v>OK</v>
      </c>
      <c r="X857" s="193" t="str">
        <f t="shared" si="186"/>
        <v/>
      </c>
      <c r="Y857" s="193" t="str">
        <f t="shared" si="187"/>
        <v/>
      </c>
      <c r="Z857" s="397" t="str">
        <f t="shared" si="188"/>
        <v/>
      </c>
      <c r="AA857" s="257" t="str">
        <f t="shared" si="189"/>
        <v/>
      </c>
      <c r="AB857" s="257" t="str">
        <f t="shared" si="190"/>
        <v/>
      </c>
      <c r="AC857" s="193" t="str">
        <f t="shared" si="191"/>
        <v>CHECK DATES</v>
      </c>
      <c r="AD857" s="257" t="str">
        <f t="shared" si="192"/>
        <v/>
      </c>
      <c r="AE857" s="286">
        <v>0</v>
      </c>
      <c r="AF857" s="257">
        <f t="shared" si="193"/>
        <v>0</v>
      </c>
      <c r="AG857" s="257" t="str">
        <f t="shared" si="194"/>
        <v/>
      </c>
      <c r="AH857" s="257">
        <f t="shared" si="195"/>
        <v>0</v>
      </c>
    </row>
    <row r="858" spans="1:34" x14ac:dyDescent="0.3">
      <c r="A858" s="287">
        <v>846</v>
      </c>
      <c r="B858" s="150"/>
      <c r="C858" s="150"/>
      <c r="D858" s="150"/>
      <c r="E858" s="152"/>
      <c r="F858" s="152"/>
      <c r="G858" s="154"/>
      <c r="H858" s="155"/>
      <c r="I858" s="159"/>
      <c r="J858" s="159"/>
      <c r="K858" s="337"/>
      <c r="L858" s="343" t="str">
        <f>IF(K858="","",LOOKUP(K858,'Work Programme'!$A$8:$A$207,'Work Programme'!$B$8:$B$207))</f>
        <v/>
      </c>
      <c r="M858" s="150"/>
      <c r="N858" s="151"/>
      <c r="O858" s="254" t="str">
        <f>IF(G858="","",VLOOKUP(G858,'Overview - Financial Statement'!$A$46:$B$60,2,FALSE))</f>
        <v/>
      </c>
      <c r="P858" s="255" t="str">
        <f t="shared" si="182"/>
        <v/>
      </c>
      <c r="Q858" s="153"/>
      <c r="R858" s="153"/>
      <c r="S858" s="238">
        <f t="shared" si="183"/>
        <v>0</v>
      </c>
      <c r="T858" s="193" t="s">
        <v>44</v>
      </c>
      <c r="U858" s="173"/>
      <c r="V858" s="193" t="str">
        <f t="shared" si="184"/>
        <v/>
      </c>
      <c r="W858" s="264" t="str">
        <f t="shared" si="185"/>
        <v>OK</v>
      </c>
      <c r="X858" s="193" t="str">
        <f t="shared" si="186"/>
        <v/>
      </c>
      <c r="Y858" s="193" t="str">
        <f t="shared" si="187"/>
        <v/>
      </c>
      <c r="Z858" s="397" t="str">
        <f t="shared" si="188"/>
        <v/>
      </c>
      <c r="AA858" s="257" t="str">
        <f t="shared" si="189"/>
        <v/>
      </c>
      <c r="AB858" s="257" t="str">
        <f t="shared" si="190"/>
        <v/>
      </c>
      <c r="AC858" s="193" t="str">
        <f t="shared" si="191"/>
        <v>CHECK DATES</v>
      </c>
      <c r="AD858" s="257" t="str">
        <f t="shared" si="192"/>
        <v/>
      </c>
      <c r="AE858" s="286">
        <v>0</v>
      </c>
      <c r="AF858" s="257">
        <f t="shared" si="193"/>
        <v>0</v>
      </c>
      <c r="AG858" s="257" t="str">
        <f t="shared" si="194"/>
        <v/>
      </c>
      <c r="AH858" s="257">
        <f t="shared" si="195"/>
        <v>0</v>
      </c>
    </row>
    <row r="859" spans="1:34" x14ac:dyDescent="0.3">
      <c r="A859" s="287">
        <v>847</v>
      </c>
      <c r="B859" s="150"/>
      <c r="C859" s="150"/>
      <c r="D859" s="150"/>
      <c r="E859" s="152"/>
      <c r="F859" s="152"/>
      <c r="G859" s="154"/>
      <c r="H859" s="155"/>
      <c r="I859" s="159"/>
      <c r="J859" s="159"/>
      <c r="K859" s="337"/>
      <c r="L859" s="343" t="str">
        <f>IF(K859="","",LOOKUP(K859,'Work Programme'!$A$8:$A$207,'Work Programme'!$B$8:$B$207))</f>
        <v/>
      </c>
      <c r="M859" s="150"/>
      <c r="N859" s="151"/>
      <c r="O859" s="254" t="str">
        <f>IF(G859="","",VLOOKUP(G859,'Overview - Financial Statement'!$A$46:$B$60,2,FALSE))</f>
        <v/>
      </c>
      <c r="P859" s="255" t="str">
        <f t="shared" si="182"/>
        <v/>
      </c>
      <c r="Q859" s="153"/>
      <c r="R859" s="153"/>
      <c r="S859" s="238">
        <f t="shared" si="183"/>
        <v>0</v>
      </c>
      <c r="T859" s="193" t="s">
        <v>44</v>
      </c>
      <c r="U859" s="173"/>
      <c r="V859" s="193" t="str">
        <f t="shared" si="184"/>
        <v/>
      </c>
      <c r="W859" s="264" t="str">
        <f t="shared" si="185"/>
        <v>OK</v>
      </c>
      <c r="X859" s="193" t="str">
        <f t="shared" si="186"/>
        <v/>
      </c>
      <c r="Y859" s="193" t="str">
        <f t="shared" si="187"/>
        <v/>
      </c>
      <c r="Z859" s="397" t="str">
        <f t="shared" si="188"/>
        <v/>
      </c>
      <c r="AA859" s="257" t="str">
        <f t="shared" si="189"/>
        <v/>
      </c>
      <c r="AB859" s="257" t="str">
        <f t="shared" si="190"/>
        <v/>
      </c>
      <c r="AC859" s="193" t="str">
        <f t="shared" si="191"/>
        <v>CHECK DATES</v>
      </c>
      <c r="AD859" s="257" t="str">
        <f t="shared" si="192"/>
        <v/>
      </c>
      <c r="AE859" s="286">
        <v>0</v>
      </c>
      <c r="AF859" s="257">
        <f t="shared" si="193"/>
        <v>0</v>
      </c>
      <c r="AG859" s="257" t="str">
        <f t="shared" si="194"/>
        <v/>
      </c>
      <c r="AH859" s="257">
        <f t="shared" si="195"/>
        <v>0</v>
      </c>
    </row>
    <row r="860" spans="1:34" x14ac:dyDescent="0.3">
      <c r="A860" s="287">
        <v>848</v>
      </c>
      <c r="B860" s="150"/>
      <c r="C860" s="150"/>
      <c r="D860" s="150"/>
      <c r="E860" s="152"/>
      <c r="F860" s="152"/>
      <c r="G860" s="154"/>
      <c r="H860" s="155"/>
      <c r="I860" s="159"/>
      <c r="J860" s="159"/>
      <c r="K860" s="337"/>
      <c r="L860" s="343" t="str">
        <f>IF(K860="","",LOOKUP(K860,'Work Programme'!$A$8:$A$207,'Work Programme'!$B$8:$B$207))</f>
        <v/>
      </c>
      <c r="M860" s="150"/>
      <c r="N860" s="151"/>
      <c r="O860" s="254" t="str">
        <f>IF(G860="","",VLOOKUP(G860,'Overview - Financial Statement'!$A$46:$B$60,2,FALSE))</f>
        <v/>
      </c>
      <c r="P860" s="255" t="str">
        <f t="shared" si="182"/>
        <v/>
      </c>
      <c r="Q860" s="153"/>
      <c r="R860" s="153"/>
      <c r="S860" s="238">
        <f t="shared" si="183"/>
        <v>0</v>
      </c>
      <c r="T860" s="193" t="s">
        <v>44</v>
      </c>
      <c r="U860" s="173"/>
      <c r="V860" s="193" t="str">
        <f t="shared" si="184"/>
        <v/>
      </c>
      <c r="W860" s="264" t="str">
        <f t="shared" si="185"/>
        <v>OK</v>
      </c>
      <c r="X860" s="193" t="str">
        <f t="shared" si="186"/>
        <v/>
      </c>
      <c r="Y860" s="193" t="str">
        <f t="shared" si="187"/>
        <v/>
      </c>
      <c r="Z860" s="397" t="str">
        <f t="shared" si="188"/>
        <v/>
      </c>
      <c r="AA860" s="257" t="str">
        <f t="shared" si="189"/>
        <v/>
      </c>
      <c r="AB860" s="257" t="str">
        <f t="shared" si="190"/>
        <v/>
      </c>
      <c r="AC860" s="193" t="str">
        <f t="shared" si="191"/>
        <v>CHECK DATES</v>
      </c>
      <c r="AD860" s="257" t="str">
        <f t="shared" si="192"/>
        <v/>
      </c>
      <c r="AE860" s="286">
        <v>0</v>
      </c>
      <c r="AF860" s="257">
        <f t="shared" si="193"/>
        <v>0</v>
      </c>
      <c r="AG860" s="257" t="str">
        <f t="shared" si="194"/>
        <v/>
      </c>
      <c r="AH860" s="257">
        <f t="shared" si="195"/>
        <v>0</v>
      </c>
    </row>
    <row r="861" spans="1:34" x14ac:dyDescent="0.3">
      <c r="A861" s="287">
        <v>849</v>
      </c>
      <c r="B861" s="150"/>
      <c r="C861" s="150"/>
      <c r="D861" s="150"/>
      <c r="E861" s="152"/>
      <c r="F861" s="152"/>
      <c r="G861" s="154"/>
      <c r="H861" s="155"/>
      <c r="I861" s="159"/>
      <c r="J861" s="159"/>
      <c r="K861" s="337"/>
      <c r="L861" s="343" t="str">
        <f>IF(K861="","",LOOKUP(K861,'Work Programme'!$A$8:$A$207,'Work Programme'!$B$8:$B$207))</f>
        <v/>
      </c>
      <c r="M861" s="150"/>
      <c r="N861" s="151"/>
      <c r="O861" s="254" t="str">
        <f>IF(G861="","",VLOOKUP(G861,'Overview - Financial Statement'!$A$46:$B$60,2,FALSE))</f>
        <v/>
      </c>
      <c r="P861" s="255" t="str">
        <f t="shared" si="182"/>
        <v/>
      </c>
      <c r="Q861" s="153"/>
      <c r="R861" s="153"/>
      <c r="S861" s="238">
        <f t="shared" si="183"/>
        <v>0</v>
      </c>
      <c r="T861" s="193" t="s">
        <v>44</v>
      </c>
      <c r="U861" s="173"/>
      <c r="V861" s="193" t="str">
        <f t="shared" si="184"/>
        <v/>
      </c>
      <c r="W861" s="264" t="str">
        <f t="shared" si="185"/>
        <v>OK</v>
      </c>
      <c r="X861" s="193" t="str">
        <f t="shared" si="186"/>
        <v/>
      </c>
      <c r="Y861" s="193" t="str">
        <f t="shared" si="187"/>
        <v/>
      </c>
      <c r="Z861" s="397" t="str">
        <f t="shared" si="188"/>
        <v/>
      </c>
      <c r="AA861" s="257" t="str">
        <f t="shared" si="189"/>
        <v/>
      </c>
      <c r="AB861" s="257" t="str">
        <f t="shared" si="190"/>
        <v/>
      </c>
      <c r="AC861" s="193" t="str">
        <f t="shared" si="191"/>
        <v>CHECK DATES</v>
      </c>
      <c r="AD861" s="257" t="str">
        <f t="shared" si="192"/>
        <v/>
      </c>
      <c r="AE861" s="286">
        <v>0</v>
      </c>
      <c r="AF861" s="257">
        <f t="shared" si="193"/>
        <v>0</v>
      </c>
      <c r="AG861" s="257" t="str">
        <f t="shared" si="194"/>
        <v/>
      </c>
      <c r="AH861" s="257">
        <f t="shared" si="195"/>
        <v>0</v>
      </c>
    </row>
    <row r="862" spans="1:34" x14ac:dyDescent="0.3">
      <c r="A862" s="287">
        <v>850</v>
      </c>
      <c r="B862" s="150"/>
      <c r="C862" s="150"/>
      <c r="D862" s="150"/>
      <c r="E862" s="152"/>
      <c r="F862" s="152"/>
      <c r="G862" s="154"/>
      <c r="H862" s="155"/>
      <c r="I862" s="159"/>
      <c r="J862" s="159"/>
      <c r="K862" s="337"/>
      <c r="L862" s="343" t="str">
        <f>IF(K862="","",LOOKUP(K862,'Work Programme'!$A$8:$A$207,'Work Programme'!$B$8:$B$207))</f>
        <v/>
      </c>
      <c r="M862" s="150"/>
      <c r="N862" s="151"/>
      <c r="O862" s="254" t="str">
        <f>IF(G862="","",VLOOKUP(G862,'Overview - Financial Statement'!$A$46:$B$60,2,FALSE))</f>
        <v/>
      </c>
      <c r="P862" s="255" t="str">
        <f t="shared" si="182"/>
        <v/>
      </c>
      <c r="Q862" s="153"/>
      <c r="R862" s="153"/>
      <c r="S862" s="238">
        <f t="shared" si="183"/>
        <v>0</v>
      </c>
      <c r="T862" s="193" t="s">
        <v>44</v>
      </c>
      <c r="U862" s="173"/>
      <c r="V862" s="193" t="str">
        <f t="shared" si="184"/>
        <v/>
      </c>
      <c r="W862" s="264" t="str">
        <f t="shared" si="185"/>
        <v>OK</v>
      </c>
      <c r="X862" s="193" t="str">
        <f t="shared" si="186"/>
        <v/>
      </c>
      <c r="Y862" s="193" t="str">
        <f t="shared" si="187"/>
        <v/>
      </c>
      <c r="Z862" s="397" t="str">
        <f t="shared" si="188"/>
        <v/>
      </c>
      <c r="AA862" s="257" t="str">
        <f t="shared" si="189"/>
        <v/>
      </c>
      <c r="AB862" s="257" t="str">
        <f t="shared" si="190"/>
        <v/>
      </c>
      <c r="AC862" s="193" t="str">
        <f t="shared" si="191"/>
        <v>CHECK DATES</v>
      </c>
      <c r="AD862" s="257" t="str">
        <f t="shared" si="192"/>
        <v/>
      </c>
      <c r="AE862" s="286">
        <v>0</v>
      </c>
      <c r="AF862" s="257">
        <f t="shared" si="193"/>
        <v>0</v>
      </c>
      <c r="AG862" s="257" t="str">
        <f t="shared" si="194"/>
        <v/>
      </c>
      <c r="AH862" s="257">
        <f t="shared" si="195"/>
        <v>0</v>
      </c>
    </row>
    <row r="863" spans="1:34" x14ac:dyDescent="0.3">
      <c r="A863" s="287">
        <v>851</v>
      </c>
      <c r="B863" s="150"/>
      <c r="C863" s="150"/>
      <c r="D863" s="150"/>
      <c r="E863" s="152"/>
      <c r="F863" s="152"/>
      <c r="G863" s="154"/>
      <c r="H863" s="155"/>
      <c r="I863" s="159"/>
      <c r="J863" s="159"/>
      <c r="K863" s="337"/>
      <c r="L863" s="343" t="str">
        <f>IF(K863="","",LOOKUP(K863,'Work Programme'!$A$8:$A$207,'Work Programme'!$B$8:$B$207))</f>
        <v/>
      </c>
      <c r="M863" s="150"/>
      <c r="N863" s="151"/>
      <c r="O863" s="254" t="str">
        <f>IF(G863="","",VLOOKUP(G863,'Overview - Financial Statement'!$A$46:$B$60,2,FALSE))</f>
        <v/>
      </c>
      <c r="P863" s="255" t="str">
        <f t="shared" si="182"/>
        <v/>
      </c>
      <c r="Q863" s="153"/>
      <c r="R863" s="153"/>
      <c r="S863" s="238">
        <f t="shared" si="183"/>
        <v>0</v>
      </c>
      <c r="T863" s="193" t="s">
        <v>44</v>
      </c>
      <c r="U863" s="173"/>
      <c r="V863" s="193" t="str">
        <f t="shared" si="184"/>
        <v/>
      </c>
      <c r="W863" s="264" t="str">
        <f t="shared" si="185"/>
        <v>OK</v>
      </c>
      <c r="X863" s="193" t="str">
        <f t="shared" si="186"/>
        <v/>
      </c>
      <c r="Y863" s="193" t="str">
        <f t="shared" si="187"/>
        <v/>
      </c>
      <c r="Z863" s="397" t="str">
        <f t="shared" si="188"/>
        <v/>
      </c>
      <c r="AA863" s="257" t="str">
        <f t="shared" si="189"/>
        <v/>
      </c>
      <c r="AB863" s="257" t="str">
        <f t="shared" si="190"/>
        <v/>
      </c>
      <c r="AC863" s="193" t="str">
        <f t="shared" si="191"/>
        <v>CHECK DATES</v>
      </c>
      <c r="AD863" s="257" t="str">
        <f t="shared" si="192"/>
        <v/>
      </c>
      <c r="AE863" s="286">
        <v>0</v>
      </c>
      <c r="AF863" s="257">
        <f t="shared" si="193"/>
        <v>0</v>
      </c>
      <c r="AG863" s="257" t="str">
        <f t="shared" si="194"/>
        <v/>
      </c>
      <c r="AH863" s="257">
        <f t="shared" si="195"/>
        <v>0</v>
      </c>
    </row>
    <row r="864" spans="1:34" x14ac:dyDescent="0.3">
      <c r="A864" s="287">
        <v>852</v>
      </c>
      <c r="B864" s="150"/>
      <c r="C864" s="150"/>
      <c r="D864" s="150"/>
      <c r="E864" s="152"/>
      <c r="F864" s="152"/>
      <c r="G864" s="154"/>
      <c r="H864" s="155"/>
      <c r="I864" s="159"/>
      <c r="J864" s="159"/>
      <c r="K864" s="337"/>
      <c r="L864" s="343" t="str">
        <f>IF(K864="","",LOOKUP(K864,'Work Programme'!$A$8:$A$207,'Work Programme'!$B$8:$B$207))</f>
        <v/>
      </c>
      <c r="M864" s="150"/>
      <c r="N864" s="151"/>
      <c r="O864" s="254" t="str">
        <f>IF(G864="","",VLOOKUP(G864,'Overview - Financial Statement'!$A$46:$B$60,2,FALSE))</f>
        <v/>
      </c>
      <c r="P864" s="255" t="str">
        <f t="shared" si="182"/>
        <v/>
      </c>
      <c r="Q864" s="153"/>
      <c r="R864" s="153"/>
      <c r="S864" s="238">
        <f t="shared" si="183"/>
        <v>0</v>
      </c>
      <c r="T864" s="193" t="s">
        <v>44</v>
      </c>
      <c r="U864" s="173"/>
      <c r="V864" s="193" t="str">
        <f t="shared" si="184"/>
        <v/>
      </c>
      <c r="W864" s="264" t="str">
        <f t="shared" si="185"/>
        <v>OK</v>
      </c>
      <c r="X864" s="193" t="str">
        <f t="shared" si="186"/>
        <v/>
      </c>
      <c r="Y864" s="193" t="str">
        <f t="shared" si="187"/>
        <v/>
      </c>
      <c r="Z864" s="397" t="str">
        <f t="shared" si="188"/>
        <v/>
      </c>
      <c r="AA864" s="257" t="str">
        <f t="shared" si="189"/>
        <v/>
      </c>
      <c r="AB864" s="257" t="str">
        <f t="shared" si="190"/>
        <v/>
      </c>
      <c r="AC864" s="193" t="str">
        <f t="shared" si="191"/>
        <v>CHECK DATES</v>
      </c>
      <c r="AD864" s="257" t="str">
        <f t="shared" si="192"/>
        <v/>
      </c>
      <c r="AE864" s="286">
        <v>0</v>
      </c>
      <c r="AF864" s="257">
        <f t="shared" si="193"/>
        <v>0</v>
      </c>
      <c r="AG864" s="257" t="str">
        <f t="shared" si="194"/>
        <v/>
      </c>
      <c r="AH864" s="257">
        <f t="shared" si="195"/>
        <v>0</v>
      </c>
    </row>
    <row r="865" spans="1:34" x14ac:dyDescent="0.3">
      <c r="A865" s="287">
        <v>853</v>
      </c>
      <c r="B865" s="150"/>
      <c r="C865" s="150"/>
      <c r="D865" s="150"/>
      <c r="E865" s="152"/>
      <c r="F865" s="152"/>
      <c r="G865" s="154"/>
      <c r="H865" s="155"/>
      <c r="I865" s="159"/>
      <c r="J865" s="159"/>
      <c r="K865" s="337"/>
      <c r="L865" s="343" t="str">
        <f>IF(K865="","",LOOKUP(K865,'Work Programme'!$A$8:$A$207,'Work Programme'!$B$8:$B$207))</f>
        <v/>
      </c>
      <c r="M865" s="150"/>
      <c r="N865" s="151"/>
      <c r="O865" s="254" t="str">
        <f>IF(G865="","",VLOOKUP(G865,'Overview - Financial Statement'!$A$46:$B$60,2,FALSE))</f>
        <v/>
      </c>
      <c r="P865" s="255" t="str">
        <f t="shared" si="182"/>
        <v/>
      </c>
      <c r="Q865" s="153"/>
      <c r="R865" s="153"/>
      <c r="S865" s="238">
        <f t="shared" si="183"/>
        <v>0</v>
      </c>
      <c r="T865" s="193" t="s">
        <v>44</v>
      </c>
      <c r="U865" s="173"/>
      <c r="V865" s="193" t="str">
        <f t="shared" si="184"/>
        <v/>
      </c>
      <c r="W865" s="264" t="str">
        <f t="shared" si="185"/>
        <v>OK</v>
      </c>
      <c r="X865" s="193" t="str">
        <f t="shared" si="186"/>
        <v/>
      </c>
      <c r="Y865" s="193" t="str">
        <f t="shared" si="187"/>
        <v/>
      </c>
      <c r="Z865" s="397" t="str">
        <f t="shared" si="188"/>
        <v/>
      </c>
      <c r="AA865" s="257" t="str">
        <f t="shared" si="189"/>
        <v/>
      </c>
      <c r="AB865" s="257" t="str">
        <f t="shared" si="190"/>
        <v/>
      </c>
      <c r="AC865" s="193" t="str">
        <f t="shared" si="191"/>
        <v>CHECK DATES</v>
      </c>
      <c r="AD865" s="257" t="str">
        <f t="shared" si="192"/>
        <v/>
      </c>
      <c r="AE865" s="286">
        <v>0</v>
      </c>
      <c r="AF865" s="257">
        <f t="shared" si="193"/>
        <v>0</v>
      </c>
      <c r="AG865" s="257" t="str">
        <f t="shared" si="194"/>
        <v/>
      </c>
      <c r="AH865" s="257">
        <f t="shared" si="195"/>
        <v>0</v>
      </c>
    </row>
    <row r="866" spans="1:34" x14ac:dyDescent="0.3">
      <c r="A866" s="287">
        <v>854</v>
      </c>
      <c r="B866" s="150"/>
      <c r="C866" s="150"/>
      <c r="D866" s="150"/>
      <c r="E866" s="152"/>
      <c r="F866" s="152"/>
      <c r="G866" s="154"/>
      <c r="H866" s="155"/>
      <c r="I866" s="159"/>
      <c r="J866" s="159"/>
      <c r="K866" s="337"/>
      <c r="L866" s="343" t="str">
        <f>IF(K866="","",LOOKUP(K866,'Work Programme'!$A$8:$A$207,'Work Programme'!$B$8:$B$207))</f>
        <v/>
      </c>
      <c r="M866" s="150"/>
      <c r="N866" s="151"/>
      <c r="O866" s="254" t="str">
        <f>IF(G866="","",VLOOKUP(G866,'Overview - Financial Statement'!$A$46:$B$60,2,FALSE))</f>
        <v/>
      </c>
      <c r="P866" s="255" t="str">
        <f t="shared" si="182"/>
        <v/>
      </c>
      <c r="Q866" s="153"/>
      <c r="R866" s="153"/>
      <c r="S866" s="238">
        <f t="shared" si="183"/>
        <v>0</v>
      </c>
      <c r="T866" s="193" t="s">
        <v>44</v>
      </c>
      <c r="U866" s="173"/>
      <c r="V866" s="193" t="str">
        <f t="shared" si="184"/>
        <v/>
      </c>
      <c r="W866" s="264" t="str">
        <f t="shared" si="185"/>
        <v>OK</v>
      </c>
      <c r="X866" s="193" t="str">
        <f t="shared" si="186"/>
        <v/>
      </c>
      <c r="Y866" s="193" t="str">
        <f t="shared" si="187"/>
        <v/>
      </c>
      <c r="Z866" s="397" t="str">
        <f t="shared" si="188"/>
        <v/>
      </c>
      <c r="AA866" s="257" t="str">
        <f t="shared" si="189"/>
        <v/>
      </c>
      <c r="AB866" s="257" t="str">
        <f t="shared" si="190"/>
        <v/>
      </c>
      <c r="AC866" s="193" t="str">
        <f t="shared" si="191"/>
        <v>CHECK DATES</v>
      </c>
      <c r="AD866" s="257" t="str">
        <f t="shared" si="192"/>
        <v/>
      </c>
      <c r="AE866" s="286">
        <v>0</v>
      </c>
      <c r="AF866" s="257">
        <f t="shared" si="193"/>
        <v>0</v>
      </c>
      <c r="AG866" s="257" t="str">
        <f t="shared" si="194"/>
        <v/>
      </c>
      <c r="AH866" s="257">
        <f t="shared" si="195"/>
        <v>0</v>
      </c>
    </row>
    <row r="867" spans="1:34" x14ac:dyDescent="0.3">
      <c r="A867" s="287">
        <v>855</v>
      </c>
      <c r="B867" s="150"/>
      <c r="C867" s="150"/>
      <c r="D867" s="150"/>
      <c r="E867" s="152"/>
      <c r="F867" s="152"/>
      <c r="G867" s="154"/>
      <c r="H867" s="155"/>
      <c r="I867" s="159"/>
      <c r="J867" s="159"/>
      <c r="K867" s="337"/>
      <c r="L867" s="343" t="str">
        <f>IF(K867="","",LOOKUP(K867,'Work Programme'!$A$8:$A$207,'Work Programme'!$B$8:$B$207))</f>
        <v/>
      </c>
      <c r="M867" s="150"/>
      <c r="N867" s="151"/>
      <c r="O867" s="254" t="str">
        <f>IF(G867="","",VLOOKUP(G867,'Overview - Financial Statement'!$A$46:$B$60,2,FALSE))</f>
        <v/>
      </c>
      <c r="P867" s="255" t="str">
        <f t="shared" si="182"/>
        <v/>
      </c>
      <c r="Q867" s="153"/>
      <c r="R867" s="153"/>
      <c r="S867" s="238">
        <f t="shared" si="183"/>
        <v>0</v>
      </c>
      <c r="T867" s="193" t="s">
        <v>44</v>
      </c>
      <c r="U867" s="173"/>
      <c r="V867" s="193" t="str">
        <f t="shared" si="184"/>
        <v/>
      </c>
      <c r="W867" s="264" t="str">
        <f t="shared" si="185"/>
        <v>OK</v>
      </c>
      <c r="X867" s="193" t="str">
        <f t="shared" si="186"/>
        <v/>
      </c>
      <c r="Y867" s="193" t="str">
        <f t="shared" si="187"/>
        <v/>
      </c>
      <c r="Z867" s="397" t="str">
        <f t="shared" si="188"/>
        <v/>
      </c>
      <c r="AA867" s="257" t="str">
        <f t="shared" si="189"/>
        <v/>
      </c>
      <c r="AB867" s="257" t="str">
        <f t="shared" si="190"/>
        <v/>
      </c>
      <c r="AC867" s="193" t="str">
        <f t="shared" si="191"/>
        <v>CHECK DATES</v>
      </c>
      <c r="AD867" s="257" t="str">
        <f t="shared" si="192"/>
        <v/>
      </c>
      <c r="AE867" s="286">
        <v>0</v>
      </c>
      <c r="AF867" s="257">
        <f t="shared" si="193"/>
        <v>0</v>
      </c>
      <c r="AG867" s="257" t="str">
        <f t="shared" si="194"/>
        <v/>
      </c>
      <c r="AH867" s="257">
        <f t="shared" si="195"/>
        <v>0</v>
      </c>
    </row>
    <row r="868" spans="1:34" x14ac:dyDescent="0.3">
      <c r="A868" s="287">
        <v>856</v>
      </c>
      <c r="B868" s="150"/>
      <c r="C868" s="150"/>
      <c r="D868" s="150"/>
      <c r="E868" s="152"/>
      <c r="F868" s="152"/>
      <c r="G868" s="154"/>
      <c r="H868" s="155"/>
      <c r="I868" s="159"/>
      <c r="J868" s="159"/>
      <c r="K868" s="337"/>
      <c r="L868" s="343" t="str">
        <f>IF(K868="","",LOOKUP(K868,'Work Programme'!$A$8:$A$207,'Work Programme'!$B$8:$B$207))</f>
        <v/>
      </c>
      <c r="M868" s="150"/>
      <c r="N868" s="151"/>
      <c r="O868" s="254" t="str">
        <f>IF(G868="","",VLOOKUP(G868,'Overview - Financial Statement'!$A$46:$B$60,2,FALSE))</f>
        <v/>
      </c>
      <c r="P868" s="255" t="str">
        <f t="shared" si="182"/>
        <v/>
      </c>
      <c r="Q868" s="153"/>
      <c r="R868" s="153"/>
      <c r="S868" s="238">
        <f t="shared" si="183"/>
        <v>0</v>
      </c>
      <c r="T868" s="193" t="s">
        <v>44</v>
      </c>
      <c r="U868" s="173"/>
      <c r="V868" s="193" t="str">
        <f t="shared" si="184"/>
        <v/>
      </c>
      <c r="W868" s="264" t="str">
        <f t="shared" si="185"/>
        <v>OK</v>
      </c>
      <c r="X868" s="193" t="str">
        <f t="shared" si="186"/>
        <v/>
      </c>
      <c r="Y868" s="193" t="str">
        <f t="shared" si="187"/>
        <v/>
      </c>
      <c r="Z868" s="397" t="str">
        <f t="shared" si="188"/>
        <v/>
      </c>
      <c r="AA868" s="257" t="str">
        <f t="shared" si="189"/>
        <v/>
      </c>
      <c r="AB868" s="257" t="str">
        <f t="shared" si="190"/>
        <v/>
      </c>
      <c r="AC868" s="193" t="str">
        <f t="shared" si="191"/>
        <v>CHECK DATES</v>
      </c>
      <c r="AD868" s="257" t="str">
        <f t="shared" si="192"/>
        <v/>
      </c>
      <c r="AE868" s="286">
        <v>0</v>
      </c>
      <c r="AF868" s="257">
        <f t="shared" si="193"/>
        <v>0</v>
      </c>
      <c r="AG868" s="257" t="str">
        <f t="shared" si="194"/>
        <v/>
      </c>
      <c r="AH868" s="257">
        <f t="shared" si="195"/>
        <v>0</v>
      </c>
    </row>
    <row r="869" spans="1:34" x14ac:dyDescent="0.3">
      <c r="A869" s="287">
        <v>857</v>
      </c>
      <c r="B869" s="150"/>
      <c r="C869" s="150"/>
      <c r="D869" s="150"/>
      <c r="E869" s="152"/>
      <c r="F869" s="152"/>
      <c r="G869" s="154"/>
      <c r="H869" s="155"/>
      <c r="I869" s="159"/>
      <c r="J869" s="159"/>
      <c r="K869" s="337"/>
      <c r="L869" s="343" t="str">
        <f>IF(K869="","",LOOKUP(K869,'Work Programme'!$A$8:$A$207,'Work Programme'!$B$8:$B$207))</f>
        <v/>
      </c>
      <c r="M869" s="150"/>
      <c r="N869" s="151"/>
      <c r="O869" s="254" t="str">
        <f>IF(G869="","",VLOOKUP(G869,'Overview - Financial Statement'!$A$46:$B$60,2,FALSE))</f>
        <v/>
      </c>
      <c r="P869" s="255" t="str">
        <f t="shared" si="182"/>
        <v/>
      </c>
      <c r="Q869" s="153"/>
      <c r="R869" s="153"/>
      <c r="S869" s="238">
        <f t="shared" si="183"/>
        <v>0</v>
      </c>
      <c r="T869" s="193" t="s">
        <v>44</v>
      </c>
      <c r="U869" s="173"/>
      <c r="V869" s="193" t="str">
        <f t="shared" si="184"/>
        <v/>
      </c>
      <c r="W869" s="264" t="str">
        <f t="shared" si="185"/>
        <v>OK</v>
      </c>
      <c r="X869" s="193" t="str">
        <f t="shared" si="186"/>
        <v/>
      </c>
      <c r="Y869" s="193" t="str">
        <f t="shared" si="187"/>
        <v/>
      </c>
      <c r="Z869" s="397" t="str">
        <f t="shared" si="188"/>
        <v/>
      </c>
      <c r="AA869" s="257" t="str">
        <f t="shared" si="189"/>
        <v/>
      </c>
      <c r="AB869" s="257" t="str">
        <f t="shared" si="190"/>
        <v/>
      </c>
      <c r="AC869" s="193" t="str">
        <f t="shared" si="191"/>
        <v>CHECK DATES</v>
      </c>
      <c r="AD869" s="257" t="str">
        <f t="shared" si="192"/>
        <v/>
      </c>
      <c r="AE869" s="286">
        <v>0</v>
      </c>
      <c r="AF869" s="257">
        <f t="shared" si="193"/>
        <v>0</v>
      </c>
      <c r="AG869" s="257" t="str">
        <f t="shared" si="194"/>
        <v/>
      </c>
      <c r="AH869" s="257">
        <f t="shared" si="195"/>
        <v>0</v>
      </c>
    </row>
    <row r="870" spans="1:34" x14ac:dyDescent="0.3">
      <c r="A870" s="287">
        <v>858</v>
      </c>
      <c r="B870" s="150"/>
      <c r="C870" s="150"/>
      <c r="D870" s="150"/>
      <c r="E870" s="152"/>
      <c r="F870" s="152"/>
      <c r="G870" s="154"/>
      <c r="H870" s="155"/>
      <c r="I870" s="159"/>
      <c r="J870" s="159"/>
      <c r="K870" s="337"/>
      <c r="L870" s="343" t="str">
        <f>IF(K870="","",LOOKUP(K870,'Work Programme'!$A$8:$A$207,'Work Programme'!$B$8:$B$207))</f>
        <v/>
      </c>
      <c r="M870" s="150"/>
      <c r="N870" s="151"/>
      <c r="O870" s="254" t="str">
        <f>IF(G870="","",VLOOKUP(G870,'Overview - Financial Statement'!$A$46:$B$60,2,FALSE))</f>
        <v/>
      </c>
      <c r="P870" s="255" t="str">
        <f t="shared" si="182"/>
        <v/>
      </c>
      <c r="Q870" s="153"/>
      <c r="R870" s="153"/>
      <c r="S870" s="238">
        <f t="shared" si="183"/>
        <v>0</v>
      </c>
      <c r="T870" s="193" t="s">
        <v>44</v>
      </c>
      <c r="U870" s="173"/>
      <c r="V870" s="193" t="str">
        <f t="shared" si="184"/>
        <v/>
      </c>
      <c r="W870" s="264" t="str">
        <f t="shared" si="185"/>
        <v>OK</v>
      </c>
      <c r="X870" s="193" t="str">
        <f t="shared" si="186"/>
        <v/>
      </c>
      <c r="Y870" s="193" t="str">
        <f t="shared" si="187"/>
        <v/>
      </c>
      <c r="Z870" s="397" t="str">
        <f t="shared" si="188"/>
        <v/>
      </c>
      <c r="AA870" s="257" t="str">
        <f t="shared" si="189"/>
        <v/>
      </c>
      <c r="AB870" s="257" t="str">
        <f t="shared" si="190"/>
        <v/>
      </c>
      <c r="AC870" s="193" t="str">
        <f t="shared" si="191"/>
        <v>CHECK DATES</v>
      </c>
      <c r="AD870" s="257" t="str">
        <f t="shared" si="192"/>
        <v/>
      </c>
      <c r="AE870" s="286">
        <v>0</v>
      </c>
      <c r="AF870" s="257">
        <f t="shared" si="193"/>
        <v>0</v>
      </c>
      <c r="AG870" s="257" t="str">
        <f t="shared" si="194"/>
        <v/>
      </c>
      <c r="AH870" s="257">
        <f t="shared" si="195"/>
        <v>0</v>
      </c>
    </row>
    <row r="871" spans="1:34" x14ac:dyDescent="0.3">
      <c r="A871" s="287">
        <v>859</v>
      </c>
      <c r="B871" s="150"/>
      <c r="C871" s="150"/>
      <c r="D871" s="150"/>
      <c r="E871" s="152"/>
      <c r="F871" s="152"/>
      <c r="G871" s="154"/>
      <c r="H871" s="155"/>
      <c r="I871" s="159"/>
      <c r="J871" s="159"/>
      <c r="K871" s="337"/>
      <c r="L871" s="343" t="str">
        <f>IF(K871="","",LOOKUP(K871,'Work Programme'!$A$8:$A$207,'Work Programme'!$B$8:$B$207))</f>
        <v/>
      </c>
      <c r="M871" s="150"/>
      <c r="N871" s="151"/>
      <c r="O871" s="254" t="str">
        <f>IF(G871="","",VLOOKUP(G871,'Overview - Financial Statement'!$A$46:$B$60,2,FALSE))</f>
        <v/>
      </c>
      <c r="P871" s="255" t="str">
        <f t="shared" si="182"/>
        <v/>
      </c>
      <c r="Q871" s="153"/>
      <c r="R871" s="153"/>
      <c r="S871" s="238">
        <f t="shared" si="183"/>
        <v>0</v>
      </c>
      <c r="T871" s="193" t="s">
        <v>44</v>
      </c>
      <c r="U871" s="173"/>
      <c r="V871" s="193" t="str">
        <f t="shared" si="184"/>
        <v/>
      </c>
      <c r="W871" s="264" t="str">
        <f t="shared" si="185"/>
        <v>OK</v>
      </c>
      <c r="X871" s="193" t="str">
        <f t="shared" si="186"/>
        <v/>
      </c>
      <c r="Y871" s="193" t="str">
        <f t="shared" si="187"/>
        <v/>
      </c>
      <c r="Z871" s="397" t="str">
        <f t="shared" si="188"/>
        <v/>
      </c>
      <c r="AA871" s="257" t="str">
        <f t="shared" si="189"/>
        <v/>
      </c>
      <c r="AB871" s="257" t="str">
        <f t="shared" si="190"/>
        <v/>
      </c>
      <c r="AC871" s="193" t="str">
        <f t="shared" si="191"/>
        <v>CHECK DATES</v>
      </c>
      <c r="AD871" s="257" t="str">
        <f t="shared" si="192"/>
        <v/>
      </c>
      <c r="AE871" s="286">
        <v>0</v>
      </c>
      <c r="AF871" s="257">
        <f t="shared" si="193"/>
        <v>0</v>
      </c>
      <c r="AG871" s="257" t="str">
        <f t="shared" si="194"/>
        <v/>
      </c>
      <c r="AH871" s="257">
        <f t="shared" si="195"/>
        <v>0</v>
      </c>
    </row>
    <row r="872" spans="1:34" x14ac:dyDescent="0.3">
      <c r="A872" s="287">
        <v>860</v>
      </c>
      <c r="B872" s="150"/>
      <c r="C872" s="150"/>
      <c r="D872" s="150"/>
      <c r="E872" s="152"/>
      <c r="F872" s="152"/>
      <c r="G872" s="154"/>
      <c r="H872" s="155"/>
      <c r="I872" s="159"/>
      <c r="J872" s="159"/>
      <c r="K872" s="337"/>
      <c r="L872" s="343" t="str">
        <f>IF(K872="","",LOOKUP(K872,'Work Programme'!$A$8:$A$207,'Work Programme'!$B$8:$B$207))</f>
        <v/>
      </c>
      <c r="M872" s="150"/>
      <c r="N872" s="151"/>
      <c r="O872" s="254" t="str">
        <f>IF(G872="","",VLOOKUP(G872,'Overview - Financial Statement'!$A$46:$B$60,2,FALSE))</f>
        <v/>
      </c>
      <c r="P872" s="255" t="str">
        <f t="shared" si="182"/>
        <v/>
      </c>
      <c r="Q872" s="153"/>
      <c r="R872" s="153"/>
      <c r="S872" s="238">
        <f t="shared" si="183"/>
        <v>0</v>
      </c>
      <c r="T872" s="193" t="s">
        <v>44</v>
      </c>
      <c r="U872" s="173"/>
      <c r="V872" s="193" t="str">
        <f t="shared" si="184"/>
        <v/>
      </c>
      <c r="W872" s="264" t="str">
        <f t="shared" si="185"/>
        <v>OK</v>
      </c>
      <c r="X872" s="193" t="str">
        <f t="shared" si="186"/>
        <v/>
      </c>
      <c r="Y872" s="193" t="str">
        <f t="shared" si="187"/>
        <v/>
      </c>
      <c r="Z872" s="397" t="str">
        <f t="shared" si="188"/>
        <v/>
      </c>
      <c r="AA872" s="257" t="str">
        <f t="shared" si="189"/>
        <v/>
      </c>
      <c r="AB872" s="257" t="str">
        <f t="shared" si="190"/>
        <v/>
      </c>
      <c r="AC872" s="193" t="str">
        <f t="shared" si="191"/>
        <v>CHECK DATES</v>
      </c>
      <c r="AD872" s="257" t="str">
        <f t="shared" si="192"/>
        <v/>
      </c>
      <c r="AE872" s="286">
        <v>0</v>
      </c>
      <c r="AF872" s="257">
        <f t="shared" si="193"/>
        <v>0</v>
      </c>
      <c r="AG872" s="257" t="str">
        <f t="shared" si="194"/>
        <v/>
      </c>
      <c r="AH872" s="257">
        <f t="shared" si="195"/>
        <v>0</v>
      </c>
    </row>
    <row r="873" spans="1:34" x14ac:dyDescent="0.3">
      <c r="A873" s="287">
        <v>861</v>
      </c>
      <c r="B873" s="150"/>
      <c r="C873" s="150"/>
      <c r="D873" s="150"/>
      <c r="E873" s="152"/>
      <c r="F873" s="152"/>
      <c r="G873" s="154"/>
      <c r="H873" s="155"/>
      <c r="I873" s="159"/>
      <c r="J873" s="159"/>
      <c r="K873" s="337"/>
      <c r="L873" s="343" t="str">
        <f>IF(K873="","",LOOKUP(K873,'Work Programme'!$A$8:$A$207,'Work Programme'!$B$8:$B$207))</f>
        <v/>
      </c>
      <c r="M873" s="150"/>
      <c r="N873" s="151"/>
      <c r="O873" s="254" t="str">
        <f>IF(G873="","",VLOOKUP(G873,'Overview - Financial Statement'!$A$46:$B$60,2,FALSE))</f>
        <v/>
      </c>
      <c r="P873" s="255" t="str">
        <f t="shared" si="182"/>
        <v/>
      </c>
      <c r="Q873" s="153"/>
      <c r="R873" s="153"/>
      <c r="S873" s="238">
        <f t="shared" si="183"/>
        <v>0</v>
      </c>
      <c r="T873" s="193" t="s">
        <v>44</v>
      </c>
      <c r="U873" s="173"/>
      <c r="V873" s="193" t="str">
        <f t="shared" si="184"/>
        <v/>
      </c>
      <c r="W873" s="264" t="str">
        <f t="shared" si="185"/>
        <v>OK</v>
      </c>
      <c r="X873" s="193" t="str">
        <f t="shared" si="186"/>
        <v/>
      </c>
      <c r="Y873" s="193" t="str">
        <f t="shared" si="187"/>
        <v/>
      </c>
      <c r="Z873" s="397" t="str">
        <f t="shared" si="188"/>
        <v/>
      </c>
      <c r="AA873" s="257" t="str">
        <f t="shared" si="189"/>
        <v/>
      </c>
      <c r="AB873" s="257" t="str">
        <f t="shared" si="190"/>
        <v/>
      </c>
      <c r="AC873" s="193" t="str">
        <f t="shared" si="191"/>
        <v>CHECK DATES</v>
      </c>
      <c r="AD873" s="257" t="str">
        <f t="shared" si="192"/>
        <v/>
      </c>
      <c r="AE873" s="286">
        <v>0</v>
      </c>
      <c r="AF873" s="257">
        <f t="shared" si="193"/>
        <v>0</v>
      </c>
      <c r="AG873" s="257" t="str">
        <f t="shared" si="194"/>
        <v/>
      </c>
      <c r="AH873" s="257">
        <f t="shared" si="195"/>
        <v>0</v>
      </c>
    </row>
    <row r="874" spans="1:34" x14ac:dyDescent="0.3">
      <c r="A874" s="287">
        <v>862</v>
      </c>
      <c r="B874" s="150"/>
      <c r="C874" s="150"/>
      <c r="D874" s="150"/>
      <c r="E874" s="152"/>
      <c r="F874" s="152"/>
      <c r="G874" s="154"/>
      <c r="H874" s="155"/>
      <c r="I874" s="159"/>
      <c r="J874" s="159"/>
      <c r="K874" s="337"/>
      <c r="L874" s="343" t="str">
        <f>IF(K874="","",LOOKUP(K874,'Work Programme'!$A$8:$A$207,'Work Programme'!$B$8:$B$207))</f>
        <v/>
      </c>
      <c r="M874" s="150"/>
      <c r="N874" s="151"/>
      <c r="O874" s="254" t="str">
        <f>IF(G874="","",VLOOKUP(G874,'Overview - Financial Statement'!$A$46:$B$60,2,FALSE))</f>
        <v/>
      </c>
      <c r="P874" s="255" t="str">
        <f t="shared" si="182"/>
        <v/>
      </c>
      <c r="Q874" s="153"/>
      <c r="R874" s="153"/>
      <c r="S874" s="238">
        <f t="shared" si="183"/>
        <v>0</v>
      </c>
      <c r="T874" s="193" t="s">
        <v>44</v>
      </c>
      <c r="U874" s="173"/>
      <c r="V874" s="193" t="str">
        <f t="shared" si="184"/>
        <v/>
      </c>
      <c r="W874" s="264" t="str">
        <f t="shared" si="185"/>
        <v>OK</v>
      </c>
      <c r="X874" s="193" t="str">
        <f t="shared" si="186"/>
        <v/>
      </c>
      <c r="Y874" s="193" t="str">
        <f t="shared" si="187"/>
        <v/>
      </c>
      <c r="Z874" s="397" t="str">
        <f t="shared" si="188"/>
        <v/>
      </c>
      <c r="AA874" s="257" t="str">
        <f t="shared" si="189"/>
        <v/>
      </c>
      <c r="AB874" s="257" t="str">
        <f t="shared" si="190"/>
        <v/>
      </c>
      <c r="AC874" s="193" t="str">
        <f t="shared" si="191"/>
        <v>CHECK DATES</v>
      </c>
      <c r="AD874" s="257" t="str">
        <f t="shared" si="192"/>
        <v/>
      </c>
      <c r="AE874" s="286">
        <v>0</v>
      </c>
      <c r="AF874" s="257">
        <f t="shared" si="193"/>
        <v>0</v>
      </c>
      <c r="AG874" s="257" t="str">
        <f t="shared" si="194"/>
        <v/>
      </c>
      <c r="AH874" s="257">
        <f t="shared" si="195"/>
        <v>0</v>
      </c>
    </row>
    <row r="875" spans="1:34" x14ac:dyDescent="0.3">
      <c r="A875" s="287">
        <v>863</v>
      </c>
      <c r="B875" s="150"/>
      <c r="C875" s="150"/>
      <c r="D875" s="150"/>
      <c r="E875" s="152"/>
      <c r="F875" s="152"/>
      <c r="G875" s="154"/>
      <c r="H875" s="155"/>
      <c r="I875" s="159"/>
      <c r="J875" s="159"/>
      <c r="K875" s="337"/>
      <c r="L875" s="343" t="str">
        <f>IF(K875="","",LOOKUP(K875,'Work Programme'!$A$8:$A$207,'Work Programme'!$B$8:$B$207))</f>
        <v/>
      </c>
      <c r="M875" s="150"/>
      <c r="N875" s="151"/>
      <c r="O875" s="254" t="str">
        <f>IF(G875="","",VLOOKUP(G875,'Overview - Financial Statement'!$A$46:$B$60,2,FALSE))</f>
        <v/>
      </c>
      <c r="P875" s="255" t="str">
        <f t="shared" si="182"/>
        <v/>
      </c>
      <c r="Q875" s="153"/>
      <c r="R875" s="153"/>
      <c r="S875" s="238">
        <f t="shared" si="183"/>
        <v>0</v>
      </c>
      <c r="T875" s="193" t="s">
        <v>44</v>
      </c>
      <c r="U875" s="173"/>
      <c r="V875" s="193" t="str">
        <f t="shared" si="184"/>
        <v/>
      </c>
      <c r="W875" s="264" t="str">
        <f t="shared" si="185"/>
        <v>OK</v>
      </c>
      <c r="X875" s="193" t="str">
        <f t="shared" si="186"/>
        <v/>
      </c>
      <c r="Y875" s="193" t="str">
        <f t="shared" si="187"/>
        <v/>
      </c>
      <c r="Z875" s="397" t="str">
        <f t="shared" si="188"/>
        <v/>
      </c>
      <c r="AA875" s="257" t="str">
        <f t="shared" si="189"/>
        <v/>
      </c>
      <c r="AB875" s="257" t="str">
        <f t="shared" si="190"/>
        <v/>
      </c>
      <c r="AC875" s="193" t="str">
        <f t="shared" si="191"/>
        <v>CHECK DATES</v>
      </c>
      <c r="AD875" s="257" t="str">
        <f t="shared" si="192"/>
        <v/>
      </c>
      <c r="AE875" s="286">
        <v>0</v>
      </c>
      <c r="AF875" s="257">
        <f t="shared" si="193"/>
        <v>0</v>
      </c>
      <c r="AG875" s="257" t="str">
        <f t="shared" si="194"/>
        <v/>
      </c>
      <c r="AH875" s="257">
        <f t="shared" si="195"/>
        <v>0</v>
      </c>
    </row>
    <row r="876" spans="1:34" x14ac:dyDescent="0.3">
      <c r="A876" s="287">
        <v>864</v>
      </c>
      <c r="B876" s="150"/>
      <c r="C876" s="150"/>
      <c r="D876" s="150"/>
      <c r="E876" s="152"/>
      <c r="F876" s="152"/>
      <c r="G876" s="154"/>
      <c r="H876" s="155"/>
      <c r="I876" s="159"/>
      <c r="J876" s="159"/>
      <c r="K876" s="337"/>
      <c r="L876" s="343" t="str">
        <f>IF(K876="","",LOOKUP(K876,'Work Programme'!$A$8:$A$207,'Work Programme'!$B$8:$B$207))</f>
        <v/>
      </c>
      <c r="M876" s="150"/>
      <c r="N876" s="151"/>
      <c r="O876" s="254" t="str">
        <f>IF(G876="","",VLOOKUP(G876,'Overview - Financial Statement'!$A$46:$B$60,2,FALSE))</f>
        <v/>
      </c>
      <c r="P876" s="255" t="str">
        <f t="shared" si="182"/>
        <v/>
      </c>
      <c r="Q876" s="153"/>
      <c r="R876" s="153"/>
      <c r="S876" s="238">
        <f t="shared" si="183"/>
        <v>0</v>
      </c>
      <c r="T876" s="193" t="s">
        <v>44</v>
      </c>
      <c r="U876" s="173"/>
      <c r="V876" s="193" t="str">
        <f t="shared" si="184"/>
        <v/>
      </c>
      <c r="W876" s="264" t="str">
        <f t="shared" si="185"/>
        <v>OK</v>
      </c>
      <c r="X876" s="193" t="str">
        <f t="shared" si="186"/>
        <v/>
      </c>
      <c r="Y876" s="193" t="str">
        <f t="shared" si="187"/>
        <v/>
      </c>
      <c r="Z876" s="397" t="str">
        <f t="shared" si="188"/>
        <v/>
      </c>
      <c r="AA876" s="257" t="str">
        <f t="shared" si="189"/>
        <v/>
      </c>
      <c r="AB876" s="257" t="str">
        <f t="shared" si="190"/>
        <v/>
      </c>
      <c r="AC876" s="193" t="str">
        <f t="shared" si="191"/>
        <v>CHECK DATES</v>
      </c>
      <c r="AD876" s="257" t="str">
        <f t="shared" si="192"/>
        <v/>
      </c>
      <c r="AE876" s="286">
        <v>0</v>
      </c>
      <c r="AF876" s="257">
        <f t="shared" si="193"/>
        <v>0</v>
      </c>
      <c r="AG876" s="257" t="str">
        <f t="shared" si="194"/>
        <v/>
      </c>
      <c r="AH876" s="257">
        <f t="shared" si="195"/>
        <v>0</v>
      </c>
    </row>
    <row r="877" spans="1:34" x14ac:dyDescent="0.3">
      <c r="A877" s="287">
        <v>865</v>
      </c>
      <c r="B877" s="150"/>
      <c r="C877" s="150"/>
      <c r="D877" s="150"/>
      <c r="E877" s="152"/>
      <c r="F877" s="152"/>
      <c r="G877" s="154"/>
      <c r="H877" s="155"/>
      <c r="I877" s="159"/>
      <c r="J877" s="159"/>
      <c r="K877" s="337"/>
      <c r="L877" s="343" t="str">
        <f>IF(K877="","",LOOKUP(K877,'Work Programme'!$A$8:$A$207,'Work Programme'!$B$8:$B$207))</f>
        <v/>
      </c>
      <c r="M877" s="150"/>
      <c r="N877" s="151"/>
      <c r="O877" s="254" t="str">
        <f>IF(G877="","",VLOOKUP(G877,'Overview - Financial Statement'!$A$46:$B$60,2,FALSE))</f>
        <v/>
      </c>
      <c r="P877" s="255" t="str">
        <f t="shared" si="182"/>
        <v/>
      </c>
      <c r="Q877" s="153"/>
      <c r="R877" s="153"/>
      <c r="S877" s="238">
        <f t="shared" si="183"/>
        <v>0</v>
      </c>
      <c r="T877" s="193" t="s">
        <v>44</v>
      </c>
      <c r="U877" s="173"/>
      <c r="V877" s="193" t="str">
        <f t="shared" si="184"/>
        <v/>
      </c>
      <c r="W877" s="264" t="str">
        <f t="shared" si="185"/>
        <v>OK</v>
      </c>
      <c r="X877" s="193" t="str">
        <f t="shared" si="186"/>
        <v/>
      </c>
      <c r="Y877" s="193" t="str">
        <f t="shared" si="187"/>
        <v/>
      </c>
      <c r="Z877" s="397" t="str">
        <f t="shared" si="188"/>
        <v/>
      </c>
      <c r="AA877" s="257" t="str">
        <f t="shared" si="189"/>
        <v/>
      </c>
      <c r="AB877" s="257" t="str">
        <f t="shared" si="190"/>
        <v/>
      </c>
      <c r="AC877" s="193" t="str">
        <f t="shared" si="191"/>
        <v>CHECK DATES</v>
      </c>
      <c r="AD877" s="257" t="str">
        <f t="shared" si="192"/>
        <v/>
      </c>
      <c r="AE877" s="286">
        <v>0</v>
      </c>
      <c r="AF877" s="257">
        <f t="shared" si="193"/>
        <v>0</v>
      </c>
      <c r="AG877" s="257" t="str">
        <f t="shared" si="194"/>
        <v/>
      </c>
      <c r="AH877" s="257">
        <f t="shared" si="195"/>
        <v>0</v>
      </c>
    </row>
    <row r="878" spans="1:34" x14ac:dyDescent="0.3">
      <c r="A878" s="287">
        <v>866</v>
      </c>
      <c r="B878" s="150"/>
      <c r="C878" s="150"/>
      <c r="D878" s="150"/>
      <c r="E878" s="152"/>
      <c r="F878" s="152"/>
      <c r="G878" s="154"/>
      <c r="H878" s="155"/>
      <c r="I878" s="159"/>
      <c r="J878" s="159"/>
      <c r="K878" s="337"/>
      <c r="L878" s="343" t="str">
        <f>IF(K878="","",LOOKUP(K878,'Work Programme'!$A$8:$A$207,'Work Programme'!$B$8:$B$207))</f>
        <v/>
      </c>
      <c r="M878" s="150"/>
      <c r="N878" s="151"/>
      <c r="O878" s="254" t="str">
        <f>IF(G878="","",VLOOKUP(G878,'Overview - Financial Statement'!$A$46:$B$60,2,FALSE))</f>
        <v/>
      </c>
      <c r="P878" s="255" t="str">
        <f t="shared" si="182"/>
        <v/>
      </c>
      <c r="Q878" s="153"/>
      <c r="R878" s="153"/>
      <c r="S878" s="238">
        <f t="shared" si="183"/>
        <v>0</v>
      </c>
      <c r="T878" s="193" t="s">
        <v>44</v>
      </c>
      <c r="U878" s="173"/>
      <c r="V878" s="193" t="str">
        <f t="shared" si="184"/>
        <v/>
      </c>
      <c r="W878" s="264" t="str">
        <f t="shared" si="185"/>
        <v>OK</v>
      </c>
      <c r="X878" s="193" t="str">
        <f t="shared" si="186"/>
        <v/>
      </c>
      <c r="Y878" s="193" t="str">
        <f t="shared" si="187"/>
        <v/>
      </c>
      <c r="Z878" s="397" t="str">
        <f t="shared" si="188"/>
        <v/>
      </c>
      <c r="AA878" s="257" t="str">
        <f t="shared" si="189"/>
        <v/>
      </c>
      <c r="AB878" s="257" t="str">
        <f t="shared" si="190"/>
        <v/>
      </c>
      <c r="AC878" s="193" t="str">
        <f t="shared" si="191"/>
        <v>CHECK DATES</v>
      </c>
      <c r="AD878" s="257" t="str">
        <f t="shared" si="192"/>
        <v/>
      </c>
      <c r="AE878" s="286">
        <v>0</v>
      </c>
      <c r="AF878" s="257">
        <f t="shared" si="193"/>
        <v>0</v>
      </c>
      <c r="AG878" s="257" t="str">
        <f t="shared" si="194"/>
        <v/>
      </c>
      <c r="AH878" s="257">
        <f t="shared" si="195"/>
        <v>0</v>
      </c>
    </row>
    <row r="879" spans="1:34" x14ac:dyDescent="0.3">
      <c r="A879" s="287">
        <v>867</v>
      </c>
      <c r="B879" s="150"/>
      <c r="C879" s="150"/>
      <c r="D879" s="150"/>
      <c r="E879" s="152"/>
      <c r="F879" s="152"/>
      <c r="G879" s="154"/>
      <c r="H879" s="155"/>
      <c r="I879" s="159"/>
      <c r="J879" s="159"/>
      <c r="K879" s="337"/>
      <c r="L879" s="343" t="str">
        <f>IF(K879="","",LOOKUP(K879,'Work Programme'!$A$8:$A$207,'Work Programme'!$B$8:$B$207))</f>
        <v/>
      </c>
      <c r="M879" s="150"/>
      <c r="N879" s="151"/>
      <c r="O879" s="254" t="str">
        <f>IF(G879="","",VLOOKUP(G879,'Overview - Financial Statement'!$A$46:$B$60,2,FALSE))</f>
        <v/>
      </c>
      <c r="P879" s="255" t="str">
        <f t="shared" si="182"/>
        <v/>
      </c>
      <c r="Q879" s="153"/>
      <c r="R879" s="153"/>
      <c r="S879" s="238">
        <f t="shared" si="183"/>
        <v>0</v>
      </c>
      <c r="T879" s="193" t="s">
        <v>44</v>
      </c>
      <c r="U879" s="173"/>
      <c r="V879" s="193" t="str">
        <f t="shared" si="184"/>
        <v/>
      </c>
      <c r="W879" s="264" t="str">
        <f t="shared" si="185"/>
        <v>OK</v>
      </c>
      <c r="X879" s="193" t="str">
        <f t="shared" si="186"/>
        <v/>
      </c>
      <c r="Y879" s="193" t="str">
        <f t="shared" si="187"/>
        <v/>
      </c>
      <c r="Z879" s="397" t="str">
        <f t="shared" si="188"/>
        <v/>
      </c>
      <c r="AA879" s="257" t="str">
        <f t="shared" si="189"/>
        <v/>
      </c>
      <c r="AB879" s="257" t="str">
        <f t="shared" si="190"/>
        <v/>
      </c>
      <c r="AC879" s="193" t="str">
        <f t="shared" si="191"/>
        <v>CHECK DATES</v>
      </c>
      <c r="AD879" s="257" t="str">
        <f t="shared" si="192"/>
        <v/>
      </c>
      <c r="AE879" s="286">
        <v>0</v>
      </c>
      <c r="AF879" s="257">
        <f t="shared" si="193"/>
        <v>0</v>
      </c>
      <c r="AG879" s="257" t="str">
        <f t="shared" si="194"/>
        <v/>
      </c>
      <c r="AH879" s="257">
        <f t="shared" si="195"/>
        <v>0</v>
      </c>
    </row>
    <row r="880" spans="1:34" x14ac:dyDescent="0.3">
      <c r="A880" s="287">
        <v>868</v>
      </c>
      <c r="B880" s="150"/>
      <c r="C880" s="150"/>
      <c r="D880" s="150"/>
      <c r="E880" s="152"/>
      <c r="F880" s="152"/>
      <c r="G880" s="154"/>
      <c r="H880" s="155"/>
      <c r="I880" s="159"/>
      <c r="J880" s="159"/>
      <c r="K880" s="337"/>
      <c r="L880" s="343" t="str">
        <f>IF(K880="","",LOOKUP(K880,'Work Programme'!$A$8:$A$207,'Work Programme'!$B$8:$B$207))</f>
        <v/>
      </c>
      <c r="M880" s="150"/>
      <c r="N880" s="151"/>
      <c r="O880" s="254" t="str">
        <f>IF(G880="","",VLOOKUP(G880,'Overview - Financial Statement'!$A$46:$B$60,2,FALSE))</f>
        <v/>
      </c>
      <c r="P880" s="255" t="str">
        <f t="shared" si="182"/>
        <v/>
      </c>
      <c r="Q880" s="153"/>
      <c r="R880" s="153"/>
      <c r="S880" s="238">
        <f t="shared" si="183"/>
        <v>0</v>
      </c>
      <c r="T880" s="193" t="s">
        <v>44</v>
      </c>
      <c r="U880" s="173"/>
      <c r="V880" s="193" t="str">
        <f t="shared" si="184"/>
        <v/>
      </c>
      <c r="W880" s="264" t="str">
        <f t="shared" si="185"/>
        <v>OK</v>
      </c>
      <c r="X880" s="193" t="str">
        <f t="shared" si="186"/>
        <v/>
      </c>
      <c r="Y880" s="193" t="str">
        <f t="shared" si="187"/>
        <v/>
      </c>
      <c r="Z880" s="397" t="str">
        <f t="shared" si="188"/>
        <v/>
      </c>
      <c r="AA880" s="257" t="str">
        <f t="shared" si="189"/>
        <v/>
      </c>
      <c r="AB880" s="257" t="str">
        <f t="shared" si="190"/>
        <v/>
      </c>
      <c r="AC880" s="193" t="str">
        <f t="shared" si="191"/>
        <v>CHECK DATES</v>
      </c>
      <c r="AD880" s="257" t="str">
        <f t="shared" si="192"/>
        <v/>
      </c>
      <c r="AE880" s="286">
        <v>0</v>
      </c>
      <c r="AF880" s="257">
        <f t="shared" si="193"/>
        <v>0</v>
      </c>
      <c r="AG880" s="257" t="str">
        <f t="shared" si="194"/>
        <v/>
      </c>
      <c r="AH880" s="257">
        <f t="shared" si="195"/>
        <v>0</v>
      </c>
    </row>
    <row r="881" spans="1:34" x14ac:dyDescent="0.3">
      <c r="A881" s="287">
        <v>869</v>
      </c>
      <c r="B881" s="150"/>
      <c r="C881" s="150"/>
      <c r="D881" s="150"/>
      <c r="E881" s="152"/>
      <c r="F881" s="152"/>
      <c r="G881" s="154"/>
      <c r="H881" s="155"/>
      <c r="I881" s="159"/>
      <c r="J881" s="159"/>
      <c r="K881" s="337"/>
      <c r="L881" s="343" t="str">
        <f>IF(K881="","",LOOKUP(K881,'Work Programme'!$A$8:$A$207,'Work Programme'!$B$8:$B$207))</f>
        <v/>
      </c>
      <c r="M881" s="150"/>
      <c r="N881" s="151"/>
      <c r="O881" s="254" t="str">
        <f>IF(G881="","",VLOOKUP(G881,'Overview - Financial Statement'!$A$46:$B$60,2,FALSE))</f>
        <v/>
      </c>
      <c r="P881" s="255" t="str">
        <f t="shared" si="182"/>
        <v/>
      </c>
      <c r="Q881" s="153"/>
      <c r="R881" s="153"/>
      <c r="S881" s="238">
        <f t="shared" si="183"/>
        <v>0</v>
      </c>
      <c r="T881" s="193" t="s">
        <v>44</v>
      </c>
      <c r="U881" s="173"/>
      <c r="V881" s="193" t="str">
        <f t="shared" si="184"/>
        <v/>
      </c>
      <c r="W881" s="264" t="str">
        <f t="shared" si="185"/>
        <v>OK</v>
      </c>
      <c r="X881" s="193" t="str">
        <f t="shared" si="186"/>
        <v/>
      </c>
      <c r="Y881" s="193" t="str">
        <f t="shared" si="187"/>
        <v/>
      </c>
      <c r="Z881" s="397" t="str">
        <f t="shared" si="188"/>
        <v/>
      </c>
      <c r="AA881" s="257" t="str">
        <f t="shared" si="189"/>
        <v/>
      </c>
      <c r="AB881" s="257" t="str">
        <f t="shared" si="190"/>
        <v/>
      </c>
      <c r="AC881" s="193" t="str">
        <f t="shared" si="191"/>
        <v>CHECK DATES</v>
      </c>
      <c r="AD881" s="257" t="str">
        <f t="shared" si="192"/>
        <v/>
      </c>
      <c r="AE881" s="286">
        <v>0</v>
      </c>
      <c r="AF881" s="257">
        <f t="shared" si="193"/>
        <v>0</v>
      </c>
      <c r="AG881" s="257" t="str">
        <f t="shared" si="194"/>
        <v/>
      </c>
      <c r="AH881" s="257">
        <f t="shared" si="195"/>
        <v>0</v>
      </c>
    </row>
    <row r="882" spans="1:34" x14ac:dyDescent="0.3">
      <c r="A882" s="287">
        <v>870</v>
      </c>
      <c r="B882" s="150"/>
      <c r="C882" s="150"/>
      <c r="D882" s="150"/>
      <c r="E882" s="152"/>
      <c r="F882" s="152"/>
      <c r="G882" s="154"/>
      <c r="H882" s="155"/>
      <c r="I882" s="159"/>
      <c r="J882" s="159"/>
      <c r="K882" s="337"/>
      <c r="L882" s="343" t="str">
        <f>IF(K882="","",LOOKUP(K882,'Work Programme'!$A$8:$A$207,'Work Programme'!$B$8:$B$207))</f>
        <v/>
      </c>
      <c r="M882" s="150"/>
      <c r="N882" s="151"/>
      <c r="O882" s="254" t="str">
        <f>IF(G882="","",VLOOKUP(G882,'Overview - Financial Statement'!$A$46:$B$60,2,FALSE))</f>
        <v/>
      </c>
      <c r="P882" s="255" t="str">
        <f t="shared" si="182"/>
        <v/>
      </c>
      <c r="Q882" s="153"/>
      <c r="R882" s="153"/>
      <c r="S882" s="238">
        <f t="shared" si="183"/>
        <v>0</v>
      </c>
      <c r="T882" s="193" t="s">
        <v>44</v>
      </c>
      <c r="U882" s="173"/>
      <c r="V882" s="193" t="str">
        <f t="shared" si="184"/>
        <v/>
      </c>
      <c r="W882" s="264" t="str">
        <f t="shared" si="185"/>
        <v>OK</v>
      </c>
      <c r="X882" s="193" t="str">
        <f t="shared" si="186"/>
        <v/>
      </c>
      <c r="Y882" s="193" t="str">
        <f t="shared" si="187"/>
        <v/>
      </c>
      <c r="Z882" s="397" t="str">
        <f t="shared" si="188"/>
        <v/>
      </c>
      <c r="AA882" s="257" t="str">
        <f t="shared" si="189"/>
        <v/>
      </c>
      <c r="AB882" s="257" t="str">
        <f t="shared" si="190"/>
        <v/>
      </c>
      <c r="AC882" s="193" t="str">
        <f t="shared" si="191"/>
        <v>CHECK DATES</v>
      </c>
      <c r="AD882" s="257" t="str">
        <f t="shared" si="192"/>
        <v/>
      </c>
      <c r="AE882" s="286">
        <v>0</v>
      </c>
      <c r="AF882" s="257">
        <f t="shared" si="193"/>
        <v>0</v>
      </c>
      <c r="AG882" s="257" t="str">
        <f t="shared" si="194"/>
        <v/>
      </c>
      <c r="AH882" s="257">
        <f t="shared" si="195"/>
        <v>0</v>
      </c>
    </row>
    <row r="883" spans="1:34" x14ac:dyDescent="0.3">
      <c r="A883" s="287">
        <v>871</v>
      </c>
      <c r="B883" s="150"/>
      <c r="C883" s="150"/>
      <c r="D883" s="150"/>
      <c r="E883" s="152"/>
      <c r="F883" s="152"/>
      <c r="G883" s="154"/>
      <c r="H883" s="155"/>
      <c r="I883" s="159"/>
      <c r="J883" s="159"/>
      <c r="K883" s="337"/>
      <c r="L883" s="343" t="str">
        <f>IF(K883="","",LOOKUP(K883,'Work Programme'!$A$8:$A$207,'Work Programme'!$B$8:$B$207))</f>
        <v/>
      </c>
      <c r="M883" s="150"/>
      <c r="N883" s="151"/>
      <c r="O883" s="254" t="str">
        <f>IF(G883="","",VLOOKUP(G883,'Overview - Financial Statement'!$A$46:$B$60,2,FALSE))</f>
        <v/>
      </c>
      <c r="P883" s="255" t="str">
        <f t="shared" si="182"/>
        <v/>
      </c>
      <c r="Q883" s="153"/>
      <c r="R883" s="153"/>
      <c r="S883" s="238">
        <f t="shared" si="183"/>
        <v>0</v>
      </c>
      <c r="T883" s="193" t="s">
        <v>44</v>
      </c>
      <c r="U883" s="173"/>
      <c r="V883" s="193" t="str">
        <f t="shared" si="184"/>
        <v/>
      </c>
      <c r="W883" s="264" t="str">
        <f t="shared" si="185"/>
        <v>OK</v>
      </c>
      <c r="X883" s="193" t="str">
        <f t="shared" si="186"/>
        <v/>
      </c>
      <c r="Y883" s="193" t="str">
        <f t="shared" si="187"/>
        <v/>
      </c>
      <c r="Z883" s="397" t="str">
        <f t="shared" si="188"/>
        <v/>
      </c>
      <c r="AA883" s="257" t="str">
        <f t="shared" si="189"/>
        <v/>
      </c>
      <c r="AB883" s="257" t="str">
        <f t="shared" si="190"/>
        <v/>
      </c>
      <c r="AC883" s="193" t="str">
        <f t="shared" si="191"/>
        <v>CHECK DATES</v>
      </c>
      <c r="AD883" s="257" t="str">
        <f t="shared" si="192"/>
        <v/>
      </c>
      <c r="AE883" s="286">
        <v>0</v>
      </c>
      <c r="AF883" s="257">
        <f t="shared" si="193"/>
        <v>0</v>
      </c>
      <c r="AG883" s="257" t="str">
        <f t="shared" si="194"/>
        <v/>
      </c>
      <c r="AH883" s="257">
        <f t="shared" si="195"/>
        <v>0</v>
      </c>
    </row>
    <row r="884" spans="1:34" x14ac:dyDescent="0.3">
      <c r="A884" s="287">
        <v>872</v>
      </c>
      <c r="B884" s="150"/>
      <c r="C884" s="150"/>
      <c r="D884" s="150"/>
      <c r="E884" s="152"/>
      <c r="F884" s="152"/>
      <c r="G884" s="154"/>
      <c r="H884" s="155"/>
      <c r="I884" s="159"/>
      <c r="J884" s="159"/>
      <c r="K884" s="337"/>
      <c r="L884" s="343" t="str">
        <f>IF(K884="","",LOOKUP(K884,'Work Programme'!$A$8:$A$207,'Work Programme'!$B$8:$B$207))</f>
        <v/>
      </c>
      <c r="M884" s="150"/>
      <c r="N884" s="151"/>
      <c r="O884" s="254" t="str">
        <f>IF(G884="","",VLOOKUP(G884,'Overview - Financial Statement'!$A$46:$B$60,2,FALSE))</f>
        <v/>
      </c>
      <c r="P884" s="255" t="str">
        <f t="shared" si="182"/>
        <v/>
      </c>
      <c r="Q884" s="153"/>
      <c r="R884" s="153"/>
      <c r="S884" s="238">
        <f t="shared" si="183"/>
        <v>0</v>
      </c>
      <c r="T884" s="193" t="s">
        <v>44</v>
      </c>
      <c r="U884" s="173"/>
      <c r="V884" s="193" t="str">
        <f t="shared" si="184"/>
        <v/>
      </c>
      <c r="W884" s="264" t="str">
        <f t="shared" si="185"/>
        <v>OK</v>
      </c>
      <c r="X884" s="193" t="str">
        <f t="shared" si="186"/>
        <v/>
      </c>
      <c r="Y884" s="193" t="str">
        <f t="shared" si="187"/>
        <v/>
      </c>
      <c r="Z884" s="397" t="str">
        <f t="shared" si="188"/>
        <v/>
      </c>
      <c r="AA884" s="257" t="str">
        <f t="shared" si="189"/>
        <v/>
      </c>
      <c r="AB884" s="257" t="str">
        <f t="shared" si="190"/>
        <v/>
      </c>
      <c r="AC884" s="193" t="str">
        <f t="shared" si="191"/>
        <v>CHECK DATES</v>
      </c>
      <c r="AD884" s="257" t="str">
        <f t="shared" si="192"/>
        <v/>
      </c>
      <c r="AE884" s="286">
        <v>0</v>
      </c>
      <c r="AF884" s="257">
        <f t="shared" si="193"/>
        <v>0</v>
      </c>
      <c r="AG884" s="257" t="str">
        <f t="shared" si="194"/>
        <v/>
      </c>
      <c r="AH884" s="257">
        <f t="shared" si="195"/>
        <v>0</v>
      </c>
    </row>
    <row r="885" spans="1:34" x14ac:dyDescent="0.3">
      <c r="A885" s="287">
        <v>873</v>
      </c>
      <c r="B885" s="150"/>
      <c r="C885" s="150"/>
      <c r="D885" s="150"/>
      <c r="E885" s="152"/>
      <c r="F885" s="152"/>
      <c r="G885" s="154"/>
      <c r="H885" s="155"/>
      <c r="I885" s="159"/>
      <c r="J885" s="159"/>
      <c r="K885" s="337"/>
      <c r="L885" s="343" t="str">
        <f>IF(K885="","",LOOKUP(K885,'Work Programme'!$A$8:$A$207,'Work Programme'!$B$8:$B$207))</f>
        <v/>
      </c>
      <c r="M885" s="150"/>
      <c r="N885" s="151"/>
      <c r="O885" s="254" t="str">
        <f>IF(G885="","",VLOOKUP(G885,'Overview - Financial Statement'!$A$46:$B$60,2,FALSE))</f>
        <v/>
      </c>
      <c r="P885" s="255" t="str">
        <f t="shared" si="182"/>
        <v/>
      </c>
      <c r="Q885" s="153"/>
      <c r="R885" s="153"/>
      <c r="S885" s="238">
        <f t="shared" si="183"/>
        <v>0</v>
      </c>
      <c r="T885" s="193" t="s">
        <v>44</v>
      </c>
      <c r="U885" s="173"/>
      <c r="V885" s="193" t="str">
        <f t="shared" si="184"/>
        <v/>
      </c>
      <c r="W885" s="264" t="str">
        <f t="shared" si="185"/>
        <v>OK</v>
      </c>
      <c r="X885" s="193" t="str">
        <f t="shared" si="186"/>
        <v/>
      </c>
      <c r="Y885" s="193" t="str">
        <f t="shared" si="187"/>
        <v/>
      </c>
      <c r="Z885" s="397" t="str">
        <f t="shared" si="188"/>
        <v/>
      </c>
      <c r="AA885" s="257" t="str">
        <f t="shared" si="189"/>
        <v/>
      </c>
      <c r="AB885" s="257" t="str">
        <f t="shared" si="190"/>
        <v/>
      </c>
      <c r="AC885" s="193" t="str">
        <f t="shared" si="191"/>
        <v>CHECK DATES</v>
      </c>
      <c r="AD885" s="257" t="str">
        <f t="shared" si="192"/>
        <v/>
      </c>
      <c r="AE885" s="286">
        <v>0</v>
      </c>
      <c r="AF885" s="257">
        <f t="shared" si="193"/>
        <v>0</v>
      </c>
      <c r="AG885" s="257" t="str">
        <f t="shared" si="194"/>
        <v/>
      </c>
      <c r="AH885" s="257">
        <f t="shared" si="195"/>
        <v>0</v>
      </c>
    </row>
    <row r="886" spans="1:34" x14ac:dyDescent="0.3">
      <c r="A886" s="287">
        <v>874</v>
      </c>
      <c r="B886" s="150"/>
      <c r="C886" s="150"/>
      <c r="D886" s="150"/>
      <c r="E886" s="152"/>
      <c r="F886" s="152"/>
      <c r="G886" s="154"/>
      <c r="H886" s="155"/>
      <c r="I886" s="159"/>
      <c r="J886" s="159"/>
      <c r="K886" s="337"/>
      <c r="L886" s="343" t="str">
        <f>IF(K886="","",LOOKUP(K886,'Work Programme'!$A$8:$A$207,'Work Programme'!$B$8:$B$207))</f>
        <v/>
      </c>
      <c r="M886" s="150"/>
      <c r="N886" s="151"/>
      <c r="O886" s="254" t="str">
        <f>IF(G886="","",VLOOKUP(G886,'Overview - Financial Statement'!$A$46:$B$60,2,FALSE))</f>
        <v/>
      </c>
      <c r="P886" s="255" t="str">
        <f t="shared" si="182"/>
        <v/>
      </c>
      <c r="Q886" s="153"/>
      <c r="R886" s="153"/>
      <c r="S886" s="238">
        <f t="shared" si="183"/>
        <v>0</v>
      </c>
      <c r="T886" s="193" t="s">
        <v>44</v>
      </c>
      <c r="U886" s="173"/>
      <c r="V886" s="193" t="str">
        <f t="shared" si="184"/>
        <v/>
      </c>
      <c r="W886" s="264" t="str">
        <f t="shared" si="185"/>
        <v>OK</v>
      </c>
      <c r="X886" s="193" t="str">
        <f t="shared" si="186"/>
        <v/>
      </c>
      <c r="Y886" s="193" t="str">
        <f t="shared" si="187"/>
        <v/>
      </c>
      <c r="Z886" s="397" t="str">
        <f t="shared" si="188"/>
        <v/>
      </c>
      <c r="AA886" s="257" t="str">
        <f t="shared" si="189"/>
        <v/>
      </c>
      <c r="AB886" s="257" t="str">
        <f t="shared" si="190"/>
        <v/>
      </c>
      <c r="AC886" s="193" t="str">
        <f t="shared" si="191"/>
        <v>CHECK DATES</v>
      </c>
      <c r="AD886" s="257" t="str">
        <f t="shared" si="192"/>
        <v/>
      </c>
      <c r="AE886" s="286">
        <v>0</v>
      </c>
      <c r="AF886" s="257">
        <f t="shared" si="193"/>
        <v>0</v>
      </c>
      <c r="AG886" s="257" t="str">
        <f t="shared" si="194"/>
        <v/>
      </c>
      <c r="AH886" s="257">
        <f t="shared" si="195"/>
        <v>0</v>
      </c>
    </row>
    <row r="887" spans="1:34" x14ac:dyDescent="0.3">
      <c r="A887" s="287">
        <v>875</v>
      </c>
      <c r="B887" s="150"/>
      <c r="C887" s="150"/>
      <c r="D887" s="150"/>
      <c r="E887" s="152"/>
      <c r="F887" s="152"/>
      <c r="G887" s="154"/>
      <c r="H887" s="155"/>
      <c r="I887" s="159"/>
      <c r="J887" s="159"/>
      <c r="K887" s="337"/>
      <c r="L887" s="343" t="str">
        <f>IF(K887="","",LOOKUP(K887,'Work Programme'!$A$8:$A$207,'Work Programme'!$B$8:$B$207))</f>
        <v/>
      </c>
      <c r="M887" s="150"/>
      <c r="N887" s="151"/>
      <c r="O887" s="254" t="str">
        <f>IF(G887="","",VLOOKUP(G887,'Overview - Financial Statement'!$A$46:$B$60,2,FALSE))</f>
        <v/>
      </c>
      <c r="P887" s="255" t="str">
        <f t="shared" si="182"/>
        <v/>
      </c>
      <c r="Q887" s="153"/>
      <c r="R887" s="153"/>
      <c r="S887" s="238">
        <f t="shared" si="183"/>
        <v>0</v>
      </c>
      <c r="T887" s="193" t="s">
        <v>44</v>
      </c>
      <c r="U887" s="173"/>
      <c r="V887" s="193" t="str">
        <f t="shared" si="184"/>
        <v/>
      </c>
      <c r="W887" s="264" t="str">
        <f t="shared" si="185"/>
        <v>OK</v>
      </c>
      <c r="X887" s="193" t="str">
        <f t="shared" si="186"/>
        <v/>
      </c>
      <c r="Y887" s="193" t="str">
        <f t="shared" si="187"/>
        <v/>
      </c>
      <c r="Z887" s="397" t="str">
        <f t="shared" si="188"/>
        <v/>
      </c>
      <c r="AA887" s="257" t="str">
        <f t="shared" si="189"/>
        <v/>
      </c>
      <c r="AB887" s="257" t="str">
        <f t="shared" si="190"/>
        <v/>
      </c>
      <c r="AC887" s="193" t="str">
        <f t="shared" si="191"/>
        <v>CHECK DATES</v>
      </c>
      <c r="AD887" s="257" t="str">
        <f t="shared" si="192"/>
        <v/>
      </c>
      <c r="AE887" s="286">
        <v>0</v>
      </c>
      <c r="AF887" s="257">
        <f t="shared" si="193"/>
        <v>0</v>
      </c>
      <c r="AG887" s="257" t="str">
        <f t="shared" si="194"/>
        <v/>
      </c>
      <c r="AH887" s="257">
        <f t="shared" si="195"/>
        <v>0</v>
      </c>
    </row>
    <row r="888" spans="1:34" x14ac:dyDescent="0.3">
      <c r="A888" s="287">
        <v>876</v>
      </c>
      <c r="B888" s="150"/>
      <c r="C888" s="150"/>
      <c r="D888" s="150"/>
      <c r="E888" s="152"/>
      <c r="F888" s="152"/>
      <c r="G888" s="154"/>
      <c r="H888" s="155"/>
      <c r="I888" s="159"/>
      <c r="J888" s="159"/>
      <c r="K888" s="337"/>
      <c r="L888" s="343" t="str">
        <f>IF(K888="","",LOOKUP(K888,'Work Programme'!$A$8:$A$207,'Work Programme'!$B$8:$B$207))</f>
        <v/>
      </c>
      <c r="M888" s="150"/>
      <c r="N888" s="151"/>
      <c r="O888" s="254" t="str">
        <f>IF(G888="","",VLOOKUP(G888,'Overview - Financial Statement'!$A$46:$B$60,2,FALSE))</f>
        <v/>
      </c>
      <c r="P888" s="255" t="str">
        <f t="shared" si="182"/>
        <v/>
      </c>
      <c r="Q888" s="153"/>
      <c r="R888" s="153"/>
      <c r="S888" s="238">
        <f t="shared" si="183"/>
        <v>0</v>
      </c>
      <c r="T888" s="193" t="s">
        <v>44</v>
      </c>
      <c r="U888" s="173"/>
      <c r="V888" s="193" t="str">
        <f t="shared" si="184"/>
        <v/>
      </c>
      <c r="W888" s="264" t="str">
        <f t="shared" si="185"/>
        <v>OK</v>
      </c>
      <c r="X888" s="193" t="str">
        <f t="shared" si="186"/>
        <v/>
      </c>
      <c r="Y888" s="193" t="str">
        <f t="shared" si="187"/>
        <v/>
      </c>
      <c r="Z888" s="397" t="str">
        <f t="shared" si="188"/>
        <v/>
      </c>
      <c r="AA888" s="257" t="str">
        <f t="shared" si="189"/>
        <v/>
      </c>
      <c r="AB888" s="257" t="str">
        <f t="shared" si="190"/>
        <v/>
      </c>
      <c r="AC888" s="193" t="str">
        <f t="shared" si="191"/>
        <v>CHECK DATES</v>
      </c>
      <c r="AD888" s="257" t="str">
        <f t="shared" si="192"/>
        <v/>
      </c>
      <c r="AE888" s="286">
        <v>0</v>
      </c>
      <c r="AF888" s="257">
        <f t="shared" si="193"/>
        <v>0</v>
      </c>
      <c r="AG888" s="257" t="str">
        <f t="shared" si="194"/>
        <v/>
      </c>
      <c r="AH888" s="257">
        <f t="shared" si="195"/>
        <v>0</v>
      </c>
    </row>
    <row r="889" spans="1:34" x14ac:dyDescent="0.3">
      <c r="A889" s="287">
        <v>877</v>
      </c>
      <c r="B889" s="150"/>
      <c r="C889" s="150"/>
      <c r="D889" s="150"/>
      <c r="E889" s="152"/>
      <c r="F889" s="152"/>
      <c r="G889" s="154"/>
      <c r="H889" s="155"/>
      <c r="I889" s="159"/>
      <c r="J889" s="159"/>
      <c r="K889" s="337"/>
      <c r="L889" s="343" t="str">
        <f>IF(K889="","",LOOKUP(K889,'Work Programme'!$A$8:$A$207,'Work Programme'!$B$8:$B$207))</f>
        <v/>
      </c>
      <c r="M889" s="150"/>
      <c r="N889" s="151"/>
      <c r="O889" s="254" t="str">
        <f>IF(G889="","",VLOOKUP(G889,'Overview - Financial Statement'!$A$46:$B$60,2,FALSE))</f>
        <v/>
      </c>
      <c r="P889" s="255" t="str">
        <f t="shared" si="182"/>
        <v/>
      </c>
      <c r="Q889" s="153"/>
      <c r="R889" s="153"/>
      <c r="S889" s="238">
        <f t="shared" si="183"/>
        <v>0</v>
      </c>
      <c r="T889" s="193" t="s">
        <v>44</v>
      </c>
      <c r="U889" s="173"/>
      <c r="V889" s="193" t="str">
        <f t="shared" si="184"/>
        <v/>
      </c>
      <c r="W889" s="264" t="str">
        <f t="shared" si="185"/>
        <v>OK</v>
      </c>
      <c r="X889" s="193" t="str">
        <f t="shared" si="186"/>
        <v/>
      </c>
      <c r="Y889" s="193" t="str">
        <f t="shared" si="187"/>
        <v/>
      </c>
      <c r="Z889" s="397" t="str">
        <f t="shared" si="188"/>
        <v/>
      </c>
      <c r="AA889" s="257" t="str">
        <f t="shared" si="189"/>
        <v/>
      </c>
      <c r="AB889" s="257" t="str">
        <f t="shared" si="190"/>
        <v/>
      </c>
      <c r="AC889" s="193" t="str">
        <f t="shared" si="191"/>
        <v>CHECK DATES</v>
      </c>
      <c r="AD889" s="257" t="str">
        <f t="shared" si="192"/>
        <v/>
      </c>
      <c r="AE889" s="286">
        <v>0</v>
      </c>
      <c r="AF889" s="257">
        <f t="shared" si="193"/>
        <v>0</v>
      </c>
      <c r="AG889" s="257" t="str">
        <f t="shared" si="194"/>
        <v/>
      </c>
      <c r="AH889" s="257">
        <f t="shared" si="195"/>
        <v>0</v>
      </c>
    </row>
    <row r="890" spans="1:34" x14ac:dyDescent="0.3">
      <c r="A890" s="287">
        <v>878</v>
      </c>
      <c r="B890" s="150"/>
      <c r="C890" s="150"/>
      <c r="D890" s="150"/>
      <c r="E890" s="152"/>
      <c r="F890" s="152"/>
      <c r="G890" s="154"/>
      <c r="H890" s="155"/>
      <c r="I890" s="159"/>
      <c r="J890" s="159"/>
      <c r="K890" s="337"/>
      <c r="L890" s="343" t="str">
        <f>IF(K890="","",LOOKUP(K890,'Work Programme'!$A$8:$A$207,'Work Programme'!$B$8:$B$207))</f>
        <v/>
      </c>
      <c r="M890" s="150"/>
      <c r="N890" s="151"/>
      <c r="O890" s="254" t="str">
        <f>IF(G890="","",VLOOKUP(G890,'Overview - Financial Statement'!$A$46:$B$60,2,FALSE))</f>
        <v/>
      </c>
      <c r="P890" s="255" t="str">
        <f t="shared" si="182"/>
        <v/>
      </c>
      <c r="Q890" s="153"/>
      <c r="R890" s="153"/>
      <c r="S890" s="238">
        <f t="shared" si="183"/>
        <v>0</v>
      </c>
      <c r="T890" s="193" t="s">
        <v>44</v>
      </c>
      <c r="U890" s="173"/>
      <c r="V890" s="193" t="str">
        <f t="shared" si="184"/>
        <v/>
      </c>
      <c r="W890" s="264" t="str">
        <f t="shared" si="185"/>
        <v>OK</v>
      </c>
      <c r="X890" s="193" t="str">
        <f t="shared" si="186"/>
        <v/>
      </c>
      <c r="Y890" s="193" t="str">
        <f t="shared" si="187"/>
        <v/>
      </c>
      <c r="Z890" s="397" t="str">
        <f t="shared" si="188"/>
        <v/>
      </c>
      <c r="AA890" s="257" t="str">
        <f t="shared" si="189"/>
        <v/>
      </c>
      <c r="AB890" s="257" t="str">
        <f t="shared" si="190"/>
        <v/>
      </c>
      <c r="AC890" s="193" t="str">
        <f t="shared" si="191"/>
        <v>CHECK DATES</v>
      </c>
      <c r="AD890" s="257" t="str">
        <f t="shared" si="192"/>
        <v/>
      </c>
      <c r="AE890" s="286">
        <v>0</v>
      </c>
      <c r="AF890" s="257">
        <f t="shared" si="193"/>
        <v>0</v>
      </c>
      <c r="AG890" s="257" t="str">
        <f t="shared" si="194"/>
        <v/>
      </c>
      <c r="AH890" s="257">
        <f t="shared" si="195"/>
        <v>0</v>
      </c>
    </row>
    <row r="891" spans="1:34" x14ac:dyDescent="0.3">
      <c r="A891" s="287">
        <v>879</v>
      </c>
      <c r="B891" s="150"/>
      <c r="C891" s="150"/>
      <c r="D891" s="150"/>
      <c r="E891" s="152"/>
      <c r="F891" s="152"/>
      <c r="G891" s="154"/>
      <c r="H891" s="155"/>
      <c r="I891" s="159"/>
      <c r="J891" s="159"/>
      <c r="K891" s="337"/>
      <c r="L891" s="343" t="str">
        <f>IF(K891="","",LOOKUP(K891,'Work Programme'!$A$8:$A$207,'Work Programme'!$B$8:$B$207))</f>
        <v/>
      </c>
      <c r="M891" s="150"/>
      <c r="N891" s="151"/>
      <c r="O891" s="254" t="str">
        <f>IF(G891="","",VLOOKUP(G891,'Overview - Financial Statement'!$A$46:$B$60,2,FALSE))</f>
        <v/>
      </c>
      <c r="P891" s="255" t="str">
        <f t="shared" si="182"/>
        <v/>
      </c>
      <c r="Q891" s="153"/>
      <c r="R891" s="153"/>
      <c r="S891" s="238">
        <f t="shared" si="183"/>
        <v>0</v>
      </c>
      <c r="T891" s="193" t="s">
        <v>44</v>
      </c>
      <c r="U891" s="173"/>
      <c r="V891" s="193" t="str">
        <f t="shared" si="184"/>
        <v/>
      </c>
      <c r="W891" s="264" t="str">
        <f t="shared" si="185"/>
        <v>OK</v>
      </c>
      <c r="X891" s="193" t="str">
        <f t="shared" si="186"/>
        <v/>
      </c>
      <c r="Y891" s="193" t="str">
        <f t="shared" si="187"/>
        <v/>
      </c>
      <c r="Z891" s="397" t="str">
        <f t="shared" si="188"/>
        <v/>
      </c>
      <c r="AA891" s="257" t="str">
        <f t="shared" si="189"/>
        <v/>
      </c>
      <c r="AB891" s="257" t="str">
        <f t="shared" si="190"/>
        <v/>
      </c>
      <c r="AC891" s="193" t="str">
        <f t="shared" si="191"/>
        <v>CHECK DATES</v>
      </c>
      <c r="AD891" s="257" t="str">
        <f t="shared" si="192"/>
        <v/>
      </c>
      <c r="AE891" s="286">
        <v>0</v>
      </c>
      <c r="AF891" s="257">
        <f t="shared" si="193"/>
        <v>0</v>
      </c>
      <c r="AG891" s="257" t="str">
        <f t="shared" si="194"/>
        <v/>
      </c>
      <c r="AH891" s="257">
        <f t="shared" si="195"/>
        <v>0</v>
      </c>
    </row>
    <row r="892" spans="1:34" x14ac:dyDescent="0.3">
      <c r="A892" s="287">
        <v>880</v>
      </c>
      <c r="B892" s="150"/>
      <c r="C892" s="150"/>
      <c r="D892" s="150"/>
      <c r="E892" s="152"/>
      <c r="F892" s="152"/>
      <c r="G892" s="154"/>
      <c r="H892" s="155"/>
      <c r="I892" s="159"/>
      <c r="J892" s="159"/>
      <c r="K892" s="337"/>
      <c r="L892" s="343" t="str">
        <f>IF(K892="","",LOOKUP(K892,'Work Programme'!$A$8:$A$207,'Work Programme'!$B$8:$B$207))</f>
        <v/>
      </c>
      <c r="M892" s="150"/>
      <c r="N892" s="151"/>
      <c r="O892" s="254" t="str">
        <f>IF(G892="","",VLOOKUP(G892,'Overview - Financial Statement'!$A$46:$B$60,2,FALSE))</f>
        <v/>
      </c>
      <c r="P892" s="255" t="str">
        <f t="shared" si="182"/>
        <v/>
      </c>
      <c r="Q892" s="153"/>
      <c r="R892" s="153"/>
      <c r="S892" s="238">
        <f t="shared" si="183"/>
        <v>0</v>
      </c>
      <c r="T892" s="193" t="s">
        <v>44</v>
      </c>
      <c r="U892" s="173"/>
      <c r="V892" s="193" t="str">
        <f t="shared" si="184"/>
        <v/>
      </c>
      <c r="W892" s="264" t="str">
        <f t="shared" si="185"/>
        <v>OK</v>
      </c>
      <c r="X892" s="193" t="str">
        <f t="shared" si="186"/>
        <v/>
      </c>
      <c r="Y892" s="193" t="str">
        <f t="shared" si="187"/>
        <v/>
      </c>
      <c r="Z892" s="397" t="str">
        <f t="shared" si="188"/>
        <v/>
      </c>
      <c r="AA892" s="257" t="str">
        <f t="shared" si="189"/>
        <v/>
      </c>
      <c r="AB892" s="257" t="str">
        <f t="shared" si="190"/>
        <v/>
      </c>
      <c r="AC892" s="193" t="str">
        <f t="shared" si="191"/>
        <v>CHECK DATES</v>
      </c>
      <c r="AD892" s="257" t="str">
        <f t="shared" si="192"/>
        <v/>
      </c>
      <c r="AE892" s="286">
        <v>0</v>
      </c>
      <c r="AF892" s="257">
        <f t="shared" si="193"/>
        <v>0</v>
      </c>
      <c r="AG892" s="257" t="str">
        <f t="shared" si="194"/>
        <v/>
      </c>
      <c r="AH892" s="257">
        <f t="shared" si="195"/>
        <v>0</v>
      </c>
    </row>
    <row r="893" spans="1:34" x14ac:dyDescent="0.3">
      <c r="A893" s="287">
        <v>881</v>
      </c>
      <c r="B893" s="150"/>
      <c r="C893" s="150"/>
      <c r="D893" s="150"/>
      <c r="E893" s="152"/>
      <c r="F893" s="152"/>
      <c r="G893" s="154"/>
      <c r="H893" s="155"/>
      <c r="I893" s="159"/>
      <c r="J893" s="159"/>
      <c r="K893" s="337"/>
      <c r="L893" s="343" t="str">
        <f>IF(K893="","",LOOKUP(K893,'Work Programme'!$A$8:$A$207,'Work Programme'!$B$8:$B$207))</f>
        <v/>
      </c>
      <c r="M893" s="150"/>
      <c r="N893" s="151"/>
      <c r="O893" s="254" t="str">
        <f>IF(G893="","",VLOOKUP(G893,'Overview - Financial Statement'!$A$46:$B$60,2,FALSE))</f>
        <v/>
      </c>
      <c r="P893" s="255" t="str">
        <f t="shared" si="182"/>
        <v/>
      </c>
      <c r="Q893" s="153"/>
      <c r="R893" s="153"/>
      <c r="S893" s="238">
        <f t="shared" si="183"/>
        <v>0</v>
      </c>
      <c r="T893" s="193" t="s">
        <v>44</v>
      </c>
      <c r="U893" s="173"/>
      <c r="V893" s="193" t="str">
        <f t="shared" si="184"/>
        <v/>
      </c>
      <c r="W893" s="264" t="str">
        <f t="shared" si="185"/>
        <v>OK</v>
      </c>
      <c r="X893" s="193" t="str">
        <f t="shared" si="186"/>
        <v/>
      </c>
      <c r="Y893" s="193" t="str">
        <f t="shared" si="187"/>
        <v/>
      </c>
      <c r="Z893" s="397" t="str">
        <f t="shared" si="188"/>
        <v/>
      </c>
      <c r="AA893" s="257" t="str">
        <f t="shared" si="189"/>
        <v/>
      </c>
      <c r="AB893" s="257" t="str">
        <f t="shared" si="190"/>
        <v/>
      </c>
      <c r="AC893" s="193" t="str">
        <f t="shared" si="191"/>
        <v>CHECK DATES</v>
      </c>
      <c r="AD893" s="257" t="str">
        <f t="shared" si="192"/>
        <v/>
      </c>
      <c r="AE893" s="286">
        <v>0</v>
      </c>
      <c r="AF893" s="257">
        <f t="shared" si="193"/>
        <v>0</v>
      </c>
      <c r="AG893" s="257" t="str">
        <f t="shared" si="194"/>
        <v/>
      </c>
      <c r="AH893" s="257">
        <f t="shared" si="195"/>
        <v>0</v>
      </c>
    </row>
    <row r="894" spans="1:34" x14ac:dyDescent="0.3">
      <c r="A894" s="287">
        <v>882</v>
      </c>
      <c r="B894" s="150"/>
      <c r="C894" s="150"/>
      <c r="D894" s="150"/>
      <c r="E894" s="152"/>
      <c r="F894" s="152"/>
      <c r="G894" s="154"/>
      <c r="H894" s="155"/>
      <c r="I894" s="159"/>
      <c r="J894" s="159"/>
      <c r="K894" s="337"/>
      <c r="L894" s="343" t="str">
        <f>IF(K894="","",LOOKUP(K894,'Work Programme'!$A$8:$A$207,'Work Programme'!$B$8:$B$207))</f>
        <v/>
      </c>
      <c r="M894" s="150"/>
      <c r="N894" s="151"/>
      <c r="O894" s="254" t="str">
        <f>IF(G894="","",VLOOKUP(G894,'Overview - Financial Statement'!$A$46:$B$60,2,FALSE))</f>
        <v/>
      </c>
      <c r="P894" s="255" t="str">
        <f t="shared" si="182"/>
        <v/>
      </c>
      <c r="Q894" s="153"/>
      <c r="R894" s="153"/>
      <c r="S894" s="238">
        <f t="shared" si="183"/>
        <v>0</v>
      </c>
      <c r="T894" s="193" t="s">
        <v>44</v>
      </c>
      <c r="U894" s="173"/>
      <c r="V894" s="193" t="str">
        <f t="shared" si="184"/>
        <v/>
      </c>
      <c r="W894" s="264" t="str">
        <f t="shared" si="185"/>
        <v>OK</v>
      </c>
      <c r="X894" s="193" t="str">
        <f t="shared" si="186"/>
        <v/>
      </c>
      <c r="Y894" s="193" t="str">
        <f t="shared" si="187"/>
        <v/>
      </c>
      <c r="Z894" s="397" t="str">
        <f t="shared" si="188"/>
        <v/>
      </c>
      <c r="AA894" s="257" t="str">
        <f t="shared" si="189"/>
        <v/>
      </c>
      <c r="AB894" s="257" t="str">
        <f t="shared" si="190"/>
        <v/>
      </c>
      <c r="AC894" s="193" t="str">
        <f t="shared" si="191"/>
        <v>CHECK DATES</v>
      </c>
      <c r="AD894" s="257" t="str">
        <f t="shared" si="192"/>
        <v/>
      </c>
      <c r="AE894" s="286">
        <v>0</v>
      </c>
      <c r="AF894" s="257">
        <f t="shared" si="193"/>
        <v>0</v>
      </c>
      <c r="AG894" s="257" t="str">
        <f t="shared" si="194"/>
        <v/>
      </c>
      <c r="AH894" s="257">
        <f t="shared" si="195"/>
        <v>0</v>
      </c>
    </row>
    <row r="895" spans="1:34" x14ac:dyDescent="0.3">
      <c r="A895" s="287">
        <v>883</v>
      </c>
      <c r="B895" s="150"/>
      <c r="C895" s="150"/>
      <c r="D895" s="150"/>
      <c r="E895" s="152"/>
      <c r="F895" s="152"/>
      <c r="G895" s="154"/>
      <c r="H895" s="155"/>
      <c r="I895" s="159"/>
      <c r="J895" s="159"/>
      <c r="K895" s="337"/>
      <c r="L895" s="343" t="str">
        <f>IF(K895="","",LOOKUP(K895,'Work Programme'!$A$8:$A$207,'Work Programme'!$B$8:$B$207))</f>
        <v/>
      </c>
      <c r="M895" s="150"/>
      <c r="N895" s="151"/>
      <c r="O895" s="254" t="str">
        <f>IF(G895="","",VLOOKUP(G895,'Overview - Financial Statement'!$A$46:$B$60,2,FALSE))</f>
        <v/>
      </c>
      <c r="P895" s="255" t="str">
        <f t="shared" si="182"/>
        <v/>
      </c>
      <c r="Q895" s="153"/>
      <c r="R895" s="153"/>
      <c r="S895" s="238">
        <f t="shared" si="183"/>
        <v>0</v>
      </c>
      <c r="T895" s="193" t="s">
        <v>44</v>
      </c>
      <c r="U895" s="173"/>
      <c r="V895" s="193" t="str">
        <f t="shared" si="184"/>
        <v/>
      </c>
      <c r="W895" s="264" t="str">
        <f t="shared" si="185"/>
        <v>OK</v>
      </c>
      <c r="X895" s="193" t="str">
        <f t="shared" si="186"/>
        <v/>
      </c>
      <c r="Y895" s="193" t="str">
        <f t="shared" si="187"/>
        <v/>
      </c>
      <c r="Z895" s="397" t="str">
        <f t="shared" si="188"/>
        <v/>
      </c>
      <c r="AA895" s="257" t="str">
        <f t="shared" si="189"/>
        <v/>
      </c>
      <c r="AB895" s="257" t="str">
        <f t="shared" si="190"/>
        <v/>
      </c>
      <c r="AC895" s="193" t="str">
        <f t="shared" si="191"/>
        <v>CHECK DATES</v>
      </c>
      <c r="AD895" s="257" t="str">
        <f t="shared" si="192"/>
        <v/>
      </c>
      <c r="AE895" s="286">
        <v>0</v>
      </c>
      <c r="AF895" s="257">
        <f t="shared" si="193"/>
        <v>0</v>
      </c>
      <c r="AG895" s="257" t="str">
        <f t="shared" si="194"/>
        <v/>
      </c>
      <c r="AH895" s="257">
        <f t="shared" si="195"/>
        <v>0</v>
      </c>
    </row>
    <row r="896" spans="1:34" x14ac:dyDescent="0.3">
      <c r="A896" s="287">
        <v>884</v>
      </c>
      <c r="B896" s="150"/>
      <c r="C896" s="150"/>
      <c r="D896" s="150"/>
      <c r="E896" s="152"/>
      <c r="F896" s="152"/>
      <c r="G896" s="154"/>
      <c r="H896" s="155"/>
      <c r="I896" s="159"/>
      <c r="J896" s="159"/>
      <c r="K896" s="337"/>
      <c r="L896" s="343" t="str">
        <f>IF(K896="","",LOOKUP(K896,'Work Programme'!$A$8:$A$207,'Work Programme'!$B$8:$B$207))</f>
        <v/>
      </c>
      <c r="M896" s="150"/>
      <c r="N896" s="151"/>
      <c r="O896" s="254" t="str">
        <f>IF(G896="","",VLOOKUP(G896,'Overview - Financial Statement'!$A$46:$B$60,2,FALSE))</f>
        <v/>
      </c>
      <c r="P896" s="255" t="str">
        <f t="shared" si="182"/>
        <v/>
      </c>
      <c r="Q896" s="153"/>
      <c r="R896" s="153"/>
      <c r="S896" s="238">
        <f t="shared" si="183"/>
        <v>0</v>
      </c>
      <c r="T896" s="193" t="s">
        <v>44</v>
      </c>
      <c r="U896" s="173"/>
      <c r="V896" s="193" t="str">
        <f t="shared" si="184"/>
        <v/>
      </c>
      <c r="W896" s="264" t="str">
        <f t="shared" si="185"/>
        <v>OK</v>
      </c>
      <c r="X896" s="193" t="str">
        <f t="shared" si="186"/>
        <v/>
      </c>
      <c r="Y896" s="193" t="str">
        <f t="shared" si="187"/>
        <v/>
      </c>
      <c r="Z896" s="397" t="str">
        <f t="shared" si="188"/>
        <v/>
      </c>
      <c r="AA896" s="257" t="str">
        <f t="shared" si="189"/>
        <v/>
      </c>
      <c r="AB896" s="257" t="str">
        <f t="shared" si="190"/>
        <v/>
      </c>
      <c r="AC896" s="193" t="str">
        <f t="shared" si="191"/>
        <v>CHECK DATES</v>
      </c>
      <c r="AD896" s="257" t="str">
        <f t="shared" si="192"/>
        <v/>
      </c>
      <c r="AE896" s="286">
        <v>0</v>
      </c>
      <c r="AF896" s="257">
        <f t="shared" si="193"/>
        <v>0</v>
      </c>
      <c r="AG896" s="257" t="str">
        <f t="shared" si="194"/>
        <v/>
      </c>
      <c r="AH896" s="257">
        <f t="shared" si="195"/>
        <v>0</v>
      </c>
    </row>
    <row r="897" spans="1:34" x14ac:dyDescent="0.3">
      <c r="A897" s="287">
        <v>885</v>
      </c>
      <c r="B897" s="150"/>
      <c r="C897" s="150"/>
      <c r="D897" s="150"/>
      <c r="E897" s="152"/>
      <c r="F897" s="152"/>
      <c r="G897" s="154"/>
      <c r="H897" s="155"/>
      <c r="I897" s="159"/>
      <c r="J897" s="159"/>
      <c r="K897" s="337"/>
      <c r="L897" s="343" t="str">
        <f>IF(K897="","",LOOKUP(K897,'Work Programme'!$A$8:$A$207,'Work Programme'!$B$8:$B$207))</f>
        <v/>
      </c>
      <c r="M897" s="150"/>
      <c r="N897" s="151"/>
      <c r="O897" s="254" t="str">
        <f>IF(G897="","",VLOOKUP(G897,'Overview - Financial Statement'!$A$46:$B$60,2,FALSE))</f>
        <v/>
      </c>
      <c r="P897" s="255" t="str">
        <f t="shared" si="182"/>
        <v/>
      </c>
      <c r="Q897" s="153"/>
      <c r="R897" s="153"/>
      <c r="S897" s="238">
        <f t="shared" si="183"/>
        <v>0</v>
      </c>
      <c r="T897" s="193" t="s">
        <v>44</v>
      </c>
      <c r="U897" s="173"/>
      <c r="V897" s="193" t="str">
        <f t="shared" si="184"/>
        <v/>
      </c>
      <c r="W897" s="264" t="str">
        <f t="shared" si="185"/>
        <v>OK</v>
      </c>
      <c r="X897" s="193" t="str">
        <f t="shared" si="186"/>
        <v/>
      </c>
      <c r="Y897" s="193" t="str">
        <f t="shared" si="187"/>
        <v/>
      </c>
      <c r="Z897" s="397" t="str">
        <f t="shared" si="188"/>
        <v/>
      </c>
      <c r="AA897" s="257" t="str">
        <f t="shared" si="189"/>
        <v/>
      </c>
      <c r="AB897" s="257" t="str">
        <f t="shared" si="190"/>
        <v/>
      </c>
      <c r="AC897" s="193" t="str">
        <f t="shared" si="191"/>
        <v>CHECK DATES</v>
      </c>
      <c r="AD897" s="257" t="str">
        <f t="shared" si="192"/>
        <v/>
      </c>
      <c r="AE897" s="286">
        <v>0</v>
      </c>
      <c r="AF897" s="257">
        <f t="shared" si="193"/>
        <v>0</v>
      </c>
      <c r="AG897" s="257" t="str">
        <f t="shared" si="194"/>
        <v/>
      </c>
      <c r="AH897" s="257">
        <f t="shared" si="195"/>
        <v>0</v>
      </c>
    </row>
    <row r="898" spans="1:34" x14ac:dyDescent="0.3">
      <c r="A898" s="287">
        <v>886</v>
      </c>
      <c r="B898" s="150"/>
      <c r="C898" s="150"/>
      <c r="D898" s="150"/>
      <c r="E898" s="152"/>
      <c r="F898" s="152"/>
      <c r="G898" s="154"/>
      <c r="H898" s="155"/>
      <c r="I898" s="159"/>
      <c r="J898" s="159"/>
      <c r="K898" s="337"/>
      <c r="L898" s="343" t="str">
        <f>IF(K898="","",LOOKUP(K898,'Work Programme'!$A$8:$A$207,'Work Programme'!$B$8:$B$207))</f>
        <v/>
      </c>
      <c r="M898" s="150"/>
      <c r="N898" s="151"/>
      <c r="O898" s="254" t="str">
        <f>IF(G898="","",VLOOKUP(G898,'Overview - Financial Statement'!$A$46:$B$60,2,FALSE))</f>
        <v/>
      </c>
      <c r="P898" s="255" t="str">
        <f t="shared" si="182"/>
        <v/>
      </c>
      <c r="Q898" s="153"/>
      <c r="R898" s="153"/>
      <c r="S898" s="238">
        <f t="shared" si="183"/>
        <v>0</v>
      </c>
      <c r="T898" s="193" t="s">
        <v>44</v>
      </c>
      <c r="U898" s="173"/>
      <c r="V898" s="193" t="str">
        <f t="shared" si="184"/>
        <v/>
      </c>
      <c r="W898" s="264" t="str">
        <f t="shared" si="185"/>
        <v>OK</v>
      </c>
      <c r="X898" s="193" t="str">
        <f t="shared" si="186"/>
        <v/>
      </c>
      <c r="Y898" s="193" t="str">
        <f t="shared" si="187"/>
        <v/>
      </c>
      <c r="Z898" s="397" t="str">
        <f t="shared" si="188"/>
        <v/>
      </c>
      <c r="AA898" s="257" t="str">
        <f t="shared" si="189"/>
        <v/>
      </c>
      <c r="AB898" s="257" t="str">
        <f t="shared" si="190"/>
        <v/>
      </c>
      <c r="AC898" s="193" t="str">
        <f t="shared" si="191"/>
        <v>CHECK DATES</v>
      </c>
      <c r="AD898" s="257" t="str">
        <f t="shared" si="192"/>
        <v/>
      </c>
      <c r="AE898" s="286">
        <v>0</v>
      </c>
      <c r="AF898" s="257">
        <f t="shared" si="193"/>
        <v>0</v>
      </c>
      <c r="AG898" s="257" t="str">
        <f t="shared" si="194"/>
        <v/>
      </c>
      <c r="AH898" s="257">
        <f t="shared" si="195"/>
        <v>0</v>
      </c>
    </row>
    <row r="899" spans="1:34" x14ac:dyDescent="0.3">
      <c r="A899" s="287">
        <v>887</v>
      </c>
      <c r="B899" s="150"/>
      <c r="C899" s="150"/>
      <c r="D899" s="150"/>
      <c r="E899" s="152"/>
      <c r="F899" s="152"/>
      <c r="G899" s="154"/>
      <c r="H899" s="155"/>
      <c r="I899" s="159"/>
      <c r="J899" s="159"/>
      <c r="K899" s="337"/>
      <c r="L899" s="343" t="str">
        <f>IF(K899="","",LOOKUP(K899,'Work Programme'!$A$8:$A$207,'Work Programme'!$B$8:$B$207))</f>
        <v/>
      </c>
      <c r="M899" s="150"/>
      <c r="N899" s="151"/>
      <c r="O899" s="254" t="str">
        <f>IF(G899="","",VLOOKUP(G899,'Overview - Financial Statement'!$A$46:$B$60,2,FALSE))</f>
        <v/>
      </c>
      <c r="P899" s="255" t="str">
        <f t="shared" si="182"/>
        <v/>
      </c>
      <c r="Q899" s="153"/>
      <c r="R899" s="153"/>
      <c r="S899" s="238">
        <f t="shared" si="183"/>
        <v>0</v>
      </c>
      <c r="T899" s="193" t="s">
        <v>44</v>
      </c>
      <c r="U899" s="173"/>
      <c r="V899" s="193" t="str">
        <f t="shared" si="184"/>
        <v/>
      </c>
      <c r="W899" s="264" t="str">
        <f t="shared" si="185"/>
        <v>OK</v>
      </c>
      <c r="X899" s="193" t="str">
        <f t="shared" si="186"/>
        <v/>
      </c>
      <c r="Y899" s="193" t="str">
        <f t="shared" si="187"/>
        <v/>
      </c>
      <c r="Z899" s="397" t="str">
        <f t="shared" si="188"/>
        <v/>
      </c>
      <c r="AA899" s="257" t="str">
        <f t="shared" si="189"/>
        <v/>
      </c>
      <c r="AB899" s="257" t="str">
        <f t="shared" si="190"/>
        <v/>
      </c>
      <c r="AC899" s="193" t="str">
        <f t="shared" si="191"/>
        <v>CHECK DATES</v>
      </c>
      <c r="AD899" s="257" t="str">
        <f t="shared" si="192"/>
        <v/>
      </c>
      <c r="AE899" s="286">
        <v>0</v>
      </c>
      <c r="AF899" s="257">
        <f t="shared" si="193"/>
        <v>0</v>
      </c>
      <c r="AG899" s="257" t="str">
        <f t="shared" si="194"/>
        <v/>
      </c>
      <c r="AH899" s="257">
        <f t="shared" si="195"/>
        <v>0</v>
      </c>
    </row>
    <row r="900" spans="1:34" x14ac:dyDescent="0.3">
      <c r="A900" s="287">
        <v>888</v>
      </c>
      <c r="B900" s="150"/>
      <c r="C900" s="150"/>
      <c r="D900" s="150"/>
      <c r="E900" s="152"/>
      <c r="F900" s="152"/>
      <c r="G900" s="154"/>
      <c r="H900" s="155"/>
      <c r="I900" s="159"/>
      <c r="J900" s="159"/>
      <c r="K900" s="337"/>
      <c r="L900" s="343" t="str">
        <f>IF(K900="","",LOOKUP(K900,'Work Programme'!$A$8:$A$207,'Work Programme'!$B$8:$B$207))</f>
        <v/>
      </c>
      <c r="M900" s="150"/>
      <c r="N900" s="151"/>
      <c r="O900" s="254" t="str">
        <f>IF(G900="","",VLOOKUP(G900,'Overview - Financial Statement'!$A$46:$B$60,2,FALSE))</f>
        <v/>
      </c>
      <c r="P900" s="255" t="str">
        <f t="shared" si="182"/>
        <v/>
      </c>
      <c r="Q900" s="153"/>
      <c r="R900" s="153"/>
      <c r="S900" s="238">
        <f t="shared" si="183"/>
        <v>0</v>
      </c>
      <c r="T900" s="193" t="s">
        <v>44</v>
      </c>
      <c r="U900" s="173"/>
      <c r="V900" s="193" t="str">
        <f t="shared" si="184"/>
        <v/>
      </c>
      <c r="W900" s="264" t="str">
        <f t="shared" si="185"/>
        <v>OK</v>
      </c>
      <c r="X900" s="193" t="str">
        <f t="shared" si="186"/>
        <v/>
      </c>
      <c r="Y900" s="193" t="str">
        <f t="shared" si="187"/>
        <v/>
      </c>
      <c r="Z900" s="397" t="str">
        <f t="shared" si="188"/>
        <v/>
      </c>
      <c r="AA900" s="257" t="str">
        <f t="shared" si="189"/>
        <v/>
      </c>
      <c r="AB900" s="257" t="str">
        <f t="shared" si="190"/>
        <v/>
      </c>
      <c r="AC900" s="193" t="str">
        <f t="shared" si="191"/>
        <v>CHECK DATES</v>
      </c>
      <c r="AD900" s="257" t="str">
        <f t="shared" si="192"/>
        <v/>
      </c>
      <c r="AE900" s="286">
        <v>0</v>
      </c>
      <c r="AF900" s="257">
        <f t="shared" si="193"/>
        <v>0</v>
      </c>
      <c r="AG900" s="257" t="str">
        <f t="shared" si="194"/>
        <v/>
      </c>
      <c r="AH900" s="257">
        <f t="shared" si="195"/>
        <v>0</v>
      </c>
    </row>
    <row r="901" spans="1:34" x14ac:dyDescent="0.3">
      <c r="A901" s="287">
        <v>889</v>
      </c>
      <c r="B901" s="150"/>
      <c r="C901" s="150"/>
      <c r="D901" s="150"/>
      <c r="E901" s="152"/>
      <c r="F901" s="152"/>
      <c r="G901" s="154"/>
      <c r="H901" s="155"/>
      <c r="I901" s="159"/>
      <c r="J901" s="159"/>
      <c r="K901" s="337"/>
      <c r="L901" s="343" t="str">
        <f>IF(K901="","",LOOKUP(K901,'Work Programme'!$A$8:$A$207,'Work Programme'!$B$8:$B$207))</f>
        <v/>
      </c>
      <c r="M901" s="150"/>
      <c r="N901" s="151"/>
      <c r="O901" s="254" t="str">
        <f>IF(G901="","",VLOOKUP(G901,'Overview - Financial Statement'!$A$46:$B$60,2,FALSE))</f>
        <v/>
      </c>
      <c r="P901" s="255" t="str">
        <f t="shared" si="182"/>
        <v/>
      </c>
      <c r="Q901" s="153"/>
      <c r="R901" s="153"/>
      <c r="S901" s="238">
        <f t="shared" si="183"/>
        <v>0</v>
      </c>
      <c r="T901" s="193" t="s">
        <v>44</v>
      </c>
      <c r="U901" s="173"/>
      <c r="V901" s="193" t="str">
        <f t="shared" si="184"/>
        <v/>
      </c>
      <c r="W901" s="264" t="str">
        <f t="shared" si="185"/>
        <v>OK</v>
      </c>
      <c r="X901" s="193" t="str">
        <f t="shared" si="186"/>
        <v/>
      </c>
      <c r="Y901" s="193" t="str">
        <f t="shared" si="187"/>
        <v/>
      </c>
      <c r="Z901" s="397" t="str">
        <f t="shared" si="188"/>
        <v/>
      </c>
      <c r="AA901" s="257" t="str">
        <f t="shared" si="189"/>
        <v/>
      </c>
      <c r="AB901" s="257" t="str">
        <f t="shared" si="190"/>
        <v/>
      </c>
      <c r="AC901" s="193" t="str">
        <f t="shared" si="191"/>
        <v>CHECK DATES</v>
      </c>
      <c r="AD901" s="257" t="str">
        <f t="shared" si="192"/>
        <v/>
      </c>
      <c r="AE901" s="286">
        <v>0</v>
      </c>
      <c r="AF901" s="257">
        <f t="shared" si="193"/>
        <v>0</v>
      </c>
      <c r="AG901" s="257" t="str">
        <f t="shared" si="194"/>
        <v/>
      </c>
      <c r="AH901" s="257">
        <f t="shared" si="195"/>
        <v>0</v>
      </c>
    </row>
    <row r="902" spans="1:34" x14ac:dyDescent="0.3">
      <c r="A902" s="287">
        <v>890</v>
      </c>
      <c r="B902" s="150"/>
      <c r="C902" s="150"/>
      <c r="D902" s="150"/>
      <c r="E902" s="152"/>
      <c r="F902" s="152"/>
      <c r="G902" s="154"/>
      <c r="H902" s="155"/>
      <c r="I902" s="159"/>
      <c r="J902" s="159"/>
      <c r="K902" s="337"/>
      <c r="L902" s="343" t="str">
        <f>IF(K902="","",LOOKUP(K902,'Work Programme'!$A$8:$A$207,'Work Programme'!$B$8:$B$207))</f>
        <v/>
      </c>
      <c r="M902" s="150"/>
      <c r="N902" s="151"/>
      <c r="O902" s="254" t="str">
        <f>IF(G902="","",VLOOKUP(G902,'Overview - Financial Statement'!$A$46:$B$60,2,FALSE))</f>
        <v/>
      </c>
      <c r="P902" s="255" t="str">
        <f t="shared" si="182"/>
        <v/>
      </c>
      <c r="Q902" s="153"/>
      <c r="R902" s="153"/>
      <c r="S902" s="238">
        <f t="shared" si="183"/>
        <v>0</v>
      </c>
      <c r="T902" s="193" t="s">
        <v>44</v>
      </c>
      <c r="U902" s="173"/>
      <c r="V902" s="193" t="str">
        <f t="shared" si="184"/>
        <v/>
      </c>
      <c r="W902" s="264" t="str">
        <f t="shared" si="185"/>
        <v>OK</v>
      </c>
      <c r="X902" s="193" t="str">
        <f t="shared" si="186"/>
        <v/>
      </c>
      <c r="Y902" s="193" t="str">
        <f t="shared" si="187"/>
        <v/>
      </c>
      <c r="Z902" s="397" t="str">
        <f t="shared" si="188"/>
        <v/>
      </c>
      <c r="AA902" s="257" t="str">
        <f t="shared" si="189"/>
        <v/>
      </c>
      <c r="AB902" s="257" t="str">
        <f t="shared" si="190"/>
        <v/>
      </c>
      <c r="AC902" s="193" t="str">
        <f t="shared" si="191"/>
        <v>CHECK DATES</v>
      </c>
      <c r="AD902" s="257" t="str">
        <f t="shared" si="192"/>
        <v/>
      </c>
      <c r="AE902" s="286">
        <v>0</v>
      </c>
      <c r="AF902" s="257">
        <f t="shared" si="193"/>
        <v>0</v>
      </c>
      <c r="AG902" s="257" t="str">
        <f t="shared" si="194"/>
        <v/>
      </c>
      <c r="AH902" s="257">
        <f t="shared" si="195"/>
        <v>0</v>
      </c>
    </row>
    <row r="903" spans="1:34" x14ac:dyDescent="0.3">
      <c r="A903" s="287">
        <v>891</v>
      </c>
      <c r="B903" s="150"/>
      <c r="C903" s="150"/>
      <c r="D903" s="150"/>
      <c r="E903" s="152"/>
      <c r="F903" s="152"/>
      <c r="G903" s="154"/>
      <c r="H903" s="155"/>
      <c r="I903" s="159"/>
      <c r="J903" s="159"/>
      <c r="K903" s="337"/>
      <c r="L903" s="343" t="str">
        <f>IF(K903="","",LOOKUP(K903,'Work Programme'!$A$8:$A$207,'Work Programme'!$B$8:$B$207))</f>
        <v/>
      </c>
      <c r="M903" s="150"/>
      <c r="N903" s="151"/>
      <c r="O903" s="254" t="str">
        <f>IF(G903="","",VLOOKUP(G903,'Overview - Financial Statement'!$A$46:$B$60,2,FALSE))</f>
        <v/>
      </c>
      <c r="P903" s="255" t="str">
        <f t="shared" si="182"/>
        <v/>
      </c>
      <c r="Q903" s="153"/>
      <c r="R903" s="153"/>
      <c r="S903" s="238">
        <f t="shared" si="183"/>
        <v>0</v>
      </c>
      <c r="T903" s="193" t="s">
        <v>44</v>
      </c>
      <c r="U903" s="173"/>
      <c r="V903" s="193" t="str">
        <f t="shared" si="184"/>
        <v/>
      </c>
      <c r="W903" s="264" t="str">
        <f t="shared" si="185"/>
        <v>OK</v>
      </c>
      <c r="X903" s="193" t="str">
        <f t="shared" si="186"/>
        <v/>
      </c>
      <c r="Y903" s="193" t="str">
        <f t="shared" si="187"/>
        <v/>
      </c>
      <c r="Z903" s="397" t="str">
        <f t="shared" si="188"/>
        <v/>
      </c>
      <c r="AA903" s="257" t="str">
        <f t="shared" si="189"/>
        <v/>
      </c>
      <c r="AB903" s="257" t="str">
        <f t="shared" si="190"/>
        <v/>
      </c>
      <c r="AC903" s="193" t="str">
        <f t="shared" si="191"/>
        <v>CHECK DATES</v>
      </c>
      <c r="AD903" s="257" t="str">
        <f t="shared" si="192"/>
        <v/>
      </c>
      <c r="AE903" s="286">
        <v>0</v>
      </c>
      <c r="AF903" s="257">
        <f t="shared" si="193"/>
        <v>0</v>
      </c>
      <c r="AG903" s="257" t="str">
        <f t="shared" si="194"/>
        <v/>
      </c>
      <c r="AH903" s="257">
        <f t="shared" si="195"/>
        <v>0</v>
      </c>
    </row>
    <row r="904" spans="1:34" x14ac:dyDescent="0.3">
      <c r="A904" s="287">
        <v>892</v>
      </c>
      <c r="B904" s="150"/>
      <c r="C904" s="150"/>
      <c r="D904" s="150"/>
      <c r="E904" s="152"/>
      <c r="F904" s="152"/>
      <c r="G904" s="154"/>
      <c r="H904" s="155"/>
      <c r="I904" s="159"/>
      <c r="J904" s="159"/>
      <c r="K904" s="337"/>
      <c r="L904" s="343" t="str">
        <f>IF(K904="","",LOOKUP(K904,'Work Programme'!$A$8:$A$207,'Work Programme'!$B$8:$B$207))</f>
        <v/>
      </c>
      <c r="M904" s="150"/>
      <c r="N904" s="151"/>
      <c r="O904" s="254" t="str">
        <f>IF(G904="","",VLOOKUP(G904,'Overview - Financial Statement'!$A$46:$B$60,2,FALSE))</f>
        <v/>
      </c>
      <c r="P904" s="255" t="str">
        <f t="shared" si="182"/>
        <v/>
      </c>
      <c r="Q904" s="153"/>
      <c r="R904" s="153"/>
      <c r="S904" s="238">
        <f t="shared" si="183"/>
        <v>0</v>
      </c>
      <c r="T904" s="193" t="s">
        <v>44</v>
      </c>
      <c r="U904" s="173"/>
      <c r="V904" s="193" t="str">
        <f t="shared" si="184"/>
        <v/>
      </c>
      <c r="W904" s="264" t="str">
        <f t="shared" si="185"/>
        <v>OK</v>
      </c>
      <c r="X904" s="193" t="str">
        <f t="shared" si="186"/>
        <v/>
      </c>
      <c r="Y904" s="193" t="str">
        <f t="shared" si="187"/>
        <v/>
      </c>
      <c r="Z904" s="397" t="str">
        <f t="shared" si="188"/>
        <v/>
      </c>
      <c r="AA904" s="257" t="str">
        <f t="shared" si="189"/>
        <v/>
      </c>
      <c r="AB904" s="257" t="str">
        <f t="shared" si="190"/>
        <v/>
      </c>
      <c r="AC904" s="193" t="str">
        <f t="shared" si="191"/>
        <v>CHECK DATES</v>
      </c>
      <c r="AD904" s="257" t="str">
        <f t="shared" si="192"/>
        <v/>
      </c>
      <c r="AE904" s="286">
        <v>0</v>
      </c>
      <c r="AF904" s="257">
        <f t="shared" si="193"/>
        <v>0</v>
      </c>
      <c r="AG904" s="257" t="str">
        <f t="shared" si="194"/>
        <v/>
      </c>
      <c r="AH904" s="257">
        <f t="shared" si="195"/>
        <v>0</v>
      </c>
    </row>
    <row r="905" spans="1:34" x14ac:dyDescent="0.3">
      <c r="A905" s="287">
        <v>893</v>
      </c>
      <c r="B905" s="150"/>
      <c r="C905" s="150"/>
      <c r="D905" s="150"/>
      <c r="E905" s="152"/>
      <c r="F905" s="152"/>
      <c r="G905" s="154"/>
      <c r="H905" s="155"/>
      <c r="I905" s="159"/>
      <c r="J905" s="159"/>
      <c r="K905" s="337"/>
      <c r="L905" s="343" t="str">
        <f>IF(K905="","",LOOKUP(K905,'Work Programme'!$A$8:$A$207,'Work Programme'!$B$8:$B$207))</f>
        <v/>
      </c>
      <c r="M905" s="150"/>
      <c r="N905" s="151"/>
      <c r="O905" s="254" t="str">
        <f>IF(G905="","",VLOOKUP(G905,'Overview - Financial Statement'!$A$46:$B$60,2,FALSE))</f>
        <v/>
      </c>
      <c r="P905" s="255" t="str">
        <f t="shared" si="182"/>
        <v/>
      </c>
      <c r="Q905" s="153"/>
      <c r="R905" s="153"/>
      <c r="S905" s="238">
        <f t="shared" si="183"/>
        <v>0</v>
      </c>
      <c r="T905" s="193" t="s">
        <v>44</v>
      </c>
      <c r="U905" s="173"/>
      <c r="V905" s="193" t="str">
        <f t="shared" si="184"/>
        <v/>
      </c>
      <c r="W905" s="264" t="str">
        <f t="shared" si="185"/>
        <v>OK</v>
      </c>
      <c r="X905" s="193" t="str">
        <f t="shared" si="186"/>
        <v/>
      </c>
      <c r="Y905" s="193" t="str">
        <f t="shared" si="187"/>
        <v/>
      </c>
      <c r="Z905" s="397" t="str">
        <f t="shared" si="188"/>
        <v/>
      </c>
      <c r="AA905" s="257" t="str">
        <f t="shared" si="189"/>
        <v/>
      </c>
      <c r="AB905" s="257" t="str">
        <f t="shared" si="190"/>
        <v/>
      </c>
      <c r="AC905" s="193" t="str">
        <f t="shared" si="191"/>
        <v>CHECK DATES</v>
      </c>
      <c r="AD905" s="257" t="str">
        <f t="shared" si="192"/>
        <v/>
      </c>
      <c r="AE905" s="286">
        <v>0</v>
      </c>
      <c r="AF905" s="257">
        <f t="shared" si="193"/>
        <v>0</v>
      </c>
      <c r="AG905" s="257" t="str">
        <f t="shared" si="194"/>
        <v/>
      </c>
      <c r="AH905" s="257">
        <f t="shared" si="195"/>
        <v>0</v>
      </c>
    </row>
    <row r="906" spans="1:34" x14ac:dyDescent="0.3">
      <c r="A906" s="287">
        <v>894</v>
      </c>
      <c r="B906" s="150"/>
      <c r="C906" s="150"/>
      <c r="D906" s="150"/>
      <c r="E906" s="152"/>
      <c r="F906" s="152"/>
      <c r="G906" s="154"/>
      <c r="H906" s="155"/>
      <c r="I906" s="159"/>
      <c r="J906" s="159"/>
      <c r="K906" s="337"/>
      <c r="L906" s="343" t="str">
        <f>IF(K906="","",LOOKUP(K906,'Work Programme'!$A$8:$A$207,'Work Programme'!$B$8:$B$207))</f>
        <v/>
      </c>
      <c r="M906" s="150"/>
      <c r="N906" s="151"/>
      <c r="O906" s="254" t="str">
        <f>IF(G906="","",VLOOKUP(G906,'Overview - Financial Statement'!$A$46:$B$60,2,FALSE))</f>
        <v/>
      </c>
      <c r="P906" s="255" t="str">
        <f t="shared" si="182"/>
        <v/>
      </c>
      <c r="Q906" s="153"/>
      <c r="R906" s="153"/>
      <c r="S906" s="238">
        <f t="shared" si="183"/>
        <v>0</v>
      </c>
      <c r="T906" s="193" t="s">
        <v>44</v>
      </c>
      <c r="U906" s="173"/>
      <c r="V906" s="193" t="str">
        <f t="shared" si="184"/>
        <v/>
      </c>
      <c r="W906" s="264" t="str">
        <f t="shared" si="185"/>
        <v>OK</v>
      </c>
      <c r="X906" s="193" t="str">
        <f t="shared" si="186"/>
        <v/>
      </c>
      <c r="Y906" s="193" t="str">
        <f t="shared" si="187"/>
        <v/>
      </c>
      <c r="Z906" s="397" t="str">
        <f t="shared" si="188"/>
        <v/>
      </c>
      <c r="AA906" s="257" t="str">
        <f t="shared" si="189"/>
        <v/>
      </c>
      <c r="AB906" s="257" t="str">
        <f t="shared" si="190"/>
        <v/>
      </c>
      <c r="AC906" s="193" t="str">
        <f t="shared" si="191"/>
        <v>CHECK DATES</v>
      </c>
      <c r="AD906" s="257" t="str">
        <f t="shared" si="192"/>
        <v/>
      </c>
      <c r="AE906" s="286">
        <v>0</v>
      </c>
      <c r="AF906" s="257">
        <f t="shared" si="193"/>
        <v>0</v>
      </c>
      <c r="AG906" s="257" t="str">
        <f t="shared" si="194"/>
        <v/>
      </c>
      <c r="AH906" s="257">
        <f t="shared" si="195"/>
        <v>0</v>
      </c>
    </row>
    <row r="907" spans="1:34" x14ac:dyDescent="0.3">
      <c r="A907" s="287">
        <v>895</v>
      </c>
      <c r="B907" s="150"/>
      <c r="C907" s="150"/>
      <c r="D907" s="150"/>
      <c r="E907" s="152"/>
      <c r="F907" s="152"/>
      <c r="G907" s="154"/>
      <c r="H907" s="155"/>
      <c r="I907" s="159"/>
      <c r="J907" s="159"/>
      <c r="K907" s="337"/>
      <c r="L907" s="343" t="str">
        <f>IF(K907="","",LOOKUP(K907,'Work Programme'!$A$8:$A$207,'Work Programme'!$B$8:$B$207))</f>
        <v/>
      </c>
      <c r="M907" s="150"/>
      <c r="N907" s="151"/>
      <c r="O907" s="254" t="str">
        <f>IF(G907="","",VLOOKUP(G907,'Overview - Financial Statement'!$A$46:$B$60,2,FALSE))</f>
        <v/>
      </c>
      <c r="P907" s="255" t="str">
        <f t="shared" si="182"/>
        <v/>
      </c>
      <c r="Q907" s="153"/>
      <c r="R907" s="153"/>
      <c r="S907" s="238">
        <f t="shared" si="183"/>
        <v>0</v>
      </c>
      <c r="T907" s="193" t="s">
        <v>44</v>
      </c>
      <c r="U907" s="173"/>
      <c r="V907" s="193" t="str">
        <f t="shared" si="184"/>
        <v/>
      </c>
      <c r="W907" s="264" t="str">
        <f t="shared" si="185"/>
        <v>OK</v>
      </c>
      <c r="X907" s="193" t="str">
        <f t="shared" si="186"/>
        <v/>
      </c>
      <c r="Y907" s="193" t="str">
        <f t="shared" si="187"/>
        <v/>
      </c>
      <c r="Z907" s="397" t="str">
        <f t="shared" si="188"/>
        <v/>
      </c>
      <c r="AA907" s="257" t="str">
        <f t="shared" si="189"/>
        <v/>
      </c>
      <c r="AB907" s="257" t="str">
        <f t="shared" si="190"/>
        <v/>
      </c>
      <c r="AC907" s="193" t="str">
        <f t="shared" si="191"/>
        <v>CHECK DATES</v>
      </c>
      <c r="AD907" s="257" t="str">
        <f t="shared" si="192"/>
        <v/>
      </c>
      <c r="AE907" s="286">
        <v>0</v>
      </c>
      <c r="AF907" s="257">
        <f t="shared" si="193"/>
        <v>0</v>
      </c>
      <c r="AG907" s="257" t="str">
        <f t="shared" si="194"/>
        <v/>
      </c>
      <c r="AH907" s="257">
        <f t="shared" si="195"/>
        <v>0</v>
      </c>
    </row>
    <row r="908" spans="1:34" x14ac:dyDescent="0.3">
      <c r="A908" s="287">
        <v>896</v>
      </c>
      <c r="B908" s="150"/>
      <c r="C908" s="150"/>
      <c r="D908" s="150"/>
      <c r="E908" s="152"/>
      <c r="F908" s="152"/>
      <c r="G908" s="154"/>
      <c r="H908" s="155"/>
      <c r="I908" s="159"/>
      <c r="J908" s="159"/>
      <c r="K908" s="337"/>
      <c r="L908" s="343" t="str">
        <f>IF(K908="","",LOOKUP(K908,'Work Programme'!$A$8:$A$207,'Work Programme'!$B$8:$B$207))</f>
        <v/>
      </c>
      <c r="M908" s="150"/>
      <c r="N908" s="151"/>
      <c r="O908" s="254" t="str">
        <f>IF(G908="","",VLOOKUP(G908,'Overview - Financial Statement'!$A$46:$B$60,2,FALSE))</f>
        <v/>
      </c>
      <c r="P908" s="255" t="str">
        <f t="shared" si="182"/>
        <v/>
      </c>
      <c r="Q908" s="153"/>
      <c r="R908" s="153"/>
      <c r="S908" s="238">
        <f t="shared" si="183"/>
        <v>0</v>
      </c>
      <c r="T908" s="193" t="s">
        <v>44</v>
      </c>
      <c r="U908" s="173"/>
      <c r="V908" s="193" t="str">
        <f t="shared" si="184"/>
        <v/>
      </c>
      <c r="W908" s="264" t="str">
        <f t="shared" si="185"/>
        <v>OK</v>
      </c>
      <c r="X908" s="193" t="str">
        <f t="shared" si="186"/>
        <v/>
      </c>
      <c r="Y908" s="193" t="str">
        <f t="shared" si="187"/>
        <v/>
      </c>
      <c r="Z908" s="397" t="str">
        <f t="shared" si="188"/>
        <v/>
      </c>
      <c r="AA908" s="257" t="str">
        <f t="shared" si="189"/>
        <v/>
      </c>
      <c r="AB908" s="257" t="str">
        <f t="shared" si="190"/>
        <v/>
      </c>
      <c r="AC908" s="193" t="str">
        <f t="shared" si="191"/>
        <v>CHECK DATES</v>
      </c>
      <c r="AD908" s="257" t="str">
        <f t="shared" si="192"/>
        <v/>
      </c>
      <c r="AE908" s="286">
        <v>0</v>
      </c>
      <c r="AF908" s="257">
        <f t="shared" si="193"/>
        <v>0</v>
      </c>
      <c r="AG908" s="257" t="str">
        <f t="shared" si="194"/>
        <v/>
      </c>
      <c r="AH908" s="257">
        <f t="shared" si="195"/>
        <v>0</v>
      </c>
    </row>
    <row r="909" spans="1:34" x14ac:dyDescent="0.3">
      <c r="A909" s="287">
        <v>897</v>
      </c>
      <c r="B909" s="150"/>
      <c r="C909" s="150"/>
      <c r="D909" s="150"/>
      <c r="E909" s="152"/>
      <c r="F909" s="152"/>
      <c r="G909" s="154"/>
      <c r="H909" s="155"/>
      <c r="I909" s="159"/>
      <c r="J909" s="159"/>
      <c r="K909" s="337"/>
      <c r="L909" s="343" t="str">
        <f>IF(K909="","",LOOKUP(K909,'Work Programme'!$A$8:$A$207,'Work Programme'!$B$8:$B$207))</f>
        <v/>
      </c>
      <c r="M909" s="150"/>
      <c r="N909" s="151"/>
      <c r="O909" s="254" t="str">
        <f>IF(G909="","",VLOOKUP(G909,'Overview - Financial Statement'!$A$46:$B$60,2,FALSE))</f>
        <v/>
      </c>
      <c r="P909" s="255" t="str">
        <f t="shared" ref="P909:P972" si="196">IF(O909="","",H909/O909)</f>
        <v/>
      </c>
      <c r="Q909" s="153"/>
      <c r="R909" s="153"/>
      <c r="S909" s="238">
        <f t="shared" si="183"/>
        <v>0</v>
      </c>
      <c r="T909" s="193" t="s">
        <v>44</v>
      </c>
      <c r="U909" s="173"/>
      <c r="V909" s="193" t="str">
        <f t="shared" si="184"/>
        <v/>
      </c>
      <c r="W909" s="264" t="str">
        <f t="shared" si="185"/>
        <v>OK</v>
      </c>
      <c r="X909" s="193" t="str">
        <f t="shared" si="186"/>
        <v/>
      </c>
      <c r="Y909" s="193" t="str">
        <f t="shared" si="187"/>
        <v/>
      </c>
      <c r="Z909" s="397" t="str">
        <f t="shared" si="188"/>
        <v/>
      </c>
      <c r="AA909" s="257" t="str">
        <f t="shared" si="189"/>
        <v/>
      </c>
      <c r="AB909" s="257" t="str">
        <f t="shared" si="190"/>
        <v/>
      </c>
      <c r="AC909" s="193" t="str">
        <f t="shared" si="191"/>
        <v>CHECK DATES</v>
      </c>
      <c r="AD909" s="257" t="str">
        <f t="shared" si="192"/>
        <v/>
      </c>
      <c r="AE909" s="286">
        <v>0</v>
      </c>
      <c r="AF909" s="257">
        <f t="shared" si="193"/>
        <v>0</v>
      </c>
      <c r="AG909" s="257" t="str">
        <f t="shared" si="194"/>
        <v/>
      </c>
      <c r="AH909" s="257">
        <f t="shared" si="195"/>
        <v>0</v>
      </c>
    </row>
    <row r="910" spans="1:34" x14ac:dyDescent="0.3">
      <c r="A910" s="287">
        <v>898</v>
      </c>
      <c r="B910" s="150"/>
      <c r="C910" s="150"/>
      <c r="D910" s="150"/>
      <c r="E910" s="152"/>
      <c r="F910" s="152"/>
      <c r="G910" s="154"/>
      <c r="H910" s="155"/>
      <c r="I910" s="159"/>
      <c r="J910" s="159"/>
      <c r="K910" s="337"/>
      <c r="L910" s="343" t="str">
        <f>IF(K910="","",LOOKUP(K910,'Work Programme'!$A$8:$A$207,'Work Programme'!$B$8:$B$207))</f>
        <v/>
      </c>
      <c r="M910" s="150"/>
      <c r="N910" s="151"/>
      <c r="O910" s="254" t="str">
        <f>IF(G910="","",VLOOKUP(G910,'Overview - Financial Statement'!$A$46:$B$60,2,FALSE))</f>
        <v/>
      </c>
      <c r="P910" s="255" t="str">
        <f t="shared" si="196"/>
        <v/>
      </c>
      <c r="Q910" s="153"/>
      <c r="R910" s="153"/>
      <c r="S910" s="238">
        <f t="shared" si="183"/>
        <v>0</v>
      </c>
      <c r="T910" s="193" t="s">
        <v>44</v>
      </c>
      <c r="U910" s="173"/>
      <c r="V910" s="193" t="str">
        <f t="shared" si="184"/>
        <v/>
      </c>
      <c r="W910" s="264" t="str">
        <f t="shared" si="185"/>
        <v>OK</v>
      </c>
      <c r="X910" s="193" t="str">
        <f t="shared" si="186"/>
        <v/>
      </c>
      <c r="Y910" s="193" t="str">
        <f t="shared" si="187"/>
        <v/>
      </c>
      <c r="Z910" s="397" t="str">
        <f t="shared" si="188"/>
        <v/>
      </c>
      <c r="AA910" s="257" t="str">
        <f t="shared" si="189"/>
        <v/>
      </c>
      <c r="AB910" s="257" t="str">
        <f t="shared" si="190"/>
        <v/>
      </c>
      <c r="AC910" s="193" t="str">
        <f t="shared" si="191"/>
        <v>CHECK DATES</v>
      </c>
      <c r="AD910" s="257" t="str">
        <f t="shared" si="192"/>
        <v/>
      </c>
      <c r="AE910" s="286">
        <v>0</v>
      </c>
      <c r="AF910" s="257">
        <f t="shared" si="193"/>
        <v>0</v>
      </c>
      <c r="AG910" s="257" t="str">
        <f t="shared" si="194"/>
        <v/>
      </c>
      <c r="AH910" s="257">
        <f t="shared" si="195"/>
        <v>0</v>
      </c>
    </row>
    <row r="911" spans="1:34" x14ac:dyDescent="0.3">
      <c r="A911" s="287">
        <v>899</v>
      </c>
      <c r="B911" s="150"/>
      <c r="C911" s="150"/>
      <c r="D911" s="150"/>
      <c r="E911" s="152"/>
      <c r="F911" s="152"/>
      <c r="G911" s="154"/>
      <c r="H911" s="155"/>
      <c r="I911" s="159"/>
      <c r="J911" s="159"/>
      <c r="K911" s="337"/>
      <c r="L911" s="343" t="str">
        <f>IF(K911="","",LOOKUP(K911,'Work Programme'!$A$8:$A$207,'Work Programme'!$B$8:$B$207))</f>
        <v/>
      </c>
      <c r="M911" s="150"/>
      <c r="N911" s="151"/>
      <c r="O911" s="254" t="str">
        <f>IF(G911="","",VLOOKUP(G911,'Overview - Financial Statement'!$A$46:$B$60,2,FALSE))</f>
        <v/>
      </c>
      <c r="P911" s="255" t="str">
        <f t="shared" si="196"/>
        <v/>
      </c>
      <c r="Q911" s="153"/>
      <c r="R911" s="153"/>
      <c r="S911" s="238">
        <f t="shared" ref="S911:S974" si="197">IF(Q911="YES",P911,0)</f>
        <v>0</v>
      </c>
      <c r="T911" s="193" t="s">
        <v>44</v>
      </c>
      <c r="U911" s="173"/>
      <c r="V911" s="193" t="str">
        <f t="shared" si="184"/>
        <v/>
      </c>
      <c r="W911" s="264" t="str">
        <f t="shared" si="185"/>
        <v>OK</v>
      </c>
      <c r="X911" s="193" t="str">
        <f t="shared" si="186"/>
        <v/>
      </c>
      <c r="Y911" s="193" t="str">
        <f t="shared" si="187"/>
        <v/>
      </c>
      <c r="Z911" s="397" t="str">
        <f t="shared" si="188"/>
        <v/>
      </c>
      <c r="AA911" s="257" t="str">
        <f t="shared" si="189"/>
        <v/>
      </c>
      <c r="AB911" s="257" t="str">
        <f t="shared" si="190"/>
        <v/>
      </c>
      <c r="AC911" s="193" t="str">
        <f t="shared" si="191"/>
        <v>CHECK DATES</v>
      </c>
      <c r="AD911" s="257" t="str">
        <f t="shared" si="192"/>
        <v/>
      </c>
      <c r="AE911" s="286">
        <v>0</v>
      </c>
      <c r="AF911" s="257">
        <f t="shared" si="193"/>
        <v>0</v>
      </c>
      <c r="AG911" s="257" t="str">
        <f t="shared" si="194"/>
        <v/>
      </c>
      <c r="AH911" s="257">
        <f t="shared" si="195"/>
        <v>0</v>
      </c>
    </row>
    <row r="912" spans="1:34" x14ac:dyDescent="0.3">
      <c r="A912" s="287">
        <v>900</v>
      </c>
      <c r="B912" s="150"/>
      <c r="C912" s="150"/>
      <c r="D912" s="150"/>
      <c r="E912" s="152"/>
      <c r="F912" s="152"/>
      <c r="G912" s="154"/>
      <c r="H912" s="155"/>
      <c r="I912" s="159"/>
      <c r="J912" s="159"/>
      <c r="K912" s="337"/>
      <c r="L912" s="343" t="str">
        <f>IF(K912="","",LOOKUP(K912,'Work Programme'!$A$8:$A$207,'Work Programme'!$B$8:$B$207))</f>
        <v/>
      </c>
      <c r="M912" s="150"/>
      <c r="N912" s="151"/>
      <c r="O912" s="254" t="str">
        <f>IF(G912="","",VLOOKUP(G912,'Overview - Financial Statement'!$A$46:$B$60,2,FALSE))</f>
        <v/>
      </c>
      <c r="P912" s="255" t="str">
        <f t="shared" si="196"/>
        <v/>
      </c>
      <c r="Q912" s="153"/>
      <c r="R912" s="153"/>
      <c r="S912" s="238">
        <f t="shared" si="197"/>
        <v>0</v>
      </c>
      <c r="T912" s="193" t="s">
        <v>44</v>
      </c>
      <c r="U912" s="173"/>
      <c r="V912" s="193" t="str">
        <f t="shared" ref="V912:V975" si="198">IF(P912="","",IF(E912="","CHECK DATES","OK"))</f>
        <v/>
      </c>
      <c r="W912" s="264" t="str">
        <f t="shared" ref="W912:W975" si="199">IF(E912-(I912)&lt;0,"a posteriori ?","OK")</f>
        <v>OK</v>
      </c>
      <c r="X912" s="193" t="str">
        <f t="shared" ref="X912:X975" si="200">IF(P912="","",(IF(OR(I912&lt;=($E$4-1),I912&gt;=($G$4+1),J912&lt;=($E$4-1),J912&gt;=($G$4+1)),"CHECK DATES","OK")))</f>
        <v/>
      </c>
      <c r="Y912" s="193" t="str">
        <f t="shared" ref="Y912:Y975" si="201">IF(G912="","",G912)</f>
        <v/>
      </c>
      <c r="Z912" s="397" t="str">
        <f t="shared" ref="Z912:Z975" si="202">IF(G912="","",IF(HLOOKUP(G912,$U$4:$AI$5,2,FALSE)="",O912,IF(O912&lt;&gt;HLOOKUP(G912,$U$4:$AI$5,2,FALSE),HLOOKUP(G912,$U$4:$AI$5,2,FALSE),O912)))</f>
        <v/>
      </c>
      <c r="AA912" s="257" t="str">
        <f t="shared" ref="AA912:AA975" si="203">IF(O912="","",IF(Z912=1,P912,H912/Z912))</f>
        <v/>
      </c>
      <c r="AB912" s="257" t="str">
        <f t="shared" ref="AB912:AB975" si="204">IF(AA912="","",IF(Z912=1,0,AA912-P912))</f>
        <v/>
      </c>
      <c r="AC912" s="193" t="str">
        <f t="shared" ref="AC912:AC975" si="205">IF(P912=0,"",(IF(F912="","CHECK DATES","OK")))</f>
        <v>CHECK DATES</v>
      </c>
      <c r="AD912" s="257" t="str">
        <f t="shared" ref="AD912:AD975" si="206">IF(OR(T912="NO",X912="CHECK DATES",AC912="CHECK DATES"),AA912,"")</f>
        <v/>
      </c>
      <c r="AE912" s="286">
        <v>0</v>
      </c>
      <c r="AF912" s="257">
        <f t="shared" ref="AF912:AF975" si="207">IF(OR(T912="NO",AD912&gt;0,AE912&gt;0)*(AND(OR(Q912="NO",Q912=""))),SUM(AD912:AE912),"")</f>
        <v>0</v>
      </c>
      <c r="AG912" s="257" t="str">
        <f t="shared" ref="AG912:AG975" si="208">IF(OR(T912="NO",AD912&gt;0,AE912&gt;0)*(AND(OR(Q912="YES"))),SUM(AD912:AE912),"")</f>
        <v/>
      </c>
      <c r="AH912" s="257">
        <f t="shared" ref="AH912:AH975" si="209">IF(Q912="YES",AA912,0)</f>
        <v>0</v>
      </c>
    </row>
    <row r="913" spans="1:34" x14ac:dyDescent="0.3">
      <c r="A913" s="287">
        <v>901</v>
      </c>
      <c r="B913" s="150"/>
      <c r="C913" s="150"/>
      <c r="D913" s="150"/>
      <c r="E913" s="152"/>
      <c r="F913" s="152"/>
      <c r="G913" s="154"/>
      <c r="H913" s="155"/>
      <c r="I913" s="159"/>
      <c r="J913" s="159"/>
      <c r="K913" s="337"/>
      <c r="L913" s="343" t="str">
        <f>IF(K913="","",LOOKUP(K913,'Work Programme'!$A$8:$A$207,'Work Programme'!$B$8:$B$207))</f>
        <v/>
      </c>
      <c r="M913" s="150"/>
      <c r="N913" s="151"/>
      <c r="O913" s="254" t="str">
        <f>IF(G913="","",VLOOKUP(G913,'Overview - Financial Statement'!$A$46:$B$60,2,FALSE))</f>
        <v/>
      </c>
      <c r="P913" s="255" t="str">
        <f t="shared" si="196"/>
        <v/>
      </c>
      <c r="Q913" s="153"/>
      <c r="R913" s="153"/>
      <c r="S913" s="238">
        <f t="shared" si="197"/>
        <v>0</v>
      </c>
      <c r="T913" s="193" t="s">
        <v>44</v>
      </c>
      <c r="U913" s="173"/>
      <c r="V913" s="193" t="str">
        <f t="shared" si="198"/>
        <v/>
      </c>
      <c r="W913" s="264" t="str">
        <f t="shared" si="199"/>
        <v>OK</v>
      </c>
      <c r="X913" s="193" t="str">
        <f t="shared" si="200"/>
        <v/>
      </c>
      <c r="Y913" s="193" t="str">
        <f t="shared" si="201"/>
        <v/>
      </c>
      <c r="Z913" s="397" t="str">
        <f t="shared" si="202"/>
        <v/>
      </c>
      <c r="AA913" s="257" t="str">
        <f t="shared" si="203"/>
        <v/>
      </c>
      <c r="AB913" s="257" t="str">
        <f t="shared" si="204"/>
        <v/>
      </c>
      <c r="AC913" s="193" t="str">
        <f t="shared" si="205"/>
        <v>CHECK DATES</v>
      </c>
      <c r="AD913" s="257" t="str">
        <f t="shared" si="206"/>
        <v/>
      </c>
      <c r="AE913" s="286">
        <v>0</v>
      </c>
      <c r="AF913" s="257">
        <f t="shared" si="207"/>
        <v>0</v>
      </c>
      <c r="AG913" s="257" t="str">
        <f t="shared" si="208"/>
        <v/>
      </c>
      <c r="AH913" s="257">
        <f t="shared" si="209"/>
        <v>0</v>
      </c>
    </row>
    <row r="914" spans="1:34" x14ac:dyDescent="0.3">
      <c r="A914" s="287">
        <v>902</v>
      </c>
      <c r="B914" s="150"/>
      <c r="C914" s="150"/>
      <c r="D914" s="150"/>
      <c r="E914" s="152"/>
      <c r="F914" s="152"/>
      <c r="G914" s="154"/>
      <c r="H914" s="155"/>
      <c r="I914" s="159"/>
      <c r="J914" s="159"/>
      <c r="K914" s="337"/>
      <c r="L914" s="343" t="str">
        <f>IF(K914="","",LOOKUP(K914,'Work Programme'!$A$8:$A$207,'Work Programme'!$B$8:$B$207))</f>
        <v/>
      </c>
      <c r="M914" s="150"/>
      <c r="N914" s="151"/>
      <c r="O914" s="254" t="str">
        <f>IF(G914="","",VLOOKUP(G914,'Overview - Financial Statement'!$A$46:$B$60,2,FALSE))</f>
        <v/>
      </c>
      <c r="P914" s="255" t="str">
        <f t="shared" si="196"/>
        <v/>
      </c>
      <c r="Q914" s="153"/>
      <c r="R914" s="153"/>
      <c r="S914" s="238">
        <f t="shared" si="197"/>
        <v>0</v>
      </c>
      <c r="T914" s="193" t="s">
        <v>44</v>
      </c>
      <c r="U914" s="173"/>
      <c r="V914" s="193" t="str">
        <f t="shared" si="198"/>
        <v/>
      </c>
      <c r="W914" s="264" t="str">
        <f t="shared" si="199"/>
        <v>OK</v>
      </c>
      <c r="X914" s="193" t="str">
        <f t="shared" si="200"/>
        <v/>
      </c>
      <c r="Y914" s="193" t="str">
        <f t="shared" si="201"/>
        <v/>
      </c>
      <c r="Z914" s="397" t="str">
        <f t="shared" si="202"/>
        <v/>
      </c>
      <c r="AA914" s="257" t="str">
        <f t="shared" si="203"/>
        <v/>
      </c>
      <c r="AB914" s="257" t="str">
        <f t="shared" si="204"/>
        <v/>
      </c>
      <c r="AC914" s="193" t="str">
        <f t="shared" si="205"/>
        <v>CHECK DATES</v>
      </c>
      <c r="AD914" s="257" t="str">
        <f t="shared" si="206"/>
        <v/>
      </c>
      <c r="AE914" s="286">
        <v>0</v>
      </c>
      <c r="AF914" s="257">
        <f t="shared" si="207"/>
        <v>0</v>
      </c>
      <c r="AG914" s="257" t="str">
        <f t="shared" si="208"/>
        <v/>
      </c>
      <c r="AH914" s="257">
        <f t="shared" si="209"/>
        <v>0</v>
      </c>
    </row>
    <row r="915" spans="1:34" x14ac:dyDescent="0.3">
      <c r="A915" s="287">
        <v>903</v>
      </c>
      <c r="B915" s="150"/>
      <c r="C915" s="150"/>
      <c r="D915" s="150"/>
      <c r="E915" s="152"/>
      <c r="F915" s="152"/>
      <c r="G915" s="154"/>
      <c r="H915" s="155"/>
      <c r="I915" s="159"/>
      <c r="J915" s="159"/>
      <c r="K915" s="337"/>
      <c r="L915" s="343" t="str">
        <f>IF(K915="","",LOOKUP(K915,'Work Programme'!$A$8:$A$207,'Work Programme'!$B$8:$B$207))</f>
        <v/>
      </c>
      <c r="M915" s="150"/>
      <c r="N915" s="151"/>
      <c r="O915" s="254" t="str">
        <f>IF(G915="","",VLOOKUP(G915,'Overview - Financial Statement'!$A$46:$B$60,2,FALSE))</f>
        <v/>
      </c>
      <c r="P915" s="255" t="str">
        <f t="shared" si="196"/>
        <v/>
      </c>
      <c r="Q915" s="153"/>
      <c r="R915" s="153"/>
      <c r="S915" s="238">
        <f t="shared" si="197"/>
        <v>0</v>
      </c>
      <c r="T915" s="193" t="s">
        <v>44</v>
      </c>
      <c r="U915" s="173"/>
      <c r="V915" s="193" t="str">
        <f t="shared" si="198"/>
        <v/>
      </c>
      <c r="W915" s="264" t="str">
        <f t="shared" si="199"/>
        <v>OK</v>
      </c>
      <c r="X915" s="193" t="str">
        <f t="shared" si="200"/>
        <v/>
      </c>
      <c r="Y915" s="193" t="str">
        <f t="shared" si="201"/>
        <v/>
      </c>
      <c r="Z915" s="397" t="str">
        <f t="shared" si="202"/>
        <v/>
      </c>
      <c r="AA915" s="257" t="str">
        <f t="shared" si="203"/>
        <v/>
      </c>
      <c r="AB915" s="257" t="str">
        <f t="shared" si="204"/>
        <v/>
      </c>
      <c r="AC915" s="193" t="str">
        <f t="shared" si="205"/>
        <v>CHECK DATES</v>
      </c>
      <c r="AD915" s="257" t="str">
        <f t="shared" si="206"/>
        <v/>
      </c>
      <c r="AE915" s="286">
        <v>0</v>
      </c>
      <c r="AF915" s="257">
        <f t="shared" si="207"/>
        <v>0</v>
      </c>
      <c r="AG915" s="257" t="str">
        <f t="shared" si="208"/>
        <v/>
      </c>
      <c r="AH915" s="257">
        <f t="shared" si="209"/>
        <v>0</v>
      </c>
    </row>
    <row r="916" spans="1:34" x14ac:dyDescent="0.3">
      <c r="A916" s="287">
        <v>904</v>
      </c>
      <c r="B916" s="150"/>
      <c r="C916" s="150"/>
      <c r="D916" s="150"/>
      <c r="E916" s="152"/>
      <c r="F916" s="152"/>
      <c r="G916" s="154"/>
      <c r="H916" s="155"/>
      <c r="I916" s="159"/>
      <c r="J916" s="159"/>
      <c r="K916" s="337"/>
      <c r="L916" s="343" t="str">
        <f>IF(K916="","",LOOKUP(K916,'Work Programme'!$A$8:$A$207,'Work Programme'!$B$8:$B$207))</f>
        <v/>
      </c>
      <c r="M916" s="150"/>
      <c r="N916" s="151"/>
      <c r="O916" s="254" t="str">
        <f>IF(G916="","",VLOOKUP(G916,'Overview - Financial Statement'!$A$46:$B$60,2,FALSE))</f>
        <v/>
      </c>
      <c r="P916" s="255" t="str">
        <f t="shared" si="196"/>
        <v/>
      </c>
      <c r="Q916" s="153"/>
      <c r="R916" s="153"/>
      <c r="S916" s="238">
        <f t="shared" si="197"/>
        <v>0</v>
      </c>
      <c r="T916" s="193" t="s">
        <v>44</v>
      </c>
      <c r="U916" s="173"/>
      <c r="V916" s="193" t="str">
        <f t="shared" si="198"/>
        <v/>
      </c>
      <c r="W916" s="264" t="str">
        <f t="shared" si="199"/>
        <v>OK</v>
      </c>
      <c r="X916" s="193" t="str">
        <f t="shared" si="200"/>
        <v/>
      </c>
      <c r="Y916" s="193" t="str">
        <f t="shared" si="201"/>
        <v/>
      </c>
      <c r="Z916" s="397" t="str">
        <f t="shared" si="202"/>
        <v/>
      </c>
      <c r="AA916" s="257" t="str">
        <f t="shared" si="203"/>
        <v/>
      </c>
      <c r="AB916" s="257" t="str">
        <f t="shared" si="204"/>
        <v/>
      </c>
      <c r="AC916" s="193" t="str">
        <f t="shared" si="205"/>
        <v>CHECK DATES</v>
      </c>
      <c r="AD916" s="257" t="str">
        <f t="shared" si="206"/>
        <v/>
      </c>
      <c r="AE916" s="286">
        <v>0</v>
      </c>
      <c r="AF916" s="257">
        <f t="shared" si="207"/>
        <v>0</v>
      </c>
      <c r="AG916" s="257" t="str">
        <f t="shared" si="208"/>
        <v/>
      </c>
      <c r="AH916" s="257">
        <f t="shared" si="209"/>
        <v>0</v>
      </c>
    </row>
    <row r="917" spans="1:34" x14ac:dyDescent="0.3">
      <c r="A917" s="287">
        <v>905</v>
      </c>
      <c r="B917" s="150"/>
      <c r="C917" s="150"/>
      <c r="D917" s="150"/>
      <c r="E917" s="152"/>
      <c r="F917" s="152"/>
      <c r="G917" s="154"/>
      <c r="H917" s="155"/>
      <c r="I917" s="159"/>
      <c r="J917" s="159"/>
      <c r="K917" s="337"/>
      <c r="L917" s="343" t="str">
        <f>IF(K917="","",LOOKUP(K917,'Work Programme'!$A$8:$A$207,'Work Programme'!$B$8:$B$207))</f>
        <v/>
      </c>
      <c r="M917" s="150"/>
      <c r="N917" s="151"/>
      <c r="O917" s="254" t="str">
        <f>IF(G917="","",VLOOKUP(G917,'Overview - Financial Statement'!$A$46:$B$60,2,FALSE))</f>
        <v/>
      </c>
      <c r="P917" s="255" t="str">
        <f t="shared" si="196"/>
        <v/>
      </c>
      <c r="Q917" s="153"/>
      <c r="R917" s="153"/>
      <c r="S917" s="238">
        <f t="shared" si="197"/>
        <v>0</v>
      </c>
      <c r="T917" s="193" t="s">
        <v>44</v>
      </c>
      <c r="U917" s="173"/>
      <c r="V917" s="193" t="str">
        <f t="shared" si="198"/>
        <v/>
      </c>
      <c r="W917" s="264" t="str">
        <f t="shared" si="199"/>
        <v>OK</v>
      </c>
      <c r="X917" s="193" t="str">
        <f t="shared" si="200"/>
        <v/>
      </c>
      <c r="Y917" s="193" t="str">
        <f t="shared" si="201"/>
        <v/>
      </c>
      <c r="Z917" s="397" t="str">
        <f t="shared" si="202"/>
        <v/>
      </c>
      <c r="AA917" s="257" t="str">
        <f t="shared" si="203"/>
        <v/>
      </c>
      <c r="AB917" s="257" t="str">
        <f t="shared" si="204"/>
        <v/>
      </c>
      <c r="AC917" s="193" t="str">
        <f t="shared" si="205"/>
        <v>CHECK DATES</v>
      </c>
      <c r="AD917" s="257" t="str">
        <f t="shared" si="206"/>
        <v/>
      </c>
      <c r="AE917" s="286">
        <v>0</v>
      </c>
      <c r="AF917" s="257">
        <f t="shared" si="207"/>
        <v>0</v>
      </c>
      <c r="AG917" s="257" t="str">
        <f t="shared" si="208"/>
        <v/>
      </c>
      <c r="AH917" s="257">
        <f t="shared" si="209"/>
        <v>0</v>
      </c>
    </row>
    <row r="918" spans="1:34" x14ac:dyDescent="0.3">
      <c r="A918" s="287">
        <v>906</v>
      </c>
      <c r="B918" s="150"/>
      <c r="C918" s="150"/>
      <c r="D918" s="150"/>
      <c r="E918" s="152"/>
      <c r="F918" s="152"/>
      <c r="G918" s="154"/>
      <c r="H918" s="155"/>
      <c r="I918" s="159"/>
      <c r="J918" s="159"/>
      <c r="K918" s="337"/>
      <c r="L918" s="343" t="str">
        <f>IF(K918="","",LOOKUP(K918,'Work Programme'!$A$8:$A$207,'Work Programme'!$B$8:$B$207))</f>
        <v/>
      </c>
      <c r="M918" s="150"/>
      <c r="N918" s="151"/>
      <c r="O918" s="254" t="str">
        <f>IF(G918="","",VLOOKUP(G918,'Overview - Financial Statement'!$A$46:$B$60,2,FALSE))</f>
        <v/>
      </c>
      <c r="P918" s="255" t="str">
        <f t="shared" si="196"/>
        <v/>
      </c>
      <c r="Q918" s="153"/>
      <c r="R918" s="153"/>
      <c r="S918" s="238">
        <f t="shared" si="197"/>
        <v>0</v>
      </c>
      <c r="T918" s="193" t="s">
        <v>44</v>
      </c>
      <c r="U918" s="173"/>
      <c r="V918" s="193" t="str">
        <f t="shared" si="198"/>
        <v/>
      </c>
      <c r="W918" s="264" t="str">
        <f t="shared" si="199"/>
        <v>OK</v>
      </c>
      <c r="X918" s="193" t="str">
        <f t="shared" si="200"/>
        <v/>
      </c>
      <c r="Y918" s="193" t="str">
        <f t="shared" si="201"/>
        <v/>
      </c>
      <c r="Z918" s="397" t="str">
        <f t="shared" si="202"/>
        <v/>
      </c>
      <c r="AA918" s="257" t="str">
        <f t="shared" si="203"/>
        <v/>
      </c>
      <c r="AB918" s="257" t="str">
        <f t="shared" si="204"/>
        <v/>
      </c>
      <c r="AC918" s="193" t="str">
        <f t="shared" si="205"/>
        <v>CHECK DATES</v>
      </c>
      <c r="AD918" s="257" t="str">
        <f t="shared" si="206"/>
        <v/>
      </c>
      <c r="AE918" s="286">
        <v>0</v>
      </c>
      <c r="AF918" s="257">
        <f t="shared" si="207"/>
        <v>0</v>
      </c>
      <c r="AG918" s="257" t="str">
        <f t="shared" si="208"/>
        <v/>
      </c>
      <c r="AH918" s="257">
        <f t="shared" si="209"/>
        <v>0</v>
      </c>
    </row>
    <row r="919" spans="1:34" x14ac:dyDescent="0.3">
      <c r="A919" s="287">
        <v>907</v>
      </c>
      <c r="B919" s="150"/>
      <c r="C919" s="150"/>
      <c r="D919" s="150"/>
      <c r="E919" s="152"/>
      <c r="F919" s="152"/>
      <c r="G919" s="154"/>
      <c r="H919" s="155"/>
      <c r="I919" s="159"/>
      <c r="J919" s="159"/>
      <c r="K919" s="337"/>
      <c r="L919" s="343" t="str">
        <f>IF(K919="","",LOOKUP(K919,'Work Programme'!$A$8:$A$207,'Work Programme'!$B$8:$B$207))</f>
        <v/>
      </c>
      <c r="M919" s="150"/>
      <c r="N919" s="151"/>
      <c r="O919" s="254" t="str">
        <f>IF(G919="","",VLOOKUP(G919,'Overview - Financial Statement'!$A$46:$B$60,2,FALSE))</f>
        <v/>
      </c>
      <c r="P919" s="255" t="str">
        <f t="shared" si="196"/>
        <v/>
      </c>
      <c r="Q919" s="153"/>
      <c r="R919" s="153"/>
      <c r="S919" s="238">
        <f t="shared" si="197"/>
        <v>0</v>
      </c>
      <c r="T919" s="193" t="s">
        <v>44</v>
      </c>
      <c r="U919" s="173"/>
      <c r="V919" s="193" t="str">
        <f t="shared" si="198"/>
        <v/>
      </c>
      <c r="W919" s="264" t="str">
        <f t="shared" si="199"/>
        <v>OK</v>
      </c>
      <c r="X919" s="193" t="str">
        <f t="shared" si="200"/>
        <v/>
      </c>
      <c r="Y919" s="193" t="str">
        <f t="shared" si="201"/>
        <v/>
      </c>
      <c r="Z919" s="397" t="str">
        <f t="shared" si="202"/>
        <v/>
      </c>
      <c r="AA919" s="257" t="str">
        <f t="shared" si="203"/>
        <v/>
      </c>
      <c r="AB919" s="257" t="str">
        <f t="shared" si="204"/>
        <v/>
      </c>
      <c r="AC919" s="193" t="str">
        <f t="shared" si="205"/>
        <v>CHECK DATES</v>
      </c>
      <c r="AD919" s="257" t="str">
        <f t="shared" si="206"/>
        <v/>
      </c>
      <c r="AE919" s="286">
        <v>0</v>
      </c>
      <c r="AF919" s="257">
        <f t="shared" si="207"/>
        <v>0</v>
      </c>
      <c r="AG919" s="257" t="str">
        <f t="shared" si="208"/>
        <v/>
      </c>
      <c r="AH919" s="257">
        <f t="shared" si="209"/>
        <v>0</v>
      </c>
    </row>
    <row r="920" spans="1:34" x14ac:dyDescent="0.3">
      <c r="A920" s="287">
        <v>908</v>
      </c>
      <c r="B920" s="150"/>
      <c r="C920" s="150"/>
      <c r="D920" s="150"/>
      <c r="E920" s="152"/>
      <c r="F920" s="152"/>
      <c r="G920" s="154"/>
      <c r="H920" s="155"/>
      <c r="I920" s="159"/>
      <c r="J920" s="159"/>
      <c r="K920" s="337"/>
      <c r="L920" s="343" t="str">
        <f>IF(K920="","",LOOKUP(K920,'Work Programme'!$A$8:$A$207,'Work Programme'!$B$8:$B$207))</f>
        <v/>
      </c>
      <c r="M920" s="150"/>
      <c r="N920" s="151"/>
      <c r="O920" s="254" t="str">
        <f>IF(G920="","",VLOOKUP(G920,'Overview - Financial Statement'!$A$46:$B$60,2,FALSE))</f>
        <v/>
      </c>
      <c r="P920" s="255" t="str">
        <f t="shared" si="196"/>
        <v/>
      </c>
      <c r="Q920" s="153"/>
      <c r="R920" s="153"/>
      <c r="S920" s="238">
        <f t="shared" si="197"/>
        <v>0</v>
      </c>
      <c r="T920" s="193" t="s">
        <v>44</v>
      </c>
      <c r="U920" s="173"/>
      <c r="V920" s="193" t="str">
        <f t="shared" si="198"/>
        <v/>
      </c>
      <c r="W920" s="264" t="str">
        <f t="shared" si="199"/>
        <v>OK</v>
      </c>
      <c r="X920" s="193" t="str">
        <f t="shared" si="200"/>
        <v/>
      </c>
      <c r="Y920" s="193" t="str">
        <f t="shared" si="201"/>
        <v/>
      </c>
      <c r="Z920" s="397" t="str">
        <f t="shared" si="202"/>
        <v/>
      </c>
      <c r="AA920" s="257" t="str">
        <f t="shared" si="203"/>
        <v/>
      </c>
      <c r="AB920" s="257" t="str">
        <f t="shared" si="204"/>
        <v/>
      </c>
      <c r="AC920" s="193" t="str">
        <f t="shared" si="205"/>
        <v>CHECK DATES</v>
      </c>
      <c r="AD920" s="257" t="str">
        <f t="shared" si="206"/>
        <v/>
      </c>
      <c r="AE920" s="286">
        <v>0</v>
      </c>
      <c r="AF920" s="257">
        <f t="shared" si="207"/>
        <v>0</v>
      </c>
      <c r="AG920" s="257" t="str">
        <f t="shared" si="208"/>
        <v/>
      </c>
      <c r="AH920" s="257">
        <f t="shared" si="209"/>
        <v>0</v>
      </c>
    </row>
    <row r="921" spans="1:34" x14ac:dyDescent="0.3">
      <c r="A921" s="287">
        <v>909</v>
      </c>
      <c r="B921" s="150"/>
      <c r="C921" s="150"/>
      <c r="D921" s="150"/>
      <c r="E921" s="152"/>
      <c r="F921" s="152"/>
      <c r="G921" s="154"/>
      <c r="H921" s="155"/>
      <c r="I921" s="159"/>
      <c r="J921" s="159"/>
      <c r="K921" s="337"/>
      <c r="L921" s="343" t="str">
        <f>IF(K921="","",LOOKUP(K921,'Work Programme'!$A$8:$A$207,'Work Programme'!$B$8:$B$207))</f>
        <v/>
      </c>
      <c r="M921" s="150"/>
      <c r="N921" s="151"/>
      <c r="O921" s="254" t="str">
        <f>IF(G921="","",VLOOKUP(G921,'Overview - Financial Statement'!$A$46:$B$60,2,FALSE))</f>
        <v/>
      </c>
      <c r="P921" s="255" t="str">
        <f t="shared" si="196"/>
        <v/>
      </c>
      <c r="Q921" s="153"/>
      <c r="R921" s="153"/>
      <c r="S921" s="238">
        <f t="shared" si="197"/>
        <v>0</v>
      </c>
      <c r="T921" s="193" t="s">
        <v>44</v>
      </c>
      <c r="U921" s="173"/>
      <c r="V921" s="193" t="str">
        <f t="shared" si="198"/>
        <v/>
      </c>
      <c r="W921" s="264" t="str">
        <f t="shared" si="199"/>
        <v>OK</v>
      </c>
      <c r="X921" s="193" t="str">
        <f t="shared" si="200"/>
        <v/>
      </c>
      <c r="Y921" s="193" t="str">
        <f t="shared" si="201"/>
        <v/>
      </c>
      <c r="Z921" s="397" t="str">
        <f t="shared" si="202"/>
        <v/>
      </c>
      <c r="AA921" s="257" t="str">
        <f t="shared" si="203"/>
        <v/>
      </c>
      <c r="AB921" s="257" t="str">
        <f t="shared" si="204"/>
        <v/>
      </c>
      <c r="AC921" s="193" t="str">
        <f t="shared" si="205"/>
        <v>CHECK DATES</v>
      </c>
      <c r="AD921" s="257" t="str">
        <f t="shared" si="206"/>
        <v/>
      </c>
      <c r="AE921" s="286">
        <v>0</v>
      </c>
      <c r="AF921" s="257">
        <f t="shared" si="207"/>
        <v>0</v>
      </c>
      <c r="AG921" s="257" t="str">
        <f t="shared" si="208"/>
        <v/>
      </c>
      <c r="AH921" s="257">
        <f t="shared" si="209"/>
        <v>0</v>
      </c>
    </row>
    <row r="922" spans="1:34" x14ac:dyDescent="0.3">
      <c r="A922" s="287">
        <v>910</v>
      </c>
      <c r="B922" s="150"/>
      <c r="C922" s="150"/>
      <c r="D922" s="150"/>
      <c r="E922" s="152"/>
      <c r="F922" s="152"/>
      <c r="G922" s="154"/>
      <c r="H922" s="155"/>
      <c r="I922" s="159"/>
      <c r="J922" s="159"/>
      <c r="K922" s="337"/>
      <c r="L922" s="343" t="str">
        <f>IF(K922="","",LOOKUP(K922,'Work Programme'!$A$8:$A$207,'Work Programme'!$B$8:$B$207))</f>
        <v/>
      </c>
      <c r="M922" s="150"/>
      <c r="N922" s="151"/>
      <c r="O922" s="254" t="str">
        <f>IF(G922="","",VLOOKUP(G922,'Overview - Financial Statement'!$A$46:$B$60,2,FALSE))</f>
        <v/>
      </c>
      <c r="P922" s="255" t="str">
        <f t="shared" si="196"/>
        <v/>
      </c>
      <c r="Q922" s="153"/>
      <c r="R922" s="153"/>
      <c r="S922" s="238">
        <f t="shared" si="197"/>
        <v>0</v>
      </c>
      <c r="T922" s="193" t="s">
        <v>44</v>
      </c>
      <c r="U922" s="173"/>
      <c r="V922" s="193" t="str">
        <f t="shared" si="198"/>
        <v/>
      </c>
      <c r="W922" s="264" t="str">
        <f t="shared" si="199"/>
        <v>OK</v>
      </c>
      <c r="X922" s="193" t="str">
        <f t="shared" si="200"/>
        <v/>
      </c>
      <c r="Y922" s="193" t="str">
        <f t="shared" si="201"/>
        <v/>
      </c>
      <c r="Z922" s="397" t="str">
        <f t="shared" si="202"/>
        <v/>
      </c>
      <c r="AA922" s="257" t="str">
        <f t="shared" si="203"/>
        <v/>
      </c>
      <c r="AB922" s="257" t="str">
        <f t="shared" si="204"/>
        <v/>
      </c>
      <c r="AC922" s="193" t="str">
        <f t="shared" si="205"/>
        <v>CHECK DATES</v>
      </c>
      <c r="AD922" s="257" t="str">
        <f t="shared" si="206"/>
        <v/>
      </c>
      <c r="AE922" s="286">
        <v>0</v>
      </c>
      <c r="AF922" s="257">
        <f t="shared" si="207"/>
        <v>0</v>
      </c>
      <c r="AG922" s="257" t="str">
        <f t="shared" si="208"/>
        <v/>
      </c>
      <c r="AH922" s="257">
        <f t="shared" si="209"/>
        <v>0</v>
      </c>
    </row>
    <row r="923" spans="1:34" x14ac:dyDescent="0.3">
      <c r="A923" s="287">
        <v>911</v>
      </c>
      <c r="B923" s="150"/>
      <c r="C923" s="150"/>
      <c r="D923" s="150"/>
      <c r="E923" s="152"/>
      <c r="F923" s="152"/>
      <c r="G923" s="154"/>
      <c r="H923" s="155"/>
      <c r="I923" s="159"/>
      <c r="J923" s="159"/>
      <c r="K923" s="337"/>
      <c r="L923" s="343" t="str">
        <f>IF(K923="","",LOOKUP(K923,'Work Programme'!$A$8:$A$207,'Work Programme'!$B$8:$B$207))</f>
        <v/>
      </c>
      <c r="M923" s="150"/>
      <c r="N923" s="151"/>
      <c r="O923" s="254" t="str">
        <f>IF(G923="","",VLOOKUP(G923,'Overview - Financial Statement'!$A$46:$B$60,2,FALSE))</f>
        <v/>
      </c>
      <c r="P923" s="255" t="str">
        <f t="shared" si="196"/>
        <v/>
      </c>
      <c r="Q923" s="153"/>
      <c r="R923" s="153"/>
      <c r="S923" s="238">
        <f t="shared" si="197"/>
        <v>0</v>
      </c>
      <c r="T923" s="193" t="s">
        <v>44</v>
      </c>
      <c r="U923" s="173"/>
      <c r="V923" s="193" t="str">
        <f t="shared" si="198"/>
        <v/>
      </c>
      <c r="W923" s="264" t="str">
        <f t="shared" si="199"/>
        <v>OK</v>
      </c>
      <c r="X923" s="193" t="str">
        <f t="shared" si="200"/>
        <v/>
      </c>
      <c r="Y923" s="193" t="str">
        <f t="shared" si="201"/>
        <v/>
      </c>
      <c r="Z923" s="397" t="str">
        <f t="shared" si="202"/>
        <v/>
      </c>
      <c r="AA923" s="257" t="str">
        <f t="shared" si="203"/>
        <v/>
      </c>
      <c r="AB923" s="257" t="str">
        <f t="shared" si="204"/>
        <v/>
      </c>
      <c r="AC923" s="193" t="str">
        <f t="shared" si="205"/>
        <v>CHECK DATES</v>
      </c>
      <c r="AD923" s="257" t="str">
        <f t="shared" si="206"/>
        <v/>
      </c>
      <c r="AE923" s="286">
        <v>0</v>
      </c>
      <c r="AF923" s="257">
        <f t="shared" si="207"/>
        <v>0</v>
      </c>
      <c r="AG923" s="257" t="str">
        <f t="shared" si="208"/>
        <v/>
      </c>
      <c r="AH923" s="257">
        <f t="shared" si="209"/>
        <v>0</v>
      </c>
    </row>
    <row r="924" spans="1:34" x14ac:dyDescent="0.3">
      <c r="A924" s="287">
        <v>912</v>
      </c>
      <c r="B924" s="150"/>
      <c r="C924" s="150"/>
      <c r="D924" s="150"/>
      <c r="E924" s="152"/>
      <c r="F924" s="152"/>
      <c r="G924" s="154"/>
      <c r="H924" s="155"/>
      <c r="I924" s="159"/>
      <c r="J924" s="159"/>
      <c r="K924" s="337"/>
      <c r="L924" s="343" t="str">
        <f>IF(K924="","",LOOKUP(K924,'Work Programme'!$A$8:$A$207,'Work Programme'!$B$8:$B$207))</f>
        <v/>
      </c>
      <c r="M924" s="150"/>
      <c r="N924" s="151"/>
      <c r="O924" s="254" t="str">
        <f>IF(G924="","",VLOOKUP(G924,'Overview - Financial Statement'!$A$46:$B$60,2,FALSE))</f>
        <v/>
      </c>
      <c r="P924" s="255" t="str">
        <f t="shared" si="196"/>
        <v/>
      </c>
      <c r="Q924" s="153"/>
      <c r="R924" s="153"/>
      <c r="S924" s="238">
        <f t="shared" si="197"/>
        <v>0</v>
      </c>
      <c r="T924" s="193" t="s">
        <v>44</v>
      </c>
      <c r="U924" s="173"/>
      <c r="V924" s="193" t="str">
        <f t="shared" si="198"/>
        <v/>
      </c>
      <c r="W924" s="264" t="str">
        <f t="shared" si="199"/>
        <v>OK</v>
      </c>
      <c r="X924" s="193" t="str">
        <f t="shared" si="200"/>
        <v/>
      </c>
      <c r="Y924" s="193" t="str">
        <f t="shared" si="201"/>
        <v/>
      </c>
      <c r="Z924" s="397" t="str">
        <f t="shared" si="202"/>
        <v/>
      </c>
      <c r="AA924" s="257" t="str">
        <f t="shared" si="203"/>
        <v/>
      </c>
      <c r="AB924" s="257" t="str">
        <f t="shared" si="204"/>
        <v/>
      </c>
      <c r="AC924" s="193" t="str">
        <f t="shared" si="205"/>
        <v>CHECK DATES</v>
      </c>
      <c r="AD924" s="257" t="str">
        <f t="shared" si="206"/>
        <v/>
      </c>
      <c r="AE924" s="286">
        <v>0</v>
      </c>
      <c r="AF924" s="257">
        <f t="shared" si="207"/>
        <v>0</v>
      </c>
      <c r="AG924" s="257" t="str">
        <f t="shared" si="208"/>
        <v/>
      </c>
      <c r="AH924" s="257">
        <f t="shared" si="209"/>
        <v>0</v>
      </c>
    </row>
    <row r="925" spans="1:34" x14ac:dyDescent="0.3">
      <c r="A925" s="287">
        <v>913</v>
      </c>
      <c r="B925" s="150"/>
      <c r="C925" s="150"/>
      <c r="D925" s="150"/>
      <c r="E925" s="152"/>
      <c r="F925" s="152"/>
      <c r="G925" s="154"/>
      <c r="H925" s="155"/>
      <c r="I925" s="159"/>
      <c r="J925" s="159"/>
      <c r="K925" s="337"/>
      <c r="L925" s="343" t="str">
        <f>IF(K925="","",LOOKUP(K925,'Work Programme'!$A$8:$A$207,'Work Programme'!$B$8:$B$207))</f>
        <v/>
      </c>
      <c r="M925" s="150"/>
      <c r="N925" s="151"/>
      <c r="O925" s="254" t="str">
        <f>IF(G925="","",VLOOKUP(G925,'Overview - Financial Statement'!$A$46:$B$60,2,FALSE))</f>
        <v/>
      </c>
      <c r="P925" s="255" t="str">
        <f t="shared" si="196"/>
        <v/>
      </c>
      <c r="Q925" s="153"/>
      <c r="R925" s="153"/>
      <c r="S925" s="238">
        <f t="shared" si="197"/>
        <v>0</v>
      </c>
      <c r="T925" s="193" t="s">
        <v>44</v>
      </c>
      <c r="U925" s="173"/>
      <c r="V925" s="193" t="str">
        <f t="shared" si="198"/>
        <v/>
      </c>
      <c r="W925" s="264" t="str">
        <f t="shared" si="199"/>
        <v>OK</v>
      </c>
      <c r="X925" s="193" t="str">
        <f t="shared" si="200"/>
        <v/>
      </c>
      <c r="Y925" s="193" t="str">
        <f t="shared" si="201"/>
        <v/>
      </c>
      <c r="Z925" s="397" t="str">
        <f t="shared" si="202"/>
        <v/>
      </c>
      <c r="AA925" s="257" t="str">
        <f t="shared" si="203"/>
        <v/>
      </c>
      <c r="AB925" s="257" t="str">
        <f t="shared" si="204"/>
        <v/>
      </c>
      <c r="AC925" s="193" t="str">
        <f t="shared" si="205"/>
        <v>CHECK DATES</v>
      </c>
      <c r="AD925" s="257" t="str">
        <f t="shared" si="206"/>
        <v/>
      </c>
      <c r="AE925" s="286">
        <v>0</v>
      </c>
      <c r="AF925" s="257">
        <f t="shared" si="207"/>
        <v>0</v>
      </c>
      <c r="AG925" s="257" t="str">
        <f t="shared" si="208"/>
        <v/>
      </c>
      <c r="AH925" s="257">
        <f t="shared" si="209"/>
        <v>0</v>
      </c>
    </row>
    <row r="926" spans="1:34" x14ac:dyDescent="0.3">
      <c r="A926" s="287">
        <v>914</v>
      </c>
      <c r="B926" s="150"/>
      <c r="C926" s="150"/>
      <c r="D926" s="150"/>
      <c r="E926" s="152"/>
      <c r="F926" s="152"/>
      <c r="G926" s="154"/>
      <c r="H926" s="155"/>
      <c r="I926" s="159"/>
      <c r="J926" s="159"/>
      <c r="K926" s="337"/>
      <c r="L926" s="343" t="str">
        <f>IF(K926="","",LOOKUP(K926,'Work Programme'!$A$8:$A$207,'Work Programme'!$B$8:$B$207))</f>
        <v/>
      </c>
      <c r="M926" s="150"/>
      <c r="N926" s="151"/>
      <c r="O926" s="254" t="str">
        <f>IF(G926="","",VLOOKUP(G926,'Overview - Financial Statement'!$A$46:$B$60,2,FALSE))</f>
        <v/>
      </c>
      <c r="P926" s="255" t="str">
        <f t="shared" si="196"/>
        <v/>
      </c>
      <c r="Q926" s="153"/>
      <c r="R926" s="153"/>
      <c r="S926" s="238">
        <f t="shared" si="197"/>
        <v>0</v>
      </c>
      <c r="T926" s="193" t="s">
        <v>44</v>
      </c>
      <c r="U926" s="173"/>
      <c r="V926" s="193" t="str">
        <f t="shared" si="198"/>
        <v/>
      </c>
      <c r="W926" s="264" t="str">
        <f t="shared" si="199"/>
        <v>OK</v>
      </c>
      <c r="X926" s="193" t="str">
        <f t="shared" si="200"/>
        <v/>
      </c>
      <c r="Y926" s="193" t="str">
        <f t="shared" si="201"/>
        <v/>
      </c>
      <c r="Z926" s="397" t="str">
        <f t="shared" si="202"/>
        <v/>
      </c>
      <c r="AA926" s="257" t="str">
        <f t="shared" si="203"/>
        <v/>
      </c>
      <c r="AB926" s="257" t="str">
        <f t="shared" si="204"/>
        <v/>
      </c>
      <c r="AC926" s="193" t="str">
        <f t="shared" si="205"/>
        <v>CHECK DATES</v>
      </c>
      <c r="AD926" s="257" t="str">
        <f t="shared" si="206"/>
        <v/>
      </c>
      <c r="AE926" s="286">
        <v>0</v>
      </c>
      <c r="AF926" s="257">
        <f t="shared" si="207"/>
        <v>0</v>
      </c>
      <c r="AG926" s="257" t="str">
        <f t="shared" si="208"/>
        <v/>
      </c>
      <c r="AH926" s="257">
        <f t="shared" si="209"/>
        <v>0</v>
      </c>
    </row>
    <row r="927" spans="1:34" x14ac:dyDescent="0.3">
      <c r="A927" s="287">
        <v>915</v>
      </c>
      <c r="B927" s="150"/>
      <c r="C927" s="150"/>
      <c r="D927" s="150"/>
      <c r="E927" s="152"/>
      <c r="F927" s="152"/>
      <c r="G927" s="154"/>
      <c r="H927" s="155"/>
      <c r="I927" s="159"/>
      <c r="J927" s="159"/>
      <c r="K927" s="337"/>
      <c r="L927" s="343" t="str">
        <f>IF(K927="","",LOOKUP(K927,'Work Programme'!$A$8:$A$207,'Work Programme'!$B$8:$B$207))</f>
        <v/>
      </c>
      <c r="M927" s="150"/>
      <c r="N927" s="151"/>
      <c r="O927" s="254" t="str">
        <f>IF(G927="","",VLOOKUP(G927,'Overview - Financial Statement'!$A$46:$B$60,2,FALSE))</f>
        <v/>
      </c>
      <c r="P927" s="255" t="str">
        <f t="shared" si="196"/>
        <v/>
      </c>
      <c r="Q927" s="153"/>
      <c r="R927" s="153"/>
      <c r="S927" s="238">
        <f t="shared" si="197"/>
        <v>0</v>
      </c>
      <c r="T927" s="193" t="s">
        <v>44</v>
      </c>
      <c r="U927" s="173"/>
      <c r="V927" s="193" t="str">
        <f t="shared" si="198"/>
        <v/>
      </c>
      <c r="W927" s="264" t="str">
        <f t="shared" si="199"/>
        <v>OK</v>
      </c>
      <c r="X927" s="193" t="str">
        <f t="shared" si="200"/>
        <v/>
      </c>
      <c r="Y927" s="193" t="str">
        <f t="shared" si="201"/>
        <v/>
      </c>
      <c r="Z927" s="397" t="str">
        <f t="shared" si="202"/>
        <v/>
      </c>
      <c r="AA927" s="257" t="str">
        <f t="shared" si="203"/>
        <v/>
      </c>
      <c r="AB927" s="257" t="str">
        <f t="shared" si="204"/>
        <v/>
      </c>
      <c r="AC927" s="193" t="str">
        <f t="shared" si="205"/>
        <v>CHECK DATES</v>
      </c>
      <c r="AD927" s="257" t="str">
        <f t="shared" si="206"/>
        <v/>
      </c>
      <c r="AE927" s="286">
        <v>0</v>
      </c>
      <c r="AF927" s="257">
        <f t="shared" si="207"/>
        <v>0</v>
      </c>
      <c r="AG927" s="257" t="str">
        <f t="shared" si="208"/>
        <v/>
      </c>
      <c r="AH927" s="257">
        <f t="shared" si="209"/>
        <v>0</v>
      </c>
    </row>
    <row r="928" spans="1:34" x14ac:dyDescent="0.3">
      <c r="A928" s="287">
        <v>916</v>
      </c>
      <c r="B928" s="150"/>
      <c r="C928" s="150"/>
      <c r="D928" s="150"/>
      <c r="E928" s="152"/>
      <c r="F928" s="152"/>
      <c r="G928" s="154"/>
      <c r="H928" s="155"/>
      <c r="I928" s="159"/>
      <c r="J928" s="159"/>
      <c r="K928" s="337"/>
      <c r="L928" s="343" t="str">
        <f>IF(K928="","",LOOKUP(K928,'Work Programme'!$A$8:$A$207,'Work Programme'!$B$8:$B$207))</f>
        <v/>
      </c>
      <c r="M928" s="150"/>
      <c r="N928" s="151"/>
      <c r="O928" s="254" t="str">
        <f>IF(G928="","",VLOOKUP(G928,'Overview - Financial Statement'!$A$46:$B$60,2,FALSE))</f>
        <v/>
      </c>
      <c r="P928" s="255" t="str">
        <f t="shared" si="196"/>
        <v/>
      </c>
      <c r="Q928" s="153"/>
      <c r="R928" s="153"/>
      <c r="S928" s="238">
        <f t="shared" si="197"/>
        <v>0</v>
      </c>
      <c r="T928" s="193" t="s">
        <v>44</v>
      </c>
      <c r="U928" s="173"/>
      <c r="V928" s="193" t="str">
        <f t="shared" si="198"/>
        <v/>
      </c>
      <c r="W928" s="264" t="str">
        <f t="shared" si="199"/>
        <v>OK</v>
      </c>
      <c r="X928" s="193" t="str">
        <f t="shared" si="200"/>
        <v/>
      </c>
      <c r="Y928" s="193" t="str">
        <f t="shared" si="201"/>
        <v/>
      </c>
      <c r="Z928" s="397" t="str">
        <f t="shared" si="202"/>
        <v/>
      </c>
      <c r="AA928" s="257" t="str">
        <f t="shared" si="203"/>
        <v/>
      </c>
      <c r="AB928" s="257" t="str">
        <f t="shared" si="204"/>
        <v/>
      </c>
      <c r="AC928" s="193" t="str">
        <f t="shared" si="205"/>
        <v>CHECK DATES</v>
      </c>
      <c r="AD928" s="257" t="str">
        <f t="shared" si="206"/>
        <v/>
      </c>
      <c r="AE928" s="286">
        <v>0</v>
      </c>
      <c r="AF928" s="257">
        <f t="shared" si="207"/>
        <v>0</v>
      </c>
      <c r="AG928" s="257" t="str">
        <f t="shared" si="208"/>
        <v/>
      </c>
      <c r="AH928" s="257">
        <f t="shared" si="209"/>
        <v>0</v>
      </c>
    </row>
    <row r="929" spans="1:34" x14ac:dyDescent="0.3">
      <c r="A929" s="287">
        <v>917</v>
      </c>
      <c r="B929" s="150"/>
      <c r="C929" s="150"/>
      <c r="D929" s="150"/>
      <c r="E929" s="152"/>
      <c r="F929" s="152"/>
      <c r="G929" s="154"/>
      <c r="H929" s="155"/>
      <c r="I929" s="159"/>
      <c r="J929" s="159"/>
      <c r="K929" s="337"/>
      <c r="L929" s="343" t="str">
        <f>IF(K929="","",LOOKUP(K929,'Work Programme'!$A$8:$A$207,'Work Programme'!$B$8:$B$207))</f>
        <v/>
      </c>
      <c r="M929" s="150"/>
      <c r="N929" s="151"/>
      <c r="O929" s="254" t="str">
        <f>IF(G929="","",VLOOKUP(G929,'Overview - Financial Statement'!$A$46:$B$60,2,FALSE))</f>
        <v/>
      </c>
      <c r="P929" s="255" t="str">
        <f t="shared" si="196"/>
        <v/>
      </c>
      <c r="Q929" s="153"/>
      <c r="R929" s="153"/>
      <c r="S929" s="238">
        <f t="shared" si="197"/>
        <v>0</v>
      </c>
      <c r="T929" s="193" t="s">
        <v>44</v>
      </c>
      <c r="U929" s="173"/>
      <c r="V929" s="193" t="str">
        <f t="shared" si="198"/>
        <v/>
      </c>
      <c r="W929" s="264" t="str">
        <f t="shared" si="199"/>
        <v>OK</v>
      </c>
      <c r="X929" s="193" t="str">
        <f t="shared" si="200"/>
        <v/>
      </c>
      <c r="Y929" s="193" t="str">
        <f t="shared" si="201"/>
        <v/>
      </c>
      <c r="Z929" s="397" t="str">
        <f t="shared" si="202"/>
        <v/>
      </c>
      <c r="AA929" s="257" t="str">
        <f t="shared" si="203"/>
        <v/>
      </c>
      <c r="AB929" s="257" t="str">
        <f t="shared" si="204"/>
        <v/>
      </c>
      <c r="AC929" s="193" t="str">
        <f t="shared" si="205"/>
        <v>CHECK DATES</v>
      </c>
      <c r="AD929" s="257" t="str">
        <f t="shared" si="206"/>
        <v/>
      </c>
      <c r="AE929" s="286">
        <v>0</v>
      </c>
      <c r="AF929" s="257">
        <f t="shared" si="207"/>
        <v>0</v>
      </c>
      <c r="AG929" s="257" t="str">
        <f t="shared" si="208"/>
        <v/>
      </c>
      <c r="AH929" s="257">
        <f t="shared" si="209"/>
        <v>0</v>
      </c>
    </row>
    <row r="930" spans="1:34" x14ac:dyDescent="0.3">
      <c r="A930" s="287">
        <v>918</v>
      </c>
      <c r="B930" s="150"/>
      <c r="C930" s="150"/>
      <c r="D930" s="150"/>
      <c r="E930" s="152"/>
      <c r="F930" s="152"/>
      <c r="G930" s="154"/>
      <c r="H930" s="155"/>
      <c r="I930" s="159"/>
      <c r="J930" s="159"/>
      <c r="K930" s="337"/>
      <c r="L930" s="343" t="str">
        <f>IF(K930="","",LOOKUP(K930,'Work Programme'!$A$8:$A$207,'Work Programme'!$B$8:$B$207))</f>
        <v/>
      </c>
      <c r="M930" s="150"/>
      <c r="N930" s="151"/>
      <c r="O930" s="254" t="str">
        <f>IF(G930="","",VLOOKUP(G930,'Overview - Financial Statement'!$A$46:$B$60,2,FALSE))</f>
        <v/>
      </c>
      <c r="P930" s="255" t="str">
        <f t="shared" si="196"/>
        <v/>
      </c>
      <c r="Q930" s="153"/>
      <c r="R930" s="153"/>
      <c r="S930" s="238">
        <f t="shared" si="197"/>
        <v>0</v>
      </c>
      <c r="T930" s="193" t="s">
        <v>44</v>
      </c>
      <c r="U930" s="173"/>
      <c r="V930" s="193" t="str">
        <f t="shared" si="198"/>
        <v/>
      </c>
      <c r="W930" s="264" t="str">
        <f t="shared" si="199"/>
        <v>OK</v>
      </c>
      <c r="X930" s="193" t="str">
        <f t="shared" si="200"/>
        <v/>
      </c>
      <c r="Y930" s="193" t="str">
        <f t="shared" si="201"/>
        <v/>
      </c>
      <c r="Z930" s="397" t="str">
        <f t="shared" si="202"/>
        <v/>
      </c>
      <c r="AA930" s="257" t="str">
        <f t="shared" si="203"/>
        <v/>
      </c>
      <c r="AB930" s="257" t="str">
        <f t="shared" si="204"/>
        <v/>
      </c>
      <c r="AC930" s="193" t="str">
        <f t="shared" si="205"/>
        <v>CHECK DATES</v>
      </c>
      <c r="AD930" s="257" t="str">
        <f t="shared" si="206"/>
        <v/>
      </c>
      <c r="AE930" s="286">
        <v>0</v>
      </c>
      <c r="AF930" s="257">
        <f t="shared" si="207"/>
        <v>0</v>
      </c>
      <c r="AG930" s="257" t="str">
        <f t="shared" si="208"/>
        <v/>
      </c>
      <c r="AH930" s="257">
        <f t="shared" si="209"/>
        <v>0</v>
      </c>
    </row>
    <row r="931" spans="1:34" x14ac:dyDescent="0.3">
      <c r="A931" s="287">
        <v>919</v>
      </c>
      <c r="B931" s="150"/>
      <c r="C931" s="150"/>
      <c r="D931" s="150"/>
      <c r="E931" s="152"/>
      <c r="F931" s="152"/>
      <c r="G931" s="154"/>
      <c r="H931" s="155"/>
      <c r="I931" s="159"/>
      <c r="J931" s="159"/>
      <c r="K931" s="337"/>
      <c r="L931" s="343" t="str">
        <f>IF(K931="","",LOOKUP(K931,'Work Programme'!$A$8:$A$207,'Work Programme'!$B$8:$B$207))</f>
        <v/>
      </c>
      <c r="M931" s="150"/>
      <c r="N931" s="151"/>
      <c r="O931" s="254" t="str">
        <f>IF(G931="","",VLOOKUP(G931,'Overview - Financial Statement'!$A$46:$B$60,2,FALSE))</f>
        <v/>
      </c>
      <c r="P931" s="255" t="str">
        <f t="shared" si="196"/>
        <v/>
      </c>
      <c r="Q931" s="153"/>
      <c r="R931" s="153"/>
      <c r="S931" s="238">
        <f t="shared" si="197"/>
        <v>0</v>
      </c>
      <c r="T931" s="193" t="s">
        <v>44</v>
      </c>
      <c r="U931" s="173"/>
      <c r="V931" s="193" t="str">
        <f t="shared" si="198"/>
        <v/>
      </c>
      <c r="W931" s="264" t="str">
        <f t="shared" si="199"/>
        <v>OK</v>
      </c>
      <c r="X931" s="193" t="str">
        <f t="shared" si="200"/>
        <v/>
      </c>
      <c r="Y931" s="193" t="str">
        <f t="shared" si="201"/>
        <v/>
      </c>
      <c r="Z931" s="397" t="str">
        <f t="shared" si="202"/>
        <v/>
      </c>
      <c r="AA931" s="257" t="str">
        <f t="shared" si="203"/>
        <v/>
      </c>
      <c r="AB931" s="257" t="str">
        <f t="shared" si="204"/>
        <v/>
      </c>
      <c r="AC931" s="193" t="str">
        <f t="shared" si="205"/>
        <v>CHECK DATES</v>
      </c>
      <c r="AD931" s="257" t="str">
        <f t="shared" si="206"/>
        <v/>
      </c>
      <c r="AE931" s="286">
        <v>0</v>
      </c>
      <c r="AF931" s="257">
        <f t="shared" si="207"/>
        <v>0</v>
      </c>
      <c r="AG931" s="257" t="str">
        <f t="shared" si="208"/>
        <v/>
      </c>
      <c r="AH931" s="257">
        <f t="shared" si="209"/>
        <v>0</v>
      </c>
    </row>
    <row r="932" spans="1:34" x14ac:dyDescent="0.3">
      <c r="A932" s="287">
        <v>920</v>
      </c>
      <c r="B932" s="150"/>
      <c r="C932" s="150"/>
      <c r="D932" s="150"/>
      <c r="E932" s="152"/>
      <c r="F932" s="152"/>
      <c r="G932" s="154"/>
      <c r="H932" s="155"/>
      <c r="I932" s="159"/>
      <c r="J932" s="159"/>
      <c r="K932" s="337"/>
      <c r="L932" s="343" t="str">
        <f>IF(K932="","",LOOKUP(K932,'Work Programme'!$A$8:$A$207,'Work Programme'!$B$8:$B$207))</f>
        <v/>
      </c>
      <c r="M932" s="150"/>
      <c r="N932" s="151"/>
      <c r="O932" s="254" t="str">
        <f>IF(G932="","",VLOOKUP(G932,'Overview - Financial Statement'!$A$46:$B$60,2,FALSE))</f>
        <v/>
      </c>
      <c r="P932" s="255" t="str">
        <f t="shared" si="196"/>
        <v/>
      </c>
      <c r="Q932" s="153"/>
      <c r="R932" s="153"/>
      <c r="S932" s="238">
        <f t="shared" si="197"/>
        <v>0</v>
      </c>
      <c r="T932" s="193" t="s">
        <v>44</v>
      </c>
      <c r="U932" s="173"/>
      <c r="V932" s="193" t="str">
        <f t="shared" si="198"/>
        <v/>
      </c>
      <c r="W932" s="264" t="str">
        <f t="shared" si="199"/>
        <v>OK</v>
      </c>
      <c r="X932" s="193" t="str">
        <f t="shared" si="200"/>
        <v/>
      </c>
      <c r="Y932" s="193" t="str">
        <f t="shared" si="201"/>
        <v/>
      </c>
      <c r="Z932" s="397" t="str">
        <f t="shared" si="202"/>
        <v/>
      </c>
      <c r="AA932" s="257" t="str">
        <f t="shared" si="203"/>
        <v/>
      </c>
      <c r="AB932" s="257" t="str">
        <f t="shared" si="204"/>
        <v/>
      </c>
      <c r="AC932" s="193" t="str">
        <f t="shared" si="205"/>
        <v>CHECK DATES</v>
      </c>
      <c r="AD932" s="257" t="str">
        <f t="shared" si="206"/>
        <v/>
      </c>
      <c r="AE932" s="286">
        <v>0</v>
      </c>
      <c r="AF932" s="257">
        <f t="shared" si="207"/>
        <v>0</v>
      </c>
      <c r="AG932" s="257" t="str">
        <f t="shared" si="208"/>
        <v/>
      </c>
      <c r="AH932" s="257">
        <f t="shared" si="209"/>
        <v>0</v>
      </c>
    </row>
    <row r="933" spans="1:34" x14ac:dyDescent="0.3">
      <c r="A933" s="287">
        <v>921</v>
      </c>
      <c r="B933" s="150"/>
      <c r="C933" s="150"/>
      <c r="D933" s="150"/>
      <c r="E933" s="152"/>
      <c r="F933" s="152"/>
      <c r="G933" s="154"/>
      <c r="H933" s="155"/>
      <c r="I933" s="159"/>
      <c r="J933" s="159"/>
      <c r="K933" s="337"/>
      <c r="L933" s="343" t="str">
        <f>IF(K933="","",LOOKUP(K933,'Work Programme'!$A$8:$A$207,'Work Programme'!$B$8:$B$207))</f>
        <v/>
      </c>
      <c r="M933" s="150"/>
      <c r="N933" s="151"/>
      <c r="O933" s="254" t="str">
        <f>IF(G933="","",VLOOKUP(G933,'Overview - Financial Statement'!$A$46:$B$60,2,FALSE))</f>
        <v/>
      </c>
      <c r="P933" s="255" t="str">
        <f t="shared" si="196"/>
        <v/>
      </c>
      <c r="Q933" s="153"/>
      <c r="R933" s="153"/>
      <c r="S933" s="238">
        <f t="shared" si="197"/>
        <v>0</v>
      </c>
      <c r="T933" s="193" t="s">
        <v>44</v>
      </c>
      <c r="U933" s="173"/>
      <c r="V933" s="193" t="str">
        <f t="shared" si="198"/>
        <v/>
      </c>
      <c r="W933" s="264" t="str">
        <f t="shared" si="199"/>
        <v>OK</v>
      </c>
      <c r="X933" s="193" t="str">
        <f t="shared" si="200"/>
        <v/>
      </c>
      <c r="Y933" s="193" t="str">
        <f t="shared" si="201"/>
        <v/>
      </c>
      <c r="Z933" s="397" t="str">
        <f t="shared" si="202"/>
        <v/>
      </c>
      <c r="AA933" s="257" t="str">
        <f t="shared" si="203"/>
        <v/>
      </c>
      <c r="AB933" s="257" t="str">
        <f t="shared" si="204"/>
        <v/>
      </c>
      <c r="AC933" s="193" t="str">
        <f t="shared" si="205"/>
        <v>CHECK DATES</v>
      </c>
      <c r="AD933" s="257" t="str">
        <f t="shared" si="206"/>
        <v/>
      </c>
      <c r="AE933" s="286">
        <v>0</v>
      </c>
      <c r="AF933" s="257">
        <f t="shared" si="207"/>
        <v>0</v>
      </c>
      <c r="AG933" s="257" t="str">
        <f t="shared" si="208"/>
        <v/>
      </c>
      <c r="AH933" s="257">
        <f t="shared" si="209"/>
        <v>0</v>
      </c>
    </row>
    <row r="934" spans="1:34" x14ac:dyDescent="0.3">
      <c r="A934" s="287">
        <v>922</v>
      </c>
      <c r="B934" s="150"/>
      <c r="C934" s="150"/>
      <c r="D934" s="150"/>
      <c r="E934" s="152"/>
      <c r="F934" s="152"/>
      <c r="G934" s="154"/>
      <c r="H934" s="155"/>
      <c r="I934" s="159"/>
      <c r="J934" s="159"/>
      <c r="K934" s="337"/>
      <c r="L934" s="343" t="str">
        <f>IF(K934="","",LOOKUP(K934,'Work Programme'!$A$8:$A$207,'Work Programme'!$B$8:$B$207))</f>
        <v/>
      </c>
      <c r="M934" s="150"/>
      <c r="N934" s="151"/>
      <c r="O934" s="254" t="str">
        <f>IF(G934="","",VLOOKUP(G934,'Overview - Financial Statement'!$A$46:$B$60,2,FALSE))</f>
        <v/>
      </c>
      <c r="P934" s="255" t="str">
        <f t="shared" si="196"/>
        <v/>
      </c>
      <c r="Q934" s="153"/>
      <c r="R934" s="153"/>
      <c r="S934" s="238">
        <f t="shared" si="197"/>
        <v>0</v>
      </c>
      <c r="T934" s="193" t="s">
        <v>44</v>
      </c>
      <c r="U934" s="173"/>
      <c r="V934" s="193" t="str">
        <f t="shared" si="198"/>
        <v/>
      </c>
      <c r="W934" s="264" t="str">
        <f t="shared" si="199"/>
        <v>OK</v>
      </c>
      <c r="X934" s="193" t="str">
        <f t="shared" si="200"/>
        <v/>
      </c>
      <c r="Y934" s="193" t="str">
        <f t="shared" si="201"/>
        <v/>
      </c>
      <c r="Z934" s="397" t="str">
        <f t="shared" si="202"/>
        <v/>
      </c>
      <c r="AA934" s="257" t="str">
        <f t="shared" si="203"/>
        <v/>
      </c>
      <c r="AB934" s="257" t="str">
        <f t="shared" si="204"/>
        <v/>
      </c>
      <c r="AC934" s="193" t="str">
        <f t="shared" si="205"/>
        <v>CHECK DATES</v>
      </c>
      <c r="AD934" s="257" t="str">
        <f t="shared" si="206"/>
        <v/>
      </c>
      <c r="AE934" s="286">
        <v>0</v>
      </c>
      <c r="AF934" s="257">
        <f t="shared" si="207"/>
        <v>0</v>
      </c>
      <c r="AG934" s="257" t="str">
        <f t="shared" si="208"/>
        <v/>
      </c>
      <c r="AH934" s="257">
        <f t="shared" si="209"/>
        <v>0</v>
      </c>
    </row>
    <row r="935" spans="1:34" x14ac:dyDescent="0.3">
      <c r="A935" s="287">
        <v>923</v>
      </c>
      <c r="B935" s="150"/>
      <c r="C935" s="150"/>
      <c r="D935" s="150"/>
      <c r="E935" s="152"/>
      <c r="F935" s="152"/>
      <c r="G935" s="154"/>
      <c r="H935" s="155"/>
      <c r="I935" s="159"/>
      <c r="J935" s="159"/>
      <c r="K935" s="337"/>
      <c r="L935" s="343" t="str">
        <f>IF(K935="","",LOOKUP(K935,'Work Programme'!$A$8:$A$207,'Work Programme'!$B$8:$B$207))</f>
        <v/>
      </c>
      <c r="M935" s="150"/>
      <c r="N935" s="151"/>
      <c r="O935" s="254" t="str">
        <f>IF(G935="","",VLOOKUP(G935,'Overview - Financial Statement'!$A$46:$B$60,2,FALSE))</f>
        <v/>
      </c>
      <c r="P935" s="255" t="str">
        <f t="shared" si="196"/>
        <v/>
      </c>
      <c r="Q935" s="153"/>
      <c r="R935" s="153"/>
      <c r="S935" s="238">
        <f t="shared" si="197"/>
        <v>0</v>
      </c>
      <c r="T935" s="193" t="s">
        <v>44</v>
      </c>
      <c r="U935" s="173"/>
      <c r="V935" s="193" t="str">
        <f t="shared" si="198"/>
        <v/>
      </c>
      <c r="W935" s="264" t="str">
        <f t="shared" si="199"/>
        <v>OK</v>
      </c>
      <c r="X935" s="193" t="str">
        <f t="shared" si="200"/>
        <v/>
      </c>
      <c r="Y935" s="193" t="str">
        <f t="shared" si="201"/>
        <v/>
      </c>
      <c r="Z935" s="397" t="str">
        <f t="shared" si="202"/>
        <v/>
      </c>
      <c r="AA935" s="257" t="str">
        <f t="shared" si="203"/>
        <v/>
      </c>
      <c r="AB935" s="257" t="str">
        <f t="shared" si="204"/>
        <v/>
      </c>
      <c r="AC935" s="193" t="str">
        <f t="shared" si="205"/>
        <v>CHECK DATES</v>
      </c>
      <c r="AD935" s="257" t="str">
        <f t="shared" si="206"/>
        <v/>
      </c>
      <c r="AE935" s="286">
        <v>0</v>
      </c>
      <c r="AF935" s="257">
        <f t="shared" si="207"/>
        <v>0</v>
      </c>
      <c r="AG935" s="257" t="str">
        <f t="shared" si="208"/>
        <v/>
      </c>
      <c r="AH935" s="257">
        <f t="shared" si="209"/>
        <v>0</v>
      </c>
    </row>
    <row r="936" spans="1:34" x14ac:dyDescent="0.3">
      <c r="A936" s="287">
        <v>924</v>
      </c>
      <c r="B936" s="150"/>
      <c r="C936" s="150"/>
      <c r="D936" s="150"/>
      <c r="E936" s="152"/>
      <c r="F936" s="152"/>
      <c r="G936" s="154"/>
      <c r="H936" s="155"/>
      <c r="I936" s="159"/>
      <c r="J936" s="159"/>
      <c r="K936" s="337"/>
      <c r="L936" s="343" t="str">
        <f>IF(K936="","",LOOKUP(K936,'Work Programme'!$A$8:$A$207,'Work Programme'!$B$8:$B$207))</f>
        <v/>
      </c>
      <c r="M936" s="150"/>
      <c r="N936" s="151"/>
      <c r="O936" s="254" t="str">
        <f>IF(G936="","",VLOOKUP(G936,'Overview - Financial Statement'!$A$46:$B$60,2,FALSE))</f>
        <v/>
      </c>
      <c r="P936" s="255" t="str">
        <f t="shared" si="196"/>
        <v/>
      </c>
      <c r="Q936" s="153"/>
      <c r="R936" s="153"/>
      <c r="S936" s="238">
        <f t="shared" si="197"/>
        <v>0</v>
      </c>
      <c r="T936" s="193" t="s">
        <v>44</v>
      </c>
      <c r="U936" s="173"/>
      <c r="V936" s="193" t="str">
        <f t="shared" si="198"/>
        <v/>
      </c>
      <c r="W936" s="264" t="str">
        <f t="shared" si="199"/>
        <v>OK</v>
      </c>
      <c r="X936" s="193" t="str">
        <f t="shared" si="200"/>
        <v/>
      </c>
      <c r="Y936" s="193" t="str">
        <f t="shared" si="201"/>
        <v/>
      </c>
      <c r="Z936" s="397" t="str">
        <f t="shared" si="202"/>
        <v/>
      </c>
      <c r="AA936" s="257" t="str">
        <f t="shared" si="203"/>
        <v/>
      </c>
      <c r="AB936" s="257" t="str">
        <f t="shared" si="204"/>
        <v/>
      </c>
      <c r="AC936" s="193" t="str">
        <f t="shared" si="205"/>
        <v>CHECK DATES</v>
      </c>
      <c r="AD936" s="257" t="str">
        <f t="shared" si="206"/>
        <v/>
      </c>
      <c r="AE936" s="286">
        <v>0</v>
      </c>
      <c r="AF936" s="257">
        <f t="shared" si="207"/>
        <v>0</v>
      </c>
      <c r="AG936" s="257" t="str">
        <f t="shared" si="208"/>
        <v/>
      </c>
      <c r="AH936" s="257">
        <f t="shared" si="209"/>
        <v>0</v>
      </c>
    </row>
    <row r="937" spans="1:34" x14ac:dyDescent="0.3">
      <c r="A937" s="287">
        <v>925</v>
      </c>
      <c r="B937" s="150"/>
      <c r="C937" s="150"/>
      <c r="D937" s="150"/>
      <c r="E937" s="152"/>
      <c r="F937" s="152"/>
      <c r="G937" s="154"/>
      <c r="H937" s="155"/>
      <c r="I937" s="159"/>
      <c r="J937" s="159"/>
      <c r="K937" s="337"/>
      <c r="L937" s="343" t="str">
        <f>IF(K937="","",LOOKUP(K937,'Work Programme'!$A$8:$A$207,'Work Programme'!$B$8:$B$207))</f>
        <v/>
      </c>
      <c r="M937" s="150"/>
      <c r="N937" s="151"/>
      <c r="O937" s="254" t="str">
        <f>IF(G937="","",VLOOKUP(G937,'Overview - Financial Statement'!$A$46:$B$60,2,FALSE))</f>
        <v/>
      </c>
      <c r="P937" s="255" t="str">
        <f t="shared" si="196"/>
        <v/>
      </c>
      <c r="Q937" s="153"/>
      <c r="R937" s="153"/>
      <c r="S937" s="238">
        <f t="shared" si="197"/>
        <v>0</v>
      </c>
      <c r="T937" s="193" t="s">
        <v>44</v>
      </c>
      <c r="U937" s="173"/>
      <c r="V937" s="193" t="str">
        <f t="shared" si="198"/>
        <v/>
      </c>
      <c r="W937" s="264" t="str">
        <f t="shared" si="199"/>
        <v>OK</v>
      </c>
      <c r="X937" s="193" t="str">
        <f t="shared" si="200"/>
        <v/>
      </c>
      <c r="Y937" s="193" t="str">
        <f t="shared" si="201"/>
        <v/>
      </c>
      <c r="Z937" s="397" t="str">
        <f t="shared" si="202"/>
        <v/>
      </c>
      <c r="AA937" s="257" t="str">
        <f t="shared" si="203"/>
        <v/>
      </c>
      <c r="AB937" s="257" t="str">
        <f t="shared" si="204"/>
        <v/>
      </c>
      <c r="AC937" s="193" t="str">
        <f t="shared" si="205"/>
        <v>CHECK DATES</v>
      </c>
      <c r="AD937" s="257" t="str">
        <f t="shared" si="206"/>
        <v/>
      </c>
      <c r="AE937" s="286">
        <v>0</v>
      </c>
      <c r="AF937" s="257">
        <f t="shared" si="207"/>
        <v>0</v>
      </c>
      <c r="AG937" s="257" t="str">
        <f t="shared" si="208"/>
        <v/>
      </c>
      <c r="AH937" s="257">
        <f t="shared" si="209"/>
        <v>0</v>
      </c>
    </row>
    <row r="938" spans="1:34" x14ac:dyDescent="0.3">
      <c r="A938" s="287">
        <v>926</v>
      </c>
      <c r="B938" s="150"/>
      <c r="C938" s="150"/>
      <c r="D938" s="150"/>
      <c r="E938" s="152"/>
      <c r="F938" s="152"/>
      <c r="G938" s="154"/>
      <c r="H938" s="155"/>
      <c r="I938" s="159"/>
      <c r="J938" s="159"/>
      <c r="K938" s="337"/>
      <c r="L938" s="343" t="str">
        <f>IF(K938="","",LOOKUP(K938,'Work Programme'!$A$8:$A$207,'Work Programme'!$B$8:$B$207))</f>
        <v/>
      </c>
      <c r="M938" s="150"/>
      <c r="N938" s="151"/>
      <c r="O938" s="254" t="str">
        <f>IF(G938="","",VLOOKUP(G938,'Overview - Financial Statement'!$A$46:$B$60,2,FALSE))</f>
        <v/>
      </c>
      <c r="P938" s="255" t="str">
        <f t="shared" si="196"/>
        <v/>
      </c>
      <c r="Q938" s="153"/>
      <c r="R938" s="153"/>
      <c r="S938" s="238">
        <f t="shared" si="197"/>
        <v>0</v>
      </c>
      <c r="T938" s="193" t="s">
        <v>44</v>
      </c>
      <c r="U938" s="173"/>
      <c r="V938" s="193" t="str">
        <f t="shared" si="198"/>
        <v/>
      </c>
      <c r="W938" s="264" t="str">
        <f t="shared" si="199"/>
        <v>OK</v>
      </c>
      <c r="X938" s="193" t="str">
        <f t="shared" si="200"/>
        <v/>
      </c>
      <c r="Y938" s="193" t="str">
        <f t="shared" si="201"/>
        <v/>
      </c>
      <c r="Z938" s="397" t="str">
        <f t="shared" si="202"/>
        <v/>
      </c>
      <c r="AA938" s="257" t="str">
        <f t="shared" si="203"/>
        <v/>
      </c>
      <c r="AB938" s="257" t="str">
        <f t="shared" si="204"/>
        <v/>
      </c>
      <c r="AC938" s="193" t="str">
        <f t="shared" si="205"/>
        <v>CHECK DATES</v>
      </c>
      <c r="AD938" s="257" t="str">
        <f t="shared" si="206"/>
        <v/>
      </c>
      <c r="AE938" s="286">
        <v>0</v>
      </c>
      <c r="AF938" s="257">
        <f t="shared" si="207"/>
        <v>0</v>
      </c>
      <c r="AG938" s="257" t="str">
        <f t="shared" si="208"/>
        <v/>
      </c>
      <c r="AH938" s="257">
        <f t="shared" si="209"/>
        <v>0</v>
      </c>
    </row>
    <row r="939" spans="1:34" x14ac:dyDescent="0.3">
      <c r="A939" s="287">
        <v>927</v>
      </c>
      <c r="B939" s="150"/>
      <c r="C939" s="150"/>
      <c r="D939" s="150"/>
      <c r="E939" s="152"/>
      <c r="F939" s="152"/>
      <c r="G939" s="154"/>
      <c r="H939" s="155"/>
      <c r="I939" s="159"/>
      <c r="J939" s="159"/>
      <c r="K939" s="337"/>
      <c r="L939" s="343" t="str">
        <f>IF(K939="","",LOOKUP(K939,'Work Programme'!$A$8:$A$207,'Work Programme'!$B$8:$B$207))</f>
        <v/>
      </c>
      <c r="M939" s="150"/>
      <c r="N939" s="151"/>
      <c r="O939" s="254" t="str">
        <f>IF(G939="","",VLOOKUP(G939,'Overview - Financial Statement'!$A$46:$B$60,2,FALSE))</f>
        <v/>
      </c>
      <c r="P939" s="255" t="str">
        <f t="shared" si="196"/>
        <v/>
      </c>
      <c r="Q939" s="153"/>
      <c r="R939" s="153"/>
      <c r="S939" s="238">
        <f t="shared" si="197"/>
        <v>0</v>
      </c>
      <c r="T939" s="193" t="s">
        <v>44</v>
      </c>
      <c r="U939" s="173"/>
      <c r="V939" s="193" t="str">
        <f t="shared" si="198"/>
        <v/>
      </c>
      <c r="W939" s="264" t="str">
        <f t="shared" si="199"/>
        <v>OK</v>
      </c>
      <c r="X939" s="193" t="str">
        <f t="shared" si="200"/>
        <v/>
      </c>
      <c r="Y939" s="193" t="str">
        <f t="shared" si="201"/>
        <v/>
      </c>
      <c r="Z939" s="397" t="str">
        <f t="shared" si="202"/>
        <v/>
      </c>
      <c r="AA939" s="257" t="str">
        <f t="shared" si="203"/>
        <v/>
      </c>
      <c r="AB939" s="257" t="str">
        <f t="shared" si="204"/>
        <v/>
      </c>
      <c r="AC939" s="193" t="str">
        <f t="shared" si="205"/>
        <v>CHECK DATES</v>
      </c>
      <c r="AD939" s="257" t="str">
        <f t="shared" si="206"/>
        <v/>
      </c>
      <c r="AE939" s="286">
        <v>0</v>
      </c>
      <c r="AF939" s="257">
        <f t="shared" si="207"/>
        <v>0</v>
      </c>
      <c r="AG939" s="257" t="str">
        <f t="shared" si="208"/>
        <v/>
      </c>
      <c r="AH939" s="257">
        <f t="shared" si="209"/>
        <v>0</v>
      </c>
    </row>
    <row r="940" spans="1:34" x14ac:dyDescent="0.3">
      <c r="A940" s="287">
        <v>928</v>
      </c>
      <c r="B940" s="150"/>
      <c r="C940" s="150"/>
      <c r="D940" s="150"/>
      <c r="E940" s="152"/>
      <c r="F940" s="152"/>
      <c r="G940" s="154"/>
      <c r="H940" s="155"/>
      <c r="I940" s="159"/>
      <c r="J940" s="159"/>
      <c r="K940" s="337"/>
      <c r="L940" s="343" t="str">
        <f>IF(K940="","",LOOKUP(K940,'Work Programme'!$A$8:$A$207,'Work Programme'!$B$8:$B$207))</f>
        <v/>
      </c>
      <c r="M940" s="150"/>
      <c r="N940" s="151"/>
      <c r="O940" s="254" t="str">
        <f>IF(G940="","",VLOOKUP(G940,'Overview - Financial Statement'!$A$46:$B$60,2,FALSE))</f>
        <v/>
      </c>
      <c r="P940" s="255" t="str">
        <f t="shared" si="196"/>
        <v/>
      </c>
      <c r="Q940" s="153"/>
      <c r="R940" s="153"/>
      <c r="S940" s="238">
        <f t="shared" si="197"/>
        <v>0</v>
      </c>
      <c r="T940" s="193" t="s">
        <v>44</v>
      </c>
      <c r="U940" s="173"/>
      <c r="V940" s="193" t="str">
        <f t="shared" si="198"/>
        <v/>
      </c>
      <c r="W940" s="264" t="str">
        <f t="shared" si="199"/>
        <v>OK</v>
      </c>
      <c r="X940" s="193" t="str">
        <f t="shared" si="200"/>
        <v/>
      </c>
      <c r="Y940" s="193" t="str">
        <f t="shared" si="201"/>
        <v/>
      </c>
      <c r="Z940" s="397" t="str">
        <f t="shared" si="202"/>
        <v/>
      </c>
      <c r="AA940" s="257" t="str">
        <f t="shared" si="203"/>
        <v/>
      </c>
      <c r="AB940" s="257" t="str">
        <f t="shared" si="204"/>
        <v/>
      </c>
      <c r="AC940" s="193" t="str">
        <f t="shared" si="205"/>
        <v>CHECK DATES</v>
      </c>
      <c r="AD940" s="257" t="str">
        <f t="shared" si="206"/>
        <v/>
      </c>
      <c r="AE940" s="286">
        <v>0</v>
      </c>
      <c r="AF940" s="257">
        <f t="shared" si="207"/>
        <v>0</v>
      </c>
      <c r="AG940" s="257" t="str">
        <f t="shared" si="208"/>
        <v/>
      </c>
      <c r="AH940" s="257">
        <f t="shared" si="209"/>
        <v>0</v>
      </c>
    </row>
    <row r="941" spans="1:34" x14ac:dyDescent="0.3">
      <c r="A941" s="287">
        <v>929</v>
      </c>
      <c r="B941" s="150"/>
      <c r="C941" s="150"/>
      <c r="D941" s="150"/>
      <c r="E941" s="152"/>
      <c r="F941" s="152"/>
      <c r="G941" s="154"/>
      <c r="H941" s="155"/>
      <c r="I941" s="159"/>
      <c r="J941" s="159"/>
      <c r="K941" s="337"/>
      <c r="L941" s="343" t="str">
        <f>IF(K941="","",LOOKUP(K941,'Work Programme'!$A$8:$A$207,'Work Programme'!$B$8:$B$207))</f>
        <v/>
      </c>
      <c r="M941" s="150"/>
      <c r="N941" s="151"/>
      <c r="O941" s="254" t="str">
        <f>IF(G941="","",VLOOKUP(G941,'Overview - Financial Statement'!$A$46:$B$60,2,FALSE))</f>
        <v/>
      </c>
      <c r="P941" s="255" t="str">
        <f t="shared" si="196"/>
        <v/>
      </c>
      <c r="Q941" s="153"/>
      <c r="R941" s="153"/>
      <c r="S941" s="238">
        <f t="shared" si="197"/>
        <v>0</v>
      </c>
      <c r="T941" s="193" t="s">
        <v>44</v>
      </c>
      <c r="U941" s="173"/>
      <c r="V941" s="193" t="str">
        <f t="shared" si="198"/>
        <v/>
      </c>
      <c r="W941" s="264" t="str">
        <f t="shared" si="199"/>
        <v>OK</v>
      </c>
      <c r="X941" s="193" t="str">
        <f t="shared" si="200"/>
        <v/>
      </c>
      <c r="Y941" s="193" t="str">
        <f t="shared" si="201"/>
        <v/>
      </c>
      <c r="Z941" s="397" t="str">
        <f t="shared" si="202"/>
        <v/>
      </c>
      <c r="AA941" s="257" t="str">
        <f t="shared" si="203"/>
        <v/>
      </c>
      <c r="AB941" s="257" t="str">
        <f t="shared" si="204"/>
        <v/>
      </c>
      <c r="AC941" s="193" t="str">
        <f t="shared" si="205"/>
        <v>CHECK DATES</v>
      </c>
      <c r="AD941" s="257" t="str">
        <f t="shared" si="206"/>
        <v/>
      </c>
      <c r="AE941" s="286">
        <v>0</v>
      </c>
      <c r="AF941" s="257">
        <f t="shared" si="207"/>
        <v>0</v>
      </c>
      <c r="AG941" s="257" t="str">
        <f t="shared" si="208"/>
        <v/>
      </c>
      <c r="AH941" s="257">
        <f t="shared" si="209"/>
        <v>0</v>
      </c>
    </row>
    <row r="942" spans="1:34" x14ac:dyDescent="0.3">
      <c r="A942" s="287">
        <v>930</v>
      </c>
      <c r="B942" s="150"/>
      <c r="C942" s="150"/>
      <c r="D942" s="150"/>
      <c r="E942" s="152"/>
      <c r="F942" s="152"/>
      <c r="G942" s="154"/>
      <c r="H942" s="155"/>
      <c r="I942" s="159"/>
      <c r="J942" s="159"/>
      <c r="K942" s="337"/>
      <c r="L942" s="343" t="str">
        <f>IF(K942="","",LOOKUP(K942,'Work Programme'!$A$8:$A$207,'Work Programme'!$B$8:$B$207))</f>
        <v/>
      </c>
      <c r="M942" s="150"/>
      <c r="N942" s="151"/>
      <c r="O942" s="254" t="str">
        <f>IF(G942="","",VLOOKUP(G942,'Overview - Financial Statement'!$A$46:$B$60,2,FALSE))</f>
        <v/>
      </c>
      <c r="P942" s="255" t="str">
        <f t="shared" si="196"/>
        <v/>
      </c>
      <c r="Q942" s="153"/>
      <c r="R942" s="153"/>
      <c r="S942" s="238">
        <f t="shared" si="197"/>
        <v>0</v>
      </c>
      <c r="T942" s="193" t="s">
        <v>44</v>
      </c>
      <c r="U942" s="173"/>
      <c r="V942" s="193" t="str">
        <f t="shared" si="198"/>
        <v/>
      </c>
      <c r="W942" s="264" t="str">
        <f t="shared" si="199"/>
        <v>OK</v>
      </c>
      <c r="X942" s="193" t="str">
        <f t="shared" si="200"/>
        <v/>
      </c>
      <c r="Y942" s="193" t="str">
        <f t="shared" si="201"/>
        <v/>
      </c>
      <c r="Z942" s="397" t="str">
        <f t="shared" si="202"/>
        <v/>
      </c>
      <c r="AA942" s="257" t="str">
        <f t="shared" si="203"/>
        <v/>
      </c>
      <c r="AB942" s="257" t="str">
        <f t="shared" si="204"/>
        <v/>
      </c>
      <c r="AC942" s="193" t="str">
        <f t="shared" si="205"/>
        <v>CHECK DATES</v>
      </c>
      <c r="AD942" s="257" t="str">
        <f t="shared" si="206"/>
        <v/>
      </c>
      <c r="AE942" s="286">
        <v>0</v>
      </c>
      <c r="AF942" s="257">
        <f t="shared" si="207"/>
        <v>0</v>
      </c>
      <c r="AG942" s="257" t="str">
        <f t="shared" si="208"/>
        <v/>
      </c>
      <c r="AH942" s="257">
        <f t="shared" si="209"/>
        <v>0</v>
      </c>
    </row>
    <row r="943" spans="1:34" x14ac:dyDescent="0.3">
      <c r="A943" s="287">
        <v>931</v>
      </c>
      <c r="B943" s="150"/>
      <c r="C943" s="150"/>
      <c r="D943" s="150"/>
      <c r="E943" s="152"/>
      <c r="F943" s="152"/>
      <c r="G943" s="154"/>
      <c r="H943" s="155"/>
      <c r="I943" s="159"/>
      <c r="J943" s="159"/>
      <c r="K943" s="337"/>
      <c r="L943" s="343" t="str">
        <f>IF(K943="","",LOOKUP(K943,'Work Programme'!$A$8:$A$207,'Work Programme'!$B$8:$B$207))</f>
        <v/>
      </c>
      <c r="M943" s="150"/>
      <c r="N943" s="151"/>
      <c r="O943" s="254" t="str">
        <f>IF(G943="","",VLOOKUP(G943,'Overview - Financial Statement'!$A$46:$B$60,2,FALSE))</f>
        <v/>
      </c>
      <c r="P943" s="255" t="str">
        <f t="shared" si="196"/>
        <v/>
      </c>
      <c r="Q943" s="153"/>
      <c r="R943" s="153"/>
      <c r="S943" s="238">
        <f t="shared" si="197"/>
        <v>0</v>
      </c>
      <c r="T943" s="193" t="s">
        <v>44</v>
      </c>
      <c r="U943" s="173"/>
      <c r="V943" s="193" t="str">
        <f t="shared" si="198"/>
        <v/>
      </c>
      <c r="W943" s="264" t="str">
        <f t="shared" si="199"/>
        <v>OK</v>
      </c>
      <c r="X943" s="193" t="str">
        <f t="shared" si="200"/>
        <v/>
      </c>
      <c r="Y943" s="193" t="str">
        <f t="shared" si="201"/>
        <v/>
      </c>
      <c r="Z943" s="397" t="str">
        <f t="shared" si="202"/>
        <v/>
      </c>
      <c r="AA943" s="257" t="str">
        <f t="shared" si="203"/>
        <v/>
      </c>
      <c r="AB943" s="257" t="str">
        <f t="shared" si="204"/>
        <v/>
      </c>
      <c r="AC943" s="193" t="str">
        <f t="shared" si="205"/>
        <v>CHECK DATES</v>
      </c>
      <c r="AD943" s="257" t="str">
        <f t="shared" si="206"/>
        <v/>
      </c>
      <c r="AE943" s="286">
        <v>0</v>
      </c>
      <c r="AF943" s="257">
        <f t="shared" si="207"/>
        <v>0</v>
      </c>
      <c r="AG943" s="257" t="str">
        <f t="shared" si="208"/>
        <v/>
      </c>
      <c r="AH943" s="257">
        <f t="shared" si="209"/>
        <v>0</v>
      </c>
    </row>
    <row r="944" spans="1:34" x14ac:dyDescent="0.3">
      <c r="A944" s="287">
        <v>932</v>
      </c>
      <c r="B944" s="150"/>
      <c r="C944" s="150"/>
      <c r="D944" s="150"/>
      <c r="E944" s="152"/>
      <c r="F944" s="152"/>
      <c r="G944" s="154"/>
      <c r="H944" s="155"/>
      <c r="I944" s="159"/>
      <c r="J944" s="159"/>
      <c r="K944" s="337"/>
      <c r="L944" s="343" t="str">
        <f>IF(K944="","",LOOKUP(K944,'Work Programme'!$A$8:$A$207,'Work Programme'!$B$8:$B$207))</f>
        <v/>
      </c>
      <c r="M944" s="150"/>
      <c r="N944" s="151"/>
      <c r="O944" s="254" t="str">
        <f>IF(G944="","",VLOOKUP(G944,'Overview - Financial Statement'!$A$46:$B$60,2,FALSE))</f>
        <v/>
      </c>
      <c r="P944" s="255" t="str">
        <f t="shared" si="196"/>
        <v/>
      </c>
      <c r="Q944" s="153"/>
      <c r="R944" s="153"/>
      <c r="S944" s="238">
        <f t="shared" si="197"/>
        <v>0</v>
      </c>
      <c r="T944" s="193" t="s">
        <v>44</v>
      </c>
      <c r="U944" s="173"/>
      <c r="V944" s="193" t="str">
        <f t="shared" si="198"/>
        <v/>
      </c>
      <c r="W944" s="264" t="str">
        <f t="shared" si="199"/>
        <v>OK</v>
      </c>
      <c r="X944" s="193" t="str">
        <f t="shared" si="200"/>
        <v/>
      </c>
      <c r="Y944" s="193" t="str">
        <f t="shared" si="201"/>
        <v/>
      </c>
      <c r="Z944" s="397" t="str">
        <f t="shared" si="202"/>
        <v/>
      </c>
      <c r="AA944" s="257" t="str">
        <f t="shared" si="203"/>
        <v/>
      </c>
      <c r="AB944" s="257" t="str">
        <f t="shared" si="204"/>
        <v/>
      </c>
      <c r="AC944" s="193" t="str">
        <f t="shared" si="205"/>
        <v>CHECK DATES</v>
      </c>
      <c r="AD944" s="257" t="str">
        <f t="shared" si="206"/>
        <v/>
      </c>
      <c r="AE944" s="286">
        <v>0</v>
      </c>
      <c r="AF944" s="257">
        <f t="shared" si="207"/>
        <v>0</v>
      </c>
      <c r="AG944" s="257" t="str">
        <f t="shared" si="208"/>
        <v/>
      </c>
      <c r="AH944" s="257">
        <f t="shared" si="209"/>
        <v>0</v>
      </c>
    </row>
    <row r="945" spans="1:34" x14ac:dyDescent="0.3">
      <c r="A945" s="287">
        <v>933</v>
      </c>
      <c r="B945" s="150"/>
      <c r="C945" s="150"/>
      <c r="D945" s="150"/>
      <c r="E945" s="152"/>
      <c r="F945" s="152"/>
      <c r="G945" s="154"/>
      <c r="H945" s="155"/>
      <c r="I945" s="159"/>
      <c r="J945" s="159"/>
      <c r="K945" s="337"/>
      <c r="L945" s="343" t="str">
        <f>IF(K945="","",LOOKUP(K945,'Work Programme'!$A$8:$A$207,'Work Programme'!$B$8:$B$207))</f>
        <v/>
      </c>
      <c r="M945" s="150"/>
      <c r="N945" s="151"/>
      <c r="O945" s="254" t="str">
        <f>IF(G945="","",VLOOKUP(G945,'Overview - Financial Statement'!$A$46:$B$60,2,FALSE))</f>
        <v/>
      </c>
      <c r="P945" s="255" t="str">
        <f t="shared" si="196"/>
        <v/>
      </c>
      <c r="Q945" s="153"/>
      <c r="R945" s="153"/>
      <c r="S945" s="238">
        <f t="shared" si="197"/>
        <v>0</v>
      </c>
      <c r="T945" s="193" t="s">
        <v>44</v>
      </c>
      <c r="U945" s="173"/>
      <c r="V945" s="193" t="str">
        <f t="shared" si="198"/>
        <v/>
      </c>
      <c r="W945" s="264" t="str">
        <f t="shared" si="199"/>
        <v>OK</v>
      </c>
      <c r="X945" s="193" t="str">
        <f t="shared" si="200"/>
        <v/>
      </c>
      <c r="Y945" s="193" t="str">
        <f t="shared" si="201"/>
        <v/>
      </c>
      <c r="Z945" s="397" t="str">
        <f t="shared" si="202"/>
        <v/>
      </c>
      <c r="AA945" s="257" t="str">
        <f t="shared" si="203"/>
        <v/>
      </c>
      <c r="AB945" s="257" t="str">
        <f t="shared" si="204"/>
        <v/>
      </c>
      <c r="AC945" s="193" t="str">
        <f t="shared" si="205"/>
        <v>CHECK DATES</v>
      </c>
      <c r="AD945" s="257" t="str">
        <f t="shared" si="206"/>
        <v/>
      </c>
      <c r="AE945" s="286">
        <v>0</v>
      </c>
      <c r="AF945" s="257">
        <f t="shared" si="207"/>
        <v>0</v>
      </c>
      <c r="AG945" s="257" t="str">
        <f t="shared" si="208"/>
        <v/>
      </c>
      <c r="AH945" s="257">
        <f t="shared" si="209"/>
        <v>0</v>
      </c>
    </row>
    <row r="946" spans="1:34" x14ac:dyDescent="0.3">
      <c r="A946" s="287">
        <v>934</v>
      </c>
      <c r="B946" s="150"/>
      <c r="C946" s="150"/>
      <c r="D946" s="150"/>
      <c r="E946" s="152"/>
      <c r="F946" s="152"/>
      <c r="G946" s="154"/>
      <c r="H946" s="155"/>
      <c r="I946" s="159"/>
      <c r="J946" s="159"/>
      <c r="K946" s="337"/>
      <c r="L946" s="343" t="str">
        <f>IF(K946="","",LOOKUP(K946,'Work Programme'!$A$8:$A$207,'Work Programme'!$B$8:$B$207))</f>
        <v/>
      </c>
      <c r="M946" s="150"/>
      <c r="N946" s="151"/>
      <c r="O946" s="254" t="str">
        <f>IF(G946="","",VLOOKUP(G946,'Overview - Financial Statement'!$A$46:$B$60,2,FALSE))</f>
        <v/>
      </c>
      <c r="P946" s="255" t="str">
        <f t="shared" si="196"/>
        <v/>
      </c>
      <c r="Q946" s="153"/>
      <c r="R946" s="153"/>
      <c r="S946" s="238">
        <f t="shared" si="197"/>
        <v>0</v>
      </c>
      <c r="T946" s="193" t="s">
        <v>44</v>
      </c>
      <c r="U946" s="173"/>
      <c r="V946" s="193" t="str">
        <f t="shared" si="198"/>
        <v/>
      </c>
      <c r="W946" s="264" t="str">
        <f t="shared" si="199"/>
        <v>OK</v>
      </c>
      <c r="X946" s="193" t="str">
        <f t="shared" si="200"/>
        <v/>
      </c>
      <c r="Y946" s="193" t="str">
        <f t="shared" si="201"/>
        <v/>
      </c>
      <c r="Z946" s="397" t="str">
        <f t="shared" si="202"/>
        <v/>
      </c>
      <c r="AA946" s="257" t="str">
        <f t="shared" si="203"/>
        <v/>
      </c>
      <c r="AB946" s="257" t="str">
        <f t="shared" si="204"/>
        <v/>
      </c>
      <c r="AC946" s="193" t="str">
        <f t="shared" si="205"/>
        <v>CHECK DATES</v>
      </c>
      <c r="AD946" s="257" t="str">
        <f t="shared" si="206"/>
        <v/>
      </c>
      <c r="AE946" s="286">
        <v>0</v>
      </c>
      <c r="AF946" s="257">
        <f t="shared" si="207"/>
        <v>0</v>
      </c>
      <c r="AG946" s="257" t="str">
        <f t="shared" si="208"/>
        <v/>
      </c>
      <c r="AH946" s="257">
        <f t="shared" si="209"/>
        <v>0</v>
      </c>
    </row>
    <row r="947" spans="1:34" x14ac:dyDescent="0.3">
      <c r="A947" s="287">
        <v>935</v>
      </c>
      <c r="B947" s="150"/>
      <c r="C947" s="150"/>
      <c r="D947" s="150"/>
      <c r="E947" s="152"/>
      <c r="F947" s="152"/>
      <c r="G947" s="154"/>
      <c r="H947" s="155"/>
      <c r="I947" s="159"/>
      <c r="J947" s="159"/>
      <c r="K947" s="337"/>
      <c r="L947" s="343" t="str">
        <f>IF(K947="","",LOOKUP(K947,'Work Programme'!$A$8:$A$207,'Work Programme'!$B$8:$B$207))</f>
        <v/>
      </c>
      <c r="M947" s="150"/>
      <c r="N947" s="151"/>
      <c r="O947" s="254" t="str">
        <f>IF(G947="","",VLOOKUP(G947,'Overview - Financial Statement'!$A$46:$B$60,2,FALSE))</f>
        <v/>
      </c>
      <c r="P947" s="255" t="str">
        <f t="shared" si="196"/>
        <v/>
      </c>
      <c r="Q947" s="153"/>
      <c r="R947" s="153"/>
      <c r="S947" s="238">
        <f t="shared" si="197"/>
        <v>0</v>
      </c>
      <c r="T947" s="193" t="s">
        <v>44</v>
      </c>
      <c r="U947" s="173"/>
      <c r="V947" s="193" t="str">
        <f t="shared" si="198"/>
        <v/>
      </c>
      <c r="W947" s="264" t="str">
        <f t="shared" si="199"/>
        <v>OK</v>
      </c>
      <c r="X947" s="193" t="str">
        <f t="shared" si="200"/>
        <v/>
      </c>
      <c r="Y947" s="193" t="str">
        <f t="shared" si="201"/>
        <v/>
      </c>
      <c r="Z947" s="397" t="str">
        <f t="shared" si="202"/>
        <v/>
      </c>
      <c r="AA947" s="257" t="str">
        <f t="shared" si="203"/>
        <v/>
      </c>
      <c r="AB947" s="257" t="str">
        <f t="shared" si="204"/>
        <v/>
      </c>
      <c r="AC947" s="193" t="str">
        <f t="shared" si="205"/>
        <v>CHECK DATES</v>
      </c>
      <c r="AD947" s="257" t="str">
        <f t="shared" si="206"/>
        <v/>
      </c>
      <c r="AE947" s="286">
        <v>0</v>
      </c>
      <c r="AF947" s="257">
        <f t="shared" si="207"/>
        <v>0</v>
      </c>
      <c r="AG947" s="257" t="str">
        <f t="shared" si="208"/>
        <v/>
      </c>
      <c r="AH947" s="257">
        <f t="shared" si="209"/>
        <v>0</v>
      </c>
    </row>
    <row r="948" spans="1:34" x14ac:dyDescent="0.3">
      <c r="A948" s="287">
        <v>936</v>
      </c>
      <c r="B948" s="150"/>
      <c r="C948" s="150"/>
      <c r="D948" s="150"/>
      <c r="E948" s="152"/>
      <c r="F948" s="152"/>
      <c r="G948" s="154"/>
      <c r="H948" s="155"/>
      <c r="I948" s="159"/>
      <c r="J948" s="159"/>
      <c r="K948" s="337"/>
      <c r="L948" s="343" t="str">
        <f>IF(K948="","",LOOKUP(K948,'Work Programme'!$A$8:$A$207,'Work Programme'!$B$8:$B$207))</f>
        <v/>
      </c>
      <c r="M948" s="150"/>
      <c r="N948" s="151"/>
      <c r="O948" s="254" t="str">
        <f>IF(G948="","",VLOOKUP(G948,'Overview - Financial Statement'!$A$46:$B$60,2,FALSE))</f>
        <v/>
      </c>
      <c r="P948" s="255" t="str">
        <f t="shared" si="196"/>
        <v/>
      </c>
      <c r="Q948" s="153"/>
      <c r="R948" s="153"/>
      <c r="S948" s="238">
        <f t="shared" si="197"/>
        <v>0</v>
      </c>
      <c r="T948" s="193" t="s">
        <v>44</v>
      </c>
      <c r="U948" s="173"/>
      <c r="V948" s="193" t="str">
        <f t="shared" si="198"/>
        <v/>
      </c>
      <c r="W948" s="264" t="str">
        <f t="shared" si="199"/>
        <v>OK</v>
      </c>
      <c r="X948" s="193" t="str">
        <f t="shared" si="200"/>
        <v/>
      </c>
      <c r="Y948" s="193" t="str">
        <f t="shared" si="201"/>
        <v/>
      </c>
      <c r="Z948" s="397" t="str">
        <f t="shared" si="202"/>
        <v/>
      </c>
      <c r="AA948" s="257" t="str">
        <f t="shared" si="203"/>
        <v/>
      </c>
      <c r="AB948" s="257" t="str">
        <f t="shared" si="204"/>
        <v/>
      </c>
      <c r="AC948" s="193" t="str">
        <f t="shared" si="205"/>
        <v>CHECK DATES</v>
      </c>
      <c r="AD948" s="257" t="str">
        <f t="shared" si="206"/>
        <v/>
      </c>
      <c r="AE948" s="286">
        <v>0</v>
      </c>
      <c r="AF948" s="257">
        <f t="shared" si="207"/>
        <v>0</v>
      </c>
      <c r="AG948" s="257" t="str">
        <f t="shared" si="208"/>
        <v/>
      </c>
      <c r="AH948" s="257">
        <f t="shared" si="209"/>
        <v>0</v>
      </c>
    </row>
    <row r="949" spans="1:34" x14ac:dyDescent="0.3">
      <c r="A949" s="287">
        <v>937</v>
      </c>
      <c r="B949" s="150"/>
      <c r="C949" s="150"/>
      <c r="D949" s="150"/>
      <c r="E949" s="152"/>
      <c r="F949" s="152"/>
      <c r="G949" s="154"/>
      <c r="H949" s="155"/>
      <c r="I949" s="159"/>
      <c r="J949" s="159"/>
      <c r="K949" s="337"/>
      <c r="L949" s="343" t="str">
        <f>IF(K949="","",LOOKUP(K949,'Work Programme'!$A$8:$A$207,'Work Programme'!$B$8:$B$207))</f>
        <v/>
      </c>
      <c r="M949" s="150"/>
      <c r="N949" s="151"/>
      <c r="O949" s="254" t="str">
        <f>IF(G949="","",VLOOKUP(G949,'Overview - Financial Statement'!$A$46:$B$60,2,FALSE))</f>
        <v/>
      </c>
      <c r="P949" s="255" t="str">
        <f t="shared" si="196"/>
        <v/>
      </c>
      <c r="Q949" s="153"/>
      <c r="R949" s="153"/>
      <c r="S949" s="238">
        <f t="shared" si="197"/>
        <v>0</v>
      </c>
      <c r="T949" s="193" t="s">
        <v>44</v>
      </c>
      <c r="U949" s="173"/>
      <c r="V949" s="193" t="str">
        <f t="shared" si="198"/>
        <v/>
      </c>
      <c r="W949" s="264" t="str">
        <f t="shared" si="199"/>
        <v>OK</v>
      </c>
      <c r="X949" s="193" t="str">
        <f t="shared" si="200"/>
        <v/>
      </c>
      <c r="Y949" s="193" t="str">
        <f t="shared" si="201"/>
        <v/>
      </c>
      <c r="Z949" s="397" t="str">
        <f t="shared" si="202"/>
        <v/>
      </c>
      <c r="AA949" s="257" t="str">
        <f t="shared" si="203"/>
        <v/>
      </c>
      <c r="AB949" s="257" t="str">
        <f t="shared" si="204"/>
        <v/>
      </c>
      <c r="AC949" s="193" t="str">
        <f t="shared" si="205"/>
        <v>CHECK DATES</v>
      </c>
      <c r="AD949" s="257" t="str">
        <f t="shared" si="206"/>
        <v/>
      </c>
      <c r="AE949" s="286">
        <v>0</v>
      </c>
      <c r="AF949" s="257">
        <f t="shared" si="207"/>
        <v>0</v>
      </c>
      <c r="AG949" s="257" t="str">
        <f t="shared" si="208"/>
        <v/>
      </c>
      <c r="AH949" s="257">
        <f t="shared" si="209"/>
        <v>0</v>
      </c>
    </row>
    <row r="950" spans="1:34" x14ac:dyDescent="0.3">
      <c r="A950" s="287">
        <v>938</v>
      </c>
      <c r="B950" s="150"/>
      <c r="C950" s="150"/>
      <c r="D950" s="150"/>
      <c r="E950" s="152"/>
      <c r="F950" s="152"/>
      <c r="G950" s="154"/>
      <c r="H950" s="155"/>
      <c r="I950" s="159"/>
      <c r="J950" s="159"/>
      <c r="K950" s="337"/>
      <c r="L950" s="343" t="str">
        <f>IF(K950="","",LOOKUP(K950,'Work Programme'!$A$8:$A$207,'Work Programme'!$B$8:$B$207))</f>
        <v/>
      </c>
      <c r="M950" s="150"/>
      <c r="N950" s="151"/>
      <c r="O950" s="254" t="str">
        <f>IF(G950="","",VLOOKUP(G950,'Overview - Financial Statement'!$A$46:$B$60,2,FALSE))</f>
        <v/>
      </c>
      <c r="P950" s="255" t="str">
        <f t="shared" si="196"/>
        <v/>
      </c>
      <c r="Q950" s="153"/>
      <c r="R950" s="153"/>
      <c r="S950" s="238">
        <f t="shared" si="197"/>
        <v>0</v>
      </c>
      <c r="T950" s="193" t="s">
        <v>44</v>
      </c>
      <c r="U950" s="173"/>
      <c r="V950" s="193" t="str">
        <f t="shared" si="198"/>
        <v/>
      </c>
      <c r="W950" s="264" t="str">
        <f t="shared" si="199"/>
        <v>OK</v>
      </c>
      <c r="X950" s="193" t="str">
        <f t="shared" si="200"/>
        <v/>
      </c>
      <c r="Y950" s="193" t="str">
        <f t="shared" si="201"/>
        <v/>
      </c>
      <c r="Z950" s="397" t="str">
        <f t="shared" si="202"/>
        <v/>
      </c>
      <c r="AA950" s="257" t="str">
        <f t="shared" si="203"/>
        <v/>
      </c>
      <c r="AB950" s="257" t="str">
        <f t="shared" si="204"/>
        <v/>
      </c>
      <c r="AC950" s="193" t="str">
        <f t="shared" si="205"/>
        <v>CHECK DATES</v>
      </c>
      <c r="AD950" s="257" t="str">
        <f t="shared" si="206"/>
        <v/>
      </c>
      <c r="AE950" s="286">
        <v>0</v>
      </c>
      <c r="AF950" s="257">
        <f t="shared" si="207"/>
        <v>0</v>
      </c>
      <c r="AG950" s="257" t="str">
        <f t="shared" si="208"/>
        <v/>
      </c>
      <c r="AH950" s="257">
        <f t="shared" si="209"/>
        <v>0</v>
      </c>
    </row>
    <row r="951" spans="1:34" x14ac:dyDescent="0.3">
      <c r="A951" s="287">
        <v>939</v>
      </c>
      <c r="B951" s="150"/>
      <c r="C951" s="150"/>
      <c r="D951" s="150"/>
      <c r="E951" s="152"/>
      <c r="F951" s="152"/>
      <c r="G951" s="154"/>
      <c r="H951" s="155"/>
      <c r="I951" s="159"/>
      <c r="J951" s="159"/>
      <c r="K951" s="337"/>
      <c r="L951" s="343" t="str">
        <f>IF(K951="","",LOOKUP(K951,'Work Programme'!$A$8:$A$207,'Work Programme'!$B$8:$B$207))</f>
        <v/>
      </c>
      <c r="M951" s="150"/>
      <c r="N951" s="151"/>
      <c r="O951" s="254" t="str">
        <f>IF(G951="","",VLOOKUP(G951,'Overview - Financial Statement'!$A$46:$B$60,2,FALSE))</f>
        <v/>
      </c>
      <c r="P951" s="255" t="str">
        <f t="shared" si="196"/>
        <v/>
      </c>
      <c r="Q951" s="153"/>
      <c r="R951" s="153"/>
      <c r="S951" s="238">
        <f t="shared" si="197"/>
        <v>0</v>
      </c>
      <c r="T951" s="193" t="s">
        <v>44</v>
      </c>
      <c r="U951" s="173"/>
      <c r="V951" s="193" t="str">
        <f t="shared" si="198"/>
        <v/>
      </c>
      <c r="W951" s="264" t="str">
        <f t="shared" si="199"/>
        <v>OK</v>
      </c>
      <c r="X951" s="193" t="str">
        <f t="shared" si="200"/>
        <v/>
      </c>
      <c r="Y951" s="193" t="str">
        <f t="shared" si="201"/>
        <v/>
      </c>
      <c r="Z951" s="397" t="str">
        <f t="shared" si="202"/>
        <v/>
      </c>
      <c r="AA951" s="257" t="str">
        <f t="shared" si="203"/>
        <v/>
      </c>
      <c r="AB951" s="257" t="str">
        <f t="shared" si="204"/>
        <v/>
      </c>
      <c r="AC951" s="193" t="str">
        <f t="shared" si="205"/>
        <v>CHECK DATES</v>
      </c>
      <c r="AD951" s="257" t="str">
        <f t="shared" si="206"/>
        <v/>
      </c>
      <c r="AE951" s="286">
        <v>0</v>
      </c>
      <c r="AF951" s="257">
        <f t="shared" si="207"/>
        <v>0</v>
      </c>
      <c r="AG951" s="257" t="str">
        <f t="shared" si="208"/>
        <v/>
      </c>
      <c r="AH951" s="257">
        <f t="shared" si="209"/>
        <v>0</v>
      </c>
    </row>
    <row r="952" spans="1:34" x14ac:dyDescent="0.3">
      <c r="A952" s="287">
        <v>940</v>
      </c>
      <c r="B952" s="150"/>
      <c r="C952" s="150"/>
      <c r="D952" s="150"/>
      <c r="E952" s="152"/>
      <c r="F952" s="152"/>
      <c r="G952" s="154"/>
      <c r="H952" s="155"/>
      <c r="I952" s="159"/>
      <c r="J952" s="159"/>
      <c r="K952" s="337"/>
      <c r="L952" s="343" t="str">
        <f>IF(K952="","",LOOKUP(K952,'Work Programme'!$A$8:$A$207,'Work Programme'!$B$8:$B$207))</f>
        <v/>
      </c>
      <c r="M952" s="150"/>
      <c r="N952" s="151"/>
      <c r="O952" s="254" t="str">
        <f>IF(G952="","",VLOOKUP(G952,'Overview - Financial Statement'!$A$46:$B$60,2,FALSE))</f>
        <v/>
      </c>
      <c r="P952" s="255" t="str">
        <f t="shared" si="196"/>
        <v/>
      </c>
      <c r="Q952" s="153"/>
      <c r="R952" s="153"/>
      <c r="S952" s="238">
        <f t="shared" si="197"/>
        <v>0</v>
      </c>
      <c r="T952" s="193" t="s">
        <v>44</v>
      </c>
      <c r="U952" s="173"/>
      <c r="V952" s="193" t="str">
        <f t="shared" si="198"/>
        <v/>
      </c>
      <c r="W952" s="264" t="str">
        <f t="shared" si="199"/>
        <v>OK</v>
      </c>
      <c r="X952" s="193" t="str">
        <f t="shared" si="200"/>
        <v/>
      </c>
      <c r="Y952" s="193" t="str">
        <f t="shared" si="201"/>
        <v/>
      </c>
      <c r="Z952" s="397" t="str">
        <f t="shared" si="202"/>
        <v/>
      </c>
      <c r="AA952" s="257" t="str">
        <f t="shared" si="203"/>
        <v/>
      </c>
      <c r="AB952" s="257" t="str">
        <f t="shared" si="204"/>
        <v/>
      </c>
      <c r="AC952" s="193" t="str">
        <f t="shared" si="205"/>
        <v>CHECK DATES</v>
      </c>
      <c r="AD952" s="257" t="str">
        <f t="shared" si="206"/>
        <v/>
      </c>
      <c r="AE952" s="286">
        <v>0</v>
      </c>
      <c r="AF952" s="257">
        <f t="shared" si="207"/>
        <v>0</v>
      </c>
      <c r="AG952" s="257" t="str">
        <f t="shared" si="208"/>
        <v/>
      </c>
      <c r="AH952" s="257">
        <f t="shared" si="209"/>
        <v>0</v>
      </c>
    </row>
    <row r="953" spans="1:34" x14ac:dyDescent="0.3">
      <c r="A953" s="287">
        <v>941</v>
      </c>
      <c r="B953" s="150"/>
      <c r="C953" s="150"/>
      <c r="D953" s="150"/>
      <c r="E953" s="152"/>
      <c r="F953" s="152"/>
      <c r="G953" s="154"/>
      <c r="H953" s="155"/>
      <c r="I953" s="159"/>
      <c r="J953" s="159"/>
      <c r="K953" s="337"/>
      <c r="L953" s="343" t="str">
        <f>IF(K953="","",LOOKUP(K953,'Work Programme'!$A$8:$A$207,'Work Programme'!$B$8:$B$207))</f>
        <v/>
      </c>
      <c r="M953" s="150"/>
      <c r="N953" s="151"/>
      <c r="O953" s="254" t="str">
        <f>IF(G953="","",VLOOKUP(G953,'Overview - Financial Statement'!$A$46:$B$60,2,FALSE))</f>
        <v/>
      </c>
      <c r="P953" s="255" t="str">
        <f t="shared" si="196"/>
        <v/>
      </c>
      <c r="Q953" s="153"/>
      <c r="R953" s="153"/>
      <c r="S953" s="238">
        <f t="shared" si="197"/>
        <v>0</v>
      </c>
      <c r="T953" s="193" t="s">
        <v>44</v>
      </c>
      <c r="U953" s="173"/>
      <c r="V953" s="193" t="str">
        <f t="shared" si="198"/>
        <v/>
      </c>
      <c r="W953" s="264" t="str">
        <f t="shared" si="199"/>
        <v>OK</v>
      </c>
      <c r="X953" s="193" t="str">
        <f t="shared" si="200"/>
        <v/>
      </c>
      <c r="Y953" s="193" t="str">
        <f t="shared" si="201"/>
        <v/>
      </c>
      <c r="Z953" s="397" t="str">
        <f t="shared" si="202"/>
        <v/>
      </c>
      <c r="AA953" s="257" t="str">
        <f t="shared" si="203"/>
        <v/>
      </c>
      <c r="AB953" s="257" t="str">
        <f t="shared" si="204"/>
        <v/>
      </c>
      <c r="AC953" s="193" t="str">
        <f t="shared" si="205"/>
        <v>CHECK DATES</v>
      </c>
      <c r="AD953" s="257" t="str">
        <f t="shared" si="206"/>
        <v/>
      </c>
      <c r="AE953" s="286">
        <v>0</v>
      </c>
      <c r="AF953" s="257">
        <f t="shared" si="207"/>
        <v>0</v>
      </c>
      <c r="AG953" s="257" t="str">
        <f t="shared" si="208"/>
        <v/>
      </c>
      <c r="AH953" s="257">
        <f t="shared" si="209"/>
        <v>0</v>
      </c>
    </row>
    <row r="954" spans="1:34" x14ac:dyDescent="0.3">
      <c r="A954" s="287">
        <v>942</v>
      </c>
      <c r="B954" s="150"/>
      <c r="C954" s="150"/>
      <c r="D954" s="150"/>
      <c r="E954" s="152"/>
      <c r="F954" s="152"/>
      <c r="G954" s="154"/>
      <c r="H954" s="155"/>
      <c r="I954" s="159"/>
      <c r="J954" s="159"/>
      <c r="K954" s="337"/>
      <c r="L954" s="343" t="str">
        <f>IF(K954="","",LOOKUP(K954,'Work Programme'!$A$8:$A$207,'Work Programme'!$B$8:$B$207))</f>
        <v/>
      </c>
      <c r="M954" s="150"/>
      <c r="N954" s="151"/>
      <c r="O954" s="254" t="str">
        <f>IF(G954="","",VLOOKUP(G954,'Overview - Financial Statement'!$A$46:$B$60,2,FALSE))</f>
        <v/>
      </c>
      <c r="P954" s="255" t="str">
        <f t="shared" si="196"/>
        <v/>
      </c>
      <c r="Q954" s="153"/>
      <c r="R954" s="153"/>
      <c r="S954" s="238">
        <f t="shared" si="197"/>
        <v>0</v>
      </c>
      <c r="T954" s="193" t="s">
        <v>44</v>
      </c>
      <c r="U954" s="173"/>
      <c r="V954" s="193" t="str">
        <f t="shared" si="198"/>
        <v/>
      </c>
      <c r="W954" s="264" t="str">
        <f t="shared" si="199"/>
        <v>OK</v>
      </c>
      <c r="X954" s="193" t="str">
        <f t="shared" si="200"/>
        <v/>
      </c>
      <c r="Y954" s="193" t="str">
        <f t="shared" si="201"/>
        <v/>
      </c>
      <c r="Z954" s="397" t="str">
        <f t="shared" si="202"/>
        <v/>
      </c>
      <c r="AA954" s="257" t="str">
        <f t="shared" si="203"/>
        <v/>
      </c>
      <c r="AB954" s="257" t="str">
        <f t="shared" si="204"/>
        <v/>
      </c>
      <c r="AC954" s="193" t="str">
        <f t="shared" si="205"/>
        <v>CHECK DATES</v>
      </c>
      <c r="AD954" s="257" t="str">
        <f t="shared" si="206"/>
        <v/>
      </c>
      <c r="AE954" s="286">
        <v>0</v>
      </c>
      <c r="AF954" s="257">
        <f t="shared" si="207"/>
        <v>0</v>
      </c>
      <c r="AG954" s="257" t="str">
        <f t="shared" si="208"/>
        <v/>
      </c>
      <c r="AH954" s="257">
        <f t="shared" si="209"/>
        <v>0</v>
      </c>
    </row>
    <row r="955" spans="1:34" x14ac:dyDescent="0.3">
      <c r="A955" s="287">
        <v>943</v>
      </c>
      <c r="B955" s="150"/>
      <c r="C955" s="150"/>
      <c r="D955" s="150"/>
      <c r="E955" s="152"/>
      <c r="F955" s="152"/>
      <c r="G955" s="154"/>
      <c r="H955" s="155"/>
      <c r="I955" s="159"/>
      <c r="J955" s="159"/>
      <c r="K955" s="337"/>
      <c r="L955" s="343" t="str">
        <f>IF(K955="","",LOOKUP(K955,'Work Programme'!$A$8:$A$207,'Work Programme'!$B$8:$B$207))</f>
        <v/>
      </c>
      <c r="M955" s="150"/>
      <c r="N955" s="151"/>
      <c r="O955" s="254" t="str">
        <f>IF(G955="","",VLOOKUP(G955,'Overview - Financial Statement'!$A$46:$B$60,2,FALSE))</f>
        <v/>
      </c>
      <c r="P955" s="255" t="str">
        <f t="shared" si="196"/>
        <v/>
      </c>
      <c r="Q955" s="153"/>
      <c r="R955" s="153"/>
      <c r="S955" s="238">
        <f t="shared" si="197"/>
        <v>0</v>
      </c>
      <c r="T955" s="193" t="s">
        <v>44</v>
      </c>
      <c r="U955" s="173"/>
      <c r="V955" s="193" t="str">
        <f t="shared" si="198"/>
        <v/>
      </c>
      <c r="W955" s="264" t="str">
        <f t="shared" si="199"/>
        <v>OK</v>
      </c>
      <c r="X955" s="193" t="str">
        <f t="shared" si="200"/>
        <v/>
      </c>
      <c r="Y955" s="193" t="str">
        <f t="shared" si="201"/>
        <v/>
      </c>
      <c r="Z955" s="397" t="str">
        <f t="shared" si="202"/>
        <v/>
      </c>
      <c r="AA955" s="257" t="str">
        <f t="shared" si="203"/>
        <v/>
      </c>
      <c r="AB955" s="257" t="str">
        <f t="shared" si="204"/>
        <v/>
      </c>
      <c r="AC955" s="193" t="str">
        <f t="shared" si="205"/>
        <v>CHECK DATES</v>
      </c>
      <c r="AD955" s="257" t="str">
        <f t="shared" si="206"/>
        <v/>
      </c>
      <c r="AE955" s="286">
        <v>0</v>
      </c>
      <c r="AF955" s="257">
        <f t="shared" si="207"/>
        <v>0</v>
      </c>
      <c r="AG955" s="257" t="str">
        <f t="shared" si="208"/>
        <v/>
      </c>
      <c r="AH955" s="257">
        <f t="shared" si="209"/>
        <v>0</v>
      </c>
    </row>
    <row r="956" spans="1:34" x14ac:dyDescent="0.3">
      <c r="A956" s="287">
        <v>944</v>
      </c>
      <c r="B956" s="150"/>
      <c r="C956" s="150"/>
      <c r="D956" s="150"/>
      <c r="E956" s="152"/>
      <c r="F956" s="152"/>
      <c r="G956" s="154"/>
      <c r="H956" s="155"/>
      <c r="I956" s="159"/>
      <c r="J956" s="159"/>
      <c r="K956" s="337"/>
      <c r="L956" s="343" t="str">
        <f>IF(K956="","",LOOKUP(K956,'Work Programme'!$A$8:$A$207,'Work Programme'!$B$8:$B$207))</f>
        <v/>
      </c>
      <c r="M956" s="150"/>
      <c r="N956" s="151"/>
      <c r="O956" s="254" t="str">
        <f>IF(G956="","",VLOOKUP(G956,'Overview - Financial Statement'!$A$46:$B$60,2,FALSE))</f>
        <v/>
      </c>
      <c r="P956" s="255" t="str">
        <f t="shared" si="196"/>
        <v/>
      </c>
      <c r="Q956" s="153"/>
      <c r="R956" s="153"/>
      <c r="S956" s="238">
        <f t="shared" si="197"/>
        <v>0</v>
      </c>
      <c r="T956" s="193" t="s">
        <v>44</v>
      </c>
      <c r="U956" s="173"/>
      <c r="V956" s="193" t="str">
        <f t="shared" si="198"/>
        <v/>
      </c>
      <c r="W956" s="264" t="str">
        <f t="shared" si="199"/>
        <v>OK</v>
      </c>
      <c r="X956" s="193" t="str">
        <f t="shared" si="200"/>
        <v/>
      </c>
      <c r="Y956" s="193" t="str">
        <f t="shared" si="201"/>
        <v/>
      </c>
      <c r="Z956" s="397" t="str">
        <f t="shared" si="202"/>
        <v/>
      </c>
      <c r="AA956" s="257" t="str">
        <f t="shared" si="203"/>
        <v/>
      </c>
      <c r="AB956" s="257" t="str">
        <f t="shared" si="204"/>
        <v/>
      </c>
      <c r="AC956" s="193" t="str">
        <f t="shared" si="205"/>
        <v>CHECK DATES</v>
      </c>
      <c r="AD956" s="257" t="str">
        <f t="shared" si="206"/>
        <v/>
      </c>
      <c r="AE956" s="286">
        <v>0</v>
      </c>
      <c r="AF956" s="257">
        <f t="shared" si="207"/>
        <v>0</v>
      </c>
      <c r="AG956" s="257" t="str">
        <f t="shared" si="208"/>
        <v/>
      </c>
      <c r="AH956" s="257">
        <f t="shared" si="209"/>
        <v>0</v>
      </c>
    </row>
    <row r="957" spans="1:34" x14ac:dyDescent="0.3">
      <c r="A957" s="287">
        <v>945</v>
      </c>
      <c r="B957" s="150"/>
      <c r="C957" s="150"/>
      <c r="D957" s="150"/>
      <c r="E957" s="152"/>
      <c r="F957" s="152"/>
      <c r="G957" s="154"/>
      <c r="H957" s="155"/>
      <c r="I957" s="159"/>
      <c r="J957" s="159"/>
      <c r="K957" s="337"/>
      <c r="L957" s="343" t="str">
        <f>IF(K957="","",LOOKUP(K957,'Work Programme'!$A$8:$A$207,'Work Programme'!$B$8:$B$207))</f>
        <v/>
      </c>
      <c r="M957" s="150"/>
      <c r="N957" s="151"/>
      <c r="O957" s="254" t="str">
        <f>IF(G957="","",VLOOKUP(G957,'Overview - Financial Statement'!$A$46:$B$60,2,FALSE))</f>
        <v/>
      </c>
      <c r="P957" s="255" t="str">
        <f t="shared" si="196"/>
        <v/>
      </c>
      <c r="Q957" s="153"/>
      <c r="R957" s="153"/>
      <c r="S957" s="238">
        <f t="shared" si="197"/>
        <v>0</v>
      </c>
      <c r="T957" s="193" t="s">
        <v>44</v>
      </c>
      <c r="U957" s="173"/>
      <c r="V957" s="193" t="str">
        <f t="shared" si="198"/>
        <v/>
      </c>
      <c r="W957" s="264" t="str">
        <f t="shared" si="199"/>
        <v>OK</v>
      </c>
      <c r="X957" s="193" t="str">
        <f t="shared" si="200"/>
        <v/>
      </c>
      <c r="Y957" s="193" t="str">
        <f t="shared" si="201"/>
        <v/>
      </c>
      <c r="Z957" s="397" t="str">
        <f t="shared" si="202"/>
        <v/>
      </c>
      <c r="AA957" s="257" t="str">
        <f t="shared" si="203"/>
        <v/>
      </c>
      <c r="AB957" s="257" t="str">
        <f t="shared" si="204"/>
        <v/>
      </c>
      <c r="AC957" s="193" t="str">
        <f t="shared" si="205"/>
        <v>CHECK DATES</v>
      </c>
      <c r="AD957" s="257" t="str">
        <f t="shared" si="206"/>
        <v/>
      </c>
      <c r="AE957" s="286">
        <v>0</v>
      </c>
      <c r="AF957" s="257">
        <f t="shared" si="207"/>
        <v>0</v>
      </c>
      <c r="AG957" s="257" t="str">
        <f t="shared" si="208"/>
        <v/>
      </c>
      <c r="AH957" s="257">
        <f t="shared" si="209"/>
        <v>0</v>
      </c>
    </row>
    <row r="958" spans="1:34" x14ac:dyDescent="0.3">
      <c r="A958" s="287">
        <v>946</v>
      </c>
      <c r="B958" s="150"/>
      <c r="C958" s="150"/>
      <c r="D958" s="150"/>
      <c r="E958" s="152"/>
      <c r="F958" s="152"/>
      <c r="G958" s="154"/>
      <c r="H958" s="155"/>
      <c r="I958" s="159"/>
      <c r="J958" s="159"/>
      <c r="K958" s="337"/>
      <c r="L958" s="343" t="str">
        <f>IF(K958="","",LOOKUP(K958,'Work Programme'!$A$8:$A$207,'Work Programme'!$B$8:$B$207))</f>
        <v/>
      </c>
      <c r="M958" s="150"/>
      <c r="N958" s="151"/>
      <c r="O958" s="254" t="str">
        <f>IF(G958="","",VLOOKUP(G958,'Overview - Financial Statement'!$A$46:$B$60,2,FALSE))</f>
        <v/>
      </c>
      <c r="P958" s="255" t="str">
        <f t="shared" si="196"/>
        <v/>
      </c>
      <c r="Q958" s="153"/>
      <c r="R958" s="153"/>
      <c r="S958" s="238">
        <f t="shared" si="197"/>
        <v>0</v>
      </c>
      <c r="T958" s="193" t="s">
        <v>44</v>
      </c>
      <c r="U958" s="173"/>
      <c r="V958" s="193" t="str">
        <f t="shared" si="198"/>
        <v/>
      </c>
      <c r="W958" s="264" t="str">
        <f t="shared" si="199"/>
        <v>OK</v>
      </c>
      <c r="X958" s="193" t="str">
        <f t="shared" si="200"/>
        <v/>
      </c>
      <c r="Y958" s="193" t="str">
        <f t="shared" si="201"/>
        <v/>
      </c>
      <c r="Z958" s="397" t="str">
        <f t="shared" si="202"/>
        <v/>
      </c>
      <c r="AA958" s="257" t="str">
        <f t="shared" si="203"/>
        <v/>
      </c>
      <c r="AB958" s="257" t="str">
        <f t="shared" si="204"/>
        <v/>
      </c>
      <c r="AC958" s="193" t="str">
        <f t="shared" si="205"/>
        <v>CHECK DATES</v>
      </c>
      <c r="AD958" s="257" t="str">
        <f t="shared" si="206"/>
        <v/>
      </c>
      <c r="AE958" s="286">
        <v>0</v>
      </c>
      <c r="AF958" s="257">
        <f t="shared" si="207"/>
        <v>0</v>
      </c>
      <c r="AG958" s="257" t="str">
        <f t="shared" si="208"/>
        <v/>
      </c>
      <c r="AH958" s="257">
        <f t="shared" si="209"/>
        <v>0</v>
      </c>
    </row>
    <row r="959" spans="1:34" x14ac:dyDescent="0.3">
      <c r="A959" s="287">
        <v>947</v>
      </c>
      <c r="B959" s="150"/>
      <c r="C959" s="150"/>
      <c r="D959" s="150"/>
      <c r="E959" s="152"/>
      <c r="F959" s="152"/>
      <c r="G959" s="154"/>
      <c r="H959" s="155"/>
      <c r="I959" s="159"/>
      <c r="J959" s="159"/>
      <c r="K959" s="337"/>
      <c r="L959" s="343" t="str">
        <f>IF(K959="","",LOOKUP(K959,'Work Programme'!$A$8:$A$207,'Work Programme'!$B$8:$B$207))</f>
        <v/>
      </c>
      <c r="M959" s="150"/>
      <c r="N959" s="151"/>
      <c r="O959" s="254" t="str">
        <f>IF(G959="","",VLOOKUP(G959,'Overview - Financial Statement'!$A$46:$B$60,2,FALSE))</f>
        <v/>
      </c>
      <c r="P959" s="255" t="str">
        <f t="shared" si="196"/>
        <v/>
      </c>
      <c r="Q959" s="153"/>
      <c r="R959" s="153"/>
      <c r="S959" s="238">
        <f t="shared" si="197"/>
        <v>0</v>
      </c>
      <c r="T959" s="193" t="s">
        <v>44</v>
      </c>
      <c r="U959" s="173"/>
      <c r="V959" s="193" t="str">
        <f t="shared" si="198"/>
        <v/>
      </c>
      <c r="W959" s="264" t="str">
        <f t="shared" si="199"/>
        <v>OK</v>
      </c>
      <c r="X959" s="193" t="str">
        <f t="shared" si="200"/>
        <v/>
      </c>
      <c r="Y959" s="193" t="str">
        <f t="shared" si="201"/>
        <v/>
      </c>
      <c r="Z959" s="397" t="str">
        <f t="shared" si="202"/>
        <v/>
      </c>
      <c r="AA959" s="257" t="str">
        <f t="shared" si="203"/>
        <v/>
      </c>
      <c r="AB959" s="257" t="str">
        <f t="shared" si="204"/>
        <v/>
      </c>
      <c r="AC959" s="193" t="str">
        <f t="shared" si="205"/>
        <v>CHECK DATES</v>
      </c>
      <c r="AD959" s="257" t="str">
        <f t="shared" si="206"/>
        <v/>
      </c>
      <c r="AE959" s="286">
        <v>0</v>
      </c>
      <c r="AF959" s="257">
        <f t="shared" si="207"/>
        <v>0</v>
      </c>
      <c r="AG959" s="257" t="str">
        <f t="shared" si="208"/>
        <v/>
      </c>
      <c r="AH959" s="257">
        <f t="shared" si="209"/>
        <v>0</v>
      </c>
    </row>
    <row r="960" spans="1:34" x14ac:dyDescent="0.3">
      <c r="A960" s="287">
        <v>948</v>
      </c>
      <c r="B960" s="150"/>
      <c r="C960" s="150"/>
      <c r="D960" s="150"/>
      <c r="E960" s="152"/>
      <c r="F960" s="152"/>
      <c r="G960" s="154"/>
      <c r="H960" s="155"/>
      <c r="I960" s="159"/>
      <c r="J960" s="159"/>
      <c r="K960" s="337"/>
      <c r="L960" s="343" t="str">
        <f>IF(K960="","",LOOKUP(K960,'Work Programme'!$A$8:$A$207,'Work Programme'!$B$8:$B$207))</f>
        <v/>
      </c>
      <c r="M960" s="150"/>
      <c r="N960" s="151"/>
      <c r="O960" s="254" t="str">
        <f>IF(G960="","",VLOOKUP(G960,'Overview - Financial Statement'!$A$46:$B$60,2,FALSE))</f>
        <v/>
      </c>
      <c r="P960" s="255" t="str">
        <f t="shared" si="196"/>
        <v/>
      </c>
      <c r="Q960" s="153"/>
      <c r="R960" s="153"/>
      <c r="S960" s="238">
        <f t="shared" si="197"/>
        <v>0</v>
      </c>
      <c r="T960" s="193" t="s">
        <v>44</v>
      </c>
      <c r="U960" s="173"/>
      <c r="V960" s="193" t="str">
        <f t="shared" si="198"/>
        <v/>
      </c>
      <c r="W960" s="264" t="str">
        <f t="shared" si="199"/>
        <v>OK</v>
      </c>
      <c r="X960" s="193" t="str">
        <f t="shared" si="200"/>
        <v/>
      </c>
      <c r="Y960" s="193" t="str">
        <f t="shared" si="201"/>
        <v/>
      </c>
      <c r="Z960" s="397" t="str">
        <f t="shared" si="202"/>
        <v/>
      </c>
      <c r="AA960" s="257" t="str">
        <f t="shared" si="203"/>
        <v/>
      </c>
      <c r="AB960" s="257" t="str">
        <f t="shared" si="204"/>
        <v/>
      </c>
      <c r="AC960" s="193" t="str">
        <f t="shared" si="205"/>
        <v>CHECK DATES</v>
      </c>
      <c r="AD960" s="257" t="str">
        <f t="shared" si="206"/>
        <v/>
      </c>
      <c r="AE960" s="286">
        <v>0</v>
      </c>
      <c r="AF960" s="257">
        <f t="shared" si="207"/>
        <v>0</v>
      </c>
      <c r="AG960" s="257" t="str">
        <f t="shared" si="208"/>
        <v/>
      </c>
      <c r="AH960" s="257">
        <f t="shared" si="209"/>
        <v>0</v>
      </c>
    </row>
    <row r="961" spans="1:34" x14ac:dyDescent="0.3">
      <c r="A961" s="287">
        <v>949</v>
      </c>
      <c r="B961" s="150"/>
      <c r="C961" s="150"/>
      <c r="D961" s="150"/>
      <c r="E961" s="152"/>
      <c r="F961" s="152"/>
      <c r="G961" s="154"/>
      <c r="H961" s="155"/>
      <c r="I961" s="159"/>
      <c r="J961" s="159"/>
      <c r="K961" s="337"/>
      <c r="L961" s="343" t="str">
        <f>IF(K961="","",LOOKUP(K961,'Work Programme'!$A$8:$A$207,'Work Programme'!$B$8:$B$207))</f>
        <v/>
      </c>
      <c r="M961" s="150"/>
      <c r="N961" s="151"/>
      <c r="O961" s="254" t="str">
        <f>IF(G961="","",VLOOKUP(G961,'Overview - Financial Statement'!$A$46:$B$60,2,FALSE))</f>
        <v/>
      </c>
      <c r="P961" s="255" t="str">
        <f t="shared" si="196"/>
        <v/>
      </c>
      <c r="Q961" s="153"/>
      <c r="R961" s="153"/>
      <c r="S961" s="238">
        <f t="shared" si="197"/>
        <v>0</v>
      </c>
      <c r="T961" s="193" t="s">
        <v>44</v>
      </c>
      <c r="U961" s="173"/>
      <c r="V961" s="193" t="str">
        <f t="shared" si="198"/>
        <v/>
      </c>
      <c r="W961" s="264" t="str">
        <f t="shared" si="199"/>
        <v>OK</v>
      </c>
      <c r="X961" s="193" t="str">
        <f t="shared" si="200"/>
        <v/>
      </c>
      <c r="Y961" s="193" t="str">
        <f t="shared" si="201"/>
        <v/>
      </c>
      <c r="Z961" s="397" t="str">
        <f t="shared" si="202"/>
        <v/>
      </c>
      <c r="AA961" s="257" t="str">
        <f t="shared" si="203"/>
        <v/>
      </c>
      <c r="AB961" s="257" t="str">
        <f t="shared" si="204"/>
        <v/>
      </c>
      <c r="AC961" s="193" t="str">
        <f t="shared" si="205"/>
        <v>CHECK DATES</v>
      </c>
      <c r="AD961" s="257" t="str">
        <f t="shared" si="206"/>
        <v/>
      </c>
      <c r="AE961" s="286">
        <v>0</v>
      </c>
      <c r="AF961" s="257">
        <f t="shared" si="207"/>
        <v>0</v>
      </c>
      <c r="AG961" s="257" t="str">
        <f t="shared" si="208"/>
        <v/>
      </c>
      <c r="AH961" s="257">
        <f t="shared" si="209"/>
        <v>0</v>
      </c>
    </row>
    <row r="962" spans="1:34" x14ac:dyDescent="0.3">
      <c r="A962" s="287">
        <v>950</v>
      </c>
      <c r="B962" s="150"/>
      <c r="C962" s="150"/>
      <c r="D962" s="150"/>
      <c r="E962" s="152"/>
      <c r="F962" s="152"/>
      <c r="G962" s="154"/>
      <c r="H962" s="155"/>
      <c r="I962" s="159"/>
      <c r="J962" s="159"/>
      <c r="K962" s="337"/>
      <c r="L962" s="343" t="str">
        <f>IF(K962="","",LOOKUP(K962,'Work Programme'!$A$8:$A$207,'Work Programme'!$B$8:$B$207))</f>
        <v/>
      </c>
      <c r="M962" s="150"/>
      <c r="N962" s="151"/>
      <c r="O962" s="254" t="str">
        <f>IF(G962="","",VLOOKUP(G962,'Overview - Financial Statement'!$A$46:$B$60,2,FALSE))</f>
        <v/>
      </c>
      <c r="P962" s="255" t="str">
        <f t="shared" si="196"/>
        <v/>
      </c>
      <c r="Q962" s="153"/>
      <c r="R962" s="153"/>
      <c r="S962" s="238">
        <f t="shared" si="197"/>
        <v>0</v>
      </c>
      <c r="T962" s="193" t="s">
        <v>44</v>
      </c>
      <c r="U962" s="173"/>
      <c r="V962" s="193" t="str">
        <f t="shared" si="198"/>
        <v/>
      </c>
      <c r="W962" s="264" t="str">
        <f t="shared" si="199"/>
        <v>OK</v>
      </c>
      <c r="X962" s="193" t="str">
        <f t="shared" si="200"/>
        <v/>
      </c>
      <c r="Y962" s="193" t="str">
        <f t="shared" si="201"/>
        <v/>
      </c>
      <c r="Z962" s="397" t="str">
        <f t="shared" si="202"/>
        <v/>
      </c>
      <c r="AA962" s="257" t="str">
        <f t="shared" si="203"/>
        <v/>
      </c>
      <c r="AB962" s="257" t="str">
        <f t="shared" si="204"/>
        <v/>
      </c>
      <c r="AC962" s="193" t="str">
        <f t="shared" si="205"/>
        <v>CHECK DATES</v>
      </c>
      <c r="AD962" s="257" t="str">
        <f t="shared" si="206"/>
        <v/>
      </c>
      <c r="AE962" s="286">
        <v>0</v>
      </c>
      <c r="AF962" s="257">
        <f t="shared" si="207"/>
        <v>0</v>
      </c>
      <c r="AG962" s="257" t="str">
        <f t="shared" si="208"/>
        <v/>
      </c>
      <c r="AH962" s="257">
        <f t="shared" si="209"/>
        <v>0</v>
      </c>
    </row>
    <row r="963" spans="1:34" x14ac:dyDescent="0.3">
      <c r="A963" s="287">
        <v>951</v>
      </c>
      <c r="B963" s="150"/>
      <c r="C963" s="150"/>
      <c r="D963" s="150"/>
      <c r="E963" s="152"/>
      <c r="F963" s="152"/>
      <c r="G963" s="154"/>
      <c r="H963" s="155"/>
      <c r="I963" s="159"/>
      <c r="J963" s="159"/>
      <c r="K963" s="337"/>
      <c r="L963" s="343" t="str">
        <f>IF(K963="","",LOOKUP(K963,'Work Programme'!$A$8:$A$207,'Work Programme'!$B$8:$B$207))</f>
        <v/>
      </c>
      <c r="M963" s="150"/>
      <c r="N963" s="151"/>
      <c r="O963" s="254" t="str">
        <f>IF(G963="","",VLOOKUP(G963,'Overview - Financial Statement'!$A$46:$B$60,2,FALSE))</f>
        <v/>
      </c>
      <c r="P963" s="255" t="str">
        <f t="shared" si="196"/>
        <v/>
      </c>
      <c r="Q963" s="153"/>
      <c r="R963" s="153"/>
      <c r="S963" s="238">
        <f t="shared" si="197"/>
        <v>0</v>
      </c>
      <c r="T963" s="193" t="s">
        <v>44</v>
      </c>
      <c r="U963" s="173"/>
      <c r="V963" s="193" t="str">
        <f t="shared" si="198"/>
        <v/>
      </c>
      <c r="W963" s="264" t="str">
        <f t="shared" si="199"/>
        <v>OK</v>
      </c>
      <c r="X963" s="193" t="str">
        <f t="shared" si="200"/>
        <v/>
      </c>
      <c r="Y963" s="193" t="str">
        <f t="shared" si="201"/>
        <v/>
      </c>
      <c r="Z963" s="397" t="str">
        <f t="shared" si="202"/>
        <v/>
      </c>
      <c r="AA963" s="257" t="str">
        <f t="shared" si="203"/>
        <v/>
      </c>
      <c r="AB963" s="257" t="str">
        <f t="shared" si="204"/>
        <v/>
      </c>
      <c r="AC963" s="193" t="str">
        <f t="shared" si="205"/>
        <v>CHECK DATES</v>
      </c>
      <c r="AD963" s="257" t="str">
        <f t="shared" si="206"/>
        <v/>
      </c>
      <c r="AE963" s="286">
        <v>0</v>
      </c>
      <c r="AF963" s="257">
        <f t="shared" si="207"/>
        <v>0</v>
      </c>
      <c r="AG963" s="257" t="str">
        <f t="shared" si="208"/>
        <v/>
      </c>
      <c r="AH963" s="257">
        <f t="shared" si="209"/>
        <v>0</v>
      </c>
    </row>
    <row r="964" spans="1:34" x14ac:dyDescent="0.3">
      <c r="A964" s="287">
        <v>952</v>
      </c>
      <c r="B964" s="150"/>
      <c r="C964" s="150"/>
      <c r="D964" s="150"/>
      <c r="E964" s="152"/>
      <c r="F964" s="152"/>
      <c r="G964" s="154"/>
      <c r="H964" s="155"/>
      <c r="I964" s="159"/>
      <c r="J964" s="159"/>
      <c r="K964" s="337"/>
      <c r="L964" s="343" t="str">
        <f>IF(K964="","",LOOKUP(K964,'Work Programme'!$A$8:$A$207,'Work Programme'!$B$8:$B$207))</f>
        <v/>
      </c>
      <c r="M964" s="150"/>
      <c r="N964" s="151"/>
      <c r="O964" s="254" t="str">
        <f>IF(G964="","",VLOOKUP(G964,'Overview - Financial Statement'!$A$46:$B$60,2,FALSE))</f>
        <v/>
      </c>
      <c r="P964" s="255" t="str">
        <f t="shared" si="196"/>
        <v/>
      </c>
      <c r="Q964" s="153"/>
      <c r="R964" s="153"/>
      <c r="S964" s="238">
        <f t="shared" si="197"/>
        <v>0</v>
      </c>
      <c r="T964" s="193" t="s">
        <v>44</v>
      </c>
      <c r="U964" s="173"/>
      <c r="V964" s="193" t="str">
        <f t="shared" si="198"/>
        <v/>
      </c>
      <c r="W964" s="264" t="str">
        <f t="shared" si="199"/>
        <v>OK</v>
      </c>
      <c r="X964" s="193" t="str">
        <f t="shared" si="200"/>
        <v/>
      </c>
      <c r="Y964" s="193" t="str">
        <f t="shared" si="201"/>
        <v/>
      </c>
      <c r="Z964" s="397" t="str">
        <f t="shared" si="202"/>
        <v/>
      </c>
      <c r="AA964" s="257" t="str">
        <f t="shared" si="203"/>
        <v/>
      </c>
      <c r="AB964" s="257" t="str">
        <f t="shared" si="204"/>
        <v/>
      </c>
      <c r="AC964" s="193" t="str">
        <f t="shared" si="205"/>
        <v>CHECK DATES</v>
      </c>
      <c r="AD964" s="257" t="str">
        <f t="shared" si="206"/>
        <v/>
      </c>
      <c r="AE964" s="286">
        <v>0</v>
      </c>
      <c r="AF964" s="257">
        <f t="shared" si="207"/>
        <v>0</v>
      </c>
      <c r="AG964" s="257" t="str">
        <f t="shared" si="208"/>
        <v/>
      </c>
      <c r="AH964" s="257">
        <f t="shared" si="209"/>
        <v>0</v>
      </c>
    </row>
    <row r="965" spans="1:34" x14ac:dyDescent="0.3">
      <c r="A965" s="287">
        <v>953</v>
      </c>
      <c r="B965" s="150"/>
      <c r="C965" s="150"/>
      <c r="D965" s="150"/>
      <c r="E965" s="152"/>
      <c r="F965" s="152"/>
      <c r="G965" s="154"/>
      <c r="H965" s="155"/>
      <c r="I965" s="159"/>
      <c r="J965" s="159"/>
      <c r="K965" s="337"/>
      <c r="L965" s="343" t="str">
        <f>IF(K965="","",LOOKUP(K965,'Work Programme'!$A$8:$A$207,'Work Programme'!$B$8:$B$207))</f>
        <v/>
      </c>
      <c r="M965" s="150"/>
      <c r="N965" s="151"/>
      <c r="O965" s="254" t="str">
        <f>IF(G965="","",VLOOKUP(G965,'Overview - Financial Statement'!$A$46:$B$60,2,FALSE))</f>
        <v/>
      </c>
      <c r="P965" s="255" t="str">
        <f t="shared" si="196"/>
        <v/>
      </c>
      <c r="Q965" s="153"/>
      <c r="R965" s="153"/>
      <c r="S965" s="238">
        <f t="shared" si="197"/>
        <v>0</v>
      </c>
      <c r="T965" s="193" t="s">
        <v>44</v>
      </c>
      <c r="U965" s="173"/>
      <c r="V965" s="193" t="str">
        <f t="shared" si="198"/>
        <v/>
      </c>
      <c r="W965" s="264" t="str">
        <f t="shared" si="199"/>
        <v>OK</v>
      </c>
      <c r="X965" s="193" t="str">
        <f t="shared" si="200"/>
        <v/>
      </c>
      <c r="Y965" s="193" t="str">
        <f t="shared" si="201"/>
        <v/>
      </c>
      <c r="Z965" s="397" t="str">
        <f t="shared" si="202"/>
        <v/>
      </c>
      <c r="AA965" s="257" t="str">
        <f t="shared" si="203"/>
        <v/>
      </c>
      <c r="AB965" s="257" t="str">
        <f t="shared" si="204"/>
        <v/>
      </c>
      <c r="AC965" s="193" t="str">
        <f t="shared" si="205"/>
        <v>CHECK DATES</v>
      </c>
      <c r="AD965" s="257" t="str">
        <f t="shared" si="206"/>
        <v/>
      </c>
      <c r="AE965" s="286">
        <v>0</v>
      </c>
      <c r="AF965" s="257">
        <f t="shared" si="207"/>
        <v>0</v>
      </c>
      <c r="AG965" s="257" t="str">
        <f t="shared" si="208"/>
        <v/>
      </c>
      <c r="AH965" s="257">
        <f t="shared" si="209"/>
        <v>0</v>
      </c>
    </row>
    <row r="966" spans="1:34" x14ac:dyDescent="0.3">
      <c r="A966" s="287">
        <v>954</v>
      </c>
      <c r="B966" s="150"/>
      <c r="C966" s="150"/>
      <c r="D966" s="150"/>
      <c r="E966" s="152"/>
      <c r="F966" s="152"/>
      <c r="G966" s="154"/>
      <c r="H966" s="155"/>
      <c r="I966" s="159"/>
      <c r="J966" s="159"/>
      <c r="K966" s="337"/>
      <c r="L966" s="343" t="str">
        <f>IF(K966="","",LOOKUP(K966,'Work Programme'!$A$8:$A$207,'Work Programme'!$B$8:$B$207))</f>
        <v/>
      </c>
      <c r="M966" s="150"/>
      <c r="N966" s="151"/>
      <c r="O966" s="254" t="str">
        <f>IF(G966="","",VLOOKUP(G966,'Overview - Financial Statement'!$A$46:$B$60,2,FALSE))</f>
        <v/>
      </c>
      <c r="P966" s="255" t="str">
        <f t="shared" si="196"/>
        <v/>
      </c>
      <c r="Q966" s="153"/>
      <c r="R966" s="153"/>
      <c r="S966" s="238">
        <f t="shared" si="197"/>
        <v>0</v>
      </c>
      <c r="T966" s="193" t="s">
        <v>44</v>
      </c>
      <c r="U966" s="173"/>
      <c r="V966" s="193" t="str">
        <f t="shared" si="198"/>
        <v/>
      </c>
      <c r="W966" s="264" t="str">
        <f t="shared" si="199"/>
        <v>OK</v>
      </c>
      <c r="X966" s="193" t="str">
        <f t="shared" si="200"/>
        <v/>
      </c>
      <c r="Y966" s="193" t="str">
        <f t="shared" si="201"/>
        <v/>
      </c>
      <c r="Z966" s="397" t="str">
        <f t="shared" si="202"/>
        <v/>
      </c>
      <c r="AA966" s="257" t="str">
        <f t="shared" si="203"/>
        <v/>
      </c>
      <c r="AB966" s="257" t="str">
        <f t="shared" si="204"/>
        <v/>
      </c>
      <c r="AC966" s="193" t="str">
        <f t="shared" si="205"/>
        <v>CHECK DATES</v>
      </c>
      <c r="AD966" s="257" t="str">
        <f t="shared" si="206"/>
        <v/>
      </c>
      <c r="AE966" s="286">
        <v>0</v>
      </c>
      <c r="AF966" s="257">
        <f t="shared" si="207"/>
        <v>0</v>
      </c>
      <c r="AG966" s="257" t="str">
        <f t="shared" si="208"/>
        <v/>
      </c>
      <c r="AH966" s="257">
        <f t="shared" si="209"/>
        <v>0</v>
      </c>
    </row>
    <row r="967" spans="1:34" x14ac:dyDescent="0.3">
      <c r="A967" s="287">
        <v>955</v>
      </c>
      <c r="B967" s="150"/>
      <c r="C967" s="150"/>
      <c r="D967" s="150"/>
      <c r="E967" s="152"/>
      <c r="F967" s="152"/>
      <c r="G967" s="154"/>
      <c r="H967" s="155"/>
      <c r="I967" s="159"/>
      <c r="J967" s="159"/>
      <c r="K967" s="337"/>
      <c r="L967" s="343" t="str">
        <f>IF(K967="","",LOOKUP(K967,'Work Programme'!$A$8:$A$207,'Work Programme'!$B$8:$B$207))</f>
        <v/>
      </c>
      <c r="M967" s="150"/>
      <c r="N967" s="151"/>
      <c r="O967" s="254" t="str">
        <f>IF(G967="","",VLOOKUP(G967,'Overview - Financial Statement'!$A$46:$B$60,2,FALSE))</f>
        <v/>
      </c>
      <c r="P967" s="255" t="str">
        <f t="shared" si="196"/>
        <v/>
      </c>
      <c r="Q967" s="153"/>
      <c r="R967" s="153"/>
      <c r="S967" s="238">
        <f t="shared" si="197"/>
        <v>0</v>
      </c>
      <c r="T967" s="193" t="s">
        <v>44</v>
      </c>
      <c r="U967" s="173"/>
      <c r="V967" s="193" t="str">
        <f t="shared" si="198"/>
        <v/>
      </c>
      <c r="W967" s="264" t="str">
        <f t="shared" si="199"/>
        <v>OK</v>
      </c>
      <c r="X967" s="193" t="str">
        <f t="shared" si="200"/>
        <v/>
      </c>
      <c r="Y967" s="193" t="str">
        <f t="shared" si="201"/>
        <v/>
      </c>
      <c r="Z967" s="397" t="str">
        <f t="shared" si="202"/>
        <v/>
      </c>
      <c r="AA967" s="257" t="str">
        <f t="shared" si="203"/>
        <v/>
      </c>
      <c r="AB967" s="257" t="str">
        <f t="shared" si="204"/>
        <v/>
      </c>
      <c r="AC967" s="193" t="str">
        <f t="shared" si="205"/>
        <v>CHECK DATES</v>
      </c>
      <c r="AD967" s="257" t="str">
        <f t="shared" si="206"/>
        <v/>
      </c>
      <c r="AE967" s="286">
        <v>0</v>
      </c>
      <c r="AF967" s="257">
        <f t="shared" si="207"/>
        <v>0</v>
      </c>
      <c r="AG967" s="257" t="str">
        <f t="shared" si="208"/>
        <v/>
      </c>
      <c r="AH967" s="257">
        <f t="shared" si="209"/>
        <v>0</v>
      </c>
    </row>
    <row r="968" spans="1:34" x14ac:dyDescent="0.3">
      <c r="A968" s="287">
        <v>956</v>
      </c>
      <c r="B968" s="150"/>
      <c r="C968" s="150"/>
      <c r="D968" s="150"/>
      <c r="E968" s="152"/>
      <c r="F968" s="152"/>
      <c r="G968" s="154"/>
      <c r="H968" s="155"/>
      <c r="I968" s="159"/>
      <c r="J968" s="159"/>
      <c r="K968" s="337"/>
      <c r="L968" s="343" t="str">
        <f>IF(K968="","",LOOKUP(K968,'Work Programme'!$A$8:$A$207,'Work Programme'!$B$8:$B$207))</f>
        <v/>
      </c>
      <c r="M968" s="150"/>
      <c r="N968" s="151"/>
      <c r="O968" s="254" t="str">
        <f>IF(G968="","",VLOOKUP(G968,'Overview - Financial Statement'!$A$46:$B$60,2,FALSE))</f>
        <v/>
      </c>
      <c r="P968" s="255" t="str">
        <f t="shared" si="196"/>
        <v/>
      </c>
      <c r="Q968" s="153"/>
      <c r="R968" s="153"/>
      <c r="S968" s="238">
        <f t="shared" si="197"/>
        <v>0</v>
      </c>
      <c r="T968" s="193" t="s">
        <v>44</v>
      </c>
      <c r="U968" s="173"/>
      <c r="V968" s="193" t="str">
        <f t="shared" si="198"/>
        <v/>
      </c>
      <c r="W968" s="264" t="str">
        <f t="shared" si="199"/>
        <v>OK</v>
      </c>
      <c r="X968" s="193" t="str">
        <f t="shared" si="200"/>
        <v/>
      </c>
      <c r="Y968" s="193" t="str">
        <f t="shared" si="201"/>
        <v/>
      </c>
      <c r="Z968" s="397" t="str">
        <f t="shared" si="202"/>
        <v/>
      </c>
      <c r="AA968" s="257" t="str">
        <f t="shared" si="203"/>
        <v/>
      </c>
      <c r="AB968" s="257" t="str">
        <f t="shared" si="204"/>
        <v/>
      </c>
      <c r="AC968" s="193" t="str">
        <f t="shared" si="205"/>
        <v>CHECK DATES</v>
      </c>
      <c r="AD968" s="257" t="str">
        <f t="shared" si="206"/>
        <v/>
      </c>
      <c r="AE968" s="286">
        <v>0</v>
      </c>
      <c r="AF968" s="257">
        <f t="shared" si="207"/>
        <v>0</v>
      </c>
      <c r="AG968" s="257" t="str">
        <f t="shared" si="208"/>
        <v/>
      </c>
      <c r="AH968" s="257">
        <f t="shared" si="209"/>
        <v>0</v>
      </c>
    </row>
    <row r="969" spans="1:34" x14ac:dyDescent="0.3">
      <c r="A969" s="287">
        <v>957</v>
      </c>
      <c r="B969" s="150"/>
      <c r="C969" s="150"/>
      <c r="D969" s="150"/>
      <c r="E969" s="152"/>
      <c r="F969" s="152"/>
      <c r="G969" s="154"/>
      <c r="H969" s="155"/>
      <c r="I969" s="159"/>
      <c r="J969" s="159"/>
      <c r="K969" s="337"/>
      <c r="L969" s="343" t="str">
        <f>IF(K969="","",LOOKUP(K969,'Work Programme'!$A$8:$A$207,'Work Programme'!$B$8:$B$207))</f>
        <v/>
      </c>
      <c r="M969" s="150"/>
      <c r="N969" s="151"/>
      <c r="O969" s="254" t="str">
        <f>IF(G969="","",VLOOKUP(G969,'Overview - Financial Statement'!$A$46:$B$60,2,FALSE))</f>
        <v/>
      </c>
      <c r="P969" s="255" t="str">
        <f t="shared" si="196"/>
        <v/>
      </c>
      <c r="Q969" s="153"/>
      <c r="R969" s="153"/>
      <c r="S969" s="238">
        <f t="shared" si="197"/>
        <v>0</v>
      </c>
      <c r="T969" s="193" t="s">
        <v>44</v>
      </c>
      <c r="U969" s="173"/>
      <c r="V969" s="193" t="str">
        <f t="shared" si="198"/>
        <v/>
      </c>
      <c r="W969" s="264" t="str">
        <f t="shared" si="199"/>
        <v>OK</v>
      </c>
      <c r="X969" s="193" t="str">
        <f t="shared" si="200"/>
        <v/>
      </c>
      <c r="Y969" s="193" t="str">
        <f t="shared" si="201"/>
        <v/>
      </c>
      <c r="Z969" s="397" t="str">
        <f t="shared" si="202"/>
        <v/>
      </c>
      <c r="AA969" s="257" t="str">
        <f t="shared" si="203"/>
        <v/>
      </c>
      <c r="AB969" s="257" t="str">
        <f t="shared" si="204"/>
        <v/>
      </c>
      <c r="AC969" s="193" t="str">
        <f t="shared" si="205"/>
        <v>CHECK DATES</v>
      </c>
      <c r="AD969" s="257" t="str">
        <f t="shared" si="206"/>
        <v/>
      </c>
      <c r="AE969" s="286">
        <v>0</v>
      </c>
      <c r="AF969" s="257">
        <f t="shared" si="207"/>
        <v>0</v>
      </c>
      <c r="AG969" s="257" t="str">
        <f t="shared" si="208"/>
        <v/>
      </c>
      <c r="AH969" s="257">
        <f t="shared" si="209"/>
        <v>0</v>
      </c>
    </row>
    <row r="970" spans="1:34" x14ac:dyDescent="0.3">
      <c r="A970" s="287">
        <v>958</v>
      </c>
      <c r="B970" s="150"/>
      <c r="C970" s="150"/>
      <c r="D970" s="150"/>
      <c r="E970" s="152"/>
      <c r="F970" s="152"/>
      <c r="G970" s="154"/>
      <c r="H970" s="155"/>
      <c r="I970" s="159"/>
      <c r="J970" s="159"/>
      <c r="K970" s="337"/>
      <c r="L970" s="343" t="str">
        <f>IF(K970="","",LOOKUP(K970,'Work Programme'!$A$8:$A$207,'Work Programme'!$B$8:$B$207))</f>
        <v/>
      </c>
      <c r="M970" s="150"/>
      <c r="N970" s="151"/>
      <c r="O970" s="254" t="str">
        <f>IF(G970="","",VLOOKUP(G970,'Overview - Financial Statement'!$A$46:$B$60,2,FALSE))</f>
        <v/>
      </c>
      <c r="P970" s="255" t="str">
        <f t="shared" si="196"/>
        <v/>
      </c>
      <c r="Q970" s="153"/>
      <c r="R970" s="153"/>
      <c r="S970" s="238">
        <f t="shared" si="197"/>
        <v>0</v>
      </c>
      <c r="T970" s="193" t="s">
        <v>44</v>
      </c>
      <c r="U970" s="173"/>
      <c r="V970" s="193" t="str">
        <f t="shared" si="198"/>
        <v/>
      </c>
      <c r="W970" s="264" t="str">
        <f t="shared" si="199"/>
        <v>OK</v>
      </c>
      <c r="X970" s="193" t="str">
        <f t="shared" si="200"/>
        <v/>
      </c>
      <c r="Y970" s="193" t="str">
        <f t="shared" si="201"/>
        <v/>
      </c>
      <c r="Z970" s="397" t="str">
        <f t="shared" si="202"/>
        <v/>
      </c>
      <c r="AA970" s="257" t="str">
        <f t="shared" si="203"/>
        <v/>
      </c>
      <c r="AB970" s="257" t="str">
        <f t="shared" si="204"/>
        <v/>
      </c>
      <c r="AC970" s="193" t="str">
        <f t="shared" si="205"/>
        <v>CHECK DATES</v>
      </c>
      <c r="AD970" s="257" t="str">
        <f t="shared" si="206"/>
        <v/>
      </c>
      <c r="AE970" s="286">
        <v>0</v>
      </c>
      <c r="AF970" s="257">
        <f t="shared" si="207"/>
        <v>0</v>
      </c>
      <c r="AG970" s="257" t="str">
        <f t="shared" si="208"/>
        <v/>
      </c>
      <c r="AH970" s="257">
        <f t="shared" si="209"/>
        <v>0</v>
      </c>
    </row>
    <row r="971" spans="1:34" x14ac:dyDescent="0.3">
      <c r="A971" s="287">
        <v>959</v>
      </c>
      <c r="B971" s="150"/>
      <c r="C971" s="150"/>
      <c r="D971" s="150"/>
      <c r="E971" s="152"/>
      <c r="F971" s="152"/>
      <c r="G971" s="154"/>
      <c r="H971" s="155"/>
      <c r="I971" s="159"/>
      <c r="J971" s="159"/>
      <c r="K971" s="337"/>
      <c r="L971" s="343" t="str">
        <f>IF(K971="","",LOOKUP(K971,'Work Programme'!$A$8:$A$207,'Work Programme'!$B$8:$B$207))</f>
        <v/>
      </c>
      <c r="M971" s="150"/>
      <c r="N971" s="151"/>
      <c r="O971" s="254" t="str">
        <f>IF(G971="","",VLOOKUP(G971,'Overview - Financial Statement'!$A$46:$B$60,2,FALSE))</f>
        <v/>
      </c>
      <c r="P971" s="255" t="str">
        <f t="shared" si="196"/>
        <v/>
      </c>
      <c r="Q971" s="153"/>
      <c r="R971" s="153"/>
      <c r="S971" s="238">
        <f t="shared" si="197"/>
        <v>0</v>
      </c>
      <c r="T971" s="193" t="s">
        <v>44</v>
      </c>
      <c r="U971" s="173"/>
      <c r="V971" s="193" t="str">
        <f t="shared" si="198"/>
        <v/>
      </c>
      <c r="W971" s="264" t="str">
        <f t="shared" si="199"/>
        <v>OK</v>
      </c>
      <c r="X971" s="193" t="str">
        <f t="shared" si="200"/>
        <v/>
      </c>
      <c r="Y971" s="193" t="str">
        <f t="shared" si="201"/>
        <v/>
      </c>
      <c r="Z971" s="397" t="str">
        <f t="shared" si="202"/>
        <v/>
      </c>
      <c r="AA971" s="257" t="str">
        <f t="shared" si="203"/>
        <v/>
      </c>
      <c r="AB971" s="257" t="str">
        <f t="shared" si="204"/>
        <v/>
      </c>
      <c r="AC971" s="193" t="str">
        <f t="shared" si="205"/>
        <v>CHECK DATES</v>
      </c>
      <c r="AD971" s="257" t="str">
        <f t="shared" si="206"/>
        <v/>
      </c>
      <c r="AE971" s="286">
        <v>0</v>
      </c>
      <c r="AF971" s="257">
        <f t="shared" si="207"/>
        <v>0</v>
      </c>
      <c r="AG971" s="257" t="str">
        <f t="shared" si="208"/>
        <v/>
      </c>
      <c r="AH971" s="257">
        <f t="shared" si="209"/>
        <v>0</v>
      </c>
    </row>
    <row r="972" spans="1:34" x14ac:dyDescent="0.3">
      <c r="A972" s="287">
        <v>960</v>
      </c>
      <c r="B972" s="150"/>
      <c r="C972" s="150"/>
      <c r="D972" s="150"/>
      <c r="E972" s="152"/>
      <c r="F972" s="152"/>
      <c r="G972" s="154"/>
      <c r="H972" s="155"/>
      <c r="I972" s="159"/>
      <c r="J972" s="159"/>
      <c r="K972" s="337"/>
      <c r="L972" s="343" t="str">
        <f>IF(K972="","",LOOKUP(K972,'Work Programme'!$A$8:$A$207,'Work Programme'!$B$8:$B$207))</f>
        <v/>
      </c>
      <c r="M972" s="150"/>
      <c r="N972" s="151"/>
      <c r="O972" s="254" t="str">
        <f>IF(G972="","",VLOOKUP(G972,'Overview - Financial Statement'!$A$46:$B$60,2,FALSE))</f>
        <v/>
      </c>
      <c r="P972" s="255" t="str">
        <f t="shared" si="196"/>
        <v/>
      </c>
      <c r="Q972" s="153"/>
      <c r="R972" s="153"/>
      <c r="S972" s="238">
        <f t="shared" si="197"/>
        <v>0</v>
      </c>
      <c r="T972" s="193" t="s">
        <v>44</v>
      </c>
      <c r="U972" s="173"/>
      <c r="V972" s="193" t="str">
        <f t="shared" si="198"/>
        <v/>
      </c>
      <c r="W972" s="264" t="str">
        <f t="shared" si="199"/>
        <v>OK</v>
      </c>
      <c r="X972" s="193" t="str">
        <f t="shared" si="200"/>
        <v/>
      </c>
      <c r="Y972" s="193" t="str">
        <f t="shared" si="201"/>
        <v/>
      </c>
      <c r="Z972" s="397" t="str">
        <f t="shared" si="202"/>
        <v/>
      </c>
      <c r="AA972" s="257" t="str">
        <f t="shared" si="203"/>
        <v/>
      </c>
      <c r="AB972" s="257" t="str">
        <f t="shared" si="204"/>
        <v/>
      </c>
      <c r="AC972" s="193" t="str">
        <f t="shared" si="205"/>
        <v>CHECK DATES</v>
      </c>
      <c r="AD972" s="257" t="str">
        <f t="shared" si="206"/>
        <v/>
      </c>
      <c r="AE972" s="286">
        <v>0</v>
      </c>
      <c r="AF972" s="257">
        <f t="shared" si="207"/>
        <v>0</v>
      </c>
      <c r="AG972" s="257" t="str">
        <f t="shared" si="208"/>
        <v/>
      </c>
      <c r="AH972" s="257">
        <f t="shared" si="209"/>
        <v>0</v>
      </c>
    </row>
    <row r="973" spans="1:34" x14ac:dyDescent="0.3">
      <c r="A973" s="287">
        <v>961</v>
      </c>
      <c r="B973" s="150"/>
      <c r="C973" s="150"/>
      <c r="D973" s="150"/>
      <c r="E973" s="152"/>
      <c r="F973" s="152"/>
      <c r="G973" s="154"/>
      <c r="H973" s="155"/>
      <c r="I973" s="159"/>
      <c r="J973" s="159"/>
      <c r="K973" s="337"/>
      <c r="L973" s="343" t="str">
        <f>IF(K973="","",LOOKUP(K973,'Work Programme'!$A$8:$A$207,'Work Programme'!$B$8:$B$207))</f>
        <v/>
      </c>
      <c r="M973" s="150"/>
      <c r="N973" s="151"/>
      <c r="O973" s="254" t="str">
        <f>IF(G973="","",VLOOKUP(G973,'Overview - Financial Statement'!$A$46:$B$60,2,FALSE))</f>
        <v/>
      </c>
      <c r="P973" s="255" t="str">
        <f t="shared" ref="P973:P1036" si="210">IF(O973="","",H973/O973)</f>
        <v/>
      </c>
      <c r="Q973" s="153"/>
      <c r="R973" s="153"/>
      <c r="S973" s="238">
        <f t="shared" si="197"/>
        <v>0</v>
      </c>
      <c r="T973" s="193" t="s">
        <v>44</v>
      </c>
      <c r="U973" s="173"/>
      <c r="V973" s="193" t="str">
        <f t="shared" si="198"/>
        <v/>
      </c>
      <c r="W973" s="264" t="str">
        <f t="shared" si="199"/>
        <v>OK</v>
      </c>
      <c r="X973" s="193" t="str">
        <f t="shared" si="200"/>
        <v/>
      </c>
      <c r="Y973" s="193" t="str">
        <f t="shared" si="201"/>
        <v/>
      </c>
      <c r="Z973" s="397" t="str">
        <f t="shared" si="202"/>
        <v/>
      </c>
      <c r="AA973" s="257" t="str">
        <f t="shared" si="203"/>
        <v/>
      </c>
      <c r="AB973" s="257" t="str">
        <f t="shared" si="204"/>
        <v/>
      </c>
      <c r="AC973" s="193" t="str">
        <f t="shared" si="205"/>
        <v>CHECK DATES</v>
      </c>
      <c r="AD973" s="257" t="str">
        <f t="shared" si="206"/>
        <v/>
      </c>
      <c r="AE973" s="286">
        <v>0</v>
      </c>
      <c r="AF973" s="257">
        <f t="shared" si="207"/>
        <v>0</v>
      </c>
      <c r="AG973" s="257" t="str">
        <f t="shared" si="208"/>
        <v/>
      </c>
      <c r="AH973" s="257">
        <f t="shared" si="209"/>
        <v>0</v>
      </c>
    </row>
    <row r="974" spans="1:34" x14ac:dyDescent="0.3">
      <c r="A974" s="287">
        <v>962</v>
      </c>
      <c r="B974" s="150"/>
      <c r="C974" s="150"/>
      <c r="D974" s="150"/>
      <c r="E974" s="152"/>
      <c r="F974" s="152"/>
      <c r="G974" s="154"/>
      <c r="H974" s="155"/>
      <c r="I974" s="159"/>
      <c r="J974" s="159"/>
      <c r="K974" s="337"/>
      <c r="L974" s="343" t="str">
        <f>IF(K974="","",LOOKUP(K974,'Work Programme'!$A$8:$A$207,'Work Programme'!$B$8:$B$207))</f>
        <v/>
      </c>
      <c r="M974" s="150"/>
      <c r="N974" s="151"/>
      <c r="O974" s="254" t="str">
        <f>IF(G974="","",VLOOKUP(G974,'Overview - Financial Statement'!$A$46:$B$60,2,FALSE))</f>
        <v/>
      </c>
      <c r="P974" s="255" t="str">
        <f t="shared" si="210"/>
        <v/>
      </c>
      <c r="Q974" s="153"/>
      <c r="R974" s="153"/>
      <c r="S974" s="238">
        <f t="shared" si="197"/>
        <v>0</v>
      </c>
      <c r="T974" s="193" t="s">
        <v>44</v>
      </c>
      <c r="U974" s="173"/>
      <c r="V974" s="193" t="str">
        <f t="shared" si="198"/>
        <v/>
      </c>
      <c r="W974" s="264" t="str">
        <f t="shared" si="199"/>
        <v>OK</v>
      </c>
      <c r="X974" s="193" t="str">
        <f t="shared" si="200"/>
        <v/>
      </c>
      <c r="Y974" s="193" t="str">
        <f t="shared" si="201"/>
        <v/>
      </c>
      <c r="Z974" s="397" t="str">
        <f t="shared" si="202"/>
        <v/>
      </c>
      <c r="AA974" s="257" t="str">
        <f t="shared" si="203"/>
        <v/>
      </c>
      <c r="AB974" s="257" t="str">
        <f t="shared" si="204"/>
        <v/>
      </c>
      <c r="AC974" s="193" t="str">
        <f t="shared" si="205"/>
        <v>CHECK DATES</v>
      </c>
      <c r="AD974" s="257" t="str">
        <f t="shared" si="206"/>
        <v/>
      </c>
      <c r="AE974" s="286">
        <v>0</v>
      </c>
      <c r="AF974" s="257">
        <f t="shared" si="207"/>
        <v>0</v>
      </c>
      <c r="AG974" s="257" t="str">
        <f t="shared" si="208"/>
        <v/>
      </c>
      <c r="AH974" s="257">
        <f t="shared" si="209"/>
        <v>0</v>
      </c>
    </row>
    <row r="975" spans="1:34" x14ac:dyDescent="0.3">
      <c r="A975" s="287">
        <v>963</v>
      </c>
      <c r="B975" s="150"/>
      <c r="C975" s="150"/>
      <c r="D975" s="150"/>
      <c r="E975" s="152"/>
      <c r="F975" s="152"/>
      <c r="G975" s="154"/>
      <c r="H975" s="155"/>
      <c r="I975" s="159"/>
      <c r="J975" s="159"/>
      <c r="K975" s="337"/>
      <c r="L975" s="343" t="str">
        <f>IF(K975="","",LOOKUP(K975,'Work Programme'!$A$8:$A$207,'Work Programme'!$B$8:$B$207))</f>
        <v/>
      </c>
      <c r="M975" s="150"/>
      <c r="N975" s="151"/>
      <c r="O975" s="254" t="str">
        <f>IF(G975="","",VLOOKUP(G975,'Overview - Financial Statement'!$A$46:$B$60,2,FALSE))</f>
        <v/>
      </c>
      <c r="P975" s="255" t="str">
        <f t="shared" si="210"/>
        <v/>
      </c>
      <c r="Q975" s="153"/>
      <c r="R975" s="153"/>
      <c r="S975" s="238">
        <f t="shared" ref="S975:S1038" si="211">IF(Q975="YES",P975,0)</f>
        <v>0</v>
      </c>
      <c r="T975" s="193" t="s">
        <v>44</v>
      </c>
      <c r="U975" s="173"/>
      <c r="V975" s="193" t="str">
        <f t="shared" si="198"/>
        <v/>
      </c>
      <c r="W975" s="264" t="str">
        <f t="shared" si="199"/>
        <v>OK</v>
      </c>
      <c r="X975" s="193" t="str">
        <f t="shared" si="200"/>
        <v/>
      </c>
      <c r="Y975" s="193" t="str">
        <f t="shared" si="201"/>
        <v/>
      </c>
      <c r="Z975" s="397" t="str">
        <f t="shared" si="202"/>
        <v/>
      </c>
      <c r="AA975" s="257" t="str">
        <f t="shared" si="203"/>
        <v/>
      </c>
      <c r="AB975" s="257" t="str">
        <f t="shared" si="204"/>
        <v/>
      </c>
      <c r="AC975" s="193" t="str">
        <f t="shared" si="205"/>
        <v>CHECK DATES</v>
      </c>
      <c r="AD975" s="257" t="str">
        <f t="shared" si="206"/>
        <v/>
      </c>
      <c r="AE975" s="286">
        <v>0</v>
      </c>
      <c r="AF975" s="257">
        <f t="shared" si="207"/>
        <v>0</v>
      </c>
      <c r="AG975" s="257" t="str">
        <f t="shared" si="208"/>
        <v/>
      </c>
      <c r="AH975" s="257">
        <f t="shared" si="209"/>
        <v>0</v>
      </c>
    </row>
    <row r="976" spans="1:34" x14ac:dyDescent="0.3">
      <c r="A976" s="287">
        <v>964</v>
      </c>
      <c r="B976" s="150"/>
      <c r="C976" s="150"/>
      <c r="D976" s="150"/>
      <c r="E976" s="152"/>
      <c r="F976" s="152"/>
      <c r="G976" s="154"/>
      <c r="H976" s="155"/>
      <c r="I976" s="159"/>
      <c r="J976" s="159"/>
      <c r="K976" s="337"/>
      <c r="L976" s="343" t="str">
        <f>IF(K976="","",LOOKUP(K976,'Work Programme'!$A$8:$A$207,'Work Programme'!$B$8:$B$207))</f>
        <v/>
      </c>
      <c r="M976" s="150"/>
      <c r="N976" s="151"/>
      <c r="O976" s="254" t="str">
        <f>IF(G976="","",VLOOKUP(G976,'Overview - Financial Statement'!$A$46:$B$60,2,FALSE))</f>
        <v/>
      </c>
      <c r="P976" s="255" t="str">
        <f t="shared" si="210"/>
        <v/>
      </c>
      <c r="Q976" s="153"/>
      <c r="R976" s="153"/>
      <c r="S976" s="238">
        <f t="shared" si="211"/>
        <v>0</v>
      </c>
      <c r="T976" s="193" t="s">
        <v>44</v>
      </c>
      <c r="U976" s="173"/>
      <c r="V976" s="193" t="str">
        <f t="shared" ref="V976:V1039" si="212">IF(P976="","",IF(E976="","CHECK DATES","OK"))</f>
        <v/>
      </c>
      <c r="W976" s="264" t="str">
        <f t="shared" ref="W976:W1039" si="213">IF(E976-(I976)&lt;0,"a posteriori ?","OK")</f>
        <v>OK</v>
      </c>
      <c r="X976" s="193" t="str">
        <f t="shared" ref="X976:X1039" si="214">IF(P976="","",(IF(OR(I976&lt;=($E$4-1),I976&gt;=($G$4+1),J976&lt;=($E$4-1),J976&gt;=($G$4+1)),"CHECK DATES","OK")))</f>
        <v/>
      </c>
      <c r="Y976" s="193" t="str">
        <f t="shared" ref="Y976:Y1039" si="215">IF(G976="","",G976)</f>
        <v/>
      </c>
      <c r="Z976" s="397" t="str">
        <f t="shared" ref="Z976:Z1039" si="216">IF(G976="","",IF(HLOOKUP(G976,$U$4:$AI$5,2,FALSE)="",O976,IF(O976&lt;&gt;HLOOKUP(G976,$U$4:$AI$5,2,FALSE),HLOOKUP(G976,$U$4:$AI$5,2,FALSE),O976)))</f>
        <v/>
      </c>
      <c r="AA976" s="257" t="str">
        <f t="shared" ref="AA976:AA1039" si="217">IF(O976="","",IF(Z976=1,P976,H976/Z976))</f>
        <v/>
      </c>
      <c r="AB976" s="257" t="str">
        <f t="shared" ref="AB976:AB1039" si="218">IF(AA976="","",IF(Z976=1,0,AA976-P976))</f>
        <v/>
      </c>
      <c r="AC976" s="193" t="str">
        <f t="shared" ref="AC976:AC1039" si="219">IF(P976=0,"",(IF(F976="","CHECK DATES","OK")))</f>
        <v>CHECK DATES</v>
      </c>
      <c r="AD976" s="257" t="str">
        <f t="shared" ref="AD976:AD1039" si="220">IF(OR(T976="NO",X976="CHECK DATES",AC976="CHECK DATES"),AA976,"")</f>
        <v/>
      </c>
      <c r="AE976" s="286">
        <v>0</v>
      </c>
      <c r="AF976" s="257">
        <f t="shared" ref="AF976:AF1039" si="221">IF(OR(T976="NO",AD976&gt;0,AE976&gt;0)*(AND(OR(Q976="NO",Q976=""))),SUM(AD976:AE976),"")</f>
        <v>0</v>
      </c>
      <c r="AG976" s="257" t="str">
        <f t="shared" ref="AG976:AG1039" si="222">IF(OR(T976="NO",AD976&gt;0,AE976&gt;0)*(AND(OR(Q976="YES"))),SUM(AD976:AE976),"")</f>
        <v/>
      </c>
      <c r="AH976" s="257">
        <f t="shared" ref="AH976:AH1039" si="223">IF(Q976="YES",AA976,0)</f>
        <v>0</v>
      </c>
    </row>
    <row r="977" spans="1:34" x14ac:dyDescent="0.3">
      <c r="A977" s="287">
        <v>965</v>
      </c>
      <c r="B977" s="150"/>
      <c r="C977" s="150"/>
      <c r="D977" s="150"/>
      <c r="E977" s="152"/>
      <c r="F977" s="152"/>
      <c r="G977" s="154"/>
      <c r="H977" s="155"/>
      <c r="I977" s="159"/>
      <c r="J977" s="159"/>
      <c r="K977" s="337"/>
      <c r="L977" s="343" t="str">
        <f>IF(K977="","",LOOKUP(K977,'Work Programme'!$A$8:$A$207,'Work Programme'!$B$8:$B$207))</f>
        <v/>
      </c>
      <c r="M977" s="150"/>
      <c r="N977" s="151"/>
      <c r="O977" s="254" t="str">
        <f>IF(G977="","",VLOOKUP(G977,'Overview - Financial Statement'!$A$46:$B$60,2,FALSE))</f>
        <v/>
      </c>
      <c r="P977" s="255" t="str">
        <f t="shared" si="210"/>
        <v/>
      </c>
      <c r="Q977" s="153"/>
      <c r="R977" s="153"/>
      <c r="S977" s="238">
        <f t="shared" si="211"/>
        <v>0</v>
      </c>
      <c r="T977" s="193" t="s">
        <v>44</v>
      </c>
      <c r="U977" s="173"/>
      <c r="V977" s="193" t="str">
        <f t="shared" si="212"/>
        <v/>
      </c>
      <c r="W977" s="264" t="str">
        <f t="shared" si="213"/>
        <v>OK</v>
      </c>
      <c r="X977" s="193" t="str">
        <f t="shared" si="214"/>
        <v/>
      </c>
      <c r="Y977" s="193" t="str">
        <f t="shared" si="215"/>
        <v/>
      </c>
      <c r="Z977" s="397" t="str">
        <f t="shared" si="216"/>
        <v/>
      </c>
      <c r="AA977" s="257" t="str">
        <f t="shared" si="217"/>
        <v/>
      </c>
      <c r="AB977" s="257" t="str">
        <f t="shared" si="218"/>
        <v/>
      </c>
      <c r="AC977" s="193" t="str">
        <f t="shared" si="219"/>
        <v>CHECK DATES</v>
      </c>
      <c r="AD977" s="257" t="str">
        <f t="shared" si="220"/>
        <v/>
      </c>
      <c r="AE977" s="286">
        <v>0</v>
      </c>
      <c r="AF977" s="257">
        <f t="shared" si="221"/>
        <v>0</v>
      </c>
      <c r="AG977" s="257" t="str">
        <f t="shared" si="222"/>
        <v/>
      </c>
      <c r="AH977" s="257">
        <f t="shared" si="223"/>
        <v>0</v>
      </c>
    </row>
    <row r="978" spans="1:34" x14ac:dyDescent="0.3">
      <c r="A978" s="287">
        <v>966</v>
      </c>
      <c r="B978" s="150"/>
      <c r="C978" s="150"/>
      <c r="D978" s="150"/>
      <c r="E978" s="152"/>
      <c r="F978" s="152"/>
      <c r="G978" s="154"/>
      <c r="H978" s="155"/>
      <c r="I978" s="159"/>
      <c r="J978" s="159"/>
      <c r="K978" s="337"/>
      <c r="L978" s="343" t="str">
        <f>IF(K978="","",LOOKUP(K978,'Work Programme'!$A$8:$A$207,'Work Programme'!$B$8:$B$207))</f>
        <v/>
      </c>
      <c r="M978" s="150"/>
      <c r="N978" s="151"/>
      <c r="O978" s="254" t="str">
        <f>IF(G978="","",VLOOKUP(G978,'Overview - Financial Statement'!$A$46:$B$60,2,FALSE))</f>
        <v/>
      </c>
      <c r="P978" s="255" t="str">
        <f t="shared" si="210"/>
        <v/>
      </c>
      <c r="Q978" s="153"/>
      <c r="R978" s="153"/>
      <c r="S978" s="238">
        <f t="shared" si="211"/>
        <v>0</v>
      </c>
      <c r="T978" s="193" t="s">
        <v>44</v>
      </c>
      <c r="U978" s="173"/>
      <c r="V978" s="193" t="str">
        <f t="shared" si="212"/>
        <v/>
      </c>
      <c r="W978" s="264" t="str">
        <f t="shared" si="213"/>
        <v>OK</v>
      </c>
      <c r="X978" s="193" t="str">
        <f t="shared" si="214"/>
        <v/>
      </c>
      <c r="Y978" s="193" t="str">
        <f t="shared" si="215"/>
        <v/>
      </c>
      <c r="Z978" s="397" t="str">
        <f t="shared" si="216"/>
        <v/>
      </c>
      <c r="AA978" s="257" t="str">
        <f t="shared" si="217"/>
        <v/>
      </c>
      <c r="AB978" s="257" t="str">
        <f t="shared" si="218"/>
        <v/>
      </c>
      <c r="AC978" s="193" t="str">
        <f t="shared" si="219"/>
        <v>CHECK DATES</v>
      </c>
      <c r="AD978" s="257" t="str">
        <f t="shared" si="220"/>
        <v/>
      </c>
      <c r="AE978" s="286">
        <v>0</v>
      </c>
      <c r="AF978" s="257">
        <f t="shared" si="221"/>
        <v>0</v>
      </c>
      <c r="AG978" s="257" t="str">
        <f t="shared" si="222"/>
        <v/>
      </c>
      <c r="AH978" s="257">
        <f t="shared" si="223"/>
        <v>0</v>
      </c>
    </row>
    <row r="979" spans="1:34" x14ac:dyDescent="0.3">
      <c r="A979" s="287">
        <v>967</v>
      </c>
      <c r="B979" s="150"/>
      <c r="C979" s="150"/>
      <c r="D979" s="150"/>
      <c r="E979" s="152"/>
      <c r="F979" s="152"/>
      <c r="G979" s="154"/>
      <c r="H979" s="155"/>
      <c r="I979" s="159"/>
      <c r="J979" s="159"/>
      <c r="K979" s="337"/>
      <c r="L979" s="343" t="str">
        <f>IF(K979="","",LOOKUP(K979,'Work Programme'!$A$8:$A$207,'Work Programme'!$B$8:$B$207))</f>
        <v/>
      </c>
      <c r="M979" s="150"/>
      <c r="N979" s="151"/>
      <c r="O979" s="254" t="str">
        <f>IF(G979="","",VLOOKUP(G979,'Overview - Financial Statement'!$A$46:$B$60,2,FALSE))</f>
        <v/>
      </c>
      <c r="P979" s="255" t="str">
        <f t="shared" si="210"/>
        <v/>
      </c>
      <c r="Q979" s="153"/>
      <c r="R979" s="153"/>
      <c r="S979" s="238">
        <f t="shared" si="211"/>
        <v>0</v>
      </c>
      <c r="T979" s="193" t="s">
        <v>44</v>
      </c>
      <c r="U979" s="173"/>
      <c r="V979" s="193" t="str">
        <f t="shared" si="212"/>
        <v/>
      </c>
      <c r="W979" s="264" t="str">
        <f t="shared" si="213"/>
        <v>OK</v>
      </c>
      <c r="X979" s="193" t="str">
        <f t="shared" si="214"/>
        <v/>
      </c>
      <c r="Y979" s="193" t="str">
        <f t="shared" si="215"/>
        <v/>
      </c>
      <c r="Z979" s="397" t="str">
        <f t="shared" si="216"/>
        <v/>
      </c>
      <c r="AA979" s="257" t="str">
        <f t="shared" si="217"/>
        <v/>
      </c>
      <c r="AB979" s="257" t="str">
        <f t="shared" si="218"/>
        <v/>
      </c>
      <c r="AC979" s="193" t="str">
        <f t="shared" si="219"/>
        <v>CHECK DATES</v>
      </c>
      <c r="AD979" s="257" t="str">
        <f t="shared" si="220"/>
        <v/>
      </c>
      <c r="AE979" s="286">
        <v>0</v>
      </c>
      <c r="AF979" s="257">
        <f t="shared" si="221"/>
        <v>0</v>
      </c>
      <c r="AG979" s="257" t="str">
        <f t="shared" si="222"/>
        <v/>
      </c>
      <c r="AH979" s="257">
        <f t="shared" si="223"/>
        <v>0</v>
      </c>
    </row>
    <row r="980" spans="1:34" x14ac:dyDescent="0.3">
      <c r="A980" s="287">
        <v>968</v>
      </c>
      <c r="B980" s="150"/>
      <c r="C980" s="150"/>
      <c r="D980" s="150"/>
      <c r="E980" s="152"/>
      <c r="F980" s="152"/>
      <c r="G980" s="154"/>
      <c r="H980" s="155"/>
      <c r="I980" s="159"/>
      <c r="J980" s="159"/>
      <c r="K980" s="337"/>
      <c r="L980" s="343" t="str">
        <f>IF(K980="","",LOOKUP(K980,'Work Programme'!$A$8:$A$207,'Work Programme'!$B$8:$B$207))</f>
        <v/>
      </c>
      <c r="M980" s="150"/>
      <c r="N980" s="151"/>
      <c r="O980" s="254" t="str">
        <f>IF(G980="","",VLOOKUP(G980,'Overview - Financial Statement'!$A$46:$B$60,2,FALSE))</f>
        <v/>
      </c>
      <c r="P980" s="255" t="str">
        <f t="shared" si="210"/>
        <v/>
      </c>
      <c r="Q980" s="153"/>
      <c r="R980" s="153"/>
      <c r="S980" s="238">
        <f t="shared" si="211"/>
        <v>0</v>
      </c>
      <c r="T980" s="193" t="s">
        <v>44</v>
      </c>
      <c r="U980" s="173"/>
      <c r="V980" s="193" t="str">
        <f t="shared" si="212"/>
        <v/>
      </c>
      <c r="W980" s="264" t="str">
        <f t="shared" si="213"/>
        <v>OK</v>
      </c>
      <c r="X980" s="193" t="str">
        <f t="shared" si="214"/>
        <v/>
      </c>
      <c r="Y980" s="193" t="str">
        <f t="shared" si="215"/>
        <v/>
      </c>
      <c r="Z980" s="397" t="str">
        <f t="shared" si="216"/>
        <v/>
      </c>
      <c r="AA980" s="257" t="str">
        <f t="shared" si="217"/>
        <v/>
      </c>
      <c r="AB980" s="257" t="str">
        <f t="shared" si="218"/>
        <v/>
      </c>
      <c r="AC980" s="193" t="str">
        <f t="shared" si="219"/>
        <v>CHECK DATES</v>
      </c>
      <c r="AD980" s="257" t="str">
        <f t="shared" si="220"/>
        <v/>
      </c>
      <c r="AE980" s="286">
        <v>0</v>
      </c>
      <c r="AF980" s="257">
        <f t="shared" si="221"/>
        <v>0</v>
      </c>
      <c r="AG980" s="257" t="str">
        <f t="shared" si="222"/>
        <v/>
      </c>
      <c r="AH980" s="257">
        <f t="shared" si="223"/>
        <v>0</v>
      </c>
    </row>
    <row r="981" spans="1:34" x14ac:dyDescent="0.3">
      <c r="A981" s="287">
        <v>969</v>
      </c>
      <c r="B981" s="150"/>
      <c r="C981" s="150"/>
      <c r="D981" s="150"/>
      <c r="E981" s="152"/>
      <c r="F981" s="152"/>
      <c r="G981" s="154"/>
      <c r="H981" s="155"/>
      <c r="I981" s="159"/>
      <c r="J981" s="159"/>
      <c r="K981" s="337"/>
      <c r="L981" s="343" t="str">
        <f>IF(K981="","",LOOKUP(K981,'Work Programme'!$A$8:$A$207,'Work Programme'!$B$8:$B$207))</f>
        <v/>
      </c>
      <c r="M981" s="150"/>
      <c r="N981" s="151"/>
      <c r="O981" s="254" t="str">
        <f>IF(G981="","",VLOOKUP(G981,'Overview - Financial Statement'!$A$46:$B$60,2,FALSE))</f>
        <v/>
      </c>
      <c r="P981" s="255" t="str">
        <f t="shared" si="210"/>
        <v/>
      </c>
      <c r="Q981" s="153"/>
      <c r="R981" s="153"/>
      <c r="S981" s="238">
        <f t="shared" si="211"/>
        <v>0</v>
      </c>
      <c r="T981" s="193" t="s">
        <v>44</v>
      </c>
      <c r="U981" s="173"/>
      <c r="V981" s="193" t="str">
        <f t="shared" si="212"/>
        <v/>
      </c>
      <c r="W981" s="264" t="str">
        <f t="shared" si="213"/>
        <v>OK</v>
      </c>
      <c r="X981" s="193" t="str">
        <f t="shared" si="214"/>
        <v/>
      </c>
      <c r="Y981" s="193" t="str">
        <f t="shared" si="215"/>
        <v/>
      </c>
      <c r="Z981" s="397" t="str">
        <f t="shared" si="216"/>
        <v/>
      </c>
      <c r="AA981" s="257" t="str">
        <f t="shared" si="217"/>
        <v/>
      </c>
      <c r="AB981" s="257" t="str">
        <f t="shared" si="218"/>
        <v/>
      </c>
      <c r="AC981" s="193" t="str">
        <f t="shared" si="219"/>
        <v>CHECK DATES</v>
      </c>
      <c r="AD981" s="257" t="str">
        <f t="shared" si="220"/>
        <v/>
      </c>
      <c r="AE981" s="286">
        <v>0</v>
      </c>
      <c r="AF981" s="257">
        <f t="shared" si="221"/>
        <v>0</v>
      </c>
      <c r="AG981" s="257" t="str">
        <f t="shared" si="222"/>
        <v/>
      </c>
      <c r="AH981" s="257">
        <f t="shared" si="223"/>
        <v>0</v>
      </c>
    </row>
    <row r="982" spans="1:34" x14ac:dyDescent="0.3">
      <c r="A982" s="287">
        <v>970</v>
      </c>
      <c r="B982" s="150"/>
      <c r="C982" s="150"/>
      <c r="D982" s="150"/>
      <c r="E982" s="152"/>
      <c r="F982" s="152"/>
      <c r="G982" s="154"/>
      <c r="H982" s="155"/>
      <c r="I982" s="159"/>
      <c r="J982" s="159"/>
      <c r="K982" s="337"/>
      <c r="L982" s="343" t="str">
        <f>IF(K982="","",LOOKUP(K982,'Work Programme'!$A$8:$A$207,'Work Programme'!$B$8:$B$207))</f>
        <v/>
      </c>
      <c r="M982" s="150"/>
      <c r="N982" s="151"/>
      <c r="O982" s="254" t="str">
        <f>IF(G982="","",VLOOKUP(G982,'Overview - Financial Statement'!$A$46:$B$60,2,FALSE))</f>
        <v/>
      </c>
      <c r="P982" s="255" t="str">
        <f t="shared" si="210"/>
        <v/>
      </c>
      <c r="Q982" s="153"/>
      <c r="R982" s="153"/>
      <c r="S982" s="238">
        <f t="shared" si="211"/>
        <v>0</v>
      </c>
      <c r="T982" s="193" t="s">
        <v>44</v>
      </c>
      <c r="U982" s="173"/>
      <c r="V982" s="193" t="str">
        <f t="shared" si="212"/>
        <v/>
      </c>
      <c r="W982" s="264" t="str">
        <f t="shared" si="213"/>
        <v>OK</v>
      </c>
      <c r="X982" s="193" t="str">
        <f t="shared" si="214"/>
        <v/>
      </c>
      <c r="Y982" s="193" t="str">
        <f t="shared" si="215"/>
        <v/>
      </c>
      <c r="Z982" s="397" t="str">
        <f t="shared" si="216"/>
        <v/>
      </c>
      <c r="AA982" s="257" t="str">
        <f t="shared" si="217"/>
        <v/>
      </c>
      <c r="AB982" s="257" t="str">
        <f t="shared" si="218"/>
        <v/>
      </c>
      <c r="AC982" s="193" t="str">
        <f t="shared" si="219"/>
        <v>CHECK DATES</v>
      </c>
      <c r="AD982" s="257" t="str">
        <f t="shared" si="220"/>
        <v/>
      </c>
      <c r="AE982" s="286">
        <v>0</v>
      </c>
      <c r="AF982" s="257">
        <f t="shared" si="221"/>
        <v>0</v>
      </c>
      <c r="AG982" s="257" t="str">
        <f t="shared" si="222"/>
        <v/>
      </c>
      <c r="AH982" s="257">
        <f t="shared" si="223"/>
        <v>0</v>
      </c>
    </row>
    <row r="983" spans="1:34" x14ac:dyDescent="0.3">
      <c r="A983" s="287">
        <v>971</v>
      </c>
      <c r="B983" s="150"/>
      <c r="C983" s="150"/>
      <c r="D983" s="150"/>
      <c r="E983" s="152"/>
      <c r="F983" s="152"/>
      <c r="G983" s="154"/>
      <c r="H983" s="155"/>
      <c r="I983" s="159"/>
      <c r="J983" s="159"/>
      <c r="K983" s="337"/>
      <c r="L983" s="343" t="str">
        <f>IF(K983="","",LOOKUP(K983,'Work Programme'!$A$8:$A$207,'Work Programme'!$B$8:$B$207))</f>
        <v/>
      </c>
      <c r="M983" s="150"/>
      <c r="N983" s="151"/>
      <c r="O983" s="254" t="str">
        <f>IF(G983="","",VLOOKUP(G983,'Overview - Financial Statement'!$A$46:$B$60,2,FALSE))</f>
        <v/>
      </c>
      <c r="P983" s="255" t="str">
        <f t="shared" si="210"/>
        <v/>
      </c>
      <c r="Q983" s="153"/>
      <c r="R983" s="153"/>
      <c r="S983" s="238">
        <f t="shared" si="211"/>
        <v>0</v>
      </c>
      <c r="T983" s="193" t="s">
        <v>44</v>
      </c>
      <c r="U983" s="173"/>
      <c r="V983" s="193" t="str">
        <f t="shared" si="212"/>
        <v/>
      </c>
      <c r="W983" s="264" t="str">
        <f t="shared" si="213"/>
        <v>OK</v>
      </c>
      <c r="X983" s="193" t="str">
        <f t="shared" si="214"/>
        <v/>
      </c>
      <c r="Y983" s="193" t="str">
        <f t="shared" si="215"/>
        <v/>
      </c>
      <c r="Z983" s="397" t="str">
        <f t="shared" si="216"/>
        <v/>
      </c>
      <c r="AA983" s="257" t="str">
        <f t="shared" si="217"/>
        <v/>
      </c>
      <c r="AB983" s="257" t="str">
        <f t="shared" si="218"/>
        <v/>
      </c>
      <c r="AC983" s="193" t="str">
        <f t="shared" si="219"/>
        <v>CHECK DATES</v>
      </c>
      <c r="AD983" s="257" t="str">
        <f t="shared" si="220"/>
        <v/>
      </c>
      <c r="AE983" s="286">
        <v>0</v>
      </c>
      <c r="AF983" s="257">
        <f t="shared" si="221"/>
        <v>0</v>
      </c>
      <c r="AG983" s="257" t="str">
        <f t="shared" si="222"/>
        <v/>
      </c>
      <c r="AH983" s="257">
        <f t="shared" si="223"/>
        <v>0</v>
      </c>
    </row>
    <row r="984" spans="1:34" x14ac:dyDescent="0.3">
      <c r="A984" s="287">
        <v>972</v>
      </c>
      <c r="B984" s="150"/>
      <c r="C984" s="150"/>
      <c r="D984" s="150"/>
      <c r="E984" s="152"/>
      <c r="F984" s="152"/>
      <c r="G984" s="154"/>
      <c r="H984" s="155"/>
      <c r="I984" s="159"/>
      <c r="J984" s="159"/>
      <c r="K984" s="337"/>
      <c r="L984" s="343" t="str">
        <f>IF(K984="","",LOOKUP(K984,'Work Programme'!$A$8:$A$207,'Work Programme'!$B$8:$B$207))</f>
        <v/>
      </c>
      <c r="M984" s="150"/>
      <c r="N984" s="151"/>
      <c r="O984" s="254" t="str">
        <f>IF(G984="","",VLOOKUP(G984,'Overview - Financial Statement'!$A$46:$B$60,2,FALSE))</f>
        <v/>
      </c>
      <c r="P984" s="255" t="str">
        <f t="shared" si="210"/>
        <v/>
      </c>
      <c r="Q984" s="153"/>
      <c r="R984" s="153"/>
      <c r="S984" s="238">
        <f t="shared" si="211"/>
        <v>0</v>
      </c>
      <c r="T984" s="193" t="s">
        <v>44</v>
      </c>
      <c r="U984" s="173"/>
      <c r="V984" s="193" t="str">
        <f t="shared" si="212"/>
        <v/>
      </c>
      <c r="W984" s="264" t="str">
        <f t="shared" si="213"/>
        <v>OK</v>
      </c>
      <c r="X984" s="193" t="str">
        <f t="shared" si="214"/>
        <v/>
      </c>
      <c r="Y984" s="193" t="str">
        <f t="shared" si="215"/>
        <v/>
      </c>
      <c r="Z984" s="397" t="str">
        <f t="shared" si="216"/>
        <v/>
      </c>
      <c r="AA984" s="257" t="str">
        <f t="shared" si="217"/>
        <v/>
      </c>
      <c r="AB984" s="257" t="str">
        <f t="shared" si="218"/>
        <v/>
      </c>
      <c r="AC984" s="193" t="str">
        <f t="shared" si="219"/>
        <v>CHECK DATES</v>
      </c>
      <c r="AD984" s="257" t="str">
        <f t="shared" si="220"/>
        <v/>
      </c>
      <c r="AE984" s="286">
        <v>0</v>
      </c>
      <c r="AF984" s="257">
        <f t="shared" si="221"/>
        <v>0</v>
      </c>
      <c r="AG984" s="257" t="str">
        <f t="shared" si="222"/>
        <v/>
      </c>
      <c r="AH984" s="257">
        <f t="shared" si="223"/>
        <v>0</v>
      </c>
    </row>
    <row r="985" spans="1:34" x14ac:dyDescent="0.3">
      <c r="A985" s="287">
        <v>973</v>
      </c>
      <c r="B985" s="150"/>
      <c r="C985" s="150"/>
      <c r="D985" s="150"/>
      <c r="E985" s="152"/>
      <c r="F985" s="152"/>
      <c r="G985" s="154"/>
      <c r="H985" s="155"/>
      <c r="I985" s="159"/>
      <c r="J985" s="159"/>
      <c r="K985" s="337"/>
      <c r="L985" s="343" t="str">
        <f>IF(K985="","",LOOKUP(K985,'Work Programme'!$A$8:$A$207,'Work Programme'!$B$8:$B$207))</f>
        <v/>
      </c>
      <c r="M985" s="150"/>
      <c r="N985" s="151"/>
      <c r="O985" s="254" t="str">
        <f>IF(G985="","",VLOOKUP(G985,'Overview - Financial Statement'!$A$46:$B$60,2,FALSE))</f>
        <v/>
      </c>
      <c r="P985" s="255" t="str">
        <f t="shared" si="210"/>
        <v/>
      </c>
      <c r="Q985" s="153"/>
      <c r="R985" s="153"/>
      <c r="S985" s="238">
        <f t="shared" si="211"/>
        <v>0</v>
      </c>
      <c r="T985" s="193" t="s">
        <v>44</v>
      </c>
      <c r="U985" s="173"/>
      <c r="V985" s="193" t="str">
        <f t="shared" si="212"/>
        <v/>
      </c>
      <c r="W985" s="264" t="str">
        <f t="shared" si="213"/>
        <v>OK</v>
      </c>
      <c r="X985" s="193" t="str">
        <f t="shared" si="214"/>
        <v/>
      </c>
      <c r="Y985" s="193" t="str">
        <f t="shared" si="215"/>
        <v/>
      </c>
      <c r="Z985" s="397" t="str">
        <f t="shared" si="216"/>
        <v/>
      </c>
      <c r="AA985" s="257" t="str">
        <f t="shared" si="217"/>
        <v/>
      </c>
      <c r="AB985" s="257" t="str">
        <f t="shared" si="218"/>
        <v/>
      </c>
      <c r="AC985" s="193" t="str">
        <f t="shared" si="219"/>
        <v>CHECK DATES</v>
      </c>
      <c r="AD985" s="257" t="str">
        <f t="shared" si="220"/>
        <v/>
      </c>
      <c r="AE985" s="286">
        <v>0</v>
      </c>
      <c r="AF985" s="257">
        <f t="shared" si="221"/>
        <v>0</v>
      </c>
      <c r="AG985" s="257" t="str">
        <f t="shared" si="222"/>
        <v/>
      </c>
      <c r="AH985" s="257">
        <f t="shared" si="223"/>
        <v>0</v>
      </c>
    </row>
    <row r="986" spans="1:34" x14ac:dyDescent="0.3">
      <c r="A986" s="287">
        <v>974</v>
      </c>
      <c r="B986" s="150"/>
      <c r="C986" s="150"/>
      <c r="D986" s="150"/>
      <c r="E986" s="152"/>
      <c r="F986" s="152"/>
      <c r="G986" s="154"/>
      <c r="H986" s="155"/>
      <c r="I986" s="159"/>
      <c r="J986" s="159"/>
      <c r="K986" s="337"/>
      <c r="L986" s="343" t="str">
        <f>IF(K986="","",LOOKUP(K986,'Work Programme'!$A$8:$A$207,'Work Programme'!$B$8:$B$207))</f>
        <v/>
      </c>
      <c r="M986" s="150"/>
      <c r="N986" s="151"/>
      <c r="O986" s="254" t="str">
        <f>IF(G986="","",VLOOKUP(G986,'Overview - Financial Statement'!$A$46:$B$60,2,FALSE))</f>
        <v/>
      </c>
      <c r="P986" s="255" t="str">
        <f t="shared" si="210"/>
        <v/>
      </c>
      <c r="Q986" s="153"/>
      <c r="R986" s="153"/>
      <c r="S986" s="238">
        <f t="shared" si="211"/>
        <v>0</v>
      </c>
      <c r="T986" s="193" t="s">
        <v>44</v>
      </c>
      <c r="U986" s="173"/>
      <c r="V986" s="193" t="str">
        <f t="shared" si="212"/>
        <v/>
      </c>
      <c r="W986" s="264" t="str">
        <f t="shared" si="213"/>
        <v>OK</v>
      </c>
      <c r="X986" s="193" t="str">
        <f t="shared" si="214"/>
        <v/>
      </c>
      <c r="Y986" s="193" t="str">
        <f t="shared" si="215"/>
        <v/>
      </c>
      <c r="Z986" s="397" t="str">
        <f t="shared" si="216"/>
        <v/>
      </c>
      <c r="AA986" s="257" t="str">
        <f t="shared" si="217"/>
        <v/>
      </c>
      <c r="AB986" s="257" t="str">
        <f t="shared" si="218"/>
        <v/>
      </c>
      <c r="AC986" s="193" t="str">
        <f t="shared" si="219"/>
        <v>CHECK DATES</v>
      </c>
      <c r="AD986" s="257" t="str">
        <f t="shared" si="220"/>
        <v/>
      </c>
      <c r="AE986" s="286">
        <v>0</v>
      </c>
      <c r="AF986" s="257">
        <f t="shared" si="221"/>
        <v>0</v>
      </c>
      <c r="AG986" s="257" t="str">
        <f t="shared" si="222"/>
        <v/>
      </c>
      <c r="AH986" s="257">
        <f t="shared" si="223"/>
        <v>0</v>
      </c>
    </row>
    <row r="987" spans="1:34" x14ac:dyDescent="0.3">
      <c r="A987" s="287">
        <v>975</v>
      </c>
      <c r="B987" s="150"/>
      <c r="C987" s="150"/>
      <c r="D987" s="150"/>
      <c r="E987" s="152"/>
      <c r="F987" s="152"/>
      <c r="G987" s="154"/>
      <c r="H987" s="155"/>
      <c r="I987" s="159"/>
      <c r="J987" s="159"/>
      <c r="K987" s="337"/>
      <c r="L987" s="343" t="str">
        <f>IF(K987="","",LOOKUP(K987,'Work Programme'!$A$8:$A$207,'Work Programme'!$B$8:$B$207))</f>
        <v/>
      </c>
      <c r="M987" s="150"/>
      <c r="N987" s="151"/>
      <c r="O987" s="254" t="str">
        <f>IF(G987="","",VLOOKUP(G987,'Overview - Financial Statement'!$A$46:$B$60,2,FALSE))</f>
        <v/>
      </c>
      <c r="P987" s="255" t="str">
        <f t="shared" si="210"/>
        <v/>
      </c>
      <c r="Q987" s="153"/>
      <c r="R987" s="153"/>
      <c r="S987" s="238">
        <f t="shared" si="211"/>
        <v>0</v>
      </c>
      <c r="T987" s="193" t="s">
        <v>44</v>
      </c>
      <c r="U987" s="173"/>
      <c r="V987" s="193" t="str">
        <f t="shared" si="212"/>
        <v/>
      </c>
      <c r="W987" s="264" t="str">
        <f t="shared" si="213"/>
        <v>OK</v>
      </c>
      <c r="X987" s="193" t="str">
        <f t="shared" si="214"/>
        <v/>
      </c>
      <c r="Y987" s="193" t="str">
        <f t="shared" si="215"/>
        <v/>
      </c>
      <c r="Z987" s="397" t="str">
        <f t="shared" si="216"/>
        <v/>
      </c>
      <c r="AA987" s="257" t="str">
        <f t="shared" si="217"/>
        <v/>
      </c>
      <c r="AB987" s="257" t="str">
        <f t="shared" si="218"/>
        <v/>
      </c>
      <c r="AC987" s="193" t="str">
        <f t="shared" si="219"/>
        <v>CHECK DATES</v>
      </c>
      <c r="AD987" s="257" t="str">
        <f t="shared" si="220"/>
        <v/>
      </c>
      <c r="AE987" s="286">
        <v>0</v>
      </c>
      <c r="AF987" s="257">
        <f t="shared" si="221"/>
        <v>0</v>
      </c>
      <c r="AG987" s="257" t="str">
        <f t="shared" si="222"/>
        <v/>
      </c>
      <c r="AH987" s="257">
        <f t="shared" si="223"/>
        <v>0</v>
      </c>
    </row>
    <row r="988" spans="1:34" x14ac:dyDescent="0.3">
      <c r="A988" s="287">
        <v>976</v>
      </c>
      <c r="B988" s="150"/>
      <c r="C988" s="150"/>
      <c r="D988" s="150"/>
      <c r="E988" s="152"/>
      <c r="F988" s="152"/>
      <c r="G988" s="154"/>
      <c r="H988" s="155"/>
      <c r="I988" s="159"/>
      <c r="J988" s="159"/>
      <c r="K988" s="337"/>
      <c r="L988" s="343" t="str">
        <f>IF(K988="","",LOOKUP(K988,'Work Programme'!$A$8:$A$207,'Work Programme'!$B$8:$B$207))</f>
        <v/>
      </c>
      <c r="M988" s="150"/>
      <c r="N988" s="151"/>
      <c r="O988" s="254" t="str">
        <f>IF(G988="","",VLOOKUP(G988,'Overview - Financial Statement'!$A$46:$B$60,2,FALSE))</f>
        <v/>
      </c>
      <c r="P988" s="255" t="str">
        <f t="shared" si="210"/>
        <v/>
      </c>
      <c r="Q988" s="153"/>
      <c r="R988" s="153"/>
      <c r="S988" s="238">
        <f t="shared" si="211"/>
        <v>0</v>
      </c>
      <c r="T988" s="193" t="s">
        <v>44</v>
      </c>
      <c r="U988" s="173"/>
      <c r="V988" s="193" t="str">
        <f t="shared" si="212"/>
        <v/>
      </c>
      <c r="W988" s="264" t="str">
        <f t="shared" si="213"/>
        <v>OK</v>
      </c>
      <c r="X988" s="193" t="str">
        <f t="shared" si="214"/>
        <v/>
      </c>
      <c r="Y988" s="193" t="str">
        <f t="shared" si="215"/>
        <v/>
      </c>
      <c r="Z988" s="397" t="str">
        <f t="shared" si="216"/>
        <v/>
      </c>
      <c r="AA988" s="257" t="str">
        <f t="shared" si="217"/>
        <v/>
      </c>
      <c r="AB988" s="257" t="str">
        <f t="shared" si="218"/>
        <v/>
      </c>
      <c r="AC988" s="193" t="str">
        <f t="shared" si="219"/>
        <v>CHECK DATES</v>
      </c>
      <c r="AD988" s="257" t="str">
        <f t="shared" si="220"/>
        <v/>
      </c>
      <c r="AE988" s="286">
        <v>0</v>
      </c>
      <c r="AF988" s="257">
        <f t="shared" si="221"/>
        <v>0</v>
      </c>
      <c r="AG988" s="257" t="str">
        <f t="shared" si="222"/>
        <v/>
      </c>
      <c r="AH988" s="257">
        <f t="shared" si="223"/>
        <v>0</v>
      </c>
    </row>
    <row r="989" spans="1:34" x14ac:dyDescent="0.3">
      <c r="A989" s="287">
        <v>977</v>
      </c>
      <c r="B989" s="150"/>
      <c r="C989" s="150"/>
      <c r="D989" s="150"/>
      <c r="E989" s="152"/>
      <c r="F989" s="152"/>
      <c r="G989" s="154"/>
      <c r="H989" s="155"/>
      <c r="I989" s="159"/>
      <c r="J989" s="159"/>
      <c r="K989" s="337"/>
      <c r="L989" s="343" t="str">
        <f>IF(K989="","",LOOKUP(K989,'Work Programme'!$A$8:$A$207,'Work Programme'!$B$8:$B$207))</f>
        <v/>
      </c>
      <c r="M989" s="150"/>
      <c r="N989" s="151"/>
      <c r="O989" s="254" t="str">
        <f>IF(G989="","",VLOOKUP(G989,'Overview - Financial Statement'!$A$46:$B$60,2,FALSE))</f>
        <v/>
      </c>
      <c r="P989" s="255" t="str">
        <f t="shared" si="210"/>
        <v/>
      </c>
      <c r="Q989" s="153"/>
      <c r="R989" s="153"/>
      <c r="S989" s="238">
        <f t="shared" si="211"/>
        <v>0</v>
      </c>
      <c r="T989" s="193" t="s">
        <v>44</v>
      </c>
      <c r="U989" s="173"/>
      <c r="V989" s="193" t="str">
        <f t="shared" si="212"/>
        <v/>
      </c>
      <c r="W989" s="264" t="str">
        <f t="shared" si="213"/>
        <v>OK</v>
      </c>
      <c r="X989" s="193" t="str">
        <f t="shared" si="214"/>
        <v/>
      </c>
      <c r="Y989" s="193" t="str">
        <f t="shared" si="215"/>
        <v/>
      </c>
      <c r="Z989" s="397" t="str">
        <f t="shared" si="216"/>
        <v/>
      </c>
      <c r="AA989" s="257" t="str">
        <f t="shared" si="217"/>
        <v/>
      </c>
      <c r="AB989" s="257" t="str">
        <f t="shared" si="218"/>
        <v/>
      </c>
      <c r="AC989" s="193" t="str">
        <f t="shared" si="219"/>
        <v>CHECK DATES</v>
      </c>
      <c r="AD989" s="257" t="str">
        <f t="shared" si="220"/>
        <v/>
      </c>
      <c r="AE989" s="286">
        <v>0</v>
      </c>
      <c r="AF989" s="257">
        <f t="shared" si="221"/>
        <v>0</v>
      </c>
      <c r="AG989" s="257" t="str">
        <f t="shared" si="222"/>
        <v/>
      </c>
      <c r="AH989" s="257">
        <f t="shared" si="223"/>
        <v>0</v>
      </c>
    </row>
    <row r="990" spans="1:34" x14ac:dyDescent="0.3">
      <c r="A990" s="287">
        <v>978</v>
      </c>
      <c r="B990" s="150"/>
      <c r="C990" s="150"/>
      <c r="D990" s="150"/>
      <c r="E990" s="152"/>
      <c r="F990" s="152"/>
      <c r="G990" s="154"/>
      <c r="H990" s="155"/>
      <c r="I990" s="159"/>
      <c r="J990" s="159"/>
      <c r="K990" s="337"/>
      <c r="L990" s="343" t="str">
        <f>IF(K990="","",LOOKUP(K990,'Work Programme'!$A$8:$A$207,'Work Programme'!$B$8:$B$207))</f>
        <v/>
      </c>
      <c r="M990" s="150"/>
      <c r="N990" s="151"/>
      <c r="O990" s="254" t="str">
        <f>IF(G990="","",VLOOKUP(G990,'Overview - Financial Statement'!$A$46:$B$60,2,FALSE))</f>
        <v/>
      </c>
      <c r="P990" s="255" t="str">
        <f t="shared" si="210"/>
        <v/>
      </c>
      <c r="Q990" s="153"/>
      <c r="R990" s="153"/>
      <c r="S990" s="238">
        <f t="shared" si="211"/>
        <v>0</v>
      </c>
      <c r="T990" s="193" t="s">
        <v>44</v>
      </c>
      <c r="U990" s="173"/>
      <c r="V990" s="193" t="str">
        <f t="shared" si="212"/>
        <v/>
      </c>
      <c r="W990" s="264" t="str">
        <f t="shared" si="213"/>
        <v>OK</v>
      </c>
      <c r="X990" s="193" t="str">
        <f t="shared" si="214"/>
        <v/>
      </c>
      <c r="Y990" s="193" t="str">
        <f t="shared" si="215"/>
        <v/>
      </c>
      <c r="Z990" s="397" t="str">
        <f t="shared" si="216"/>
        <v/>
      </c>
      <c r="AA990" s="257" t="str">
        <f t="shared" si="217"/>
        <v/>
      </c>
      <c r="AB990" s="257" t="str">
        <f t="shared" si="218"/>
        <v/>
      </c>
      <c r="AC990" s="193" t="str">
        <f t="shared" si="219"/>
        <v>CHECK DATES</v>
      </c>
      <c r="AD990" s="257" t="str">
        <f t="shared" si="220"/>
        <v/>
      </c>
      <c r="AE990" s="286">
        <v>0</v>
      </c>
      <c r="AF990" s="257">
        <f t="shared" si="221"/>
        <v>0</v>
      </c>
      <c r="AG990" s="257" t="str">
        <f t="shared" si="222"/>
        <v/>
      </c>
      <c r="AH990" s="257">
        <f t="shared" si="223"/>
        <v>0</v>
      </c>
    </row>
    <row r="991" spans="1:34" x14ac:dyDescent="0.3">
      <c r="A991" s="287">
        <v>979</v>
      </c>
      <c r="B991" s="150"/>
      <c r="C991" s="150"/>
      <c r="D991" s="150"/>
      <c r="E991" s="152"/>
      <c r="F991" s="152"/>
      <c r="G991" s="154"/>
      <c r="H991" s="155"/>
      <c r="I991" s="159"/>
      <c r="J991" s="159"/>
      <c r="K991" s="337"/>
      <c r="L991" s="343" t="str">
        <f>IF(K991="","",LOOKUP(K991,'Work Programme'!$A$8:$A$207,'Work Programme'!$B$8:$B$207))</f>
        <v/>
      </c>
      <c r="M991" s="150"/>
      <c r="N991" s="151"/>
      <c r="O991" s="254" t="str">
        <f>IF(G991="","",VLOOKUP(G991,'Overview - Financial Statement'!$A$46:$B$60,2,FALSE))</f>
        <v/>
      </c>
      <c r="P991" s="255" t="str">
        <f t="shared" si="210"/>
        <v/>
      </c>
      <c r="Q991" s="153"/>
      <c r="R991" s="153"/>
      <c r="S991" s="238">
        <f t="shared" si="211"/>
        <v>0</v>
      </c>
      <c r="T991" s="193" t="s">
        <v>44</v>
      </c>
      <c r="U991" s="173"/>
      <c r="V991" s="193" t="str">
        <f t="shared" si="212"/>
        <v/>
      </c>
      <c r="W991" s="264" t="str">
        <f t="shared" si="213"/>
        <v>OK</v>
      </c>
      <c r="X991" s="193" t="str">
        <f t="shared" si="214"/>
        <v/>
      </c>
      <c r="Y991" s="193" t="str">
        <f t="shared" si="215"/>
        <v/>
      </c>
      <c r="Z991" s="397" t="str">
        <f t="shared" si="216"/>
        <v/>
      </c>
      <c r="AA991" s="257" t="str">
        <f t="shared" si="217"/>
        <v/>
      </c>
      <c r="AB991" s="257" t="str">
        <f t="shared" si="218"/>
        <v/>
      </c>
      <c r="AC991" s="193" t="str">
        <f t="shared" si="219"/>
        <v>CHECK DATES</v>
      </c>
      <c r="AD991" s="257" t="str">
        <f t="shared" si="220"/>
        <v/>
      </c>
      <c r="AE991" s="286">
        <v>0</v>
      </c>
      <c r="AF991" s="257">
        <f t="shared" si="221"/>
        <v>0</v>
      </c>
      <c r="AG991" s="257" t="str">
        <f t="shared" si="222"/>
        <v/>
      </c>
      <c r="AH991" s="257">
        <f t="shared" si="223"/>
        <v>0</v>
      </c>
    </row>
    <row r="992" spans="1:34" x14ac:dyDescent="0.3">
      <c r="A992" s="287">
        <v>980</v>
      </c>
      <c r="B992" s="150"/>
      <c r="C992" s="150"/>
      <c r="D992" s="150"/>
      <c r="E992" s="152"/>
      <c r="F992" s="152"/>
      <c r="G992" s="154"/>
      <c r="H992" s="155"/>
      <c r="I992" s="159"/>
      <c r="J992" s="159"/>
      <c r="K992" s="337"/>
      <c r="L992" s="343" t="str">
        <f>IF(K992="","",LOOKUP(K992,'Work Programme'!$A$8:$A$207,'Work Programme'!$B$8:$B$207))</f>
        <v/>
      </c>
      <c r="M992" s="150"/>
      <c r="N992" s="151"/>
      <c r="O992" s="254" t="str">
        <f>IF(G992="","",VLOOKUP(G992,'Overview - Financial Statement'!$A$46:$B$60,2,FALSE))</f>
        <v/>
      </c>
      <c r="P992" s="255" t="str">
        <f t="shared" si="210"/>
        <v/>
      </c>
      <c r="Q992" s="153"/>
      <c r="R992" s="153"/>
      <c r="S992" s="238">
        <f t="shared" si="211"/>
        <v>0</v>
      </c>
      <c r="T992" s="193" t="s">
        <v>44</v>
      </c>
      <c r="U992" s="173"/>
      <c r="V992" s="193" t="str">
        <f t="shared" si="212"/>
        <v/>
      </c>
      <c r="W992" s="264" t="str">
        <f t="shared" si="213"/>
        <v>OK</v>
      </c>
      <c r="X992" s="193" t="str">
        <f t="shared" si="214"/>
        <v/>
      </c>
      <c r="Y992" s="193" t="str">
        <f t="shared" si="215"/>
        <v/>
      </c>
      <c r="Z992" s="397" t="str">
        <f t="shared" si="216"/>
        <v/>
      </c>
      <c r="AA992" s="257" t="str">
        <f t="shared" si="217"/>
        <v/>
      </c>
      <c r="AB992" s="257" t="str">
        <f t="shared" si="218"/>
        <v/>
      </c>
      <c r="AC992" s="193" t="str">
        <f t="shared" si="219"/>
        <v>CHECK DATES</v>
      </c>
      <c r="AD992" s="257" t="str">
        <f t="shared" si="220"/>
        <v/>
      </c>
      <c r="AE992" s="286">
        <v>0</v>
      </c>
      <c r="AF992" s="257">
        <f t="shared" si="221"/>
        <v>0</v>
      </c>
      <c r="AG992" s="257" t="str">
        <f t="shared" si="222"/>
        <v/>
      </c>
      <c r="AH992" s="257">
        <f t="shared" si="223"/>
        <v>0</v>
      </c>
    </row>
    <row r="993" spans="1:34" x14ac:dyDescent="0.3">
      <c r="A993" s="287">
        <v>981</v>
      </c>
      <c r="B993" s="150"/>
      <c r="C993" s="150"/>
      <c r="D993" s="150"/>
      <c r="E993" s="152"/>
      <c r="F993" s="152"/>
      <c r="G993" s="154"/>
      <c r="H993" s="155"/>
      <c r="I993" s="159"/>
      <c r="J993" s="159"/>
      <c r="K993" s="337"/>
      <c r="L993" s="343" t="str">
        <f>IF(K993="","",LOOKUP(K993,'Work Programme'!$A$8:$A$207,'Work Programme'!$B$8:$B$207))</f>
        <v/>
      </c>
      <c r="M993" s="150"/>
      <c r="N993" s="151"/>
      <c r="O993" s="254" t="str">
        <f>IF(G993="","",VLOOKUP(G993,'Overview - Financial Statement'!$A$46:$B$60,2,FALSE))</f>
        <v/>
      </c>
      <c r="P993" s="255" t="str">
        <f t="shared" si="210"/>
        <v/>
      </c>
      <c r="Q993" s="153"/>
      <c r="R993" s="153"/>
      <c r="S993" s="238">
        <f t="shared" si="211"/>
        <v>0</v>
      </c>
      <c r="T993" s="193" t="s">
        <v>44</v>
      </c>
      <c r="U993" s="173"/>
      <c r="V993" s="193" t="str">
        <f t="shared" si="212"/>
        <v/>
      </c>
      <c r="W993" s="264" t="str">
        <f t="shared" si="213"/>
        <v>OK</v>
      </c>
      <c r="X993" s="193" t="str">
        <f t="shared" si="214"/>
        <v/>
      </c>
      <c r="Y993" s="193" t="str">
        <f t="shared" si="215"/>
        <v/>
      </c>
      <c r="Z993" s="397" t="str">
        <f t="shared" si="216"/>
        <v/>
      </c>
      <c r="AA993" s="257" t="str">
        <f t="shared" si="217"/>
        <v/>
      </c>
      <c r="AB993" s="257" t="str">
        <f t="shared" si="218"/>
        <v/>
      </c>
      <c r="AC993" s="193" t="str">
        <f t="shared" si="219"/>
        <v>CHECK DATES</v>
      </c>
      <c r="AD993" s="257" t="str">
        <f t="shared" si="220"/>
        <v/>
      </c>
      <c r="AE993" s="286">
        <v>0</v>
      </c>
      <c r="AF993" s="257">
        <f t="shared" si="221"/>
        <v>0</v>
      </c>
      <c r="AG993" s="257" t="str">
        <f t="shared" si="222"/>
        <v/>
      </c>
      <c r="AH993" s="257">
        <f t="shared" si="223"/>
        <v>0</v>
      </c>
    </row>
    <row r="994" spans="1:34" x14ac:dyDescent="0.3">
      <c r="A994" s="287">
        <v>982</v>
      </c>
      <c r="B994" s="150"/>
      <c r="C994" s="150"/>
      <c r="D994" s="150"/>
      <c r="E994" s="152"/>
      <c r="F994" s="152"/>
      <c r="G994" s="154"/>
      <c r="H994" s="155"/>
      <c r="I994" s="159"/>
      <c r="J994" s="159"/>
      <c r="K994" s="337"/>
      <c r="L994" s="343" t="str">
        <f>IF(K994="","",LOOKUP(K994,'Work Programme'!$A$8:$A$207,'Work Programme'!$B$8:$B$207))</f>
        <v/>
      </c>
      <c r="M994" s="150"/>
      <c r="N994" s="151"/>
      <c r="O994" s="254" t="str">
        <f>IF(G994="","",VLOOKUP(G994,'Overview - Financial Statement'!$A$46:$B$60,2,FALSE))</f>
        <v/>
      </c>
      <c r="P994" s="255" t="str">
        <f t="shared" si="210"/>
        <v/>
      </c>
      <c r="Q994" s="153"/>
      <c r="R994" s="153"/>
      <c r="S994" s="238">
        <f t="shared" si="211"/>
        <v>0</v>
      </c>
      <c r="T994" s="193" t="s">
        <v>44</v>
      </c>
      <c r="U994" s="173"/>
      <c r="V994" s="193" t="str">
        <f t="shared" si="212"/>
        <v/>
      </c>
      <c r="W994" s="264" t="str">
        <f t="shared" si="213"/>
        <v>OK</v>
      </c>
      <c r="X994" s="193" t="str">
        <f t="shared" si="214"/>
        <v/>
      </c>
      <c r="Y994" s="193" t="str">
        <f t="shared" si="215"/>
        <v/>
      </c>
      <c r="Z994" s="397" t="str">
        <f t="shared" si="216"/>
        <v/>
      </c>
      <c r="AA994" s="257" t="str">
        <f t="shared" si="217"/>
        <v/>
      </c>
      <c r="AB994" s="257" t="str">
        <f t="shared" si="218"/>
        <v/>
      </c>
      <c r="AC994" s="193" t="str">
        <f t="shared" si="219"/>
        <v>CHECK DATES</v>
      </c>
      <c r="AD994" s="257" t="str">
        <f t="shared" si="220"/>
        <v/>
      </c>
      <c r="AE994" s="286">
        <v>0</v>
      </c>
      <c r="AF994" s="257">
        <f t="shared" si="221"/>
        <v>0</v>
      </c>
      <c r="AG994" s="257" t="str">
        <f t="shared" si="222"/>
        <v/>
      </c>
      <c r="AH994" s="257">
        <f t="shared" si="223"/>
        <v>0</v>
      </c>
    </row>
    <row r="995" spans="1:34" x14ac:dyDescent="0.3">
      <c r="A995" s="287">
        <v>983</v>
      </c>
      <c r="B995" s="150"/>
      <c r="C995" s="150"/>
      <c r="D995" s="150"/>
      <c r="E995" s="152"/>
      <c r="F995" s="152"/>
      <c r="G995" s="154"/>
      <c r="H995" s="155"/>
      <c r="I995" s="159"/>
      <c r="J995" s="159"/>
      <c r="K995" s="337"/>
      <c r="L995" s="343" t="str">
        <f>IF(K995="","",LOOKUP(K995,'Work Programme'!$A$8:$A$207,'Work Programme'!$B$8:$B$207))</f>
        <v/>
      </c>
      <c r="M995" s="150"/>
      <c r="N995" s="151"/>
      <c r="O995" s="254" t="str">
        <f>IF(G995="","",VLOOKUP(G995,'Overview - Financial Statement'!$A$46:$B$60,2,FALSE))</f>
        <v/>
      </c>
      <c r="P995" s="255" t="str">
        <f t="shared" si="210"/>
        <v/>
      </c>
      <c r="Q995" s="153"/>
      <c r="R995" s="153"/>
      <c r="S995" s="238">
        <f t="shared" si="211"/>
        <v>0</v>
      </c>
      <c r="T995" s="193" t="s">
        <v>44</v>
      </c>
      <c r="U995" s="173"/>
      <c r="V995" s="193" t="str">
        <f t="shared" si="212"/>
        <v/>
      </c>
      <c r="W995" s="264" t="str">
        <f t="shared" si="213"/>
        <v>OK</v>
      </c>
      <c r="X995" s="193" t="str">
        <f t="shared" si="214"/>
        <v/>
      </c>
      <c r="Y995" s="193" t="str">
        <f t="shared" si="215"/>
        <v/>
      </c>
      <c r="Z995" s="397" t="str">
        <f t="shared" si="216"/>
        <v/>
      </c>
      <c r="AA995" s="257" t="str">
        <f t="shared" si="217"/>
        <v/>
      </c>
      <c r="AB995" s="257" t="str">
        <f t="shared" si="218"/>
        <v/>
      </c>
      <c r="AC995" s="193" t="str">
        <f t="shared" si="219"/>
        <v>CHECK DATES</v>
      </c>
      <c r="AD995" s="257" t="str">
        <f t="shared" si="220"/>
        <v/>
      </c>
      <c r="AE995" s="286">
        <v>0</v>
      </c>
      <c r="AF995" s="257">
        <f t="shared" si="221"/>
        <v>0</v>
      </c>
      <c r="AG995" s="257" t="str">
        <f t="shared" si="222"/>
        <v/>
      </c>
      <c r="AH995" s="257">
        <f t="shared" si="223"/>
        <v>0</v>
      </c>
    </row>
    <row r="996" spans="1:34" x14ac:dyDescent="0.3">
      <c r="A996" s="287">
        <v>984</v>
      </c>
      <c r="B996" s="150"/>
      <c r="C996" s="150"/>
      <c r="D996" s="150"/>
      <c r="E996" s="152"/>
      <c r="F996" s="152"/>
      <c r="G996" s="154"/>
      <c r="H996" s="155"/>
      <c r="I996" s="159"/>
      <c r="J996" s="159"/>
      <c r="K996" s="337"/>
      <c r="L996" s="343" t="str">
        <f>IF(K996="","",LOOKUP(K996,'Work Programme'!$A$8:$A$207,'Work Programme'!$B$8:$B$207))</f>
        <v/>
      </c>
      <c r="M996" s="150"/>
      <c r="N996" s="151"/>
      <c r="O996" s="254" t="str">
        <f>IF(G996="","",VLOOKUP(G996,'Overview - Financial Statement'!$A$46:$B$60,2,FALSE))</f>
        <v/>
      </c>
      <c r="P996" s="255" t="str">
        <f t="shared" si="210"/>
        <v/>
      </c>
      <c r="Q996" s="153"/>
      <c r="R996" s="153"/>
      <c r="S996" s="238">
        <f t="shared" si="211"/>
        <v>0</v>
      </c>
      <c r="T996" s="193" t="s">
        <v>44</v>
      </c>
      <c r="U996" s="173"/>
      <c r="V996" s="193" t="str">
        <f t="shared" si="212"/>
        <v/>
      </c>
      <c r="W996" s="264" t="str">
        <f t="shared" si="213"/>
        <v>OK</v>
      </c>
      <c r="X996" s="193" t="str">
        <f t="shared" si="214"/>
        <v/>
      </c>
      <c r="Y996" s="193" t="str">
        <f t="shared" si="215"/>
        <v/>
      </c>
      <c r="Z996" s="397" t="str">
        <f t="shared" si="216"/>
        <v/>
      </c>
      <c r="AA996" s="257" t="str">
        <f t="shared" si="217"/>
        <v/>
      </c>
      <c r="AB996" s="257" t="str">
        <f t="shared" si="218"/>
        <v/>
      </c>
      <c r="AC996" s="193" t="str">
        <f t="shared" si="219"/>
        <v>CHECK DATES</v>
      </c>
      <c r="AD996" s="257" t="str">
        <f t="shared" si="220"/>
        <v/>
      </c>
      <c r="AE996" s="286">
        <v>0</v>
      </c>
      <c r="AF996" s="257">
        <f t="shared" si="221"/>
        <v>0</v>
      </c>
      <c r="AG996" s="257" t="str">
        <f t="shared" si="222"/>
        <v/>
      </c>
      <c r="AH996" s="257">
        <f t="shared" si="223"/>
        <v>0</v>
      </c>
    </row>
    <row r="997" spans="1:34" x14ac:dyDescent="0.3">
      <c r="A997" s="287">
        <v>985</v>
      </c>
      <c r="B997" s="150"/>
      <c r="C997" s="150"/>
      <c r="D997" s="150"/>
      <c r="E997" s="152"/>
      <c r="F997" s="152"/>
      <c r="G997" s="154"/>
      <c r="H997" s="155"/>
      <c r="I997" s="159"/>
      <c r="J997" s="159"/>
      <c r="K997" s="337"/>
      <c r="L997" s="343" t="str">
        <f>IF(K997="","",LOOKUP(K997,'Work Programme'!$A$8:$A$207,'Work Programme'!$B$8:$B$207))</f>
        <v/>
      </c>
      <c r="M997" s="150"/>
      <c r="N997" s="151"/>
      <c r="O997" s="254" t="str">
        <f>IF(G997="","",VLOOKUP(G997,'Overview - Financial Statement'!$A$46:$B$60,2,FALSE))</f>
        <v/>
      </c>
      <c r="P997" s="255" t="str">
        <f t="shared" si="210"/>
        <v/>
      </c>
      <c r="Q997" s="153"/>
      <c r="R997" s="153"/>
      <c r="S997" s="238">
        <f t="shared" si="211"/>
        <v>0</v>
      </c>
      <c r="T997" s="193" t="s">
        <v>44</v>
      </c>
      <c r="U997" s="173"/>
      <c r="V997" s="193" t="str">
        <f t="shared" si="212"/>
        <v/>
      </c>
      <c r="W997" s="264" t="str">
        <f t="shared" si="213"/>
        <v>OK</v>
      </c>
      <c r="X997" s="193" t="str">
        <f t="shared" si="214"/>
        <v/>
      </c>
      <c r="Y997" s="193" t="str">
        <f t="shared" si="215"/>
        <v/>
      </c>
      <c r="Z997" s="397" t="str">
        <f t="shared" si="216"/>
        <v/>
      </c>
      <c r="AA997" s="257" t="str">
        <f t="shared" si="217"/>
        <v/>
      </c>
      <c r="AB997" s="257" t="str">
        <f t="shared" si="218"/>
        <v/>
      </c>
      <c r="AC997" s="193" t="str">
        <f t="shared" si="219"/>
        <v>CHECK DATES</v>
      </c>
      <c r="AD997" s="257" t="str">
        <f t="shared" si="220"/>
        <v/>
      </c>
      <c r="AE997" s="286">
        <v>0</v>
      </c>
      <c r="AF997" s="257">
        <f t="shared" si="221"/>
        <v>0</v>
      </c>
      <c r="AG997" s="257" t="str">
        <f t="shared" si="222"/>
        <v/>
      </c>
      <c r="AH997" s="257">
        <f t="shared" si="223"/>
        <v>0</v>
      </c>
    </row>
    <row r="998" spans="1:34" x14ac:dyDescent="0.3">
      <c r="A998" s="287">
        <v>986</v>
      </c>
      <c r="B998" s="150"/>
      <c r="C998" s="150"/>
      <c r="D998" s="150"/>
      <c r="E998" s="152"/>
      <c r="F998" s="152"/>
      <c r="G998" s="154"/>
      <c r="H998" s="155"/>
      <c r="I998" s="159"/>
      <c r="J998" s="159"/>
      <c r="K998" s="337"/>
      <c r="L998" s="343" t="str">
        <f>IF(K998="","",LOOKUP(K998,'Work Programme'!$A$8:$A$207,'Work Programme'!$B$8:$B$207))</f>
        <v/>
      </c>
      <c r="M998" s="150"/>
      <c r="N998" s="151"/>
      <c r="O998" s="254" t="str">
        <f>IF(G998="","",VLOOKUP(G998,'Overview - Financial Statement'!$A$46:$B$60,2,FALSE))</f>
        <v/>
      </c>
      <c r="P998" s="255" t="str">
        <f t="shared" si="210"/>
        <v/>
      </c>
      <c r="Q998" s="153"/>
      <c r="R998" s="153"/>
      <c r="S998" s="238">
        <f t="shared" si="211"/>
        <v>0</v>
      </c>
      <c r="T998" s="193" t="s">
        <v>44</v>
      </c>
      <c r="U998" s="173"/>
      <c r="V998" s="193" t="str">
        <f t="shared" si="212"/>
        <v/>
      </c>
      <c r="W998" s="264" t="str">
        <f t="shared" si="213"/>
        <v>OK</v>
      </c>
      <c r="X998" s="193" t="str">
        <f t="shared" si="214"/>
        <v/>
      </c>
      <c r="Y998" s="193" t="str">
        <f t="shared" si="215"/>
        <v/>
      </c>
      <c r="Z998" s="397" t="str">
        <f t="shared" si="216"/>
        <v/>
      </c>
      <c r="AA998" s="257" t="str">
        <f t="shared" si="217"/>
        <v/>
      </c>
      <c r="AB998" s="257" t="str">
        <f t="shared" si="218"/>
        <v/>
      </c>
      <c r="AC998" s="193" t="str">
        <f t="shared" si="219"/>
        <v>CHECK DATES</v>
      </c>
      <c r="AD998" s="257" t="str">
        <f t="shared" si="220"/>
        <v/>
      </c>
      <c r="AE998" s="286">
        <v>0</v>
      </c>
      <c r="AF998" s="257">
        <f t="shared" si="221"/>
        <v>0</v>
      </c>
      <c r="AG998" s="257" t="str">
        <f t="shared" si="222"/>
        <v/>
      </c>
      <c r="AH998" s="257">
        <f t="shared" si="223"/>
        <v>0</v>
      </c>
    </row>
    <row r="999" spans="1:34" x14ac:dyDescent="0.3">
      <c r="A999" s="287">
        <v>987</v>
      </c>
      <c r="B999" s="150"/>
      <c r="C999" s="150"/>
      <c r="D999" s="150"/>
      <c r="E999" s="152"/>
      <c r="F999" s="152"/>
      <c r="G999" s="154"/>
      <c r="H999" s="155"/>
      <c r="I999" s="159"/>
      <c r="J999" s="159"/>
      <c r="K999" s="337"/>
      <c r="L999" s="343" t="str">
        <f>IF(K999="","",LOOKUP(K999,'Work Programme'!$A$8:$A$207,'Work Programme'!$B$8:$B$207))</f>
        <v/>
      </c>
      <c r="M999" s="150"/>
      <c r="N999" s="151"/>
      <c r="O999" s="254" t="str">
        <f>IF(G999="","",VLOOKUP(G999,'Overview - Financial Statement'!$A$46:$B$60,2,FALSE))</f>
        <v/>
      </c>
      <c r="P999" s="255" t="str">
        <f t="shared" si="210"/>
        <v/>
      </c>
      <c r="Q999" s="153"/>
      <c r="R999" s="153"/>
      <c r="S999" s="238">
        <f t="shared" si="211"/>
        <v>0</v>
      </c>
      <c r="T999" s="193" t="s">
        <v>44</v>
      </c>
      <c r="U999" s="173"/>
      <c r="V999" s="193" t="str">
        <f t="shared" si="212"/>
        <v/>
      </c>
      <c r="W999" s="264" t="str">
        <f t="shared" si="213"/>
        <v>OK</v>
      </c>
      <c r="X999" s="193" t="str">
        <f t="shared" si="214"/>
        <v/>
      </c>
      <c r="Y999" s="193" t="str">
        <f t="shared" si="215"/>
        <v/>
      </c>
      <c r="Z999" s="397" t="str">
        <f t="shared" si="216"/>
        <v/>
      </c>
      <c r="AA999" s="257" t="str">
        <f t="shared" si="217"/>
        <v/>
      </c>
      <c r="AB999" s="257" t="str">
        <f t="shared" si="218"/>
        <v/>
      </c>
      <c r="AC999" s="193" t="str">
        <f t="shared" si="219"/>
        <v>CHECK DATES</v>
      </c>
      <c r="AD999" s="257" t="str">
        <f t="shared" si="220"/>
        <v/>
      </c>
      <c r="AE999" s="286">
        <v>0</v>
      </c>
      <c r="AF999" s="257">
        <f t="shared" si="221"/>
        <v>0</v>
      </c>
      <c r="AG999" s="257" t="str">
        <f t="shared" si="222"/>
        <v/>
      </c>
      <c r="AH999" s="257">
        <f t="shared" si="223"/>
        <v>0</v>
      </c>
    </row>
    <row r="1000" spans="1:34" x14ac:dyDescent="0.3">
      <c r="A1000" s="287">
        <v>988</v>
      </c>
      <c r="B1000" s="150"/>
      <c r="C1000" s="150"/>
      <c r="D1000" s="150"/>
      <c r="E1000" s="152"/>
      <c r="F1000" s="152"/>
      <c r="G1000" s="154"/>
      <c r="H1000" s="155"/>
      <c r="I1000" s="159"/>
      <c r="J1000" s="159"/>
      <c r="K1000" s="337"/>
      <c r="L1000" s="343" t="str">
        <f>IF(K1000="","",LOOKUP(K1000,'Work Programme'!$A$8:$A$207,'Work Programme'!$B$8:$B$207))</f>
        <v/>
      </c>
      <c r="M1000" s="150"/>
      <c r="N1000" s="151"/>
      <c r="O1000" s="254" t="str">
        <f>IF(G1000="","",VLOOKUP(G1000,'Overview - Financial Statement'!$A$46:$B$60,2,FALSE))</f>
        <v/>
      </c>
      <c r="P1000" s="255" t="str">
        <f t="shared" si="210"/>
        <v/>
      </c>
      <c r="Q1000" s="153"/>
      <c r="R1000" s="153"/>
      <c r="S1000" s="238">
        <f t="shared" si="211"/>
        <v>0</v>
      </c>
      <c r="T1000" s="193" t="s">
        <v>44</v>
      </c>
      <c r="U1000" s="173"/>
      <c r="V1000" s="193" t="str">
        <f t="shared" si="212"/>
        <v/>
      </c>
      <c r="W1000" s="264" t="str">
        <f t="shared" si="213"/>
        <v>OK</v>
      </c>
      <c r="X1000" s="193" t="str">
        <f t="shared" si="214"/>
        <v/>
      </c>
      <c r="Y1000" s="193" t="str">
        <f t="shared" si="215"/>
        <v/>
      </c>
      <c r="Z1000" s="397" t="str">
        <f t="shared" si="216"/>
        <v/>
      </c>
      <c r="AA1000" s="257" t="str">
        <f t="shared" si="217"/>
        <v/>
      </c>
      <c r="AB1000" s="257" t="str">
        <f t="shared" si="218"/>
        <v/>
      </c>
      <c r="AC1000" s="193" t="str">
        <f t="shared" si="219"/>
        <v>CHECK DATES</v>
      </c>
      <c r="AD1000" s="257" t="str">
        <f t="shared" si="220"/>
        <v/>
      </c>
      <c r="AE1000" s="286">
        <v>0</v>
      </c>
      <c r="AF1000" s="257">
        <f t="shared" si="221"/>
        <v>0</v>
      </c>
      <c r="AG1000" s="257" t="str">
        <f t="shared" si="222"/>
        <v/>
      </c>
      <c r="AH1000" s="257">
        <f t="shared" si="223"/>
        <v>0</v>
      </c>
    </row>
    <row r="1001" spans="1:34" x14ac:dyDescent="0.3">
      <c r="A1001" s="287">
        <v>989</v>
      </c>
      <c r="B1001" s="150"/>
      <c r="C1001" s="150"/>
      <c r="D1001" s="150"/>
      <c r="E1001" s="152"/>
      <c r="F1001" s="152"/>
      <c r="G1001" s="154"/>
      <c r="H1001" s="155"/>
      <c r="I1001" s="159"/>
      <c r="J1001" s="159"/>
      <c r="K1001" s="337"/>
      <c r="L1001" s="343" t="str">
        <f>IF(K1001="","",LOOKUP(K1001,'Work Programme'!$A$8:$A$207,'Work Programme'!$B$8:$B$207))</f>
        <v/>
      </c>
      <c r="M1001" s="150"/>
      <c r="N1001" s="151"/>
      <c r="O1001" s="254" t="str">
        <f>IF(G1001="","",VLOOKUP(G1001,'Overview - Financial Statement'!$A$46:$B$60,2,FALSE))</f>
        <v/>
      </c>
      <c r="P1001" s="255" t="str">
        <f t="shared" si="210"/>
        <v/>
      </c>
      <c r="Q1001" s="153"/>
      <c r="R1001" s="153"/>
      <c r="S1001" s="238">
        <f t="shared" si="211"/>
        <v>0</v>
      </c>
      <c r="T1001" s="193" t="s">
        <v>44</v>
      </c>
      <c r="U1001" s="173"/>
      <c r="V1001" s="193" t="str">
        <f t="shared" si="212"/>
        <v/>
      </c>
      <c r="W1001" s="264" t="str">
        <f t="shared" si="213"/>
        <v>OK</v>
      </c>
      <c r="X1001" s="193" t="str">
        <f t="shared" si="214"/>
        <v/>
      </c>
      <c r="Y1001" s="193" t="str">
        <f t="shared" si="215"/>
        <v/>
      </c>
      <c r="Z1001" s="397" t="str">
        <f t="shared" si="216"/>
        <v/>
      </c>
      <c r="AA1001" s="257" t="str">
        <f t="shared" si="217"/>
        <v/>
      </c>
      <c r="AB1001" s="257" t="str">
        <f t="shared" si="218"/>
        <v/>
      </c>
      <c r="AC1001" s="193" t="str">
        <f t="shared" si="219"/>
        <v>CHECK DATES</v>
      </c>
      <c r="AD1001" s="257" t="str">
        <f t="shared" si="220"/>
        <v/>
      </c>
      <c r="AE1001" s="286">
        <v>0</v>
      </c>
      <c r="AF1001" s="257">
        <f t="shared" si="221"/>
        <v>0</v>
      </c>
      <c r="AG1001" s="257" t="str">
        <f t="shared" si="222"/>
        <v/>
      </c>
      <c r="AH1001" s="257">
        <f t="shared" si="223"/>
        <v>0</v>
      </c>
    </row>
    <row r="1002" spans="1:34" x14ac:dyDescent="0.3">
      <c r="A1002" s="287">
        <v>990</v>
      </c>
      <c r="B1002" s="150"/>
      <c r="C1002" s="150"/>
      <c r="D1002" s="150"/>
      <c r="E1002" s="152"/>
      <c r="F1002" s="152"/>
      <c r="G1002" s="154"/>
      <c r="H1002" s="155"/>
      <c r="I1002" s="159"/>
      <c r="J1002" s="159"/>
      <c r="K1002" s="337"/>
      <c r="L1002" s="343" t="str">
        <f>IF(K1002="","",LOOKUP(K1002,'Work Programme'!$A$8:$A$207,'Work Programme'!$B$8:$B$207))</f>
        <v/>
      </c>
      <c r="M1002" s="150"/>
      <c r="N1002" s="151"/>
      <c r="O1002" s="254" t="str">
        <f>IF(G1002="","",VLOOKUP(G1002,'Overview - Financial Statement'!$A$46:$B$60,2,FALSE))</f>
        <v/>
      </c>
      <c r="P1002" s="255" t="str">
        <f t="shared" si="210"/>
        <v/>
      </c>
      <c r="Q1002" s="153"/>
      <c r="R1002" s="153"/>
      <c r="S1002" s="238">
        <f t="shared" si="211"/>
        <v>0</v>
      </c>
      <c r="T1002" s="193" t="s">
        <v>44</v>
      </c>
      <c r="U1002" s="173"/>
      <c r="V1002" s="193" t="str">
        <f t="shared" si="212"/>
        <v/>
      </c>
      <c r="W1002" s="264" t="str">
        <f t="shared" si="213"/>
        <v>OK</v>
      </c>
      <c r="X1002" s="193" t="str">
        <f t="shared" si="214"/>
        <v/>
      </c>
      <c r="Y1002" s="193" t="str">
        <f t="shared" si="215"/>
        <v/>
      </c>
      <c r="Z1002" s="397" t="str">
        <f t="shared" si="216"/>
        <v/>
      </c>
      <c r="AA1002" s="257" t="str">
        <f t="shared" si="217"/>
        <v/>
      </c>
      <c r="AB1002" s="257" t="str">
        <f t="shared" si="218"/>
        <v/>
      </c>
      <c r="AC1002" s="193" t="str">
        <f t="shared" si="219"/>
        <v>CHECK DATES</v>
      </c>
      <c r="AD1002" s="257" t="str">
        <f t="shared" si="220"/>
        <v/>
      </c>
      <c r="AE1002" s="286">
        <v>0</v>
      </c>
      <c r="AF1002" s="257">
        <f t="shared" si="221"/>
        <v>0</v>
      </c>
      <c r="AG1002" s="257" t="str">
        <f t="shared" si="222"/>
        <v/>
      </c>
      <c r="AH1002" s="257">
        <f t="shared" si="223"/>
        <v>0</v>
      </c>
    </row>
    <row r="1003" spans="1:34" x14ac:dyDescent="0.3">
      <c r="A1003" s="287">
        <v>991</v>
      </c>
      <c r="B1003" s="150"/>
      <c r="C1003" s="150"/>
      <c r="D1003" s="150"/>
      <c r="E1003" s="152"/>
      <c r="F1003" s="152"/>
      <c r="G1003" s="154"/>
      <c r="H1003" s="155"/>
      <c r="I1003" s="159"/>
      <c r="J1003" s="159"/>
      <c r="K1003" s="337"/>
      <c r="L1003" s="343" t="str">
        <f>IF(K1003="","",LOOKUP(K1003,'Work Programme'!$A$8:$A$207,'Work Programme'!$B$8:$B$207))</f>
        <v/>
      </c>
      <c r="M1003" s="150"/>
      <c r="N1003" s="151"/>
      <c r="O1003" s="254" t="str">
        <f>IF(G1003="","",VLOOKUP(G1003,'Overview - Financial Statement'!$A$46:$B$60,2,FALSE))</f>
        <v/>
      </c>
      <c r="P1003" s="255" t="str">
        <f t="shared" si="210"/>
        <v/>
      </c>
      <c r="Q1003" s="153"/>
      <c r="R1003" s="153"/>
      <c r="S1003" s="238">
        <f t="shared" si="211"/>
        <v>0</v>
      </c>
      <c r="T1003" s="193" t="s">
        <v>44</v>
      </c>
      <c r="U1003" s="173"/>
      <c r="V1003" s="193" t="str">
        <f t="shared" si="212"/>
        <v/>
      </c>
      <c r="W1003" s="264" t="str">
        <f t="shared" si="213"/>
        <v>OK</v>
      </c>
      <c r="X1003" s="193" t="str">
        <f t="shared" si="214"/>
        <v/>
      </c>
      <c r="Y1003" s="193" t="str">
        <f t="shared" si="215"/>
        <v/>
      </c>
      <c r="Z1003" s="397" t="str">
        <f t="shared" si="216"/>
        <v/>
      </c>
      <c r="AA1003" s="257" t="str">
        <f t="shared" si="217"/>
        <v/>
      </c>
      <c r="AB1003" s="257" t="str">
        <f t="shared" si="218"/>
        <v/>
      </c>
      <c r="AC1003" s="193" t="str">
        <f t="shared" si="219"/>
        <v>CHECK DATES</v>
      </c>
      <c r="AD1003" s="257" t="str">
        <f t="shared" si="220"/>
        <v/>
      </c>
      <c r="AE1003" s="286">
        <v>0</v>
      </c>
      <c r="AF1003" s="257">
        <f t="shared" si="221"/>
        <v>0</v>
      </c>
      <c r="AG1003" s="257" t="str">
        <f t="shared" si="222"/>
        <v/>
      </c>
      <c r="AH1003" s="257">
        <f t="shared" si="223"/>
        <v>0</v>
      </c>
    </row>
    <row r="1004" spans="1:34" x14ac:dyDescent="0.3">
      <c r="A1004" s="287">
        <v>992</v>
      </c>
      <c r="B1004" s="150"/>
      <c r="C1004" s="150"/>
      <c r="D1004" s="150"/>
      <c r="E1004" s="152"/>
      <c r="F1004" s="152"/>
      <c r="G1004" s="154"/>
      <c r="H1004" s="155"/>
      <c r="I1004" s="159"/>
      <c r="J1004" s="159"/>
      <c r="K1004" s="337"/>
      <c r="L1004" s="343" t="str">
        <f>IF(K1004="","",LOOKUP(K1004,'Work Programme'!$A$8:$A$207,'Work Programme'!$B$8:$B$207))</f>
        <v/>
      </c>
      <c r="M1004" s="150"/>
      <c r="N1004" s="151"/>
      <c r="O1004" s="254" t="str">
        <f>IF(G1004="","",VLOOKUP(G1004,'Overview - Financial Statement'!$A$46:$B$60,2,FALSE))</f>
        <v/>
      </c>
      <c r="P1004" s="255" t="str">
        <f t="shared" si="210"/>
        <v/>
      </c>
      <c r="Q1004" s="153"/>
      <c r="R1004" s="153"/>
      <c r="S1004" s="238">
        <f t="shared" si="211"/>
        <v>0</v>
      </c>
      <c r="T1004" s="193" t="s">
        <v>44</v>
      </c>
      <c r="U1004" s="173"/>
      <c r="V1004" s="193" t="str">
        <f t="shared" si="212"/>
        <v/>
      </c>
      <c r="W1004" s="264" t="str">
        <f t="shared" si="213"/>
        <v>OK</v>
      </c>
      <c r="X1004" s="193" t="str">
        <f t="shared" si="214"/>
        <v/>
      </c>
      <c r="Y1004" s="193" t="str">
        <f t="shared" si="215"/>
        <v/>
      </c>
      <c r="Z1004" s="397" t="str">
        <f t="shared" si="216"/>
        <v/>
      </c>
      <c r="AA1004" s="257" t="str">
        <f t="shared" si="217"/>
        <v/>
      </c>
      <c r="AB1004" s="257" t="str">
        <f t="shared" si="218"/>
        <v/>
      </c>
      <c r="AC1004" s="193" t="str">
        <f t="shared" si="219"/>
        <v>CHECK DATES</v>
      </c>
      <c r="AD1004" s="257" t="str">
        <f t="shared" si="220"/>
        <v/>
      </c>
      <c r="AE1004" s="286">
        <v>0</v>
      </c>
      <c r="AF1004" s="257">
        <f t="shared" si="221"/>
        <v>0</v>
      </c>
      <c r="AG1004" s="257" t="str">
        <f t="shared" si="222"/>
        <v/>
      </c>
      <c r="AH1004" s="257">
        <f t="shared" si="223"/>
        <v>0</v>
      </c>
    </row>
    <row r="1005" spans="1:34" x14ac:dyDescent="0.3">
      <c r="A1005" s="287">
        <v>993</v>
      </c>
      <c r="B1005" s="150"/>
      <c r="C1005" s="150"/>
      <c r="D1005" s="150"/>
      <c r="E1005" s="152"/>
      <c r="F1005" s="152"/>
      <c r="G1005" s="154"/>
      <c r="H1005" s="155"/>
      <c r="I1005" s="159"/>
      <c r="J1005" s="159"/>
      <c r="K1005" s="337"/>
      <c r="L1005" s="343" t="str">
        <f>IF(K1005="","",LOOKUP(K1005,'Work Programme'!$A$8:$A$207,'Work Programme'!$B$8:$B$207))</f>
        <v/>
      </c>
      <c r="M1005" s="150"/>
      <c r="N1005" s="151"/>
      <c r="O1005" s="254" t="str">
        <f>IF(G1005="","",VLOOKUP(G1005,'Overview - Financial Statement'!$A$46:$B$60,2,FALSE))</f>
        <v/>
      </c>
      <c r="P1005" s="255" t="str">
        <f t="shared" si="210"/>
        <v/>
      </c>
      <c r="Q1005" s="153"/>
      <c r="R1005" s="153"/>
      <c r="S1005" s="238">
        <f t="shared" si="211"/>
        <v>0</v>
      </c>
      <c r="T1005" s="193" t="s">
        <v>44</v>
      </c>
      <c r="U1005" s="173"/>
      <c r="V1005" s="193" t="str">
        <f t="shared" si="212"/>
        <v/>
      </c>
      <c r="W1005" s="264" t="str">
        <f t="shared" si="213"/>
        <v>OK</v>
      </c>
      <c r="X1005" s="193" t="str">
        <f t="shared" si="214"/>
        <v/>
      </c>
      <c r="Y1005" s="193" t="str">
        <f t="shared" si="215"/>
        <v/>
      </c>
      <c r="Z1005" s="397" t="str">
        <f t="shared" si="216"/>
        <v/>
      </c>
      <c r="AA1005" s="257" t="str">
        <f t="shared" si="217"/>
        <v/>
      </c>
      <c r="AB1005" s="257" t="str">
        <f t="shared" si="218"/>
        <v/>
      </c>
      <c r="AC1005" s="193" t="str">
        <f t="shared" si="219"/>
        <v>CHECK DATES</v>
      </c>
      <c r="AD1005" s="257" t="str">
        <f t="shared" si="220"/>
        <v/>
      </c>
      <c r="AE1005" s="286">
        <v>0</v>
      </c>
      <c r="AF1005" s="257">
        <f t="shared" si="221"/>
        <v>0</v>
      </c>
      <c r="AG1005" s="257" t="str">
        <f t="shared" si="222"/>
        <v/>
      </c>
      <c r="AH1005" s="257">
        <f t="shared" si="223"/>
        <v>0</v>
      </c>
    </row>
    <row r="1006" spans="1:34" x14ac:dyDescent="0.3">
      <c r="A1006" s="287">
        <v>994</v>
      </c>
      <c r="B1006" s="150"/>
      <c r="C1006" s="150"/>
      <c r="D1006" s="150"/>
      <c r="E1006" s="152"/>
      <c r="F1006" s="152"/>
      <c r="G1006" s="154"/>
      <c r="H1006" s="155"/>
      <c r="I1006" s="159"/>
      <c r="J1006" s="159"/>
      <c r="K1006" s="337"/>
      <c r="L1006" s="343" t="str">
        <f>IF(K1006="","",LOOKUP(K1006,'Work Programme'!$A$8:$A$207,'Work Programme'!$B$8:$B$207))</f>
        <v/>
      </c>
      <c r="M1006" s="150"/>
      <c r="N1006" s="151"/>
      <c r="O1006" s="254" t="str">
        <f>IF(G1006="","",VLOOKUP(G1006,'Overview - Financial Statement'!$A$46:$B$60,2,FALSE))</f>
        <v/>
      </c>
      <c r="P1006" s="255" t="str">
        <f t="shared" si="210"/>
        <v/>
      </c>
      <c r="Q1006" s="153"/>
      <c r="R1006" s="153"/>
      <c r="S1006" s="238">
        <f t="shared" si="211"/>
        <v>0</v>
      </c>
      <c r="T1006" s="193" t="s">
        <v>44</v>
      </c>
      <c r="U1006" s="173"/>
      <c r="V1006" s="193" t="str">
        <f t="shared" si="212"/>
        <v/>
      </c>
      <c r="W1006" s="264" t="str">
        <f t="shared" si="213"/>
        <v>OK</v>
      </c>
      <c r="X1006" s="193" t="str">
        <f t="shared" si="214"/>
        <v/>
      </c>
      <c r="Y1006" s="193" t="str">
        <f t="shared" si="215"/>
        <v/>
      </c>
      <c r="Z1006" s="397" t="str">
        <f t="shared" si="216"/>
        <v/>
      </c>
      <c r="AA1006" s="257" t="str">
        <f t="shared" si="217"/>
        <v/>
      </c>
      <c r="AB1006" s="257" t="str">
        <f t="shared" si="218"/>
        <v/>
      </c>
      <c r="AC1006" s="193" t="str">
        <f t="shared" si="219"/>
        <v>CHECK DATES</v>
      </c>
      <c r="AD1006" s="257" t="str">
        <f t="shared" si="220"/>
        <v/>
      </c>
      <c r="AE1006" s="286">
        <v>0</v>
      </c>
      <c r="AF1006" s="257">
        <f t="shared" si="221"/>
        <v>0</v>
      </c>
      <c r="AG1006" s="257" t="str">
        <f t="shared" si="222"/>
        <v/>
      </c>
      <c r="AH1006" s="257">
        <f t="shared" si="223"/>
        <v>0</v>
      </c>
    </row>
    <row r="1007" spans="1:34" x14ac:dyDescent="0.3">
      <c r="A1007" s="287">
        <v>995</v>
      </c>
      <c r="B1007" s="150"/>
      <c r="C1007" s="150"/>
      <c r="D1007" s="150"/>
      <c r="E1007" s="152"/>
      <c r="F1007" s="152"/>
      <c r="G1007" s="154"/>
      <c r="H1007" s="155"/>
      <c r="I1007" s="159"/>
      <c r="J1007" s="159"/>
      <c r="K1007" s="337"/>
      <c r="L1007" s="343" t="str">
        <f>IF(K1007="","",LOOKUP(K1007,'Work Programme'!$A$8:$A$207,'Work Programme'!$B$8:$B$207))</f>
        <v/>
      </c>
      <c r="M1007" s="150"/>
      <c r="N1007" s="151"/>
      <c r="O1007" s="254" t="str">
        <f>IF(G1007="","",VLOOKUP(G1007,'Overview - Financial Statement'!$A$46:$B$60,2,FALSE))</f>
        <v/>
      </c>
      <c r="P1007" s="255" t="str">
        <f t="shared" si="210"/>
        <v/>
      </c>
      <c r="Q1007" s="153"/>
      <c r="R1007" s="153"/>
      <c r="S1007" s="238">
        <f t="shared" si="211"/>
        <v>0</v>
      </c>
      <c r="T1007" s="193" t="s">
        <v>44</v>
      </c>
      <c r="U1007" s="173"/>
      <c r="V1007" s="193" t="str">
        <f t="shared" si="212"/>
        <v/>
      </c>
      <c r="W1007" s="264" t="str">
        <f t="shared" si="213"/>
        <v>OK</v>
      </c>
      <c r="X1007" s="193" t="str">
        <f t="shared" si="214"/>
        <v/>
      </c>
      <c r="Y1007" s="193" t="str">
        <f t="shared" si="215"/>
        <v/>
      </c>
      <c r="Z1007" s="397" t="str">
        <f t="shared" si="216"/>
        <v/>
      </c>
      <c r="AA1007" s="257" t="str">
        <f t="shared" si="217"/>
        <v/>
      </c>
      <c r="AB1007" s="257" t="str">
        <f t="shared" si="218"/>
        <v/>
      </c>
      <c r="AC1007" s="193" t="str">
        <f t="shared" si="219"/>
        <v>CHECK DATES</v>
      </c>
      <c r="AD1007" s="257" t="str">
        <f t="shared" si="220"/>
        <v/>
      </c>
      <c r="AE1007" s="286">
        <v>0</v>
      </c>
      <c r="AF1007" s="257">
        <f t="shared" si="221"/>
        <v>0</v>
      </c>
      <c r="AG1007" s="257" t="str">
        <f t="shared" si="222"/>
        <v/>
      </c>
      <c r="AH1007" s="257">
        <f t="shared" si="223"/>
        <v>0</v>
      </c>
    </row>
    <row r="1008" spans="1:34" x14ac:dyDescent="0.3">
      <c r="A1008" s="287">
        <v>996</v>
      </c>
      <c r="B1008" s="150"/>
      <c r="C1008" s="150"/>
      <c r="D1008" s="150"/>
      <c r="E1008" s="152"/>
      <c r="F1008" s="152"/>
      <c r="G1008" s="154"/>
      <c r="H1008" s="155"/>
      <c r="I1008" s="159"/>
      <c r="J1008" s="159"/>
      <c r="K1008" s="337"/>
      <c r="L1008" s="343" t="str">
        <f>IF(K1008="","",LOOKUP(K1008,'Work Programme'!$A$8:$A$207,'Work Programme'!$B$8:$B$207))</f>
        <v/>
      </c>
      <c r="M1008" s="150"/>
      <c r="N1008" s="151"/>
      <c r="O1008" s="254" t="str">
        <f>IF(G1008="","",VLOOKUP(G1008,'Overview - Financial Statement'!$A$46:$B$60,2,FALSE))</f>
        <v/>
      </c>
      <c r="P1008" s="255" t="str">
        <f t="shared" si="210"/>
        <v/>
      </c>
      <c r="Q1008" s="153"/>
      <c r="R1008" s="153"/>
      <c r="S1008" s="238">
        <f t="shared" si="211"/>
        <v>0</v>
      </c>
      <c r="T1008" s="193" t="s">
        <v>44</v>
      </c>
      <c r="U1008" s="173"/>
      <c r="V1008" s="193" t="str">
        <f t="shared" si="212"/>
        <v/>
      </c>
      <c r="W1008" s="264" t="str">
        <f t="shared" si="213"/>
        <v>OK</v>
      </c>
      <c r="X1008" s="193" t="str">
        <f t="shared" si="214"/>
        <v/>
      </c>
      <c r="Y1008" s="193" t="str">
        <f t="shared" si="215"/>
        <v/>
      </c>
      <c r="Z1008" s="397" t="str">
        <f t="shared" si="216"/>
        <v/>
      </c>
      <c r="AA1008" s="257" t="str">
        <f t="shared" si="217"/>
        <v/>
      </c>
      <c r="AB1008" s="257" t="str">
        <f t="shared" si="218"/>
        <v/>
      </c>
      <c r="AC1008" s="193" t="str">
        <f t="shared" si="219"/>
        <v>CHECK DATES</v>
      </c>
      <c r="AD1008" s="257" t="str">
        <f t="shared" si="220"/>
        <v/>
      </c>
      <c r="AE1008" s="286">
        <v>0</v>
      </c>
      <c r="AF1008" s="257">
        <f t="shared" si="221"/>
        <v>0</v>
      </c>
      <c r="AG1008" s="257" t="str">
        <f t="shared" si="222"/>
        <v/>
      </c>
      <c r="AH1008" s="257">
        <f t="shared" si="223"/>
        <v>0</v>
      </c>
    </row>
    <row r="1009" spans="1:34" x14ac:dyDescent="0.3">
      <c r="A1009" s="287">
        <v>997</v>
      </c>
      <c r="B1009" s="150"/>
      <c r="C1009" s="150"/>
      <c r="D1009" s="150"/>
      <c r="E1009" s="152"/>
      <c r="F1009" s="152"/>
      <c r="G1009" s="154"/>
      <c r="H1009" s="155"/>
      <c r="I1009" s="159"/>
      <c r="J1009" s="159"/>
      <c r="K1009" s="337"/>
      <c r="L1009" s="343" t="str">
        <f>IF(K1009="","",LOOKUP(K1009,'Work Programme'!$A$8:$A$207,'Work Programme'!$B$8:$B$207))</f>
        <v/>
      </c>
      <c r="M1009" s="150"/>
      <c r="N1009" s="151"/>
      <c r="O1009" s="254" t="str">
        <f>IF(G1009="","",VLOOKUP(G1009,'Overview - Financial Statement'!$A$46:$B$60,2,FALSE))</f>
        <v/>
      </c>
      <c r="P1009" s="255" t="str">
        <f t="shared" si="210"/>
        <v/>
      </c>
      <c r="Q1009" s="153"/>
      <c r="R1009" s="153"/>
      <c r="S1009" s="238">
        <f t="shared" si="211"/>
        <v>0</v>
      </c>
      <c r="T1009" s="193" t="s">
        <v>44</v>
      </c>
      <c r="U1009" s="173"/>
      <c r="V1009" s="193" t="str">
        <f t="shared" si="212"/>
        <v/>
      </c>
      <c r="W1009" s="264" t="str">
        <f t="shared" si="213"/>
        <v>OK</v>
      </c>
      <c r="X1009" s="193" t="str">
        <f t="shared" si="214"/>
        <v/>
      </c>
      <c r="Y1009" s="193" t="str">
        <f t="shared" si="215"/>
        <v/>
      </c>
      <c r="Z1009" s="397" t="str">
        <f t="shared" si="216"/>
        <v/>
      </c>
      <c r="AA1009" s="257" t="str">
        <f t="shared" si="217"/>
        <v/>
      </c>
      <c r="AB1009" s="257" t="str">
        <f t="shared" si="218"/>
        <v/>
      </c>
      <c r="AC1009" s="193" t="str">
        <f t="shared" si="219"/>
        <v>CHECK DATES</v>
      </c>
      <c r="AD1009" s="257" t="str">
        <f t="shared" si="220"/>
        <v/>
      </c>
      <c r="AE1009" s="286">
        <v>0</v>
      </c>
      <c r="AF1009" s="257">
        <f t="shared" si="221"/>
        <v>0</v>
      </c>
      <c r="AG1009" s="257" t="str">
        <f t="shared" si="222"/>
        <v/>
      </c>
      <c r="AH1009" s="257">
        <f t="shared" si="223"/>
        <v>0</v>
      </c>
    </row>
    <row r="1010" spans="1:34" x14ac:dyDescent="0.3">
      <c r="A1010" s="287">
        <v>998</v>
      </c>
      <c r="B1010" s="150"/>
      <c r="C1010" s="150"/>
      <c r="D1010" s="150"/>
      <c r="E1010" s="152"/>
      <c r="F1010" s="152"/>
      <c r="G1010" s="154"/>
      <c r="H1010" s="155"/>
      <c r="I1010" s="159"/>
      <c r="J1010" s="159"/>
      <c r="K1010" s="337"/>
      <c r="L1010" s="343" t="str">
        <f>IF(K1010="","",LOOKUP(K1010,'Work Programme'!$A$8:$A$207,'Work Programme'!$B$8:$B$207))</f>
        <v/>
      </c>
      <c r="M1010" s="150"/>
      <c r="N1010" s="151"/>
      <c r="O1010" s="254" t="str">
        <f>IF(G1010="","",VLOOKUP(G1010,'Overview - Financial Statement'!$A$46:$B$60,2,FALSE))</f>
        <v/>
      </c>
      <c r="P1010" s="255" t="str">
        <f t="shared" si="210"/>
        <v/>
      </c>
      <c r="Q1010" s="153"/>
      <c r="R1010" s="153"/>
      <c r="S1010" s="238">
        <f t="shared" si="211"/>
        <v>0</v>
      </c>
      <c r="T1010" s="193" t="s">
        <v>44</v>
      </c>
      <c r="U1010" s="173"/>
      <c r="V1010" s="193" t="str">
        <f t="shared" si="212"/>
        <v/>
      </c>
      <c r="W1010" s="264" t="str">
        <f t="shared" si="213"/>
        <v>OK</v>
      </c>
      <c r="X1010" s="193" t="str">
        <f t="shared" si="214"/>
        <v/>
      </c>
      <c r="Y1010" s="193" t="str">
        <f t="shared" si="215"/>
        <v/>
      </c>
      <c r="Z1010" s="397" t="str">
        <f t="shared" si="216"/>
        <v/>
      </c>
      <c r="AA1010" s="257" t="str">
        <f t="shared" si="217"/>
        <v/>
      </c>
      <c r="AB1010" s="257" t="str">
        <f t="shared" si="218"/>
        <v/>
      </c>
      <c r="AC1010" s="193" t="str">
        <f t="shared" si="219"/>
        <v>CHECK DATES</v>
      </c>
      <c r="AD1010" s="257" t="str">
        <f t="shared" si="220"/>
        <v/>
      </c>
      <c r="AE1010" s="286">
        <v>0</v>
      </c>
      <c r="AF1010" s="257">
        <f t="shared" si="221"/>
        <v>0</v>
      </c>
      <c r="AG1010" s="257" t="str">
        <f t="shared" si="222"/>
        <v/>
      </c>
      <c r="AH1010" s="257">
        <f t="shared" si="223"/>
        <v>0</v>
      </c>
    </row>
    <row r="1011" spans="1:34" x14ac:dyDescent="0.3">
      <c r="A1011" s="287">
        <v>999</v>
      </c>
      <c r="B1011" s="150"/>
      <c r="C1011" s="150"/>
      <c r="D1011" s="150"/>
      <c r="E1011" s="152"/>
      <c r="F1011" s="152"/>
      <c r="G1011" s="154"/>
      <c r="H1011" s="155"/>
      <c r="I1011" s="159"/>
      <c r="J1011" s="159"/>
      <c r="K1011" s="337"/>
      <c r="L1011" s="343" t="str">
        <f>IF(K1011="","",LOOKUP(K1011,'Work Programme'!$A$8:$A$207,'Work Programme'!$B$8:$B$207))</f>
        <v/>
      </c>
      <c r="M1011" s="150"/>
      <c r="N1011" s="151"/>
      <c r="O1011" s="254" t="str">
        <f>IF(G1011="","",VLOOKUP(G1011,'Overview - Financial Statement'!$A$46:$B$60,2,FALSE))</f>
        <v/>
      </c>
      <c r="P1011" s="255" t="str">
        <f t="shared" si="210"/>
        <v/>
      </c>
      <c r="Q1011" s="153"/>
      <c r="R1011" s="153"/>
      <c r="S1011" s="238">
        <f t="shared" si="211"/>
        <v>0</v>
      </c>
      <c r="T1011" s="193" t="s">
        <v>44</v>
      </c>
      <c r="U1011" s="173"/>
      <c r="V1011" s="193" t="str">
        <f t="shared" si="212"/>
        <v/>
      </c>
      <c r="W1011" s="264" t="str">
        <f t="shared" si="213"/>
        <v>OK</v>
      </c>
      <c r="X1011" s="193" t="str">
        <f t="shared" si="214"/>
        <v/>
      </c>
      <c r="Y1011" s="193" t="str">
        <f t="shared" si="215"/>
        <v/>
      </c>
      <c r="Z1011" s="397" t="str">
        <f t="shared" si="216"/>
        <v/>
      </c>
      <c r="AA1011" s="257" t="str">
        <f t="shared" si="217"/>
        <v/>
      </c>
      <c r="AB1011" s="257" t="str">
        <f t="shared" si="218"/>
        <v/>
      </c>
      <c r="AC1011" s="193" t="str">
        <f t="shared" si="219"/>
        <v>CHECK DATES</v>
      </c>
      <c r="AD1011" s="257" t="str">
        <f t="shared" si="220"/>
        <v/>
      </c>
      <c r="AE1011" s="286">
        <v>0</v>
      </c>
      <c r="AF1011" s="257">
        <f t="shared" si="221"/>
        <v>0</v>
      </c>
      <c r="AG1011" s="257" t="str">
        <f t="shared" si="222"/>
        <v/>
      </c>
      <c r="AH1011" s="257">
        <f t="shared" si="223"/>
        <v>0</v>
      </c>
    </row>
    <row r="1012" spans="1:34" x14ac:dyDescent="0.3">
      <c r="A1012" s="287">
        <v>1000</v>
      </c>
      <c r="B1012" s="150"/>
      <c r="C1012" s="150"/>
      <c r="D1012" s="150"/>
      <c r="E1012" s="152"/>
      <c r="F1012" s="152"/>
      <c r="G1012" s="154"/>
      <c r="H1012" s="155"/>
      <c r="I1012" s="159"/>
      <c r="J1012" s="159"/>
      <c r="K1012" s="337"/>
      <c r="L1012" s="343" t="str">
        <f>IF(K1012="","",LOOKUP(K1012,'Work Programme'!$A$8:$A$207,'Work Programme'!$B$8:$B$207))</f>
        <v/>
      </c>
      <c r="M1012" s="150"/>
      <c r="N1012" s="151"/>
      <c r="O1012" s="254" t="str">
        <f>IF(G1012="","",VLOOKUP(G1012,'Overview - Financial Statement'!$A$46:$B$60,2,FALSE))</f>
        <v/>
      </c>
      <c r="P1012" s="255" t="str">
        <f t="shared" si="210"/>
        <v/>
      </c>
      <c r="Q1012" s="153"/>
      <c r="R1012" s="153"/>
      <c r="S1012" s="238">
        <f t="shared" si="211"/>
        <v>0</v>
      </c>
      <c r="T1012" s="193" t="s">
        <v>44</v>
      </c>
      <c r="U1012" s="173"/>
      <c r="V1012" s="193" t="str">
        <f t="shared" si="212"/>
        <v/>
      </c>
      <c r="W1012" s="264" t="str">
        <f t="shared" si="213"/>
        <v>OK</v>
      </c>
      <c r="X1012" s="193" t="str">
        <f t="shared" si="214"/>
        <v/>
      </c>
      <c r="Y1012" s="193" t="str">
        <f t="shared" si="215"/>
        <v/>
      </c>
      <c r="Z1012" s="397" t="str">
        <f t="shared" si="216"/>
        <v/>
      </c>
      <c r="AA1012" s="257" t="str">
        <f t="shared" si="217"/>
        <v/>
      </c>
      <c r="AB1012" s="257" t="str">
        <f t="shared" si="218"/>
        <v/>
      </c>
      <c r="AC1012" s="193" t="str">
        <f t="shared" si="219"/>
        <v>CHECK DATES</v>
      </c>
      <c r="AD1012" s="257" t="str">
        <f t="shared" si="220"/>
        <v/>
      </c>
      <c r="AE1012" s="286">
        <v>0</v>
      </c>
      <c r="AF1012" s="257">
        <f t="shared" si="221"/>
        <v>0</v>
      </c>
      <c r="AG1012" s="257" t="str">
        <f t="shared" si="222"/>
        <v/>
      </c>
      <c r="AH1012" s="257">
        <f t="shared" si="223"/>
        <v>0</v>
      </c>
    </row>
    <row r="1013" spans="1:34" x14ac:dyDescent="0.3">
      <c r="A1013" s="287">
        <v>1001</v>
      </c>
      <c r="B1013" s="150"/>
      <c r="C1013" s="150"/>
      <c r="D1013" s="150"/>
      <c r="E1013" s="152"/>
      <c r="F1013" s="152"/>
      <c r="G1013" s="154"/>
      <c r="H1013" s="155"/>
      <c r="I1013" s="159"/>
      <c r="J1013" s="159"/>
      <c r="K1013" s="337"/>
      <c r="L1013" s="343" t="str">
        <f>IF(K1013="","",LOOKUP(K1013,'Work Programme'!$A$8:$A$207,'Work Programme'!$B$8:$B$207))</f>
        <v/>
      </c>
      <c r="M1013" s="150"/>
      <c r="N1013" s="151"/>
      <c r="O1013" s="254" t="str">
        <f>IF(G1013="","",VLOOKUP(G1013,'Overview - Financial Statement'!$A$46:$B$60,2,FALSE))</f>
        <v/>
      </c>
      <c r="P1013" s="255" t="str">
        <f t="shared" si="210"/>
        <v/>
      </c>
      <c r="Q1013" s="153"/>
      <c r="R1013" s="153"/>
      <c r="S1013" s="238">
        <f t="shared" si="211"/>
        <v>0</v>
      </c>
      <c r="T1013" s="193" t="s">
        <v>44</v>
      </c>
      <c r="U1013" s="173"/>
      <c r="V1013" s="193" t="str">
        <f t="shared" si="212"/>
        <v/>
      </c>
      <c r="W1013" s="264" t="str">
        <f t="shared" si="213"/>
        <v>OK</v>
      </c>
      <c r="X1013" s="193" t="str">
        <f t="shared" si="214"/>
        <v/>
      </c>
      <c r="Y1013" s="193" t="str">
        <f t="shared" si="215"/>
        <v/>
      </c>
      <c r="Z1013" s="397" t="str">
        <f t="shared" si="216"/>
        <v/>
      </c>
      <c r="AA1013" s="257" t="str">
        <f t="shared" si="217"/>
        <v/>
      </c>
      <c r="AB1013" s="257" t="str">
        <f t="shared" si="218"/>
        <v/>
      </c>
      <c r="AC1013" s="193" t="str">
        <f t="shared" si="219"/>
        <v>CHECK DATES</v>
      </c>
      <c r="AD1013" s="257" t="str">
        <f t="shared" si="220"/>
        <v/>
      </c>
      <c r="AE1013" s="286">
        <v>0</v>
      </c>
      <c r="AF1013" s="257">
        <f t="shared" si="221"/>
        <v>0</v>
      </c>
      <c r="AG1013" s="257" t="str">
        <f t="shared" si="222"/>
        <v/>
      </c>
      <c r="AH1013" s="257">
        <f t="shared" si="223"/>
        <v>0</v>
      </c>
    </row>
    <row r="1014" spans="1:34" x14ac:dyDescent="0.3">
      <c r="A1014" s="287">
        <v>1002</v>
      </c>
      <c r="B1014" s="150"/>
      <c r="C1014" s="150"/>
      <c r="D1014" s="150"/>
      <c r="E1014" s="152"/>
      <c r="F1014" s="152"/>
      <c r="G1014" s="154"/>
      <c r="H1014" s="155"/>
      <c r="I1014" s="159"/>
      <c r="J1014" s="159"/>
      <c r="K1014" s="337"/>
      <c r="L1014" s="343" t="str">
        <f>IF(K1014="","",LOOKUP(K1014,'Work Programme'!$A$8:$A$207,'Work Programme'!$B$8:$B$207))</f>
        <v/>
      </c>
      <c r="M1014" s="150"/>
      <c r="N1014" s="151"/>
      <c r="O1014" s="254" t="str">
        <f>IF(G1014="","",VLOOKUP(G1014,'Overview - Financial Statement'!$A$46:$B$60,2,FALSE))</f>
        <v/>
      </c>
      <c r="P1014" s="255" t="str">
        <f t="shared" si="210"/>
        <v/>
      </c>
      <c r="Q1014" s="153"/>
      <c r="R1014" s="153"/>
      <c r="S1014" s="238">
        <f t="shared" si="211"/>
        <v>0</v>
      </c>
      <c r="T1014" s="193" t="s">
        <v>44</v>
      </c>
      <c r="U1014" s="173"/>
      <c r="V1014" s="193" t="str">
        <f t="shared" si="212"/>
        <v/>
      </c>
      <c r="W1014" s="264" t="str">
        <f t="shared" si="213"/>
        <v>OK</v>
      </c>
      <c r="X1014" s="193" t="str">
        <f t="shared" si="214"/>
        <v/>
      </c>
      <c r="Y1014" s="193" t="str">
        <f t="shared" si="215"/>
        <v/>
      </c>
      <c r="Z1014" s="397" t="str">
        <f t="shared" si="216"/>
        <v/>
      </c>
      <c r="AA1014" s="257" t="str">
        <f t="shared" si="217"/>
        <v/>
      </c>
      <c r="AB1014" s="257" t="str">
        <f t="shared" si="218"/>
        <v/>
      </c>
      <c r="AC1014" s="193" t="str">
        <f t="shared" si="219"/>
        <v>CHECK DATES</v>
      </c>
      <c r="AD1014" s="257" t="str">
        <f t="shared" si="220"/>
        <v/>
      </c>
      <c r="AE1014" s="286">
        <v>0</v>
      </c>
      <c r="AF1014" s="257">
        <f t="shared" si="221"/>
        <v>0</v>
      </c>
      <c r="AG1014" s="257" t="str">
        <f t="shared" si="222"/>
        <v/>
      </c>
      <c r="AH1014" s="257">
        <f t="shared" si="223"/>
        <v>0</v>
      </c>
    </row>
    <row r="1015" spans="1:34" x14ac:dyDescent="0.3">
      <c r="A1015" s="287">
        <v>1003</v>
      </c>
      <c r="B1015" s="150"/>
      <c r="C1015" s="150"/>
      <c r="D1015" s="150"/>
      <c r="E1015" s="152"/>
      <c r="F1015" s="152"/>
      <c r="G1015" s="154"/>
      <c r="H1015" s="155"/>
      <c r="I1015" s="159"/>
      <c r="J1015" s="159"/>
      <c r="K1015" s="337"/>
      <c r="L1015" s="343" t="str">
        <f>IF(K1015="","",LOOKUP(K1015,'Work Programme'!$A$8:$A$207,'Work Programme'!$B$8:$B$207))</f>
        <v/>
      </c>
      <c r="M1015" s="150"/>
      <c r="N1015" s="151"/>
      <c r="O1015" s="254" t="str">
        <f>IF(G1015="","",VLOOKUP(G1015,'Overview - Financial Statement'!$A$46:$B$60,2,FALSE))</f>
        <v/>
      </c>
      <c r="P1015" s="255" t="str">
        <f t="shared" si="210"/>
        <v/>
      </c>
      <c r="Q1015" s="153"/>
      <c r="R1015" s="153"/>
      <c r="S1015" s="238">
        <f t="shared" si="211"/>
        <v>0</v>
      </c>
      <c r="T1015" s="193" t="s">
        <v>44</v>
      </c>
      <c r="U1015" s="173"/>
      <c r="V1015" s="193" t="str">
        <f t="shared" si="212"/>
        <v/>
      </c>
      <c r="W1015" s="264" t="str">
        <f t="shared" si="213"/>
        <v>OK</v>
      </c>
      <c r="X1015" s="193" t="str">
        <f t="shared" si="214"/>
        <v/>
      </c>
      <c r="Y1015" s="193" t="str">
        <f t="shared" si="215"/>
        <v/>
      </c>
      <c r="Z1015" s="397" t="str">
        <f t="shared" si="216"/>
        <v/>
      </c>
      <c r="AA1015" s="257" t="str">
        <f t="shared" si="217"/>
        <v/>
      </c>
      <c r="AB1015" s="257" t="str">
        <f t="shared" si="218"/>
        <v/>
      </c>
      <c r="AC1015" s="193" t="str">
        <f t="shared" si="219"/>
        <v>CHECK DATES</v>
      </c>
      <c r="AD1015" s="257" t="str">
        <f t="shared" si="220"/>
        <v/>
      </c>
      <c r="AE1015" s="286">
        <v>0</v>
      </c>
      <c r="AF1015" s="257">
        <f t="shared" si="221"/>
        <v>0</v>
      </c>
      <c r="AG1015" s="257" t="str">
        <f t="shared" si="222"/>
        <v/>
      </c>
      <c r="AH1015" s="257">
        <f t="shared" si="223"/>
        <v>0</v>
      </c>
    </row>
    <row r="1016" spans="1:34" x14ac:dyDescent="0.3">
      <c r="A1016" s="287">
        <v>1004</v>
      </c>
      <c r="B1016" s="150"/>
      <c r="C1016" s="150"/>
      <c r="D1016" s="150"/>
      <c r="E1016" s="152"/>
      <c r="F1016" s="152"/>
      <c r="G1016" s="154"/>
      <c r="H1016" s="155"/>
      <c r="I1016" s="159"/>
      <c r="J1016" s="159"/>
      <c r="K1016" s="337"/>
      <c r="L1016" s="343" t="str">
        <f>IF(K1016="","",LOOKUP(K1016,'Work Programme'!$A$8:$A$207,'Work Programme'!$B$8:$B$207))</f>
        <v/>
      </c>
      <c r="M1016" s="150"/>
      <c r="N1016" s="151"/>
      <c r="O1016" s="254" t="str">
        <f>IF(G1016="","",VLOOKUP(G1016,'Overview - Financial Statement'!$A$46:$B$60,2,FALSE))</f>
        <v/>
      </c>
      <c r="P1016" s="255" t="str">
        <f t="shared" si="210"/>
        <v/>
      </c>
      <c r="Q1016" s="153"/>
      <c r="R1016" s="153"/>
      <c r="S1016" s="238">
        <f t="shared" si="211"/>
        <v>0</v>
      </c>
      <c r="T1016" s="193" t="s">
        <v>44</v>
      </c>
      <c r="U1016" s="173"/>
      <c r="V1016" s="193" t="str">
        <f t="shared" si="212"/>
        <v/>
      </c>
      <c r="W1016" s="264" t="str">
        <f t="shared" si="213"/>
        <v>OK</v>
      </c>
      <c r="X1016" s="193" t="str">
        <f t="shared" si="214"/>
        <v/>
      </c>
      <c r="Y1016" s="193" t="str">
        <f t="shared" si="215"/>
        <v/>
      </c>
      <c r="Z1016" s="397" t="str">
        <f t="shared" si="216"/>
        <v/>
      </c>
      <c r="AA1016" s="257" t="str">
        <f t="shared" si="217"/>
        <v/>
      </c>
      <c r="AB1016" s="257" t="str">
        <f t="shared" si="218"/>
        <v/>
      </c>
      <c r="AC1016" s="193" t="str">
        <f t="shared" si="219"/>
        <v>CHECK DATES</v>
      </c>
      <c r="AD1016" s="257" t="str">
        <f t="shared" si="220"/>
        <v/>
      </c>
      <c r="AE1016" s="286">
        <v>0</v>
      </c>
      <c r="AF1016" s="257">
        <f t="shared" si="221"/>
        <v>0</v>
      </c>
      <c r="AG1016" s="257" t="str">
        <f t="shared" si="222"/>
        <v/>
      </c>
      <c r="AH1016" s="257">
        <f t="shared" si="223"/>
        <v>0</v>
      </c>
    </row>
    <row r="1017" spans="1:34" x14ac:dyDescent="0.3">
      <c r="A1017" s="287">
        <v>1005</v>
      </c>
      <c r="B1017" s="150"/>
      <c r="C1017" s="150"/>
      <c r="D1017" s="150"/>
      <c r="E1017" s="152"/>
      <c r="F1017" s="152"/>
      <c r="G1017" s="154"/>
      <c r="H1017" s="155"/>
      <c r="I1017" s="159"/>
      <c r="J1017" s="159"/>
      <c r="K1017" s="337"/>
      <c r="L1017" s="343" t="str">
        <f>IF(K1017="","",LOOKUP(K1017,'Work Programme'!$A$8:$A$207,'Work Programme'!$B$8:$B$207))</f>
        <v/>
      </c>
      <c r="M1017" s="150"/>
      <c r="N1017" s="151"/>
      <c r="O1017" s="254" t="str">
        <f>IF(G1017="","",VLOOKUP(G1017,'Overview - Financial Statement'!$A$46:$B$60,2,FALSE))</f>
        <v/>
      </c>
      <c r="P1017" s="255" t="str">
        <f t="shared" si="210"/>
        <v/>
      </c>
      <c r="Q1017" s="153"/>
      <c r="R1017" s="153"/>
      <c r="S1017" s="238">
        <f t="shared" si="211"/>
        <v>0</v>
      </c>
      <c r="T1017" s="193" t="s">
        <v>44</v>
      </c>
      <c r="U1017" s="173"/>
      <c r="V1017" s="193" t="str">
        <f t="shared" si="212"/>
        <v/>
      </c>
      <c r="W1017" s="264" t="str">
        <f t="shared" si="213"/>
        <v>OK</v>
      </c>
      <c r="X1017" s="193" t="str">
        <f t="shared" si="214"/>
        <v/>
      </c>
      <c r="Y1017" s="193" t="str">
        <f t="shared" si="215"/>
        <v/>
      </c>
      <c r="Z1017" s="397" t="str">
        <f t="shared" si="216"/>
        <v/>
      </c>
      <c r="AA1017" s="257" t="str">
        <f t="shared" si="217"/>
        <v/>
      </c>
      <c r="AB1017" s="257" t="str">
        <f t="shared" si="218"/>
        <v/>
      </c>
      <c r="AC1017" s="193" t="str">
        <f t="shared" si="219"/>
        <v>CHECK DATES</v>
      </c>
      <c r="AD1017" s="257" t="str">
        <f t="shared" si="220"/>
        <v/>
      </c>
      <c r="AE1017" s="286">
        <v>0</v>
      </c>
      <c r="AF1017" s="257">
        <f t="shared" si="221"/>
        <v>0</v>
      </c>
      <c r="AG1017" s="257" t="str">
        <f t="shared" si="222"/>
        <v/>
      </c>
      <c r="AH1017" s="257">
        <f t="shared" si="223"/>
        <v>0</v>
      </c>
    </row>
    <row r="1018" spans="1:34" x14ac:dyDescent="0.3">
      <c r="A1018" s="287">
        <v>1006</v>
      </c>
      <c r="B1018" s="150"/>
      <c r="C1018" s="150"/>
      <c r="D1018" s="150"/>
      <c r="E1018" s="152"/>
      <c r="F1018" s="152"/>
      <c r="G1018" s="154"/>
      <c r="H1018" s="155"/>
      <c r="I1018" s="159"/>
      <c r="J1018" s="159"/>
      <c r="K1018" s="337"/>
      <c r="L1018" s="343" t="str">
        <f>IF(K1018="","",LOOKUP(K1018,'Work Programme'!$A$8:$A$207,'Work Programme'!$B$8:$B$207))</f>
        <v/>
      </c>
      <c r="M1018" s="150"/>
      <c r="N1018" s="151"/>
      <c r="O1018" s="254" t="str">
        <f>IF(G1018="","",VLOOKUP(G1018,'Overview - Financial Statement'!$A$46:$B$60,2,FALSE))</f>
        <v/>
      </c>
      <c r="P1018" s="255" t="str">
        <f t="shared" si="210"/>
        <v/>
      </c>
      <c r="Q1018" s="153"/>
      <c r="R1018" s="153"/>
      <c r="S1018" s="238">
        <f t="shared" si="211"/>
        <v>0</v>
      </c>
      <c r="T1018" s="193" t="s">
        <v>44</v>
      </c>
      <c r="U1018" s="173"/>
      <c r="V1018" s="193" t="str">
        <f t="shared" si="212"/>
        <v/>
      </c>
      <c r="W1018" s="264" t="str">
        <f t="shared" si="213"/>
        <v>OK</v>
      </c>
      <c r="X1018" s="193" t="str">
        <f t="shared" si="214"/>
        <v/>
      </c>
      <c r="Y1018" s="193" t="str">
        <f t="shared" si="215"/>
        <v/>
      </c>
      <c r="Z1018" s="397" t="str">
        <f t="shared" si="216"/>
        <v/>
      </c>
      <c r="AA1018" s="257" t="str">
        <f t="shared" si="217"/>
        <v/>
      </c>
      <c r="AB1018" s="257" t="str">
        <f t="shared" si="218"/>
        <v/>
      </c>
      <c r="AC1018" s="193" t="str">
        <f t="shared" si="219"/>
        <v>CHECK DATES</v>
      </c>
      <c r="AD1018" s="257" t="str">
        <f t="shared" si="220"/>
        <v/>
      </c>
      <c r="AE1018" s="286">
        <v>0</v>
      </c>
      <c r="AF1018" s="257">
        <f t="shared" si="221"/>
        <v>0</v>
      </c>
      <c r="AG1018" s="257" t="str">
        <f t="shared" si="222"/>
        <v/>
      </c>
      <c r="AH1018" s="257">
        <f t="shared" si="223"/>
        <v>0</v>
      </c>
    </row>
    <row r="1019" spans="1:34" x14ac:dyDescent="0.3">
      <c r="A1019" s="287">
        <v>1007</v>
      </c>
      <c r="B1019" s="150"/>
      <c r="C1019" s="150"/>
      <c r="D1019" s="150"/>
      <c r="E1019" s="152"/>
      <c r="F1019" s="152"/>
      <c r="G1019" s="154"/>
      <c r="H1019" s="155"/>
      <c r="I1019" s="159"/>
      <c r="J1019" s="159"/>
      <c r="K1019" s="337"/>
      <c r="L1019" s="343" t="str">
        <f>IF(K1019="","",LOOKUP(K1019,'Work Programme'!$A$8:$A$207,'Work Programme'!$B$8:$B$207))</f>
        <v/>
      </c>
      <c r="M1019" s="150"/>
      <c r="N1019" s="151"/>
      <c r="O1019" s="254" t="str">
        <f>IF(G1019="","",VLOOKUP(G1019,'Overview - Financial Statement'!$A$46:$B$60,2,FALSE))</f>
        <v/>
      </c>
      <c r="P1019" s="255" t="str">
        <f t="shared" si="210"/>
        <v/>
      </c>
      <c r="Q1019" s="153"/>
      <c r="R1019" s="153"/>
      <c r="S1019" s="238">
        <f t="shared" si="211"/>
        <v>0</v>
      </c>
      <c r="T1019" s="193" t="s">
        <v>44</v>
      </c>
      <c r="U1019" s="173"/>
      <c r="V1019" s="193" t="str">
        <f t="shared" si="212"/>
        <v/>
      </c>
      <c r="W1019" s="264" t="str">
        <f t="shared" si="213"/>
        <v>OK</v>
      </c>
      <c r="X1019" s="193" t="str">
        <f t="shared" si="214"/>
        <v/>
      </c>
      <c r="Y1019" s="193" t="str">
        <f t="shared" si="215"/>
        <v/>
      </c>
      <c r="Z1019" s="397" t="str">
        <f t="shared" si="216"/>
        <v/>
      </c>
      <c r="AA1019" s="257" t="str">
        <f t="shared" si="217"/>
        <v/>
      </c>
      <c r="AB1019" s="257" t="str">
        <f t="shared" si="218"/>
        <v/>
      </c>
      <c r="AC1019" s="193" t="str">
        <f t="shared" si="219"/>
        <v>CHECK DATES</v>
      </c>
      <c r="AD1019" s="257" t="str">
        <f t="shared" si="220"/>
        <v/>
      </c>
      <c r="AE1019" s="286">
        <v>0</v>
      </c>
      <c r="AF1019" s="257">
        <f t="shared" si="221"/>
        <v>0</v>
      </c>
      <c r="AG1019" s="257" t="str">
        <f t="shared" si="222"/>
        <v/>
      </c>
      <c r="AH1019" s="257">
        <f t="shared" si="223"/>
        <v>0</v>
      </c>
    </row>
    <row r="1020" spans="1:34" x14ac:dyDescent="0.3">
      <c r="A1020" s="287">
        <v>1008</v>
      </c>
      <c r="B1020" s="150"/>
      <c r="C1020" s="150"/>
      <c r="D1020" s="150"/>
      <c r="E1020" s="152"/>
      <c r="F1020" s="152"/>
      <c r="G1020" s="154"/>
      <c r="H1020" s="155"/>
      <c r="I1020" s="159"/>
      <c r="J1020" s="159"/>
      <c r="K1020" s="337"/>
      <c r="L1020" s="343" t="str">
        <f>IF(K1020="","",LOOKUP(K1020,'Work Programme'!$A$8:$A$207,'Work Programme'!$B$8:$B$207))</f>
        <v/>
      </c>
      <c r="M1020" s="150"/>
      <c r="N1020" s="151"/>
      <c r="O1020" s="254" t="str">
        <f>IF(G1020="","",VLOOKUP(G1020,'Overview - Financial Statement'!$A$46:$B$60,2,FALSE))</f>
        <v/>
      </c>
      <c r="P1020" s="255" t="str">
        <f t="shared" si="210"/>
        <v/>
      </c>
      <c r="Q1020" s="153"/>
      <c r="R1020" s="153"/>
      <c r="S1020" s="238">
        <f t="shared" si="211"/>
        <v>0</v>
      </c>
      <c r="T1020" s="193" t="s">
        <v>44</v>
      </c>
      <c r="U1020" s="173"/>
      <c r="V1020" s="193" t="str">
        <f t="shared" si="212"/>
        <v/>
      </c>
      <c r="W1020" s="264" t="str">
        <f t="shared" si="213"/>
        <v>OK</v>
      </c>
      <c r="X1020" s="193" t="str">
        <f t="shared" si="214"/>
        <v/>
      </c>
      <c r="Y1020" s="193" t="str">
        <f t="shared" si="215"/>
        <v/>
      </c>
      <c r="Z1020" s="397" t="str">
        <f t="shared" si="216"/>
        <v/>
      </c>
      <c r="AA1020" s="257" t="str">
        <f t="shared" si="217"/>
        <v/>
      </c>
      <c r="AB1020" s="257" t="str">
        <f t="shared" si="218"/>
        <v/>
      </c>
      <c r="AC1020" s="193" t="str">
        <f t="shared" si="219"/>
        <v>CHECK DATES</v>
      </c>
      <c r="AD1020" s="257" t="str">
        <f t="shared" si="220"/>
        <v/>
      </c>
      <c r="AE1020" s="286">
        <v>0</v>
      </c>
      <c r="AF1020" s="257">
        <f t="shared" si="221"/>
        <v>0</v>
      </c>
      <c r="AG1020" s="257" t="str">
        <f t="shared" si="222"/>
        <v/>
      </c>
      <c r="AH1020" s="257">
        <f t="shared" si="223"/>
        <v>0</v>
      </c>
    </row>
    <row r="1021" spans="1:34" x14ac:dyDescent="0.3">
      <c r="A1021" s="287">
        <v>1009</v>
      </c>
      <c r="B1021" s="150"/>
      <c r="C1021" s="150"/>
      <c r="D1021" s="150"/>
      <c r="E1021" s="152"/>
      <c r="F1021" s="152"/>
      <c r="G1021" s="154"/>
      <c r="H1021" s="155"/>
      <c r="I1021" s="159"/>
      <c r="J1021" s="159"/>
      <c r="K1021" s="337"/>
      <c r="L1021" s="343" t="str">
        <f>IF(K1021="","",LOOKUP(K1021,'Work Programme'!$A$8:$A$207,'Work Programme'!$B$8:$B$207))</f>
        <v/>
      </c>
      <c r="M1021" s="150"/>
      <c r="N1021" s="151"/>
      <c r="O1021" s="254" t="str">
        <f>IF(G1021="","",VLOOKUP(G1021,'Overview - Financial Statement'!$A$46:$B$60,2,FALSE))</f>
        <v/>
      </c>
      <c r="P1021" s="255" t="str">
        <f t="shared" si="210"/>
        <v/>
      </c>
      <c r="Q1021" s="153"/>
      <c r="R1021" s="153"/>
      <c r="S1021" s="238">
        <f t="shared" si="211"/>
        <v>0</v>
      </c>
      <c r="T1021" s="193" t="s">
        <v>44</v>
      </c>
      <c r="U1021" s="173"/>
      <c r="V1021" s="193" t="str">
        <f t="shared" si="212"/>
        <v/>
      </c>
      <c r="W1021" s="264" t="str">
        <f t="shared" si="213"/>
        <v>OK</v>
      </c>
      <c r="X1021" s="193" t="str">
        <f t="shared" si="214"/>
        <v/>
      </c>
      <c r="Y1021" s="193" t="str">
        <f t="shared" si="215"/>
        <v/>
      </c>
      <c r="Z1021" s="397" t="str">
        <f t="shared" si="216"/>
        <v/>
      </c>
      <c r="AA1021" s="257" t="str">
        <f t="shared" si="217"/>
        <v/>
      </c>
      <c r="AB1021" s="257" t="str">
        <f t="shared" si="218"/>
        <v/>
      </c>
      <c r="AC1021" s="193" t="str">
        <f t="shared" si="219"/>
        <v>CHECK DATES</v>
      </c>
      <c r="AD1021" s="257" t="str">
        <f t="shared" si="220"/>
        <v/>
      </c>
      <c r="AE1021" s="286">
        <v>0</v>
      </c>
      <c r="AF1021" s="257">
        <f t="shared" si="221"/>
        <v>0</v>
      </c>
      <c r="AG1021" s="257" t="str">
        <f t="shared" si="222"/>
        <v/>
      </c>
      <c r="AH1021" s="257">
        <f t="shared" si="223"/>
        <v>0</v>
      </c>
    </row>
    <row r="1022" spans="1:34" x14ac:dyDescent="0.3">
      <c r="A1022" s="287">
        <v>1010</v>
      </c>
      <c r="B1022" s="150"/>
      <c r="C1022" s="150"/>
      <c r="D1022" s="150"/>
      <c r="E1022" s="152"/>
      <c r="F1022" s="152"/>
      <c r="G1022" s="154"/>
      <c r="H1022" s="155"/>
      <c r="I1022" s="159"/>
      <c r="J1022" s="159"/>
      <c r="K1022" s="337"/>
      <c r="L1022" s="343" t="str">
        <f>IF(K1022="","",LOOKUP(K1022,'Work Programme'!$A$8:$A$207,'Work Programme'!$B$8:$B$207))</f>
        <v/>
      </c>
      <c r="M1022" s="150"/>
      <c r="N1022" s="151"/>
      <c r="O1022" s="254" t="str">
        <f>IF(G1022="","",VLOOKUP(G1022,'Overview - Financial Statement'!$A$46:$B$60,2,FALSE))</f>
        <v/>
      </c>
      <c r="P1022" s="255" t="str">
        <f t="shared" si="210"/>
        <v/>
      </c>
      <c r="Q1022" s="153"/>
      <c r="R1022" s="153"/>
      <c r="S1022" s="238">
        <f t="shared" si="211"/>
        <v>0</v>
      </c>
      <c r="T1022" s="193" t="s">
        <v>44</v>
      </c>
      <c r="U1022" s="173"/>
      <c r="V1022" s="193" t="str">
        <f t="shared" si="212"/>
        <v/>
      </c>
      <c r="W1022" s="264" t="str">
        <f t="shared" si="213"/>
        <v>OK</v>
      </c>
      <c r="X1022" s="193" t="str">
        <f t="shared" si="214"/>
        <v/>
      </c>
      <c r="Y1022" s="193" t="str">
        <f t="shared" si="215"/>
        <v/>
      </c>
      <c r="Z1022" s="397" t="str">
        <f t="shared" si="216"/>
        <v/>
      </c>
      <c r="AA1022" s="257" t="str">
        <f t="shared" si="217"/>
        <v/>
      </c>
      <c r="AB1022" s="257" t="str">
        <f t="shared" si="218"/>
        <v/>
      </c>
      <c r="AC1022" s="193" t="str">
        <f t="shared" si="219"/>
        <v>CHECK DATES</v>
      </c>
      <c r="AD1022" s="257" t="str">
        <f t="shared" si="220"/>
        <v/>
      </c>
      <c r="AE1022" s="286">
        <v>0</v>
      </c>
      <c r="AF1022" s="257">
        <f t="shared" si="221"/>
        <v>0</v>
      </c>
      <c r="AG1022" s="257" t="str">
        <f t="shared" si="222"/>
        <v/>
      </c>
      <c r="AH1022" s="257">
        <f t="shared" si="223"/>
        <v>0</v>
      </c>
    </row>
    <row r="1023" spans="1:34" x14ac:dyDescent="0.3">
      <c r="A1023" s="287">
        <v>1011</v>
      </c>
      <c r="B1023" s="150"/>
      <c r="C1023" s="150"/>
      <c r="D1023" s="150"/>
      <c r="E1023" s="152"/>
      <c r="F1023" s="152"/>
      <c r="G1023" s="154"/>
      <c r="H1023" s="155"/>
      <c r="I1023" s="159"/>
      <c r="J1023" s="159"/>
      <c r="K1023" s="337"/>
      <c r="L1023" s="343" t="str">
        <f>IF(K1023="","",LOOKUP(K1023,'Work Programme'!$A$8:$A$207,'Work Programme'!$B$8:$B$207))</f>
        <v/>
      </c>
      <c r="M1023" s="150"/>
      <c r="N1023" s="151"/>
      <c r="O1023" s="254" t="str">
        <f>IF(G1023="","",VLOOKUP(G1023,'Overview - Financial Statement'!$A$46:$B$60,2,FALSE))</f>
        <v/>
      </c>
      <c r="P1023" s="255" t="str">
        <f t="shared" si="210"/>
        <v/>
      </c>
      <c r="Q1023" s="153"/>
      <c r="R1023" s="153"/>
      <c r="S1023" s="238">
        <f t="shared" si="211"/>
        <v>0</v>
      </c>
      <c r="T1023" s="193" t="s">
        <v>44</v>
      </c>
      <c r="U1023" s="173"/>
      <c r="V1023" s="193" t="str">
        <f t="shared" si="212"/>
        <v/>
      </c>
      <c r="W1023" s="264" t="str">
        <f t="shared" si="213"/>
        <v>OK</v>
      </c>
      <c r="X1023" s="193" t="str">
        <f t="shared" si="214"/>
        <v/>
      </c>
      <c r="Y1023" s="193" t="str">
        <f t="shared" si="215"/>
        <v/>
      </c>
      <c r="Z1023" s="397" t="str">
        <f t="shared" si="216"/>
        <v/>
      </c>
      <c r="AA1023" s="257" t="str">
        <f t="shared" si="217"/>
        <v/>
      </c>
      <c r="AB1023" s="257" t="str">
        <f t="shared" si="218"/>
        <v/>
      </c>
      <c r="AC1023" s="193" t="str">
        <f t="shared" si="219"/>
        <v>CHECK DATES</v>
      </c>
      <c r="AD1023" s="257" t="str">
        <f t="shared" si="220"/>
        <v/>
      </c>
      <c r="AE1023" s="286">
        <v>0</v>
      </c>
      <c r="AF1023" s="257">
        <f t="shared" si="221"/>
        <v>0</v>
      </c>
      <c r="AG1023" s="257" t="str">
        <f t="shared" si="222"/>
        <v/>
      </c>
      <c r="AH1023" s="257">
        <f t="shared" si="223"/>
        <v>0</v>
      </c>
    </row>
    <row r="1024" spans="1:34" x14ac:dyDescent="0.3">
      <c r="A1024" s="287">
        <v>1012</v>
      </c>
      <c r="B1024" s="150"/>
      <c r="C1024" s="150"/>
      <c r="D1024" s="150"/>
      <c r="E1024" s="152"/>
      <c r="F1024" s="152"/>
      <c r="G1024" s="154"/>
      <c r="H1024" s="155"/>
      <c r="I1024" s="159"/>
      <c r="J1024" s="159"/>
      <c r="K1024" s="337"/>
      <c r="L1024" s="343" t="str">
        <f>IF(K1024="","",LOOKUP(K1024,'Work Programme'!$A$8:$A$207,'Work Programme'!$B$8:$B$207))</f>
        <v/>
      </c>
      <c r="M1024" s="150"/>
      <c r="N1024" s="151"/>
      <c r="O1024" s="254" t="str">
        <f>IF(G1024="","",VLOOKUP(G1024,'Overview - Financial Statement'!$A$46:$B$60,2,FALSE))</f>
        <v/>
      </c>
      <c r="P1024" s="255" t="str">
        <f t="shared" si="210"/>
        <v/>
      </c>
      <c r="Q1024" s="153"/>
      <c r="R1024" s="153"/>
      <c r="S1024" s="238">
        <f t="shared" si="211"/>
        <v>0</v>
      </c>
      <c r="T1024" s="193" t="s">
        <v>44</v>
      </c>
      <c r="U1024" s="173"/>
      <c r="V1024" s="193" t="str">
        <f t="shared" si="212"/>
        <v/>
      </c>
      <c r="W1024" s="264" t="str">
        <f t="shared" si="213"/>
        <v>OK</v>
      </c>
      <c r="X1024" s="193" t="str">
        <f t="shared" si="214"/>
        <v/>
      </c>
      <c r="Y1024" s="193" t="str">
        <f t="shared" si="215"/>
        <v/>
      </c>
      <c r="Z1024" s="397" t="str">
        <f t="shared" si="216"/>
        <v/>
      </c>
      <c r="AA1024" s="257" t="str">
        <f t="shared" si="217"/>
        <v/>
      </c>
      <c r="AB1024" s="257" t="str">
        <f t="shared" si="218"/>
        <v/>
      </c>
      <c r="AC1024" s="193" t="str">
        <f t="shared" si="219"/>
        <v>CHECK DATES</v>
      </c>
      <c r="AD1024" s="257" t="str">
        <f t="shared" si="220"/>
        <v/>
      </c>
      <c r="AE1024" s="286">
        <v>0</v>
      </c>
      <c r="AF1024" s="257">
        <f t="shared" si="221"/>
        <v>0</v>
      </c>
      <c r="AG1024" s="257" t="str">
        <f t="shared" si="222"/>
        <v/>
      </c>
      <c r="AH1024" s="257">
        <f t="shared" si="223"/>
        <v>0</v>
      </c>
    </row>
    <row r="1025" spans="1:34" x14ac:dyDescent="0.3">
      <c r="A1025" s="287">
        <v>1013</v>
      </c>
      <c r="B1025" s="150"/>
      <c r="C1025" s="150"/>
      <c r="D1025" s="150"/>
      <c r="E1025" s="152"/>
      <c r="F1025" s="152"/>
      <c r="G1025" s="154"/>
      <c r="H1025" s="155"/>
      <c r="I1025" s="159"/>
      <c r="J1025" s="159"/>
      <c r="K1025" s="337"/>
      <c r="L1025" s="343" t="str">
        <f>IF(K1025="","",LOOKUP(K1025,'Work Programme'!$A$8:$A$207,'Work Programme'!$B$8:$B$207))</f>
        <v/>
      </c>
      <c r="M1025" s="150"/>
      <c r="N1025" s="151"/>
      <c r="O1025" s="254" t="str">
        <f>IF(G1025="","",VLOOKUP(G1025,'Overview - Financial Statement'!$A$46:$B$60,2,FALSE))</f>
        <v/>
      </c>
      <c r="P1025" s="255" t="str">
        <f t="shared" si="210"/>
        <v/>
      </c>
      <c r="Q1025" s="153"/>
      <c r="R1025" s="153"/>
      <c r="S1025" s="238">
        <f t="shared" si="211"/>
        <v>0</v>
      </c>
      <c r="T1025" s="193" t="s">
        <v>44</v>
      </c>
      <c r="U1025" s="173"/>
      <c r="V1025" s="193" t="str">
        <f t="shared" si="212"/>
        <v/>
      </c>
      <c r="W1025" s="264" t="str">
        <f t="shared" si="213"/>
        <v>OK</v>
      </c>
      <c r="X1025" s="193" t="str">
        <f t="shared" si="214"/>
        <v/>
      </c>
      <c r="Y1025" s="193" t="str">
        <f t="shared" si="215"/>
        <v/>
      </c>
      <c r="Z1025" s="397" t="str">
        <f t="shared" si="216"/>
        <v/>
      </c>
      <c r="AA1025" s="257" t="str">
        <f t="shared" si="217"/>
        <v/>
      </c>
      <c r="AB1025" s="257" t="str">
        <f t="shared" si="218"/>
        <v/>
      </c>
      <c r="AC1025" s="193" t="str">
        <f t="shared" si="219"/>
        <v>CHECK DATES</v>
      </c>
      <c r="AD1025" s="257" t="str">
        <f t="shared" si="220"/>
        <v/>
      </c>
      <c r="AE1025" s="286">
        <v>0</v>
      </c>
      <c r="AF1025" s="257">
        <f t="shared" si="221"/>
        <v>0</v>
      </c>
      <c r="AG1025" s="257" t="str">
        <f t="shared" si="222"/>
        <v/>
      </c>
      <c r="AH1025" s="257">
        <f t="shared" si="223"/>
        <v>0</v>
      </c>
    </row>
    <row r="1026" spans="1:34" x14ac:dyDescent="0.3">
      <c r="A1026" s="287">
        <v>1014</v>
      </c>
      <c r="B1026" s="150"/>
      <c r="C1026" s="150"/>
      <c r="D1026" s="150"/>
      <c r="E1026" s="152"/>
      <c r="F1026" s="152"/>
      <c r="G1026" s="154"/>
      <c r="H1026" s="155"/>
      <c r="I1026" s="159"/>
      <c r="J1026" s="159"/>
      <c r="K1026" s="337"/>
      <c r="L1026" s="343" t="str">
        <f>IF(K1026="","",LOOKUP(K1026,'Work Programme'!$A$8:$A$207,'Work Programme'!$B$8:$B$207))</f>
        <v/>
      </c>
      <c r="M1026" s="150"/>
      <c r="N1026" s="151"/>
      <c r="O1026" s="254" t="str">
        <f>IF(G1026="","",VLOOKUP(G1026,'Overview - Financial Statement'!$A$46:$B$60,2,FALSE))</f>
        <v/>
      </c>
      <c r="P1026" s="255" t="str">
        <f t="shared" si="210"/>
        <v/>
      </c>
      <c r="Q1026" s="153"/>
      <c r="R1026" s="153"/>
      <c r="S1026" s="238">
        <f t="shared" si="211"/>
        <v>0</v>
      </c>
      <c r="T1026" s="193" t="s">
        <v>44</v>
      </c>
      <c r="U1026" s="173"/>
      <c r="V1026" s="193" t="str">
        <f t="shared" si="212"/>
        <v/>
      </c>
      <c r="W1026" s="264" t="str">
        <f t="shared" si="213"/>
        <v>OK</v>
      </c>
      <c r="X1026" s="193" t="str">
        <f t="shared" si="214"/>
        <v/>
      </c>
      <c r="Y1026" s="193" t="str">
        <f t="shared" si="215"/>
        <v/>
      </c>
      <c r="Z1026" s="397" t="str">
        <f t="shared" si="216"/>
        <v/>
      </c>
      <c r="AA1026" s="257" t="str">
        <f t="shared" si="217"/>
        <v/>
      </c>
      <c r="AB1026" s="257" t="str">
        <f t="shared" si="218"/>
        <v/>
      </c>
      <c r="AC1026" s="193" t="str">
        <f t="shared" si="219"/>
        <v>CHECK DATES</v>
      </c>
      <c r="AD1026" s="257" t="str">
        <f t="shared" si="220"/>
        <v/>
      </c>
      <c r="AE1026" s="286">
        <v>0</v>
      </c>
      <c r="AF1026" s="257">
        <f t="shared" si="221"/>
        <v>0</v>
      </c>
      <c r="AG1026" s="257" t="str">
        <f t="shared" si="222"/>
        <v/>
      </c>
      <c r="AH1026" s="257">
        <f t="shared" si="223"/>
        <v>0</v>
      </c>
    </row>
    <row r="1027" spans="1:34" x14ac:dyDescent="0.3">
      <c r="A1027" s="287">
        <v>1015</v>
      </c>
      <c r="B1027" s="150"/>
      <c r="C1027" s="150"/>
      <c r="D1027" s="150"/>
      <c r="E1027" s="152"/>
      <c r="F1027" s="152"/>
      <c r="G1027" s="154"/>
      <c r="H1027" s="155"/>
      <c r="I1027" s="159"/>
      <c r="J1027" s="159"/>
      <c r="K1027" s="337"/>
      <c r="L1027" s="343" t="str">
        <f>IF(K1027="","",LOOKUP(K1027,'Work Programme'!$A$8:$A$207,'Work Programme'!$B$8:$B$207))</f>
        <v/>
      </c>
      <c r="M1027" s="150"/>
      <c r="N1027" s="151"/>
      <c r="O1027" s="254" t="str">
        <f>IF(G1027="","",VLOOKUP(G1027,'Overview - Financial Statement'!$A$46:$B$60,2,FALSE))</f>
        <v/>
      </c>
      <c r="P1027" s="255" t="str">
        <f t="shared" si="210"/>
        <v/>
      </c>
      <c r="Q1027" s="153"/>
      <c r="R1027" s="153"/>
      <c r="S1027" s="238">
        <f t="shared" si="211"/>
        <v>0</v>
      </c>
      <c r="T1027" s="193" t="s">
        <v>44</v>
      </c>
      <c r="U1027" s="173"/>
      <c r="V1027" s="193" t="str">
        <f t="shared" si="212"/>
        <v/>
      </c>
      <c r="W1027" s="264" t="str">
        <f t="shared" si="213"/>
        <v>OK</v>
      </c>
      <c r="X1027" s="193" t="str">
        <f t="shared" si="214"/>
        <v/>
      </c>
      <c r="Y1027" s="193" t="str">
        <f t="shared" si="215"/>
        <v/>
      </c>
      <c r="Z1027" s="397" t="str">
        <f t="shared" si="216"/>
        <v/>
      </c>
      <c r="AA1027" s="257" t="str">
        <f t="shared" si="217"/>
        <v/>
      </c>
      <c r="AB1027" s="257" t="str">
        <f t="shared" si="218"/>
        <v/>
      </c>
      <c r="AC1027" s="193" t="str">
        <f t="shared" si="219"/>
        <v>CHECK DATES</v>
      </c>
      <c r="AD1027" s="257" t="str">
        <f t="shared" si="220"/>
        <v/>
      </c>
      <c r="AE1027" s="286">
        <v>0</v>
      </c>
      <c r="AF1027" s="257">
        <f t="shared" si="221"/>
        <v>0</v>
      </c>
      <c r="AG1027" s="257" t="str">
        <f t="shared" si="222"/>
        <v/>
      </c>
      <c r="AH1027" s="257">
        <f t="shared" si="223"/>
        <v>0</v>
      </c>
    </row>
    <row r="1028" spans="1:34" x14ac:dyDescent="0.3">
      <c r="A1028" s="287">
        <v>1016</v>
      </c>
      <c r="B1028" s="150"/>
      <c r="C1028" s="150"/>
      <c r="D1028" s="150"/>
      <c r="E1028" s="152"/>
      <c r="F1028" s="152"/>
      <c r="G1028" s="154"/>
      <c r="H1028" s="155"/>
      <c r="I1028" s="159"/>
      <c r="J1028" s="159"/>
      <c r="K1028" s="337"/>
      <c r="L1028" s="343" t="str">
        <f>IF(K1028="","",LOOKUP(K1028,'Work Programme'!$A$8:$A$207,'Work Programme'!$B$8:$B$207))</f>
        <v/>
      </c>
      <c r="M1028" s="150"/>
      <c r="N1028" s="151"/>
      <c r="O1028" s="254" t="str">
        <f>IF(G1028="","",VLOOKUP(G1028,'Overview - Financial Statement'!$A$46:$B$60,2,FALSE))</f>
        <v/>
      </c>
      <c r="P1028" s="255" t="str">
        <f t="shared" si="210"/>
        <v/>
      </c>
      <c r="Q1028" s="153"/>
      <c r="R1028" s="153"/>
      <c r="S1028" s="238">
        <f t="shared" si="211"/>
        <v>0</v>
      </c>
      <c r="T1028" s="193" t="s">
        <v>44</v>
      </c>
      <c r="U1028" s="173"/>
      <c r="V1028" s="193" t="str">
        <f t="shared" si="212"/>
        <v/>
      </c>
      <c r="W1028" s="264" t="str">
        <f t="shared" si="213"/>
        <v>OK</v>
      </c>
      <c r="X1028" s="193" t="str">
        <f t="shared" si="214"/>
        <v/>
      </c>
      <c r="Y1028" s="193" t="str">
        <f t="shared" si="215"/>
        <v/>
      </c>
      <c r="Z1028" s="397" t="str">
        <f t="shared" si="216"/>
        <v/>
      </c>
      <c r="AA1028" s="257" t="str">
        <f t="shared" si="217"/>
        <v/>
      </c>
      <c r="AB1028" s="257" t="str">
        <f t="shared" si="218"/>
        <v/>
      </c>
      <c r="AC1028" s="193" t="str">
        <f t="shared" si="219"/>
        <v>CHECK DATES</v>
      </c>
      <c r="AD1028" s="257" t="str">
        <f t="shared" si="220"/>
        <v/>
      </c>
      <c r="AE1028" s="286">
        <v>0</v>
      </c>
      <c r="AF1028" s="257">
        <f t="shared" si="221"/>
        <v>0</v>
      </c>
      <c r="AG1028" s="257" t="str">
        <f t="shared" si="222"/>
        <v/>
      </c>
      <c r="AH1028" s="257">
        <f t="shared" si="223"/>
        <v>0</v>
      </c>
    </row>
    <row r="1029" spans="1:34" x14ac:dyDescent="0.3">
      <c r="A1029" s="287">
        <v>1017</v>
      </c>
      <c r="B1029" s="150"/>
      <c r="C1029" s="150"/>
      <c r="D1029" s="150"/>
      <c r="E1029" s="152"/>
      <c r="F1029" s="152"/>
      <c r="G1029" s="154"/>
      <c r="H1029" s="155"/>
      <c r="I1029" s="159"/>
      <c r="J1029" s="159"/>
      <c r="K1029" s="337"/>
      <c r="L1029" s="343" t="str">
        <f>IF(K1029="","",LOOKUP(K1029,'Work Programme'!$A$8:$A$207,'Work Programme'!$B$8:$B$207))</f>
        <v/>
      </c>
      <c r="M1029" s="150"/>
      <c r="N1029" s="151"/>
      <c r="O1029" s="254" t="str">
        <f>IF(G1029="","",VLOOKUP(G1029,'Overview - Financial Statement'!$A$46:$B$60,2,FALSE))</f>
        <v/>
      </c>
      <c r="P1029" s="255" t="str">
        <f t="shared" si="210"/>
        <v/>
      </c>
      <c r="Q1029" s="153"/>
      <c r="R1029" s="153"/>
      <c r="S1029" s="238">
        <f t="shared" si="211"/>
        <v>0</v>
      </c>
      <c r="T1029" s="193" t="s">
        <v>44</v>
      </c>
      <c r="U1029" s="173"/>
      <c r="V1029" s="193" t="str">
        <f t="shared" si="212"/>
        <v/>
      </c>
      <c r="W1029" s="264" t="str">
        <f t="shared" si="213"/>
        <v>OK</v>
      </c>
      <c r="X1029" s="193" t="str">
        <f t="shared" si="214"/>
        <v/>
      </c>
      <c r="Y1029" s="193" t="str">
        <f t="shared" si="215"/>
        <v/>
      </c>
      <c r="Z1029" s="397" t="str">
        <f t="shared" si="216"/>
        <v/>
      </c>
      <c r="AA1029" s="257" t="str">
        <f t="shared" si="217"/>
        <v/>
      </c>
      <c r="AB1029" s="257" t="str">
        <f t="shared" si="218"/>
        <v/>
      </c>
      <c r="AC1029" s="193" t="str">
        <f t="shared" si="219"/>
        <v>CHECK DATES</v>
      </c>
      <c r="AD1029" s="257" t="str">
        <f t="shared" si="220"/>
        <v/>
      </c>
      <c r="AE1029" s="286">
        <v>0</v>
      </c>
      <c r="AF1029" s="257">
        <f t="shared" si="221"/>
        <v>0</v>
      </c>
      <c r="AG1029" s="257" t="str">
        <f t="shared" si="222"/>
        <v/>
      </c>
      <c r="AH1029" s="257">
        <f t="shared" si="223"/>
        <v>0</v>
      </c>
    </row>
    <row r="1030" spans="1:34" x14ac:dyDescent="0.3">
      <c r="A1030" s="287">
        <v>1018</v>
      </c>
      <c r="B1030" s="150"/>
      <c r="C1030" s="150"/>
      <c r="D1030" s="150"/>
      <c r="E1030" s="152"/>
      <c r="F1030" s="152"/>
      <c r="G1030" s="154"/>
      <c r="H1030" s="155"/>
      <c r="I1030" s="159"/>
      <c r="J1030" s="159"/>
      <c r="K1030" s="337"/>
      <c r="L1030" s="343" t="str">
        <f>IF(K1030="","",LOOKUP(K1030,'Work Programme'!$A$8:$A$207,'Work Programme'!$B$8:$B$207))</f>
        <v/>
      </c>
      <c r="M1030" s="150"/>
      <c r="N1030" s="151"/>
      <c r="O1030" s="254" t="str">
        <f>IF(G1030="","",VLOOKUP(G1030,'Overview - Financial Statement'!$A$46:$B$60,2,FALSE))</f>
        <v/>
      </c>
      <c r="P1030" s="255" t="str">
        <f t="shared" si="210"/>
        <v/>
      </c>
      <c r="Q1030" s="153"/>
      <c r="R1030" s="153"/>
      <c r="S1030" s="238">
        <f t="shared" si="211"/>
        <v>0</v>
      </c>
      <c r="T1030" s="193" t="s">
        <v>44</v>
      </c>
      <c r="U1030" s="173"/>
      <c r="V1030" s="193" t="str">
        <f t="shared" si="212"/>
        <v/>
      </c>
      <c r="W1030" s="264" t="str">
        <f t="shared" si="213"/>
        <v>OK</v>
      </c>
      <c r="X1030" s="193" t="str">
        <f t="shared" si="214"/>
        <v/>
      </c>
      <c r="Y1030" s="193" t="str">
        <f t="shared" si="215"/>
        <v/>
      </c>
      <c r="Z1030" s="397" t="str">
        <f t="shared" si="216"/>
        <v/>
      </c>
      <c r="AA1030" s="257" t="str">
        <f t="shared" si="217"/>
        <v/>
      </c>
      <c r="AB1030" s="257" t="str">
        <f t="shared" si="218"/>
        <v/>
      </c>
      <c r="AC1030" s="193" t="str">
        <f t="shared" si="219"/>
        <v>CHECK DATES</v>
      </c>
      <c r="AD1030" s="257" t="str">
        <f t="shared" si="220"/>
        <v/>
      </c>
      <c r="AE1030" s="286">
        <v>0</v>
      </c>
      <c r="AF1030" s="257">
        <f t="shared" si="221"/>
        <v>0</v>
      </c>
      <c r="AG1030" s="257" t="str">
        <f t="shared" si="222"/>
        <v/>
      </c>
      <c r="AH1030" s="257">
        <f t="shared" si="223"/>
        <v>0</v>
      </c>
    </row>
    <row r="1031" spans="1:34" x14ac:dyDescent="0.3">
      <c r="A1031" s="287">
        <v>1019</v>
      </c>
      <c r="B1031" s="150"/>
      <c r="C1031" s="150"/>
      <c r="D1031" s="150"/>
      <c r="E1031" s="152"/>
      <c r="F1031" s="152"/>
      <c r="G1031" s="154"/>
      <c r="H1031" s="155"/>
      <c r="I1031" s="159"/>
      <c r="J1031" s="159"/>
      <c r="K1031" s="337"/>
      <c r="L1031" s="343" t="str">
        <f>IF(K1031="","",LOOKUP(K1031,'Work Programme'!$A$8:$A$207,'Work Programme'!$B$8:$B$207))</f>
        <v/>
      </c>
      <c r="M1031" s="150"/>
      <c r="N1031" s="151"/>
      <c r="O1031" s="254" t="str">
        <f>IF(G1031="","",VLOOKUP(G1031,'Overview - Financial Statement'!$A$46:$B$60,2,FALSE))</f>
        <v/>
      </c>
      <c r="P1031" s="255" t="str">
        <f t="shared" si="210"/>
        <v/>
      </c>
      <c r="Q1031" s="153"/>
      <c r="R1031" s="153"/>
      <c r="S1031" s="238">
        <f t="shared" si="211"/>
        <v>0</v>
      </c>
      <c r="T1031" s="193" t="s">
        <v>44</v>
      </c>
      <c r="U1031" s="173"/>
      <c r="V1031" s="193" t="str">
        <f t="shared" si="212"/>
        <v/>
      </c>
      <c r="W1031" s="264" t="str">
        <f t="shared" si="213"/>
        <v>OK</v>
      </c>
      <c r="X1031" s="193" t="str">
        <f t="shared" si="214"/>
        <v/>
      </c>
      <c r="Y1031" s="193" t="str">
        <f t="shared" si="215"/>
        <v/>
      </c>
      <c r="Z1031" s="397" t="str">
        <f t="shared" si="216"/>
        <v/>
      </c>
      <c r="AA1031" s="257" t="str">
        <f t="shared" si="217"/>
        <v/>
      </c>
      <c r="AB1031" s="257" t="str">
        <f t="shared" si="218"/>
        <v/>
      </c>
      <c r="AC1031" s="193" t="str">
        <f t="shared" si="219"/>
        <v>CHECK DATES</v>
      </c>
      <c r="AD1031" s="257" t="str">
        <f t="shared" si="220"/>
        <v/>
      </c>
      <c r="AE1031" s="286">
        <v>0</v>
      </c>
      <c r="AF1031" s="257">
        <f t="shared" si="221"/>
        <v>0</v>
      </c>
      <c r="AG1031" s="257" t="str">
        <f t="shared" si="222"/>
        <v/>
      </c>
      <c r="AH1031" s="257">
        <f t="shared" si="223"/>
        <v>0</v>
      </c>
    </row>
    <row r="1032" spans="1:34" x14ac:dyDescent="0.3">
      <c r="A1032" s="287">
        <v>1020</v>
      </c>
      <c r="B1032" s="150"/>
      <c r="C1032" s="150"/>
      <c r="D1032" s="150"/>
      <c r="E1032" s="152"/>
      <c r="F1032" s="152"/>
      <c r="G1032" s="154"/>
      <c r="H1032" s="155"/>
      <c r="I1032" s="159"/>
      <c r="J1032" s="159"/>
      <c r="K1032" s="337"/>
      <c r="L1032" s="343" t="str">
        <f>IF(K1032="","",LOOKUP(K1032,'Work Programme'!$A$8:$A$207,'Work Programme'!$B$8:$B$207))</f>
        <v/>
      </c>
      <c r="M1032" s="150"/>
      <c r="N1032" s="151"/>
      <c r="O1032" s="254" t="str">
        <f>IF(G1032="","",VLOOKUP(G1032,'Overview - Financial Statement'!$A$46:$B$60,2,FALSE))</f>
        <v/>
      </c>
      <c r="P1032" s="255" t="str">
        <f t="shared" si="210"/>
        <v/>
      </c>
      <c r="Q1032" s="153"/>
      <c r="R1032" s="153"/>
      <c r="S1032" s="238">
        <f t="shared" si="211"/>
        <v>0</v>
      </c>
      <c r="T1032" s="193" t="s">
        <v>44</v>
      </c>
      <c r="U1032" s="173"/>
      <c r="V1032" s="193" t="str">
        <f t="shared" si="212"/>
        <v/>
      </c>
      <c r="W1032" s="264" t="str">
        <f t="shared" si="213"/>
        <v>OK</v>
      </c>
      <c r="X1032" s="193" t="str">
        <f t="shared" si="214"/>
        <v/>
      </c>
      <c r="Y1032" s="193" t="str">
        <f t="shared" si="215"/>
        <v/>
      </c>
      <c r="Z1032" s="397" t="str">
        <f t="shared" si="216"/>
        <v/>
      </c>
      <c r="AA1032" s="257" t="str">
        <f t="shared" si="217"/>
        <v/>
      </c>
      <c r="AB1032" s="257" t="str">
        <f t="shared" si="218"/>
        <v/>
      </c>
      <c r="AC1032" s="193" t="str">
        <f t="shared" si="219"/>
        <v>CHECK DATES</v>
      </c>
      <c r="AD1032" s="257" t="str">
        <f t="shared" si="220"/>
        <v/>
      </c>
      <c r="AE1032" s="286">
        <v>0</v>
      </c>
      <c r="AF1032" s="257">
        <f t="shared" si="221"/>
        <v>0</v>
      </c>
      <c r="AG1032" s="257" t="str">
        <f t="shared" si="222"/>
        <v/>
      </c>
      <c r="AH1032" s="257">
        <f t="shared" si="223"/>
        <v>0</v>
      </c>
    </row>
    <row r="1033" spans="1:34" x14ac:dyDescent="0.3">
      <c r="A1033" s="287">
        <v>1021</v>
      </c>
      <c r="B1033" s="150"/>
      <c r="C1033" s="150"/>
      <c r="D1033" s="150"/>
      <c r="E1033" s="152"/>
      <c r="F1033" s="152"/>
      <c r="G1033" s="154"/>
      <c r="H1033" s="155"/>
      <c r="I1033" s="159"/>
      <c r="J1033" s="159"/>
      <c r="K1033" s="337"/>
      <c r="L1033" s="343" t="str">
        <f>IF(K1033="","",LOOKUP(K1033,'Work Programme'!$A$8:$A$207,'Work Programme'!$B$8:$B$207))</f>
        <v/>
      </c>
      <c r="M1033" s="150"/>
      <c r="N1033" s="151"/>
      <c r="O1033" s="254" t="str">
        <f>IF(G1033="","",VLOOKUP(G1033,'Overview - Financial Statement'!$A$46:$B$60,2,FALSE))</f>
        <v/>
      </c>
      <c r="P1033" s="255" t="str">
        <f t="shared" si="210"/>
        <v/>
      </c>
      <c r="Q1033" s="153"/>
      <c r="R1033" s="153"/>
      <c r="S1033" s="238">
        <f t="shared" si="211"/>
        <v>0</v>
      </c>
      <c r="T1033" s="193" t="s">
        <v>44</v>
      </c>
      <c r="U1033" s="173"/>
      <c r="V1033" s="193" t="str">
        <f t="shared" si="212"/>
        <v/>
      </c>
      <c r="W1033" s="264" t="str">
        <f t="shared" si="213"/>
        <v>OK</v>
      </c>
      <c r="X1033" s="193" t="str">
        <f t="shared" si="214"/>
        <v/>
      </c>
      <c r="Y1033" s="193" t="str">
        <f t="shared" si="215"/>
        <v/>
      </c>
      <c r="Z1033" s="397" t="str">
        <f t="shared" si="216"/>
        <v/>
      </c>
      <c r="AA1033" s="257" t="str">
        <f t="shared" si="217"/>
        <v/>
      </c>
      <c r="AB1033" s="257" t="str">
        <f t="shared" si="218"/>
        <v/>
      </c>
      <c r="AC1033" s="193" t="str">
        <f t="shared" si="219"/>
        <v>CHECK DATES</v>
      </c>
      <c r="AD1033" s="257" t="str">
        <f t="shared" si="220"/>
        <v/>
      </c>
      <c r="AE1033" s="286">
        <v>0</v>
      </c>
      <c r="AF1033" s="257">
        <f t="shared" si="221"/>
        <v>0</v>
      </c>
      <c r="AG1033" s="257" t="str">
        <f t="shared" si="222"/>
        <v/>
      </c>
      <c r="AH1033" s="257">
        <f t="shared" si="223"/>
        <v>0</v>
      </c>
    </row>
    <row r="1034" spans="1:34" x14ac:dyDescent="0.3">
      <c r="A1034" s="287">
        <v>1022</v>
      </c>
      <c r="B1034" s="150"/>
      <c r="C1034" s="150"/>
      <c r="D1034" s="150"/>
      <c r="E1034" s="152"/>
      <c r="F1034" s="152"/>
      <c r="G1034" s="154"/>
      <c r="H1034" s="155"/>
      <c r="I1034" s="159"/>
      <c r="J1034" s="159"/>
      <c r="K1034" s="337"/>
      <c r="L1034" s="343" t="str">
        <f>IF(K1034="","",LOOKUP(K1034,'Work Programme'!$A$8:$A$207,'Work Programme'!$B$8:$B$207))</f>
        <v/>
      </c>
      <c r="M1034" s="150"/>
      <c r="N1034" s="151"/>
      <c r="O1034" s="254" t="str">
        <f>IF(G1034="","",VLOOKUP(G1034,'Overview - Financial Statement'!$A$46:$B$60,2,FALSE))</f>
        <v/>
      </c>
      <c r="P1034" s="255" t="str">
        <f t="shared" si="210"/>
        <v/>
      </c>
      <c r="Q1034" s="153"/>
      <c r="R1034" s="153"/>
      <c r="S1034" s="238">
        <f t="shared" si="211"/>
        <v>0</v>
      </c>
      <c r="T1034" s="193" t="s">
        <v>44</v>
      </c>
      <c r="U1034" s="173"/>
      <c r="V1034" s="193" t="str">
        <f t="shared" si="212"/>
        <v/>
      </c>
      <c r="W1034" s="264" t="str">
        <f t="shared" si="213"/>
        <v>OK</v>
      </c>
      <c r="X1034" s="193" t="str">
        <f t="shared" si="214"/>
        <v/>
      </c>
      <c r="Y1034" s="193" t="str">
        <f t="shared" si="215"/>
        <v/>
      </c>
      <c r="Z1034" s="397" t="str">
        <f t="shared" si="216"/>
        <v/>
      </c>
      <c r="AA1034" s="257" t="str">
        <f t="shared" si="217"/>
        <v/>
      </c>
      <c r="AB1034" s="257" t="str">
        <f t="shared" si="218"/>
        <v/>
      </c>
      <c r="AC1034" s="193" t="str">
        <f t="shared" si="219"/>
        <v>CHECK DATES</v>
      </c>
      <c r="AD1034" s="257" t="str">
        <f t="shared" si="220"/>
        <v/>
      </c>
      <c r="AE1034" s="286">
        <v>0</v>
      </c>
      <c r="AF1034" s="257">
        <f t="shared" si="221"/>
        <v>0</v>
      </c>
      <c r="AG1034" s="257" t="str">
        <f t="shared" si="222"/>
        <v/>
      </c>
      <c r="AH1034" s="257">
        <f t="shared" si="223"/>
        <v>0</v>
      </c>
    </row>
    <row r="1035" spans="1:34" x14ac:dyDescent="0.3">
      <c r="A1035" s="287">
        <v>1023</v>
      </c>
      <c r="B1035" s="150"/>
      <c r="C1035" s="150"/>
      <c r="D1035" s="150"/>
      <c r="E1035" s="152"/>
      <c r="F1035" s="152"/>
      <c r="G1035" s="154"/>
      <c r="H1035" s="155"/>
      <c r="I1035" s="159"/>
      <c r="J1035" s="159"/>
      <c r="K1035" s="337"/>
      <c r="L1035" s="343" t="str">
        <f>IF(K1035="","",LOOKUP(K1035,'Work Programme'!$A$8:$A$207,'Work Programme'!$B$8:$B$207))</f>
        <v/>
      </c>
      <c r="M1035" s="150"/>
      <c r="N1035" s="151"/>
      <c r="O1035" s="254" t="str">
        <f>IF(G1035="","",VLOOKUP(G1035,'Overview - Financial Statement'!$A$46:$B$60,2,FALSE))</f>
        <v/>
      </c>
      <c r="P1035" s="255" t="str">
        <f t="shared" si="210"/>
        <v/>
      </c>
      <c r="Q1035" s="153"/>
      <c r="R1035" s="153"/>
      <c r="S1035" s="238">
        <f t="shared" si="211"/>
        <v>0</v>
      </c>
      <c r="T1035" s="193" t="s">
        <v>44</v>
      </c>
      <c r="U1035" s="173"/>
      <c r="V1035" s="193" t="str">
        <f t="shared" si="212"/>
        <v/>
      </c>
      <c r="W1035" s="264" t="str">
        <f t="shared" si="213"/>
        <v>OK</v>
      </c>
      <c r="X1035" s="193" t="str">
        <f t="shared" si="214"/>
        <v/>
      </c>
      <c r="Y1035" s="193" t="str">
        <f t="shared" si="215"/>
        <v/>
      </c>
      <c r="Z1035" s="397" t="str">
        <f t="shared" si="216"/>
        <v/>
      </c>
      <c r="AA1035" s="257" t="str">
        <f t="shared" si="217"/>
        <v/>
      </c>
      <c r="AB1035" s="257" t="str">
        <f t="shared" si="218"/>
        <v/>
      </c>
      <c r="AC1035" s="193" t="str">
        <f t="shared" si="219"/>
        <v>CHECK DATES</v>
      </c>
      <c r="AD1035" s="257" t="str">
        <f t="shared" si="220"/>
        <v/>
      </c>
      <c r="AE1035" s="286">
        <v>0</v>
      </c>
      <c r="AF1035" s="257">
        <f t="shared" si="221"/>
        <v>0</v>
      </c>
      <c r="AG1035" s="257" t="str">
        <f t="shared" si="222"/>
        <v/>
      </c>
      <c r="AH1035" s="257">
        <f t="shared" si="223"/>
        <v>0</v>
      </c>
    </row>
    <row r="1036" spans="1:34" x14ac:dyDescent="0.3">
      <c r="A1036" s="287">
        <v>1024</v>
      </c>
      <c r="B1036" s="150"/>
      <c r="C1036" s="150"/>
      <c r="D1036" s="150"/>
      <c r="E1036" s="152"/>
      <c r="F1036" s="152"/>
      <c r="G1036" s="154"/>
      <c r="H1036" s="155"/>
      <c r="I1036" s="159"/>
      <c r="J1036" s="159"/>
      <c r="K1036" s="337"/>
      <c r="L1036" s="343" t="str">
        <f>IF(K1036="","",LOOKUP(K1036,'Work Programme'!$A$8:$A$207,'Work Programme'!$B$8:$B$207))</f>
        <v/>
      </c>
      <c r="M1036" s="150"/>
      <c r="N1036" s="151"/>
      <c r="O1036" s="254" t="str">
        <f>IF(G1036="","",VLOOKUP(G1036,'Overview - Financial Statement'!$A$46:$B$60,2,FALSE))</f>
        <v/>
      </c>
      <c r="P1036" s="255" t="str">
        <f t="shared" si="210"/>
        <v/>
      </c>
      <c r="Q1036" s="153"/>
      <c r="R1036" s="153"/>
      <c r="S1036" s="238">
        <f t="shared" si="211"/>
        <v>0</v>
      </c>
      <c r="T1036" s="193" t="s">
        <v>44</v>
      </c>
      <c r="U1036" s="173"/>
      <c r="V1036" s="193" t="str">
        <f t="shared" si="212"/>
        <v/>
      </c>
      <c r="W1036" s="264" t="str">
        <f t="shared" si="213"/>
        <v>OK</v>
      </c>
      <c r="X1036" s="193" t="str">
        <f t="shared" si="214"/>
        <v/>
      </c>
      <c r="Y1036" s="193" t="str">
        <f t="shared" si="215"/>
        <v/>
      </c>
      <c r="Z1036" s="397" t="str">
        <f t="shared" si="216"/>
        <v/>
      </c>
      <c r="AA1036" s="257" t="str">
        <f t="shared" si="217"/>
        <v/>
      </c>
      <c r="AB1036" s="257" t="str">
        <f t="shared" si="218"/>
        <v/>
      </c>
      <c r="AC1036" s="193" t="str">
        <f t="shared" si="219"/>
        <v>CHECK DATES</v>
      </c>
      <c r="AD1036" s="257" t="str">
        <f t="shared" si="220"/>
        <v/>
      </c>
      <c r="AE1036" s="286">
        <v>0</v>
      </c>
      <c r="AF1036" s="257">
        <f t="shared" si="221"/>
        <v>0</v>
      </c>
      <c r="AG1036" s="257" t="str">
        <f t="shared" si="222"/>
        <v/>
      </c>
      <c r="AH1036" s="257">
        <f t="shared" si="223"/>
        <v>0</v>
      </c>
    </row>
    <row r="1037" spans="1:34" x14ac:dyDescent="0.3">
      <c r="A1037" s="287">
        <v>1025</v>
      </c>
      <c r="B1037" s="150"/>
      <c r="C1037" s="150"/>
      <c r="D1037" s="150"/>
      <c r="E1037" s="152"/>
      <c r="F1037" s="152"/>
      <c r="G1037" s="154"/>
      <c r="H1037" s="155"/>
      <c r="I1037" s="159"/>
      <c r="J1037" s="159"/>
      <c r="K1037" s="337"/>
      <c r="L1037" s="343" t="str">
        <f>IF(K1037="","",LOOKUP(K1037,'Work Programme'!$A$8:$A$207,'Work Programme'!$B$8:$B$207))</f>
        <v/>
      </c>
      <c r="M1037" s="150"/>
      <c r="N1037" s="151"/>
      <c r="O1037" s="254" t="str">
        <f>IF(G1037="","",VLOOKUP(G1037,'Overview - Financial Statement'!$A$46:$B$60,2,FALSE))</f>
        <v/>
      </c>
      <c r="P1037" s="255" t="str">
        <f t="shared" ref="P1037:P1100" si="224">IF(O1037="","",H1037/O1037)</f>
        <v/>
      </c>
      <c r="Q1037" s="153"/>
      <c r="R1037" s="153"/>
      <c r="S1037" s="238">
        <f t="shared" si="211"/>
        <v>0</v>
      </c>
      <c r="T1037" s="193" t="s">
        <v>44</v>
      </c>
      <c r="U1037" s="173"/>
      <c r="V1037" s="193" t="str">
        <f t="shared" si="212"/>
        <v/>
      </c>
      <c r="W1037" s="264" t="str">
        <f t="shared" si="213"/>
        <v>OK</v>
      </c>
      <c r="X1037" s="193" t="str">
        <f t="shared" si="214"/>
        <v/>
      </c>
      <c r="Y1037" s="193" t="str">
        <f t="shared" si="215"/>
        <v/>
      </c>
      <c r="Z1037" s="397" t="str">
        <f t="shared" si="216"/>
        <v/>
      </c>
      <c r="AA1037" s="257" t="str">
        <f t="shared" si="217"/>
        <v/>
      </c>
      <c r="AB1037" s="257" t="str">
        <f t="shared" si="218"/>
        <v/>
      </c>
      <c r="AC1037" s="193" t="str">
        <f t="shared" si="219"/>
        <v>CHECK DATES</v>
      </c>
      <c r="AD1037" s="257" t="str">
        <f t="shared" si="220"/>
        <v/>
      </c>
      <c r="AE1037" s="286">
        <v>0</v>
      </c>
      <c r="AF1037" s="257">
        <f t="shared" si="221"/>
        <v>0</v>
      </c>
      <c r="AG1037" s="257" t="str">
        <f t="shared" si="222"/>
        <v/>
      </c>
      <c r="AH1037" s="257">
        <f t="shared" si="223"/>
        <v>0</v>
      </c>
    </row>
    <row r="1038" spans="1:34" x14ac:dyDescent="0.3">
      <c r="A1038" s="287">
        <v>1026</v>
      </c>
      <c r="B1038" s="150"/>
      <c r="C1038" s="150"/>
      <c r="D1038" s="150"/>
      <c r="E1038" s="152"/>
      <c r="F1038" s="152"/>
      <c r="G1038" s="154"/>
      <c r="H1038" s="155"/>
      <c r="I1038" s="159"/>
      <c r="J1038" s="159"/>
      <c r="K1038" s="337"/>
      <c r="L1038" s="343" t="str">
        <f>IF(K1038="","",LOOKUP(K1038,'Work Programme'!$A$8:$A$207,'Work Programme'!$B$8:$B$207))</f>
        <v/>
      </c>
      <c r="M1038" s="150"/>
      <c r="N1038" s="151"/>
      <c r="O1038" s="254" t="str">
        <f>IF(G1038="","",VLOOKUP(G1038,'Overview - Financial Statement'!$A$46:$B$60,2,FALSE))</f>
        <v/>
      </c>
      <c r="P1038" s="255" t="str">
        <f t="shared" si="224"/>
        <v/>
      </c>
      <c r="Q1038" s="153"/>
      <c r="R1038" s="153"/>
      <c r="S1038" s="238">
        <f t="shared" si="211"/>
        <v>0</v>
      </c>
      <c r="T1038" s="193" t="s">
        <v>44</v>
      </c>
      <c r="U1038" s="173"/>
      <c r="V1038" s="193" t="str">
        <f t="shared" si="212"/>
        <v/>
      </c>
      <c r="W1038" s="264" t="str">
        <f t="shared" si="213"/>
        <v>OK</v>
      </c>
      <c r="X1038" s="193" t="str">
        <f t="shared" si="214"/>
        <v/>
      </c>
      <c r="Y1038" s="193" t="str">
        <f t="shared" si="215"/>
        <v/>
      </c>
      <c r="Z1038" s="397" t="str">
        <f t="shared" si="216"/>
        <v/>
      </c>
      <c r="AA1038" s="257" t="str">
        <f t="shared" si="217"/>
        <v/>
      </c>
      <c r="AB1038" s="257" t="str">
        <f t="shared" si="218"/>
        <v/>
      </c>
      <c r="AC1038" s="193" t="str">
        <f t="shared" si="219"/>
        <v>CHECK DATES</v>
      </c>
      <c r="AD1038" s="257" t="str">
        <f t="shared" si="220"/>
        <v/>
      </c>
      <c r="AE1038" s="286">
        <v>0</v>
      </c>
      <c r="AF1038" s="257">
        <f t="shared" si="221"/>
        <v>0</v>
      </c>
      <c r="AG1038" s="257" t="str">
        <f t="shared" si="222"/>
        <v/>
      </c>
      <c r="AH1038" s="257">
        <f t="shared" si="223"/>
        <v>0</v>
      </c>
    </row>
    <row r="1039" spans="1:34" x14ac:dyDescent="0.3">
      <c r="A1039" s="287">
        <v>1027</v>
      </c>
      <c r="B1039" s="150"/>
      <c r="C1039" s="150"/>
      <c r="D1039" s="150"/>
      <c r="E1039" s="152"/>
      <c r="F1039" s="152"/>
      <c r="G1039" s="154"/>
      <c r="H1039" s="155"/>
      <c r="I1039" s="159"/>
      <c r="J1039" s="159"/>
      <c r="K1039" s="337"/>
      <c r="L1039" s="343" t="str">
        <f>IF(K1039="","",LOOKUP(K1039,'Work Programme'!$A$8:$A$207,'Work Programme'!$B$8:$B$207))</f>
        <v/>
      </c>
      <c r="M1039" s="150"/>
      <c r="N1039" s="151"/>
      <c r="O1039" s="254" t="str">
        <f>IF(G1039="","",VLOOKUP(G1039,'Overview - Financial Statement'!$A$46:$B$60,2,FALSE))</f>
        <v/>
      </c>
      <c r="P1039" s="255" t="str">
        <f t="shared" si="224"/>
        <v/>
      </c>
      <c r="Q1039" s="153"/>
      <c r="R1039" s="153"/>
      <c r="S1039" s="238">
        <f t="shared" ref="S1039:S1102" si="225">IF(Q1039="YES",P1039,0)</f>
        <v>0</v>
      </c>
      <c r="T1039" s="193" t="s">
        <v>44</v>
      </c>
      <c r="U1039" s="173"/>
      <c r="V1039" s="193" t="str">
        <f t="shared" si="212"/>
        <v/>
      </c>
      <c r="W1039" s="264" t="str">
        <f t="shared" si="213"/>
        <v>OK</v>
      </c>
      <c r="X1039" s="193" t="str">
        <f t="shared" si="214"/>
        <v/>
      </c>
      <c r="Y1039" s="193" t="str">
        <f t="shared" si="215"/>
        <v/>
      </c>
      <c r="Z1039" s="397" t="str">
        <f t="shared" si="216"/>
        <v/>
      </c>
      <c r="AA1039" s="257" t="str">
        <f t="shared" si="217"/>
        <v/>
      </c>
      <c r="AB1039" s="257" t="str">
        <f t="shared" si="218"/>
        <v/>
      </c>
      <c r="AC1039" s="193" t="str">
        <f t="shared" si="219"/>
        <v>CHECK DATES</v>
      </c>
      <c r="AD1039" s="257" t="str">
        <f t="shared" si="220"/>
        <v/>
      </c>
      <c r="AE1039" s="286">
        <v>0</v>
      </c>
      <c r="AF1039" s="257">
        <f t="shared" si="221"/>
        <v>0</v>
      </c>
      <c r="AG1039" s="257" t="str">
        <f t="shared" si="222"/>
        <v/>
      </c>
      <c r="AH1039" s="257">
        <f t="shared" si="223"/>
        <v>0</v>
      </c>
    </row>
    <row r="1040" spans="1:34" x14ac:dyDescent="0.3">
      <c r="A1040" s="287">
        <v>1028</v>
      </c>
      <c r="B1040" s="150"/>
      <c r="C1040" s="150"/>
      <c r="D1040" s="150"/>
      <c r="E1040" s="152"/>
      <c r="F1040" s="152"/>
      <c r="G1040" s="154"/>
      <c r="H1040" s="155"/>
      <c r="I1040" s="159"/>
      <c r="J1040" s="159"/>
      <c r="K1040" s="337"/>
      <c r="L1040" s="343" t="str">
        <f>IF(K1040="","",LOOKUP(K1040,'Work Programme'!$A$8:$A$207,'Work Programme'!$B$8:$B$207))</f>
        <v/>
      </c>
      <c r="M1040" s="150"/>
      <c r="N1040" s="151"/>
      <c r="O1040" s="254" t="str">
        <f>IF(G1040="","",VLOOKUP(G1040,'Overview - Financial Statement'!$A$46:$B$60,2,FALSE))</f>
        <v/>
      </c>
      <c r="P1040" s="255" t="str">
        <f t="shared" si="224"/>
        <v/>
      </c>
      <c r="Q1040" s="153"/>
      <c r="R1040" s="153"/>
      <c r="S1040" s="238">
        <f t="shared" si="225"/>
        <v>0</v>
      </c>
      <c r="T1040" s="193" t="s">
        <v>44</v>
      </c>
      <c r="U1040" s="173"/>
      <c r="V1040" s="193" t="str">
        <f t="shared" ref="V1040:V1103" si="226">IF(P1040="","",IF(E1040="","CHECK DATES","OK"))</f>
        <v/>
      </c>
      <c r="W1040" s="264" t="str">
        <f t="shared" ref="W1040:W1103" si="227">IF(E1040-(I1040)&lt;0,"a posteriori ?","OK")</f>
        <v>OK</v>
      </c>
      <c r="X1040" s="193" t="str">
        <f t="shared" ref="X1040:X1103" si="228">IF(P1040="","",(IF(OR(I1040&lt;=($E$4-1),I1040&gt;=($G$4+1),J1040&lt;=($E$4-1),J1040&gt;=($G$4+1)),"CHECK DATES","OK")))</f>
        <v/>
      </c>
      <c r="Y1040" s="193" t="str">
        <f t="shared" ref="Y1040:Y1103" si="229">IF(G1040="","",G1040)</f>
        <v/>
      </c>
      <c r="Z1040" s="397" t="str">
        <f t="shared" ref="Z1040:Z1103" si="230">IF(G1040="","",IF(HLOOKUP(G1040,$U$4:$AI$5,2,FALSE)="",O1040,IF(O1040&lt;&gt;HLOOKUP(G1040,$U$4:$AI$5,2,FALSE),HLOOKUP(G1040,$U$4:$AI$5,2,FALSE),O1040)))</f>
        <v/>
      </c>
      <c r="AA1040" s="257" t="str">
        <f t="shared" ref="AA1040:AA1103" si="231">IF(O1040="","",IF(Z1040=1,P1040,H1040/Z1040))</f>
        <v/>
      </c>
      <c r="AB1040" s="257" t="str">
        <f t="shared" ref="AB1040:AB1103" si="232">IF(AA1040="","",IF(Z1040=1,0,AA1040-P1040))</f>
        <v/>
      </c>
      <c r="AC1040" s="193" t="str">
        <f t="shared" ref="AC1040:AC1103" si="233">IF(P1040=0,"",(IF(F1040="","CHECK DATES","OK")))</f>
        <v>CHECK DATES</v>
      </c>
      <c r="AD1040" s="257" t="str">
        <f t="shared" ref="AD1040:AD1103" si="234">IF(OR(T1040="NO",X1040="CHECK DATES",AC1040="CHECK DATES"),AA1040,"")</f>
        <v/>
      </c>
      <c r="AE1040" s="286">
        <v>0</v>
      </c>
      <c r="AF1040" s="257">
        <f t="shared" ref="AF1040:AF1103" si="235">IF(OR(T1040="NO",AD1040&gt;0,AE1040&gt;0)*(AND(OR(Q1040="NO",Q1040=""))),SUM(AD1040:AE1040),"")</f>
        <v>0</v>
      </c>
      <c r="AG1040" s="257" t="str">
        <f t="shared" ref="AG1040:AG1103" si="236">IF(OR(T1040="NO",AD1040&gt;0,AE1040&gt;0)*(AND(OR(Q1040="YES"))),SUM(AD1040:AE1040),"")</f>
        <v/>
      </c>
      <c r="AH1040" s="257">
        <f t="shared" ref="AH1040:AH1103" si="237">IF(Q1040="YES",AA1040,0)</f>
        <v>0</v>
      </c>
    </row>
    <row r="1041" spans="1:34" x14ac:dyDescent="0.3">
      <c r="A1041" s="287">
        <v>1029</v>
      </c>
      <c r="B1041" s="150"/>
      <c r="C1041" s="150"/>
      <c r="D1041" s="150"/>
      <c r="E1041" s="152"/>
      <c r="F1041" s="152"/>
      <c r="G1041" s="154"/>
      <c r="H1041" s="155"/>
      <c r="I1041" s="159"/>
      <c r="J1041" s="159"/>
      <c r="K1041" s="337"/>
      <c r="L1041" s="343" t="str">
        <f>IF(K1041="","",LOOKUP(K1041,'Work Programme'!$A$8:$A$207,'Work Programme'!$B$8:$B$207))</f>
        <v/>
      </c>
      <c r="M1041" s="150"/>
      <c r="N1041" s="151"/>
      <c r="O1041" s="254" t="str">
        <f>IF(G1041="","",VLOOKUP(G1041,'Overview - Financial Statement'!$A$46:$B$60,2,FALSE))</f>
        <v/>
      </c>
      <c r="P1041" s="255" t="str">
        <f t="shared" si="224"/>
        <v/>
      </c>
      <c r="Q1041" s="153"/>
      <c r="R1041" s="153"/>
      <c r="S1041" s="238">
        <f t="shared" si="225"/>
        <v>0</v>
      </c>
      <c r="T1041" s="193" t="s">
        <v>44</v>
      </c>
      <c r="U1041" s="173"/>
      <c r="V1041" s="193" t="str">
        <f t="shared" si="226"/>
        <v/>
      </c>
      <c r="W1041" s="264" t="str">
        <f t="shared" si="227"/>
        <v>OK</v>
      </c>
      <c r="X1041" s="193" t="str">
        <f t="shared" si="228"/>
        <v/>
      </c>
      <c r="Y1041" s="193" t="str">
        <f t="shared" si="229"/>
        <v/>
      </c>
      <c r="Z1041" s="397" t="str">
        <f t="shared" si="230"/>
        <v/>
      </c>
      <c r="AA1041" s="257" t="str">
        <f t="shared" si="231"/>
        <v/>
      </c>
      <c r="AB1041" s="257" t="str">
        <f t="shared" si="232"/>
        <v/>
      </c>
      <c r="AC1041" s="193" t="str">
        <f t="shared" si="233"/>
        <v>CHECK DATES</v>
      </c>
      <c r="AD1041" s="257" t="str">
        <f t="shared" si="234"/>
        <v/>
      </c>
      <c r="AE1041" s="286">
        <v>0</v>
      </c>
      <c r="AF1041" s="257">
        <f t="shared" si="235"/>
        <v>0</v>
      </c>
      <c r="AG1041" s="257" t="str">
        <f t="shared" si="236"/>
        <v/>
      </c>
      <c r="AH1041" s="257">
        <f t="shared" si="237"/>
        <v>0</v>
      </c>
    </row>
    <row r="1042" spans="1:34" x14ac:dyDescent="0.3">
      <c r="A1042" s="287">
        <v>1030</v>
      </c>
      <c r="B1042" s="150"/>
      <c r="C1042" s="150"/>
      <c r="D1042" s="150"/>
      <c r="E1042" s="152"/>
      <c r="F1042" s="152"/>
      <c r="G1042" s="154"/>
      <c r="H1042" s="155"/>
      <c r="I1042" s="159"/>
      <c r="J1042" s="159"/>
      <c r="K1042" s="337"/>
      <c r="L1042" s="343" t="str">
        <f>IF(K1042="","",LOOKUP(K1042,'Work Programme'!$A$8:$A$207,'Work Programme'!$B$8:$B$207))</f>
        <v/>
      </c>
      <c r="M1042" s="150"/>
      <c r="N1042" s="151"/>
      <c r="O1042" s="254" t="str">
        <f>IF(G1042="","",VLOOKUP(G1042,'Overview - Financial Statement'!$A$46:$B$60,2,FALSE))</f>
        <v/>
      </c>
      <c r="P1042" s="255" t="str">
        <f t="shared" si="224"/>
        <v/>
      </c>
      <c r="Q1042" s="153"/>
      <c r="R1042" s="153"/>
      <c r="S1042" s="238">
        <f t="shared" si="225"/>
        <v>0</v>
      </c>
      <c r="T1042" s="193" t="s">
        <v>44</v>
      </c>
      <c r="U1042" s="173"/>
      <c r="V1042" s="193" t="str">
        <f t="shared" si="226"/>
        <v/>
      </c>
      <c r="W1042" s="264" t="str">
        <f t="shared" si="227"/>
        <v>OK</v>
      </c>
      <c r="X1042" s="193" t="str">
        <f t="shared" si="228"/>
        <v/>
      </c>
      <c r="Y1042" s="193" t="str">
        <f t="shared" si="229"/>
        <v/>
      </c>
      <c r="Z1042" s="397" t="str">
        <f t="shared" si="230"/>
        <v/>
      </c>
      <c r="AA1042" s="257" t="str">
        <f t="shared" si="231"/>
        <v/>
      </c>
      <c r="AB1042" s="257" t="str">
        <f t="shared" si="232"/>
        <v/>
      </c>
      <c r="AC1042" s="193" t="str">
        <f t="shared" si="233"/>
        <v>CHECK DATES</v>
      </c>
      <c r="AD1042" s="257" t="str">
        <f t="shared" si="234"/>
        <v/>
      </c>
      <c r="AE1042" s="286">
        <v>0</v>
      </c>
      <c r="AF1042" s="257">
        <f t="shared" si="235"/>
        <v>0</v>
      </c>
      <c r="AG1042" s="257" t="str">
        <f t="shared" si="236"/>
        <v/>
      </c>
      <c r="AH1042" s="257">
        <f t="shared" si="237"/>
        <v>0</v>
      </c>
    </row>
    <row r="1043" spans="1:34" x14ac:dyDescent="0.3">
      <c r="A1043" s="287">
        <v>1031</v>
      </c>
      <c r="B1043" s="150"/>
      <c r="C1043" s="150"/>
      <c r="D1043" s="150"/>
      <c r="E1043" s="152"/>
      <c r="F1043" s="152"/>
      <c r="G1043" s="154"/>
      <c r="H1043" s="155"/>
      <c r="I1043" s="159"/>
      <c r="J1043" s="159"/>
      <c r="K1043" s="337"/>
      <c r="L1043" s="343" t="str">
        <f>IF(K1043="","",LOOKUP(K1043,'Work Programme'!$A$8:$A$207,'Work Programme'!$B$8:$B$207))</f>
        <v/>
      </c>
      <c r="M1043" s="150"/>
      <c r="N1043" s="151"/>
      <c r="O1043" s="254" t="str">
        <f>IF(G1043="","",VLOOKUP(G1043,'Overview - Financial Statement'!$A$46:$B$60,2,FALSE))</f>
        <v/>
      </c>
      <c r="P1043" s="255" t="str">
        <f t="shared" si="224"/>
        <v/>
      </c>
      <c r="Q1043" s="153"/>
      <c r="R1043" s="153"/>
      <c r="S1043" s="238">
        <f t="shared" si="225"/>
        <v>0</v>
      </c>
      <c r="T1043" s="193" t="s">
        <v>44</v>
      </c>
      <c r="U1043" s="173"/>
      <c r="V1043" s="193" t="str">
        <f t="shared" si="226"/>
        <v/>
      </c>
      <c r="W1043" s="264" t="str">
        <f t="shared" si="227"/>
        <v>OK</v>
      </c>
      <c r="X1043" s="193" t="str">
        <f t="shared" si="228"/>
        <v/>
      </c>
      <c r="Y1043" s="193" t="str">
        <f t="shared" si="229"/>
        <v/>
      </c>
      <c r="Z1043" s="397" t="str">
        <f t="shared" si="230"/>
        <v/>
      </c>
      <c r="AA1043" s="257" t="str">
        <f t="shared" si="231"/>
        <v/>
      </c>
      <c r="AB1043" s="257" t="str">
        <f t="shared" si="232"/>
        <v/>
      </c>
      <c r="AC1043" s="193" t="str">
        <f t="shared" si="233"/>
        <v>CHECK DATES</v>
      </c>
      <c r="AD1043" s="257" t="str">
        <f t="shared" si="234"/>
        <v/>
      </c>
      <c r="AE1043" s="286">
        <v>0</v>
      </c>
      <c r="AF1043" s="257">
        <f t="shared" si="235"/>
        <v>0</v>
      </c>
      <c r="AG1043" s="257" t="str">
        <f t="shared" si="236"/>
        <v/>
      </c>
      <c r="AH1043" s="257">
        <f t="shared" si="237"/>
        <v>0</v>
      </c>
    </row>
    <row r="1044" spans="1:34" x14ac:dyDescent="0.3">
      <c r="A1044" s="287">
        <v>1032</v>
      </c>
      <c r="B1044" s="150"/>
      <c r="C1044" s="150"/>
      <c r="D1044" s="150"/>
      <c r="E1044" s="152"/>
      <c r="F1044" s="152"/>
      <c r="G1044" s="154"/>
      <c r="H1044" s="155"/>
      <c r="I1044" s="159"/>
      <c r="J1044" s="159"/>
      <c r="K1044" s="337"/>
      <c r="L1044" s="343" t="str">
        <f>IF(K1044="","",LOOKUP(K1044,'Work Programme'!$A$8:$A$207,'Work Programme'!$B$8:$B$207))</f>
        <v/>
      </c>
      <c r="M1044" s="150"/>
      <c r="N1044" s="151"/>
      <c r="O1044" s="254" t="str">
        <f>IF(G1044="","",VLOOKUP(G1044,'Overview - Financial Statement'!$A$46:$B$60,2,FALSE))</f>
        <v/>
      </c>
      <c r="P1044" s="255" t="str">
        <f t="shared" si="224"/>
        <v/>
      </c>
      <c r="Q1044" s="153"/>
      <c r="R1044" s="153"/>
      <c r="S1044" s="238">
        <f t="shared" si="225"/>
        <v>0</v>
      </c>
      <c r="T1044" s="193" t="s">
        <v>44</v>
      </c>
      <c r="U1044" s="173"/>
      <c r="V1044" s="193" t="str">
        <f t="shared" si="226"/>
        <v/>
      </c>
      <c r="W1044" s="264" t="str">
        <f t="shared" si="227"/>
        <v>OK</v>
      </c>
      <c r="X1044" s="193" t="str">
        <f t="shared" si="228"/>
        <v/>
      </c>
      <c r="Y1044" s="193" t="str">
        <f t="shared" si="229"/>
        <v/>
      </c>
      <c r="Z1044" s="397" t="str">
        <f t="shared" si="230"/>
        <v/>
      </c>
      <c r="AA1044" s="257" t="str">
        <f t="shared" si="231"/>
        <v/>
      </c>
      <c r="AB1044" s="257" t="str">
        <f t="shared" si="232"/>
        <v/>
      </c>
      <c r="AC1044" s="193" t="str">
        <f t="shared" si="233"/>
        <v>CHECK DATES</v>
      </c>
      <c r="AD1044" s="257" t="str">
        <f t="shared" si="234"/>
        <v/>
      </c>
      <c r="AE1044" s="286">
        <v>0</v>
      </c>
      <c r="AF1044" s="257">
        <f t="shared" si="235"/>
        <v>0</v>
      </c>
      <c r="AG1044" s="257" t="str">
        <f t="shared" si="236"/>
        <v/>
      </c>
      <c r="AH1044" s="257">
        <f t="shared" si="237"/>
        <v>0</v>
      </c>
    </row>
    <row r="1045" spans="1:34" x14ac:dyDescent="0.3">
      <c r="A1045" s="287">
        <v>1033</v>
      </c>
      <c r="B1045" s="150"/>
      <c r="C1045" s="150"/>
      <c r="D1045" s="150"/>
      <c r="E1045" s="152"/>
      <c r="F1045" s="152"/>
      <c r="G1045" s="154"/>
      <c r="H1045" s="155"/>
      <c r="I1045" s="159"/>
      <c r="J1045" s="159"/>
      <c r="K1045" s="337"/>
      <c r="L1045" s="343" t="str">
        <f>IF(K1045="","",LOOKUP(K1045,'Work Programme'!$A$8:$A$207,'Work Programme'!$B$8:$B$207))</f>
        <v/>
      </c>
      <c r="M1045" s="150"/>
      <c r="N1045" s="151"/>
      <c r="O1045" s="254" t="str">
        <f>IF(G1045="","",VLOOKUP(G1045,'Overview - Financial Statement'!$A$46:$B$60,2,FALSE))</f>
        <v/>
      </c>
      <c r="P1045" s="255" t="str">
        <f t="shared" si="224"/>
        <v/>
      </c>
      <c r="Q1045" s="153"/>
      <c r="R1045" s="153"/>
      <c r="S1045" s="238">
        <f t="shared" si="225"/>
        <v>0</v>
      </c>
      <c r="T1045" s="193" t="s">
        <v>44</v>
      </c>
      <c r="U1045" s="173"/>
      <c r="V1045" s="193" t="str">
        <f t="shared" si="226"/>
        <v/>
      </c>
      <c r="W1045" s="264" t="str">
        <f t="shared" si="227"/>
        <v>OK</v>
      </c>
      <c r="X1045" s="193" t="str">
        <f t="shared" si="228"/>
        <v/>
      </c>
      <c r="Y1045" s="193" t="str">
        <f t="shared" si="229"/>
        <v/>
      </c>
      <c r="Z1045" s="397" t="str">
        <f t="shared" si="230"/>
        <v/>
      </c>
      <c r="AA1045" s="257" t="str">
        <f t="shared" si="231"/>
        <v/>
      </c>
      <c r="AB1045" s="257" t="str">
        <f t="shared" si="232"/>
        <v/>
      </c>
      <c r="AC1045" s="193" t="str">
        <f t="shared" si="233"/>
        <v>CHECK DATES</v>
      </c>
      <c r="AD1045" s="257" t="str">
        <f t="shared" si="234"/>
        <v/>
      </c>
      <c r="AE1045" s="286">
        <v>0</v>
      </c>
      <c r="AF1045" s="257">
        <f t="shared" si="235"/>
        <v>0</v>
      </c>
      <c r="AG1045" s="257" t="str">
        <f t="shared" si="236"/>
        <v/>
      </c>
      <c r="AH1045" s="257">
        <f t="shared" si="237"/>
        <v>0</v>
      </c>
    </row>
    <row r="1046" spans="1:34" x14ac:dyDescent="0.3">
      <c r="A1046" s="287">
        <v>1034</v>
      </c>
      <c r="B1046" s="150"/>
      <c r="C1046" s="150"/>
      <c r="D1046" s="150"/>
      <c r="E1046" s="152"/>
      <c r="F1046" s="152"/>
      <c r="G1046" s="154"/>
      <c r="H1046" s="155"/>
      <c r="I1046" s="159"/>
      <c r="J1046" s="159"/>
      <c r="K1046" s="337"/>
      <c r="L1046" s="343" t="str">
        <f>IF(K1046="","",LOOKUP(K1046,'Work Programme'!$A$8:$A$207,'Work Programme'!$B$8:$B$207))</f>
        <v/>
      </c>
      <c r="M1046" s="150"/>
      <c r="N1046" s="151"/>
      <c r="O1046" s="254" t="str">
        <f>IF(G1046="","",VLOOKUP(G1046,'Overview - Financial Statement'!$A$46:$B$60,2,FALSE))</f>
        <v/>
      </c>
      <c r="P1046" s="255" t="str">
        <f t="shared" si="224"/>
        <v/>
      </c>
      <c r="Q1046" s="153"/>
      <c r="R1046" s="153"/>
      <c r="S1046" s="238">
        <f t="shared" si="225"/>
        <v>0</v>
      </c>
      <c r="T1046" s="193" t="s">
        <v>44</v>
      </c>
      <c r="U1046" s="173"/>
      <c r="V1046" s="193" t="str">
        <f t="shared" si="226"/>
        <v/>
      </c>
      <c r="W1046" s="264" t="str">
        <f t="shared" si="227"/>
        <v>OK</v>
      </c>
      <c r="X1046" s="193" t="str">
        <f t="shared" si="228"/>
        <v/>
      </c>
      <c r="Y1046" s="193" t="str">
        <f t="shared" si="229"/>
        <v/>
      </c>
      <c r="Z1046" s="397" t="str">
        <f t="shared" si="230"/>
        <v/>
      </c>
      <c r="AA1046" s="257" t="str">
        <f t="shared" si="231"/>
        <v/>
      </c>
      <c r="AB1046" s="257" t="str">
        <f t="shared" si="232"/>
        <v/>
      </c>
      <c r="AC1046" s="193" t="str">
        <f t="shared" si="233"/>
        <v>CHECK DATES</v>
      </c>
      <c r="AD1046" s="257" t="str">
        <f t="shared" si="234"/>
        <v/>
      </c>
      <c r="AE1046" s="286">
        <v>0</v>
      </c>
      <c r="AF1046" s="257">
        <f t="shared" si="235"/>
        <v>0</v>
      </c>
      <c r="AG1046" s="257" t="str">
        <f t="shared" si="236"/>
        <v/>
      </c>
      <c r="AH1046" s="257">
        <f t="shared" si="237"/>
        <v>0</v>
      </c>
    </row>
    <row r="1047" spans="1:34" x14ac:dyDescent="0.3">
      <c r="A1047" s="287">
        <v>1035</v>
      </c>
      <c r="B1047" s="150"/>
      <c r="C1047" s="150"/>
      <c r="D1047" s="150"/>
      <c r="E1047" s="152"/>
      <c r="F1047" s="152"/>
      <c r="G1047" s="154"/>
      <c r="H1047" s="155"/>
      <c r="I1047" s="159"/>
      <c r="J1047" s="159"/>
      <c r="K1047" s="337"/>
      <c r="L1047" s="343" t="str">
        <f>IF(K1047="","",LOOKUP(K1047,'Work Programme'!$A$8:$A$207,'Work Programme'!$B$8:$B$207))</f>
        <v/>
      </c>
      <c r="M1047" s="150"/>
      <c r="N1047" s="151"/>
      <c r="O1047" s="254" t="str">
        <f>IF(G1047="","",VLOOKUP(G1047,'Overview - Financial Statement'!$A$46:$B$60,2,FALSE))</f>
        <v/>
      </c>
      <c r="P1047" s="255" t="str">
        <f t="shared" si="224"/>
        <v/>
      </c>
      <c r="Q1047" s="153"/>
      <c r="R1047" s="153"/>
      <c r="S1047" s="238">
        <f t="shared" si="225"/>
        <v>0</v>
      </c>
      <c r="T1047" s="193" t="s">
        <v>44</v>
      </c>
      <c r="U1047" s="173"/>
      <c r="V1047" s="193" t="str">
        <f t="shared" si="226"/>
        <v/>
      </c>
      <c r="W1047" s="264" t="str">
        <f t="shared" si="227"/>
        <v>OK</v>
      </c>
      <c r="X1047" s="193" t="str">
        <f t="shared" si="228"/>
        <v/>
      </c>
      <c r="Y1047" s="193" t="str">
        <f t="shared" si="229"/>
        <v/>
      </c>
      <c r="Z1047" s="397" t="str">
        <f t="shared" si="230"/>
        <v/>
      </c>
      <c r="AA1047" s="257" t="str">
        <f t="shared" si="231"/>
        <v/>
      </c>
      <c r="AB1047" s="257" t="str">
        <f t="shared" si="232"/>
        <v/>
      </c>
      <c r="AC1047" s="193" t="str">
        <f t="shared" si="233"/>
        <v>CHECK DATES</v>
      </c>
      <c r="AD1047" s="257" t="str">
        <f t="shared" si="234"/>
        <v/>
      </c>
      <c r="AE1047" s="286">
        <v>0</v>
      </c>
      <c r="AF1047" s="257">
        <f t="shared" si="235"/>
        <v>0</v>
      </c>
      <c r="AG1047" s="257" t="str">
        <f t="shared" si="236"/>
        <v/>
      </c>
      <c r="AH1047" s="257">
        <f t="shared" si="237"/>
        <v>0</v>
      </c>
    </row>
    <row r="1048" spans="1:34" x14ac:dyDescent="0.3">
      <c r="A1048" s="287">
        <v>1036</v>
      </c>
      <c r="B1048" s="150"/>
      <c r="C1048" s="150"/>
      <c r="D1048" s="150"/>
      <c r="E1048" s="152"/>
      <c r="F1048" s="152"/>
      <c r="G1048" s="154"/>
      <c r="H1048" s="155"/>
      <c r="I1048" s="159"/>
      <c r="J1048" s="159"/>
      <c r="K1048" s="337"/>
      <c r="L1048" s="343" t="str">
        <f>IF(K1048="","",LOOKUP(K1048,'Work Programme'!$A$8:$A$207,'Work Programme'!$B$8:$B$207))</f>
        <v/>
      </c>
      <c r="M1048" s="150"/>
      <c r="N1048" s="151"/>
      <c r="O1048" s="254" t="str">
        <f>IF(G1048="","",VLOOKUP(G1048,'Overview - Financial Statement'!$A$46:$B$60,2,FALSE))</f>
        <v/>
      </c>
      <c r="P1048" s="255" t="str">
        <f t="shared" si="224"/>
        <v/>
      </c>
      <c r="Q1048" s="153"/>
      <c r="R1048" s="153"/>
      <c r="S1048" s="238">
        <f t="shared" si="225"/>
        <v>0</v>
      </c>
      <c r="T1048" s="193" t="s">
        <v>44</v>
      </c>
      <c r="U1048" s="173"/>
      <c r="V1048" s="193" t="str">
        <f t="shared" si="226"/>
        <v/>
      </c>
      <c r="W1048" s="264" t="str">
        <f t="shared" si="227"/>
        <v>OK</v>
      </c>
      <c r="X1048" s="193" t="str">
        <f t="shared" si="228"/>
        <v/>
      </c>
      <c r="Y1048" s="193" t="str">
        <f t="shared" si="229"/>
        <v/>
      </c>
      <c r="Z1048" s="397" t="str">
        <f t="shared" si="230"/>
        <v/>
      </c>
      <c r="AA1048" s="257" t="str">
        <f t="shared" si="231"/>
        <v/>
      </c>
      <c r="AB1048" s="257" t="str">
        <f t="shared" si="232"/>
        <v/>
      </c>
      <c r="AC1048" s="193" t="str">
        <f t="shared" si="233"/>
        <v>CHECK DATES</v>
      </c>
      <c r="AD1048" s="257" t="str">
        <f t="shared" si="234"/>
        <v/>
      </c>
      <c r="AE1048" s="286">
        <v>0</v>
      </c>
      <c r="AF1048" s="257">
        <f t="shared" si="235"/>
        <v>0</v>
      </c>
      <c r="AG1048" s="257" t="str">
        <f t="shared" si="236"/>
        <v/>
      </c>
      <c r="AH1048" s="257">
        <f t="shared" si="237"/>
        <v>0</v>
      </c>
    </row>
    <row r="1049" spans="1:34" x14ac:dyDescent="0.3">
      <c r="A1049" s="287">
        <v>1037</v>
      </c>
      <c r="B1049" s="150"/>
      <c r="C1049" s="150"/>
      <c r="D1049" s="150"/>
      <c r="E1049" s="152"/>
      <c r="F1049" s="152"/>
      <c r="G1049" s="154"/>
      <c r="H1049" s="155"/>
      <c r="I1049" s="159"/>
      <c r="J1049" s="159"/>
      <c r="K1049" s="337"/>
      <c r="L1049" s="343" t="str">
        <f>IF(K1049="","",LOOKUP(K1049,'Work Programme'!$A$8:$A$207,'Work Programme'!$B$8:$B$207))</f>
        <v/>
      </c>
      <c r="M1049" s="150"/>
      <c r="N1049" s="151"/>
      <c r="O1049" s="254" t="str">
        <f>IF(G1049="","",VLOOKUP(G1049,'Overview - Financial Statement'!$A$46:$B$60,2,FALSE))</f>
        <v/>
      </c>
      <c r="P1049" s="255" t="str">
        <f t="shared" si="224"/>
        <v/>
      </c>
      <c r="Q1049" s="153"/>
      <c r="R1049" s="153"/>
      <c r="S1049" s="238">
        <f t="shared" si="225"/>
        <v>0</v>
      </c>
      <c r="T1049" s="193" t="s">
        <v>44</v>
      </c>
      <c r="U1049" s="173"/>
      <c r="V1049" s="193" t="str">
        <f t="shared" si="226"/>
        <v/>
      </c>
      <c r="W1049" s="264" t="str">
        <f t="shared" si="227"/>
        <v>OK</v>
      </c>
      <c r="X1049" s="193" t="str">
        <f t="shared" si="228"/>
        <v/>
      </c>
      <c r="Y1049" s="193" t="str">
        <f t="shared" si="229"/>
        <v/>
      </c>
      <c r="Z1049" s="397" t="str">
        <f t="shared" si="230"/>
        <v/>
      </c>
      <c r="AA1049" s="257" t="str">
        <f t="shared" si="231"/>
        <v/>
      </c>
      <c r="AB1049" s="257" t="str">
        <f t="shared" si="232"/>
        <v/>
      </c>
      <c r="AC1049" s="193" t="str">
        <f t="shared" si="233"/>
        <v>CHECK DATES</v>
      </c>
      <c r="AD1049" s="257" t="str">
        <f t="shared" si="234"/>
        <v/>
      </c>
      <c r="AE1049" s="286">
        <v>0</v>
      </c>
      <c r="AF1049" s="257">
        <f t="shared" si="235"/>
        <v>0</v>
      </c>
      <c r="AG1049" s="257" t="str">
        <f t="shared" si="236"/>
        <v/>
      </c>
      <c r="AH1049" s="257">
        <f t="shared" si="237"/>
        <v>0</v>
      </c>
    </row>
    <row r="1050" spans="1:34" x14ac:dyDescent="0.3">
      <c r="A1050" s="287">
        <v>1038</v>
      </c>
      <c r="B1050" s="150"/>
      <c r="C1050" s="150"/>
      <c r="D1050" s="150"/>
      <c r="E1050" s="152"/>
      <c r="F1050" s="152"/>
      <c r="G1050" s="154"/>
      <c r="H1050" s="155"/>
      <c r="I1050" s="159"/>
      <c r="J1050" s="159"/>
      <c r="K1050" s="337"/>
      <c r="L1050" s="343" t="str">
        <f>IF(K1050="","",LOOKUP(K1050,'Work Programme'!$A$8:$A$207,'Work Programme'!$B$8:$B$207))</f>
        <v/>
      </c>
      <c r="M1050" s="150"/>
      <c r="N1050" s="151"/>
      <c r="O1050" s="254" t="str">
        <f>IF(G1050="","",VLOOKUP(G1050,'Overview - Financial Statement'!$A$46:$B$60,2,FALSE))</f>
        <v/>
      </c>
      <c r="P1050" s="255" t="str">
        <f t="shared" si="224"/>
        <v/>
      </c>
      <c r="Q1050" s="153"/>
      <c r="R1050" s="153"/>
      <c r="S1050" s="238">
        <f t="shared" si="225"/>
        <v>0</v>
      </c>
      <c r="T1050" s="193" t="s">
        <v>44</v>
      </c>
      <c r="U1050" s="173"/>
      <c r="V1050" s="193" t="str">
        <f t="shared" si="226"/>
        <v/>
      </c>
      <c r="W1050" s="264" t="str">
        <f t="shared" si="227"/>
        <v>OK</v>
      </c>
      <c r="X1050" s="193" t="str">
        <f t="shared" si="228"/>
        <v/>
      </c>
      <c r="Y1050" s="193" t="str">
        <f t="shared" si="229"/>
        <v/>
      </c>
      <c r="Z1050" s="397" t="str">
        <f t="shared" si="230"/>
        <v/>
      </c>
      <c r="AA1050" s="257" t="str">
        <f t="shared" si="231"/>
        <v/>
      </c>
      <c r="AB1050" s="257" t="str">
        <f t="shared" si="232"/>
        <v/>
      </c>
      <c r="AC1050" s="193" t="str">
        <f t="shared" si="233"/>
        <v>CHECK DATES</v>
      </c>
      <c r="AD1050" s="257" t="str">
        <f t="shared" si="234"/>
        <v/>
      </c>
      <c r="AE1050" s="286">
        <v>0</v>
      </c>
      <c r="AF1050" s="257">
        <f t="shared" si="235"/>
        <v>0</v>
      </c>
      <c r="AG1050" s="257" t="str">
        <f t="shared" si="236"/>
        <v/>
      </c>
      <c r="AH1050" s="257">
        <f t="shared" si="237"/>
        <v>0</v>
      </c>
    </row>
    <row r="1051" spans="1:34" x14ac:dyDescent="0.3">
      <c r="A1051" s="287">
        <v>1039</v>
      </c>
      <c r="B1051" s="150"/>
      <c r="C1051" s="150"/>
      <c r="D1051" s="150"/>
      <c r="E1051" s="152"/>
      <c r="F1051" s="152"/>
      <c r="G1051" s="154"/>
      <c r="H1051" s="155"/>
      <c r="I1051" s="159"/>
      <c r="J1051" s="159"/>
      <c r="K1051" s="337"/>
      <c r="L1051" s="343" t="str">
        <f>IF(K1051="","",LOOKUP(K1051,'Work Programme'!$A$8:$A$207,'Work Programme'!$B$8:$B$207))</f>
        <v/>
      </c>
      <c r="M1051" s="150"/>
      <c r="N1051" s="151"/>
      <c r="O1051" s="254" t="str">
        <f>IF(G1051="","",VLOOKUP(G1051,'Overview - Financial Statement'!$A$46:$B$60,2,FALSE))</f>
        <v/>
      </c>
      <c r="P1051" s="255" t="str">
        <f t="shared" si="224"/>
        <v/>
      </c>
      <c r="Q1051" s="153"/>
      <c r="R1051" s="153"/>
      <c r="S1051" s="238">
        <f t="shared" si="225"/>
        <v>0</v>
      </c>
      <c r="T1051" s="193" t="s">
        <v>44</v>
      </c>
      <c r="U1051" s="173"/>
      <c r="V1051" s="193" t="str">
        <f t="shared" si="226"/>
        <v/>
      </c>
      <c r="W1051" s="264" t="str">
        <f t="shared" si="227"/>
        <v>OK</v>
      </c>
      <c r="X1051" s="193" t="str">
        <f t="shared" si="228"/>
        <v/>
      </c>
      <c r="Y1051" s="193" t="str">
        <f t="shared" si="229"/>
        <v/>
      </c>
      <c r="Z1051" s="397" t="str">
        <f t="shared" si="230"/>
        <v/>
      </c>
      <c r="AA1051" s="257" t="str">
        <f t="shared" si="231"/>
        <v/>
      </c>
      <c r="AB1051" s="257" t="str">
        <f t="shared" si="232"/>
        <v/>
      </c>
      <c r="AC1051" s="193" t="str">
        <f t="shared" si="233"/>
        <v>CHECK DATES</v>
      </c>
      <c r="AD1051" s="257" t="str">
        <f t="shared" si="234"/>
        <v/>
      </c>
      <c r="AE1051" s="286">
        <v>0</v>
      </c>
      <c r="AF1051" s="257">
        <f t="shared" si="235"/>
        <v>0</v>
      </c>
      <c r="AG1051" s="257" t="str">
        <f t="shared" si="236"/>
        <v/>
      </c>
      <c r="AH1051" s="257">
        <f t="shared" si="237"/>
        <v>0</v>
      </c>
    </row>
    <row r="1052" spans="1:34" x14ac:dyDescent="0.3">
      <c r="A1052" s="287">
        <v>1040</v>
      </c>
      <c r="B1052" s="150"/>
      <c r="C1052" s="150"/>
      <c r="D1052" s="150"/>
      <c r="E1052" s="152"/>
      <c r="F1052" s="152"/>
      <c r="G1052" s="154"/>
      <c r="H1052" s="155"/>
      <c r="I1052" s="159"/>
      <c r="J1052" s="159"/>
      <c r="K1052" s="337"/>
      <c r="L1052" s="343" t="str">
        <f>IF(K1052="","",LOOKUP(K1052,'Work Programme'!$A$8:$A$207,'Work Programme'!$B$8:$B$207))</f>
        <v/>
      </c>
      <c r="M1052" s="150"/>
      <c r="N1052" s="151"/>
      <c r="O1052" s="254" t="str">
        <f>IF(G1052="","",VLOOKUP(G1052,'Overview - Financial Statement'!$A$46:$B$60,2,FALSE))</f>
        <v/>
      </c>
      <c r="P1052" s="255" t="str">
        <f t="shared" si="224"/>
        <v/>
      </c>
      <c r="Q1052" s="153"/>
      <c r="R1052" s="153"/>
      <c r="S1052" s="238">
        <f t="shared" si="225"/>
        <v>0</v>
      </c>
      <c r="T1052" s="193" t="s">
        <v>44</v>
      </c>
      <c r="U1052" s="173"/>
      <c r="V1052" s="193" t="str">
        <f t="shared" si="226"/>
        <v/>
      </c>
      <c r="W1052" s="264" t="str">
        <f t="shared" si="227"/>
        <v>OK</v>
      </c>
      <c r="X1052" s="193" t="str">
        <f t="shared" si="228"/>
        <v/>
      </c>
      <c r="Y1052" s="193" t="str">
        <f t="shared" si="229"/>
        <v/>
      </c>
      <c r="Z1052" s="397" t="str">
        <f t="shared" si="230"/>
        <v/>
      </c>
      <c r="AA1052" s="257" t="str">
        <f t="shared" si="231"/>
        <v/>
      </c>
      <c r="AB1052" s="257" t="str">
        <f t="shared" si="232"/>
        <v/>
      </c>
      <c r="AC1052" s="193" t="str">
        <f t="shared" si="233"/>
        <v>CHECK DATES</v>
      </c>
      <c r="AD1052" s="257" t="str">
        <f t="shared" si="234"/>
        <v/>
      </c>
      <c r="AE1052" s="286">
        <v>0</v>
      </c>
      <c r="AF1052" s="257">
        <f t="shared" si="235"/>
        <v>0</v>
      </c>
      <c r="AG1052" s="257" t="str">
        <f t="shared" si="236"/>
        <v/>
      </c>
      <c r="AH1052" s="257">
        <f t="shared" si="237"/>
        <v>0</v>
      </c>
    </row>
    <row r="1053" spans="1:34" x14ac:dyDescent="0.3">
      <c r="A1053" s="287">
        <v>1041</v>
      </c>
      <c r="B1053" s="150"/>
      <c r="C1053" s="150"/>
      <c r="D1053" s="150"/>
      <c r="E1053" s="152"/>
      <c r="F1053" s="152"/>
      <c r="G1053" s="154"/>
      <c r="H1053" s="155"/>
      <c r="I1053" s="159"/>
      <c r="J1053" s="159"/>
      <c r="K1053" s="337"/>
      <c r="L1053" s="343" t="str">
        <f>IF(K1053="","",LOOKUP(K1053,'Work Programme'!$A$8:$A$207,'Work Programme'!$B$8:$B$207))</f>
        <v/>
      </c>
      <c r="M1053" s="150"/>
      <c r="N1053" s="151"/>
      <c r="O1053" s="254" t="str">
        <f>IF(G1053="","",VLOOKUP(G1053,'Overview - Financial Statement'!$A$46:$B$60,2,FALSE))</f>
        <v/>
      </c>
      <c r="P1053" s="255" t="str">
        <f t="shared" si="224"/>
        <v/>
      </c>
      <c r="Q1053" s="153"/>
      <c r="R1053" s="153"/>
      <c r="S1053" s="238">
        <f t="shared" si="225"/>
        <v>0</v>
      </c>
      <c r="T1053" s="193" t="s">
        <v>44</v>
      </c>
      <c r="U1053" s="173"/>
      <c r="V1053" s="193" t="str">
        <f t="shared" si="226"/>
        <v/>
      </c>
      <c r="W1053" s="264" t="str">
        <f t="shared" si="227"/>
        <v>OK</v>
      </c>
      <c r="X1053" s="193" t="str">
        <f t="shared" si="228"/>
        <v/>
      </c>
      <c r="Y1053" s="193" t="str">
        <f t="shared" si="229"/>
        <v/>
      </c>
      <c r="Z1053" s="397" t="str">
        <f t="shared" si="230"/>
        <v/>
      </c>
      <c r="AA1053" s="257" t="str">
        <f t="shared" si="231"/>
        <v/>
      </c>
      <c r="AB1053" s="257" t="str">
        <f t="shared" si="232"/>
        <v/>
      </c>
      <c r="AC1053" s="193" t="str">
        <f t="shared" si="233"/>
        <v>CHECK DATES</v>
      </c>
      <c r="AD1053" s="257" t="str">
        <f t="shared" si="234"/>
        <v/>
      </c>
      <c r="AE1053" s="286">
        <v>0</v>
      </c>
      <c r="AF1053" s="257">
        <f t="shared" si="235"/>
        <v>0</v>
      </c>
      <c r="AG1053" s="257" t="str">
        <f t="shared" si="236"/>
        <v/>
      </c>
      <c r="AH1053" s="257">
        <f t="shared" si="237"/>
        <v>0</v>
      </c>
    </row>
    <row r="1054" spans="1:34" x14ac:dyDescent="0.3">
      <c r="A1054" s="287">
        <v>1042</v>
      </c>
      <c r="B1054" s="150"/>
      <c r="C1054" s="150"/>
      <c r="D1054" s="150"/>
      <c r="E1054" s="152"/>
      <c r="F1054" s="152"/>
      <c r="G1054" s="154"/>
      <c r="H1054" s="155"/>
      <c r="I1054" s="159"/>
      <c r="J1054" s="159"/>
      <c r="K1054" s="337"/>
      <c r="L1054" s="343" t="str">
        <f>IF(K1054="","",LOOKUP(K1054,'Work Programme'!$A$8:$A$207,'Work Programme'!$B$8:$B$207))</f>
        <v/>
      </c>
      <c r="M1054" s="150"/>
      <c r="N1054" s="151"/>
      <c r="O1054" s="254" t="str">
        <f>IF(G1054="","",VLOOKUP(G1054,'Overview - Financial Statement'!$A$46:$B$60,2,FALSE))</f>
        <v/>
      </c>
      <c r="P1054" s="255" t="str">
        <f t="shared" si="224"/>
        <v/>
      </c>
      <c r="Q1054" s="153"/>
      <c r="R1054" s="153"/>
      <c r="S1054" s="238">
        <f t="shared" si="225"/>
        <v>0</v>
      </c>
      <c r="T1054" s="193" t="s">
        <v>44</v>
      </c>
      <c r="U1054" s="173"/>
      <c r="V1054" s="193" t="str">
        <f t="shared" si="226"/>
        <v/>
      </c>
      <c r="W1054" s="264" t="str">
        <f t="shared" si="227"/>
        <v>OK</v>
      </c>
      <c r="X1054" s="193" t="str">
        <f t="shared" si="228"/>
        <v/>
      </c>
      <c r="Y1054" s="193" t="str">
        <f t="shared" si="229"/>
        <v/>
      </c>
      <c r="Z1054" s="397" t="str">
        <f t="shared" si="230"/>
        <v/>
      </c>
      <c r="AA1054" s="257" t="str">
        <f t="shared" si="231"/>
        <v/>
      </c>
      <c r="AB1054" s="257" t="str">
        <f t="shared" si="232"/>
        <v/>
      </c>
      <c r="AC1054" s="193" t="str">
        <f t="shared" si="233"/>
        <v>CHECK DATES</v>
      </c>
      <c r="AD1054" s="257" t="str">
        <f t="shared" si="234"/>
        <v/>
      </c>
      <c r="AE1054" s="286">
        <v>0</v>
      </c>
      <c r="AF1054" s="257">
        <f t="shared" si="235"/>
        <v>0</v>
      </c>
      <c r="AG1054" s="257" t="str">
        <f t="shared" si="236"/>
        <v/>
      </c>
      <c r="AH1054" s="257">
        <f t="shared" si="237"/>
        <v>0</v>
      </c>
    </row>
    <row r="1055" spans="1:34" x14ac:dyDescent="0.3">
      <c r="A1055" s="287">
        <v>1043</v>
      </c>
      <c r="B1055" s="150"/>
      <c r="C1055" s="150"/>
      <c r="D1055" s="150"/>
      <c r="E1055" s="152"/>
      <c r="F1055" s="152"/>
      <c r="G1055" s="154"/>
      <c r="H1055" s="155"/>
      <c r="I1055" s="159"/>
      <c r="J1055" s="159"/>
      <c r="K1055" s="337"/>
      <c r="L1055" s="343" t="str">
        <f>IF(K1055="","",LOOKUP(K1055,'Work Programme'!$A$8:$A$207,'Work Programme'!$B$8:$B$207))</f>
        <v/>
      </c>
      <c r="M1055" s="150"/>
      <c r="N1055" s="151"/>
      <c r="O1055" s="254" t="str">
        <f>IF(G1055="","",VLOOKUP(G1055,'Overview - Financial Statement'!$A$46:$B$60,2,FALSE))</f>
        <v/>
      </c>
      <c r="P1055" s="255" t="str">
        <f t="shared" si="224"/>
        <v/>
      </c>
      <c r="Q1055" s="153"/>
      <c r="R1055" s="153"/>
      <c r="S1055" s="238">
        <f t="shared" si="225"/>
        <v>0</v>
      </c>
      <c r="T1055" s="193" t="s">
        <v>44</v>
      </c>
      <c r="U1055" s="173"/>
      <c r="V1055" s="193" t="str">
        <f t="shared" si="226"/>
        <v/>
      </c>
      <c r="W1055" s="264" t="str">
        <f t="shared" si="227"/>
        <v>OK</v>
      </c>
      <c r="X1055" s="193" t="str">
        <f t="shared" si="228"/>
        <v/>
      </c>
      <c r="Y1055" s="193" t="str">
        <f t="shared" si="229"/>
        <v/>
      </c>
      <c r="Z1055" s="397" t="str">
        <f t="shared" si="230"/>
        <v/>
      </c>
      <c r="AA1055" s="257" t="str">
        <f t="shared" si="231"/>
        <v/>
      </c>
      <c r="AB1055" s="257" t="str">
        <f t="shared" si="232"/>
        <v/>
      </c>
      <c r="AC1055" s="193" t="str">
        <f t="shared" si="233"/>
        <v>CHECK DATES</v>
      </c>
      <c r="AD1055" s="257" t="str">
        <f t="shared" si="234"/>
        <v/>
      </c>
      <c r="AE1055" s="286">
        <v>0</v>
      </c>
      <c r="AF1055" s="257">
        <f t="shared" si="235"/>
        <v>0</v>
      </c>
      <c r="AG1055" s="257" t="str">
        <f t="shared" si="236"/>
        <v/>
      </c>
      <c r="AH1055" s="257">
        <f t="shared" si="237"/>
        <v>0</v>
      </c>
    </row>
    <row r="1056" spans="1:34" x14ac:dyDescent="0.3">
      <c r="A1056" s="287">
        <v>1044</v>
      </c>
      <c r="B1056" s="150"/>
      <c r="C1056" s="150"/>
      <c r="D1056" s="150"/>
      <c r="E1056" s="152"/>
      <c r="F1056" s="152"/>
      <c r="G1056" s="154"/>
      <c r="H1056" s="155"/>
      <c r="I1056" s="159"/>
      <c r="J1056" s="159"/>
      <c r="K1056" s="337"/>
      <c r="L1056" s="343" t="str">
        <f>IF(K1056="","",LOOKUP(K1056,'Work Programme'!$A$8:$A$207,'Work Programme'!$B$8:$B$207))</f>
        <v/>
      </c>
      <c r="M1056" s="150"/>
      <c r="N1056" s="151"/>
      <c r="O1056" s="254" t="str">
        <f>IF(G1056="","",VLOOKUP(G1056,'Overview - Financial Statement'!$A$46:$B$60,2,FALSE))</f>
        <v/>
      </c>
      <c r="P1056" s="255" t="str">
        <f t="shared" si="224"/>
        <v/>
      </c>
      <c r="Q1056" s="153"/>
      <c r="R1056" s="153"/>
      <c r="S1056" s="238">
        <f t="shared" si="225"/>
        <v>0</v>
      </c>
      <c r="T1056" s="193" t="s">
        <v>44</v>
      </c>
      <c r="U1056" s="173"/>
      <c r="V1056" s="193" t="str">
        <f t="shared" si="226"/>
        <v/>
      </c>
      <c r="W1056" s="264" t="str">
        <f t="shared" si="227"/>
        <v>OK</v>
      </c>
      <c r="X1056" s="193" t="str">
        <f t="shared" si="228"/>
        <v/>
      </c>
      <c r="Y1056" s="193" t="str">
        <f t="shared" si="229"/>
        <v/>
      </c>
      <c r="Z1056" s="397" t="str">
        <f t="shared" si="230"/>
        <v/>
      </c>
      <c r="AA1056" s="257" t="str">
        <f t="shared" si="231"/>
        <v/>
      </c>
      <c r="AB1056" s="257" t="str">
        <f t="shared" si="232"/>
        <v/>
      </c>
      <c r="AC1056" s="193" t="str">
        <f t="shared" si="233"/>
        <v>CHECK DATES</v>
      </c>
      <c r="AD1056" s="257" t="str">
        <f t="shared" si="234"/>
        <v/>
      </c>
      <c r="AE1056" s="286">
        <v>0</v>
      </c>
      <c r="AF1056" s="257">
        <f t="shared" si="235"/>
        <v>0</v>
      </c>
      <c r="AG1056" s="257" t="str">
        <f t="shared" si="236"/>
        <v/>
      </c>
      <c r="AH1056" s="257">
        <f t="shared" si="237"/>
        <v>0</v>
      </c>
    </row>
    <row r="1057" spans="1:34" x14ac:dyDescent="0.3">
      <c r="A1057" s="287">
        <v>1045</v>
      </c>
      <c r="B1057" s="150"/>
      <c r="C1057" s="150"/>
      <c r="D1057" s="150"/>
      <c r="E1057" s="152"/>
      <c r="F1057" s="152"/>
      <c r="G1057" s="154"/>
      <c r="H1057" s="155"/>
      <c r="I1057" s="159"/>
      <c r="J1057" s="159"/>
      <c r="K1057" s="337"/>
      <c r="L1057" s="343" t="str">
        <f>IF(K1057="","",LOOKUP(K1057,'Work Programme'!$A$8:$A$207,'Work Programme'!$B$8:$B$207))</f>
        <v/>
      </c>
      <c r="M1057" s="150"/>
      <c r="N1057" s="151"/>
      <c r="O1057" s="254" t="str">
        <f>IF(G1057="","",VLOOKUP(G1057,'Overview - Financial Statement'!$A$46:$B$60,2,FALSE))</f>
        <v/>
      </c>
      <c r="P1057" s="255" t="str">
        <f t="shared" si="224"/>
        <v/>
      </c>
      <c r="Q1057" s="153"/>
      <c r="R1057" s="153"/>
      <c r="S1057" s="238">
        <f t="shared" si="225"/>
        <v>0</v>
      </c>
      <c r="T1057" s="193" t="s">
        <v>44</v>
      </c>
      <c r="U1057" s="173"/>
      <c r="V1057" s="193" t="str">
        <f t="shared" si="226"/>
        <v/>
      </c>
      <c r="W1057" s="264" t="str">
        <f t="shared" si="227"/>
        <v>OK</v>
      </c>
      <c r="X1057" s="193" t="str">
        <f t="shared" si="228"/>
        <v/>
      </c>
      <c r="Y1057" s="193" t="str">
        <f t="shared" si="229"/>
        <v/>
      </c>
      <c r="Z1057" s="397" t="str">
        <f t="shared" si="230"/>
        <v/>
      </c>
      <c r="AA1057" s="257" t="str">
        <f t="shared" si="231"/>
        <v/>
      </c>
      <c r="AB1057" s="257" t="str">
        <f t="shared" si="232"/>
        <v/>
      </c>
      <c r="AC1057" s="193" t="str">
        <f t="shared" si="233"/>
        <v>CHECK DATES</v>
      </c>
      <c r="AD1057" s="257" t="str">
        <f t="shared" si="234"/>
        <v/>
      </c>
      <c r="AE1057" s="286">
        <v>0</v>
      </c>
      <c r="AF1057" s="257">
        <f t="shared" si="235"/>
        <v>0</v>
      </c>
      <c r="AG1057" s="257" t="str">
        <f t="shared" si="236"/>
        <v/>
      </c>
      <c r="AH1057" s="257">
        <f t="shared" si="237"/>
        <v>0</v>
      </c>
    </row>
    <row r="1058" spans="1:34" x14ac:dyDescent="0.3">
      <c r="A1058" s="287">
        <v>1046</v>
      </c>
      <c r="B1058" s="150"/>
      <c r="C1058" s="150"/>
      <c r="D1058" s="150"/>
      <c r="E1058" s="152"/>
      <c r="F1058" s="152"/>
      <c r="G1058" s="154"/>
      <c r="H1058" s="155"/>
      <c r="I1058" s="159"/>
      <c r="J1058" s="159"/>
      <c r="K1058" s="337"/>
      <c r="L1058" s="343" t="str">
        <f>IF(K1058="","",LOOKUP(K1058,'Work Programme'!$A$8:$A$207,'Work Programme'!$B$8:$B$207))</f>
        <v/>
      </c>
      <c r="M1058" s="150"/>
      <c r="N1058" s="151"/>
      <c r="O1058" s="254" t="str">
        <f>IF(G1058="","",VLOOKUP(G1058,'Overview - Financial Statement'!$A$46:$B$60,2,FALSE))</f>
        <v/>
      </c>
      <c r="P1058" s="255" t="str">
        <f t="shared" si="224"/>
        <v/>
      </c>
      <c r="Q1058" s="153"/>
      <c r="R1058" s="153"/>
      <c r="S1058" s="238">
        <f t="shared" si="225"/>
        <v>0</v>
      </c>
      <c r="T1058" s="193" t="s">
        <v>44</v>
      </c>
      <c r="U1058" s="173"/>
      <c r="V1058" s="193" t="str">
        <f t="shared" si="226"/>
        <v/>
      </c>
      <c r="W1058" s="264" t="str">
        <f t="shared" si="227"/>
        <v>OK</v>
      </c>
      <c r="X1058" s="193" t="str">
        <f t="shared" si="228"/>
        <v/>
      </c>
      <c r="Y1058" s="193" t="str">
        <f t="shared" si="229"/>
        <v/>
      </c>
      <c r="Z1058" s="397" t="str">
        <f t="shared" si="230"/>
        <v/>
      </c>
      <c r="AA1058" s="257" t="str">
        <f t="shared" si="231"/>
        <v/>
      </c>
      <c r="AB1058" s="257" t="str">
        <f t="shared" si="232"/>
        <v/>
      </c>
      <c r="AC1058" s="193" t="str">
        <f t="shared" si="233"/>
        <v>CHECK DATES</v>
      </c>
      <c r="AD1058" s="257" t="str">
        <f t="shared" si="234"/>
        <v/>
      </c>
      <c r="AE1058" s="286">
        <v>0</v>
      </c>
      <c r="AF1058" s="257">
        <f t="shared" si="235"/>
        <v>0</v>
      </c>
      <c r="AG1058" s="257" t="str">
        <f t="shared" si="236"/>
        <v/>
      </c>
      <c r="AH1058" s="257">
        <f t="shared" si="237"/>
        <v>0</v>
      </c>
    </row>
    <row r="1059" spans="1:34" x14ac:dyDescent="0.3">
      <c r="A1059" s="287">
        <v>1047</v>
      </c>
      <c r="B1059" s="150"/>
      <c r="C1059" s="150"/>
      <c r="D1059" s="150"/>
      <c r="E1059" s="152"/>
      <c r="F1059" s="152"/>
      <c r="G1059" s="154"/>
      <c r="H1059" s="155"/>
      <c r="I1059" s="159"/>
      <c r="J1059" s="159"/>
      <c r="K1059" s="337"/>
      <c r="L1059" s="343" t="str">
        <f>IF(K1059="","",LOOKUP(K1059,'Work Programme'!$A$8:$A$207,'Work Programme'!$B$8:$B$207))</f>
        <v/>
      </c>
      <c r="M1059" s="150"/>
      <c r="N1059" s="151"/>
      <c r="O1059" s="254" t="str">
        <f>IF(G1059="","",VLOOKUP(G1059,'Overview - Financial Statement'!$A$46:$B$60,2,FALSE))</f>
        <v/>
      </c>
      <c r="P1059" s="255" t="str">
        <f t="shared" si="224"/>
        <v/>
      </c>
      <c r="Q1059" s="153"/>
      <c r="R1059" s="153"/>
      <c r="S1059" s="238">
        <f t="shared" si="225"/>
        <v>0</v>
      </c>
      <c r="T1059" s="193" t="s">
        <v>44</v>
      </c>
      <c r="U1059" s="173"/>
      <c r="V1059" s="193" t="str">
        <f t="shared" si="226"/>
        <v/>
      </c>
      <c r="W1059" s="264" t="str">
        <f t="shared" si="227"/>
        <v>OK</v>
      </c>
      <c r="X1059" s="193" t="str">
        <f t="shared" si="228"/>
        <v/>
      </c>
      <c r="Y1059" s="193" t="str">
        <f t="shared" si="229"/>
        <v/>
      </c>
      <c r="Z1059" s="397" t="str">
        <f t="shared" si="230"/>
        <v/>
      </c>
      <c r="AA1059" s="257" t="str">
        <f t="shared" si="231"/>
        <v/>
      </c>
      <c r="AB1059" s="257" t="str">
        <f t="shared" si="232"/>
        <v/>
      </c>
      <c r="AC1059" s="193" t="str">
        <f t="shared" si="233"/>
        <v>CHECK DATES</v>
      </c>
      <c r="AD1059" s="257" t="str">
        <f t="shared" si="234"/>
        <v/>
      </c>
      <c r="AE1059" s="286">
        <v>0</v>
      </c>
      <c r="AF1059" s="257">
        <f t="shared" si="235"/>
        <v>0</v>
      </c>
      <c r="AG1059" s="257" t="str">
        <f t="shared" si="236"/>
        <v/>
      </c>
      <c r="AH1059" s="257">
        <f t="shared" si="237"/>
        <v>0</v>
      </c>
    </row>
    <row r="1060" spans="1:34" x14ac:dyDescent="0.3">
      <c r="A1060" s="287">
        <v>1048</v>
      </c>
      <c r="B1060" s="150"/>
      <c r="C1060" s="150"/>
      <c r="D1060" s="150"/>
      <c r="E1060" s="152"/>
      <c r="F1060" s="152"/>
      <c r="G1060" s="154"/>
      <c r="H1060" s="155"/>
      <c r="I1060" s="159"/>
      <c r="J1060" s="159"/>
      <c r="K1060" s="337"/>
      <c r="L1060" s="343" t="str">
        <f>IF(K1060="","",LOOKUP(K1060,'Work Programme'!$A$8:$A$207,'Work Programme'!$B$8:$B$207))</f>
        <v/>
      </c>
      <c r="M1060" s="150"/>
      <c r="N1060" s="151"/>
      <c r="O1060" s="254" t="str">
        <f>IF(G1060="","",VLOOKUP(G1060,'Overview - Financial Statement'!$A$46:$B$60,2,FALSE))</f>
        <v/>
      </c>
      <c r="P1060" s="255" t="str">
        <f t="shared" si="224"/>
        <v/>
      </c>
      <c r="Q1060" s="153"/>
      <c r="R1060" s="153"/>
      <c r="S1060" s="238">
        <f t="shared" si="225"/>
        <v>0</v>
      </c>
      <c r="T1060" s="193" t="s">
        <v>44</v>
      </c>
      <c r="U1060" s="173"/>
      <c r="V1060" s="193" t="str">
        <f t="shared" si="226"/>
        <v/>
      </c>
      <c r="W1060" s="264" t="str">
        <f t="shared" si="227"/>
        <v>OK</v>
      </c>
      <c r="X1060" s="193" t="str">
        <f t="shared" si="228"/>
        <v/>
      </c>
      <c r="Y1060" s="193" t="str">
        <f t="shared" si="229"/>
        <v/>
      </c>
      <c r="Z1060" s="397" t="str">
        <f t="shared" si="230"/>
        <v/>
      </c>
      <c r="AA1060" s="257" t="str">
        <f t="shared" si="231"/>
        <v/>
      </c>
      <c r="AB1060" s="257" t="str">
        <f t="shared" si="232"/>
        <v/>
      </c>
      <c r="AC1060" s="193" t="str">
        <f t="shared" si="233"/>
        <v>CHECK DATES</v>
      </c>
      <c r="AD1060" s="257" t="str">
        <f t="shared" si="234"/>
        <v/>
      </c>
      <c r="AE1060" s="286">
        <v>0</v>
      </c>
      <c r="AF1060" s="257">
        <f t="shared" si="235"/>
        <v>0</v>
      </c>
      <c r="AG1060" s="257" t="str">
        <f t="shared" si="236"/>
        <v/>
      </c>
      <c r="AH1060" s="257">
        <f t="shared" si="237"/>
        <v>0</v>
      </c>
    </row>
    <row r="1061" spans="1:34" x14ac:dyDescent="0.3">
      <c r="A1061" s="287">
        <v>1049</v>
      </c>
      <c r="B1061" s="150"/>
      <c r="C1061" s="150"/>
      <c r="D1061" s="150"/>
      <c r="E1061" s="152"/>
      <c r="F1061" s="152"/>
      <c r="G1061" s="154"/>
      <c r="H1061" s="155"/>
      <c r="I1061" s="159"/>
      <c r="J1061" s="159"/>
      <c r="K1061" s="337"/>
      <c r="L1061" s="343" t="str">
        <f>IF(K1061="","",LOOKUP(K1061,'Work Programme'!$A$8:$A$207,'Work Programme'!$B$8:$B$207))</f>
        <v/>
      </c>
      <c r="M1061" s="150"/>
      <c r="N1061" s="151"/>
      <c r="O1061" s="254" t="str">
        <f>IF(G1061="","",VLOOKUP(G1061,'Overview - Financial Statement'!$A$46:$B$60,2,FALSE))</f>
        <v/>
      </c>
      <c r="P1061" s="255" t="str">
        <f t="shared" si="224"/>
        <v/>
      </c>
      <c r="Q1061" s="153"/>
      <c r="R1061" s="153"/>
      <c r="S1061" s="238">
        <f t="shared" si="225"/>
        <v>0</v>
      </c>
      <c r="T1061" s="193" t="s">
        <v>44</v>
      </c>
      <c r="U1061" s="173"/>
      <c r="V1061" s="193" t="str">
        <f t="shared" si="226"/>
        <v/>
      </c>
      <c r="W1061" s="264" t="str">
        <f t="shared" si="227"/>
        <v>OK</v>
      </c>
      <c r="X1061" s="193" t="str">
        <f t="shared" si="228"/>
        <v/>
      </c>
      <c r="Y1061" s="193" t="str">
        <f t="shared" si="229"/>
        <v/>
      </c>
      <c r="Z1061" s="397" t="str">
        <f t="shared" si="230"/>
        <v/>
      </c>
      <c r="AA1061" s="257" t="str">
        <f t="shared" si="231"/>
        <v/>
      </c>
      <c r="AB1061" s="257" t="str">
        <f t="shared" si="232"/>
        <v/>
      </c>
      <c r="AC1061" s="193" t="str">
        <f t="shared" si="233"/>
        <v>CHECK DATES</v>
      </c>
      <c r="AD1061" s="257" t="str">
        <f t="shared" si="234"/>
        <v/>
      </c>
      <c r="AE1061" s="286">
        <v>0</v>
      </c>
      <c r="AF1061" s="257">
        <f t="shared" si="235"/>
        <v>0</v>
      </c>
      <c r="AG1061" s="257" t="str">
        <f t="shared" si="236"/>
        <v/>
      </c>
      <c r="AH1061" s="257">
        <f t="shared" si="237"/>
        <v>0</v>
      </c>
    </row>
    <row r="1062" spans="1:34" x14ac:dyDescent="0.3">
      <c r="A1062" s="287">
        <v>1050</v>
      </c>
      <c r="B1062" s="150"/>
      <c r="C1062" s="150"/>
      <c r="D1062" s="150"/>
      <c r="E1062" s="152"/>
      <c r="F1062" s="152"/>
      <c r="G1062" s="154"/>
      <c r="H1062" s="155"/>
      <c r="I1062" s="159"/>
      <c r="J1062" s="159"/>
      <c r="K1062" s="337"/>
      <c r="L1062" s="343" t="str">
        <f>IF(K1062="","",LOOKUP(K1062,'Work Programme'!$A$8:$A$207,'Work Programme'!$B$8:$B$207))</f>
        <v/>
      </c>
      <c r="M1062" s="150"/>
      <c r="N1062" s="151"/>
      <c r="O1062" s="254" t="str">
        <f>IF(G1062="","",VLOOKUP(G1062,'Overview - Financial Statement'!$A$46:$B$60,2,FALSE))</f>
        <v/>
      </c>
      <c r="P1062" s="255" t="str">
        <f t="shared" si="224"/>
        <v/>
      </c>
      <c r="Q1062" s="153"/>
      <c r="R1062" s="153"/>
      <c r="S1062" s="238">
        <f t="shared" si="225"/>
        <v>0</v>
      </c>
      <c r="T1062" s="193" t="s">
        <v>44</v>
      </c>
      <c r="U1062" s="173"/>
      <c r="V1062" s="193" t="str">
        <f t="shared" si="226"/>
        <v/>
      </c>
      <c r="W1062" s="264" t="str">
        <f t="shared" si="227"/>
        <v>OK</v>
      </c>
      <c r="X1062" s="193" t="str">
        <f t="shared" si="228"/>
        <v/>
      </c>
      <c r="Y1062" s="193" t="str">
        <f t="shared" si="229"/>
        <v/>
      </c>
      <c r="Z1062" s="397" t="str">
        <f t="shared" si="230"/>
        <v/>
      </c>
      <c r="AA1062" s="257" t="str">
        <f t="shared" si="231"/>
        <v/>
      </c>
      <c r="AB1062" s="257" t="str">
        <f t="shared" si="232"/>
        <v/>
      </c>
      <c r="AC1062" s="193" t="str">
        <f t="shared" si="233"/>
        <v>CHECK DATES</v>
      </c>
      <c r="AD1062" s="257" t="str">
        <f t="shared" si="234"/>
        <v/>
      </c>
      <c r="AE1062" s="286">
        <v>0</v>
      </c>
      <c r="AF1062" s="257">
        <f t="shared" si="235"/>
        <v>0</v>
      </c>
      <c r="AG1062" s="257" t="str">
        <f t="shared" si="236"/>
        <v/>
      </c>
      <c r="AH1062" s="257">
        <f t="shared" si="237"/>
        <v>0</v>
      </c>
    </row>
    <row r="1063" spans="1:34" x14ac:dyDescent="0.3">
      <c r="A1063" s="287">
        <v>1051</v>
      </c>
      <c r="B1063" s="150"/>
      <c r="C1063" s="150"/>
      <c r="D1063" s="150"/>
      <c r="E1063" s="152"/>
      <c r="F1063" s="152"/>
      <c r="G1063" s="154"/>
      <c r="H1063" s="155"/>
      <c r="I1063" s="159"/>
      <c r="J1063" s="159"/>
      <c r="K1063" s="337"/>
      <c r="L1063" s="343" t="str">
        <f>IF(K1063="","",LOOKUP(K1063,'Work Programme'!$A$8:$A$207,'Work Programme'!$B$8:$B$207))</f>
        <v/>
      </c>
      <c r="M1063" s="150"/>
      <c r="N1063" s="151"/>
      <c r="O1063" s="254" t="str">
        <f>IF(G1063="","",VLOOKUP(G1063,'Overview - Financial Statement'!$A$46:$B$60,2,FALSE))</f>
        <v/>
      </c>
      <c r="P1063" s="255" t="str">
        <f t="shared" si="224"/>
        <v/>
      </c>
      <c r="Q1063" s="153"/>
      <c r="R1063" s="153"/>
      <c r="S1063" s="238">
        <f t="shared" si="225"/>
        <v>0</v>
      </c>
      <c r="T1063" s="193" t="s">
        <v>44</v>
      </c>
      <c r="U1063" s="173"/>
      <c r="V1063" s="193" t="str">
        <f t="shared" si="226"/>
        <v/>
      </c>
      <c r="W1063" s="264" t="str">
        <f t="shared" si="227"/>
        <v>OK</v>
      </c>
      <c r="X1063" s="193" t="str">
        <f t="shared" si="228"/>
        <v/>
      </c>
      <c r="Y1063" s="193" t="str">
        <f t="shared" si="229"/>
        <v/>
      </c>
      <c r="Z1063" s="397" t="str">
        <f t="shared" si="230"/>
        <v/>
      </c>
      <c r="AA1063" s="257" t="str">
        <f t="shared" si="231"/>
        <v/>
      </c>
      <c r="AB1063" s="257" t="str">
        <f t="shared" si="232"/>
        <v/>
      </c>
      <c r="AC1063" s="193" t="str">
        <f t="shared" si="233"/>
        <v>CHECK DATES</v>
      </c>
      <c r="AD1063" s="257" t="str">
        <f t="shared" si="234"/>
        <v/>
      </c>
      <c r="AE1063" s="286">
        <v>0</v>
      </c>
      <c r="AF1063" s="257">
        <f t="shared" si="235"/>
        <v>0</v>
      </c>
      <c r="AG1063" s="257" t="str">
        <f t="shared" si="236"/>
        <v/>
      </c>
      <c r="AH1063" s="257">
        <f t="shared" si="237"/>
        <v>0</v>
      </c>
    </row>
    <row r="1064" spans="1:34" x14ac:dyDescent="0.3">
      <c r="A1064" s="287">
        <v>1052</v>
      </c>
      <c r="B1064" s="150"/>
      <c r="C1064" s="150"/>
      <c r="D1064" s="150"/>
      <c r="E1064" s="152"/>
      <c r="F1064" s="152"/>
      <c r="G1064" s="154"/>
      <c r="H1064" s="155"/>
      <c r="I1064" s="159"/>
      <c r="J1064" s="159"/>
      <c r="K1064" s="337"/>
      <c r="L1064" s="343" t="str">
        <f>IF(K1064="","",LOOKUP(K1064,'Work Programme'!$A$8:$A$207,'Work Programme'!$B$8:$B$207))</f>
        <v/>
      </c>
      <c r="M1064" s="150"/>
      <c r="N1064" s="151"/>
      <c r="O1064" s="254" t="str">
        <f>IF(G1064="","",VLOOKUP(G1064,'Overview - Financial Statement'!$A$46:$B$60,2,FALSE))</f>
        <v/>
      </c>
      <c r="P1064" s="255" t="str">
        <f t="shared" si="224"/>
        <v/>
      </c>
      <c r="Q1064" s="153"/>
      <c r="R1064" s="153"/>
      <c r="S1064" s="238">
        <f t="shared" si="225"/>
        <v>0</v>
      </c>
      <c r="T1064" s="193" t="s">
        <v>44</v>
      </c>
      <c r="U1064" s="173"/>
      <c r="V1064" s="193" t="str">
        <f t="shared" si="226"/>
        <v/>
      </c>
      <c r="W1064" s="264" t="str">
        <f t="shared" si="227"/>
        <v>OK</v>
      </c>
      <c r="X1064" s="193" t="str">
        <f t="shared" si="228"/>
        <v/>
      </c>
      <c r="Y1064" s="193" t="str">
        <f t="shared" si="229"/>
        <v/>
      </c>
      <c r="Z1064" s="397" t="str">
        <f t="shared" si="230"/>
        <v/>
      </c>
      <c r="AA1064" s="257" t="str">
        <f t="shared" si="231"/>
        <v/>
      </c>
      <c r="AB1064" s="257" t="str">
        <f t="shared" si="232"/>
        <v/>
      </c>
      <c r="AC1064" s="193" t="str">
        <f t="shared" si="233"/>
        <v>CHECK DATES</v>
      </c>
      <c r="AD1064" s="257" t="str">
        <f t="shared" si="234"/>
        <v/>
      </c>
      <c r="AE1064" s="286">
        <v>0</v>
      </c>
      <c r="AF1064" s="257">
        <f t="shared" si="235"/>
        <v>0</v>
      </c>
      <c r="AG1064" s="257" t="str">
        <f t="shared" si="236"/>
        <v/>
      </c>
      <c r="AH1064" s="257">
        <f t="shared" si="237"/>
        <v>0</v>
      </c>
    </row>
    <row r="1065" spans="1:34" x14ac:dyDescent="0.3">
      <c r="A1065" s="287">
        <v>1053</v>
      </c>
      <c r="B1065" s="150"/>
      <c r="C1065" s="150"/>
      <c r="D1065" s="150"/>
      <c r="E1065" s="152"/>
      <c r="F1065" s="152"/>
      <c r="G1065" s="154"/>
      <c r="H1065" s="155"/>
      <c r="I1065" s="159"/>
      <c r="J1065" s="159"/>
      <c r="K1065" s="337"/>
      <c r="L1065" s="343" t="str">
        <f>IF(K1065="","",LOOKUP(K1065,'Work Programme'!$A$8:$A$207,'Work Programme'!$B$8:$B$207))</f>
        <v/>
      </c>
      <c r="M1065" s="150"/>
      <c r="N1065" s="151"/>
      <c r="O1065" s="254" t="str">
        <f>IF(G1065="","",VLOOKUP(G1065,'Overview - Financial Statement'!$A$46:$B$60,2,FALSE))</f>
        <v/>
      </c>
      <c r="P1065" s="255" t="str">
        <f t="shared" si="224"/>
        <v/>
      </c>
      <c r="Q1065" s="153"/>
      <c r="R1065" s="153"/>
      <c r="S1065" s="238">
        <f t="shared" si="225"/>
        <v>0</v>
      </c>
      <c r="T1065" s="193" t="s">
        <v>44</v>
      </c>
      <c r="U1065" s="173"/>
      <c r="V1065" s="193" t="str">
        <f t="shared" si="226"/>
        <v/>
      </c>
      <c r="W1065" s="264" t="str">
        <f t="shared" si="227"/>
        <v>OK</v>
      </c>
      <c r="X1065" s="193" t="str">
        <f t="shared" si="228"/>
        <v/>
      </c>
      <c r="Y1065" s="193" t="str">
        <f t="shared" si="229"/>
        <v/>
      </c>
      <c r="Z1065" s="397" t="str">
        <f t="shared" si="230"/>
        <v/>
      </c>
      <c r="AA1065" s="257" t="str">
        <f t="shared" si="231"/>
        <v/>
      </c>
      <c r="AB1065" s="257" t="str">
        <f t="shared" si="232"/>
        <v/>
      </c>
      <c r="AC1065" s="193" t="str">
        <f t="shared" si="233"/>
        <v>CHECK DATES</v>
      </c>
      <c r="AD1065" s="257" t="str">
        <f t="shared" si="234"/>
        <v/>
      </c>
      <c r="AE1065" s="286">
        <v>0</v>
      </c>
      <c r="AF1065" s="257">
        <f t="shared" si="235"/>
        <v>0</v>
      </c>
      <c r="AG1065" s="257" t="str">
        <f t="shared" si="236"/>
        <v/>
      </c>
      <c r="AH1065" s="257">
        <f t="shared" si="237"/>
        <v>0</v>
      </c>
    </row>
    <row r="1066" spans="1:34" x14ac:dyDescent="0.3">
      <c r="A1066" s="287">
        <v>1054</v>
      </c>
      <c r="B1066" s="150"/>
      <c r="C1066" s="150"/>
      <c r="D1066" s="150"/>
      <c r="E1066" s="152"/>
      <c r="F1066" s="152"/>
      <c r="G1066" s="154"/>
      <c r="H1066" s="155"/>
      <c r="I1066" s="159"/>
      <c r="J1066" s="159"/>
      <c r="K1066" s="337"/>
      <c r="L1066" s="343" t="str">
        <f>IF(K1066="","",LOOKUP(K1066,'Work Programme'!$A$8:$A$207,'Work Programme'!$B$8:$B$207))</f>
        <v/>
      </c>
      <c r="M1066" s="150"/>
      <c r="N1066" s="151"/>
      <c r="O1066" s="254" t="str">
        <f>IF(G1066="","",VLOOKUP(G1066,'Overview - Financial Statement'!$A$46:$B$60,2,FALSE))</f>
        <v/>
      </c>
      <c r="P1066" s="255" t="str">
        <f t="shared" si="224"/>
        <v/>
      </c>
      <c r="Q1066" s="153"/>
      <c r="R1066" s="153"/>
      <c r="S1066" s="238">
        <f t="shared" si="225"/>
        <v>0</v>
      </c>
      <c r="T1066" s="193" t="s">
        <v>44</v>
      </c>
      <c r="U1066" s="173"/>
      <c r="V1066" s="193" t="str">
        <f t="shared" si="226"/>
        <v/>
      </c>
      <c r="W1066" s="264" t="str">
        <f t="shared" si="227"/>
        <v>OK</v>
      </c>
      <c r="X1066" s="193" t="str">
        <f t="shared" si="228"/>
        <v/>
      </c>
      <c r="Y1066" s="193" t="str">
        <f t="shared" si="229"/>
        <v/>
      </c>
      <c r="Z1066" s="397" t="str">
        <f t="shared" si="230"/>
        <v/>
      </c>
      <c r="AA1066" s="257" t="str">
        <f t="shared" si="231"/>
        <v/>
      </c>
      <c r="AB1066" s="257" t="str">
        <f t="shared" si="232"/>
        <v/>
      </c>
      <c r="AC1066" s="193" t="str">
        <f t="shared" si="233"/>
        <v>CHECK DATES</v>
      </c>
      <c r="AD1066" s="257" t="str">
        <f t="shared" si="234"/>
        <v/>
      </c>
      <c r="AE1066" s="286">
        <v>0</v>
      </c>
      <c r="AF1066" s="257">
        <f t="shared" si="235"/>
        <v>0</v>
      </c>
      <c r="AG1066" s="257" t="str">
        <f t="shared" si="236"/>
        <v/>
      </c>
      <c r="AH1066" s="257">
        <f t="shared" si="237"/>
        <v>0</v>
      </c>
    </row>
    <row r="1067" spans="1:34" x14ac:dyDescent="0.3">
      <c r="A1067" s="287">
        <v>1055</v>
      </c>
      <c r="B1067" s="150"/>
      <c r="C1067" s="150"/>
      <c r="D1067" s="150"/>
      <c r="E1067" s="152"/>
      <c r="F1067" s="152"/>
      <c r="G1067" s="154"/>
      <c r="H1067" s="155"/>
      <c r="I1067" s="159"/>
      <c r="J1067" s="159"/>
      <c r="K1067" s="337"/>
      <c r="L1067" s="343" t="str">
        <f>IF(K1067="","",LOOKUP(K1067,'Work Programme'!$A$8:$A$207,'Work Programme'!$B$8:$B$207))</f>
        <v/>
      </c>
      <c r="M1067" s="150"/>
      <c r="N1067" s="151"/>
      <c r="O1067" s="254" t="str">
        <f>IF(G1067="","",VLOOKUP(G1067,'Overview - Financial Statement'!$A$46:$B$60,2,FALSE))</f>
        <v/>
      </c>
      <c r="P1067" s="255" t="str">
        <f t="shared" si="224"/>
        <v/>
      </c>
      <c r="Q1067" s="153"/>
      <c r="R1067" s="153"/>
      <c r="S1067" s="238">
        <f t="shared" si="225"/>
        <v>0</v>
      </c>
      <c r="T1067" s="193" t="s">
        <v>44</v>
      </c>
      <c r="U1067" s="173"/>
      <c r="V1067" s="193" t="str">
        <f t="shared" si="226"/>
        <v/>
      </c>
      <c r="W1067" s="264" t="str">
        <f t="shared" si="227"/>
        <v>OK</v>
      </c>
      <c r="X1067" s="193" t="str">
        <f t="shared" si="228"/>
        <v/>
      </c>
      <c r="Y1067" s="193" t="str">
        <f t="shared" si="229"/>
        <v/>
      </c>
      <c r="Z1067" s="397" t="str">
        <f t="shared" si="230"/>
        <v/>
      </c>
      <c r="AA1067" s="257" t="str">
        <f t="shared" si="231"/>
        <v/>
      </c>
      <c r="AB1067" s="257" t="str">
        <f t="shared" si="232"/>
        <v/>
      </c>
      <c r="AC1067" s="193" t="str">
        <f t="shared" si="233"/>
        <v>CHECK DATES</v>
      </c>
      <c r="AD1067" s="257" t="str">
        <f t="shared" si="234"/>
        <v/>
      </c>
      <c r="AE1067" s="286">
        <v>0</v>
      </c>
      <c r="AF1067" s="257">
        <f t="shared" si="235"/>
        <v>0</v>
      </c>
      <c r="AG1067" s="257" t="str">
        <f t="shared" si="236"/>
        <v/>
      </c>
      <c r="AH1067" s="257">
        <f t="shared" si="237"/>
        <v>0</v>
      </c>
    </row>
    <row r="1068" spans="1:34" x14ac:dyDescent="0.3">
      <c r="A1068" s="287">
        <v>1056</v>
      </c>
      <c r="B1068" s="150"/>
      <c r="C1068" s="150"/>
      <c r="D1068" s="150"/>
      <c r="E1068" s="152"/>
      <c r="F1068" s="152"/>
      <c r="G1068" s="154"/>
      <c r="H1068" s="155"/>
      <c r="I1068" s="159"/>
      <c r="J1068" s="159"/>
      <c r="K1068" s="337"/>
      <c r="L1068" s="343" t="str">
        <f>IF(K1068="","",LOOKUP(K1068,'Work Programme'!$A$8:$A$207,'Work Programme'!$B$8:$B$207))</f>
        <v/>
      </c>
      <c r="M1068" s="150"/>
      <c r="N1068" s="151"/>
      <c r="O1068" s="254" t="str">
        <f>IF(G1068="","",VLOOKUP(G1068,'Overview - Financial Statement'!$A$46:$B$60,2,FALSE))</f>
        <v/>
      </c>
      <c r="P1068" s="255" t="str">
        <f t="shared" si="224"/>
        <v/>
      </c>
      <c r="Q1068" s="153"/>
      <c r="R1068" s="153"/>
      <c r="S1068" s="238">
        <f t="shared" si="225"/>
        <v>0</v>
      </c>
      <c r="T1068" s="193" t="s">
        <v>44</v>
      </c>
      <c r="U1068" s="173"/>
      <c r="V1068" s="193" t="str">
        <f t="shared" si="226"/>
        <v/>
      </c>
      <c r="W1068" s="264" t="str">
        <f t="shared" si="227"/>
        <v>OK</v>
      </c>
      <c r="X1068" s="193" t="str">
        <f t="shared" si="228"/>
        <v/>
      </c>
      <c r="Y1068" s="193" t="str">
        <f t="shared" si="229"/>
        <v/>
      </c>
      <c r="Z1068" s="397" t="str">
        <f t="shared" si="230"/>
        <v/>
      </c>
      <c r="AA1068" s="257" t="str">
        <f t="shared" si="231"/>
        <v/>
      </c>
      <c r="AB1068" s="257" t="str">
        <f t="shared" si="232"/>
        <v/>
      </c>
      <c r="AC1068" s="193" t="str">
        <f t="shared" si="233"/>
        <v>CHECK DATES</v>
      </c>
      <c r="AD1068" s="257" t="str">
        <f t="shared" si="234"/>
        <v/>
      </c>
      <c r="AE1068" s="286">
        <v>0</v>
      </c>
      <c r="AF1068" s="257">
        <f t="shared" si="235"/>
        <v>0</v>
      </c>
      <c r="AG1068" s="257" t="str">
        <f t="shared" si="236"/>
        <v/>
      </c>
      <c r="AH1068" s="257">
        <f t="shared" si="237"/>
        <v>0</v>
      </c>
    </row>
    <row r="1069" spans="1:34" x14ac:dyDescent="0.3">
      <c r="A1069" s="287">
        <v>1057</v>
      </c>
      <c r="B1069" s="150"/>
      <c r="C1069" s="150"/>
      <c r="D1069" s="150"/>
      <c r="E1069" s="152"/>
      <c r="F1069" s="152"/>
      <c r="G1069" s="154"/>
      <c r="H1069" s="155"/>
      <c r="I1069" s="159"/>
      <c r="J1069" s="159"/>
      <c r="K1069" s="337"/>
      <c r="L1069" s="343" t="str">
        <f>IF(K1069="","",LOOKUP(K1069,'Work Programme'!$A$8:$A$207,'Work Programme'!$B$8:$B$207))</f>
        <v/>
      </c>
      <c r="M1069" s="150"/>
      <c r="N1069" s="151"/>
      <c r="O1069" s="254" t="str">
        <f>IF(G1069="","",VLOOKUP(G1069,'Overview - Financial Statement'!$A$46:$B$60,2,FALSE))</f>
        <v/>
      </c>
      <c r="P1069" s="255" t="str">
        <f t="shared" si="224"/>
        <v/>
      </c>
      <c r="Q1069" s="153"/>
      <c r="R1069" s="153"/>
      <c r="S1069" s="238">
        <f t="shared" si="225"/>
        <v>0</v>
      </c>
      <c r="T1069" s="193" t="s">
        <v>44</v>
      </c>
      <c r="U1069" s="173"/>
      <c r="V1069" s="193" t="str">
        <f t="shared" si="226"/>
        <v/>
      </c>
      <c r="W1069" s="264" t="str">
        <f t="shared" si="227"/>
        <v>OK</v>
      </c>
      <c r="X1069" s="193" t="str">
        <f t="shared" si="228"/>
        <v/>
      </c>
      <c r="Y1069" s="193" t="str">
        <f t="shared" si="229"/>
        <v/>
      </c>
      <c r="Z1069" s="397" t="str">
        <f t="shared" si="230"/>
        <v/>
      </c>
      <c r="AA1069" s="257" t="str">
        <f t="shared" si="231"/>
        <v/>
      </c>
      <c r="AB1069" s="257" t="str">
        <f t="shared" si="232"/>
        <v/>
      </c>
      <c r="AC1069" s="193" t="str">
        <f t="shared" si="233"/>
        <v>CHECK DATES</v>
      </c>
      <c r="AD1069" s="257" t="str">
        <f t="shared" si="234"/>
        <v/>
      </c>
      <c r="AE1069" s="286">
        <v>0</v>
      </c>
      <c r="AF1069" s="257">
        <f t="shared" si="235"/>
        <v>0</v>
      </c>
      <c r="AG1069" s="257" t="str">
        <f t="shared" si="236"/>
        <v/>
      </c>
      <c r="AH1069" s="257">
        <f t="shared" si="237"/>
        <v>0</v>
      </c>
    </row>
    <row r="1070" spans="1:34" x14ac:dyDescent="0.3">
      <c r="A1070" s="287">
        <v>1058</v>
      </c>
      <c r="B1070" s="150"/>
      <c r="C1070" s="150"/>
      <c r="D1070" s="150"/>
      <c r="E1070" s="152"/>
      <c r="F1070" s="152"/>
      <c r="G1070" s="154"/>
      <c r="H1070" s="155"/>
      <c r="I1070" s="159"/>
      <c r="J1070" s="159"/>
      <c r="K1070" s="337"/>
      <c r="L1070" s="343" t="str">
        <f>IF(K1070="","",LOOKUP(K1070,'Work Programme'!$A$8:$A$207,'Work Programme'!$B$8:$B$207))</f>
        <v/>
      </c>
      <c r="M1070" s="150"/>
      <c r="N1070" s="151"/>
      <c r="O1070" s="254" t="str">
        <f>IF(G1070="","",VLOOKUP(G1070,'Overview - Financial Statement'!$A$46:$B$60,2,FALSE))</f>
        <v/>
      </c>
      <c r="P1070" s="255" t="str">
        <f t="shared" si="224"/>
        <v/>
      </c>
      <c r="Q1070" s="153"/>
      <c r="R1070" s="153"/>
      <c r="S1070" s="238">
        <f t="shared" si="225"/>
        <v>0</v>
      </c>
      <c r="T1070" s="193" t="s">
        <v>44</v>
      </c>
      <c r="U1070" s="173"/>
      <c r="V1070" s="193" t="str">
        <f t="shared" si="226"/>
        <v/>
      </c>
      <c r="W1070" s="264" t="str">
        <f t="shared" si="227"/>
        <v>OK</v>
      </c>
      <c r="X1070" s="193" t="str">
        <f t="shared" si="228"/>
        <v/>
      </c>
      <c r="Y1070" s="193" t="str">
        <f t="shared" si="229"/>
        <v/>
      </c>
      <c r="Z1070" s="397" t="str">
        <f t="shared" si="230"/>
        <v/>
      </c>
      <c r="AA1070" s="257" t="str">
        <f t="shared" si="231"/>
        <v/>
      </c>
      <c r="AB1070" s="257" t="str">
        <f t="shared" si="232"/>
        <v/>
      </c>
      <c r="AC1070" s="193" t="str">
        <f t="shared" si="233"/>
        <v>CHECK DATES</v>
      </c>
      <c r="AD1070" s="257" t="str">
        <f t="shared" si="234"/>
        <v/>
      </c>
      <c r="AE1070" s="286">
        <v>0</v>
      </c>
      <c r="AF1070" s="257">
        <f t="shared" si="235"/>
        <v>0</v>
      </c>
      <c r="AG1070" s="257" t="str">
        <f t="shared" si="236"/>
        <v/>
      </c>
      <c r="AH1070" s="257">
        <f t="shared" si="237"/>
        <v>0</v>
      </c>
    </row>
    <row r="1071" spans="1:34" x14ac:dyDescent="0.3">
      <c r="A1071" s="287">
        <v>1059</v>
      </c>
      <c r="B1071" s="150"/>
      <c r="C1071" s="150"/>
      <c r="D1071" s="150"/>
      <c r="E1071" s="152"/>
      <c r="F1071" s="152"/>
      <c r="G1071" s="154"/>
      <c r="H1071" s="155"/>
      <c r="I1071" s="159"/>
      <c r="J1071" s="159"/>
      <c r="K1071" s="337"/>
      <c r="L1071" s="343" t="str">
        <f>IF(K1071="","",LOOKUP(K1071,'Work Programme'!$A$8:$A$207,'Work Programme'!$B$8:$B$207))</f>
        <v/>
      </c>
      <c r="M1071" s="150"/>
      <c r="N1071" s="151"/>
      <c r="O1071" s="254" t="str">
        <f>IF(G1071="","",VLOOKUP(G1071,'Overview - Financial Statement'!$A$46:$B$60,2,FALSE))</f>
        <v/>
      </c>
      <c r="P1071" s="255" t="str">
        <f t="shared" si="224"/>
        <v/>
      </c>
      <c r="Q1071" s="153"/>
      <c r="R1071" s="153"/>
      <c r="S1071" s="238">
        <f t="shared" si="225"/>
        <v>0</v>
      </c>
      <c r="T1071" s="193" t="s">
        <v>44</v>
      </c>
      <c r="U1071" s="173"/>
      <c r="V1071" s="193" t="str">
        <f t="shared" si="226"/>
        <v/>
      </c>
      <c r="W1071" s="264" t="str">
        <f t="shared" si="227"/>
        <v>OK</v>
      </c>
      <c r="X1071" s="193" t="str">
        <f t="shared" si="228"/>
        <v/>
      </c>
      <c r="Y1071" s="193" t="str">
        <f t="shared" si="229"/>
        <v/>
      </c>
      <c r="Z1071" s="397" t="str">
        <f t="shared" si="230"/>
        <v/>
      </c>
      <c r="AA1071" s="257" t="str">
        <f t="shared" si="231"/>
        <v/>
      </c>
      <c r="AB1071" s="257" t="str">
        <f t="shared" si="232"/>
        <v/>
      </c>
      <c r="AC1071" s="193" t="str">
        <f t="shared" si="233"/>
        <v>CHECK DATES</v>
      </c>
      <c r="AD1071" s="257" t="str">
        <f t="shared" si="234"/>
        <v/>
      </c>
      <c r="AE1071" s="286">
        <v>0</v>
      </c>
      <c r="AF1071" s="257">
        <f t="shared" si="235"/>
        <v>0</v>
      </c>
      <c r="AG1071" s="257" t="str">
        <f t="shared" si="236"/>
        <v/>
      </c>
      <c r="AH1071" s="257">
        <f t="shared" si="237"/>
        <v>0</v>
      </c>
    </row>
    <row r="1072" spans="1:34" x14ac:dyDescent="0.3">
      <c r="A1072" s="287">
        <v>1060</v>
      </c>
      <c r="B1072" s="150"/>
      <c r="C1072" s="150"/>
      <c r="D1072" s="150"/>
      <c r="E1072" s="152"/>
      <c r="F1072" s="152"/>
      <c r="G1072" s="154"/>
      <c r="H1072" s="155"/>
      <c r="I1072" s="159"/>
      <c r="J1072" s="159"/>
      <c r="K1072" s="337"/>
      <c r="L1072" s="343" t="str">
        <f>IF(K1072="","",LOOKUP(K1072,'Work Programme'!$A$8:$A$207,'Work Programme'!$B$8:$B$207))</f>
        <v/>
      </c>
      <c r="M1072" s="150"/>
      <c r="N1072" s="151"/>
      <c r="O1072" s="254" t="str">
        <f>IF(G1072="","",VLOOKUP(G1072,'Overview - Financial Statement'!$A$46:$B$60,2,FALSE))</f>
        <v/>
      </c>
      <c r="P1072" s="255" t="str">
        <f t="shared" si="224"/>
        <v/>
      </c>
      <c r="Q1072" s="153"/>
      <c r="R1072" s="153"/>
      <c r="S1072" s="238">
        <f t="shared" si="225"/>
        <v>0</v>
      </c>
      <c r="T1072" s="193" t="s">
        <v>44</v>
      </c>
      <c r="U1072" s="173"/>
      <c r="V1072" s="193" t="str">
        <f t="shared" si="226"/>
        <v/>
      </c>
      <c r="W1072" s="264" t="str">
        <f t="shared" si="227"/>
        <v>OK</v>
      </c>
      <c r="X1072" s="193" t="str">
        <f t="shared" si="228"/>
        <v/>
      </c>
      <c r="Y1072" s="193" t="str">
        <f t="shared" si="229"/>
        <v/>
      </c>
      <c r="Z1072" s="397" t="str">
        <f t="shared" si="230"/>
        <v/>
      </c>
      <c r="AA1072" s="257" t="str">
        <f t="shared" si="231"/>
        <v/>
      </c>
      <c r="AB1072" s="257" t="str">
        <f t="shared" si="232"/>
        <v/>
      </c>
      <c r="AC1072" s="193" t="str">
        <f t="shared" si="233"/>
        <v>CHECK DATES</v>
      </c>
      <c r="AD1072" s="257" t="str">
        <f t="shared" si="234"/>
        <v/>
      </c>
      <c r="AE1072" s="286">
        <v>0</v>
      </c>
      <c r="AF1072" s="257">
        <f t="shared" si="235"/>
        <v>0</v>
      </c>
      <c r="AG1072" s="257" t="str">
        <f t="shared" si="236"/>
        <v/>
      </c>
      <c r="AH1072" s="257">
        <f t="shared" si="237"/>
        <v>0</v>
      </c>
    </row>
    <row r="1073" spans="1:34" x14ac:dyDescent="0.3">
      <c r="A1073" s="287">
        <v>1061</v>
      </c>
      <c r="B1073" s="150"/>
      <c r="C1073" s="150"/>
      <c r="D1073" s="150"/>
      <c r="E1073" s="152"/>
      <c r="F1073" s="152"/>
      <c r="G1073" s="154"/>
      <c r="H1073" s="155"/>
      <c r="I1073" s="159"/>
      <c r="J1073" s="159"/>
      <c r="K1073" s="337"/>
      <c r="L1073" s="343" t="str">
        <f>IF(K1073="","",LOOKUP(K1073,'Work Programme'!$A$8:$A$207,'Work Programme'!$B$8:$B$207))</f>
        <v/>
      </c>
      <c r="M1073" s="150"/>
      <c r="N1073" s="151"/>
      <c r="O1073" s="254" t="str">
        <f>IF(G1073="","",VLOOKUP(G1073,'Overview - Financial Statement'!$A$46:$B$60,2,FALSE))</f>
        <v/>
      </c>
      <c r="P1073" s="255" t="str">
        <f t="shared" si="224"/>
        <v/>
      </c>
      <c r="Q1073" s="153"/>
      <c r="R1073" s="153"/>
      <c r="S1073" s="238">
        <f t="shared" si="225"/>
        <v>0</v>
      </c>
      <c r="T1073" s="193" t="s">
        <v>44</v>
      </c>
      <c r="U1073" s="173"/>
      <c r="V1073" s="193" t="str">
        <f t="shared" si="226"/>
        <v/>
      </c>
      <c r="W1073" s="264" t="str">
        <f t="shared" si="227"/>
        <v>OK</v>
      </c>
      <c r="X1073" s="193" t="str">
        <f t="shared" si="228"/>
        <v/>
      </c>
      <c r="Y1073" s="193" t="str">
        <f t="shared" si="229"/>
        <v/>
      </c>
      <c r="Z1073" s="397" t="str">
        <f t="shared" si="230"/>
        <v/>
      </c>
      <c r="AA1073" s="257" t="str">
        <f t="shared" si="231"/>
        <v/>
      </c>
      <c r="AB1073" s="257" t="str">
        <f t="shared" si="232"/>
        <v/>
      </c>
      <c r="AC1073" s="193" t="str">
        <f t="shared" si="233"/>
        <v>CHECK DATES</v>
      </c>
      <c r="AD1073" s="257" t="str">
        <f t="shared" si="234"/>
        <v/>
      </c>
      <c r="AE1073" s="286">
        <v>0</v>
      </c>
      <c r="AF1073" s="257">
        <f t="shared" si="235"/>
        <v>0</v>
      </c>
      <c r="AG1073" s="257" t="str">
        <f t="shared" si="236"/>
        <v/>
      </c>
      <c r="AH1073" s="257">
        <f t="shared" si="237"/>
        <v>0</v>
      </c>
    </row>
    <row r="1074" spans="1:34" x14ac:dyDescent="0.3">
      <c r="A1074" s="287">
        <v>1062</v>
      </c>
      <c r="B1074" s="150"/>
      <c r="C1074" s="150"/>
      <c r="D1074" s="150"/>
      <c r="E1074" s="152"/>
      <c r="F1074" s="152"/>
      <c r="G1074" s="154"/>
      <c r="H1074" s="155"/>
      <c r="I1074" s="159"/>
      <c r="J1074" s="159"/>
      <c r="K1074" s="337"/>
      <c r="L1074" s="343" t="str">
        <f>IF(K1074="","",LOOKUP(K1074,'Work Programme'!$A$8:$A$207,'Work Programme'!$B$8:$B$207))</f>
        <v/>
      </c>
      <c r="M1074" s="150"/>
      <c r="N1074" s="151"/>
      <c r="O1074" s="254" t="str">
        <f>IF(G1074="","",VLOOKUP(G1074,'Overview - Financial Statement'!$A$46:$B$60,2,FALSE))</f>
        <v/>
      </c>
      <c r="P1074" s="255" t="str">
        <f t="shared" si="224"/>
        <v/>
      </c>
      <c r="Q1074" s="153"/>
      <c r="R1074" s="153"/>
      <c r="S1074" s="238">
        <f t="shared" si="225"/>
        <v>0</v>
      </c>
      <c r="T1074" s="193" t="s">
        <v>44</v>
      </c>
      <c r="U1074" s="173"/>
      <c r="V1074" s="193" t="str">
        <f t="shared" si="226"/>
        <v/>
      </c>
      <c r="W1074" s="264" t="str">
        <f t="shared" si="227"/>
        <v>OK</v>
      </c>
      <c r="X1074" s="193" t="str">
        <f t="shared" si="228"/>
        <v/>
      </c>
      <c r="Y1074" s="193" t="str">
        <f t="shared" si="229"/>
        <v/>
      </c>
      <c r="Z1074" s="397" t="str">
        <f t="shared" si="230"/>
        <v/>
      </c>
      <c r="AA1074" s="257" t="str">
        <f t="shared" si="231"/>
        <v/>
      </c>
      <c r="AB1074" s="257" t="str">
        <f t="shared" si="232"/>
        <v/>
      </c>
      <c r="AC1074" s="193" t="str">
        <f t="shared" si="233"/>
        <v>CHECK DATES</v>
      </c>
      <c r="AD1074" s="257" t="str">
        <f t="shared" si="234"/>
        <v/>
      </c>
      <c r="AE1074" s="286">
        <v>0</v>
      </c>
      <c r="AF1074" s="257">
        <f t="shared" si="235"/>
        <v>0</v>
      </c>
      <c r="AG1074" s="257" t="str">
        <f t="shared" si="236"/>
        <v/>
      </c>
      <c r="AH1074" s="257">
        <f t="shared" si="237"/>
        <v>0</v>
      </c>
    </row>
    <row r="1075" spans="1:34" x14ac:dyDescent="0.3">
      <c r="A1075" s="287">
        <v>1063</v>
      </c>
      <c r="B1075" s="150"/>
      <c r="C1075" s="150"/>
      <c r="D1075" s="150"/>
      <c r="E1075" s="152"/>
      <c r="F1075" s="152"/>
      <c r="G1075" s="154"/>
      <c r="H1075" s="155"/>
      <c r="I1075" s="159"/>
      <c r="J1075" s="159"/>
      <c r="K1075" s="337"/>
      <c r="L1075" s="343" t="str">
        <f>IF(K1075="","",LOOKUP(K1075,'Work Programme'!$A$8:$A$207,'Work Programme'!$B$8:$B$207))</f>
        <v/>
      </c>
      <c r="M1075" s="150"/>
      <c r="N1075" s="151"/>
      <c r="O1075" s="254" t="str">
        <f>IF(G1075="","",VLOOKUP(G1075,'Overview - Financial Statement'!$A$46:$B$60,2,FALSE))</f>
        <v/>
      </c>
      <c r="P1075" s="255" t="str">
        <f t="shared" si="224"/>
        <v/>
      </c>
      <c r="Q1075" s="153"/>
      <c r="R1075" s="153"/>
      <c r="S1075" s="238">
        <f t="shared" si="225"/>
        <v>0</v>
      </c>
      <c r="T1075" s="193" t="s">
        <v>44</v>
      </c>
      <c r="U1075" s="173"/>
      <c r="V1075" s="193" t="str">
        <f t="shared" si="226"/>
        <v/>
      </c>
      <c r="W1075" s="264" t="str">
        <f t="shared" si="227"/>
        <v>OK</v>
      </c>
      <c r="X1075" s="193" t="str">
        <f t="shared" si="228"/>
        <v/>
      </c>
      <c r="Y1075" s="193" t="str">
        <f t="shared" si="229"/>
        <v/>
      </c>
      <c r="Z1075" s="397" t="str">
        <f t="shared" si="230"/>
        <v/>
      </c>
      <c r="AA1075" s="257" t="str">
        <f t="shared" si="231"/>
        <v/>
      </c>
      <c r="AB1075" s="257" t="str">
        <f t="shared" si="232"/>
        <v/>
      </c>
      <c r="AC1075" s="193" t="str">
        <f t="shared" si="233"/>
        <v>CHECK DATES</v>
      </c>
      <c r="AD1075" s="257" t="str">
        <f t="shared" si="234"/>
        <v/>
      </c>
      <c r="AE1075" s="286">
        <v>0</v>
      </c>
      <c r="AF1075" s="257">
        <f t="shared" si="235"/>
        <v>0</v>
      </c>
      <c r="AG1075" s="257" t="str">
        <f t="shared" si="236"/>
        <v/>
      </c>
      <c r="AH1075" s="257">
        <f t="shared" si="237"/>
        <v>0</v>
      </c>
    </row>
    <row r="1076" spans="1:34" x14ac:dyDescent="0.3">
      <c r="A1076" s="287">
        <v>1064</v>
      </c>
      <c r="B1076" s="150"/>
      <c r="C1076" s="150"/>
      <c r="D1076" s="150"/>
      <c r="E1076" s="152"/>
      <c r="F1076" s="152"/>
      <c r="G1076" s="154"/>
      <c r="H1076" s="155"/>
      <c r="I1076" s="159"/>
      <c r="J1076" s="159"/>
      <c r="K1076" s="337"/>
      <c r="L1076" s="343" t="str">
        <f>IF(K1076="","",LOOKUP(K1076,'Work Programme'!$A$8:$A$207,'Work Programme'!$B$8:$B$207))</f>
        <v/>
      </c>
      <c r="M1076" s="150"/>
      <c r="N1076" s="151"/>
      <c r="O1076" s="254" t="str">
        <f>IF(G1076="","",VLOOKUP(G1076,'Overview - Financial Statement'!$A$46:$B$60,2,FALSE))</f>
        <v/>
      </c>
      <c r="P1076" s="255" t="str">
        <f t="shared" si="224"/>
        <v/>
      </c>
      <c r="Q1076" s="153"/>
      <c r="R1076" s="153"/>
      <c r="S1076" s="238">
        <f t="shared" si="225"/>
        <v>0</v>
      </c>
      <c r="T1076" s="193" t="s">
        <v>44</v>
      </c>
      <c r="U1076" s="173"/>
      <c r="V1076" s="193" t="str">
        <f t="shared" si="226"/>
        <v/>
      </c>
      <c r="W1076" s="264" t="str">
        <f t="shared" si="227"/>
        <v>OK</v>
      </c>
      <c r="X1076" s="193" t="str">
        <f t="shared" si="228"/>
        <v/>
      </c>
      <c r="Y1076" s="193" t="str">
        <f t="shared" si="229"/>
        <v/>
      </c>
      <c r="Z1076" s="397" t="str">
        <f t="shared" si="230"/>
        <v/>
      </c>
      <c r="AA1076" s="257" t="str">
        <f t="shared" si="231"/>
        <v/>
      </c>
      <c r="AB1076" s="257" t="str">
        <f t="shared" si="232"/>
        <v/>
      </c>
      <c r="AC1076" s="193" t="str">
        <f t="shared" si="233"/>
        <v>CHECK DATES</v>
      </c>
      <c r="AD1076" s="257" t="str">
        <f t="shared" si="234"/>
        <v/>
      </c>
      <c r="AE1076" s="286">
        <v>0</v>
      </c>
      <c r="AF1076" s="257">
        <f t="shared" si="235"/>
        <v>0</v>
      </c>
      <c r="AG1076" s="257" t="str">
        <f t="shared" si="236"/>
        <v/>
      </c>
      <c r="AH1076" s="257">
        <f t="shared" si="237"/>
        <v>0</v>
      </c>
    </row>
    <row r="1077" spans="1:34" x14ac:dyDescent="0.3">
      <c r="A1077" s="287">
        <v>1065</v>
      </c>
      <c r="B1077" s="150"/>
      <c r="C1077" s="150"/>
      <c r="D1077" s="150"/>
      <c r="E1077" s="152"/>
      <c r="F1077" s="152"/>
      <c r="G1077" s="154"/>
      <c r="H1077" s="155"/>
      <c r="I1077" s="159"/>
      <c r="J1077" s="159"/>
      <c r="K1077" s="337"/>
      <c r="L1077" s="343" t="str">
        <f>IF(K1077="","",LOOKUP(K1077,'Work Programme'!$A$8:$A$207,'Work Programme'!$B$8:$B$207))</f>
        <v/>
      </c>
      <c r="M1077" s="150"/>
      <c r="N1077" s="151"/>
      <c r="O1077" s="254" t="str">
        <f>IF(G1077="","",VLOOKUP(G1077,'Overview - Financial Statement'!$A$46:$B$60,2,FALSE))</f>
        <v/>
      </c>
      <c r="P1077" s="255" t="str">
        <f t="shared" si="224"/>
        <v/>
      </c>
      <c r="Q1077" s="153"/>
      <c r="R1077" s="153"/>
      <c r="S1077" s="238">
        <f t="shared" si="225"/>
        <v>0</v>
      </c>
      <c r="T1077" s="193" t="s">
        <v>44</v>
      </c>
      <c r="U1077" s="173"/>
      <c r="V1077" s="193" t="str">
        <f t="shared" si="226"/>
        <v/>
      </c>
      <c r="W1077" s="264" t="str">
        <f t="shared" si="227"/>
        <v>OK</v>
      </c>
      <c r="X1077" s="193" t="str">
        <f t="shared" si="228"/>
        <v/>
      </c>
      <c r="Y1077" s="193" t="str">
        <f t="shared" si="229"/>
        <v/>
      </c>
      <c r="Z1077" s="397" t="str">
        <f t="shared" si="230"/>
        <v/>
      </c>
      <c r="AA1077" s="257" t="str">
        <f t="shared" si="231"/>
        <v/>
      </c>
      <c r="AB1077" s="257" t="str">
        <f t="shared" si="232"/>
        <v/>
      </c>
      <c r="AC1077" s="193" t="str">
        <f t="shared" si="233"/>
        <v>CHECK DATES</v>
      </c>
      <c r="AD1077" s="257" t="str">
        <f t="shared" si="234"/>
        <v/>
      </c>
      <c r="AE1077" s="286">
        <v>0</v>
      </c>
      <c r="AF1077" s="257">
        <f t="shared" si="235"/>
        <v>0</v>
      </c>
      <c r="AG1077" s="257" t="str">
        <f t="shared" si="236"/>
        <v/>
      </c>
      <c r="AH1077" s="257">
        <f t="shared" si="237"/>
        <v>0</v>
      </c>
    </row>
    <row r="1078" spans="1:34" x14ac:dyDescent="0.3">
      <c r="A1078" s="287">
        <v>1066</v>
      </c>
      <c r="B1078" s="150"/>
      <c r="C1078" s="150"/>
      <c r="D1078" s="150"/>
      <c r="E1078" s="152"/>
      <c r="F1078" s="152"/>
      <c r="G1078" s="154"/>
      <c r="H1078" s="155"/>
      <c r="I1078" s="159"/>
      <c r="J1078" s="159"/>
      <c r="K1078" s="337"/>
      <c r="L1078" s="343" t="str">
        <f>IF(K1078="","",LOOKUP(K1078,'Work Programme'!$A$8:$A$207,'Work Programme'!$B$8:$B$207))</f>
        <v/>
      </c>
      <c r="M1078" s="150"/>
      <c r="N1078" s="151"/>
      <c r="O1078" s="254" t="str">
        <f>IF(G1078="","",VLOOKUP(G1078,'Overview - Financial Statement'!$A$46:$B$60,2,FALSE))</f>
        <v/>
      </c>
      <c r="P1078" s="255" t="str">
        <f t="shared" si="224"/>
        <v/>
      </c>
      <c r="Q1078" s="153"/>
      <c r="R1078" s="153"/>
      <c r="S1078" s="238">
        <f t="shared" si="225"/>
        <v>0</v>
      </c>
      <c r="T1078" s="193" t="s">
        <v>44</v>
      </c>
      <c r="U1078" s="173"/>
      <c r="V1078" s="193" t="str">
        <f t="shared" si="226"/>
        <v/>
      </c>
      <c r="W1078" s="264" t="str">
        <f t="shared" si="227"/>
        <v>OK</v>
      </c>
      <c r="X1078" s="193" t="str">
        <f t="shared" si="228"/>
        <v/>
      </c>
      <c r="Y1078" s="193" t="str">
        <f t="shared" si="229"/>
        <v/>
      </c>
      <c r="Z1078" s="397" t="str">
        <f t="shared" si="230"/>
        <v/>
      </c>
      <c r="AA1078" s="257" t="str">
        <f t="shared" si="231"/>
        <v/>
      </c>
      <c r="AB1078" s="257" t="str">
        <f t="shared" si="232"/>
        <v/>
      </c>
      <c r="AC1078" s="193" t="str">
        <f t="shared" si="233"/>
        <v>CHECK DATES</v>
      </c>
      <c r="AD1078" s="257" t="str">
        <f t="shared" si="234"/>
        <v/>
      </c>
      <c r="AE1078" s="286">
        <v>0</v>
      </c>
      <c r="AF1078" s="257">
        <f t="shared" si="235"/>
        <v>0</v>
      </c>
      <c r="AG1078" s="257" t="str">
        <f t="shared" si="236"/>
        <v/>
      </c>
      <c r="AH1078" s="257">
        <f t="shared" si="237"/>
        <v>0</v>
      </c>
    </row>
    <row r="1079" spans="1:34" x14ac:dyDescent="0.3">
      <c r="A1079" s="287">
        <v>1067</v>
      </c>
      <c r="B1079" s="150"/>
      <c r="C1079" s="150"/>
      <c r="D1079" s="150"/>
      <c r="E1079" s="152"/>
      <c r="F1079" s="152"/>
      <c r="G1079" s="154"/>
      <c r="H1079" s="155"/>
      <c r="I1079" s="159"/>
      <c r="J1079" s="159"/>
      <c r="K1079" s="337"/>
      <c r="L1079" s="343" t="str">
        <f>IF(K1079="","",LOOKUP(K1079,'Work Programme'!$A$8:$A$207,'Work Programme'!$B$8:$B$207))</f>
        <v/>
      </c>
      <c r="M1079" s="150"/>
      <c r="N1079" s="151"/>
      <c r="O1079" s="254" t="str">
        <f>IF(G1079="","",VLOOKUP(G1079,'Overview - Financial Statement'!$A$46:$B$60,2,FALSE))</f>
        <v/>
      </c>
      <c r="P1079" s="255" t="str">
        <f t="shared" si="224"/>
        <v/>
      </c>
      <c r="Q1079" s="153"/>
      <c r="R1079" s="153"/>
      <c r="S1079" s="238">
        <f t="shared" si="225"/>
        <v>0</v>
      </c>
      <c r="T1079" s="193" t="s">
        <v>44</v>
      </c>
      <c r="U1079" s="173"/>
      <c r="V1079" s="193" t="str">
        <f t="shared" si="226"/>
        <v/>
      </c>
      <c r="W1079" s="264" t="str">
        <f t="shared" si="227"/>
        <v>OK</v>
      </c>
      <c r="X1079" s="193" t="str">
        <f t="shared" si="228"/>
        <v/>
      </c>
      <c r="Y1079" s="193" t="str">
        <f t="shared" si="229"/>
        <v/>
      </c>
      <c r="Z1079" s="397" t="str">
        <f t="shared" si="230"/>
        <v/>
      </c>
      <c r="AA1079" s="257" t="str">
        <f t="shared" si="231"/>
        <v/>
      </c>
      <c r="AB1079" s="257" t="str">
        <f t="shared" si="232"/>
        <v/>
      </c>
      <c r="AC1079" s="193" t="str">
        <f t="shared" si="233"/>
        <v>CHECK DATES</v>
      </c>
      <c r="AD1079" s="257" t="str">
        <f t="shared" si="234"/>
        <v/>
      </c>
      <c r="AE1079" s="286">
        <v>0</v>
      </c>
      <c r="AF1079" s="257">
        <f t="shared" si="235"/>
        <v>0</v>
      </c>
      <c r="AG1079" s="257" t="str">
        <f t="shared" si="236"/>
        <v/>
      </c>
      <c r="AH1079" s="257">
        <f t="shared" si="237"/>
        <v>0</v>
      </c>
    </row>
    <row r="1080" spans="1:34" x14ac:dyDescent="0.3">
      <c r="A1080" s="287">
        <v>1068</v>
      </c>
      <c r="B1080" s="150"/>
      <c r="C1080" s="150"/>
      <c r="D1080" s="150"/>
      <c r="E1080" s="152"/>
      <c r="F1080" s="152"/>
      <c r="G1080" s="154"/>
      <c r="H1080" s="155"/>
      <c r="I1080" s="159"/>
      <c r="J1080" s="159"/>
      <c r="K1080" s="337"/>
      <c r="L1080" s="343" t="str">
        <f>IF(K1080="","",LOOKUP(K1080,'Work Programme'!$A$8:$A$207,'Work Programme'!$B$8:$B$207))</f>
        <v/>
      </c>
      <c r="M1080" s="150"/>
      <c r="N1080" s="151"/>
      <c r="O1080" s="254" t="str">
        <f>IF(G1080="","",VLOOKUP(G1080,'Overview - Financial Statement'!$A$46:$B$60,2,FALSE))</f>
        <v/>
      </c>
      <c r="P1080" s="255" t="str">
        <f t="shared" si="224"/>
        <v/>
      </c>
      <c r="Q1080" s="153"/>
      <c r="R1080" s="153"/>
      <c r="S1080" s="238">
        <f t="shared" si="225"/>
        <v>0</v>
      </c>
      <c r="T1080" s="193" t="s">
        <v>44</v>
      </c>
      <c r="U1080" s="173"/>
      <c r="V1080" s="193" t="str">
        <f t="shared" si="226"/>
        <v/>
      </c>
      <c r="W1080" s="264" t="str">
        <f t="shared" si="227"/>
        <v>OK</v>
      </c>
      <c r="X1080" s="193" t="str">
        <f t="shared" si="228"/>
        <v/>
      </c>
      <c r="Y1080" s="193" t="str">
        <f t="shared" si="229"/>
        <v/>
      </c>
      <c r="Z1080" s="397" t="str">
        <f t="shared" si="230"/>
        <v/>
      </c>
      <c r="AA1080" s="257" t="str">
        <f t="shared" si="231"/>
        <v/>
      </c>
      <c r="AB1080" s="257" t="str">
        <f t="shared" si="232"/>
        <v/>
      </c>
      <c r="AC1080" s="193" t="str">
        <f t="shared" si="233"/>
        <v>CHECK DATES</v>
      </c>
      <c r="AD1080" s="257" t="str">
        <f t="shared" si="234"/>
        <v/>
      </c>
      <c r="AE1080" s="286">
        <v>0</v>
      </c>
      <c r="AF1080" s="257">
        <f t="shared" si="235"/>
        <v>0</v>
      </c>
      <c r="AG1080" s="257" t="str">
        <f t="shared" si="236"/>
        <v/>
      </c>
      <c r="AH1080" s="257">
        <f t="shared" si="237"/>
        <v>0</v>
      </c>
    </row>
    <row r="1081" spans="1:34" x14ac:dyDescent="0.3">
      <c r="A1081" s="287">
        <v>1069</v>
      </c>
      <c r="B1081" s="150"/>
      <c r="C1081" s="150"/>
      <c r="D1081" s="150"/>
      <c r="E1081" s="152"/>
      <c r="F1081" s="152"/>
      <c r="G1081" s="154"/>
      <c r="H1081" s="155"/>
      <c r="I1081" s="159"/>
      <c r="J1081" s="159"/>
      <c r="K1081" s="337"/>
      <c r="L1081" s="343" t="str">
        <f>IF(K1081="","",LOOKUP(K1081,'Work Programme'!$A$8:$A$207,'Work Programme'!$B$8:$B$207))</f>
        <v/>
      </c>
      <c r="M1081" s="150"/>
      <c r="N1081" s="151"/>
      <c r="O1081" s="254" t="str">
        <f>IF(G1081="","",VLOOKUP(G1081,'Overview - Financial Statement'!$A$46:$B$60,2,FALSE))</f>
        <v/>
      </c>
      <c r="P1081" s="255" t="str">
        <f t="shared" si="224"/>
        <v/>
      </c>
      <c r="Q1081" s="153"/>
      <c r="R1081" s="153"/>
      <c r="S1081" s="238">
        <f t="shared" si="225"/>
        <v>0</v>
      </c>
      <c r="T1081" s="193" t="s">
        <v>44</v>
      </c>
      <c r="U1081" s="173"/>
      <c r="V1081" s="193" t="str">
        <f t="shared" si="226"/>
        <v/>
      </c>
      <c r="W1081" s="264" t="str">
        <f t="shared" si="227"/>
        <v>OK</v>
      </c>
      <c r="X1081" s="193" t="str">
        <f t="shared" si="228"/>
        <v/>
      </c>
      <c r="Y1081" s="193" t="str">
        <f t="shared" si="229"/>
        <v/>
      </c>
      <c r="Z1081" s="397" t="str">
        <f t="shared" si="230"/>
        <v/>
      </c>
      <c r="AA1081" s="257" t="str">
        <f t="shared" si="231"/>
        <v/>
      </c>
      <c r="AB1081" s="257" t="str">
        <f t="shared" si="232"/>
        <v/>
      </c>
      <c r="AC1081" s="193" t="str">
        <f t="shared" si="233"/>
        <v>CHECK DATES</v>
      </c>
      <c r="AD1081" s="257" t="str">
        <f t="shared" si="234"/>
        <v/>
      </c>
      <c r="AE1081" s="286">
        <v>0</v>
      </c>
      <c r="AF1081" s="257">
        <f t="shared" si="235"/>
        <v>0</v>
      </c>
      <c r="AG1081" s="257" t="str">
        <f t="shared" si="236"/>
        <v/>
      </c>
      <c r="AH1081" s="257">
        <f t="shared" si="237"/>
        <v>0</v>
      </c>
    </row>
    <row r="1082" spans="1:34" x14ac:dyDescent="0.3">
      <c r="A1082" s="287">
        <v>1070</v>
      </c>
      <c r="B1082" s="150"/>
      <c r="C1082" s="150"/>
      <c r="D1082" s="150"/>
      <c r="E1082" s="152"/>
      <c r="F1082" s="152"/>
      <c r="G1082" s="154"/>
      <c r="H1082" s="155"/>
      <c r="I1082" s="159"/>
      <c r="J1082" s="159"/>
      <c r="K1082" s="337"/>
      <c r="L1082" s="343" t="str">
        <f>IF(K1082="","",LOOKUP(K1082,'Work Programme'!$A$8:$A$207,'Work Programme'!$B$8:$B$207))</f>
        <v/>
      </c>
      <c r="M1082" s="150"/>
      <c r="N1082" s="151"/>
      <c r="O1082" s="254" t="str">
        <f>IF(G1082="","",VLOOKUP(G1082,'Overview - Financial Statement'!$A$46:$B$60,2,FALSE))</f>
        <v/>
      </c>
      <c r="P1082" s="255" t="str">
        <f t="shared" si="224"/>
        <v/>
      </c>
      <c r="Q1082" s="153"/>
      <c r="R1082" s="153"/>
      <c r="S1082" s="238">
        <f t="shared" si="225"/>
        <v>0</v>
      </c>
      <c r="T1082" s="193" t="s">
        <v>44</v>
      </c>
      <c r="U1082" s="173"/>
      <c r="V1082" s="193" t="str">
        <f t="shared" si="226"/>
        <v/>
      </c>
      <c r="W1082" s="264" t="str">
        <f t="shared" si="227"/>
        <v>OK</v>
      </c>
      <c r="X1082" s="193" t="str">
        <f t="shared" si="228"/>
        <v/>
      </c>
      <c r="Y1082" s="193" t="str">
        <f t="shared" si="229"/>
        <v/>
      </c>
      <c r="Z1082" s="397" t="str">
        <f t="shared" si="230"/>
        <v/>
      </c>
      <c r="AA1082" s="257" t="str">
        <f t="shared" si="231"/>
        <v/>
      </c>
      <c r="AB1082" s="257" t="str">
        <f t="shared" si="232"/>
        <v/>
      </c>
      <c r="AC1082" s="193" t="str">
        <f t="shared" si="233"/>
        <v>CHECK DATES</v>
      </c>
      <c r="AD1082" s="257" t="str">
        <f t="shared" si="234"/>
        <v/>
      </c>
      <c r="AE1082" s="286">
        <v>0</v>
      </c>
      <c r="AF1082" s="257">
        <f t="shared" si="235"/>
        <v>0</v>
      </c>
      <c r="AG1082" s="257" t="str">
        <f t="shared" si="236"/>
        <v/>
      </c>
      <c r="AH1082" s="257">
        <f t="shared" si="237"/>
        <v>0</v>
      </c>
    </row>
    <row r="1083" spans="1:34" x14ac:dyDescent="0.3">
      <c r="A1083" s="287">
        <v>1071</v>
      </c>
      <c r="B1083" s="150"/>
      <c r="C1083" s="150"/>
      <c r="D1083" s="150"/>
      <c r="E1083" s="152"/>
      <c r="F1083" s="152"/>
      <c r="G1083" s="154"/>
      <c r="H1083" s="155"/>
      <c r="I1083" s="159"/>
      <c r="J1083" s="159"/>
      <c r="K1083" s="337"/>
      <c r="L1083" s="343" t="str">
        <f>IF(K1083="","",LOOKUP(K1083,'Work Programme'!$A$8:$A$207,'Work Programme'!$B$8:$B$207))</f>
        <v/>
      </c>
      <c r="M1083" s="150"/>
      <c r="N1083" s="151"/>
      <c r="O1083" s="254" t="str">
        <f>IF(G1083="","",VLOOKUP(G1083,'Overview - Financial Statement'!$A$46:$B$60,2,FALSE))</f>
        <v/>
      </c>
      <c r="P1083" s="255" t="str">
        <f t="shared" si="224"/>
        <v/>
      </c>
      <c r="Q1083" s="153"/>
      <c r="R1083" s="153"/>
      <c r="S1083" s="238">
        <f t="shared" si="225"/>
        <v>0</v>
      </c>
      <c r="T1083" s="193" t="s">
        <v>44</v>
      </c>
      <c r="U1083" s="173"/>
      <c r="V1083" s="193" t="str">
        <f t="shared" si="226"/>
        <v/>
      </c>
      <c r="W1083" s="264" t="str">
        <f t="shared" si="227"/>
        <v>OK</v>
      </c>
      <c r="X1083" s="193" t="str">
        <f t="shared" si="228"/>
        <v/>
      </c>
      <c r="Y1083" s="193" t="str">
        <f t="shared" si="229"/>
        <v/>
      </c>
      <c r="Z1083" s="397" t="str">
        <f t="shared" si="230"/>
        <v/>
      </c>
      <c r="AA1083" s="257" t="str">
        <f t="shared" si="231"/>
        <v/>
      </c>
      <c r="AB1083" s="257" t="str">
        <f t="shared" si="232"/>
        <v/>
      </c>
      <c r="AC1083" s="193" t="str">
        <f t="shared" si="233"/>
        <v>CHECK DATES</v>
      </c>
      <c r="AD1083" s="257" t="str">
        <f t="shared" si="234"/>
        <v/>
      </c>
      <c r="AE1083" s="286">
        <v>0</v>
      </c>
      <c r="AF1083" s="257">
        <f t="shared" si="235"/>
        <v>0</v>
      </c>
      <c r="AG1083" s="257" t="str">
        <f t="shared" si="236"/>
        <v/>
      </c>
      <c r="AH1083" s="257">
        <f t="shared" si="237"/>
        <v>0</v>
      </c>
    </row>
    <row r="1084" spans="1:34" x14ac:dyDescent="0.3">
      <c r="A1084" s="287">
        <v>1072</v>
      </c>
      <c r="B1084" s="150"/>
      <c r="C1084" s="150"/>
      <c r="D1084" s="150"/>
      <c r="E1084" s="152"/>
      <c r="F1084" s="152"/>
      <c r="G1084" s="154"/>
      <c r="H1084" s="155"/>
      <c r="I1084" s="159"/>
      <c r="J1084" s="159"/>
      <c r="K1084" s="337"/>
      <c r="L1084" s="343" t="str">
        <f>IF(K1084="","",LOOKUP(K1084,'Work Programme'!$A$8:$A$207,'Work Programme'!$B$8:$B$207))</f>
        <v/>
      </c>
      <c r="M1084" s="150"/>
      <c r="N1084" s="151"/>
      <c r="O1084" s="254" t="str">
        <f>IF(G1084="","",VLOOKUP(G1084,'Overview - Financial Statement'!$A$46:$B$60,2,FALSE))</f>
        <v/>
      </c>
      <c r="P1084" s="255" t="str">
        <f t="shared" si="224"/>
        <v/>
      </c>
      <c r="Q1084" s="153"/>
      <c r="R1084" s="153"/>
      <c r="S1084" s="238">
        <f t="shared" si="225"/>
        <v>0</v>
      </c>
      <c r="T1084" s="193" t="s">
        <v>44</v>
      </c>
      <c r="U1084" s="173"/>
      <c r="V1084" s="193" t="str">
        <f t="shared" si="226"/>
        <v/>
      </c>
      <c r="W1084" s="264" t="str">
        <f t="shared" si="227"/>
        <v>OK</v>
      </c>
      <c r="X1084" s="193" t="str">
        <f t="shared" si="228"/>
        <v/>
      </c>
      <c r="Y1084" s="193" t="str">
        <f t="shared" si="229"/>
        <v/>
      </c>
      <c r="Z1084" s="397" t="str">
        <f t="shared" si="230"/>
        <v/>
      </c>
      <c r="AA1084" s="257" t="str">
        <f t="shared" si="231"/>
        <v/>
      </c>
      <c r="AB1084" s="257" t="str">
        <f t="shared" si="232"/>
        <v/>
      </c>
      <c r="AC1084" s="193" t="str">
        <f t="shared" si="233"/>
        <v>CHECK DATES</v>
      </c>
      <c r="AD1084" s="257" t="str">
        <f t="shared" si="234"/>
        <v/>
      </c>
      <c r="AE1084" s="286">
        <v>0</v>
      </c>
      <c r="AF1084" s="257">
        <f t="shared" si="235"/>
        <v>0</v>
      </c>
      <c r="AG1084" s="257" t="str">
        <f t="shared" si="236"/>
        <v/>
      </c>
      <c r="AH1084" s="257">
        <f t="shared" si="237"/>
        <v>0</v>
      </c>
    </row>
    <row r="1085" spans="1:34" x14ac:dyDescent="0.3">
      <c r="A1085" s="287">
        <v>1073</v>
      </c>
      <c r="B1085" s="150"/>
      <c r="C1085" s="150"/>
      <c r="D1085" s="150"/>
      <c r="E1085" s="152"/>
      <c r="F1085" s="152"/>
      <c r="G1085" s="154"/>
      <c r="H1085" s="155"/>
      <c r="I1085" s="159"/>
      <c r="J1085" s="159"/>
      <c r="K1085" s="337"/>
      <c r="L1085" s="343" t="str">
        <f>IF(K1085="","",LOOKUP(K1085,'Work Programme'!$A$8:$A$207,'Work Programme'!$B$8:$B$207))</f>
        <v/>
      </c>
      <c r="M1085" s="150"/>
      <c r="N1085" s="151"/>
      <c r="O1085" s="254" t="str">
        <f>IF(G1085="","",VLOOKUP(G1085,'Overview - Financial Statement'!$A$46:$B$60,2,FALSE))</f>
        <v/>
      </c>
      <c r="P1085" s="255" t="str">
        <f t="shared" si="224"/>
        <v/>
      </c>
      <c r="Q1085" s="153"/>
      <c r="R1085" s="153"/>
      <c r="S1085" s="238">
        <f t="shared" si="225"/>
        <v>0</v>
      </c>
      <c r="T1085" s="193" t="s">
        <v>44</v>
      </c>
      <c r="U1085" s="173"/>
      <c r="V1085" s="193" t="str">
        <f t="shared" si="226"/>
        <v/>
      </c>
      <c r="W1085" s="264" t="str">
        <f t="shared" si="227"/>
        <v>OK</v>
      </c>
      <c r="X1085" s="193" t="str">
        <f t="shared" si="228"/>
        <v/>
      </c>
      <c r="Y1085" s="193" t="str">
        <f t="shared" si="229"/>
        <v/>
      </c>
      <c r="Z1085" s="397" t="str">
        <f t="shared" si="230"/>
        <v/>
      </c>
      <c r="AA1085" s="257" t="str">
        <f t="shared" si="231"/>
        <v/>
      </c>
      <c r="AB1085" s="257" t="str">
        <f t="shared" si="232"/>
        <v/>
      </c>
      <c r="AC1085" s="193" t="str">
        <f t="shared" si="233"/>
        <v>CHECK DATES</v>
      </c>
      <c r="AD1085" s="257" t="str">
        <f t="shared" si="234"/>
        <v/>
      </c>
      <c r="AE1085" s="286">
        <v>0</v>
      </c>
      <c r="AF1085" s="257">
        <f t="shared" si="235"/>
        <v>0</v>
      </c>
      <c r="AG1085" s="257" t="str">
        <f t="shared" si="236"/>
        <v/>
      </c>
      <c r="AH1085" s="257">
        <f t="shared" si="237"/>
        <v>0</v>
      </c>
    </row>
    <row r="1086" spans="1:34" x14ac:dyDescent="0.3">
      <c r="A1086" s="287">
        <v>1074</v>
      </c>
      <c r="B1086" s="150"/>
      <c r="C1086" s="150"/>
      <c r="D1086" s="150"/>
      <c r="E1086" s="152"/>
      <c r="F1086" s="152"/>
      <c r="G1086" s="154"/>
      <c r="H1086" s="155"/>
      <c r="I1086" s="159"/>
      <c r="J1086" s="159"/>
      <c r="K1086" s="337"/>
      <c r="L1086" s="343" t="str">
        <f>IF(K1086="","",LOOKUP(K1086,'Work Programme'!$A$8:$A$207,'Work Programme'!$B$8:$B$207))</f>
        <v/>
      </c>
      <c r="M1086" s="150"/>
      <c r="N1086" s="151"/>
      <c r="O1086" s="254" t="str">
        <f>IF(G1086="","",VLOOKUP(G1086,'Overview - Financial Statement'!$A$46:$B$60,2,FALSE))</f>
        <v/>
      </c>
      <c r="P1086" s="255" t="str">
        <f t="shared" si="224"/>
        <v/>
      </c>
      <c r="Q1086" s="153"/>
      <c r="R1086" s="153"/>
      <c r="S1086" s="238">
        <f t="shared" si="225"/>
        <v>0</v>
      </c>
      <c r="T1086" s="193" t="s">
        <v>44</v>
      </c>
      <c r="U1086" s="173"/>
      <c r="V1086" s="193" t="str">
        <f t="shared" si="226"/>
        <v/>
      </c>
      <c r="W1086" s="264" t="str">
        <f t="shared" si="227"/>
        <v>OK</v>
      </c>
      <c r="X1086" s="193" t="str">
        <f t="shared" si="228"/>
        <v/>
      </c>
      <c r="Y1086" s="193" t="str">
        <f t="shared" si="229"/>
        <v/>
      </c>
      <c r="Z1086" s="397" t="str">
        <f t="shared" si="230"/>
        <v/>
      </c>
      <c r="AA1086" s="257" t="str">
        <f t="shared" si="231"/>
        <v/>
      </c>
      <c r="AB1086" s="257" t="str">
        <f t="shared" si="232"/>
        <v/>
      </c>
      <c r="AC1086" s="193" t="str">
        <f t="shared" si="233"/>
        <v>CHECK DATES</v>
      </c>
      <c r="AD1086" s="257" t="str">
        <f t="shared" si="234"/>
        <v/>
      </c>
      <c r="AE1086" s="286">
        <v>0</v>
      </c>
      <c r="AF1086" s="257">
        <f t="shared" si="235"/>
        <v>0</v>
      </c>
      <c r="AG1086" s="257" t="str">
        <f t="shared" si="236"/>
        <v/>
      </c>
      <c r="AH1086" s="257">
        <f t="shared" si="237"/>
        <v>0</v>
      </c>
    </row>
    <row r="1087" spans="1:34" x14ac:dyDescent="0.3">
      <c r="A1087" s="287">
        <v>1075</v>
      </c>
      <c r="B1087" s="150"/>
      <c r="C1087" s="150"/>
      <c r="D1087" s="150"/>
      <c r="E1087" s="152"/>
      <c r="F1087" s="152"/>
      <c r="G1087" s="154"/>
      <c r="H1087" s="155"/>
      <c r="I1087" s="159"/>
      <c r="J1087" s="159"/>
      <c r="K1087" s="337"/>
      <c r="L1087" s="343" t="str">
        <f>IF(K1087="","",LOOKUP(K1087,'Work Programme'!$A$8:$A$207,'Work Programme'!$B$8:$B$207))</f>
        <v/>
      </c>
      <c r="M1087" s="150"/>
      <c r="N1087" s="151"/>
      <c r="O1087" s="254" t="str">
        <f>IF(G1087="","",VLOOKUP(G1087,'Overview - Financial Statement'!$A$46:$B$60,2,FALSE))</f>
        <v/>
      </c>
      <c r="P1087" s="255" t="str">
        <f t="shared" si="224"/>
        <v/>
      </c>
      <c r="Q1087" s="153"/>
      <c r="R1087" s="153"/>
      <c r="S1087" s="238">
        <f t="shared" si="225"/>
        <v>0</v>
      </c>
      <c r="T1087" s="193" t="s">
        <v>44</v>
      </c>
      <c r="U1087" s="173"/>
      <c r="V1087" s="193" t="str">
        <f t="shared" si="226"/>
        <v/>
      </c>
      <c r="W1087" s="264" t="str">
        <f t="shared" si="227"/>
        <v>OK</v>
      </c>
      <c r="X1087" s="193" t="str">
        <f t="shared" si="228"/>
        <v/>
      </c>
      <c r="Y1087" s="193" t="str">
        <f t="shared" si="229"/>
        <v/>
      </c>
      <c r="Z1087" s="397" t="str">
        <f t="shared" si="230"/>
        <v/>
      </c>
      <c r="AA1087" s="257" t="str">
        <f t="shared" si="231"/>
        <v/>
      </c>
      <c r="AB1087" s="257" t="str">
        <f t="shared" si="232"/>
        <v/>
      </c>
      <c r="AC1087" s="193" t="str">
        <f t="shared" si="233"/>
        <v>CHECK DATES</v>
      </c>
      <c r="AD1087" s="257" t="str">
        <f t="shared" si="234"/>
        <v/>
      </c>
      <c r="AE1087" s="286">
        <v>0</v>
      </c>
      <c r="AF1087" s="257">
        <f t="shared" si="235"/>
        <v>0</v>
      </c>
      <c r="AG1087" s="257" t="str">
        <f t="shared" si="236"/>
        <v/>
      </c>
      <c r="AH1087" s="257">
        <f t="shared" si="237"/>
        <v>0</v>
      </c>
    </row>
    <row r="1088" spans="1:34" x14ac:dyDescent="0.3">
      <c r="A1088" s="287">
        <v>1076</v>
      </c>
      <c r="B1088" s="150"/>
      <c r="C1088" s="150"/>
      <c r="D1088" s="150"/>
      <c r="E1088" s="152"/>
      <c r="F1088" s="152"/>
      <c r="G1088" s="154"/>
      <c r="H1088" s="155"/>
      <c r="I1088" s="159"/>
      <c r="J1088" s="159"/>
      <c r="K1088" s="337"/>
      <c r="L1088" s="343" t="str">
        <f>IF(K1088="","",LOOKUP(K1088,'Work Programme'!$A$8:$A$207,'Work Programme'!$B$8:$B$207))</f>
        <v/>
      </c>
      <c r="M1088" s="150"/>
      <c r="N1088" s="151"/>
      <c r="O1088" s="254" t="str">
        <f>IF(G1088="","",VLOOKUP(G1088,'Overview - Financial Statement'!$A$46:$B$60,2,FALSE))</f>
        <v/>
      </c>
      <c r="P1088" s="255" t="str">
        <f t="shared" si="224"/>
        <v/>
      </c>
      <c r="Q1088" s="153"/>
      <c r="R1088" s="153"/>
      <c r="S1088" s="238">
        <f t="shared" si="225"/>
        <v>0</v>
      </c>
      <c r="T1088" s="193" t="s">
        <v>44</v>
      </c>
      <c r="U1088" s="173"/>
      <c r="V1088" s="193" t="str">
        <f t="shared" si="226"/>
        <v/>
      </c>
      <c r="W1088" s="264" t="str">
        <f t="shared" si="227"/>
        <v>OK</v>
      </c>
      <c r="X1088" s="193" t="str">
        <f t="shared" si="228"/>
        <v/>
      </c>
      <c r="Y1088" s="193" t="str">
        <f t="shared" si="229"/>
        <v/>
      </c>
      <c r="Z1088" s="397" t="str">
        <f t="shared" si="230"/>
        <v/>
      </c>
      <c r="AA1088" s="257" t="str">
        <f t="shared" si="231"/>
        <v/>
      </c>
      <c r="AB1088" s="257" t="str">
        <f t="shared" si="232"/>
        <v/>
      </c>
      <c r="AC1088" s="193" t="str">
        <f t="shared" si="233"/>
        <v>CHECK DATES</v>
      </c>
      <c r="AD1088" s="257" t="str">
        <f t="shared" si="234"/>
        <v/>
      </c>
      <c r="AE1088" s="286">
        <v>0</v>
      </c>
      <c r="AF1088" s="257">
        <f t="shared" si="235"/>
        <v>0</v>
      </c>
      <c r="AG1088" s="257" t="str">
        <f t="shared" si="236"/>
        <v/>
      </c>
      <c r="AH1088" s="257">
        <f t="shared" si="237"/>
        <v>0</v>
      </c>
    </row>
    <row r="1089" spans="1:34" x14ac:dyDescent="0.3">
      <c r="A1089" s="287">
        <v>1077</v>
      </c>
      <c r="B1089" s="150"/>
      <c r="C1089" s="150"/>
      <c r="D1089" s="150"/>
      <c r="E1089" s="152"/>
      <c r="F1089" s="152"/>
      <c r="G1089" s="154"/>
      <c r="H1089" s="155"/>
      <c r="I1089" s="159"/>
      <c r="J1089" s="159"/>
      <c r="K1089" s="337"/>
      <c r="L1089" s="343" t="str">
        <f>IF(K1089="","",LOOKUP(K1089,'Work Programme'!$A$8:$A$207,'Work Programme'!$B$8:$B$207))</f>
        <v/>
      </c>
      <c r="M1089" s="150"/>
      <c r="N1089" s="151"/>
      <c r="O1089" s="254" t="str">
        <f>IF(G1089="","",VLOOKUP(G1089,'Overview - Financial Statement'!$A$46:$B$60,2,FALSE))</f>
        <v/>
      </c>
      <c r="P1089" s="255" t="str">
        <f t="shared" si="224"/>
        <v/>
      </c>
      <c r="Q1089" s="153"/>
      <c r="R1089" s="153"/>
      <c r="S1089" s="238">
        <f t="shared" si="225"/>
        <v>0</v>
      </c>
      <c r="T1089" s="193" t="s">
        <v>44</v>
      </c>
      <c r="U1089" s="173"/>
      <c r="V1089" s="193" t="str">
        <f t="shared" si="226"/>
        <v/>
      </c>
      <c r="W1089" s="264" t="str">
        <f t="shared" si="227"/>
        <v>OK</v>
      </c>
      <c r="X1089" s="193" t="str">
        <f t="shared" si="228"/>
        <v/>
      </c>
      <c r="Y1089" s="193" t="str">
        <f t="shared" si="229"/>
        <v/>
      </c>
      <c r="Z1089" s="397" t="str">
        <f t="shared" si="230"/>
        <v/>
      </c>
      <c r="AA1089" s="257" t="str">
        <f t="shared" si="231"/>
        <v/>
      </c>
      <c r="AB1089" s="257" t="str">
        <f t="shared" si="232"/>
        <v/>
      </c>
      <c r="AC1089" s="193" t="str">
        <f t="shared" si="233"/>
        <v>CHECK DATES</v>
      </c>
      <c r="AD1089" s="257" t="str">
        <f t="shared" si="234"/>
        <v/>
      </c>
      <c r="AE1089" s="286">
        <v>0</v>
      </c>
      <c r="AF1089" s="257">
        <f t="shared" si="235"/>
        <v>0</v>
      </c>
      <c r="AG1089" s="257" t="str">
        <f t="shared" si="236"/>
        <v/>
      </c>
      <c r="AH1089" s="257">
        <f t="shared" si="237"/>
        <v>0</v>
      </c>
    </row>
    <row r="1090" spans="1:34" x14ac:dyDescent="0.3">
      <c r="A1090" s="287">
        <v>1078</v>
      </c>
      <c r="B1090" s="150"/>
      <c r="C1090" s="150"/>
      <c r="D1090" s="150"/>
      <c r="E1090" s="152"/>
      <c r="F1090" s="152"/>
      <c r="G1090" s="154"/>
      <c r="H1090" s="155"/>
      <c r="I1090" s="159"/>
      <c r="J1090" s="159"/>
      <c r="K1090" s="337"/>
      <c r="L1090" s="343" t="str">
        <f>IF(K1090="","",LOOKUP(K1090,'Work Programme'!$A$8:$A$207,'Work Programme'!$B$8:$B$207))</f>
        <v/>
      </c>
      <c r="M1090" s="150"/>
      <c r="N1090" s="151"/>
      <c r="O1090" s="254" t="str">
        <f>IF(G1090="","",VLOOKUP(G1090,'Overview - Financial Statement'!$A$46:$B$60,2,FALSE))</f>
        <v/>
      </c>
      <c r="P1090" s="255" t="str">
        <f t="shared" si="224"/>
        <v/>
      </c>
      <c r="Q1090" s="153"/>
      <c r="R1090" s="153"/>
      <c r="S1090" s="238">
        <f t="shared" si="225"/>
        <v>0</v>
      </c>
      <c r="T1090" s="193" t="s">
        <v>44</v>
      </c>
      <c r="U1090" s="173"/>
      <c r="V1090" s="193" t="str">
        <f t="shared" si="226"/>
        <v/>
      </c>
      <c r="W1090" s="264" t="str">
        <f t="shared" si="227"/>
        <v>OK</v>
      </c>
      <c r="X1090" s="193" t="str">
        <f t="shared" si="228"/>
        <v/>
      </c>
      <c r="Y1090" s="193" t="str">
        <f t="shared" si="229"/>
        <v/>
      </c>
      <c r="Z1090" s="397" t="str">
        <f t="shared" si="230"/>
        <v/>
      </c>
      <c r="AA1090" s="257" t="str">
        <f t="shared" si="231"/>
        <v/>
      </c>
      <c r="AB1090" s="257" t="str">
        <f t="shared" si="232"/>
        <v/>
      </c>
      <c r="AC1090" s="193" t="str">
        <f t="shared" si="233"/>
        <v>CHECK DATES</v>
      </c>
      <c r="AD1090" s="257" t="str">
        <f t="shared" si="234"/>
        <v/>
      </c>
      <c r="AE1090" s="286">
        <v>0</v>
      </c>
      <c r="AF1090" s="257">
        <f t="shared" si="235"/>
        <v>0</v>
      </c>
      <c r="AG1090" s="257" t="str">
        <f t="shared" si="236"/>
        <v/>
      </c>
      <c r="AH1090" s="257">
        <f t="shared" si="237"/>
        <v>0</v>
      </c>
    </row>
    <row r="1091" spans="1:34" x14ac:dyDescent="0.3">
      <c r="A1091" s="287">
        <v>1079</v>
      </c>
      <c r="B1091" s="150"/>
      <c r="C1091" s="150"/>
      <c r="D1091" s="150"/>
      <c r="E1091" s="152"/>
      <c r="F1091" s="152"/>
      <c r="G1091" s="154"/>
      <c r="H1091" s="155"/>
      <c r="I1091" s="159"/>
      <c r="J1091" s="159"/>
      <c r="K1091" s="337"/>
      <c r="L1091" s="343" t="str">
        <f>IF(K1091="","",LOOKUP(K1091,'Work Programme'!$A$8:$A$207,'Work Programme'!$B$8:$B$207))</f>
        <v/>
      </c>
      <c r="M1091" s="150"/>
      <c r="N1091" s="151"/>
      <c r="O1091" s="254" t="str">
        <f>IF(G1091="","",VLOOKUP(G1091,'Overview - Financial Statement'!$A$46:$B$60,2,FALSE))</f>
        <v/>
      </c>
      <c r="P1091" s="255" t="str">
        <f t="shared" si="224"/>
        <v/>
      </c>
      <c r="Q1091" s="153"/>
      <c r="R1091" s="153"/>
      <c r="S1091" s="238">
        <f t="shared" si="225"/>
        <v>0</v>
      </c>
      <c r="T1091" s="193" t="s">
        <v>44</v>
      </c>
      <c r="U1091" s="173"/>
      <c r="V1091" s="193" t="str">
        <f t="shared" si="226"/>
        <v/>
      </c>
      <c r="W1091" s="264" t="str">
        <f t="shared" si="227"/>
        <v>OK</v>
      </c>
      <c r="X1091" s="193" t="str">
        <f t="shared" si="228"/>
        <v/>
      </c>
      <c r="Y1091" s="193" t="str">
        <f t="shared" si="229"/>
        <v/>
      </c>
      <c r="Z1091" s="397" t="str">
        <f t="shared" si="230"/>
        <v/>
      </c>
      <c r="AA1091" s="257" t="str">
        <f t="shared" si="231"/>
        <v/>
      </c>
      <c r="AB1091" s="257" t="str">
        <f t="shared" si="232"/>
        <v/>
      </c>
      <c r="AC1091" s="193" t="str">
        <f t="shared" si="233"/>
        <v>CHECK DATES</v>
      </c>
      <c r="AD1091" s="257" t="str">
        <f t="shared" si="234"/>
        <v/>
      </c>
      <c r="AE1091" s="286">
        <v>0</v>
      </c>
      <c r="AF1091" s="257">
        <f t="shared" si="235"/>
        <v>0</v>
      </c>
      <c r="AG1091" s="257" t="str">
        <f t="shared" si="236"/>
        <v/>
      </c>
      <c r="AH1091" s="257">
        <f t="shared" si="237"/>
        <v>0</v>
      </c>
    </row>
    <row r="1092" spans="1:34" x14ac:dyDescent="0.3">
      <c r="A1092" s="287">
        <v>1080</v>
      </c>
      <c r="B1092" s="150"/>
      <c r="C1092" s="150"/>
      <c r="D1092" s="150"/>
      <c r="E1092" s="152"/>
      <c r="F1092" s="152"/>
      <c r="G1092" s="154"/>
      <c r="H1092" s="155"/>
      <c r="I1092" s="159"/>
      <c r="J1092" s="159"/>
      <c r="K1092" s="337"/>
      <c r="L1092" s="343" t="str">
        <f>IF(K1092="","",LOOKUP(K1092,'Work Programme'!$A$8:$A$207,'Work Programme'!$B$8:$B$207))</f>
        <v/>
      </c>
      <c r="M1092" s="150"/>
      <c r="N1092" s="151"/>
      <c r="O1092" s="254" t="str">
        <f>IF(G1092="","",VLOOKUP(G1092,'Overview - Financial Statement'!$A$46:$B$60,2,FALSE))</f>
        <v/>
      </c>
      <c r="P1092" s="255" t="str">
        <f t="shared" si="224"/>
        <v/>
      </c>
      <c r="Q1092" s="153"/>
      <c r="R1092" s="153"/>
      <c r="S1092" s="238">
        <f t="shared" si="225"/>
        <v>0</v>
      </c>
      <c r="T1092" s="193" t="s">
        <v>44</v>
      </c>
      <c r="U1092" s="173"/>
      <c r="V1092" s="193" t="str">
        <f t="shared" si="226"/>
        <v/>
      </c>
      <c r="W1092" s="264" t="str">
        <f t="shared" si="227"/>
        <v>OK</v>
      </c>
      <c r="X1092" s="193" t="str">
        <f t="shared" si="228"/>
        <v/>
      </c>
      <c r="Y1092" s="193" t="str">
        <f t="shared" si="229"/>
        <v/>
      </c>
      <c r="Z1092" s="397" t="str">
        <f t="shared" si="230"/>
        <v/>
      </c>
      <c r="AA1092" s="257" t="str">
        <f t="shared" si="231"/>
        <v/>
      </c>
      <c r="AB1092" s="257" t="str">
        <f t="shared" si="232"/>
        <v/>
      </c>
      <c r="AC1092" s="193" t="str">
        <f t="shared" si="233"/>
        <v>CHECK DATES</v>
      </c>
      <c r="AD1092" s="257" t="str">
        <f t="shared" si="234"/>
        <v/>
      </c>
      <c r="AE1092" s="286">
        <v>0</v>
      </c>
      <c r="AF1092" s="257">
        <f t="shared" si="235"/>
        <v>0</v>
      </c>
      <c r="AG1092" s="257" t="str">
        <f t="shared" si="236"/>
        <v/>
      </c>
      <c r="AH1092" s="257">
        <f t="shared" si="237"/>
        <v>0</v>
      </c>
    </row>
    <row r="1093" spans="1:34" x14ac:dyDescent="0.3">
      <c r="A1093" s="287">
        <v>1081</v>
      </c>
      <c r="B1093" s="150"/>
      <c r="C1093" s="150"/>
      <c r="D1093" s="150"/>
      <c r="E1093" s="152"/>
      <c r="F1093" s="152"/>
      <c r="G1093" s="154"/>
      <c r="H1093" s="155"/>
      <c r="I1093" s="159"/>
      <c r="J1093" s="159"/>
      <c r="K1093" s="337"/>
      <c r="L1093" s="343" t="str">
        <f>IF(K1093="","",LOOKUP(K1093,'Work Programme'!$A$8:$A$207,'Work Programme'!$B$8:$B$207))</f>
        <v/>
      </c>
      <c r="M1093" s="150"/>
      <c r="N1093" s="151"/>
      <c r="O1093" s="254" t="str">
        <f>IF(G1093="","",VLOOKUP(G1093,'Overview - Financial Statement'!$A$46:$B$60,2,FALSE))</f>
        <v/>
      </c>
      <c r="P1093" s="255" t="str">
        <f t="shared" si="224"/>
        <v/>
      </c>
      <c r="Q1093" s="153"/>
      <c r="R1093" s="153"/>
      <c r="S1093" s="238">
        <f t="shared" si="225"/>
        <v>0</v>
      </c>
      <c r="T1093" s="193" t="s">
        <v>44</v>
      </c>
      <c r="U1093" s="173"/>
      <c r="V1093" s="193" t="str">
        <f t="shared" si="226"/>
        <v/>
      </c>
      <c r="W1093" s="264" t="str">
        <f t="shared" si="227"/>
        <v>OK</v>
      </c>
      <c r="X1093" s="193" t="str">
        <f t="shared" si="228"/>
        <v/>
      </c>
      <c r="Y1093" s="193" t="str">
        <f t="shared" si="229"/>
        <v/>
      </c>
      <c r="Z1093" s="397" t="str">
        <f t="shared" si="230"/>
        <v/>
      </c>
      <c r="AA1093" s="257" t="str">
        <f t="shared" si="231"/>
        <v/>
      </c>
      <c r="AB1093" s="257" t="str">
        <f t="shared" si="232"/>
        <v/>
      </c>
      <c r="AC1093" s="193" t="str">
        <f t="shared" si="233"/>
        <v>CHECK DATES</v>
      </c>
      <c r="AD1093" s="257" t="str">
        <f t="shared" si="234"/>
        <v/>
      </c>
      <c r="AE1093" s="286">
        <v>0</v>
      </c>
      <c r="AF1093" s="257">
        <f t="shared" si="235"/>
        <v>0</v>
      </c>
      <c r="AG1093" s="257" t="str">
        <f t="shared" si="236"/>
        <v/>
      </c>
      <c r="AH1093" s="257">
        <f t="shared" si="237"/>
        <v>0</v>
      </c>
    </row>
    <row r="1094" spans="1:34" x14ac:dyDescent="0.3">
      <c r="A1094" s="287">
        <v>1082</v>
      </c>
      <c r="B1094" s="150"/>
      <c r="C1094" s="150"/>
      <c r="D1094" s="150"/>
      <c r="E1094" s="152"/>
      <c r="F1094" s="152"/>
      <c r="G1094" s="154"/>
      <c r="H1094" s="155"/>
      <c r="I1094" s="159"/>
      <c r="J1094" s="159"/>
      <c r="K1094" s="337"/>
      <c r="L1094" s="343" t="str">
        <f>IF(K1094="","",LOOKUP(K1094,'Work Programme'!$A$8:$A$207,'Work Programme'!$B$8:$B$207))</f>
        <v/>
      </c>
      <c r="M1094" s="150"/>
      <c r="N1094" s="151"/>
      <c r="O1094" s="254" t="str">
        <f>IF(G1094="","",VLOOKUP(G1094,'Overview - Financial Statement'!$A$46:$B$60,2,FALSE))</f>
        <v/>
      </c>
      <c r="P1094" s="255" t="str">
        <f t="shared" si="224"/>
        <v/>
      </c>
      <c r="Q1094" s="153"/>
      <c r="R1094" s="153"/>
      <c r="S1094" s="238">
        <f t="shared" si="225"/>
        <v>0</v>
      </c>
      <c r="T1094" s="193" t="s">
        <v>44</v>
      </c>
      <c r="U1094" s="173"/>
      <c r="V1094" s="193" t="str">
        <f t="shared" si="226"/>
        <v/>
      </c>
      <c r="W1094" s="264" t="str">
        <f t="shared" si="227"/>
        <v>OK</v>
      </c>
      <c r="X1094" s="193" t="str">
        <f t="shared" si="228"/>
        <v/>
      </c>
      <c r="Y1094" s="193" t="str">
        <f t="shared" si="229"/>
        <v/>
      </c>
      <c r="Z1094" s="397" t="str">
        <f t="shared" si="230"/>
        <v/>
      </c>
      <c r="AA1094" s="257" t="str">
        <f t="shared" si="231"/>
        <v/>
      </c>
      <c r="AB1094" s="257" t="str">
        <f t="shared" si="232"/>
        <v/>
      </c>
      <c r="AC1094" s="193" t="str">
        <f t="shared" si="233"/>
        <v>CHECK DATES</v>
      </c>
      <c r="AD1094" s="257" t="str">
        <f t="shared" si="234"/>
        <v/>
      </c>
      <c r="AE1094" s="286">
        <v>0</v>
      </c>
      <c r="AF1094" s="257">
        <f t="shared" si="235"/>
        <v>0</v>
      </c>
      <c r="AG1094" s="257" t="str">
        <f t="shared" si="236"/>
        <v/>
      </c>
      <c r="AH1094" s="257">
        <f t="shared" si="237"/>
        <v>0</v>
      </c>
    </row>
    <row r="1095" spans="1:34" x14ac:dyDescent="0.3">
      <c r="A1095" s="287">
        <v>1083</v>
      </c>
      <c r="B1095" s="150"/>
      <c r="C1095" s="150"/>
      <c r="D1095" s="150"/>
      <c r="E1095" s="152"/>
      <c r="F1095" s="152"/>
      <c r="G1095" s="154"/>
      <c r="H1095" s="155"/>
      <c r="I1095" s="159"/>
      <c r="J1095" s="159"/>
      <c r="K1095" s="337"/>
      <c r="L1095" s="343" t="str">
        <f>IF(K1095="","",LOOKUP(K1095,'Work Programme'!$A$8:$A$207,'Work Programme'!$B$8:$B$207))</f>
        <v/>
      </c>
      <c r="M1095" s="150"/>
      <c r="N1095" s="151"/>
      <c r="O1095" s="254" t="str">
        <f>IF(G1095="","",VLOOKUP(G1095,'Overview - Financial Statement'!$A$46:$B$60,2,FALSE))</f>
        <v/>
      </c>
      <c r="P1095" s="255" t="str">
        <f t="shared" si="224"/>
        <v/>
      </c>
      <c r="Q1095" s="153"/>
      <c r="R1095" s="153"/>
      <c r="S1095" s="238">
        <f t="shared" si="225"/>
        <v>0</v>
      </c>
      <c r="T1095" s="193" t="s">
        <v>44</v>
      </c>
      <c r="U1095" s="173"/>
      <c r="V1095" s="193" t="str">
        <f t="shared" si="226"/>
        <v/>
      </c>
      <c r="W1095" s="264" t="str">
        <f t="shared" si="227"/>
        <v>OK</v>
      </c>
      <c r="X1095" s="193" t="str">
        <f t="shared" si="228"/>
        <v/>
      </c>
      <c r="Y1095" s="193" t="str">
        <f t="shared" si="229"/>
        <v/>
      </c>
      <c r="Z1095" s="397" t="str">
        <f t="shared" si="230"/>
        <v/>
      </c>
      <c r="AA1095" s="257" t="str">
        <f t="shared" si="231"/>
        <v/>
      </c>
      <c r="AB1095" s="257" t="str">
        <f t="shared" si="232"/>
        <v/>
      </c>
      <c r="AC1095" s="193" t="str">
        <f t="shared" si="233"/>
        <v>CHECK DATES</v>
      </c>
      <c r="AD1095" s="257" t="str">
        <f t="shared" si="234"/>
        <v/>
      </c>
      <c r="AE1095" s="286">
        <v>0</v>
      </c>
      <c r="AF1095" s="257">
        <f t="shared" si="235"/>
        <v>0</v>
      </c>
      <c r="AG1095" s="257" t="str">
        <f t="shared" si="236"/>
        <v/>
      </c>
      <c r="AH1095" s="257">
        <f t="shared" si="237"/>
        <v>0</v>
      </c>
    </row>
    <row r="1096" spans="1:34" x14ac:dyDescent="0.3">
      <c r="A1096" s="287">
        <v>1084</v>
      </c>
      <c r="B1096" s="150"/>
      <c r="C1096" s="150"/>
      <c r="D1096" s="150"/>
      <c r="E1096" s="152"/>
      <c r="F1096" s="152"/>
      <c r="G1096" s="154"/>
      <c r="H1096" s="155"/>
      <c r="I1096" s="159"/>
      <c r="J1096" s="159"/>
      <c r="K1096" s="337"/>
      <c r="L1096" s="343" t="str">
        <f>IF(K1096="","",LOOKUP(K1096,'Work Programme'!$A$8:$A$207,'Work Programme'!$B$8:$B$207))</f>
        <v/>
      </c>
      <c r="M1096" s="150"/>
      <c r="N1096" s="151"/>
      <c r="O1096" s="254" t="str">
        <f>IF(G1096="","",VLOOKUP(G1096,'Overview - Financial Statement'!$A$46:$B$60,2,FALSE))</f>
        <v/>
      </c>
      <c r="P1096" s="255" t="str">
        <f t="shared" si="224"/>
        <v/>
      </c>
      <c r="Q1096" s="153"/>
      <c r="R1096" s="153"/>
      <c r="S1096" s="238">
        <f t="shared" si="225"/>
        <v>0</v>
      </c>
      <c r="T1096" s="193" t="s">
        <v>44</v>
      </c>
      <c r="U1096" s="173"/>
      <c r="V1096" s="193" t="str">
        <f t="shared" si="226"/>
        <v/>
      </c>
      <c r="W1096" s="264" t="str">
        <f t="shared" si="227"/>
        <v>OK</v>
      </c>
      <c r="X1096" s="193" t="str">
        <f t="shared" si="228"/>
        <v/>
      </c>
      <c r="Y1096" s="193" t="str">
        <f t="shared" si="229"/>
        <v/>
      </c>
      <c r="Z1096" s="397" t="str">
        <f t="shared" si="230"/>
        <v/>
      </c>
      <c r="AA1096" s="257" t="str">
        <f t="shared" si="231"/>
        <v/>
      </c>
      <c r="AB1096" s="257" t="str">
        <f t="shared" si="232"/>
        <v/>
      </c>
      <c r="AC1096" s="193" t="str">
        <f t="shared" si="233"/>
        <v>CHECK DATES</v>
      </c>
      <c r="AD1096" s="257" t="str">
        <f t="shared" si="234"/>
        <v/>
      </c>
      <c r="AE1096" s="286">
        <v>0</v>
      </c>
      <c r="AF1096" s="257">
        <f t="shared" si="235"/>
        <v>0</v>
      </c>
      <c r="AG1096" s="257" t="str">
        <f t="shared" si="236"/>
        <v/>
      </c>
      <c r="AH1096" s="257">
        <f t="shared" si="237"/>
        <v>0</v>
      </c>
    </row>
    <row r="1097" spans="1:34" x14ac:dyDescent="0.3">
      <c r="A1097" s="287">
        <v>1085</v>
      </c>
      <c r="B1097" s="150"/>
      <c r="C1097" s="150"/>
      <c r="D1097" s="150"/>
      <c r="E1097" s="152"/>
      <c r="F1097" s="152"/>
      <c r="G1097" s="154"/>
      <c r="H1097" s="155"/>
      <c r="I1097" s="159"/>
      <c r="J1097" s="159"/>
      <c r="K1097" s="337"/>
      <c r="L1097" s="343" t="str">
        <f>IF(K1097="","",LOOKUP(K1097,'Work Programme'!$A$8:$A$207,'Work Programme'!$B$8:$B$207))</f>
        <v/>
      </c>
      <c r="M1097" s="150"/>
      <c r="N1097" s="151"/>
      <c r="O1097" s="254" t="str">
        <f>IF(G1097="","",VLOOKUP(G1097,'Overview - Financial Statement'!$A$46:$B$60,2,FALSE))</f>
        <v/>
      </c>
      <c r="P1097" s="255" t="str">
        <f t="shared" si="224"/>
        <v/>
      </c>
      <c r="Q1097" s="153"/>
      <c r="R1097" s="153"/>
      <c r="S1097" s="238">
        <f t="shared" si="225"/>
        <v>0</v>
      </c>
      <c r="T1097" s="193" t="s">
        <v>44</v>
      </c>
      <c r="U1097" s="173"/>
      <c r="V1097" s="193" t="str">
        <f t="shared" si="226"/>
        <v/>
      </c>
      <c r="W1097" s="264" t="str">
        <f t="shared" si="227"/>
        <v>OK</v>
      </c>
      <c r="X1097" s="193" t="str">
        <f t="shared" si="228"/>
        <v/>
      </c>
      <c r="Y1097" s="193" t="str">
        <f t="shared" si="229"/>
        <v/>
      </c>
      <c r="Z1097" s="397" t="str">
        <f t="shared" si="230"/>
        <v/>
      </c>
      <c r="AA1097" s="257" t="str">
        <f t="shared" si="231"/>
        <v/>
      </c>
      <c r="AB1097" s="257" t="str">
        <f t="shared" si="232"/>
        <v/>
      </c>
      <c r="AC1097" s="193" t="str">
        <f t="shared" si="233"/>
        <v>CHECK DATES</v>
      </c>
      <c r="AD1097" s="257" t="str">
        <f t="shared" si="234"/>
        <v/>
      </c>
      <c r="AE1097" s="286">
        <v>0</v>
      </c>
      <c r="AF1097" s="257">
        <f t="shared" si="235"/>
        <v>0</v>
      </c>
      <c r="AG1097" s="257" t="str">
        <f t="shared" si="236"/>
        <v/>
      </c>
      <c r="AH1097" s="257">
        <f t="shared" si="237"/>
        <v>0</v>
      </c>
    </row>
    <row r="1098" spans="1:34" x14ac:dyDescent="0.3">
      <c r="A1098" s="287">
        <v>1086</v>
      </c>
      <c r="B1098" s="150"/>
      <c r="C1098" s="150"/>
      <c r="D1098" s="150"/>
      <c r="E1098" s="152"/>
      <c r="F1098" s="152"/>
      <c r="G1098" s="154"/>
      <c r="H1098" s="155"/>
      <c r="I1098" s="159"/>
      <c r="J1098" s="159"/>
      <c r="K1098" s="337"/>
      <c r="L1098" s="343" t="str">
        <f>IF(K1098="","",LOOKUP(K1098,'Work Programme'!$A$8:$A$207,'Work Programme'!$B$8:$B$207))</f>
        <v/>
      </c>
      <c r="M1098" s="150"/>
      <c r="N1098" s="151"/>
      <c r="O1098" s="254" t="str">
        <f>IF(G1098="","",VLOOKUP(G1098,'Overview - Financial Statement'!$A$46:$B$60,2,FALSE))</f>
        <v/>
      </c>
      <c r="P1098" s="255" t="str">
        <f t="shared" si="224"/>
        <v/>
      </c>
      <c r="Q1098" s="153"/>
      <c r="R1098" s="153"/>
      <c r="S1098" s="238">
        <f t="shared" si="225"/>
        <v>0</v>
      </c>
      <c r="T1098" s="193" t="s">
        <v>44</v>
      </c>
      <c r="U1098" s="173"/>
      <c r="V1098" s="193" t="str">
        <f t="shared" si="226"/>
        <v/>
      </c>
      <c r="W1098" s="264" t="str">
        <f t="shared" si="227"/>
        <v>OK</v>
      </c>
      <c r="X1098" s="193" t="str">
        <f t="shared" si="228"/>
        <v/>
      </c>
      <c r="Y1098" s="193" t="str">
        <f t="shared" si="229"/>
        <v/>
      </c>
      <c r="Z1098" s="397" t="str">
        <f t="shared" si="230"/>
        <v/>
      </c>
      <c r="AA1098" s="257" t="str">
        <f t="shared" si="231"/>
        <v/>
      </c>
      <c r="AB1098" s="257" t="str">
        <f t="shared" si="232"/>
        <v/>
      </c>
      <c r="AC1098" s="193" t="str">
        <f t="shared" si="233"/>
        <v>CHECK DATES</v>
      </c>
      <c r="AD1098" s="257" t="str">
        <f t="shared" si="234"/>
        <v/>
      </c>
      <c r="AE1098" s="286">
        <v>0</v>
      </c>
      <c r="AF1098" s="257">
        <f t="shared" si="235"/>
        <v>0</v>
      </c>
      <c r="AG1098" s="257" t="str">
        <f t="shared" si="236"/>
        <v/>
      </c>
      <c r="AH1098" s="257">
        <f t="shared" si="237"/>
        <v>0</v>
      </c>
    </row>
    <row r="1099" spans="1:34" x14ac:dyDescent="0.3">
      <c r="A1099" s="287">
        <v>1087</v>
      </c>
      <c r="B1099" s="150"/>
      <c r="C1099" s="150"/>
      <c r="D1099" s="150"/>
      <c r="E1099" s="152"/>
      <c r="F1099" s="152"/>
      <c r="G1099" s="154"/>
      <c r="H1099" s="155"/>
      <c r="I1099" s="159"/>
      <c r="J1099" s="159"/>
      <c r="K1099" s="337"/>
      <c r="L1099" s="343" t="str">
        <f>IF(K1099="","",LOOKUP(K1099,'Work Programme'!$A$8:$A$207,'Work Programme'!$B$8:$B$207))</f>
        <v/>
      </c>
      <c r="M1099" s="150"/>
      <c r="N1099" s="151"/>
      <c r="O1099" s="254" t="str">
        <f>IF(G1099="","",VLOOKUP(G1099,'Overview - Financial Statement'!$A$46:$B$60,2,FALSE))</f>
        <v/>
      </c>
      <c r="P1099" s="255" t="str">
        <f t="shared" si="224"/>
        <v/>
      </c>
      <c r="Q1099" s="153"/>
      <c r="R1099" s="153"/>
      <c r="S1099" s="238">
        <f t="shared" si="225"/>
        <v>0</v>
      </c>
      <c r="T1099" s="193" t="s">
        <v>44</v>
      </c>
      <c r="U1099" s="173"/>
      <c r="V1099" s="193" t="str">
        <f t="shared" si="226"/>
        <v/>
      </c>
      <c r="W1099" s="264" t="str">
        <f t="shared" si="227"/>
        <v>OK</v>
      </c>
      <c r="X1099" s="193" t="str">
        <f t="shared" si="228"/>
        <v/>
      </c>
      <c r="Y1099" s="193" t="str">
        <f t="shared" si="229"/>
        <v/>
      </c>
      <c r="Z1099" s="397" t="str">
        <f t="shared" si="230"/>
        <v/>
      </c>
      <c r="AA1099" s="257" t="str">
        <f t="shared" si="231"/>
        <v/>
      </c>
      <c r="AB1099" s="257" t="str">
        <f t="shared" si="232"/>
        <v/>
      </c>
      <c r="AC1099" s="193" t="str">
        <f t="shared" si="233"/>
        <v>CHECK DATES</v>
      </c>
      <c r="AD1099" s="257" t="str">
        <f t="shared" si="234"/>
        <v/>
      </c>
      <c r="AE1099" s="286">
        <v>0</v>
      </c>
      <c r="AF1099" s="257">
        <f t="shared" si="235"/>
        <v>0</v>
      </c>
      <c r="AG1099" s="257" t="str">
        <f t="shared" si="236"/>
        <v/>
      </c>
      <c r="AH1099" s="257">
        <f t="shared" si="237"/>
        <v>0</v>
      </c>
    </row>
    <row r="1100" spans="1:34" x14ac:dyDescent="0.3">
      <c r="A1100" s="287">
        <v>1088</v>
      </c>
      <c r="B1100" s="150"/>
      <c r="C1100" s="150"/>
      <c r="D1100" s="150"/>
      <c r="E1100" s="152"/>
      <c r="F1100" s="152"/>
      <c r="G1100" s="154"/>
      <c r="H1100" s="155"/>
      <c r="I1100" s="159"/>
      <c r="J1100" s="159"/>
      <c r="K1100" s="337"/>
      <c r="L1100" s="343" t="str">
        <f>IF(K1100="","",LOOKUP(K1100,'Work Programme'!$A$8:$A$207,'Work Programme'!$B$8:$B$207))</f>
        <v/>
      </c>
      <c r="M1100" s="150"/>
      <c r="N1100" s="151"/>
      <c r="O1100" s="254" t="str">
        <f>IF(G1100="","",VLOOKUP(G1100,'Overview - Financial Statement'!$A$46:$B$60,2,FALSE))</f>
        <v/>
      </c>
      <c r="P1100" s="255" t="str">
        <f t="shared" si="224"/>
        <v/>
      </c>
      <c r="Q1100" s="153"/>
      <c r="R1100" s="153"/>
      <c r="S1100" s="238">
        <f t="shared" si="225"/>
        <v>0</v>
      </c>
      <c r="T1100" s="193" t="s">
        <v>44</v>
      </c>
      <c r="U1100" s="173"/>
      <c r="V1100" s="193" t="str">
        <f t="shared" si="226"/>
        <v/>
      </c>
      <c r="W1100" s="264" t="str">
        <f t="shared" si="227"/>
        <v>OK</v>
      </c>
      <c r="X1100" s="193" t="str">
        <f t="shared" si="228"/>
        <v/>
      </c>
      <c r="Y1100" s="193" t="str">
        <f t="shared" si="229"/>
        <v/>
      </c>
      <c r="Z1100" s="397" t="str">
        <f t="shared" si="230"/>
        <v/>
      </c>
      <c r="AA1100" s="257" t="str">
        <f t="shared" si="231"/>
        <v/>
      </c>
      <c r="AB1100" s="257" t="str">
        <f t="shared" si="232"/>
        <v/>
      </c>
      <c r="AC1100" s="193" t="str">
        <f t="shared" si="233"/>
        <v>CHECK DATES</v>
      </c>
      <c r="AD1100" s="257" t="str">
        <f t="shared" si="234"/>
        <v/>
      </c>
      <c r="AE1100" s="286">
        <v>0</v>
      </c>
      <c r="AF1100" s="257">
        <f t="shared" si="235"/>
        <v>0</v>
      </c>
      <c r="AG1100" s="257" t="str">
        <f t="shared" si="236"/>
        <v/>
      </c>
      <c r="AH1100" s="257">
        <f t="shared" si="237"/>
        <v>0</v>
      </c>
    </row>
    <row r="1101" spans="1:34" x14ac:dyDescent="0.3">
      <c r="A1101" s="287">
        <v>1089</v>
      </c>
      <c r="B1101" s="150"/>
      <c r="C1101" s="150"/>
      <c r="D1101" s="150"/>
      <c r="E1101" s="152"/>
      <c r="F1101" s="152"/>
      <c r="G1101" s="154"/>
      <c r="H1101" s="155"/>
      <c r="I1101" s="159"/>
      <c r="J1101" s="159"/>
      <c r="K1101" s="337"/>
      <c r="L1101" s="343" t="str">
        <f>IF(K1101="","",LOOKUP(K1101,'Work Programme'!$A$8:$A$207,'Work Programme'!$B$8:$B$207))</f>
        <v/>
      </c>
      <c r="M1101" s="150"/>
      <c r="N1101" s="151"/>
      <c r="O1101" s="254" t="str">
        <f>IF(G1101="","",VLOOKUP(G1101,'Overview - Financial Statement'!$A$46:$B$60,2,FALSE))</f>
        <v/>
      </c>
      <c r="P1101" s="255" t="str">
        <f t="shared" ref="P1101:P1164" si="238">IF(O1101="","",H1101/O1101)</f>
        <v/>
      </c>
      <c r="Q1101" s="153"/>
      <c r="R1101" s="153"/>
      <c r="S1101" s="238">
        <f t="shared" si="225"/>
        <v>0</v>
      </c>
      <c r="T1101" s="193" t="s">
        <v>44</v>
      </c>
      <c r="U1101" s="173"/>
      <c r="V1101" s="193" t="str">
        <f t="shared" si="226"/>
        <v/>
      </c>
      <c r="W1101" s="264" t="str">
        <f t="shared" si="227"/>
        <v>OK</v>
      </c>
      <c r="X1101" s="193" t="str">
        <f t="shared" si="228"/>
        <v/>
      </c>
      <c r="Y1101" s="193" t="str">
        <f t="shared" si="229"/>
        <v/>
      </c>
      <c r="Z1101" s="397" t="str">
        <f t="shared" si="230"/>
        <v/>
      </c>
      <c r="AA1101" s="257" t="str">
        <f t="shared" si="231"/>
        <v/>
      </c>
      <c r="AB1101" s="257" t="str">
        <f t="shared" si="232"/>
        <v/>
      </c>
      <c r="AC1101" s="193" t="str">
        <f t="shared" si="233"/>
        <v>CHECK DATES</v>
      </c>
      <c r="AD1101" s="257" t="str">
        <f t="shared" si="234"/>
        <v/>
      </c>
      <c r="AE1101" s="286">
        <v>0</v>
      </c>
      <c r="AF1101" s="257">
        <f t="shared" si="235"/>
        <v>0</v>
      </c>
      <c r="AG1101" s="257" t="str">
        <f t="shared" si="236"/>
        <v/>
      </c>
      <c r="AH1101" s="257">
        <f t="shared" si="237"/>
        <v>0</v>
      </c>
    </row>
    <row r="1102" spans="1:34" x14ac:dyDescent="0.3">
      <c r="A1102" s="287">
        <v>1090</v>
      </c>
      <c r="B1102" s="150"/>
      <c r="C1102" s="150"/>
      <c r="D1102" s="150"/>
      <c r="E1102" s="152"/>
      <c r="F1102" s="152"/>
      <c r="G1102" s="154"/>
      <c r="H1102" s="155"/>
      <c r="I1102" s="159"/>
      <c r="J1102" s="159"/>
      <c r="K1102" s="337"/>
      <c r="L1102" s="343" t="str">
        <f>IF(K1102="","",LOOKUP(K1102,'Work Programme'!$A$8:$A$207,'Work Programme'!$B$8:$B$207))</f>
        <v/>
      </c>
      <c r="M1102" s="150"/>
      <c r="N1102" s="151"/>
      <c r="O1102" s="254" t="str">
        <f>IF(G1102="","",VLOOKUP(G1102,'Overview - Financial Statement'!$A$46:$B$60,2,FALSE))</f>
        <v/>
      </c>
      <c r="P1102" s="255" t="str">
        <f t="shared" si="238"/>
        <v/>
      </c>
      <c r="Q1102" s="153"/>
      <c r="R1102" s="153"/>
      <c r="S1102" s="238">
        <f t="shared" si="225"/>
        <v>0</v>
      </c>
      <c r="T1102" s="193" t="s">
        <v>44</v>
      </c>
      <c r="U1102" s="173"/>
      <c r="V1102" s="193" t="str">
        <f t="shared" si="226"/>
        <v/>
      </c>
      <c r="W1102" s="264" t="str">
        <f t="shared" si="227"/>
        <v>OK</v>
      </c>
      <c r="X1102" s="193" t="str">
        <f t="shared" si="228"/>
        <v/>
      </c>
      <c r="Y1102" s="193" t="str">
        <f t="shared" si="229"/>
        <v/>
      </c>
      <c r="Z1102" s="397" t="str">
        <f t="shared" si="230"/>
        <v/>
      </c>
      <c r="AA1102" s="257" t="str">
        <f t="shared" si="231"/>
        <v/>
      </c>
      <c r="AB1102" s="257" t="str">
        <f t="shared" si="232"/>
        <v/>
      </c>
      <c r="AC1102" s="193" t="str">
        <f t="shared" si="233"/>
        <v>CHECK DATES</v>
      </c>
      <c r="AD1102" s="257" t="str">
        <f t="shared" si="234"/>
        <v/>
      </c>
      <c r="AE1102" s="286">
        <v>0</v>
      </c>
      <c r="AF1102" s="257">
        <f t="shared" si="235"/>
        <v>0</v>
      </c>
      <c r="AG1102" s="257" t="str">
        <f t="shared" si="236"/>
        <v/>
      </c>
      <c r="AH1102" s="257">
        <f t="shared" si="237"/>
        <v>0</v>
      </c>
    </row>
    <row r="1103" spans="1:34" x14ac:dyDescent="0.3">
      <c r="A1103" s="287">
        <v>1091</v>
      </c>
      <c r="B1103" s="150"/>
      <c r="C1103" s="150"/>
      <c r="D1103" s="150"/>
      <c r="E1103" s="152"/>
      <c r="F1103" s="152"/>
      <c r="G1103" s="154"/>
      <c r="H1103" s="155"/>
      <c r="I1103" s="159"/>
      <c r="J1103" s="159"/>
      <c r="K1103" s="337"/>
      <c r="L1103" s="343" t="str">
        <f>IF(K1103="","",LOOKUP(K1103,'Work Programme'!$A$8:$A$207,'Work Programme'!$B$8:$B$207))</f>
        <v/>
      </c>
      <c r="M1103" s="150"/>
      <c r="N1103" s="151"/>
      <c r="O1103" s="254" t="str">
        <f>IF(G1103="","",VLOOKUP(G1103,'Overview - Financial Statement'!$A$46:$B$60,2,FALSE))</f>
        <v/>
      </c>
      <c r="P1103" s="255" t="str">
        <f t="shared" si="238"/>
        <v/>
      </c>
      <c r="Q1103" s="153"/>
      <c r="R1103" s="153"/>
      <c r="S1103" s="238">
        <f t="shared" ref="S1103:S1166" si="239">IF(Q1103="YES",P1103,0)</f>
        <v>0</v>
      </c>
      <c r="T1103" s="193" t="s">
        <v>44</v>
      </c>
      <c r="U1103" s="173"/>
      <c r="V1103" s="193" t="str">
        <f t="shared" si="226"/>
        <v/>
      </c>
      <c r="W1103" s="264" t="str">
        <f t="shared" si="227"/>
        <v>OK</v>
      </c>
      <c r="X1103" s="193" t="str">
        <f t="shared" si="228"/>
        <v/>
      </c>
      <c r="Y1103" s="193" t="str">
        <f t="shared" si="229"/>
        <v/>
      </c>
      <c r="Z1103" s="397" t="str">
        <f t="shared" si="230"/>
        <v/>
      </c>
      <c r="AA1103" s="257" t="str">
        <f t="shared" si="231"/>
        <v/>
      </c>
      <c r="AB1103" s="257" t="str">
        <f t="shared" si="232"/>
        <v/>
      </c>
      <c r="AC1103" s="193" t="str">
        <f t="shared" si="233"/>
        <v>CHECK DATES</v>
      </c>
      <c r="AD1103" s="257" t="str">
        <f t="shared" si="234"/>
        <v/>
      </c>
      <c r="AE1103" s="286">
        <v>0</v>
      </c>
      <c r="AF1103" s="257">
        <f t="shared" si="235"/>
        <v>0</v>
      </c>
      <c r="AG1103" s="257" t="str">
        <f t="shared" si="236"/>
        <v/>
      </c>
      <c r="AH1103" s="257">
        <f t="shared" si="237"/>
        <v>0</v>
      </c>
    </row>
    <row r="1104" spans="1:34" x14ac:dyDescent="0.3">
      <c r="A1104" s="287">
        <v>1092</v>
      </c>
      <c r="B1104" s="150"/>
      <c r="C1104" s="150"/>
      <c r="D1104" s="150"/>
      <c r="E1104" s="152"/>
      <c r="F1104" s="152"/>
      <c r="G1104" s="154"/>
      <c r="H1104" s="155"/>
      <c r="I1104" s="159"/>
      <c r="J1104" s="159"/>
      <c r="K1104" s="337"/>
      <c r="L1104" s="343" t="str">
        <f>IF(K1104="","",LOOKUP(K1104,'Work Programme'!$A$8:$A$207,'Work Programme'!$B$8:$B$207))</f>
        <v/>
      </c>
      <c r="M1104" s="150"/>
      <c r="N1104" s="151"/>
      <c r="O1104" s="254" t="str">
        <f>IF(G1104="","",VLOOKUP(G1104,'Overview - Financial Statement'!$A$46:$B$60,2,FALSE))</f>
        <v/>
      </c>
      <c r="P1104" s="255" t="str">
        <f t="shared" si="238"/>
        <v/>
      </c>
      <c r="Q1104" s="153"/>
      <c r="R1104" s="153"/>
      <c r="S1104" s="238">
        <f t="shared" si="239"/>
        <v>0</v>
      </c>
      <c r="T1104" s="193" t="s">
        <v>44</v>
      </c>
      <c r="U1104" s="173"/>
      <c r="V1104" s="193" t="str">
        <f t="shared" ref="V1104:V1167" si="240">IF(P1104="","",IF(E1104="","CHECK DATES","OK"))</f>
        <v/>
      </c>
      <c r="W1104" s="264" t="str">
        <f t="shared" ref="W1104:W1167" si="241">IF(E1104-(I1104)&lt;0,"a posteriori ?","OK")</f>
        <v>OK</v>
      </c>
      <c r="X1104" s="193" t="str">
        <f t="shared" ref="X1104:X1167" si="242">IF(P1104="","",(IF(OR(I1104&lt;=($E$4-1),I1104&gt;=($G$4+1),J1104&lt;=($E$4-1),J1104&gt;=($G$4+1)),"CHECK DATES","OK")))</f>
        <v/>
      </c>
      <c r="Y1104" s="193" t="str">
        <f t="shared" ref="Y1104:Y1167" si="243">IF(G1104="","",G1104)</f>
        <v/>
      </c>
      <c r="Z1104" s="397" t="str">
        <f t="shared" ref="Z1104:Z1167" si="244">IF(G1104="","",IF(HLOOKUP(G1104,$U$4:$AI$5,2,FALSE)="",O1104,IF(O1104&lt;&gt;HLOOKUP(G1104,$U$4:$AI$5,2,FALSE),HLOOKUP(G1104,$U$4:$AI$5,2,FALSE),O1104)))</f>
        <v/>
      </c>
      <c r="AA1104" s="257" t="str">
        <f t="shared" ref="AA1104:AA1167" si="245">IF(O1104="","",IF(Z1104=1,P1104,H1104/Z1104))</f>
        <v/>
      </c>
      <c r="AB1104" s="257" t="str">
        <f t="shared" ref="AB1104:AB1167" si="246">IF(AA1104="","",IF(Z1104=1,0,AA1104-P1104))</f>
        <v/>
      </c>
      <c r="AC1104" s="193" t="str">
        <f t="shared" ref="AC1104:AC1167" si="247">IF(P1104=0,"",(IF(F1104="","CHECK DATES","OK")))</f>
        <v>CHECK DATES</v>
      </c>
      <c r="AD1104" s="257" t="str">
        <f t="shared" ref="AD1104:AD1167" si="248">IF(OR(T1104="NO",X1104="CHECK DATES",AC1104="CHECK DATES"),AA1104,"")</f>
        <v/>
      </c>
      <c r="AE1104" s="286">
        <v>0</v>
      </c>
      <c r="AF1104" s="257">
        <f t="shared" ref="AF1104:AF1167" si="249">IF(OR(T1104="NO",AD1104&gt;0,AE1104&gt;0)*(AND(OR(Q1104="NO",Q1104=""))),SUM(AD1104:AE1104),"")</f>
        <v>0</v>
      </c>
      <c r="AG1104" s="257" t="str">
        <f t="shared" ref="AG1104:AG1167" si="250">IF(OR(T1104="NO",AD1104&gt;0,AE1104&gt;0)*(AND(OR(Q1104="YES"))),SUM(AD1104:AE1104),"")</f>
        <v/>
      </c>
      <c r="AH1104" s="257">
        <f t="shared" ref="AH1104:AH1167" si="251">IF(Q1104="YES",AA1104,0)</f>
        <v>0</v>
      </c>
    </row>
    <row r="1105" spans="1:34" x14ac:dyDescent="0.3">
      <c r="A1105" s="287">
        <v>1093</v>
      </c>
      <c r="B1105" s="150"/>
      <c r="C1105" s="150"/>
      <c r="D1105" s="150"/>
      <c r="E1105" s="152"/>
      <c r="F1105" s="152"/>
      <c r="G1105" s="154"/>
      <c r="H1105" s="155"/>
      <c r="I1105" s="159"/>
      <c r="J1105" s="159"/>
      <c r="K1105" s="337"/>
      <c r="L1105" s="343" t="str">
        <f>IF(K1105="","",LOOKUP(K1105,'Work Programme'!$A$8:$A$207,'Work Programme'!$B$8:$B$207))</f>
        <v/>
      </c>
      <c r="M1105" s="150"/>
      <c r="N1105" s="151"/>
      <c r="O1105" s="254" t="str">
        <f>IF(G1105="","",VLOOKUP(G1105,'Overview - Financial Statement'!$A$46:$B$60,2,FALSE))</f>
        <v/>
      </c>
      <c r="P1105" s="255" t="str">
        <f t="shared" si="238"/>
        <v/>
      </c>
      <c r="Q1105" s="153"/>
      <c r="R1105" s="153"/>
      <c r="S1105" s="238">
        <f t="shared" si="239"/>
        <v>0</v>
      </c>
      <c r="T1105" s="193" t="s">
        <v>44</v>
      </c>
      <c r="U1105" s="173"/>
      <c r="V1105" s="193" t="str">
        <f t="shared" si="240"/>
        <v/>
      </c>
      <c r="W1105" s="264" t="str">
        <f t="shared" si="241"/>
        <v>OK</v>
      </c>
      <c r="X1105" s="193" t="str">
        <f t="shared" si="242"/>
        <v/>
      </c>
      <c r="Y1105" s="193" t="str">
        <f t="shared" si="243"/>
        <v/>
      </c>
      <c r="Z1105" s="397" t="str">
        <f t="shared" si="244"/>
        <v/>
      </c>
      <c r="AA1105" s="257" t="str">
        <f t="shared" si="245"/>
        <v/>
      </c>
      <c r="AB1105" s="257" t="str">
        <f t="shared" si="246"/>
        <v/>
      </c>
      <c r="AC1105" s="193" t="str">
        <f t="shared" si="247"/>
        <v>CHECK DATES</v>
      </c>
      <c r="AD1105" s="257" t="str">
        <f t="shared" si="248"/>
        <v/>
      </c>
      <c r="AE1105" s="286">
        <v>0</v>
      </c>
      <c r="AF1105" s="257">
        <f t="shared" si="249"/>
        <v>0</v>
      </c>
      <c r="AG1105" s="257" t="str">
        <f t="shared" si="250"/>
        <v/>
      </c>
      <c r="AH1105" s="257">
        <f t="shared" si="251"/>
        <v>0</v>
      </c>
    </row>
    <row r="1106" spans="1:34" x14ac:dyDescent="0.3">
      <c r="A1106" s="287">
        <v>1094</v>
      </c>
      <c r="B1106" s="150"/>
      <c r="C1106" s="150"/>
      <c r="D1106" s="150"/>
      <c r="E1106" s="152"/>
      <c r="F1106" s="152"/>
      <c r="G1106" s="154"/>
      <c r="H1106" s="155"/>
      <c r="I1106" s="159"/>
      <c r="J1106" s="159"/>
      <c r="K1106" s="337"/>
      <c r="L1106" s="343" t="str">
        <f>IF(K1106="","",LOOKUP(K1106,'Work Programme'!$A$8:$A$207,'Work Programme'!$B$8:$B$207))</f>
        <v/>
      </c>
      <c r="M1106" s="150"/>
      <c r="N1106" s="151"/>
      <c r="O1106" s="254" t="str">
        <f>IF(G1106="","",VLOOKUP(G1106,'Overview - Financial Statement'!$A$46:$B$60,2,FALSE))</f>
        <v/>
      </c>
      <c r="P1106" s="255" t="str">
        <f t="shared" si="238"/>
        <v/>
      </c>
      <c r="Q1106" s="153"/>
      <c r="R1106" s="153"/>
      <c r="S1106" s="238">
        <f t="shared" si="239"/>
        <v>0</v>
      </c>
      <c r="T1106" s="193" t="s">
        <v>44</v>
      </c>
      <c r="U1106" s="173"/>
      <c r="V1106" s="193" t="str">
        <f t="shared" si="240"/>
        <v/>
      </c>
      <c r="W1106" s="264" t="str">
        <f t="shared" si="241"/>
        <v>OK</v>
      </c>
      <c r="X1106" s="193" t="str">
        <f t="shared" si="242"/>
        <v/>
      </c>
      <c r="Y1106" s="193" t="str">
        <f t="shared" si="243"/>
        <v/>
      </c>
      <c r="Z1106" s="397" t="str">
        <f t="shared" si="244"/>
        <v/>
      </c>
      <c r="AA1106" s="257" t="str">
        <f t="shared" si="245"/>
        <v/>
      </c>
      <c r="AB1106" s="257" t="str">
        <f t="shared" si="246"/>
        <v/>
      </c>
      <c r="AC1106" s="193" t="str">
        <f t="shared" si="247"/>
        <v>CHECK DATES</v>
      </c>
      <c r="AD1106" s="257" t="str">
        <f t="shared" si="248"/>
        <v/>
      </c>
      <c r="AE1106" s="286">
        <v>0</v>
      </c>
      <c r="AF1106" s="257">
        <f t="shared" si="249"/>
        <v>0</v>
      </c>
      <c r="AG1106" s="257" t="str">
        <f t="shared" si="250"/>
        <v/>
      </c>
      <c r="AH1106" s="257">
        <f t="shared" si="251"/>
        <v>0</v>
      </c>
    </row>
    <row r="1107" spans="1:34" x14ac:dyDescent="0.3">
      <c r="A1107" s="287">
        <v>1095</v>
      </c>
      <c r="B1107" s="150"/>
      <c r="C1107" s="150"/>
      <c r="D1107" s="150"/>
      <c r="E1107" s="152"/>
      <c r="F1107" s="152"/>
      <c r="G1107" s="154"/>
      <c r="H1107" s="155"/>
      <c r="I1107" s="159"/>
      <c r="J1107" s="159"/>
      <c r="K1107" s="337"/>
      <c r="L1107" s="343" t="str">
        <f>IF(K1107="","",LOOKUP(K1107,'Work Programme'!$A$8:$A$207,'Work Programme'!$B$8:$B$207))</f>
        <v/>
      </c>
      <c r="M1107" s="150"/>
      <c r="N1107" s="151"/>
      <c r="O1107" s="254" t="str">
        <f>IF(G1107="","",VLOOKUP(G1107,'Overview - Financial Statement'!$A$46:$B$60,2,FALSE))</f>
        <v/>
      </c>
      <c r="P1107" s="255" t="str">
        <f t="shared" si="238"/>
        <v/>
      </c>
      <c r="Q1107" s="153"/>
      <c r="R1107" s="153"/>
      <c r="S1107" s="238">
        <f t="shared" si="239"/>
        <v>0</v>
      </c>
      <c r="T1107" s="193" t="s">
        <v>44</v>
      </c>
      <c r="U1107" s="173"/>
      <c r="V1107" s="193" t="str">
        <f t="shared" si="240"/>
        <v/>
      </c>
      <c r="W1107" s="264" t="str">
        <f t="shared" si="241"/>
        <v>OK</v>
      </c>
      <c r="X1107" s="193" t="str">
        <f t="shared" si="242"/>
        <v/>
      </c>
      <c r="Y1107" s="193" t="str">
        <f t="shared" si="243"/>
        <v/>
      </c>
      <c r="Z1107" s="397" t="str">
        <f t="shared" si="244"/>
        <v/>
      </c>
      <c r="AA1107" s="257" t="str">
        <f t="shared" si="245"/>
        <v/>
      </c>
      <c r="AB1107" s="257" t="str">
        <f t="shared" si="246"/>
        <v/>
      </c>
      <c r="AC1107" s="193" t="str">
        <f t="shared" si="247"/>
        <v>CHECK DATES</v>
      </c>
      <c r="AD1107" s="257" t="str">
        <f t="shared" si="248"/>
        <v/>
      </c>
      <c r="AE1107" s="286">
        <v>0</v>
      </c>
      <c r="AF1107" s="257">
        <f t="shared" si="249"/>
        <v>0</v>
      </c>
      <c r="AG1107" s="257" t="str">
        <f t="shared" si="250"/>
        <v/>
      </c>
      <c r="AH1107" s="257">
        <f t="shared" si="251"/>
        <v>0</v>
      </c>
    </row>
    <row r="1108" spans="1:34" x14ac:dyDescent="0.3">
      <c r="A1108" s="287">
        <v>1096</v>
      </c>
      <c r="B1108" s="150"/>
      <c r="C1108" s="150"/>
      <c r="D1108" s="150"/>
      <c r="E1108" s="152"/>
      <c r="F1108" s="152"/>
      <c r="G1108" s="154"/>
      <c r="H1108" s="155"/>
      <c r="I1108" s="159"/>
      <c r="J1108" s="159"/>
      <c r="K1108" s="337"/>
      <c r="L1108" s="343" t="str">
        <f>IF(K1108="","",LOOKUP(K1108,'Work Programme'!$A$8:$A$207,'Work Programme'!$B$8:$B$207))</f>
        <v/>
      </c>
      <c r="M1108" s="150"/>
      <c r="N1108" s="151"/>
      <c r="O1108" s="254" t="str">
        <f>IF(G1108="","",VLOOKUP(G1108,'Overview - Financial Statement'!$A$46:$B$60,2,FALSE))</f>
        <v/>
      </c>
      <c r="P1108" s="255" t="str">
        <f t="shared" si="238"/>
        <v/>
      </c>
      <c r="Q1108" s="153"/>
      <c r="R1108" s="153"/>
      <c r="S1108" s="238">
        <f t="shared" si="239"/>
        <v>0</v>
      </c>
      <c r="T1108" s="193" t="s">
        <v>44</v>
      </c>
      <c r="U1108" s="173"/>
      <c r="V1108" s="193" t="str">
        <f t="shared" si="240"/>
        <v/>
      </c>
      <c r="W1108" s="264" t="str">
        <f t="shared" si="241"/>
        <v>OK</v>
      </c>
      <c r="X1108" s="193" t="str">
        <f t="shared" si="242"/>
        <v/>
      </c>
      <c r="Y1108" s="193" t="str">
        <f t="shared" si="243"/>
        <v/>
      </c>
      <c r="Z1108" s="397" t="str">
        <f t="shared" si="244"/>
        <v/>
      </c>
      <c r="AA1108" s="257" t="str">
        <f t="shared" si="245"/>
        <v/>
      </c>
      <c r="AB1108" s="257" t="str">
        <f t="shared" si="246"/>
        <v/>
      </c>
      <c r="AC1108" s="193" t="str">
        <f t="shared" si="247"/>
        <v>CHECK DATES</v>
      </c>
      <c r="AD1108" s="257" t="str">
        <f t="shared" si="248"/>
        <v/>
      </c>
      <c r="AE1108" s="286">
        <v>0</v>
      </c>
      <c r="AF1108" s="257">
        <f t="shared" si="249"/>
        <v>0</v>
      </c>
      <c r="AG1108" s="257" t="str">
        <f t="shared" si="250"/>
        <v/>
      </c>
      <c r="AH1108" s="257">
        <f t="shared" si="251"/>
        <v>0</v>
      </c>
    </row>
    <row r="1109" spans="1:34" x14ac:dyDescent="0.3">
      <c r="A1109" s="287">
        <v>1097</v>
      </c>
      <c r="B1109" s="150"/>
      <c r="C1109" s="150"/>
      <c r="D1109" s="150"/>
      <c r="E1109" s="152"/>
      <c r="F1109" s="152"/>
      <c r="G1109" s="154"/>
      <c r="H1109" s="155"/>
      <c r="I1109" s="159"/>
      <c r="J1109" s="159"/>
      <c r="K1109" s="337"/>
      <c r="L1109" s="343" t="str">
        <f>IF(K1109="","",LOOKUP(K1109,'Work Programme'!$A$8:$A$207,'Work Programme'!$B$8:$B$207))</f>
        <v/>
      </c>
      <c r="M1109" s="150"/>
      <c r="N1109" s="151"/>
      <c r="O1109" s="254" t="str">
        <f>IF(G1109="","",VLOOKUP(G1109,'Overview - Financial Statement'!$A$46:$B$60,2,FALSE))</f>
        <v/>
      </c>
      <c r="P1109" s="255" t="str">
        <f t="shared" si="238"/>
        <v/>
      </c>
      <c r="Q1109" s="153"/>
      <c r="R1109" s="153"/>
      <c r="S1109" s="238">
        <f t="shared" si="239"/>
        <v>0</v>
      </c>
      <c r="T1109" s="193" t="s">
        <v>44</v>
      </c>
      <c r="U1109" s="173"/>
      <c r="V1109" s="193" t="str">
        <f t="shared" si="240"/>
        <v/>
      </c>
      <c r="W1109" s="264" t="str">
        <f t="shared" si="241"/>
        <v>OK</v>
      </c>
      <c r="X1109" s="193" t="str">
        <f t="shared" si="242"/>
        <v/>
      </c>
      <c r="Y1109" s="193" t="str">
        <f t="shared" si="243"/>
        <v/>
      </c>
      <c r="Z1109" s="397" t="str">
        <f t="shared" si="244"/>
        <v/>
      </c>
      <c r="AA1109" s="257" t="str">
        <f t="shared" si="245"/>
        <v/>
      </c>
      <c r="AB1109" s="257" t="str">
        <f t="shared" si="246"/>
        <v/>
      </c>
      <c r="AC1109" s="193" t="str">
        <f t="shared" si="247"/>
        <v>CHECK DATES</v>
      </c>
      <c r="AD1109" s="257" t="str">
        <f t="shared" si="248"/>
        <v/>
      </c>
      <c r="AE1109" s="286">
        <v>0</v>
      </c>
      <c r="AF1109" s="257">
        <f t="shared" si="249"/>
        <v>0</v>
      </c>
      <c r="AG1109" s="257" t="str">
        <f t="shared" si="250"/>
        <v/>
      </c>
      <c r="AH1109" s="257">
        <f t="shared" si="251"/>
        <v>0</v>
      </c>
    </row>
    <row r="1110" spans="1:34" x14ac:dyDescent="0.3">
      <c r="A1110" s="287">
        <v>1098</v>
      </c>
      <c r="B1110" s="150"/>
      <c r="C1110" s="150"/>
      <c r="D1110" s="150"/>
      <c r="E1110" s="152"/>
      <c r="F1110" s="152"/>
      <c r="G1110" s="154"/>
      <c r="H1110" s="155"/>
      <c r="I1110" s="159"/>
      <c r="J1110" s="159"/>
      <c r="K1110" s="337"/>
      <c r="L1110" s="343" t="str">
        <f>IF(K1110="","",LOOKUP(K1110,'Work Programme'!$A$8:$A$207,'Work Programme'!$B$8:$B$207))</f>
        <v/>
      </c>
      <c r="M1110" s="150"/>
      <c r="N1110" s="151"/>
      <c r="O1110" s="254" t="str">
        <f>IF(G1110="","",VLOOKUP(G1110,'Overview - Financial Statement'!$A$46:$B$60,2,FALSE))</f>
        <v/>
      </c>
      <c r="P1110" s="255" t="str">
        <f t="shared" si="238"/>
        <v/>
      </c>
      <c r="Q1110" s="153"/>
      <c r="R1110" s="153"/>
      <c r="S1110" s="238">
        <f t="shared" si="239"/>
        <v>0</v>
      </c>
      <c r="T1110" s="193" t="s">
        <v>44</v>
      </c>
      <c r="U1110" s="173"/>
      <c r="V1110" s="193" t="str">
        <f t="shared" si="240"/>
        <v/>
      </c>
      <c r="W1110" s="264" t="str">
        <f t="shared" si="241"/>
        <v>OK</v>
      </c>
      <c r="X1110" s="193" t="str">
        <f t="shared" si="242"/>
        <v/>
      </c>
      <c r="Y1110" s="193" t="str">
        <f t="shared" si="243"/>
        <v/>
      </c>
      <c r="Z1110" s="397" t="str">
        <f t="shared" si="244"/>
        <v/>
      </c>
      <c r="AA1110" s="257" t="str">
        <f t="shared" si="245"/>
        <v/>
      </c>
      <c r="AB1110" s="257" t="str">
        <f t="shared" si="246"/>
        <v/>
      </c>
      <c r="AC1110" s="193" t="str">
        <f t="shared" si="247"/>
        <v>CHECK DATES</v>
      </c>
      <c r="AD1110" s="257" t="str">
        <f t="shared" si="248"/>
        <v/>
      </c>
      <c r="AE1110" s="286">
        <v>0</v>
      </c>
      <c r="AF1110" s="257">
        <f t="shared" si="249"/>
        <v>0</v>
      </c>
      <c r="AG1110" s="257" t="str">
        <f t="shared" si="250"/>
        <v/>
      </c>
      <c r="AH1110" s="257">
        <f t="shared" si="251"/>
        <v>0</v>
      </c>
    </row>
    <row r="1111" spans="1:34" x14ac:dyDescent="0.3">
      <c r="A1111" s="287">
        <v>1099</v>
      </c>
      <c r="B1111" s="150"/>
      <c r="C1111" s="150"/>
      <c r="D1111" s="150"/>
      <c r="E1111" s="152"/>
      <c r="F1111" s="152"/>
      <c r="G1111" s="154"/>
      <c r="H1111" s="155"/>
      <c r="I1111" s="159"/>
      <c r="J1111" s="159"/>
      <c r="K1111" s="337"/>
      <c r="L1111" s="343" t="str">
        <f>IF(K1111="","",LOOKUP(K1111,'Work Programme'!$A$8:$A$207,'Work Programme'!$B$8:$B$207))</f>
        <v/>
      </c>
      <c r="M1111" s="150"/>
      <c r="N1111" s="151"/>
      <c r="O1111" s="254" t="str">
        <f>IF(G1111="","",VLOOKUP(G1111,'Overview - Financial Statement'!$A$46:$B$60,2,FALSE))</f>
        <v/>
      </c>
      <c r="P1111" s="255" t="str">
        <f t="shared" si="238"/>
        <v/>
      </c>
      <c r="Q1111" s="153"/>
      <c r="R1111" s="153"/>
      <c r="S1111" s="238">
        <f t="shared" si="239"/>
        <v>0</v>
      </c>
      <c r="T1111" s="193" t="s">
        <v>44</v>
      </c>
      <c r="U1111" s="173"/>
      <c r="V1111" s="193" t="str">
        <f t="shared" si="240"/>
        <v/>
      </c>
      <c r="W1111" s="264" t="str">
        <f t="shared" si="241"/>
        <v>OK</v>
      </c>
      <c r="X1111" s="193" t="str">
        <f t="shared" si="242"/>
        <v/>
      </c>
      <c r="Y1111" s="193" t="str">
        <f t="shared" si="243"/>
        <v/>
      </c>
      <c r="Z1111" s="397" t="str">
        <f t="shared" si="244"/>
        <v/>
      </c>
      <c r="AA1111" s="257" t="str">
        <f t="shared" si="245"/>
        <v/>
      </c>
      <c r="AB1111" s="257" t="str">
        <f t="shared" si="246"/>
        <v/>
      </c>
      <c r="AC1111" s="193" t="str">
        <f t="shared" si="247"/>
        <v>CHECK DATES</v>
      </c>
      <c r="AD1111" s="257" t="str">
        <f t="shared" si="248"/>
        <v/>
      </c>
      <c r="AE1111" s="286">
        <v>0</v>
      </c>
      <c r="AF1111" s="257">
        <f t="shared" si="249"/>
        <v>0</v>
      </c>
      <c r="AG1111" s="257" t="str">
        <f t="shared" si="250"/>
        <v/>
      </c>
      <c r="AH1111" s="257">
        <f t="shared" si="251"/>
        <v>0</v>
      </c>
    </row>
    <row r="1112" spans="1:34" x14ac:dyDescent="0.3">
      <c r="A1112" s="287">
        <v>1100</v>
      </c>
      <c r="B1112" s="150"/>
      <c r="C1112" s="150"/>
      <c r="D1112" s="150"/>
      <c r="E1112" s="152"/>
      <c r="F1112" s="152"/>
      <c r="G1112" s="154"/>
      <c r="H1112" s="155"/>
      <c r="I1112" s="159"/>
      <c r="J1112" s="159"/>
      <c r="K1112" s="337"/>
      <c r="L1112" s="343" t="str">
        <f>IF(K1112="","",LOOKUP(K1112,'Work Programme'!$A$8:$A$207,'Work Programme'!$B$8:$B$207))</f>
        <v/>
      </c>
      <c r="M1112" s="150"/>
      <c r="N1112" s="151"/>
      <c r="O1112" s="254" t="str">
        <f>IF(G1112="","",VLOOKUP(G1112,'Overview - Financial Statement'!$A$46:$B$60,2,FALSE))</f>
        <v/>
      </c>
      <c r="P1112" s="255" t="str">
        <f t="shared" si="238"/>
        <v/>
      </c>
      <c r="Q1112" s="153"/>
      <c r="R1112" s="153"/>
      <c r="S1112" s="238">
        <f t="shared" si="239"/>
        <v>0</v>
      </c>
      <c r="T1112" s="193" t="s">
        <v>44</v>
      </c>
      <c r="U1112" s="173"/>
      <c r="V1112" s="193" t="str">
        <f t="shared" si="240"/>
        <v/>
      </c>
      <c r="W1112" s="264" t="str">
        <f t="shared" si="241"/>
        <v>OK</v>
      </c>
      <c r="X1112" s="193" t="str">
        <f t="shared" si="242"/>
        <v/>
      </c>
      <c r="Y1112" s="193" t="str">
        <f t="shared" si="243"/>
        <v/>
      </c>
      <c r="Z1112" s="397" t="str">
        <f t="shared" si="244"/>
        <v/>
      </c>
      <c r="AA1112" s="257" t="str">
        <f t="shared" si="245"/>
        <v/>
      </c>
      <c r="AB1112" s="257" t="str">
        <f t="shared" si="246"/>
        <v/>
      </c>
      <c r="AC1112" s="193" t="str">
        <f t="shared" si="247"/>
        <v>CHECK DATES</v>
      </c>
      <c r="AD1112" s="257" t="str">
        <f t="shared" si="248"/>
        <v/>
      </c>
      <c r="AE1112" s="286">
        <v>0</v>
      </c>
      <c r="AF1112" s="257">
        <f t="shared" si="249"/>
        <v>0</v>
      </c>
      <c r="AG1112" s="257" t="str">
        <f t="shared" si="250"/>
        <v/>
      </c>
      <c r="AH1112" s="257">
        <f t="shared" si="251"/>
        <v>0</v>
      </c>
    </row>
    <row r="1113" spans="1:34" x14ac:dyDescent="0.3">
      <c r="A1113" s="287">
        <v>1101</v>
      </c>
      <c r="B1113" s="150"/>
      <c r="C1113" s="150"/>
      <c r="D1113" s="150"/>
      <c r="E1113" s="152"/>
      <c r="F1113" s="152"/>
      <c r="G1113" s="154"/>
      <c r="H1113" s="155"/>
      <c r="I1113" s="159"/>
      <c r="J1113" s="159"/>
      <c r="K1113" s="337"/>
      <c r="L1113" s="343" t="str">
        <f>IF(K1113="","",LOOKUP(K1113,'Work Programme'!$A$8:$A$207,'Work Programme'!$B$8:$B$207))</f>
        <v/>
      </c>
      <c r="M1113" s="150"/>
      <c r="N1113" s="151"/>
      <c r="O1113" s="254" t="str">
        <f>IF(G1113="","",VLOOKUP(G1113,'Overview - Financial Statement'!$A$46:$B$60,2,FALSE))</f>
        <v/>
      </c>
      <c r="P1113" s="255" t="str">
        <f t="shared" si="238"/>
        <v/>
      </c>
      <c r="Q1113" s="153"/>
      <c r="R1113" s="153"/>
      <c r="S1113" s="238">
        <f t="shared" si="239"/>
        <v>0</v>
      </c>
      <c r="T1113" s="193" t="s">
        <v>44</v>
      </c>
      <c r="U1113" s="173"/>
      <c r="V1113" s="193" t="str">
        <f t="shared" si="240"/>
        <v/>
      </c>
      <c r="W1113" s="264" t="str">
        <f t="shared" si="241"/>
        <v>OK</v>
      </c>
      <c r="X1113" s="193" t="str">
        <f t="shared" si="242"/>
        <v/>
      </c>
      <c r="Y1113" s="193" t="str">
        <f t="shared" si="243"/>
        <v/>
      </c>
      <c r="Z1113" s="397" t="str">
        <f t="shared" si="244"/>
        <v/>
      </c>
      <c r="AA1113" s="257" t="str">
        <f t="shared" si="245"/>
        <v/>
      </c>
      <c r="AB1113" s="257" t="str">
        <f t="shared" si="246"/>
        <v/>
      </c>
      <c r="AC1113" s="193" t="str">
        <f t="shared" si="247"/>
        <v>CHECK DATES</v>
      </c>
      <c r="AD1113" s="257" t="str">
        <f t="shared" si="248"/>
        <v/>
      </c>
      <c r="AE1113" s="286">
        <v>0</v>
      </c>
      <c r="AF1113" s="257">
        <f t="shared" si="249"/>
        <v>0</v>
      </c>
      <c r="AG1113" s="257" t="str">
        <f t="shared" si="250"/>
        <v/>
      </c>
      <c r="AH1113" s="257">
        <f t="shared" si="251"/>
        <v>0</v>
      </c>
    </row>
    <row r="1114" spans="1:34" x14ac:dyDescent="0.3">
      <c r="A1114" s="287">
        <v>1102</v>
      </c>
      <c r="B1114" s="150"/>
      <c r="C1114" s="150"/>
      <c r="D1114" s="150"/>
      <c r="E1114" s="152"/>
      <c r="F1114" s="152"/>
      <c r="G1114" s="154"/>
      <c r="H1114" s="155"/>
      <c r="I1114" s="159"/>
      <c r="J1114" s="159"/>
      <c r="K1114" s="337"/>
      <c r="L1114" s="343" t="str">
        <f>IF(K1114="","",LOOKUP(K1114,'Work Programme'!$A$8:$A$207,'Work Programme'!$B$8:$B$207))</f>
        <v/>
      </c>
      <c r="M1114" s="150"/>
      <c r="N1114" s="151"/>
      <c r="O1114" s="254" t="str">
        <f>IF(G1114="","",VLOOKUP(G1114,'Overview - Financial Statement'!$A$46:$B$60,2,FALSE))</f>
        <v/>
      </c>
      <c r="P1114" s="255" t="str">
        <f t="shared" si="238"/>
        <v/>
      </c>
      <c r="Q1114" s="153"/>
      <c r="R1114" s="153"/>
      <c r="S1114" s="238">
        <f t="shared" si="239"/>
        <v>0</v>
      </c>
      <c r="T1114" s="193" t="s">
        <v>44</v>
      </c>
      <c r="U1114" s="173"/>
      <c r="V1114" s="193" t="str">
        <f t="shared" si="240"/>
        <v/>
      </c>
      <c r="W1114" s="264" t="str">
        <f t="shared" si="241"/>
        <v>OK</v>
      </c>
      <c r="X1114" s="193" t="str">
        <f t="shared" si="242"/>
        <v/>
      </c>
      <c r="Y1114" s="193" t="str">
        <f t="shared" si="243"/>
        <v/>
      </c>
      <c r="Z1114" s="397" t="str">
        <f t="shared" si="244"/>
        <v/>
      </c>
      <c r="AA1114" s="257" t="str">
        <f t="shared" si="245"/>
        <v/>
      </c>
      <c r="AB1114" s="257" t="str">
        <f t="shared" si="246"/>
        <v/>
      </c>
      <c r="AC1114" s="193" t="str">
        <f t="shared" si="247"/>
        <v>CHECK DATES</v>
      </c>
      <c r="AD1114" s="257" t="str">
        <f t="shared" si="248"/>
        <v/>
      </c>
      <c r="AE1114" s="286">
        <v>0</v>
      </c>
      <c r="AF1114" s="257">
        <f t="shared" si="249"/>
        <v>0</v>
      </c>
      <c r="AG1114" s="257" t="str">
        <f t="shared" si="250"/>
        <v/>
      </c>
      <c r="AH1114" s="257">
        <f t="shared" si="251"/>
        <v>0</v>
      </c>
    </row>
    <row r="1115" spans="1:34" x14ac:dyDescent="0.3">
      <c r="A1115" s="287">
        <v>1103</v>
      </c>
      <c r="B1115" s="150"/>
      <c r="C1115" s="150"/>
      <c r="D1115" s="150"/>
      <c r="E1115" s="152"/>
      <c r="F1115" s="152"/>
      <c r="G1115" s="154"/>
      <c r="H1115" s="155"/>
      <c r="I1115" s="159"/>
      <c r="J1115" s="159"/>
      <c r="K1115" s="337"/>
      <c r="L1115" s="343" t="str">
        <f>IF(K1115="","",LOOKUP(K1115,'Work Programme'!$A$8:$A$207,'Work Programme'!$B$8:$B$207))</f>
        <v/>
      </c>
      <c r="M1115" s="150"/>
      <c r="N1115" s="151"/>
      <c r="O1115" s="254" t="str">
        <f>IF(G1115="","",VLOOKUP(G1115,'Overview - Financial Statement'!$A$46:$B$60,2,FALSE))</f>
        <v/>
      </c>
      <c r="P1115" s="255" t="str">
        <f t="shared" si="238"/>
        <v/>
      </c>
      <c r="Q1115" s="153"/>
      <c r="R1115" s="153"/>
      <c r="S1115" s="238">
        <f t="shared" si="239"/>
        <v>0</v>
      </c>
      <c r="T1115" s="193" t="s">
        <v>44</v>
      </c>
      <c r="U1115" s="173"/>
      <c r="V1115" s="193" t="str">
        <f t="shared" si="240"/>
        <v/>
      </c>
      <c r="W1115" s="264" t="str">
        <f t="shared" si="241"/>
        <v>OK</v>
      </c>
      <c r="X1115" s="193" t="str">
        <f t="shared" si="242"/>
        <v/>
      </c>
      <c r="Y1115" s="193" t="str">
        <f t="shared" si="243"/>
        <v/>
      </c>
      <c r="Z1115" s="397" t="str">
        <f t="shared" si="244"/>
        <v/>
      </c>
      <c r="AA1115" s="257" t="str">
        <f t="shared" si="245"/>
        <v/>
      </c>
      <c r="AB1115" s="257" t="str">
        <f t="shared" si="246"/>
        <v/>
      </c>
      <c r="AC1115" s="193" t="str">
        <f t="shared" si="247"/>
        <v>CHECK DATES</v>
      </c>
      <c r="AD1115" s="257" t="str">
        <f t="shared" si="248"/>
        <v/>
      </c>
      <c r="AE1115" s="286">
        <v>0</v>
      </c>
      <c r="AF1115" s="257">
        <f t="shared" si="249"/>
        <v>0</v>
      </c>
      <c r="AG1115" s="257" t="str">
        <f t="shared" si="250"/>
        <v/>
      </c>
      <c r="AH1115" s="257">
        <f t="shared" si="251"/>
        <v>0</v>
      </c>
    </row>
    <row r="1116" spans="1:34" x14ac:dyDescent="0.3">
      <c r="A1116" s="287">
        <v>1104</v>
      </c>
      <c r="B1116" s="150"/>
      <c r="C1116" s="150"/>
      <c r="D1116" s="150"/>
      <c r="E1116" s="152"/>
      <c r="F1116" s="152"/>
      <c r="G1116" s="154"/>
      <c r="H1116" s="155"/>
      <c r="I1116" s="159"/>
      <c r="J1116" s="159"/>
      <c r="K1116" s="337"/>
      <c r="L1116" s="343" t="str">
        <f>IF(K1116="","",LOOKUP(K1116,'Work Programme'!$A$8:$A$207,'Work Programme'!$B$8:$B$207))</f>
        <v/>
      </c>
      <c r="M1116" s="150"/>
      <c r="N1116" s="151"/>
      <c r="O1116" s="254" t="str">
        <f>IF(G1116="","",VLOOKUP(G1116,'Overview - Financial Statement'!$A$46:$B$60,2,FALSE))</f>
        <v/>
      </c>
      <c r="P1116" s="255" t="str">
        <f t="shared" si="238"/>
        <v/>
      </c>
      <c r="Q1116" s="153"/>
      <c r="R1116" s="153"/>
      <c r="S1116" s="238">
        <f t="shared" si="239"/>
        <v>0</v>
      </c>
      <c r="T1116" s="193" t="s">
        <v>44</v>
      </c>
      <c r="U1116" s="173"/>
      <c r="V1116" s="193" t="str">
        <f t="shared" si="240"/>
        <v/>
      </c>
      <c r="W1116" s="264" t="str">
        <f t="shared" si="241"/>
        <v>OK</v>
      </c>
      <c r="X1116" s="193" t="str">
        <f t="shared" si="242"/>
        <v/>
      </c>
      <c r="Y1116" s="193" t="str">
        <f t="shared" si="243"/>
        <v/>
      </c>
      <c r="Z1116" s="397" t="str">
        <f t="shared" si="244"/>
        <v/>
      </c>
      <c r="AA1116" s="257" t="str">
        <f t="shared" si="245"/>
        <v/>
      </c>
      <c r="AB1116" s="257" t="str">
        <f t="shared" si="246"/>
        <v/>
      </c>
      <c r="AC1116" s="193" t="str">
        <f t="shared" si="247"/>
        <v>CHECK DATES</v>
      </c>
      <c r="AD1116" s="257" t="str">
        <f t="shared" si="248"/>
        <v/>
      </c>
      <c r="AE1116" s="286">
        <v>0</v>
      </c>
      <c r="AF1116" s="257">
        <f t="shared" si="249"/>
        <v>0</v>
      </c>
      <c r="AG1116" s="257" t="str">
        <f t="shared" si="250"/>
        <v/>
      </c>
      <c r="AH1116" s="257">
        <f t="shared" si="251"/>
        <v>0</v>
      </c>
    </row>
    <row r="1117" spans="1:34" x14ac:dyDescent="0.3">
      <c r="A1117" s="287">
        <v>1105</v>
      </c>
      <c r="B1117" s="150"/>
      <c r="C1117" s="150"/>
      <c r="D1117" s="150"/>
      <c r="E1117" s="152"/>
      <c r="F1117" s="152"/>
      <c r="G1117" s="154"/>
      <c r="H1117" s="155"/>
      <c r="I1117" s="159"/>
      <c r="J1117" s="159"/>
      <c r="K1117" s="337"/>
      <c r="L1117" s="343" t="str">
        <f>IF(K1117="","",LOOKUP(K1117,'Work Programme'!$A$8:$A$207,'Work Programme'!$B$8:$B$207))</f>
        <v/>
      </c>
      <c r="M1117" s="150"/>
      <c r="N1117" s="151"/>
      <c r="O1117" s="254" t="str">
        <f>IF(G1117="","",VLOOKUP(G1117,'Overview - Financial Statement'!$A$46:$B$60,2,FALSE))</f>
        <v/>
      </c>
      <c r="P1117" s="255" t="str">
        <f t="shared" si="238"/>
        <v/>
      </c>
      <c r="Q1117" s="153"/>
      <c r="R1117" s="153"/>
      <c r="S1117" s="238">
        <f t="shared" si="239"/>
        <v>0</v>
      </c>
      <c r="T1117" s="193" t="s">
        <v>44</v>
      </c>
      <c r="U1117" s="173"/>
      <c r="V1117" s="193" t="str">
        <f t="shared" si="240"/>
        <v/>
      </c>
      <c r="W1117" s="264" t="str">
        <f t="shared" si="241"/>
        <v>OK</v>
      </c>
      <c r="X1117" s="193" t="str">
        <f t="shared" si="242"/>
        <v/>
      </c>
      <c r="Y1117" s="193" t="str">
        <f t="shared" si="243"/>
        <v/>
      </c>
      <c r="Z1117" s="397" t="str">
        <f t="shared" si="244"/>
        <v/>
      </c>
      <c r="AA1117" s="257" t="str">
        <f t="shared" si="245"/>
        <v/>
      </c>
      <c r="AB1117" s="257" t="str">
        <f t="shared" si="246"/>
        <v/>
      </c>
      <c r="AC1117" s="193" t="str">
        <f t="shared" si="247"/>
        <v>CHECK DATES</v>
      </c>
      <c r="AD1117" s="257" t="str">
        <f t="shared" si="248"/>
        <v/>
      </c>
      <c r="AE1117" s="286">
        <v>0</v>
      </c>
      <c r="AF1117" s="257">
        <f t="shared" si="249"/>
        <v>0</v>
      </c>
      <c r="AG1117" s="257" t="str">
        <f t="shared" si="250"/>
        <v/>
      </c>
      <c r="AH1117" s="257">
        <f t="shared" si="251"/>
        <v>0</v>
      </c>
    </row>
    <row r="1118" spans="1:34" x14ac:dyDescent="0.3">
      <c r="A1118" s="287">
        <v>1106</v>
      </c>
      <c r="B1118" s="150"/>
      <c r="C1118" s="150"/>
      <c r="D1118" s="150"/>
      <c r="E1118" s="152"/>
      <c r="F1118" s="152"/>
      <c r="G1118" s="154"/>
      <c r="H1118" s="155"/>
      <c r="I1118" s="159"/>
      <c r="J1118" s="159"/>
      <c r="K1118" s="337"/>
      <c r="L1118" s="343" t="str">
        <f>IF(K1118="","",LOOKUP(K1118,'Work Programme'!$A$8:$A$207,'Work Programme'!$B$8:$B$207))</f>
        <v/>
      </c>
      <c r="M1118" s="150"/>
      <c r="N1118" s="151"/>
      <c r="O1118" s="254" t="str">
        <f>IF(G1118="","",VLOOKUP(G1118,'Overview - Financial Statement'!$A$46:$B$60,2,FALSE))</f>
        <v/>
      </c>
      <c r="P1118" s="255" t="str">
        <f t="shared" si="238"/>
        <v/>
      </c>
      <c r="Q1118" s="153"/>
      <c r="R1118" s="153"/>
      <c r="S1118" s="238">
        <f t="shared" si="239"/>
        <v>0</v>
      </c>
      <c r="T1118" s="193" t="s">
        <v>44</v>
      </c>
      <c r="U1118" s="173"/>
      <c r="V1118" s="193" t="str">
        <f t="shared" si="240"/>
        <v/>
      </c>
      <c r="W1118" s="264" t="str">
        <f t="shared" si="241"/>
        <v>OK</v>
      </c>
      <c r="X1118" s="193" t="str">
        <f t="shared" si="242"/>
        <v/>
      </c>
      <c r="Y1118" s="193" t="str">
        <f t="shared" si="243"/>
        <v/>
      </c>
      <c r="Z1118" s="397" t="str">
        <f t="shared" si="244"/>
        <v/>
      </c>
      <c r="AA1118" s="257" t="str">
        <f t="shared" si="245"/>
        <v/>
      </c>
      <c r="AB1118" s="257" t="str">
        <f t="shared" si="246"/>
        <v/>
      </c>
      <c r="AC1118" s="193" t="str">
        <f t="shared" si="247"/>
        <v>CHECK DATES</v>
      </c>
      <c r="AD1118" s="257" t="str">
        <f t="shared" si="248"/>
        <v/>
      </c>
      <c r="AE1118" s="286">
        <v>0</v>
      </c>
      <c r="AF1118" s="257">
        <f t="shared" si="249"/>
        <v>0</v>
      </c>
      <c r="AG1118" s="257" t="str">
        <f t="shared" si="250"/>
        <v/>
      </c>
      <c r="AH1118" s="257">
        <f t="shared" si="251"/>
        <v>0</v>
      </c>
    </row>
    <row r="1119" spans="1:34" x14ac:dyDescent="0.3">
      <c r="A1119" s="287">
        <v>1107</v>
      </c>
      <c r="B1119" s="150"/>
      <c r="C1119" s="150"/>
      <c r="D1119" s="150"/>
      <c r="E1119" s="152"/>
      <c r="F1119" s="152"/>
      <c r="G1119" s="154"/>
      <c r="H1119" s="155"/>
      <c r="I1119" s="159"/>
      <c r="J1119" s="159"/>
      <c r="K1119" s="337"/>
      <c r="L1119" s="343" t="str">
        <f>IF(K1119="","",LOOKUP(K1119,'Work Programme'!$A$8:$A$207,'Work Programme'!$B$8:$B$207))</f>
        <v/>
      </c>
      <c r="M1119" s="150"/>
      <c r="N1119" s="151"/>
      <c r="O1119" s="254" t="str">
        <f>IF(G1119="","",VLOOKUP(G1119,'Overview - Financial Statement'!$A$46:$B$60,2,FALSE))</f>
        <v/>
      </c>
      <c r="P1119" s="255" t="str">
        <f t="shared" si="238"/>
        <v/>
      </c>
      <c r="Q1119" s="153"/>
      <c r="R1119" s="153"/>
      <c r="S1119" s="238">
        <f t="shared" si="239"/>
        <v>0</v>
      </c>
      <c r="T1119" s="193" t="s">
        <v>44</v>
      </c>
      <c r="U1119" s="173"/>
      <c r="V1119" s="193" t="str">
        <f t="shared" si="240"/>
        <v/>
      </c>
      <c r="W1119" s="264" t="str">
        <f t="shared" si="241"/>
        <v>OK</v>
      </c>
      <c r="X1119" s="193" t="str">
        <f t="shared" si="242"/>
        <v/>
      </c>
      <c r="Y1119" s="193" t="str">
        <f t="shared" si="243"/>
        <v/>
      </c>
      <c r="Z1119" s="397" t="str">
        <f t="shared" si="244"/>
        <v/>
      </c>
      <c r="AA1119" s="257" t="str">
        <f t="shared" si="245"/>
        <v/>
      </c>
      <c r="AB1119" s="257" t="str">
        <f t="shared" si="246"/>
        <v/>
      </c>
      <c r="AC1119" s="193" t="str">
        <f t="shared" si="247"/>
        <v>CHECK DATES</v>
      </c>
      <c r="AD1119" s="257" t="str">
        <f t="shared" si="248"/>
        <v/>
      </c>
      <c r="AE1119" s="286">
        <v>0</v>
      </c>
      <c r="AF1119" s="257">
        <f t="shared" si="249"/>
        <v>0</v>
      </c>
      <c r="AG1119" s="257" t="str">
        <f t="shared" si="250"/>
        <v/>
      </c>
      <c r="AH1119" s="257">
        <f t="shared" si="251"/>
        <v>0</v>
      </c>
    </row>
    <row r="1120" spans="1:34" x14ac:dyDescent="0.3">
      <c r="A1120" s="287">
        <v>1108</v>
      </c>
      <c r="B1120" s="150"/>
      <c r="C1120" s="150"/>
      <c r="D1120" s="150"/>
      <c r="E1120" s="152"/>
      <c r="F1120" s="152"/>
      <c r="G1120" s="154"/>
      <c r="H1120" s="155"/>
      <c r="I1120" s="159"/>
      <c r="J1120" s="159"/>
      <c r="K1120" s="337"/>
      <c r="L1120" s="343" t="str">
        <f>IF(K1120="","",LOOKUP(K1120,'Work Programme'!$A$8:$A$207,'Work Programme'!$B$8:$B$207))</f>
        <v/>
      </c>
      <c r="M1120" s="150"/>
      <c r="N1120" s="151"/>
      <c r="O1120" s="254" t="str">
        <f>IF(G1120="","",VLOOKUP(G1120,'Overview - Financial Statement'!$A$46:$B$60,2,FALSE))</f>
        <v/>
      </c>
      <c r="P1120" s="255" t="str">
        <f t="shared" si="238"/>
        <v/>
      </c>
      <c r="Q1120" s="153"/>
      <c r="R1120" s="153"/>
      <c r="S1120" s="238">
        <f t="shared" si="239"/>
        <v>0</v>
      </c>
      <c r="T1120" s="193" t="s">
        <v>44</v>
      </c>
      <c r="U1120" s="173"/>
      <c r="V1120" s="193" t="str">
        <f t="shared" si="240"/>
        <v/>
      </c>
      <c r="W1120" s="264" t="str">
        <f t="shared" si="241"/>
        <v>OK</v>
      </c>
      <c r="X1120" s="193" t="str">
        <f t="shared" si="242"/>
        <v/>
      </c>
      <c r="Y1120" s="193" t="str">
        <f t="shared" si="243"/>
        <v/>
      </c>
      <c r="Z1120" s="397" t="str">
        <f t="shared" si="244"/>
        <v/>
      </c>
      <c r="AA1120" s="257" t="str">
        <f t="shared" si="245"/>
        <v/>
      </c>
      <c r="AB1120" s="257" t="str">
        <f t="shared" si="246"/>
        <v/>
      </c>
      <c r="AC1120" s="193" t="str">
        <f t="shared" si="247"/>
        <v>CHECK DATES</v>
      </c>
      <c r="AD1120" s="257" t="str">
        <f t="shared" si="248"/>
        <v/>
      </c>
      <c r="AE1120" s="286">
        <v>0</v>
      </c>
      <c r="AF1120" s="257">
        <f t="shared" si="249"/>
        <v>0</v>
      </c>
      <c r="AG1120" s="257" t="str">
        <f t="shared" si="250"/>
        <v/>
      </c>
      <c r="AH1120" s="257">
        <f t="shared" si="251"/>
        <v>0</v>
      </c>
    </row>
    <row r="1121" spans="1:34" x14ac:dyDescent="0.3">
      <c r="A1121" s="287">
        <v>1109</v>
      </c>
      <c r="B1121" s="150"/>
      <c r="C1121" s="150"/>
      <c r="D1121" s="150"/>
      <c r="E1121" s="152"/>
      <c r="F1121" s="152"/>
      <c r="G1121" s="154"/>
      <c r="H1121" s="155"/>
      <c r="I1121" s="159"/>
      <c r="J1121" s="159"/>
      <c r="K1121" s="337"/>
      <c r="L1121" s="343" t="str">
        <f>IF(K1121="","",LOOKUP(K1121,'Work Programme'!$A$8:$A$207,'Work Programme'!$B$8:$B$207))</f>
        <v/>
      </c>
      <c r="M1121" s="150"/>
      <c r="N1121" s="151"/>
      <c r="O1121" s="254" t="str">
        <f>IF(G1121="","",VLOOKUP(G1121,'Overview - Financial Statement'!$A$46:$B$60,2,FALSE))</f>
        <v/>
      </c>
      <c r="P1121" s="255" t="str">
        <f t="shared" si="238"/>
        <v/>
      </c>
      <c r="Q1121" s="153"/>
      <c r="R1121" s="153"/>
      <c r="S1121" s="238">
        <f t="shared" si="239"/>
        <v>0</v>
      </c>
      <c r="T1121" s="193" t="s">
        <v>44</v>
      </c>
      <c r="U1121" s="173"/>
      <c r="V1121" s="193" t="str">
        <f t="shared" si="240"/>
        <v/>
      </c>
      <c r="W1121" s="264" t="str">
        <f t="shared" si="241"/>
        <v>OK</v>
      </c>
      <c r="X1121" s="193" t="str">
        <f t="shared" si="242"/>
        <v/>
      </c>
      <c r="Y1121" s="193" t="str">
        <f t="shared" si="243"/>
        <v/>
      </c>
      <c r="Z1121" s="397" t="str">
        <f t="shared" si="244"/>
        <v/>
      </c>
      <c r="AA1121" s="257" t="str">
        <f t="shared" si="245"/>
        <v/>
      </c>
      <c r="AB1121" s="257" t="str">
        <f t="shared" si="246"/>
        <v/>
      </c>
      <c r="AC1121" s="193" t="str">
        <f t="shared" si="247"/>
        <v>CHECK DATES</v>
      </c>
      <c r="AD1121" s="257" t="str">
        <f t="shared" si="248"/>
        <v/>
      </c>
      <c r="AE1121" s="286">
        <v>0</v>
      </c>
      <c r="AF1121" s="257">
        <f t="shared" si="249"/>
        <v>0</v>
      </c>
      <c r="AG1121" s="257" t="str">
        <f t="shared" si="250"/>
        <v/>
      </c>
      <c r="AH1121" s="257">
        <f t="shared" si="251"/>
        <v>0</v>
      </c>
    </row>
    <row r="1122" spans="1:34" x14ac:dyDescent="0.3">
      <c r="A1122" s="287">
        <v>1110</v>
      </c>
      <c r="B1122" s="150"/>
      <c r="C1122" s="150"/>
      <c r="D1122" s="150"/>
      <c r="E1122" s="152"/>
      <c r="F1122" s="152"/>
      <c r="G1122" s="154"/>
      <c r="H1122" s="155"/>
      <c r="I1122" s="159"/>
      <c r="J1122" s="159"/>
      <c r="K1122" s="337"/>
      <c r="L1122" s="343" t="str">
        <f>IF(K1122="","",LOOKUP(K1122,'Work Programme'!$A$8:$A$207,'Work Programme'!$B$8:$B$207))</f>
        <v/>
      </c>
      <c r="M1122" s="150"/>
      <c r="N1122" s="151"/>
      <c r="O1122" s="254" t="str">
        <f>IF(G1122="","",VLOOKUP(G1122,'Overview - Financial Statement'!$A$46:$B$60,2,FALSE))</f>
        <v/>
      </c>
      <c r="P1122" s="255" t="str">
        <f t="shared" si="238"/>
        <v/>
      </c>
      <c r="Q1122" s="153"/>
      <c r="R1122" s="153"/>
      <c r="S1122" s="238">
        <f t="shared" si="239"/>
        <v>0</v>
      </c>
      <c r="T1122" s="193" t="s">
        <v>44</v>
      </c>
      <c r="U1122" s="173"/>
      <c r="V1122" s="193" t="str">
        <f t="shared" si="240"/>
        <v/>
      </c>
      <c r="W1122" s="264" t="str">
        <f t="shared" si="241"/>
        <v>OK</v>
      </c>
      <c r="X1122" s="193" t="str">
        <f t="shared" si="242"/>
        <v/>
      </c>
      <c r="Y1122" s="193" t="str">
        <f t="shared" si="243"/>
        <v/>
      </c>
      <c r="Z1122" s="397" t="str">
        <f t="shared" si="244"/>
        <v/>
      </c>
      <c r="AA1122" s="257" t="str">
        <f t="shared" si="245"/>
        <v/>
      </c>
      <c r="AB1122" s="257" t="str">
        <f t="shared" si="246"/>
        <v/>
      </c>
      <c r="AC1122" s="193" t="str">
        <f t="shared" si="247"/>
        <v>CHECK DATES</v>
      </c>
      <c r="AD1122" s="257" t="str">
        <f t="shared" si="248"/>
        <v/>
      </c>
      <c r="AE1122" s="286">
        <v>0</v>
      </c>
      <c r="AF1122" s="257">
        <f t="shared" si="249"/>
        <v>0</v>
      </c>
      <c r="AG1122" s="257" t="str">
        <f t="shared" si="250"/>
        <v/>
      </c>
      <c r="AH1122" s="257">
        <f t="shared" si="251"/>
        <v>0</v>
      </c>
    </row>
    <row r="1123" spans="1:34" x14ac:dyDescent="0.3">
      <c r="A1123" s="287">
        <v>1111</v>
      </c>
      <c r="B1123" s="150"/>
      <c r="C1123" s="150"/>
      <c r="D1123" s="150"/>
      <c r="E1123" s="152"/>
      <c r="F1123" s="152"/>
      <c r="G1123" s="154"/>
      <c r="H1123" s="155"/>
      <c r="I1123" s="159"/>
      <c r="J1123" s="159"/>
      <c r="K1123" s="337"/>
      <c r="L1123" s="343" t="str">
        <f>IF(K1123="","",LOOKUP(K1123,'Work Programme'!$A$8:$A$207,'Work Programme'!$B$8:$B$207))</f>
        <v/>
      </c>
      <c r="M1123" s="150"/>
      <c r="N1123" s="151"/>
      <c r="O1123" s="254" t="str">
        <f>IF(G1123="","",VLOOKUP(G1123,'Overview - Financial Statement'!$A$46:$B$60,2,FALSE))</f>
        <v/>
      </c>
      <c r="P1123" s="255" t="str">
        <f t="shared" si="238"/>
        <v/>
      </c>
      <c r="Q1123" s="153"/>
      <c r="R1123" s="153"/>
      <c r="S1123" s="238">
        <f t="shared" si="239"/>
        <v>0</v>
      </c>
      <c r="T1123" s="193" t="s">
        <v>44</v>
      </c>
      <c r="U1123" s="173"/>
      <c r="V1123" s="193" t="str">
        <f t="shared" si="240"/>
        <v/>
      </c>
      <c r="W1123" s="264" t="str">
        <f t="shared" si="241"/>
        <v>OK</v>
      </c>
      <c r="X1123" s="193" t="str">
        <f t="shared" si="242"/>
        <v/>
      </c>
      <c r="Y1123" s="193" t="str">
        <f t="shared" si="243"/>
        <v/>
      </c>
      <c r="Z1123" s="397" t="str">
        <f t="shared" si="244"/>
        <v/>
      </c>
      <c r="AA1123" s="257" t="str">
        <f t="shared" si="245"/>
        <v/>
      </c>
      <c r="AB1123" s="257" t="str">
        <f t="shared" si="246"/>
        <v/>
      </c>
      <c r="AC1123" s="193" t="str">
        <f t="shared" si="247"/>
        <v>CHECK DATES</v>
      </c>
      <c r="AD1123" s="257" t="str">
        <f t="shared" si="248"/>
        <v/>
      </c>
      <c r="AE1123" s="286">
        <v>0</v>
      </c>
      <c r="AF1123" s="257">
        <f t="shared" si="249"/>
        <v>0</v>
      </c>
      <c r="AG1123" s="257" t="str">
        <f t="shared" si="250"/>
        <v/>
      </c>
      <c r="AH1123" s="257">
        <f t="shared" si="251"/>
        <v>0</v>
      </c>
    </row>
    <row r="1124" spans="1:34" x14ac:dyDescent="0.3">
      <c r="A1124" s="287">
        <v>1112</v>
      </c>
      <c r="B1124" s="150"/>
      <c r="C1124" s="150"/>
      <c r="D1124" s="150"/>
      <c r="E1124" s="152"/>
      <c r="F1124" s="152"/>
      <c r="G1124" s="154"/>
      <c r="H1124" s="155"/>
      <c r="I1124" s="159"/>
      <c r="J1124" s="159"/>
      <c r="K1124" s="337"/>
      <c r="L1124" s="343" t="str">
        <f>IF(K1124="","",LOOKUP(K1124,'Work Programme'!$A$8:$A$207,'Work Programme'!$B$8:$B$207))</f>
        <v/>
      </c>
      <c r="M1124" s="150"/>
      <c r="N1124" s="151"/>
      <c r="O1124" s="254" t="str">
        <f>IF(G1124="","",VLOOKUP(G1124,'Overview - Financial Statement'!$A$46:$B$60,2,FALSE))</f>
        <v/>
      </c>
      <c r="P1124" s="255" t="str">
        <f t="shared" si="238"/>
        <v/>
      </c>
      <c r="Q1124" s="153"/>
      <c r="R1124" s="153"/>
      <c r="S1124" s="238">
        <f t="shared" si="239"/>
        <v>0</v>
      </c>
      <c r="T1124" s="193" t="s">
        <v>44</v>
      </c>
      <c r="U1124" s="173"/>
      <c r="V1124" s="193" t="str">
        <f t="shared" si="240"/>
        <v/>
      </c>
      <c r="W1124" s="264" t="str">
        <f t="shared" si="241"/>
        <v>OK</v>
      </c>
      <c r="X1124" s="193" t="str">
        <f t="shared" si="242"/>
        <v/>
      </c>
      <c r="Y1124" s="193" t="str">
        <f t="shared" si="243"/>
        <v/>
      </c>
      <c r="Z1124" s="397" t="str">
        <f t="shared" si="244"/>
        <v/>
      </c>
      <c r="AA1124" s="257" t="str">
        <f t="shared" si="245"/>
        <v/>
      </c>
      <c r="AB1124" s="257" t="str">
        <f t="shared" si="246"/>
        <v/>
      </c>
      <c r="AC1124" s="193" t="str">
        <f t="shared" si="247"/>
        <v>CHECK DATES</v>
      </c>
      <c r="AD1124" s="257" t="str">
        <f t="shared" si="248"/>
        <v/>
      </c>
      <c r="AE1124" s="286">
        <v>0</v>
      </c>
      <c r="AF1124" s="257">
        <f t="shared" si="249"/>
        <v>0</v>
      </c>
      <c r="AG1124" s="257" t="str">
        <f t="shared" si="250"/>
        <v/>
      </c>
      <c r="AH1124" s="257">
        <f t="shared" si="251"/>
        <v>0</v>
      </c>
    </row>
    <row r="1125" spans="1:34" x14ac:dyDescent="0.3">
      <c r="A1125" s="287">
        <v>1113</v>
      </c>
      <c r="B1125" s="150"/>
      <c r="C1125" s="150"/>
      <c r="D1125" s="150"/>
      <c r="E1125" s="152"/>
      <c r="F1125" s="152"/>
      <c r="G1125" s="154"/>
      <c r="H1125" s="155"/>
      <c r="I1125" s="159"/>
      <c r="J1125" s="159"/>
      <c r="K1125" s="337"/>
      <c r="L1125" s="343" t="str">
        <f>IF(K1125="","",LOOKUP(K1125,'Work Programme'!$A$8:$A$207,'Work Programme'!$B$8:$B$207))</f>
        <v/>
      </c>
      <c r="M1125" s="150"/>
      <c r="N1125" s="151"/>
      <c r="O1125" s="254" t="str">
        <f>IF(G1125="","",VLOOKUP(G1125,'Overview - Financial Statement'!$A$46:$B$60,2,FALSE))</f>
        <v/>
      </c>
      <c r="P1125" s="255" t="str">
        <f t="shared" si="238"/>
        <v/>
      </c>
      <c r="Q1125" s="153"/>
      <c r="R1125" s="153"/>
      <c r="S1125" s="238">
        <f t="shared" si="239"/>
        <v>0</v>
      </c>
      <c r="T1125" s="193" t="s">
        <v>44</v>
      </c>
      <c r="U1125" s="173"/>
      <c r="V1125" s="193" t="str">
        <f t="shared" si="240"/>
        <v/>
      </c>
      <c r="W1125" s="264" t="str">
        <f t="shared" si="241"/>
        <v>OK</v>
      </c>
      <c r="X1125" s="193" t="str">
        <f t="shared" si="242"/>
        <v/>
      </c>
      <c r="Y1125" s="193" t="str">
        <f t="shared" si="243"/>
        <v/>
      </c>
      <c r="Z1125" s="397" t="str">
        <f t="shared" si="244"/>
        <v/>
      </c>
      <c r="AA1125" s="257" t="str">
        <f t="shared" si="245"/>
        <v/>
      </c>
      <c r="AB1125" s="257" t="str">
        <f t="shared" si="246"/>
        <v/>
      </c>
      <c r="AC1125" s="193" t="str">
        <f t="shared" si="247"/>
        <v>CHECK DATES</v>
      </c>
      <c r="AD1125" s="257" t="str">
        <f t="shared" si="248"/>
        <v/>
      </c>
      <c r="AE1125" s="286">
        <v>0</v>
      </c>
      <c r="AF1125" s="257">
        <f t="shared" si="249"/>
        <v>0</v>
      </c>
      <c r="AG1125" s="257" t="str">
        <f t="shared" si="250"/>
        <v/>
      </c>
      <c r="AH1125" s="257">
        <f t="shared" si="251"/>
        <v>0</v>
      </c>
    </row>
    <row r="1126" spans="1:34" x14ac:dyDescent="0.3">
      <c r="A1126" s="287">
        <v>1114</v>
      </c>
      <c r="B1126" s="150"/>
      <c r="C1126" s="150"/>
      <c r="D1126" s="150"/>
      <c r="E1126" s="152"/>
      <c r="F1126" s="152"/>
      <c r="G1126" s="154"/>
      <c r="H1126" s="155"/>
      <c r="I1126" s="159"/>
      <c r="J1126" s="159"/>
      <c r="K1126" s="337"/>
      <c r="L1126" s="343" t="str">
        <f>IF(K1126="","",LOOKUP(K1126,'Work Programme'!$A$8:$A$207,'Work Programme'!$B$8:$B$207))</f>
        <v/>
      </c>
      <c r="M1126" s="150"/>
      <c r="N1126" s="151"/>
      <c r="O1126" s="254" t="str">
        <f>IF(G1126="","",VLOOKUP(G1126,'Overview - Financial Statement'!$A$46:$B$60,2,FALSE))</f>
        <v/>
      </c>
      <c r="P1126" s="255" t="str">
        <f t="shared" si="238"/>
        <v/>
      </c>
      <c r="Q1126" s="153"/>
      <c r="R1126" s="153"/>
      <c r="S1126" s="238">
        <f t="shared" si="239"/>
        <v>0</v>
      </c>
      <c r="T1126" s="193" t="s">
        <v>44</v>
      </c>
      <c r="U1126" s="173"/>
      <c r="V1126" s="193" t="str">
        <f t="shared" si="240"/>
        <v/>
      </c>
      <c r="W1126" s="264" t="str">
        <f t="shared" si="241"/>
        <v>OK</v>
      </c>
      <c r="X1126" s="193" t="str">
        <f t="shared" si="242"/>
        <v/>
      </c>
      <c r="Y1126" s="193" t="str">
        <f t="shared" si="243"/>
        <v/>
      </c>
      <c r="Z1126" s="397" t="str">
        <f t="shared" si="244"/>
        <v/>
      </c>
      <c r="AA1126" s="257" t="str">
        <f t="shared" si="245"/>
        <v/>
      </c>
      <c r="AB1126" s="257" t="str">
        <f t="shared" si="246"/>
        <v/>
      </c>
      <c r="AC1126" s="193" t="str">
        <f t="shared" si="247"/>
        <v>CHECK DATES</v>
      </c>
      <c r="AD1126" s="257" t="str">
        <f t="shared" si="248"/>
        <v/>
      </c>
      <c r="AE1126" s="286">
        <v>0</v>
      </c>
      <c r="AF1126" s="257">
        <f t="shared" si="249"/>
        <v>0</v>
      </c>
      <c r="AG1126" s="257" t="str">
        <f t="shared" si="250"/>
        <v/>
      </c>
      <c r="AH1126" s="257">
        <f t="shared" si="251"/>
        <v>0</v>
      </c>
    </row>
    <row r="1127" spans="1:34" x14ac:dyDescent="0.3">
      <c r="A1127" s="287">
        <v>1115</v>
      </c>
      <c r="B1127" s="150"/>
      <c r="C1127" s="150"/>
      <c r="D1127" s="150"/>
      <c r="E1127" s="152"/>
      <c r="F1127" s="152"/>
      <c r="G1127" s="154"/>
      <c r="H1127" s="155"/>
      <c r="I1127" s="159"/>
      <c r="J1127" s="159"/>
      <c r="K1127" s="337"/>
      <c r="L1127" s="343" t="str">
        <f>IF(K1127="","",LOOKUP(K1127,'Work Programme'!$A$8:$A$207,'Work Programme'!$B$8:$B$207))</f>
        <v/>
      </c>
      <c r="M1127" s="150"/>
      <c r="N1127" s="151"/>
      <c r="O1127" s="254" t="str">
        <f>IF(G1127="","",VLOOKUP(G1127,'Overview - Financial Statement'!$A$46:$B$60,2,FALSE))</f>
        <v/>
      </c>
      <c r="P1127" s="255" t="str">
        <f t="shared" si="238"/>
        <v/>
      </c>
      <c r="Q1127" s="153"/>
      <c r="R1127" s="153"/>
      <c r="S1127" s="238">
        <f t="shared" si="239"/>
        <v>0</v>
      </c>
      <c r="T1127" s="193" t="s">
        <v>44</v>
      </c>
      <c r="U1127" s="173"/>
      <c r="V1127" s="193" t="str">
        <f t="shared" si="240"/>
        <v/>
      </c>
      <c r="W1127" s="264" t="str">
        <f t="shared" si="241"/>
        <v>OK</v>
      </c>
      <c r="X1127" s="193" t="str">
        <f t="shared" si="242"/>
        <v/>
      </c>
      <c r="Y1127" s="193" t="str">
        <f t="shared" si="243"/>
        <v/>
      </c>
      <c r="Z1127" s="397" t="str">
        <f t="shared" si="244"/>
        <v/>
      </c>
      <c r="AA1127" s="257" t="str">
        <f t="shared" si="245"/>
        <v/>
      </c>
      <c r="AB1127" s="257" t="str">
        <f t="shared" si="246"/>
        <v/>
      </c>
      <c r="AC1127" s="193" t="str">
        <f t="shared" si="247"/>
        <v>CHECK DATES</v>
      </c>
      <c r="AD1127" s="257" t="str">
        <f t="shared" si="248"/>
        <v/>
      </c>
      <c r="AE1127" s="286">
        <v>0</v>
      </c>
      <c r="AF1127" s="257">
        <f t="shared" si="249"/>
        <v>0</v>
      </c>
      <c r="AG1127" s="257" t="str">
        <f t="shared" si="250"/>
        <v/>
      </c>
      <c r="AH1127" s="257">
        <f t="shared" si="251"/>
        <v>0</v>
      </c>
    </row>
    <row r="1128" spans="1:34" x14ac:dyDescent="0.3">
      <c r="A1128" s="287">
        <v>1116</v>
      </c>
      <c r="B1128" s="150"/>
      <c r="C1128" s="150"/>
      <c r="D1128" s="150"/>
      <c r="E1128" s="152"/>
      <c r="F1128" s="152"/>
      <c r="G1128" s="154"/>
      <c r="H1128" s="155"/>
      <c r="I1128" s="159"/>
      <c r="J1128" s="159"/>
      <c r="K1128" s="337"/>
      <c r="L1128" s="343" t="str">
        <f>IF(K1128="","",LOOKUP(K1128,'Work Programme'!$A$8:$A$207,'Work Programme'!$B$8:$B$207))</f>
        <v/>
      </c>
      <c r="M1128" s="150"/>
      <c r="N1128" s="151"/>
      <c r="O1128" s="254" t="str">
        <f>IF(G1128="","",VLOOKUP(G1128,'Overview - Financial Statement'!$A$46:$B$60,2,FALSE))</f>
        <v/>
      </c>
      <c r="P1128" s="255" t="str">
        <f t="shared" si="238"/>
        <v/>
      </c>
      <c r="Q1128" s="153"/>
      <c r="R1128" s="153"/>
      <c r="S1128" s="238">
        <f t="shared" si="239"/>
        <v>0</v>
      </c>
      <c r="T1128" s="193" t="s">
        <v>44</v>
      </c>
      <c r="U1128" s="173"/>
      <c r="V1128" s="193" t="str">
        <f t="shared" si="240"/>
        <v/>
      </c>
      <c r="W1128" s="264" t="str">
        <f t="shared" si="241"/>
        <v>OK</v>
      </c>
      <c r="X1128" s="193" t="str">
        <f t="shared" si="242"/>
        <v/>
      </c>
      <c r="Y1128" s="193" t="str">
        <f t="shared" si="243"/>
        <v/>
      </c>
      <c r="Z1128" s="397" t="str">
        <f t="shared" si="244"/>
        <v/>
      </c>
      <c r="AA1128" s="257" t="str">
        <f t="shared" si="245"/>
        <v/>
      </c>
      <c r="AB1128" s="257" t="str">
        <f t="shared" si="246"/>
        <v/>
      </c>
      <c r="AC1128" s="193" t="str">
        <f t="shared" si="247"/>
        <v>CHECK DATES</v>
      </c>
      <c r="AD1128" s="257" t="str">
        <f t="shared" si="248"/>
        <v/>
      </c>
      <c r="AE1128" s="286">
        <v>0</v>
      </c>
      <c r="AF1128" s="257">
        <f t="shared" si="249"/>
        <v>0</v>
      </c>
      <c r="AG1128" s="257" t="str">
        <f t="shared" si="250"/>
        <v/>
      </c>
      <c r="AH1128" s="257">
        <f t="shared" si="251"/>
        <v>0</v>
      </c>
    </row>
    <row r="1129" spans="1:34" x14ac:dyDescent="0.3">
      <c r="A1129" s="287">
        <v>1117</v>
      </c>
      <c r="B1129" s="150"/>
      <c r="C1129" s="150"/>
      <c r="D1129" s="150"/>
      <c r="E1129" s="152"/>
      <c r="F1129" s="152"/>
      <c r="G1129" s="154"/>
      <c r="H1129" s="155"/>
      <c r="I1129" s="159"/>
      <c r="J1129" s="159"/>
      <c r="K1129" s="337"/>
      <c r="L1129" s="343" t="str">
        <f>IF(K1129="","",LOOKUP(K1129,'Work Programme'!$A$8:$A$207,'Work Programme'!$B$8:$B$207))</f>
        <v/>
      </c>
      <c r="M1129" s="150"/>
      <c r="N1129" s="151"/>
      <c r="O1129" s="254" t="str">
        <f>IF(G1129="","",VLOOKUP(G1129,'Overview - Financial Statement'!$A$46:$B$60,2,FALSE))</f>
        <v/>
      </c>
      <c r="P1129" s="255" t="str">
        <f t="shared" si="238"/>
        <v/>
      </c>
      <c r="Q1129" s="153"/>
      <c r="R1129" s="153"/>
      <c r="S1129" s="238">
        <f t="shared" si="239"/>
        <v>0</v>
      </c>
      <c r="T1129" s="193" t="s">
        <v>44</v>
      </c>
      <c r="U1129" s="173"/>
      <c r="V1129" s="193" t="str">
        <f t="shared" si="240"/>
        <v/>
      </c>
      <c r="W1129" s="264" t="str">
        <f t="shared" si="241"/>
        <v>OK</v>
      </c>
      <c r="X1129" s="193" t="str">
        <f t="shared" si="242"/>
        <v/>
      </c>
      <c r="Y1129" s="193" t="str">
        <f t="shared" si="243"/>
        <v/>
      </c>
      <c r="Z1129" s="397" t="str">
        <f t="shared" si="244"/>
        <v/>
      </c>
      <c r="AA1129" s="257" t="str">
        <f t="shared" si="245"/>
        <v/>
      </c>
      <c r="AB1129" s="257" t="str">
        <f t="shared" si="246"/>
        <v/>
      </c>
      <c r="AC1129" s="193" t="str">
        <f t="shared" si="247"/>
        <v>CHECK DATES</v>
      </c>
      <c r="AD1129" s="257" t="str">
        <f t="shared" si="248"/>
        <v/>
      </c>
      <c r="AE1129" s="286">
        <v>0</v>
      </c>
      <c r="AF1129" s="257">
        <f t="shared" si="249"/>
        <v>0</v>
      </c>
      <c r="AG1129" s="257" t="str">
        <f t="shared" si="250"/>
        <v/>
      </c>
      <c r="AH1129" s="257">
        <f t="shared" si="251"/>
        <v>0</v>
      </c>
    </row>
    <row r="1130" spans="1:34" x14ac:dyDescent="0.3">
      <c r="A1130" s="287">
        <v>1118</v>
      </c>
      <c r="B1130" s="150"/>
      <c r="C1130" s="150"/>
      <c r="D1130" s="150"/>
      <c r="E1130" s="152"/>
      <c r="F1130" s="152"/>
      <c r="G1130" s="154"/>
      <c r="H1130" s="155"/>
      <c r="I1130" s="159"/>
      <c r="J1130" s="159"/>
      <c r="K1130" s="337"/>
      <c r="L1130" s="343" t="str">
        <f>IF(K1130="","",LOOKUP(K1130,'Work Programme'!$A$8:$A$207,'Work Programme'!$B$8:$B$207))</f>
        <v/>
      </c>
      <c r="M1130" s="150"/>
      <c r="N1130" s="151"/>
      <c r="O1130" s="254" t="str">
        <f>IF(G1130="","",VLOOKUP(G1130,'Overview - Financial Statement'!$A$46:$B$60,2,FALSE))</f>
        <v/>
      </c>
      <c r="P1130" s="255" t="str">
        <f t="shared" si="238"/>
        <v/>
      </c>
      <c r="Q1130" s="153"/>
      <c r="R1130" s="153"/>
      <c r="S1130" s="238">
        <f t="shared" si="239"/>
        <v>0</v>
      </c>
      <c r="T1130" s="193" t="s">
        <v>44</v>
      </c>
      <c r="U1130" s="173"/>
      <c r="V1130" s="193" t="str">
        <f t="shared" si="240"/>
        <v/>
      </c>
      <c r="W1130" s="264" t="str">
        <f t="shared" si="241"/>
        <v>OK</v>
      </c>
      <c r="X1130" s="193" t="str">
        <f t="shared" si="242"/>
        <v/>
      </c>
      <c r="Y1130" s="193" t="str">
        <f t="shared" si="243"/>
        <v/>
      </c>
      <c r="Z1130" s="397" t="str">
        <f t="shared" si="244"/>
        <v/>
      </c>
      <c r="AA1130" s="257" t="str">
        <f t="shared" si="245"/>
        <v/>
      </c>
      <c r="AB1130" s="257" t="str">
        <f t="shared" si="246"/>
        <v/>
      </c>
      <c r="AC1130" s="193" t="str">
        <f t="shared" si="247"/>
        <v>CHECK DATES</v>
      </c>
      <c r="AD1130" s="257" t="str">
        <f t="shared" si="248"/>
        <v/>
      </c>
      <c r="AE1130" s="286">
        <v>0</v>
      </c>
      <c r="AF1130" s="257">
        <f t="shared" si="249"/>
        <v>0</v>
      </c>
      <c r="AG1130" s="257" t="str">
        <f t="shared" si="250"/>
        <v/>
      </c>
      <c r="AH1130" s="257">
        <f t="shared" si="251"/>
        <v>0</v>
      </c>
    </row>
    <row r="1131" spans="1:34" x14ac:dyDescent="0.3">
      <c r="A1131" s="287">
        <v>1119</v>
      </c>
      <c r="B1131" s="150"/>
      <c r="C1131" s="150"/>
      <c r="D1131" s="150"/>
      <c r="E1131" s="152"/>
      <c r="F1131" s="152"/>
      <c r="G1131" s="154"/>
      <c r="H1131" s="155"/>
      <c r="I1131" s="159"/>
      <c r="J1131" s="159"/>
      <c r="K1131" s="337"/>
      <c r="L1131" s="343" t="str">
        <f>IF(K1131="","",LOOKUP(K1131,'Work Programme'!$A$8:$A$207,'Work Programme'!$B$8:$B$207))</f>
        <v/>
      </c>
      <c r="M1131" s="150"/>
      <c r="N1131" s="151"/>
      <c r="O1131" s="254" t="str">
        <f>IF(G1131="","",VLOOKUP(G1131,'Overview - Financial Statement'!$A$46:$B$60,2,FALSE))</f>
        <v/>
      </c>
      <c r="P1131" s="255" t="str">
        <f t="shared" si="238"/>
        <v/>
      </c>
      <c r="Q1131" s="153"/>
      <c r="R1131" s="153"/>
      <c r="S1131" s="238">
        <f t="shared" si="239"/>
        <v>0</v>
      </c>
      <c r="T1131" s="193" t="s">
        <v>44</v>
      </c>
      <c r="U1131" s="173"/>
      <c r="V1131" s="193" t="str">
        <f t="shared" si="240"/>
        <v/>
      </c>
      <c r="W1131" s="264" t="str">
        <f t="shared" si="241"/>
        <v>OK</v>
      </c>
      <c r="X1131" s="193" t="str">
        <f t="shared" si="242"/>
        <v/>
      </c>
      <c r="Y1131" s="193" t="str">
        <f t="shared" si="243"/>
        <v/>
      </c>
      <c r="Z1131" s="397" t="str">
        <f t="shared" si="244"/>
        <v/>
      </c>
      <c r="AA1131" s="257" t="str">
        <f t="shared" si="245"/>
        <v/>
      </c>
      <c r="AB1131" s="257" t="str">
        <f t="shared" si="246"/>
        <v/>
      </c>
      <c r="AC1131" s="193" t="str">
        <f t="shared" si="247"/>
        <v>CHECK DATES</v>
      </c>
      <c r="AD1131" s="257" t="str">
        <f t="shared" si="248"/>
        <v/>
      </c>
      <c r="AE1131" s="286">
        <v>0</v>
      </c>
      <c r="AF1131" s="257">
        <f t="shared" si="249"/>
        <v>0</v>
      </c>
      <c r="AG1131" s="257" t="str">
        <f t="shared" si="250"/>
        <v/>
      </c>
      <c r="AH1131" s="257">
        <f t="shared" si="251"/>
        <v>0</v>
      </c>
    </row>
    <row r="1132" spans="1:34" x14ac:dyDescent="0.3">
      <c r="A1132" s="287">
        <v>1120</v>
      </c>
      <c r="B1132" s="150"/>
      <c r="C1132" s="150"/>
      <c r="D1132" s="150"/>
      <c r="E1132" s="152"/>
      <c r="F1132" s="152"/>
      <c r="G1132" s="154"/>
      <c r="H1132" s="155"/>
      <c r="I1132" s="159"/>
      <c r="J1132" s="159"/>
      <c r="K1132" s="337"/>
      <c r="L1132" s="343" t="str">
        <f>IF(K1132="","",LOOKUP(K1132,'Work Programme'!$A$8:$A$207,'Work Programme'!$B$8:$B$207))</f>
        <v/>
      </c>
      <c r="M1132" s="150"/>
      <c r="N1132" s="151"/>
      <c r="O1132" s="254" t="str">
        <f>IF(G1132="","",VLOOKUP(G1132,'Overview - Financial Statement'!$A$46:$B$60,2,FALSE))</f>
        <v/>
      </c>
      <c r="P1132" s="255" t="str">
        <f t="shared" si="238"/>
        <v/>
      </c>
      <c r="Q1132" s="153"/>
      <c r="R1132" s="153"/>
      <c r="S1132" s="238">
        <f t="shared" si="239"/>
        <v>0</v>
      </c>
      <c r="T1132" s="193" t="s">
        <v>44</v>
      </c>
      <c r="U1132" s="173"/>
      <c r="V1132" s="193" t="str">
        <f t="shared" si="240"/>
        <v/>
      </c>
      <c r="W1132" s="264" t="str">
        <f t="shared" si="241"/>
        <v>OK</v>
      </c>
      <c r="X1132" s="193" t="str">
        <f t="shared" si="242"/>
        <v/>
      </c>
      <c r="Y1132" s="193" t="str">
        <f t="shared" si="243"/>
        <v/>
      </c>
      <c r="Z1132" s="397" t="str">
        <f t="shared" si="244"/>
        <v/>
      </c>
      <c r="AA1132" s="257" t="str">
        <f t="shared" si="245"/>
        <v/>
      </c>
      <c r="AB1132" s="257" t="str">
        <f t="shared" si="246"/>
        <v/>
      </c>
      <c r="AC1132" s="193" t="str">
        <f t="shared" si="247"/>
        <v>CHECK DATES</v>
      </c>
      <c r="AD1132" s="257" t="str">
        <f t="shared" si="248"/>
        <v/>
      </c>
      <c r="AE1132" s="286">
        <v>0</v>
      </c>
      <c r="AF1132" s="257">
        <f t="shared" si="249"/>
        <v>0</v>
      </c>
      <c r="AG1132" s="257" t="str">
        <f t="shared" si="250"/>
        <v/>
      </c>
      <c r="AH1132" s="257">
        <f t="shared" si="251"/>
        <v>0</v>
      </c>
    </row>
    <row r="1133" spans="1:34" x14ac:dyDescent="0.3">
      <c r="A1133" s="287">
        <v>1121</v>
      </c>
      <c r="B1133" s="150"/>
      <c r="C1133" s="150"/>
      <c r="D1133" s="150"/>
      <c r="E1133" s="152"/>
      <c r="F1133" s="152"/>
      <c r="G1133" s="154"/>
      <c r="H1133" s="155"/>
      <c r="I1133" s="159"/>
      <c r="J1133" s="159"/>
      <c r="K1133" s="337"/>
      <c r="L1133" s="343" t="str">
        <f>IF(K1133="","",LOOKUP(K1133,'Work Programme'!$A$8:$A$207,'Work Programme'!$B$8:$B$207))</f>
        <v/>
      </c>
      <c r="M1133" s="150"/>
      <c r="N1133" s="151"/>
      <c r="O1133" s="254" t="str">
        <f>IF(G1133="","",VLOOKUP(G1133,'Overview - Financial Statement'!$A$46:$B$60,2,FALSE))</f>
        <v/>
      </c>
      <c r="P1133" s="255" t="str">
        <f t="shared" si="238"/>
        <v/>
      </c>
      <c r="Q1133" s="153"/>
      <c r="R1133" s="153"/>
      <c r="S1133" s="238">
        <f t="shared" si="239"/>
        <v>0</v>
      </c>
      <c r="T1133" s="193" t="s">
        <v>44</v>
      </c>
      <c r="U1133" s="173"/>
      <c r="V1133" s="193" t="str">
        <f t="shared" si="240"/>
        <v/>
      </c>
      <c r="W1133" s="264" t="str">
        <f t="shared" si="241"/>
        <v>OK</v>
      </c>
      <c r="X1133" s="193" t="str">
        <f t="shared" si="242"/>
        <v/>
      </c>
      <c r="Y1133" s="193" t="str">
        <f t="shared" si="243"/>
        <v/>
      </c>
      <c r="Z1133" s="397" t="str">
        <f t="shared" si="244"/>
        <v/>
      </c>
      <c r="AA1133" s="257" t="str">
        <f t="shared" si="245"/>
        <v/>
      </c>
      <c r="AB1133" s="257" t="str">
        <f t="shared" si="246"/>
        <v/>
      </c>
      <c r="AC1133" s="193" t="str">
        <f t="shared" si="247"/>
        <v>CHECK DATES</v>
      </c>
      <c r="AD1133" s="257" t="str">
        <f t="shared" si="248"/>
        <v/>
      </c>
      <c r="AE1133" s="286">
        <v>0</v>
      </c>
      <c r="AF1133" s="257">
        <f t="shared" si="249"/>
        <v>0</v>
      </c>
      <c r="AG1133" s="257" t="str">
        <f t="shared" si="250"/>
        <v/>
      </c>
      <c r="AH1133" s="257">
        <f t="shared" si="251"/>
        <v>0</v>
      </c>
    </row>
    <row r="1134" spans="1:34" x14ac:dyDescent="0.3">
      <c r="A1134" s="287">
        <v>1122</v>
      </c>
      <c r="B1134" s="150"/>
      <c r="C1134" s="150"/>
      <c r="D1134" s="150"/>
      <c r="E1134" s="152"/>
      <c r="F1134" s="152"/>
      <c r="G1134" s="154"/>
      <c r="H1134" s="155"/>
      <c r="I1134" s="159"/>
      <c r="J1134" s="159"/>
      <c r="K1134" s="337"/>
      <c r="L1134" s="343" t="str">
        <f>IF(K1134="","",LOOKUP(K1134,'Work Programme'!$A$8:$A$207,'Work Programme'!$B$8:$B$207))</f>
        <v/>
      </c>
      <c r="M1134" s="150"/>
      <c r="N1134" s="151"/>
      <c r="O1134" s="254" t="str">
        <f>IF(G1134="","",VLOOKUP(G1134,'Overview - Financial Statement'!$A$46:$B$60,2,FALSE))</f>
        <v/>
      </c>
      <c r="P1134" s="255" t="str">
        <f t="shared" si="238"/>
        <v/>
      </c>
      <c r="Q1134" s="153"/>
      <c r="R1134" s="153"/>
      <c r="S1134" s="238">
        <f t="shared" si="239"/>
        <v>0</v>
      </c>
      <c r="T1134" s="193" t="s">
        <v>44</v>
      </c>
      <c r="U1134" s="173"/>
      <c r="V1134" s="193" t="str">
        <f t="shared" si="240"/>
        <v/>
      </c>
      <c r="W1134" s="264" t="str">
        <f t="shared" si="241"/>
        <v>OK</v>
      </c>
      <c r="X1134" s="193" t="str">
        <f t="shared" si="242"/>
        <v/>
      </c>
      <c r="Y1134" s="193" t="str">
        <f t="shared" si="243"/>
        <v/>
      </c>
      <c r="Z1134" s="397" t="str">
        <f t="shared" si="244"/>
        <v/>
      </c>
      <c r="AA1134" s="257" t="str">
        <f t="shared" si="245"/>
        <v/>
      </c>
      <c r="AB1134" s="257" t="str">
        <f t="shared" si="246"/>
        <v/>
      </c>
      <c r="AC1134" s="193" t="str">
        <f t="shared" si="247"/>
        <v>CHECK DATES</v>
      </c>
      <c r="AD1134" s="257" t="str">
        <f t="shared" si="248"/>
        <v/>
      </c>
      <c r="AE1134" s="286">
        <v>0</v>
      </c>
      <c r="AF1134" s="257">
        <f t="shared" si="249"/>
        <v>0</v>
      </c>
      <c r="AG1134" s="257" t="str">
        <f t="shared" si="250"/>
        <v/>
      </c>
      <c r="AH1134" s="257">
        <f t="shared" si="251"/>
        <v>0</v>
      </c>
    </row>
    <row r="1135" spans="1:34" x14ac:dyDescent="0.3">
      <c r="A1135" s="287">
        <v>1123</v>
      </c>
      <c r="B1135" s="150"/>
      <c r="C1135" s="150"/>
      <c r="D1135" s="150"/>
      <c r="E1135" s="152"/>
      <c r="F1135" s="152"/>
      <c r="G1135" s="154"/>
      <c r="H1135" s="155"/>
      <c r="I1135" s="159"/>
      <c r="J1135" s="159"/>
      <c r="K1135" s="337"/>
      <c r="L1135" s="343" t="str">
        <f>IF(K1135="","",LOOKUP(K1135,'Work Programme'!$A$8:$A$207,'Work Programme'!$B$8:$B$207))</f>
        <v/>
      </c>
      <c r="M1135" s="150"/>
      <c r="N1135" s="151"/>
      <c r="O1135" s="254" t="str">
        <f>IF(G1135="","",VLOOKUP(G1135,'Overview - Financial Statement'!$A$46:$B$60,2,FALSE))</f>
        <v/>
      </c>
      <c r="P1135" s="255" t="str">
        <f t="shared" si="238"/>
        <v/>
      </c>
      <c r="Q1135" s="153"/>
      <c r="R1135" s="153"/>
      <c r="S1135" s="238">
        <f t="shared" si="239"/>
        <v>0</v>
      </c>
      <c r="T1135" s="193" t="s">
        <v>44</v>
      </c>
      <c r="U1135" s="173"/>
      <c r="V1135" s="193" t="str">
        <f t="shared" si="240"/>
        <v/>
      </c>
      <c r="W1135" s="264" t="str">
        <f t="shared" si="241"/>
        <v>OK</v>
      </c>
      <c r="X1135" s="193" t="str">
        <f t="shared" si="242"/>
        <v/>
      </c>
      <c r="Y1135" s="193" t="str">
        <f t="shared" si="243"/>
        <v/>
      </c>
      <c r="Z1135" s="397" t="str">
        <f t="shared" si="244"/>
        <v/>
      </c>
      <c r="AA1135" s="257" t="str">
        <f t="shared" si="245"/>
        <v/>
      </c>
      <c r="AB1135" s="257" t="str">
        <f t="shared" si="246"/>
        <v/>
      </c>
      <c r="AC1135" s="193" t="str">
        <f t="shared" si="247"/>
        <v>CHECK DATES</v>
      </c>
      <c r="AD1135" s="257" t="str">
        <f t="shared" si="248"/>
        <v/>
      </c>
      <c r="AE1135" s="286">
        <v>0</v>
      </c>
      <c r="AF1135" s="257">
        <f t="shared" si="249"/>
        <v>0</v>
      </c>
      <c r="AG1135" s="257" t="str">
        <f t="shared" si="250"/>
        <v/>
      </c>
      <c r="AH1135" s="257">
        <f t="shared" si="251"/>
        <v>0</v>
      </c>
    </row>
    <row r="1136" spans="1:34" x14ac:dyDescent="0.3">
      <c r="A1136" s="287">
        <v>1124</v>
      </c>
      <c r="B1136" s="150"/>
      <c r="C1136" s="150"/>
      <c r="D1136" s="150"/>
      <c r="E1136" s="152"/>
      <c r="F1136" s="152"/>
      <c r="G1136" s="154"/>
      <c r="H1136" s="155"/>
      <c r="I1136" s="159"/>
      <c r="J1136" s="159"/>
      <c r="K1136" s="337"/>
      <c r="L1136" s="343" t="str">
        <f>IF(K1136="","",LOOKUP(K1136,'Work Programme'!$A$8:$A$207,'Work Programme'!$B$8:$B$207))</f>
        <v/>
      </c>
      <c r="M1136" s="150"/>
      <c r="N1136" s="151"/>
      <c r="O1136" s="254" t="str">
        <f>IF(G1136="","",VLOOKUP(G1136,'Overview - Financial Statement'!$A$46:$B$60,2,FALSE))</f>
        <v/>
      </c>
      <c r="P1136" s="255" t="str">
        <f t="shared" si="238"/>
        <v/>
      </c>
      <c r="Q1136" s="153"/>
      <c r="R1136" s="153"/>
      <c r="S1136" s="238">
        <f t="shared" si="239"/>
        <v>0</v>
      </c>
      <c r="T1136" s="193" t="s">
        <v>44</v>
      </c>
      <c r="U1136" s="173"/>
      <c r="V1136" s="193" t="str">
        <f t="shared" si="240"/>
        <v/>
      </c>
      <c r="W1136" s="264" t="str">
        <f t="shared" si="241"/>
        <v>OK</v>
      </c>
      <c r="X1136" s="193" t="str">
        <f t="shared" si="242"/>
        <v/>
      </c>
      <c r="Y1136" s="193" t="str">
        <f t="shared" si="243"/>
        <v/>
      </c>
      <c r="Z1136" s="397" t="str">
        <f t="shared" si="244"/>
        <v/>
      </c>
      <c r="AA1136" s="257" t="str">
        <f t="shared" si="245"/>
        <v/>
      </c>
      <c r="AB1136" s="257" t="str">
        <f t="shared" si="246"/>
        <v/>
      </c>
      <c r="AC1136" s="193" t="str">
        <f t="shared" si="247"/>
        <v>CHECK DATES</v>
      </c>
      <c r="AD1136" s="257" t="str">
        <f t="shared" si="248"/>
        <v/>
      </c>
      <c r="AE1136" s="286">
        <v>0</v>
      </c>
      <c r="AF1136" s="257">
        <f t="shared" si="249"/>
        <v>0</v>
      </c>
      <c r="AG1136" s="257" t="str">
        <f t="shared" si="250"/>
        <v/>
      </c>
      <c r="AH1136" s="257">
        <f t="shared" si="251"/>
        <v>0</v>
      </c>
    </row>
    <row r="1137" spans="1:34" x14ac:dyDescent="0.3">
      <c r="A1137" s="287">
        <v>1125</v>
      </c>
      <c r="B1137" s="150"/>
      <c r="C1137" s="150"/>
      <c r="D1137" s="150"/>
      <c r="E1137" s="152"/>
      <c r="F1137" s="152"/>
      <c r="G1137" s="154"/>
      <c r="H1137" s="155"/>
      <c r="I1137" s="159"/>
      <c r="J1137" s="159"/>
      <c r="K1137" s="337"/>
      <c r="L1137" s="343" t="str">
        <f>IF(K1137="","",LOOKUP(K1137,'Work Programme'!$A$8:$A$207,'Work Programme'!$B$8:$B$207))</f>
        <v/>
      </c>
      <c r="M1137" s="150"/>
      <c r="N1137" s="151"/>
      <c r="O1137" s="254" t="str">
        <f>IF(G1137="","",VLOOKUP(G1137,'Overview - Financial Statement'!$A$46:$B$60,2,FALSE))</f>
        <v/>
      </c>
      <c r="P1137" s="255" t="str">
        <f t="shared" si="238"/>
        <v/>
      </c>
      <c r="Q1137" s="153"/>
      <c r="R1137" s="153"/>
      <c r="S1137" s="238">
        <f t="shared" si="239"/>
        <v>0</v>
      </c>
      <c r="T1137" s="193" t="s">
        <v>44</v>
      </c>
      <c r="U1137" s="173"/>
      <c r="V1137" s="193" t="str">
        <f t="shared" si="240"/>
        <v/>
      </c>
      <c r="W1137" s="264" t="str">
        <f t="shared" si="241"/>
        <v>OK</v>
      </c>
      <c r="X1137" s="193" t="str">
        <f t="shared" si="242"/>
        <v/>
      </c>
      <c r="Y1137" s="193" t="str">
        <f t="shared" si="243"/>
        <v/>
      </c>
      <c r="Z1137" s="397" t="str">
        <f t="shared" si="244"/>
        <v/>
      </c>
      <c r="AA1137" s="257" t="str">
        <f t="shared" si="245"/>
        <v/>
      </c>
      <c r="AB1137" s="257" t="str">
        <f t="shared" si="246"/>
        <v/>
      </c>
      <c r="AC1137" s="193" t="str">
        <f t="shared" si="247"/>
        <v>CHECK DATES</v>
      </c>
      <c r="AD1137" s="257" t="str">
        <f t="shared" si="248"/>
        <v/>
      </c>
      <c r="AE1137" s="286">
        <v>0</v>
      </c>
      <c r="AF1137" s="257">
        <f t="shared" si="249"/>
        <v>0</v>
      </c>
      <c r="AG1137" s="257" t="str">
        <f t="shared" si="250"/>
        <v/>
      </c>
      <c r="AH1137" s="257">
        <f t="shared" si="251"/>
        <v>0</v>
      </c>
    </row>
    <row r="1138" spans="1:34" x14ac:dyDescent="0.3">
      <c r="A1138" s="287">
        <v>1126</v>
      </c>
      <c r="B1138" s="150"/>
      <c r="C1138" s="150"/>
      <c r="D1138" s="150"/>
      <c r="E1138" s="152"/>
      <c r="F1138" s="152"/>
      <c r="G1138" s="154"/>
      <c r="H1138" s="155"/>
      <c r="I1138" s="159"/>
      <c r="J1138" s="159"/>
      <c r="K1138" s="337"/>
      <c r="L1138" s="343" t="str">
        <f>IF(K1138="","",LOOKUP(K1138,'Work Programme'!$A$8:$A$207,'Work Programme'!$B$8:$B$207))</f>
        <v/>
      </c>
      <c r="M1138" s="150"/>
      <c r="N1138" s="151"/>
      <c r="O1138" s="254" t="str">
        <f>IF(G1138="","",VLOOKUP(G1138,'Overview - Financial Statement'!$A$46:$B$60,2,FALSE))</f>
        <v/>
      </c>
      <c r="P1138" s="255" t="str">
        <f t="shared" si="238"/>
        <v/>
      </c>
      <c r="Q1138" s="153"/>
      <c r="R1138" s="153"/>
      <c r="S1138" s="238">
        <f t="shared" si="239"/>
        <v>0</v>
      </c>
      <c r="T1138" s="193" t="s">
        <v>44</v>
      </c>
      <c r="U1138" s="173"/>
      <c r="V1138" s="193" t="str">
        <f t="shared" si="240"/>
        <v/>
      </c>
      <c r="W1138" s="264" t="str">
        <f t="shared" si="241"/>
        <v>OK</v>
      </c>
      <c r="X1138" s="193" t="str">
        <f t="shared" si="242"/>
        <v/>
      </c>
      <c r="Y1138" s="193" t="str">
        <f t="shared" si="243"/>
        <v/>
      </c>
      <c r="Z1138" s="397" t="str">
        <f t="shared" si="244"/>
        <v/>
      </c>
      <c r="AA1138" s="257" t="str">
        <f t="shared" si="245"/>
        <v/>
      </c>
      <c r="AB1138" s="257" t="str">
        <f t="shared" si="246"/>
        <v/>
      </c>
      <c r="AC1138" s="193" t="str">
        <f t="shared" si="247"/>
        <v>CHECK DATES</v>
      </c>
      <c r="AD1138" s="257" t="str">
        <f t="shared" si="248"/>
        <v/>
      </c>
      <c r="AE1138" s="286">
        <v>0</v>
      </c>
      <c r="AF1138" s="257">
        <f t="shared" si="249"/>
        <v>0</v>
      </c>
      <c r="AG1138" s="257" t="str">
        <f t="shared" si="250"/>
        <v/>
      </c>
      <c r="AH1138" s="257">
        <f t="shared" si="251"/>
        <v>0</v>
      </c>
    </row>
    <row r="1139" spans="1:34" x14ac:dyDescent="0.3">
      <c r="A1139" s="287">
        <v>1127</v>
      </c>
      <c r="B1139" s="150"/>
      <c r="C1139" s="150"/>
      <c r="D1139" s="150"/>
      <c r="E1139" s="152"/>
      <c r="F1139" s="152"/>
      <c r="G1139" s="154"/>
      <c r="H1139" s="155"/>
      <c r="I1139" s="159"/>
      <c r="J1139" s="159"/>
      <c r="K1139" s="337"/>
      <c r="L1139" s="343" t="str">
        <f>IF(K1139="","",LOOKUP(K1139,'Work Programme'!$A$8:$A$207,'Work Programme'!$B$8:$B$207))</f>
        <v/>
      </c>
      <c r="M1139" s="150"/>
      <c r="N1139" s="151"/>
      <c r="O1139" s="254" t="str">
        <f>IF(G1139="","",VLOOKUP(G1139,'Overview - Financial Statement'!$A$46:$B$60,2,FALSE))</f>
        <v/>
      </c>
      <c r="P1139" s="255" t="str">
        <f t="shared" si="238"/>
        <v/>
      </c>
      <c r="Q1139" s="153"/>
      <c r="R1139" s="153"/>
      <c r="S1139" s="238">
        <f t="shared" si="239"/>
        <v>0</v>
      </c>
      <c r="T1139" s="193" t="s">
        <v>44</v>
      </c>
      <c r="U1139" s="173"/>
      <c r="V1139" s="193" t="str">
        <f t="shared" si="240"/>
        <v/>
      </c>
      <c r="W1139" s="264" t="str">
        <f t="shared" si="241"/>
        <v>OK</v>
      </c>
      <c r="X1139" s="193" t="str">
        <f t="shared" si="242"/>
        <v/>
      </c>
      <c r="Y1139" s="193" t="str">
        <f t="shared" si="243"/>
        <v/>
      </c>
      <c r="Z1139" s="397" t="str">
        <f t="shared" si="244"/>
        <v/>
      </c>
      <c r="AA1139" s="257" t="str">
        <f t="shared" si="245"/>
        <v/>
      </c>
      <c r="AB1139" s="257" t="str">
        <f t="shared" si="246"/>
        <v/>
      </c>
      <c r="AC1139" s="193" t="str">
        <f t="shared" si="247"/>
        <v>CHECK DATES</v>
      </c>
      <c r="AD1139" s="257" t="str">
        <f t="shared" si="248"/>
        <v/>
      </c>
      <c r="AE1139" s="286">
        <v>0</v>
      </c>
      <c r="AF1139" s="257">
        <f t="shared" si="249"/>
        <v>0</v>
      </c>
      <c r="AG1139" s="257" t="str">
        <f t="shared" si="250"/>
        <v/>
      </c>
      <c r="AH1139" s="257">
        <f t="shared" si="251"/>
        <v>0</v>
      </c>
    </row>
    <row r="1140" spans="1:34" x14ac:dyDescent="0.3">
      <c r="A1140" s="287">
        <v>1128</v>
      </c>
      <c r="B1140" s="150"/>
      <c r="C1140" s="150"/>
      <c r="D1140" s="150"/>
      <c r="E1140" s="152"/>
      <c r="F1140" s="152"/>
      <c r="G1140" s="154"/>
      <c r="H1140" s="155"/>
      <c r="I1140" s="159"/>
      <c r="J1140" s="159"/>
      <c r="K1140" s="337"/>
      <c r="L1140" s="343" t="str">
        <f>IF(K1140="","",LOOKUP(K1140,'Work Programme'!$A$8:$A$207,'Work Programme'!$B$8:$B$207))</f>
        <v/>
      </c>
      <c r="M1140" s="150"/>
      <c r="N1140" s="151"/>
      <c r="O1140" s="254" t="str">
        <f>IF(G1140="","",VLOOKUP(G1140,'Overview - Financial Statement'!$A$46:$B$60,2,FALSE))</f>
        <v/>
      </c>
      <c r="P1140" s="255" t="str">
        <f t="shared" si="238"/>
        <v/>
      </c>
      <c r="Q1140" s="153"/>
      <c r="R1140" s="153"/>
      <c r="S1140" s="238">
        <f t="shared" si="239"/>
        <v>0</v>
      </c>
      <c r="T1140" s="193" t="s">
        <v>44</v>
      </c>
      <c r="U1140" s="173"/>
      <c r="V1140" s="193" t="str">
        <f t="shared" si="240"/>
        <v/>
      </c>
      <c r="W1140" s="264" t="str">
        <f t="shared" si="241"/>
        <v>OK</v>
      </c>
      <c r="X1140" s="193" t="str">
        <f t="shared" si="242"/>
        <v/>
      </c>
      <c r="Y1140" s="193" t="str">
        <f t="shared" si="243"/>
        <v/>
      </c>
      <c r="Z1140" s="397" t="str">
        <f t="shared" si="244"/>
        <v/>
      </c>
      <c r="AA1140" s="257" t="str">
        <f t="shared" si="245"/>
        <v/>
      </c>
      <c r="AB1140" s="257" t="str">
        <f t="shared" si="246"/>
        <v/>
      </c>
      <c r="AC1140" s="193" t="str">
        <f t="shared" si="247"/>
        <v>CHECK DATES</v>
      </c>
      <c r="AD1140" s="257" t="str">
        <f t="shared" si="248"/>
        <v/>
      </c>
      <c r="AE1140" s="286">
        <v>0</v>
      </c>
      <c r="AF1140" s="257">
        <f t="shared" si="249"/>
        <v>0</v>
      </c>
      <c r="AG1140" s="257" t="str">
        <f t="shared" si="250"/>
        <v/>
      </c>
      <c r="AH1140" s="257">
        <f t="shared" si="251"/>
        <v>0</v>
      </c>
    </row>
    <row r="1141" spans="1:34" x14ac:dyDescent="0.3">
      <c r="A1141" s="287">
        <v>1129</v>
      </c>
      <c r="B1141" s="150"/>
      <c r="C1141" s="150"/>
      <c r="D1141" s="150"/>
      <c r="E1141" s="152"/>
      <c r="F1141" s="152"/>
      <c r="G1141" s="154"/>
      <c r="H1141" s="155"/>
      <c r="I1141" s="159"/>
      <c r="J1141" s="159"/>
      <c r="K1141" s="337"/>
      <c r="L1141" s="343" t="str">
        <f>IF(K1141="","",LOOKUP(K1141,'Work Programme'!$A$8:$A$207,'Work Programme'!$B$8:$B$207))</f>
        <v/>
      </c>
      <c r="M1141" s="150"/>
      <c r="N1141" s="151"/>
      <c r="O1141" s="254" t="str">
        <f>IF(G1141="","",VLOOKUP(G1141,'Overview - Financial Statement'!$A$46:$B$60,2,FALSE))</f>
        <v/>
      </c>
      <c r="P1141" s="255" t="str">
        <f t="shared" si="238"/>
        <v/>
      </c>
      <c r="Q1141" s="153"/>
      <c r="R1141" s="153"/>
      <c r="S1141" s="238">
        <f t="shared" si="239"/>
        <v>0</v>
      </c>
      <c r="T1141" s="193" t="s">
        <v>44</v>
      </c>
      <c r="U1141" s="173"/>
      <c r="V1141" s="193" t="str">
        <f t="shared" si="240"/>
        <v/>
      </c>
      <c r="W1141" s="264" t="str">
        <f t="shared" si="241"/>
        <v>OK</v>
      </c>
      <c r="X1141" s="193" t="str">
        <f t="shared" si="242"/>
        <v/>
      </c>
      <c r="Y1141" s="193" t="str">
        <f t="shared" si="243"/>
        <v/>
      </c>
      <c r="Z1141" s="397" t="str">
        <f t="shared" si="244"/>
        <v/>
      </c>
      <c r="AA1141" s="257" t="str">
        <f t="shared" si="245"/>
        <v/>
      </c>
      <c r="AB1141" s="257" t="str">
        <f t="shared" si="246"/>
        <v/>
      </c>
      <c r="AC1141" s="193" t="str">
        <f t="shared" si="247"/>
        <v>CHECK DATES</v>
      </c>
      <c r="AD1141" s="257" t="str">
        <f t="shared" si="248"/>
        <v/>
      </c>
      <c r="AE1141" s="286">
        <v>0</v>
      </c>
      <c r="AF1141" s="257">
        <f t="shared" si="249"/>
        <v>0</v>
      </c>
      <c r="AG1141" s="257" t="str">
        <f t="shared" si="250"/>
        <v/>
      </c>
      <c r="AH1141" s="257">
        <f t="shared" si="251"/>
        <v>0</v>
      </c>
    </row>
    <row r="1142" spans="1:34" x14ac:dyDescent="0.3">
      <c r="A1142" s="287">
        <v>1130</v>
      </c>
      <c r="B1142" s="150"/>
      <c r="C1142" s="150"/>
      <c r="D1142" s="150"/>
      <c r="E1142" s="152"/>
      <c r="F1142" s="152"/>
      <c r="G1142" s="154"/>
      <c r="H1142" s="155"/>
      <c r="I1142" s="159"/>
      <c r="J1142" s="159"/>
      <c r="K1142" s="337"/>
      <c r="L1142" s="343" t="str">
        <f>IF(K1142="","",LOOKUP(K1142,'Work Programme'!$A$8:$A$207,'Work Programme'!$B$8:$B$207))</f>
        <v/>
      </c>
      <c r="M1142" s="150"/>
      <c r="N1142" s="151"/>
      <c r="O1142" s="254" t="str">
        <f>IF(G1142="","",VLOOKUP(G1142,'Overview - Financial Statement'!$A$46:$B$60,2,FALSE))</f>
        <v/>
      </c>
      <c r="P1142" s="255" t="str">
        <f t="shared" si="238"/>
        <v/>
      </c>
      <c r="Q1142" s="153"/>
      <c r="R1142" s="153"/>
      <c r="S1142" s="238">
        <f t="shared" si="239"/>
        <v>0</v>
      </c>
      <c r="T1142" s="193" t="s">
        <v>44</v>
      </c>
      <c r="U1142" s="173"/>
      <c r="V1142" s="193" t="str">
        <f t="shared" si="240"/>
        <v/>
      </c>
      <c r="W1142" s="264" t="str">
        <f t="shared" si="241"/>
        <v>OK</v>
      </c>
      <c r="X1142" s="193" t="str">
        <f t="shared" si="242"/>
        <v/>
      </c>
      <c r="Y1142" s="193" t="str">
        <f t="shared" si="243"/>
        <v/>
      </c>
      <c r="Z1142" s="397" t="str">
        <f t="shared" si="244"/>
        <v/>
      </c>
      <c r="AA1142" s="257" t="str">
        <f t="shared" si="245"/>
        <v/>
      </c>
      <c r="AB1142" s="257" t="str">
        <f t="shared" si="246"/>
        <v/>
      </c>
      <c r="AC1142" s="193" t="str">
        <f t="shared" si="247"/>
        <v>CHECK DATES</v>
      </c>
      <c r="AD1142" s="257" t="str">
        <f t="shared" si="248"/>
        <v/>
      </c>
      <c r="AE1142" s="286">
        <v>0</v>
      </c>
      <c r="AF1142" s="257">
        <f t="shared" si="249"/>
        <v>0</v>
      </c>
      <c r="AG1142" s="257" t="str">
        <f t="shared" si="250"/>
        <v/>
      </c>
      <c r="AH1142" s="257">
        <f t="shared" si="251"/>
        <v>0</v>
      </c>
    </row>
    <row r="1143" spans="1:34" x14ac:dyDescent="0.3">
      <c r="A1143" s="287">
        <v>1131</v>
      </c>
      <c r="B1143" s="150"/>
      <c r="C1143" s="150"/>
      <c r="D1143" s="150"/>
      <c r="E1143" s="152"/>
      <c r="F1143" s="152"/>
      <c r="G1143" s="154"/>
      <c r="H1143" s="155"/>
      <c r="I1143" s="159"/>
      <c r="J1143" s="159"/>
      <c r="K1143" s="337"/>
      <c r="L1143" s="343" t="str">
        <f>IF(K1143="","",LOOKUP(K1143,'Work Programme'!$A$8:$A$207,'Work Programme'!$B$8:$B$207))</f>
        <v/>
      </c>
      <c r="M1143" s="150"/>
      <c r="N1143" s="151"/>
      <c r="O1143" s="254" t="str">
        <f>IF(G1143="","",VLOOKUP(G1143,'Overview - Financial Statement'!$A$46:$B$60,2,FALSE))</f>
        <v/>
      </c>
      <c r="P1143" s="255" t="str">
        <f t="shared" si="238"/>
        <v/>
      </c>
      <c r="Q1143" s="153"/>
      <c r="R1143" s="153"/>
      <c r="S1143" s="238">
        <f t="shared" si="239"/>
        <v>0</v>
      </c>
      <c r="T1143" s="193" t="s">
        <v>44</v>
      </c>
      <c r="U1143" s="173"/>
      <c r="V1143" s="193" t="str">
        <f t="shared" si="240"/>
        <v/>
      </c>
      <c r="W1143" s="264" t="str">
        <f t="shared" si="241"/>
        <v>OK</v>
      </c>
      <c r="X1143" s="193" t="str">
        <f t="shared" si="242"/>
        <v/>
      </c>
      <c r="Y1143" s="193" t="str">
        <f t="shared" si="243"/>
        <v/>
      </c>
      <c r="Z1143" s="397" t="str">
        <f t="shared" si="244"/>
        <v/>
      </c>
      <c r="AA1143" s="257" t="str">
        <f t="shared" si="245"/>
        <v/>
      </c>
      <c r="AB1143" s="257" t="str">
        <f t="shared" si="246"/>
        <v/>
      </c>
      <c r="AC1143" s="193" t="str">
        <f t="shared" si="247"/>
        <v>CHECK DATES</v>
      </c>
      <c r="AD1143" s="257" t="str">
        <f t="shared" si="248"/>
        <v/>
      </c>
      <c r="AE1143" s="286">
        <v>0</v>
      </c>
      <c r="AF1143" s="257">
        <f t="shared" si="249"/>
        <v>0</v>
      </c>
      <c r="AG1143" s="257" t="str">
        <f t="shared" si="250"/>
        <v/>
      </c>
      <c r="AH1143" s="257">
        <f t="shared" si="251"/>
        <v>0</v>
      </c>
    </row>
    <row r="1144" spans="1:34" x14ac:dyDescent="0.3">
      <c r="A1144" s="287">
        <v>1132</v>
      </c>
      <c r="B1144" s="150"/>
      <c r="C1144" s="150"/>
      <c r="D1144" s="150"/>
      <c r="E1144" s="152"/>
      <c r="F1144" s="152"/>
      <c r="G1144" s="154"/>
      <c r="H1144" s="155"/>
      <c r="I1144" s="159"/>
      <c r="J1144" s="159"/>
      <c r="K1144" s="337"/>
      <c r="L1144" s="343" t="str">
        <f>IF(K1144="","",LOOKUP(K1144,'Work Programme'!$A$8:$A$207,'Work Programme'!$B$8:$B$207))</f>
        <v/>
      </c>
      <c r="M1144" s="150"/>
      <c r="N1144" s="151"/>
      <c r="O1144" s="254" t="str">
        <f>IF(G1144="","",VLOOKUP(G1144,'Overview - Financial Statement'!$A$46:$B$60,2,FALSE))</f>
        <v/>
      </c>
      <c r="P1144" s="255" t="str">
        <f t="shared" si="238"/>
        <v/>
      </c>
      <c r="Q1144" s="153"/>
      <c r="R1144" s="153"/>
      <c r="S1144" s="238">
        <f t="shared" si="239"/>
        <v>0</v>
      </c>
      <c r="T1144" s="193" t="s">
        <v>44</v>
      </c>
      <c r="U1144" s="173"/>
      <c r="V1144" s="193" t="str">
        <f t="shared" si="240"/>
        <v/>
      </c>
      <c r="W1144" s="264" t="str">
        <f t="shared" si="241"/>
        <v>OK</v>
      </c>
      <c r="X1144" s="193" t="str">
        <f t="shared" si="242"/>
        <v/>
      </c>
      <c r="Y1144" s="193" t="str">
        <f t="shared" si="243"/>
        <v/>
      </c>
      <c r="Z1144" s="397" t="str">
        <f t="shared" si="244"/>
        <v/>
      </c>
      <c r="AA1144" s="257" t="str">
        <f t="shared" si="245"/>
        <v/>
      </c>
      <c r="AB1144" s="257" t="str">
        <f t="shared" si="246"/>
        <v/>
      </c>
      <c r="AC1144" s="193" t="str">
        <f t="shared" si="247"/>
        <v>CHECK DATES</v>
      </c>
      <c r="AD1144" s="257" t="str">
        <f t="shared" si="248"/>
        <v/>
      </c>
      <c r="AE1144" s="286">
        <v>0</v>
      </c>
      <c r="AF1144" s="257">
        <f t="shared" si="249"/>
        <v>0</v>
      </c>
      <c r="AG1144" s="257" t="str">
        <f t="shared" si="250"/>
        <v/>
      </c>
      <c r="AH1144" s="257">
        <f t="shared" si="251"/>
        <v>0</v>
      </c>
    </row>
    <row r="1145" spans="1:34" x14ac:dyDescent="0.3">
      <c r="A1145" s="287">
        <v>1133</v>
      </c>
      <c r="B1145" s="150"/>
      <c r="C1145" s="150"/>
      <c r="D1145" s="150"/>
      <c r="E1145" s="152"/>
      <c r="F1145" s="152"/>
      <c r="G1145" s="154"/>
      <c r="H1145" s="155"/>
      <c r="I1145" s="159"/>
      <c r="J1145" s="159"/>
      <c r="K1145" s="337"/>
      <c r="L1145" s="343" t="str">
        <f>IF(K1145="","",LOOKUP(K1145,'Work Programme'!$A$8:$A$207,'Work Programme'!$B$8:$B$207))</f>
        <v/>
      </c>
      <c r="M1145" s="150"/>
      <c r="N1145" s="151"/>
      <c r="O1145" s="254" t="str">
        <f>IF(G1145="","",VLOOKUP(G1145,'Overview - Financial Statement'!$A$46:$B$60,2,FALSE))</f>
        <v/>
      </c>
      <c r="P1145" s="255" t="str">
        <f t="shared" si="238"/>
        <v/>
      </c>
      <c r="Q1145" s="153"/>
      <c r="R1145" s="153"/>
      <c r="S1145" s="238">
        <f t="shared" si="239"/>
        <v>0</v>
      </c>
      <c r="T1145" s="193" t="s">
        <v>44</v>
      </c>
      <c r="U1145" s="173"/>
      <c r="V1145" s="193" t="str">
        <f t="shared" si="240"/>
        <v/>
      </c>
      <c r="W1145" s="264" t="str">
        <f t="shared" si="241"/>
        <v>OK</v>
      </c>
      <c r="X1145" s="193" t="str">
        <f t="shared" si="242"/>
        <v/>
      </c>
      <c r="Y1145" s="193" t="str">
        <f t="shared" si="243"/>
        <v/>
      </c>
      <c r="Z1145" s="397" t="str">
        <f t="shared" si="244"/>
        <v/>
      </c>
      <c r="AA1145" s="257" t="str">
        <f t="shared" si="245"/>
        <v/>
      </c>
      <c r="AB1145" s="257" t="str">
        <f t="shared" si="246"/>
        <v/>
      </c>
      <c r="AC1145" s="193" t="str">
        <f t="shared" si="247"/>
        <v>CHECK DATES</v>
      </c>
      <c r="AD1145" s="257" t="str">
        <f t="shared" si="248"/>
        <v/>
      </c>
      <c r="AE1145" s="286">
        <v>0</v>
      </c>
      <c r="AF1145" s="257">
        <f t="shared" si="249"/>
        <v>0</v>
      </c>
      <c r="AG1145" s="257" t="str">
        <f t="shared" si="250"/>
        <v/>
      </c>
      <c r="AH1145" s="257">
        <f t="shared" si="251"/>
        <v>0</v>
      </c>
    </row>
    <row r="1146" spans="1:34" x14ac:dyDescent="0.3">
      <c r="A1146" s="287">
        <v>1134</v>
      </c>
      <c r="B1146" s="150"/>
      <c r="C1146" s="150"/>
      <c r="D1146" s="150"/>
      <c r="E1146" s="152"/>
      <c r="F1146" s="152"/>
      <c r="G1146" s="154"/>
      <c r="H1146" s="155"/>
      <c r="I1146" s="159"/>
      <c r="J1146" s="159"/>
      <c r="K1146" s="337"/>
      <c r="L1146" s="343" t="str">
        <f>IF(K1146="","",LOOKUP(K1146,'Work Programme'!$A$8:$A$207,'Work Programme'!$B$8:$B$207))</f>
        <v/>
      </c>
      <c r="M1146" s="150"/>
      <c r="N1146" s="151"/>
      <c r="O1146" s="254" t="str">
        <f>IF(G1146="","",VLOOKUP(G1146,'Overview - Financial Statement'!$A$46:$B$60,2,FALSE))</f>
        <v/>
      </c>
      <c r="P1146" s="255" t="str">
        <f t="shared" si="238"/>
        <v/>
      </c>
      <c r="Q1146" s="153"/>
      <c r="R1146" s="153"/>
      <c r="S1146" s="238">
        <f t="shared" si="239"/>
        <v>0</v>
      </c>
      <c r="T1146" s="193" t="s">
        <v>44</v>
      </c>
      <c r="U1146" s="173"/>
      <c r="V1146" s="193" t="str">
        <f t="shared" si="240"/>
        <v/>
      </c>
      <c r="W1146" s="264" t="str">
        <f t="shared" si="241"/>
        <v>OK</v>
      </c>
      <c r="X1146" s="193" t="str">
        <f t="shared" si="242"/>
        <v/>
      </c>
      <c r="Y1146" s="193" t="str">
        <f t="shared" si="243"/>
        <v/>
      </c>
      <c r="Z1146" s="397" t="str">
        <f t="shared" si="244"/>
        <v/>
      </c>
      <c r="AA1146" s="257" t="str">
        <f t="shared" si="245"/>
        <v/>
      </c>
      <c r="AB1146" s="257" t="str">
        <f t="shared" si="246"/>
        <v/>
      </c>
      <c r="AC1146" s="193" t="str">
        <f t="shared" si="247"/>
        <v>CHECK DATES</v>
      </c>
      <c r="AD1146" s="257" t="str">
        <f t="shared" si="248"/>
        <v/>
      </c>
      <c r="AE1146" s="286">
        <v>0</v>
      </c>
      <c r="AF1146" s="257">
        <f t="shared" si="249"/>
        <v>0</v>
      </c>
      <c r="AG1146" s="257" t="str">
        <f t="shared" si="250"/>
        <v/>
      </c>
      <c r="AH1146" s="257">
        <f t="shared" si="251"/>
        <v>0</v>
      </c>
    </row>
    <row r="1147" spans="1:34" x14ac:dyDescent="0.3">
      <c r="A1147" s="287">
        <v>1135</v>
      </c>
      <c r="B1147" s="150"/>
      <c r="C1147" s="150"/>
      <c r="D1147" s="150"/>
      <c r="E1147" s="152"/>
      <c r="F1147" s="152"/>
      <c r="G1147" s="154"/>
      <c r="H1147" s="155"/>
      <c r="I1147" s="159"/>
      <c r="J1147" s="159"/>
      <c r="K1147" s="337"/>
      <c r="L1147" s="343" t="str">
        <f>IF(K1147="","",LOOKUP(K1147,'Work Programme'!$A$8:$A$207,'Work Programme'!$B$8:$B$207))</f>
        <v/>
      </c>
      <c r="M1147" s="150"/>
      <c r="N1147" s="151"/>
      <c r="O1147" s="254" t="str">
        <f>IF(G1147="","",VLOOKUP(G1147,'Overview - Financial Statement'!$A$46:$B$60,2,FALSE))</f>
        <v/>
      </c>
      <c r="P1147" s="255" t="str">
        <f t="shared" si="238"/>
        <v/>
      </c>
      <c r="Q1147" s="153"/>
      <c r="R1147" s="153"/>
      <c r="S1147" s="238">
        <f t="shared" si="239"/>
        <v>0</v>
      </c>
      <c r="T1147" s="193" t="s">
        <v>44</v>
      </c>
      <c r="U1147" s="173"/>
      <c r="V1147" s="193" t="str">
        <f t="shared" si="240"/>
        <v/>
      </c>
      <c r="W1147" s="264" t="str">
        <f t="shared" si="241"/>
        <v>OK</v>
      </c>
      <c r="X1147" s="193" t="str">
        <f t="shared" si="242"/>
        <v/>
      </c>
      <c r="Y1147" s="193" t="str">
        <f t="shared" si="243"/>
        <v/>
      </c>
      <c r="Z1147" s="397" t="str">
        <f t="shared" si="244"/>
        <v/>
      </c>
      <c r="AA1147" s="257" t="str">
        <f t="shared" si="245"/>
        <v/>
      </c>
      <c r="AB1147" s="257" t="str">
        <f t="shared" si="246"/>
        <v/>
      </c>
      <c r="AC1147" s="193" t="str">
        <f t="shared" si="247"/>
        <v>CHECK DATES</v>
      </c>
      <c r="AD1147" s="257" t="str">
        <f t="shared" si="248"/>
        <v/>
      </c>
      <c r="AE1147" s="286">
        <v>0</v>
      </c>
      <c r="AF1147" s="257">
        <f t="shared" si="249"/>
        <v>0</v>
      </c>
      <c r="AG1147" s="257" t="str">
        <f t="shared" si="250"/>
        <v/>
      </c>
      <c r="AH1147" s="257">
        <f t="shared" si="251"/>
        <v>0</v>
      </c>
    </row>
    <row r="1148" spans="1:34" x14ac:dyDescent="0.3">
      <c r="A1148" s="287">
        <v>1136</v>
      </c>
      <c r="B1148" s="150"/>
      <c r="C1148" s="150"/>
      <c r="D1148" s="150"/>
      <c r="E1148" s="152"/>
      <c r="F1148" s="152"/>
      <c r="G1148" s="154"/>
      <c r="H1148" s="155"/>
      <c r="I1148" s="159"/>
      <c r="J1148" s="159"/>
      <c r="K1148" s="337"/>
      <c r="L1148" s="343" t="str">
        <f>IF(K1148="","",LOOKUP(K1148,'Work Programme'!$A$8:$A$207,'Work Programme'!$B$8:$B$207))</f>
        <v/>
      </c>
      <c r="M1148" s="150"/>
      <c r="N1148" s="151"/>
      <c r="O1148" s="254" t="str">
        <f>IF(G1148="","",VLOOKUP(G1148,'Overview - Financial Statement'!$A$46:$B$60,2,FALSE))</f>
        <v/>
      </c>
      <c r="P1148" s="255" t="str">
        <f t="shared" si="238"/>
        <v/>
      </c>
      <c r="Q1148" s="153"/>
      <c r="R1148" s="153"/>
      <c r="S1148" s="238">
        <f t="shared" si="239"/>
        <v>0</v>
      </c>
      <c r="T1148" s="193" t="s">
        <v>44</v>
      </c>
      <c r="U1148" s="173"/>
      <c r="V1148" s="193" t="str">
        <f t="shared" si="240"/>
        <v/>
      </c>
      <c r="W1148" s="264" t="str">
        <f t="shared" si="241"/>
        <v>OK</v>
      </c>
      <c r="X1148" s="193" t="str">
        <f t="shared" si="242"/>
        <v/>
      </c>
      <c r="Y1148" s="193" t="str">
        <f t="shared" si="243"/>
        <v/>
      </c>
      <c r="Z1148" s="397" t="str">
        <f t="shared" si="244"/>
        <v/>
      </c>
      <c r="AA1148" s="257" t="str">
        <f t="shared" si="245"/>
        <v/>
      </c>
      <c r="AB1148" s="257" t="str">
        <f t="shared" si="246"/>
        <v/>
      </c>
      <c r="AC1148" s="193" t="str">
        <f t="shared" si="247"/>
        <v>CHECK DATES</v>
      </c>
      <c r="AD1148" s="257" t="str">
        <f t="shared" si="248"/>
        <v/>
      </c>
      <c r="AE1148" s="286">
        <v>0</v>
      </c>
      <c r="AF1148" s="257">
        <f t="shared" si="249"/>
        <v>0</v>
      </c>
      <c r="AG1148" s="257" t="str">
        <f t="shared" si="250"/>
        <v/>
      </c>
      <c r="AH1148" s="257">
        <f t="shared" si="251"/>
        <v>0</v>
      </c>
    </row>
    <row r="1149" spans="1:34" x14ac:dyDescent="0.3">
      <c r="A1149" s="287">
        <v>1137</v>
      </c>
      <c r="B1149" s="150"/>
      <c r="C1149" s="150"/>
      <c r="D1149" s="150"/>
      <c r="E1149" s="152"/>
      <c r="F1149" s="152"/>
      <c r="G1149" s="154"/>
      <c r="H1149" s="155"/>
      <c r="I1149" s="159"/>
      <c r="J1149" s="159"/>
      <c r="K1149" s="337"/>
      <c r="L1149" s="343" t="str">
        <f>IF(K1149="","",LOOKUP(K1149,'Work Programme'!$A$8:$A$207,'Work Programme'!$B$8:$B$207))</f>
        <v/>
      </c>
      <c r="M1149" s="150"/>
      <c r="N1149" s="151"/>
      <c r="O1149" s="254" t="str">
        <f>IF(G1149="","",VLOOKUP(G1149,'Overview - Financial Statement'!$A$46:$B$60,2,FALSE))</f>
        <v/>
      </c>
      <c r="P1149" s="255" t="str">
        <f t="shared" si="238"/>
        <v/>
      </c>
      <c r="Q1149" s="153"/>
      <c r="R1149" s="153"/>
      <c r="S1149" s="238">
        <f t="shared" si="239"/>
        <v>0</v>
      </c>
      <c r="T1149" s="193" t="s">
        <v>44</v>
      </c>
      <c r="U1149" s="173"/>
      <c r="V1149" s="193" t="str">
        <f t="shared" si="240"/>
        <v/>
      </c>
      <c r="W1149" s="264" t="str">
        <f t="shared" si="241"/>
        <v>OK</v>
      </c>
      <c r="X1149" s="193" t="str">
        <f t="shared" si="242"/>
        <v/>
      </c>
      <c r="Y1149" s="193" t="str">
        <f t="shared" si="243"/>
        <v/>
      </c>
      <c r="Z1149" s="397" t="str">
        <f t="shared" si="244"/>
        <v/>
      </c>
      <c r="AA1149" s="257" t="str">
        <f t="shared" si="245"/>
        <v/>
      </c>
      <c r="AB1149" s="257" t="str">
        <f t="shared" si="246"/>
        <v/>
      </c>
      <c r="AC1149" s="193" t="str">
        <f t="shared" si="247"/>
        <v>CHECK DATES</v>
      </c>
      <c r="AD1149" s="257" t="str">
        <f t="shared" si="248"/>
        <v/>
      </c>
      <c r="AE1149" s="286">
        <v>0</v>
      </c>
      <c r="AF1149" s="257">
        <f t="shared" si="249"/>
        <v>0</v>
      </c>
      <c r="AG1149" s="257" t="str">
        <f t="shared" si="250"/>
        <v/>
      </c>
      <c r="AH1149" s="257">
        <f t="shared" si="251"/>
        <v>0</v>
      </c>
    </row>
    <row r="1150" spans="1:34" x14ac:dyDescent="0.3">
      <c r="A1150" s="287">
        <v>1138</v>
      </c>
      <c r="B1150" s="150"/>
      <c r="C1150" s="150"/>
      <c r="D1150" s="150"/>
      <c r="E1150" s="152"/>
      <c r="F1150" s="152"/>
      <c r="G1150" s="154"/>
      <c r="H1150" s="155"/>
      <c r="I1150" s="159"/>
      <c r="J1150" s="159"/>
      <c r="K1150" s="337"/>
      <c r="L1150" s="343" t="str">
        <f>IF(K1150="","",LOOKUP(K1150,'Work Programme'!$A$8:$A$207,'Work Programme'!$B$8:$B$207))</f>
        <v/>
      </c>
      <c r="M1150" s="150"/>
      <c r="N1150" s="151"/>
      <c r="O1150" s="254" t="str">
        <f>IF(G1150="","",VLOOKUP(G1150,'Overview - Financial Statement'!$A$46:$B$60,2,FALSE))</f>
        <v/>
      </c>
      <c r="P1150" s="255" t="str">
        <f t="shared" si="238"/>
        <v/>
      </c>
      <c r="Q1150" s="153"/>
      <c r="R1150" s="153"/>
      <c r="S1150" s="238">
        <f t="shared" si="239"/>
        <v>0</v>
      </c>
      <c r="T1150" s="193" t="s">
        <v>44</v>
      </c>
      <c r="U1150" s="173"/>
      <c r="V1150" s="193" t="str">
        <f t="shared" si="240"/>
        <v/>
      </c>
      <c r="W1150" s="264" t="str">
        <f t="shared" si="241"/>
        <v>OK</v>
      </c>
      <c r="X1150" s="193" t="str">
        <f t="shared" si="242"/>
        <v/>
      </c>
      <c r="Y1150" s="193" t="str">
        <f t="shared" si="243"/>
        <v/>
      </c>
      <c r="Z1150" s="397" t="str">
        <f t="shared" si="244"/>
        <v/>
      </c>
      <c r="AA1150" s="257" t="str">
        <f t="shared" si="245"/>
        <v/>
      </c>
      <c r="AB1150" s="257" t="str">
        <f t="shared" si="246"/>
        <v/>
      </c>
      <c r="AC1150" s="193" t="str">
        <f t="shared" si="247"/>
        <v>CHECK DATES</v>
      </c>
      <c r="AD1150" s="257" t="str">
        <f t="shared" si="248"/>
        <v/>
      </c>
      <c r="AE1150" s="286">
        <v>0</v>
      </c>
      <c r="AF1150" s="257">
        <f t="shared" si="249"/>
        <v>0</v>
      </c>
      <c r="AG1150" s="257" t="str">
        <f t="shared" si="250"/>
        <v/>
      </c>
      <c r="AH1150" s="257">
        <f t="shared" si="251"/>
        <v>0</v>
      </c>
    </row>
    <row r="1151" spans="1:34" x14ac:dyDescent="0.3">
      <c r="A1151" s="287">
        <v>1139</v>
      </c>
      <c r="B1151" s="150"/>
      <c r="C1151" s="150"/>
      <c r="D1151" s="150"/>
      <c r="E1151" s="152"/>
      <c r="F1151" s="152"/>
      <c r="G1151" s="154"/>
      <c r="H1151" s="155"/>
      <c r="I1151" s="159"/>
      <c r="J1151" s="159"/>
      <c r="K1151" s="337"/>
      <c r="L1151" s="343" t="str">
        <f>IF(K1151="","",LOOKUP(K1151,'Work Programme'!$A$8:$A$207,'Work Programme'!$B$8:$B$207))</f>
        <v/>
      </c>
      <c r="M1151" s="150"/>
      <c r="N1151" s="151"/>
      <c r="O1151" s="254" t="str">
        <f>IF(G1151="","",VLOOKUP(G1151,'Overview - Financial Statement'!$A$46:$B$60,2,FALSE))</f>
        <v/>
      </c>
      <c r="P1151" s="255" t="str">
        <f t="shared" si="238"/>
        <v/>
      </c>
      <c r="Q1151" s="153"/>
      <c r="R1151" s="153"/>
      <c r="S1151" s="238">
        <f t="shared" si="239"/>
        <v>0</v>
      </c>
      <c r="T1151" s="193" t="s">
        <v>44</v>
      </c>
      <c r="U1151" s="173"/>
      <c r="V1151" s="193" t="str">
        <f t="shared" si="240"/>
        <v/>
      </c>
      <c r="W1151" s="264" t="str">
        <f t="shared" si="241"/>
        <v>OK</v>
      </c>
      <c r="X1151" s="193" t="str">
        <f t="shared" si="242"/>
        <v/>
      </c>
      <c r="Y1151" s="193" t="str">
        <f t="shared" si="243"/>
        <v/>
      </c>
      <c r="Z1151" s="397" t="str">
        <f t="shared" si="244"/>
        <v/>
      </c>
      <c r="AA1151" s="257" t="str">
        <f t="shared" si="245"/>
        <v/>
      </c>
      <c r="AB1151" s="257" t="str">
        <f t="shared" si="246"/>
        <v/>
      </c>
      <c r="AC1151" s="193" t="str">
        <f t="shared" si="247"/>
        <v>CHECK DATES</v>
      </c>
      <c r="AD1151" s="257" t="str">
        <f t="shared" si="248"/>
        <v/>
      </c>
      <c r="AE1151" s="286">
        <v>0</v>
      </c>
      <c r="AF1151" s="257">
        <f t="shared" si="249"/>
        <v>0</v>
      </c>
      <c r="AG1151" s="257" t="str">
        <f t="shared" si="250"/>
        <v/>
      </c>
      <c r="AH1151" s="257">
        <f t="shared" si="251"/>
        <v>0</v>
      </c>
    </row>
    <row r="1152" spans="1:34" x14ac:dyDescent="0.3">
      <c r="A1152" s="287">
        <v>1140</v>
      </c>
      <c r="B1152" s="150"/>
      <c r="C1152" s="150"/>
      <c r="D1152" s="150"/>
      <c r="E1152" s="152"/>
      <c r="F1152" s="152"/>
      <c r="G1152" s="154"/>
      <c r="H1152" s="155"/>
      <c r="I1152" s="159"/>
      <c r="J1152" s="159"/>
      <c r="K1152" s="337"/>
      <c r="L1152" s="343" t="str">
        <f>IF(K1152="","",LOOKUP(K1152,'Work Programme'!$A$8:$A$207,'Work Programme'!$B$8:$B$207))</f>
        <v/>
      </c>
      <c r="M1152" s="150"/>
      <c r="N1152" s="151"/>
      <c r="O1152" s="254" t="str">
        <f>IF(G1152="","",VLOOKUP(G1152,'Overview - Financial Statement'!$A$46:$B$60,2,FALSE))</f>
        <v/>
      </c>
      <c r="P1152" s="255" t="str">
        <f t="shared" si="238"/>
        <v/>
      </c>
      <c r="Q1152" s="153"/>
      <c r="R1152" s="153"/>
      <c r="S1152" s="238">
        <f t="shared" si="239"/>
        <v>0</v>
      </c>
      <c r="T1152" s="193" t="s">
        <v>44</v>
      </c>
      <c r="U1152" s="173"/>
      <c r="V1152" s="193" t="str">
        <f t="shared" si="240"/>
        <v/>
      </c>
      <c r="W1152" s="264" t="str">
        <f t="shared" si="241"/>
        <v>OK</v>
      </c>
      <c r="X1152" s="193" t="str">
        <f t="shared" si="242"/>
        <v/>
      </c>
      <c r="Y1152" s="193" t="str">
        <f t="shared" si="243"/>
        <v/>
      </c>
      <c r="Z1152" s="397" t="str">
        <f t="shared" si="244"/>
        <v/>
      </c>
      <c r="AA1152" s="257" t="str">
        <f t="shared" si="245"/>
        <v/>
      </c>
      <c r="AB1152" s="257" t="str">
        <f t="shared" si="246"/>
        <v/>
      </c>
      <c r="AC1152" s="193" t="str">
        <f t="shared" si="247"/>
        <v>CHECK DATES</v>
      </c>
      <c r="AD1152" s="257" t="str">
        <f t="shared" si="248"/>
        <v/>
      </c>
      <c r="AE1152" s="286">
        <v>0</v>
      </c>
      <c r="AF1152" s="257">
        <f t="shared" si="249"/>
        <v>0</v>
      </c>
      <c r="AG1152" s="257" t="str">
        <f t="shared" si="250"/>
        <v/>
      </c>
      <c r="AH1152" s="257">
        <f t="shared" si="251"/>
        <v>0</v>
      </c>
    </row>
    <row r="1153" spans="1:34" x14ac:dyDescent="0.3">
      <c r="A1153" s="287">
        <v>1141</v>
      </c>
      <c r="B1153" s="150"/>
      <c r="C1153" s="150"/>
      <c r="D1153" s="150"/>
      <c r="E1153" s="152"/>
      <c r="F1153" s="152"/>
      <c r="G1153" s="154"/>
      <c r="H1153" s="155"/>
      <c r="I1153" s="159"/>
      <c r="J1153" s="159"/>
      <c r="K1153" s="337"/>
      <c r="L1153" s="343" t="str">
        <f>IF(K1153="","",LOOKUP(K1153,'Work Programme'!$A$8:$A$207,'Work Programme'!$B$8:$B$207))</f>
        <v/>
      </c>
      <c r="M1153" s="150"/>
      <c r="N1153" s="151"/>
      <c r="O1153" s="254" t="str">
        <f>IF(G1153="","",VLOOKUP(G1153,'Overview - Financial Statement'!$A$46:$B$60,2,FALSE))</f>
        <v/>
      </c>
      <c r="P1153" s="255" t="str">
        <f t="shared" si="238"/>
        <v/>
      </c>
      <c r="Q1153" s="153"/>
      <c r="R1153" s="153"/>
      <c r="S1153" s="238">
        <f t="shared" si="239"/>
        <v>0</v>
      </c>
      <c r="T1153" s="193" t="s">
        <v>44</v>
      </c>
      <c r="U1153" s="173"/>
      <c r="V1153" s="193" t="str">
        <f t="shared" si="240"/>
        <v/>
      </c>
      <c r="W1153" s="264" t="str">
        <f t="shared" si="241"/>
        <v>OK</v>
      </c>
      <c r="X1153" s="193" t="str">
        <f t="shared" si="242"/>
        <v/>
      </c>
      <c r="Y1153" s="193" t="str">
        <f t="shared" si="243"/>
        <v/>
      </c>
      <c r="Z1153" s="397" t="str">
        <f t="shared" si="244"/>
        <v/>
      </c>
      <c r="AA1153" s="257" t="str">
        <f t="shared" si="245"/>
        <v/>
      </c>
      <c r="AB1153" s="257" t="str">
        <f t="shared" si="246"/>
        <v/>
      </c>
      <c r="AC1153" s="193" t="str">
        <f t="shared" si="247"/>
        <v>CHECK DATES</v>
      </c>
      <c r="AD1153" s="257" t="str">
        <f t="shared" si="248"/>
        <v/>
      </c>
      <c r="AE1153" s="286">
        <v>0</v>
      </c>
      <c r="AF1153" s="257">
        <f t="shared" si="249"/>
        <v>0</v>
      </c>
      <c r="AG1153" s="257" t="str">
        <f t="shared" si="250"/>
        <v/>
      </c>
      <c r="AH1153" s="257">
        <f t="shared" si="251"/>
        <v>0</v>
      </c>
    </row>
    <row r="1154" spans="1:34" x14ac:dyDescent="0.3">
      <c r="A1154" s="287">
        <v>1142</v>
      </c>
      <c r="B1154" s="150"/>
      <c r="C1154" s="150"/>
      <c r="D1154" s="150"/>
      <c r="E1154" s="152"/>
      <c r="F1154" s="152"/>
      <c r="G1154" s="154"/>
      <c r="H1154" s="155"/>
      <c r="I1154" s="159"/>
      <c r="J1154" s="159"/>
      <c r="K1154" s="337"/>
      <c r="L1154" s="343" t="str">
        <f>IF(K1154="","",LOOKUP(K1154,'Work Programme'!$A$8:$A$207,'Work Programme'!$B$8:$B$207))</f>
        <v/>
      </c>
      <c r="M1154" s="150"/>
      <c r="N1154" s="151"/>
      <c r="O1154" s="254" t="str">
        <f>IF(G1154="","",VLOOKUP(G1154,'Overview - Financial Statement'!$A$46:$B$60,2,FALSE))</f>
        <v/>
      </c>
      <c r="P1154" s="255" t="str">
        <f t="shared" si="238"/>
        <v/>
      </c>
      <c r="Q1154" s="153"/>
      <c r="R1154" s="153"/>
      <c r="S1154" s="238">
        <f t="shared" si="239"/>
        <v>0</v>
      </c>
      <c r="T1154" s="193" t="s">
        <v>44</v>
      </c>
      <c r="U1154" s="173"/>
      <c r="V1154" s="193" t="str">
        <f t="shared" si="240"/>
        <v/>
      </c>
      <c r="W1154" s="264" t="str">
        <f t="shared" si="241"/>
        <v>OK</v>
      </c>
      <c r="X1154" s="193" t="str">
        <f t="shared" si="242"/>
        <v/>
      </c>
      <c r="Y1154" s="193" t="str">
        <f t="shared" si="243"/>
        <v/>
      </c>
      <c r="Z1154" s="397" t="str">
        <f t="shared" si="244"/>
        <v/>
      </c>
      <c r="AA1154" s="257" t="str">
        <f t="shared" si="245"/>
        <v/>
      </c>
      <c r="AB1154" s="257" t="str">
        <f t="shared" si="246"/>
        <v/>
      </c>
      <c r="AC1154" s="193" t="str">
        <f t="shared" si="247"/>
        <v>CHECK DATES</v>
      </c>
      <c r="AD1154" s="257" t="str">
        <f t="shared" si="248"/>
        <v/>
      </c>
      <c r="AE1154" s="286">
        <v>0</v>
      </c>
      <c r="AF1154" s="257">
        <f t="shared" si="249"/>
        <v>0</v>
      </c>
      <c r="AG1154" s="257" t="str">
        <f t="shared" si="250"/>
        <v/>
      </c>
      <c r="AH1154" s="257">
        <f t="shared" si="251"/>
        <v>0</v>
      </c>
    </row>
    <row r="1155" spans="1:34" x14ac:dyDescent="0.3">
      <c r="A1155" s="287">
        <v>1143</v>
      </c>
      <c r="B1155" s="150"/>
      <c r="C1155" s="150"/>
      <c r="D1155" s="150"/>
      <c r="E1155" s="152"/>
      <c r="F1155" s="152"/>
      <c r="G1155" s="154"/>
      <c r="H1155" s="155"/>
      <c r="I1155" s="159"/>
      <c r="J1155" s="159"/>
      <c r="K1155" s="337"/>
      <c r="L1155" s="343" t="str">
        <f>IF(K1155="","",LOOKUP(K1155,'Work Programme'!$A$8:$A$207,'Work Programme'!$B$8:$B$207))</f>
        <v/>
      </c>
      <c r="M1155" s="150"/>
      <c r="N1155" s="151"/>
      <c r="O1155" s="254" t="str">
        <f>IF(G1155="","",VLOOKUP(G1155,'Overview - Financial Statement'!$A$46:$B$60,2,FALSE))</f>
        <v/>
      </c>
      <c r="P1155" s="255" t="str">
        <f t="shared" si="238"/>
        <v/>
      </c>
      <c r="Q1155" s="153"/>
      <c r="R1155" s="153"/>
      <c r="S1155" s="238">
        <f t="shared" si="239"/>
        <v>0</v>
      </c>
      <c r="T1155" s="193" t="s">
        <v>44</v>
      </c>
      <c r="U1155" s="173"/>
      <c r="V1155" s="193" t="str">
        <f t="shared" si="240"/>
        <v/>
      </c>
      <c r="W1155" s="264" t="str">
        <f t="shared" si="241"/>
        <v>OK</v>
      </c>
      <c r="X1155" s="193" t="str">
        <f t="shared" si="242"/>
        <v/>
      </c>
      <c r="Y1155" s="193" t="str">
        <f t="shared" si="243"/>
        <v/>
      </c>
      <c r="Z1155" s="397" t="str">
        <f t="shared" si="244"/>
        <v/>
      </c>
      <c r="AA1155" s="257" t="str">
        <f t="shared" si="245"/>
        <v/>
      </c>
      <c r="AB1155" s="257" t="str">
        <f t="shared" si="246"/>
        <v/>
      </c>
      <c r="AC1155" s="193" t="str">
        <f t="shared" si="247"/>
        <v>CHECK DATES</v>
      </c>
      <c r="AD1155" s="257" t="str">
        <f t="shared" si="248"/>
        <v/>
      </c>
      <c r="AE1155" s="286">
        <v>0</v>
      </c>
      <c r="AF1155" s="257">
        <f t="shared" si="249"/>
        <v>0</v>
      </c>
      <c r="AG1155" s="257" t="str">
        <f t="shared" si="250"/>
        <v/>
      </c>
      <c r="AH1155" s="257">
        <f t="shared" si="251"/>
        <v>0</v>
      </c>
    </row>
    <row r="1156" spans="1:34" x14ac:dyDescent="0.3">
      <c r="A1156" s="287">
        <v>1144</v>
      </c>
      <c r="B1156" s="150"/>
      <c r="C1156" s="150"/>
      <c r="D1156" s="150"/>
      <c r="E1156" s="152"/>
      <c r="F1156" s="152"/>
      <c r="G1156" s="154"/>
      <c r="H1156" s="155"/>
      <c r="I1156" s="159"/>
      <c r="J1156" s="159"/>
      <c r="K1156" s="337"/>
      <c r="L1156" s="343" t="str">
        <f>IF(K1156="","",LOOKUP(K1156,'Work Programme'!$A$8:$A$207,'Work Programme'!$B$8:$B$207))</f>
        <v/>
      </c>
      <c r="M1156" s="150"/>
      <c r="N1156" s="151"/>
      <c r="O1156" s="254" t="str">
        <f>IF(G1156="","",VLOOKUP(G1156,'Overview - Financial Statement'!$A$46:$B$60,2,FALSE))</f>
        <v/>
      </c>
      <c r="P1156" s="255" t="str">
        <f t="shared" si="238"/>
        <v/>
      </c>
      <c r="Q1156" s="153"/>
      <c r="R1156" s="153"/>
      <c r="S1156" s="238">
        <f t="shared" si="239"/>
        <v>0</v>
      </c>
      <c r="T1156" s="193" t="s">
        <v>44</v>
      </c>
      <c r="U1156" s="173"/>
      <c r="V1156" s="193" t="str">
        <f t="shared" si="240"/>
        <v/>
      </c>
      <c r="W1156" s="264" t="str">
        <f t="shared" si="241"/>
        <v>OK</v>
      </c>
      <c r="X1156" s="193" t="str">
        <f t="shared" si="242"/>
        <v/>
      </c>
      <c r="Y1156" s="193" t="str">
        <f t="shared" si="243"/>
        <v/>
      </c>
      <c r="Z1156" s="397" t="str">
        <f t="shared" si="244"/>
        <v/>
      </c>
      <c r="AA1156" s="257" t="str">
        <f t="shared" si="245"/>
        <v/>
      </c>
      <c r="AB1156" s="257" t="str">
        <f t="shared" si="246"/>
        <v/>
      </c>
      <c r="AC1156" s="193" t="str">
        <f t="shared" si="247"/>
        <v>CHECK DATES</v>
      </c>
      <c r="AD1156" s="257" t="str">
        <f t="shared" si="248"/>
        <v/>
      </c>
      <c r="AE1156" s="286">
        <v>0</v>
      </c>
      <c r="AF1156" s="257">
        <f t="shared" si="249"/>
        <v>0</v>
      </c>
      <c r="AG1156" s="257" t="str">
        <f t="shared" si="250"/>
        <v/>
      </c>
      <c r="AH1156" s="257">
        <f t="shared" si="251"/>
        <v>0</v>
      </c>
    </row>
    <row r="1157" spans="1:34" x14ac:dyDescent="0.3">
      <c r="A1157" s="287">
        <v>1145</v>
      </c>
      <c r="B1157" s="150"/>
      <c r="C1157" s="150"/>
      <c r="D1157" s="150"/>
      <c r="E1157" s="152"/>
      <c r="F1157" s="152"/>
      <c r="G1157" s="154"/>
      <c r="H1157" s="155"/>
      <c r="I1157" s="159"/>
      <c r="J1157" s="159"/>
      <c r="K1157" s="337"/>
      <c r="L1157" s="343" t="str">
        <f>IF(K1157="","",LOOKUP(K1157,'Work Programme'!$A$8:$A$207,'Work Programme'!$B$8:$B$207))</f>
        <v/>
      </c>
      <c r="M1157" s="150"/>
      <c r="N1157" s="151"/>
      <c r="O1157" s="254" t="str">
        <f>IF(G1157="","",VLOOKUP(G1157,'Overview - Financial Statement'!$A$46:$B$60,2,FALSE))</f>
        <v/>
      </c>
      <c r="P1157" s="255" t="str">
        <f t="shared" si="238"/>
        <v/>
      </c>
      <c r="Q1157" s="153"/>
      <c r="R1157" s="153"/>
      <c r="S1157" s="238">
        <f t="shared" si="239"/>
        <v>0</v>
      </c>
      <c r="T1157" s="193" t="s">
        <v>44</v>
      </c>
      <c r="U1157" s="173"/>
      <c r="V1157" s="193" t="str">
        <f t="shared" si="240"/>
        <v/>
      </c>
      <c r="W1157" s="264" t="str">
        <f t="shared" si="241"/>
        <v>OK</v>
      </c>
      <c r="X1157" s="193" t="str">
        <f t="shared" si="242"/>
        <v/>
      </c>
      <c r="Y1157" s="193" t="str">
        <f t="shared" si="243"/>
        <v/>
      </c>
      <c r="Z1157" s="397" t="str">
        <f t="shared" si="244"/>
        <v/>
      </c>
      <c r="AA1157" s="257" t="str">
        <f t="shared" si="245"/>
        <v/>
      </c>
      <c r="AB1157" s="257" t="str">
        <f t="shared" si="246"/>
        <v/>
      </c>
      <c r="AC1157" s="193" t="str">
        <f t="shared" si="247"/>
        <v>CHECK DATES</v>
      </c>
      <c r="AD1157" s="257" t="str">
        <f t="shared" si="248"/>
        <v/>
      </c>
      <c r="AE1157" s="286">
        <v>0</v>
      </c>
      <c r="AF1157" s="257">
        <f t="shared" si="249"/>
        <v>0</v>
      </c>
      <c r="AG1157" s="257" t="str">
        <f t="shared" si="250"/>
        <v/>
      </c>
      <c r="AH1157" s="257">
        <f t="shared" si="251"/>
        <v>0</v>
      </c>
    </row>
    <row r="1158" spans="1:34" x14ac:dyDescent="0.3">
      <c r="A1158" s="287">
        <v>1146</v>
      </c>
      <c r="B1158" s="150"/>
      <c r="C1158" s="150"/>
      <c r="D1158" s="150"/>
      <c r="E1158" s="152"/>
      <c r="F1158" s="152"/>
      <c r="G1158" s="154"/>
      <c r="H1158" s="155"/>
      <c r="I1158" s="159"/>
      <c r="J1158" s="159"/>
      <c r="K1158" s="337"/>
      <c r="L1158" s="343" t="str">
        <f>IF(K1158="","",LOOKUP(K1158,'Work Programme'!$A$8:$A$207,'Work Programme'!$B$8:$B$207))</f>
        <v/>
      </c>
      <c r="M1158" s="150"/>
      <c r="N1158" s="151"/>
      <c r="O1158" s="254" t="str">
        <f>IF(G1158="","",VLOOKUP(G1158,'Overview - Financial Statement'!$A$46:$B$60,2,FALSE))</f>
        <v/>
      </c>
      <c r="P1158" s="255" t="str">
        <f t="shared" si="238"/>
        <v/>
      </c>
      <c r="Q1158" s="153"/>
      <c r="R1158" s="153"/>
      <c r="S1158" s="238">
        <f t="shared" si="239"/>
        <v>0</v>
      </c>
      <c r="T1158" s="193" t="s">
        <v>44</v>
      </c>
      <c r="U1158" s="173"/>
      <c r="V1158" s="193" t="str">
        <f t="shared" si="240"/>
        <v/>
      </c>
      <c r="W1158" s="264" t="str">
        <f t="shared" si="241"/>
        <v>OK</v>
      </c>
      <c r="X1158" s="193" t="str">
        <f t="shared" si="242"/>
        <v/>
      </c>
      <c r="Y1158" s="193" t="str">
        <f t="shared" si="243"/>
        <v/>
      </c>
      <c r="Z1158" s="397" t="str">
        <f t="shared" si="244"/>
        <v/>
      </c>
      <c r="AA1158" s="257" t="str">
        <f t="shared" si="245"/>
        <v/>
      </c>
      <c r="AB1158" s="257" t="str">
        <f t="shared" si="246"/>
        <v/>
      </c>
      <c r="AC1158" s="193" t="str">
        <f t="shared" si="247"/>
        <v>CHECK DATES</v>
      </c>
      <c r="AD1158" s="257" t="str">
        <f t="shared" si="248"/>
        <v/>
      </c>
      <c r="AE1158" s="286">
        <v>0</v>
      </c>
      <c r="AF1158" s="257">
        <f t="shared" si="249"/>
        <v>0</v>
      </c>
      <c r="AG1158" s="257" t="str">
        <f t="shared" si="250"/>
        <v/>
      </c>
      <c r="AH1158" s="257">
        <f t="shared" si="251"/>
        <v>0</v>
      </c>
    </row>
    <row r="1159" spans="1:34" x14ac:dyDescent="0.3">
      <c r="A1159" s="287">
        <v>1147</v>
      </c>
      <c r="B1159" s="150"/>
      <c r="C1159" s="150"/>
      <c r="D1159" s="150"/>
      <c r="E1159" s="152"/>
      <c r="F1159" s="152"/>
      <c r="G1159" s="154"/>
      <c r="H1159" s="155"/>
      <c r="I1159" s="159"/>
      <c r="J1159" s="159"/>
      <c r="K1159" s="337"/>
      <c r="L1159" s="343" t="str">
        <f>IF(K1159="","",LOOKUP(K1159,'Work Programme'!$A$8:$A$207,'Work Programme'!$B$8:$B$207))</f>
        <v/>
      </c>
      <c r="M1159" s="150"/>
      <c r="N1159" s="151"/>
      <c r="O1159" s="254" t="str">
        <f>IF(G1159="","",VLOOKUP(G1159,'Overview - Financial Statement'!$A$46:$B$60,2,FALSE))</f>
        <v/>
      </c>
      <c r="P1159" s="255" t="str">
        <f t="shared" si="238"/>
        <v/>
      </c>
      <c r="Q1159" s="153"/>
      <c r="R1159" s="153"/>
      <c r="S1159" s="238">
        <f t="shared" si="239"/>
        <v>0</v>
      </c>
      <c r="T1159" s="193" t="s">
        <v>44</v>
      </c>
      <c r="U1159" s="173"/>
      <c r="V1159" s="193" t="str">
        <f t="shared" si="240"/>
        <v/>
      </c>
      <c r="W1159" s="264" t="str">
        <f t="shared" si="241"/>
        <v>OK</v>
      </c>
      <c r="X1159" s="193" t="str">
        <f t="shared" si="242"/>
        <v/>
      </c>
      <c r="Y1159" s="193" t="str">
        <f t="shared" si="243"/>
        <v/>
      </c>
      <c r="Z1159" s="397" t="str">
        <f t="shared" si="244"/>
        <v/>
      </c>
      <c r="AA1159" s="257" t="str">
        <f t="shared" si="245"/>
        <v/>
      </c>
      <c r="AB1159" s="257" t="str">
        <f t="shared" si="246"/>
        <v/>
      </c>
      <c r="AC1159" s="193" t="str">
        <f t="shared" si="247"/>
        <v>CHECK DATES</v>
      </c>
      <c r="AD1159" s="257" t="str">
        <f t="shared" si="248"/>
        <v/>
      </c>
      <c r="AE1159" s="286">
        <v>0</v>
      </c>
      <c r="AF1159" s="257">
        <f t="shared" si="249"/>
        <v>0</v>
      </c>
      <c r="AG1159" s="257" t="str">
        <f t="shared" si="250"/>
        <v/>
      </c>
      <c r="AH1159" s="257">
        <f t="shared" si="251"/>
        <v>0</v>
      </c>
    </row>
    <row r="1160" spans="1:34" x14ac:dyDescent="0.3">
      <c r="A1160" s="287">
        <v>1148</v>
      </c>
      <c r="B1160" s="150"/>
      <c r="C1160" s="150"/>
      <c r="D1160" s="150"/>
      <c r="E1160" s="152"/>
      <c r="F1160" s="152"/>
      <c r="G1160" s="154"/>
      <c r="H1160" s="155"/>
      <c r="I1160" s="159"/>
      <c r="J1160" s="159"/>
      <c r="K1160" s="337"/>
      <c r="L1160" s="343" t="str">
        <f>IF(K1160="","",LOOKUP(K1160,'Work Programme'!$A$8:$A$207,'Work Programme'!$B$8:$B$207))</f>
        <v/>
      </c>
      <c r="M1160" s="150"/>
      <c r="N1160" s="151"/>
      <c r="O1160" s="254" t="str">
        <f>IF(G1160="","",VLOOKUP(G1160,'Overview - Financial Statement'!$A$46:$B$60,2,FALSE))</f>
        <v/>
      </c>
      <c r="P1160" s="255" t="str">
        <f t="shared" si="238"/>
        <v/>
      </c>
      <c r="Q1160" s="153"/>
      <c r="R1160" s="153"/>
      <c r="S1160" s="238">
        <f t="shared" si="239"/>
        <v>0</v>
      </c>
      <c r="T1160" s="193" t="s">
        <v>44</v>
      </c>
      <c r="U1160" s="173"/>
      <c r="V1160" s="193" t="str">
        <f t="shared" si="240"/>
        <v/>
      </c>
      <c r="W1160" s="264" t="str">
        <f t="shared" si="241"/>
        <v>OK</v>
      </c>
      <c r="X1160" s="193" t="str">
        <f t="shared" si="242"/>
        <v/>
      </c>
      <c r="Y1160" s="193" t="str">
        <f t="shared" si="243"/>
        <v/>
      </c>
      <c r="Z1160" s="397" t="str">
        <f t="shared" si="244"/>
        <v/>
      </c>
      <c r="AA1160" s="257" t="str">
        <f t="shared" si="245"/>
        <v/>
      </c>
      <c r="AB1160" s="257" t="str">
        <f t="shared" si="246"/>
        <v/>
      </c>
      <c r="AC1160" s="193" t="str">
        <f t="shared" si="247"/>
        <v>CHECK DATES</v>
      </c>
      <c r="AD1160" s="257" t="str">
        <f t="shared" si="248"/>
        <v/>
      </c>
      <c r="AE1160" s="286">
        <v>0</v>
      </c>
      <c r="AF1160" s="257">
        <f t="shared" si="249"/>
        <v>0</v>
      </c>
      <c r="AG1160" s="257" t="str">
        <f t="shared" si="250"/>
        <v/>
      </c>
      <c r="AH1160" s="257">
        <f t="shared" si="251"/>
        <v>0</v>
      </c>
    </row>
    <row r="1161" spans="1:34" x14ac:dyDescent="0.3">
      <c r="A1161" s="287">
        <v>1149</v>
      </c>
      <c r="B1161" s="150"/>
      <c r="C1161" s="150"/>
      <c r="D1161" s="150"/>
      <c r="E1161" s="152"/>
      <c r="F1161" s="152"/>
      <c r="G1161" s="154"/>
      <c r="H1161" s="155"/>
      <c r="I1161" s="159"/>
      <c r="J1161" s="159"/>
      <c r="K1161" s="337"/>
      <c r="L1161" s="343" t="str">
        <f>IF(K1161="","",LOOKUP(K1161,'Work Programme'!$A$8:$A$207,'Work Programme'!$B$8:$B$207))</f>
        <v/>
      </c>
      <c r="M1161" s="150"/>
      <c r="N1161" s="151"/>
      <c r="O1161" s="254" t="str">
        <f>IF(G1161="","",VLOOKUP(G1161,'Overview - Financial Statement'!$A$46:$B$60,2,FALSE))</f>
        <v/>
      </c>
      <c r="P1161" s="255" t="str">
        <f t="shared" si="238"/>
        <v/>
      </c>
      <c r="Q1161" s="153"/>
      <c r="R1161" s="153"/>
      <c r="S1161" s="238">
        <f t="shared" si="239"/>
        <v>0</v>
      </c>
      <c r="T1161" s="193" t="s">
        <v>44</v>
      </c>
      <c r="U1161" s="173"/>
      <c r="V1161" s="193" t="str">
        <f t="shared" si="240"/>
        <v/>
      </c>
      <c r="W1161" s="264" t="str">
        <f t="shared" si="241"/>
        <v>OK</v>
      </c>
      <c r="X1161" s="193" t="str">
        <f t="shared" si="242"/>
        <v/>
      </c>
      <c r="Y1161" s="193" t="str">
        <f t="shared" si="243"/>
        <v/>
      </c>
      <c r="Z1161" s="397" t="str">
        <f t="shared" si="244"/>
        <v/>
      </c>
      <c r="AA1161" s="257" t="str">
        <f t="shared" si="245"/>
        <v/>
      </c>
      <c r="AB1161" s="257" t="str">
        <f t="shared" si="246"/>
        <v/>
      </c>
      <c r="AC1161" s="193" t="str">
        <f t="shared" si="247"/>
        <v>CHECK DATES</v>
      </c>
      <c r="AD1161" s="257" t="str">
        <f t="shared" si="248"/>
        <v/>
      </c>
      <c r="AE1161" s="286">
        <v>0</v>
      </c>
      <c r="AF1161" s="257">
        <f t="shared" si="249"/>
        <v>0</v>
      </c>
      <c r="AG1161" s="257" t="str">
        <f t="shared" si="250"/>
        <v/>
      </c>
      <c r="AH1161" s="257">
        <f t="shared" si="251"/>
        <v>0</v>
      </c>
    </row>
    <row r="1162" spans="1:34" x14ac:dyDescent="0.3">
      <c r="A1162" s="287">
        <v>1150</v>
      </c>
      <c r="B1162" s="150"/>
      <c r="C1162" s="150"/>
      <c r="D1162" s="150"/>
      <c r="E1162" s="152"/>
      <c r="F1162" s="152"/>
      <c r="G1162" s="154"/>
      <c r="H1162" s="155"/>
      <c r="I1162" s="159"/>
      <c r="J1162" s="159"/>
      <c r="K1162" s="337"/>
      <c r="L1162" s="343" t="str">
        <f>IF(K1162="","",LOOKUP(K1162,'Work Programme'!$A$8:$A$207,'Work Programme'!$B$8:$B$207))</f>
        <v/>
      </c>
      <c r="M1162" s="150"/>
      <c r="N1162" s="151"/>
      <c r="O1162" s="254" t="str">
        <f>IF(G1162="","",VLOOKUP(G1162,'Overview - Financial Statement'!$A$46:$B$60,2,FALSE))</f>
        <v/>
      </c>
      <c r="P1162" s="255" t="str">
        <f t="shared" si="238"/>
        <v/>
      </c>
      <c r="Q1162" s="153"/>
      <c r="R1162" s="153"/>
      <c r="S1162" s="238">
        <f t="shared" si="239"/>
        <v>0</v>
      </c>
      <c r="T1162" s="193" t="s">
        <v>44</v>
      </c>
      <c r="U1162" s="173"/>
      <c r="V1162" s="193" t="str">
        <f t="shared" si="240"/>
        <v/>
      </c>
      <c r="W1162" s="264" t="str">
        <f t="shared" si="241"/>
        <v>OK</v>
      </c>
      <c r="X1162" s="193" t="str">
        <f t="shared" si="242"/>
        <v/>
      </c>
      <c r="Y1162" s="193" t="str">
        <f t="shared" si="243"/>
        <v/>
      </c>
      <c r="Z1162" s="397" t="str">
        <f t="shared" si="244"/>
        <v/>
      </c>
      <c r="AA1162" s="257" t="str">
        <f t="shared" si="245"/>
        <v/>
      </c>
      <c r="AB1162" s="257" t="str">
        <f t="shared" si="246"/>
        <v/>
      </c>
      <c r="AC1162" s="193" t="str">
        <f t="shared" si="247"/>
        <v>CHECK DATES</v>
      </c>
      <c r="AD1162" s="257" t="str">
        <f t="shared" si="248"/>
        <v/>
      </c>
      <c r="AE1162" s="286">
        <v>0</v>
      </c>
      <c r="AF1162" s="257">
        <f t="shared" si="249"/>
        <v>0</v>
      </c>
      <c r="AG1162" s="257" t="str">
        <f t="shared" si="250"/>
        <v/>
      </c>
      <c r="AH1162" s="257">
        <f t="shared" si="251"/>
        <v>0</v>
      </c>
    </row>
    <row r="1163" spans="1:34" x14ac:dyDescent="0.3">
      <c r="A1163" s="287">
        <v>1151</v>
      </c>
      <c r="B1163" s="150"/>
      <c r="C1163" s="150"/>
      <c r="D1163" s="150"/>
      <c r="E1163" s="152"/>
      <c r="F1163" s="152"/>
      <c r="G1163" s="154"/>
      <c r="H1163" s="155"/>
      <c r="I1163" s="159"/>
      <c r="J1163" s="159"/>
      <c r="K1163" s="337"/>
      <c r="L1163" s="343" t="str">
        <f>IF(K1163="","",LOOKUP(K1163,'Work Programme'!$A$8:$A$207,'Work Programme'!$B$8:$B$207))</f>
        <v/>
      </c>
      <c r="M1163" s="150"/>
      <c r="N1163" s="151"/>
      <c r="O1163" s="254" t="str">
        <f>IF(G1163="","",VLOOKUP(G1163,'Overview - Financial Statement'!$A$46:$B$60,2,FALSE))</f>
        <v/>
      </c>
      <c r="P1163" s="255" t="str">
        <f t="shared" si="238"/>
        <v/>
      </c>
      <c r="Q1163" s="153"/>
      <c r="R1163" s="153"/>
      <c r="S1163" s="238">
        <f t="shared" si="239"/>
        <v>0</v>
      </c>
      <c r="T1163" s="193" t="s">
        <v>44</v>
      </c>
      <c r="U1163" s="173"/>
      <c r="V1163" s="193" t="str">
        <f t="shared" si="240"/>
        <v/>
      </c>
      <c r="W1163" s="264" t="str">
        <f t="shared" si="241"/>
        <v>OK</v>
      </c>
      <c r="X1163" s="193" t="str">
        <f t="shared" si="242"/>
        <v/>
      </c>
      <c r="Y1163" s="193" t="str">
        <f t="shared" si="243"/>
        <v/>
      </c>
      <c r="Z1163" s="397" t="str">
        <f t="shared" si="244"/>
        <v/>
      </c>
      <c r="AA1163" s="257" t="str">
        <f t="shared" si="245"/>
        <v/>
      </c>
      <c r="AB1163" s="257" t="str">
        <f t="shared" si="246"/>
        <v/>
      </c>
      <c r="AC1163" s="193" t="str">
        <f t="shared" si="247"/>
        <v>CHECK DATES</v>
      </c>
      <c r="AD1163" s="257" t="str">
        <f t="shared" si="248"/>
        <v/>
      </c>
      <c r="AE1163" s="286">
        <v>0</v>
      </c>
      <c r="AF1163" s="257">
        <f t="shared" si="249"/>
        <v>0</v>
      </c>
      <c r="AG1163" s="257" t="str">
        <f t="shared" si="250"/>
        <v/>
      </c>
      <c r="AH1163" s="257">
        <f t="shared" si="251"/>
        <v>0</v>
      </c>
    </row>
    <row r="1164" spans="1:34" x14ac:dyDescent="0.3">
      <c r="A1164" s="287">
        <v>1152</v>
      </c>
      <c r="B1164" s="150"/>
      <c r="C1164" s="150"/>
      <c r="D1164" s="150"/>
      <c r="E1164" s="152"/>
      <c r="F1164" s="152"/>
      <c r="G1164" s="154"/>
      <c r="H1164" s="155"/>
      <c r="I1164" s="159"/>
      <c r="J1164" s="159"/>
      <c r="K1164" s="337"/>
      <c r="L1164" s="343" t="str">
        <f>IF(K1164="","",LOOKUP(K1164,'Work Programme'!$A$8:$A$207,'Work Programme'!$B$8:$B$207))</f>
        <v/>
      </c>
      <c r="M1164" s="150"/>
      <c r="N1164" s="151"/>
      <c r="O1164" s="254" t="str">
        <f>IF(G1164="","",VLOOKUP(G1164,'Overview - Financial Statement'!$A$46:$B$60,2,FALSE))</f>
        <v/>
      </c>
      <c r="P1164" s="255" t="str">
        <f t="shared" si="238"/>
        <v/>
      </c>
      <c r="Q1164" s="153"/>
      <c r="R1164" s="153"/>
      <c r="S1164" s="238">
        <f t="shared" si="239"/>
        <v>0</v>
      </c>
      <c r="T1164" s="193" t="s">
        <v>44</v>
      </c>
      <c r="U1164" s="173"/>
      <c r="V1164" s="193" t="str">
        <f t="shared" si="240"/>
        <v/>
      </c>
      <c r="W1164" s="264" t="str">
        <f t="shared" si="241"/>
        <v>OK</v>
      </c>
      <c r="X1164" s="193" t="str">
        <f t="shared" si="242"/>
        <v/>
      </c>
      <c r="Y1164" s="193" t="str">
        <f t="shared" si="243"/>
        <v/>
      </c>
      <c r="Z1164" s="397" t="str">
        <f t="shared" si="244"/>
        <v/>
      </c>
      <c r="AA1164" s="257" t="str">
        <f t="shared" si="245"/>
        <v/>
      </c>
      <c r="AB1164" s="257" t="str">
        <f t="shared" si="246"/>
        <v/>
      </c>
      <c r="AC1164" s="193" t="str">
        <f t="shared" si="247"/>
        <v>CHECK DATES</v>
      </c>
      <c r="AD1164" s="257" t="str">
        <f t="shared" si="248"/>
        <v/>
      </c>
      <c r="AE1164" s="286">
        <v>0</v>
      </c>
      <c r="AF1164" s="257">
        <f t="shared" si="249"/>
        <v>0</v>
      </c>
      <c r="AG1164" s="257" t="str">
        <f t="shared" si="250"/>
        <v/>
      </c>
      <c r="AH1164" s="257">
        <f t="shared" si="251"/>
        <v>0</v>
      </c>
    </row>
    <row r="1165" spans="1:34" x14ac:dyDescent="0.3">
      <c r="A1165" s="287">
        <v>1153</v>
      </c>
      <c r="B1165" s="150"/>
      <c r="C1165" s="150"/>
      <c r="D1165" s="150"/>
      <c r="E1165" s="152"/>
      <c r="F1165" s="152"/>
      <c r="G1165" s="154"/>
      <c r="H1165" s="155"/>
      <c r="I1165" s="159"/>
      <c r="J1165" s="159"/>
      <c r="K1165" s="337"/>
      <c r="L1165" s="343" t="str">
        <f>IF(K1165="","",LOOKUP(K1165,'Work Programme'!$A$8:$A$207,'Work Programme'!$B$8:$B$207))</f>
        <v/>
      </c>
      <c r="M1165" s="150"/>
      <c r="N1165" s="151"/>
      <c r="O1165" s="254" t="str">
        <f>IF(G1165="","",VLOOKUP(G1165,'Overview - Financial Statement'!$A$46:$B$60,2,FALSE))</f>
        <v/>
      </c>
      <c r="P1165" s="255" t="str">
        <f t="shared" ref="P1165:P1212" si="252">IF(O1165="","",H1165/O1165)</f>
        <v/>
      </c>
      <c r="Q1165" s="153"/>
      <c r="R1165" s="153"/>
      <c r="S1165" s="238">
        <f t="shared" si="239"/>
        <v>0</v>
      </c>
      <c r="T1165" s="193" t="s">
        <v>44</v>
      </c>
      <c r="U1165" s="173"/>
      <c r="V1165" s="193" t="str">
        <f t="shared" si="240"/>
        <v/>
      </c>
      <c r="W1165" s="264" t="str">
        <f t="shared" si="241"/>
        <v>OK</v>
      </c>
      <c r="X1165" s="193" t="str">
        <f t="shared" si="242"/>
        <v/>
      </c>
      <c r="Y1165" s="193" t="str">
        <f t="shared" si="243"/>
        <v/>
      </c>
      <c r="Z1165" s="397" t="str">
        <f t="shared" si="244"/>
        <v/>
      </c>
      <c r="AA1165" s="257" t="str">
        <f t="shared" si="245"/>
        <v/>
      </c>
      <c r="AB1165" s="257" t="str">
        <f t="shared" si="246"/>
        <v/>
      </c>
      <c r="AC1165" s="193" t="str">
        <f t="shared" si="247"/>
        <v>CHECK DATES</v>
      </c>
      <c r="AD1165" s="257" t="str">
        <f t="shared" si="248"/>
        <v/>
      </c>
      <c r="AE1165" s="286">
        <v>0</v>
      </c>
      <c r="AF1165" s="257">
        <f t="shared" si="249"/>
        <v>0</v>
      </c>
      <c r="AG1165" s="257" t="str">
        <f t="shared" si="250"/>
        <v/>
      </c>
      <c r="AH1165" s="257">
        <f t="shared" si="251"/>
        <v>0</v>
      </c>
    </row>
    <row r="1166" spans="1:34" x14ac:dyDescent="0.3">
      <c r="A1166" s="287">
        <v>1154</v>
      </c>
      <c r="B1166" s="150"/>
      <c r="C1166" s="150"/>
      <c r="D1166" s="150"/>
      <c r="E1166" s="152"/>
      <c r="F1166" s="152"/>
      <c r="G1166" s="154"/>
      <c r="H1166" s="155"/>
      <c r="I1166" s="159"/>
      <c r="J1166" s="159"/>
      <c r="K1166" s="337"/>
      <c r="L1166" s="343" t="str">
        <f>IF(K1166="","",LOOKUP(K1166,'Work Programme'!$A$8:$A$207,'Work Programme'!$B$8:$B$207))</f>
        <v/>
      </c>
      <c r="M1166" s="150"/>
      <c r="N1166" s="151"/>
      <c r="O1166" s="254" t="str">
        <f>IF(G1166="","",VLOOKUP(G1166,'Overview - Financial Statement'!$A$46:$B$60,2,FALSE))</f>
        <v/>
      </c>
      <c r="P1166" s="255" t="str">
        <f t="shared" si="252"/>
        <v/>
      </c>
      <c r="Q1166" s="153"/>
      <c r="R1166" s="153"/>
      <c r="S1166" s="238">
        <f t="shared" si="239"/>
        <v>0</v>
      </c>
      <c r="T1166" s="193" t="s">
        <v>44</v>
      </c>
      <c r="U1166" s="173"/>
      <c r="V1166" s="193" t="str">
        <f t="shared" si="240"/>
        <v/>
      </c>
      <c r="W1166" s="264" t="str">
        <f t="shared" si="241"/>
        <v>OK</v>
      </c>
      <c r="X1166" s="193" t="str">
        <f t="shared" si="242"/>
        <v/>
      </c>
      <c r="Y1166" s="193" t="str">
        <f t="shared" si="243"/>
        <v/>
      </c>
      <c r="Z1166" s="397" t="str">
        <f t="shared" si="244"/>
        <v/>
      </c>
      <c r="AA1166" s="257" t="str">
        <f t="shared" si="245"/>
        <v/>
      </c>
      <c r="AB1166" s="257" t="str">
        <f t="shared" si="246"/>
        <v/>
      </c>
      <c r="AC1166" s="193" t="str">
        <f t="shared" si="247"/>
        <v>CHECK DATES</v>
      </c>
      <c r="AD1166" s="257" t="str">
        <f t="shared" si="248"/>
        <v/>
      </c>
      <c r="AE1166" s="286">
        <v>0</v>
      </c>
      <c r="AF1166" s="257">
        <f t="shared" si="249"/>
        <v>0</v>
      </c>
      <c r="AG1166" s="257" t="str">
        <f t="shared" si="250"/>
        <v/>
      </c>
      <c r="AH1166" s="257">
        <f t="shared" si="251"/>
        <v>0</v>
      </c>
    </row>
    <row r="1167" spans="1:34" x14ac:dyDescent="0.3">
      <c r="A1167" s="287">
        <v>1155</v>
      </c>
      <c r="B1167" s="150"/>
      <c r="C1167" s="150"/>
      <c r="D1167" s="150"/>
      <c r="E1167" s="152"/>
      <c r="F1167" s="152"/>
      <c r="G1167" s="154"/>
      <c r="H1167" s="155"/>
      <c r="I1167" s="159"/>
      <c r="J1167" s="159"/>
      <c r="K1167" s="337"/>
      <c r="L1167" s="343" t="str">
        <f>IF(K1167="","",LOOKUP(K1167,'Work Programme'!$A$8:$A$207,'Work Programme'!$B$8:$B$207))</f>
        <v/>
      </c>
      <c r="M1167" s="150"/>
      <c r="N1167" s="151"/>
      <c r="O1167" s="254" t="str">
        <f>IF(G1167="","",VLOOKUP(G1167,'Overview - Financial Statement'!$A$46:$B$60,2,FALSE))</f>
        <v/>
      </c>
      <c r="P1167" s="255" t="str">
        <f t="shared" si="252"/>
        <v/>
      </c>
      <c r="Q1167" s="153"/>
      <c r="R1167" s="153"/>
      <c r="S1167" s="238">
        <f t="shared" ref="S1167:S1212" si="253">IF(Q1167="YES",P1167,0)</f>
        <v>0</v>
      </c>
      <c r="T1167" s="193" t="s">
        <v>44</v>
      </c>
      <c r="U1167" s="173"/>
      <c r="V1167" s="193" t="str">
        <f t="shared" si="240"/>
        <v/>
      </c>
      <c r="W1167" s="264" t="str">
        <f t="shared" si="241"/>
        <v>OK</v>
      </c>
      <c r="X1167" s="193" t="str">
        <f t="shared" si="242"/>
        <v/>
      </c>
      <c r="Y1167" s="193" t="str">
        <f t="shared" si="243"/>
        <v/>
      </c>
      <c r="Z1167" s="397" t="str">
        <f t="shared" si="244"/>
        <v/>
      </c>
      <c r="AA1167" s="257" t="str">
        <f t="shared" si="245"/>
        <v/>
      </c>
      <c r="AB1167" s="257" t="str">
        <f t="shared" si="246"/>
        <v/>
      </c>
      <c r="AC1167" s="193" t="str">
        <f t="shared" si="247"/>
        <v>CHECK DATES</v>
      </c>
      <c r="AD1167" s="257" t="str">
        <f t="shared" si="248"/>
        <v/>
      </c>
      <c r="AE1167" s="286">
        <v>0</v>
      </c>
      <c r="AF1167" s="257">
        <f t="shared" si="249"/>
        <v>0</v>
      </c>
      <c r="AG1167" s="257" t="str">
        <f t="shared" si="250"/>
        <v/>
      </c>
      <c r="AH1167" s="257">
        <f t="shared" si="251"/>
        <v>0</v>
      </c>
    </row>
    <row r="1168" spans="1:34" x14ac:dyDescent="0.3">
      <c r="A1168" s="287">
        <v>1156</v>
      </c>
      <c r="B1168" s="150"/>
      <c r="C1168" s="150"/>
      <c r="D1168" s="150"/>
      <c r="E1168" s="152"/>
      <c r="F1168" s="152"/>
      <c r="G1168" s="154"/>
      <c r="H1168" s="155"/>
      <c r="I1168" s="159"/>
      <c r="J1168" s="159"/>
      <c r="K1168" s="337"/>
      <c r="L1168" s="343" t="str">
        <f>IF(K1168="","",LOOKUP(K1168,'Work Programme'!$A$8:$A$207,'Work Programme'!$B$8:$B$207))</f>
        <v/>
      </c>
      <c r="M1168" s="150"/>
      <c r="N1168" s="151"/>
      <c r="O1168" s="254" t="str">
        <f>IF(G1168="","",VLOOKUP(G1168,'Overview - Financial Statement'!$A$46:$B$60,2,FALSE))</f>
        <v/>
      </c>
      <c r="P1168" s="255" t="str">
        <f t="shared" si="252"/>
        <v/>
      </c>
      <c r="Q1168" s="153"/>
      <c r="R1168" s="153"/>
      <c r="S1168" s="238">
        <f t="shared" si="253"/>
        <v>0</v>
      </c>
      <c r="T1168" s="193" t="s">
        <v>44</v>
      </c>
      <c r="U1168" s="173"/>
      <c r="V1168" s="193" t="str">
        <f t="shared" ref="V1168:V1212" si="254">IF(P1168="","",IF(E1168="","CHECK DATES","OK"))</f>
        <v/>
      </c>
      <c r="W1168" s="264" t="str">
        <f t="shared" ref="W1168:W1212" si="255">IF(E1168-(I1168)&lt;0,"a posteriori ?","OK")</f>
        <v>OK</v>
      </c>
      <c r="X1168" s="193" t="str">
        <f t="shared" ref="X1168:X1212" si="256">IF(P1168="","",(IF(OR(I1168&lt;=($E$4-1),I1168&gt;=($G$4+1),J1168&lt;=($E$4-1),J1168&gt;=($G$4+1)),"CHECK DATES","OK")))</f>
        <v/>
      </c>
      <c r="Y1168" s="193" t="str">
        <f t="shared" ref="Y1168:Y1212" si="257">IF(G1168="","",G1168)</f>
        <v/>
      </c>
      <c r="Z1168" s="397" t="str">
        <f t="shared" ref="Z1168:Z1212" si="258">IF(G1168="","",IF(HLOOKUP(G1168,$U$4:$AI$5,2,FALSE)="",O1168,IF(O1168&lt;&gt;HLOOKUP(G1168,$U$4:$AI$5,2,FALSE),HLOOKUP(G1168,$U$4:$AI$5,2,FALSE),O1168)))</f>
        <v/>
      </c>
      <c r="AA1168" s="257" t="str">
        <f t="shared" ref="AA1168:AA1212" si="259">IF(O1168="","",IF(Z1168=1,P1168,H1168/Z1168))</f>
        <v/>
      </c>
      <c r="AB1168" s="257" t="str">
        <f t="shared" ref="AB1168:AB1212" si="260">IF(AA1168="","",IF(Z1168=1,0,AA1168-P1168))</f>
        <v/>
      </c>
      <c r="AC1168" s="193" t="str">
        <f t="shared" ref="AC1168:AC1212" si="261">IF(P1168=0,"",(IF(F1168="","CHECK DATES","OK")))</f>
        <v>CHECK DATES</v>
      </c>
      <c r="AD1168" s="257" t="str">
        <f t="shared" ref="AD1168:AD1212" si="262">IF(OR(T1168="NO",X1168="CHECK DATES",AC1168="CHECK DATES"),AA1168,"")</f>
        <v/>
      </c>
      <c r="AE1168" s="286">
        <v>0</v>
      </c>
      <c r="AF1168" s="257">
        <f t="shared" ref="AF1168:AF1212" si="263">IF(OR(T1168="NO",AD1168&gt;0,AE1168&gt;0)*(AND(OR(Q1168="NO",Q1168=""))),SUM(AD1168:AE1168),"")</f>
        <v>0</v>
      </c>
      <c r="AG1168" s="257" t="str">
        <f t="shared" ref="AG1168:AG1212" si="264">IF(OR(T1168="NO",AD1168&gt;0,AE1168&gt;0)*(AND(OR(Q1168="YES"))),SUM(AD1168:AE1168),"")</f>
        <v/>
      </c>
      <c r="AH1168" s="257">
        <f t="shared" ref="AH1168:AH1212" si="265">IF(Q1168="YES",AA1168,0)</f>
        <v>0</v>
      </c>
    </row>
    <row r="1169" spans="1:34" x14ac:dyDescent="0.3">
      <c r="A1169" s="287">
        <v>1157</v>
      </c>
      <c r="B1169" s="150"/>
      <c r="C1169" s="150"/>
      <c r="D1169" s="150"/>
      <c r="E1169" s="152"/>
      <c r="F1169" s="152"/>
      <c r="G1169" s="154"/>
      <c r="H1169" s="155"/>
      <c r="I1169" s="159"/>
      <c r="J1169" s="159"/>
      <c r="K1169" s="337"/>
      <c r="L1169" s="343" t="str">
        <f>IF(K1169="","",LOOKUP(K1169,'Work Programme'!$A$8:$A$207,'Work Programme'!$B$8:$B$207))</f>
        <v/>
      </c>
      <c r="M1169" s="150"/>
      <c r="N1169" s="151"/>
      <c r="O1169" s="254" t="str">
        <f>IF(G1169="","",VLOOKUP(G1169,'Overview - Financial Statement'!$A$46:$B$60,2,FALSE))</f>
        <v/>
      </c>
      <c r="P1169" s="255" t="str">
        <f t="shared" si="252"/>
        <v/>
      </c>
      <c r="Q1169" s="153"/>
      <c r="R1169" s="153"/>
      <c r="S1169" s="238">
        <f t="shared" si="253"/>
        <v>0</v>
      </c>
      <c r="T1169" s="193" t="s">
        <v>44</v>
      </c>
      <c r="U1169" s="173"/>
      <c r="V1169" s="193" t="str">
        <f t="shared" si="254"/>
        <v/>
      </c>
      <c r="W1169" s="264" t="str">
        <f t="shared" si="255"/>
        <v>OK</v>
      </c>
      <c r="X1169" s="193" t="str">
        <f t="shared" si="256"/>
        <v/>
      </c>
      <c r="Y1169" s="193" t="str">
        <f t="shared" si="257"/>
        <v/>
      </c>
      <c r="Z1169" s="397" t="str">
        <f t="shared" si="258"/>
        <v/>
      </c>
      <c r="AA1169" s="257" t="str">
        <f t="shared" si="259"/>
        <v/>
      </c>
      <c r="AB1169" s="257" t="str">
        <f t="shared" si="260"/>
        <v/>
      </c>
      <c r="AC1169" s="193" t="str">
        <f t="shared" si="261"/>
        <v>CHECK DATES</v>
      </c>
      <c r="AD1169" s="257" t="str">
        <f t="shared" si="262"/>
        <v/>
      </c>
      <c r="AE1169" s="286">
        <v>0</v>
      </c>
      <c r="AF1169" s="257">
        <f t="shared" si="263"/>
        <v>0</v>
      </c>
      <c r="AG1169" s="257" t="str">
        <f t="shared" si="264"/>
        <v/>
      </c>
      <c r="AH1169" s="257">
        <f t="shared" si="265"/>
        <v>0</v>
      </c>
    </row>
    <row r="1170" spans="1:34" x14ac:dyDescent="0.3">
      <c r="A1170" s="287">
        <v>1158</v>
      </c>
      <c r="B1170" s="150"/>
      <c r="C1170" s="150"/>
      <c r="D1170" s="150"/>
      <c r="E1170" s="152"/>
      <c r="F1170" s="152"/>
      <c r="G1170" s="154"/>
      <c r="H1170" s="155"/>
      <c r="I1170" s="159"/>
      <c r="J1170" s="159"/>
      <c r="K1170" s="337"/>
      <c r="L1170" s="343" t="str">
        <f>IF(K1170="","",LOOKUP(K1170,'Work Programme'!$A$8:$A$207,'Work Programme'!$B$8:$B$207))</f>
        <v/>
      </c>
      <c r="M1170" s="150"/>
      <c r="N1170" s="151"/>
      <c r="O1170" s="254" t="str">
        <f>IF(G1170="","",VLOOKUP(G1170,'Overview - Financial Statement'!$A$46:$B$60,2,FALSE))</f>
        <v/>
      </c>
      <c r="P1170" s="255" t="str">
        <f t="shared" si="252"/>
        <v/>
      </c>
      <c r="Q1170" s="153"/>
      <c r="R1170" s="153"/>
      <c r="S1170" s="238">
        <f t="shared" si="253"/>
        <v>0</v>
      </c>
      <c r="T1170" s="193" t="s">
        <v>44</v>
      </c>
      <c r="U1170" s="173"/>
      <c r="V1170" s="193" t="str">
        <f t="shared" si="254"/>
        <v/>
      </c>
      <c r="W1170" s="264" t="str">
        <f t="shared" si="255"/>
        <v>OK</v>
      </c>
      <c r="X1170" s="193" t="str">
        <f t="shared" si="256"/>
        <v/>
      </c>
      <c r="Y1170" s="193" t="str">
        <f t="shared" si="257"/>
        <v/>
      </c>
      <c r="Z1170" s="397" t="str">
        <f t="shared" si="258"/>
        <v/>
      </c>
      <c r="AA1170" s="257" t="str">
        <f t="shared" si="259"/>
        <v/>
      </c>
      <c r="AB1170" s="257" t="str">
        <f t="shared" si="260"/>
        <v/>
      </c>
      <c r="AC1170" s="193" t="str">
        <f t="shared" si="261"/>
        <v>CHECK DATES</v>
      </c>
      <c r="AD1170" s="257" t="str">
        <f t="shared" si="262"/>
        <v/>
      </c>
      <c r="AE1170" s="286">
        <v>0</v>
      </c>
      <c r="AF1170" s="257">
        <f t="shared" si="263"/>
        <v>0</v>
      </c>
      <c r="AG1170" s="257" t="str">
        <f t="shared" si="264"/>
        <v/>
      </c>
      <c r="AH1170" s="257">
        <f t="shared" si="265"/>
        <v>0</v>
      </c>
    </row>
    <row r="1171" spans="1:34" x14ac:dyDescent="0.3">
      <c r="A1171" s="287">
        <v>1159</v>
      </c>
      <c r="B1171" s="150"/>
      <c r="C1171" s="150"/>
      <c r="D1171" s="150"/>
      <c r="E1171" s="152"/>
      <c r="F1171" s="152"/>
      <c r="G1171" s="154"/>
      <c r="H1171" s="155"/>
      <c r="I1171" s="159"/>
      <c r="J1171" s="159"/>
      <c r="K1171" s="337"/>
      <c r="L1171" s="343" t="str">
        <f>IF(K1171="","",LOOKUP(K1171,'Work Programme'!$A$8:$A$207,'Work Programme'!$B$8:$B$207))</f>
        <v/>
      </c>
      <c r="M1171" s="150"/>
      <c r="N1171" s="151"/>
      <c r="O1171" s="254" t="str">
        <f>IF(G1171="","",VLOOKUP(G1171,'Overview - Financial Statement'!$A$46:$B$60,2,FALSE))</f>
        <v/>
      </c>
      <c r="P1171" s="255" t="str">
        <f t="shared" si="252"/>
        <v/>
      </c>
      <c r="Q1171" s="153"/>
      <c r="R1171" s="153"/>
      <c r="S1171" s="238">
        <f t="shared" si="253"/>
        <v>0</v>
      </c>
      <c r="T1171" s="193" t="s">
        <v>44</v>
      </c>
      <c r="U1171" s="173"/>
      <c r="V1171" s="193" t="str">
        <f t="shared" si="254"/>
        <v/>
      </c>
      <c r="W1171" s="264" t="str">
        <f t="shared" si="255"/>
        <v>OK</v>
      </c>
      <c r="X1171" s="193" t="str">
        <f t="shared" si="256"/>
        <v/>
      </c>
      <c r="Y1171" s="193" t="str">
        <f t="shared" si="257"/>
        <v/>
      </c>
      <c r="Z1171" s="397" t="str">
        <f t="shared" si="258"/>
        <v/>
      </c>
      <c r="AA1171" s="257" t="str">
        <f t="shared" si="259"/>
        <v/>
      </c>
      <c r="AB1171" s="257" t="str">
        <f t="shared" si="260"/>
        <v/>
      </c>
      <c r="AC1171" s="193" t="str">
        <f t="shared" si="261"/>
        <v>CHECK DATES</v>
      </c>
      <c r="AD1171" s="257" t="str">
        <f t="shared" si="262"/>
        <v/>
      </c>
      <c r="AE1171" s="286">
        <v>0</v>
      </c>
      <c r="AF1171" s="257">
        <f t="shared" si="263"/>
        <v>0</v>
      </c>
      <c r="AG1171" s="257" t="str">
        <f t="shared" si="264"/>
        <v/>
      </c>
      <c r="AH1171" s="257">
        <f t="shared" si="265"/>
        <v>0</v>
      </c>
    </row>
    <row r="1172" spans="1:34" x14ac:dyDescent="0.3">
      <c r="A1172" s="287">
        <v>1160</v>
      </c>
      <c r="B1172" s="150"/>
      <c r="C1172" s="150"/>
      <c r="D1172" s="150"/>
      <c r="E1172" s="152"/>
      <c r="F1172" s="152"/>
      <c r="G1172" s="154"/>
      <c r="H1172" s="155"/>
      <c r="I1172" s="159"/>
      <c r="J1172" s="159"/>
      <c r="K1172" s="337"/>
      <c r="L1172" s="343" t="str">
        <f>IF(K1172="","",LOOKUP(K1172,'Work Programme'!$A$8:$A$207,'Work Programme'!$B$8:$B$207))</f>
        <v/>
      </c>
      <c r="M1172" s="150"/>
      <c r="N1172" s="151"/>
      <c r="O1172" s="254" t="str">
        <f>IF(G1172="","",VLOOKUP(G1172,'Overview - Financial Statement'!$A$46:$B$60,2,FALSE))</f>
        <v/>
      </c>
      <c r="P1172" s="255" t="str">
        <f t="shared" si="252"/>
        <v/>
      </c>
      <c r="Q1172" s="153"/>
      <c r="R1172" s="153"/>
      <c r="S1172" s="238">
        <f t="shared" si="253"/>
        <v>0</v>
      </c>
      <c r="T1172" s="193" t="s">
        <v>44</v>
      </c>
      <c r="U1172" s="173"/>
      <c r="V1172" s="193" t="str">
        <f t="shared" si="254"/>
        <v/>
      </c>
      <c r="W1172" s="264" t="str">
        <f t="shared" si="255"/>
        <v>OK</v>
      </c>
      <c r="X1172" s="193" t="str">
        <f t="shared" si="256"/>
        <v/>
      </c>
      <c r="Y1172" s="193" t="str">
        <f t="shared" si="257"/>
        <v/>
      </c>
      <c r="Z1172" s="397" t="str">
        <f t="shared" si="258"/>
        <v/>
      </c>
      <c r="AA1172" s="257" t="str">
        <f t="shared" si="259"/>
        <v/>
      </c>
      <c r="AB1172" s="257" t="str">
        <f t="shared" si="260"/>
        <v/>
      </c>
      <c r="AC1172" s="193" t="str">
        <f t="shared" si="261"/>
        <v>CHECK DATES</v>
      </c>
      <c r="AD1172" s="257" t="str">
        <f t="shared" si="262"/>
        <v/>
      </c>
      <c r="AE1172" s="286">
        <v>0</v>
      </c>
      <c r="AF1172" s="257">
        <f t="shared" si="263"/>
        <v>0</v>
      </c>
      <c r="AG1172" s="257" t="str">
        <f t="shared" si="264"/>
        <v/>
      </c>
      <c r="AH1172" s="257">
        <f t="shared" si="265"/>
        <v>0</v>
      </c>
    </row>
    <row r="1173" spans="1:34" x14ac:dyDescent="0.3">
      <c r="A1173" s="287">
        <v>1161</v>
      </c>
      <c r="B1173" s="150"/>
      <c r="C1173" s="150"/>
      <c r="D1173" s="150"/>
      <c r="E1173" s="152"/>
      <c r="F1173" s="152"/>
      <c r="G1173" s="154"/>
      <c r="H1173" s="155"/>
      <c r="I1173" s="159"/>
      <c r="J1173" s="159"/>
      <c r="K1173" s="337"/>
      <c r="L1173" s="343" t="str">
        <f>IF(K1173="","",LOOKUP(K1173,'Work Programme'!$A$8:$A$207,'Work Programme'!$B$8:$B$207))</f>
        <v/>
      </c>
      <c r="M1173" s="150"/>
      <c r="N1173" s="151"/>
      <c r="O1173" s="254" t="str">
        <f>IF(G1173="","",VLOOKUP(G1173,'Overview - Financial Statement'!$A$46:$B$60,2,FALSE))</f>
        <v/>
      </c>
      <c r="P1173" s="255" t="str">
        <f t="shared" si="252"/>
        <v/>
      </c>
      <c r="Q1173" s="153"/>
      <c r="R1173" s="153"/>
      <c r="S1173" s="238">
        <f t="shared" si="253"/>
        <v>0</v>
      </c>
      <c r="T1173" s="193" t="s">
        <v>44</v>
      </c>
      <c r="U1173" s="173"/>
      <c r="V1173" s="193" t="str">
        <f t="shared" si="254"/>
        <v/>
      </c>
      <c r="W1173" s="264" t="str">
        <f t="shared" si="255"/>
        <v>OK</v>
      </c>
      <c r="X1173" s="193" t="str">
        <f t="shared" si="256"/>
        <v/>
      </c>
      <c r="Y1173" s="193" t="str">
        <f t="shared" si="257"/>
        <v/>
      </c>
      <c r="Z1173" s="397" t="str">
        <f t="shared" si="258"/>
        <v/>
      </c>
      <c r="AA1173" s="257" t="str">
        <f t="shared" si="259"/>
        <v/>
      </c>
      <c r="AB1173" s="257" t="str">
        <f t="shared" si="260"/>
        <v/>
      </c>
      <c r="AC1173" s="193" t="str">
        <f t="shared" si="261"/>
        <v>CHECK DATES</v>
      </c>
      <c r="AD1173" s="257" t="str">
        <f t="shared" si="262"/>
        <v/>
      </c>
      <c r="AE1173" s="286">
        <v>0</v>
      </c>
      <c r="AF1173" s="257">
        <f t="shared" si="263"/>
        <v>0</v>
      </c>
      <c r="AG1173" s="257" t="str">
        <f t="shared" si="264"/>
        <v/>
      </c>
      <c r="AH1173" s="257">
        <f t="shared" si="265"/>
        <v>0</v>
      </c>
    </row>
    <row r="1174" spans="1:34" x14ac:dyDescent="0.3">
      <c r="A1174" s="287">
        <v>1162</v>
      </c>
      <c r="B1174" s="150"/>
      <c r="C1174" s="150"/>
      <c r="D1174" s="150"/>
      <c r="E1174" s="152"/>
      <c r="F1174" s="152"/>
      <c r="G1174" s="154"/>
      <c r="H1174" s="155"/>
      <c r="I1174" s="159"/>
      <c r="J1174" s="159"/>
      <c r="K1174" s="337"/>
      <c r="L1174" s="343" t="str">
        <f>IF(K1174="","",LOOKUP(K1174,'Work Programme'!$A$8:$A$207,'Work Programme'!$B$8:$B$207))</f>
        <v/>
      </c>
      <c r="M1174" s="150"/>
      <c r="N1174" s="151"/>
      <c r="O1174" s="254" t="str">
        <f>IF(G1174="","",VLOOKUP(G1174,'Overview - Financial Statement'!$A$46:$B$60,2,FALSE))</f>
        <v/>
      </c>
      <c r="P1174" s="255" t="str">
        <f t="shared" si="252"/>
        <v/>
      </c>
      <c r="Q1174" s="153"/>
      <c r="R1174" s="153"/>
      <c r="S1174" s="238">
        <f t="shared" si="253"/>
        <v>0</v>
      </c>
      <c r="T1174" s="193" t="s">
        <v>44</v>
      </c>
      <c r="U1174" s="173"/>
      <c r="V1174" s="193" t="str">
        <f t="shared" si="254"/>
        <v/>
      </c>
      <c r="W1174" s="264" t="str">
        <f t="shared" si="255"/>
        <v>OK</v>
      </c>
      <c r="X1174" s="193" t="str">
        <f t="shared" si="256"/>
        <v/>
      </c>
      <c r="Y1174" s="193" t="str">
        <f t="shared" si="257"/>
        <v/>
      </c>
      <c r="Z1174" s="397" t="str">
        <f t="shared" si="258"/>
        <v/>
      </c>
      <c r="AA1174" s="257" t="str">
        <f t="shared" si="259"/>
        <v/>
      </c>
      <c r="AB1174" s="257" t="str">
        <f t="shared" si="260"/>
        <v/>
      </c>
      <c r="AC1174" s="193" t="str">
        <f t="shared" si="261"/>
        <v>CHECK DATES</v>
      </c>
      <c r="AD1174" s="257" t="str">
        <f t="shared" si="262"/>
        <v/>
      </c>
      <c r="AE1174" s="286">
        <v>0</v>
      </c>
      <c r="AF1174" s="257">
        <f t="shared" si="263"/>
        <v>0</v>
      </c>
      <c r="AG1174" s="257" t="str">
        <f t="shared" si="264"/>
        <v/>
      </c>
      <c r="AH1174" s="257">
        <f t="shared" si="265"/>
        <v>0</v>
      </c>
    </row>
    <row r="1175" spans="1:34" x14ac:dyDescent="0.3">
      <c r="A1175" s="287">
        <v>1163</v>
      </c>
      <c r="B1175" s="150"/>
      <c r="C1175" s="150"/>
      <c r="D1175" s="150"/>
      <c r="E1175" s="152"/>
      <c r="F1175" s="152"/>
      <c r="G1175" s="154"/>
      <c r="H1175" s="155"/>
      <c r="I1175" s="159"/>
      <c r="J1175" s="159"/>
      <c r="K1175" s="337"/>
      <c r="L1175" s="343" t="str">
        <f>IF(K1175="","",LOOKUP(K1175,'Work Programme'!$A$8:$A$207,'Work Programme'!$B$8:$B$207))</f>
        <v/>
      </c>
      <c r="M1175" s="150"/>
      <c r="N1175" s="151"/>
      <c r="O1175" s="254" t="str">
        <f>IF(G1175="","",VLOOKUP(G1175,'Overview - Financial Statement'!$A$46:$B$60,2,FALSE))</f>
        <v/>
      </c>
      <c r="P1175" s="255" t="str">
        <f t="shared" si="252"/>
        <v/>
      </c>
      <c r="Q1175" s="153"/>
      <c r="R1175" s="153"/>
      <c r="S1175" s="238">
        <f t="shared" si="253"/>
        <v>0</v>
      </c>
      <c r="T1175" s="193" t="s">
        <v>44</v>
      </c>
      <c r="U1175" s="173"/>
      <c r="V1175" s="193" t="str">
        <f t="shared" si="254"/>
        <v/>
      </c>
      <c r="W1175" s="264" t="str">
        <f t="shared" si="255"/>
        <v>OK</v>
      </c>
      <c r="X1175" s="193" t="str">
        <f t="shared" si="256"/>
        <v/>
      </c>
      <c r="Y1175" s="193" t="str">
        <f t="shared" si="257"/>
        <v/>
      </c>
      <c r="Z1175" s="397" t="str">
        <f t="shared" si="258"/>
        <v/>
      </c>
      <c r="AA1175" s="257" t="str">
        <f t="shared" si="259"/>
        <v/>
      </c>
      <c r="AB1175" s="257" t="str">
        <f t="shared" si="260"/>
        <v/>
      </c>
      <c r="AC1175" s="193" t="str">
        <f t="shared" si="261"/>
        <v>CHECK DATES</v>
      </c>
      <c r="AD1175" s="257" t="str">
        <f t="shared" si="262"/>
        <v/>
      </c>
      <c r="AE1175" s="286">
        <v>0</v>
      </c>
      <c r="AF1175" s="257">
        <f t="shared" si="263"/>
        <v>0</v>
      </c>
      <c r="AG1175" s="257" t="str">
        <f t="shared" si="264"/>
        <v/>
      </c>
      <c r="AH1175" s="257">
        <f t="shared" si="265"/>
        <v>0</v>
      </c>
    </row>
    <row r="1176" spans="1:34" x14ac:dyDescent="0.3">
      <c r="A1176" s="287">
        <v>1164</v>
      </c>
      <c r="B1176" s="150"/>
      <c r="C1176" s="150"/>
      <c r="D1176" s="150"/>
      <c r="E1176" s="152"/>
      <c r="F1176" s="152"/>
      <c r="G1176" s="154"/>
      <c r="H1176" s="155"/>
      <c r="I1176" s="159"/>
      <c r="J1176" s="159"/>
      <c r="K1176" s="337"/>
      <c r="L1176" s="343" t="str">
        <f>IF(K1176="","",LOOKUP(K1176,'Work Programme'!$A$8:$A$207,'Work Programme'!$B$8:$B$207))</f>
        <v/>
      </c>
      <c r="M1176" s="150"/>
      <c r="N1176" s="151"/>
      <c r="O1176" s="254" t="str">
        <f>IF(G1176="","",VLOOKUP(G1176,'Overview - Financial Statement'!$A$46:$B$60,2,FALSE))</f>
        <v/>
      </c>
      <c r="P1176" s="255" t="str">
        <f t="shared" si="252"/>
        <v/>
      </c>
      <c r="Q1176" s="153"/>
      <c r="R1176" s="153"/>
      <c r="S1176" s="238">
        <f t="shared" si="253"/>
        <v>0</v>
      </c>
      <c r="T1176" s="193" t="s">
        <v>44</v>
      </c>
      <c r="U1176" s="173"/>
      <c r="V1176" s="193" t="str">
        <f t="shared" si="254"/>
        <v/>
      </c>
      <c r="W1176" s="264" t="str">
        <f t="shared" si="255"/>
        <v>OK</v>
      </c>
      <c r="X1176" s="193" t="str">
        <f t="shared" si="256"/>
        <v/>
      </c>
      <c r="Y1176" s="193" t="str">
        <f t="shared" si="257"/>
        <v/>
      </c>
      <c r="Z1176" s="397" t="str">
        <f t="shared" si="258"/>
        <v/>
      </c>
      <c r="AA1176" s="257" t="str">
        <f t="shared" si="259"/>
        <v/>
      </c>
      <c r="AB1176" s="257" t="str">
        <f t="shared" si="260"/>
        <v/>
      </c>
      <c r="AC1176" s="193" t="str">
        <f t="shared" si="261"/>
        <v>CHECK DATES</v>
      </c>
      <c r="AD1176" s="257" t="str">
        <f t="shared" si="262"/>
        <v/>
      </c>
      <c r="AE1176" s="286">
        <v>0</v>
      </c>
      <c r="AF1176" s="257">
        <f t="shared" si="263"/>
        <v>0</v>
      </c>
      <c r="AG1176" s="257" t="str">
        <f t="shared" si="264"/>
        <v/>
      </c>
      <c r="AH1176" s="257">
        <f t="shared" si="265"/>
        <v>0</v>
      </c>
    </row>
    <row r="1177" spans="1:34" x14ac:dyDescent="0.3">
      <c r="A1177" s="287">
        <v>1165</v>
      </c>
      <c r="B1177" s="150"/>
      <c r="C1177" s="150"/>
      <c r="D1177" s="150"/>
      <c r="E1177" s="152"/>
      <c r="F1177" s="152"/>
      <c r="G1177" s="154"/>
      <c r="H1177" s="155"/>
      <c r="I1177" s="159"/>
      <c r="J1177" s="159"/>
      <c r="K1177" s="337"/>
      <c r="L1177" s="343" t="str">
        <f>IF(K1177="","",LOOKUP(K1177,'Work Programme'!$A$8:$A$207,'Work Programme'!$B$8:$B$207))</f>
        <v/>
      </c>
      <c r="M1177" s="150"/>
      <c r="N1177" s="151"/>
      <c r="O1177" s="254" t="str">
        <f>IF(G1177="","",VLOOKUP(G1177,'Overview - Financial Statement'!$A$46:$B$60,2,FALSE))</f>
        <v/>
      </c>
      <c r="P1177" s="255" t="str">
        <f t="shared" si="252"/>
        <v/>
      </c>
      <c r="Q1177" s="153"/>
      <c r="R1177" s="153"/>
      <c r="S1177" s="238">
        <f t="shared" si="253"/>
        <v>0</v>
      </c>
      <c r="T1177" s="193" t="s">
        <v>44</v>
      </c>
      <c r="U1177" s="173"/>
      <c r="V1177" s="193" t="str">
        <f t="shared" si="254"/>
        <v/>
      </c>
      <c r="W1177" s="264" t="str">
        <f t="shared" si="255"/>
        <v>OK</v>
      </c>
      <c r="X1177" s="193" t="str">
        <f t="shared" si="256"/>
        <v/>
      </c>
      <c r="Y1177" s="193" t="str">
        <f t="shared" si="257"/>
        <v/>
      </c>
      <c r="Z1177" s="397" t="str">
        <f t="shared" si="258"/>
        <v/>
      </c>
      <c r="AA1177" s="257" t="str">
        <f t="shared" si="259"/>
        <v/>
      </c>
      <c r="AB1177" s="257" t="str">
        <f t="shared" si="260"/>
        <v/>
      </c>
      <c r="AC1177" s="193" t="str">
        <f t="shared" si="261"/>
        <v>CHECK DATES</v>
      </c>
      <c r="AD1177" s="257" t="str">
        <f t="shared" si="262"/>
        <v/>
      </c>
      <c r="AE1177" s="286">
        <v>0</v>
      </c>
      <c r="AF1177" s="257">
        <f t="shared" si="263"/>
        <v>0</v>
      </c>
      <c r="AG1177" s="257" t="str">
        <f t="shared" si="264"/>
        <v/>
      </c>
      <c r="AH1177" s="257">
        <f t="shared" si="265"/>
        <v>0</v>
      </c>
    </row>
    <row r="1178" spans="1:34" x14ac:dyDescent="0.3">
      <c r="A1178" s="287">
        <v>1166</v>
      </c>
      <c r="B1178" s="150"/>
      <c r="C1178" s="150"/>
      <c r="D1178" s="150"/>
      <c r="E1178" s="152"/>
      <c r="F1178" s="152"/>
      <c r="G1178" s="154"/>
      <c r="H1178" s="155"/>
      <c r="I1178" s="159"/>
      <c r="J1178" s="159"/>
      <c r="K1178" s="337"/>
      <c r="L1178" s="343" t="str">
        <f>IF(K1178="","",LOOKUP(K1178,'Work Programme'!$A$8:$A$207,'Work Programme'!$B$8:$B$207))</f>
        <v/>
      </c>
      <c r="M1178" s="150"/>
      <c r="N1178" s="151"/>
      <c r="O1178" s="254" t="str">
        <f>IF(G1178="","",VLOOKUP(G1178,'Overview - Financial Statement'!$A$46:$B$60,2,FALSE))</f>
        <v/>
      </c>
      <c r="P1178" s="255" t="str">
        <f t="shared" si="252"/>
        <v/>
      </c>
      <c r="Q1178" s="153"/>
      <c r="R1178" s="153"/>
      <c r="S1178" s="238">
        <f t="shared" si="253"/>
        <v>0</v>
      </c>
      <c r="T1178" s="193" t="s">
        <v>44</v>
      </c>
      <c r="U1178" s="173"/>
      <c r="V1178" s="193" t="str">
        <f t="shared" si="254"/>
        <v/>
      </c>
      <c r="W1178" s="264" t="str">
        <f t="shared" si="255"/>
        <v>OK</v>
      </c>
      <c r="X1178" s="193" t="str">
        <f t="shared" si="256"/>
        <v/>
      </c>
      <c r="Y1178" s="193" t="str">
        <f t="shared" si="257"/>
        <v/>
      </c>
      <c r="Z1178" s="397" t="str">
        <f t="shared" si="258"/>
        <v/>
      </c>
      <c r="AA1178" s="257" t="str">
        <f t="shared" si="259"/>
        <v/>
      </c>
      <c r="AB1178" s="257" t="str">
        <f t="shared" si="260"/>
        <v/>
      </c>
      <c r="AC1178" s="193" t="str">
        <f t="shared" si="261"/>
        <v>CHECK DATES</v>
      </c>
      <c r="AD1178" s="257" t="str">
        <f t="shared" si="262"/>
        <v/>
      </c>
      <c r="AE1178" s="286">
        <v>0</v>
      </c>
      <c r="AF1178" s="257">
        <f t="shared" si="263"/>
        <v>0</v>
      </c>
      <c r="AG1178" s="257" t="str">
        <f t="shared" si="264"/>
        <v/>
      </c>
      <c r="AH1178" s="257">
        <f t="shared" si="265"/>
        <v>0</v>
      </c>
    </row>
    <row r="1179" spans="1:34" x14ac:dyDescent="0.3">
      <c r="A1179" s="287">
        <v>1167</v>
      </c>
      <c r="B1179" s="150"/>
      <c r="C1179" s="150"/>
      <c r="D1179" s="150"/>
      <c r="E1179" s="152"/>
      <c r="F1179" s="152"/>
      <c r="G1179" s="154"/>
      <c r="H1179" s="155"/>
      <c r="I1179" s="159"/>
      <c r="J1179" s="159"/>
      <c r="K1179" s="337"/>
      <c r="L1179" s="343" t="str">
        <f>IF(K1179="","",LOOKUP(K1179,'Work Programme'!$A$8:$A$207,'Work Programme'!$B$8:$B$207))</f>
        <v/>
      </c>
      <c r="M1179" s="150"/>
      <c r="N1179" s="151"/>
      <c r="O1179" s="254" t="str">
        <f>IF(G1179="","",VLOOKUP(G1179,'Overview - Financial Statement'!$A$46:$B$60,2,FALSE))</f>
        <v/>
      </c>
      <c r="P1179" s="255" t="str">
        <f t="shared" si="252"/>
        <v/>
      </c>
      <c r="Q1179" s="153"/>
      <c r="R1179" s="153"/>
      <c r="S1179" s="238">
        <f t="shared" si="253"/>
        <v>0</v>
      </c>
      <c r="T1179" s="193" t="s">
        <v>44</v>
      </c>
      <c r="U1179" s="173"/>
      <c r="V1179" s="193" t="str">
        <f t="shared" si="254"/>
        <v/>
      </c>
      <c r="W1179" s="264" t="str">
        <f t="shared" si="255"/>
        <v>OK</v>
      </c>
      <c r="X1179" s="193" t="str">
        <f t="shared" si="256"/>
        <v/>
      </c>
      <c r="Y1179" s="193" t="str">
        <f t="shared" si="257"/>
        <v/>
      </c>
      <c r="Z1179" s="397" t="str">
        <f t="shared" si="258"/>
        <v/>
      </c>
      <c r="AA1179" s="257" t="str">
        <f t="shared" si="259"/>
        <v/>
      </c>
      <c r="AB1179" s="257" t="str">
        <f t="shared" si="260"/>
        <v/>
      </c>
      <c r="AC1179" s="193" t="str">
        <f t="shared" si="261"/>
        <v>CHECK DATES</v>
      </c>
      <c r="AD1179" s="257" t="str">
        <f t="shared" si="262"/>
        <v/>
      </c>
      <c r="AE1179" s="286">
        <v>0</v>
      </c>
      <c r="AF1179" s="257">
        <f t="shared" si="263"/>
        <v>0</v>
      </c>
      <c r="AG1179" s="257" t="str">
        <f t="shared" si="264"/>
        <v/>
      </c>
      <c r="AH1179" s="257">
        <f t="shared" si="265"/>
        <v>0</v>
      </c>
    </row>
    <row r="1180" spans="1:34" x14ac:dyDescent="0.3">
      <c r="A1180" s="287">
        <v>1168</v>
      </c>
      <c r="B1180" s="150"/>
      <c r="C1180" s="150"/>
      <c r="D1180" s="150"/>
      <c r="E1180" s="152"/>
      <c r="F1180" s="152"/>
      <c r="G1180" s="154"/>
      <c r="H1180" s="155"/>
      <c r="I1180" s="159"/>
      <c r="J1180" s="159"/>
      <c r="K1180" s="337"/>
      <c r="L1180" s="343" t="str">
        <f>IF(K1180="","",LOOKUP(K1180,'Work Programme'!$A$8:$A$207,'Work Programme'!$B$8:$B$207))</f>
        <v/>
      </c>
      <c r="M1180" s="150"/>
      <c r="N1180" s="151"/>
      <c r="O1180" s="254" t="str">
        <f>IF(G1180="","",VLOOKUP(G1180,'Overview - Financial Statement'!$A$46:$B$60,2,FALSE))</f>
        <v/>
      </c>
      <c r="P1180" s="255" t="str">
        <f t="shared" si="252"/>
        <v/>
      </c>
      <c r="Q1180" s="153"/>
      <c r="R1180" s="153"/>
      <c r="S1180" s="238">
        <f t="shared" si="253"/>
        <v>0</v>
      </c>
      <c r="T1180" s="193" t="s">
        <v>44</v>
      </c>
      <c r="U1180" s="173"/>
      <c r="V1180" s="193" t="str">
        <f t="shared" si="254"/>
        <v/>
      </c>
      <c r="W1180" s="264" t="str">
        <f t="shared" si="255"/>
        <v>OK</v>
      </c>
      <c r="X1180" s="193" t="str">
        <f t="shared" si="256"/>
        <v/>
      </c>
      <c r="Y1180" s="193" t="str">
        <f t="shared" si="257"/>
        <v/>
      </c>
      <c r="Z1180" s="397" t="str">
        <f t="shared" si="258"/>
        <v/>
      </c>
      <c r="AA1180" s="257" t="str">
        <f t="shared" si="259"/>
        <v/>
      </c>
      <c r="AB1180" s="257" t="str">
        <f t="shared" si="260"/>
        <v/>
      </c>
      <c r="AC1180" s="193" t="str">
        <f t="shared" si="261"/>
        <v>CHECK DATES</v>
      </c>
      <c r="AD1180" s="257" t="str">
        <f t="shared" si="262"/>
        <v/>
      </c>
      <c r="AE1180" s="286">
        <v>0</v>
      </c>
      <c r="AF1180" s="257">
        <f t="shared" si="263"/>
        <v>0</v>
      </c>
      <c r="AG1180" s="257" t="str">
        <f t="shared" si="264"/>
        <v/>
      </c>
      <c r="AH1180" s="257">
        <f t="shared" si="265"/>
        <v>0</v>
      </c>
    </row>
    <row r="1181" spans="1:34" x14ac:dyDescent="0.3">
      <c r="A1181" s="287">
        <v>1169</v>
      </c>
      <c r="B1181" s="150"/>
      <c r="C1181" s="150"/>
      <c r="D1181" s="150"/>
      <c r="E1181" s="152"/>
      <c r="F1181" s="152"/>
      <c r="G1181" s="154"/>
      <c r="H1181" s="155"/>
      <c r="I1181" s="159"/>
      <c r="J1181" s="159"/>
      <c r="K1181" s="337"/>
      <c r="L1181" s="343" t="str">
        <f>IF(K1181="","",LOOKUP(K1181,'Work Programme'!$A$8:$A$207,'Work Programme'!$B$8:$B$207))</f>
        <v/>
      </c>
      <c r="M1181" s="150"/>
      <c r="N1181" s="151"/>
      <c r="O1181" s="254" t="str">
        <f>IF(G1181="","",VLOOKUP(G1181,'Overview - Financial Statement'!$A$46:$B$60,2,FALSE))</f>
        <v/>
      </c>
      <c r="P1181" s="255" t="str">
        <f t="shared" si="252"/>
        <v/>
      </c>
      <c r="Q1181" s="153"/>
      <c r="R1181" s="153"/>
      <c r="S1181" s="238">
        <f t="shared" si="253"/>
        <v>0</v>
      </c>
      <c r="T1181" s="193" t="s">
        <v>44</v>
      </c>
      <c r="U1181" s="173"/>
      <c r="V1181" s="193" t="str">
        <f t="shared" si="254"/>
        <v/>
      </c>
      <c r="W1181" s="264" t="str">
        <f t="shared" si="255"/>
        <v>OK</v>
      </c>
      <c r="X1181" s="193" t="str">
        <f t="shared" si="256"/>
        <v/>
      </c>
      <c r="Y1181" s="193" t="str">
        <f t="shared" si="257"/>
        <v/>
      </c>
      <c r="Z1181" s="397" t="str">
        <f t="shared" si="258"/>
        <v/>
      </c>
      <c r="AA1181" s="257" t="str">
        <f t="shared" si="259"/>
        <v/>
      </c>
      <c r="AB1181" s="257" t="str">
        <f t="shared" si="260"/>
        <v/>
      </c>
      <c r="AC1181" s="193" t="str">
        <f t="shared" si="261"/>
        <v>CHECK DATES</v>
      </c>
      <c r="AD1181" s="257" t="str">
        <f t="shared" si="262"/>
        <v/>
      </c>
      <c r="AE1181" s="286">
        <v>0</v>
      </c>
      <c r="AF1181" s="257">
        <f t="shared" si="263"/>
        <v>0</v>
      </c>
      <c r="AG1181" s="257" t="str">
        <f t="shared" si="264"/>
        <v/>
      </c>
      <c r="AH1181" s="257">
        <f t="shared" si="265"/>
        <v>0</v>
      </c>
    </row>
    <row r="1182" spans="1:34" x14ac:dyDescent="0.3">
      <c r="A1182" s="287">
        <v>1170</v>
      </c>
      <c r="B1182" s="150"/>
      <c r="C1182" s="150"/>
      <c r="D1182" s="150"/>
      <c r="E1182" s="152"/>
      <c r="F1182" s="152"/>
      <c r="G1182" s="154"/>
      <c r="H1182" s="155"/>
      <c r="I1182" s="159"/>
      <c r="J1182" s="159"/>
      <c r="K1182" s="337"/>
      <c r="L1182" s="343" t="str">
        <f>IF(K1182="","",LOOKUP(K1182,'Work Programme'!$A$8:$A$207,'Work Programme'!$B$8:$B$207))</f>
        <v/>
      </c>
      <c r="M1182" s="150"/>
      <c r="N1182" s="151"/>
      <c r="O1182" s="254" t="str">
        <f>IF(G1182="","",VLOOKUP(G1182,'Overview - Financial Statement'!$A$46:$B$60,2,FALSE))</f>
        <v/>
      </c>
      <c r="P1182" s="255" t="str">
        <f t="shared" si="252"/>
        <v/>
      </c>
      <c r="Q1182" s="153"/>
      <c r="R1182" s="153"/>
      <c r="S1182" s="238">
        <f t="shared" si="253"/>
        <v>0</v>
      </c>
      <c r="T1182" s="193" t="s">
        <v>44</v>
      </c>
      <c r="U1182" s="173"/>
      <c r="V1182" s="193" t="str">
        <f t="shared" si="254"/>
        <v/>
      </c>
      <c r="W1182" s="264" t="str">
        <f t="shared" si="255"/>
        <v>OK</v>
      </c>
      <c r="X1182" s="193" t="str">
        <f t="shared" si="256"/>
        <v/>
      </c>
      <c r="Y1182" s="193" t="str">
        <f t="shared" si="257"/>
        <v/>
      </c>
      <c r="Z1182" s="397" t="str">
        <f t="shared" si="258"/>
        <v/>
      </c>
      <c r="AA1182" s="257" t="str">
        <f t="shared" si="259"/>
        <v/>
      </c>
      <c r="AB1182" s="257" t="str">
        <f t="shared" si="260"/>
        <v/>
      </c>
      <c r="AC1182" s="193" t="str">
        <f t="shared" si="261"/>
        <v>CHECK DATES</v>
      </c>
      <c r="AD1182" s="257" t="str">
        <f t="shared" si="262"/>
        <v/>
      </c>
      <c r="AE1182" s="286">
        <v>0</v>
      </c>
      <c r="AF1182" s="257">
        <f t="shared" si="263"/>
        <v>0</v>
      </c>
      <c r="AG1182" s="257" t="str">
        <f t="shared" si="264"/>
        <v/>
      </c>
      <c r="AH1182" s="257">
        <f t="shared" si="265"/>
        <v>0</v>
      </c>
    </row>
    <row r="1183" spans="1:34" x14ac:dyDescent="0.3">
      <c r="A1183" s="287">
        <v>1171</v>
      </c>
      <c r="B1183" s="150"/>
      <c r="C1183" s="150"/>
      <c r="D1183" s="150"/>
      <c r="E1183" s="152"/>
      <c r="F1183" s="152"/>
      <c r="G1183" s="154"/>
      <c r="H1183" s="155"/>
      <c r="I1183" s="159"/>
      <c r="J1183" s="159"/>
      <c r="K1183" s="337"/>
      <c r="L1183" s="343" t="str">
        <f>IF(K1183="","",LOOKUP(K1183,'Work Programme'!$A$8:$A$207,'Work Programme'!$B$8:$B$207))</f>
        <v/>
      </c>
      <c r="M1183" s="150"/>
      <c r="N1183" s="151"/>
      <c r="O1183" s="254" t="str">
        <f>IF(G1183="","",VLOOKUP(G1183,'Overview - Financial Statement'!$A$46:$B$60,2,FALSE))</f>
        <v/>
      </c>
      <c r="P1183" s="255" t="str">
        <f t="shared" si="252"/>
        <v/>
      </c>
      <c r="Q1183" s="153"/>
      <c r="R1183" s="153"/>
      <c r="S1183" s="238">
        <f t="shared" si="253"/>
        <v>0</v>
      </c>
      <c r="T1183" s="193" t="s">
        <v>44</v>
      </c>
      <c r="U1183" s="173"/>
      <c r="V1183" s="193" t="str">
        <f t="shared" si="254"/>
        <v/>
      </c>
      <c r="W1183" s="264" t="str">
        <f t="shared" si="255"/>
        <v>OK</v>
      </c>
      <c r="X1183" s="193" t="str">
        <f t="shared" si="256"/>
        <v/>
      </c>
      <c r="Y1183" s="193" t="str">
        <f t="shared" si="257"/>
        <v/>
      </c>
      <c r="Z1183" s="397" t="str">
        <f t="shared" si="258"/>
        <v/>
      </c>
      <c r="AA1183" s="257" t="str">
        <f t="shared" si="259"/>
        <v/>
      </c>
      <c r="AB1183" s="257" t="str">
        <f t="shared" si="260"/>
        <v/>
      </c>
      <c r="AC1183" s="193" t="str">
        <f t="shared" si="261"/>
        <v>CHECK DATES</v>
      </c>
      <c r="AD1183" s="257" t="str">
        <f t="shared" si="262"/>
        <v/>
      </c>
      <c r="AE1183" s="286">
        <v>0</v>
      </c>
      <c r="AF1183" s="257">
        <f t="shared" si="263"/>
        <v>0</v>
      </c>
      <c r="AG1183" s="257" t="str">
        <f t="shared" si="264"/>
        <v/>
      </c>
      <c r="AH1183" s="257">
        <f t="shared" si="265"/>
        <v>0</v>
      </c>
    </row>
    <row r="1184" spans="1:34" x14ac:dyDescent="0.3">
      <c r="A1184" s="287">
        <v>1172</v>
      </c>
      <c r="B1184" s="150"/>
      <c r="C1184" s="150"/>
      <c r="D1184" s="150"/>
      <c r="E1184" s="152"/>
      <c r="F1184" s="152"/>
      <c r="G1184" s="154"/>
      <c r="H1184" s="155"/>
      <c r="I1184" s="159"/>
      <c r="J1184" s="159"/>
      <c r="K1184" s="337"/>
      <c r="L1184" s="343" t="str">
        <f>IF(K1184="","",LOOKUP(K1184,'Work Programme'!$A$8:$A$207,'Work Programme'!$B$8:$B$207))</f>
        <v/>
      </c>
      <c r="M1184" s="150"/>
      <c r="N1184" s="151"/>
      <c r="O1184" s="254" t="str">
        <f>IF(G1184="","",VLOOKUP(G1184,'Overview - Financial Statement'!$A$46:$B$60,2,FALSE))</f>
        <v/>
      </c>
      <c r="P1184" s="255" t="str">
        <f t="shared" si="252"/>
        <v/>
      </c>
      <c r="Q1184" s="153"/>
      <c r="R1184" s="153"/>
      <c r="S1184" s="238">
        <f t="shared" si="253"/>
        <v>0</v>
      </c>
      <c r="T1184" s="193" t="s">
        <v>44</v>
      </c>
      <c r="U1184" s="173"/>
      <c r="V1184" s="193" t="str">
        <f t="shared" si="254"/>
        <v/>
      </c>
      <c r="W1184" s="264" t="str">
        <f t="shared" si="255"/>
        <v>OK</v>
      </c>
      <c r="X1184" s="193" t="str">
        <f t="shared" si="256"/>
        <v/>
      </c>
      <c r="Y1184" s="193" t="str">
        <f t="shared" si="257"/>
        <v/>
      </c>
      <c r="Z1184" s="397" t="str">
        <f t="shared" si="258"/>
        <v/>
      </c>
      <c r="AA1184" s="257" t="str">
        <f t="shared" si="259"/>
        <v/>
      </c>
      <c r="AB1184" s="257" t="str">
        <f t="shared" si="260"/>
        <v/>
      </c>
      <c r="AC1184" s="193" t="str">
        <f t="shared" si="261"/>
        <v>CHECK DATES</v>
      </c>
      <c r="AD1184" s="257" t="str">
        <f t="shared" si="262"/>
        <v/>
      </c>
      <c r="AE1184" s="286">
        <v>0</v>
      </c>
      <c r="AF1184" s="257">
        <f t="shared" si="263"/>
        <v>0</v>
      </c>
      <c r="AG1184" s="257" t="str">
        <f t="shared" si="264"/>
        <v/>
      </c>
      <c r="AH1184" s="257">
        <f t="shared" si="265"/>
        <v>0</v>
      </c>
    </row>
    <row r="1185" spans="1:34" x14ac:dyDescent="0.3">
      <c r="A1185" s="287">
        <v>1173</v>
      </c>
      <c r="B1185" s="150"/>
      <c r="C1185" s="150"/>
      <c r="D1185" s="150"/>
      <c r="E1185" s="152"/>
      <c r="F1185" s="152"/>
      <c r="G1185" s="154"/>
      <c r="H1185" s="155"/>
      <c r="I1185" s="159"/>
      <c r="J1185" s="159"/>
      <c r="K1185" s="337"/>
      <c r="L1185" s="343" t="str">
        <f>IF(K1185="","",LOOKUP(K1185,'Work Programme'!$A$8:$A$207,'Work Programme'!$B$8:$B$207))</f>
        <v/>
      </c>
      <c r="M1185" s="150"/>
      <c r="N1185" s="151"/>
      <c r="O1185" s="254" t="str">
        <f>IF(G1185="","",VLOOKUP(G1185,'Overview - Financial Statement'!$A$46:$B$60,2,FALSE))</f>
        <v/>
      </c>
      <c r="P1185" s="255" t="str">
        <f t="shared" si="252"/>
        <v/>
      </c>
      <c r="Q1185" s="153"/>
      <c r="R1185" s="153"/>
      <c r="S1185" s="238">
        <f t="shared" si="253"/>
        <v>0</v>
      </c>
      <c r="T1185" s="193" t="s">
        <v>44</v>
      </c>
      <c r="U1185" s="173"/>
      <c r="V1185" s="193" t="str">
        <f t="shared" si="254"/>
        <v/>
      </c>
      <c r="W1185" s="264" t="str">
        <f t="shared" si="255"/>
        <v>OK</v>
      </c>
      <c r="X1185" s="193" t="str">
        <f t="shared" si="256"/>
        <v/>
      </c>
      <c r="Y1185" s="193" t="str">
        <f t="shared" si="257"/>
        <v/>
      </c>
      <c r="Z1185" s="397" t="str">
        <f t="shared" si="258"/>
        <v/>
      </c>
      <c r="AA1185" s="257" t="str">
        <f t="shared" si="259"/>
        <v/>
      </c>
      <c r="AB1185" s="257" t="str">
        <f t="shared" si="260"/>
        <v/>
      </c>
      <c r="AC1185" s="193" t="str">
        <f t="shared" si="261"/>
        <v>CHECK DATES</v>
      </c>
      <c r="AD1185" s="257" t="str">
        <f t="shared" si="262"/>
        <v/>
      </c>
      <c r="AE1185" s="286">
        <v>0</v>
      </c>
      <c r="AF1185" s="257">
        <f t="shared" si="263"/>
        <v>0</v>
      </c>
      <c r="AG1185" s="257" t="str">
        <f t="shared" si="264"/>
        <v/>
      </c>
      <c r="AH1185" s="257">
        <f t="shared" si="265"/>
        <v>0</v>
      </c>
    </row>
    <row r="1186" spans="1:34" x14ac:dyDescent="0.3">
      <c r="A1186" s="287">
        <v>1174</v>
      </c>
      <c r="B1186" s="150"/>
      <c r="C1186" s="150"/>
      <c r="D1186" s="150"/>
      <c r="E1186" s="152"/>
      <c r="F1186" s="152"/>
      <c r="G1186" s="154"/>
      <c r="H1186" s="155"/>
      <c r="I1186" s="159"/>
      <c r="J1186" s="159"/>
      <c r="K1186" s="337"/>
      <c r="L1186" s="343" t="str">
        <f>IF(K1186="","",LOOKUP(K1186,'Work Programme'!$A$8:$A$207,'Work Programme'!$B$8:$B$207))</f>
        <v/>
      </c>
      <c r="M1186" s="150"/>
      <c r="N1186" s="151"/>
      <c r="O1186" s="254" t="str">
        <f>IF(G1186="","",VLOOKUP(G1186,'Overview - Financial Statement'!$A$46:$B$60,2,FALSE))</f>
        <v/>
      </c>
      <c r="P1186" s="255" t="str">
        <f t="shared" si="252"/>
        <v/>
      </c>
      <c r="Q1186" s="153"/>
      <c r="R1186" s="153"/>
      <c r="S1186" s="238">
        <f t="shared" si="253"/>
        <v>0</v>
      </c>
      <c r="T1186" s="193" t="s">
        <v>44</v>
      </c>
      <c r="U1186" s="173"/>
      <c r="V1186" s="193" t="str">
        <f t="shared" si="254"/>
        <v/>
      </c>
      <c r="W1186" s="264" t="str">
        <f t="shared" si="255"/>
        <v>OK</v>
      </c>
      <c r="X1186" s="193" t="str">
        <f t="shared" si="256"/>
        <v/>
      </c>
      <c r="Y1186" s="193" t="str">
        <f t="shared" si="257"/>
        <v/>
      </c>
      <c r="Z1186" s="397" t="str">
        <f t="shared" si="258"/>
        <v/>
      </c>
      <c r="AA1186" s="257" t="str">
        <f t="shared" si="259"/>
        <v/>
      </c>
      <c r="AB1186" s="257" t="str">
        <f t="shared" si="260"/>
        <v/>
      </c>
      <c r="AC1186" s="193" t="str">
        <f t="shared" si="261"/>
        <v>CHECK DATES</v>
      </c>
      <c r="AD1186" s="257" t="str">
        <f t="shared" si="262"/>
        <v/>
      </c>
      <c r="AE1186" s="286">
        <v>0</v>
      </c>
      <c r="AF1186" s="257">
        <f t="shared" si="263"/>
        <v>0</v>
      </c>
      <c r="AG1186" s="257" t="str">
        <f t="shared" si="264"/>
        <v/>
      </c>
      <c r="AH1186" s="257">
        <f t="shared" si="265"/>
        <v>0</v>
      </c>
    </row>
    <row r="1187" spans="1:34" x14ac:dyDescent="0.3">
      <c r="A1187" s="287">
        <v>1175</v>
      </c>
      <c r="B1187" s="150"/>
      <c r="C1187" s="150"/>
      <c r="D1187" s="150"/>
      <c r="E1187" s="152"/>
      <c r="F1187" s="152"/>
      <c r="G1187" s="154"/>
      <c r="H1187" s="155"/>
      <c r="I1187" s="159"/>
      <c r="J1187" s="159"/>
      <c r="K1187" s="337"/>
      <c r="L1187" s="343" t="str">
        <f>IF(K1187="","",LOOKUP(K1187,'Work Programme'!$A$8:$A$207,'Work Programme'!$B$8:$B$207))</f>
        <v/>
      </c>
      <c r="M1187" s="150"/>
      <c r="N1187" s="151"/>
      <c r="O1187" s="254" t="str">
        <f>IF(G1187="","",VLOOKUP(G1187,'Overview - Financial Statement'!$A$46:$B$60,2,FALSE))</f>
        <v/>
      </c>
      <c r="P1187" s="255" t="str">
        <f t="shared" si="252"/>
        <v/>
      </c>
      <c r="Q1187" s="153"/>
      <c r="R1187" s="153"/>
      <c r="S1187" s="238">
        <f t="shared" si="253"/>
        <v>0</v>
      </c>
      <c r="T1187" s="193" t="s">
        <v>44</v>
      </c>
      <c r="U1187" s="173"/>
      <c r="V1187" s="193" t="str">
        <f t="shared" si="254"/>
        <v/>
      </c>
      <c r="W1187" s="264" t="str">
        <f t="shared" si="255"/>
        <v>OK</v>
      </c>
      <c r="X1187" s="193" t="str">
        <f t="shared" si="256"/>
        <v/>
      </c>
      <c r="Y1187" s="193" t="str">
        <f t="shared" si="257"/>
        <v/>
      </c>
      <c r="Z1187" s="397" t="str">
        <f t="shared" si="258"/>
        <v/>
      </c>
      <c r="AA1187" s="257" t="str">
        <f t="shared" si="259"/>
        <v/>
      </c>
      <c r="AB1187" s="257" t="str">
        <f t="shared" si="260"/>
        <v/>
      </c>
      <c r="AC1187" s="193" t="str">
        <f t="shared" si="261"/>
        <v>CHECK DATES</v>
      </c>
      <c r="AD1187" s="257" t="str">
        <f t="shared" si="262"/>
        <v/>
      </c>
      <c r="AE1187" s="286">
        <v>0</v>
      </c>
      <c r="AF1187" s="257">
        <f t="shared" si="263"/>
        <v>0</v>
      </c>
      <c r="AG1187" s="257" t="str">
        <f t="shared" si="264"/>
        <v/>
      </c>
      <c r="AH1187" s="257">
        <f t="shared" si="265"/>
        <v>0</v>
      </c>
    </row>
    <row r="1188" spans="1:34" x14ac:dyDescent="0.3">
      <c r="A1188" s="287">
        <v>1176</v>
      </c>
      <c r="B1188" s="150"/>
      <c r="C1188" s="150"/>
      <c r="D1188" s="150"/>
      <c r="E1188" s="152"/>
      <c r="F1188" s="152"/>
      <c r="G1188" s="154"/>
      <c r="H1188" s="155"/>
      <c r="I1188" s="159"/>
      <c r="J1188" s="159"/>
      <c r="K1188" s="337"/>
      <c r="L1188" s="343" t="str">
        <f>IF(K1188="","",LOOKUP(K1188,'Work Programme'!$A$8:$A$207,'Work Programme'!$B$8:$B$207))</f>
        <v/>
      </c>
      <c r="M1188" s="150"/>
      <c r="N1188" s="151"/>
      <c r="O1188" s="254" t="str">
        <f>IF(G1188="","",VLOOKUP(G1188,'Overview - Financial Statement'!$A$46:$B$60,2,FALSE))</f>
        <v/>
      </c>
      <c r="P1188" s="255" t="str">
        <f t="shared" si="252"/>
        <v/>
      </c>
      <c r="Q1188" s="153"/>
      <c r="R1188" s="153"/>
      <c r="S1188" s="238">
        <f t="shared" si="253"/>
        <v>0</v>
      </c>
      <c r="T1188" s="193" t="s">
        <v>44</v>
      </c>
      <c r="U1188" s="173"/>
      <c r="V1188" s="193" t="str">
        <f t="shared" si="254"/>
        <v/>
      </c>
      <c r="W1188" s="264" t="str">
        <f t="shared" si="255"/>
        <v>OK</v>
      </c>
      <c r="X1188" s="193" t="str">
        <f t="shared" si="256"/>
        <v/>
      </c>
      <c r="Y1188" s="193" t="str">
        <f t="shared" si="257"/>
        <v/>
      </c>
      <c r="Z1188" s="397" t="str">
        <f t="shared" si="258"/>
        <v/>
      </c>
      <c r="AA1188" s="257" t="str">
        <f t="shared" si="259"/>
        <v/>
      </c>
      <c r="AB1188" s="257" t="str">
        <f t="shared" si="260"/>
        <v/>
      </c>
      <c r="AC1188" s="193" t="str">
        <f t="shared" si="261"/>
        <v>CHECK DATES</v>
      </c>
      <c r="AD1188" s="257" t="str">
        <f t="shared" si="262"/>
        <v/>
      </c>
      <c r="AE1188" s="286">
        <v>0</v>
      </c>
      <c r="AF1188" s="257">
        <f t="shared" si="263"/>
        <v>0</v>
      </c>
      <c r="AG1188" s="257" t="str">
        <f t="shared" si="264"/>
        <v/>
      </c>
      <c r="AH1188" s="257">
        <f t="shared" si="265"/>
        <v>0</v>
      </c>
    </row>
    <row r="1189" spans="1:34" x14ac:dyDescent="0.3">
      <c r="A1189" s="287">
        <v>1177</v>
      </c>
      <c r="B1189" s="150"/>
      <c r="C1189" s="150"/>
      <c r="D1189" s="150"/>
      <c r="E1189" s="152"/>
      <c r="F1189" s="152"/>
      <c r="G1189" s="154"/>
      <c r="H1189" s="155"/>
      <c r="I1189" s="159"/>
      <c r="J1189" s="159"/>
      <c r="K1189" s="337"/>
      <c r="L1189" s="343" t="str">
        <f>IF(K1189="","",LOOKUP(K1189,'Work Programme'!$A$8:$A$207,'Work Programme'!$B$8:$B$207))</f>
        <v/>
      </c>
      <c r="M1189" s="150"/>
      <c r="N1189" s="151"/>
      <c r="O1189" s="254" t="str">
        <f>IF(G1189="","",VLOOKUP(G1189,'Overview - Financial Statement'!$A$46:$B$60,2,FALSE))</f>
        <v/>
      </c>
      <c r="P1189" s="255" t="str">
        <f t="shared" si="252"/>
        <v/>
      </c>
      <c r="Q1189" s="153"/>
      <c r="R1189" s="153"/>
      <c r="S1189" s="238">
        <f t="shared" si="253"/>
        <v>0</v>
      </c>
      <c r="T1189" s="193" t="s">
        <v>44</v>
      </c>
      <c r="U1189" s="173"/>
      <c r="V1189" s="193" t="str">
        <f t="shared" si="254"/>
        <v/>
      </c>
      <c r="W1189" s="264" t="str">
        <f t="shared" si="255"/>
        <v>OK</v>
      </c>
      <c r="X1189" s="193" t="str">
        <f t="shared" si="256"/>
        <v/>
      </c>
      <c r="Y1189" s="193" t="str">
        <f t="shared" si="257"/>
        <v/>
      </c>
      <c r="Z1189" s="397" t="str">
        <f t="shared" si="258"/>
        <v/>
      </c>
      <c r="AA1189" s="257" t="str">
        <f t="shared" si="259"/>
        <v/>
      </c>
      <c r="AB1189" s="257" t="str">
        <f t="shared" si="260"/>
        <v/>
      </c>
      <c r="AC1189" s="193" t="str">
        <f t="shared" si="261"/>
        <v>CHECK DATES</v>
      </c>
      <c r="AD1189" s="257" t="str">
        <f t="shared" si="262"/>
        <v/>
      </c>
      <c r="AE1189" s="286">
        <v>0</v>
      </c>
      <c r="AF1189" s="257">
        <f t="shared" si="263"/>
        <v>0</v>
      </c>
      <c r="AG1189" s="257" t="str">
        <f t="shared" si="264"/>
        <v/>
      </c>
      <c r="AH1189" s="257">
        <f t="shared" si="265"/>
        <v>0</v>
      </c>
    </row>
    <row r="1190" spans="1:34" x14ac:dyDescent="0.3">
      <c r="A1190" s="287">
        <v>1178</v>
      </c>
      <c r="B1190" s="150"/>
      <c r="C1190" s="150"/>
      <c r="D1190" s="150"/>
      <c r="E1190" s="152"/>
      <c r="F1190" s="152"/>
      <c r="G1190" s="154"/>
      <c r="H1190" s="155"/>
      <c r="I1190" s="159"/>
      <c r="J1190" s="159"/>
      <c r="K1190" s="337"/>
      <c r="L1190" s="343" t="str">
        <f>IF(K1190="","",LOOKUP(K1190,'Work Programme'!$A$8:$A$207,'Work Programme'!$B$8:$B$207))</f>
        <v/>
      </c>
      <c r="M1190" s="150"/>
      <c r="N1190" s="151"/>
      <c r="O1190" s="254" t="str">
        <f>IF(G1190="","",VLOOKUP(G1190,'Overview - Financial Statement'!$A$46:$B$60,2,FALSE))</f>
        <v/>
      </c>
      <c r="P1190" s="255" t="str">
        <f t="shared" si="252"/>
        <v/>
      </c>
      <c r="Q1190" s="153"/>
      <c r="R1190" s="153"/>
      <c r="S1190" s="238">
        <f t="shared" si="253"/>
        <v>0</v>
      </c>
      <c r="T1190" s="193" t="s">
        <v>44</v>
      </c>
      <c r="U1190" s="173"/>
      <c r="V1190" s="193" t="str">
        <f t="shared" si="254"/>
        <v/>
      </c>
      <c r="W1190" s="264" t="str">
        <f t="shared" si="255"/>
        <v>OK</v>
      </c>
      <c r="X1190" s="193" t="str">
        <f t="shared" si="256"/>
        <v/>
      </c>
      <c r="Y1190" s="193" t="str">
        <f t="shared" si="257"/>
        <v/>
      </c>
      <c r="Z1190" s="397" t="str">
        <f t="shared" si="258"/>
        <v/>
      </c>
      <c r="AA1190" s="257" t="str">
        <f t="shared" si="259"/>
        <v/>
      </c>
      <c r="AB1190" s="257" t="str">
        <f t="shared" si="260"/>
        <v/>
      </c>
      <c r="AC1190" s="193" t="str">
        <f t="shared" si="261"/>
        <v>CHECK DATES</v>
      </c>
      <c r="AD1190" s="257" t="str">
        <f t="shared" si="262"/>
        <v/>
      </c>
      <c r="AE1190" s="286">
        <v>0</v>
      </c>
      <c r="AF1190" s="257">
        <f t="shared" si="263"/>
        <v>0</v>
      </c>
      <c r="AG1190" s="257" t="str">
        <f t="shared" si="264"/>
        <v/>
      </c>
      <c r="AH1190" s="257">
        <f t="shared" si="265"/>
        <v>0</v>
      </c>
    </row>
    <row r="1191" spans="1:34" x14ac:dyDescent="0.3">
      <c r="A1191" s="287">
        <v>1179</v>
      </c>
      <c r="B1191" s="150"/>
      <c r="C1191" s="150"/>
      <c r="D1191" s="150"/>
      <c r="E1191" s="152"/>
      <c r="F1191" s="152"/>
      <c r="G1191" s="154"/>
      <c r="H1191" s="155"/>
      <c r="I1191" s="159"/>
      <c r="J1191" s="159"/>
      <c r="K1191" s="337"/>
      <c r="L1191" s="343" t="str">
        <f>IF(K1191="","",LOOKUP(K1191,'Work Programme'!$A$8:$A$207,'Work Programme'!$B$8:$B$207))</f>
        <v/>
      </c>
      <c r="M1191" s="150"/>
      <c r="N1191" s="151"/>
      <c r="O1191" s="254" t="str">
        <f>IF(G1191="","",VLOOKUP(G1191,'Overview - Financial Statement'!$A$46:$B$60,2,FALSE))</f>
        <v/>
      </c>
      <c r="P1191" s="255" t="str">
        <f t="shared" si="252"/>
        <v/>
      </c>
      <c r="Q1191" s="153"/>
      <c r="R1191" s="153"/>
      <c r="S1191" s="238">
        <f t="shared" si="253"/>
        <v>0</v>
      </c>
      <c r="T1191" s="193" t="s">
        <v>44</v>
      </c>
      <c r="U1191" s="173"/>
      <c r="V1191" s="193" t="str">
        <f t="shared" si="254"/>
        <v/>
      </c>
      <c r="W1191" s="264" t="str">
        <f t="shared" si="255"/>
        <v>OK</v>
      </c>
      <c r="X1191" s="193" t="str">
        <f t="shared" si="256"/>
        <v/>
      </c>
      <c r="Y1191" s="193" t="str">
        <f t="shared" si="257"/>
        <v/>
      </c>
      <c r="Z1191" s="397" t="str">
        <f t="shared" si="258"/>
        <v/>
      </c>
      <c r="AA1191" s="257" t="str">
        <f t="shared" si="259"/>
        <v/>
      </c>
      <c r="AB1191" s="257" t="str">
        <f t="shared" si="260"/>
        <v/>
      </c>
      <c r="AC1191" s="193" t="str">
        <f t="shared" si="261"/>
        <v>CHECK DATES</v>
      </c>
      <c r="AD1191" s="257" t="str">
        <f t="shared" si="262"/>
        <v/>
      </c>
      <c r="AE1191" s="286">
        <v>0</v>
      </c>
      <c r="AF1191" s="257">
        <f t="shared" si="263"/>
        <v>0</v>
      </c>
      <c r="AG1191" s="257" t="str">
        <f t="shared" si="264"/>
        <v/>
      </c>
      <c r="AH1191" s="257">
        <f t="shared" si="265"/>
        <v>0</v>
      </c>
    </row>
    <row r="1192" spans="1:34" x14ac:dyDescent="0.3">
      <c r="A1192" s="287">
        <v>1180</v>
      </c>
      <c r="B1192" s="150"/>
      <c r="C1192" s="150"/>
      <c r="D1192" s="150"/>
      <c r="E1192" s="152"/>
      <c r="F1192" s="152"/>
      <c r="G1192" s="154"/>
      <c r="H1192" s="155"/>
      <c r="I1192" s="159"/>
      <c r="J1192" s="159"/>
      <c r="K1192" s="337"/>
      <c r="L1192" s="343" t="str">
        <f>IF(K1192="","",LOOKUP(K1192,'Work Programme'!$A$8:$A$207,'Work Programme'!$B$8:$B$207))</f>
        <v/>
      </c>
      <c r="M1192" s="150"/>
      <c r="N1192" s="151"/>
      <c r="O1192" s="254" t="str">
        <f>IF(G1192="","",VLOOKUP(G1192,'Overview - Financial Statement'!$A$46:$B$60,2,FALSE))</f>
        <v/>
      </c>
      <c r="P1192" s="255" t="str">
        <f t="shared" si="252"/>
        <v/>
      </c>
      <c r="Q1192" s="153"/>
      <c r="R1192" s="153"/>
      <c r="S1192" s="238">
        <f t="shared" si="253"/>
        <v>0</v>
      </c>
      <c r="T1192" s="193" t="s">
        <v>44</v>
      </c>
      <c r="U1192" s="173"/>
      <c r="V1192" s="193" t="str">
        <f t="shared" si="254"/>
        <v/>
      </c>
      <c r="W1192" s="264" t="str">
        <f t="shared" si="255"/>
        <v>OK</v>
      </c>
      <c r="X1192" s="193" t="str">
        <f t="shared" si="256"/>
        <v/>
      </c>
      <c r="Y1192" s="193" t="str">
        <f t="shared" si="257"/>
        <v/>
      </c>
      <c r="Z1192" s="397" t="str">
        <f t="shared" si="258"/>
        <v/>
      </c>
      <c r="AA1192" s="257" t="str">
        <f t="shared" si="259"/>
        <v/>
      </c>
      <c r="AB1192" s="257" t="str">
        <f t="shared" si="260"/>
        <v/>
      </c>
      <c r="AC1192" s="193" t="str">
        <f t="shared" si="261"/>
        <v>CHECK DATES</v>
      </c>
      <c r="AD1192" s="257" t="str">
        <f t="shared" si="262"/>
        <v/>
      </c>
      <c r="AE1192" s="286">
        <v>0</v>
      </c>
      <c r="AF1192" s="257">
        <f t="shared" si="263"/>
        <v>0</v>
      </c>
      <c r="AG1192" s="257" t="str">
        <f t="shared" si="264"/>
        <v/>
      </c>
      <c r="AH1192" s="257">
        <f t="shared" si="265"/>
        <v>0</v>
      </c>
    </row>
    <row r="1193" spans="1:34" x14ac:dyDescent="0.3">
      <c r="A1193" s="287">
        <v>1181</v>
      </c>
      <c r="B1193" s="150"/>
      <c r="C1193" s="150"/>
      <c r="D1193" s="150"/>
      <c r="E1193" s="152"/>
      <c r="F1193" s="152"/>
      <c r="G1193" s="154"/>
      <c r="H1193" s="155"/>
      <c r="I1193" s="159"/>
      <c r="J1193" s="159"/>
      <c r="K1193" s="337"/>
      <c r="L1193" s="343" t="str">
        <f>IF(K1193="","",LOOKUP(K1193,'Work Programme'!$A$8:$A$207,'Work Programme'!$B$8:$B$207))</f>
        <v/>
      </c>
      <c r="M1193" s="150"/>
      <c r="N1193" s="151"/>
      <c r="O1193" s="254" t="str">
        <f>IF(G1193="","",VLOOKUP(G1193,'Overview - Financial Statement'!$A$46:$B$60,2,FALSE))</f>
        <v/>
      </c>
      <c r="P1193" s="255" t="str">
        <f t="shared" si="252"/>
        <v/>
      </c>
      <c r="Q1193" s="153"/>
      <c r="R1193" s="153"/>
      <c r="S1193" s="238">
        <f t="shared" si="253"/>
        <v>0</v>
      </c>
      <c r="T1193" s="193" t="s">
        <v>44</v>
      </c>
      <c r="U1193" s="173"/>
      <c r="V1193" s="193" t="str">
        <f t="shared" si="254"/>
        <v/>
      </c>
      <c r="W1193" s="264" t="str">
        <f t="shared" si="255"/>
        <v>OK</v>
      </c>
      <c r="X1193" s="193" t="str">
        <f t="shared" si="256"/>
        <v/>
      </c>
      <c r="Y1193" s="193" t="str">
        <f t="shared" si="257"/>
        <v/>
      </c>
      <c r="Z1193" s="397" t="str">
        <f t="shared" si="258"/>
        <v/>
      </c>
      <c r="AA1193" s="257" t="str">
        <f t="shared" si="259"/>
        <v/>
      </c>
      <c r="AB1193" s="257" t="str">
        <f t="shared" si="260"/>
        <v/>
      </c>
      <c r="AC1193" s="193" t="str">
        <f t="shared" si="261"/>
        <v>CHECK DATES</v>
      </c>
      <c r="AD1193" s="257" t="str">
        <f t="shared" si="262"/>
        <v/>
      </c>
      <c r="AE1193" s="286">
        <v>0</v>
      </c>
      <c r="AF1193" s="257">
        <f t="shared" si="263"/>
        <v>0</v>
      </c>
      <c r="AG1193" s="257" t="str">
        <f t="shared" si="264"/>
        <v/>
      </c>
      <c r="AH1193" s="257">
        <f t="shared" si="265"/>
        <v>0</v>
      </c>
    </row>
    <row r="1194" spans="1:34" x14ac:dyDescent="0.3">
      <c r="A1194" s="287">
        <v>1182</v>
      </c>
      <c r="B1194" s="150"/>
      <c r="C1194" s="150"/>
      <c r="D1194" s="150"/>
      <c r="E1194" s="152"/>
      <c r="F1194" s="152"/>
      <c r="G1194" s="154"/>
      <c r="H1194" s="155"/>
      <c r="I1194" s="159"/>
      <c r="J1194" s="159"/>
      <c r="K1194" s="337"/>
      <c r="L1194" s="343" t="str">
        <f>IF(K1194="","",LOOKUP(K1194,'Work Programme'!$A$8:$A$207,'Work Programme'!$B$8:$B$207))</f>
        <v/>
      </c>
      <c r="M1194" s="150"/>
      <c r="N1194" s="151"/>
      <c r="O1194" s="254" t="str">
        <f>IF(G1194="","",VLOOKUP(G1194,'Overview - Financial Statement'!$A$46:$B$60,2,FALSE))</f>
        <v/>
      </c>
      <c r="P1194" s="255" t="str">
        <f t="shared" si="252"/>
        <v/>
      </c>
      <c r="Q1194" s="153"/>
      <c r="R1194" s="153"/>
      <c r="S1194" s="238">
        <f t="shared" si="253"/>
        <v>0</v>
      </c>
      <c r="T1194" s="193" t="s">
        <v>44</v>
      </c>
      <c r="U1194" s="173"/>
      <c r="V1194" s="193" t="str">
        <f t="shared" si="254"/>
        <v/>
      </c>
      <c r="W1194" s="264" t="str">
        <f t="shared" si="255"/>
        <v>OK</v>
      </c>
      <c r="X1194" s="193" t="str">
        <f t="shared" si="256"/>
        <v/>
      </c>
      <c r="Y1194" s="193" t="str">
        <f t="shared" si="257"/>
        <v/>
      </c>
      <c r="Z1194" s="397" t="str">
        <f t="shared" si="258"/>
        <v/>
      </c>
      <c r="AA1194" s="257" t="str">
        <f t="shared" si="259"/>
        <v/>
      </c>
      <c r="AB1194" s="257" t="str">
        <f t="shared" si="260"/>
        <v/>
      </c>
      <c r="AC1194" s="193" t="str">
        <f t="shared" si="261"/>
        <v>CHECK DATES</v>
      </c>
      <c r="AD1194" s="257" t="str">
        <f t="shared" si="262"/>
        <v/>
      </c>
      <c r="AE1194" s="286">
        <v>0</v>
      </c>
      <c r="AF1194" s="257">
        <f t="shared" si="263"/>
        <v>0</v>
      </c>
      <c r="AG1194" s="257" t="str">
        <f t="shared" si="264"/>
        <v/>
      </c>
      <c r="AH1194" s="257">
        <f t="shared" si="265"/>
        <v>0</v>
      </c>
    </row>
    <row r="1195" spans="1:34" x14ac:dyDescent="0.3">
      <c r="A1195" s="287">
        <v>1183</v>
      </c>
      <c r="B1195" s="150"/>
      <c r="C1195" s="150"/>
      <c r="D1195" s="150"/>
      <c r="E1195" s="152"/>
      <c r="F1195" s="152"/>
      <c r="G1195" s="154"/>
      <c r="H1195" s="155"/>
      <c r="I1195" s="159"/>
      <c r="J1195" s="159"/>
      <c r="K1195" s="337"/>
      <c r="L1195" s="343" t="str">
        <f>IF(K1195="","",LOOKUP(K1195,'Work Programme'!$A$8:$A$207,'Work Programme'!$B$8:$B$207))</f>
        <v/>
      </c>
      <c r="M1195" s="150"/>
      <c r="N1195" s="151"/>
      <c r="O1195" s="254" t="str">
        <f>IF(G1195="","",VLOOKUP(G1195,'Overview - Financial Statement'!$A$46:$B$60,2,FALSE))</f>
        <v/>
      </c>
      <c r="P1195" s="255" t="str">
        <f t="shared" si="252"/>
        <v/>
      </c>
      <c r="Q1195" s="153"/>
      <c r="R1195" s="153"/>
      <c r="S1195" s="238">
        <f t="shared" si="253"/>
        <v>0</v>
      </c>
      <c r="T1195" s="193" t="s">
        <v>44</v>
      </c>
      <c r="U1195" s="173"/>
      <c r="V1195" s="193" t="str">
        <f t="shared" si="254"/>
        <v/>
      </c>
      <c r="W1195" s="264" t="str">
        <f t="shared" si="255"/>
        <v>OK</v>
      </c>
      <c r="X1195" s="193" t="str">
        <f t="shared" si="256"/>
        <v/>
      </c>
      <c r="Y1195" s="193" t="str">
        <f t="shared" si="257"/>
        <v/>
      </c>
      <c r="Z1195" s="397" t="str">
        <f t="shared" si="258"/>
        <v/>
      </c>
      <c r="AA1195" s="257" t="str">
        <f t="shared" si="259"/>
        <v/>
      </c>
      <c r="AB1195" s="257" t="str">
        <f t="shared" si="260"/>
        <v/>
      </c>
      <c r="AC1195" s="193" t="str">
        <f t="shared" si="261"/>
        <v>CHECK DATES</v>
      </c>
      <c r="AD1195" s="257" t="str">
        <f t="shared" si="262"/>
        <v/>
      </c>
      <c r="AE1195" s="286">
        <v>0</v>
      </c>
      <c r="AF1195" s="257">
        <f t="shared" si="263"/>
        <v>0</v>
      </c>
      <c r="AG1195" s="257" t="str">
        <f t="shared" si="264"/>
        <v/>
      </c>
      <c r="AH1195" s="257">
        <f t="shared" si="265"/>
        <v>0</v>
      </c>
    </row>
    <row r="1196" spans="1:34" x14ac:dyDescent="0.3">
      <c r="A1196" s="287">
        <v>1184</v>
      </c>
      <c r="B1196" s="150"/>
      <c r="C1196" s="150"/>
      <c r="D1196" s="150"/>
      <c r="E1196" s="152"/>
      <c r="F1196" s="152"/>
      <c r="G1196" s="154"/>
      <c r="H1196" s="155"/>
      <c r="I1196" s="159"/>
      <c r="J1196" s="159"/>
      <c r="K1196" s="337"/>
      <c r="L1196" s="343" t="str">
        <f>IF(K1196="","",LOOKUP(K1196,'Work Programme'!$A$8:$A$207,'Work Programme'!$B$8:$B$207))</f>
        <v/>
      </c>
      <c r="M1196" s="150"/>
      <c r="N1196" s="151"/>
      <c r="O1196" s="254" t="str">
        <f>IF(G1196="","",VLOOKUP(G1196,'Overview - Financial Statement'!$A$46:$B$60,2,FALSE))</f>
        <v/>
      </c>
      <c r="P1196" s="255" t="str">
        <f t="shared" si="252"/>
        <v/>
      </c>
      <c r="Q1196" s="153"/>
      <c r="R1196" s="153"/>
      <c r="S1196" s="238">
        <f t="shared" si="253"/>
        <v>0</v>
      </c>
      <c r="T1196" s="193" t="s">
        <v>44</v>
      </c>
      <c r="U1196" s="173"/>
      <c r="V1196" s="193" t="str">
        <f t="shared" si="254"/>
        <v/>
      </c>
      <c r="W1196" s="264" t="str">
        <f t="shared" si="255"/>
        <v>OK</v>
      </c>
      <c r="X1196" s="193" t="str">
        <f t="shared" si="256"/>
        <v/>
      </c>
      <c r="Y1196" s="193" t="str">
        <f t="shared" si="257"/>
        <v/>
      </c>
      <c r="Z1196" s="397" t="str">
        <f t="shared" si="258"/>
        <v/>
      </c>
      <c r="AA1196" s="257" t="str">
        <f t="shared" si="259"/>
        <v/>
      </c>
      <c r="AB1196" s="257" t="str">
        <f t="shared" si="260"/>
        <v/>
      </c>
      <c r="AC1196" s="193" t="str">
        <f t="shared" si="261"/>
        <v>CHECK DATES</v>
      </c>
      <c r="AD1196" s="257" t="str">
        <f t="shared" si="262"/>
        <v/>
      </c>
      <c r="AE1196" s="286">
        <v>0</v>
      </c>
      <c r="AF1196" s="257">
        <f t="shared" si="263"/>
        <v>0</v>
      </c>
      <c r="AG1196" s="257" t="str">
        <f t="shared" si="264"/>
        <v/>
      </c>
      <c r="AH1196" s="257">
        <f t="shared" si="265"/>
        <v>0</v>
      </c>
    </row>
    <row r="1197" spans="1:34" x14ac:dyDescent="0.3">
      <c r="A1197" s="287">
        <v>1185</v>
      </c>
      <c r="B1197" s="150"/>
      <c r="C1197" s="150"/>
      <c r="D1197" s="150"/>
      <c r="E1197" s="152"/>
      <c r="F1197" s="152"/>
      <c r="G1197" s="154"/>
      <c r="H1197" s="155"/>
      <c r="I1197" s="159"/>
      <c r="J1197" s="159"/>
      <c r="K1197" s="337"/>
      <c r="L1197" s="343" t="str">
        <f>IF(K1197="","",LOOKUP(K1197,'Work Programme'!$A$8:$A$207,'Work Programme'!$B$8:$B$207))</f>
        <v/>
      </c>
      <c r="M1197" s="150"/>
      <c r="N1197" s="151"/>
      <c r="O1197" s="254" t="str">
        <f>IF(G1197="","",VLOOKUP(G1197,'Overview - Financial Statement'!$A$46:$B$60,2,FALSE))</f>
        <v/>
      </c>
      <c r="P1197" s="255" t="str">
        <f t="shared" si="252"/>
        <v/>
      </c>
      <c r="Q1197" s="153"/>
      <c r="R1197" s="153"/>
      <c r="S1197" s="238">
        <f t="shared" si="253"/>
        <v>0</v>
      </c>
      <c r="T1197" s="193" t="s">
        <v>44</v>
      </c>
      <c r="U1197" s="173"/>
      <c r="V1197" s="193" t="str">
        <f t="shared" si="254"/>
        <v/>
      </c>
      <c r="W1197" s="264" t="str">
        <f t="shared" si="255"/>
        <v>OK</v>
      </c>
      <c r="X1197" s="193" t="str">
        <f t="shared" si="256"/>
        <v/>
      </c>
      <c r="Y1197" s="193" t="str">
        <f t="shared" si="257"/>
        <v/>
      </c>
      <c r="Z1197" s="397" t="str">
        <f t="shared" si="258"/>
        <v/>
      </c>
      <c r="AA1197" s="257" t="str">
        <f t="shared" si="259"/>
        <v/>
      </c>
      <c r="AB1197" s="257" t="str">
        <f t="shared" si="260"/>
        <v/>
      </c>
      <c r="AC1197" s="193" t="str">
        <f t="shared" si="261"/>
        <v>CHECK DATES</v>
      </c>
      <c r="AD1197" s="257" t="str">
        <f t="shared" si="262"/>
        <v/>
      </c>
      <c r="AE1197" s="286">
        <v>0</v>
      </c>
      <c r="AF1197" s="257">
        <f t="shared" si="263"/>
        <v>0</v>
      </c>
      <c r="AG1197" s="257" t="str">
        <f t="shared" si="264"/>
        <v/>
      </c>
      <c r="AH1197" s="257">
        <f t="shared" si="265"/>
        <v>0</v>
      </c>
    </row>
    <row r="1198" spans="1:34" x14ac:dyDescent="0.3">
      <c r="A1198" s="287">
        <v>1186</v>
      </c>
      <c r="B1198" s="150"/>
      <c r="C1198" s="150"/>
      <c r="D1198" s="150"/>
      <c r="E1198" s="152"/>
      <c r="F1198" s="152"/>
      <c r="G1198" s="154"/>
      <c r="H1198" s="155"/>
      <c r="I1198" s="159"/>
      <c r="J1198" s="159"/>
      <c r="K1198" s="337"/>
      <c r="L1198" s="343" t="str">
        <f>IF(K1198="","",LOOKUP(K1198,'Work Programme'!$A$8:$A$207,'Work Programme'!$B$8:$B$207))</f>
        <v/>
      </c>
      <c r="M1198" s="150"/>
      <c r="N1198" s="151"/>
      <c r="O1198" s="254" t="str">
        <f>IF(G1198="","",VLOOKUP(G1198,'Overview - Financial Statement'!$A$46:$B$60,2,FALSE))</f>
        <v/>
      </c>
      <c r="P1198" s="255" t="str">
        <f t="shared" si="252"/>
        <v/>
      </c>
      <c r="Q1198" s="153"/>
      <c r="R1198" s="153"/>
      <c r="S1198" s="238">
        <f t="shared" si="253"/>
        <v>0</v>
      </c>
      <c r="T1198" s="193" t="s">
        <v>44</v>
      </c>
      <c r="U1198" s="173"/>
      <c r="V1198" s="193" t="str">
        <f t="shared" si="254"/>
        <v/>
      </c>
      <c r="W1198" s="264" t="str">
        <f t="shared" si="255"/>
        <v>OK</v>
      </c>
      <c r="X1198" s="193" t="str">
        <f t="shared" si="256"/>
        <v/>
      </c>
      <c r="Y1198" s="193" t="str">
        <f t="shared" si="257"/>
        <v/>
      </c>
      <c r="Z1198" s="397" t="str">
        <f t="shared" si="258"/>
        <v/>
      </c>
      <c r="AA1198" s="257" t="str">
        <f t="shared" si="259"/>
        <v/>
      </c>
      <c r="AB1198" s="257" t="str">
        <f t="shared" si="260"/>
        <v/>
      </c>
      <c r="AC1198" s="193" t="str">
        <f t="shared" si="261"/>
        <v>CHECK DATES</v>
      </c>
      <c r="AD1198" s="257" t="str">
        <f t="shared" si="262"/>
        <v/>
      </c>
      <c r="AE1198" s="286">
        <v>0</v>
      </c>
      <c r="AF1198" s="257">
        <f t="shared" si="263"/>
        <v>0</v>
      </c>
      <c r="AG1198" s="257" t="str">
        <f t="shared" si="264"/>
        <v/>
      </c>
      <c r="AH1198" s="257">
        <f t="shared" si="265"/>
        <v>0</v>
      </c>
    </row>
    <row r="1199" spans="1:34" x14ac:dyDescent="0.3">
      <c r="A1199" s="287">
        <v>1187</v>
      </c>
      <c r="B1199" s="150"/>
      <c r="C1199" s="150"/>
      <c r="D1199" s="150"/>
      <c r="E1199" s="152"/>
      <c r="F1199" s="152"/>
      <c r="G1199" s="154"/>
      <c r="H1199" s="155"/>
      <c r="I1199" s="159"/>
      <c r="J1199" s="159"/>
      <c r="K1199" s="337"/>
      <c r="L1199" s="343" t="str">
        <f>IF(K1199="","",LOOKUP(K1199,'Work Programme'!$A$8:$A$207,'Work Programme'!$B$8:$B$207))</f>
        <v/>
      </c>
      <c r="M1199" s="150"/>
      <c r="N1199" s="151"/>
      <c r="O1199" s="254" t="str">
        <f>IF(G1199="","",VLOOKUP(G1199,'Overview - Financial Statement'!$A$46:$B$60,2,FALSE))</f>
        <v/>
      </c>
      <c r="P1199" s="255" t="str">
        <f t="shared" si="252"/>
        <v/>
      </c>
      <c r="Q1199" s="153"/>
      <c r="R1199" s="153"/>
      <c r="S1199" s="238">
        <f t="shared" si="253"/>
        <v>0</v>
      </c>
      <c r="T1199" s="193" t="s">
        <v>44</v>
      </c>
      <c r="U1199" s="173"/>
      <c r="V1199" s="193" t="str">
        <f t="shared" si="254"/>
        <v/>
      </c>
      <c r="W1199" s="264" t="str">
        <f t="shared" si="255"/>
        <v>OK</v>
      </c>
      <c r="X1199" s="193" t="str">
        <f t="shared" si="256"/>
        <v/>
      </c>
      <c r="Y1199" s="193" t="str">
        <f t="shared" si="257"/>
        <v/>
      </c>
      <c r="Z1199" s="397" t="str">
        <f t="shared" si="258"/>
        <v/>
      </c>
      <c r="AA1199" s="257" t="str">
        <f t="shared" si="259"/>
        <v/>
      </c>
      <c r="AB1199" s="257" t="str">
        <f t="shared" si="260"/>
        <v/>
      </c>
      <c r="AC1199" s="193" t="str">
        <f t="shared" si="261"/>
        <v>CHECK DATES</v>
      </c>
      <c r="AD1199" s="257" t="str">
        <f t="shared" si="262"/>
        <v/>
      </c>
      <c r="AE1199" s="286">
        <v>0</v>
      </c>
      <c r="AF1199" s="257">
        <f t="shared" si="263"/>
        <v>0</v>
      </c>
      <c r="AG1199" s="257" t="str">
        <f t="shared" si="264"/>
        <v/>
      </c>
      <c r="AH1199" s="257">
        <f t="shared" si="265"/>
        <v>0</v>
      </c>
    </row>
    <row r="1200" spans="1:34" x14ac:dyDescent="0.3">
      <c r="A1200" s="287">
        <v>1188</v>
      </c>
      <c r="B1200" s="150"/>
      <c r="C1200" s="150"/>
      <c r="D1200" s="150"/>
      <c r="E1200" s="152"/>
      <c r="F1200" s="152"/>
      <c r="G1200" s="154"/>
      <c r="H1200" s="155"/>
      <c r="I1200" s="159"/>
      <c r="J1200" s="159"/>
      <c r="K1200" s="337"/>
      <c r="L1200" s="343" t="str">
        <f>IF(K1200="","",LOOKUP(K1200,'Work Programme'!$A$8:$A$207,'Work Programme'!$B$8:$B$207))</f>
        <v/>
      </c>
      <c r="M1200" s="150"/>
      <c r="N1200" s="151"/>
      <c r="O1200" s="254" t="str">
        <f>IF(G1200="","",VLOOKUP(G1200,'Overview - Financial Statement'!$A$46:$B$60,2,FALSE))</f>
        <v/>
      </c>
      <c r="P1200" s="255" t="str">
        <f t="shared" si="252"/>
        <v/>
      </c>
      <c r="Q1200" s="153"/>
      <c r="R1200" s="153"/>
      <c r="S1200" s="238">
        <f t="shared" si="253"/>
        <v>0</v>
      </c>
      <c r="T1200" s="193" t="s">
        <v>44</v>
      </c>
      <c r="U1200" s="173"/>
      <c r="V1200" s="193" t="str">
        <f t="shared" si="254"/>
        <v/>
      </c>
      <c r="W1200" s="264" t="str">
        <f t="shared" si="255"/>
        <v>OK</v>
      </c>
      <c r="X1200" s="193" t="str">
        <f t="shared" si="256"/>
        <v/>
      </c>
      <c r="Y1200" s="193" t="str">
        <f t="shared" si="257"/>
        <v/>
      </c>
      <c r="Z1200" s="397" t="str">
        <f t="shared" si="258"/>
        <v/>
      </c>
      <c r="AA1200" s="257" t="str">
        <f t="shared" si="259"/>
        <v/>
      </c>
      <c r="AB1200" s="257" t="str">
        <f t="shared" si="260"/>
        <v/>
      </c>
      <c r="AC1200" s="193" t="str">
        <f t="shared" si="261"/>
        <v>CHECK DATES</v>
      </c>
      <c r="AD1200" s="257" t="str">
        <f t="shared" si="262"/>
        <v/>
      </c>
      <c r="AE1200" s="286">
        <v>0</v>
      </c>
      <c r="AF1200" s="257">
        <f t="shared" si="263"/>
        <v>0</v>
      </c>
      <c r="AG1200" s="257" t="str">
        <f t="shared" si="264"/>
        <v/>
      </c>
      <c r="AH1200" s="257">
        <f t="shared" si="265"/>
        <v>0</v>
      </c>
    </row>
    <row r="1201" spans="1:34" x14ac:dyDescent="0.3">
      <c r="A1201" s="287">
        <v>1189</v>
      </c>
      <c r="B1201" s="150"/>
      <c r="C1201" s="150"/>
      <c r="D1201" s="150"/>
      <c r="E1201" s="152"/>
      <c r="F1201" s="152"/>
      <c r="G1201" s="154"/>
      <c r="H1201" s="155"/>
      <c r="I1201" s="159"/>
      <c r="J1201" s="159"/>
      <c r="K1201" s="337"/>
      <c r="L1201" s="343" t="str">
        <f>IF(K1201="","",LOOKUP(K1201,'Work Programme'!$A$8:$A$207,'Work Programme'!$B$8:$B$207))</f>
        <v/>
      </c>
      <c r="M1201" s="150"/>
      <c r="N1201" s="151"/>
      <c r="O1201" s="254" t="str">
        <f>IF(G1201="","",VLOOKUP(G1201,'Overview - Financial Statement'!$A$46:$B$60,2,FALSE))</f>
        <v/>
      </c>
      <c r="P1201" s="255" t="str">
        <f t="shared" si="252"/>
        <v/>
      </c>
      <c r="Q1201" s="153"/>
      <c r="R1201" s="153"/>
      <c r="S1201" s="238">
        <f t="shared" si="253"/>
        <v>0</v>
      </c>
      <c r="T1201" s="193" t="s">
        <v>44</v>
      </c>
      <c r="U1201" s="173"/>
      <c r="V1201" s="193" t="str">
        <f t="shared" si="254"/>
        <v/>
      </c>
      <c r="W1201" s="264" t="str">
        <f t="shared" si="255"/>
        <v>OK</v>
      </c>
      <c r="X1201" s="193" t="str">
        <f t="shared" si="256"/>
        <v/>
      </c>
      <c r="Y1201" s="193" t="str">
        <f t="shared" si="257"/>
        <v/>
      </c>
      <c r="Z1201" s="397" t="str">
        <f t="shared" si="258"/>
        <v/>
      </c>
      <c r="AA1201" s="257" t="str">
        <f t="shared" si="259"/>
        <v/>
      </c>
      <c r="AB1201" s="257" t="str">
        <f t="shared" si="260"/>
        <v/>
      </c>
      <c r="AC1201" s="193" t="str">
        <f t="shared" si="261"/>
        <v>CHECK DATES</v>
      </c>
      <c r="AD1201" s="257" t="str">
        <f t="shared" si="262"/>
        <v/>
      </c>
      <c r="AE1201" s="286">
        <v>0</v>
      </c>
      <c r="AF1201" s="257">
        <f t="shared" si="263"/>
        <v>0</v>
      </c>
      <c r="AG1201" s="257" t="str">
        <f t="shared" si="264"/>
        <v/>
      </c>
      <c r="AH1201" s="257">
        <f t="shared" si="265"/>
        <v>0</v>
      </c>
    </row>
    <row r="1202" spans="1:34" x14ac:dyDescent="0.3">
      <c r="A1202" s="287">
        <v>1190</v>
      </c>
      <c r="B1202" s="150"/>
      <c r="C1202" s="150"/>
      <c r="D1202" s="150"/>
      <c r="E1202" s="152"/>
      <c r="F1202" s="152"/>
      <c r="G1202" s="154"/>
      <c r="H1202" s="155"/>
      <c r="I1202" s="159"/>
      <c r="J1202" s="159"/>
      <c r="K1202" s="337"/>
      <c r="L1202" s="343" t="str">
        <f>IF(K1202="","",LOOKUP(K1202,'Work Programme'!$A$8:$A$207,'Work Programme'!$B$8:$B$207))</f>
        <v/>
      </c>
      <c r="M1202" s="150"/>
      <c r="N1202" s="151"/>
      <c r="O1202" s="254" t="str">
        <f>IF(G1202="","",VLOOKUP(G1202,'Overview - Financial Statement'!$A$46:$B$60,2,FALSE))</f>
        <v/>
      </c>
      <c r="P1202" s="255" t="str">
        <f t="shared" si="252"/>
        <v/>
      </c>
      <c r="Q1202" s="153"/>
      <c r="R1202" s="153"/>
      <c r="S1202" s="238">
        <f t="shared" si="253"/>
        <v>0</v>
      </c>
      <c r="T1202" s="193" t="s">
        <v>44</v>
      </c>
      <c r="U1202" s="173"/>
      <c r="V1202" s="193" t="str">
        <f t="shared" si="254"/>
        <v/>
      </c>
      <c r="W1202" s="264" t="str">
        <f t="shared" si="255"/>
        <v>OK</v>
      </c>
      <c r="X1202" s="193" t="str">
        <f t="shared" si="256"/>
        <v/>
      </c>
      <c r="Y1202" s="193" t="str">
        <f t="shared" si="257"/>
        <v/>
      </c>
      <c r="Z1202" s="397" t="str">
        <f t="shared" si="258"/>
        <v/>
      </c>
      <c r="AA1202" s="257" t="str">
        <f t="shared" si="259"/>
        <v/>
      </c>
      <c r="AB1202" s="257" t="str">
        <f t="shared" si="260"/>
        <v/>
      </c>
      <c r="AC1202" s="193" t="str">
        <f t="shared" si="261"/>
        <v>CHECK DATES</v>
      </c>
      <c r="AD1202" s="257" t="str">
        <f t="shared" si="262"/>
        <v/>
      </c>
      <c r="AE1202" s="286">
        <v>0</v>
      </c>
      <c r="AF1202" s="257">
        <f t="shared" si="263"/>
        <v>0</v>
      </c>
      <c r="AG1202" s="257" t="str">
        <f t="shared" si="264"/>
        <v/>
      </c>
      <c r="AH1202" s="257">
        <f t="shared" si="265"/>
        <v>0</v>
      </c>
    </row>
    <row r="1203" spans="1:34" x14ac:dyDescent="0.3">
      <c r="A1203" s="287">
        <v>1191</v>
      </c>
      <c r="B1203" s="150"/>
      <c r="C1203" s="150"/>
      <c r="D1203" s="150"/>
      <c r="E1203" s="152"/>
      <c r="F1203" s="152"/>
      <c r="G1203" s="154"/>
      <c r="H1203" s="155"/>
      <c r="I1203" s="159"/>
      <c r="J1203" s="159"/>
      <c r="K1203" s="337"/>
      <c r="L1203" s="343" t="str">
        <f>IF(K1203="","",LOOKUP(K1203,'Work Programme'!$A$8:$A$207,'Work Programme'!$B$8:$B$207))</f>
        <v/>
      </c>
      <c r="M1203" s="150"/>
      <c r="N1203" s="151"/>
      <c r="O1203" s="254" t="str">
        <f>IF(G1203="","",VLOOKUP(G1203,'Overview - Financial Statement'!$A$46:$B$60,2,FALSE))</f>
        <v/>
      </c>
      <c r="P1203" s="255" t="str">
        <f t="shared" si="252"/>
        <v/>
      </c>
      <c r="Q1203" s="153"/>
      <c r="R1203" s="153"/>
      <c r="S1203" s="238">
        <f t="shared" si="253"/>
        <v>0</v>
      </c>
      <c r="T1203" s="193" t="s">
        <v>44</v>
      </c>
      <c r="U1203" s="173"/>
      <c r="V1203" s="193" t="str">
        <f t="shared" si="254"/>
        <v/>
      </c>
      <c r="W1203" s="264" t="str">
        <f t="shared" si="255"/>
        <v>OK</v>
      </c>
      <c r="X1203" s="193" t="str">
        <f t="shared" si="256"/>
        <v/>
      </c>
      <c r="Y1203" s="193" t="str">
        <f t="shared" si="257"/>
        <v/>
      </c>
      <c r="Z1203" s="397" t="str">
        <f t="shared" si="258"/>
        <v/>
      </c>
      <c r="AA1203" s="257" t="str">
        <f t="shared" si="259"/>
        <v/>
      </c>
      <c r="AB1203" s="257" t="str">
        <f t="shared" si="260"/>
        <v/>
      </c>
      <c r="AC1203" s="193" t="str">
        <f t="shared" si="261"/>
        <v>CHECK DATES</v>
      </c>
      <c r="AD1203" s="257" t="str">
        <f t="shared" si="262"/>
        <v/>
      </c>
      <c r="AE1203" s="286">
        <v>0</v>
      </c>
      <c r="AF1203" s="257">
        <f t="shared" si="263"/>
        <v>0</v>
      </c>
      <c r="AG1203" s="257" t="str">
        <f t="shared" si="264"/>
        <v/>
      </c>
      <c r="AH1203" s="257">
        <f t="shared" si="265"/>
        <v>0</v>
      </c>
    </row>
    <row r="1204" spans="1:34" x14ac:dyDescent="0.3">
      <c r="A1204" s="287">
        <v>1192</v>
      </c>
      <c r="B1204" s="150"/>
      <c r="C1204" s="150"/>
      <c r="D1204" s="150"/>
      <c r="E1204" s="152"/>
      <c r="F1204" s="152"/>
      <c r="G1204" s="154"/>
      <c r="H1204" s="155"/>
      <c r="I1204" s="159"/>
      <c r="J1204" s="159"/>
      <c r="K1204" s="337"/>
      <c r="L1204" s="343" t="str">
        <f>IF(K1204="","",LOOKUP(K1204,'Work Programme'!$A$8:$A$207,'Work Programme'!$B$8:$B$207))</f>
        <v/>
      </c>
      <c r="M1204" s="150"/>
      <c r="N1204" s="151"/>
      <c r="O1204" s="254" t="str">
        <f>IF(G1204="","",VLOOKUP(G1204,'Overview - Financial Statement'!$A$46:$B$60,2,FALSE))</f>
        <v/>
      </c>
      <c r="P1204" s="255" t="str">
        <f t="shared" si="252"/>
        <v/>
      </c>
      <c r="Q1204" s="153"/>
      <c r="R1204" s="153"/>
      <c r="S1204" s="238">
        <f t="shared" si="253"/>
        <v>0</v>
      </c>
      <c r="T1204" s="193" t="s">
        <v>44</v>
      </c>
      <c r="U1204" s="173"/>
      <c r="V1204" s="193" t="str">
        <f t="shared" si="254"/>
        <v/>
      </c>
      <c r="W1204" s="264" t="str">
        <f t="shared" si="255"/>
        <v>OK</v>
      </c>
      <c r="X1204" s="193" t="str">
        <f t="shared" si="256"/>
        <v/>
      </c>
      <c r="Y1204" s="193" t="str">
        <f t="shared" si="257"/>
        <v/>
      </c>
      <c r="Z1204" s="397" t="str">
        <f t="shared" si="258"/>
        <v/>
      </c>
      <c r="AA1204" s="257" t="str">
        <f t="shared" si="259"/>
        <v/>
      </c>
      <c r="AB1204" s="257" t="str">
        <f t="shared" si="260"/>
        <v/>
      </c>
      <c r="AC1204" s="193" t="str">
        <f t="shared" si="261"/>
        <v>CHECK DATES</v>
      </c>
      <c r="AD1204" s="257" t="str">
        <f t="shared" si="262"/>
        <v/>
      </c>
      <c r="AE1204" s="286">
        <v>0</v>
      </c>
      <c r="AF1204" s="257">
        <f t="shared" si="263"/>
        <v>0</v>
      </c>
      <c r="AG1204" s="257" t="str">
        <f t="shared" si="264"/>
        <v/>
      </c>
      <c r="AH1204" s="257">
        <f t="shared" si="265"/>
        <v>0</v>
      </c>
    </row>
    <row r="1205" spans="1:34" x14ac:dyDescent="0.3">
      <c r="A1205" s="287">
        <v>1193</v>
      </c>
      <c r="B1205" s="150"/>
      <c r="C1205" s="150"/>
      <c r="D1205" s="150"/>
      <c r="E1205" s="152"/>
      <c r="F1205" s="152"/>
      <c r="G1205" s="154"/>
      <c r="H1205" s="155"/>
      <c r="I1205" s="159"/>
      <c r="J1205" s="159"/>
      <c r="K1205" s="337"/>
      <c r="L1205" s="343" t="str">
        <f>IF(K1205="","",LOOKUP(K1205,'Work Programme'!$A$8:$A$207,'Work Programme'!$B$8:$B$207))</f>
        <v/>
      </c>
      <c r="M1205" s="150"/>
      <c r="N1205" s="151"/>
      <c r="O1205" s="254" t="str">
        <f>IF(G1205="","",VLOOKUP(G1205,'Overview - Financial Statement'!$A$46:$B$60,2,FALSE))</f>
        <v/>
      </c>
      <c r="P1205" s="255" t="str">
        <f t="shared" si="252"/>
        <v/>
      </c>
      <c r="Q1205" s="153"/>
      <c r="R1205" s="153"/>
      <c r="S1205" s="238">
        <f t="shared" si="253"/>
        <v>0</v>
      </c>
      <c r="T1205" s="193" t="s">
        <v>44</v>
      </c>
      <c r="U1205" s="173"/>
      <c r="V1205" s="193" t="str">
        <f t="shared" si="254"/>
        <v/>
      </c>
      <c r="W1205" s="264" t="str">
        <f t="shared" si="255"/>
        <v>OK</v>
      </c>
      <c r="X1205" s="193" t="str">
        <f t="shared" si="256"/>
        <v/>
      </c>
      <c r="Y1205" s="193" t="str">
        <f t="shared" si="257"/>
        <v/>
      </c>
      <c r="Z1205" s="397" t="str">
        <f t="shared" si="258"/>
        <v/>
      </c>
      <c r="AA1205" s="257" t="str">
        <f t="shared" si="259"/>
        <v/>
      </c>
      <c r="AB1205" s="257" t="str">
        <f t="shared" si="260"/>
        <v/>
      </c>
      <c r="AC1205" s="193" t="str">
        <f t="shared" si="261"/>
        <v>CHECK DATES</v>
      </c>
      <c r="AD1205" s="257" t="str">
        <f t="shared" si="262"/>
        <v/>
      </c>
      <c r="AE1205" s="286">
        <v>0</v>
      </c>
      <c r="AF1205" s="257">
        <f t="shared" si="263"/>
        <v>0</v>
      </c>
      <c r="AG1205" s="257" t="str">
        <f t="shared" si="264"/>
        <v/>
      </c>
      <c r="AH1205" s="257">
        <f t="shared" si="265"/>
        <v>0</v>
      </c>
    </row>
    <row r="1206" spans="1:34" x14ac:dyDescent="0.3">
      <c r="A1206" s="287">
        <v>1194</v>
      </c>
      <c r="B1206" s="150"/>
      <c r="C1206" s="150"/>
      <c r="D1206" s="150"/>
      <c r="E1206" s="152"/>
      <c r="F1206" s="152"/>
      <c r="G1206" s="154"/>
      <c r="H1206" s="155"/>
      <c r="I1206" s="159"/>
      <c r="J1206" s="159"/>
      <c r="K1206" s="337"/>
      <c r="L1206" s="343" t="str">
        <f>IF(K1206="","",LOOKUP(K1206,'Work Programme'!$A$8:$A$207,'Work Programme'!$B$8:$B$207))</f>
        <v/>
      </c>
      <c r="M1206" s="150"/>
      <c r="N1206" s="151"/>
      <c r="O1206" s="254" t="str">
        <f>IF(G1206="","",VLOOKUP(G1206,'Overview - Financial Statement'!$A$46:$B$60,2,FALSE))</f>
        <v/>
      </c>
      <c r="P1206" s="255" t="str">
        <f t="shared" si="252"/>
        <v/>
      </c>
      <c r="Q1206" s="153"/>
      <c r="R1206" s="153"/>
      <c r="S1206" s="238">
        <f t="shared" si="253"/>
        <v>0</v>
      </c>
      <c r="T1206" s="193" t="s">
        <v>44</v>
      </c>
      <c r="U1206" s="173"/>
      <c r="V1206" s="193" t="str">
        <f t="shared" si="254"/>
        <v/>
      </c>
      <c r="W1206" s="264" t="str">
        <f t="shared" si="255"/>
        <v>OK</v>
      </c>
      <c r="X1206" s="193" t="str">
        <f t="shared" si="256"/>
        <v/>
      </c>
      <c r="Y1206" s="193" t="str">
        <f t="shared" si="257"/>
        <v/>
      </c>
      <c r="Z1206" s="397" t="str">
        <f t="shared" si="258"/>
        <v/>
      </c>
      <c r="AA1206" s="257" t="str">
        <f t="shared" si="259"/>
        <v/>
      </c>
      <c r="AB1206" s="257" t="str">
        <f t="shared" si="260"/>
        <v/>
      </c>
      <c r="AC1206" s="193" t="str">
        <f t="shared" si="261"/>
        <v>CHECK DATES</v>
      </c>
      <c r="AD1206" s="257" t="str">
        <f t="shared" si="262"/>
        <v/>
      </c>
      <c r="AE1206" s="286">
        <v>0</v>
      </c>
      <c r="AF1206" s="257">
        <f t="shared" si="263"/>
        <v>0</v>
      </c>
      <c r="AG1206" s="257" t="str">
        <f t="shared" si="264"/>
        <v/>
      </c>
      <c r="AH1206" s="257">
        <f t="shared" si="265"/>
        <v>0</v>
      </c>
    </row>
    <row r="1207" spans="1:34" x14ac:dyDescent="0.3">
      <c r="A1207" s="287">
        <v>1195</v>
      </c>
      <c r="B1207" s="150"/>
      <c r="C1207" s="150"/>
      <c r="D1207" s="150"/>
      <c r="E1207" s="152"/>
      <c r="F1207" s="152"/>
      <c r="G1207" s="154"/>
      <c r="H1207" s="155"/>
      <c r="I1207" s="159"/>
      <c r="J1207" s="159"/>
      <c r="K1207" s="337"/>
      <c r="L1207" s="343" t="str">
        <f>IF(K1207="","",LOOKUP(K1207,'Work Programme'!$A$8:$A$207,'Work Programme'!$B$8:$B$207))</f>
        <v/>
      </c>
      <c r="M1207" s="150"/>
      <c r="N1207" s="151"/>
      <c r="O1207" s="254" t="str">
        <f>IF(G1207="","",VLOOKUP(G1207,'Overview - Financial Statement'!$A$46:$B$60,2,FALSE))</f>
        <v/>
      </c>
      <c r="P1207" s="255" t="str">
        <f t="shared" si="252"/>
        <v/>
      </c>
      <c r="Q1207" s="153"/>
      <c r="R1207" s="153"/>
      <c r="S1207" s="238">
        <f t="shared" si="253"/>
        <v>0</v>
      </c>
      <c r="T1207" s="193" t="s">
        <v>44</v>
      </c>
      <c r="U1207" s="173"/>
      <c r="V1207" s="193" t="str">
        <f t="shared" si="254"/>
        <v/>
      </c>
      <c r="W1207" s="264" t="str">
        <f t="shared" si="255"/>
        <v>OK</v>
      </c>
      <c r="X1207" s="193" t="str">
        <f t="shared" si="256"/>
        <v/>
      </c>
      <c r="Y1207" s="193" t="str">
        <f t="shared" si="257"/>
        <v/>
      </c>
      <c r="Z1207" s="397" t="str">
        <f t="shared" si="258"/>
        <v/>
      </c>
      <c r="AA1207" s="257" t="str">
        <f t="shared" si="259"/>
        <v/>
      </c>
      <c r="AB1207" s="257" t="str">
        <f t="shared" si="260"/>
        <v/>
      </c>
      <c r="AC1207" s="193" t="str">
        <f t="shared" si="261"/>
        <v>CHECK DATES</v>
      </c>
      <c r="AD1207" s="257" t="str">
        <f t="shared" si="262"/>
        <v/>
      </c>
      <c r="AE1207" s="286">
        <v>0</v>
      </c>
      <c r="AF1207" s="257">
        <f t="shared" si="263"/>
        <v>0</v>
      </c>
      <c r="AG1207" s="257" t="str">
        <f t="shared" si="264"/>
        <v/>
      </c>
      <c r="AH1207" s="257">
        <f t="shared" si="265"/>
        <v>0</v>
      </c>
    </row>
    <row r="1208" spans="1:34" x14ac:dyDescent="0.3">
      <c r="A1208" s="287">
        <v>1196</v>
      </c>
      <c r="B1208" s="150"/>
      <c r="C1208" s="150"/>
      <c r="D1208" s="150"/>
      <c r="E1208" s="152"/>
      <c r="F1208" s="152"/>
      <c r="G1208" s="154"/>
      <c r="H1208" s="155"/>
      <c r="I1208" s="159"/>
      <c r="J1208" s="159"/>
      <c r="K1208" s="337"/>
      <c r="L1208" s="343" t="str">
        <f>IF(K1208="","",LOOKUP(K1208,'Work Programme'!$A$8:$A$207,'Work Programme'!$B$8:$B$207))</f>
        <v/>
      </c>
      <c r="M1208" s="150"/>
      <c r="N1208" s="151"/>
      <c r="O1208" s="254" t="str">
        <f>IF(G1208="","",VLOOKUP(G1208,'Overview - Financial Statement'!$A$46:$B$60,2,FALSE))</f>
        <v/>
      </c>
      <c r="P1208" s="255" t="str">
        <f t="shared" si="252"/>
        <v/>
      </c>
      <c r="Q1208" s="153"/>
      <c r="R1208" s="153"/>
      <c r="S1208" s="238">
        <f t="shared" si="253"/>
        <v>0</v>
      </c>
      <c r="T1208" s="193" t="s">
        <v>44</v>
      </c>
      <c r="U1208" s="173"/>
      <c r="V1208" s="193" t="str">
        <f t="shared" si="254"/>
        <v/>
      </c>
      <c r="W1208" s="264" t="str">
        <f t="shared" si="255"/>
        <v>OK</v>
      </c>
      <c r="X1208" s="193" t="str">
        <f t="shared" si="256"/>
        <v/>
      </c>
      <c r="Y1208" s="193" t="str">
        <f t="shared" si="257"/>
        <v/>
      </c>
      <c r="Z1208" s="397" t="str">
        <f t="shared" si="258"/>
        <v/>
      </c>
      <c r="AA1208" s="257" t="str">
        <f t="shared" si="259"/>
        <v/>
      </c>
      <c r="AB1208" s="257" t="str">
        <f t="shared" si="260"/>
        <v/>
      </c>
      <c r="AC1208" s="193" t="str">
        <f t="shared" si="261"/>
        <v>CHECK DATES</v>
      </c>
      <c r="AD1208" s="257" t="str">
        <f t="shared" si="262"/>
        <v/>
      </c>
      <c r="AE1208" s="286">
        <v>0</v>
      </c>
      <c r="AF1208" s="257">
        <f t="shared" si="263"/>
        <v>0</v>
      </c>
      <c r="AG1208" s="257" t="str">
        <f t="shared" si="264"/>
        <v/>
      </c>
      <c r="AH1208" s="257">
        <f t="shared" si="265"/>
        <v>0</v>
      </c>
    </row>
    <row r="1209" spans="1:34" x14ac:dyDescent="0.3">
      <c r="A1209" s="287">
        <v>1197</v>
      </c>
      <c r="B1209" s="150"/>
      <c r="C1209" s="150"/>
      <c r="D1209" s="150"/>
      <c r="E1209" s="152"/>
      <c r="F1209" s="152"/>
      <c r="G1209" s="154"/>
      <c r="H1209" s="155"/>
      <c r="I1209" s="159"/>
      <c r="J1209" s="159"/>
      <c r="K1209" s="337"/>
      <c r="L1209" s="343" t="str">
        <f>IF(K1209="","",LOOKUP(K1209,'Work Programme'!$A$8:$A$207,'Work Programme'!$B$8:$B$207))</f>
        <v/>
      </c>
      <c r="M1209" s="150"/>
      <c r="N1209" s="151"/>
      <c r="O1209" s="254" t="str">
        <f>IF(G1209="","",VLOOKUP(G1209,'Overview - Financial Statement'!$A$46:$B$60,2,FALSE))</f>
        <v/>
      </c>
      <c r="P1209" s="255" t="str">
        <f t="shared" si="252"/>
        <v/>
      </c>
      <c r="Q1209" s="153"/>
      <c r="R1209" s="153"/>
      <c r="S1209" s="238">
        <f t="shared" si="253"/>
        <v>0</v>
      </c>
      <c r="T1209" s="193" t="s">
        <v>44</v>
      </c>
      <c r="U1209" s="173"/>
      <c r="V1209" s="193" t="str">
        <f t="shared" si="254"/>
        <v/>
      </c>
      <c r="W1209" s="264" t="str">
        <f t="shared" si="255"/>
        <v>OK</v>
      </c>
      <c r="X1209" s="193" t="str">
        <f t="shared" si="256"/>
        <v/>
      </c>
      <c r="Y1209" s="193" t="str">
        <f t="shared" si="257"/>
        <v/>
      </c>
      <c r="Z1209" s="397" t="str">
        <f t="shared" si="258"/>
        <v/>
      </c>
      <c r="AA1209" s="257" t="str">
        <f t="shared" si="259"/>
        <v/>
      </c>
      <c r="AB1209" s="257" t="str">
        <f t="shared" si="260"/>
        <v/>
      </c>
      <c r="AC1209" s="193" t="str">
        <f t="shared" si="261"/>
        <v>CHECK DATES</v>
      </c>
      <c r="AD1209" s="257" t="str">
        <f t="shared" si="262"/>
        <v/>
      </c>
      <c r="AE1209" s="286">
        <v>0</v>
      </c>
      <c r="AF1209" s="257">
        <f t="shared" si="263"/>
        <v>0</v>
      </c>
      <c r="AG1209" s="257" t="str">
        <f t="shared" si="264"/>
        <v/>
      </c>
      <c r="AH1209" s="257">
        <f t="shared" si="265"/>
        <v>0</v>
      </c>
    </row>
    <row r="1210" spans="1:34" x14ac:dyDescent="0.3">
      <c r="A1210" s="287">
        <v>1198</v>
      </c>
      <c r="B1210" s="150"/>
      <c r="C1210" s="150"/>
      <c r="D1210" s="150"/>
      <c r="E1210" s="152"/>
      <c r="F1210" s="152"/>
      <c r="G1210" s="154"/>
      <c r="H1210" s="155"/>
      <c r="I1210" s="159"/>
      <c r="J1210" s="159"/>
      <c r="K1210" s="337"/>
      <c r="L1210" s="343" t="str">
        <f>IF(K1210="","",LOOKUP(K1210,'Work Programme'!$A$8:$A$207,'Work Programme'!$B$8:$B$207))</f>
        <v/>
      </c>
      <c r="M1210" s="150"/>
      <c r="N1210" s="151"/>
      <c r="O1210" s="254" t="str">
        <f>IF(G1210="","",VLOOKUP(G1210,'Overview - Financial Statement'!$A$46:$B$60,2,FALSE))</f>
        <v/>
      </c>
      <c r="P1210" s="255" t="str">
        <f t="shared" si="252"/>
        <v/>
      </c>
      <c r="Q1210" s="153"/>
      <c r="R1210" s="153"/>
      <c r="S1210" s="238">
        <f t="shared" si="253"/>
        <v>0</v>
      </c>
      <c r="T1210" s="193" t="s">
        <v>44</v>
      </c>
      <c r="U1210" s="173"/>
      <c r="V1210" s="193" t="str">
        <f t="shared" si="254"/>
        <v/>
      </c>
      <c r="W1210" s="264" t="str">
        <f t="shared" si="255"/>
        <v>OK</v>
      </c>
      <c r="X1210" s="193" t="str">
        <f t="shared" si="256"/>
        <v/>
      </c>
      <c r="Y1210" s="193" t="str">
        <f t="shared" si="257"/>
        <v/>
      </c>
      <c r="Z1210" s="397" t="str">
        <f t="shared" si="258"/>
        <v/>
      </c>
      <c r="AA1210" s="257" t="str">
        <f t="shared" si="259"/>
        <v/>
      </c>
      <c r="AB1210" s="257" t="str">
        <f t="shared" si="260"/>
        <v/>
      </c>
      <c r="AC1210" s="193" t="str">
        <f t="shared" si="261"/>
        <v>CHECK DATES</v>
      </c>
      <c r="AD1210" s="257" t="str">
        <f t="shared" si="262"/>
        <v/>
      </c>
      <c r="AE1210" s="286">
        <v>0</v>
      </c>
      <c r="AF1210" s="257">
        <f t="shared" si="263"/>
        <v>0</v>
      </c>
      <c r="AG1210" s="257" t="str">
        <f t="shared" si="264"/>
        <v/>
      </c>
      <c r="AH1210" s="257">
        <f t="shared" si="265"/>
        <v>0</v>
      </c>
    </row>
    <row r="1211" spans="1:34" x14ac:dyDescent="0.3">
      <c r="A1211" s="287">
        <v>1199</v>
      </c>
      <c r="B1211" s="150"/>
      <c r="C1211" s="150"/>
      <c r="D1211" s="150"/>
      <c r="E1211" s="152"/>
      <c r="F1211" s="152"/>
      <c r="G1211" s="154"/>
      <c r="H1211" s="155"/>
      <c r="I1211" s="159"/>
      <c r="J1211" s="159"/>
      <c r="K1211" s="337"/>
      <c r="L1211" s="343" t="str">
        <f>IF(K1211="","",LOOKUP(K1211,'Work Programme'!$A$8:$A$207,'Work Programme'!$B$8:$B$207))</f>
        <v/>
      </c>
      <c r="M1211" s="150"/>
      <c r="N1211" s="151"/>
      <c r="O1211" s="254" t="str">
        <f>IF(G1211="","",VLOOKUP(G1211,'Overview - Financial Statement'!$A$46:$B$60,2,FALSE))</f>
        <v/>
      </c>
      <c r="P1211" s="255" t="str">
        <f t="shared" si="252"/>
        <v/>
      </c>
      <c r="Q1211" s="153"/>
      <c r="R1211" s="153"/>
      <c r="S1211" s="238">
        <f t="shared" si="253"/>
        <v>0</v>
      </c>
      <c r="T1211" s="193" t="s">
        <v>44</v>
      </c>
      <c r="U1211" s="173"/>
      <c r="V1211" s="193" t="str">
        <f t="shared" si="254"/>
        <v/>
      </c>
      <c r="W1211" s="264" t="str">
        <f t="shared" si="255"/>
        <v>OK</v>
      </c>
      <c r="X1211" s="193" t="str">
        <f t="shared" si="256"/>
        <v/>
      </c>
      <c r="Y1211" s="193" t="str">
        <f t="shared" si="257"/>
        <v/>
      </c>
      <c r="Z1211" s="397" t="str">
        <f t="shared" si="258"/>
        <v/>
      </c>
      <c r="AA1211" s="257" t="str">
        <f t="shared" si="259"/>
        <v/>
      </c>
      <c r="AB1211" s="257" t="str">
        <f t="shared" si="260"/>
        <v/>
      </c>
      <c r="AC1211" s="193" t="str">
        <f t="shared" si="261"/>
        <v>CHECK DATES</v>
      </c>
      <c r="AD1211" s="257" t="str">
        <f t="shared" si="262"/>
        <v/>
      </c>
      <c r="AE1211" s="286">
        <v>0</v>
      </c>
      <c r="AF1211" s="257">
        <f t="shared" si="263"/>
        <v>0</v>
      </c>
      <c r="AG1211" s="257" t="str">
        <f t="shared" si="264"/>
        <v/>
      </c>
      <c r="AH1211" s="257">
        <f t="shared" si="265"/>
        <v>0</v>
      </c>
    </row>
    <row r="1212" spans="1:34" x14ac:dyDescent="0.3">
      <c r="A1212" s="287">
        <v>1200</v>
      </c>
      <c r="B1212" s="150"/>
      <c r="C1212" s="150"/>
      <c r="D1212" s="150"/>
      <c r="E1212" s="152"/>
      <c r="F1212" s="152"/>
      <c r="G1212" s="154"/>
      <c r="H1212" s="155"/>
      <c r="I1212" s="159"/>
      <c r="J1212" s="159"/>
      <c r="K1212" s="337"/>
      <c r="L1212" s="343" t="str">
        <f>IF(K1212="","",LOOKUP(K1212,'Work Programme'!$A$8:$A$207,'Work Programme'!$B$8:$B$207))</f>
        <v/>
      </c>
      <c r="M1212" s="150"/>
      <c r="N1212" s="151"/>
      <c r="O1212" s="254" t="str">
        <f>IF(G1212="","",VLOOKUP(G1212,'Overview - Financial Statement'!$A$46:$B$60,2,FALSE))</f>
        <v/>
      </c>
      <c r="P1212" s="255" t="str">
        <f t="shared" si="252"/>
        <v/>
      </c>
      <c r="Q1212" s="153"/>
      <c r="R1212" s="153"/>
      <c r="S1212" s="238">
        <f t="shared" si="253"/>
        <v>0</v>
      </c>
      <c r="T1212" s="193" t="s">
        <v>44</v>
      </c>
      <c r="U1212" s="173"/>
      <c r="V1212" s="193" t="str">
        <f t="shared" si="254"/>
        <v/>
      </c>
      <c r="W1212" s="264" t="str">
        <f t="shared" si="255"/>
        <v>OK</v>
      </c>
      <c r="X1212" s="193" t="str">
        <f t="shared" si="256"/>
        <v/>
      </c>
      <c r="Y1212" s="193" t="str">
        <f t="shared" si="257"/>
        <v/>
      </c>
      <c r="Z1212" s="397" t="str">
        <f t="shared" si="258"/>
        <v/>
      </c>
      <c r="AA1212" s="257" t="str">
        <f t="shared" si="259"/>
        <v/>
      </c>
      <c r="AB1212" s="257" t="str">
        <f t="shared" si="260"/>
        <v/>
      </c>
      <c r="AC1212" s="193" t="str">
        <f t="shared" si="261"/>
        <v>CHECK DATES</v>
      </c>
      <c r="AD1212" s="257" t="str">
        <f t="shared" si="262"/>
        <v/>
      </c>
      <c r="AE1212" s="286">
        <v>0</v>
      </c>
      <c r="AF1212" s="257">
        <f t="shared" si="263"/>
        <v>0</v>
      </c>
      <c r="AG1212" s="257" t="str">
        <f t="shared" si="264"/>
        <v/>
      </c>
      <c r="AH1212" s="257">
        <f t="shared" si="265"/>
        <v>0</v>
      </c>
    </row>
  </sheetData>
  <sheetProtection password="CE00" sheet="1" objects="1" scenarios="1" formatCells="0"/>
  <dataConsolidate/>
  <mergeCells count="41">
    <mergeCell ref="AF10:AF12"/>
    <mergeCell ref="U10:U12"/>
    <mergeCell ref="V10:V12"/>
    <mergeCell ref="W10:W12"/>
    <mergeCell ref="C2:H2"/>
    <mergeCell ref="C3:H3"/>
    <mergeCell ref="O8:Q8"/>
    <mergeCell ref="O9:P9"/>
    <mergeCell ref="G4:H4"/>
    <mergeCell ref="A7:H7"/>
    <mergeCell ref="Q10:Q12"/>
    <mergeCell ref="T10:T12"/>
    <mergeCell ref="I10:L10"/>
    <mergeCell ref="A10:H10"/>
    <mergeCell ref="A11:A12"/>
    <mergeCell ref="B11:B12"/>
    <mergeCell ref="M10:N10"/>
    <mergeCell ref="O10:O12"/>
    <mergeCell ref="C11:C12"/>
    <mergeCell ref="D11:D12"/>
    <mergeCell ref="F11:F12"/>
    <mergeCell ref="G11:G12"/>
    <mergeCell ref="H11:H12"/>
    <mergeCell ref="E11:E12"/>
    <mergeCell ref="K11:K12"/>
    <mergeCell ref="AE10:AE12"/>
    <mergeCell ref="R10:R12"/>
    <mergeCell ref="AG10:AG12"/>
    <mergeCell ref="AH10:AH12"/>
    <mergeCell ref="I11:J11"/>
    <mergeCell ref="L11:L12"/>
    <mergeCell ref="M11:M12"/>
    <mergeCell ref="N11:N12"/>
    <mergeCell ref="X10:X12"/>
    <mergeCell ref="Y10:Y12"/>
    <mergeCell ref="Z10:Z12"/>
    <mergeCell ref="AA10:AA12"/>
    <mergeCell ref="AB10:AB12"/>
    <mergeCell ref="AC10:AC12"/>
    <mergeCell ref="P10:P12"/>
    <mergeCell ref="AD10:AD12"/>
  </mergeCells>
  <dataValidations count="1">
    <dataValidation type="list" allowBlank="1" showInputMessage="1" showErrorMessage="1" sqref="Q13:R1211 T13:T1048576">
      <formula1>"YES, NO"</formula1>
    </dataValidation>
  </dataValidations>
  <pageMargins left="0.19685039370078741" right="0.47244094488188981" top="0.51181102362204722" bottom="0.47244094488188981" header="0.31496062992125984" footer="0.31496062992125984"/>
  <pageSetup paperSize="9" scale="45" orientation="landscape" horizontalDpi="4294967293" r:id="rId1"/>
  <headerFooter>
    <oddFooter>&amp;CPage &amp;P of &amp;N</oddFooter>
  </headerFooter>
  <colBreaks count="1" manualBreakCount="1">
    <brk id="18" max="632" man="1"/>
  </colBreaks>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ISO!$H$4:$H$173</xm:f>
          </x14:formula1>
          <xm:sqref>G13:G1212</xm:sqref>
        </x14:dataValidation>
        <x14:dataValidation type="list" allowBlank="1" showInputMessage="1" showErrorMessage="1">
          <x14:formula1>
            <xm:f>ISO!$B$4:$B$43</xm:f>
          </x14:formula1>
          <xm:sqref>N13:N1212</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theme="8" tint="0.59999389629810485"/>
  </sheetPr>
  <dimension ref="A1:Z185"/>
  <sheetViews>
    <sheetView view="pageBreakPreview" zoomScale="102" zoomScaleNormal="100" zoomScaleSheetLayoutView="102" workbookViewId="0">
      <pane ySplit="14" topLeftCell="A15" activePane="bottomLeft" state="frozenSplit"/>
      <selection pane="bottomLeft" activeCell="H9" sqref="H9"/>
    </sheetView>
  </sheetViews>
  <sheetFormatPr defaultColWidth="9.109375" defaultRowHeight="14.4" x14ac:dyDescent="0.3"/>
  <cols>
    <col min="1" max="1" width="9.6640625" style="193" customWidth="1"/>
    <col min="2" max="2" width="34.88671875" style="186" customWidth="1"/>
    <col min="3" max="3" width="14.6640625" style="262" customWidth="1"/>
    <col min="4" max="4" width="16.44140625" style="186" customWidth="1"/>
    <col min="5" max="5" width="19.44140625" style="263" customWidth="1"/>
    <col min="6" max="6" width="17.109375" style="263" customWidth="1"/>
    <col min="7" max="7" width="16.44140625" style="186" customWidth="1"/>
    <col min="8" max="8" width="16.44140625" style="273" customWidth="1"/>
    <col min="9" max="9" width="11.44140625" style="238" hidden="1" customWidth="1"/>
    <col min="10" max="10" width="17.109375" style="173" hidden="1" customWidth="1"/>
    <col min="11" max="11" width="12.6640625" style="238" hidden="1" customWidth="1"/>
    <col min="12" max="12" width="14.6640625" style="193" hidden="1" customWidth="1"/>
    <col min="13" max="13" width="14.109375" style="238" hidden="1" customWidth="1"/>
    <col min="14" max="20" width="13.6640625" style="173" hidden="1" customWidth="1"/>
    <col min="21" max="26" width="14.109375" style="173" hidden="1" customWidth="1"/>
    <col min="27" max="16384" width="9.109375" style="173"/>
  </cols>
  <sheetData>
    <row r="1" spans="1:26" x14ac:dyDescent="0.3">
      <c r="A1" s="261" t="s">
        <v>172</v>
      </c>
    </row>
    <row r="2" spans="1:26" s="221" customFormat="1" x14ac:dyDescent="0.3">
      <c r="A2" s="261" t="s">
        <v>439</v>
      </c>
      <c r="B2" s="176"/>
      <c r="C2" s="501">
        <f>'Overview - Financial Statement'!C12</f>
        <v>0</v>
      </c>
      <c r="D2" s="501"/>
      <c r="E2" s="501"/>
      <c r="F2" s="501"/>
      <c r="G2" s="501"/>
      <c r="H2" s="501"/>
      <c r="I2" s="266"/>
      <c r="J2" s="266"/>
      <c r="K2" s="266"/>
      <c r="L2" s="266"/>
      <c r="M2" s="267"/>
    </row>
    <row r="3" spans="1:26" s="221" customFormat="1" ht="15" thickBot="1" x14ac:dyDescent="0.35">
      <c r="A3" s="261" t="s">
        <v>1</v>
      </c>
      <c r="B3" s="176"/>
      <c r="C3" s="501">
        <f>'Overview - Financial Statement'!B13</f>
        <v>0</v>
      </c>
      <c r="D3" s="501"/>
      <c r="E3" s="501"/>
      <c r="F3" s="501"/>
      <c r="G3" s="501"/>
      <c r="H3" s="501"/>
      <c r="K3" s="223" t="s">
        <v>224</v>
      </c>
      <c r="L3" s="223"/>
      <c r="M3" s="224"/>
      <c r="N3" s="223"/>
      <c r="O3" s="223"/>
      <c r="S3" s="223"/>
      <c r="X3" s="223"/>
    </row>
    <row r="4" spans="1:26" s="226" customFormat="1" ht="15" thickBot="1" x14ac:dyDescent="0.35">
      <c r="A4" s="261" t="s">
        <v>0</v>
      </c>
      <c r="B4" s="273"/>
      <c r="C4" s="265" t="str">
        <f>'Overview - Financial Statement'!B14</f>
        <v>20xx-xxxx</v>
      </c>
      <c r="D4" s="583" t="s">
        <v>34</v>
      </c>
      <c r="E4" s="584"/>
      <c r="F4" s="292">
        <f>'Overview - Financial Statement'!H14</f>
        <v>0</v>
      </c>
      <c r="G4" s="301" t="s">
        <v>4</v>
      </c>
      <c r="H4" s="315">
        <f>'Overview - Financial Statement'!J14</f>
        <v>0</v>
      </c>
      <c r="K4" s="227" t="s">
        <v>225</v>
      </c>
      <c r="L4" s="348" t="str">
        <f>'Overview - Financial Statement'!$A$46</f>
        <v>EUR</v>
      </c>
      <c r="M4" s="349">
        <f>'Overview - Financial Statement'!$A$47</f>
        <v>0</v>
      </c>
      <c r="N4" s="349">
        <f>'Overview - Financial Statement'!$A$48</f>
        <v>0</v>
      </c>
      <c r="O4" s="349">
        <f>'Overview - Financial Statement'!$A$49</f>
        <v>0</v>
      </c>
      <c r="P4" s="349">
        <f>'Overview - Financial Statement'!$A$50</f>
        <v>0</v>
      </c>
      <c r="Q4" s="349">
        <f>'Overview - Financial Statement'!$A$51</f>
        <v>0</v>
      </c>
      <c r="R4" s="349">
        <f>'Overview - Financial Statement'!$A$52</f>
        <v>0</v>
      </c>
      <c r="S4" s="349">
        <f>'Overview - Financial Statement'!$A$53</f>
        <v>0</v>
      </c>
      <c r="T4" s="349">
        <f>'Overview - Financial Statement'!$A$54</f>
        <v>0</v>
      </c>
      <c r="U4" s="349">
        <f>'Overview - Financial Statement'!$A$55</f>
        <v>0</v>
      </c>
      <c r="V4" s="349">
        <f>'Overview - Financial Statement'!$A$56</f>
        <v>0</v>
      </c>
      <c r="W4" s="349">
        <f>'Overview - Financial Statement'!$A$57</f>
        <v>0</v>
      </c>
      <c r="X4" s="349">
        <f>'Overview - Financial Statement'!$A$58</f>
        <v>0</v>
      </c>
      <c r="Y4" s="349">
        <f>'Overview - Financial Statement'!$A$59</f>
        <v>0</v>
      </c>
      <c r="Z4" s="349">
        <f>'Overview - Financial Statement'!$A$60</f>
        <v>0</v>
      </c>
    </row>
    <row r="5" spans="1:26" s="226" customFormat="1" x14ac:dyDescent="0.3">
      <c r="A5" s="261"/>
      <c r="B5" s="273"/>
      <c r="C5" s="265"/>
      <c r="D5" s="303"/>
      <c r="E5" s="303"/>
      <c r="F5" s="303"/>
      <c r="G5" s="276"/>
      <c r="H5" s="276"/>
      <c r="K5" s="227" t="s">
        <v>226</v>
      </c>
      <c r="L5" s="395">
        <v>1</v>
      </c>
      <c r="M5" s="393">
        <f>'List of incomes'!W4</f>
        <v>0</v>
      </c>
      <c r="N5" s="393">
        <f>'List of incomes'!X4</f>
        <v>0</v>
      </c>
      <c r="O5" s="393">
        <f>'List of incomes'!Y4</f>
        <v>0</v>
      </c>
      <c r="P5" s="393">
        <f>'List of incomes'!Z4</f>
        <v>0</v>
      </c>
      <c r="Q5" s="393">
        <f>'List of incomes'!AA4</f>
        <v>0</v>
      </c>
      <c r="R5" s="393">
        <f>'List of incomes'!AB4</f>
        <v>0</v>
      </c>
      <c r="S5" s="393">
        <f>'List of incomes'!AC4</f>
        <v>0</v>
      </c>
      <c r="T5" s="393">
        <f>'List of incomes'!AD4</f>
        <v>0</v>
      </c>
      <c r="U5" s="393">
        <f>'List of incomes'!AE4</f>
        <v>0</v>
      </c>
      <c r="V5" s="393">
        <f>'List of incomes'!AF4</f>
        <v>0</v>
      </c>
      <c r="W5" s="393">
        <f>'List of incomes'!AG4</f>
        <v>0</v>
      </c>
      <c r="X5" s="393">
        <f>'List of incomes'!AH4</f>
        <v>0</v>
      </c>
      <c r="Y5" s="393">
        <f>'List of incomes'!AI4</f>
        <v>0</v>
      </c>
      <c r="Z5" s="393">
        <f>'List of incomes'!AJ4</f>
        <v>0</v>
      </c>
    </row>
    <row r="6" spans="1:26" s="226" customFormat="1" x14ac:dyDescent="0.3">
      <c r="A6" s="180" t="s">
        <v>5</v>
      </c>
      <c r="B6" s="173"/>
      <c r="C6" s="173"/>
      <c r="D6" s="173"/>
      <c r="E6" s="173"/>
      <c r="F6" s="173"/>
      <c r="G6" s="173"/>
      <c r="I6" s="271"/>
      <c r="J6" s="271"/>
      <c r="K6" s="227" t="s">
        <v>496</v>
      </c>
      <c r="L6" s="394">
        <f>'Overview - Financial Statement'!$B$46</f>
        <v>1</v>
      </c>
      <c r="M6" s="394">
        <f>'Overview - Financial Statement'!$B$47</f>
        <v>0</v>
      </c>
      <c r="N6" s="394">
        <f>'Overview - Financial Statement'!$B$48</f>
        <v>0</v>
      </c>
      <c r="O6" s="394">
        <f>'Overview - Financial Statement'!$B$49</f>
        <v>0</v>
      </c>
      <c r="P6" s="394">
        <f>'Overview - Financial Statement'!$B$50</f>
        <v>0</v>
      </c>
      <c r="Q6" s="394">
        <f>'Overview - Financial Statement'!$B$51</f>
        <v>0</v>
      </c>
      <c r="R6" s="394">
        <f>'Overview - Financial Statement'!$B$52</f>
        <v>0</v>
      </c>
      <c r="S6" s="394">
        <f>'Overview - Financial Statement'!$B$53</f>
        <v>0</v>
      </c>
      <c r="T6" s="394">
        <f>'Overview - Financial Statement'!$B$54</f>
        <v>0</v>
      </c>
      <c r="U6" s="394">
        <f>'Overview - Financial Statement'!$B$55</f>
        <v>0</v>
      </c>
      <c r="V6" s="394">
        <f>'Overview - Financial Statement'!$B$56</f>
        <v>0</v>
      </c>
      <c r="W6" s="394">
        <f>'Overview - Financial Statement'!$B$57</f>
        <v>0</v>
      </c>
      <c r="X6" s="394">
        <f>'Overview - Financial Statement'!$B$58</f>
        <v>0</v>
      </c>
      <c r="Y6" s="394">
        <f>'Overview - Financial Statement'!$B$59</f>
        <v>0</v>
      </c>
      <c r="Z6" s="394">
        <f>'Overview - Financial Statement'!$B$60</f>
        <v>0</v>
      </c>
    </row>
    <row r="7" spans="1:26" ht="33.75" customHeight="1" x14ac:dyDescent="0.3">
      <c r="A7" s="476" t="s">
        <v>432</v>
      </c>
      <c r="B7" s="476"/>
      <c r="C7" s="476"/>
      <c r="D7" s="476"/>
      <c r="E7" s="476"/>
      <c r="F7" s="476"/>
      <c r="G7" s="476"/>
      <c r="H7" s="476"/>
      <c r="I7" s="173"/>
      <c r="K7" s="173"/>
      <c r="L7" s="173"/>
      <c r="M7" s="173"/>
    </row>
    <row r="8" spans="1:26" x14ac:dyDescent="0.3">
      <c r="I8" s="173"/>
      <c r="K8" s="173"/>
      <c r="L8" s="173"/>
      <c r="M8" s="173"/>
    </row>
    <row r="9" spans="1:26" s="226" customFormat="1" ht="24" thickBot="1" x14ac:dyDescent="0.35">
      <c r="A9" s="240" t="s">
        <v>446</v>
      </c>
      <c r="B9" s="273"/>
      <c r="C9" s="265"/>
      <c r="D9" s="303"/>
      <c r="E9" s="303"/>
      <c r="F9" s="303"/>
      <c r="G9" s="276"/>
      <c r="H9" s="276"/>
      <c r="I9" s="271"/>
      <c r="J9" s="271"/>
      <c r="K9" s="271"/>
      <c r="L9" s="272"/>
      <c r="M9" s="225"/>
    </row>
    <row r="10" spans="1:26" ht="21.75" customHeight="1" thickBot="1" x14ac:dyDescent="0.35">
      <c r="A10" s="579" t="s">
        <v>450</v>
      </c>
      <c r="B10" s="579"/>
      <c r="C10" s="579"/>
      <c r="D10" s="579"/>
      <c r="E10" s="579"/>
      <c r="F10" s="580"/>
      <c r="G10" s="316" t="s">
        <v>46</v>
      </c>
      <c r="H10" s="317"/>
      <c r="M10" s="277" t="s">
        <v>228</v>
      </c>
      <c r="N10" s="277" t="s">
        <v>228</v>
      </c>
      <c r="O10" s="277" t="s">
        <v>228</v>
      </c>
    </row>
    <row r="11" spans="1:26" ht="30.75" customHeight="1" thickBot="1" x14ac:dyDescent="0.35">
      <c r="A11" s="581"/>
      <c r="B11" s="581"/>
      <c r="C11" s="581"/>
      <c r="D11" s="581"/>
      <c r="E11" s="581"/>
      <c r="F11" s="582"/>
      <c r="G11" s="280">
        <f>SUM(G15:G74)</f>
        <v>0</v>
      </c>
      <c r="H11" s="318"/>
      <c r="M11" s="398">
        <f>SUM(M15:M1214)</f>
        <v>0</v>
      </c>
      <c r="N11" s="398">
        <f>SUM(N15:N1214)</f>
        <v>0</v>
      </c>
      <c r="O11" s="398">
        <f>SUM(O15:O1214)</f>
        <v>0</v>
      </c>
    </row>
    <row r="12" spans="1:26" ht="15" customHeight="1" thickBot="1" x14ac:dyDescent="0.35">
      <c r="A12" s="525" t="s">
        <v>52</v>
      </c>
      <c r="B12" s="540" t="s">
        <v>449</v>
      </c>
      <c r="C12" s="543"/>
      <c r="D12" s="525" t="s">
        <v>49</v>
      </c>
      <c r="E12" s="522" t="s">
        <v>157</v>
      </c>
      <c r="F12" s="525" t="s">
        <v>38</v>
      </c>
      <c r="G12" s="522" t="s">
        <v>35</v>
      </c>
      <c r="H12" s="319"/>
      <c r="I12" s="513" t="s">
        <v>217</v>
      </c>
      <c r="J12" s="513" t="s">
        <v>240</v>
      </c>
      <c r="K12" s="513" t="s">
        <v>220</v>
      </c>
      <c r="L12" s="513" t="s">
        <v>221</v>
      </c>
      <c r="M12" s="513" t="s">
        <v>35</v>
      </c>
      <c r="N12" s="513" t="s">
        <v>227</v>
      </c>
      <c r="O12" s="513" t="s">
        <v>241</v>
      </c>
    </row>
    <row r="13" spans="1:26" ht="45" customHeight="1" x14ac:dyDescent="0.3">
      <c r="A13" s="526"/>
      <c r="B13" s="518" t="s">
        <v>53</v>
      </c>
      <c r="C13" s="520" t="s">
        <v>36</v>
      </c>
      <c r="D13" s="526"/>
      <c r="E13" s="523"/>
      <c r="F13" s="526"/>
      <c r="G13" s="523"/>
      <c r="H13" s="319"/>
      <c r="I13" s="513"/>
      <c r="J13" s="513"/>
      <c r="K13" s="513"/>
      <c r="L13" s="513"/>
      <c r="M13" s="513"/>
      <c r="N13" s="513"/>
      <c r="O13" s="513"/>
    </row>
    <row r="14" spans="1:26" s="285" customFormat="1" ht="28.5" customHeight="1" thickBot="1" x14ac:dyDescent="0.35">
      <c r="A14" s="527"/>
      <c r="B14" s="519"/>
      <c r="C14" s="521"/>
      <c r="D14" s="527"/>
      <c r="E14" s="524"/>
      <c r="F14" s="527"/>
      <c r="G14" s="524"/>
      <c r="H14" s="319"/>
      <c r="I14" s="513"/>
      <c r="J14" s="513"/>
      <c r="K14" s="513"/>
      <c r="L14" s="513"/>
      <c r="M14" s="513"/>
      <c r="N14" s="513"/>
      <c r="O14" s="513"/>
    </row>
    <row r="15" spans="1:26" x14ac:dyDescent="0.3">
      <c r="A15" s="252">
        <v>1</v>
      </c>
      <c r="B15" s="146"/>
      <c r="C15" s="147"/>
      <c r="D15" s="153"/>
      <c r="E15" s="149"/>
      <c r="F15" s="254" t="str">
        <f>IF(D15="","",VLOOKUP(D15,'Overview - Financial Statement'!$A$46:$B$60,2,FALSE))</f>
        <v/>
      </c>
      <c r="G15" s="255" t="str">
        <f>IF(F15="","",E15/F15)</f>
        <v/>
      </c>
      <c r="H15" s="320"/>
      <c r="I15" s="193" t="s">
        <v>44</v>
      </c>
      <c r="J15" s="290"/>
      <c r="K15" s="193" t="str">
        <f>IF(D15="","",D15)</f>
        <v/>
      </c>
      <c r="L15" s="397" t="str">
        <f>IF(D15="","",IF(HLOOKUP(D15,$L$4:$Z$5,2,FALSE)="",F15,IF(F15&lt;&gt;HLOOKUP(D15,$L$4:$Z$5,2,FALSE),HLOOKUP(D15,$L$4:$Z$5,2,FALSE),F15)))</f>
        <v/>
      </c>
      <c r="M15" s="257" t="str">
        <f>IF(F15="","",IF(L15=1,G15,E15/L15))</f>
        <v/>
      </c>
      <c r="N15" s="257" t="str">
        <f>IF(M15="","",IF(L15=1,0,M15-G15))</f>
        <v/>
      </c>
      <c r="O15" s="257" t="str">
        <f>IF(I15="NO",M15,"")</f>
        <v/>
      </c>
    </row>
    <row r="16" spans="1:26" x14ac:dyDescent="0.3">
      <c r="A16" s="287">
        <v>2</v>
      </c>
      <c r="B16" s="150"/>
      <c r="C16" s="151"/>
      <c r="D16" s="154"/>
      <c r="E16" s="155"/>
      <c r="F16" s="254" t="str">
        <f>IF(D16="","",VLOOKUP(D16,'Overview - Financial Statement'!$A$46:$B$60,2,FALSE))</f>
        <v/>
      </c>
      <c r="G16" s="255" t="str">
        <f>IF(F16="","",E16/F16)</f>
        <v/>
      </c>
      <c r="H16" s="320"/>
      <c r="I16" s="193" t="s">
        <v>44</v>
      </c>
      <c r="J16" s="290"/>
      <c r="K16" s="193" t="str">
        <f>IF(D16="","",D16)</f>
        <v/>
      </c>
      <c r="L16" s="397" t="str">
        <f>IF(D16="","",IF(HLOOKUP(D16,$L$4:$Z$5,2,FALSE)="",F16,IF(F16&lt;&gt;HLOOKUP(D16,$L$4:$Z$5,2,FALSE),HLOOKUP(D16,$L$4:$Z$5,2,FALSE),F16)))</f>
        <v/>
      </c>
      <c r="M16" s="257" t="str">
        <f>IF(F16="","",IF(L16=1,G16,E16/L16))</f>
        <v/>
      </c>
      <c r="N16" s="257" t="str">
        <f>IF(M16="","",IF(L16=1,0,M16-G16))</f>
        <v/>
      </c>
      <c r="O16" s="257"/>
    </row>
    <row r="17" spans="1:15" x14ac:dyDescent="0.3">
      <c r="A17" s="287">
        <v>3</v>
      </c>
      <c r="B17" s="150"/>
      <c r="C17" s="151"/>
      <c r="D17" s="154"/>
      <c r="E17" s="155"/>
      <c r="F17" s="254" t="str">
        <f>IF(D17="","",VLOOKUP(D17,'Overview - Financial Statement'!$A$46:$B$60,2,FALSE))</f>
        <v/>
      </c>
      <c r="G17" s="255" t="str">
        <f t="shared" ref="G17:G74" si="0">IF(F17="","",E17/F17)</f>
        <v/>
      </c>
      <c r="H17" s="320"/>
      <c r="I17" s="193" t="s">
        <v>44</v>
      </c>
      <c r="J17" s="427"/>
      <c r="K17" s="193" t="str">
        <f t="shared" ref="K17:K74" si="1">IF(D17="","",D17)</f>
        <v/>
      </c>
      <c r="L17" s="397" t="str">
        <f t="shared" ref="L17:L74" si="2">IF(D17="","",IF(HLOOKUP(D17,$L$4:$Z$5,2,FALSE)="",F17,IF(F17&lt;&gt;HLOOKUP(D17,$L$4:$Z$5,2,FALSE),HLOOKUP(D17,$L$4:$Z$5,2,FALSE),F17)))</f>
        <v/>
      </c>
      <c r="M17" s="257" t="str">
        <f t="shared" ref="M17:M74" si="3">IF(F17="","",IF(L17=1,G17,E17/L17))</f>
        <v/>
      </c>
      <c r="N17" s="257" t="str">
        <f t="shared" ref="N17:N74" si="4">IF(M17="","",IF(L17=1,0,M17-G17))</f>
        <v/>
      </c>
      <c r="O17" s="257"/>
    </row>
    <row r="18" spans="1:15" x14ac:dyDescent="0.3">
      <c r="A18" s="287">
        <v>4</v>
      </c>
      <c r="B18" s="150"/>
      <c r="C18" s="151"/>
      <c r="D18" s="154"/>
      <c r="E18" s="155"/>
      <c r="F18" s="254" t="str">
        <f>IF(D18="","",VLOOKUP(D18,'Overview - Financial Statement'!$A$46:$B$60,2,FALSE))</f>
        <v/>
      </c>
      <c r="G18" s="255" t="str">
        <f t="shared" si="0"/>
        <v/>
      </c>
      <c r="H18" s="320"/>
      <c r="I18" s="193" t="s">
        <v>44</v>
      </c>
      <c r="J18" s="427"/>
      <c r="K18" s="193" t="str">
        <f t="shared" si="1"/>
        <v/>
      </c>
      <c r="L18" s="397" t="str">
        <f t="shared" si="2"/>
        <v/>
      </c>
      <c r="M18" s="257" t="str">
        <f t="shared" si="3"/>
        <v/>
      </c>
      <c r="N18" s="257" t="str">
        <f t="shared" si="4"/>
        <v/>
      </c>
      <c r="O18" s="257"/>
    </row>
    <row r="19" spans="1:15" x14ac:dyDescent="0.3">
      <c r="A19" s="287">
        <v>5</v>
      </c>
      <c r="B19" s="150"/>
      <c r="C19" s="151"/>
      <c r="D19" s="154"/>
      <c r="E19" s="155"/>
      <c r="F19" s="254" t="str">
        <f>IF(D19="","",VLOOKUP(D19,'Overview - Financial Statement'!$A$46:$B$60,2,FALSE))</f>
        <v/>
      </c>
      <c r="G19" s="255" t="str">
        <f t="shared" si="0"/>
        <v/>
      </c>
      <c r="H19" s="320"/>
      <c r="I19" s="193" t="s">
        <v>44</v>
      </c>
      <c r="J19" s="427"/>
      <c r="K19" s="193" t="str">
        <f t="shared" si="1"/>
        <v/>
      </c>
      <c r="L19" s="397" t="str">
        <f t="shared" si="2"/>
        <v/>
      </c>
      <c r="M19" s="257" t="str">
        <f t="shared" si="3"/>
        <v/>
      </c>
      <c r="N19" s="257" t="str">
        <f t="shared" si="4"/>
        <v/>
      </c>
      <c r="O19" s="257"/>
    </row>
    <row r="20" spans="1:15" x14ac:dyDescent="0.3">
      <c r="A20" s="287">
        <v>6</v>
      </c>
      <c r="B20" s="150"/>
      <c r="C20" s="151"/>
      <c r="D20" s="154"/>
      <c r="E20" s="155"/>
      <c r="F20" s="254" t="str">
        <f>IF(D20="","",VLOOKUP(D20,'Overview - Financial Statement'!$A$46:$B$60,2,FALSE))</f>
        <v/>
      </c>
      <c r="G20" s="255" t="str">
        <f t="shared" si="0"/>
        <v/>
      </c>
      <c r="H20" s="320"/>
      <c r="I20" s="193" t="s">
        <v>44</v>
      </c>
      <c r="J20" s="427"/>
      <c r="K20" s="193" t="str">
        <f t="shared" si="1"/>
        <v/>
      </c>
      <c r="L20" s="397" t="str">
        <f t="shared" si="2"/>
        <v/>
      </c>
      <c r="M20" s="257" t="str">
        <f t="shared" si="3"/>
        <v/>
      </c>
      <c r="N20" s="257" t="str">
        <f t="shared" si="4"/>
        <v/>
      </c>
      <c r="O20" s="257"/>
    </row>
    <row r="21" spans="1:15" x14ac:dyDescent="0.3">
      <c r="A21" s="287">
        <v>7</v>
      </c>
      <c r="B21" s="150"/>
      <c r="C21" s="151"/>
      <c r="D21" s="154"/>
      <c r="E21" s="155"/>
      <c r="F21" s="254" t="str">
        <f>IF(D21="","",VLOOKUP(D21,'Overview - Financial Statement'!$A$46:$B$60,2,FALSE))</f>
        <v/>
      </c>
      <c r="G21" s="255" t="str">
        <f t="shared" si="0"/>
        <v/>
      </c>
      <c r="H21" s="320"/>
      <c r="I21" s="193" t="s">
        <v>44</v>
      </c>
      <c r="J21" s="427"/>
      <c r="K21" s="193" t="str">
        <f t="shared" si="1"/>
        <v/>
      </c>
      <c r="L21" s="397" t="str">
        <f t="shared" si="2"/>
        <v/>
      </c>
      <c r="M21" s="257" t="str">
        <f t="shared" si="3"/>
        <v/>
      </c>
      <c r="N21" s="257" t="str">
        <f t="shared" si="4"/>
        <v/>
      </c>
      <c r="O21" s="257"/>
    </row>
    <row r="22" spans="1:15" x14ac:dyDescent="0.3">
      <c r="A22" s="287">
        <v>8</v>
      </c>
      <c r="B22" s="150"/>
      <c r="C22" s="151"/>
      <c r="D22" s="154"/>
      <c r="E22" s="155"/>
      <c r="F22" s="254" t="str">
        <f>IF(D22="","",VLOOKUP(D22,'Overview - Financial Statement'!$A$46:$B$60,2,FALSE))</f>
        <v/>
      </c>
      <c r="G22" s="255" t="str">
        <f t="shared" si="0"/>
        <v/>
      </c>
      <c r="H22" s="320"/>
      <c r="I22" s="193" t="s">
        <v>44</v>
      </c>
      <c r="J22" s="427"/>
      <c r="K22" s="193" t="str">
        <f t="shared" si="1"/>
        <v/>
      </c>
      <c r="L22" s="397" t="str">
        <f t="shared" si="2"/>
        <v/>
      </c>
      <c r="M22" s="257" t="str">
        <f t="shared" si="3"/>
        <v/>
      </c>
      <c r="N22" s="257" t="str">
        <f t="shared" si="4"/>
        <v/>
      </c>
      <c r="O22" s="257"/>
    </row>
    <row r="23" spans="1:15" x14ac:dyDescent="0.3">
      <c r="A23" s="287">
        <v>9</v>
      </c>
      <c r="B23" s="150"/>
      <c r="C23" s="151"/>
      <c r="D23" s="154"/>
      <c r="E23" s="155"/>
      <c r="F23" s="254" t="str">
        <f>IF(D23="","",VLOOKUP(D23,'Overview - Financial Statement'!$A$46:$B$60,2,FALSE))</f>
        <v/>
      </c>
      <c r="G23" s="255" t="str">
        <f t="shared" si="0"/>
        <v/>
      </c>
      <c r="H23" s="320"/>
      <c r="I23" s="193" t="s">
        <v>44</v>
      </c>
      <c r="J23" s="427"/>
      <c r="K23" s="193" t="str">
        <f t="shared" si="1"/>
        <v/>
      </c>
      <c r="L23" s="397" t="str">
        <f t="shared" si="2"/>
        <v/>
      </c>
      <c r="M23" s="257" t="str">
        <f t="shared" si="3"/>
        <v/>
      </c>
      <c r="N23" s="257" t="str">
        <f t="shared" si="4"/>
        <v/>
      </c>
      <c r="O23" s="257"/>
    </row>
    <row r="24" spans="1:15" x14ac:dyDescent="0.3">
      <c r="A24" s="287">
        <v>10</v>
      </c>
      <c r="B24" s="150"/>
      <c r="C24" s="151"/>
      <c r="D24" s="154"/>
      <c r="E24" s="155"/>
      <c r="F24" s="254" t="str">
        <f>IF(D24="","",VLOOKUP(D24,'Overview - Financial Statement'!$A$46:$B$60,2,FALSE))</f>
        <v/>
      </c>
      <c r="G24" s="255" t="str">
        <f t="shared" si="0"/>
        <v/>
      </c>
      <c r="H24" s="320"/>
      <c r="I24" s="193" t="s">
        <v>44</v>
      </c>
      <c r="J24" s="427"/>
      <c r="K24" s="193" t="str">
        <f t="shared" si="1"/>
        <v/>
      </c>
      <c r="L24" s="397" t="str">
        <f t="shared" si="2"/>
        <v/>
      </c>
      <c r="M24" s="257" t="str">
        <f t="shared" si="3"/>
        <v/>
      </c>
      <c r="N24" s="257" t="str">
        <f t="shared" si="4"/>
        <v/>
      </c>
      <c r="O24" s="257"/>
    </row>
    <row r="25" spans="1:15" x14ac:dyDescent="0.3">
      <c r="A25" s="287">
        <v>11</v>
      </c>
      <c r="B25" s="150"/>
      <c r="C25" s="151"/>
      <c r="D25" s="154"/>
      <c r="E25" s="155"/>
      <c r="F25" s="254" t="str">
        <f>IF(D25="","",VLOOKUP(D25,'Overview - Financial Statement'!$A$46:$B$60,2,FALSE))</f>
        <v/>
      </c>
      <c r="G25" s="255" t="str">
        <f t="shared" si="0"/>
        <v/>
      </c>
      <c r="H25" s="320"/>
      <c r="I25" s="193" t="s">
        <v>44</v>
      </c>
      <c r="J25" s="427"/>
      <c r="K25" s="193" t="str">
        <f t="shared" si="1"/>
        <v/>
      </c>
      <c r="L25" s="397" t="str">
        <f t="shared" si="2"/>
        <v/>
      </c>
      <c r="M25" s="257" t="str">
        <f t="shared" si="3"/>
        <v/>
      </c>
      <c r="N25" s="257" t="str">
        <f t="shared" si="4"/>
        <v/>
      </c>
      <c r="O25" s="257"/>
    </row>
    <row r="26" spans="1:15" x14ac:dyDescent="0.3">
      <c r="A26" s="287">
        <v>12</v>
      </c>
      <c r="B26" s="150"/>
      <c r="C26" s="151"/>
      <c r="D26" s="154"/>
      <c r="E26" s="155"/>
      <c r="F26" s="254" t="str">
        <f>IF(D26="","",VLOOKUP(D26,'Overview - Financial Statement'!$A$46:$B$60,2,FALSE))</f>
        <v/>
      </c>
      <c r="G26" s="255" t="str">
        <f t="shared" si="0"/>
        <v/>
      </c>
      <c r="H26" s="320"/>
      <c r="I26" s="193" t="s">
        <v>44</v>
      </c>
      <c r="J26" s="427"/>
      <c r="K26" s="193" t="str">
        <f t="shared" si="1"/>
        <v/>
      </c>
      <c r="L26" s="397" t="str">
        <f t="shared" si="2"/>
        <v/>
      </c>
      <c r="M26" s="257" t="str">
        <f t="shared" si="3"/>
        <v/>
      </c>
      <c r="N26" s="257" t="str">
        <f t="shared" si="4"/>
        <v/>
      </c>
      <c r="O26" s="257"/>
    </row>
    <row r="27" spans="1:15" x14ac:dyDescent="0.3">
      <c r="A27" s="287">
        <v>13</v>
      </c>
      <c r="B27" s="150"/>
      <c r="C27" s="151"/>
      <c r="D27" s="154"/>
      <c r="E27" s="155"/>
      <c r="F27" s="254" t="str">
        <f>IF(D27="","",VLOOKUP(D27,'Overview - Financial Statement'!$A$46:$B$60,2,FALSE))</f>
        <v/>
      </c>
      <c r="G27" s="255" t="str">
        <f t="shared" si="0"/>
        <v/>
      </c>
      <c r="H27" s="320"/>
      <c r="I27" s="193" t="s">
        <v>44</v>
      </c>
      <c r="J27" s="427"/>
      <c r="K27" s="193" t="str">
        <f t="shared" si="1"/>
        <v/>
      </c>
      <c r="L27" s="397" t="str">
        <f t="shared" si="2"/>
        <v/>
      </c>
      <c r="M27" s="257" t="str">
        <f t="shared" si="3"/>
        <v/>
      </c>
      <c r="N27" s="257" t="str">
        <f t="shared" si="4"/>
        <v/>
      </c>
      <c r="O27" s="257"/>
    </row>
    <row r="28" spans="1:15" x14ac:dyDescent="0.3">
      <c r="A28" s="287">
        <v>14</v>
      </c>
      <c r="B28" s="150"/>
      <c r="C28" s="151"/>
      <c r="D28" s="154"/>
      <c r="E28" s="155"/>
      <c r="F28" s="254" t="str">
        <f>IF(D28="","",VLOOKUP(D28,'Overview - Financial Statement'!$A$46:$B$60,2,FALSE))</f>
        <v/>
      </c>
      <c r="G28" s="255" t="str">
        <f t="shared" si="0"/>
        <v/>
      </c>
      <c r="H28" s="320"/>
      <c r="I28" s="193" t="s">
        <v>44</v>
      </c>
      <c r="J28" s="427"/>
      <c r="K28" s="193" t="str">
        <f t="shared" si="1"/>
        <v/>
      </c>
      <c r="L28" s="397" t="str">
        <f t="shared" si="2"/>
        <v/>
      </c>
      <c r="M28" s="257" t="str">
        <f t="shared" si="3"/>
        <v/>
      </c>
      <c r="N28" s="257" t="str">
        <f t="shared" si="4"/>
        <v/>
      </c>
      <c r="O28" s="257"/>
    </row>
    <row r="29" spans="1:15" x14ac:dyDescent="0.3">
      <c r="A29" s="287">
        <v>15</v>
      </c>
      <c r="B29" s="150"/>
      <c r="C29" s="151"/>
      <c r="D29" s="154"/>
      <c r="E29" s="155"/>
      <c r="F29" s="254" t="str">
        <f>IF(D29="","",VLOOKUP(D29,'Overview - Financial Statement'!$A$46:$B$60,2,FALSE))</f>
        <v/>
      </c>
      <c r="G29" s="255" t="str">
        <f t="shared" si="0"/>
        <v/>
      </c>
      <c r="H29" s="320"/>
      <c r="I29" s="193" t="s">
        <v>44</v>
      </c>
      <c r="J29" s="427"/>
      <c r="K29" s="193" t="str">
        <f t="shared" si="1"/>
        <v/>
      </c>
      <c r="L29" s="397" t="str">
        <f t="shared" si="2"/>
        <v/>
      </c>
      <c r="M29" s="257" t="str">
        <f t="shared" si="3"/>
        <v/>
      </c>
      <c r="N29" s="257" t="str">
        <f t="shared" si="4"/>
        <v/>
      </c>
      <c r="O29" s="257"/>
    </row>
    <row r="30" spans="1:15" x14ac:dyDescent="0.3">
      <c r="A30" s="287">
        <v>16</v>
      </c>
      <c r="B30" s="150"/>
      <c r="C30" s="151"/>
      <c r="D30" s="154"/>
      <c r="E30" s="155"/>
      <c r="F30" s="254" t="str">
        <f>IF(D30="","",VLOOKUP(D30,'Overview - Financial Statement'!$A$46:$B$60,2,FALSE))</f>
        <v/>
      </c>
      <c r="G30" s="255" t="str">
        <f t="shared" si="0"/>
        <v/>
      </c>
      <c r="H30" s="320"/>
      <c r="I30" s="193" t="s">
        <v>44</v>
      </c>
      <c r="J30" s="427"/>
      <c r="K30" s="193" t="str">
        <f t="shared" si="1"/>
        <v/>
      </c>
      <c r="L30" s="397" t="str">
        <f t="shared" si="2"/>
        <v/>
      </c>
      <c r="M30" s="257" t="str">
        <f t="shared" si="3"/>
        <v/>
      </c>
      <c r="N30" s="257" t="str">
        <f t="shared" si="4"/>
        <v/>
      </c>
      <c r="O30" s="257"/>
    </row>
    <row r="31" spans="1:15" x14ac:dyDescent="0.3">
      <c r="A31" s="287">
        <v>17</v>
      </c>
      <c r="B31" s="150"/>
      <c r="C31" s="151"/>
      <c r="D31" s="154"/>
      <c r="E31" s="155"/>
      <c r="F31" s="254" t="str">
        <f>IF(D31="","",VLOOKUP(D31,'Overview - Financial Statement'!$A$46:$B$60,2,FALSE))</f>
        <v/>
      </c>
      <c r="G31" s="255" t="str">
        <f t="shared" si="0"/>
        <v/>
      </c>
      <c r="H31" s="320"/>
      <c r="I31" s="193" t="s">
        <v>44</v>
      </c>
      <c r="J31" s="427"/>
      <c r="K31" s="193" t="str">
        <f t="shared" si="1"/>
        <v/>
      </c>
      <c r="L31" s="397" t="str">
        <f t="shared" si="2"/>
        <v/>
      </c>
      <c r="M31" s="257" t="str">
        <f t="shared" si="3"/>
        <v/>
      </c>
      <c r="N31" s="257" t="str">
        <f t="shared" si="4"/>
        <v/>
      </c>
      <c r="O31" s="257"/>
    </row>
    <row r="32" spans="1:15" x14ac:dyDescent="0.3">
      <c r="A32" s="287">
        <v>18</v>
      </c>
      <c r="B32" s="150"/>
      <c r="C32" s="151"/>
      <c r="D32" s="154"/>
      <c r="E32" s="155"/>
      <c r="F32" s="254" t="str">
        <f>IF(D32="","",VLOOKUP(D32,'Overview - Financial Statement'!$A$46:$B$60,2,FALSE))</f>
        <v/>
      </c>
      <c r="G32" s="255" t="str">
        <f t="shared" si="0"/>
        <v/>
      </c>
      <c r="H32" s="320"/>
      <c r="I32" s="193" t="s">
        <v>44</v>
      </c>
      <c r="J32" s="427"/>
      <c r="K32" s="193" t="str">
        <f t="shared" si="1"/>
        <v/>
      </c>
      <c r="L32" s="397" t="str">
        <f t="shared" si="2"/>
        <v/>
      </c>
      <c r="M32" s="257" t="str">
        <f t="shared" si="3"/>
        <v/>
      </c>
      <c r="N32" s="257" t="str">
        <f t="shared" si="4"/>
        <v/>
      </c>
      <c r="O32" s="257"/>
    </row>
    <row r="33" spans="1:15" x14ac:dyDescent="0.3">
      <c r="A33" s="287">
        <v>19</v>
      </c>
      <c r="B33" s="150"/>
      <c r="C33" s="151"/>
      <c r="D33" s="154"/>
      <c r="E33" s="155"/>
      <c r="F33" s="254" t="str">
        <f>IF(D33="","",VLOOKUP(D33,'Overview - Financial Statement'!$A$46:$B$60,2,FALSE))</f>
        <v/>
      </c>
      <c r="G33" s="255" t="str">
        <f t="shared" si="0"/>
        <v/>
      </c>
      <c r="H33" s="320"/>
      <c r="I33" s="193" t="s">
        <v>44</v>
      </c>
      <c r="J33" s="427"/>
      <c r="K33" s="193" t="str">
        <f t="shared" si="1"/>
        <v/>
      </c>
      <c r="L33" s="397" t="str">
        <f t="shared" si="2"/>
        <v/>
      </c>
      <c r="M33" s="257" t="str">
        <f t="shared" si="3"/>
        <v/>
      </c>
      <c r="N33" s="257" t="str">
        <f t="shared" si="4"/>
        <v/>
      </c>
      <c r="O33" s="257"/>
    </row>
    <row r="34" spans="1:15" x14ac:dyDescent="0.3">
      <c r="A34" s="287">
        <v>20</v>
      </c>
      <c r="B34" s="150"/>
      <c r="C34" s="151"/>
      <c r="D34" s="154"/>
      <c r="E34" s="155"/>
      <c r="F34" s="254" t="str">
        <f>IF(D34="","",VLOOKUP(D34,'Overview - Financial Statement'!$A$46:$B$60,2,FALSE))</f>
        <v/>
      </c>
      <c r="G34" s="255" t="str">
        <f t="shared" si="0"/>
        <v/>
      </c>
      <c r="H34" s="320"/>
      <c r="I34" s="193" t="s">
        <v>44</v>
      </c>
      <c r="J34" s="427"/>
      <c r="K34" s="193" t="str">
        <f t="shared" si="1"/>
        <v/>
      </c>
      <c r="L34" s="397" t="str">
        <f t="shared" si="2"/>
        <v/>
      </c>
      <c r="M34" s="257" t="str">
        <f t="shared" si="3"/>
        <v/>
      </c>
      <c r="N34" s="257" t="str">
        <f t="shared" si="4"/>
        <v/>
      </c>
      <c r="O34" s="257"/>
    </row>
    <row r="35" spans="1:15" x14ac:dyDescent="0.3">
      <c r="A35" s="287">
        <v>21</v>
      </c>
      <c r="B35" s="150"/>
      <c r="C35" s="151"/>
      <c r="D35" s="154"/>
      <c r="E35" s="155"/>
      <c r="F35" s="254" t="str">
        <f>IF(D35="","",VLOOKUP(D35,'Overview - Financial Statement'!$A$46:$B$60,2,FALSE))</f>
        <v/>
      </c>
      <c r="G35" s="255" t="str">
        <f t="shared" si="0"/>
        <v/>
      </c>
      <c r="H35" s="320"/>
      <c r="I35" s="193" t="s">
        <v>44</v>
      </c>
      <c r="J35" s="427"/>
      <c r="K35" s="193" t="str">
        <f t="shared" si="1"/>
        <v/>
      </c>
      <c r="L35" s="397" t="str">
        <f t="shared" si="2"/>
        <v/>
      </c>
      <c r="M35" s="257" t="str">
        <f t="shared" si="3"/>
        <v/>
      </c>
      <c r="N35" s="257" t="str">
        <f t="shared" si="4"/>
        <v/>
      </c>
      <c r="O35" s="257"/>
    </row>
    <row r="36" spans="1:15" x14ac:dyDescent="0.3">
      <c r="A36" s="287">
        <v>22</v>
      </c>
      <c r="B36" s="150"/>
      <c r="C36" s="151"/>
      <c r="D36" s="154"/>
      <c r="E36" s="155"/>
      <c r="F36" s="254" t="str">
        <f>IF(D36="","",VLOOKUP(D36,'Overview - Financial Statement'!$A$46:$B$60,2,FALSE))</f>
        <v/>
      </c>
      <c r="G36" s="255" t="str">
        <f t="shared" si="0"/>
        <v/>
      </c>
      <c r="H36" s="320"/>
      <c r="I36" s="193" t="s">
        <v>44</v>
      </c>
      <c r="J36" s="427"/>
      <c r="K36" s="193" t="str">
        <f t="shared" si="1"/>
        <v/>
      </c>
      <c r="L36" s="397" t="str">
        <f t="shared" si="2"/>
        <v/>
      </c>
      <c r="M36" s="257" t="str">
        <f t="shared" si="3"/>
        <v/>
      </c>
      <c r="N36" s="257" t="str">
        <f t="shared" si="4"/>
        <v/>
      </c>
      <c r="O36" s="257"/>
    </row>
    <row r="37" spans="1:15" x14ac:dyDescent="0.3">
      <c r="A37" s="287">
        <v>23</v>
      </c>
      <c r="B37" s="150"/>
      <c r="C37" s="151"/>
      <c r="D37" s="154"/>
      <c r="E37" s="155"/>
      <c r="F37" s="254" t="str">
        <f>IF(D37="","",VLOOKUP(D37,'Overview - Financial Statement'!$A$46:$B$60,2,FALSE))</f>
        <v/>
      </c>
      <c r="G37" s="255" t="str">
        <f t="shared" si="0"/>
        <v/>
      </c>
      <c r="H37" s="320"/>
      <c r="I37" s="193" t="s">
        <v>44</v>
      </c>
      <c r="J37" s="427"/>
      <c r="K37" s="193" t="str">
        <f t="shared" si="1"/>
        <v/>
      </c>
      <c r="L37" s="397" t="str">
        <f t="shared" si="2"/>
        <v/>
      </c>
      <c r="M37" s="257" t="str">
        <f t="shared" si="3"/>
        <v/>
      </c>
      <c r="N37" s="257" t="str">
        <f t="shared" si="4"/>
        <v/>
      </c>
      <c r="O37" s="257"/>
    </row>
    <row r="38" spans="1:15" x14ac:dyDescent="0.3">
      <c r="A38" s="287">
        <v>24</v>
      </c>
      <c r="B38" s="150"/>
      <c r="C38" s="151"/>
      <c r="D38" s="154"/>
      <c r="E38" s="155"/>
      <c r="F38" s="254" t="str">
        <f>IF(D38="","",VLOOKUP(D38,'Overview - Financial Statement'!$A$46:$B$60,2,FALSE))</f>
        <v/>
      </c>
      <c r="G38" s="255" t="str">
        <f t="shared" si="0"/>
        <v/>
      </c>
      <c r="H38" s="320"/>
      <c r="I38" s="193" t="s">
        <v>44</v>
      </c>
      <c r="J38" s="427"/>
      <c r="K38" s="193" t="str">
        <f t="shared" si="1"/>
        <v/>
      </c>
      <c r="L38" s="397" t="str">
        <f t="shared" si="2"/>
        <v/>
      </c>
      <c r="M38" s="257" t="str">
        <f t="shared" si="3"/>
        <v/>
      </c>
      <c r="N38" s="257" t="str">
        <f t="shared" si="4"/>
        <v/>
      </c>
      <c r="O38" s="257"/>
    </row>
    <row r="39" spans="1:15" x14ac:dyDescent="0.3">
      <c r="A39" s="287">
        <v>25</v>
      </c>
      <c r="B39" s="150"/>
      <c r="C39" s="151"/>
      <c r="D39" s="154"/>
      <c r="E39" s="155"/>
      <c r="F39" s="254" t="str">
        <f>IF(D39="","",VLOOKUP(D39,'Overview - Financial Statement'!$A$46:$B$60,2,FALSE))</f>
        <v/>
      </c>
      <c r="G39" s="255" t="str">
        <f t="shared" si="0"/>
        <v/>
      </c>
      <c r="H39" s="320"/>
      <c r="I39" s="193" t="s">
        <v>44</v>
      </c>
      <c r="J39" s="427"/>
      <c r="K39" s="193" t="str">
        <f t="shared" si="1"/>
        <v/>
      </c>
      <c r="L39" s="397" t="str">
        <f t="shared" si="2"/>
        <v/>
      </c>
      <c r="M39" s="257" t="str">
        <f t="shared" si="3"/>
        <v/>
      </c>
      <c r="N39" s="257" t="str">
        <f t="shared" si="4"/>
        <v/>
      </c>
      <c r="O39" s="257"/>
    </row>
    <row r="40" spans="1:15" x14ac:dyDescent="0.3">
      <c r="A40" s="287">
        <v>26</v>
      </c>
      <c r="B40" s="150"/>
      <c r="C40" s="151"/>
      <c r="D40" s="154"/>
      <c r="E40" s="155"/>
      <c r="F40" s="254" t="str">
        <f>IF(D40="","",VLOOKUP(D40,'Overview - Financial Statement'!$A$46:$B$60,2,FALSE))</f>
        <v/>
      </c>
      <c r="G40" s="255" t="str">
        <f t="shared" si="0"/>
        <v/>
      </c>
      <c r="H40" s="320"/>
      <c r="I40" s="193" t="s">
        <v>44</v>
      </c>
      <c r="J40" s="427"/>
      <c r="K40" s="193" t="str">
        <f t="shared" si="1"/>
        <v/>
      </c>
      <c r="L40" s="397" t="str">
        <f t="shared" si="2"/>
        <v/>
      </c>
      <c r="M40" s="257" t="str">
        <f t="shared" si="3"/>
        <v/>
      </c>
      <c r="N40" s="257" t="str">
        <f t="shared" si="4"/>
        <v/>
      </c>
      <c r="O40" s="257"/>
    </row>
    <row r="41" spans="1:15" x14ac:dyDescent="0.3">
      <c r="A41" s="287">
        <v>27</v>
      </c>
      <c r="B41" s="150"/>
      <c r="C41" s="151"/>
      <c r="D41" s="154"/>
      <c r="E41" s="155"/>
      <c r="F41" s="254" t="str">
        <f>IF(D41="","",VLOOKUP(D41,'Overview - Financial Statement'!$A$46:$B$60,2,FALSE))</f>
        <v/>
      </c>
      <c r="G41" s="255" t="str">
        <f t="shared" si="0"/>
        <v/>
      </c>
      <c r="H41" s="320"/>
      <c r="I41" s="193" t="s">
        <v>44</v>
      </c>
      <c r="J41" s="427"/>
      <c r="K41" s="193" t="str">
        <f t="shared" si="1"/>
        <v/>
      </c>
      <c r="L41" s="397" t="str">
        <f t="shared" si="2"/>
        <v/>
      </c>
      <c r="M41" s="257" t="str">
        <f t="shared" si="3"/>
        <v/>
      </c>
      <c r="N41" s="257" t="str">
        <f t="shared" si="4"/>
        <v/>
      </c>
      <c r="O41" s="257"/>
    </row>
    <row r="42" spans="1:15" x14ac:dyDescent="0.3">
      <c r="A42" s="287">
        <v>28</v>
      </c>
      <c r="B42" s="150"/>
      <c r="C42" s="151"/>
      <c r="D42" s="154"/>
      <c r="E42" s="155"/>
      <c r="F42" s="254" t="str">
        <f>IF(D42="","",VLOOKUP(D42,'Overview - Financial Statement'!$A$46:$B$60,2,FALSE))</f>
        <v/>
      </c>
      <c r="G42" s="255" t="str">
        <f t="shared" si="0"/>
        <v/>
      </c>
      <c r="H42" s="320"/>
      <c r="I42" s="193" t="s">
        <v>44</v>
      </c>
      <c r="J42" s="427"/>
      <c r="K42" s="193" t="str">
        <f t="shared" si="1"/>
        <v/>
      </c>
      <c r="L42" s="397" t="str">
        <f t="shared" si="2"/>
        <v/>
      </c>
      <c r="M42" s="257" t="str">
        <f t="shared" si="3"/>
        <v/>
      </c>
      <c r="N42" s="257" t="str">
        <f t="shared" si="4"/>
        <v/>
      </c>
      <c r="O42" s="257"/>
    </row>
    <row r="43" spans="1:15" x14ac:dyDescent="0.3">
      <c r="A43" s="287">
        <v>29</v>
      </c>
      <c r="B43" s="150"/>
      <c r="C43" s="151"/>
      <c r="D43" s="154"/>
      <c r="E43" s="155"/>
      <c r="F43" s="254" t="str">
        <f>IF(D43="","",VLOOKUP(D43,'Overview - Financial Statement'!$A$46:$B$60,2,FALSE))</f>
        <v/>
      </c>
      <c r="G43" s="255" t="str">
        <f t="shared" si="0"/>
        <v/>
      </c>
      <c r="H43" s="320"/>
      <c r="I43" s="193" t="s">
        <v>44</v>
      </c>
      <c r="J43" s="427"/>
      <c r="K43" s="193" t="str">
        <f t="shared" si="1"/>
        <v/>
      </c>
      <c r="L43" s="397" t="str">
        <f t="shared" si="2"/>
        <v/>
      </c>
      <c r="M43" s="257" t="str">
        <f t="shared" si="3"/>
        <v/>
      </c>
      <c r="N43" s="257" t="str">
        <f t="shared" si="4"/>
        <v/>
      </c>
      <c r="O43" s="257"/>
    </row>
    <row r="44" spans="1:15" x14ac:dyDescent="0.3">
      <c r="A44" s="287">
        <v>30</v>
      </c>
      <c r="B44" s="150"/>
      <c r="C44" s="151"/>
      <c r="D44" s="154"/>
      <c r="E44" s="155"/>
      <c r="F44" s="254" t="str">
        <f>IF(D44="","",VLOOKUP(D44,'Overview - Financial Statement'!$A$46:$B$60,2,FALSE))</f>
        <v/>
      </c>
      <c r="G44" s="255" t="str">
        <f t="shared" si="0"/>
        <v/>
      </c>
      <c r="H44" s="320"/>
      <c r="I44" s="193" t="s">
        <v>44</v>
      </c>
      <c r="J44" s="427"/>
      <c r="K44" s="193" t="str">
        <f t="shared" si="1"/>
        <v/>
      </c>
      <c r="L44" s="397" t="str">
        <f t="shared" si="2"/>
        <v/>
      </c>
      <c r="M44" s="257" t="str">
        <f t="shared" si="3"/>
        <v/>
      </c>
      <c r="N44" s="257" t="str">
        <f t="shared" si="4"/>
        <v/>
      </c>
      <c r="O44" s="257"/>
    </row>
    <row r="45" spans="1:15" x14ac:dyDescent="0.3">
      <c r="A45" s="287">
        <v>31</v>
      </c>
      <c r="B45" s="150"/>
      <c r="C45" s="151"/>
      <c r="D45" s="154"/>
      <c r="E45" s="155"/>
      <c r="F45" s="254" t="str">
        <f>IF(D45="","",VLOOKUP(D45,'Overview - Financial Statement'!$A$46:$B$60,2,FALSE))</f>
        <v/>
      </c>
      <c r="G45" s="255" t="str">
        <f t="shared" si="0"/>
        <v/>
      </c>
      <c r="H45" s="320"/>
      <c r="I45" s="193" t="s">
        <v>44</v>
      </c>
      <c r="J45" s="427"/>
      <c r="K45" s="193" t="str">
        <f t="shared" si="1"/>
        <v/>
      </c>
      <c r="L45" s="397" t="str">
        <f t="shared" si="2"/>
        <v/>
      </c>
      <c r="M45" s="257" t="str">
        <f t="shared" si="3"/>
        <v/>
      </c>
      <c r="N45" s="257" t="str">
        <f t="shared" si="4"/>
        <v/>
      </c>
      <c r="O45" s="257"/>
    </row>
    <row r="46" spans="1:15" x14ac:dyDescent="0.3">
      <c r="A46" s="287">
        <v>32</v>
      </c>
      <c r="B46" s="150"/>
      <c r="C46" s="151"/>
      <c r="D46" s="154"/>
      <c r="E46" s="155"/>
      <c r="F46" s="254" t="str">
        <f>IF(D46="","",VLOOKUP(D46,'Overview - Financial Statement'!$A$46:$B$60,2,FALSE))</f>
        <v/>
      </c>
      <c r="G46" s="255" t="str">
        <f t="shared" si="0"/>
        <v/>
      </c>
      <c r="H46" s="320"/>
      <c r="I46" s="193" t="s">
        <v>44</v>
      </c>
      <c r="J46" s="427"/>
      <c r="K46" s="193" t="str">
        <f t="shared" si="1"/>
        <v/>
      </c>
      <c r="L46" s="397" t="str">
        <f t="shared" si="2"/>
        <v/>
      </c>
      <c r="M46" s="257" t="str">
        <f t="shared" si="3"/>
        <v/>
      </c>
      <c r="N46" s="257" t="str">
        <f t="shared" si="4"/>
        <v/>
      </c>
      <c r="O46" s="257"/>
    </row>
    <row r="47" spans="1:15" x14ac:dyDescent="0.3">
      <c r="A47" s="287">
        <v>33</v>
      </c>
      <c r="B47" s="150"/>
      <c r="C47" s="151"/>
      <c r="D47" s="154"/>
      <c r="E47" s="155"/>
      <c r="F47" s="254" t="str">
        <f>IF(D47="","",VLOOKUP(D47,'Overview - Financial Statement'!$A$46:$B$60,2,FALSE))</f>
        <v/>
      </c>
      <c r="G47" s="255" t="str">
        <f t="shared" si="0"/>
        <v/>
      </c>
      <c r="H47" s="320"/>
      <c r="I47" s="193" t="s">
        <v>44</v>
      </c>
      <c r="J47" s="427"/>
      <c r="K47" s="193" t="str">
        <f t="shared" si="1"/>
        <v/>
      </c>
      <c r="L47" s="397" t="str">
        <f t="shared" si="2"/>
        <v/>
      </c>
      <c r="M47" s="257" t="str">
        <f t="shared" si="3"/>
        <v/>
      </c>
      <c r="N47" s="257" t="str">
        <f t="shared" si="4"/>
        <v/>
      </c>
      <c r="O47" s="257"/>
    </row>
    <row r="48" spans="1:15" x14ac:dyDescent="0.3">
      <c r="A48" s="287">
        <v>34</v>
      </c>
      <c r="B48" s="150"/>
      <c r="C48" s="151"/>
      <c r="D48" s="154"/>
      <c r="E48" s="155"/>
      <c r="F48" s="254" t="str">
        <f>IF(D48="","",VLOOKUP(D48,'Overview - Financial Statement'!$A$46:$B$60,2,FALSE))</f>
        <v/>
      </c>
      <c r="G48" s="255" t="str">
        <f t="shared" si="0"/>
        <v/>
      </c>
      <c r="H48" s="320"/>
      <c r="I48" s="193" t="s">
        <v>44</v>
      </c>
      <c r="J48" s="427"/>
      <c r="K48" s="193" t="str">
        <f t="shared" si="1"/>
        <v/>
      </c>
      <c r="L48" s="397" t="str">
        <f t="shared" si="2"/>
        <v/>
      </c>
      <c r="M48" s="257" t="str">
        <f t="shared" si="3"/>
        <v/>
      </c>
      <c r="N48" s="257" t="str">
        <f t="shared" si="4"/>
        <v/>
      </c>
      <c r="O48" s="257"/>
    </row>
    <row r="49" spans="1:15" x14ac:dyDescent="0.3">
      <c r="A49" s="287">
        <v>35</v>
      </c>
      <c r="B49" s="150"/>
      <c r="C49" s="151"/>
      <c r="D49" s="154"/>
      <c r="E49" s="155"/>
      <c r="F49" s="254" t="str">
        <f>IF(D49="","",VLOOKUP(D49,'Overview - Financial Statement'!$A$46:$B$60,2,FALSE))</f>
        <v/>
      </c>
      <c r="G49" s="255" t="str">
        <f t="shared" si="0"/>
        <v/>
      </c>
      <c r="H49" s="320"/>
      <c r="I49" s="193" t="s">
        <v>44</v>
      </c>
      <c r="J49" s="427"/>
      <c r="K49" s="193" t="str">
        <f t="shared" si="1"/>
        <v/>
      </c>
      <c r="L49" s="397" t="str">
        <f t="shared" si="2"/>
        <v/>
      </c>
      <c r="M49" s="257" t="str">
        <f t="shared" si="3"/>
        <v/>
      </c>
      <c r="N49" s="257" t="str">
        <f t="shared" si="4"/>
        <v/>
      </c>
      <c r="O49" s="257"/>
    </row>
    <row r="50" spans="1:15" x14ac:dyDescent="0.3">
      <c r="A50" s="287">
        <v>36</v>
      </c>
      <c r="B50" s="150"/>
      <c r="C50" s="151"/>
      <c r="D50" s="154"/>
      <c r="E50" s="155"/>
      <c r="F50" s="254" t="str">
        <f>IF(D50="","",VLOOKUP(D50,'Overview - Financial Statement'!$A$46:$B$60,2,FALSE))</f>
        <v/>
      </c>
      <c r="G50" s="255" t="str">
        <f t="shared" si="0"/>
        <v/>
      </c>
      <c r="H50" s="320"/>
      <c r="I50" s="193" t="s">
        <v>44</v>
      </c>
      <c r="J50" s="427"/>
      <c r="K50" s="193" t="str">
        <f t="shared" si="1"/>
        <v/>
      </c>
      <c r="L50" s="397" t="str">
        <f t="shared" si="2"/>
        <v/>
      </c>
      <c r="M50" s="257" t="str">
        <f t="shared" si="3"/>
        <v/>
      </c>
      <c r="N50" s="257" t="str">
        <f t="shared" si="4"/>
        <v/>
      </c>
      <c r="O50" s="257"/>
    </row>
    <row r="51" spans="1:15" x14ac:dyDescent="0.3">
      <c r="A51" s="287">
        <v>37</v>
      </c>
      <c r="B51" s="150"/>
      <c r="C51" s="151"/>
      <c r="D51" s="154"/>
      <c r="E51" s="155"/>
      <c r="F51" s="254" t="str">
        <f>IF(D51="","",VLOOKUP(D51,'Overview - Financial Statement'!$A$46:$B$60,2,FALSE))</f>
        <v/>
      </c>
      <c r="G51" s="255" t="str">
        <f t="shared" si="0"/>
        <v/>
      </c>
      <c r="H51" s="320"/>
      <c r="I51" s="193" t="s">
        <v>44</v>
      </c>
      <c r="J51" s="427"/>
      <c r="K51" s="193" t="str">
        <f t="shared" si="1"/>
        <v/>
      </c>
      <c r="L51" s="397" t="str">
        <f t="shared" si="2"/>
        <v/>
      </c>
      <c r="M51" s="257" t="str">
        <f t="shared" si="3"/>
        <v/>
      </c>
      <c r="N51" s="257" t="str">
        <f t="shared" si="4"/>
        <v/>
      </c>
      <c r="O51" s="257"/>
    </row>
    <row r="52" spans="1:15" x14ac:dyDescent="0.3">
      <c r="A52" s="287">
        <v>38</v>
      </c>
      <c r="B52" s="150"/>
      <c r="C52" s="151"/>
      <c r="D52" s="154"/>
      <c r="E52" s="155"/>
      <c r="F52" s="254" t="str">
        <f>IF(D52="","",VLOOKUP(D52,'Overview - Financial Statement'!$A$46:$B$60,2,FALSE))</f>
        <v/>
      </c>
      <c r="G52" s="255" t="str">
        <f t="shared" si="0"/>
        <v/>
      </c>
      <c r="H52" s="320"/>
      <c r="I52" s="193" t="s">
        <v>44</v>
      </c>
      <c r="J52" s="427"/>
      <c r="K52" s="193" t="str">
        <f t="shared" si="1"/>
        <v/>
      </c>
      <c r="L52" s="397" t="str">
        <f t="shared" si="2"/>
        <v/>
      </c>
      <c r="M52" s="257" t="str">
        <f t="shared" si="3"/>
        <v/>
      </c>
      <c r="N52" s="257" t="str">
        <f t="shared" si="4"/>
        <v/>
      </c>
      <c r="O52" s="257"/>
    </row>
    <row r="53" spans="1:15" x14ac:dyDescent="0.3">
      <c r="A53" s="287">
        <v>39</v>
      </c>
      <c r="B53" s="150"/>
      <c r="C53" s="151"/>
      <c r="D53" s="154"/>
      <c r="E53" s="155"/>
      <c r="F53" s="254" t="str">
        <f>IF(D53="","",VLOOKUP(D53,'Overview - Financial Statement'!$A$46:$B$60,2,FALSE))</f>
        <v/>
      </c>
      <c r="G53" s="255" t="str">
        <f t="shared" si="0"/>
        <v/>
      </c>
      <c r="H53" s="320"/>
      <c r="I53" s="193" t="s">
        <v>44</v>
      </c>
      <c r="J53" s="427"/>
      <c r="K53" s="193" t="str">
        <f t="shared" si="1"/>
        <v/>
      </c>
      <c r="L53" s="397" t="str">
        <f t="shared" si="2"/>
        <v/>
      </c>
      <c r="M53" s="257" t="str">
        <f t="shared" si="3"/>
        <v/>
      </c>
      <c r="N53" s="257" t="str">
        <f t="shared" si="4"/>
        <v/>
      </c>
      <c r="O53" s="257"/>
    </row>
    <row r="54" spans="1:15" x14ac:dyDescent="0.3">
      <c r="A54" s="287">
        <v>40</v>
      </c>
      <c r="B54" s="150"/>
      <c r="C54" s="151"/>
      <c r="D54" s="154"/>
      <c r="E54" s="155"/>
      <c r="F54" s="254" t="str">
        <f>IF(D54="","",VLOOKUP(D54,'Overview - Financial Statement'!$A$46:$B$60,2,FALSE))</f>
        <v/>
      </c>
      <c r="G54" s="255" t="str">
        <f t="shared" si="0"/>
        <v/>
      </c>
      <c r="H54" s="320"/>
      <c r="I54" s="193" t="s">
        <v>44</v>
      </c>
      <c r="J54" s="427"/>
      <c r="K54" s="193" t="str">
        <f t="shared" si="1"/>
        <v/>
      </c>
      <c r="L54" s="397" t="str">
        <f t="shared" si="2"/>
        <v/>
      </c>
      <c r="M54" s="257" t="str">
        <f t="shared" si="3"/>
        <v/>
      </c>
      <c r="N54" s="257" t="str">
        <f t="shared" si="4"/>
        <v/>
      </c>
      <c r="O54" s="257"/>
    </row>
    <row r="55" spans="1:15" x14ac:dyDescent="0.3">
      <c r="A55" s="287">
        <v>41</v>
      </c>
      <c r="B55" s="150"/>
      <c r="C55" s="151"/>
      <c r="D55" s="154"/>
      <c r="E55" s="155"/>
      <c r="F55" s="254" t="str">
        <f>IF(D55="","",VLOOKUP(D55,'Overview - Financial Statement'!$A$46:$B$60,2,FALSE))</f>
        <v/>
      </c>
      <c r="G55" s="255" t="str">
        <f t="shared" si="0"/>
        <v/>
      </c>
      <c r="H55" s="320"/>
      <c r="I55" s="193" t="s">
        <v>44</v>
      </c>
      <c r="J55" s="427"/>
      <c r="K55" s="193" t="str">
        <f t="shared" si="1"/>
        <v/>
      </c>
      <c r="L55" s="397" t="str">
        <f t="shared" si="2"/>
        <v/>
      </c>
      <c r="M55" s="257" t="str">
        <f t="shared" si="3"/>
        <v/>
      </c>
      <c r="N55" s="257" t="str">
        <f t="shared" si="4"/>
        <v/>
      </c>
      <c r="O55" s="257"/>
    </row>
    <row r="56" spans="1:15" x14ac:dyDescent="0.3">
      <c r="A56" s="287">
        <v>42</v>
      </c>
      <c r="B56" s="150"/>
      <c r="C56" s="151"/>
      <c r="D56" s="154"/>
      <c r="E56" s="155"/>
      <c r="F56" s="254" t="str">
        <f>IF(D56="","",VLOOKUP(D56,'Overview - Financial Statement'!$A$46:$B$60,2,FALSE))</f>
        <v/>
      </c>
      <c r="G56" s="255" t="str">
        <f t="shared" si="0"/>
        <v/>
      </c>
      <c r="H56" s="320"/>
      <c r="I56" s="193" t="s">
        <v>44</v>
      </c>
      <c r="J56" s="427"/>
      <c r="K56" s="193" t="str">
        <f t="shared" si="1"/>
        <v/>
      </c>
      <c r="L56" s="397" t="str">
        <f t="shared" si="2"/>
        <v/>
      </c>
      <c r="M56" s="257" t="str">
        <f t="shared" si="3"/>
        <v/>
      </c>
      <c r="N56" s="257" t="str">
        <f t="shared" si="4"/>
        <v/>
      </c>
      <c r="O56" s="257"/>
    </row>
    <row r="57" spans="1:15" x14ac:dyDescent="0.3">
      <c r="A57" s="287">
        <v>43</v>
      </c>
      <c r="B57" s="150"/>
      <c r="C57" s="151"/>
      <c r="D57" s="154"/>
      <c r="E57" s="155"/>
      <c r="F57" s="254" t="str">
        <f>IF(D57="","",VLOOKUP(D57,'Overview - Financial Statement'!$A$46:$B$60,2,FALSE))</f>
        <v/>
      </c>
      <c r="G57" s="255" t="str">
        <f t="shared" si="0"/>
        <v/>
      </c>
      <c r="H57" s="320"/>
      <c r="I57" s="193" t="s">
        <v>44</v>
      </c>
      <c r="J57" s="427"/>
      <c r="K57" s="193" t="str">
        <f t="shared" si="1"/>
        <v/>
      </c>
      <c r="L57" s="397" t="str">
        <f t="shared" si="2"/>
        <v/>
      </c>
      <c r="M57" s="257" t="str">
        <f t="shared" si="3"/>
        <v/>
      </c>
      <c r="N57" s="257" t="str">
        <f t="shared" si="4"/>
        <v/>
      </c>
      <c r="O57" s="257"/>
    </row>
    <row r="58" spans="1:15" x14ac:dyDescent="0.3">
      <c r="A58" s="287">
        <v>44</v>
      </c>
      <c r="B58" s="150"/>
      <c r="C58" s="151"/>
      <c r="D58" s="154"/>
      <c r="E58" s="155"/>
      <c r="F58" s="254" t="str">
        <f>IF(D58="","",VLOOKUP(D58,'Overview - Financial Statement'!$A$46:$B$60,2,FALSE))</f>
        <v/>
      </c>
      <c r="G58" s="255" t="str">
        <f t="shared" si="0"/>
        <v/>
      </c>
      <c r="H58" s="320"/>
      <c r="I58" s="193" t="s">
        <v>44</v>
      </c>
      <c r="J58" s="427"/>
      <c r="K58" s="193" t="str">
        <f t="shared" si="1"/>
        <v/>
      </c>
      <c r="L58" s="397" t="str">
        <f t="shared" si="2"/>
        <v/>
      </c>
      <c r="M58" s="257" t="str">
        <f t="shared" si="3"/>
        <v/>
      </c>
      <c r="N58" s="257" t="str">
        <f t="shared" si="4"/>
        <v/>
      </c>
      <c r="O58" s="257"/>
    </row>
    <row r="59" spans="1:15" x14ac:dyDescent="0.3">
      <c r="A59" s="287">
        <v>45</v>
      </c>
      <c r="B59" s="150"/>
      <c r="C59" s="151"/>
      <c r="D59" s="154"/>
      <c r="E59" s="155"/>
      <c r="F59" s="254" t="str">
        <f>IF(D59="","",VLOOKUP(D59,'Overview - Financial Statement'!$A$46:$B$60,2,FALSE))</f>
        <v/>
      </c>
      <c r="G59" s="255" t="str">
        <f t="shared" si="0"/>
        <v/>
      </c>
      <c r="H59" s="320"/>
      <c r="I59" s="193" t="s">
        <v>44</v>
      </c>
      <c r="J59" s="427"/>
      <c r="K59" s="193" t="str">
        <f t="shared" si="1"/>
        <v/>
      </c>
      <c r="L59" s="397" t="str">
        <f t="shared" si="2"/>
        <v/>
      </c>
      <c r="M59" s="257" t="str">
        <f t="shared" si="3"/>
        <v/>
      </c>
      <c r="N59" s="257" t="str">
        <f t="shared" si="4"/>
        <v/>
      </c>
      <c r="O59" s="257"/>
    </row>
    <row r="60" spans="1:15" x14ac:dyDescent="0.3">
      <c r="A60" s="287">
        <v>46</v>
      </c>
      <c r="B60" s="150"/>
      <c r="C60" s="151"/>
      <c r="D60" s="154"/>
      <c r="E60" s="155"/>
      <c r="F60" s="254" t="str">
        <f>IF(D60="","",VLOOKUP(D60,'Overview - Financial Statement'!$A$46:$B$60,2,FALSE))</f>
        <v/>
      </c>
      <c r="G60" s="255" t="str">
        <f t="shared" si="0"/>
        <v/>
      </c>
      <c r="H60" s="320"/>
      <c r="I60" s="193" t="s">
        <v>44</v>
      </c>
      <c r="J60" s="427"/>
      <c r="K60" s="193" t="str">
        <f t="shared" si="1"/>
        <v/>
      </c>
      <c r="L60" s="397" t="str">
        <f t="shared" si="2"/>
        <v/>
      </c>
      <c r="M60" s="257" t="str">
        <f t="shared" si="3"/>
        <v/>
      </c>
      <c r="N60" s="257" t="str">
        <f t="shared" si="4"/>
        <v/>
      </c>
      <c r="O60" s="257"/>
    </row>
    <row r="61" spans="1:15" x14ac:dyDescent="0.3">
      <c r="A61" s="287">
        <v>47</v>
      </c>
      <c r="B61" s="150"/>
      <c r="C61" s="151"/>
      <c r="D61" s="154"/>
      <c r="E61" s="155"/>
      <c r="F61" s="254" t="str">
        <f>IF(D61="","",VLOOKUP(D61,'Overview - Financial Statement'!$A$46:$B$60,2,FALSE))</f>
        <v/>
      </c>
      <c r="G61" s="255" t="str">
        <f t="shared" si="0"/>
        <v/>
      </c>
      <c r="H61" s="320"/>
      <c r="I61" s="193" t="s">
        <v>44</v>
      </c>
      <c r="J61" s="427"/>
      <c r="K61" s="193" t="str">
        <f t="shared" si="1"/>
        <v/>
      </c>
      <c r="L61" s="397" t="str">
        <f t="shared" si="2"/>
        <v/>
      </c>
      <c r="M61" s="257" t="str">
        <f t="shared" si="3"/>
        <v/>
      </c>
      <c r="N61" s="257" t="str">
        <f t="shared" si="4"/>
        <v/>
      </c>
      <c r="O61" s="257"/>
    </row>
    <row r="62" spans="1:15" x14ac:dyDescent="0.3">
      <c r="A62" s="287">
        <v>48</v>
      </c>
      <c r="B62" s="150"/>
      <c r="C62" s="151"/>
      <c r="D62" s="154"/>
      <c r="E62" s="155"/>
      <c r="F62" s="254" t="str">
        <f>IF(D62="","",VLOOKUP(D62,'Overview - Financial Statement'!$A$46:$B$60,2,FALSE))</f>
        <v/>
      </c>
      <c r="G62" s="255" t="str">
        <f t="shared" si="0"/>
        <v/>
      </c>
      <c r="H62" s="320"/>
      <c r="I62" s="193" t="s">
        <v>44</v>
      </c>
      <c r="J62" s="427"/>
      <c r="K62" s="193" t="str">
        <f t="shared" si="1"/>
        <v/>
      </c>
      <c r="L62" s="397" t="str">
        <f t="shared" si="2"/>
        <v/>
      </c>
      <c r="M62" s="257" t="str">
        <f t="shared" si="3"/>
        <v/>
      </c>
      <c r="N62" s="257" t="str">
        <f t="shared" si="4"/>
        <v/>
      </c>
      <c r="O62" s="257"/>
    </row>
    <row r="63" spans="1:15" x14ac:dyDescent="0.3">
      <c r="A63" s="287">
        <v>49</v>
      </c>
      <c r="B63" s="150"/>
      <c r="C63" s="151"/>
      <c r="D63" s="154"/>
      <c r="E63" s="155"/>
      <c r="F63" s="254" t="str">
        <f>IF(D63="","",VLOOKUP(D63,'Overview - Financial Statement'!$A$46:$B$60,2,FALSE))</f>
        <v/>
      </c>
      <c r="G63" s="255" t="str">
        <f t="shared" si="0"/>
        <v/>
      </c>
      <c r="H63" s="320"/>
      <c r="I63" s="193" t="s">
        <v>44</v>
      </c>
      <c r="J63" s="427"/>
      <c r="K63" s="193" t="str">
        <f t="shared" si="1"/>
        <v/>
      </c>
      <c r="L63" s="397" t="str">
        <f t="shared" si="2"/>
        <v/>
      </c>
      <c r="M63" s="257" t="str">
        <f t="shared" si="3"/>
        <v/>
      </c>
      <c r="N63" s="257" t="str">
        <f t="shared" si="4"/>
        <v/>
      </c>
      <c r="O63" s="257"/>
    </row>
    <row r="64" spans="1:15" x14ac:dyDescent="0.3">
      <c r="A64" s="287">
        <v>50</v>
      </c>
      <c r="B64" s="150"/>
      <c r="C64" s="151"/>
      <c r="D64" s="154"/>
      <c r="E64" s="155"/>
      <c r="F64" s="254" t="str">
        <f>IF(D64="","",VLOOKUP(D64,'Overview - Financial Statement'!$A$46:$B$60,2,FALSE))</f>
        <v/>
      </c>
      <c r="G64" s="255" t="str">
        <f t="shared" si="0"/>
        <v/>
      </c>
      <c r="H64" s="320"/>
      <c r="I64" s="193" t="s">
        <v>44</v>
      </c>
      <c r="J64" s="427"/>
      <c r="K64" s="193" t="str">
        <f t="shared" si="1"/>
        <v/>
      </c>
      <c r="L64" s="397" t="str">
        <f t="shared" si="2"/>
        <v/>
      </c>
      <c r="M64" s="257" t="str">
        <f t="shared" si="3"/>
        <v/>
      </c>
      <c r="N64" s="257" t="str">
        <f t="shared" si="4"/>
        <v/>
      </c>
      <c r="O64" s="257"/>
    </row>
    <row r="65" spans="1:15" x14ac:dyDescent="0.3">
      <c r="A65" s="287">
        <v>51</v>
      </c>
      <c r="B65" s="150"/>
      <c r="C65" s="151"/>
      <c r="D65" s="154"/>
      <c r="E65" s="155"/>
      <c r="F65" s="254" t="str">
        <f>IF(D65="","",VLOOKUP(D65,'Overview - Financial Statement'!$A$46:$B$60,2,FALSE))</f>
        <v/>
      </c>
      <c r="G65" s="255" t="str">
        <f t="shared" si="0"/>
        <v/>
      </c>
      <c r="H65" s="320"/>
      <c r="I65" s="193" t="s">
        <v>44</v>
      </c>
      <c r="J65" s="427"/>
      <c r="K65" s="193" t="str">
        <f t="shared" si="1"/>
        <v/>
      </c>
      <c r="L65" s="397" t="str">
        <f t="shared" si="2"/>
        <v/>
      </c>
      <c r="M65" s="257" t="str">
        <f t="shared" si="3"/>
        <v/>
      </c>
      <c r="N65" s="257" t="str">
        <f t="shared" si="4"/>
        <v/>
      </c>
      <c r="O65" s="257"/>
    </row>
    <row r="66" spans="1:15" x14ac:dyDescent="0.3">
      <c r="A66" s="287">
        <v>52</v>
      </c>
      <c r="B66" s="150"/>
      <c r="C66" s="151"/>
      <c r="D66" s="154"/>
      <c r="E66" s="155"/>
      <c r="F66" s="254" t="str">
        <f>IF(D66="","",VLOOKUP(D66,'Overview - Financial Statement'!$A$46:$B$60,2,FALSE))</f>
        <v/>
      </c>
      <c r="G66" s="255" t="str">
        <f t="shared" si="0"/>
        <v/>
      </c>
      <c r="H66" s="320"/>
      <c r="I66" s="193" t="s">
        <v>44</v>
      </c>
      <c r="J66" s="427"/>
      <c r="K66" s="193" t="str">
        <f t="shared" si="1"/>
        <v/>
      </c>
      <c r="L66" s="397" t="str">
        <f t="shared" si="2"/>
        <v/>
      </c>
      <c r="M66" s="257" t="str">
        <f t="shared" si="3"/>
        <v/>
      </c>
      <c r="N66" s="257" t="str">
        <f t="shared" si="4"/>
        <v/>
      </c>
      <c r="O66" s="257"/>
    </row>
    <row r="67" spans="1:15" x14ac:dyDescent="0.3">
      <c r="A67" s="287">
        <v>53</v>
      </c>
      <c r="B67" s="150"/>
      <c r="C67" s="151"/>
      <c r="D67" s="154"/>
      <c r="E67" s="155"/>
      <c r="F67" s="254" t="str">
        <f>IF(D67="","",VLOOKUP(D67,'Overview - Financial Statement'!$A$46:$B$60,2,FALSE))</f>
        <v/>
      </c>
      <c r="G67" s="255" t="str">
        <f t="shared" si="0"/>
        <v/>
      </c>
      <c r="H67" s="320"/>
      <c r="I67" s="193" t="s">
        <v>44</v>
      </c>
      <c r="J67" s="427"/>
      <c r="K67" s="193" t="str">
        <f t="shared" si="1"/>
        <v/>
      </c>
      <c r="L67" s="397" t="str">
        <f t="shared" si="2"/>
        <v/>
      </c>
      <c r="M67" s="257" t="str">
        <f t="shared" si="3"/>
        <v/>
      </c>
      <c r="N67" s="257" t="str">
        <f t="shared" si="4"/>
        <v/>
      </c>
      <c r="O67" s="257"/>
    </row>
    <row r="68" spans="1:15" x14ac:dyDescent="0.3">
      <c r="A68" s="287">
        <v>54</v>
      </c>
      <c r="B68" s="150"/>
      <c r="C68" s="151"/>
      <c r="D68" s="154"/>
      <c r="E68" s="155"/>
      <c r="F68" s="254" t="str">
        <f>IF(D68="","",VLOOKUP(D68,'Overview - Financial Statement'!$A$46:$B$60,2,FALSE))</f>
        <v/>
      </c>
      <c r="G68" s="255" t="str">
        <f t="shared" si="0"/>
        <v/>
      </c>
      <c r="H68" s="320"/>
      <c r="I68" s="193" t="s">
        <v>44</v>
      </c>
      <c r="J68" s="427"/>
      <c r="K68" s="193" t="str">
        <f t="shared" si="1"/>
        <v/>
      </c>
      <c r="L68" s="397" t="str">
        <f t="shared" si="2"/>
        <v/>
      </c>
      <c r="M68" s="257" t="str">
        <f t="shared" si="3"/>
        <v/>
      </c>
      <c r="N68" s="257" t="str">
        <f t="shared" si="4"/>
        <v/>
      </c>
      <c r="O68" s="257"/>
    </row>
    <row r="69" spans="1:15" x14ac:dyDescent="0.3">
      <c r="A69" s="287">
        <v>55</v>
      </c>
      <c r="B69" s="150"/>
      <c r="C69" s="151"/>
      <c r="D69" s="154"/>
      <c r="E69" s="155"/>
      <c r="F69" s="254" t="str">
        <f>IF(D69="","",VLOOKUP(D69,'Overview - Financial Statement'!$A$46:$B$60,2,FALSE))</f>
        <v/>
      </c>
      <c r="G69" s="255" t="str">
        <f t="shared" si="0"/>
        <v/>
      </c>
      <c r="H69" s="320"/>
      <c r="I69" s="193" t="s">
        <v>44</v>
      </c>
      <c r="J69" s="427"/>
      <c r="K69" s="193" t="str">
        <f t="shared" si="1"/>
        <v/>
      </c>
      <c r="L69" s="397" t="str">
        <f t="shared" si="2"/>
        <v/>
      </c>
      <c r="M69" s="257" t="str">
        <f t="shared" si="3"/>
        <v/>
      </c>
      <c r="N69" s="257" t="str">
        <f t="shared" si="4"/>
        <v/>
      </c>
      <c r="O69" s="257"/>
    </row>
    <row r="70" spans="1:15" x14ac:dyDescent="0.3">
      <c r="A70" s="287">
        <v>56</v>
      </c>
      <c r="B70" s="150"/>
      <c r="C70" s="151"/>
      <c r="D70" s="154"/>
      <c r="E70" s="155"/>
      <c r="F70" s="254" t="str">
        <f>IF(D70="","",VLOOKUP(D70,'Overview - Financial Statement'!$A$46:$B$60,2,FALSE))</f>
        <v/>
      </c>
      <c r="G70" s="255" t="str">
        <f t="shared" si="0"/>
        <v/>
      </c>
      <c r="H70" s="320"/>
      <c r="I70" s="193" t="s">
        <v>44</v>
      </c>
      <c r="J70" s="427"/>
      <c r="K70" s="193" t="str">
        <f t="shared" si="1"/>
        <v/>
      </c>
      <c r="L70" s="397" t="str">
        <f t="shared" si="2"/>
        <v/>
      </c>
      <c r="M70" s="257" t="str">
        <f t="shared" si="3"/>
        <v/>
      </c>
      <c r="N70" s="257" t="str">
        <f t="shared" si="4"/>
        <v/>
      </c>
      <c r="O70" s="257"/>
    </row>
    <row r="71" spans="1:15" x14ac:dyDescent="0.3">
      <c r="A71" s="287">
        <v>57</v>
      </c>
      <c r="B71" s="150"/>
      <c r="C71" s="151"/>
      <c r="D71" s="154"/>
      <c r="E71" s="155"/>
      <c r="F71" s="254" t="str">
        <f>IF(D71="","",VLOOKUP(D71,'Overview - Financial Statement'!$A$46:$B$60,2,FALSE))</f>
        <v/>
      </c>
      <c r="G71" s="255" t="str">
        <f t="shared" si="0"/>
        <v/>
      </c>
      <c r="H71" s="320"/>
      <c r="I71" s="193" t="s">
        <v>44</v>
      </c>
      <c r="J71" s="427"/>
      <c r="K71" s="193" t="str">
        <f t="shared" si="1"/>
        <v/>
      </c>
      <c r="L71" s="397" t="str">
        <f t="shared" si="2"/>
        <v/>
      </c>
      <c r="M71" s="257" t="str">
        <f t="shared" si="3"/>
        <v/>
      </c>
      <c r="N71" s="257" t="str">
        <f t="shared" si="4"/>
        <v/>
      </c>
      <c r="O71" s="257"/>
    </row>
    <row r="72" spans="1:15" x14ac:dyDescent="0.3">
      <c r="A72" s="287">
        <v>58</v>
      </c>
      <c r="B72" s="150"/>
      <c r="C72" s="151"/>
      <c r="D72" s="154"/>
      <c r="E72" s="155"/>
      <c r="F72" s="254" t="str">
        <f>IF(D72="","",VLOOKUP(D72,'Overview - Financial Statement'!$A$46:$B$60,2,FALSE))</f>
        <v/>
      </c>
      <c r="G72" s="255" t="str">
        <f t="shared" si="0"/>
        <v/>
      </c>
      <c r="H72" s="320"/>
      <c r="I72" s="193" t="s">
        <v>44</v>
      </c>
      <c r="J72" s="427"/>
      <c r="K72" s="193" t="str">
        <f t="shared" si="1"/>
        <v/>
      </c>
      <c r="L72" s="397" t="str">
        <f t="shared" si="2"/>
        <v/>
      </c>
      <c r="M72" s="257" t="str">
        <f t="shared" si="3"/>
        <v/>
      </c>
      <c r="N72" s="257" t="str">
        <f t="shared" si="4"/>
        <v/>
      </c>
      <c r="O72" s="257"/>
    </row>
    <row r="73" spans="1:15" x14ac:dyDescent="0.3">
      <c r="A73" s="287">
        <v>59</v>
      </c>
      <c r="B73" s="150"/>
      <c r="C73" s="151"/>
      <c r="D73" s="154"/>
      <c r="E73" s="155"/>
      <c r="F73" s="254" t="str">
        <f>IF(D73="","",VLOOKUP(D73,'Overview - Financial Statement'!$A$46:$B$60,2,FALSE))</f>
        <v/>
      </c>
      <c r="G73" s="255" t="str">
        <f t="shared" si="0"/>
        <v/>
      </c>
      <c r="H73" s="320"/>
      <c r="I73" s="193" t="s">
        <v>44</v>
      </c>
      <c r="J73" s="427"/>
      <c r="K73" s="193" t="str">
        <f t="shared" si="1"/>
        <v/>
      </c>
      <c r="L73" s="397" t="str">
        <f t="shared" si="2"/>
        <v/>
      </c>
      <c r="M73" s="257" t="str">
        <f t="shared" si="3"/>
        <v/>
      </c>
      <c r="N73" s="257" t="str">
        <f t="shared" si="4"/>
        <v/>
      </c>
      <c r="O73" s="257"/>
    </row>
    <row r="74" spans="1:15" x14ac:dyDescent="0.3">
      <c r="A74" s="287">
        <v>60</v>
      </c>
      <c r="B74" s="150"/>
      <c r="C74" s="151"/>
      <c r="D74" s="154"/>
      <c r="E74" s="155"/>
      <c r="F74" s="254" t="str">
        <f>IF(D74="","",VLOOKUP(D74,'Overview - Financial Statement'!$A$46:$B$60,2,FALSE))</f>
        <v/>
      </c>
      <c r="G74" s="255" t="str">
        <f t="shared" si="0"/>
        <v/>
      </c>
      <c r="H74" s="320"/>
      <c r="I74" s="193" t="s">
        <v>44</v>
      </c>
      <c r="J74" s="427"/>
      <c r="K74" s="193" t="str">
        <f t="shared" si="1"/>
        <v/>
      </c>
      <c r="L74" s="397" t="str">
        <f t="shared" si="2"/>
        <v/>
      </c>
      <c r="M74" s="257" t="str">
        <f t="shared" si="3"/>
        <v/>
      </c>
      <c r="N74" s="257" t="str">
        <f t="shared" si="4"/>
        <v/>
      </c>
      <c r="O74" s="257"/>
    </row>
    <row r="75" spans="1:15" x14ac:dyDescent="0.3">
      <c r="D75" s="263"/>
      <c r="F75" s="186"/>
      <c r="I75" s="173"/>
      <c r="J75" s="238"/>
      <c r="K75" s="193"/>
      <c r="L75" s="397"/>
      <c r="M75" s="173"/>
    </row>
    <row r="76" spans="1:15" x14ac:dyDescent="0.3">
      <c r="A76" s="305"/>
      <c r="D76" s="263"/>
      <c r="F76" s="186"/>
      <c r="I76" s="173"/>
      <c r="J76" s="238"/>
      <c r="K76" s="193"/>
      <c r="L76" s="397"/>
      <c r="M76" s="173"/>
    </row>
    <row r="77" spans="1:15" x14ac:dyDescent="0.3">
      <c r="D77" s="263"/>
      <c r="F77" s="186"/>
      <c r="I77" s="173"/>
      <c r="J77" s="238"/>
      <c r="K77" s="193"/>
      <c r="L77" s="397"/>
      <c r="M77" s="173"/>
    </row>
    <row r="78" spans="1:15" x14ac:dyDescent="0.3">
      <c r="D78" s="263"/>
      <c r="F78" s="186"/>
      <c r="I78" s="173"/>
      <c r="J78" s="238"/>
      <c r="K78" s="193"/>
      <c r="L78" s="397"/>
      <c r="M78" s="173"/>
    </row>
    <row r="79" spans="1:15" x14ac:dyDescent="0.3">
      <c r="D79" s="263"/>
      <c r="F79" s="186"/>
      <c r="I79" s="173"/>
      <c r="J79" s="238"/>
      <c r="K79" s="193"/>
      <c r="L79" s="397"/>
      <c r="M79" s="173"/>
    </row>
    <row r="80" spans="1:15" x14ac:dyDescent="0.3">
      <c r="D80" s="263"/>
      <c r="F80" s="186"/>
      <c r="I80" s="173"/>
      <c r="J80" s="238"/>
      <c r="K80" s="193"/>
      <c r="L80" s="397"/>
      <c r="M80" s="173"/>
    </row>
    <row r="81" spans="4:13" x14ac:dyDescent="0.3">
      <c r="D81" s="263"/>
      <c r="F81" s="186"/>
      <c r="I81" s="173"/>
      <c r="J81" s="238"/>
      <c r="K81" s="193"/>
      <c r="L81" s="397"/>
      <c r="M81" s="173"/>
    </row>
    <row r="82" spans="4:13" x14ac:dyDescent="0.3">
      <c r="D82" s="263"/>
      <c r="F82" s="186"/>
      <c r="I82" s="173"/>
      <c r="J82" s="238"/>
      <c r="K82" s="193"/>
      <c r="L82" s="397"/>
      <c r="M82" s="173"/>
    </row>
    <row r="83" spans="4:13" x14ac:dyDescent="0.3">
      <c r="D83" s="263"/>
      <c r="F83" s="186"/>
      <c r="I83" s="173"/>
      <c r="J83" s="238"/>
      <c r="K83" s="193"/>
      <c r="L83" s="397"/>
      <c r="M83" s="173"/>
    </row>
    <row r="84" spans="4:13" x14ac:dyDescent="0.3">
      <c r="D84" s="263"/>
      <c r="F84" s="186"/>
      <c r="I84" s="173"/>
      <c r="J84" s="238"/>
      <c r="K84" s="193"/>
      <c r="L84" s="397"/>
      <c r="M84" s="173"/>
    </row>
    <row r="85" spans="4:13" x14ac:dyDescent="0.3">
      <c r="D85" s="263"/>
      <c r="F85" s="186"/>
      <c r="I85" s="173"/>
      <c r="J85" s="238"/>
      <c r="K85" s="193"/>
      <c r="L85" s="397"/>
      <c r="M85" s="173"/>
    </row>
    <row r="86" spans="4:13" x14ac:dyDescent="0.3">
      <c r="D86" s="263"/>
      <c r="F86" s="186"/>
      <c r="I86" s="173"/>
      <c r="J86" s="238"/>
      <c r="K86" s="193"/>
      <c r="L86" s="397"/>
      <c r="M86" s="173"/>
    </row>
    <row r="87" spans="4:13" x14ac:dyDescent="0.3">
      <c r="D87" s="263"/>
      <c r="F87" s="186"/>
      <c r="I87" s="173"/>
      <c r="J87" s="238"/>
      <c r="K87" s="193"/>
      <c r="L87" s="397"/>
      <c r="M87" s="173"/>
    </row>
    <row r="88" spans="4:13" x14ac:dyDescent="0.3">
      <c r="D88" s="263"/>
      <c r="F88" s="186"/>
      <c r="I88" s="173"/>
      <c r="J88" s="238"/>
      <c r="K88" s="193"/>
      <c r="L88" s="397"/>
      <c r="M88" s="173"/>
    </row>
    <row r="89" spans="4:13" x14ac:dyDescent="0.3">
      <c r="D89" s="263"/>
      <c r="F89" s="186"/>
      <c r="I89" s="173"/>
      <c r="J89" s="238"/>
      <c r="K89" s="193"/>
      <c r="L89" s="397"/>
      <c r="M89" s="173"/>
    </row>
    <row r="90" spans="4:13" x14ac:dyDescent="0.3">
      <c r="D90" s="263"/>
      <c r="F90" s="186"/>
      <c r="I90" s="173"/>
      <c r="J90" s="238"/>
      <c r="K90" s="193"/>
      <c r="L90" s="397"/>
      <c r="M90" s="173"/>
    </row>
    <row r="91" spans="4:13" x14ac:dyDescent="0.3">
      <c r="D91" s="263"/>
      <c r="F91" s="186"/>
      <c r="I91" s="173"/>
      <c r="J91" s="238"/>
      <c r="K91" s="193"/>
      <c r="L91" s="397"/>
      <c r="M91" s="173"/>
    </row>
    <row r="92" spans="4:13" x14ac:dyDescent="0.3">
      <c r="D92" s="263"/>
      <c r="F92" s="186"/>
      <c r="I92" s="173"/>
      <c r="J92" s="238"/>
      <c r="K92" s="193"/>
      <c r="L92" s="397"/>
      <c r="M92" s="173"/>
    </row>
    <row r="93" spans="4:13" x14ac:dyDescent="0.3">
      <c r="D93" s="263"/>
      <c r="F93" s="186"/>
      <c r="I93" s="173"/>
      <c r="J93" s="238"/>
      <c r="K93" s="193"/>
      <c r="L93" s="397"/>
      <c r="M93" s="173"/>
    </row>
    <row r="94" spans="4:13" x14ac:dyDescent="0.3">
      <c r="D94" s="263"/>
      <c r="F94" s="186"/>
      <c r="I94" s="173"/>
      <c r="J94" s="238"/>
      <c r="K94" s="193"/>
      <c r="L94" s="397"/>
      <c r="M94" s="173"/>
    </row>
    <row r="95" spans="4:13" x14ac:dyDescent="0.3">
      <c r="D95" s="263"/>
      <c r="F95" s="186"/>
      <c r="I95" s="173"/>
      <c r="J95" s="238"/>
      <c r="K95" s="193"/>
      <c r="L95" s="397"/>
      <c r="M95" s="173"/>
    </row>
    <row r="96" spans="4:13" x14ac:dyDescent="0.3">
      <c r="D96" s="263"/>
      <c r="F96" s="186"/>
      <c r="I96" s="173"/>
      <c r="J96" s="238"/>
      <c r="K96" s="193"/>
      <c r="L96" s="397"/>
      <c r="M96" s="173"/>
    </row>
    <row r="97" spans="4:13" x14ac:dyDescent="0.3">
      <c r="D97" s="263"/>
      <c r="F97" s="186"/>
      <c r="I97" s="173"/>
      <c r="J97" s="238"/>
      <c r="K97" s="193"/>
      <c r="L97" s="397"/>
      <c r="M97" s="173"/>
    </row>
    <row r="98" spans="4:13" x14ac:dyDescent="0.3">
      <c r="D98" s="263"/>
      <c r="F98" s="186"/>
      <c r="I98" s="173"/>
      <c r="J98" s="238"/>
      <c r="K98" s="193"/>
      <c r="L98" s="397"/>
      <c r="M98" s="173"/>
    </row>
    <row r="99" spans="4:13" x14ac:dyDescent="0.3">
      <c r="D99" s="263"/>
      <c r="F99" s="186"/>
      <c r="I99" s="173"/>
      <c r="J99" s="238"/>
      <c r="K99" s="193"/>
      <c r="L99" s="397"/>
      <c r="M99" s="173"/>
    </row>
    <row r="100" spans="4:13" x14ac:dyDescent="0.3">
      <c r="D100" s="263"/>
      <c r="F100" s="186"/>
      <c r="I100" s="173"/>
      <c r="J100" s="238"/>
      <c r="K100" s="193"/>
      <c r="L100" s="397"/>
      <c r="M100" s="173"/>
    </row>
    <row r="101" spans="4:13" x14ac:dyDescent="0.3">
      <c r="D101" s="263"/>
      <c r="F101" s="186"/>
      <c r="I101" s="173"/>
      <c r="J101" s="238"/>
      <c r="K101" s="193"/>
      <c r="L101" s="397"/>
      <c r="M101" s="173"/>
    </row>
    <row r="102" spans="4:13" x14ac:dyDescent="0.3">
      <c r="D102" s="263"/>
      <c r="F102" s="186"/>
      <c r="I102" s="173"/>
      <c r="J102" s="238"/>
      <c r="K102" s="193"/>
      <c r="L102" s="397"/>
      <c r="M102" s="173"/>
    </row>
    <row r="103" spans="4:13" x14ac:dyDescent="0.3">
      <c r="D103" s="263"/>
      <c r="F103" s="186"/>
      <c r="I103" s="173"/>
      <c r="J103" s="238"/>
      <c r="K103" s="193"/>
      <c r="L103" s="397"/>
      <c r="M103" s="173"/>
    </row>
    <row r="104" spans="4:13" x14ac:dyDescent="0.3">
      <c r="D104" s="263"/>
      <c r="F104" s="186"/>
      <c r="I104" s="173"/>
      <c r="J104" s="238"/>
      <c r="K104" s="193"/>
      <c r="L104" s="397"/>
      <c r="M104" s="173"/>
    </row>
    <row r="105" spans="4:13" x14ac:dyDescent="0.3">
      <c r="D105" s="263"/>
      <c r="F105" s="186"/>
      <c r="I105" s="173"/>
      <c r="J105" s="238"/>
      <c r="K105" s="193"/>
      <c r="L105" s="397"/>
      <c r="M105" s="173"/>
    </row>
    <row r="106" spans="4:13" x14ac:dyDescent="0.3">
      <c r="D106" s="263"/>
      <c r="F106" s="186"/>
      <c r="I106" s="173"/>
      <c r="J106" s="238"/>
      <c r="K106" s="193"/>
      <c r="L106" s="397"/>
      <c r="M106" s="173"/>
    </row>
    <row r="107" spans="4:13" x14ac:dyDescent="0.3">
      <c r="D107" s="263"/>
      <c r="F107" s="186"/>
      <c r="I107" s="173"/>
      <c r="J107" s="238"/>
      <c r="K107" s="193"/>
      <c r="L107" s="397"/>
      <c r="M107" s="173"/>
    </row>
    <row r="108" spans="4:13" x14ac:dyDescent="0.3">
      <c r="D108" s="263"/>
      <c r="F108" s="186"/>
      <c r="I108" s="173"/>
      <c r="J108" s="238"/>
      <c r="K108" s="193"/>
      <c r="L108" s="397"/>
      <c r="M108" s="173"/>
    </row>
    <row r="109" spans="4:13" x14ac:dyDescent="0.3">
      <c r="D109" s="263"/>
      <c r="F109" s="186"/>
      <c r="I109" s="173"/>
      <c r="J109" s="238"/>
      <c r="K109" s="193"/>
      <c r="L109" s="397"/>
      <c r="M109" s="173"/>
    </row>
    <row r="110" spans="4:13" x14ac:dyDescent="0.3">
      <c r="D110" s="263"/>
      <c r="F110" s="186"/>
      <c r="I110" s="173"/>
      <c r="J110" s="238"/>
      <c r="K110" s="193"/>
      <c r="L110" s="397"/>
      <c r="M110" s="173"/>
    </row>
    <row r="111" spans="4:13" x14ac:dyDescent="0.3">
      <c r="D111" s="263"/>
      <c r="F111" s="186"/>
      <c r="I111" s="173"/>
      <c r="J111" s="238"/>
      <c r="K111" s="193"/>
      <c r="L111" s="397"/>
      <c r="M111" s="173"/>
    </row>
    <row r="112" spans="4:13" x14ac:dyDescent="0.3">
      <c r="D112" s="263"/>
      <c r="F112" s="186"/>
      <c r="I112" s="173"/>
      <c r="J112" s="238"/>
      <c r="K112" s="193"/>
      <c r="L112" s="397"/>
      <c r="M112" s="173"/>
    </row>
    <row r="113" spans="4:13" x14ac:dyDescent="0.3">
      <c r="D113" s="263"/>
      <c r="F113" s="186"/>
      <c r="I113" s="173"/>
      <c r="J113" s="238"/>
      <c r="K113" s="193"/>
      <c r="L113" s="397"/>
      <c r="M113" s="173"/>
    </row>
    <row r="114" spans="4:13" x14ac:dyDescent="0.3">
      <c r="D114" s="263"/>
      <c r="F114" s="186"/>
      <c r="I114" s="173"/>
      <c r="J114" s="238"/>
      <c r="K114" s="193"/>
      <c r="L114" s="397"/>
      <c r="M114" s="173"/>
    </row>
    <row r="115" spans="4:13" x14ac:dyDescent="0.3">
      <c r="D115" s="263"/>
      <c r="F115" s="186"/>
      <c r="I115" s="173"/>
      <c r="J115" s="238"/>
      <c r="K115" s="193"/>
      <c r="L115" s="397"/>
      <c r="M115" s="173"/>
    </row>
    <row r="116" spans="4:13" x14ac:dyDescent="0.3">
      <c r="D116" s="263"/>
      <c r="F116" s="186"/>
      <c r="I116" s="173"/>
      <c r="J116" s="238"/>
      <c r="K116" s="193"/>
      <c r="L116" s="397"/>
      <c r="M116" s="173"/>
    </row>
    <row r="117" spans="4:13" x14ac:dyDescent="0.3">
      <c r="D117" s="263"/>
      <c r="F117" s="186"/>
      <c r="I117" s="173"/>
      <c r="J117" s="238"/>
      <c r="K117" s="193"/>
      <c r="L117" s="397"/>
      <c r="M117" s="173"/>
    </row>
    <row r="118" spans="4:13" x14ac:dyDescent="0.3">
      <c r="D118" s="263"/>
      <c r="F118" s="186"/>
      <c r="I118" s="173"/>
      <c r="J118" s="238"/>
      <c r="K118" s="193"/>
      <c r="L118" s="397"/>
      <c r="M118" s="173"/>
    </row>
    <row r="119" spans="4:13" x14ac:dyDescent="0.3">
      <c r="D119" s="263"/>
      <c r="F119" s="186"/>
      <c r="I119" s="173"/>
      <c r="J119" s="238"/>
      <c r="K119" s="193"/>
      <c r="L119" s="397"/>
      <c r="M119" s="173"/>
    </row>
    <row r="120" spans="4:13" x14ac:dyDescent="0.3">
      <c r="D120" s="263"/>
      <c r="F120" s="186"/>
      <c r="I120" s="173"/>
      <c r="J120" s="238"/>
      <c r="K120" s="193"/>
      <c r="L120" s="397"/>
      <c r="M120" s="173"/>
    </row>
    <row r="121" spans="4:13" x14ac:dyDescent="0.3">
      <c r="D121" s="263"/>
      <c r="F121" s="186"/>
      <c r="I121" s="173"/>
      <c r="J121" s="238"/>
      <c r="K121" s="193"/>
      <c r="L121" s="397"/>
      <c r="M121" s="173"/>
    </row>
    <row r="122" spans="4:13" x14ac:dyDescent="0.3">
      <c r="D122" s="263"/>
      <c r="F122" s="186"/>
      <c r="I122" s="173"/>
      <c r="J122" s="238"/>
      <c r="K122" s="193"/>
      <c r="L122" s="397"/>
      <c r="M122" s="173"/>
    </row>
    <row r="123" spans="4:13" x14ac:dyDescent="0.3">
      <c r="D123" s="263"/>
      <c r="F123" s="186"/>
      <c r="I123" s="173"/>
      <c r="J123" s="238"/>
      <c r="K123" s="193"/>
      <c r="L123" s="397"/>
      <c r="M123" s="173"/>
    </row>
    <row r="124" spans="4:13" x14ac:dyDescent="0.3">
      <c r="D124" s="263"/>
      <c r="F124" s="186"/>
      <c r="I124" s="173"/>
      <c r="J124" s="238"/>
      <c r="K124" s="193"/>
      <c r="L124" s="397"/>
      <c r="M124" s="173"/>
    </row>
    <row r="125" spans="4:13" x14ac:dyDescent="0.3">
      <c r="D125" s="263"/>
      <c r="F125" s="186"/>
      <c r="I125" s="173"/>
      <c r="J125" s="238"/>
      <c r="K125" s="193"/>
      <c r="L125" s="397"/>
      <c r="M125" s="173"/>
    </row>
    <row r="126" spans="4:13" x14ac:dyDescent="0.3">
      <c r="D126" s="263"/>
      <c r="F126" s="186"/>
      <c r="I126" s="173"/>
      <c r="J126" s="238"/>
      <c r="K126" s="193"/>
      <c r="L126" s="397"/>
      <c r="M126" s="173"/>
    </row>
    <row r="127" spans="4:13" x14ac:dyDescent="0.3">
      <c r="D127" s="263"/>
      <c r="F127" s="186"/>
      <c r="I127" s="173"/>
      <c r="J127" s="238"/>
      <c r="K127" s="193"/>
      <c r="L127" s="397"/>
      <c r="M127" s="173"/>
    </row>
    <row r="128" spans="4:13" x14ac:dyDescent="0.3">
      <c r="D128" s="263"/>
      <c r="F128" s="186"/>
      <c r="I128" s="173"/>
      <c r="J128" s="238"/>
      <c r="K128" s="193"/>
      <c r="L128" s="397"/>
      <c r="M128" s="173"/>
    </row>
    <row r="129" spans="4:13" x14ac:dyDescent="0.3">
      <c r="D129" s="263"/>
      <c r="F129" s="186"/>
      <c r="I129" s="173"/>
      <c r="J129" s="238"/>
      <c r="K129" s="193"/>
      <c r="L129" s="397"/>
      <c r="M129" s="173"/>
    </row>
    <row r="130" spans="4:13" x14ac:dyDescent="0.3">
      <c r="D130" s="263"/>
      <c r="F130" s="186"/>
      <c r="I130" s="173"/>
      <c r="J130" s="238"/>
      <c r="K130" s="193"/>
      <c r="L130" s="397"/>
      <c r="M130" s="173"/>
    </row>
    <row r="131" spans="4:13" x14ac:dyDescent="0.3">
      <c r="D131" s="263"/>
      <c r="F131" s="186"/>
      <c r="I131" s="173"/>
      <c r="J131" s="238"/>
      <c r="K131" s="193"/>
      <c r="L131" s="397"/>
      <c r="M131" s="173"/>
    </row>
    <row r="132" spans="4:13" x14ac:dyDescent="0.3">
      <c r="D132" s="263"/>
      <c r="F132" s="186"/>
      <c r="I132" s="173"/>
      <c r="J132" s="238"/>
      <c r="K132" s="193"/>
      <c r="L132" s="397"/>
      <c r="M132" s="173"/>
    </row>
    <row r="133" spans="4:13" x14ac:dyDescent="0.3">
      <c r="D133" s="263"/>
      <c r="F133" s="186"/>
      <c r="I133" s="173"/>
      <c r="J133" s="238"/>
      <c r="K133" s="193"/>
      <c r="L133" s="397"/>
      <c r="M133" s="173"/>
    </row>
    <row r="134" spans="4:13" x14ac:dyDescent="0.3">
      <c r="D134" s="263"/>
      <c r="F134" s="186"/>
      <c r="I134" s="173"/>
      <c r="J134" s="238"/>
      <c r="K134" s="193"/>
      <c r="L134" s="397"/>
      <c r="M134" s="173"/>
    </row>
    <row r="135" spans="4:13" x14ac:dyDescent="0.3">
      <c r="D135" s="263"/>
      <c r="F135" s="186"/>
      <c r="I135" s="173"/>
      <c r="J135" s="238"/>
      <c r="K135" s="193"/>
      <c r="L135" s="397"/>
      <c r="M135" s="173"/>
    </row>
    <row r="136" spans="4:13" x14ac:dyDescent="0.3">
      <c r="D136" s="263"/>
      <c r="F136" s="186"/>
      <c r="I136" s="173"/>
      <c r="J136" s="238"/>
      <c r="K136" s="193"/>
      <c r="L136" s="397"/>
      <c r="M136" s="173"/>
    </row>
    <row r="137" spans="4:13" x14ac:dyDescent="0.3">
      <c r="D137" s="263"/>
      <c r="F137" s="186"/>
      <c r="I137" s="173"/>
      <c r="J137" s="238"/>
      <c r="K137" s="193"/>
      <c r="L137" s="397"/>
      <c r="M137" s="173"/>
    </row>
    <row r="138" spans="4:13" x14ac:dyDescent="0.3">
      <c r="D138" s="263"/>
      <c r="F138" s="186"/>
      <c r="I138" s="173"/>
      <c r="J138" s="238"/>
      <c r="K138" s="193"/>
      <c r="L138" s="238"/>
      <c r="M138" s="173"/>
    </row>
    <row r="139" spans="4:13" x14ac:dyDescent="0.3">
      <c r="D139" s="263"/>
      <c r="F139" s="186"/>
      <c r="I139" s="173"/>
      <c r="J139" s="238"/>
      <c r="K139" s="193"/>
      <c r="L139" s="238"/>
      <c r="M139" s="173"/>
    </row>
    <row r="140" spans="4:13" x14ac:dyDescent="0.3">
      <c r="D140" s="263"/>
      <c r="F140" s="186"/>
      <c r="I140" s="173"/>
      <c r="J140" s="238"/>
      <c r="K140" s="193"/>
      <c r="L140" s="238"/>
      <c r="M140" s="173"/>
    </row>
    <row r="141" spans="4:13" x14ac:dyDescent="0.3">
      <c r="D141" s="263"/>
      <c r="F141" s="186"/>
      <c r="I141" s="173"/>
      <c r="J141" s="238"/>
      <c r="K141" s="193"/>
      <c r="L141" s="238"/>
      <c r="M141" s="173"/>
    </row>
    <row r="142" spans="4:13" x14ac:dyDescent="0.3">
      <c r="D142" s="263"/>
      <c r="F142" s="186"/>
      <c r="I142" s="173"/>
      <c r="J142" s="238"/>
      <c r="K142" s="193"/>
      <c r="L142" s="238"/>
      <c r="M142" s="173"/>
    </row>
    <row r="143" spans="4:13" x14ac:dyDescent="0.3">
      <c r="D143" s="263"/>
      <c r="F143" s="186"/>
      <c r="I143" s="173"/>
      <c r="J143" s="238"/>
      <c r="K143" s="193"/>
      <c r="L143" s="238"/>
      <c r="M143" s="173"/>
    </row>
    <row r="144" spans="4:13" x14ac:dyDescent="0.3">
      <c r="D144" s="263"/>
      <c r="F144" s="186"/>
      <c r="I144" s="173"/>
      <c r="J144" s="238"/>
      <c r="K144" s="193"/>
      <c r="L144" s="238"/>
      <c r="M144" s="173"/>
    </row>
    <row r="145" spans="4:13" x14ac:dyDescent="0.3">
      <c r="D145" s="263"/>
      <c r="F145" s="186"/>
      <c r="I145" s="173"/>
      <c r="J145" s="238"/>
      <c r="K145" s="193"/>
      <c r="L145" s="238"/>
      <c r="M145" s="173"/>
    </row>
    <row r="146" spans="4:13" x14ac:dyDescent="0.3">
      <c r="D146" s="263"/>
      <c r="F146" s="186"/>
      <c r="I146" s="173"/>
      <c r="J146" s="238"/>
      <c r="K146" s="193"/>
      <c r="L146" s="238"/>
      <c r="M146" s="173"/>
    </row>
    <row r="147" spans="4:13" x14ac:dyDescent="0.3">
      <c r="D147" s="263"/>
      <c r="F147" s="186"/>
      <c r="I147" s="173"/>
      <c r="J147" s="238"/>
      <c r="K147" s="193"/>
      <c r="L147" s="238"/>
      <c r="M147" s="173"/>
    </row>
    <row r="148" spans="4:13" x14ac:dyDescent="0.3">
      <c r="D148" s="263"/>
      <c r="F148" s="186"/>
      <c r="I148" s="173"/>
      <c r="J148" s="238"/>
      <c r="K148" s="193"/>
      <c r="L148" s="238"/>
      <c r="M148" s="173"/>
    </row>
    <row r="149" spans="4:13" x14ac:dyDescent="0.3">
      <c r="D149" s="263"/>
      <c r="F149" s="186"/>
      <c r="I149" s="173"/>
      <c r="J149" s="238"/>
      <c r="K149" s="193"/>
      <c r="L149" s="238"/>
      <c r="M149" s="173"/>
    </row>
    <row r="150" spans="4:13" x14ac:dyDescent="0.3">
      <c r="D150" s="263"/>
      <c r="F150" s="186"/>
      <c r="I150" s="173"/>
      <c r="J150" s="238"/>
      <c r="K150" s="193"/>
      <c r="L150" s="238"/>
      <c r="M150" s="173"/>
    </row>
    <row r="151" spans="4:13" x14ac:dyDescent="0.3">
      <c r="D151" s="263"/>
      <c r="F151" s="186"/>
      <c r="I151" s="173"/>
      <c r="J151" s="238"/>
      <c r="K151" s="193"/>
      <c r="L151" s="238"/>
      <c r="M151" s="173"/>
    </row>
    <row r="152" spans="4:13" x14ac:dyDescent="0.3">
      <c r="D152" s="263"/>
      <c r="F152" s="186"/>
      <c r="I152" s="173"/>
      <c r="J152" s="238"/>
      <c r="K152" s="193"/>
      <c r="L152" s="238"/>
      <c r="M152" s="173"/>
    </row>
    <row r="153" spans="4:13" x14ac:dyDescent="0.3">
      <c r="D153" s="263"/>
      <c r="F153" s="186"/>
      <c r="I153" s="173"/>
      <c r="J153" s="238"/>
      <c r="K153" s="193"/>
      <c r="L153" s="238"/>
      <c r="M153" s="173"/>
    </row>
    <row r="154" spans="4:13" x14ac:dyDescent="0.3">
      <c r="D154" s="263"/>
      <c r="F154" s="186"/>
      <c r="I154" s="173"/>
      <c r="J154" s="238"/>
      <c r="K154" s="193"/>
      <c r="L154" s="238"/>
      <c r="M154" s="173"/>
    </row>
    <row r="155" spans="4:13" x14ac:dyDescent="0.3">
      <c r="D155" s="263"/>
      <c r="F155" s="186"/>
      <c r="I155" s="173"/>
      <c r="J155" s="238"/>
      <c r="K155" s="193"/>
      <c r="L155" s="238"/>
      <c r="M155" s="173"/>
    </row>
    <row r="156" spans="4:13" x14ac:dyDescent="0.3">
      <c r="D156" s="263"/>
      <c r="F156" s="186"/>
      <c r="I156" s="173"/>
      <c r="J156" s="238"/>
      <c r="K156" s="193"/>
      <c r="L156" s="238"/>
      <c r="M156" s="173"/>
    </row>
    <row r="157" spans="4:13" x14ac:dyDescent="0.3">
      <c r="D157" s="263"/>
      <c r="F157" s="186"/>
      <c r="I157" s="173"/>
      <c r="J157" s="238"/>
      <c r="K157" s="193"/>
      <c r="L157" s="238"/>
      <c r="M157" s="173"/>
    </row>
    <row r="158" spans="4:13" x14ac:dyDescent="0.3">
      <c r="D158" s="263"/>
      <c r="F158" s="186"/>
      <c r="I158" s="173"/>
      <c r="J158" s="238"/>
      <c r="K158" s="193"/>
      <c r="L158" s="238"/>
      <c r="M158" s="173"/>
    </row>
    <row r="159" spans="4:13" x14ac:dyDescent="0.3">
      <c r="D159" s="263"/>
      <c r="F159" s="186"/>
      <c r="I159" s="173"/>
      <c r="J159" s="238"/>
      <c r="K159" s="193"/>
      <c r="L159" s="238"/>
      <c r="M159" s="173"/>
    </row>
    <row r="160" spans="4:13" x14ac:dyDescent="0.3">
      <c r="D160" s="263"/>
      <c r="F160" s="186"/>
      <c r="I160" s="173"/>
      <c r="J160" s="238"/>
      <c r="K160" s="193"/>
      <c r="L160" s="238"/>
      <c r="M160" s="173"/>
    </row>
    <row r="161" spans="4:13" x14ac:dyDescent="0.3">
      <c r="D161" s="263"/>
      <c r="F161" s="186"/>
      <c r="I161" s="173"/>
      <c r="J161" s="238"/>
      <c r="K161" s="193"/>
      <c r="L161" s="238"/>
      <c r="M161" s="173"/>
    </row>
    <row r="162" spans="4:13" x14ac:dyDescent="0.3">
      <c r="D162" s="263"/>
      <c r="F162" s="186"/>
      <c r="I162" s="173"/>
      <c r="J162" s="238"/>
      <c r="K162" s="193"/>
      <c r="L162" s="238"/>
      <c r="M162" s="173"/>
    </row>
    <row r="163" spans="4:13" x14ac:dyDescent="0.3">
      <c r="D163" s="263"/>
      <c r="F163" s="186"/>
      <c r="I163" s="173"/>
      <c r="J163" s="238"/>
      <c r="K163" s="193"/>
      <c r="L163" s="238"/>
      <c r="M163" s="173"/>
    </row>
    <row r="164" spans="4:13" x14ac:dyDescent="0.3">
      <c r="D164" s="263"/>
      <c r="F164" s="186"/>
      <c r="I164" s="173"/>
      <c r="J164" s="238"/>
      <c r="K164" s="193"/>
      <c r="L164" s="238"/>
      <c r="M164" s="173"/>
    </row>
    <row r="165" spans="4:13" x14ac:dyDescent="0.3">
      <c r="D165" s="263"/>
      <c r="F165" s="186"/>
      <c r="I165" s="173"/>
      <c r="J165" s="238"/>
      <c r="K165" s="193"/>
      <c r="L165" s="238"/>
      <c r="M165" s="173"/>
    </row>
    <row r="166" spans="4:13" x14ac:dyDescent="0.3">
      <c r="D166" s="263"/>
      <c r="F166" s="186"/>
      <c r="I166" s="173"/>
      <c r="J166" s="238"/>
      <c r="K166" s="193"/>
      <c r="L166" s="238"/>
      <c r="M166" s="173"/>
    </row>
    <row r="167" spans="4:13" x14ac:dyDescent="0.3">
      <c r="D167" s="263"/>
      <c r="F167" s="186"/>
      <c r="I167" s="173"/>
      <c r="J167" s="238"/>
      <c r="K167" s="193"/>
      <c r="L167" s="238"/>
      <c r="M167" s="173"/>
    </row>
    <row r="168" spans="4:13" x14ac:dyDescent="0.3">
      <c r="D168" s="263"/>
      <c r="F168" s="186"/>
      <c r="I168" s="173"/>
      <c r="J168" s="238"/>
      <c r="K168" s="193"/>
      <c r="L168" s="238"/>
      <c r="M168" s="173"/>
    </row>
    <row r="169" spans="4:13" x14ac:dyDescent="0.3">
      <c r="D169" s="263"/>
      <c r="F169" s="186"/>
      <c r="I169" s="173"/>
      <c r="J169" s="238"/>
      <c r="K169" s="193"/>
      <c r="L169" s="238"/>
      <c r="M169" s="173"/>
    </row>
    <row r="170" spans="4:13" x14ac:dyDescent="0.3">
      <c r="D170" s="263"/>
      <c r="F170" s="186"/>
      <c r="I170" s="173"/>
      <c r="J170" s="238"/>
      <c r="K170" s="193"/>
      <c r="L170" s="238"/>
      <c r="M170" s="173"/>
    </row>
    <row r="171" spans="4:13" x14ac:dyDescent="0.3">
      <c r="D171" s="263"/>
      <c r="F171" s="186"/>
      <c r="I171" s="173"/>
      <c r="J171" s="238"/>
      <c r="K171" s="193"/>
      <c r="L171" s="238"/>
      <c r="M171" s="173"/>
    </row>
    <row r="172" spans="4:13" x14ac:dyDescent="0.3">
      <c r="D172" s="263"/>
      <c r="F172" s="186"/>
      <c r="I172" s="173"/>
      <c r="J172" s="238"/>
      <c r="K172" s="193"/>
      <c r="L172" s="238"/>
      <c r="M172" s="173"/>
    </row>
    <row r="173" spans="4:13" x14ac:dyDescent="0.3">
      <c r="D173" s="263"/>
      <c r="F173" s="186"/>
      <c r="I173" s="173"/>
      <c r="J173" s="238"/>
      <c r="K173" s="193"/>
      <c r="L173" s="238"/>
      <c r="M173" s="173"/>
    </row>
    <row r="174" spans="4:13" x14ac:dyDescent="0.3">
      <c r="D174" s="263"/>
      <c r="F174" s="186"/>
      <c r="I174" s="173"/>
      <c r="J174" s="238"/>
      <c r="K174" s="193"/>
      <c r="L174" s="238"/>
      <c r="M174" s="173"/>
    </row>
    <row r="175" spans="4:13" x14ac:dyDescent="0.3">
      <c r="D175" s="263"/>
      <c r="F175" s="186"/>
      <c r="I175" s="173"/>
      <c r="J175" s="238"/>
      <c r="K175" s="193"/>
      <c r="L175" s="238"/>
      <c r="M175" s="173"/>
    </row>
    <row r="176" spans="4:13" x14ac:dyDescent="0.3">
      <c r="D176" s="263"/>
      <c r="F176" s="186"/>
      <c r="I176" s="173"/>
      <c r="J176" s="238"/>
      <c r="K176" s="193"/>
      <c r="L176" s="238"/>
      <c r="M176" s="173"/>
    </row>
    <row r="177" spans="4:13" x14ac:dyDescent="0.3">
      <c r="D177" s="263"/>
      <c r="F177" s="186"/>
      <c r="I177" s="173"/>
      <c r="J177" s="238"/>
      <c r="K177" s="193"/>
      <c r="L177" s="238"/>
      <c r="M177" s="173"/>
    </row>
    <row r="178" spans="4:13" x14ac:dyDescent="0.3">
      <c r="D178" s="263"/>
      <c r="F178" s="186"/>
      <c r="I178" s="173"/>
      <c r="J178" s="238"/>
      <c r="K178" s="193"/>
      <c r="L178" s="238"/>
      <c r="M178" s="173"/>
    </row>
    <row r="179" spans="4:13" x14ac:dyDescent="0.3">
      <c r="D179" s="263"/>
      <c r="F179" s="186"/>
      <c r="I179" s="173"/>
      <c r="J179" s="238"/>
      <c r="K179" s="193"/>
      <c r="L179" s="238"/>
      <c r="M179" s="173"/>
    </row>
    <row r="180" spans="4:13" x14ac:dyDescent="0.3">
      <c r="D180" s="263"/>
      <c r="F180" s="186"/>
      <c r="I180" s="173"/>
      <c r="J180" s="238"/>
      <c r="K180" s="193"/>
      <c r="L180" s="238"/>
      <c r="M180" s="173"/>
    </row>
    <row r="181" spans="4:13" x14ac:dyDescent="0.3">
      <c r="D181" s="263"/>
      <c r="F181" s="186"/>
      <c r="I181" s="173"/>
      <c r="J181" s="238"/>
      <c r="K181" s="193"/>
      <c r="L181" s="238"/>
      <c r="M181" s="173"/>
    </row>
    <row r="182" spans="4:13" x14ac:dyDescent="0.3">
      <c r="D182" s="263"/>
      <c r="F182" s="186"/>
      <c r="I182" s="173"/>
      <c r="J182" s="238"/>
      <c r="K182" s="193"/>
      <c r="L182" s="238"/>
      <c r="M182" s="173"/>
    </row>
    <row r="183" spans="4:13" x14ac:dyDescent="0.3">
      <c r="D183" s="263"/>
      <c r="F183" s="186"/>
      <c r="I183" s="173"/>
      <c r="J183" s="238"/>
      <c r="K183" s="193"/>
      <c r="L183" s="238"/>
      <c r="M183" s="173"/>
    </row>
    <row r="184" spans="4:13" x14ac:dyDescent="0.3">
      <c r="D184" s="263"/>
      <c r="F184" s="186"/>
      <c r="I184" s="173"/>
      <c r="J184" s="238"/>
      <c r="K184" s="193"/>
      <c r="L184" s="238"/>
      <c r="M184" s="173"/>
    </row>
    <row r="185" spans="4:13" x14ac:dyDescent="0.3">
      <c r="D185" s="263"/>
      <c r="F185" s="186"/>
      <c r="I185" s="173"/>
      <c r="J185" s="238"/>
      <c r="K185" s="193"/>
      <c r="L185" s="238"/>
      <c r="M185" s="173"/>
    </row>
  </sheetData>
  <sheetProtection password="CE00" sheet="1" objects="1" scenarios="1" formatCells="0"/>
  <mergeCells count="20">
    <mergeCell ref="M12:M14"/>
    <mergeCell ref="N12:N14"/>
    <mergeCell ref="O12:O14"/>
    <mergeCell ref="K12:K14"/>
    <mergeCell ref="L12:L14"/>
    <mergeCell ref="I12:I14"/>
    <mergeCell ref="J12:J14"/>
    <mergeCell ref="C2:H2"/>
    <mergeCell ref="F12:F14"/>
    <mergeCell ref="G12:G14"/>
    <mergeCell ref="A7:H7"/>
    <mergeCell ref="A10:F11"/>
    <mergeCell ref="C3:H3"/>
    <mergeCell ref="A12:A14"/>
    <mergeCell ref="B12:C12"/>
    <mergeCell ref="B13:B14"/>
    <mergeCell ref="C13:C14"/>
    <mergeCell ref="D4:E4"/>
    <mergeCell ref="D12:D14"/>
    <mergeCell ref="E12:E14"/>
  </mergeCells>
  <dataValidations count="1">
    <dataValidation type="list" allowBlank="1" showInputMessage="1" showErrorMessage="1" sqref="I15:I74">
      <formula1>"YES, NO"</formula1>
    </dataValidation>
  </dataValidations>
  <pageMargins left="0.19685039370078741" right="0.47244094488188981" top="0.51181102362204722" bottom="0.47244094488188981" header="0.31496062992125984" footer="0.31496062992125984"/>
  <pageSetup paperSize="9" scale="47" orientation="landscape" horizontalDpi="4294967293" r:id="rId1"/>
  <headerFooter>
    <oddFooter>&amp;CPage &amp;P of &amp;N</oddFooter>
  </headerFooter>
  <extLst>
    <ext xmlns:x14="http://schemas.microsoft.com/office/spreadsheetml/2009/9/main" uri="{CCE6A557-97BC-4b89-ADB6-D9C93CAAB3DF}">
      <x14:dataValidations xmlns:xm="http://schemas.microsoft.com/office/excel/2006/main" count="2">
        <x14:dataValidation type="list" allowBlank="1" showInputMessage="1" showErrorMessage="1">
          <x14:formula1>
            <xm:f>ISO!$B$4:$B$43</xm:f>
          </x14:formula1>
          <xm:sqref>C15:C74</xm:sqref>
        </x14:dataValidation>
        <x14:dataValidation type="list" allowBlank="1" showInputMessage="1" showErrorMessage="1">
          <x14:formula1>
            <xm:f>ISO!$H$4:$H$176</xm:f>
          </x14:formula1>
          <xm:sqref>D15:D74</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FF0000"/>
  </sheetPr>
  <dimension ref="A2:S184"/>
  <sheetViews>
    <sheetView view="pageBreakPreview" zoomScaleNormal="100" zoomScaleSheetLayoutView="100" workbookViewId="0">
      <pane ySplit="14" topLeftCell="A15" activePane="bottomLeft" state="frozenSplit"/>
      <selection activeCell="C1" sqref="C1"/>
      <selection pane="bottomLeft" activeCell="A19" sqref="A19"/>
    </sheetView>
  </sheetViews>
  <sheetFormatPr defaultColWidth="9.109375" defaultRowHeight="14.4" x14ac:dyDescent="0.3"/>
  <cols>
    <col min="1" max="1" width="9.6640625" style="193" customWidth="1"/>
    <col min="2" max="2" width="34.88671875" style="186" customWidth="1"/>
    <col min="3" max="3" width="12.88671875" style="262" customWidth="1"/>
    <col min="4" max="4" width="17.44140625" style="186" customWidth="1"/>
    <col min="5" max="5" width="17.44140625" style="330" customWidth="1"/>
    <col min="6" max="6" width="28" style="186" customWidth="1"/>
    <col min="7" max="7" width="17.44140625" style="263" customWidth="1"/>
    <col min="8" max="8" width="24" style="263" customWidth="1"/>
    <col min="9" max="9" width="12.109375" style="186" customWidth="1"/>
    <col min="10" max="10" width="19" style="186" customWidth="1"/>
    <col min="11" max="11" width="15.109375" style="321" bestFit="1" customWidth="1"/>
    <col min="12" max="12" width="21.109375" style="193" customWidth="1"/>
    <col min="13" max="13" width="14.6640625" style="238" hidden="1" customWidth="1"/>
    <col min="14" max="14" width="12.44140625" style="173" hidden="1" customWidth="1"/>
    <col min="15" max="15" width="14.6640625" style="238" customWidth="1"/>
    <col min="16" max="16" width="14.6640625" style="193" customWidth="1"/>
    <col min="17" max="17" width="14.109375" style="238" customWidth="1"/>
    <col min="18" max="16384" width="9.109375" style="173"/>
  </cols>
  <sheetData>
    <row r="2" spans="1:19" s="221" customFormat="1" x14ac:dyDescent="0.3">
      <c r="A2" s="261" t="s">
        <v>439</v>
      </c>
      <c r="B2" s="176"/>
      <c r="C2" s="502">
        <f>'Overview - Financial Statement'!C12</f>
        <v>0</v>
      </c>
      <c r="D2" s="502"/>
      <c r="E2" s="502"/>
      <c r="F2" s="502"/>
      <c r="G2" s="502"/>
      <c r="H2" s="502"/>
      <c r="I2" s="502"/>
      <c r="J2" s="502"/>
      <c r="K2" s="502"/>
      <c r="L2" s="502"/>
      <c r="M2" s="502"/>
      <c r="N2" s="502"/>
      <c r="O2" s="502"/>
      <c r="P2" s="502"/>
      <c r="Q2" s="267"/>
    </row>
    <row r="3" spans="1:19" s="221" customFormat="1" ht="15" thickBot="1" x14ac:dyDescent="0.35">
      <c r="A3" s="261" t="s">
        <v>1</v>
      </c>
      <c r="B3" s="176"/>
      <c r="C3" s="502">
        <f>'Overview - Financial Statement'!B13</f>
        <v>0</v>
      </c>
      <c r="D3" s="502"/>
      <c r="E3" s="502"/>
      <c r="F3" s="502"/>
      <c r="G3" s="502"/>
      <c r="H3" s="502"/>
      <c r="I3" s="502"/>
      <c r="J3" s="502"/>
      <c r="K3" s="502"/>
      <c r="L3" s="502"/>
      <c r="M3" s="502"/>
      <c r="N3" s="502"/>
      <c r="O3" s="502"/>
      <c r="P3" s="502"/>
      <c r="Q3" s="222"/>
    </row>
    <row r="4" spans="1:19" s="226" customFormat="1" ht="15" thickBot="1" x14ac:dyDescent="0.35">
      <c r="A4" s="261" t="s">
        <v>0</v>
      </c>
      <c r="B4" s="273"/>
      <c r="C4" s="265" t="str">
        <f>'Overview - Financial Statement'!B14</f>
        <v>20xx-xxxx</v>
      </c>
      <c r="D4" s="583" t="s">
        <v>34</v>
      </c>
      <c r="E4" s="589"/>
      <c r="F4" s="589"/>
      <c r="G4" s="584"/>
      <c r="H4" s="292">
        <f>'Overview - Financial Statement'!H14</f>
        <v>0</v>
      </c>
      <c r="I4" s="301" t="s">
        <v>4</v>
      </c>
      <c r="J4" s="315">
        <f>'Overview - Financial Statement'!J14</f>
        <v>0</v>
      </c>
      <c r="K4" s="313"/>
      <c r="M4" s="271"/>
      <c r="N4" s="271"/>
      <c r="O4" s="271"/>
      <c r="P4" s="272"/>
      <c r="Q4" s="225"/>
    </row>
    <row r="5" spans="1:19" s="226" customFormat="1" x14ac:dyDescent="0.3">
      <c r="A5" s="261"/>
      <c r="B5" s="273"/>
      <c r="C5" s="265"/>
      <c r="D5" s="303"/>
      <c r="E5" s="339"/>
      <c r="F5" s="303"/>
      <c r="G5" s="303"/>
      <c r="H5" s="303"/>
      <c r="I5" s="276"/>
      <c r="J5" s="276"/>
      <c r="K5" s="313"/>
      <c r="M5" s="271"/>
      <c r="N5" s="271"/>
      <c r="O5" s="271"/>
      <c r="P5" s="272"/>
      <c r="Q5" s="225"/>
    </row>
    <row r="6" spans="1:19" s="226" customFormat="1" x14ac:dyDescent="0.3">
      <c r="A6" s="180" t="s">
        <v>5</v>
      </c>
      <c r="B6" s="173"/>
      <c r="C6" s="173"/>
      <c r="D6" s="173"/>
      <c r="E6" s="333"/>
      <c r="F6" s="173"/>
      <c r="G6" s="173"/>
      <c r="H6" s="173"/>
      <c r="I6" s="173"/>
      <c r="J6" s="173"/>
      <c r="K6" s="193"/>
      <c r="O6" s="271"/>
      <c r="P6" s="271"/>
      <c r="Q6" s="271"/>
      <c r="R6" s="272"/>
      <c r="S6" s="225"/>
    </row>
    <row r="7" spans="1:19" s="226" customFormat="1" ht="30.75" customHeight="1" x14ac:dyDescent="0.3">
      <c r="A7" s="476" t="s">
        <v>432</v>
      </c>
      <c r="B7" s="476"/>
      <c r="C7" s="476"/>
      <c r="D7" s="476"/>
      <c r="E7" s="476"/>
      <c r="F7" s="476"/>
      <c r="G7" s="476"/>
      <c r="H7" s="476"/>
      <c r="I7" s="476"/>
      <c r="J7" s="476"/>
      <c r="K7" s="304"/>
      <c r="L7" s="276"/>
      <c r="O7" s="271"/>
      <c r="P7" s="271"/>
      <c r="Q7" s="271"/>
      <c r="R7" s="272"/>
      <c r="S7" s="225"/>
    </row>
    <row r="8" spans="1:19" x14ac:dyDescent="0.3">
      <c r="L8" s="173"/>
      <c r="M8" s="173"/>
      <c r="O8" s="173"/>
      <c r="P8" s="173"/>
      <c r="Q8" s="173"/>
    </row>
    <row r="9" spans="1:19" s="226" customFormat="1" ht="24" thickBot="1" x14ac:dyDescent="0.35">
      <c r="A9" s="240" t="s">
        <v>433</v>
      </c>
      <c r="B9" s="273"/>
      <c r="C9" s="265"/>
      <c r="D9" s="303"/>
      <c r="E9" s="339"/>
      <c r="F9" s="303"/>
      <c r="G9" s="303"/>
      <c r="H9" s="303"/>
      <c r="I9" s="276"/>
      <c r="K9" s="313"/>
      <c r="M9" s="271"/>
      <c r="N9" s="271"/>
      <c r="O9" s="271"/>
      <c r="P9" s="272"/>
      <c r="Q9" s="225"/>
    </row>
    <row r="10" spans="1:19" ht="15" thickBot="1" x14ac:dyDescent="0.35">
      <c r="A10" s="590" t="s">
        <v>437</v>
      </c>
      <c r="B10" s="590"/>
      <c r="C10" s="590"/>
      <c r="D10" s="590"/>
      <c r="E10" s="590"/>
      <c r="F10" s="590"/>
      <c r="G10" s="590"/>
      <c r="H10" s="590"/>
      <c r="I10" s="591"/>
      <c r="J10" s="322"/>
      <c r="L10" s="316" t="s">
        <v>46</v>
      </c>
    </row>
    <row r="11" spans="1:19" ht="28.5" customHeight="1" thickBot="1" x14ac:dyDescent="0.35">
      <c r="A11" s="592"/>
      <c r="B11" s="592"/>
      <c r="C11" s="592"/>
      <c r="D11" s="592"/>
      <c r="E11" s="592"/>
      <c r="F11" s="592"/>
      <c r="G11" s="592"/>
      <c r="H11" s="592"/>
      <c r="I11" s="592"/>
      <c r="J11" s="322"/>
      <c r="L11" s="306">
        <f>SUM(L15:L74)</f>
        <v>0</v>
      </c>
    </row>
    <row r="12" spans="1:19" ht="15" customHeight="1" thickBot="1" x14ac:dyDescent="0.35">
      <c r="A12" s="525" t="s">
        <v>52</v>
      </c>
      <c r="B12" s="540" t="s">
        <v>449</v>
      </c>
      <c r="C12" s="543"/>
      <c r="D12" s="586" t="s">
        <v>169</v>
      </c>
      <c r="E12" s="544" t="s">
        <v>485</v>
      </c>
      <c r="F12" s="586" t="s">
        <v>427</v>
      </c>
      <c r="G12" s="525" t="s">
        <v>435</v>
      </c>
      <c r="H12" s="522" t="s">
        <v>170</v>
      </c>
      <c r="I12" s="525" t="s">
        <v>407</v>
      </c>
      <c r="J12" s="522" t="s">
        <v>157</v>
      </c>
      <c r="K12" s="525" t="s">
        <v>38</v>
      </c>
      <c r="L12" s="522" t="s">
        <v>35</v>
      </c>
      <c r="M12" s="173"/>
      <c r="O12" s="173"/>
      <c r="P12" s="173"/>
      <c r="Q12" s="173"/>
    </row>
    <row r="13" spans="1:19" ht="45" customHeight="1" x14ac:dyDescent="0.3">
      <c r="A13" s="526"/>
      <c r="B13" s="546" t="s">
        <v>434</v>
      </c>
      <c r="C13" s="585" t="s">
        <v>36</v>
      </c>
      <c r="D13" s="587"/>
      <c r="E13" s="593"/>
      <c r="F13" s="587"/>
      <c r="G13" s="526"/>
      <c r="H13" s="523"/>
      <c r="I13" s="526"/>
      <c r="J13" s="523"/>
      <c r="K13" s="526"/>
      <c r="L13" s="523"/>
      <c r="M13" s="173"/>
      <c r="O13" s="173"/>
      <c r="P13" s="173"/>
      <c r="Q13" s="173"/>
    </row>
    <row r="14" spans="1:19" s="285" customFormat="1" ht="15" thickBot="1" x14ac:dyDescent="0.35">
      <c r="A14" s="527"/>
      <c r="B14" s="547"/>
      <c r="C14" s="553"/>
      <c r="D14" s="588"/>
      <c r="E14" s="545"/>
      <c r="F14" s="588"/>
      <c r="G14" s="527"/>
      <c r="H14" s="524"/>
      <c r="I14" s="527"/>
      <c r="J14" s="524"/>
      <c r="K14" s="527"/>
      <c r="L14" s="524"/>
    </row>
    <row r="15" spans="1:19" x14ac:dyDescent="0.3">
      <c r="A15" s="252">
        <v>1</v>
      </c>
      <c r="B15" s="146"/>
      <c r="C15" s="147"/>
      <c r="D15" s="148"/>
      <c r="E15" s="340"/>
      <c r="F15" s="343" t="str">
        <f>IF(E15="","",LOOKUP(E15,'Work Programme'!$A$8:$A$207,'Work Programme'!$B$8:$B$207))</f>
        <v/>
      </c>
      <c r="G15" s="146"/>
      <c r="H15" s="146"/>
      <c r="I15" s="147"/>
      <c r="J15" s="149"/>
      <c r="K15" s="254" t="str">
        <f>IF(I15="","",VLOOKUP(I15,'Overview - Financial Statement'!$A$46:$B$60,2,FALSE))</f>
        <v/>
      </c>
      <c r="L15" s="255" t="str">
        <f>IF(K15="","",J15/K15)</f>
        <v/>
      </c>
      <c r="M15" s="145" t="s">
        <v>33</v>
      </c>
      <c r="N15" s="256" t="s">
        <v>123</v>
      </c>
      <c r="O15" s="173"/>
      <c r="P15" s="173"/>
      <c r="Q15" s="173"/>
    </row>
    <row r="16" spans="1:19" x14ac:dyDescent="0.3">
      <c r="A16" s="287">
        <v>2</v>
      </c>
      <c r="B16" s="146"/>
      <c r="C16" s="151"/>
      <c r="D16" s="152"/>
      <c r="E16" s="340"/>
      <c r="F16" s="343" t="str">
        <f>IF(E16="","",LOOKUP(E16,'Work Programme'!$A$8:$A$207,'Work Programme'!$B$8:$B$207))</f>
        <v/>
      </c>
      <c r="G16" s="146"/>
      <c r="H16" s="150"/>
      <c r="I16" s="147"/>
      <c r="J16" s="149"/>
      <c r="K16" s="254" t="str">
        <f>IF(I16="","",VLOOKUP(I16,'Overview - Financial Statement'!$A$46:$B$60,2,FALSE))</f>
        <v/>
      </c>
      <c r="L16" s="255" t="str">
        <f t="shared" ref="L16:L79" si="0">IF(K16="","",J16/K16)</f>
        <v/>
      </c>
      <c r="M16" s="145" t="s">
        <v>394</v>
      </c>
      <c r="N16" s="9" t="s">
        <v>62</v>
      </c>
      <c r="O16" s="173"/>
      <c r="P16" s="173"/>
      <c r="Q16" s="173"/>
    </row>
    <row r="17" spans="1:17" x14ac:dyDescent="0.3">
      <c r="A17" s="287">
        <v>3</v>
      </c>
      <c r="B17" s="146"/>
      <c r="C17" s="151"/>
      <c r="D17" s="152"/>
      <c r="E17" s="340"/>
      <c r="F17" s="343" t="str">
        <f>IF(E17="","",LOOKUP(E17,'Work Programme'!$A$8:$A$207,'Work Programme'!$B$8:$B$207))</f>
        <v/>
      </c>
      <c r="G17" s="146"/>
      <c r="H17" s="150"/>
      <c r="I17" s="147"/>
      <c r="J17" s="149"/>
      <c r="K17" s="254" t="str">
        <f>IF(I17="","",VLOOKUP(I17,'Overview - Financial Statement'!$A$46:$B$60,2,FALSE))</f>
        <v/>
      </c>
      <c r="L17" s="255" t="str">
        <f t="shared" si="0"/>
        <v/>
      </c>
      <c r="M17" s="145" t="s">
        <v>256</v>
      </c>
      <c r="N17" s="256" t="s">
        <v>124</v>
      </c>
      <c r="O17" s="173"/>
      <c r="P17" s="173"/>
      <c r="Q17" s="173"/>
    </row>
    <row r="18" spans="1:17" x14ac:dyDescent="0.3">
      <c r="A18" s="287">
        <v>4</v>
      </c>
      <c r="B18" s="150"/>
      <c r="C18" s="151"/>
      <c r="D18" s="152"/>
      <c r="E18" s="341"/>
      <c r="F18" s="343" t="str">
        <f>IF(E18="","",LOOKUP(E18,'Work Programme'!$A$8:$A$207,'Work Programme'!$B$8:$B$207))</f>
        <v/>
      </c>
      <c r="G18" s="150"/>
      <c r="H18" s="150"/>
      <c r="I18" s="147"/>
      <c r="J18" s="149"/>
      <c r="K18" s="254" t="str">
        <f>IF(I18="","",VLOOKUP(I18,'Overview - Financial Statement'!$A$46:$B$60,2,FALSE))</f>
        <v/>
      </c>
      <c r="L18" s="255" t="str">
        <f t="shared" si="0"/>
        <v/>
      </c>
      <c r="M18" s="145" t="s">
        <v>147</v>
      </c>
      <c r="N18" s="9" t="s">
        <v>64</v>
      </c>
      <c r="O18" s="173"/>
      <c r="P18" s="173"/>
      <c r="Q18" s="173"/>
    </row>
    <row r="19" spans="1:17" x14ac:dyDescent="0.3">
      <c r="A19" s="287">
        <v>5</v>
      </c>
      <c r="B19" s="150"/>
      <c r="C19" s="151"/>
      <c r="D19" s="152"/>
      <c r="E19" s="341"/>
      <c r="F19" s="343" t="str">
        <f>IF(E19="","",LOOKUP(E19,'Work Programme'!$A$8:$A$207,'Work Programme'!$B$8:$B$207))</f>
        <v/>
      </c>
      <c r="G19" s="150"/>
      <c r="H19" s="150"/>
      <c r="I19" s="147"/>
      <c r="J19" s="149"/>
      <c r="K19" s="254" t="str">
        <f>IF(I19="","",VLOOKUP(I19,'Overview - Financial Statement'!$A$46:$B$60,2,FALSE))</f>
        <v/>
      </c>
      <c r="L19" s="255" t="str">
        <f t="shared" si="0"/>
        <v/>
      </c>
      <c r="M19" s="145" t="s">
        <v>260</v>
      </c>
      <c r="N19" s="9" t="s">
        <v>66</v>
      </c>
      <c r="O19" s="173"/>
      <c r="P19" s="173"/>
      <c r="Q19" s="173"/>
    </row>
    <row r="20" spans="1:17" x14ac:dyDescent="0.3">
      <c r="A20" s="287">
        <v>6</v>
      </c>
      <c r="B20" s="150"/>
      <c r="C20" s="151"/>
      <c r="D20" s="152"/>
      <c r="E20" s="341"/>
      <c r="F20" s="343" t="str">
        <f>IF(E20="","",LOOKUP(E20,'Work Programme'!$A$8:$A$207,'Work Programme'!$B$8:$B$207))</f>
        <v/>
      </c>
      <c r="G20" s="150"/>
      <c r="H20" s="150"/>
      <c r="I20" s="147"/>
      <c r="J20" s="149"/>
      <c r="K20" s="254" t="str">
        <f>IF(I20="","",VLOOKUP(I20,'Overview - Financial Statement'!$A$46:$B$60,2,FALSE))</f>
        <v/>
      </c>
      <c r="L20" s="255" t="str">
        <f t="shared" si="0"/>
        <v/>
      </c>
      <c r="M20" s="145" t="s">
        <v>258</v>
      </c>
      <c r="N20" s="9" t="s">
        <v>68</v>
      </c>
      <c r="O20" s="173"/>
      <c r="P20" s="173"/>
      <c r="Q20" s="173"/>
    </row>
    <row r="21" spans="1:17" x14ac:dyDescent="0.3">
      <c r="A21" s="287">
        <v>7</v>
      </c>
      <c r="B21" s="150"/>
      <c r="C21" s="151"/>
      <c r="D21" s="152"/>
      <c r="E21" s="341"/>
      <c r="F21" s="343" t="str">
        <f>IF(E21="","",LOOKUP(E21,'Work Programme'!$A$8:$A$207,'Work Programme'!$B$8:$B$207))</f>
        <v/>
      </c>
      <c r="G21" s="150"/>
      <c r="H21" s="150"/>
      <c r="I21" s="147"/>
      <c r="J21" s="149"/>
      <c r="K21" s="254" t="str">
        <f>IF(I21="","",VLOOKUP(I21,'Overview - Financial Statement'!$A$46:$B$60,2,FALSE))</f>
        <v/>
      </c>
      <c r="L21" s="255" t="str">
        <f t="shared" si="0"/>
        <v/>
      </c>
      <c r="M21" s="145" t="s">
        <v>259</v>
      </c>
      <c r="N21" s="9" t="s">
        <v>70</v>
      </c>
      <c r="O21" s="173"/>
      <c r="P21" s="173"/>
      <c r="Q21" s="173"/>
    </row>
    <row r="22" spans="1:17" x14ac:dyDescent="0.3">
      <c r="A22" s="287">
        <v>8</v>
      </c>
      <c r="B22" s="150"/>
      <c r="C22" s="151"/>
      <c r="D22" s="152"/>
      <c r="E22" s="341"/>
      <c r="F22" s="343" t="str">
        <f>IF(E22="","",LOOKUP(E22,'Work Programme'!$A$8:$A$207,'Work Programme'!$B$8:$B$207))</f>
        <v/>
      </c>
      <c r="G22" s="150"/>
      <c r="H22" s="150"/>
      <c r="I22" s="147"/>
      <c r="J22" s="149"/>
      <c r="K22" s="254" t="str">
        <f>IF(I22="","",VLOOKUP(I22,'Overview - Financial Statement'!$A$46:$B$60,2,FALSE))</f>
        <v/>
      </c>
      <c r="L22" s="255" t="str">
        <f t="shared" si="0"/>
        <v/>
      </c>
      <c r="M22" s="145" t="s">
        <v>262</v>
      </c>
      <c r="N22" s="9" t="s">
        <v>80</v>
      </c>
      <c r="O22" s="173"/>
      <c r="P22" s="173"/>
      <c r="Q22" s="173"/>
    </row>
    <row r="23" spans="1:17" x14ac:dyDescent="0.3">
      <c r="A23" s="287">
        <v>9</v>
      </c>
      <c r="B23" s="150"/>
      <c r="C23" s="151"/>
      <c r="D23" s="152"/>
      <c r="E23" s="341"/>
      <c r="F23" s="343" t="str">
        <f>IF(E23="","",LOOKUP(E23,'Work Programme'!$A$8:$A$207,'Work Programme'!$B$8:$B$207))</f>
        <v/>
      </c>
      <c r="G23" s="150"/>
      <c r="H23" s="150"/>
      <c r="I23" s="147"/>
      <c r="J23" s="149"/>
      <c r="K23" s="254" t="str">
        <f>IF(I23="","",VLOOKUP(I23,'Overview - Financial Statement'!$A$46:$B$60,2,FALSE))</f>
        <v/>
      </c>
      <c r="L23" s="255" t="str">
        <f t="shared" si="0"/>
        <v/>
      </c>
      <c r="M23" s="145" t="s">
        <v>261</v>
      </c>
      <c r="N23" s="9" t="s">
        <v>72</v>
      </c>
      <c r="O23" s="173"/>
      <c r="P23" s="173"/>
      <c r="Q23" s="173"/>
    </row>
    <row r="24" spans="1:17" x14ac:dyDescent="0.3">
      <c r="A24" s="287">
        <v>10</v>
      </c>
      <c r="B24" s="150"/>
      <c r="C24" s="151"/>
      <c r="D24" s="152"/>
      <c r="E24" s="341"/>
      <c r="F24" s="343" t="str">
        <f>IF(E24="","",LOOKUP(E24,'Work Programme'!$A$8:$A$207,'Work Programme'!$B$8:$B$207))</f>
        <v/>
      </c>
      <c r="G24" s="150"/>
      <c r="H24" s="150"/>
      <c r="I24" s="147"/>
      <c r="J24" s="149"/>
      <c r="K24" s="254" t="str">
        <f>IF(I24="","",VLOOKUP(I24,'Overview - Financial Statement'!$A$46:$B$60,2,FALSE))</f>
        <v/>
      </c>
      <c r="L24" s="255" t="str">
        <f t="shared" si="0"/>
        <v/>
      </c>
      <c r="M24" s="145" t="s">
        <v>263</v>
      </c>
      <c r="N24" s="9" t="s">
        <v>74</v>
      </c>
      <c r="O24" s="173"/>
      <c r="P24" s="173"/>
      <c r="Q24" s="173"/>
    </row>
    <row r="25" spans="1:17" x14ac:dyDescent="0.3">
      <c r="A25" s="287">
        <v>11</v>
      </c>
      <c r="B25" s="150"/>
      <c r="C25" s="151"/>
      <c r="D25" s="152"/>
      <c r="E25" s="341"/>
      <c r="F25" s="343" t="str">
        <f>IF(E25="","",LOOKUP(E25,'Work Programme'!$A$8:$A$207,'Work Programme'!$B$8:$B$207))</f>
        <v/>
      </c>
      <c r="G25" s="150"/>
      <c r="H25" s="150"/>
      <c r="I25" s="147"/>
      <c r="J25" s="149"/>
      <c r="K25" s="254" t="str">
        <f>IF(I25="","",VLOOKUP(I25,'Overview - Financial Statement'!$A$46:$B$60,2,FALSE))</f>
        <v/>
      </c>
      <c r="L25" s="255" t="str">
        <f t="shared" si="0"/>
        <v/>
      </c>
      <c r="M25" s="145" t="s">
        <v>148</v>
      </c>
      <c r="N25" s="9" t="s">
        <v>82</v>
      </c>
      <c r="O25" s="173"/>
      <c r="P25" s="173"/>
      <c r="Q25" s="173"/>
    </row>
    <row r="26" spans="1:17" x14ac:dyDescent="0.3">
      <c r="A26" s="287">
        <v>12</v>
      </c>
      <c r="B26" s="150"/>
      <c r="C26" s="151"/>
      <c r="D26" s="152"/>
      <c r="E26" s="341"/>
      <c r="F26" s="343" t="str">
        <f>IF(E26="","",LOOKUP(E26,'Work Programme'!$A$8:$A$207,'Work Programme'!$B$8:$B$207))</f>
        <v/>
      </c>
      <c r="G26" s="150"/>
      <c r="H26" s="150"/>
      <c r="I26" s="147"/>
      <c r="J26" s="149"/>
      <c r="K26" s="254" t="str">
        <f>IF(I26="","",VLOOKUP(I26,'Overview - Financial Statement'!$A$46:$B$60,2,FALSE))</f>
        <v/>
      </c>
      <c r="L26" s="255" t="str">
        <f t="shared" si="0"/>
        <v/>
      </c>
      <c r="M26" s="145" t="s">
        <v>266</v>
      </c>
      <c r="N26" s="9" t="s">
        <v>110</v>
      </c>
      <c r="O26" s="173"/>
      <c r="P26" s="173"/>
      <c r="Q26" s="173"/>
    </row>
    <row r="27" spans="1:17" x14ac:dyDescent="0.3">
      <c r="A27" s="287">
        <v>13</v>
      </c>
      <c r="B27" s="150"/>
      <c r="C27" s="151"/>
      <c r="D27" s="152"/>
      <c r="E27" s="341"/>
      <c r="F27" s="343" t="str">
        <f>IF(E27="","",LOOKUP(E27,'Work Programme'!$A$8:$A$207,'Work Programme'!$B$8:$B$207))</f>
        <v/>
      </c>
      <c r="G27" s="150"/>
      <c r="H27" s="150"/>
      <c r="I27" s="147"/>
      <c r="J27" s="149"/>
      <c r="K27" s="254" t="str">
        <f>IF(I27="","",VLOOKUP(I27,'Overview - Financial Statement'!$A$46:$B$60,2,FALSE))</f>
        <v/>
      </c>
      <c r="L27" s="255" t="str">
        <f t="shared" si="0"/>
        <v/>
      </c>
      <c r="M27" s="145" t="s">
        <v>268</v>
      </c>
      <c r="N27" s="9" t="s">
        <v>76</v>
      </c>
      <c r="O27" s="173"/>
      <c r="P27" s="173"/>
      <c r="Q27" s="173"/>
    </row>
    <row r="28" spans="1:17" x14ac:dyDescent="0.3">
      <c r="A28" s="287">
        <v>14</v>
      </c>
      <c r="B28" s="150"/>
      <c r="C28" s="151"/>
      <c r="D28" s="152"/>
      <c r="E28" s="341"/>
      <c r="F28" s="343" t="str">
        <f>IF(E28="","",LOOKUP(E28,'Work Programme'!$A$8:$A$207,'Work Programme'!$B$8:$B$207))</f>
        <v/>
      </c>
      <c r="G28" s="150"/>
      <c r="H28" s="150"/>
      <c r="I28" s="147"/>
      <c r="J28" s="149"/>
      <c r="K28" s="254" t="str">
        <f>IF(I28="","",VLOOKUP(I28,'Overview - Financial Statement'!$A$46:$B$60,2,FALSE))</f>
        <v/>
      </c>
      <c r="L28" s="255" t="str">
        <f t="shared" si="0"/>
        <v/>
      </c>
      <c r="M28" s="145" t="s">
        <v>139</v>
      </c>
      <c r="N28" s="9" t="s">
        <v>78</v>
      </c>
      <c r="O28" s="173"/>
      <c r="P28" s="173"/>
      <c r="Q28" s="173"/>
    </row>
    <row r="29" spans="1:17" x14ac:dyDescent="0.3">
      <c r="A29" s="287">
        <v>15</v>
      </c>
      <c r="B29" s="150"/>
      <c r="C29" s="151"/>
      <c r="D29" s="152"/>
      <c r="E29" s="341"/>
      <c r="F29" s="343" t="str">
        <f>IF(E29="","",LOOKUP(E29,'Work Programme'!$A$8:$A$207,'Work Programme'!$B$8:$B$207))</f>
        <v/>
      </c>
      <c r="G29" s="150"/>
      <c r="H29" s="150"/>
      <c r="I29" s="147"/>
      <c r="J29" s="149"/>
      <c r="K29" s="254" t="str">
        <f>IF(I29="","",VLOOKUP(I29,'Overview - Financial Statement'!$A$46:$B$60,2,FALSE))</f>
        <v/>
      </c>
      <c r="L29" s="255" t="str">
        <f t="shared" si="0"/>
        <v/>
      </c>
      <c r="M29" s="145" t="s">
        <v>265</v>
      </c>
      <c r="N29" s="9" t="s">
        <v>114</v>
      </c>
      <c r="O29" s="173"/>
      <c r="P29" s="173"/>
      <c r="Q29" s="173"/>
    </row>
    <row r="30" spans="1:17" x14ac:dyDescent="0.3">
      <c r="A30" s="287">
        <v>16</v>
      </c>
      <c r="B30" s="150"/>
      <c r="C30" s="151"/>
      <c r="D30" s="152"/>
      <c r="E30" s="341"/>
      <c r="F30" s="343" t="str">
        <f>IF(E30="","",LOOKUP(E30,'Work Programme'!$A$8:$A$207,'Work Programme'!$B$8:$B$207))</f>
        <v/>
      </c>
      <c r="G30" s="150"/>
      <c r="H30" s="150"/>
      <c r="I30" s="147"/>
      <c r="J30" s="149"/>
      <c r="K30" s="254" t="str">
        <f>IF(I30="","",VLOOKUP(I30,'Overview - Financial Statement'!$A$46:$B$60,2,FALSE))</f>
        <v/>
      </c>
      <c r="L30" s="255" t="str">
        <f t="shared" si="0"/>
        <v/>
      </c>
      <c r="M30" s="145" t="s">
        <v>275</v>
      </c>
      <c r="N30" s="260" t="s">
        <v>154</v>
      </c>
      <c r="O30" s="173"/>
      <c r="P30" s="173"/>
      <c r="Q30" s="173"/>
    </row>
    <row r="31" spans="1:17" x14ac:dyDescent="0.3">
      <c r="A31" s="287">
        <v>17</v>
      </c>
      <c r="B31" s="150"/>
      <c r="C31" s="151"/>
      <c r="D31" s="152"/>
      <c r="E31" s="341"/>
      <c r="F31" s="343" t="str">
        <f>IF(E31="","",LOOKUP(E31,'Work Programme'!$A$8:$A$207,'Work Programme'!$B$8:$B$207))</f>
        <v/>
      </c>
      <c r="G31" s="150"/>
      <c r="H31" s="150"/>
      <c r="I31" s="147"/>
      <c r="J31" s="149"/>
      <c r="K31" s="254" t="str">
        <f>IF(I31="","",VLOOKUP(I31,'Overview - Financial Statement'!$A$46:$B$60,2,FALSE))</f>
        <v/>
      </c>
      <c r="L31" s="255" t="str">
        <f t="shared" si="0"/>
        <v/>
      </c>
      <c r="M31" s="145" t="s">
        <v>270</v>
      </c>
      <c r="N31" s="256" t="s">
        <v>119</v>
      </c>
      <c r="O31" s="173"/>
      <c r="P31" s="173"/>
      <c r="Q31" s="173"/>
    </row>
    <row r="32" spans="1:17" x14ac:dyDescent="0.3">
      <c r="A32" s="287">
        <v>18</v>
      </c>
      <c r="B32" s="150"/>
      <c r="C32" s="151"/>
      <c r="D32" s="152"/>
      <c r="E32" s="341"/>
      <c r="F32" s="343" t="str">
        <f>IF(E32="","",LOOKUP(E32,'Work Programme'!$A$8:$A$207,'Work Programme'!$B$8:$B$207))</f>
        <v/>
      </c>
      <c r="G32" s="150"/>
      <c r="H32" s="150"/>
      <c r="I32" s="147"/>
      <c r="J32" s="149"/>
      <c r="K32" s="254" t="str">
        <f>IF(I32="","",VLOOKUP(I32,'Overview - Financial Statement'!$A$46:$B$60,2,FALSE))</f>
        <v/>
      </c>
      <c r="L32" s="255" t="str">
        <f t="shared" si="0"/>
        <v/>
      </c>
      <c r="M32" s="145" t="s">
        <v>272</v>
      </c>
      <c r="N32" s="9" t="s">
        <v>84</v>
      </c>
      <c r="O32" s="173"/>
      <c r="P32" s="173"/>
      <c r="Q32" s="173"/>
    </row>
    <row r="33" spans="1:17" x14ac:dyDescent="0.3">
      <c r="A33" s="287">
        <v>19</v>
      </c>
      <c r="B33" s="150"/>
      <c r="C33" s="151"/>
      <c r="D33" s="152"/>
      <c r="E33" s="341"/>
      <c r="F33" s="343" t="str">
        <f>IF(E33="","",LOOKUP(E33,'Work Programme'!$A$8:$A$207,'Work Programme'!$B$8:$B$207))</f>
        <v/>
      </c>
      <c r="G33" s="150"/>
      <c r="H33" s="150"/>
      <c r="I33" s="147"/>
      <c r="J33" s="149"/>
      <c r="K33" s="254" t="str">
        <f>IF(I33="","",VLOOKUP(I33,'Overview - Financial Statement'!$A$46:$B$60,2,FALSE))</f>
        <v/>
      </c>
      <c r="L33" s="255" t="str">
        <f t="shared" si="0"/>
        <v/>
      </c>
      <c r="M33" s="145" t="s">
        <v>274</v>
      </c>
      <c r="N33" s="9" t="s">
        <v>86</v>
      </c>
      <c r="O33" s="173"/>
      <c r="P33" s="173"/>
      <c r="Q33" s="173"/>
    </row>
    <row r="34" spans="1:17" x14ac:dyDescent="0.3">
      <c r="A34" s="287">
        <v>20</v>
      </c>
      <c r="B34" s="150"/>
      <c r="C34" s="151"/>
      <c r="D34" s="152"/>
      <c r="E34" s="341"/>
      <c r="F34" s="343" t="str">
        <f>IF(E34="","",LOOKUP(E34,'Work Programme'!$A$8:$A$207,'Work Programme'!$B$8:$B$207))</f>
        <v/>
      </c>
      <c r="G34" s="150"/>
      <c r="H34" s="150"/>
      <c r="I34" s="147"/>
      <c r="J34" s="149"/>
      <c r="K34" s="254" t="str">
        <f>IF(I34="","",VLOOKUP(I34,'Overview - Financial Statement'!$A$46:$B$60,2,FALSE))</f>
        <v/>
      </c>
      <c r="L34" s="255" t="str">
        <f t="shared" si="0"/>
        <v/>
      </c>
      <c r="M34" s="145" t="s">
        <v>264</v>
      </c>
      <c r="N34" s="256" t="s">
        <v>116</v>
      </c>
      <c r="O34" s="173"/>
      <c r="P34" s="173"/>
      <c r="Q34" s="173"/>
    </row>
    <row r="35" spans="1:17" x14ac:dyDescent="0.3">
      <c r="A35" s="287">
        <v>21</v>
      </c>
      <c r="B35" s="150"/>
      <c r="C35" s="151"/>
      <c r="D35" s="152"/>
      <c r="E35" s="341"/>
      <c r="F35" s="343" t="str">
        <f>IF(E35="","",LOOKUP(E35,'Work Programme'!$A$8:$A$207,'Work Programme'!$B$8:$B$207))</f>
        <v/>
      </c>
      <c r="G35" s="150"/>
      <c r="H35" s="150"/>
      <c r="I35" s="147"/>
      <c r="J35" s="149"/>
      <c r="K35" s="254" t="str">
        <f>IF(I35="","",VLOOKUP(I35,'Overview - Financial Statement'!$A$46:$B$60,2,FALSE))</f>
        <v/>
      </c>
      <c r="L35" s="255" t="str">
        <f t="shared" si="0"/>
        <v/>
      </c>
      <c r="M35" s="145" t="s">
        <v>271</v>
      </c>
      <c r="N35" s="9" t="s">
        <v>88</v>
      </c>
      <c r="O35" s="173"/>
      <c r="P35" s="173"/>
      <c r="Q35" s="173"/>
    </row>
    <row r="36" spans="1:17" x14ac:dyDescent="0.3">
      <c r="A36" s="287">
        <v>22</v>
      </c>
      <c r="B36" s="150"/>
      <c r="C36" s="151"/>
      <c r="D36" s="152"/>
      <c r="E36" s="341"/>
      <c r="F36" s="343" t="str">
        <f>IF(E36="","",LOOKUP(E36,'Work Programme'!$A$8:$A$207,'Work Programme'!$B$8:$B$207))</f>
        <v/>
      </c>
      <c r="G36" s="150"/>
      <c r="H36" s="150"/>
      <c r="I36" s="147"/>
      <c r="J36" s="149"/>
      <c r="K36" s="254" t="str">
        <f>IF(I36="","",VLOOKUP(I36,'Overview - Financial Statement'!$A$46:$B$60,2,FALSE))</f>
        <v/>
      </c>
      <c r="L36" s="255" t="str">
        <f t="shared" si="0"/>
        <v/>
      </c>
      <c r="M36" s="145" t="s">
        <v>273</v>
      </c>
      <c r="N36" s="9" t="s">
        <v>92</v>
      </c>
      <c r="O36" s="173"/>
      <c r="P36" s="173"/>
      <c r="Q36" s="173"/>
    </row>
    <row r="37" spans="1:17" x14ac:dyDescent="0.3">
      <c r="A37" s="287">
        <v>23</v>
      </c>
      <c r="B37" s="150"/>
      <c r="C37" s="151"/>
      <c r="D37" s="152"/>
      <c r="E37" s="341"/>
      <c r="F37" s="343" t="str">
        <f>IF(E37="","",LOOKUP(E37,'Work Programme'!$A$8:$A$207,'Work Programme'!$B$8:$B$207))</f>
        <v/>
      </c>
      <c r="G37" s="150"/>
      <c r="H37" s="150"/>
      <c r="I37" s="147"/>
      <c r="J37" s="149"/>
      <c r="K37" s="254" t="str">
        <f>IF(I37="","",VLOOKUP(I37,'Overview - Financial Statement'!$A$46:$B$60,2,FALSE))</f>
        <v/>
      </c>
      <c r="L37" s="255" t="str">
        <f t="shared" si="0"/>
        <v/>
      </c>
      <c r="M37" s="145" t="s">
        <v>267</v>
      </c>
      <c r="N37" s="9" t="s">
        <v>94</v>
      </c>
      <c r="O37" s="173"/>
      <c r="P37" s="173"/>
      <c r="Q37" s="173"/>
    </row>
    <row r="38" spans="1:17" x14ac:dyDescent="0.3">
      <c r="A38" s="287">
        <v>24</v>
      </c>
      <c r="B38" s="150"/>
      <c r="C38" s="151"/>
      <c r="D38" s="152"/>
      <c r="E38" s="341"/>
      <c r="F38" s="343" t="str">
        <f>IF(E38="","",LOOKUP(E38,'Work Programme'!$A$8:$A$207,'Work Programme'!$B$8:$B$207))</f>
        <v/>
      </c>
      <c r="G38" s="150"/>
      <c r="H38" s="150"/>
      <c r="I38" s="147"/>
      <c r="J38" s="149"/>
      <c r="K38" s="254" t="str">
        <f>IF(I38="","",VLOOKUP(I38,'Overview - Financial Statement'!$A$46:$B$60,2,FALSE))</f>
        <v/>
      </c>
      <c r="L38" s="255" t="str">
        <f t="shared" si="0"/>
        <v/>
      </c>
      <c r="M38" s="145" t="s">
        <v>269</v>
      </c>
      <c r="N38" s="9" t="s">
        <v>90</v>
      </c>
      <c r="O38" s="173"/>
      <c r="P38" s="173"/>
      <c r="Q38" s="173"/>
    </row>
    <row r="39" spans="1:17" x14ac:dyDescent="0.3">
      <c r="A39" s="287">
        <v>25</v>
      </c>
      <c r="B39" s="150"/>
      <c r="C39" s="151"/>
      <c r="D39" s="152"/>
      <c r="E39" s="341"/>
      <c r="F39" s="343" t="str">
        <f>IF(E39="","",LOOKUP(E39,'Work Programme'!$A$8:$A$207,'Work Programme'!$B$8:$B$207))</f>
        <v/>
      </c>
      <c r="G39" s="150"/>
      <c r="H39" s="150"/>
      <c r="I39" s="147"/>
      <c r="J39" s="149"/>
      <c r="K39" s="254" t="str">
        <f>IF(I39="","",VLOOKUP(I39,'Overview - Financial Statement'!$A$46:$B$60,2,FALSE))</f>
        <v/>
      </c>
      <c r="L39" s="255" t="str">
        <f t="shared" si="0"/>
        <v/>
      </c>
      <c r="M39" s="145" t="s">
        <v>278</v>
      </c>
      <c r="N39" s="260" t="s">
        <v>155</v>
      </c>
      <c r="O39" s="173"/>
      <c r="P39" s="173"/>
      <c r="Q39" s="173"/>
    </row>
    <row r="40" spans="1:17" x14ac:dyDescent="0.3">
      <c r="A40" s="287">
        <v>26</v>
      </c>
      <c r="B40" s="150"/>
      <c r="C40" s="151"/>
      <c r="D40" s="152"/>
      <c r="E40" s="341"/>
      <c r="F40" s="343" t="str">
        <f>IF(E40="","",LOOKUP(E40,'Work Programme'!$A$8:$A$207,'Work Programme'!$B$8:$B$207))</f>
        <v/>
      </c>
      <c r="G40" s="150"/>
      <c r="H40" s="150"/>
      <c r="I40" s="147"/>
      <c r="J40" s="149"/>
      <c r="K40" s="254" t="str">
        <f>IF(I40="","",VLOOKUP(I40,'Overview - Financial Statement'!$A$46:$B$60,2,FALSE))</f>
        <v/>
      </c>
      <c r="L40" s="255" t="str">
        <f t="shared" si="0"/>
        <v/>
      </c>
      <c r="M40" s="145" t="s">
        <v>284</v>
      </c>
      <c r="N40" s="256" t="s">
        <v>126</v>
      </c>
      <c r="O40" s="173"/>
      <c r="P40" s="173"/>
      <c r="Q40" s="173"/>
    </row>
    <row r="41" spans="1:17" x14ac:dyDescent="0.3">
      <c r="A41" s="287">
        <v>27</v>
      </c>
      <c r="B41" s="150"/>
      <c r="C41" s="151"/>
      <c r="D41" s="152"/>
      <c r="E41" s="341"/>
      <c r="F41" s="343" t="str">
        <f>IF(E41="","",LOOKUP(E41,'Work Programme'!$A$8:$A$207,'Work Programme'!$B$8:$B$207))</f>
        <v/>
      </c>
      <c r="G41" s="150"/>
      <c r="H41" s="150"/>
      <c r="I41" s="147"/>
      <c r="J41" s="149"/>
      <c r="K41" s="254" t="str">
        <f>IF(I41="","",VLOOKUP(I41,'Overview - Financial Statement'!$A$46:$B$60,2,FALSE))</f>
        <v/>
      </c>
      <c r="L41" s="255" t="str">
        <f t="shared" si="0"/>
        <v/>
      </c>
      <c r="M41" s="145" t="s">
        <v>381</v>
      </c>
      <c r="N41" s="256" t="s">
        <v>121</v>
      </c>
      <c r="O41" s="173"/>
      <c r="P41" s="173"/>
      <c r="Q41" s="173"/>
    </row>
    <row r="42" spans="1:17" x14ac:dyDescent="0.3">
      <c r="A42" s="287">
        <v>28</v>
      </c>
      <c r="B42" s="150"/>
      <c r="C42" s="151"/>
      <c r="D42" s="152"/>
      <c r="E42" s="341"/>
      <c r="F42" s="343" t="str">
        <f>IF(E42="","",LOOKUP(E42,'Work Programme'!$A$8:$A$207,'Work Programme'!$B$8:$B$207))</f>
        <v/>
      </c>
      <c r="G42" s="150"/>
      <c r="H42" s="150"/>
      <c r="I42" s="147"/>
      <c r="J42" s="149"/>
      <c r="K42" s="254" t="str">
        <f>IF(I42="","",VLOOKUP(I42,'Overview - Financial Statement'!$A$46:$B$60,2,FALSE))</f>
        <v/>
      </c>
      <c r="L42" s="255" t="str">
        <f t="shared" si="0"/>
        <v/>
      </c>
      <c r="M42" s="145" t="s">
        <v>280</v>
      </c>
      <c r="N42" s="9" t="s">
        <v>96</v>
      </c>
      <c r="O42" s="173"/>
      <c r="P42" s="173"/>
      <c r="Q42" s="173"/>
    </row>
    <row r="43" spans="1:17" x14ac:dyDescent="0.3">
      <c r="A43" s="287">
        <v>29</v>
      </c>
      <c r="B43" s="150"/>
      <c r="C43" s="151"/>
      <c r="D43" s="152"/>
      <c r="E43" s="341"/>
      <c r="F43" s="343" t="str">
        <f>IF(E43="","",LOOKUP(E43,'Work Programme'!$A$8:$A$207,'Work Programme'!$B$8:$B$207))</f>
        <v/>
      </c>
      <c r="G43" s="150"/>
      <c r="H43" s="150"/>
      <c r="I43" s="147"/>
      <c r="J43" s="149"/>
      <c r="K43" s="254" t="str">
        <f>IF(I43="","",VLOOKUP(I43,'Overview - Financial Statement'!$A$46:$B$60,2,FALSE))</f>
        <v/>
      </c>
      <c r="L43" s="255" t="str">
        <f t="shared" si="0"/>
        <v/>
      </c>
      <c r="M43" s="145" t="s">
        <v>281</v>
      </c>
      <c r="N43" s="9" t="s">
        <v>98</v>
      </c>
      <c r="O43" s="173"/>
      <c r="P43" s="173"/>
      <c r="Q43" s="173"/>
    </row>
    <row r="44" spans="1:17" x14ac:dyDescent="0.3">
      <c r="A44" s="287">
        <v>30</v>
      </c>
      <c r="B44" s="150"/>
      <c r="C44" s="151"/>
      <c r="D44" s="152"/>
      <c r="E44" s="341"/>
      <c r="F44" s="343" t="str">
        <f>IF(E44="","",LOOKUP(E44,'Work Programme'!$A$8:$A$207,'Work Programme'!$B$8:$B$207))</f>
        <v/>
      </c>
      <c r="G44" s="150"/>
      <c r="H44" s="150"/>
      <c r="I44" s="147"/>
      <c r="J44" s="149"/>
      <c r="K44" s="254" t="str">
        <f>IF(I44="","",VLOOKUP(I44,'Overview - Financial Statement'!$A$46:$B$60,2,FALSE))</f>
        <v/>
      </c>
      <c r="L44" s="255" t="str">
        <f t="shared" si="0"/>
        <v/>
      </c>
      <c r="M44" s="145" t="s">
        <v>282</v>
      </c>
      <c r="N44" s="256" t="s">
        <v>45</v>
      </c>
      <c r="O44" s="173"/>
      <c r="P44" s="173"/>
      <c r="Q44" s="173"/>
    </row>
    <row r="45" spans="1:17" x14ac:dyDescent="0.3">
      <c r="A45" s="287">
        <v>31</v>
      </c>
      <c r="B45" s="150"/>
      <c r="C45" s="151"/>
      <c r="D45" s="152"/>
      <c r="E45" s="341"/>
      <c r="F45" s="343" t="str">
        <f>IF(E45="","",LOOKUP(E45,'Work Programme'!$A$8:$A$207,'Work Programme'!$B$8:$B$207))</f>
        <v/>
      </c>
      <c r="G45" s="150"/>
      <c r="H45" s="150"/>
      <c r="I45" s="147"/>
      <c r="J45" s="149"/>
      <c r="K45" s="254" t="str">
        <f>IF(I45="","",VLOOKUP(I45,'Overview - Financial Statement'!$A$46:$B$60,2,FALSE))</f>
        <v/>
      </c>
      <c r="L45" s="255" t="str">
        <f t="shared" si="0"/>
        <v/>
      </c>
      <c r="M45" s="145" t="s">
        <v>285</v>
      </c>
      <c r="N45" s="260" t="s">
        <v>176</v>
      </c>
      <c r="O45" s="173"/>
      <c r="P45" s="173"/>
      <c r="Q45" s="173"/>
    </row>
    <row r="46" spans="1:17" x14ac:dyDescent="0.3">
      <c r="A46" s="287">
        <v>32</v>
      </c>
      <c r="B46" s="150"/>
      <c r="C46" s="151"/>
      <c r="D46" s="152"/>
      <c r="E46" s="341"/>
      <c r="F46" s="343" t="str">
        <f>IF(E46="","",LOOKUP(E46,'Work Programme'!$A$8:$A$207,'Work Programme'!$B$8:$B$207))</f>
        <v/>
      </c>
      <c r="G46" s="150"/>
      <c r="H46" s="150"/>
      <c r="I46" s="147"/>
      <c r="J46" s="149"/>
      <c r="K46" s="254" t="str">
        <f>IF(I46="","",VLOOKUP(I46,'Overview - Financial Statement'!$A$46:$B$60,2,FALSE))</f>
        <v/>
      </c>
      <c r="L46" s="255" t="str">
        <f t="shared" si="0"/>
        <v/>
      </c>
      <c r="M46" s="145" t="s">
        <v>286</v>
      </c>
      <c r="N46" s="9" t="s">
        <v>100</v>
      </c>
      <c r="O46" s="173"/>
      <c r="P46" s="173"/>
      <c r="Q46" s="173"/>
    </row>
    <row r="47" spans="1:17" x14ac:dyDescent="0.3">
      <c r="A47" s="287">
        <v>33</v>
      </c>
      <c r="B47" s="150"/>
      <c r="C47" s="151"/>
      <c r="D47" s="152"/>
      <c r="E47" s="341"/>
      <c r="F47" s="343" t="str">
        <f>IF(E47="","",LOOKUP(E47,'Work Programme'!$A$8:$A$207,'Work Programme'!$B$8:$B$207))</f>
        <v/>
      </c>
      <c r="G47" s="150"/>
      <c r="H47" s="150"/>
      <c r="I47" s="147"/>
      <c r="J47" s="149"/>
      <c r="K47" s="254" t="str">
        <f>IF(I47="","",VLOOKUP(I47,'Overview - Financial Statement'!$A$46:$B$60,2,FALSE))</f>
        <v/>
      </c>
      <c r="L47" s="255" t="str">
        <f t="shared" si="0"/>
        <v/>
      </c>
      <c r="M47" s="145" t="s">
        <v>287</v>
      </c>
      <c r="N47" s="9" t="s">
        <v>102</v>
      </c>
      <c r="O47" s="173"/>
      <c r="P47" s="173"/>
      <c r="Q47" s="173"/>
    </row>
    <row r="48" spans="1:17" x14ac:dyDescent="0.3">
      <c r="A48" s="287">
        <v>34</v>
      </c>
      <c r="B48" s="150"/>
      <c r="C48" s="151"/>
      <c r="D48" s="152"/>
      <c r="E48" s="341"/>
      <c r="F48" s="343" t="str">
        <f>IF(E48="","",LOOKUP(E48,'Work Programme'!$A$8:$A$207,'Work Programme'!$B$8:$B$207))</f>
        <v/>
      </c>
      <c r="G48" s="150"/>
      <c r="H48" s="150"/>
      <c r="I48" s="147"/>
      <c r="J48" s="149"/>
      <c r="K48" s="254" t="str">
        <f>IF(I48="","",VLOOKUP(I48,'Overview - Financial Statement'!$A$46:$B$60,2,FALSE))</f>
        <v/>
      </c>
      <c r="L48" s="255" t="str">
        <f t="shared" si="0"/>
        <v/>
      </c>
      <c r="M48" s="145" t="s">
        <v>276</v>
      </c>
      <c r="N48" s="9" t="s">
        <v>104</v>
      </c>
      <c r="O48" s="173"/>
      <c r="P48" s="173"/>
      <c r="Q48" s="173"/>
    </row>
    <row r="49" spans="1:17" x14ac:dyDescent="0.3">
      <c r="A49" s="287">
        <v>35</v>
      </c>
      <c r="B49" s="150"/>
      <c r="C49" s="151"/>
      <c r="D49" s="152"/>
      <c r="E49" s="341"/>
      <c r="F49" s="343" t="str">
        <f>IF(E49="","",LOOKUP(E49,'Work Programme'!$A$8:$A$207,'Work Programme'!$B$8:$B$207))</f>
        <v/>
      </c>
      <c r="G49" s="150"/>
      <c r="H49" s="150"/>
      <c r="I49" s="147"/>
      <c r="J49" s="149"/>
      <c r="K49" s="254" t="str">
        <f>IF(I49="","",VLOOKUP(I49,'Overview - Financial Statement'!$A$46:$B$60,2,FALSE))</f>
        <v/>
      </c>
      <c r="L49" s="255" t="str">
        <f t="shared" si="0"/>
        <v/>
      </c>
      <c r="M49" s="145" t="s">
        <v>288</v>
      </c>
      <c r="N49" s="256" t="s">
        <v>128</v>
      </c>
      <c r="O49" s="173"/>
      <c r="P49" s="173"/>
      <c r="Q49" s="173"/>
    </row>
    <row r="50" spans="1:17" x14ac:dyDescent="0.3">
      <c r="A50" s="287">
        <v>36</v>
      </c>
      <c r="B50" s="150"/>
      <c r="C50" s="151"/>
      <c r="D50" s="152"/>
      <c r="E50" s="341"/>
      <c r="F50" s="343" t="str">
        <f>IF(E50="","",LOOKUP(E50,'Work Programme'!$A$8:$A$207,'Work Programme'!$B$8:$B$207))</f>
        <v/>
      </c>
      <c r="G50" s="150"/>
      <c r="H50" s="150"/>
      <c r="I50" s="147"/>
      <c r="J50" s="149"/>
      <c r="K50" s="254" t="str">
        <f>IF(I50="","",VLOOKUP(I50,'Overview - Financial Statement'!$A$46:$B$60,2,FALSE))</f>
        <v/>
      </c>
      <c r="L50" s="255" t="str">
        <f t="shared" si="0"/>
        <v/>
      </c>
      <c r="M50" s="145" t="s">
        <v>141</v>
      </c>
      <c r="N50" s="9" t="s">
        <v>112</v>
      </c>
      <c r="O50" s="173"/>
      <c r="P50" s="173"/>
      <c r="Q50" s="173"/>
    </row>
    <row r="51" spans="1:17" x14ac:dyDescent="0.3">
      <c r="A51" s="287">
        <v>37</v>
      </c>
      <c r="B51" s="150"/>
      <c r="C51" s="151"/>
      <c r="D51" s="152"/>
      <c r="E51" s="341"/>
      <c r="F51" s="343" t="str">
        <f>IF(E51="","",LOOKUP(E51,'Work Programme'!$A$8:$A$207,'Work Programme'!$B$8:$B$207))</f>
        <v/>
      </c>
      <c r="G51" s="150"/>
      <c r="H51" s="150"/>
      <c r="I51" s="147"/>
      <c r="J51" s="149"/>
      <c r="K51" s="254" t="str">
        <f>IF(I51="","",VLOOKUP(I51,'Overview - Financial Statement'!$A$46:$B$60,2,FALSE))</f>
        <v/>
      </c>
      <c r="L51" s="255" t="str">
        <f t="shared" si="0"/>
        <v/>
      </c>
      <c r="M51" s="145" t="s">
        <v>302</v>
      </c>
      <c r="N51" s="9" t="s">
        <v>108</v>
      </c>
      <c r="O51" s="173"/>
      <c r="P51" s="173"/>
      <c r="Q51" s="173"/>
    </row>
    <row r="52" spans="1:17" x14ac:dyDescent="0.3">
      <c r="A52" s="287">
        <v>38</v>
      </c>
      <c r="B52" s="150"/>
      <c r="C52" s="151"/>
      <c r="D52" s="152"/>
      <c r="E52" s="341"/>
      <c r="F52" s="343" t="str">
        <f>IF(E52="","",LOOKUP(E52,'Work Programme'!$A$8:$A$207,'Work Programme'!$B$8:$B$207))</f>
        <v/>
      </c>
      <c r="G52" s="150"/>
      <c r="H52" s="150"/>
      <c r="I52" s="147"/>
      <c r="J52" s="149"/>
      <c r="K52" s="254" t="str">
        <f>IF(I52="","",VLOOKUP(I52,'Overview - Financial Statement'!$A$46:$B$60,2,FALSE))</f>
        <v/>
      </c>
      <c r="L52" s="255" t="str">
        <f t="shared" si="0"/>
        <v/>
      </c>
      <c r="M52" s="145" t="s">
        <v>289</v>
      </c>
      <c r="N52" s="9" t="s">
        <v>106</v>
      </c>
      <c r="O52" s="173"/>
      <c r="P52" s="173"/>
      <c r="Q52" s="173"/>
    </row>
    <row r="53" spans="1:17" x14ac:dyDescent="0.3">
      <c r="A53" s="287">
        <v>39</v>
      </c>
      <c r="B53" s="150"/>
      <c r="C53" s="151"/>
      <c r="D53" s="152"/>
      <c r="E53" s="341"/>
      <c r="F53" s="343" t="str">
        <f>IF(E53="","",LOOKUP(E53,'Work Programme'!$A$8:$A$207,'Work Programme'!$B$8:$B$207))</f>
        <v/>
      </c>
      <c r="G53" s="150"/>
      <c r="H53" s="150"/>
      <c r="I53" s="147"/>
      <c r="J53" s="149"/>
      <c r="K53" s="254" t="str">
        <f>IF(I53="","",VLOOKUP(I53,'Overview - Financial Statement'!$A$46:$B$60,2,FALSE))</f>
        <v/>
      </c>
      <c r="L53" s="255" t="str">
        <f t="shared" si="0"/>
        <v/>
      </c>
      <c r="M53" s="145" t="s">
        <v>142</v>
      </c>
      <c r="N53" s="256" t="s">
        <v>122</v>
      </c>
      <c r="O53" s="173"/>
      <c r="P53" s="173"/>
      <c r="Q53" s="173"/>
    </row>
    <row r="54" spans="1:17" x14ac:dyDescent="0.3">
      <c r="A54" s="287">
        <v>40</v>
      </c>
      <c r="B54" s="150"/>
      <c r="C54" s="151"/>
      <c r="D54" s="152"/>
      <c r="E54" s="341"/>
      <c r="F54" s="343" t="str">
        <f>IF(E54="","",LOOKUP(E54,'Work Programme'!$A$8:$A$207,'Work Programme'!$B$8:$B$207))</f>
        <v/>
      </c>
      <c r="G54" s="150"/>
      <c r="H54" s="150"/>
      <c r="I54" s="147"/>
      <c r="J54" s="149"/>
      <c r="K54" s="254" t="str">
        <f>IF(I54="","",VLOOKUP(I54,'Overview - Financial Statement'!$A$46:$B$60,2,FALSE))</f>
        <v/>
      </c>
      <c r="L54" s="255" t="str">
        <f t="shared" si="0"/>
        <v/>
      </c>
      <c r="M54" s="145" t="s">
        <v>290</v>
      </c>
      <c r="O54" s="173"/>
      <c r="P54" s="173"/>
      <c r="Q54" s="173"/>
    </row>
    <row r="55" spans="1:17" x14ac:dyDescent="0.3">
      <c r="A55" s="287">
        <v>41</v>
      </c>
      <c r="B55" s="150"/>
      <c r="C55" s="151"/>
      <c r="D55" s="152"/>
      <c r="E55" s="341"/>
      <c r="F55" s="343" t="str">
        <f>IF(E55="","",LOOKUP(E55,'Work Programme'!$A$8:$A$207,'Work Programme'!$B$8:$B$207))</f>
        <v/>
      </c>
      <c r="G55" s="150"/>
      <c r="H55" s="150"/>
      <c r="I55" s="147"/>
      <c r="J55" s="149"/>
      <c r="K55" s="254" t="str">
        <f>IF(I55="","",VLOOKUP(I55,'Overview - Financial Statement'!$A$46:$B$60,2,FALSE))</f>
        <v/>
      </c>
      <c r="L55" s="255" t="str">
        <f t="shared" si="0"/>
        <v/>
      </c>
      <c r="M55" s="145" t="s">
        <v>257</v>
      </c>
      <c r="O55" s="173"/>
      <c r="P55" s="173"/>
      <c r="Q55" s="173"/>
    </row>
    <row r="56" spans="1:17" x14ac:dyDescent="0.3">
      <c r="A56" s="287">
        <v>42</v>
      </c>
      <c r="B56" s="150"/>
      <c r="C56" s="151"/>
      <c r="D56" s="152"/>
      <c r="E56" s="341"/>
      <c r="F56" s="343" t="str">
        <f>IF(E56="","",LOOKUP(E56,'Work Programme'!$A$8:$A$207,'Work Programme'!$B$8:$B$207))</f>
        <v/>
      </c>
      <c r="G56" s="150"/>
      <c r="H56" s="150"/>
      <c r="I56" s="147"/>
      <c r="J56" s="149"/>
      <c r="K56" s="254" t="str">
        <f>IF(I56="","",VLOOKUP(I56,'Overview - Financial Statement'!$A$46:$B$60,2,FALSE))</f>
        <v/>
      </c>
      <c r="L56" s="255" t="str">
        <f t="shared" si="0"/>
        <v/>
      </c>
      <c r="M56" s="145" t="s">
        <v>292</v>
      </c>
      <c r="O56" s="173"/>
      <c r="P56" s="173"/>
      <c r="Q56" s="173"/>
    </row>
    <row r="57" spans="1:17" x14ac:dyDescent="0.3">
      <c r="A57" s="287">
        <v>43</v>
      </c>
      <c r="B57" s="150"/>
      <c r="C57" s="151"/>
      <c r="D57" s="152"/>
      <c r="E57" s="341"/>
      <c r="F57" s="343" t="str">
        <f>IF(E57="","",LOOKUP(E57,'Work Programme'!$A$8:$A$207,'Work Programme'!$B$8:$B$207))</f>
        <v/>
      </c>
      <c r="G57" s="150"/>
      <c r="H57" s="150"/>
      <c r="I57" s="147"/>
      <c r="J57" s="149"/>
      <c r="K57" s="254" t="str">
        <f>IF(I57="","",VLOOKUP(I57,'Overview - Financial Statement'!$A$46:$B$60,2,FALSE))</f>
        <v/>
      </c>
      <c r="L57" s="255" t="str">
        <f t="shared" si="0"/>
        <v/>
      </c>
      <c r="M57" s="145" t="s">
        <v>296</v>
      </c>
      <c r="O57" s="173"/>
      <c r="P57" s="173"/>
      <c r="Q57" s="173"/>
    </row>
    <row r="58" spans="1:17" x14ac:dyDescent="0.3">
      <c r="A58" s="287">
        <v>44</v>
      </c>
      <c r="B58" s="150"/>
      <c r="C58" s="151"/>
      <c r="D58" s="152"/>
      <c r="E58" s="341"/>
      <c r="F58" s="343" t="str">
        <f>IF(E58="","",LOOKUP(E58,'Work Programme'!$A$8:$A$207,'Work Programme'!$B$8:$B$207))</f>
        <v/>
      </c>
      <c r="G58" s="150"/>
      <c r="H58" s="150"/>
      <c r="I58" s="147"/>
      <c r="J58" s="149"/>
      <c r="K58" s="254" t="str">
        <f>IF(I58="","",VLOOKUP(I58,'Overview - Financial Statement'!$A$46:$B$60,2,FALSE))</f>
        <v/>
      </c>
      <c r="L58" s="255" t="str">
        <f t="shared" si="0"/>
        <v/>
      </c>
      <c r="M58" s="145" t="s">
        <v>293</v>
      </c>
      <c r="O58" s="173"/>
      <c r="P58" s="173"/>
      <c r="Q58" s="173"/>
    </row>
    <row r="59" spans="1:17" x14ac:dyDescent="0.3">
      <c r="A59" s="287">
        <v>45</v>
      </c>
      <c r="B59" s="150"/>
      <c r="C59" s="151"/>
      <c r="D59" s="152"/>
      <c r="E59" s="341"/>
      <c r="F59" s="343" t="str">
        <f>IF(E59="","",LOOKUP(E59,'Work Programme'!$A$8:$A$207,'Work Programme'!$B$8:$B$207))</f>
        <v/>
      </c>
      <c r="G59" s="150"/>
      <c r="H59" s="150"/>
      <c r="I59" s="147"/>
      <c r="J59" s="149"/>
      <c r="K59" s="254" t="str">
        <f>IF(I59="","",VLOOKUP(I59,'Overview - Financial Statement'!$A$46:$B$60,2,FALSE))</f>
        <v/>
      </c>
      <c r="L59" s="255" t="str">
        <f t="shared" si="0"/>
        <v/>
      </c>
      <c r="M59" s="145" t="s">
        <v>295</v>
      </c>
      <c r="O59" s="173"/>
      <c r="P59" s="173"/>
      <c r="Q59" s="173"/>
    </row>
    <row r="60" spans="1:17" x14ac:dyDescent="0.3">
      <c r="A60" s="287">
        <v>46</v>
      </c>
      <c r="B60" s="150"/>
      <c r="C60" s="151"/>
      <c r="D60" s="152"/>
      <c r="E60" s="341"/>
      <c r="F60" s="343" t="str">
        <f>IF(E60="","",LOOKUP(E60,'Work Programme'!$A$8:$A$207,'Work Programme'!$B$8:$B$207))</f>
        <v/>
      </c>
      <c r="G60" s="150"/>
      <c r="H60" s="150"/>
      <c r="I60" s="147"/>
      <c r="J60" s="149"/>
      <c r="K60" s="254" t="str">
        <f>IF(I60="","",VLOOKUP(I60,'Overview - Financial Statement'!$A$46:$B$60,2,FALSE))</f>
        <v/>
      </c>
      <c r="L60" s="255" t="str">
        <f t="shared" si="0"/>
        <v/>
      </c>
      <c r="M60" s="145" t="s">
        <v>376</v>
      </c>
      <c r="O60" s="173"/>
      <c r="P60" s="173"/>
      <c r="Q60" s="173"/>
    </row>
    <row r="61" spans="1:17" x14ac:dyDescent="0.3">
      <c r="A61" s="287">
        <v>47</v>
      </c>
      <c r="B61" s="150"/>
      <c r="C61" s="151"/>
      <c r="D61" s="152"/>
      <c r="E61" s="341"/>
      <c r="F61" s="343" t="str">
        <f>IF(E61="","",LOOKUP(E61,'Work Programme'!$A$8:$A$207,'Work Programme'!$B$8:$B$207))</f>
        <v/>
      </c>
      <c r="G61" s="150"/>
      <c r="H61" s="150"/>
      <c r="I61" s="147"/>
      <c r="J61" s="149"/>
      <c r="K61" s="254" t="str">
        <f>IF(I61="","",VLOOKUP(I61,'Overview - Financial Statement'!$A$46:$B$60,2,FALSE))</f>
        <v/>
      </c>
      <c r="L61" s="255" t="str">
        <f t="shared" si="0"/>
        <v/>
      </c>
      <c r="M61" s="145" t="s">
        <v>297</v>
      </c>
      <c r="O61" s="173"/>
      <c r="P61" s="173"/>
      <c r="Q61" s="173"/>
    </row>
    <row r="62" spans="1:17" x14ac:dyDescent="0.3">
      <c r="A62" s="287">
        <v>48</v>
      </c>
      <c r="B62" s="150"/>
      <c r="C62" s="151"/>
      <c r="D62" s="152"/>
      <c r="E62" s="341"/>
      <c r="F62" s="343" t="str">
        <f>IF(E62="","",LOOKUP(E62,'Work Programme'!$A$8:$A$207,'Work Programme'!$B$8:$B$207))</f>
        <v/>
      </c>
      <c r="G62" s="150"/>
      <c r="H62" s="150"/>
      <c r="I62" s="147"/>
      <c r="J62" s="149"/>
      <c r="K62" s="254" t="str">
        <f>IF(I62="","",VLOOKUP(I62,'Overview - Financial Statement'!$A$46:$B$60,2,FALSE))</f>
        <v/>
      </c>
      <c r="L62" s="255" t="str">
        <f t="shared" si="0"/>
        <v/>
      </c>
      <c r="M62" s="145" t="s">
        <v>299</v>
      </c>
      <c r="O62" s="173"/>
      <c r="P62" s="173"/>
      <c r="Q62" s="173"/>
    </row>
    <row r="63" spans="1:17" x14ac:dyDescent="0.3">
      <c r="A63" s="287">
        <v>49</v>
      </c>
      <c r="B63" s="150"/>
      <c r="C63" s="151"/>
      <c r="D63" s="152"/>
      <c r="E63" s="341"/>
      <c r="F63" s="343" t="str">
        <f>IF(E63="","",LOOKUP(E63,'Work Programme'!$A$8:$A$207,'Work Programme'!$B$8:$B$207))</f>
        <v/>
      </c>
      <c r="G63" s="150"/>
      <c r="H63" s="150"/>
      <c r="I63" s="147"/>
      <c r="J63" s="149"/>
      <c r="K63" s="254" t="str">
        <f>IF(I63="","",VLOOKUP(I63,'Overview - Financial Statement'!$A$46:$B$60,2,FALSE))</f>
        <v/>
      </c>
      <c r="L63" s="255" t="str">
        <f t="shared" si="0"/>
        <v/>
      </c>
      <c r="M63" s="145" t="s">
        <v>298</v>
      </c>
      <c r="O63" s="173"/>
      <c r="P63" s="173"/>
      <c r="Q63" s="173"/>
    </row>
    <row r="64" spans="1:17" x14ac:dyDescent="0.3">
      <c r="A64" s="287">
        <v>50</v>
      </c>
      <c r="B64" s="150"/>
      <c r="C64" s="151"/>
      <c r="D64" s="152"/>
      <c r="E64" s="341"/>
      <c r="F64" s="343" t="str">
        <f>IF(E64="","",LOOKUP(E64,'Work Programme'!$A$8:$A$207,'Work Programme'!$B$8:$B$207))</f>
        <v/>
      </c>
      <c r="G64" s="150"/>
      <c r="H64" s="150"/>
      <c r="I64" s="147"/>
      <c r="J64" s="149"/>
      <c r="K64" s="254" t="str">
        <f>IF(I64="","",VLOOKUP(I64,'Overview - Financial Statement'!$A$46:$B$60,2,FALSE))</f>
        <v/>
      </c>
      <c r="L64" s="255" t="str">
        <f t="shared" si="0"/>
        <v/>
      </c>
      <c r="M64" s="145" t="s">
        <v>300</v>
      </c>
      <c r="O64" s="173"/>
      <c r="P64" s="173"/>
      <c r="Q64" s="173"/>
    </row>
    <row r="65" spans="1:17" x14ac:dyDescent="0.3">
      <c r="A65" s="287">
        <v>51</v>
      </c>
      <c r="B65" s="150"/>
      <c r="C65" s="151"/>
      <c r="D65" s="152"/>
      <c r="E65" s="341"/>
      <c r="F65" s="343" t="str">
        <f>IF(E65="","",LOOKUP(E65,'Work Programme'!$A$8:$A$207,'Work Programme'!$B$8:$B$207))</f>
        <v/>
      </c>
      <c r="G65" s="150"/>
      <c r="H65" s="150"/>
      <c r="I65" s="147"/>
      <c r="J65" s="149"/>
      <c r="K65" s="254" t="str">
        <f>IF(I65="","",VLOOKUP(I65,'Overview - Financial Statement'!$A$46:$B$60,2,FALSE))</f>
        <v/>
      </c>
      <c r="L65" s="255" t="str">
        <f t="shared" si="0"/>
        <v/>
      </c>
      <c r="M65" s="145" t="s">
        <v>48</v>
      </c>
      <c r="O65" s="173"/>
      <c r="P65" s="173"/>
      <c r="Q65" s="173"/>
    </row>
    <row r="66" spans="1:17" x14ac:dyDescent="0.3">
      <c r="A66" s="287">
        <v>52</v>
      </c>
      <c r="B66" s="150"/>
      <c r="C66" s="151"/>
      <c r="D66" s="152"/>
      <c r="E66" s="341"/>
      <c r="F66" s="343" t="str">
        <f>IF(E66="","",LOOKUP(E66,'Work Programme'!$A$8:$A$207,'Work Programme'!$B$8:$B$207))</f>
        <v/>
      </c>
      <c r="G66" s="150"/>
      <c r="H66" s="150"/>
      <c r="I66" s="147"/>
      <c r="J66" s="149"/>
      <c r="K66" s="254" t="str">
        <f>IF(I66="","",VLOOKUP(I66,'Overview - Financial Statement'!$A$46:$B$60,2,FALSE))</f>
        <v/>
      </c>
      <c r="L66" s="255" t="str">
        <f t="shared" si="0"/>
        <v/>
      </c>
      <c r="M66" s="145" t="s">
        <v>151</v>
      </c>
      <c r="O66" s="173"/>
      <c r="P66" s="173"/>
      <c r="Q66" s="173"/>
    </row>
    <row r="67" spans="1:17" x14ac:dyDescent="0.3">
      <c r="A67" s="287">
        <v>53</v>
      </c>
      <c r="B67" s="150"/>
      <c r="C67" s="151"/>
      <c r="D67" s="152"/>
      <c r="E67" s="341"/>
      <c r="F67" s="343" t="str">
        <f>IF(E67="","",LOOKUP(E67,'Work Programme'!$A$8:$A$207,'Work Programme'!$B$8:$B$207))</f>
        <v/>
      </c>
      <c r="G67" s="150"/>
      <c r="H67" s="150"/>
      <c r="I67" s="147"/>
      <c r="J67" s="149"/>
      <c r="K67" s="254" t="str">
        <f>IF(I67="","",VLOOKUP(I67,'Overview - Financial Statement'!$A$46:$B$60,2,FALSE))</f>
        <v/>
      </c>
      <c r="L67" s="255" t="str">
        <f t="shared" si="0"/>
        <v/>
      </c>
      <c r="M67" s="145" t="s">
        <v>303</v>
      </c>
      <c r="O67" s="173"/>
      <c r="P67" s="173"/>
      <c r="Q67" s="173"/>
    </row>
    <row r="68" spans="1:17" x14ac:dyDescent="0.3">
      <c r="A68" s="287">
        <v>54</v>
      </c>
      <c r="B68" s="150"/>
      <c r="C68" s="151"/>
      <c r="D68" s="152"/>
      <c r="E68" s="341"/>
      <c r="F68" s="343" t="str">
        <f>IF(E68="","",LOOKUP(E68,'Work Programme'!$A$8:$A$207,'Work Programme'!$B$8:$B$207))</f>
        <v/>
      </c>
      <c r="G68" s="150"/>
      <c r="H68" s="150"/>
      <c r="I68" s="147"/>
      <c r="J68" s="149"/>
      <c r="K68" s="254" t="str">
        <f>IF(I68="","",VLOOKUP(I68,'Overview - Financial Statement'!$A$46:$B$60,2,FALSE))</f>
        <v/>
      </c>
      <c r="L68" s="255" t="str">
        <f t="shared" si="0"/>
        <v/>
      </c>
      <c r="M68" s="145" t="s">
        <v>304</v>
      </c>
      <c r="O68" s="173"/>
      <c r="P68" s="173"/>
      <c r="Q68" s="173"/>
    </row>
    <row r="69" spans="1:17" x14ac:dyDescent="0.3">
      <c r="A69" s="287">
        <v>55</v>
      </c>
      <c r="B69" s="150"/>
      <c r="C69" s="151"/>
      <c r="D69" s="152"/>
      <c r="E69" s="341"/>
      <c r="F69" s="343" t="str">
        <f>IF(E69="","",LOOKUP(E69,'Work Programme'!$A$8:$A$207,'Work Programme'!$B$8:$B$207))</f>
        <v/>
      </c>
      <c r="G69" s="150"/>
      <c r="H69" s="150"/>
      <c r="I69" s="147"/>
      <c r="J69" s="149"/>
      <c r="K69" s="254" t="str">
        <f>IF(I69="","",VLOOKUP(I69,'Overview - Financial Statement'!$A$46:$B$60,2,FALSE))</f>
        <v/>
      </c>
      <c r="L69" s="255" t="str">
        <f t="shared" si="0"/>
        <v/>
      </c>
      <c r="M69" s="145" t="s">
        <v>305</v>
      </c>
      <c r="O69" s="173"/>
      <c r="P69" s="173"/>
      <c r="Q69" s="173"/>
    </row>
    <row r="70" spans="1:17" x14ac:dyDescent="0.3">
      <c r="A70" s="287">
        <v>56</v>
      </c>
      <c r="B70" s="150"/>
      <c r="C70" s="151"/>
      <c r="D70" s="152"/>
      <c r="E70" s="341"/>
      <c r="F70" s="343" t="str">
        <f>IF(E70="","",LOOKUP(E70,'Work Programme'!$A$8:$A$207,'Work Programme'!$B$8:$B$207))</f>
        <v/>
      </c>
      <c r="G70" s="150"/>
      <c r="H70" s="150"/>
      <c r="I70" s="147"/>
      <c r="J70" s="149"/>
      <c r="K70" s="254" t="str">
        <f>IF(I70="","",VLOOKUP(I70,'Overview - Financial Statement'!$A$46:$B$60,2,FALSE))</f>
        <v/>
      </c>
      <c r="L70" s="255" t="str">
        <f t="shared" si="0"/>
        <v/>
      </c>
      <c r="M70" s="145" t="s">
        <v>301</v>
      </c>
      <c r="O70" s="173"/>
      <c r="P70" s="173"/>
      <c r="Q70" s="173"/>
    </row>
    <row r="71" spans="1:17" x14ac:dyDescent="0.3">
      <c r="A71" s="287">
        <v>57</v>
      </c>
      <c r="B71" s="150"/>
      <c r="C71" s="151"/>
      <c r="D71" s="152"/>
      <c r="E71" s="341"/>
      <c r="F71" s="343" t="str">
        <f>IF(E71="","",LOOKUP(E71,'Work Programme'!$A$8:$A$207,'Work Programme'!$B$8:$B$207))</f>
        <v/>
      </c>
      <c r="G71" s="150"/>
      <c r="H71" s="150"/>
      <c r="I71" s="147"/>
      <c r="J71" s="149"/>
      <c r="K71" s="254" t="str">
        <f>IF(I71="","",VLOOKUP(I71,'Overview - Financial Statement'!$A$46:$B$60,2,FALSE))</f>
        <v/>
      </c>
      <c r="L71" s="255" t="str">
        <f t="shared" si="0"/>
        <v/>
      </c>
      <c r="M71" s="145" t="s">
        <v>308</v>
      </c>
      <c r="O71" s="173"/>
      <c r="P71" s="173"/>
      <c r="Q71" s="173"/>
    </row>
    <row r="72" spans="1:17" x14ac:dyDescent="0.3">
      <c r="A72" s="287">
        <v>58</v>
      </c>
      <c r="B72" s="150"/>
      <c r="C72" s="151"/>
      <c r="D72" s="152"/>
      <c r="E72" s="341"/>
      <c r="F72" s="343" t="str">
        <f>IF(E72="","",LOOKUP(E72,'Work Programme'!$A$8:$A$207,'Work Programme'!$B$8:$B$207))</f>
        <v/>
      </c>
      <c r="G72" s="150"/>
      <c r="H72" s="150"/>
      <c r="I72" s="147"/>
      <c r="J72" s="149"/>
      <c r="K72" s="254" t="str">
        <f>IF(I72="","",VLOOKUP(I72,'Overview - Financial Statement'!$A$46:$B$60,2,FALSE))</f>
        <v/>
      </c>
      <c r="L72" s="255" t="str">
        <f t="shared" si="0"/>
        <v/>
      </c>
      <c r="M72" s="145" t="s">
        <v>306</v>
      </c>
      <c r="O72" s="173"/>
      <c r="P72" s="173"/>
      <c r="Q72" s="173"/>
    </row>
    <row r="73" spans="1:17" x14ac:dyDescent="0.3">
      <c r="A73" s="287">
        <v>59</v>
      </c>
      <c r="B73" s="150"/>
      <c r="C73" s="151"/>
      <c r="D73" s="152"/>
      <c r="E73" s="341"/>
      <c r="F73" s="343" t="str">
        <f>IF(E73="","",LOOKUP(E73,'Work Programme'!$A$8:$A$207,'Work Programme'!$B$8:$B$207))</f>
        <v/>
      </c>
      <c r="G73" s="150"/>
      <c r="H73" s="150"/>
      <c r="I73" s="147"/>
      <c r="J73" s="149"/>
      <c r="K73" s="254" t="str">
        <f>IF(I73="","",VLOOKUP(I73,'Overview - Financial Statement'!$A$46:$B$60,2,FALSE))</f>
        <v/>
      </c>
      <c r="L73" s="255" t="str">
        <f t="shared" si="0"/>
        <v/>
      </c>
      <c r="M73" s="145" t="s">
        <v>307</v>
      </c>
      <c r="O73" s="173"/>
      <c r="P73" s="173"/>
      <c r="Q73" s="173"/>
    </row>
    <row r="74" spans="1:17" x14ac:dyDescent="0.3">
      <c r="A74" s="287">
        <v>60</v>
      </c>
      <c r="B74" s="150"/>
      <c r="C74" s="151"/>
      <c r="D74" s="152"/>
      <c r="E74" s="341"/>
      <c r="F74" s="343" t="str">
        <f>IF(E74="","",LOOKUP(E74,'Work Programme'!$A$8:$A$207,'Work Programme'!$B$8:$B$207))</f>
        <v/>
      </c>
      <c r="G74" s="150"/>
      <c r="H74" s="150"/>
      <c r="I74" s="147"/>
      <c r="J74" s="149"/>
      <c r="K74" s="254" t="str">
        <f>IF(I74="","",VLOOKUP(I74,'Overview - Financial Statement'!$A$46:$B$60,2,FALSE))</f>
        <v/>
      </c>
      <c r="L74" s="255" t="str">
        <f t="shared" si="0"/>
        <v/>
      </c>
      <c r="M74" s="145" t="s">
        <v>309</v>
      </c>
      <c r="O74" s="173"/>
      <c r="P74" s="173"/>
      <c r="Q74" s="173"/>
    </row>
    <row r="75" spans="1:17" x14ac:dyDescent="0.3">
      <c r="A75" s="287">
        <v>61</v>
      </c>
      <c r="B75" s="150"/>
      <c r="C75" s="151"/>
      <c r="D75" s="152"/>
      <c r="E75" s="341"/>
      <c r="F75" s="343" t="str">
        <f>IF(E75="","",LOOKUP(E75,'Work Programme'!$A$8:$A$207,'Work Programme'!$B$8:$B$207))</f>
        <v/>
      </c>
      <c r="G75" s="150"/>
      <c r="H75" s="150"/>
      <c r="I75" s="147"/>
      <c r="J75" s="149"/>
      <c r="K75" s="254" t="str">
        <f>IF(I75="","",VLOOKUP(I75,'Overview - Financial Statement'!$A$46:$B$60,2,FALSE))</f>
        <v/>
      </c>
      <c r="L75" s="255" t="str">
        <f t="shared" si="0"/>
        <v/>
      </c>
      <c r="M75" s="145" t="s">
        <v>312</v>
      </c>
      <c r="O75" s="173"/>
      <c r="P75" s="173"/>
      <c r="Q75" s="173"/>
    </row>
    <row r="76" spans="1:17" x14ac:dyDescent="0.3">
      <c r="A76" s="287">
        <v>62</v>
      </c>
      <c r="B76" s="150"/>
      <c r="C76" s="151"/>
      <c r="D76" s="152"/>
      <c r="E76" s="341"/>
      <c r="F76" s="343" t="str">
        <f>IF(E76="","",LOOKUP(E76,'Work Programme'!$A$8:$A$207,'Work Programme'!$B$8:$B$207))</f>
        <v/>
      </c>
      <c r="G76" s="150"/>
      <c r="H76" s="150"/>
      <c r="I76" s="147"/>
      <c r="J76" s="149"/>
      <c r="K76" s="254" t="str">
        <f>IF(I76="","",VLOOKUP(I76,'Overview - Financial Statement'!$A$46:$B$60,2,FALSE))</f>
        <v/>
      </c>
      <c r="L76" s="255" t="str">
        <f t="shared" si="0"/>
        <v/>
      </c>
      <c r="M76" s="145" t="s">
        <v>311</v>
      </c>
      <c r="O76" s="173"/>
      <c r="P76" s="173"/>
      <c r="Q76" s="173"/>
    </row>
    <row r="77" spans="1:17" x14ac:dyDescent="0.3">
      <c r="A77" s="287">
        <v>63</v>
      </c>
      <c r="B77" s="150"/>
      <c r="C77" s="151"/>
      <c r="D77" s="152"/>
      <c r="E77" s="341"/>
      <c r="F77" s="343" t="str">
        <f>IF(E77="","",LOOKUP(E77,'Work Programme'!$A$8:$A$207,'Work Programme'!$B$8:$B$207))</f>
        <v/>
      </c>
      <c r="G77" s="150"/>
      <c r="H77" s="150"/>
      <c r="I77" s="147"/>
      <c r="J77" s="149"/>
      <c r="K77" s="254" t="str">
        <f>IF(I77="","",VLOOKUP(I77,'Overview - Financial Statement'!$A$46:$B$60,2,FALSE))</f>
        <v/>
      </c>
      <c r="L77" s="255" t="str">
        <f t="shared" si="0"/>
        <v/>
      </c>
      <c r="M77" s="145" t="s">
        <v>140</v>
      </c>
      <c r="O77" s="173"/>
      <c r="P77" s="173"/>
      <c r="Q77" s="173"/>
    </row>
    <row r="78" spans="1:17" x14ac:dyDescent="0.3">
      <c r="A78" s="287">
        <v>64</v>
      </c>
      <c r="B78" s="150"/>
      <c r="C78" s="151"/>
      <c r="D78" s="152"/>
      <c r="E78" s="341"/>
      <c r="F78" s="343" t="str">
        <f>IF(E78="","",LOOKUP(E78,'Work Programme'!$A$8:$A$207,'Work Programme'!$B$8:$B$207))</f>
        <v/>
      </c>
      <c r="G78" s="150"/>
      <c r="H78" s="150"/>
      <c r="I78" s="147"/>
      <c r="J78" s="149"/>
      <c r="K78" s="254" t="str">
        <f>IF(I78="","",VLOOKUP(I78,'Overview - Financial Statement'!$A$46:$B$60,2,FALSE))</f>
        <v/>
      </c>
      <c r="L78" s="255" t="str">
        <f t="shared" si="0"/>
        <v/>
      </c>
      <c r="M78" s="145" t="s">
        <v>310</v>
      </c>
      <c r="O78" s="173"/>
      <c r="P78" s="173"/>
      <c r="Q78" s="173"/>
    </row>
    <row r="79" spans="1:17" x14ac:dyDescent="0.3">
      <c r="A79" s="287">
        <v>65</v>
      </c>
      <c r="B79" s="150"/>
      <c r="C79" s="151"/>
      <c r="D79" s="152"/>
      <c r="E79" s="341"/>
      <c r="F79" s="343" t="str">
        <f>IF(E79="","",LOOKUP(E79,'Work Programme'!$A$8:$A$207,'Work Programme'!$B$8:$B$207))</f>
        <v/>
      </c>
      <c r="G79" s="150"/>
      <c r="H79" s="150"/>
      <c r="I79" s="147"/>
      <c r="J79" s="149"/>
      <c r="K79" s="254" t="str">
        <f>IF(I79="","",VLOOKUP(I79,'Overview - Financial Statement'!$A$46:$B$60,2,FALSE))</f>
        <v/>
      </c>
      <c r="L79" s="255" t="str">
        <f t="shared" si="0"/>
        <v/>
      </c>
      <c r="M79" s="145" t="s">
        <v>143</v>
      </c>
      <c r="O79" s="173"/>
      <c r="P79" s="173"/>
      <c r="Q79" s="173"/>
    </row>
    <row r="80" spans="1:17" x14ac:dyDescent="0.3">
      <c r="A80" s="287">
        <v>66</v>
      </c>
      <c r="B80" s="150"/>
      <c r="C80" s="151"/>
      <c r="D80" s="152"/>
      <c r="E80" s="341"/>
      <c r="F80" s="343" t="str">
        <f>IF(E80="","",LOOKUP(E80,'Work Programme'!$A$8:$A$207,'Work Programme'!$B$8:$B$207))</f>
        <v/>
      </c>
      <c r="G80" s="150"/>
      <c r="H80" s="150"/>
      <c r="I80" s="147"/>
      <c r="J80" s="149"/>
      <c r="K80" s="254" t="str">
        <f>IF(I80="","",VLOOKUP(I80,'Overview - Financial Statement'!$A$46:$B$60,2,FALSE))</f>
        <v/>
      </c>
      <c r="L80" s="255" t="str">
        <f t="shared" ref="L80:L114" si="1">IF(K80="","",J80/K80)</f>
        <v/>
      </c>
      <c r="M80" s="145" t="s">
        <v>314</v>
      </c>
      <c r="O80" s="173"/>
      <c r="P80" s="173"/>
      <c r="Q80" s="173"/>
    </row>
    <row r="81" spans="1:17" x14ac:dyDescent="0.3">
      <c r="A81" s="287">
        <v>67</v>
      </c>
      <c r="B81" s="150"/>
      <c r="C81" s="151"/>
      <c r="D81" s="152"/>
      <c r="E81" s="341"/>
      <c r="F81" s="343" t="str">
        <f>IF(E81="","",LOOKUP(E81,'Work Programme'!$A$8:$A$207,'Work Programme'!$B$8:$B$207))</f>
        <v/>
      </c>
      <c r="G81" s="150"/>
      <c r="H81" s="150"/>
      <c r="I81" s="147"/>
      <c r="J81" s="149"/>
      <c r="K81" s="254" t="str">
        <f>IF(I81="","",VLOOKUP(I81,'Overview - Financial Statement'!$A$46:$B$60,2,FALSE))</f>
        <v/>
      </c>
      <c r="L81" s="255" t="str">
        <f t="shared" si="1"/>
        <v/>
      </c>
      <c r="M81" s="145" t="s">
        <v>317</v>
      </c>
      <c r="O81" s="173"/>
      <c r="P81" s="173"/>
      <c r="Q81" s="173"/>
    </row>
    <row r="82" spans="1:17" x14ac:dyDescent="0.3">
      <c r="A82" s="287">
        <v>68</v>
      </c>
      <c r="B82" s="150"/>
      <c r="C82" s="151"/>
      <c r="D82" s="152"/>
      <c r="E82" s="341"/>
      <c r="F82" s="343" t="str">
        <f>IF(E82="","",LOOKUP(E82,'Work Programme'!$A$8:$A$207,'Work Programme'!$B$8:$B$207))</f>
        <v/>
      </c>
      <c r="G82" s="150"/>
      <c r="H82" s="150"/>
      <c r="I82" s="147"/>
      <c r="J82" s="149"/>
      <c r="K82" s="254" t="str">
        <f>IF(I82="","",VLOOKUP(I82,'Overview - Financial Statement'!$A$46:$B$60,2,FALSE))</f>
        <v/>
      </c>
      <c r="L82" s="255" t="str">
        <f t="shared" si="1"/>
        <v/>
      </c>
      <c r="M82" s="145" t="s">
        <v>318</v>
      </c>
      <c r="O82" s="173"/>
      <c r="P82" s="173"/>
      <c r="Q82" s="173"/>
    </row>
    <row r="83" spans="1:17" x14ac:dyDescent="0.3">
      <c r="A83" s="287">
        <v>69</v>
      </c>
      <c r="B83" s="150"/>
      <c r="C83" s="151"/>
      <c r="D83" s="152"/>
      <c r="E83" s="341"/>
      <c r="F83" s="343" t="str">
        <f>IF(E83="","",LOOKUP(E83,'Work Programme'!$A$8:$A$207,'Work Programme'!$B$8:$B$207))</f>
        <v/>
      </c>
      <c r="G83" s="150"/>
      <c r="H83" s="150"/>
      <c r="I83" s="147"/>
      <c r="J83" s="149"/>
      <c r="K83" s="254" t="str">
        <f>IF(I83="","",VLOOKUP(I83,'Overview - Financial Statement'!$A$46:$B$60,2,FALSE))</f>
        <v/>
      </c>
      <c r="L83" s="255" t="str">
        <f t="shared" si="1"/>
        <v/>
      </c>
      <c r="M83" s="145" t="s">
        <v>313</v>
      </c>
      <c r="O83" s="173"/>
      <c r="P83" s="173"/>
      <c r="Q83" s="173"/>
    </row>
    <row r="84" spans="1:17" x14ac:dyDescent="0.3">
      <c r="A84" s="287">
        <v>70</v>
      </c>
      <c r="B84" s="150"/>
      <c r="C84" s="151"/>
      <c r="D84" s="152"/>
      <c r="E84" s="341"/>
      <c r="F84" s="343" t="str">
        <f>IF(E84="","",LOOKUP(E84,'Work Programme'!$A$8:$A$207,'Work Programme'!$B$8:$B$207))</f>
        <v/>
      </c>
      <c r="G84" s="150"/>
      <c r="H84" s="150"/>
      <c r="I84" s="147"/>
      <c r="J84" s="149"/>
      <c r="K84" s="254" t="str">
        <f>IF(I84="","",VLOOKUP(I84,'Overview - Financial Statement'!$A$46:$B$60,2,FALSE))</f>
        <v/>
      </c>
      <c r="L84" s="255" t="str">
        <f t="shared" si="1"/>
        <v/>
      </c>
      <c r="M84" s="145" t="s">
        <v>316</v>
      </c>
      <c r="O84" s="173"/>
      <c r="P84" s="173"/>
      <c r="Q84" s="173"/>
    </row>
    <row r="85" spans="1:17" x14ac:dyDescent="0.3">
      <c r="A85" s="287">
        <v>71</v>
      </c>
      <c r="B85" s="150"/>
      <c r="C85" s="151"/>
      <c r="D85" s="152"/>
      <c r="E85" s="341"/>
      <c r="F85" s="343" t="str">
        <f>IF(E85="","",LOOKUP(E85,'Work Programme'!$A$8:$A$207,'Work Programme'!$B$8:$B$207))</f>
        <v/>
      </c>
      <c r="G85" s="150"/>
      <c r="H85" s="150"/>
      <c r="I85" s="147"/>
      <c r="J85" s="149"/>
      <c r="K85" s="254" t="str">
        <f>IF(I85="","",VLOOKUP(I85,'Overview - Financial Statement'!$A$46:$B$60,2,FALSE))</f>
        <v/>
      </c>
      <c r="L85" s="255" t="str">
        <f t="shared" si="1"/>
        <v/>
      </c>
      <c r="M85" s="145" t="s">
        <v>315</v>
      </c>
      <c r="O85" s="173"/>
      <c r="P85" s="173"/>
      <c r="Q85" s="173"/>
    </row>
    <row r="86" spans="1:17" x14ac:dyDescent="0.3">
      <c r="A86" s="287">
        <v>72</v>
      </c>
      <c r="B86" s="150"/>
      <c r="C86" s="151"/>
      <c r="D86" s="152"/>
      <c r="E86" s="341"/>
      <c r="F86" s="343" t="str">
        <f>IF(E86="","",LOOKUP(E86,'Work Programme'!$A$8:$A$207,'Work Programme'!$B$8:$B$207))</f>
        <v/>
      </c>
      <c r="G86" s="150"/>
      <c r="H86" s="150"/>
      <c r="I86" s="147"/>
      <c r="J86" s="149"/>
      <c r="K86" s="254" t="str">
        <f>IF(I86="","",VLOOKUP(I86,'Overview - Financial Statement'!$A$46:$B$60,2,FALSE))</f>
        <v/>
      </c>
      <c r="L86" s="255" t="str">
        <f t="shared" si="1"/>
        <v/>
      </c>
      <c r="M86" s="145" t="s">
        <v>146</v>
      </c>
      <c r="O86" s="173"/>
      <c r="P86" s="173"/>
      <c r="Q86" s="173"/>
    </row>
    <row r="87" spans="1:17" x14ac:dyDescent="0.3">
      <c r="A87" s="287">
        <v>73</v>
      </c>
      <c r="B87" s="150"/>
      <c r="C87" s="151"/>
      <c r="D87" s="152"/>
      <c r="E87" s="341"/>
      <c r="F87" s="343" t="str">
        <f>IF(E87="","",LOOKUP(E87,'Work Programme'!$A$8:$A$207,'Work Programme'!$B$8:$B$207))</f>
        <v/>
      </c>
      <c r="G87" s="150"/>
      <c r="H87" s="150"/>
      <c r="I87" s="147"/>
      <c r="J87" s="149"/>
      <c r="K87" s="254" t="str">
        <f>IF(I87="","",VLOOKUP(I87,'Overview - Financial Statement'!$A$46:$B$60,2,FALSE))</f>
        <v/>
      </c>
      <c r="L87" s="255" t="str">
        <f t="shared" si="1"/>
        <v/>
      </c>
      <c r="M87" s="145" t="s">
        <v>319</v>
      </c>
      <c r="O87" s="173"/>
      <c r="P87" s="173"/>
      <c r="Q87" s="173"/>
    </row>
    <row r="88" spans="1:17" x14ac:dyDescent="0.3">
      <c r="A88" s="287">
        <v>74</v>
      </c>
      <c r="B88" s="150"/>
      <c r="C88" s="151"/>
      <c r="D88" s="152"/>
      <c r="E88" s="341"/>
      <c r="F88" s="343" t="str">
        <f>IF(E88="","",LOOKUP(E88,'Work Programme'!$A$8:$A$207,'Work Programme'!$B$8:$B$207))</f>
        <v/>
      </c>
      <c r="G88" s="150"/>
      <c r="H88" s="150"/>
      <c r="I88" s="147"/>
      <c r="J88" s="149"/>
      <c r="K88" s="254" t="str">
        <f>IF(I88="","",VLOOKUP(I88,'Overview - Financial Statement'!$A$46:$B$60,2,FALSE))</f>
        <v/>
      </c>
      <c r="L88" s="255" t="str">
        <f t="shared" si="1"/>
        <v/>
      </c>
      <c r="M88" s="145" t="s">
        <v>320</v>
      </c>
      <c r="O88" s="173"/>
      <c r="P88" s="173"/>
      <c r="Q88" s="173"/>
    </row>
    <row r="89" spans="1:17" x14ac:dyDescent="0.3">
      <c r="A89" s="287">
        <v>75</v>
      </c>
      <c r="B89" s="150"/>
      <c r="C89" s="151"/>
      <c r="D89" s="152"/>
      <c r="E89" s="341"/>
      <c r="F89" s="343" t="str">
        <f>IF(E89="","",LOOKUP(E89,'Work Programme'!$A$8:$A$207,'Work Programme'!$B$8:$B$207))</f>
        <v/>
      </c>
      <c r="G89" s="150"/>
      <c r="H89" s="150"/>
      <c r="I89" s="147"/>
      <c r="J89" s="149"/>
      <c r="K89" s="254" t="str">
        <f>IF(I89="","",VLOOKUP(I89,'Overview - Financial Statement'!$A$46:$B$60,2,FALSE))</f>
        <v/>
      </c>
      <c r="L89" s="255" t="str">
        <f t="shared" si="1"/>
        <v/>
      </c>
      <c r="M89" s="145" t="s">
        <v>322</v>
      </c>
      <c r="O89" s="173"/>
      <c r="P89" s="173"/>
      <c r="Q89" s="173"/>
    </row>
    <row r="90" spans="1:17" x14ac:dyDescent="0.3">
      <c r="A90" s="287">
        <v>76</v>
      </c>
      <c r="B90" s="150"/>
      <c r="C90" s="151"/>
      <c r="D90" s="152"/>
      <c r="E90" s="341"/>
      <c r="F90" s="343" t="str">
        <f>IF(E90="","",LOOKUP(E90,'Work Programme'!$A$8:$A$207,'Work Programme'!$B$8:$B$207))</f>
        <v/>
      </c>
      <c r="G90" s="150"/>
      <c r="H90" s="150"/>
      <c r="I90" s="147"/>
      <c r="J90" s="149"/>
      <c r="K90" s="254" t="str">
        <f>IF(I90="","",VLOOKUP(I90,'Overview - Financial Statement'!$A$46:$B$60,2,FALSE))</f>
        <v/>
      </c>
      <c r="L90" s="255" t="str">
        <f t="shared" si="1"/>
        <v/>
      </c>
      <c r="M90" s="145" t="s">
        <v>321</v>
      </c>
      <c r="O90" s="173"/>
      <c r="P90" s="173"/>
      <c r="Q90" s="173"/>
    </row>
    <row r="91" spans="1:17" x14ac:dyDescent="0.3">
      <c r="A91" s="287">
        <v>77</v>
      </c>
      <c r="B91" s="150"/>
      <c r="C91" s="151"/>
      <c r="D91" s="152"/>
      <c r="E91" s="341"/>
      <c r="F91" s="343" t="str">
        <f>IF(E91="","",LOOKUP(E91,'Work Programme'!$A$8:$A$207,'Work Programme'!$B$8:$B$207))</f>
        <v/>
      </c>
      <c r="G91" s="150"/>
      <c r="H91" s="150"/>
      <c r="I91" s="147"/>
      <c r="J91" s="149"/>
      <c r="K91" s="254" t="str">
        <f>IF(I91="","",VLOOKUP(I91,'Overview - Financial Statement'!$A$46:$B$60,2,FALSE))</f>
        <v/>
      </c>
      <c r="L91" s="255" t="str">
        <f t="shared" si="1"/>
        <v/>
      </c>
      <c r="M91" s="145" t="s">
        <v>324</v>
      </c>
      <c r="O91" s="173"/>
      <c r="P91" s="173"/>
      <c r="Q91" s="173"/>
    </row>
    <row r="92" spans="1:17" x14ac:dyDescent="0.3">
      <c r="A92" s="287">
        <v>78</v>
      </c>
      <c r="B92" s="150"/>
      <c r="C92" s="151"/>
      <c r="D92" s="152"/>
      <c r="E92" s="341"/>
      <c r="F92" s="343" t="str">
        <f>IF(E92="","",LOOKUP(E92,'Work Programme'!$A$8:$A$207,'Work Programme'!$B$8:$B$207))</f>
        <v/>
      </c>
      <c r="G92" s="150"/>
      <c r="H92" s="150"/>
      <c r="I92" s="147"/>
      <c r="J92" s="149"/>
      <c r="K92" s="254" t="str">
        <f>IF(I92="","",VLOOKUP(I92,'Overview - Financial Statement'!$A$46:$B$60,2,FALSE))</f>
        <v/>
      </c>
      <c r="L92" s="255" t="str">
        <f t="shared" si="1"/>
        <v/>
      </c>
      <c r="M92" s="145" t="s">
        <v>325</v>
      </c>
      <c r="O92" s="173"/>
      <c r="P92" s="173"/>
      <c r="Q92" s="173"/>
    </row>
    <row r="93" spans="1:17" x14ac:dyDescent="0.3">
      <c r="A93" s="287">
        <v>79</v>
      </c>
      <c r="B93" s="150"/>
      <c r="C93" s="151"/>
      <c r="D93" s="152"/>
      <c r="E93" s="341"/>
      <c r="F93" s="343" t="str">
        <f>IF(E93="","",LOOKUP(E93,'Work Programme'!$A$8:$A$207,'Work Programme'!$B$8:$B$207))</f>
        <v/>
      </c>
      <c r="G93" s="150"/>
      <c r="H93" s="150"/>
      <c r="I93" s="147"/>
      <c r="J93" s="149"/>
      <c r="K93" s="254" t="str">
        <f>IF(I93="","",VLOOKUP(I93,'Overview - Financial Statement'!$A$46:$B$60,2,FALSE))</f>
        <v/>
      </c>
      <c r="L93" s="255" t="str">
        <f t="shared" si="1"/>
        <v/>
      </c>
      <c r="M93" s="145" t="s">
        <v>277</v>
      </c>
      <c r="O93" s="173"/>
      <c r="P93" s="173"/>
      <c r="Q93" s="173"/>
    </row>
    <row r="94" spans="1:17" x14ac:dyDescent="0.3">
      <c r="A94" s="287">
        <v>80</v>
      </c>
      <c r="B94" s="150"/>
      <c r="C94" s="151"/>
      <c r="D94" s="152"/>
      <c r="E94" s="341"/>
      <c r="F94" s="343" t="str">
        <f>IF(E94="","",LOOKUP(E94,'Work Programme'!$A$8:$A$207,'Work Programme'!$B$8:$B$207))</f>
        <v/>
      </c>
      <c r="G94" s="150"/>
      <c r="H94" s="150"/>
      <c r="I94" s="147"/>
      <c r="J94" s="149"/>
      <c r="K94" s="254" t="str">
        <f>IF(I94="","",VLOOKUP(I94,'Overview - Financial Statement'!$A$46:$B$60,2,FALSE))</f>
        <v/>
      </c>
      <c r="L94" s="255" t="str">
        <f t="shared" si="1"/>
        <v/>
      </c>
      <c r="M94" s="145" t="s">
        <v>283</v>
      </c>
      <c r="O94" s="173"/>
      <c r="P94" s="173"/>
      <c r="Q94" s="173"/>
    </row>
    <row r="95" spans="1:17" x14ac:dyDescent="0.3">
      <c r="A95" s="287">
        <v>81</v>
      </c>
      <c r="B95" s="150"/>
      <c r="C95" s="151"/>
      <c r="D95" s="152"/>
      <c r="E95" s="341"/>
      <c r="F95" s="343" t="str">
        <f>IF(E95="","",LOOKUP(E95,'Work Programme'!$A$8:$A$207,'Work Programme'!$B$8:$B$207))</f>
        <v/>
      </c>
      <c r="G95" s="150"/>
      <c r="H95" s="150"/>
      <c r="I95" s="147"/>
      <c r="J95" s="149"/>
      <c r="K95" s="254" t="str">
        <f>IF(I95="","",VLOOKUP(I95,'Overview - Financial Statement'!$A$46:$B$60,2,FALSE))</f>
        <v/>
      </c>
      <c r="L95" s="255" t="str">
        <f t="shared" si="1"/>
        <v/>
      </c>
      <c r="M95" s="145" t="s">
        <v>326</v>
      </c>
      <c r="O95" s="173"/>
      <c r="P95" s="173"/>
      <c r="Q95" s="173"/>
    </row>
    <row r="96" spans="1:17" x14ac:dyDescent="0.3">
      <c r="A96" s="287">
        <v>82</v>
      </c>
      <c r="B96" s="150"/>
      <c r="C96" s="151"/>
      <c r="D96" s="152"/>
      <c r="E96" s="341"/>
      <c r="F96" s="343" t="str">
        <f>IF(E96="","",LOOKUP(E96,'Work Programme'!$A$8:$A$207,'Work Programme'!$B$8:$B$207))</f>
        <v/>
      </c>
      <c r="G96" s="150"/>
      <c r="H96" s="150"/>
      <c r="I96" s="147"/>
      <c r="J96" s="149"/>
      <c r="K96" s="254" t="str">
        <f>IF(I96="","",VLOOKUP(I96,'Overview - Financial Statement'!$A$46:$B$60,2,FALSE))</f>
        <v/>
      </c>
      <c r="L96" s="255" t="str">
        <f t="shared" si="1"/>
        <v/>
      </c>
      <c r="M96" s="145" t="s">
        <v>327</v>
      </c>
      <c r="O96" s="173"/>
      <c r="P96" s="173"/>
      <c r="Q96" s="173"/>
    </row>
    <row r="97" spans="1:17" x14ac:dyDescent="0.3">
      <c r="A97" s="287">
        <v>83</v>
      </c>
      <c r="B97" s="150"/>
      <c r="C97" s="151"/>
      <c r="D97" s="152"/>
      <c r="E97" s="341"/>
      <c r="F97" s="343" t="str">
        <f>IF(E97="","",LOOKUP(E97,'Work Programme'!$A$8:$A$207,'Work Programme'!$B$8:$B$207))</f>
        <v/>
      </c>
      <c r="G97" s="150"/>
      <c r="H97" s="150"/>
      <c r="I97" s="147"/>
      <c r="J97" s="149"/>
      <c r="K97" s="254" t="str">
        <f>IF(I97="","",VLOOKUP(I97,'Overview - Financial Statement'!$A$46:$B$60,2,FALSE))</f>
        <v/>
      </c>
      <c r="L97" s="255" t="str">
        <f t="shared" si="1"/>
        <v/>
      </c>
      <c r="M97" s="145" t="s">
        <v>279</v>
      </c>
      <c r="O97" s="173"/>
      <c r="P97" s="173"/>
      <c r="Q97" s="173"/>
    </row>
    <row r="98" spans="1:17" x14ac:dyDescent="0.3">
      <c r="A98" s="287">
        <v>84</v>
      </c>
      <c r="B98" s="150"/>
      <c r="C98" s="151"/>
      <c r="D98" s="152"/>
      <c r="E98" s="341"/>
      <c r="F98" s="343" t="str">
        <f>IF(E98="","",LOOKUP(E98,'Work Programme'!$A$8:$A$207,'Work Programme'!$B$8:$B$207))</f>
        <v/>
      </c>
      <c r="G98" s="150"/>
      <c r="H98" s="150"/>
      <c r="I98" s="147"/>
      <c r="J98" s="149"/>
      <c r="K98" s="254" t="str">
        <f>IF(I98="","",VLOOKUP(I98,'Overview - Financial Statement'!$A$46:$B$60,2,FALSE))</f>
        <v/>
      </c>
      <c r="L98" s="255" t="str">
        <f t="shared" si="1"/>
        <v/>
      </c>
      <c r="M98" s="145" t="s">
        <v>323</v>
      </c>
      <c r="O98" s="173"/>
      <c r="P98" s="173"/>
      <c r="Q98" s="173"/>
    </row>
    <row r="99" spans="1:17" x14ac:dyDescent="0.3">
      <c r="A99" s="287">
        <v>85</v>
      </c>
      <c r="B99" s="150"/>
      <c r="C99" s="151"/>
      <c r="D99" s="152"/>
      <c r="E99" s="341"/>
      <c r="F99" s="343" t="str">
        <f>IF(E99="","",LOOKUP(E99,'Work Programme'!$A$8:$A$207,'Work Programme'!$B$8:$B$207))</f>
        <v/>
      </c>
      <c r="G99" s="150"/>
      <c r="H99" s="150"/>
      <c r="I99" s="147"/>
      <c r="J99" s="149"/>
      <c r="K99" s="254" t="str">
        <f>IF(I99="","",VLOOKUP(I99,'Overview - Financial Statement'!$A$46:$B$60,2,FALSE))</f>
        <v/>
      </c>
      <c r="L99" s="255" t="str">
        <f t="shared" si="1"/>
        <v/>
      </c>
      <c r="M99" s="145" t="s">
        <v>328</v>
      </c>
      <c r="O99" s="173"/>
      <c r="P99" s="173"/>
      <c r="Q99" s="173"/>
    </row>
    <row r="100" spans="1:17" x14ac:dyDescent="0.3">
      <c r="A100" s="287">
        <v>86</v>
      </c>
      <c r="B100" s="150"/>
      <c r="C100" s="151"/>
      <c r="D100" s="152"/>
      <c r="E100" s="341"/>
      <c r="F100" s="343" t="str">
        <f>IF(E100="","",LOOKUP(E100,'Work Programme'!$A$8:$A$207,'Work Programme'!$B$8:$B$207))</f>
        <v/>
      </c>
      <c r="G100" s="150"/>
      <c r="H100" s="150"/>
      <c r="I100" s="147"/>
      <c r="J100" s="149"/>
      <c r="K100" s="254" t="str">
        <f>IF(I100="","",VLOOKUP(I100,'Overview - Financial Statement'!$A$46:$B$60,2,FALSE))</f>
        <v/>
      </c>
      <c r="L100" s="255" t="str">
        <f t="shared" si="1"/>
        <v/>
      </c>
      <c r="M100" s="145" t="s">
        <v>331</v>
      </c>
      <c r="O100" s="173"/>
      <c r="P100" s="173"/>
      <c r="Q100" s="173"/>
    </row>
    <row r="101" spans="1:17" x14ac:dyDescent="0.3">
      <c r="A101" s="287">
        <v>87</v>
      </c>
      <c r="B101" s="150"/>
      <c r="C101" s="151"/>
      <c r="D101" s="152"/>
      <c r="E101" s="341"/>
      <c r="F101" s="343" t="str">
        <f>IF(E101="","",LOOKUP(E101,'Work Programme'!$A$8:$A$207,'Work Programme'!$B$8:$B$207))</f>
        <v/>
      </c>
      <c r="G101" s="150"/>
      <c r="H101" s="150"/>
      <c r="I101" s="147"/>
      <c r="J101" s="149"/>
      <c r="K101" s="254" t="str">
        <f>IF(I101="","",VLOOKUP(I101,'Overview - Financial Statement'!$A$46:$B$60,2,FALSE))</f>
        <v/>
      </c>
      <c r="L101" s="255" t="str">
        <f t="shared" si="1"/>
        <v/>
      </c>
      <c r="M101" s="145" t="s">
        <v>377</v>
      </c>
      <c r="O101" s="173"/>
      <c r="P101" s="173"/>
      <c r="Q101" s="173"/>
    </row>
    <row r="102" spans="1:17" x14ac:dyDescent="0.3">
      <c r="A102" s="287">
        <v>88</v>
      </c>
      <c r="B102" s="150"/>
      <c r="C102" s="151"/>
      <c r="D102" s="152"/>
      <c r="E102" s="341"/>
      <c r="F102" s="343" t="str">
        <f>IF(E102="","",LOOKUP(E102,'Work Programme'!$A$8:$A$207,'Work Programme'!$B$8:$B$207))</f>
        <v/>
      </c>
      <c r="G102" s="150"/>
      <c r="H102" s="150"/>
      <c r="I102" s="147"/>
      <c r="J102" s="149"/>
      <c r="K102" s="254" t="str">
        <f>IF(I102="","",VLOOKUP(I102,'Overview - Financial Statement'!$A$46:$B$60,2,FALSE))</f>
        <v/>
      </c>
      <c r="L102" s="255" t="str">
        <f t="shared" si="1"/>
        <v/>
      </c>
      <c r="M102" s="145" t="s">
        <v>332</v>
      </c>
      <c r="O102" s="173"/>
      <c r="P102" s="173"/>
      <c r="Q102" s="173"/>
    </row>
    <row r="103" spans="1:17" x14ac:dyDescent="0.3">
      <c r="A103" s="287">
        <v>89</v>
      </c>
      <c r="B103" s="150"/>
      <c r="C103" s="151"/>
      <c r="D103" s="152"/>
      <c r="E103" s="341"/>
      <c r="F103" s="343" t="str">
        <f>IF(E103="","",LOOKUP(E103,'Work Programme'!$A$8:$A$207,'Work Programme'!$B$8:$B$207))</f>
        <v/>
      </c>
      <c r="G103" s="150"/>
      <c r="H103" s="150"/>
      <c r="I103" s="147"/>
      <c r="J103" s="149"/>
      <c r="K103" s="254" t="str">
        <f>IF(I103="","",VLOOKUP(I103,'Overview - Financial Statement'!$A$46:$B$60,2,FALSE))</f>
        <v/>
      </c>
      <c r="L103" s="255" t="str">
        <f t="shared" si="1"/>
        <v/>
      </c>
      <c r="M103" s="145" t="s">
        <v>330</v>
      </c>
      <c r="O103" s="173"/>
      <c r="P103" s="173"/>
      <c r="Q103" s="173"/>
    </row>
    <row r="104" spans="1:17" x14ac:dyDescent="0.3">
      <c r="A104" s="287">
        <v>90</v>
      </c>
      <c r="B104" s="150"/>
      <c r="C104" s="151"/>
      <c r="D104" s="152"/>
      <c r="E104" s="341"/>
      <c r="F104" s="343" t="str">
        <f>IF(E104="","",LOOKUP(E104,'Work Programme'!$A$8:$A$207,'Work Programme'!$B$8:$B$207))</f>
        <v/>
      </c>
      <c r="G104" s="150"/>
      <c r="H104" s="150"/>
      <c r="I104" s="147"/>
      <c r="J104" s="149"/>
      <c r="K104" s="254" t="str">
        <f>IF(I104="","",VLOOKUP(I104,'Overview - Financial Statement'!$A$46:$B$60,2,FALSE))</f>
        <v/>
      </c>
      <c r="L104" s="255" t="str">
        <f t="shared" si="1"/>
        <v/>
      </c>
      <c r="M104" s="145" t="s">
        <v>144</v>
      </c>
      <c r="O104" s="173"/>
      <c r="P104" s="173"/>
      <c r="Q104" s="173"/>
    </row>
    <row r="105" spans="1:17" x14ac:dyDescent="0.3">
      <c r="A105" s="287">
        <v>91</v>
      </c>
      <c r="B105" s="150"/>
      <c r="C105" s="151"/>
      <c r="D105" s="152"/>
      <c r="E105" s="341"/>
      <c r="F105" s="343" t="str">
        <f>IF(E105="","",LOOKUP(E105,'Work Programme'!$A$8:$A$207,'Work Programme'!$B$8:$B$207))</f>
        <v/>
      </c>
      <c r="G105" s="150"/>
      <c r="H105" s="150"/>
      <c r="I105" s="147"/>
      <c r="J105" s="149"/>
      <c r="K105" s="254" t="str">
        <f>IF(I105="","",VLOOKUP(I105,'Overview - Financial Statement'!$A$46:$B$60,2,FALSE))</f>
        <v/>
      </c>
      <c r="L105" s="255" t="str">
        <f t="shared" si="1"/>
        <v/>
      </c>
      <c r="M105" s="145" t="s">
        <v>334</v>
      </c>
      <c r="O105" s="173"/>
      <c r="P105" s="173"/>
      <c r="Q105" s="173"/>
    </row>
    <row r="106" spans="1:17" x14ac:dyDescent="0.3">
      <c r="A106" s="287">
        <v>92</v>
      </c>
      <c r="B106" s="150"/>
      <c r="C106" s="151"/>
      <c r="D106" s="152"/>
      <c r="E106" s="341"/>
      <c r="F106" s="343" t="str">
        <f>IF(E106="","",LOOKUP(E106,'Work Programme'!$A$8:$A$207,'Work Programme'!$B$8:$B$207))</f>
        <v/>
      </c>
      <c r="G106" s="150"/>
      <c r="H106" s="150"/>
      <c r="I106" s="147"/>
      <c r="J106" s="149"/>
      <c r="K106" s="254" t="str">
        <f>IF(I106="","",VLOOKUP(I106,'Overview - Financial Statement'!$A$46:$B$60,2,FALSE))</f>
        <v/>
      </c>
      <c r="L106" s="255" t="str">
        <f t="shared" si="1"/>
        <v/>
      </c>
      <c r="M106" s="145" t="s">
        <v>329</v>
      </c>
      <c r="O106" s="173"/>
      <c r="P106" s="173"/>
      <c r="Q106" s="173"/>
    </row>
    <row r="107" spans="1:17" x14ac:dyDescent="0.3">
      <c r="A107" s="287">
        <v>93</v>
      </c>
      <c r="B107" s="150"/>
      <c r="C107" s="151"/>
      <c r="D107" s="152"/>
      <c r="E107" s="341"/>
      <c r="F107" s="343" t="str">
        <f>IF(E107="","",LOOKUP(E107,'Work Programme'!$A$8:$A$207,'Work Programme'!$B$8:$B$207))</f>
        <v/>
      </c>
      <c r="G107" s="150"/>
      <c r="H107" s="150"/>
      <c r="I107" s="147"/>
      <c r="J107" s="149"/>
      <c r="K107" s="254" t="str">
        <f>IF(I107="","",VLOOKUP(I107,'Overview - Financial Statement'!$A$46:$B$60,2,FALSE))</f>
        <v/>
      </c>
      <c r="L107" s="255" t="str">
        <f t="shared" si="1"/>
        <v/>
      </c>
      <c r="M107" s="145" t="s">
        <v>333</v>
      </c>
      <c r="O107" s="173"/>
      <c r="P107" s="173"/>
      <c r="Q107" s="173"/>
    </row>
    <row r="108" spans="1:17" x14ac:dyDescent="0.3">
      <c r="A108" s="287">
        <v>94</v>
      </c>
      <c r="B108" s="150"/>
      <c r="C108" s="151"/>
      <c r="D108" s="152"/>
      <c r="E108" s="341"/>
      <c r="F108" s="343" t="str">
        <f>IF(E108="","",LOOKUP(E108,'Work Programme'!$A$8:$A$207,'Work Programme'!$B$8:$B$207))</f>
        <v/>
      </c>
      <c r="G108" s="150"/>
      <c r="H108" s="150"/>
      <c r="I108" s="147"/>
      <c r="J108" s="149"/>
      <c r="K108" s="254" t="str">
        <f>IF(I108="","",VLOOKUP(I108,'Overview - Financial Statement'!$A$46:$B$60,2,FALSE))</f>
        <v/>
      </c>
      <c r="L108" s="255" t="str">
        <f t="shared" si="1"/>
        <v/>
      </c>
      <c r="M108" s="145" t="s">
        <v>340</v>
      </c>
      <c r="O108" s="173"/>
      <c r="P108" s="173"/>
      <c r="Q108" s="173"/>
    </row>
    <row r="109" spans="1:17" x14ac:dyDescent="0.3">
      <c r="A109" s="287">
        <v>95</v>
      </c>
      <c r="B109" s="150"/>
      <c r="C109" s="151"/>
      <c r="D109" s="152"/>
      <c r="E109" s="341"/>
      <c r="F109" s="343" t="str">
        <f>IF(E109="","",LOOKUP(E109,'Work Programme'!$A$8:$A$207,'Work Programme'!$B$8:$B$207))</f>
        <v/>
      </c>
      <c r="G109" s="150"/>
      <c r="H109" s="150"/>
      <c r="I109" s="147"/>
      <c r="J109" s="149"/>
      <c r="K109" s="254" t="str">
        <f>IF(I109="","",VLOOKUP(I109,'Overview - Financial Statement'!$A$46:$B$60,2,FALSE))</f>
        <v/>
      </c>
      <c r="L109" s="255" t="str">
        <f t="shared" si="1"/>
        <v/>
      </c>
      <c r="M109" s="145" t="s">
        <v>152</v>
      </c>
      <c r="O109" s="173"/>
      <c r="P109" s="173"/>
      <c r="Q109" s="173"/>
    </row>
    <row r="110" spans="1:17" x14ac:dyDescent="0.3">
      <c r="A110" s="287">
        <v>96</v>
      </c>
      <c r="B110" s="150"/>
      <c r="C110" s="151"/>
      <c r="D110" s="152"/>
      <c r="E110" s="341"/>
      <c r="F110" s="343" t="str">
        <f>IF(E110="","",LOOKUP(E110,'Work Programme'!$A$8:$A$207,'Work Programme'!$B$8:$B$207))</f>
        <v/>
      </c>
      <c r="G110" s="150"/>
      <c r="H110" s="150"/>
      <c r="I110" s="147"/>
      <c r="J110" s="149"/>
      <c r="K110" s="254" t="str">
        <f>IF(I110="","",VLOOKUP(I110,'Overview - Financial Statement'!$A$46:$B$60,2,FALSE))</f>
        <v/>
      </c>
      <c r="L110" s="255" t="str">
        <f t="shared" si="1"/>
        <v/>
      </c>
      <c r="M110" s="145" t="s">
        <v>335</v>
      </c>
      <c r="O110" s="173"/>
      <c r="P110" s="173"/>
      <c r="Q110" s="173"/>
    </row>
    <row r="111" spans="1:17" x14ac:dyDescent="0.3">
      <c r="A111" s="287">
        <v>97</v>
      </c>
      <c r="B111" s="150"/>
      <c r="C111" s="151"/>
      <c r="D111" s="152"/>
      <c r="E111" s="341"/>
      <c r="F111" s="343" t="str">
        <f>IF(E111="","",LOOKUP(E111,'Work Programme'!$A$8:$A$207,'Work Programme'!$B$8:$B$207))</f>
        <v/>
      </c>
      <c r="G111" s="150"/>
      <c r="H111" s="150"/>
      <c r="I111" s="147"/>
      <c r="J111" s="149"/>
      <c r="K111" s="254" t="str">
        <f>IF(I111="","",VLOOKUP(I111,'Overview - Financial Statement'!$A$46:$B$60,2,FALSE))</f>
        <v/>
      </c>
      <c r="L111" s="255" t="str">
        <f t="shared" si="1"/>
        <v/>
      </c>
      <c r="M111" s="145" t="s">
        <v>149</v>
      </c>
      <c r="O111" s="173"/>
      <c r="P111" s="173"/>
      <c r="Q111" s="173"/>
    </row>
    <row r="112" spans="1:17" x14ac:dyDescent="0.3">
      <c r="A112" s="287">
        <v>98</v>
      </c>
      <c r="B112" s="150"/>
      <c r="C112" s="151"/>
      <c r="D112" s="152"/>
      <c r="E112" s="341"/>
      <c r="F112" s="343" t="str">
        <f>IF(E112="","",LOOKUP(E112,'Work Programme'!$A$8:$A$207,'Work Programme'!$B$8:$B$207))</f>
        <v/>
      </c>
      <c r="G112" s="150"/>
      <c r="H112" s="150"/>
      <c r="I112" s="147"/>
      <c r="J112" s="149"/>
      <c r="K112" s="254" t="str">
        <f>IF(I112="","",VLOOKUP(I112,'Overview - Financial Statement'!$A$46:$B$60,2,FALSE))</f>
        <v/>
      </c>
      <c r="L112" s="255" t="str">
        <f t="shared" si="1"/>
        <v/>
      </c>
      <c r="M112" s="145" t="s">
        <v>346</v>
      </c>
      <c r="O112" s="173"/>
      <c r="P112" s="173"/>
      <c r="Q112" s="173"/>
    </row>
    <row r="113" spans="1:17" x14ac:dyDescent="0.3">
      <c r="A113" s="287">
        <v>99</v>
      </c>
      <c r="B113" s="150"/>
      <c r="C113" s="151"/>
      <c r="D113" s="152"/>
      <c r="E113" s="341"/>
      <c r="F113" s="343" t="str">
        <f>IF(E113="","",LOOKUP(E113,'Work Programme'!$A$8:$A$207,'Work Programme'!$B$8:$B$207))</f>
        <v/>
      </c>
      <c r="G113" s="150"/>
      <c r="H113" s="150"/>
      <c r="I113" s="147"/>
      <c r="J113" s="149"/>
      <c r="K113" s="254" t="str">
        <f>IF(I113="","",VLOOKUP(I113,'Overview - Financial Statement'!$A$46:$B$60,2,FALSE))</f>
        <v/>
      </c>
      <c r="L113" s="255" t="str">
        <f t="shared" si="1"/>
        <v/>
      </c>
      <c r="M113" s="145" t="s">
        <v>344</v>
      </c>
      <c r="O113" s="173"/>
      <c r="P113" s="173"/>
      <c r="Q113" s="173"/>
    </row>
    <row r="114" spans="1:17" x14ac:dyDescent="0.3">
      <c r="A114" s="287">
        <v>100</v>
      </c>
      <c r="B114" s="150"/>
      <c r="C114" s="151"/>
      <c r="D114" s="152"/>
      <c r="E114" s="341"/>
      <c r="F114" s="343" t="str">
        <f>IF(E114="","",LOOKUP(E114,'Work Programme'!$A$8:$A$207,'Work Programme'!$B$8:$B$207))</f>
        <v/>
      </c>
      <c r="G114" s="150"/>
      <c r="H114" s="150"/>
      <c r="I114" s="147"/>
      <c r="J114" s="149"/>
      <c r="K114" s="254" t="str">
        <f>IF(I114="","",VLOOKUP(I114,'Overview - Financial Statement'!$A$46:$B$60,2,FALSE))</f>
        <v/>
      </c>
      <c r="L114" s="255" t="str">
        <f t="shared" si="1"/>
        <v/>
      </c>
      <c r="M114" s="145" t="s">
        <v>341</v>
      </c>
      <c r="O114" s="173"/>
      <c r="P114" s="173"/>
      <c r="Q114" s="173"/>
    </row>
    <row r="115" spans="1:17" x14ac:dyDescent="0.3">
      <c r="M115" s="145" t="s">
        <v>339</v>
      </c>
    </row>
    <row r="116" spans="1:17" x14ac:dyDescent="0.3">
      <c r="M116" s="145" t="s">
        <v>342</v>
      </c>
    </row>
    <row r="117" spans="1:17" x14ac:dyDescent="0.3">
      <c r="M117" s="145" t="s">
        <v>338</v>
      </c>
    </row>
    <row r="118" spans="1:17" x14ac:dyDescent="0.3">
      <c r="M118" s="145" t="s">
        <v>337</v>
      </c>
    </row>
    <row r="119" spans="1:17" x14ac:dyDescent="0.3">
      <c r="M119" s="145" t="s">
        <v>343</v>
      </c>
    </row>
    <row r="120" spans="1:17" x14ac:dyDescent="0.3">
      <c r="M120" s="145" t="s">
        <v>336</v>
      </c>
    </row>
    <row r="121" spans="1:17" x14ac:dyDescent="0.3">
      <c r="M121" s="145" t="s">
        <v>345</v>
      </c>
    </row>
    <row r="122" spans="1:17" x14ac:dyDescent="0.3">
      <c r="M122" s="145" t="s">
        <v>347</v>
      </c>
    </row>
    <row r="123" spans="1:17" x14ac:dyDescent="0.3">
      <c r="M123" s="145" t="s">
        <v>352</v>
      </c>
    </row>
    <row r="124" spans="1:17" x14ac:dyDescent="0.3">
      <c r="M124" s="145" t="s">
        <v>351</v>
      </c>
    </row>
    <row r="125" spans="1:17" x14ac:dyDescent="0.3">
      <c r="M125" s="145" t="s">
        <v>349</v>
      </c>
    </row>
    <row r="126" spans="1:17" x14ac:dyDescent="0.3">
      <c r="M126" s="145" t="s">
        <v>136</v>
      </c>
    </row>
    <row r="127" spans="1:17" x14ac:dyDescent="0.3">
      <c r="M127" s="145" t="s">
        <v>348</v>
      </c>
    </row>
    <row r="128" spans="1:17" x14ac:dyDescent="0.3">
      <c r="M128" s="145" t="s">
        <v>350</v>
      </c>
    </row>
    <row r="129" spans="13:13" x14ac:dyDescent="0.3">
      <c r="M129" s="145" t="s">
        <v>353</v>
      </c>
    </row>
    <row r="130" spans="13:13" x14ac:dyDescent="0.3">
      <c r="M130" s="145" t="s">
        <v>176</v>
      </c>
    </row>
    <row r="131" spans="13:13" x14ac:dyDescent="0.3">
      <c r="M131" s="145" t="s">
        <v>356</v>
      </c>
    </row>
    <row r="132" spans="13:13" x14ac:dyDescent="0.3">
      <c r="M132" s="145" t="s">
        <v>359</v>
      </c>
    </row>
    <row r="133" spans="13:13" x14ac:dyDescent="0.3">
      <c r="M133" s="145" t="s">
        <v>357</v>
      </c>
    </row>
    <row r="134" spans="13:13" x14ac:dyDescent="0.3">
      <c r="M134" s="145" t="s">
        <v>360</v>
      </c>
    </row>
    <row r="135" spans="13:13" x14ac:dyDescent="0.3">
      <c r="M135" s="145" t="s">
        <v>355</v>
      </c>
    </row>
    <row r="136" spans="13:13" x14ac:dyDescent="0.3">
      <c r="M136" s="145" t="s">
        <v>138</v>
      </c>
    </row>
    <row r="137" spans="13:13" x14ac:dyDescent="0.3">
      <c r="M137" s="145" t="s">
        <v>361</v>
      </c>
    </row>
    <row r="138" spans="13:13" x14ac:dyDescent="0.3">
      <c r="M138" s="145" t="s">
        <v>358</v>
      </c>
    </row>
    <row r="139" spans="13:13" x14ac:dyDescent="0.3">
      <c r="M139" s="145" t="s">
        <v>362</v>
      </c>
    </row>
    <row r="140" spans="13:13" x14ac:dyDescent="0.3">
      <c r="M140" s="145" t="s">
        <v>145</v>
      </c>
    </row>
    <row r="141" spans="13:13" x14ac:dyDescent="0.3">
      <c r="M141" s="145" t="s">
        <v>150</v>
      </c>
    </row>
    <row r="142" spans="13:13" x14ac:dyDescent="0.3">
      <c r="M142" s="145" t="s">
        <v>363</v>
      </c>
    </row>
    <row r="143" spans="13:13" x14ac:dyDescent="0.3">
      <c r="M143" s="145" t="s">
        <v>364</v>
      </c>
    </row>
    <row r="144" spans="13:13" x14ac:dyDescent="0.3">
      <c r="M144" s="145" t="s">
        <v>367</v>
      </c>
    </row>
    <row r="145" spans="13:13" x14ac:dyDescent="0.3">
      <c r="M145" s="145" t="s">
        <v>373</v>
      </c>
    </row>
    <row r="146" spans="13:13" x14ac:dyDescent="0.3">
      <c r="M146" s="145" t="s">
        <v>368</v>
      </c>
    </row>
    <row r="147" spans="13:13" x14ac:dyDescent="0.3">
      <c r="M147" s="145" t="s">
        <v>378</v>
      </c>
    </row>
    <row r="148" spans="13:13" x14ac:dyDescent="0.3">
      <c r="M148" s="145" t="s">
        <v>137</v>
      </c>
    </row>
    <row r="149" spans="13:13" x14ac:dyDescent="0.3">
      <c r="M149" s="145" t="s">
        <v>370</v>
      </c>
    </row>
    <row r="150" spans="13:13" x14ac:dyDescent="0.3">
      <c r="M150" s="145" t="s">
        <v>372</v>
      </c>
    </row>
    <row r="151" spans="13:13" x14ac:dyDescent="0.3">
      <c r="M151" s="145" t="s">
        <v>371</v>
      </c>
    </row>
    <row r="152" spans="13:13" x14ac:dyDescent="0.3">
      <c r="M152" s="145" t="s">
        <v>369</v>
      </c>
    </row>
    <row r="153" spans="13:13" x14ac:dyDescent="0.3">
      <c r="M153" s="145" t="s">
        <v>374</v>
      </c>
    </row>
    <row r="154" spans="13:13" x14ac:dyDescent="0.3">
      <c r="M154" s="145" t="s">
        <v>379</v>
      </c>
    </row>
    <row r="155" spans="13:13" x14ac:dyDescent="0.3">
      <c r="M155" s="145" t="s">
        <v>366</v>
      </c>
    </row>
    <row r="156" spans="13:13" x14ac:dyDescent="0.3">
      <c r="M156" s="145" t="s">
        <v>294</v>
      </c>
    </row>
    <row r="157" spans="13:13" x14ac:dyDescent="0.3">
      <c r="M157" s="145" t="s">
        <v>382</v>
      </c>
    </row>
    <row r="158" spans="13:13" x14ac:dyDescent="0.3">
      <c r="M158" s="145" t="s">
        <v>380</v>
      </c>
    </row>
    <row r="159" spans="13:13" x14ac:dyDescent="0.3">
      <c r="M159" s="145" t="s">
        <v>386</v>
      </c>
    </row>
    <row r="160" spans="13:13" x14ac:dyDescent="0.3">
      <c r="M160" s="145" t="s">
        <v>384</v>
      </c>
    </row>
    <row r="161" spans="13:13" x14ac:dyDescent="0.3">
      <c r="M161" s="145" t="s">
        <v>391</v>
      </c>
    </row>
    <row r="162" spans="13:13" x14ac:dyDescent="0.3">
      <c r="M162" s="145" t="s">
        <v>390</v>
      </c>
    </row>
    <row r="163" spans="13:13" x14ac:dyDescent="0.3">
      <c r="M163" s="145" t="s">
        <v>389</v>
      </c>
    </row>
    <row r="164" spans="13:13" x14ac:dyDescent="0.3">
      <c r="M164" s="145" t="s">
        <v>387</v>
      </c>
    </row>
    <row r="165" spans="13:13" x14ac:dyDescent="0.3">
      <c r="M165" s="145" t="s">
        <v>153</v>
      </c>
    </row>
    <row r="166" spans="13:13" x14ac:dyDescent="0.3">
      <c r="M166" s="145" t="s">
        <v>388</v>
      </c>
    </row>
    <row r="167" spans="13:13" x14ac:dyDescent="0.3">
      <c r="M167" s="145" t="s">
        <v>383</v>
      </c>
    </row>
    <row r="168" spans="13:13" x14ac:dyDescent="0.3">
      <c r="M168" s="145" t="s">
        <v>385</v>
      </c>
    </row>
    <row r="169" spans="13:13" x14ac:dyDescent="0.3">
      <c r="M169" s="145" t="s">
        <v>393</v>
      </c>
    </row>
    <row r="170" spans="13:13" x14ac:dyDescent="0.3">
      <c r="M170" s="145" t="s">
        <v>392</v>
      </c>
    </row>
    <row r="171" spans="13:13" x14ac:dyDescent="0.3">
      <c r="M171" s="145" t="s">
        <v>395</v>
      </c>
    </row>
    <row r="172" spans="13:13" x14ac:dyDescent="0.3">
      <c r="M172" s="145" t="s">
        <v>396</v>
      </c>
    </row>
    <row r="173" spans="13:13" x14ac:dyDescent="0.3">
      <c r="M173" s="145" t="s">
        <v>397</v>
      </c>
    </row>
    <row r="174" spans="13:13" x14ac:dyDescent="0.3">
      <c r="M174" s="145" t="s">
        <v>399</v>
      </c>
    </row>
    <row r="175" spans="13:13" x14ac:dyDescent="0.3">
      <c r="M175" s="145" t="s">
        <v>398</v>
      </c>
    </row>
    <row r="176" spans="13:13" x14ac:dyDescent="0.3">
      <c r="M176" s="145" t="s">
        <v>400</v>
      </c>
    </row>
    <row r="177" spans="13:13" x14ac:dyDescent="0.3">
      <c r="M177" s="145" t="s">
        <v>365</v>
      </c>
    </row>
    <row r="178" spans="13:13" x14ac:dyDescent="0.3">
      <c r="M178" s="145" t="s">
        <v>401</v>
      </c>
    </row>
    <row r="179" spans="13:13" x14ac:dyDescent="0.3">
      <c r="M179" s="145" t="s">
        <v>291</v>
      </c>
    </row>
    <row r="180" spans="13:13" x14ac:dyDescent="0.3">
      <c r="M180" s="145" t="s">
        <v>354</v>
      </c>
    </row>
    <row r="181" spans="13:13" x14ac:dyDescent="0.3">
      <c r="M181" s="145" t="s">
        <v>402</v>
      </c>
    </row>
    <row r="182" spans="13:13" x14ac:dyDescent="0.3">
      <c r="M182" s="145" t="s">
        <v>375</v>
      </c>
    </row>
    <row r="183" spans="13:13" x14ac:dyDescent="0.3">
      <c r="M183" s="145" t="s">
        <v>403</v>
      </c>
    </row>
    <row r="184" spans="13:13" x14ac:dyDescent="0.3">
      <c r="M184" s="145" t="s">
        <v>404</v>
      </c>
    </row>
  </sheetData>
  <sheetProtection password="CE00" sheet="1" objects="1" scenarios="1" formatCells="0"/>
  <sortState ref="M15:M184">
    <sortCondition ref="M15"/>
  </sortState>
  <dataConsolidate/>
  <mergeCells count="18">
    <mergeCell ref="C2:P2"/>
    <mergeCell ref="C3:P3"/>
    <mergeCell ref="D4:G4"/>
    <mergeCell ref="I12:I14"/>
    <mergeCell ref="L12:L14"/>
    <mergeCell ref="A10:I11"/>
    <mergeCell ref="A7:J7"/>
    <mergeCell ref="A12:A14"/>
    <mergeCell ref="B12:C12"/>
    <mergeCell ref="D12:D14"/>
    <mergeCell ref="G12:G14"/>
    <mergeCell ref="H12:H14"/>
    <mergeCell ref="E12:E14"/>
    <mergeCell ref="B13:B14"/>
    <mergeCell ref="C13:C14"/>
    <mergeCell ref="F12:F14"/>
    <mergeCell ref="J12:J14"/>
    <mergeCell ref="K12:K14"/>
  </mergeCells>
  <dataValidations count="1">
    <dataValidation type="list" allowBlank="1" showInputMessage="1" showErrorMessage="1" sqref="D15:D114">
      <formula1>"Chapter1, Chapter 2, Chapter 3, Chapter 4"</formula1>
    </dataValidation>
  </dataValidations>
  <pageMargins left="0.19685039370078741" right="0.47244094488188981" top="0.51181102362204722" bottom="0.47244094488188981" header="0.31496062992125984" footer="0.31496062992125984"/>
  <pageSetup paperSize="9" scale="47" orientation="landscape" horizontalDpi="4294967293" r:id="rId1"/>
  <headerFooter>
    <oddFooter>&amp;CPage &amp;P of &amp;N</oddFooter>
  </headerFooter>
  <colBreaks count="1" manualBreakCount="1">
    <brk id="16" max="1206" man="1"/>
  </colBreaks>
  <extLst>
    <ext xmlns:x14="http://schemas.microsoft.com/office/spreadsheetml/2009/9/main" uri="{CCE6A557-97BC-4b89-ADB6-D9C93CAAB3DF}">
      <x14:dataValidations xmlns:xm="http://schemas.microsoft.com/office/excel/2006/main" count="2">
        <x14:dataValidation type="list" allowBlank="1" showInputMessage="1" showErrorMessage="1">
          <x14:formula1>
            <xm:f>ISO!$B$4:$B$43</xm:f>
          </x14:formula1>
          <xm:sqref>C15:C114</xm:sqref>
        </x14:dataValidation>
        <x14:dataValidation type="list" allowBlank="1" showInputMessage="1" showErrorMessage="1">
          <x14:formula1>
            <xm:f>ISO!$H$4:$H$179</xm:f>
          </x14:formula1>
          <xm:sqref>I15:I114</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7030A0"/>
  </sheetPr>
  <dimension ref="A2:N37"/>
  <sheetViews>
    <sheetView view="pageBreakPreview" topLeftCell="C4" zoomScaleNormal="100" zoomScaleSheetLayoutView="100" workbookViewId="0">
      <selection activeCell="M23" sqref="M23"/>
    </sheetView>
  </sheetViews>
  <sheetFormatPr defaultColWidth="11.44140625" defaultRowHeight="14.4" x14ac:dyDescent="0.3"/>
  <cols>
    <col min="1" max="1" width="20.109375" style="1" customWidth="1"/>
    <col min="2" max="2" width="27.6640625" style="1" customWidth="1"/>
    <col min="3" max="12" width="15.33203125" style="1" customWidth="1"/>
    <col min="13" max="13" width="24.44140625" style="1" customWidth="1"/>
    <col min="14" max="14" width="17.5546875" style="1" customWidth="1"/>
    <col min="15" max="15" width="13" style="1" customWidth="1"/>
    <col min="16" max="16384" width="11.44140625" style="1"/>
  </cols>
  <sheetData>
    <row r="2" spans="1:14" s="49" customFormat="1" ht="15.6" x14ac:dyDescent="0.3">
      <c r="A2" s="49" t="s">
        <v>439</v>
      </c>
      <c r="C2" s="445">
        <f>'Overview - Financial Statement'!C12</f>
        <v>0</v>
      </c>
      <c r="D2" s="445"/>
      <c r="E2" s="445"/>
      <c r="F2" s="445"/>
      <c r="G2" s="445"/>
      <c r="H2" s="445"/>
      <c r="I2" s="445"/>
      <c r="J2" s="445"/>
      <c r="K2" s="445"/>
      <c r="L2" s="50"/>
    </row>
    <row r="3" spans="1:14" s="49" customFormat="1" ht="15.6" x14ac:dyDescent="0.3">
      <c r="A3" s="49" t="s">
        <v>1</v>
      </c>
      <c r="B3" s="446">
        <f>'Overview - Financial Statement'!B13</f>
        <v>0</v>
      </c>
      <c r="C3" s="446"/>
      <c r="D3" s="446"/>
      <c r="E3" s="446"/>
      <c r="F3" s="446"/>
      <c r="G3" s="446"/>
      <c r="H3" s="446"/>
      <c r="I3" s="446"/>
      <c r="J3" s="446"/>
      <c r="K3" s="446"/>
    </row>
    <row r="4" spans="1:14" s="53" customFormat="1" ht="15.6" x14ac:dyDescent="0.3">
      <c r="A4" s="49" t="s">
        <v>0</v>
      </c>
      <c r="B4" s="49" t="str">
        <f>'Overview - Financial Statement'!B14</f>
        <v>20xx-xxxx</v>
      </c>
      <c r="C4" s="455" t="s">
        <v>34</v>
      </c>
      <c r="D4" s="455"/>
      <c r="E4" s="51">
        <f>+'Overview - Financial Statement'!H14</f>
        <v>0</v>
      </c>
      <c r="F4" s="52" t="s">
        <v>4</v>
      </c>
      <c r="G4" s="51">
        <f>'Overview - Financial Statement'!J14</f>
        <v>0</v>
      </c>
      <c r="J4" s="43" t="s">
        <v>174</v>
      </c>
      <c r="K4" s="54" t="s">
        <v>2</v>
      </c>
      <c r="N4" s="49"/>
    </row>
    <row r="5" spans="1:14" ht="15" thickBot="1" x14ac:dyDescent="0.35"/>
    <row r="6" spans="1:14" s="3" customFormat="1" ht="58.2" thickBot="1" x14ac:dyDescent="0.35">
      <c r="A6" s="460" t="s">
        <v>181</v>
      </c>
      <c r="B6" s="461"/>
      <c r="C6" s="105" t="s">
        <v>207</v>
      </c>
      <c r="D6" s="105" t="s">
        <v>206</v>
      </c>
      <c r="E6" s="105" t="s">
        <v>193</v>
      </c>
      <c r="F6" s="105" t="s">
        <v>194</v>
      </c>
      <c r="G6" s="105" t="s">
        <v>192</v>
      </c>
      <c r="H6" s="105" t="s">
        <v>243</v>
      </c>
      <c r="I6" s="105" t="s">
        <v>242</v>
      </c>
      <c r="J6" s="72" t="s">
        <v>202</v>
      </c>
      <c r="K6" s="105" t="s">
        <v>195</v>
      </c>
      <c r="L6" s="106" t="s">
        <v>196</v>
      </c>
    </row>
    <row r="7" spans="1:14" ht="15.6" x14ac:dyDescent="0.3">
      <c r="J7" s="60">
        <f>C16*10%</f>
        <v>0</v>
      </c>
    </row>
    <row r="8" spans="1:14" x14ac:dyDescent="0.3">
      <c r="A8" s="55" t="s">
        <v>182</v>
      </c>
      <c r="B8" s="163" t="s">
        <v>463</v>
      </c>
      <c r="C8" s="61">
        <f>'Overview - Financial Statement'!F21</f>
        <v>0</v>
      </c>
      <c r="D8" s="62">
        <f>'Overview - Financial Statement'!H21</f>
        <v>0</v>
      </c>
      <c r="E8" s="62">
        <f>'1. Data Collection'!AC9</f>
        <v>0</v>
      </c>
      <c r="F8" s="113">
        <v>0</v>
      </c>
      <c r="G8" s="63">
        <f>'1. Data Collection'!AB9+F8</f>
        <v>0</v>
      </c>
      <c r="H8" s="63">
        <f>'1. Data Collection'!AG9</f>
        <v>0</v>
      </c>
      <c r="I8" s="63">
        <f>'1. Data Collection'!AH9</f>
        <v>0</v>
      </c>
      <c r="J8" s="63">
        <f t="shared" ref="J8:J13" si="0">C8+$J$7</f>
        <v>0</v>
      </c>
      <c r="K8" s="63">
        <f t="shared" ref="K8:K11" si="1">IF(G8-H8&gt;J8,G8-H8-J8,0)</f>
        <v>0</v>
      </c>
      <c r="L8" s="74">
        <f>MIN(G8-H8-I8,J8)</f>
        <v>0</v>
      </c>
    </row>
    <row r="9" spans="1:14" ht="43.2" x14ac:dyDescent="0.3">
      <c r="A9" s="56" t="s">
        <v>183</v>
      </c>
      <c r="B9" s="8" t="s">
        <v>464</v>
      </c>
      <c r="C9" s="65">
        <f>'Overview - Financial Statement'!F22</f>
        <v>0</v>
      </c>
      <c r="D9" s="66">
        <f>'Overview - Financial Statement'!H22</f>
        <v>0</v>
      </c>
      <c r="E9" s="66">
        <f>'2. Communication'!AC9</f>
        <v>0</v>
      </c>
      <c r="F9" s="114">
        <v>0</v>
      </c>
      <c r="G9" s="67">
        <f>'2. Communication'!AB9+F9</f>
        <v>0</v>
      </c>
      <c r="H9" s="67">
        <f>'2. Communication'!AG9</f>
        <v>0</v>
      </c>
      <c r="I9" s="67">
        <f>'2. Communication'!AH9</f>
        <v>0</v>
      </c>
      <c r="J9" s="67">
        <f t="shared" si="0"/>
        <v>0</v>
      </c>
      <c r="K9" s="67">
        <f t="shared" si="1"/>
        <v>0</v>
      </c>
      <c r="L9" s="75">
        <f>MIN(G9-H9-I9,J9)</f>
        <v>0</v>
      </c>
    </row>
    <row r="10" spans="1:14" ht="28.8" x14ac:dyDescent="0.3">
      <c r="A10" s="56" t="s">
        <v>184</v>
      </c>
      <c r="B10" s="8" t="s">
        <v>441</v>
      </c>
      <c r="C10" s="65">
        <f>'Overview - Financial Statement'!F23</f>
        <v>0</v>
      </c>
      <c r="D10" s="66">
        <f>'Overview - Financial Statement'!H23</f>
        <v>0</v>
      </c>
      <c r="E10" s="66">
        <f>'3. Meeting, Conf., Workshop'!AC9</f>
        <v>0</v>
      </c>
      <c r="F10" s="114">
        <v>0</v>
      </c>
      <c r="G10" s="67">
        <f>'3. Meeting, Conf., Workshop'!AB9+F10</f>
        <v>0</v>
      </c>
      <c r="H10" s="67">
        <f>'3. Meeting, Conf., Workshop'!AG9</f>
        <v>0</v>
      </c>
      <c r="I10" s="67">
        <f>'3. Meeting, Conf., Workshop'!AH9</f>
        <v>0</v>
      </c>
      <c r="J10" s="67">
        <f t="shared" si="0"/>
        <v>0</v>
      </c>
      <c r="K10" s="67">
        <f t="shared" si="1"/>
        <v>0</v>
      </c>
      <c r="L10" s="75">
        <f>MIN(G10-H10-I10,J10)</f>
        <v>0</v>
      </c>
    </row>
    <row r="11" spans="1:14" x14ac:dyDescent="0.3">
      <c r="A11" s="56" t="s">
        <v>185</v>
      </c>
      <c r="B11" s="1" t="s">
        <v>12</v>
      </c>
      <c r="C11" s="65">
        <f>'Overview - Financial Statement'!F24</f>
        <v>0</v>
      </c>
      <c r="D11" s="66">
        <f>'Overview - Financial Statement'!H24</f>
        <v>0</v>
      </c>
      <c r="E11" s="66">
        <f>'4. Travel &amp; Subsistence'!AK10</f>
        <v>0</v>
      </c>
      <c r="F11" s="114">
        <v>0</v>
      </c>
      <c r="G11" s="111">
        <f>'4. Travel &amp; Subsistence'!AJ10+F11</f>
        <v>0</v>
      </c>
      <c r="H11" s="67">
        <f>'4. Travel &amp; Subsistence'!AP10</f>
        <v>0</v>
      </c>
      <c r="I11" s="67">
        <f>'4. Travel &amp; Subsistence'!AQ10</f>
        <v>0</v>
      </c>
      <c r="J11" s="67">
        <f t="shared" si="0"/>
        <v>0</v>
      </c>
      <c r="K11" s="67">
        <f t="shared" si="1"/>
        <v>0</v>
      </c>
      <c r="L11" s="75">
        <f t="shared" ref="L11:L13" si="2">MIN(G11-H11-I11,J11)</f>
        <v>0</v>
      </c>
    </row>
    <row r="12" spans="1:14" ht="24.75" customHeight="1" x14ac:dyDescent="0.3">
      <c r="A12" s="56" t="s">
        <v>186</v>
      </c>
      <c r="B12" s="1" t="s">
        <v>13</v>
      </c>
      <c r="C12" s="65">
        <f>'Overview - Financial Statement'!F25</f>
        <v>0</v>
      </c>
      <c r="D12" s="66">
        <f>'Overview - Financial Statement'!H25</f>
        <v>0</v>
      </c>
      <c r="E12" s="66">
        <f>'5. Staff costs'!AD10</f>
        <v>0</v>
      </c>
      <c r="F12" s="114">
        <v>0</v>
      </c>
      <c r="G12" s="67">
        <f>'5. Staff costs'!AC10+F12</f>
        <v>0</v>
      </c>
      <c r="H12" s="67">
        <f>'5. Staff costs'!AH10</f>
        <v>0</v>
      </c>
      <c r="I12" s="67">
        <f>'5. Staff costs'!AI10</f>
        <v>0</v>
      </c>
      <c r="J12" s="67">
        <f t="shared" si="0"/>
        <v>0</v>
      </c>
      <c r="K12" s="67">
        <f>IF(G12-H12&gt;J12,G12-H12-J12,0)</f>
        <v>0</v>
      </c>
      <c r="L12" s="75">
        <f t="shared" si="2"/>
        <v>0</v>
      </c>
    </row>
    <row r="13" spans="1:14" ht="24.75" customHeight="1" x14ac:dyDescent="0.3">
      <c r="A13" s="56" t="s">
        <v>444</v>
      </c>
      <c r="B13" s="1" t="s">
        <v>443</v>
      </c>
      <c r="C13" s="65">
        <f>'Overview - Financial Statement'!F26</f>
        <v>0</v>
      </c>
      <c r="D13" s="66">
        <f>'Overview - Financial Statement'!H26</f>
        <v>0</v>
      </c>
      <c r="E13" s="66">
        <f>'6. Other costs'!AB9</f>
        <v>0</v>
      </c>
      <c r="F13" s="114">
        <v>0</v>
      </c>
      <c r="G13" s="67">
        <f>'6. Other costs'!AA9+F13</f>
        <v>0</v>
      </c>
      <c r="H13" s="67">
        <f>'6. Other costs'!AF9</f>
        <v>0</v>
      </c>
      <c r="I13" s="67">
        <f>'6. Other costs'!AG9</f>
        <v>0</v>
      </c>
      <c r="J13" s="67">
        <f t="shared" si="0"/>
        <v>0</v>
      </c>
      <c r="K13" s="67">
        <f>IF(G13-H13&gt;J13,G13-H13-J13,0)</f>
        <v>0</v>
      </c>
      <c r="L13" s="75">
        <f t="shared" si="2"/>
        <v>0</v>
      </c>
    </row>
    <row r="14" spans="1:14" s="2" customFormat="1" x14ac:dyDescent="0.3">
      <c r="A14" s="58"/>
      <c r="B14" s="59" t="s">
        <v>187</v>
      </c>
      <c r="C14" s="69">
        <f>SUM(C8:C13)</f>
        <v>0</v>
      </c>
      <c r="D14" s="70">
        <f>SUM(D8:D13)</f>
        <v>0</v>
      </c>
      <c r="E14" s="71"/>
      <c r="F14" s="71"/>
      <c r="G14" s="70">
        <f>SUM(G8:G13)</f>
        <v>0</v>
      </c>
      <c r="H14" s="71"/>
      <c r="I14" s="71"/>
      <c r="J14" s="71"/>
      <c r="K14" s="71"/>
      <c r="L14" s="76">
        <f>SUM(L8:L13)</f>
        <v>0</v>
      </c>
    </row>
    <row r="15" spans="1:14" ht="29.4" thickBot="1" x14ac:dyDescent="0.35">
      <c r="A15" s="56" t="s">
        <v>445</v>
      </c>
      <c r="B15" s="12" t="s">
        <v>200</v>
      </c>
      <c r="C15" s="77">
        <f>'Overview - Financial Statement'!F28</f>
        <v>0</v>
      </c>
      <c r="D15" s="67">
        <f>'Overview - Financial Statement'!H28</f>
        <v>0</v>
      </c>
      <c r="E15" s="67">
        <f>'7. Indirect costs'!N11</f>
        <v>0</v>
      </c>
      <c r="F15" s="114">
        <v>0</v>
      </c>
      <c r="G15" s="67">
        <f>'7. Indirect costs'!M11+F15</f>
        <v>0</v>
      </c>
      <c r="H15" s="67">
        <f>'7. Indirect costs'!O11</f>
        <v>0</v>
      </c>
      <c r="I15" s="71"/>
      <c r="J15" s="67">
        <f>C15+$J$7</f>
        <v>0</v>
      </c>
      <c r="K15" s="67">
        <f>IF(L15=N15,G15-H15-L15,IF(G15-H15&gt;J15,G15-H15-J15,0))</f>
        <v>0</v>
      </c>
      <c r="L15" s="75">
        <f>MIN(N15,G15-H15,C15+C16*10%)</f>
        <v>0</v>
      </c>
      <c r="M15" s="73" t="s">
        <v>201</v>
      </c>
      <c r="N15" s="45">
        <f>(L14-H18)*7%</f>
        <v>0</v>
      </c>
    </row>
    <row r="16" spans="1:14" s="42" customFormat="1" ht="16.2" thickBot="1" x14ac:dyDescent="0.35">
      <c r="A16" s="456" t="s">
        <v>15</v>
      </c>
      <c r="B16" s="457"/>
      <c r="C16" s="78">
        <f>SUM(C14:C15)</f>
        <v>0</v>
      </c>
      <c r="D16" s="78">
        <f>SUM(D14:D15)</f>
        <v>0</v>
      </c>
      <c r="E16" s="78">
        <f>SUM(E8:E15)</f>
        <v>0</v>
      </c>
      <c r="F16" s="78">
        <f>SUM(F8:F15)</f>
        <v>0</v>
      </c>
      <c r="G16" s="78">
        <f>SUM(G14:G15)</f>
        <v>0</v>
      </c>
      <c r="H16" s="78">
        <f>SUM(H8:H15)</f>
        <v>0</v>
      </c>
      <c r="I16" s="78">
        <f>SUM(I8:I15)</f>
        <v>0</v>
      </c>
      <c r="J16" s="79"/>
      <c r="K16" s="78">
        <f>SUM(K8:K15)</f>
        <v>0</v>
      </c>
      <c r="L16" s="80">
        <f>SUM(L14:L15)</f>
        <v>0</v>
      </c>
    </row>
    <row r="18" spans="1:14" s="44" customFormat="1" ht="28.8" x14ac:dyDescent="0.3">
      <c r="B18" s="81" t="s">
        <v>188</v>
      </c>
      <c r="C18" s="82">
        <f>'Overview - Financial Statement'!F31</f>
        <v>0</v>
      </c>
      <c r="D18" s="82">
        <f>'Overview - Financial Statement'!H31</f>
        <v>0</v>
      </c>
      <c r="E18" s="82"/>
      <c r="F18" s="82"/>
      <c r="G18" s="82">
        <f>'2. Communication'!AI9+'3. Meeting, Conf., Workshop'!AI9+'4. Travel &amp; Subsistence'!AR10+'1. Data Collection'!AI9+'5. Staff costs'!AJ10+'6. Other costs'!AH9</f>
        <v>0</v>
      </c>
      <c r="H18" s="82"/>
      <c r="I18" s="82">
        <f>SUM(I8:I13)</f>
        <v>0</v>
      </c>
      <c r="J18" s="82"/>
      <c r="K18" s="82">
        <f>IF(G18-I18&gt;N18,G18-I18-N18,0)</f>
        <v>0</v>
      </c>
      <c r="L18" s="83">
        <f>MIN(G18-H18,N18)</f>
        <v>0</v>
      </c>
      <c r="M18" s="73" t="s">
        <v>203</v>
      </c>
      <c r="N18" s="45">
        <f>(L16-H18)*30%</f>
        <v>0</v>
      </c>
    </row>
    <row r="19" spans="1:14" s="41" customFormat="1" x14ac:dyDescent="0.3">
      <c r="B19" s="84"/>
      <c r="C19" s="85" t="e">
        <f>C18/C16</f>
        <v>#DIV/0!</v>
      </c>
      <c r="D19" s="85" t="e">
        <f>D18/D16</f>
        <v>#DIV/0!</v>
      </c>
      <c r="E19" s="86"/>
      <c r="F19" s="86"/>
      <c r="G19" s="85" t="e">
        <f>G18/G16</f>
        <v>#DIV/0!</v>
      </c>
      <c r="H19" s="86"/>
      <c r="I19" s="86"/>
      <c r="J19" s="86"/>
      <c r="K19" s="86"/>
      <c r="L19" s="97" t="e">
        <f>L18/L16</f>
        <v>#DIV/0!</v>
      </c>
    </row>
    <row r="20" spans="1:14" s="41" customFormat="1" ht="15" thickBot="1" x14ac:dyDescent="0.35">
      <c r="B20" s="98"/>
      <c r="C20" s="99"/>
      <c r="D20" s="99"/>
      <c r="E20" s="98"/>
      <c r="F20" s="98"/>
      <c r="G20" s="99"/>
      <c r="H20" s="98"/>
      <c r="I20" s="98"/>
      <c r="J20" s="98"/>
      <c r="K20" s="98"/>
      <c r="L20" s="103"/>
    </row>
    <row r="21" spans="1:14" s="41" customFormat="1" ht="39" customHeight="1" thickBot="1" x14ac:dyDescent="0.35">
      <c r="A21" s="456" t="s">
        <v>15</v>
      </c>
      <c r="B21" s="457"/>
      <c r="C21" s="100">
        <f>C16</f>
        <v>0</v>
      </c>
      <c r="D21" s="100">
        <f t="shared" ref="D21:G21" si="3">D16</f>
        <v>0</v>
      </c>
      <c r="E21" s="100">
        <f t="shared" si="3"/>
        <v>0</v>
      </c>
      <c r="F21" s="100">
        <f t="shared" si="3"/>
        <v>0</v>
      </c>
      <c r="G21" s="100">
        <f t="shared" si="3"/>
        <v>0</v>
      </c>
      <c r="H21" s="100">
        <f>H16+H18</f>
        <v>0</v>
      </c>
      <c r="I21" s="100"/>
      <c r="J21" s="101"/>
      <c r="K21" s="102">
        <f>K16+K18</f>
        <v>0</v>
      </c>
      <c r="L21" s="403">
        <f>IF((L16-H18-K18)&lt;0,0,IF(K18=0,L16,L16-K18-H18))</f>
        <v>0</v>
      </c>
      <c r="M21" s="462" t="s">
        <v>208</v>
      </c>
      <c r="N21" s="463"/>
    </row>
    <row r="22" spans="1:14" ht="15" thickBot="1" x14ac:dyDescent="0.35"/>
    <row r="23" spans="1:14" ht="58.2" thickBot="1" x14ac:dyDescent="0.35">
      <c r="A23" s="460" t="s">
        <v>197</v>
      </c>
      <c r="B23" s="461"/>
      <c r="C23" s="105" t="s">
        <v>191</v>
      </c>
      <c r="D23" s="105" t="s">
        <v>205</v>
      </c>
      <c r="E23" s="105" t="s">
        <v>193</v>
      </c>
      <c r="F23" s="105"/>
      <c r="G23" s="105" t="s">
        <v>192</v>
      </c>
      <c r="H23" s="105"/>
      <c r="I23" s="407" t="s">
        <v>499</v>
      </c>
      <c r="J23" s="407" t="s">
        <v>500</v>
      </c>
      <c r="K23" s="106"/>
      <c r="L23" s="106" t="s">
        <v>204</v>
      </c>
    </row>
    <row r="24" spans="1:14" ht="12.75" customHeight="1" x14ac:dyDescent="0.3">
      <c r="A24" s="95"/>
      <c r="B24" s="95"/>
      <c r="C24" s="5"/>
      <c r="D24" s="5"/>
      <c r="E24" s="5"/>
      <c r="F24" s="5"/>
      <c r="G24" s="5"/>
      <c r="H24" s="5"/>
      <c r="I24" s="112"/>
      <c r="J24" s="11"/>
      <c r="K24" s="11"/>
      <c r="L24" s="5"/>
    </row>
    <row r="25" spans="1:14" x14ac:dyDescent="0.3">
      <c r="A25" s="46"/>
      <c r="B25" s="47"/>
      <c r="C25" s="89" t="e">
        <f>C26/C16</f>
        <v>#DIV/0!</v>
      </c>
      <c r="D25" s="89" t="e">
        <f>D26/D16</f>
        <v>#DIV/0!</v>
      </c>
      <c r="E25" s="90"/>
      <c r="F25" s="90"/>
      <c r="G25" s="89" t="e">
        <f>G26/G21</f>
        <v>#DIV/0!</v>
      </c>
      <c r="H25" s="90"/>
      <c r="I25" s="90"/>
      <c r="J25" s="90"/>
      <c r="K25" s="90"/>
      <c r="L25" s="91" t="e">
        <f>L26/L21</f>
        <v>#DIV/0!</v>
      </c>
      <c r="M25" s="87" t="s">
        <v>452</v>
      </c>
      <c r="N25" s="464">
        <v>250000</v>
      </c>
    </row>
    <row r="26" spans="1:14" ht="15" thickBot="1" x14ac:dyDescent="0.35">
      <c r="A26" s="58" t="s">
        <v>182</v>
      </c>
      <c r="B26" s="57" t="s">
        <v>17</v>
      </c>
      <c r="C26" s="67">
        <f>'Overview - Financial Statement'!F35</f>
        <v>0</v>
      </c>
      <c r="D26" s="67">
        <f>SUM(D27:D28)</f>
        <v>0</v>
      </c>
      <c r="E26" s="67"/>
      <c r="F26" s="67"/>
      <c r="G26" s="67">
        <f>SUM(G27:G28)</f>
        <v>0</v>
      </c>
      <c r="H26" s="67"/>
      <c r="I26" s="67"/>
      <c r="J26" s="67"/>
      <c r="K26" s="67"/>
      <c r="L26" s="404" t="e">
        <f>MIN(-C26,D26,G26,L21*C25,N25)</f>
        <v>#DIV/0!</v>
      </c>
      <c r="M26" s="88" t="s">
        <v>462</v>
      </c>
      <c r="N26" s="465"/>
    </row>
    <row r="27" spans="1:14" ht="29.4" thickBot="1" x14ac:dyDescent="0.35">
      <c r="A27" s="58"/>
      <c r="B27" s="96"/>
      <c r="C27" s="93" t="s">
        <v>23</v>
      </c>
      <c r="D27" s="64">
        <f>'Overview - Financial Statement'!H36</f>
        <v>0</v>
      </c>
      <c r="E27" s="67"/>
      <c r="F27" s="67"/>
      <c r="G27" s="92">
        <f>C26*0.7</f>
        <v>0</v>
      </c>
      <c r="H27" s="67"/>
      <c r="I27" s="67"/>
      <c r="J27" s="67"/>
      <c r="K27" s="67"/>
      <c r="L27" s="68">
        <f>G27</f>
        <v>0</v>
      </c>
      <c r="M27" s="107" t="s">
        <v>209</v>
      </c>
      <c r="N27" s="104" t="e">
        <f>L26</f>
        <v>#DIV/0!</v>
      </c>
    </row>
    <row r="28" spans="1:14" ht="15" thickBot="1" x14ac:dyDescent="0.35">
      <c r="A28" s="58"/>
      <c r="B28" s="16"/>
      <c r="C28" s="94" t="s">
        <v>24</v>
      </c>
      <c r="D28" s="48">
        <f>'Overview - Financial Statement'!H37</f>
        <v>0</v>
      </c>
      <c r="E28" s="67"/>
      <c r="F28" s="67"/>
      <c r="G28" s="67">
        <f>D28</f>
        <v>0</v>
      </c>
      <c r="H28" s="67"/>
      <c r="I28" s="67"/>
      <c r="J28" s="67"/>
      <c r="K28" s="67"/>
      <c r="L28" s="68">
        <f>G28</f>
        <v>0</v>
      </c>
      <c r="M28" s="107" t="s">
        <v>509</v>
      </c>
      <c r="N28" s="377">
        <v>0</v>
      </c>
    </row>
    <row r="29" spans="1:14" ht="29.4" thickBot="1" x14ac:dyDescent="0.35">
      <c r="A29" s="58" t="s">
        <v>183</v>
      </c>
      <c r="B29" s="57" t="s">
        <v>18</v>
      </c>
      <c r="C29" s="67">
        <f>'Overview - Financial Statement'!F38</f>
        <v>0</v>
      </c>
      <c r="D29" s="67">
        <f>'Overview - Financial Statement'!H38</f>
        <v>0</v>
      </c>
      <c r="E29" s="67">
        <f>'List of incomes'!Y9</f>
        <v>0</v>
      </c>
      <c r="F29" s="67"/>
      <c r="G29" s="67">
        <f>'List of incomes'!X9</f>
        <v>0</v>
      </c>
      <c r="H29" s="67"/>
      <c r="I29" s="410" t="e">
        <f>G29+G31+G32+L26</f>
        <v>#DIV/0!</v>
      </c>
      <c r="J29" s="411" t="e">
        <f>I29-L21</f>
        <v>#DIV/0!</v>
      </c>
      <c r="K29" s="67"/>
      <c r="L29" s="68">
        <f t="shared" ref="L29:L32" si="4">G29</f>
        <v>0</v>
      </c>
      <c r="M29" s="107" t="s">
        <v>498</v>
      </c>
      <c r="N29" s="380" t="e">
        <f>IF(J30="","",J30)</f>
        <v>#DIV/0!</v>
      </c>
    </row>
    <row r="30" spans="1:14" ht="29.4" thickBot="1" x14ac:dyDescent="0.35">
      <c r="A30" s="58" t="s">
        <v>184</v>
      </c>
      <c r="B30" s="57" t="s">
        <v>19</v>
      </c>
      <c r="C30" s="67">
        <f>'Overview - Financial Statement'!F39</f>
        <v>0</v>
      </c>
      <c r="D30" s="67">
        <f>'Overview - Financial Statement'!H39</f>
        <v>0</v>
      </c>
      <c r="E30" s="67">
        <f>'List of incomes'!W9</f>
        <v>0</v>
      </c>
      <c r="F30" s="67"/>
      <c r="G30" s="67">
        <f>'List of incomes'!V9</f>
        <v>0</v>
      </c>
      <c r="H30" s="67"/>
      <c r="I30" s="381"/>
      <c r="J30" s="408" t="e">
        <f>IF(J29&lt;0,0,J29*C25)</f>
        <v>#DIV/0!</v>
      </c>
      <c r="K30" s="67"/>
      <c r="L30" s="68">
        <f t="shared" si="4"/>
        <v>0</v>
      </c>
      <c r="M30" s="107" t="s">
        <v>495</v>
      </c>
      <c r="N30" s="376" t="e">
        <f>N27-N28-N29</f>
        <v>#DIV/0!</v>
      </c>
    </row>
    <row r="31" spans="1:14" ht="29.4" thickBot="1" x14ac:dyDescent="0.35">
      <c r="A31" s="58" t="s">
        <v>198</v>
      </c>
      <c r="B31" s="57" t="s">
        <v>20</v>
      </c>
      <c r="C31" s="67">
        <f>'Overview - Financial Statement'!F40</f>
        <v>0</v>
      </c>
      <c r="D31" s="67">
        <f>'Overview - Financial Statement'!H40</f>
        <v>0</v>
      </c>
      <c r="E31" s="67">
        <f>'List of incomes'!AC9</f>
        <v>0</v>
      </c>
      <c r="F31" s="67"/>
      <c r="G31" s="67">
        <f>'List of incomes'!AB9</f>
        <v>0</v>
      </c>
      <c r="H31" s="67"/>
      <c r="I31" s="67"/>
      <c r="J31" s="67"/>
      <c r="K31" s="67"/>
      <c r="L31" s="68">
        <f t="shared" si="4"/>
        <v>0</v>
      </c>
      <c r="M31" s="108" t="s">
        <v>210</v>
      </c>
      <c r="N31" s="104">
        <f>L27</f>
        <v>0</v>
      </c>
    </row>
    <row r="32" spans="1:14" ht="29.4" thickBot="1" x14ac:dyDescent="0.35">
      <c r="A32" s="58" t="s">
        <v>199</v>
      </c>
      <c r="B32" s="57" t="s">
        <v>21</v>
      </c>
      <c r="C32" s="67">
        <f>'Overview - Financial Statement'!F41</f>
        <v>0</v>
      </c>
      <c r="D32" s="67">
        <f>'Overview - Financial Statement'!H41</f>
        <v>0</v>
      </c>
      <c r="E32" s="67">
        <f>'List of incomes'!AA9</f>
        <v>0</v>
      </c>
      <c r="F32" s="67"/>
      <c r="G32" s="67">
        <f>'List of incomes'!Z9</f>
        <v>0</v>
      </c>
      <c r="H32" s="67"/>
      <c r="I32" s="67"/>
      <c r="J32" s="67"/>
      <c r="K32" s="67"/>
      <c r="L32" s="68">
        <f t="shared" si="4"/>
        <v>0</v>
      </c>
      <c r="M32" s="405" t="e">
        <f>IF(N32&gt;0,"Amount to be paid",IF(N32=0,"Amount to be paid","Amount to be reimbursed"))</f>
        <v>#DIV/0!</v>
      </c>
      <c r="N32" s="406" t="e">
        <f>N30-N31</f>
        <v>#DIV/0!</v>
      </c>
    </row>
    <row r="33" spans="1:14" s="42" customFormat="1" ht="16.2" thickBot="1" x14ac:dyDescent="0.35">
      <c r="A33" s="458" t="s">
        <v>22</v>
      </c>
      <c r="B33" s="459"/>
      <c r="C33" s="78">
        <f>C26+SUM(C29:C32)</f>
        <v>0</v>
      </c>
      <c r="D33" s="78">
        <f>D26+SUM(D29:D32)</f>
        <v>0</v>
      </c>
      <c r="E33" s="78">
        <f>SUM(E29:E32)</f>
        <v>0</v>
      </c>
      <c r="F33" s="78"/>
      <c r="G33" s="78">
        <f>G26+SUM(G29:G32)</f>
        <v>0</v>
      </c>
      <c r="H33" s="78">
        <f>H26+SUM(H29:H32)</f>
        <v>0</v>
      </c>
      <c r="I33" s="78"/>
      <c r="J33" s="78"/>
      <c r="K33" s="78"/>
      <c r="L33" s="409" t="e">
        <f>L26+SUM(L29:L32)</f>
        <v>#DIV/0!</v>
      </c>
      <c r="M33" s="447" t="s">
        <v>216</v>
      </c>
      <c r="N33" s="448"/>
    </row>
    <row r="34" spans="1:14" ht="15" thickBot="1" x14ac:dyDescent="0.35"/>
    <row r="35" spans="1:14" ht="22.5" customHeight="1" x14ac:dyDescent="0.3">
      <c r="A35" s="452" t="s">
        <v>211</v>
      </c>
      <c r="B35" s="110" t="s">
        <v>28</v>
      </c>
      <c r="C35" s="109"/>
      <c r="D35" s="449" t="s">
        <v>213</v>
      </c>
      <c r="E35" s="110" t="s">
        <v>28</v>
      </c>
      <c r="F35" s="109"/>
      <c r="G35" s="452" t="s">
        <v>214</v>
      </c>
      <c r="H35" s="110" t="s">
        <v>28</v>
      </c>
      <c r="I35" s="110"/>
      <c r="J35" s="110"/>
      <c r="K35" s="109"/>
      <c r="L35" s="449" t="s">
        <v>215</v>
      </c>
      <c r="M35" s="110" t="s">
        <v>28</v>
      </c>
      <c r="N35" s="109"/>
    </row>
    <row r="36" spans="1:14" ht="22.5" customHeight="1" x14ac:dyDescent="0.3">
      <c r="A36" s="453"/>
      <c r="B36" s="11" t="s">
        <v>212</v>
      </c>
      <c r="C36" s="13"/>
      <c r="D36" s="450"/>
      <c r="E36" s="11" t="s">
        <v>212</v>
      </c>
      <c r="F36" s="13"/>
      <c r="G36" s="453"/>
      <c r="H36" s="11" t="s">
        <v>212</v>
      </c>
      <c r="I36" s="11"/>
      <c r="J36" s="11"/>
      <c r="K36" s="13"/>
      <c r="L36" s="450"/>
      <c r="M36" s="11" t="s">
        <v>212</v>
      </c>
      <c r="N36" s="13"/>
    </row>
    <row r="37" spans="1:14" ht="22.5" customHeight="1" thickBot="1" x14ac:dyDescent="0.35">
      <c r="A37" s="454"/>
      <c r="B37" s="14" t="s">
        <v>27</v>
      </c>
      <c r="C37" s="15"/>
      <c r="D37" s="451"/>
      <c r="E37" s="14" t="s">
        <v>27</v>
      </c>
      <c r="F37" s="15"/>
      <c r="G37" s="454"/>
      <c r="H37" s="14" t="s">
        <v>27</v>
      </c>
      <c r="I37" s="14"/>
      <c r="J37" s="14"/>
      <c r="K37" s="15"/>
      <c r="L37" s="451"/>
      <c r="M37" s="14" t="s">
        <v>27</v>
      </c>
      <c r="N37" s="15"/>
    </row>
  </sheetData>
  <mergeCells count="15">
    <mergeCell ref="C2:K2"/>
    <mergeCell ref="B3:K3"/>
    <mergeCell ref="M33:N33"/>
    <mergeCell ref="L35:L37"/>
    <mergeCell ref="G35:G37"/>
    <mergeCell ref="C4:D4"/>
    <mergeCell ref="A16:B16"/>
    <mergeCell ref="A33:B33"/>
    <mergeCell ref="A21:B21"/>
    <mergeCell ref="A35:A37"/>
    <mergeCell ref="D35:D37"/>
    <mergeCell ref="A6:B6"/>
    <mergeCell ref="A23:B23"/>
    <mergeCell ref="M21:N21"/>
    <mergeCell ref="N25:N26"/>
  </mergeCells>
  <printOptions horizontalCentered="1"/>
  <pageMargins left="0.39370078740157483" right="0.43307086614173229" top="0.55000000000000004" bottom="0.47244094488188981" header="0.31496062992125984" footer="0.31496062992125984"/>
  <pageSetup paperSize="9" scale="56" orientation="landscape" horizontalDpi="4294967293" r:id="rId1"/>
  <headerFooter>
    <oddHeader>&amp;C&amp;A</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FFFF00"/>
  </sheetPr>
  <dimension ref="A1:H173"/>
  <sheetViews>
    <sheetView workbookViewId="0">
      <selection activeCell="B16" sqref="B16"/>
    </sheetView>
  </sheetViews>
  <sheetFormatPr defaultColWidth="11.44140625" defaultRowHeight="14.4" x14ac:dyDescent="0.3"/>
  <cols>
    <col min="1" max="1" width="21.33203125" style="1" customWidth="1"/>
    <col min="2" max="7" width="11.44140625" style="1"/>
    <col min="8" max="8" width="9.109375" style="173" customWidth="1"/>
    <col min="9" max="16384" width="11.44140625" style="1"/>
  </cols>
  <sheetData>
    <row r="1" spans="1:8" x14ac:dyDescent="0.3">
      <c r="A1" s="466" t="s">
        <v>171</v>
      </c>
      <c r="B1" s="466"/>
      <c r="C1" s="466"/>
      <c r="D1" s="466"/>
      <c r="E1" s="466"/>
      <c r="F1" s="466"/>
    </row>
    <row r="2" spans="1:8" ht="43.2" x14ac:dyDescent="0.3">
      <c r="A2" s="6" t="s">
        <v>156</v>
      </c>
      <c r="B2" s="7" t="s">
        <v>134</v>
      </c>
      <c r="C2" s="7" t="s">
        <v>58</v>
      </c>
      <c r="D2" s="7" t="s">
        <v>59</v>
      </c>
      <c r="E2" s="7" t="s">
        <v>60</v>
      </c>
      <c r="F2" s="7" t="s">
        <v>135</v>
      </c>
      <c r="H2" s="7" t="s">
        <v>135</v>
      </c>
    </row>
    <row r="3" spans="1:8" x14ac:dyDescent="0.3">
      <c r="A3" s="17"/>
      <c r="B3" s="18"/>
      <c r="C3" s="19"/>
      <c r="D3" s="20"/>
      <c r="E3" s="21"/>
      <c r="F3" s="21"/>
      <c r="H3" s="1"/>
    </row>
    <row r="4" spans="1:8" x14ac:dyDescent="0.3">
      <c r="A4" s="22" t="s">
        <v>61</v>
      </c>
      <c r="B4" s="25" t="s">
        <v>62</v>
      </c>
      <c r="C4" s="23">
        <v>132</v>
      </c>
      <c r="D4" s="24">
        <v>102</v>
      </c>
      <c r="E4" s="24">
        <f>SUM(C4:D4)</f>
        <v>234</v>
      </c>
      <c r="F4" s="25" t="s">
        <v>33</v>
      </c>
      <c r="H4" s="145" t="s">
        <v>33</v>
      </c>
    </row>
    <row r="5" spans="1:8" x14ac:dyDescent="0.3">
      <c r="A5" s="22" t="s">
        <v>63</v>
      </c>
      <c r="B5" s="25" t="s">
        <v>64</v>
      </c>
      <c r="C5" s="23">
        <v>148</v>
      </c>
      <c r="D5" s="24">
        <v>102</v>
      </c>
      <c r="E5" s="24">
        <f t="shared" ref="E5:E43" si="0">SUM(C5:D5)</f>
        <v>250</v>
      </c>
      <c r="F5" s="25" t="s">
        <v>33</v>
      </c>
      <c r="H5" s="145" t="s">
        <v>394</v>
      </c>
    </row>
    <row r="6" spans="1:8" x14ac:dyDescent="0.3">
      <c r="A6" s="22" t="s">
        <v>65</v>
      </c>
      <c r="B6" s="25" t="s">
        <v>66</v>
      </c>
      <c r="C6" s="26">
        <v>135</v>
      </c>
      <c r="D6" s="27">
        <v>57</v>
      </c>
      <c r="E6" s="24">
        <f t="shared" si="0"/>
        <v>192</v>
      </c>
      <c r="F6" s="25" t="s">
        <v>139</v>
      </c>
      <c r="H6" s="145" t="s">
        <v>256</v>
      </c>
    </row>
    <row r="7" spans="1:8" x14ac:dyDescent="0.3">
      <c r="A7" s="22" t="s">
        <v>118</v>
      </c>
      <c r="B7" s="28" t="s">
        <v>119</v>
      </c>
      <c r="C7" s="26">
        <v>110</v>
      </c>
      <c r="D7" s="28">
        <v>75</v>
      </c>
      <c r="E7" s="24">
        <f>SUM(C7:D7)</f>
        <v>185</v>
      </c>
      <c r="F7" s="29" t="s">
        <v>140</v>
      </c>
      <c r="H7" s="145" t="s">
        <v>147</v>
      </c>
    </row>
    <row r="8" spans="1:8" x14ac:dyDescent="0.3">
      <c r="A8" s="22" t="s">
        <v>67</v>
      </c>
      <c r="B8" s="25" t="s">
        <v>68</v>
      </c>
      <c r="C8" s="23">
        <v>140</v>
      </c>
      <c r="D8" s="24">
        <v>88</v>
      </c>
      <c r="E8" s="24">
        <f t="shared" si="0"/>
        <v>228</v>
      </c>
      <c r="F8" s="25" t="s">
        <v>33</v>
      </c>
      <c r="H8" s="145" t="s">
        <v>260</v>
      </c>
    </row>
    <row r="9" spans="1:8" x14ac:dyDescent="0.3">
      <c r="A9" s="22" t="s">
        <v>69</v>
      </c>
      <c r="B9" s="25" t="s">
        <v>70</v>
      </c>
      <c r="C9" s="23">
        <v>124</v>
      </c>
      <c r="D9" s="24">
        <v>70</v>
      </c>
      <c r="E9" s="24">
        <f t="shared" si="0"/>
        <v>194</v>
      </c>
      <c r="F9" s="25" t="s">
        <v>141</v>
      </c>
      <c r="H9" s="145" t="s">
        <v>258</v>
      </c>
    </row>
    <row r="10" spans="1:8" x14ac:dyDescent="0.3">
      <c r="A10" s="22" t="s">
        <v>71</v>
      </c>
      <c r="B10" s="25" t="s">
        <v>72</v>
      </c>
      <c r="C10" s="23">
        <v>173</v>
      </c>
      <c r="D10" s="24">
        <v>124</v>
      </c>
      <c r="E10" s="24">
        <f t="shared" si="0"/>
        <v>297</v>
      </c>
      <c r="F10" s="25" t="s">
        <v>142</v>
      </c>
      <c r="H10" s="145" t="s">
        <v>259</v>
      </c>
    </row>
    <row r="11" spans="1:8" x14ac:dyDescent="0.3">
      <c r="A11" s="22" t="s">
        <v>73</v>
      </c>
      <c r="B11" s="25" t="s">
        <v>74</v>
      </c>
      <c r="C11" s="23">
        <v>105</v>
      </c>
      <c r="D11" s="24">
        <v>80</v>
      </c>
      <c r="E11" s="24">
        <f t="shared" si="0"/>
        <v>185</v>
      </c>
      <c r="F11" s="25" t="s">
        <v>33</v>
      </c>
      <c r="H11" s="145" t="s">
        <v>262</v>
      </c>
    </row>
    <row r="12" spans="1:8" x14ac:dyDescent="0.3">
      <c r="A12" s="22" t="s">
        <v>75</v>
      </c>
      <c r="B12" s="25" t="s">
        <v>76</v>
      </c>
      <c r="C12" s="23">
        <v>142</v>
      </c>
      <c r="D12" s="24">
        <v>113</v>
      </c>
      <c r="E12" s="24">
        <f t="shared" si="0"/>
        <v>255</v>
      </c>
      <c r="F12" s="25" t="s">
        <v>33</v>
      </c>
      <c r="H12" s="145" t="s">
        <v>261</v>
      </c>
    </row>
    <row r="13" spans="1:8" x14ac:dyDescent="0.3">
      <c r="A13" s="22" t="s">
        <v>77</v>
      </c>
      <c r="B13" s="25" t="s">
        <v>78</v>
      </c>
      <c r="C13" s="23">
        <v>180</v>
      </c>
      <c r="D13" s="24">
        <v>102</v>
      </c>
      <c r="E13" s="24">
        <f t="shared" si="0"/>
        <v>282</v>
      </c>
      <c r="F13" s="25" t="s">
        <v>33</v>
      </c>
      <c r="H13" s="145" t="s">
        <v>263</v>
      </c>
    </row>
    <row r="14" spans="1:8" x14ac:dyDescent="0.3">
      <c r="A14" s="22" t="s">
        <v>79</v>
      </c>
      <c r="B14" s="25" t="s">
        <v>80</v>
      </c>
      <c r="C14" s="23">
        <v>128</v>
      </c>
      <c r="D14" s="24">
        <v>97</v>
      </c>
      <c r="E14" s="24">
        <f t="shared" si="0"/>
        <v>225</v>
      </c>
      <c r="F14" s="25" t="s">
        <v>33</v>
      </c>
      <c r="H14" s="145" t="s">
        <v>148</v>
      </c>
    </row>
    <row r="15" spans="1:8" x14ac:dyDescent="0.3">
      <c r="A15" s="22" t="s">
        <v>81</v>
      </c>
      <c r="B15" s="25" t="s">
        <v>82</v>
      </c>
      <c r="C15" s="23">
        <v>112</v>
      </c>
      <c r="D15" s="24">
        <v>82</v>
      </c>
      <c r="E15" s="24">
        <f t="shared" si="0"/>
        <v>194</v>
      </c>
      <c r="F15" s="25" t="s">
        <v>33</v>
      </c>
      <c r="H15" s="145" t="s">
        <v>266</v>
      </c>
    </row>
    <row r="16" spans="1:8" x14ac:dyDescent="0.3">
      <c r="A16" s="22" t="s">
        <v>83</v>
      </c>
      <c r="B16" s="25" t="s">
        <v>84</v>
      </c>
      <c r="C16" s="23">
        <v>120</v>
      </c>
      <c r="D16" s="24">
        <v>64</v>
      </c>
      <c r="E16" s="24">
        <f t="shared" si="0"/>
        <v>184</v>
      </c>
      <c r="F16" s="25" t="s">
        <v>143</v>
      </c>
      <c r="H16" s="145" t="s">
        <v>268</v>
      </c>
    </row>
    <row r="17" spans="1:8" x14ac:dyDescent="0.3">
      <c r="A17" s="22" t="s">
        <v>85</v>
      </c>
      <c r="B17" s="25" t="s">
        <v>86</v>
      </c>
      <c r="C17" s="23">
        <v>159</v>
      </c>
      <c r="D17" s="24">
        <v>108</v>
      </c>
      <c r="E17" s="24">
        <f t="shared" si="0"/>
        <v>267</v>
      </c>
      <c r="F17" s="25" t="s">
        <v>33</v>
      </c>
      <c r="H17" s="145" t="s">
        <v>139</v>
      </c>
    </row>
    <row r="18" spans="1:8" x14ac:dyDescent="0.3">
      <c r="A18" s="22" t="s">
        <v>87</v>
      </c>
      <c r="B18" s="25" t="s">
        <v>88</v>
      </c>
      <c r="C18" s="23">
        <v>148</v>
      </c>
      <c r="D18" s="24">
        <v>98</v>
      </c>
      <c r="E18" s="24">
        <f t="shared" si="0"/>
        <v>246</v>
      </c>
      <c r="F18" s="25" t="s">
        <v>33</v>
      </c>
      <c r="H18" s="145" t="s">
        <v>265</v>
      </c>
    </row>
    <row r="19" spans="1:8" x14ac:dyDescent="0.3">
      <c r="A19" s="22" t="s">
        <v>89</v>
      </c>
      <c r="B19" s="25" t="s">
        <v>90</v>
      </c>
      <c r="C19" s="23">
        <v>116</v>
      </c>
      <c r="D19" s="24">
        <v>73</v>
      </c>
      <c r="E19" s="24">
        <f t="shared" si="0"/>
        <v>189</v>
      </c>
      <c r="F19" s="25" t="s">
        <v>33</v>
      </c>
      <c r="H19" s="145" t="s">
        <v>275</v>
      </c>
    </row>
    <row r="20" spans="1:8" x14ac:dyDescent="0.3">
      <c r="A20" s="22" t="s">
        <v>91</v>
      </c>
      <c r="B20" s="25" t="s">
        <v>92</v>
      </c>
      <c r="C20" s="23">
        <v>117</v>
      </c>
      <c r="D20" s="24">
        <v>69</v>
      </c>
      <c r="E20" s="24">
        <f t="shared" si="0"/>
        <v>186</v>
      </c>
      <c r="F20" s="25" t="s">
        <v>144</v>
      </c>
      <c r="H20" s="145" t="s">
        <v>270</v>
      </c>
    </row>
    <row r="21" spans="1:8" x14ac:dyDescent="0.3">
      <c r="A21" s="22" t="s">
        <v>93</v>
      </c>
      <c r="B21" s="25" t="s">
        <v>94</v>
      </c>
      <c r="C21" s="23">
        <v>148</v>
      </c>
      <c r="D21" s="24">
        <v>98</v>
      </c>
      <c r="E21" s="24">
        <f t="shared" si="0"/>
        <v>246</v>
      </c>
      <c r="F21" s="25" t="s">
        <v>33</v>
      </c>
      <c r="H21" s="145" t="s">
        <v>272</v>
      </c>
    </row>
    <row r="22" spans="1:8" x14ac:dyDescent="0.3">
      <c r="A22" s="22" t="s">
        <v>95</v>
      </c>
      <c r="B22" s="25" t="s">
        <v>96</v>
      </c>
      <c r="C22" s="23">
        <v>138</v>
      </c>
      <c r="D22" s="24">
        <v>88</v>
      </c>
      <c r="E22" s="24">
        <f t="shared" si="0"/>
        <v>226</v>
      </c>
      <c r="F22" s="25" t="s">
        <v>33</v>
      </c>
      <c r="H22" s="145" t="s">
        <v>274</v>
      </c>
    </row>
    <row r="23" spans="1:8" x14ac:dyDescent="0.3">
      <c r="A23" s="22" t="s">
        <v>97</v>
      </c>
      <c r="B23" s="25" t="s">
        <v>98</v>
      </c>
      <c r="C23" s="23">
        <v>166</v>
      </c>
      <c r="D23" s="24">
        <v>103</v>
      </c>
      <c r="E23" s="24">
        <f t="shared" si="0"/>
        <v>269</v>
      </c>
      <c r="F23" s="25" t="s">
        <v>33</v>
      </c>
      <c r="H23" s="145" t="s">
        <v>264</v>
      </c>
    </row>
    <row r="24" spans="1:8" x14ac:dyDescent="0.3">
      <c r="A24" s="22" t="s">
        <v>99</v>
      </c>
      <c r="B24" s="25" t="s">
        <v>100</v>
      </c>
      <c r="C24" s="23">
        <v>116</v>
      </c>
      <c r="D24" s="24">
        <v>67</v>
      </c>
      <c r="E24" s="24">
        <f t="shared" si="0"/>
        <v>183</v>
      </c>
      <c r="F24" s="25" t="s">
        <v>138</v>
      </c>
      <c r="H24" s="145" t="s">
        <v>271</v>
      </c>
    </row>
    <row r="25" spans="1:8" x14ac:dyDescent="0.3">
      <c r="A25" s="22" t="s">
        <v>101</v>
      </c>
      <c r="B25" s="25" t="s">
        <v>102</v>
      </c>
      <c r="C25" s="23">
        <v>101</v>
      </c>
      <c r="D25" s="24">
        <v>83</v>
      </c>
      <c r="E25" s="24">
        <f t="shared" si="0"/>
        <v>184</v>
      </c>
      <c r="F25" s="25" t="s">
        <v>33</v>
      </c>
      <c r="H25" s="145" t="s">
        <v>273</v>
      </c>
    </row>
    <row r="26" spans="1:8" x14ac:dyDescent="0.3">
      <c r="A26" s="22" t="s">
        <v>103</v>
      </c>
      <c r="B26" s="25" t="s">
        <v>104</v>
      </c>
      <c r="C26" s="26">
        <v>136</v>
      </c>
      <c r="D26" s="27">
        <v>62</v>
      </c>
      <c r="E26" s="24">
        <f t="shared" si="0"/>
        <v>198</v>
      </c>
      <c r="F26" s="25" t="s">
        <v>145</v>
      </c>
      <c r="H26" s="145" t="s">
        <v>267</v>
      </c>
    </row>
    <row r="27" spans="1:8" x14ac:dyDescent="0.3">
      <c r="A27" s="22" t="s">
        <v>105</v>
      </c>
      <c r="B27" s="25" t="s">
        <v>106</v>
      </c>
      <c r="C27" s="23">
        <v>100</v>
      </c>
      <c r="D27" s="24">
        <v>74</v>
      </c>
      <c r="E27" s="24">
        <f t="shared" si="0"/>
        <v>174</v>
      </c>
      <c r="F27" s="25" t="s">
        <v>33</v>
      </c>
      <c r="H27" s="145" t="s">
        <v>269</v>
      </c>
    </row>
    <row r="28" spans="1:8" x14ac:dyDescent="0.3">
      <c r="A28" s="22" t="s">
        <v>107</v>
      </c>
      <c r="B28" s="25" t="s">
        <v>108</v>
      </c>
      <c r="C28" s="23">
        <v>117</v>
      </c>
      <c r="D28" s="24">
        <v>84</v>
      </c>
      <c r="E28" s="24">
        <f t="shared" si="0"/>
        <v>201</v>
      </c>
      <c r="F28" s="25" t="s">
        <v>33</v>
      </c>
      <c r="H28" s="145" t="s">
        <v>278</v>
      </c>
    </row>
    <row r="29" spans="1:8" x14ac:dyDescent="0.3">
      <c r="A29" s="22" t="s">
        <v>109</v>
      </c>
      <c r="B29" s="25" t="s">
        <v>110</v>
      </c>
      <c r="C29" s="23">
        <v>128</v>
      </c>
      <c r="D29" s="24">
        <v>88</v>
      </c>
      <c r="E29" s="24">
        <f t="shared" si="0"/>
        <v>216</v>
      </c>
      <c r="F29" s="25" t="s">
        <v>33</v>
      </c>
      <c r="H29" s="145" t="s">
        <v>284</v>
      </c>
    </row>
    <row r="30" spans="1:8" x14ac:dyDescent="0.3">
      <c r="A30" s="22" t="s">
        <v>111</v>
      </c>
      <c r="B30" s="25" t="s">
        <v>112</v>
      </c>
      <c r="C30" s="23">
        <v>187</v>
      </c>
      <c r="D30" s="24">
        <v>117</v>
      </c>
      <c r="E30" s="24">
        <f t="shared" si="0"/>
        <v>304</v>
      </c>
      <c r="F30" s="25" t="s">
        <v>137</v>
      </c>
      <c r="H30" s="145" t="s">
        <v>381</v>
      </c>
    </row>
    <row r="31" spans="1:8" x14ac:dyDescent="0.3">
      <c r="A31" s="30" t="s">
        <v>113</v>
      </c>
      <c r="B31" s="33" t="s">
        <v>114</v>
      </c>
      <c r="C31" s="31">
        <v>209</v>
      </c>
      <c r="D31" s="32">
        <v>125</v>
      </c>
      <c r="E31" s="32">
        <f t="shared" si="0"/>
        <v>334</v>
      </c>
      <c r="F31" s="33" t="s">
        <v>48</v>
      </c>
      <c r="H31" s="145" t="s">
        <v>280</v>
      </c>
    </row>
    <row r="32" spans="1:8" x14ac:dyDescent="0.3">
      <c r="A32" s="22" t="s">
        <v>115</v>
      </c>
      <c r="B32" s="28" t="s">
        <v>116</v>
      </c>
      <c r="C32" s="26">
        <v>160</v>
      </c>
      <c r="D32" s="28">
        <v>85</v>
      </c>
      <c r="E32" s="24">
        <f t="shared" si="0"/>
        <v>245</v>
      </c>
      <c r="F32" s="29" t="s">
        <v>146</v>
      </c>
      <c r="H32" s="145" t="s">
        <v>281</v>
      </c>
    </row>
    <row r="33" spans="1:8" x14ac:dyDescent="0.3">
      <c r="A33" s="30" t="s">
        <v>117</v>
      </c>
      <c r="B33" s="35" t="s">
        <v>45</v>
      </c>
      <c r="C33" s="34">
        <v>140</v>
      </c>
      <c r="D33" s="35">
        <v>80</v>
      </c>
      <c r="E33" s="32">
        <f t="shared" si="0"/>
        <v>220</v>
      </c>
      <c r="F33" s="35" t="s">
        <v>136</v>
      </c>
      <c r="H33" s="145" t="s">
        <v>282</v>
      </c>
    </row>
    <row r="34" spans="1:8" x14ac:dyDescent="0.3">
      <c r="A34" s="36" t="s">
        <v>129</v>
      </c>
      <c r="B34" s="21" t="s">
        <v>123</v>
      </c>
      <c r="C34" s="21">
        <v>160</v>
      </c>
      <c r="D34" s="21">
        <v>50</v>
      </c>
      <c r="E34" s="37">
        <f>SUM(C34:D34)</f>
        <v>210</v>
      </c>
      <c r="F34" s="38" t="s">
        <v>147</v>
      </c>
      <c r="H34" s="145" t="s">
        <v>285</v>
      </c>
    </row>
    <row r="35" spans="1:8" x14ac:dyDescent="0.3">
      <c r="A35" s="39" t="s">
        <v>130</v>
      </c>
      <c r="B35" s="28" t="s">
        <v>124</v>
      </c>
      <c r="C35" s="28">
        <v>135</v>
      </c>
      <c r="D35" s="28">
        <v>65</v>
      </c>
      <c r="E35" s="24">
        <f>SUM(C35:D35)</f>
        <v>200</v>
      </c>
      <c r="F35" s="29" t="s">
        <v>148</v>
      </c>
      <c r="H35" s="145" t="s">
        <v>286</v>
      </c>
    </row>
    <row r="36" spans="1:8" x14ac:dyDescent="0.3">
      <c r="A36" s="40" t="s">
        <v>120</v>
      </c>
      <c r="B36" s="28" t="s">
        <v>121</v>
      </c>
      <c r="C36" s="28">
        <v>160</v>
      </c>
      <c r="D36" s="28">
        <v>50</v>
      </c>
      <c r="E36" s="24">
        <f t="shared" si="0"/>
        <v>210</v>
      </c>
      <c r="F36" s="29" t="s">
        <v>149</v>
      </c>
      <c r="H36" s="145" t="s">
        <v>287</v>
      </c>
    </row>
    <row r="37" spans="1:8" x14ac:dyDescent="0.3">
      <c r="A37" s="40" t="s">
        <v>125</v>
      </c>
      <c r="B37" s="28" t="s">
        <v>126</v>
      </c>
      <c r="C37" s="28">
        <v>140</v>
      </c>
      <c r="D37" s="28">
        <v>80</v>
      </c>
      <c r="E37" s="24">
        <f t="shared" si="0"/>
        <v>220</v>
      </c>
      <c r="F37" s="29" t="s">
        <v>33</v>
      </c>
      <c r="H37" s="145" t="s">
        <v>276</v>
      </c>
    </row>
    <row r="38" spans="1:8" x14ac:dyDescent="0.3">
      <c r="A38" s="40" t="s">
        <v>127</v>
      </c>
      <c r="B38" s="28" t="s">
        <v>504</v>
      </c>
      <c r="C38" s="28">
        <v>140</v>
      </c>
      <c r="D38" s="28">
        <v>80</v>
      </c>
      <c r="E38" s="24">
        <f t="shared" si="0"/>
        <v>220</v>
      </c>
      <c r="F38" s="29" t="s">
        <v>150</v>
      </c>
      <c r="H38" s="145" t="s">
        <v>288</v>
      </c>
    </row>
    <row r="39" spans="1:8" x14ac:dyDescent="0.3">
      <c r="A39" s="36" t="s">
        <v>131</v>
      </c>
      <c r="B39" s="414" t="s">
        <v>154</v>
      </c>
      <c r="C39" s="415">
        <v>215</v>
      </c>
      <c r="D39" s="21">
        <v>80</v>
      </c>
      <c r="E39" s="416">
        <f t="shared" si="0"/>
        <v>295</v>
      </c>
      <c r="F39" s="417" t="s">
        <v>151</v>
      </c>
      <c r="H39" s="145" t="s">
        <v>141</v>
      </c>
    </row>
    <row r="40" spans="1:8" x14ac:dyDescent="0.3">
      <c r="A40" s="40" t="s">
        <v>132</v>
      </c>
      <c r="B40" s="418" t="s">
        <v>155</v>
      </c>
      <c r="C40" s="419">
        <v>170</v>
      </c>
      <c r="D40" s="28">
        <v>80</v>
      </c>
      <c r="E40" s="420">
        <f t="shared" si="0"/>
        <v>250</v>
      </c>
      <c r="F40" s="421" t="s">
        <v>152</v>
      </c>
      <c r="H40" s="145" t="s">
        <v>302</v>
      </c>
    </row>
    <row r="41" spans="1:8" x14ac:dyDescent="0.3">
      <c r="A41" s="39" t="s">
        <v>133</v>
      </c>
      <c r="B41" s="419" t="s">
        <v>122</v>
      </c>
      <c r="C41" s="419">
        <v>165</v>
      </c>
      <c r="D41" s="28">
        <v>55</v>
      </c>
      <c r="E41" s="420">
        <f>SUM(C41:D41)</f>
        <v>220</v>
      </c>
      <c r="F41" s="421" t="s">
        <v>153</v>
      </c>
      <c r="H41" s="145" t="s">
        <v>289</v>
      </c>
    </row>
    <row r="42" spans="1:8" x14ac:dyDescent="0.3">
      <c r="A42" s="422" t="s">
        <v>505</v>
      </c>
      <c r="B42" s="423" t="s">
        <v>506</v>
      </c>
      <c r="C42" s="423">
        <v>190</v>
      </c>
      <c r="D42" s="4">
        <v>80</v>
      </c>
      <c r="E42" s="424">
        <f>SUM(C42:D42)</f>
        <v>270</v>
      </c>
      <c r="F42" s="424" t="s">
        <v>393</v>
      </c>
      <c r="H42" s="145" t="s">
        <v>142</v>
      </c>
    </row>
    <row r="43" spans="1:8" x14ac:dyDescent="0.3">
      <c r="A43" s="425" t="s">
        <v>507</v>
      </c>
      <c r="B43" s="426" t="s">
        <v>176</v>
      </c>
      <c r="C43" s="4">
        <v>145</v>
      </c>
      <c r="D43" s="426">
        <v>60</v>
      </c>
      <c r="E43" s="4">
        <f t="shared" si="0"/>
        <v>205</v>
      </c>
      <c r="F43" s="4" t="s">
        <v>176</v>
      </c>
      <c r="H43" s="145" t="s">
        <v>290</v>
      </c>
    </row>
    <row r="44" spans="1:8" x14ac:dyDescent="0.3">
      <c r="H44" s="145" t="s">
        <v>257</v>
      </c>
    </row>
    <row r="45" spans="1:8" x14ac:dyDescent="0.3">
      <c r="H45" s="145" t="s">
        <v>292</v>
      </c>
    </row>
    <row r="46" spans="1:8" x14ac:dyDescent="0.3">
      <c r="H46" s="145" t="s">
        <v>296</v>
      </c>
    </row>
    <row r="47" spans="1:8" x14ac:dyDescent="0.3">
      <c r="H47" s="145" t="s">
        <v>293</v>
      </c>
    </row>
    <row r="48" spans="1:8" x14ac:dyDescent="0.3">
      <c r="H48" s="145" t="s">
        <v>295</v>
      </c>
    </row>
    <row r="49" spans="8:8" x14ac:dyDescent="0.3">
      <c r="H49" s="145" t="s">
        <v>376</v>
      </c>
    </row>
    <row r="50" spans="8:8" x14ac:dyDescent="0.3">
      <c r="H50" s="145" t="s">
        <v>297</v>
      </c>
    </row>
    <row r="51" spans="8:8" x14ac:dyDescent="0.3">
      <c r="H51" s="145" t="s">
        <v>299</v>
      </c>
    </row>
    <row r="52" spans="8:8" x14ac:dyDescent="0.3">
      <c r="H52" s="145" t="s">
        <v>298</v>
      </c>
    </row>
    <row r="53" spans="8:8" x14ac:dyDescent="0.3">
      <c r="H53" s="145" t="s">
        <v>300</v>
      </c>
    </row>
    <row r="54" spans="8:8" x14ac:dyDescent="0.3">
      <c r="H54" s="145" t="s">
        <v>48</v>
      </c>
    </row>
    <row r="55" spans="8:8" x14ac:dyDescent="0.3">
      <c r="H55" s="145" t="s">
        <v>151</v>
      </c>
    </row>
    <row r="56" spans="8:8" x14ac:dyDescent="0.3">
      <c r="H56" s="145" t="s">
        <v>303</v>
      </c>
    </row>
    <row r="57" spans="8:8" x14ac:dyDescent="0.3">
      <c r="H57" s="145" t="s">
        <v>304</v>
      </c>
    </row>
    <row r="58" spans="8:8" x14ac:dyDescent="0.3">
      <c r="H58" s="145" t="s">
        <v>305</v>
      </c>
    </row>
    <row r="59" spans="8:8" x14ac:dyDescent="0.3">
      <c r="H59" s="145" t="s">
        <v>301</v>
      </c>
    </row>
    <row r="60" spans="8:8" x14ac:dyDescent="0.3">
      <c r="H60" s="145" t="s">
        <v>308</v>
      </c>
    </row>
    <row r="61" spans="8:8" x14ac:dyDescent="0.3">
      <c r="H61" s="145" t="s">
        <v>306</v>
      </c>
    </row>
    <row r="62" spans="8:8" x14ac:dyDescent="0.3">
      <c r="H62" s="145" t="s">
        <v>307</v>
      </c>
    </row>
    <row r="63" spans="8:8" x14ac:dyDescent="0.3">
      <c r="H63" s="145" t="s">
        <v>309</v>
      </c>
    </row>
    <row r="64" spans="8:8" x14ac:dyDescent="0.3">
      <c r="H64" s="145" t="s">
        <v>312</v>
      </c>
    </row>
    <row r="65" spans="8:8" x14ac:dyDescent="0.3">
      <c r="H65" s="145" t="s">
        <v>311</v>
      </c>
    </row>
    <row r="66" spans="8:8" x14ac:dyDescent="0.3">
      <c r="H66" s="145" t="s">
        <v>140</v>
      </c>
    </row>
    <row r="67" spans="8:8" x14ac:dyDescent="0.3">
      <c r="H67" s="145" t="s">
        <v>310</v>
      </c>
    </row>
    <row r="68" spans="8:8" x14ac:dyDescent="0.3">
      <c r="H68" s="145" t="s">
        <v>143</v>
      </c>
    </row>
    <row r="69" spans="8:8" x14ac:dyDescent="0.3">
      <c r="H69" s="145" t="s">
        <v>314</v>
      </c>
    </row>
    <row r="70" spans="8:8" x14ac:dyDescent="0.3">
      <c r="H70" s="145" t="s">
        <v>317</v>
      </c>
    </row>
    <row r="71" spans="8:8" x14ac:dyDescent="0.3">
      <c r="H71" s="145" t="s">
        <v>318</v>
      </c>
    </row>
    <row r="72" spans="8:8" x14ac:dyDescent="0.3">
      <c r="H72" s="145" t="s">
        <v>313</v>
      </c>
    </row>
    <row r="73" spans="8:8" x14ac:dyDescent="0.3">
      <c r="H73" s="145" t="s">
        <v>316</v>
      </c>
    </row>
    <row r="74" spans="8:8" x14ac:dyDescent="0.3">
      <c r="H74" s="145" t="s">
        <v>315</v>
      </c>
    </row>
    <row r="75" spans="8:8" x14ac:dyDescent="0.3">
      <c r="H75" s="145" t="s">
        <v>146</v>
      </c>
    </row>
    <row r="76" spans="8:8" x14ac:dyDescent="0.3">
      <c r="H76" s="145" t="s">
        <v>319</v>
      </c>
    </row>
    <row r="77" spans="8:8" x14ac:dyDescent="0.3">
      <c r="H77" s="145" t="s">
        <v>320</v>
      </c>
    </row>
    <row r="78" spans="8:8" x14ac:dyDescent="0.3">
      <c r="H78" s="145" t="s">
        <v>322</v>
      </c>
    </row>
    <row r="79" spans="8:8" x14ac:dyDescent="0.3">
      <c r="H79" s="145" t="s">
        <v>321</v>
      </c>
    </row>
    <row r="80" spans="8:8" x14ac:dyDescent="0.3">
      <c r="H80" s="145" t="s">
        <v>324</v>
      </c>
    </row>
    <row r="81" spans="8:8" x14ac:dyDescent="0.3">
      <c r="H81" s="145" t="s">
        <v>325</v>
      </c>
    </row>
    <row r="82" spans="8:8" x14ac:dyDescent="0.3">
      <c r="H82" s="145" t="s">
        <v>277</v>
      </c>
    </row>
    <row r="83" spans="8:8" x14ac:dyDescent="0.3">
      <c r="H83" s="145" t="s">
        <v>283</v>
      </c>
    </row>
    <row r="84" spans="8:8" x14ac:dyDescent="0.3">
      <c r="H84" s="145" t="s">
        <v>326</v>
      </c>
    </row>
    <row r="85" spans="8:8" x14ac:dyDescent="0.3">
      <c r="H85" s="145" t="s">
        <v>327</v>
      </c>
    </row>
    <row r="86" spans="8:8" x14ac:dyDescent="0.3">
      <c r="H86" s="145" t="s">
        <v>279</v>
      </c>
    </row>
    <row r="87" spans="8:8" x14ac:dyDescent="0.3">
      <c r="H87" s="145" t="s">
        <v>323</v>
      </c>
    </row>
    <row r="88" spans="8:8" x14ac:dyDescent="0.3">
      <c r="H88" s="145" t="s">
        <v>328</v>
      </c>
    </row>
    <row r="89" spans="8:8" x14ac:dyDescent="0.3">
      <c r="H89" s="145" t="s">
        <v>331</v>
      </c>
    </row>
    <row r="90" spans="8:8" x14ac:dyDescent="0.3">
      <c r="H90" s="145" t="s">
        <v>377</v>
      </c>
    </row>
    <row r="91" spans="8:8" x14ac:dyDescent="0.3">
      <c r="H91" s="145" t="s">
        <v>332</v>
      </c>
    </row>
    <row r="92" spans="8:8" x14ac:dyDescent="0.3">
      <c r="H92" s="145" t="s">
        <v>330</v>
      </c>
    </row>
    <row r="93" spans="8:8" x14ac:dyDescent="0.3">
      <c r="H93" s="145" t="s">
        <v>144</v>
      </c>
    </row>
    <row r="94" spans="8:8" x14ac:dyDescent="0.3">
      <c r="H94" s="145" t="s">
        <v>334</v>
      </c>
    </row>
    <row r="95" spans="8:8" x14ac:dyDescent="0.3">
      <c r="H95" s="145" t="s">
        <v>329</v>
      </c>
    </row>
    <row r="96" spans="8:8" x14ac:dyDescent="0.3">
      <c r="H96" s="145" t="s">
        <v>333</v>
      </c>
    </row>
    <row r="97" spans="8:8" x14ac:dyDescent="0.3">
      <c r="H97" s="145" t="s">
        <v>340</v>
      </c>
    </row>
    <row r="98" spans="8:8" x14ac:dyDescent="0.3">
      <c r="H98" s="145" t="s">
        <v>152</v>
      </c>
    </row>
    <row r="99" spans="8:8" x14ac:dyDescent="0.3">
      <c r="H99" s="145" t="s">
        <v>335</v>
      </c>
    </row>
    <row r="100" spans="8:8" x14ac:dyDescent="0.3">
      <c r="H100" s="145" t="s">
        <v>149</v>
      </c>
    </row>
    <row r="101" spans="8:8" x14ac:dyDescent="0.3">
      <c r="H101" s="145" t="s">
        <v>346</v>
      </c>
    </row>
    <row r="102" spans="8:8" x14ac:dyDescent="0.3">
      <c r="H102" s="145" t="s">
        <v>344</v>
      </c>
    </row>
    <row r="103" spans="8:8" x14ac:dyDescent="0.3">
      <c r="H103" s="145" t="s">
        <v>341</v>
      </c>
    </row>
    <row r="104" spans="8:8" x14ac:dyDescent="0.3">
      <c r="H104" s="145" t="s">
        <v>339</v>
      </c>
    </row>
    <row r="105" spans="8:8" x14ac:dyDescent="0.3">
      <c r="H105" s="145" t="s">
        <v>342</v>
      </c>
    </row>
    <row r="106" spans="8:8" x14ac:dyDescent="0.3">
      <c r="H106" s="145" t="s">
        <v>338</v>
      </c>
    </row>
    <row r="107" spans="8:8" x14ac:dyDescent="0.3">
      <c r="H107" s="145" t="s">
        <v>337</v>
      </c>
    </row>
    <row r="108" spans="8:8" x14ac:dyDescent="0.3">
      <c r="H108" s="145" t="s">
        <v>343</v>
      </c>
    </row>
    <row r="109" spans="8:8" x14ac:dyDescent="0.3">
      <c r="H109" s="145" t="s">
        <v>336</v>
      </c>
    </row>
    <row r="110" spans="8:8" x14ac:dyDescent="0.3">
      <c r="H110" s="145" t="s">
        <v>345</v>
      </c>
    </row>
    <row r="111" spans="8:8" x14ac:dyDescent="0.3">
      <c r="H111" s="145" t="s">
        <v>347</v>
      </c>
    </row>
    <row r="112" spans="8:8" x14ac:dyDescent="0.3">
      <c r="H112" s="145" t="s">
        <v>352</v>
      </c>
    </row>
    <row r="113" spans="8:8" x14ac:dyDescent="0.3">
      <c r="H113" s="145" t="s">
        <v>351</v>
      </c>
    </row>
    <row r="114" spans="8:8" x14ac:dyDescent="0.3">
      <c r="H114" s="145" t="s">
        <v>349</v>
      </c>
    </row>
    <row r="115" spans="8:8" x14ac:dyDescent="0.3">
      <c r="H115" s="145" t="s">
        <v>136</v>
      </c>
    </row>
    <row r="116" spans="8:8" x14ac:dyDescent="0.3">
      <c r="H116" s="145" t="s">
        <v>348</v>
      </c>
    </row>
    <row r="117" spans="8:8" x14ac:dyDescent="0.3">
      <c r="H117" s="145" t="s">
        <v>350</v>
      </c>
    </row>
    <row r="118" spans="8:8" x14ac:dyDescent="0.3">
      <c r="H118" s="145" t="s">
        <v>353</v>
      </c>
    </row>
    <row r="119" spans="8:8" x14ac:dyDescent="0.3">
      <c r="H119" s="145" t="s">
        <v>176</v>
      </c>
    </row>
    <row r="120" spans="8:8" x14ac:dyDescent="0.3">
      <c r="H120" s="145" t="s">
        <v>356</v>
      </c>
    </row>
    <row r="121" spans="8:8" x14ac:dyDescent="0.3">
      <c r="H121" s="145" t="s">
        <v>359</v>
      </c>
    </row>
    <row r="122" spans="8:8" x14ac:dyDescent="0.3">
      <c r="H122" s="145" t="s">
        <v>357</v>
      </c>
    </row>
    <row r="123" spans="8:8" x14ac:dyDescent="0.3">
      <c r="H123" s="145" t="s">
        <v>360</v>
      </c>
    </row>
    <row r="124" spans="8:8" x14ac:dyDescent="0.3">
      <c r="H124" s="145" t="s">
        <v>355</v>
      </c>
    </row>
    <row r="125" spans="8:8" x14ac:dyDescent="0.3">
      <c r="H125" s="145" t="s">
        <v>138</v>
      </c>
    </row>
    <row r="126" spans="8:8" x14ac:dyDescent="0.3">
      <c r="H126" s="145" t="s">
        <v>361</v>
      </c>
    </row>
    <row r="127" spans="8:8" x14ac:dyDescent="0.3">
      <c r="H127" s="145" t="s">
        <v>358</v>
      </c>
    </row>
    <row r="128" spans="8:8" x14ac:dyDescent="0.3">
      <c r="H128" s="145" t="s">
        <v>362</v>
      </c>
    </row>
    <row r="129" spans="8:8" x14ac:dyDescent="0.3">
      <c r="H129" s="145" t="s">
        <v>145</v>
      </c>
    </row>
    <row r="130" spans="8:8" x14ac:dyDescent="0.3">
      <c r="H130" s="145" t="s">
        <v>150</v>
      </c>
    </row>
    <row r="131" spans="8:8" x14ac:dyDescent="0.3">
      <c r="H131" s="145" t="s">
        <v>363</v>
      </c>
    </row>
    <row r="132" spans="8:8" x14ac:dyDescent="0.3">
      <c r="H132" s="145" t="s">
        <v>364</v>
      </c>
    </row>
    <row r="133" spans="8:8" x14ac:dyDescent="0.3">
      <c r="H133" s="145" t="s">
        <v>367</v>
      </c>
    </row>
    <row r="134" spans="8:8" x14ac:dyDescent="0.3">
      <c r="H134" s="145" t="s">
        <v>373</v>
      </c>
    </row>
    <row r="135" spans="8:8" x14ac:dyDescent="0.3">
      <c r="H135" s="145" t="s">
        <v>368</v>
      </c>
    </row>
    <row r="136" spans="8:8" x14ac:dyDescent="0.3">
      <c r="H136" s="145" t="s">
        <v>378</v>
      </c>
    </row>
    <row r="137" spans="8:8" x14ac:dyDescent="0.3">
      <c r="H137" s="145" t="s">
        <v>137</v>
      </c>
    </row>
    <row r="138" spans="8:8" x14ac:dyDescent="0.3">
      <c r="H138" s="145" t="s">
        <v>370</v>
      </c>
    </row>
    <row r="139" spans="8:8" x14ac:dyDescent="0.3">
      <c r="H139" s="145" t="s">
        <v>372</v>
      </c>
    </row>
    <row r="140" spans="8:8" x14ac:dyDescent="0.3">
      <c r="H140" s="145" t="s">
        <v>371</v>
      </c>
    </row>
    <row r="141" spans="8:8" x14ac:dyDescent="0.3">
      <c r="H141" s="145" t="s">
        <v>369</v>
      </c>
    </row>
    <row r="142" spans="8:8" x14ac:dyDescent="0.3">
      <c r="H142" s="145" t="s">
        <v>374</v>
      </c>
    </row>
    <row r="143" spans="8:8" x14ac:dyDescent="0.3">
      <c r="H143" s="145" t="s">
        <v>379</v>
      </c>
    </row>
    <row r="144" spans="8:8" x14ac:dyDescent="0.3">
      <c r="H144" s="145" t="s">
        <v>366</v>
      </c>
    </row>
    <row r="145" spans="8:8" x14ac:dyDescent="0.3">
      <c r="H145" s="145" t="s">
        <v>294</v>
      </c>
    </row>
    <row r="146" spans="8:8" x14ac:dyDescent="0.3">
      <c r="H146" s="145" t="s">
        <v>382</v>
      </c>
    </row>
    <row r="147" spans="8:8" x14ac:dyDescent="0.3">
      <c r="H147" s="145" t="s">
        <v>380</v>
      </c>
    </row>
    <row r="148" spans="8:8" x14ac:dyDescent="0.3">
      <c r="H148" s="145" t="s">
        <v>386</v>
      </c>
    </row>
    <row r="149" spans="8:8" x14ac:dyDescent="0.3">
      <c r="H149" s="145" t="s">
        <v>384</v>
      </c>
    </row>
    <row r="150" spans="8:8" x14ac:dyDescent="0.3">
      <c r="H150" s="145" t="s">
        <v>391</v>
      </c>
    </row>
    <row r="151" spans="8:8" x14ac:dyDescent="0.3">
      <c r="H151" s="145" t="s">
        <v>390</v>
      </c>
    </row>
    <row r="152" spans="8:8" x14ac:dyDescent="0.3">
      <c r="H152" s="145" t="s">
        <v>389</v>
      </c>
    </row>
    <row r="153" spans="8:8" x14ac:dyDescent="0.3">
      <c r="H153" s="145" t="s">
        <v>387</v>
      </c>
    </row>
    <row r="154" spans="8:8" x14ac:dyDescent="0.3">
      <c r="H154" s="145" t="s">
        <v>153</v>
      </c>
    </row>
    <row r="155" spans="8:8" x14ac:dyDescent="0.3">
      <c r="H155" s="145" t="s">
        <v>388</v>
      </c>
    </row>
    <row r="156" spans="8:8" x14ac:dyDescent="0.3">
      <c r="H156" s="145" t="s">
        <v>383</v>
      </c>
    </row>
    <row r="157" spans="8:8" x14ac:dyDescent="0.3">
      <c r="H157" s="145" t="s">
        <v>385</v>
      </c>
    </row>
    <row r="158" spans="8:8" x14ac:dyDescent="0.3">
      <c r="H158" s="145" t="s">
        <v>393</v>
      </c>
    </row>
    <row r="159" spans="8:8" x14ac:dyDescent="0.3">
      <c r="H159" s="145" t="s">
        <v>392</v>
      </c>
    </row>
    <row r="160" spans="8:8" x14ac:dyDescent="0.3">
      <c r="H160" s="145" t="s">
        <v>395</v>
      </c>
    </row>
    <row r="161" spans="8:8" x14ac:dyDescent="0.3">
      <c r="H161" s="145" t="s">
        <v>396</v>
      </c>
    </row>
    <row r="162" spans="8:8" x14ac:dyDescent="0.3">
      <c r="H162" s="145" t="s">
        <v>397</v>
      </c>
    </row>
    <row r="163" spans="8:8" x14ac:dyDescent="0.3">
      <c r="H163" s="145" t="s">
        <v>399</v>
      </c>
    </row>
    <row r="164" spans="8:8" x14ac:dyDescent="0.3">
      <c r="H164" s="145" t="s">
        <v>398</v>
      </c>
    </row>
    <row r="165" spans="8:8" x14ac:dyDescent="0.3">
      <c r="H165" s="145" t="s">
        <v>400</v>
      </c>
    </row>
    <row r="166" spans="8:8" x14ac:dyDescent="0.3">
      <c r="H166" s="145" t="s">
        <v>365</v>
      </c>
    </row>
    <row r="167" spans="8:8" x14ac:dyDescent="0.3">
      <c r="H167" s="145" t="s">
        <v>401</v>
      </c>
    </row>
    <row r="168" spans="8:8" x14ac:dyDescent="0.3">
      <c r="H168" s="145" t="s">
        <v>291</v>
      </c>
    </row>
    <row r="169" spans="8:8" x14ac:dyDescent="0.3">
      <c r="H169" s="145" t="s">
        <v>354</v>
      </c>
    </row>
    <row r="170" spans="8:8" x14ac:dyDescent="0.3">
      <c r="H170" s="145" t="s">
        <v>402</v>
      </c>
    </row>
    <row r="171" spans="8:8" x14ac:dyDescent="0.3">
      <c r="H171" s="145" t="s">
        <v>375</v>
      </c>
    </row>
    <row r="172" spans="8:8" x14ac:dyDescent="0.3">
      <c r="H172" s="145" t="s">
        <v>403</v>
      </c>
    </row>
    <row r="173" spans="8:8" x14ac:dyDescent="0.3">
      <c r="H173" s="145" t="s">
        <v>404</v>
      </c>
    </row>
  </sheetData>
  <sheetProtection password="CE00" sheet="1" objects="1" scenarios="1"/>
  <mergeCells count="1">
    <mergeCell ref="A1:F1"/>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theme="9"/>
  </sheetPr>
  <dimension ref="A2:L60"/>
  <sheetViews>
    <sheetView view="pageBreakPreview" topLeftCell="D1" zoomScaleNormal="60" zoomScaleSheetLayoutView="100" workbookViewId="0">
      <selection activeCell="J14" sqref="J14"/>
    </sheetView>
  </sheetViews>
  <sheetFormatPr defaultColWidth="9.109375" defaultRowHeight="14.4" x14ac:dyDescent="0.3"/>
  <cols>
    <col min="1" max="1" width="20.44140625" style="173" customWidth="1"/>
    <col min="2" max="2" width="23.5546875" style="173" customWidth="1"/>
    <col min="3" max="3" width="15.44140625" style="173" customWidth="1"/>
    <col min="4" max="4" width="23.5546875" style="173" customWidth="1"/>
    <col min="5" max="5" width="19" style="173" customWidth="1"/>
    <col min="6" max="6" width="19.44140625" style="173" customWidth="1"/>
    <col min="7" max="7" width="8" style="173" customWidth="1"/>
    <col min="8" max="8" width="19.44140625" style="173" customWidth="1"/>
    <col min="9" max="9" width="8" style="173" customWidth="1"/>
    <col min="10" max="10" width="19.44140625" style="173" customWidth="1"/>
    <col min="11" max="11" width="10.44140625" style="173" customWidth="1"/>
    <col min="12" max="12" width="12.109375" style="173" customWidth="1"/>
    <col min="13" max="16384" width="9.109375" style="173"/>
  </cols>
  <sheetData>
    <row r="2" spans="1:11" ht="15" customHeight="1" x14ac:dyDescent="0.3">
      <c r="A2" s="467" t="s">
        <v>461</v>
      </c>
      <c r="B2" s="467"/>
      <c r="C2" s="467"/>
    </row>
    <row r="3" spans="1:11" ht="15" customHeight="1" x14ac:dyDescent="0.3">
      <c r="A3" s="467"/>
      <c r="B3" s="467"/>
      <c r="C3" s="467"/>
    </row>
    <row r="4" spans="1:11" ht="15" customHeight="1" x14ac:dyDescent="0.3">
      <c r="A4" s="467"/>
      <c r="B4" s="467"/>
      <c r="C4" s="467"/>
    </row>
    <row r="5" spans="1:11" ht="15" customHeight="1" x14ac:dyDescent="0.3">
      <c r="A5" s="174"/>
      <c r="B5" s="174"/>
      <c r="C5" s="174"/>
    </row>
    <row r="6" spans="1:11" ht="15" customHeight="1" x14ac:dyDescent="0.3">
      <c r="A6" s="174"/>
      <c r="B6" s="174"/>
      <c r="C6" s="174"/>
    </row>
    <row r="7" spans="1:11" ht="15" customHeight="1" x14ac:dyDescent="0.3">
      <c r="A7" s="174"/>
      <c r="B7" s="174"/>
      <c r="C7" s="174"/>
    </row>
    <row r="10" spans="1:11" s="175" customFormat="1" x14ac:dyDescent="0.3">
      <c r="A10" s="175" t="s">
        <v>3</v>
      </c>
      <c r="C10" s="477"/>
      <c r="D10" s="477"/>
    </row>
    <row r="12" spans="1:11" s="175" customFormat="1" x14ac:dyDescent="0.3">
      <c r="A12" s="175" t="s">
        <v>439</v>
      </c>
      <c r="C12" s="469"/>
      <c r="D12" s="469"/>
      <c r="E12" s="469"/>
      <c r="F12" s="469"/>
      <c r="G12" s="469"/>
      <c r="H12" s="469"/>
      <c r="I12" s="469"/>
      <c r="J12" s="469"/>
      <c r="K12" s="176"/>
    </row>
    <row r="13" spans="1:11" s="175" customFormat="1" x14ac:dyDescent="0.3">
      <c r="A13" s="175" t="s">
        <v>1</v>
      </c>
      <c r="B13" s="468"/>
      <c r="C13" s="468"/>
      <c r="D13" s="468"/>
      <c r="E13" s="468"/>
      <c r="F13" s="468"/>
      <c r="G13" s="468"/>
      <c r="H13" s="468"/>
      <c r="I13" s="468"/>
      <c r="J13" s="468"/>
    </row>
    <row r="14" spans="1:11" x14ac:dyDescent="0.3">
      <c r="A14" s="175" t="s">
        <v>0</v>
      </c>
      <c r="B14" s="468" t="s">
        <v>508</v>
      </c>
      <c r="C14" s="468"/>
      <c r="D14" s="468"/>
      <c r="E14" s="468"/>
      <c r="F14" s="177" t="s">
        <v>25</v>
      </c>
      <c r="G14" s="178" t="s">
        <v>26</v>
      </c>
      <c r="H14" s="169"/>
      <c r="I14" s="179" t="s">
        <v>4</v>
      </c>
      <c r="J14" s="169"/>
    </row>
    <row r="15" spans="1:11" x14ac:dyDescent="0.3">
      <c r="B15" s="177"/>
    </row>
    <row r="16" spans="1:11" x14ac:dyDescent="0.3">
      <c r="A16" s="180" t="s">
        <v>5</v>
      </c>
    </row>
    <row r="17" spans="1:12" ht="30" customHeight="1" x14ac:dyDescent="0.3">
      <c r="A17" s="476" t="s">
        <v>421</v>
      </c>
      <c r="B17" s="476"/>
      <c r="C17" s="476"/>
      <c r="D17" s="476"/>
      <c r="E17" s="476"/>
      <c r="F17" s="476"/>
      <c r="G17" s="476"/>
      <c r="H17" s="476"/>
      <c r="I17" s="476"/>
      <c r="J17" s="476"/>
      <c r="K17" s="476"/>
    </row>
    <row r="18" spans="1:12" x14ac:dyDescent="0.3">
      <c r="A18" s="181"/>
    </row>
    <row r="19" spans="1:12" s="183" customFormat="1" ht="66.599999999999994" x14ac:dyDescent="0.3">
      <c r="A19" s="182" t="s">
        <v>6</v>
      </c>
      <c r="F19" s="184" t="s">
        <v>413</v>
      </c>
      <c r="G19" s="185"/>
      <c r="H19" s="184" t="s">
        <v>408</v>
      </c>
      <c r="J19" s="184" t="s">
        <v>173</v>
      </c>
      <c r="K19" s="185" t="s">
        <v>32</v>
      </c>
    </row>
    <row r="21" spans="1:12" x14ac:dyDescent="0.3">
      <c r="A21" s="173" t="s">
        <v>7</v>
      </c>
      <c r="B21" s="186" t="s">
        <v>463</v>
      </c>
      <c r="C21" s="186"/>
      <c r="D21" s="186"/>
      <c r="E21" s="186"/>
      <c r="F21" s="170">
        <v>0</v>
      </c>
      <c r="H21" s="187">
        <f>'1. Data Collection'!P9</f>
        <v>0</v>
      </c>
      <c r="J21" s="187">
        <f>H21-F21</f>
        <v>0</v>
      </c>
      <c r="K21" s="188" t="str">
        <f>IF(J21=0,"",J21/$F$29)</f>
        <v/>
      </c>
      <c r="L21" s="189" t="str">
        <f>IF(J21=0,"",IF(OR(K21&gt;10%),"ATTENTION",""))</f>
        <v/>
      </c>
    </row>
    <row r="22" spans="1:12" x14ac:dyDescent="0.3">
      <c r="A22" s="173" t="s">
        <v>8</v>
      </c>
      <c r="B22" s="173" t="s">
        <v>464</v>
      </c>
      <c r="F22" s="170">
        <v>0</v>
      </c>
      <c r="H22" s="187">
        <f>'2. Communication'!P9</f>
        <v>0</v>
      </c>
      <c r="J22" s="187">
        <f t="shared" ref="J22:J28" si="0">H22-F22</f>
        <v>0</v>
      </c>
      <c r="K22" s="188" t="str">
        <f t="shared" ref="K22:K28" si="1">IF(J22=0,"",J22/$F$29)</f>
        <v/>
      </c>
      <c r="L22" s="189" t="str">
        <f t="shared" ref="L22:L26" si="2">IF(J22=0,"",IF(OR(K22&gt;10%),"ATTENTION",""))</f>
        <v/>
      </c>
    </row>
    <row r="23" spans="1:12" x14ac:dyDescent="0.3">
      <c r="A23" s="173" t="s">
        <v>9</v>
      </c>
      <c r="B23" s="173" t="s">
        <v>441</v>
      </c>
      <c r="F23" s="170">
        <v>0</v>
      </c>
      <c r="H23" s="187">
        <f>'3. Meeting, Conf., Workshop'!P9</f>
        <v>0</v>
      </c>
      <c r="J23" s="187">
        <f t="shared" si="0"/>
        <v>0</v>
      </c>
      <c r="K23" s="188" t="str">
        <f t="shared" si="1"/>
        <v/>
      </c>
      <c r="L23" s="189" t="str">
        <f t="shared" si="2"/>
        <v/>
      </c>
    </row>
    <row r="24" spans="1:12" x14ac:dyDescent="0.3">
      <c r="A24" s="173" t="s">
        <v>10</v>
      </c>
      <c r="B24" s="173" t="s">
        <v>12</v>
      </c>
      <c r="F24" s="170">
        <v>0</v>
      </c>
      <c r="H24" s="187">
        <f>'4. Travel &amp; Subsistence'!X10</f>
        <v>0</v>
      </c>
      <c r="J24" s="187">
        <f t="shared" si="0"/>
        <v>0</v>
      </c>
      <c r="K24" s="188" t="str">
        <f t="shared" si="1"/>
        <v/>
      </c>
      <c r="L24" s="189" t="str">
        <f t="shared" si="2"/>
        <v/>
      </c>
    </row>
    <row r="25" spans="1:12" x14ac:dyDescent="0.3">
      <c r="A25" s="173" t="s">
        <v>11</v>
      </c>
      <c r="B25" s="173" t="s">
        <v>13</v>
      </c>
      <c r="F25" s="170">
        <v>0</v>
      </c>
      <c r="H25" s="187">
        <f>'5. Staff costs'!R10</f>
        <v>0</v>
      </c>
      <c r="J25" s="187">
        <f t="shared" si="0"/>
        <v>0</v>
      </c>
      <c r="K25" s="188" t="str">
        <f t="shared" si="1"/>
        <v/>
      </c>
      <c r="L25" s="189" t="str">
        <f t="shared" si="2"/>
        <v/>
      </c>
    </row>
    <row r="26" spans="1:12" x14ac:dyDescent="0.3">
      <c r="A26" s="173" t="s">
        <v>440</v>
      </c>
      <c r="B26" s="173" t="s">
        <v>443</v>
      </c>
      <c r="F26" s="170">
        <v>0</v>
      </c>
      <c r="H26" s="187">
        <f>'6. Other costs'!O9</f>
        <v>0</v>
      </c>
      <c r="J26" s="187">
        <f t="shared" si="0"/>
        <v>0</v>
      </c>
      <c r="K26" s="188" t="str">
        <f t="shared" si="1"/>
        <v/>
      </c>
      <c r="L26" s="189" t="str">
        <f t="shared" si="2"/>
        <v/>
      </c>
    </row>
    <row r="27" spans="1:12" s="175" customFormat="1" x14ac:dyDescent="0.3">
      <c r="B27" s="175" t="s">
        <v>14</v>
      </c>
      <c r="F27" s="190">
        <f>SUM(F21:F26)</f>
        <v>0</v>
      </c>
      <c r="H27" s="190">
        <f>SUM(H21:H26)</f>
        <v>0</v>
      </c>
      <c r="K27" s="188"/>
      <c r="L27" s="189"/>
    </row>
    <row r="28" spans="1:12" x14ac:dyDescent="0.3">
      <c r="A28" s="173" t="s">
        <v>442</v>
      </c>
      <c r="B28" s="173" t="s">
        <v>190</v>
      </c>
      <c r="F28" s="170">
        <v>0</v>
      </c>
      <c r="G28" s="191" t="str">
        <f>IF(F27=0,"",F28/F27)</f>
        <v/>
      </c>
      <c r="H28" s="187">
        <f>'7. Indirect costs'!G11</f>
        <v>0</v>
      </c>
      <c r="I28" s="191" t="str">
        <f>IF(H27=0,"",H28/H27)</f>
        <v/>
      </c>
      <c r="J28" s="187">
        <f t="shared" si="0"/>
        <v>0</v>
      </c>
      <c r="K28" s="188" t="str">
        <f t="shared" si="1"/>
        <v/>
      </c>
      <c r="L28" s="189" t="str">
        <f t="shared" ref="L28" si="3">IF(J28=0,"",IF(OR(K28&gt;10%),"ATTENTION",""))</f>
        <v/>
      </c>
    </row>
    <row r="29" spans="1:12" s="175" customFormat="1" x14ac:dyDescent="0.3">
      <c r="B29" s="175" t="s">
        <v>15</v>
      </c>
      <c r="F29" s="190">
        <f>SUM(F27:F28)</f>
        <v>0</v>
      </c>
      <c r="H29" s="190">
        <f>SUM(H27:H28)</f>
        <v>0</v>
      </c>
      <c r="I29" s="192" t="str">
        <f>IF(I28="","",IF(I28&gt;7%,"ATTENTION",""))</f>
        <v/>
      </c>
      <c r="J29" s="179"/>
      <c r="K29" s="179"/>
      <c r="L29" s="179"/>
    </row>
    <row r="30" spans="1:12" x14ac:dyDescent="0.3">
      <c r="I30" s="193"/>
      <c r="J30" s="193"/>
      <c r="K30" s="193"/>
      <c r="L30" s="193"/>
    </row>
    <row r="31" spans="1:12" s="194" customFormat="1" x14ac:dyDescent="0.3">
      <c r="B31" s="194" t="s">
        <v>189</v>
      </c>
      <c r="F31" s="171">
        <v>0</v>
      </c>
      <c r="G31" s="195" t="str">
        <f>IF(F29=0,"",F31/F29)</f>
        <v/>
      </c>
      <c r="H31" s="196">
        <f>'2. Communication'!R9+'3. Meeting, Conf., Workshop'!R9+'4. Travel &amp; Subsistence'!Y10+'1. Data Collection'!R9+'5. Staff costs'!T10+'6. Other costs'!Q9</f>
        <v>0</v>
      </c>
      <c r="I31" s="197" t="str">
        <f>IF(H31=0,"",H31/H29)</f>
        <v/>
      </c>
      <c r="J31" s="189" t="str">
        <f>IF(I31="","",IF(I31&gt;30%,"ATTENTION",""))</f>
        <v/>
      </c>
      <c r="K31" s="198"/>
      <c r="L31" s="198"/>
    </row>
    <row r="32" spans="1:12" x14ac:dyDescent="0.3">
      <c r="I32" s="193"/>
      <c r="J32" s="193"/>
      <c r="K32" s="193"/>
      <c r="L32" s="193"/>
    </row>
    <row r="33" spans="1:12" s="183" customFormat="1" ht="36" x14ac:dyDescent="0.3">
      <c r="A33" s="182" t="s">
        <v>411</v>
      </c>
      <c r="F33" s="184" t="s">
        <v>16</v>
      </c>
      <c r="G33" s="185"/>
      <c r="H33" s="184" t="s">
        <v>410</v>
      </c>
    </row>
    <row r="34" spans="1:12" x14ac:dyDescent="0.3">
      <c r="A34" s="175"/>
      <c r="I34" s="193"/>
      <c r="J34" s="193"/>
      <c r="K34" s="193"/>
      <c r="L34" s="193"/>
    </row>
    <row r="35" spans="1:12" x14ac:dyDescent="0.3">
      <c r="A35" s="173" t="s">
        <v>7</v>
      </c>
      <c r="B35" s="173" t="s">
        <v>416</v>
      </c>
      <c r="F35" s="170">
        <v>0</v>
      </c>
      <c r="G35" s="199" t="str">
        <f>IF(F35=0,"",F35/F29)</f>
        <v/>
      </c>
      <c r="H35" s="187">
        <f>SUM(H36:H37)</f>
        <v>0</v>
      </c>
      <c r="I35" s="188" t="str">
        <f>IF(H29=0,"",H35/H29)</f>
        <v/>
      </c>
      <c r="J35" s="189" t="str">
        <f>IF(I35="","",IF(I35&gt;G35,"ATTENTION",""))</f>
        <v/>
      </c>
      <c r="K35" s="193"/>
      <c r="L35" s="193"/>
    </row>
    <row r="36" spans="1:12" x14ac:dyDescent="0.3">
      <c r="G36" s="200" t="s">
        <v>409</v>
      </c>
      <c r="H36" s="170">
        <v>0</v>
      </c>
      <c r="I36" s="193"/>
      <c r="J36" s="193"/>
      <c r="K36" s="193"/>
      <c r="L36" s="193"/>
    </row>
    <row r="37" spans="1:12" x14ac:dyDescent="0.3">
      <c r="G37" s="200" t="s">
        <v>24</v>
      </c>
      <c r="H37" s="170">
        <v>0</v>
      </c>
      <c r="I37" s="193"/>
      <c r="J37" s="193"/>
      <c r="K37" s="193"/>
      <c r="L37" s="193"/>
    </row>
    <row r="38" spans="1:12" x14ac:dyDescent="0.3">
      <c r="A38" s="173" t="s">
        <v>8</v>
      </c>
      <c r="B38" s="173" t="s">
        <v>412</v>
      </c>
      <c r="F38" s="170">
        <v>0</v>
      </c>
      <c r="H38" s="201">
        <f>'List of incomes'!M9</f>
        <v>0</v>
      </c>
      <c r="I38" s="193"/>
      <c r="J38" s="193"/>
      <c r="K38" s="193"/>
      <c r="L38" s="193"/>
    </row>
    <row r="39" spans="1:12" x14ac:dyDescent="0.3">
      <c r="A39" s="173" t="s">
        <v>9</v>
      </c>
      <c r="B39" s="173" t="s">
        <v>19</v>
      </c>
      <c r="F39" s="170">
        <v>0</v>
      </c>
      <c r="H39" s="201">
        <f>'List of incomes'!L9</f>
        <v>0</v>
      </c>
      <c r="I39" s="193"/>
      <c r="J39" s="189" t="str">
        <f>IF(H39&lt;F39,"ATTENTION","")</f>
        <v/>
      </c>
      <c r="K39" s="193"/>
      <c r="L39" s="193"/>
    </row>
    <row r="40" spans="1:12" x14ac:dyDescent="0.3">
      <c r="A40" s="173" t="s">
        <v>414</v>
      </c>
      <c r="B40" s="173" t="s">
        <v>20</v>
      </c>
      <c r="F40" s="170">
        <v>0</v>
      </c>
      <c r="H40" s="201">
        <f>'List of incomes'!O9</f>
        <v>0</v>
      </c>
      <c r="I40" s="193"/>
      <c r="J40" s="193"/>
      <c r="K40" s="193"/>
      <c r="L40" s="193"/>
    </row>
    <row r="41" spans="1:12" x14ac:dyDescent="0.3">
      <c r="A41" s="173" t="s">
        <v>415</v>
      </c>
      <c r="B41" s="173" t="s">
        <v>21</v>
      </c>
      <c r="F41" s="170">
        <v>0</v>
      </c>
      <c r="H41" s="201">
        <f>'List of incomes'!N9</f>
        <v>0</v>
      </c>
      <c r="I41" s="193"/>
      <c r="J41" s="193"/>
      <c r="K41" s="193"/>
      <c r="L41" s="193"/>
    </row>
    <row r="42" spans="1:12" s="175" customFormat="1" x14ac:dyDescent="0.3">
      <c r="B42" s="175" t="s">
        <v>22</v>
      </c>
      <c r="F42" s="190">
        <f>SUM(F35:F41)</f>
        <v>0</v>
      </c>
      <c r="H42" s="190">
        <f>SUM(H38:H41)+H35</f>
        <v>0</v>
      </c>
      <c r="I42" s="202" t="str">
        <f>IF(H29=0,"",ROUND(H42,2)/ROUND(H29,2))</f>
        <v/>
      </c>
      <c r="J42" s="189" t="str">
        <f>IF(ROUND(H29,2)=ROUND(H42,2),"","ATTENTION")</f>
        <v/>
      </c>
      <c r="K42" s="179"/>
      <c r="L42" s="179"/>
    </row>
    <row r="43" spans="1:12" s="175" customFormat="1" x14ac:dyDescent="0.3">
      <c r="F43" s="190"/>
      <c r="H43" s="190"/>
    </row>
    <row r="44" spans="1:12" s="175" customFormat="1" ht="15" thickBot="1" x14ac:dyDescent="0.35">
      <c r="A44" s="175" t="s">
        <v>510</v>
      </c>
      <c r="E44" s="173" t="s">
        <v>57</v>
      </c>
      <c r="F44" s="190"/>
      <c r="H44" s="190"/>
    </row>
    <row r="45" spans="1:12" s="179" customFormat="1" ht="15" thickBot="1" x14ac:dyDescent="0.35">
      <c r="A45" s="344" t="s">
        <v>49</v>
      </c>
      <c r="B45" s="345" t="s">
        <v>47</v>
      </c>
      <c r="C45" s="203"/>
      <c r="E45" s="10" t="s">
        <v>56</v>
      </c>
      <c r="F45" s="203"/>
      <c r="G45" s="203"/>
      <c r="H45" s="203"/>
      <c r="I45" s="203"/>
      <c r="J45" s="203"/>
    </row>
    <row r="46" spans="1:12" s="179" customFormat="1" x14ac:dyDescent="0.3">
      <c r="A46" s="346" t="s">
        <v>33</v>
      </c>
      <c r="B46" s="389">
        <v>1</v>
      </c>
      <c r="C46" s="204"/>
      <c r="D46" s="470" t="s">
        <v>180</v>
      </c>
      <c r="E46" s="471"/>
      <c r="F46" s="472"/>
      <c r="G46" s="473"/>
      <c r="H46" s="474"/>
      <c r="I46" s="474"/>
      <c r="J46" s="474"/>
      <c r="K46" s="475"/>
    </row>
    <row r="47" spans="1:12" s="179" customFormat="1" ht="15" thickBot="1" x14ac:dyDescent="0.35">
      <c r="A47" s="172"/>
      <c r="B47" s="412"/>
    </row>
    <row r="48" spans="1:12" s="179" customFormat="1" x14ac:dyDescent="0.3">
      <c r="A48" s="172"/>
      <c r="B48" s="412"/>
      <c r="D48" s="205"/>
      <c r="E48" s="206"/>
      <c r="F48" s="207"/>
      <c r="G48" s="208"/>
      <c r="H48" s="207"/>
      <c r="I48" s="209"/>
      <c r="J48" s="207"/>
      <c r="K48" s="207"/>
      <c r="L48" s="210"/>
    </row>
    <row r="49" spans="1:12" x14ac:dyDescent="0.3">
      <c r="A49" s="172"/>
      <c r="B49" s="412"/>
      <c r="D49" s="211" t="s">
        <v>30</v>
      </c>
      <c r="E49" s="478"/>
      <c r="F49" s="478"/>
      <c r="G49" s="479"/>
      <c r="H49" s="212" t="s">
        <v>31</v>
      </c>
      <c r="I49" s="213"/>
      <c r="J49" s="204"/>
      <c r="K49" s="204"/>
      <c r="L49" s="214"/>
    </row>
    <row r="50" spans="1:12" x14ac:dyDescent="0.3">
      <c r="A50" s="172"/>
      <c r="B50" s="412"/>
      <c r="D50" s="211" t="s">
        <v>29</v>
      </c>
      <c r="E50" s="212"/>
      <c r="F50" s="212"/>
      <c r="G50" s="215"/>
      <c r="H50" s="480"/>
      <c r="I50" s="481"/>
      <c r="J50" s="481"/>
      <c r="K50" s="481"/>
      <c r="L50" s="482"/>
    </row>
    <row r="51" spans="1:12" x14ac:dyDescent="0.3">
      <c r="A51" s="172"/>
      <c r="B51" s="412"/>
      <c r="D51" s="211" t="s">
        <v>417</v>
      </c>
      <c r="E51" s="212"/>
      <c r="F51" s="212"/>
      <c r="G51" s="215"/>
      <c r="H51" s="480"/>
      <c r="I51" s="481"/>
      <c r="J51" s="481"/>
      <c r="K51" s="481"/>
      <c r="L51" s="482"/>
    </row>
    <row r="52" spans="1:12" x14ac:dyDescent="0.3">
      <c r="A52" s="172"/>
      <c r="B52" s="412"/>
      <c r="D52" s="483"/>
      <c r="E52" s="481"/>
      <c r="F52" s="481"/>
      <c r="G52" s="484"/>
      <c r="H52" s="375" t="s">
        <v>491</v>
      </c>
      <c r="I52" s="485" t="s">
        <v>492</v>
      </c>
      <c r="J52" s="485"/>
      <c r="K52" s="485"/>
      <c r="L52" s="486"/>
    </row>
    <row r="53" spans="1:12" x14ac:dyDescent="0.3">
      <c r="A53" s="172"/>
      <c r="B53" s="412"/>
      <c r="D53" s="483"/>
      <c r="E53" s="481"/>
      <c r="F53" s="481"/>
      <c r="G53" s="484"/>
      <c r="H53" s="490" t="s">
        <v>493</v>
      </c>
      <c r="I53" s="491"/>
      <c r="J53" s="491"/>
      <c r="K53" s="491"/>
      <c r="L53" s="492"/>
    </row>
    <row r="54" spans="1:12" x14ac:dyDescent="0.3">
      <c r="A54" s="172"/>
      <c r="B54" s="412"/>
      <c r="D54" s="487"/>
      <c r="E54" s="488"/>
      <c r="F54" s="488"/>
      <c r="G54" s="489"/>
      <c r="H54" s="490"/>
      <c r="I54" s="491"/>
      <c r="J54" s="491"/>
      <c r="K54" s="491"/>
      <c r="L54" s="492"/>
    </row>
    <row r="55" spans="1:12" x14ac:dyDescent="0.3">
      <c r="A55" s="172"/>
      <c r="B55" s="412"/>
      <c r="D55" s="211" t="s">
        <v>27</v>
      </c>
      <c r="E55" s="481"/>
      <c r="F55" s="481"/>
      <c r="G55" s="484"/>
      <c r="H55" s="212" t="s">
        <v>27</v>
      </c>
      <c r="I55" s="481"/>
      <c r="J55" s="481"/>
      <c r="K55" s="481"/>
      <c r="L55" s="482"/>
    </row>
    <row r="56" spans="1:12" x14ac:dyDescent="0.3">
      <c r="A56" s="172"/>
      <c r="B56" s="412"/>
      <c r="D56" s="211" t="s">
        <v>28</v>
      </c>
      <c r="E56" s="481"/>
      <c r="F56" s="481"/>
      <c r="G56" s="484"/>
      <c r="H56" s="212" t="s">
        <v>28</v>
      </c>
      <c r="I56" s="481"/>
      <c r="J56" s="481"/>
      <c r="K56" s="481"/>
      <c r="L56" s="482"/>
    </row>
    <row r="57" spans="1:12" x14ac:dyDescent="0.3">
      <c r="A57" s="172"/>
      <c r="B57" s="412"/>
      <c r="D57" s="211"/>
      <c r="E57" s="481"/>
      <c r="F57" s="481"/>
      <c r="G57" s="484"/>
      <c r="H57" s="212"/>
      <c r="I57" s="481"/>
      <c r="J57" s="481"/>
      <c r="K57" s="481"/>
      <c r="L57" s="482"/>
    </row>
    <row r="58" spans="1:12" x14ac:dyDescent="0.3">
      <c r="A58" s="172"/>
      <c r="B58" s="412"/>
      <c r="D58" s="211" t="s">
        <v>418</v>
      </c>
      <c r="E58" s="212"/>
      <c r="F58" s="212"/>
      <c r="G58" s="215"/>
      <c r="H58" s="212" t="s">
        <v>419</v>
      </c>
      <c r="I58" s="212"/>
      <c r="J58" s="212"/>
      <c r="K58" s="212"/>
      <c r="L58" s="216"/>
    </row>
    <row r="59" spans="1:12" x14ac:dyDescent="0.3">
      <c r="A59" s="172"/>
      <c r="B59" s="412"/>
      <c r="D59" s="211"/>
      <c r="E59" s="212"/>
      <c r="F59" s="212"/>
      <c r="G59" s="215"/>
      <c r="H59" s="212"/>
      <c r="I59" s="212"/>
      <c r="J59" s="212"/>
      <c r="K59" s="212"/>
      <c r="L59" s="216"/>
    </row>
    <row r="60" spans="1:12" ht="15" thickBot="1" x14ac:dyDescent="0.35">
      <c r="A60" s="172"/>
      <c r="B60" s="413"/>
      <c r="D60" s="217"/>
      <c r="E60" s="218"/>
      <c r="F60" s="218"/>
      <c r="G60" s="219"/>
      <c r="H60" s="218"/>
      <c r="I60" s="218"/>
      <c r="J60" s="218"/>
      <c r="K60" s="218"/>
      <c r="L60" s="220"/>
    </row>
  </sheetData>
  <sheetProtection algorithmName="SHA-512" hashValue="UI3DRaaILDBykWc4VlgZ4M8uaSHc6E6+xm5zswGKH8WoG7Rl8XoWH7+cDWk9jzf5fEzhpHhDyWvuM5HdGtydtQ==" saltValue="/DAhbAaXMLvzEQVtZ5j+mw==" spinCount="100000" sheet="1" objects="1" scenarios="1"/>
  <mergeCells count="20">
    <mergeCell ref="I55:L55"/>
    <mergeCell ref="I56:L57"/>
    <mergeCell ref="E56:G57"/>
    <mergeCell ref="E55:G55"/>
    <mergeCell ref="D54:G54"/>
    <mergeCell ref="H53:L54"/>
    <mergeCell ref="E49:G49"/>
    <mergeCell ref="H50:L50"/>
    <mergeCell ref="H51:L51"/>
    <mergeCell ref="D52:G52"/>
    <mergeCell ref="D53:G53"/>
    <mergeCell ref="I52:L52"/>
    <mergeCell ref="A2:C4"/>
    <mergeCell ref="B14:E14"/>
    <mergeCell ref="B13:J13"/>
    <mergeCell ref="C12:J12"/>
    <mergeCell ref="D46:F46"/>
    <mergeCell ref="G46:K46"/>
    <mergeCell ref="A17:K17"/>
    <mergeCell ref="C10:D10"/>
  </mergeCells>
  <dataValidations count="1">
    <dataValidation type="list" allowBlank="1" showInputMessage="1" showErrorMessage="1" sqref="C10:D10">
      <formula1>"First interim statement, Final statement"</formula1>
    </dataValidation>
  </dataValidations>
  <hyperlinks>
    <hyperlink ref="E45" r:id="rId1"/>
  </hyperlinks>
  <printOptions horizontalCentered="1"/>
  <pageMargins left="0.23622047244094491" right="0.23622047244094491" top="0.24" bottom="0.43307086614173229" header="0.13" footer="0.31496062992125984"/>
  <pageSetup paperSize="9" scale="56" orientation="landscape" r:id="rId2"/>
  <drawing r:id="rId3"/>
  <legacyDrawing r:id="rId4"/>
  <extLst>
    <ext xmlns:x14="http://schemas.microsoft.com/office/spreadsheetml/2009/9/main" uri="{CCE6A557-97BC-4b89-ADB6-D9C93CAAB3DF}">
      <x14:dataValidations xmlns:xm="http://schemas.microsoft.com/office/excel/2006/main" count="1">
        <x14:dataValidation type="list" allowBlank="1" showInputMessage="1" showErrorMessage="1">
          <x14:formula1>
            <xm:f>ISO!$H$4:$H$179</xm:f>
          </x14:formula1>
          <xm:sqref>A47:A60</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sheetPr>
  <dimension ref="A1:AI207"/>
  <sheetViews>
    <sheetView view="pageBreakPreview" zoomScaleNormal="100" zoomScaleSheetLayoutView="100" workbookViewId="0">
      <selection activeCell="B8" sqref="B8"/>
    </sheetView>
  </sheetViews>
  <sheetFormatPr defaultColWidth="9.109375" defaultRowHeight="14.4" x14ac:dyDescent="0.3"/>
  <cols>
    <col min="1" max="1" width="6.44140625" style="366" customWidth="1"/>
    <col min="2" max="2" width="27.6640625" style="350" customWidth="1"/>
    <col min="3" max="4" width="13.44140625" style="351" customWidth="1"/>
    <col min="5" max="5" width="9.6640625" style="351" customWidth="1"/>
    <col min="6" max="6" width="21.109375" style="350" customWidth="1"/>
    <col min="7" max="7" width="27.44140625" style="350" customWidth="1"/>
    <col min="8" max="8" width="19.44140625" style="350" customWidth="1"/>
    <col min="9" max="9" width="19.44140625" style="353" customWidth="1"/>
    <col min="10" max="10" width="16.33203125" style="352" customWidth="1"/>
    <col min="11" max="11" width="15.33203125" style="352" customWidth="1"/>
    <col min="12" max="15" width="9.109375" style="352"/>
    <col min="16" max="16" width="0" style="352" hidden="1" customWidth="1"/>
    <col min="17" max="16384" width="9.109375" style="352"/>
  </cols>
  <sheetData>
    <row r="1" spans="1:35" s="369" customFormat="1" x14ac:dyDescent="0.3">
      <c r="A1" s="366"/>
      <c r="B1" s="367"/>
      <c r="C1" s="368"/>
      <c r="D1" s="368"/>
      <c r="E1" s="368"/>
      <c r="F1" s="367"/>
      <c r="G1" s="367"/>
      <c r="H1" s="367"/>
      <c r="I1" s="370"/>
    </row>
    <row r="2" spans="1:35" s="221" customFormat="1" x14ac:dyDescent="0.3">
      <c r="A2" s="329" t="s">
        <v>439</v>
      </c>
      <c r="B2" s="289"/>
      <c r="C2" s="501">
        <f>'Overview - Financial Statement'!C12</f>
        <v>0</v>
      </c>
      <c r="D2" s="501"/>
      <c r="E2" s="501"/>
      <c r="F2" s="501"/>
      <c r="G2" s="501"/>
      <c r="H2" s="501"/>
      <c r="I2" s="266"/>
      <c r="J2" s="327"/>
      <c r="K2" s="327"/>
      <c r="L2" s="327"/>
      <c r="M2" s="327"/>
      <c r="N2" s="265"/>
      <c r="O2" s="265"/>
      <c r="P2" s="265"/>
      <c r="Q2" s="265"/>
      <c r="R2" s="267"/>
      <c r="AI2" s="289"/>
    </row>
    <row r="3" spans="1:35" s="221" customFormat="1" ht="15" thickBot="1" x14ac:dyDescent="0.35">
      <c r="A3" s="329" t="s">
        <v>1</v>
      </c>
      <c r="B3" s="289"/>
      <c r="C3" s="502">
        <f>'Overview - Financial Statement'!B13</f>
        <v>0</v>
      </c>
      <c r="D3" s="502"/>
      <c r="E3" s="502"/>
      <c r="F3" s="502"/>
      <c r="G3" s="502"/>
      <c r="H3" s="502"/>
      <c r="I3" s="265"/>
      <c r="J3" s="328"/>
      <c r="K3" s="328"/>
      <c r="L3" s="328"/>
      <c r="M3" s="328"/>
      <c r="N3" s="265"/>
      <c r="O3" s="265"/>
      <c r="P3" s="265"/>
      <c r="Q3" s="265"/>
      <c r="R3" s="369"/>
      <c r="S3" s="369"/>
      <c r="T3" s="369"/>
      <c r="U3" s="369"/>
      <c r="V3" s="369"/>
      <c r="W3" s="369"/>
      <c r="X3" s="369"/>
      <c r="Y3" s="369"/>
      <c r="Z3" s="369"/>
      <c r="AA3" s="369"/>
      <c r="AB3" s="369"/>
      <c r="AC3" s="369"/>
      <c r="AD3" s="369"/>
      <c r="AE3" s="369"/>
      <c r="AI3" s="289"/>
    </row>
    <row r="4" spans="1:35" s="226" customFormat="1" ht="15.75" customHeight="1" thickBot="1" x14ac:dyDescent="0.35">
      <c r="A4" s="329" t="s">
        <v>0</v>
      </c>
      <c r="B4" s="289"/>
      <c r="C4" s="265" t="str">
        <f>'Overview - Financial Statement'!B14</f>
        <v>20xx-xxxx</v>
      </c>
      <c r="D4" s="503" t="s">
        <v>34</v>
      </c>
      <c r="E4" s="504"/>
      <c r="F4" s="269">
        <f>'Overview - Financial Statement'!H14</f>
        <v>0</v>
      </c>
      <c r="G4" s="299" t="s">
        <v>4</v>
      </c>
      <c r="H4" s="326">
        <f>'Overview - Financial Statement'!J14</f>
        <v>0</v>
      </c>
      <c r="I4" s="265"/>
      <c r="J4" s="275"/>
      <c r="K4" s="275"/>
      <c r="O4" s="271"/>
      <c r="P4" s="271"/>
      <c r="Q4" s="272"/>
      <c r="R4" s="369"/>
      <c r="S4" s="369"/>
      <c r="T4" s="369"/>
      <c r="U4" s="369"/>
      <c r="V4" s="369"/>
      <c r="W4" s="369"/>
      <c r="X4" s="369"/>
      <c r="Y4" s="369"/>
      <c r="Z4" s="369"/>
      <c r="AA4" s="369"/>
      <c r="AB4" s="369"/>
      <c r="AC4" s="369"/>
      <c r="AD4" s="369"/>
      <c r="AE4" s="369"/>
      <c r="AI4" s="294"/>
    </row>
    <row r="5" spans="1:35" s="369" customFormat="1" ht="15" thickBot="1" x14ac:dyDescent="0.35">
      <c r="A5" s="366"/>
      <c r="B5" s="367"/>
      <c r="C5" s="368"/>
      <c r="D5" s="368"/>
      <c r="E5" s="368"/>
      <c r="F5" s="367"/>
      <c r="G5" s="367"/>
      <c r="H5" s="367"/>
      <c r="I5" s="370"/>
    </row>
    <row r="6" spans="1:35" s="369" customFormat="1" ht="48.75" customHeight="1" x14ac:dyDescent="0.3">
      <c r="A6" s="493" t="s">
        <v>473</v>
      </c>
      <c r="B6" s="495" t="s">
        <v>474</v>
      </c>
      <c r="C6" s="497" t="s">
        <v>475</v>
      </c>
      <c r="D6" s="497" t="s">
        <v>476</v>
      </c>
      <c r="E6" s="497" t="s">
        <v>477</v>
      </c>
      <c r="F6" s="495" t="s">
        <v>478</v>
      </c>
      <c r="G6" s="495" t="s">
        <v>479</v>
      </c>
      <c r="H6" s="495" t="s">
        <v>480</v>
      </c>
      <c r="I6" s="495"/>
      <c r="J6" s="495" t="s">
        <v>481</v>
      </c>
      <c r="K6" s="499" t="s">
        <v>482</v>
      </c>
    </row>
    <row r="7" spans="1:35" s="369" customFormat="1" ht="15" thickBot="1" x14ac:dyDescent="0.35">
      <c r="A7" s="494"/>
      <c r="B7" s="496"/>
      <c r="C7" s="498"/>
      <c r="D7" s="498"/>
      <c r="E7" s="498"/>
      <c r="F7" s="496"/>
      <c r="G7" s="496"/>
      <c r="H7" s="371" t="s">
        <v>483</v>
      </c>
      <c r="I7" s="372" t="s">
        <v>484</v>
      </c>
      <c r="J7" s="496"/>
      <c r="K7" s="500"/>
    </row>
    <row r="8" spans="1:35" x14ac:dyDescent="0.3">
      <c r="A8" s="373">
        <v>1</v>
      </c>
      <c r="B8" s="354"/>
      <c r="C8" s="355"/>
      <c r="D8" s="355"/>
      <c r="E8" s="355"/>
      <c r="F8" s="354"/>
      <c r="G8" s="354"/>
      <c r="H8" s="354"/>
      <c r="I8" s="357"/>
      <c r="J8" s="356"/>
      <c r="K8" s="356"/>
      <c r="P8" s="358" t="s">
        <v>123</v>
      </c>
    </row>
    <row r="9" spans="1:35" x14ac:dyDescent="0.3">
      <c r="A9" s="374">
        <v>2</v>
      </c>
      <c r="B9" s="359"/>
      <c r="C9" s="360"/>
      <c r="D9" s="360"/>
      <c r="E9" s="360"/>
      <c r="F9" s="359"/>
      <c r="G9" s="359"/>
      <c r="H9" s="359"/>
      <c r="I9" s="362"/>
      <c r="J9" s="361"/>
      <c r="K9" s="361"/>
      <c r="P9" s="363" t="s">
        <v>62</v>
      </c>
    </row>
    <row r="10" spans="1:35" x14ac:dyDescent="0.3">
      <c r="A10" s="374">
        <v>3</v>
      </c>
      <c r="B10" s="359"/>
      <c r="C10" s="360"/>
      <c r="D10" s="360"/>
      <c r="E10" s="360"/>
      <c r="F10" s="359"/>
      <c r="G10" s="359"/>
      <c r="H10" s="359"/>
      <c r="I10" s="362"/>
      <c r="J10" s="361"/>
      <c r="K10" s="361"/>
      <c r="P10" s="358" t="s">
        <v>124</v>
      </c>
    </row>
    <row r="11" spans="1:35" x14ac:dyDescent="0.3">
      <c r="A11" s="374">
        <v>4</v>
      </c>
      <c r="B11" s="359"/>
      <c r="C11" s="360"/>
      <c r="D11" s="360"/>
      <c r="E11" s="360"/>
      <c r="F11" s="359"/>
      <c r="G11" s="359"/>
      <c r="H11" s="359"/>
      <c r="I11" s="362"/>
      <c r="J11" s="361"/>
      <c r="K11" s="361"/>
      <c r="P11" s="363" t="s">
        <v>64</v>
      </c>
    </row>
    <row r="12" spans="1:35" x14ac:dyDescent="0.3">
      <c r="A12" s="374">
        <v>5</v>
      </c>
      <c r="B12" s="359"/>
      <c r="C12" s="360"/>
      <c r="D12" s="360"/>
      <c r="E12" s="360"/>
      <c r="F12" s="359"/>
      <c r="G12" s="359"/>
      <c r="H12" s="359"/>
      <c r="I12" s="362"/>
      <c r="J12" s="361"/>
      <c r="K12" s="361"/>
      <c r="P12" s="363" t="s">
        <v>66</v>
      </c>
    </row>
    <row r="13" spans="1:35" x14ac:dyDescent="0.3">
      <c r="A13" s="374">
        <v>6</v>
      </c>
      <c r="B13" s="359"/>
      <c r="C13" s="360"/>
      <c r="D13" s="360"/>
      <c r="E13" s="360"/>
      <c r="F13" s="359"/>
      <c r="G13" s="359"/>
      <c r="H13" s="359"/>
      <c r="I13" s="362"/>
      <c r="J13" s="361"/>
      <c r="K13" s="361"/>
      <c r="P13" s="363" t="s">
        <v>68</v>
      </c>
    </row>
    <row r="14" spans="1:35" x14ac:dyDescent="0.3">
      <c r="A14" s="374">
        <v>7</v>
      </c>
      <c r="B14" s="359"/>
      <c r="C14" s="360"/>
      <c r="D14" s="360"/>
      <c r="E14" s="360"/>
      <c r="F14" s="359"/>
      <c r="G14" s="359"/>
      <c r="H14" s="359"/>
      <c r="I14" s="362"/>
      <c r="J14" s="361"/>
      <c r="K14" s="361"/>
      <c r="P14" s="363" t="s">
        <v>70</v>
      </c>
    </row>
    <row r="15" spans="1:35" x14ac:dyDescent="0.3">
      <c r="A15" s="374">
        <v>8</v>
      </c>
      <c r="B15" s="359"/>
      <c r="C15" s="360"/>
      <c r="D15" s="360"/>
      <c r="E15" s="360"/>
      <c r="F15" s="359"/>
      <c r="G15" s="359"/>
      <c r="H15" s="359"/>
      <c r="I15" s="362"/>
      <c r="J15" s="361"/>
      <c r="K15" s="361"/>
      <c r="P15" s="363" t="s">
        <v>80</v>
      </c>
    </row>
    <row r="16" spans="1:35" x14ac:dyDescent="0.3">
      <c r="A16" s="374">
        <v>9</v>
      </c>
      <c r="B16" s="359"/>
      <c r="C16" s="360"/>
      <c r="D16" s="360"/>
      <c r="E16" s="360"/>
      <c r="F16" s="359"/>
      <c r="G16" s="359"/>
      <c r="H16" s="359"/>
      <c r="I16" s="362"/>
      <c r="J16" s="361"/>
      <c r="K16" s="361"/>
      <c r="P16" s="363" t="s">
        <v>72</v>
      </c>
    </row>
    <row r="17" spans="1:16" x14ac:dyDescent="0.3">
      <c r="A17" s="374">
        <v>10</v>
      </c>
      <c r="B17" s="359"/>
      <c r="C17" s="360"/>
      <c r="D17" s="360"/>
      <c r="E17" s="360"/>
      <c r="F17" s="359"/>
      <c r="G17" s="359"/>
      <c r="H17" s="359"/>
      <c r="I17" s="362"/>
      <c r="J17" s="361"/>
      <c r="K17" s="361"/>
      <c r="P17" s="363" t="s">
        <v>74</v>
      </c>
    </row>
    <row r="18" spans="1:16" x14ac:dyDescent="0.3">
      <c r="A18" s="374">
        <v>11</v>
      </c>
      <c r="B18" s="359"/>
      <c r="C18" s="360"/>
      <c r="D18" s="360"/>
      <c r="E18" s="360"/>
      <c r="F18" s="359"/>
      <c r="G18" s="359"/>
      <c r="H18" s="359"/>
      <c r="I18" s="362"/>
      <c r="J18" s="361"/>
      <c r="K18" s="361"/>
      <c r="P18" s="363" t="s">
        <v>82</v>
      </c>
    </row>
    <row r="19" spans="1:16" x14ac:dyDescent="0.3">
      <c r="A19" s="374">
        <v>12</v>
      </c>
      <c r="B19" s="359"/>
      <c r="C19" s="360"/>
      <c r="D19" s="360"/>
      <c r="E19" s="360"/>
      <c r="F19" s="359"/>
      <c r="G19" s="359"/>
      <c r="H19" s="359"/>
      <c r="I19" s="362"/>
      <c r="J19" s="361"/>
      <c r="K19" s="361"/>
      <c r="P19" s="363" t="s">
        <v>110</v>
      </c>
    </row>
    <row r="20" spans="1:16" x14ac:dyDescent="0.3">
      <c r="A20" s="374">
        <v>13</v>
      </c>
      <c r="B20" s="359"/>
      <c r="C20" s="360"/>
      <c r="D20" s="360"/>
      <c r="E20" s="360"/>
      <c r="F20" s="359"/>
      <c r="G20" s="359"/>
      <c r="H20" s="359"/>
      <c r="I20" s="362"/>
      <c r="J20" s="361"/>
      <c r="K20" s="361"/>
      <c r="P20" s="363" t="s">
        <v>76</v>
      </c>
    </row>
    <row r="21" spans="1:16" x14ac:dyDescent="0.3">
      <c r="A21" s="374">
        <v>14</v>
      </c>
      <c r="B21" s="359"/>
      <c r="C21" s="360"/>
      <c r="D21" s="360"/>
      <c r="E21" s="360"/>
      <c r="F21" s="359"/>
      <c r="G21" s="359"/>
      <c r="H21" s="359"/>
      <c r="I21" s="362"/>
      <c r="J21" s="361"/>
      <c r="K21" s="361"/>
      <c r="P21" s="363" t="s">
        <v>78</v>
      </c>
    </row>
    <row r="22" spans="1:16" x14ac:dyDescent="0.3">
      <c r="A22" s="374">
        <v>15</v>
      </c>
      <c r="B22" s="359"/>
      <c r="C22" s="360"/>
      <c r="D22" s="360"/>
      <c r="E22" s="360"/>
      <c r="F22" s="359"/>
      <c r="G22" s="359"/>
      <c r="H22" s="359"/>
      <c r="I22" s="362"/>
      <c r="J22" s="361"/>
      <c r="K22" s="361"/>
      <c r="P22" s="363" t="s">
        <v>114</v>
      </c>
    </row>
    <row r="23" spans="1:16" x14ac:dyDescent="0.3">
      <c r="A23" s="374">
        <v>16</v>
      </c>
      <c r="B23" s="359"/>
      <c r="C23" s="360"/>
      <c r="D23" s="360"/>
      <c r="E23" s="360"/>
      <c r="F23" s="359"/>
      <c r="G23" s="359"/>
      <c r="H23" s="359"/>
      <c r="I23" s="362"/>
      <c r="J23" s="361"/>
      <c r="K23" s="361"/>
      <c r="P23" s="364" t="s">
        <v>154</v>
      </c>
    </row>
    <row r="24" spans="1:16" x14ac:dyDescent="0.3">
      <c r="A24" s="374">
        <v>17</v>
      </c>
      <c r="B24" s="359"/>
      <c r="C24" s="360"/>
      <c r="D24" s="360"/>
      <c r="E24" s="360"/>
      <c r="F24" s="359"/>
      <c r="G24" s="359"/>
      <c r="H24" s="359"/>
      <c r="I24" s="362"/>
      <c r="J24" s="361"/>
      <c r="K24" s="361"/>
      <c r="P24" s="358" t="s">
        <v>119</v>
      </c>
    </row>
    <row r="25" spans="1:16" x14ac:dyDescent="0.3">
      <c r="A25" s="374">
        <v>18</v>
      </c>
      <c r="B25" s="359"/>
      <c r="C25" s="360"/>
      <c r="D25" s="360"/>
      <c r="E25" s="360"/>
      <c r="F25" s="359"/>
      <c r="G25" s="359"/>
      <c r="H25" s="359"/>
      <c r="I25" s="362"/>
      <c r="J25" s="361"/>
      <c r="K25" s="361"/>
      <c r="P25" s="363" t="s">
        <v>84</v>
      </c>
    </row>
    <row r="26" spans="1:16" x14ac:dyDescent="0.3">
      <c r="A26" s="374">
        <v>19</v>
      </c>
      <c r="B26" s="359"/>
      <c r="C26" s="360"/>
      <c r="D26" s="360"/>
      <c r="E26" s="360"/>
      <c r="F26" s="359"/>
      <c r="G26" s="359"/>
      <c r="H26" s="359"/>
      <c r="I26" s="362"/>
      <c r="J26" s="361"/>
      <c r="K26" s="361"/>
      <c r="P26" s="363" t="s">
        <v>86</v>
      </c>
    </row>
    <row r="27" spans="1:16" x14ac:dyDescent="0.3">
      <c r="A27" s="374">
        <v>20</v>
      </c>
      <c r="B27" s="359"/>
      <c r="C27" s="360"/>
      <c r="D27" s="360"/>
      <c r="E27" s="360"/>
      <c r="F27" s="359"/>
      <c r="G27" s="359"/>
      <c r="H27" s="359"/>
      <c r="I27" s="362"/>
      <c r="J27" s="361"/>
      <c r="K27" s="361"/>
      <c r="P27" s="358" t="s">
        <v>116</v>
      </c>
    </row>
    <row r="28" spans="1:16" x14ac:dyDescent="0.3">
      <c r="A28" s="374">
        <v>21</v>
      </c>
      <c r="B28" s="359"/>
      <c r="C28" s="360"/>
      <c r="D28" s="360"/>
      <c r="E28" s="360"/>
      <c r="F28" s="359"/>
      <c r="G28" s="359"/>
      <c r="H28" s="359"/>
      <c r="I28" s="362"/>
      <c r="J28" s="361"/>
      <c r="K28" s="361"/>
      <c r="P28" s="363" t="s">
        <v>88</v>
      </c>
    </row>
    <row r="29" spans="1:16" x14ac:dyDescent="0.3">
      <c r="A29" s="374">
        <v>22</v>
      </c>
      <c r="B29" s="359"/>
      <c r="C29" s="360"/>
      <c r="D29" s="360"/>
      <c r="E29" s="360"/>
      <c r="F29" s="359"/>
      <c r="G29" s="359"/>
      <c r="H29" s="359"/>
      <c r="I29" s="362"/>
      <c r="J29" s="361"/>
      <c r="K29" s="361"/>
      <c r="P29" s="363" t="s">
        <v>92</v>
      </c>
    </row>
    <row r="30" spans="1:16" x14ac:dyDescent="0.3">
      <c r="A30" s="374">
        <v>23</v>
      </c>
      <c r="B30" s="359"/>
      <c r="C30" s="360"/>
      <c r="D30" s="360"/>
      <c r="E30" s="360"/>
      <c r="F30" s="359"/>
      <c r="G30" s="359"/>
      <c r="H30" s="359"/>
      <c r="I30" s="362"/>
      <c r="J30" s="361"/>
      <c r="K30" s="361"/>
      <c r="P30" s="363" t="s">
        <v>94</v>
      </c>
    </row>
    <row r="31" spans="1:16" x14ac:dyDescent="0.3">
      <c r="A31" s="374">
        <v>24</v>
      </c>
      <c r="B31" s="359"/>
      <c r="C31" s="360"/>
      <c r="D31" s="360"/>
      <c r="E31" s="360"/>
      <c r="F31" s="359"/>
      <c r="G31" s="359"/>
      <c r="H31" s="359"/>
      <c r="I31" s="362"/>
      <c r="J31" s="361"/>
      <c r="K31" s="361"/>
      <c r="P31" s="363" t="s">
        <v>90</v>
      </c>
    </row>
    <row r="32" spans="1:16" x14ac:dyDescent="0.3">
      <c r="A32" s="374">
        <v>25</v>
      </c>
      <c r="B32" s="359"/>
      <c r="C32" s="360"/>
      <c r="D32" s="360"/>
      <c r="E32" s="360"/>
      <c r="F32" s="359"/>
      <c r="G32" s="359"/>
      <c r="H32" s="359"/>
      <c r="I32" s="362"/>
      <c r="J32" s="361"/>
      <c r="K32" s="361"/>
      <c r="P32" s="364" t="s">
        <v>155</v>
      </c>
    </row>
    <row r="33" spans="1:16" x14ac:dyDescent="0.3">
      <c r="A33" s="374">
        <v>26</v>
      </c>
      <c r="B33" s="359"/>
      <c r="C33" s="360"/>
      <c r="D33" s="360"/>
      <c r="E33" s="360"/>
      <c r="F33" s="359"/>
      <c r="G33" s="359"/>
      <c r="H33" s="359"/>
      <c r="I33" s="362"/>
      <c r="J33" s="361"/>
      <c r="K33" s="361"/>
      <c r="P33" s="358" t="s">
        <v>126</v>
      </c>
    </row>
    <row r="34" spans="1:16" x14ac:dyDescent="0.3">
      <c r="A34" s="374">
        <v>27</v>
      </c>
      <c r="B34" s="359"/>
      <c r="C34" s="360"/>
      <c r="D34" s="360"/>
      <c r="E34" s="360"/>
      <c r="F34" s="359"/>
      <c r="G34" s="359"/>
      <c r="H34" s="359"/>
      <c r="I34" s="362"/>
      <c r="J34" s="361"/>
      <c r="K34" s="361"/>
      <c r="P34" s="358" t="s">
        <v>121</v>
      </c>
    </row>
    <row r="35" spans="1:16" x14ac:dyDescent="0.3">
      <c r="A35" s="374">
        <v>28</v>
      </c>
      <c r="B35" s="359"/>
      <c r="C35" s="360"/>
      <c r="D35" s="360"/>
      <c r="E35" s="360"/>
      <c r="F35" s="359"/>
      <c r="G35" s="359"/>
      <c r="H35" s="359"/>
      <c r="I35" s="362"/>
      <c r="J35" s="361"/>
      <c r="K35" s="361"/>
      <c r="P35" s="363" t="s">
        <v>96</v>
      </c>
    </row>
    <row r="36" spans="1:16" x14ac:dyDescent="0.3">
      <c r="A36" s="374">
        <v>29</v>
      </c>
      <c r="B36" s="359"/>
      <c r="C36" s="360"/>
      <c r="D36" s="360"/>
      <c r="E36" s="360"/>
      <c r="F36" s="359"/>
      <c r="G36" s="359"/>
      <c r="H36" s="359"/>
      <c r="I36" s="362"/>
      <c r="J36" s="361"/>
      <c r="K36" s="361"/>
      <c r="P36" s="363" t="s">
        <v>98</v>
      </c>
    </row>
    <row r="37" spans="1:16" x14ac:dyDescent="0.3">
      <c r="A37" s="374">
        <v>30</v>
      </c>
      <c r="B37" s="359"/>
      <c r="C37" s="360"/>
      <c r="D37" s="360"/>
      <c r="E37" s="360"/>
      <c r="F37" s="359"/>
      <c r="G37" s="359"/>
      <c r="H37" s="359"/>
      <c r="I37" s="362"/>
      <c r="J37" s="361"/>
      <c r="K37" s="361"/>
      <c r="P37" s="358" t="s">
        <v>45</v>
      </c>
    </row>
    <row r="38" spans="1:16" x14ac:dyDescent="0.3">
      <c r="A38" s="374">
        <v>31</v>
      </c>
      <c r="B38" s="359"/>
      <c r="C38" s="360"/>
      <c r="D38" s="360"/>
      <c r="E38" s="360"/>
      <c r="F38" s="359"/>
      <c r="G38" s="359"/>
      <c r="H38" s="359"/>
      <c r="I38" s="362"/>
      <c r="J38" s="361"/>
      <c r="K38" s="361"/>
      <c r="P38" s="364" t="s">
        <v>176</v>
      </c>
    </row>
    <row r="39" spans="1:16" x14ac:dyDescent="0.3">
      <c r="A39" s="374">
        <v>32</v>
      </c>
      <c r="B39" s="359"/>
      <c r="C39" s="360"/>
      <c r="D39" s="360"/>
      <c r="E39" s="360"/>
      <c r="F39" s="359"/>
      <c r="G39" s="359"/>
      <c r="H39" s="359"/>
      <c r="I39" s="362"/>
      <c r="J39" s="361"/>
      <c r="K39" s="361"/>
      <c r="P39" s="363" t="s">
        <v>100</v>
      </c>
    </row>
    <row r="40" spans="1:16" x14ac:dyDescent="0.3">
      <c r="A40" s="374">
        <v>33</v>
      </c>
      <c r="B40" s="359"/>
      <c r="C40" s="360"/>
      <c r="D40" s="360"/>
      <c r="E40" s="360"/>
      <c r="F40" s="359"/>
      <c r="G40" s="359"/>
      <c r="H40" s="359"/>
      <c r="I40" s="362"/>
      <c r="J40" s="361"/>
      <c r="K40" s="361"/>
      <c r="P40" s="363" t="s">
        <v>102</v>
      </c>
    </row>
    <row r="41" spans="1:16" x14ac:dyDescent="0.3">
      <c r="A41" s="374">
        <v>34</v>
      </c>
      <c r="B41" s="359"/>
      <c r="C41" s="360"/>
      <c r="D41" s="360"/>
      <c r="E41" s="360"/>
      <c r="F41" s="359"/>
      <c r="G41" s="359"/>
      <c r="H41" s="359"/>
      <c r="I41" s="362"/>
      <c r="J41" s="361"/>
      <c r="K41" s="361"/>
      <c r="P41" s="363" t="s">
        <v>104</v>
      </c>
    </row>
    <row r="42" spans="1:16" x14ac:dyDescent="0.3">
      <c r="A42" s="374">
        <v>35</v>
      </c>
      <c r="B42" s="359"/>
      <c r="C42" s="360"/>
      <c r="D42" s="360"/>
      <c r="E42" s="360"/>
      <c r="F42" s="359"/>
      <c r="G42" s="359"/>
      <c r="H42" s="359"/>
      <c r="I42" s="362"/>
      <c r="J42" s="361"/>
      <c r="K42" s="361"/>
      <c r="P42" s="358" t="s">
        <v>128</v>
      </c>
    </row>
    <row r="43" spans="1:16" x14ac:dyDescent="0.3">
      <c r="A43" s="374">
        <v>36</v>
      </c>
      <c r="B43" s="359"/>
      <c r="C43" s="360"/>
      <c r="D43" s="360"/>
      <c r="E43" s="360"/>
      <c r="F43" s="359"/>
      <c r="G43" s="359"/>
      <c r="H43" s="359"/>
      <c r="I43" s="362"/>
      <c r="J43" s="361"/>
      <c r="K43" s="361"/>
      <c r="P43" s="363" t="s">
        <v>112</v>
      </c>
    </row>
    <row r="44" spans="1:16" x14ac:dyDescent="0.3">
      <c r="A44" s="374">
        <v>37</v>
      </c>
      <c r="B44" s="359"/>
      <c r="C44" s="360"/>
      <c r="D44" s="360"/>
      <c r="E44" s="360"/>
      <c r="F44" s="359"/>
      <c r="G44" s="359"/>
      <c r="H44" s="359"/>
      <c r="I44" s="362"/>
      <c r="J44" s="361"/>
      <c r="K44" s="361"/>
      <c r="P44" s="363" t="s">
        <v>108</v>
      </c>
    </row>
    <row r="45" spans="1:16" x14ac:dyDescent="0.3">
      <c r="A45" s="374">
        <v>38</v>
      </c>
      <c r="B45" s="359"/>
      <c r="C45" s="360"/>
      <c r="D45" s="360"/>
      <c r="E45" s="360"/>
      <c r="F45" s="359"/>
      <c r="G45" s="359"/>
      <c r="H45" s="359"/>
      <c r="I45" s="362"/>
      <c r="J45" s="361"/>
      <c r="K45" s="361"/>
      <c r="P45" s="363" t="s">
        <v>106</v>
      </c>
    </row>
    <row r="46" spans="1:16" x14ac:dyDescent="0.3">
      <c r="A46" s="374">
        <v>39</v>
      </c>
      <c r="B46" s="359"/>
      <c r="C46" s="360"/>
      <c r="D46" s="360"/>
      <c r="E46" s="360"/>
      <c r="F46" s="359"/>
      <c r="G46" s="359"/>
      <c r="H46" s="359"/>
      <c r="I46" s="362"/>
      <c r="J46" s="361"/>
      <c r="K46" s="361"/>
      <c r="P46" s="358" t="s">
        <v>122</v>
      </c>
    </row>
    <row r="47" spans="1:16" x14ac:dyDescent="0.3">
      <c r="A47" s="374">
        <v>40</v>
      </c>
      <c r="B47" s="359"/>
      <c r="C47" s="360"/>
      <c r="D47" s="360"/>
      <c r="E47" s="360"/>
      <c r="F47" s="359"/>
      <c r="G47" s="359"/>
      <c r="H47" s="359"/>
      <c r="I47" s="362"/>
      <c r="J47" s="361"/>
      <c r="K47" s="361"/>
      <c r="P47" s="365"/>
    </row>
    <row r="48" spans="1:16" x14ac:dyDescent="0.3">
      <c r="A48" s="374">
        <v>41</v>
      </c>
      <c r="B48" s="359"/>
      <c r="C48" s="360"/>
      <c r="D48" s="360"/>
      <c r="E48" s="360"/>
      <c r="F48" s="359"/>
      <c r="G48" s="359"/>
      <c r="H48" s="359"/>
      <c r="I48" s="362"/>
      <c r="J48" s="361"/>
      <c r="K48" s="361"/>
      <c r="P48" s="365"/>
    </row>
    <row r="49" spans="1:11" x14ac:dyDescent="0.3">
      <c r="A49" s="374">
        <v>42</v>
      </c>
      <c r="B49" s="359"/>
      <c r="C49" s="360"/>
      <c r="D49" s="360"/>
      <c r="E49" s="360"/>
      <c r="F49" s="359"/>
      <c r="G49" s="359"/>
      <c r="H49" s="359"/>
      <c r="I49" s="362"/>
      <c r="J49" s="361"/>
      <c r="K49" s="361"/>
    </row>
    <row r="50" spans="1:11" x14ac:dyDescent="0.3">
      <c r="A50" s="374">
        <v>43</v>
      </c>
      <c r="B50" s="359"/>
      <c r="C50" s="360"/>
      <c r="D50" s="360"/>
      <c r="E50" s="360"/>
      <c r="F50" s="359"/>
      <c r="G50" s="359"/>
      <c r="H50" s="359"/>
      <c r="I50" s="362"/>
      <c r="J50" s="361"/>
      <c r="K50" s="361"/>
    </row>
    <row r="51" spans="1:11" x14ac:dyDescent="0.3">
      <c r="A51" s="374">
        <v>44</v>
      </c>
      <c r="B51" s="359"/>
      <c r="C51" s="360"/>
      <c r="D51" s="360"/>
      <c r="E51" s="360"/>
      <c r="F51" s="359"/>
      <c r="G51" s="359"/>
      <c r="H51" s="359"/>
      <c r="I51" s="362"/>
      <c r="J51" s="361"/>
      <c r="K51" s="361"/>
    </row>
    <row r="52" spans="1:11" x14ac:dyDescent="0.3">
      <c r="A52" s="374">
        <v>45</v>
      </c>
      <c r="B52" s="359"/>
      <c r="C52" s="360"/>
      <c r="D52" s="360"/>
      <c r="E52" s="360"/>
      <c r="F52" s="359"/>
      <c r="G52" s="359"/>
      <c r="H52" s="359"/>
      <c r="I52" s="362"/>
      <c r="J52" s="361"/>
      <c r="K52" s="361"/>
    </row>
    <row r="53" spans="1:11" x14ac:dyDescent="0.3">
      <c r="A53" s="374">
        <v>46</v>
      </c>
      <c r="B53" s="359"/>
      <c r="C53" s="360"/>
      <c r="D53" s="360"/>
      <c r="E53" s="360"/>
      <c r="F53" s="359"/>
      <c r="G53" s="359"/>
      <c r="H53" s="359"/>
      <c r="I53" s="362"/>
      <c r="J53" s="361"/>
      <c r="K53" s="361"/>
    </row>
    <row r="54" spans="1:11" x14ac:dyDescent="0.3">
      <c r="A54" s="374">
        <v>47</v>
      </c>
      <c r="B54" s="359"/>
      <c r="C54" s="360"/>
      <c r="D54" s="360"/>
      <c r="E54" s="360"/>
      <c r="F54" s="359"/>
      <c r="G54" s="359"/>
      <c r="H54" s="359"/>
      <c r="I54" s="362"/>
      <c r="J54" s="361"/>
      <c r="K54" s="361"/>
    </row>
    <row r="55" spans="1:11" x14ac:dyDescent="0.3">
      <c r="A55" s="374">
        <v>48</v>
      </c>
      <c r="B55" s="359"/>
      <c r="C55" s="360"/>
      <c r="D55" s="360"/>
      <c r="E55" s="360"/>
      <c r="F55" s="359"/>
      <c r="G55" s="359"/>
      <c r="H55" s="359"/>
      <c r="I55" s="362"/>
      <c r="J55" s="361"/>
      <c r="K55" s="361"/>
    </row>
    <row r="56" spans="1:11" x14ac:dyDescent="0.3">
      <c r="A56" s="374">
        <v>49</v>
      </c>
      <c r="B56" s="359"/>
      <c r="C56" s="360"/>
      <c r="D56" s="360"/>
      <c r="E56" s="360"/>
      <c r="F56" s="359"/>
      <c r="G56" s="359"/>
      <c r="H56" s="359"/>
      <c r="I56" s="362"/>
      <c r="J56" s="361"/>
      <c r="K56" s="361"/>
    </row>
    <row r="57" spans="1:11" x14ac:dyDescent="0.3">
      <c r="A57" s="374">
        <v>50</v>
      </c>
      <c r="B57" s="359"/>
      <c r="C57" s="360"/>
      <c r="D57" s="360"/>
      <c r="E57" s="360"/>
      <c r="F57" s="359"/>
      <c r="G57" s="359"/>
      <c r="H57" s="359"/>
      <c r="I57" s="362"/>
      <c r="J57" s="361"/>
      <c r="K57" s="361"/>
    </row>
    <row r="58" spans="1:11" x14ac:dyDescent="0.3">
      <c r="A58" s="374">
        <v>51</v>
      </c>
      <c r="B58" s="359"/>
      <c r="C58" s="360"/>
      <c r="D58" s="360"/>
      <c r="E58" s="360"/>
      <c r="F58" s="359"/>
      <c r="G58" s="359"/>
      <c r="H58" s="359"/>
      <c r="I58" s="362"/>
      <c r="J58" s="361"/>
      <c r="K58" s="361"/>
    </row>
    <row r="59" spans="1:11" x14ac:dyDescent="0.3">
      <c r="A59" s="374">
        <v>52</v>
      </c>
      <c r="B59" s="359"/>
      <c r="C59" s="360"/>
      <c r="D59" s="360"/>
      <c r="E59" s="360"/>
      <c r="F59" s="359"/>
      <c r="G59" s="359"/>
      <c r="H59" s="359"/>
      <c r="I59" s="362"/>
      <c r="J59" s="361"/>
      <c r="K59" s="361"/>
    </row>
    <row r="60" spans="1:11" x14ac:dyDescent="0.3">
      <c r="A60" s="374">
        <v>53</v>
      </c>
      <c r="B60" s="359"/>
      <c r="C60" s="360"/>
      <c r="D60" s="360"/>
      <c r="E60" s="360"/>
      <c r="F60" s="359"/>
      <c r="G60" s="359"/>
      <c r="H60" s="359"/>
      <c r="I60" s="362"/>
      <c r="J60" s="361"/>
      <c r="K60" s="361"/>
    </row>
    <row r="61" spans="1:11" x14ac:dyDescent="0.3">
      <c r="A61" s="374">
        <v>54</v>
      </c>
      <c r="B61" s="359"/>
      <c r="C61" s="360"/>
      <c r="D61" s="360"/>
      <c r="E61" s="360"/>
      <c r="F61" s="359"/>
      <c r="G61" s="359"/>
      <c r="H61" s="359"/>
      <c r="I61" s="362"/>
      <c r="J61" s="361"/>
      <c r="K61" s="361"/>
    </row>
    <row r="62" spans="1:11" x14ac:dyDescent="0.3">
      <c r="A62" s="374">
        <v>55</v>
      </c>
      <c r="B62" s="359"/>
      <c r="C62" s="360"/>
      <c r="D62" s="360"/>
      <c r="E62" s="360"/>
      <c r="F62" s="359"/>
      <c r="G62" s="359"/>
      <c r="H62" s="359"/>
      <c r="I62" s="362"/>
      <c r="J62" s="361"/>
      <c r="K62" s="361"/>
    </row>
    <row r="63" spans="1:11" x14ac:dyDescent="0.3">
      <c r="A63" s="374">
        <v>56</v>
      </c>
      <c r="B63" s="359"/>
      <c r="C63" s="360"/>
      <c r="D63" s="360"/>
      <c r="E63" s="360"/>
      <c r="F63" s="359"/>
      <c r="G63" s="359"/>
      <c r="H63" s="359"/>
      <c r="I63" s="362"/>
      <c r="J63" s="361"/>
      <c r="K63" s="361"/>
    </row>
    <row r="64" spans="1:11" x14ac:dyDescent="0.3">
      <c r="A64" s="374">
        <v>57</v>
      </c>
      <c r="B64" s="359"/>
      <c r="C64" s="360"/>
      <c r="D64" s="360"/>
      <c r="E64" s="360"/>
      <c r="F64" s="359"/>
      <c r="G64" s="359"/>
      <c r="H64" s="359"/>
      <c r="I64" s="362"/>
      <c r="J64" s="361"/>
      <c r="K64" s="361"/>
    </row>
    <row r="65" spans="1:11" x14ac:dyDescent="0.3">
      <c r="A65" s="374">
        <v>58</v>
      </c>
      <c r="B65" s="359"/>
      <c r="C65" s="360"/>
      <c r="D65" s="360"/>
      <c r="E65" s="360"/>
      <c r="F65" s="359"/>
      <c r="G65" s="359"/>
      <c r="H65" s="359"/>
      <c r="I65" s="362"/>
      <c r="J65" s="361"/>
      <c r="K65" s="361"/>
    </row>
    <row r="66" spans="1:11" x14ac:dyDescent="0.3">
      <c r="A66" s="374">
        <v>59</v>
      </c>
      <c r="B66" s="359"/>
      <c r="C66" s="360"/>
      <c r="D66" s="360"/>
      <c r="E66" s="360"/>
      <c r="F66" s="359"/>
      <c r="G66" s="359"/>
      <c r="H66" s="359"/>
      <c r="I66" s="362"/>
      <c r="J66" s="361"/>
      <c r="K66" s="361"/>
    </row>
    <row r="67" spans="1:11" x14ac:dyDescent="0.3">
      <c r="A67" s="374">
        <v>60</v>
      </c>
      <c r="B67" s="359"/>
      <c r="C67" s="360"/>
      <c r="D67" s="360"/>
      <c r="E67" s="360"/>
      <c r="F67" s="359"/>
      <c r="G67" s="359"/>
      <c r="H67" s="359"/>
      <c r="I67" s="362"/>
      <c r="J67" s="361"/>
      <c r="K67" s="361"/>
    </row>
    <row r="68" spans="1:11" x14ac:dyDescent="0.3">
      <c r="A68" s="374">
        <v>61</v>
      </c>
      <c r="B68" s="359"/>
      <c r="C68" s="360"/>
      <c r="D68" s="360"/>
      <c r="E68" s="360"/>
      <c r="F68" s="359"/>
      <c r="G68" s="359"/>
      <c r="H68" s="359"/>
      <c r="I68" s="362"/>
      <c r="J68" s="361"/>
      <c r="K68" s="361"/>
    </row>
    <row r="69" spans="1:11" x14ac:dyDescent="0.3">
      <c r="A69" s="374">
        <v>62</v>
      </c>
      <c r="B69" s="359"/>
      <c r="C69" s="360"/>
      <c r="D69" s="360"/>
      <c r="E69" s="360"/>
      <c r="F69" s="359"/>
      <c r="G69" s="359"/>
      <c r="H69" s="359"/>
      <c r="I69" s="362"/>
      <c r="J69" s="361"/>
      <c r="K69" s="361"/>
    </row>
    <row r="70" spans="1:11" x14ac:dyDescent="0.3">
      <c r="A70" s="374">
        <v>63</v>
      </c>
      <c r="B70" s="359"/>
      <c r="C70" s="360"/>
      <c r="D70" s="360"/>
      <c r="E70" s="360"/>
      <c r="F70" s="359"/>
      <c r="G70" s="359"/>
      <c r="H70" s="359"/>
      <c r="I70" s="362"/>
      <c r="J70" s="361"/>
      <c r="K70" s="361"/>
    </row>
    <row r="71" spans="1:11" x14ac:dyDescent="0.3">
      <c r="A71" s="374">
        <v>64</v>
      </c>
      <c r="B71" s="359"/>
      <c r="C71" s="360"/>
      <c r="D71" s="360"/>
      <c r="E71" s="360"/>
      <c r="F71" s="359"/>
      <c r="G71" s="359"/>
      <c r="H71" s="359"/>
      <c r="I71" s="362"/>
      <c r="J71" s="361"/>
      <c r="K71" s="361"/>
    </row>
    <row r="72" spans="1:11" x14ac:dyDescent="0.3">
      <c r="A72" s="374">
        <v>65</v>
      </c>
      <c r="B72" s="359"/>
      <c r="C72" s="360"/>
      <c r="D72" s="360"/>
      <c r="E72" s="360"/>
      <c r="F72" s="359"/>
      <c r="G72" s="359"/>
      <c r="H72" s="359"/>
      <c r="I72" s="362"/>
      <c r="J72" s="361"/>
      <c r="K72" s="361"/>
    </row>
    <row r="73" spans="1:11" x14ac:dyDescent="0.3">
      <c r="A73" s="374">
        <v>66</v>
      </c>
      <c r="B73" s="359"/>
      <c r="C73" s="360"/>
      <c r="D73" s="360"/>
      <c r="E73" s="360"/>
      <c r="F73" s="359"/>
      <c r="G73" s="359"/>
      <c r="H73" s="359"/>
      <c r="I73" s="362"/>
      <c r="J73" s="361"/>
      <c r="K73" s="361"/>
    </row>
    <row r="74" spans="1:11" x14ac:dyDescent="0.3">
      <c r="A74" s="374">
        <v>67</v>
      </c>
      <c r="B74" s="359"/>
      <c r="C74" s="360"/>
      <c r="D74" s="360"/>
      <c r="E74" s="360"/>
      <c r="F74" s="359"/>
      <c r="G74" s="359"/>
      <c r="H74" s="359"/>
      <c r="I74" s="362"/>
      <c r="J74" s="361"/>
      <c r="K74" s="361"/>
    </row>
    <row r="75" spans="1:11" x14ac:dyDescent="0.3">
      <c r="A75" s="374">
        <v>68</v>
      </c>
      <c r="B75" s="359"/>
      <c r="C75" s="360"/>
      <c r="D75" s="360"/>
      <c r="E75" s="360"/>
      <c r="F75" s="359"/>
      <c r="G75" s="359"/>
      <c r="H75" s="359"/>
      <c r="I75" s="362"/>
      <c r="J75" s="361"/>
      <c r="K75" s="361"/>
    </row>
    <row r="76" spans="1:11" x14ac:dyDescent="0.3">
      <c r="A76" s="374">
        <v>69</v>
      </c>
      <c r="B76" s="359"/>
      <c r="C76" s="360"/>
      <c r="D76" s="360"/>
      <c r="E76" s="360"/>
      <c r="F76" s="359"/>
      <c r="G76" s="359"/>
      <c r="H76" s="359"/>
      <c r="I76" s="362"/>
      <c r="J76" s="361"/>
      <c r="K76" s="361"/>
    </row>
    <row r="77" spans="1:11" x14ac:dyDescent="0.3">
      <c r="A77" s="374">
        <v>70</v>
      </c>
      <c r="B77" s="359"/>
      <c r="C77" s="360"/>
      <c r="D77" s="360"/>
      <c r="E77" s="360"/>
      <c r="F77" s="359"/>
      <c r="G77" s="359"/>
      <c r="H77" s="359"/>
      <c r="I77" s="362"/>
      <c r="J77" s="361"/>
      <c r="K77" s="361"/>
    </row>
    <row r="78" spans="1:11" x14ac:dyDescent="0.3">
      <c r="A78" s="374">
        <v>71</v>
      </c>
      <c r="B78" s="359"/>
      <c r="C78" s="360"/>
      <c r="D78" s="360"/>
      <c r="E78" s="360"/>
      <c r="F78" s="359"/>
      <c r="G78" s="359"/>
      <c r="H78" s="359"/>
      <c r="I78" s="362"/>
      <c r="J78" s="361"/>
      <c r="K78" s="361"/>
    </row>
    <row r="79" spans="1:11" x14ac:dyDescent="0.3">
      <c r="A79" s="374">
        <v>72</v>
      </c>
      <c r="B79" s="359"/>
      <c r="C79" s="360"/>
      <c r="D79" s="360"/>
      <c r="E79" s="360"/>
      <c r="F79" s="359"/>
      <c r="G79" s="359"/>
      <c r="H79" s="359"/>
      <c r="I79" s="362"/>
      <c r="J79" s="361"/>
      <c r="K79" s="361"/>
    </row>
    <row r="80" spans="1:11" x14ac:dyDescent="0.3">
      <c r="A80" s="374">
        <v>73</v>
      </c>
      <c r="B80" s="359"/>
      <c r="C80" s="360"/>
      <c r="D80" s="360"/>
      <c r="E80" s="360"/>
      <c r="F80" s="359"/>
      <c r="G80" s="359"/>
      <c r="H80" s="359"/>
      <c r="I80" s="362"/>
      <c r="J80" s="361"/>
      <c r="K80" s="361"/>
    </row>
    <row r="81" spans="1:11" x14ac:dyDescent="0.3">
      <c r="A81" s="374">
        <v>74</v>
      </c>
      <c r="B81" s="359"/>
      <c r="C81" s="360"/>
      <c r="D81" s="360"/>
      <c r="E81" s="360"/>
      <c r="F81" s="359"/>
      <c r="G81" s="359"/>
      <c r="H81" s="359"/>
      <c r="I81" s="362"/>
      <c r="J81" s="361"/>
      <c r="K81" s="361"/>
    </row>
    <row r="82" spans="1:11" x14ac:dyDescent="0.3">
      <c r="A82" s="374">
        <v>75</v>
      </c>
      <c r="B82" s="359"/>
      <c r="C82" s="360"/>
      <c r="D82" s="360"/>
      <c r="E82" s="360"/>
      <c r="F82" s="359"/>
      <c r="G82" s="359"/>
      <c r="H82" s="359"/>
      <c r="I82" s="362"/>
      <c r="J82" s="361"/>
      <c r="K82" s="361"/>
    </row>
    <row r="83" spans="1:11" x14ac:dyDescent="0.3">
      <c r="A83" s="374">
        <v>76</v>
      </c>
      <c r="B83" s="359"/>
      <c r="C83" s="360"/>
      <c r="D83" s="360"/>
      <c r="E83" s="360"/>
      <c r="F83" s="359"/>
      <c r="G83" s="359"/>
      <c r="H83" s="359"/>
      <c r="I83" s="362"/>
      <c r="J83" s="361"/>
      <c r="K83" s="361"/>
    </row>
    <row r="84" spans="1:11" x14ac:dyDescent="0.3">
      <c r="A84" s="374">
        <v>77</v>
      </c>
      <c r="B84" s="359"/>
      <c r="C84" s="360"/>
      <c r="D84" s="360"/>
      <c r="E84" s="360"/>
      <c r="F84" s="359"/>
      <c r="G84" s="359"/>
      <c r="H84" s="359"/>
      <c r="I84" s="362"/>
      <c r="J84" s="361"/>
      <c r="K84" s="361"/>
    </row>
    <row r="85" spans="1:11" x14ac:dyDescent="0.3">
      <c r="A85" s="374">
        <v>78</v>
      </c>
      <c r="B85" s="359"/>
      <c r="C85" s="360"/>
      <c r="D85" s="360"/>
      <c r="E85" s="360"/>
      <c r="F85" s="359"/>
      <c r="G85" s="359"/>
      <c r="H85" s="359"/>
      <c r="I85" s="362"/>
      <c r="J85" s="361"/>
      <c r="K85" s="361"/>
    </row>
    <row r="86" spans="1:11" x14ac:dyDescent="0.3">
      <c r="A86" s="374">
        <v>79</v>
      </c>
      <c r="B86" s="359"/>
      <c r="C86" s="360"/>
      <c r="D86" s="360"/>
      <c r="E86" s="360"/>
      <c r="F86" s="359"/>
      <c r="G86" s="359"/>
      <c r="H86" s="359"/>
      <c r="I86" s="362"/>
      <c r="J86" s="361"/>
      <c r="K86" s="361"/>
    </row>
    <row r="87" spans="1:11" x14ac:dyDescent="0.3">
      <c r="A87" s="374">
        <v>80</v>
      </c>
      <c r="B87" s="359"/>
      <c r="C87" s="360"/>
      <c r="D87" s="360"/>
      <c r="E87" s="360"/>
      <c r="F87" s="359"/>
      <c r="G87" s="359"/>
      <c r="H87" s="359"/>
      <c r="I87" s="362"/>
      <c r="J87" s="361"/>
      <c r="K87" s="361"/>
    </row>
    <row r="88" spans="1:11" x14ac:dyDescent="0.3">
      <c r="A88" s="374">
        <v>81</v>
      </c>
      <c r="B88" s="359"/>
      <c r="C88" s="360"/>
      <c r="D88" s="360"/>
      <c r="E88" s="360"/>
      <c r="F88" s="359"/>
      <c r="G88" s="359"/>
      <c r="H88" s="359"/>
      <c r="I88" s="362"/>
      <c r="J88" s="361"/>
      <c r="K88" s="361"/>
    </row>
    <row r="89" spans="1:11" x14ac:dyDescent="0.3">
      <c r="A89" s="374">
        <v>82</v>
      </c>
      <c r="B89" s="359"/>
      <c r="C89" s="360"/>
      <c r="D89" s="360"/>
      <c r="E89" s="360"/>
      <c r="F89" s="359"/>
      <c r="G89" s="359"/>
      <c r="H89" s="359"/>
      <c r="I89" s="362"/>
      <c r="J89" s="361"/>
      <c r="K89" s="361"/>
    </row>
    <row r="90" spans="1:11" x14ac:dyDescent="0.3">
      <c r="A90" s="374">
        <v>83</v>
      </c>
      <c r="B90" s="359"/>
      <c r="C90" s="360"/>
      <c r="D90" s="360"/>
      <c r="E90" s="360"/>
      <c r="F90" s="359"/>
      <c r="G90" s="359"/>
      <c r="H90" s="359"/>
      <c r="I90" s="362"/>
      <c r="J90" s="361"/>
      <c r="K90" s="361"/>
    </row>
    <row r="91" spans="1:11" x14ac:dyDescent="0.3">
      <c r="A91" s="374">
        <v>84</v>
      </c>
      <c r="B91" s="359"/>
      <c r="C91" s="360"/>
      <c r="D91" s="360"/>
      <c r="E91" s="360"/>
      <c r="F91" s="359"/>
      <c r="G91" s="359"/>
      <c r="H91" s="359"/>
      <c r="I91" s="362"/>
      <c r="J91" s="361"/>
      <c r="K91" s="361"/>
    </row>
    <row r="92" spans="1:11" x14ac:dyDescent="0.3">
      <c r="A92" s="374">
        <v>85</v>
      </c>
      <c r="B92" s="359"/>
      <c r="C92" s="360"/>
      <c r="D92" s="360"/>
      <c r="E92" s="360"/>
      <c r="F92" s="359"/>
      <c r="G92" s="359"/>
      <c r="H92" s="359"/>
      <c r="I92" s="362"/>
      <c r="J92" s="361"/>
      <c r="K92" s="361"/>
    </row>
    <row r="93" spans="1:11" x14ac:dyDescent="0.3">
      <c r="A93" s="374">
        <v>86</v>
      </c>
      <c r="B93" s="359"/>
      <c r="C93" s="360"/>
      <c r="D93" s="360"/>
      <c r="E93" s="360"/>
      <c r="F93" s="359"/>
      <c r="G93" s="359"/>
      <c r="H93" s="359"/>
      <c r="I93" s="362"/>
      <c r="J93" s="361"/>
      <c r="K93" s="361"/>
    </row>
    <row r="94" spans="1:11" x14ac:dyDescent="0.3">
      <c r="A94" s="374">
        <v>87</v>
      </c>
      <c r="B94" s="359"/>
      <c r="C94" s="360"/>
      <c r="D94" s="360"/>
      <c r="E94" s="360"/>
      <c r="F94" s="359"/>
      <c r="G94" s="359"/>
      <c r="H94" s="359"/>
      <c r="I94" s="362"/>
      <c r="J94" s="361"/>
      <c r="K94" s="361"/>
    </row>
    <row r="95" spans="1:11" x14ac:dyDescent="0.3">
      <c r="A95" s="374">
        <v>88</v>
      </c>
      <c r="B95" s="359"/>
      <c r="C95" s="360"/>
      <c r="D95" s="360"/>
      <c r="E95" s="360"/>
      <c r="F95" s="359"/>
      <c r="G95" s="359"/>
      <c r="H95" s="359"/>
      <c r="I95" s="362"/>
      <c r="J95" s="361"/>
      <c r="K95" s="361"/>
    </row>
    <row r="96" spans="1:11" x14ac:dyDescent="0.3">
      <c r="A96" s="374">
        <v>89</v>
      </c>
      <c r="B96" s="359"/>
      <c r="C96" s="360"/>
      <c r="D96" s="360"/>
      <c r="E96" s="360"/>
      <c r="F96" s="359"/>
      <c r="G96" s="359"/>
      <c r="H96" s="359"/>
      <c r="I96" s="362"/>
      <c r="J96" s="361"/>
      <c r="K96" s="361"/>
    </row>
    <row r="97" spans="1:11" x14ac:dyDescent="0.3">
      <c r="A97" s="374">
        <v>90</v>
      </c>
      <c r="B97" s="359"/>
      <c r="C97" s="360"/>
      <c r="D97" s="360"/>
      <c r="E97" s="360"/>
      <c r="F97" s="359"/>
      <c r="G97" s="359"/>
      <c r="H97" s="359"/>
      <c r="I97" s="362"/>
      <c r="J97" s="361"/>
      <c r="K97" s="361"/>
    </row>
    <row r="98" spans="1:11" x14ac:dyDescent="0.3">
      <c r="A98" s="374">
        <v>91</v>
      </c>
      <c r="B98" s="359"/>
      <c r="C98" s="360"/>
      <c r="D98" s="360"/>
      <c r="E98" s="360"/>
      <c r="F98" s="359"/>
      <c r="G98" s="359"/>
      <c r="H98" s="359"/>
      <c r="I98" s="362"/>
      <c r="J98" s="361"/>
      <c r="K98" s="361"/>
    </row>
    <row r="99" spans="1:11" x14ac:dyDescent="0.3">
      <c r="A99" s="374">
        <v>92</v>
      </c>
      <c r="B99" s="359"/>
      <c r="C99" s="360"/>
      <c r="D99" s="360"/>
      <c r="E99" s="360"/>
      <c r="F99" s="359"/>
      <c r="G99" s="359"/>
      <c r="H99" s="359"/>
      <c r="I99" s="362"/>
      <c r="J99" s="361"/>
      <c r="K99" s="361"/>
    </row>
    <row r="100" spans="1:11" x14ac:dyDescent="0.3">
      <c r="A100" s="374">
        <v>93</v>
      </c>
      <c r="B100" s="359"/>
      <c r="C100" s="360"/>
      <c r="D100" s="360"/>
      <c r="E100" s="360"/>
      <c r="F100" s="359"/>
      <c r="G100" s="359"/>
      <c r="H100" s="359"/>
      <c r="I100" s="362"/>
      <c r="J100" s="361"/>
      <c r="K100" s="361"/>
    </row>
    <row r="101" spans="1:11" x14ac:dyDescent="0.3">
      <c r="A101" s="374">
        <v>94</v>
      </c>
      <c r="B101" s="359"/>
      <c r="C101" s="360"/>
      <c r="D101" s="360"/>
      <c r="E101" s="360"/>
      <c r="F101" s="359"/>
      <c r="G101" s="359"/>
      <c r="H101" s="359"/>
      <c r="I101" s="362"/>
      <c r="J101" s="361"/>
      <c r="K101" s="361"/>
    </row>
    <row r="102" spans="1:11" x14ac:dyDescent="0.3">
      <c r="A102" s="374">
        <v>95</v>
      </c>
      <c r="B102" s="359"/>
      <c r="C102" s="360"/>
      <c r="D102" s="360"/>
      <c r="E102" s="360"/>
      <c r="F102" s="359"/>
      <c r="G102" s="359"/>
      <c r="H102" s="359"/>
      <c r="I102" s="362"/>
      <c r="J102" s="361"/>
      <c r="K102" s="361"/>
    </row>
    <row r="103" spans="1:11" x14ac:dyDescent="0.3">
      <c r="A103" s="374">
        <v>96</v>
      </c>
      <c r="B103" s="359"/>
      <c r="C103" s="360"/>
      <c r="D103" s="360"/>
      <c r="E103" s="360"/>
      <c r="F103" s="359"/>
      <c r="G103" s="359"/>
      <c r="H103" s="359"/>
      <c r="I103" s="362"/>
      <c r="J103" s="361"/>
      <c r="K103" s="361"/>
    </row>
    <row r="104" spans="1:11" x14ac:dyDescent="0.3">
      <c r="A104" s="374">
        <v>97</v>
      </c>
      <c r="B104" s="359"/>
      <c r="C104" s="360"/>
      <c r="D104" s="360"/>
      <c r="E104" s="360"/>
      <c r="F104" s="359"/>
      <c r="G104" s="359"/>
      <c r="H104" s="359"/>
      <c r="I104" s="362"/>
      <c r="J104" s="361"/>
      <c r="K104" s="361"/>
    </row>
    <row r="105" spans="1:11" x14ac:dyDescent="0.3">
      <c r="A105" s="374">
        <v>98</v>
      </c>
      <c r="B105" s="359"/>
      <c r="C105" s="360"/>
      <c r="D105" s="360"/>
      <c r="E105" s="360"/>
      <c r="F105" s="359"/>
      <c r="G105" s="359"/>
      <c r="H105" s="359"/>
      <c r="I105" s="362"/>
      <c r="J105" s="361"/>
      <c r="K105" s="361"/>
    </row>
    <row r="106" spans="1:11" x14ac:dyDescent="0.3">
      <c r="A106" s="374">
        <v>99</v>
      </c>
      <c r="B106" s="359"/>
      <c r="C106" s="360"/>
      <c r="D106" s="360"/>
      <c r="E106" s="360"/>
      <c r="F106" s="359"/>
      <c r="G106" s="359"/>
      <c r="H106" s="359"/>
      <c r="I106" s="362"/>
      <c r="J106" s="361"/>
      <c r="K106" s="361"/>
    </row>
    <row r="107" spans="1:11" x14ac:dyDescent="0.3">
      <c r="A107" s="374">
        <v>100</v>
      </c>
      <c r="B107" s="359"/>
      <c r="C107" s="360"/>
      <c r="D107" s="360"/>
      <c r="E107" s="360"/>
      <c r="F107" s="359"/>
      <c r="G107" s="359"/>
      <c r="H107" s="359"/>
      <c r="I107" s="362"/>
      <c r="J107" s="361"/>
      <c r="K107" s="361"/>
    </row>
    <row r="108" spans="1:11" x14ac:dyDescent="0.3">
      <c r="A108" s="374">
        <v>101</v>
      </c>
      <c r="B108" s="359"/>
      <c r="C108" s="360"/>
      <c r="D108" s="360"/>
      <c r="E108" s="360"/>
      <c r="F108" s="359"/>
      <c r="G108" s="359"/>
      <c r="H108" s="359"/>
      <c r="I108" s="362"/>
      <c r="J108" s="361"/>
      <c r="K108" s="361"/>
    </row>
    <row r="109" spans="1:11" x14ac:dyDescent="0.3">
      <c r="A109" s="374">
        <v>102</v>
      </c>
      <c r="B109" s="359"/>
      <c r="C109" s="360"/>
      <c r="D109" s="360"/>
      <c r="E109" s="360"/>
      <c r="F109" s="359"/>
      <c r="G109" s="359"/>
      <c r="H109" s="359"/>
      <c r="I109" s="362"/>
      <c r="J109" s="361"/>
      <c r="K109" s="361"/>
    </row>
    <row r="110" spans="1:11" x14ac:dyDescent="0.3">
      <c r="A110" s="374">
        <v>103</v>
      </c>
      <c r="B110" s="359"/>
      <c r="C110" s="360"/>
      <c r="D110" s="360"/>
      <c r="E110" s="360"/>
      <c r="F110" s="359"/>
      <c r="G110" s="359"/>
      <c r="H110" s="359"/>
      <c r="I110" s="362"/>
      <c r="J110" s="361"/>
      <c r="K110" s="361"/>
    </row>
    <row r="111" spans="1:11" x14ac:dyDescent="0.3">
      <c r="A111" s="374">
        <v>104</v>
      </c>
      <c r="B111" s="359"/>
      <c r="C111" s="360"/>
      <c r="D111" s="360"/>
      <c r="E111" s="360"/>
      <c r="F111" s="359"/>
      <c r="G111" s="359"/>
      <c r="H111" s="359"/>
      <c r="I111" s="362"/>
      <c r="J111" s="361"/>
      <c r="K111" s="361"/>
    </row>
    <row r="112" spans="1:11" x14ac:dyDescent="0.3">
      <c r="A112" s="374">
        <v>105</v>
      </c>
      <c r="B112" s="359"/>
      <c r="C112" s="360"/>
      <c r="D112" s="360"/>
      <c r="E112" s="360"/>
      <c r="F112" s="359"/>
      <c r="G112" s="359"/>
      <c r="H112" s="359"/>
      <c r="I112" s="362"/>
      <c r="J112" s="361"/>
      <c r="K112" s="361"/>
    </row>
    <row r="113" spans="1:11" x14ac:dyDescent="0.3">
      <c r="A113" s="374">
        <v>106</v>
      </c>
      <c r="B113" s="359"/>
      <c r="C113" s="360"/>
      <c r="D113" s="360"/>
      <c r="E113" s="360"/>
      <c r="F113" s="359"/>
      <c r="G113" s="359"/>
      <c r="H113" s="359"/>
      <c r="I113" s="362"/>
      <c r="J113" s="361"/>
      <c r="K113" s="361"/>
    </row>
    <row r="114" spans="1:11" x14ac:dyDescent="0.3">
      <c r="A114" s="374">
        <v>107</v>
      </c>
      <c r="B114" s="359"/>
      <c r="C114" s="360"/>
      <c r="D114" s="360"/>
      <c r="E114" s="360"/>
      <c r="F114" s="359"/>
      <c r="G114" s="359"/>
      <c r="H114" s="359"/>
      <c r="I114" s="362"/>
      <c r="J114" s="361"/>
      <c r="K114" s="361"/>
    </row>
    <row r="115" spans="1:11" x14ac:dyDescent="0.3">
      <c r="A115" s="374">
        <v>108</v>
      </c>
      <c r="B115" s="359"/>
      <c r="C115" s="360"/>
      <c r="D115" s="360"/>
      <c r="E115" s="360"/>
      <c r="F115" s="359"/>
      <c r="G115" s="359"/>
      <c r="H115" s="359"/>
      <c r="I115" s="362"/>
      <c r="J115" s="361"/>
      <c r="K115" s="361"/>
    </row>
    <row r="116" spans="1:11" x14ac:dyDescent="0.3">
      <c r="A116" s="374">
        <v>109</v>
      </c>
      <c r="B116" s="359"/>
      <c r="C116" s="360"/>
      <c r="D116" s="360"/>
      <c r="E116" s="360"/>
      <c r="F116" s="359"/>
      <c r="G116" s="359"/>
      <c r="H116" s="359"/>
      <c r="I116" s="362"/>
      <c r="J116" s="361"/>
      <c r="K116" s="361"/>
    </row>
    <row r="117" spans="1:11" x14ac:dyDescent="0.3">
      <c r="A117" s="374">
        <v>110</v>
      </c>
      <c r="B117" s="359"/>
      <c r="C117" s="360"/>
      <c r="D117" s="360"/>
      <c r="E117" s="360"/>
      <c r="F117" s="359"/>
      <c r="G117" s="359"/>
      <c r="H117" s="359"/>
      <c r="I117" s="362"/>
      <c r="J117" s="361"/>
      <c r="K117" s="361"/>
    </row>
    <row r="118" spans="1:11" x14ac:dyDescent="0.3">
      <c r="A118" s="374">
        <v>111</v>
      </c>
      <c r="B118" s="359"/>
      <c r="C118" s="360"/>
      <c r="D118" s="360"/>
      <c r="E118" s="360"/>
      <c r="F118" s="359"/>
      <c r="G118" s="359"/>
      <c r="H118" s="359"/>
      <c r="I118" s="362"/>
      <c r="J118" s="361"/>
      <c r="K118" s="361"/>
    </row>
    <row r="119" spans="1:11" x14ac:dyDescent="0.3">
      <c r="A119" s="374">
        <v>112</v>
      </c>
      <c r="B119" s="359"/>
      <c r="C119" s="360"/>
      <c r="D119" s="360"/>
      <c r="E119" s="360"/>
      <c r="F119" s="359"/>
      <c r="G119" s="359"/>
      <c r="H119" s="359"/>
      <c r="I119" s="362"/>
      <c r="J119" s="361"/>
      <c r="K119" s="361"/>
    </row>
    <row r="120" spans="1:11" x14ac:dyDescent="0.3">
      <c r="A120" s="374">
        <v>113</v>
      </c>
      <c r="B120" s="359"/>
      <c r="C120" s="360"/>
      <c r="D120" s="360"/>
      <c r="E120" s="360"/>
      <c r="F120" s="359"/>
      <c r="G120" s="359"/>
      <c r="H120" s="359"/>
      <c r="I120" s="362"/>
      <c r="J120" s="361"/>
      <c r="K120" s="361"/>
    </row>
    <row r="121" spans="1:11" x14ac:dyDescent="0.3">
      <c r="A121" s="374">
        <v>114</v>
      </c>
      <c r="B121" s="359"/>
      <c r="C121" s="360"/>
      <c r="D121" s="360"/>
      <c r="E121" s="360"/>
      <c r="F121" s="359"/>
      <c r="G121" s="359"/>
      <c r="H121" s="359"/>
      <c r="I121" s="362"/>
      <c r="J121" s="361"/>
      <c r="K121" s="361"/>
    </row>
    <row r="122" spans="1:11" x14ac:dyDescent="0.3">
      <c r="A122" s="374">
        <v>115</v>
      </c>
      <c r="B122" s="359"/>
      <c r="C122" s="360"/>
      <c r="D122" s="360"/>
      <c r="E122" s="360"/>
      <c r="F122" s="359"/>
      <c r="G122" s="359"/>
      <c r="H122" s="359"/>
      <c r="I122" s="362"/>
      <c r="J122" s="361"/>
      <c r="K122" s="361"/>
    </row>
    <row r="123" spans="1:11" x14ac:dyDescent="0.3">
      <c r="A123" s="374">
        <v>116</v>
      </c>
      <c r="B123" s="359"/>
      <c r="C123" s="360"/>
      <c r="D123" s="360"/>
      <c r="E123" s="360"/>
      <c r="F123" s="359"/>
      <c r="G123" s="359"/>
      <c r="H123" s="359"/>
      <c r="I123" s="362"/>
      <c r="J123" s="361"/>
      <c r="K123" s="361"/>
    </row>
    <row r="124" spans="1:11" x14ac:dyDescent="0.3">
      <c r="A124" s="374">
        <v>117</v>
      </c>
      <c r="B124" s="359"/>
      <c r="C124" s="360"/>
      <c r="D124" s="360"/>
      <c r="E124" s="360"/>
      <c r="F124" s="359"/>
      <c r="G124" s="359"/>
      <c r="H124" s="359"/>
      <c r="I124" s="362"/>
      <c r="J124" s="361"/>
      <c r="K124" s="361"/>
    </row>
    <row r="125" spans="1:11" x14ac:dyDescent="0.3">
      <c r="A125" s="374">
        <v>118</v>
      </c>
      <c r="B125" s="359"/>
      <c r="C125" s="360"/>
      <c r="D125" s="360"/>
      <c r="E125" s="360"/>
      <c r="F125" s="359"/>
      <c r="G125" s="359"/>
      <c r="H125" s="359"/>
      <c r="I125" s="362"/>
      <c r="J125" s="361"/>
      <c r="K125" s="361"/>
    </row>
    <row r="126" spans="1:11" x14ac:dyDescent="0.3">
      <c r="A126" s="374">
        <v>119</v>
      </c>
      <c r="B126" s="359"/>
      <c r="C126" s="360"/>
      <c r="D126" s="360"/>
      <c r="E126" s="360"/>
      <c r="F126" s="359"/>
      <c r="G126" s="359"/>
      <c r="H126" s="359"/>
      <c r="I126" s="362"/>
      <c r="J126" s="361"/>
      <c r="K126" s="361"/>
    </row>
    <row r="127" spans="1:11" x14ac:dyDescent="0.3">
      <c r="A127" s="374">
        <v>120</v>
      </c>
      <c r="B127" s="359"/>
      <c r="C127" s="360"/>
      <c r="D127" s="360"/>
      <c r="E127" s="360"/>
      <c r="F127" s="359"/>
      <c r="G127" s="359"/>
      <c r="H127" s="359"/>
      <c r="I127" s="362"/>
      <c r="J127" s="361"/>
      <c r="K127" s="361"/>
    </row>
    <row r="128" spans="1:11" x14ac:dyDescent="0.3">
      <c r="A128" s="374">
        <v>121</v>
      </c>
      <c r="B128" s="359"/>
      <c r="C128" s="360"/>
      <c r="D128" s="360"/>
      <c r="E128" s="360"/>
      <c r="F128" s="359"/>
      <c r="G128" s="359"/>
      <c r="H128" s="359"/>
      <c r="I128" s="362"/>
      <c r="J128" s="361"/>
      <c r="K128" s="361"/>
    </row>
    <row r="129" spans="1:11" x14ac:dyDescent="0.3">
      <c r="A129" s="374">
        <v>122</v>
      </c>
      <c r="B129" s="359"/>
      <c r="C129" s="360"/>
      <c r="D129" s="360"/>
      <c r="E129" s="360"/>
      <c r="F129" s="359"/>
      <c r="G129" s="359"/>
      <c r="H129" s="359"/>
      <c r="I129" s="362"/>
      <c r="J129" s="361"/>
      <c r="K129" s="361"/>
    </row>
    <row r="130" spans="1:11" x14ac:dyDescent="0.3">
      <c r="A130" s="374">
        <v>123</v>
      </c>
      <c r="B130" s="359"/>
      <c r="C130" s="360"/>
      <c r="D130" s="360"/>
      <c r="E130" s="360"/>
      <c r="F130" s="359"/>
      <c r="G130" s="359"/>
      <c r="H130" s="359"/>
      <c r="I130" s="362"/>
      <c r="J130" s="361"/>
      <c r="K130" s="361"/>
    </row>
    <row r="131" spans="1:11" x14ac:dyDescent="0.3">
      <c r="A131" s="374">
        <v>124</v>
      </c>
      <c r="B131" s="359"/>
      <c r="C131" s="360"/>
      <c r="D131" s="360"/>
      <c r="E131" s="360"/>
      <c r="F131" s="359"/>
      <c r="G131" s="359"/>
      <c r="H131" s="359"/>
      <c r="I131" s="362"/>
      <c r="J131" s="361"/>
      <c r="K131" s="361"/>
    </row>
    <row r="132" spans="1:11" x14ac:dyDescent="0.3">
      <c r="A132" s="374">
        <v>125</v>
      </c>
      <c r="B132" s="359"/>
      <c r="C132" s="360"/>
      <c r="D132" s="360"/>
      <c r="E132" s="360"/>
      <c r="F132" s="359"/>
      <c r="G132" s="359"/>
      <c r="H132" s="359"/>
      <c r="I132" s="362"/>
      <c r="J132" s="361"/>
      <c r="K132" s="361"/>
    </row>
    <row r="133" spans="1:11" x14ac:dyDescent="0.3">
      <c r="A133" s="374">
        <v>126</v>
      </c>
      <c r="B133" s="359"/>
      <c r="C133" s="360"/>
      <c r="D133" s="360"/>
      <c r="E133" s="360"/>
      <c r="F133" s="359"/>
      <c r="G133" s="359"/>
      <c r="H133" s="359"/>
      <c r="I133" s="362"/>
      <c r="J133" s="361"/>
      <c r="K133" s="361"/>
    </row>
    <row r="134" spans="1:11" x14ac:dyDescent="0.3">
      <c r="A134" s="374">
        <v>127</v>
      </c>
      <c r="B134" s="359"/>
      <c r="C134" s="360"/>
      <c r="D134" s="360"/>
      <c r="E134" s="360"/>
      <c r="F134" s="359"/>
      <c r="G134" s="359"/>
      <c r="H134" s="359"/>
      <c r="I134" s="362"/>
      <c r="J134" s="361"/>
      <c r="K134" s="361"/>
    </row>
    <row r="135" spans="1:11" x14ac:dyDescent="0.3">
      <c r="A135" s="374">
        <v>128</v>
      </c>
      <c r="B135" s="359"/>
      <c r="C135" s="360"/>
      <c r="D135" s="360"/>
      <c r="E135" s="360"/>
      <c r="F135" s="359"/>
      <c r="G135" s="359"/>
      <c r="H135" s="359"/>
      <c r="I135" s="362"/>
      <c r="J135" s="361"/>
      <c r="K135" s="361"/>
    </row>
    <row r="136" spans="1:11" x14ac:dyDescent="0.3">
      <c r="A136" s="374">
        <v>129</v>
      </c>
      <c r="B136" s="359"/>
      <c r="C136" s="360"/>
      <c r="D136" s="360"/>
      <c r="E136" s="360"/>
      <c r="F136" s="359"/>
      <c r="G136" s="359"/>
      <c r="H136" s="359"/>
      <c r="I136" s="362"/>
      <c r="J136" s="361"/>
      <c r="K136" s="361"/>
    </row>
    <row r="137" spans="1:11" x14ac:dyDescent="0.3">
      <c r="A137" s="374">
        <v>130</v>
      </c>
      <c r="B137" s="359"/>
      <c r="C137" s="360"/>
      <c r="D137" s="360"/>
      <c r="E137" s="360"/>
      <c r="F137" s="359"/>
      <c r="G137" s="359"/>
      <c r="H137" s="359"/>
      <c r="I137" s="362"/>
      <c r="J137" s="361"/>
      <c r="K137" s="361"/>
    </row>
    <row r="138" spans="1:11" x14ac:dyDescent="0.3">
      <c r="A138" s="374">
        <v>131</v>
      </c>
      <c r="B138" s="359"/>
      <c r="C138" s="360"/>
      <c r="D138" s="360"/>
      <c r="E138" s="360"/>
      <c r="F138" s="359"/>
      <c r="G138" s="359"/>
      <c r="H138" s="359"/>
      <c r="I138" s="362"/>
      <c r="J138" s="361"/>
      <c r="K138" s="361"/>
    </row>
    <row r="139" spans="1:11" x14ac:dyDescent="0.3">
      <c r="A139" s="374">
        <v>132</v>
      </c>
      <c r="B139" s="359"/>
      <c r="C139" s="360"/>
      <c r="D139" s="360"/>
      <c r="E139" s="360"/>
      <c r="F139" s="359"/>
      <c r="G139" s="359"/>
      <c r="H139" s="359"/>
      <c r="I139" s="362"/>
      <c r="J139" s="361"/>
      <c r="K139" s="361"/>
    </row>
    <row r="140" spans="1:11" x14ac:dyDescent="0.3">
      <c r="A140" s="374">
        <v>133</v>
      </c>
      <c r="B140" s="359"/>
      <c r="C140" s="360"/>
      <c r="D140" s="360"/>
      <c r="E140" s="360"/>
      <c r="F140" s="359"/>
      <c r="G140" s="359"/>
      <c r="H140" s="359"/>
      <c r="I140" s="362"/>
      <c r="J140" s="361"/>
      <c r="K140" s="361"/>
    </row>
    <row r="141" spans="1:11" x14ac:dyDescent="0.3">
      <c r="A141" s="374">
        <v>134</v>
      </c>
      <c r="B141" s="359"/>
      <c r="C141" s="360"/>
      <c r="D141" s="360"/>
      <c r="E141" s="360"/>
      <c r="F141" s="359"/>
      <c r="G141" s="359"/>
      <c r="H141" s="359"/>
      <c r="I141" s="362"/>
      <c r="J141" s="361"/>
      <c r="K141" s="361"/>
    </row>
    <row r="142" spans="1:11" x14ac:dyDescent="0.3">
      <c r="A142" s="374">
        <v>135</v>
      </c>
      <c r="B142" s="359"/>
      <c r="C142" s="360"/>
      <c r="D142" s="360"/>
      <c r="E142" s="360"/>
      <c r="F142" s="359"/>
      <c r="G142" s="359"/>
      <c r="H142" s="359"/>
      <c r="I142" s="362"/>
      <c r="J142" s="361"/>
      <c r="K142" s="361"/>
    </row>
    <row r="143" spans="1:11" x14ac:dyDescent="0.3">
      <c r="A143" s="374">
        <v>136</v>
      </c>
      <c r="B143" s="359"/>
      <c r="C143" s="360"/>
      <c r="D143" s="360"/>
      <c r="E143" s="360"/>
      <c r="F143" s="359"/>
      <c r="G143" s="359"/>
      <c r="H143" s="359"/>
      <c r="I143" s="362"/>
      <c r="J143" s="361"/>
      <c r="K143" s="361"/>
    </row>
    <row r="144" spans="1:11" x14ac:dyDescent="0.3">
      <c r="A144" s="374">
        <v>137</v>
      </c>
      <c r="B144" s="359"/>
      <c r="C144" s="360"/>
      <c r="D144" s="360"/>
      <c r="E144" s="360"/>
      <c r="F144" s="359"/>
      <c r="G144" s="359"/>
      <c r="H144" s="359"/>
      <c r="I144" s="362"/>
      <c r="J144" s="361"/>
      <c r="K144" s="361"/>
    </row>
    <row r="145" spans="1:11" x14ac:dyDescent="0.3">
      <c r="A145" s="374">
        <v>138</v>
      </c>
      <c r="B145" s="359"/>
      <c r="C145" s="360"/>
      <c r="D145" s="360"/>
      <c r="E145" s="360"/>
      <c r="F145" s="359"/>
      <c r="G145" s="359"/>
      <c r="H145" s="359"/>
      <c r="I145" s="362"/>
      <c r="J145" s="361"/>
      <c r="K145" s="361"/>
    </row>
    <row r="146" spans="1:11" x14ac:dyDescent="0.3">
      <c r="A146" s="374">
        <v>139</v>
      </c>
      <c r="B146" s="359"/>
      <c r="C146" s="360"/>
      <c r="D146" s="360"/>
      <c r="E146" s="360"/>
      <c r="F146" s="359"/>
      <c r="G146" s="359"/>
      <c r="H146" s="359"/>
      <c r="I146" s="362"/>
      <c r="J146" s="361"/>
      <c r="K146" s="361"/>
    </row>
    <row r="147" spans="1:11" x14ac:dyDescent="0.3">
      <c r="A147" s="374">
        <v>140</v>
      </c>
      <c r="B147" s="359"/>
      <c r="C147" s="360"/>
      <c r="D147" s="360"/>
      <c r="E147" s="360"/>
      <c r="F147" s="359"/>
      <c r="G147" s="359"/>
      <c r="H147" s="359"/>
      <c r="I147" s="362"/>
      <c r="J147" s="361"/>
      <c r="K147" s="361"/>
    </row>
    <row r="148" spans="1:11" x14ac:dyDescent="0.3">
      <c r="A148" s="374">
        <v>141</v>
      </c>
      <c r="B148" s="359"/>
      <c r="C148" s="360"/>
      <c r="D148" s="360"/>
      <c r="E148" s="360"/>
      <c r="F148" s="359"/>
      <c r="G148" s="359"/>
      <c r="H148" s="359"/>
      <c r="I148" s="362"/>
      <c r="J148" s="361"/>
      <c r="K148" s="361"/>
    </row>
    <row r="149" spans="1:11" x14ac:dyDescent="0.3">
      <c r="A149" s="374">
        <v>142</v>
      </c>
      <c r="B149" s="359"/>
      <c r="C149" s="360"/>
      <c r="D149" s="360"/>
      <c r="E149" s="360"/>
      <c r="F149" s="359"/>
      <c r="G149" s="359"/>
      <c r="H149" s="359"/>
      <c r="I149" s="362"/>
      <c r="J149" s="361"/>
      <c r="K149" s="361"/>
    </row>
    <row r="150" spans="1:11" x14ac:dyDescent="0.3">
      <c r="A150" s="374">
        <v>143</v>
      </c>
      <c r="B150" s="359"/>
      <c r="C150" s="360"/>
      <c r="D150" s="360"/>
      <c r="E150" s="360"/>
      <c r="F150" s="359"/>
      <c r="G150" s="359"/>
      <c r="H150" s="359"/>
      <c r="I150" s="362"/>
      <c r="J150" s="361"/>
      <c r="K150" s="361"/>
    </row>
    <row r="151" spans="1:11" x14ac:dyDescent="0.3">
      <c r="A151" s="374">
        <v>144</v>
      </c>
      <c r="B151" s="359"/>
      <c r="C151" s="360"/>
      <c r="D151" s="360"/>
      <c r="E151" s="360"/>
      <c r="F151" s="359"/>
      <c r="G151" s="359"/>
      <c r="H151" s="359"/>
      <c r="I151" s="362"/>
      <c r="J151" s="361"/>
      <c r="K151" s="361"/>
    </row>
    <row r="152" spans="1:11" x14ac:dyDescent="0.3">
      <c r="A152" s="374">
        <v>145</v>
      </c>
      <c r="B152" s="359"/>
      <c r="C152" s="360"/>
      <c r="D152" s="360"/>
      <c r="E152" s="360"/>
      <c r="F152" s="359"/>
      <c r="G152" s="359"/>
      <c r="H152" s="359"/>
      <c r="I152" s="362"/>
      <c r="J152" s="361"/>
      <c r="K152" s="361"/>
    </row>
    <row r="153" spans="1:11" x14ac:dyDescent="0.3">
      <c r="A153" s="374">
        <v>146</v>
      </c>
      <c r="B153" s="359"/>
      <c r="C153" s="360"/>
      <c r="D153" s="360"/>
      <c r="E153" s="360"/>
      <c r="F153" s="359"/>
      <c r="G153" s="359"/>
      <c r="H153" s="359"/>
      <c r="I153" s="362"/>
      <c r="J153" s="361"/>
      <c r="K153" s="361"/>
    </row>
    <row r="154" spans="1:11" x14ac:dyDescent="0.3">
      <c r="A154" s="374">
        <v>147</v>
      </c>
      <c r="B154" s="359"/>
      <c r="C154" s="360"/>
      <c r="D154" s="360"/>
      <c r="E154" s="360"/>
      <c r="F154" s="359"/>
      <c r="G154" s="359"/>
      <c r="H154" s="359"/>
      <c r="I154" s="362"/>
      <c r="J154" s="361"/>
      <c r="K154" s="361"/>
    </row>
    <row r="155" spans="1:11" x14ac:dyDescent="0.3">
      <c r="A155" s="374">
        <v>148</v>
      </c>
      <c r="B155" s="359"/>
      <c r="C155" s="360"/>
      <c r="D155" s="360"/>
      <c r="E155" s="360"/>
      <c r="F155" s="359"/>
      <c r="G155" s="359"/>
      <c r="H155" s="359"/>
      <c r="I155" s="362"/>
      <c r="J155" s="361"/>
      <c r="K155" s="361"/>
    </row>
    <row r="156" spans="1:11" x14ac:dyDescent="0.3">
      <c r="A156" s="374">
        <v>149</v>
      </c>
      <c r="B156" s="359"/>
      <c r="C156" s="360"/>
      <c r="D156" s="360"/>
      <c r="E156" s="360"/>
      <c r="F156" s="359"/>
      <c r="G156" s="359"/>
      <c r="H156" s="359"/>
      <c r="I156" s="362"/>
      <c r="J156" s="361"/>
      <c r="K156" s="361"/>
    </row>
    <row r="157" spans="1:11" x14ac:dyDescent="0.3">
      <c r="A157" s="374">
        <v>150</v>
      </c>
      <c r="B157" s="359"/>
      <c r="C157" s="360"/>
      <c r="D157" s="360"/>
      <c r="E157" s="360"/>
      <c r="F157" s="359"/>
      <c r="G157" s="359"/>
      <c r="H157" s="359"/>
      <c r="I157" s="362"/>
      <c r="J157" s="361"/>
      <c r="K157" s="361"/>
    </row>
    <row r="158" spans="1:11" x14ac:dyDescent="0.3">
      <c r="A158" s="374">
        <v>151</v>
      </c>
      <c r="B158" s="359"/>
      <c r="C158" s="360"/>
      <c r="D158" s="360"/>
      <c r="E158" s="360"/>
      <c r="F158" s="359"/>
      <c r="G158" s="359"/>
      <c r="H158" s="359"/>
      <c r="I158" s="362"/>
      <c r="J158" s="361"/>
      <c r="K158" s="361"/>
    </row>
    <row r="159" spans="1:11" x14ac:dyDescent="0.3">
      <c r="A159" s="374">
        <v>152</v>
      </c>
      <c r="B159" s="359"/>
      <c r="C159" s="360"/>
      <c r="D159" s="360"/>
      <c r="E159" s="360"/>
      <c r="F159" s="359"/>
      <c r="G159" s="359"/>
      <c r="H159" s="359"/>
      <c r="I159" s="362"/>
      <c r="J159" s="361"/>
      <c r="K159" s="361"/>
    </row>
    <row r="160" spans="1:11" x14ac:dyDescent="0.3">
      <c r="A160" s="374">
        <v>153</v>
      </c>
      <c r="B160" s="359"/>
      <c r="C160" s="360"/>
      <c r="D160" s="360"/>
      <c r="E160" s="360"/>
      <c r="F160" s="359"/>
      <c r="G160" s="359"/>
      <c r="H160" s="359"/>
      <c r="I160" s="362"/>
      <c r="J160" s="361"/>
      <c r="K160" s="361"/>
    </row>
    <row r="161" spans="1:11" x14ac:dyDescent="0.3">
      <c r="A161" s="374">
        <v>154</v>
      </c>
      <c r="B161" s="359"/>
      <c r="C161" s="360"/>
      <c r="D161" s="360"/>
      <c r="E161" s="360"/>
      <c r="F161" s="359"/>
      <c r="G161" s="359"/>
      <c r="H161" s="359"/>
      <c r="I161" s="362"/>
      <c r="J161" s="361"/>
      <c r="K161" s="361"/>
    </row>
    <row r="162" spans="1:11" x14ac:dyDescent="0.3">
      <c r="A162" s="374">
        <v>155</v>
      </c>
      <c r="B162" s="359"/>
      <c r="C162" s="360"/>
      <c r="D162" s="360"/>
      <c r="E162" s="360"/>
      <c r="F162" s="359"/>
      <c r="G162" s="359"/>
      <c r="H162" s="359"/>
      <c r="I162" s="362"/>
      <c r="J162" s="361"/>
      <c r="K162" s="361"/>
    </row>
    <row r="163" spans="1:11" x14ac:dyDescent="0.3">
      <c r="A163" s="374">
        <v>156</v>
      </c>
      <c r="B163" s="359"/>
      <c r="C163" s="360"/>
      <c r="D163" s="360"/>
      <c r="E163" s="360"/>
      <c r="F163" s="359"/>
      <c r="G163" s="359"/>
      <c r="H163" s="359"/>
      <c r="I163" s="362"/>
      <c r="J163" s="361"/>
      <c r="K163" s="361"/>
    </row>
    <row r="164" spans="1:11" x14ac:dyDescent="0.3">
      <c r="A164" s="374">
        <v>157</v>
      </c>
      <c r="B164" s="359"/>
      <c r="C164" s="360"/>
      <c r="D164" s="360"/>
      <c r="E164" s="360"/>
      <c r="F164" s="359"/>
      <c r="G164" s="359"/>
      <c r="H164" s="359"/>
      <c r="I164" s="362"/>
      <c r="J164" s="361"/>
      <c r="K164" s="361"/>
    </row>
    <row r="165" spans="1:11" x14ac:dyDescent="0.3">
      <c r="A165" s="374">
        <v>158</v>
      </c>
      <c r="B165" s="359"/>
      <c r="C165" s="360"/>
      <c r="D165" s="360"/>
      <c r="E165" s="360"/>
      <c r="F165" s="359"/>
      <c r="G165" s="359"/>
      <c r="H165" s="359"/>
      <c r="I165" s="362"/>
      <c r="J165" s="361"/>
      <c r="K165" s="361"/>
    </row>
    <row r="166" spans="1:11" x14ac:dyDescent="0.3">
      <c r="A166" s="374">
        <v>159</v>
      </c>
      <c r="B166" s="359"/>
      <c r="C166" s="360"/>
      <c r="D166" s="360"/>
      <c r="E166" s="360"/>
      <c r="F166" s="359"/>
      <c r="G166" s="359"/>
      <c r="H166" s="359"/>
      <c r="I166" s="362"/>
      <c r="J166" s="361"/>
      <c r="K166" s="361"/>
    </row>
    <row r="167" spans="1:11" x14ac:dyDescent="0.3">
      <c r="A167" s="374">
        <v>160</v>
      </c>
      <c r="B167" s="359"/>
      <c r="C167" s="360"/>
      <c r="D167" s="360"/>
      <c r="E167" s="360"/>
      <c r="F167" s="359"/>
      <c r="G167" s="359"/>
      <c r="H167" s="359"/>
      <c r="I167" s="362"/>
      <c r="J167" s="361"/>
      <c r="K167" s="361"/>
    </row>
    <row r="168" spans="1:11" x14ac:dyDescent="0.3">
      <c r="A168" s="374">
        <v>161</v>
      </c>
      <c r="B168" s="359"/>
      <c r="C168" s="360"/>
      <c r="D168" s="360"/>
      <c r="E168" s="360"/>
      <c r="F168" s="359"/>
      <c r="G168" s="359"/>
      <c r="H168" s="359"/>
      <c r="I168" s="362"/>
      <c r="J168" s="361"/>
      <c r="K168" s="361"/>
    </row>
    <row r="169" spans="1:11" x14ac:dyDescent="0.3">
      <c r="A169" s="374">
        <v>162</v>
      </c>
      <c r="B169" s="359"/>
      <c r="C169" s="360"/>
      <c r="D169" s="360"/>
      <c r="E169" s="360"/>
      <c r="F169" s="359"/>
      <c r="G169" s="359"/>
      <c r="H169" s="359"/>
      <c r="I169" s="362"/>
      <c r="J169" s="361"/>
      <c r="K169" s="361"/>
    </row>
    <row r="170" spans="1:11" x14ac:dyDescent="0.3">
      <c r="A170" s="374">
        <v>163</v>
      </c>
      <c r="B170" s="359"/>
      <c r="C170" s="360"/>
      <c r="D170" s="360"/>
      <c r="E170" s="360"/>
      <c r="F170" s="359"/>
      <c r="G170" s="359"/>
      <c r="H170" s="359"/>
      <c r="I170" s="362"/>
      <c r="J170" s="361"/>
      <c r="K170" s="361"/>
    </row>
    <row r="171" spans="1:11" x14ac:dyDescent="0.3">
      <c r="A171" s="374">
        <v>164</v>
      </c>
      <c r="B171" s="359"/>
      <c r="C171" s="360"/>
      <c r="D171" s="360"/>
      <c r="E171" s="360"/>
      <c r="F171" s="359"/>
      <c r="G171" s="359"/>
      <c r="H171" s="359"/>
      <c r="I171" s="362"/>
      <c r="J171" s="361"/>
      <c r="K171" s="361"/>
    </row>
    <row r="172" spans="1:11" x14ac:dyDescent="0.3">
      <c r="A172" s="374">
        <v>165</v>
      </c>
      <c r="B172" s="359"/>
      <c r="C172" s="360"/>
      <c r="D172" s="360"/>
      <c r="E172" s="360"/>
      <c r="F172" s="359"/>
      <c r="G172" s="359"/>
      <c r="H172" s="359"/>
      <c r="I172" s="362"/>
      <c r="J172" s="361"/>
      <c r="K172" s="361"/>
    </row>
    <row r="173" spans="1:11" x14ac:dyDescent="0.3">
      <c r="A173" s="374">
        <v>166</v>
      </c>
      <c r="B173" s="359"/>
      <c r="C173" s="360"/>
      <c r="D173" s="360"/>
      <c r="E173" s="360"/>
      <c r="F173" s="359"/>
      <c r="G173" s="359"/>
      <c r="H173" s="359"/>
      <c r="I173" s="362"/>
      <c r="J173" s="361"/>
      <c r="K173" s="361"/>
    </row>
    <row r="174" spans="1:11" x14ac:dyDescent="0.3">
      <c r="A174" s="374">
        <v>167</v>
      </c>
      <c r="B174" s="359"/>
      <c r="C174" s="360"/>
      <c r="D174" s="360"/>
      <c r="E174" s="360"/>
      <c r="F174" s="359"/>
      <c r="G174" s="359"/>
      <c r="H174" s="359"/>
      <c r="I174" s="362"/>
      <c r="J174" s="361"/>
      <c r="K174" s="361"/>
    </row>
    <row r="175" spans="1:11" x14ac:dyDescent="0.3">
      <c r="A175" s="374">
        <v>168</v>
      </c>
      <c r="B175" s="359"/>
      <c r="C175" s="360"/>
      <c r="D175" s="360"/>
      <c r="E175" s="360"/>
      <c r="F175" s="359"/>
      <c r="G175" s="359"/>
      <c r="H175" s="359"/>
      <c r="I175" s="362"/>
      <c r="J175" s="361"/>
      <c r="K175" s="361"/>
    </row>
    <row r="176" spans="1:11" x14ac:dyDescent="0.3">
      <c r="A176" s="374">
        <v>169</v>
      </c>
      <c r="B176" s="359"/>
      <c r="C176" s="360"/>
      <c r="D176" s="360"/>
      <c r="E176" s="360"/>
      <c r="F176" s="359"/>
      <c r="G176" s="359"/>
      <c r="H176" s="359"/>
      <c r="I176" s="362"/>
      <c r="J176" s="361"/>
      <c r="K176" s="361"/>
    </row>
    <row r="177" spans="1:11" x14ac:dyDescent="0.3">
      <c r="A177" s="374">
        <v>170</v>
      </c>
      <c r="B177" s="359"/>
      <c r="C177" s="360"/>
      <c r="D177" s="360"/>
      <c r="E177" s="360"/>
      <c r="F177" s="359"/>
      <c r="G177" s="359"/>
      <c r="H177" s="359"/>
      <c r="I177" s="362"/>
      <c r="J177" s="361"/>
      <c r="K177" s="361"/>
    </row>
    <row r="178" spans="1:11" x14ac:dyDescent="0.3">
      <c r="A178" s="374">
        <v>171</v>
      </c>
      <c r="B178" s="359"/>
      <c r="C178" s="360"/>
      <c r="D178" s="360"/>
      <c r="E178" s="360"/>
      <c r="F178" s="359"/>
      <c r="G178" s="359"/>
      <c r="H178" s="359"/>
      <c r="I178" s="362"/>
      <c r="J178" s="361"/>
      <c r="K178" s="361"/>
    </row>
    <row r="179" spans="1:11" x14ac:dyDescent="0.3">
      <c r="A179" s="374">
        <v>172</v>
      </c>
      <c r="B179" s="359"/>
      <c r="C179" s="360"/>
      <c r="D179" s="360"/>
      <c r="E179" s="360"/>
      <c r="F179" s="359"/>
      <c r="G179" s="359"/>
      <c r="H179" s="359"/>
      <c r="I179" s="362"/>
      <c r="J179" s="361"/>
      <c r="K179" s="361"/>
    </row>
    <row r="180" spans="1:11" x14ac:dyDescent="0.3">
      <c r="A180" s="374">
        <v>173</v>
      </c>
      <c r="B180" s="359"/>
      <c r="C180" s="360"/>
      <c r="D180" s="360"/>
      <c r="E180" s="360"/>
      <c r="F180" s="359"/>
      <c r="G180" s="359"/>
      <c r="H180" s="359"/>
      <c r="I180" s="362"/>
      <c r="J180" s="361"/>
      <c r="K180" s="361"/>
    </row>
    <row r="181" spans="1:11" x14ac:dyDescent="0.3">
      <c r="A181" s="374">
        <v>174</v>
      </c>
      <c r="B181" s="359"/>
      <c r="C181" s="360"/>
      <c r="D181" s="360"/>
      <c r="E181" s="360"/>
      <c r="F181" s="359"/>
      <c r="G181" s="359"/>
      <c r="H181" s="359"/>
      <c r="I181" s="362"/>
      <c r="J181" s="361"/>
      <c r="K181" s="361"/>
    </row>
    <row r="182" spans="1:11" x14ac:dyDescent="0.3">
      <c r="A182" s="374">
        <v>175</v>
      </c>
      <c r="B182" s="359"/>
      <c r="C182" s="360"/>
      <c r="D182" s="360"/>
      <c r="E182" s="360"/>
      <c r="F182" s="359"/>
      <c r="G182" s="359"/>
      <c r="H182" s="359"/>
      <c r="I182" s="362"/>
      <c r="J182" s="361"/>
      <c r="K182" s="361"/>
    </row>
    <row r="183" spans="1:11" x14ac:dyDescent="0.3">
      <c r="A183" s="374">
        <v>176</v>
      </c>
      <c r="B183" s="359"/>
      <c r="C183" s="360"/>
      <c r="D183" s="360"/>
      <c r="E183" s="360"/>
      <c r="F183" s="359"/>
      <c r="G183" s="359"/>
      <c r="H183" s="359"/>
      <c r="I183" s="362"/>
      <c r="J183" s="361"/>
      <c r="K183" s="361"/>
    </row>
    <row r="184" spans="1:11" x14ac:dyDescent="0.3">
      <c r="A184" s="374">
        <v>177</v>
      </c>
      <c r="B184" s="359"/>
      <c r="C184" s="360"/>
      <c r="D184" s="360"/>
      <c r="E184" s="360"/>
      <c r="F184" s="359"/>
      <c r="G184" s="359"/>
      <c r="H184" s="359"/>
      <c r="I184" s="362"/>
      <c r="J184" s="361"/>
      <c r="K184" s="361"/>
    </row>
    <row r="185" spans="1:11" x14ac:dyDescent="0.3">
      <c r="A185" s="374">
        <v>178</v>
      </c>
      <c r="B185" s="359"/>
      <c r="C185" s="360"/>
      <c r="D185" s="360"/>
      <c r="E185" s="360"/>
      <c r="F185" s="359"/>
      <c r="G185" s="359"/>
      <c r="H185" s="359"/>
      <c r="I185" s="362"/>
      <c r="J185" s="361"/>
      <c r="K185" s="361"/>
    </row>
    <row r="186" spans="1:11" x14ac:dyDescent="0.3">
      <c r="A186" s="374">
        <v>179</v>
      </c>
      <c r="B186" s="359"/>
      <c r="C186" s="360"/>
      <c r="D186" s="360"/>
      <c r="E186" s="360"/>
      <c r="F186" s="359"/>
      <c r="G186" s="359"/>
      <c r="H186" s="359"/>
      <c r="I186" s="362"/>
      <c r="J186" s="361"/>
      <c r="K186" s="361"/>
    </row>
    <row r="187" spans="1:11" x14ac:dyDescent="0.3">
      <c r="A187" s="374">
        <v>180</v>
      </c>
      <c r="B187" s="359"/>
      <c r="C187" s="360"/>
      <c r="D187" s="360"/>
      <c r="E187" s="360"/>
      <c r="F187" s="359"/>
      <c r="G187" s="359"/>
      <c r="H187" s="359"/>
      <c r="I187" s="362"/>
      <c r="J187" s="361"/>
      <c r="K187" s="361"/>
    </row>
    <row r="188" spans="1:11" x14ac:dyDescent="0.3">
      <c r="A188" s="374">
        <v>181</v>
      </c>
      <c r="B188" s="359"/>
      <c r="C188" s="360"/>
      <c r="D188" s="360"/>
      <c r="E188" s="360"/>
      <c r="F188" s="359"/>
      <c r="G188" s="359"/>
      <c r="H188" s="359"/>
      <c r="I188" s="362"/>
      <c r="J188" s="361"/>
      <c r="K188" s="361"/>
    </row>
    <row r="189" spans="1:11" x14ac:dyDescent="0.3">
      <c r="A189" s="374">
        <v>182</v>
      </c>
      <c r="B189" s="359"/>
      <c r="C189" s="360"/>
      <c r="D189" s="360"/>
      <c r="E189" s="360"/>
      <c r="F189" s="359"/>
      <c r="G189" s="359"/>
      <c r="H189" s="359"/>
      <c r="I189" s="362"/>
      <c r="J189" s="361"/>
      <c r="K189" s="361"/>
    </row>
    <row r="190" spans="1:11" x14ac:dyDescent="0.3">
      <c r="A190" s="374">
        <v>183</v>
      </c>
      <c r="B190" s="359"/>
      <c r="C190" s="360"/>
      <c r="D190" s="360"/>
      <c r="E190" s="360"/>
      <c r="F190" s="359"/>
      <c r="G190" s="359"/>
      <c r="H190" s="359"/>
      <c r="I190" s="362"/>
      <c r="J190" s="361"/>
      <c r="K190" s="361"/>
    </row>
    <row r="191" spans="1:11" x14ac:dyDescent="0.3">
      <c r="A191" s="374">
        <v>184</v>
      </c>
      <c r="B191" s="359"/>
      <c r="C191" s="360"/>
      <c r="D191" s="360"/>
      <c r="E191" s="360"/>
      <c r="F191" s="359"/>
      <c r="G191" s="359"/>
      <c r="H191" s="359"/>
      <c r="I191" s="362"/>
      <c r="J191" s="361"/>
      <c r="K191" s="361"/>
    </row>
    <row r="192" spans="1:11" x14ac:dyDescent="0.3">
      <c r="A192" s="374">
        <v>185</v>
      </c>
      <c r="B192" s="359"/>
      <c r="C192" s="360"/>
      <c r="D192" s="360"/>
      <c r="E192" s="360"/>
      <c r="F192" s="359"/>
      <c r="G192" s="359"/>
      <c r="H192" s="359"/>
      <c r="I192" s="362"/>
      <c r="J192" s="361"/>
      <c r="K192" s="361"/>
    </row>
    <row r="193" spans="1:11" x14ac:dyDescent="0.3">
      <c r="A193" s="374">
        <v>186</v>
      </c>
      <c r="B193" s="359"/>
      <c r="C193" s="360"/>
      <c r="D193" s="360"/>
      <c r="E193" s="360"/>
      <c r="F193" s="359"/>
      <c r="G193" s="359"/>
      <c r="H193" s="359"/>
      <c r="I193" s="362"/>
      <c r="J193" s="361"/>
      <c r="K193" s="361"/>
    </row>
    <row r="194" spans="1:11" x14ac:dyDescent="0.3">
      <c r="A194" s="374">
        <v>187</v>
      </c>
      <c r="B194" s="359"/>
      <c r="C194" s="360"/>
      <c r="D194" s="360"/>
      <c r="E194" s="360"/>
      <c r="F194" s="359"/>
      <c r="G194" s="359"/>
      <c r="H194" s="359"/>
      <c r="I194" s="362"/>
      <c r="J194" s="361"/>
      <c r="K194" s="361"/>
    </row>
    <row r="195" spans="1:11" x14ac:dyDescent="0.3">
      <c r="A195" s="374">
        <v>188</v>
      </c>
      <c r="B195" s="359"/>
      <c r="C195" s="360"/>
      <c r="D195" s="360"/>
      <c r="E195" s="360"/>
      <c r="F195" s="359"/>
      <c r="G195" s="359"/>
      <c r="H195" s="359"/>
      <c r="I195" s="362"/>
      <c r="J195" s="361"/>
      <c r="K195" s="361"/>
    </row>
    <row r="196" spans="1:11" x14ac:dyDescent="0.3">
      <c r="A196" s="374">
        <v>189</v>
      </c>
      <c r="B196" s="359"/>
      <c r="C196" s="360"/>
      <c r="D196" s="360"/>
      <c r="E196" s="360"/>
      <c r="F196" s="359"/>
      <c r="G196" s="359"/>
      <c r="H196" s="359"/>
      <c r="I196" s="362"/>
      <c r="J196" s="361"/>
      <c r="K196" s="361"/>
    </row>
    <row r="197" spans="1:11" x14ac:dyDescent="0.3">
      <c r="A197" s="374">
        <v>190</v>
      </c>
      <c r="B197" s="359"/>
      <c r="C197" s="360"/>
      <c r="D197" s="360"/>
      <c r="E197" s="360"/>
      <c r="F197" s="359"/>
      <c r="G197" s="359"/>
      <c r="H197" s="359"/>
      <c r="I197" s="362"/>
      <c r="J197" s="361"/>
      <c r="K197" s="361"/>
    </row>
    <row r="198" spans="1:11" x14ac:dyDescent="0.3">
      <c r="A198" s="374">
        <v>191</v>
      </c>
      <c r="B198" s="359"/>
      <c r="C198" s="360"/>
      <c r="D198" s="360"/>
      <c r="E198" s="360"/>
      <c r="F198" s="359"/>
      <c r="G198" s="359"/>
      <c r="H198" s="359"/>
      <c r="I198" s="362"/>
      <c r="J198" s="361"/>
      <c r="K198" s="361"/>
    </row>
    <row r="199" spans="1:11" x14ac:dyDescent="0.3">
      <c r="A199" s="374">
        <v>192</v>
      </c>
      <c r="B199" s="359"/>
      <c r="C199" s="360"/>
      <c r="D199" s="360"/>
      <c r="E199" s="360"/>
      <c r="F199" s="359"/>
      <c r="G199" s="359"/>
      <c r="H199" s="359"/>
      <c r="I199" s="362"/>
      <c r="J199" s="361"/>
      <c r="K199" s="361"/>
    </row>
    <row r="200" spans="1:11" x14ac:dyDescent="0.3">
      <c r="A200" s="374">
        <v>193</v>
      </c>
      <c r="B200" s="359"/>
      <c r="C200" s="360"/>
      <c r="D200" s="360"/>
      <c r="E200" s="360"/>
      <c r="F200" s="359"/>
      <c r="G200" s="359"/>
      <c r="H200" s="359"/>
      <c r="I200" s="362"/>
      <c r="J200" s="361"/>
      <c r="K200" s="361"/>
    </row>
    <row r="201" spans="1:11" x14ac:dyDescent="0.3">
      <c r="A201" s="374">
        <v>194</v>
      </c>
      <c r="B201" s="359"/>
      <c r="C201" s="360"/>
      <c r="D201" s="360"/>
      <c r="E201" s="360"/>
      <c r="F201" s="359"/>
      <c r="G201" s="359"/>
      <c r="H201" s="359"/>
      <c r="I201" s="362"/>
      <c r="J201" s="361"/>
      <c r="K201" s="361"/>
    </row>
    <row r="202" spans="1:11" x14ac:dyDescent="0.3">
      <c r="A202" s="374">
        <v>195</v>
      </c>
      <c r="B202" s="359"/>
      <c r="C202" s="360"/>
      <c r="D202" s="360"/>
      <c r="E202" s="360"/>
      <c r="F202" s="359"/>
      <c r="G202" s="359"/>
      <c r="H202" s="359"/>
      <c r="I202" s="362"/>
      <c r="J202" s="361"/>
      <c r="K202" s="361"/>
    </row>
    <row r="203" spans="1:11" x14ac:dyDescent="0.3">
      <c r="A203" s="374">
        <v>196</v>
      </c>
      <c r="B203" s="359"/>
      <c r="C203" s="360"/>
      <c r="D203" s="360"/>
      <c r="E203" s="360"/>
      <c r="F203" s="359"/>
      <c r="G203" s="359"/>
      <c r="H203" s="359"/>
      <c r="I203" s="362"/>
      <c r="J203" s="361"/>
      <c r="K203" s="361"/>
    </row>
    <row r="204" spans="1:11" x14ac:dyDescent="0.3">
      <c r="A204" s="374">
        <v>197</v>
      </c>
      <c r="B204" s="359"/>
      <c r="C204" s="360"/>
      <c r="D204" s="360"/>
      <c r="E204" s="360"/>
      <c r="F204" s="359"/>
      <c r="G204" s="359"/>
      <c r="H204" s="359"/>
      <c r="I204" s="362"/>
      <c r="J204" s="361"/>
      <c r="K204" s="361"/>
    </row>
    <row r="205" spans="1:11" x14ac:dyDescent="0.3">
      <c r="A205" s="374">
        <v>198</v>
      </c>
      <c r="B205" s="359"/>
      <c r="C205" s="360"/>
      <c r="D205" s="360"/>
      <c r="E205" s="360"/>
      <c r="F205" s="359"/>
      <c r="G205" s="359"/>
      <c r="H205" s="359"/>
      <c r="I205" s="362"/>
      <c r="J205" s="361"/>
      <c r="K205" s="361"/>
    </row>
    <row r="206" spans="1:11" x14ac:dyDescent="0.3">
      <c r="A206" s="374">
        <v>199</v>
      </c>
      <c r="B206" s="359"/>
      <c r="C206" s="360"/>
      <c r="D206" s="360"/>
      <c r="E206" s="360"/>
      <c r="F206" s="359"/>
      <c r="G206" s="359"/>
      <c r="H206" s="359"/>
      <c r="I206" s="362"/>
      <c r="J206" s="361"/>
      <c r="K206" s="361"/>
    </row>
    <row r="207" spans="1:11" x14ac:dyDescent="0.3">
      <c r="A207" s="374">
        <v>200</v>
      </c>
      <c r="B207" s="359"/>
      <c r="C207" s="360"/>
      <c r="D207" s="360"/>
      <c r="E207" s="360"/>
      <c r="F207" s="359"/>
      <c r="G207" s="359"/>
      <c r="H207" s="359"/>
      <c r="I207" s="362"/>
      <c r="J207" s="361"/>
      <c r="K207" s="361"/>
    </row>
  </sheetData>
  <sheetProtection password="CE00" sheet="1" objects="1" scenarios="1"/>
  <mergeCells count="13">
    <mergeCell ref="H6:I6"/>
    <mergeCell ref="J6:J7"/>
    <mergeCell ref="K6:K7"/>
    <mergeCell ref="C2:H2"/>
    <mergeCell ref="C3:H3"/>
    <mergeCell ref="D4:E4"/>
    <mergeCell ref="F6:F7"/>
    <mergeCell ref="G6:G7"/>
    <mergeCell ref="A6:A7"/>
    <mergeCell ref="B6:B7"/>
    <mergeCell ref="C6:C7"/>
    <mergeCell ref="D6:D7"/>
    <mergeCell ref="E6:E7"/>
  </mergeCells>
  <dataValidations count="2">
    <dataValidation type="list" allowBlank="1" showInputMessage="1" showErrorMessage="1" sqref="H8:H207">
      <formula1>"Partner, Number of participants, Visitors, Audience, Target groups"</formula1>
    </dataValidation>
    <dataValidation type="list" allowBlank="1" showInputMessage="1" showErrorMessage="1" sqref="J8:K207">
      <formula1>"Yes, No"</formula1>
    </dataValidation>
  </dataValidations>
  <pageMargins left="0.70866141732283472" right="0.70866141732283472" top="0.74803149606299213" bottom="0.74803149606299213" header="0.31496062992125984" footer="0.31496062992125984"/>
  <pageSetup paperSize="9" scale="46" orientation="landscape" horizontalDpi="4294967293" r:id="rId1"/>
  <headerFooter>
    <oddFooter>&amp;L&amp;D&amp;CPage &amp;P of &amp;N</oddFooter>
  </headerFooter>
  <colBreaks count="1" manualBreakCount="1">
    <brk id="11"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ISO!$B$4:$B$43</xm:f>
          </x14:formula1>
          <xm:sqref>E8:E207</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theme="8" tint="0.59999389629810485"/>
  </sheetPr>
  <dimension ref="A2:AJ210"/>
  <sheetViews>
    <sheetView view="pageBreakPreview" zoomScaleNormal="100" zoomScaleSheetLayoutView="100" workbookViewId="0">
      <pane ySplit="10" topLeftCell="A11" activePane="bottomLeft" state="frozenSplit"/>
      <selection pane="bottomLeft" activeCell="B16" sqref="B16"/>
    </sheetView>
  </sheetViews>
  <sheetFormatPr defaultColWidth="9.109375" defaultRowHeight="14.4" x14ac:dyDescent="0.3"/>
  <cols>
    <col min="1" max="1" width="9.109375" style="173"/>
    <col min="2" max="2" width="35" style="186" bestFit="1" customWidth="1"/>
    <col min="3" max="5" width="29.109375" style="186" customWidth="1"/>
    <col min="6" max="6" width="24.5546875" style="173" customWidth="1"/>
    <col min="7" max="7" width="9" style="193" customWidth="1"/>
    <col min="8" max="8" width="16" style="238" customWidth="1"/>
    <col min="9" max="9" width="12" style="239" customWidth="1"/>
    <col min="10" max="10" width="15.88671875" style="238" customWidth="1"/>
    <col min="11" max="11" width="9.109375" style="173" customWidth="1"/>
    <col min="12" max="15" width="12.5546875" style="173" customWidth="1"/>
    <col min="16" max="16" width="9.109375" style="173" customWidth="1"/>
    <col min="17" max="18" width="6.88671875" style="173" hidden="1" customWidth="1"/>
    <col min="19" max="21" width="9.109375" style="173" hidden="1" customWidth="1"/>
    <col min="22" max="29" width="14.88671875" style="173" hidden="1" customWidth="1"/>
    <col min="30" max="31" width="14.44140625" style="173" hidden="1" customWidth="1"/>
    <col min="32" max="36" width="12.5546875" style="173" hidden="1" customWidth="1"/>
    <col min="37" max="37" width="9.109375" style="173" customWidth="1"/>
    <col min="38" max="16384" width="9.109375" style="173"/>
  </cols>
  <sheetData>
    <row r="2" spans="1:36" s="221" customFormat="1" x14ac:dyDescent="0.3">
      <c r="B2" s="176" t="s">
        <v>439</v>
      </c>
      <c r="C2" s="512">
        <f>'Overview - Financial Statement'!C12</f>
        <v>0</v>
      </c>
      <c r="D2" s="512"/>
      <c r="E2" s="512"/>
      <c r="F2" s="512"/>
      <c r="L2" s="176"/>
      <c r="R2" s="222"/>
      <c r="U2" s="223" t="s">
        <v>224</v>
      </c>
      <c r="V2" s="223"/>
      <c r="W2" s="224"/>
      <c r="X2" s="223"/>
      <c r="Y2" s="223"/>
      <c r="AC2" s="223"/>
    </row>
    <row r="3" spans="1:36" s="221" customFormat="1" ht="15" thickBot="1" x14ac:dyDescent="0.35">
      <c r="B3" s="176" t="s">
        <v>1</v>
      </c>
      <c r="C3" s="512">
        <f>'Overview - Financial Statement'!B13</f>
        <v>0</v>
      </c>
      <c r="D3" s="512"/>
      <c r="E3" s="512"/>
      <c r="F3" s="512"/>
      <c r="R3" s="225"/>
      <c r="S3" s="226"/>
      <c r="T3" s="226"/>
      <c r="U3" s="227" t="s">
        <v>225</v>
      </c>
      <c r="V3" s="348" t="str">
        <f>'Overview - Financial Statement'!$A$46</f>
        <v>EUR</v>
      </c>
      <c r="W3" s="349">
        <f>'Overview - Financial Statement'!$A$47</f>
        <v>0</v>
      </c>
      <c r="X3" s="349">
        <f>'Overview - Financial Statement'!$A$48</f>
        <v>0</v>
      </c>
      <c r="Y3" s="349">
        <f>'Overview - Financial Statement'!$A$49</f>
        <v>0</v>
      </c>
      <c r="Z3" s="349">
        <f>'Overview - Financial Statement'!$A$50</f>
        <v>0</v>
      </c>
      <c r="AA3" s="349">
        <f>'Overview - Financial Statement'!$A$51</f>
        <v>0</v>
      </c>
      <c r="AB3" s="349">
        <f>'Overview - Financial Statement'!$A$52</f>
        <v>0</v>
      </c>
      <c r="AC3" s="349">
        <f>'Overview - Financial Statement'!$A$53</f>
        <v>0</v>
      </c>
      <c r="AD3" s="349">
        <f>'Overview - Financial Statement'!$A$54</f>
        <v>0</v>
      </c>
      <c r="AE3" s="349">
        <f>'Overview - Financial Statement'!$A$55</f>
        <v>0</v>
      </c>
      <c r="AF3" s="349">
        <f>'Overview - Financial Statement'!$A$56</f>
        <v>0</v>
      </c>
      <c r="AG3" s="349">
        <f>'Overview - Financial Statement'!$A$57</f>
        <v>0</v>
      </c>
      <c r="AH3" s="349">
        <f>'Overview - Financial Statement'!$A$58</f>
        <v>0</v>
      </c>
      <c r="AI3" s="349">
        <f>'Overview - Financial Statement'!$A$59</f>
        <v>0</v>
      </c>
      <c r="AJ3" s="349">
        <f>'Overview - Financial Statement'!$A$60</f>
        <v>0</v>
      </c>
    </row>
    <row r="4" spans="1:36" s="226" customFormat="1" ht="15" thickBot="1" x14ac:dyDescent="0.35">
      <c r="B4" s="176" t="s">
        <v>0</v>
      </c>
      <c r="C4" s="176" t="str">
        <f>'Overview - Financial Statement'!B14</f>
        <v>20xx-xxxx</v>
      </c>
      <c r="E4" s="228" t="s">
        <v>34</v>
      </c>
      <c r="F4" s="229">
        <f>'Overview - Financial Statement'!H14</f>
        <v>0</v>
      </c>
      <c r="G4" s="230" t="s">
        <v>4</v>
      </c>
      <c r="H4" s="231">
        <f>'Overview - Financial Statement'!J14</f>
        <v>0</v>
      </c>
      <c r="I4" s="232"/>
      <c r="J4" s="225"/>
      <c r="L4" s="505" t="s">
        <v>488</v>
      </c>
      <c r="M4" s="506"/>
      <c r="N4" s="506"/>
      <c r="O4" s="507"/>
      <c r="R4" s="225"/>
      <c r="U4" s="227" t="s">
        <v>226</v>
      </c>
      <c r="V4" s="396">
        <v>1</v>
      </c>
      <c r="W4" s="391"/>
      <c r="X4" s="391"/>
      <c r="Y4" s="391"/>
      <c r="Z4" s="391"/>
      <c r="AA4" s="391"/>
      <c r="AB4" s="391"/>
      <c r="AC4" s="391"/>
      <c r="AD4" s="391"/>
      <c r="AE4" s="391"/>
      <c r="AF4" s="391"/>
      <c r="AG4" s="391"/>
      <c r="AH4" s="391"/>
      <c r="AI4" s="391"/>
      <c r="AJ4" s="391"/>
    </row>
    <row r="5" spans="1:36" s="226" customFormat="1" x14ac:dyDescent="0.3">
      <c r="B5" s="176"/>
      <c r="C5" s="233"/>
      <c r="D5" s="176"/>
      <c r="E5" s="234"/>
      <c r="F5" s="235"/>
      <c r="G5" s="223"/>
      <c r="H5" s="235"/>
      <c r="I5" s="232"/>
      <c r="J5" s="225"/>
      <c r="L5" s="236"/>
      <c r="M5" s="236"/>
      <c r="N5" s="236"/>
      <c r="O5" s="236"/>
      <c r="U5" s="227" t="s">
        <v>496</v>
      </c>
      <c r="V5" s="392">
        <f>'Overview - Financial Statement'!$B$46</f>
        <v>1</v>
      </c>
      <c r="W5" s="392">
        <f>'Overview - Financial Statement'!$B$47</f>
        <v>0</v>
      </c>
      <c r="X5" s="392">
        <f>'Overview - Financial Statement'!$B$48</f>
        <v>0</v>
      </c>
      <c r="Y5" s="392">
        <f>'Overview - Financial Statement'!$B$49</f>
        <v>0</v>
      </c>
      <c r="Z5" s="392">
        <f>'Overview - Financial Statement'!$B$50</f>
        <v>0</v>
      </c>
      <c r="AA5" s="392">
        <f>'Overview - Financial Statement'!$B$51</f>
        <v>0</v>
      </c>
      <c r="AB5" s="392">
        <f>'Overview - Financial Statement'!$B$52</f>
        <v>0</v>
      </c>
      <c r="AC5" s="392">
        <f>'Overview - Financial Statement'!$B$53</f>
        <v>0</v>
      </c>
      <c r="AD5" s="392">
        <f>'Overview - Financial Statement'!$B$54</f>
        <v>0</v>
      </c>
      <c r="AE5" s="392">
        <f>'Overview - Financial Statement'!$B$55</f>
        <v>0</v>
      </c>
      <c r="AF5" s="392">
        <f>'Overview - Financial Statement'!$B$56</f>
        <v>0</v>
      </c>
      <c r="AG5" s="392">
        <f>'Overview - Financial Statement'!$B$57</f>
        <v>0</v>
      </c>
      <c r="AH5" s="392">
        <f>'Overview - Financial Statement'!$B$58</f>
        <v>0</v>
      </c>
      <c r="AI5" s="392">
        <f>'Overview - Financial Statement'!$B$59</f>
        <v>0</v>
      </c>
      <c r="AJ5" s="392">
        <f>'Overview - Financial Statement'!$B$60</f>
        <v>0</v>
      </c>
    </row>
    <row r="6" spans="1:36" x14ac:dyDescent="0.3">
      <c r="A6" s="180" t="s">
        <v>5</v>
      </c>
      <c r="G6" s="173"/>
      <c r="H6" s="173"/>
      <c r="I6" s="173"/>
      <c r="J6" s="173"/>
    </row>
    <row r="7" spans="1:36" ht="30" customHeight="1" thickBot="1" x14ac:dyDescent="0.35">
      <c r="A7" s="476" t="s">
        <v>420</v>
      </c>
      <c r="B7" s="476"/>
      <c r="C7" s="476"/>
      <c r="D7" s="476"/>
      <c r="E7" s="476"/>
      <c r="F7" s="476"/>
      <c r="G7" s="476"/>
      <c r="H7" s="476"/>
      <c r="I7" s="237"/>
      <c r="J7" s="237"/>
      <c r="K7" s="237"/>
    </row>
    <row r="8" spans="1:36" ht="15" thickBot="1" x14ac:dyDescent="0.35">
      <c r="L8" s="509" t="s">
        <v>33</v>
      </c>
      <c r="M8" s="510"/>
      <c r="N8" s="510"/>
      <c r="O8" s="511"/>
      <c r="T8" s="258"/>
      <c r="U8" s="258"/>
      <c r="V8" s="277" t="s">
        <v>228</v>
      </c>
      <c r="W8" s="277" t="s">
        <v>228</v>
      </c>
      <c r="X8" s="277" t="s">
        <v>228</v>
      </c>
      <c r="Y8" s="277" t="s">
        <v>228</v>
      </c>
      <c r="Z8" s="277" t="s">
        <v>228</v>
      </c>
      <c r="AA8" s="277" t="s">
        <v>228</v>
      </c>
      <c r="AB8" s="277" t="s">
        <v>228</v>
      </c>
      <c r="AC8" s="277" t="s">
        <v>228</v>
      </c>
    </row>
    <row r="9" spans="1:36" ht="24" thickBot="1" x14ac:dyDescent="0.35">
      <c r="A9" s="240" t="s">
        <v>436</v>
      </c>
      <c r="L9" s="241">
        <f>SUM(L11:L210)</f>
        <v>0</v>
      </c>
      <c r="M9" s="241">
        <f>SUM(M11:M210)</f>
        <v>0</v>
      </c>
      <c r="N9" s="241">
        <f>SUM(N11:N210)</f>
        <v>0</v>
      </c>
      <c r="O9" s="242">
        <f>SUM(O11:O210)</f>
        <v>0</v>
      </c>
      <c r="T9" s="258"/>
      <c r="U9" s="258"/>
      <c r="V9" s="281">
        <f t="shared" ref="V9:AC9" si="0">SUM(V11:V1210)</f>
        <v>0</v>
      </c>
      <c r="W9" s="281">
        <f t="shared" si="0"/>
        <v>0</v>
      </c>
      <c r="X9" s="281">
        <f t="shared" si="0"/>
        <v>0</v>
      </c>
      <c r="Y9" s="281">
        <f t="shared" si="0"/>
        <v>0</v>
      </c>
      <c r="Z9" s="281">
        <f t="shared" si="0"/>
        <v>0</v>
      </c>
      <c r="AA9" s="281">
        <f t="shared" si="0"/>
        <v>0</v>
      </c>
      <c r="AB9" s="281">
        <f t="shared" si="0"/>
        <v>0</v>
      </c>
      <c r="AC9" s="281">
        <f t="shared" si="0"/>
        <v>0</v>
      </c>
    </row>
    <row r="10" spans="1:36" s="248" customFormat="1" ht="94.2" thickBot="1" x14ac:dyDescent="0.35">
      <c r="A10" s="243" t="s">
        <v>52</v>
      </c>
      <c r="B10" s="244" t="s">
        <v>405</v>
      </c>
      <c r="C10" s="244" t="s">
        <v>422</v>
      </c>
      <c r="D10" s="244" t="s">
        <v>489</v>
      </c>
      <c r="E10" s="244" t="s">
        <v>490</v>
      </c>
      <c r="F10" s="244" t="s">
        <v>406</v>
      </c>
      <c r="G10" s="244" t="s">
        <v>49</v>
      </c>
      <c r="H10" s="245" t="s">
        <v>37</v>
      </c>
      <c r="I10" s="246" t="s">
        <v>38</v>
      </c>
      <c r="J10" s="247" t="s">
        <v>35</v>
      </c>
      <c r="L10" s="249" t="s">
        <v>438</v>
      </c>
      <c r="M10" s="249" t="s">
        <v>18</v>
      </c>
      <c r="N10" s="249" t="s">
        <v>54</v>
      </c>
      <c r="O10" s="250" t="s">
        <v>55</v>
      </c>
      <c r="Q10" s="508" t="s">
        <v>178</v>
      </c>
      <c r="R10" s="508"/>
      <c r="T10" s="390" t="s">
        <v>220</v>
      </c>
      <c r="U10" s="390" t="s">
        <v>221</v>
      </c>
      <c r="V10" s="390" t="s">
        <v>453</v>
      </c>
      <c r="W10" s="390" t="s">
        <v>454</v>
      </c>
      <c r="X10" s="390" t="s">
        <v>455</v>
      </c>
      <c r="Y10" s="390" t="s">
        <v>456</v>
      </c>
      <c r="Z10" s="390" t="s">
        <v>457</v>
      </c>
      <c r="AA10" s="390" t="s">
        <v>458</v>
      </c>
      <c r="AB10" s="390" t="s">
        <v>459</v>
      </c>
      <c r="AC10" s="390" t="s">
        <v>460</v>
      </c>
    </row>
    <row r="11" spans="1:36" ht="15" customHeight="1" x14ac:dyDescent="0.3">
      <c r="A11" s="251">
        <v>1</v>
      </c>
      <c r="B11" s="146"/>
      <c r="C11" s="146"/>
      <c r="D11" s="146"/>
      <c r="E11" s="146"/>
      <c r="F11" s="147"/>
      <c r="G11" s="153"/>
      <c r="H11" s="149"/>
      <c r="I11" s="254" t="str">
        <f>IF(G11="","",VLOOKUP(G11,'Overview - Financial Statement'!$A$46:$B$60,2,FALSE))</f>
        <v/>
      </c>
      <c r="J11" s="255" t="str">
        <f>IF(H11="","",H11/I11)</f>
        <v/>
      </c>
      <c r="L11" s="253">
        <f t="shared" ref="L11:L42" si="1">IF($B11="Self-financing beneficiary",$J11,0)</f>
        <v>0</v>
      </c>
      <c r="M11" s="253">
        <f t="shared" ref="M11:M42" si="2">IF($B11="Income generated by the project",$J11,0)</f>
        <v>0</v>
      </c>
      <c r="N11" s="253">
        <f t="shared" ref="N11:N42" si="3">IF($B11="Contributions from public sources",$J11,0)</f>
        <v>0</v>
      </c>
      <c r="O11" s="253">
        <f t="shared" ref="O11:O42" si="4">IF($B11="Contributions from private sources",$J11,0)</f>
        <v>0</v>
      </c>
      <c r="Q11" s="256" t="s">
        <v>123</v>
      </c>
      <c r="R11" s="145" t="s">
        <v>33</v>
      </c>
      <c r="T11" s="193" t="str">
        <f>IF(G11="","",G11)</f>
        <v/>
      </c>
      <c r="U11" s="397" t="str">
        <f>IF(G11="","",IF(HLOOKUP(G11,$V$3:$AJ$4,2,FALSE)="",I11,IF(I11&lt;&gt;HLOOKUP(G11,$V$3:$AJ$4,2,FALSE),HLOOKUP(G11,$V$3:$AJ$4,2,FALSE),I11)))</f>
        <v/>
      </c>
      <c r="V11" s="257">
        <f>IF($B11="Self-financing beneficiary",H11/$U11,0)</f>
        <v>0</v>
      </c>
      <c r="W11" s="257">
        <f>IF($B11="Self-financing beneficiary",V11-$J11,0)</f>
        <v>0</v>
      </c>
      <c r="X11" s="257">
        <f>IF($B11="Income generated by the project",H11/$U11,0)</f>
        <v>0</v>
      </c>
      <c r="Y11" s="257">
        <f>IF($B11="Income generated by the project",X11-$J11,0)</f>
        <v>0</v>
      </c>
      <c r="Z11" s="257">
        <f>IF($B11="Contributions from public sources",H11/$U11,0)</f>
        <v>0</v>
      </c>
      <c r="AA11" s="257">
        <f>IF($B11="Contributions from public sources",Z11-$J11,0)</f>
        <v>0</v>
      </c>
      <c r="AB11" s="257">
        <f>IF($B11="Contributions from private sources",$H11/$U11,0)</f>
        <v>0</v>
      </c>
      <c r="AC11" s="257">
        <f>IF($B11="Contributions from private sources",AB11-$J11,0)</f>
        <v>0</v>
      </c>
    </row>
    <row r="12" spans="1:36" ht="15" customHeight="1" x14ac:dyDescent="0.3">
      <c r="A12" s="258">
        <v>2</v>
      </c>
      <c r="B12" s="150"/>
      <c r="C12" s="150"/>
      <c r="D12" s="150"/>
      <c r="E12" s="150"/>
      <c r="F12" s="147"/>
      <c r="G12" s="153"/>
      <c r="H12" s="155"/>
      <c r="I12" s="254" t="str">
        <f>IF(G12="","",VLOOKUP(G12,'Overview - Financial Statement'!$A$46:$B$60,2,FALSE))</f>
        <v/>
      </c>
      <c r="J12" s="255" t="str">
        <f t="shared" ref="J12:J75" si="5">IF(H12="","",H12/I12)</f>
        <v/>
      </c>
      <c r="L12" s="253">
        <f t="shared" si="1"/>
        <v>0</v>
      </c>
      <c r="M12" s="253">
        <f t="shared" si="2"/>
        <v>0</v>
      </c>
      <c r="N12" s="259">
        <f t="shared" si="3"/>
        <v>0</v>
      </c>
      <c r="O12" s="259">
        <f t="shared" si="4"/>
        <v>0</v>
      </c>
      <c r="Q12" s="9" t="s">
        <v>62</v>
      </c>
      <c r="R12" s="145" t="s">
        <v>394</v>
      </c>
      <c r="T12" s="193" t="str">
        <f t="shared" ref="T12:T14" si="6">IF(G12="","",G12)</f>
        <v/>
      </c>
      <c r="U12" s="397" t="str">
        <f t="shared" ref="U12:U14" si="7">IF(G12="","",IF(HLOOKUP(G12,$V$3:$AJ$4,2,FALSE)="",I12,IF(I12&lt;&gt;HLOOKUP(G12,$V$3:$AJ$4,2,FALSE),HLOOKUP(G12,$V$3:$AJ$4,2,FALSE),I12)))</f>
        <v/>
      </c>
      <c r="V12" s="257">
        <f t="shared" ref="V12:V14" si="8">IF($B12="Self-financing beneficiary",H12/U12,0)</f>
        <v>0</v>
      </c>
      <c r="W12" s="257">
        <f t="shared" ref="W12:W14" si="9">IF($B12="Self-financing beneficiary",V12-J12,0)</f>
        <v>0</v>
      </c>
      <c r="X12" s="257">
        <f>IF($B12="Income generated by the project",H12/$U12,0)</f>
        <v>0</v>
      </c>
      <c r="Y12" s="257">
        <f>IF($B12="Income generated by the project",X12-$J12,0)</f>
        <v>0</v>
      </c>
      <c r="Z12" s="257">
        <f>IF($B12="Contributions from public sources",H12/$U12,0)</f>
        <v>0</v>
      </c>
      <c r="AA12" s="257">
        <f>IF($B12="Contributions from public sources",Z12-$J12,0)</f>
        <v>0</v>
      </c>
      <c r="AB12" s="257">
        <f>IF($B12="Contributions from private sources",$H12/$U12,0)</f>
        <v>0</v>
      </c>
      <c r="AC12" s="257">
        <f>IF($B12="Contributions from private sources",AB12-$J12,0)</f>
        <v>0</v>
      </c>
    </row>
    <row r="13" spans="1:36" x14ac:dyDescent="0.3">
      <c r="A13" s="258">
        <v>3</v>
      </c>
      <c r="B13" s="150"/>
      <c r="C13" s="150"/>
      <c r="D13" s="150"/>
      <c r="E13" s="150"/>
      <c r="F13" s="147"/>
      <c r="G13" s="153"/>
      <c r="H13" s="155"/>
      <c r="I13" s="254" t="str">
        <f>IF(G13="","",VLOOKUP(G13,'Overview - Financial Statement'!$A$46:$B$60,2,FALSE))</f>
        <v/>
      </c>
      <c r="J13" s="255" t="str">
        <f t="shared" si="5"/>
        <v/>
      </c>
      <c r="L13" s="253">
        <f t="shared" si="1"/>
        <v>0</v>
      </c>
      <c r="M13" s="253">
        <f t="shared" si="2"/>
        <v>0</v>
      </c>
      <c r="N13" s="259">
        <f t="shared" si="3"/>
        <v>0</v>
      </c>
      <c r="O13" s="259">
        <f t="shared" si="4"/>
        <v>0</v>
      </c>
      <c r="Q13" s="256" t="s">
        <v>124</v>
      </c>
      <c r="R13" s="145" t="s">
        <v>256</v>
      </c>
      <c r="T13" s="193" t="str">
        <f t="shared" si="6"/>
        <v/>
      </c>
      <c r="U13" s="397" t="str">
        <f t="shared" si="7"/>
        <v/>
      </c>
      <c r="V13" s="257">
        <f t="shared" si="8"/>
        <v>0</v>
      </c>
      <c r="W13" s="257">
        <f t="shared" si="9"/>
        <v>0</v>
      </c>
      <c r="X13" s="257">
        <f>IF($B13="Income generated by the project",H13/$U13,0)</f>
        <v>0</v>
      </c>
      <c r="Y13" s="257">
        <f>IF($B13="Income generated by the project",X13-$J13,0)</f>
        <v>0</v>
      </c>
      <c r="Z13" s="257">
        <f>IF($B13="Contributions from public sources",H13/$U13,0)</f>
        <v>0</v>
      </c>
      <c r="AA13" s="257">
        <f>IF($B13="Contributions from public sources",Z13-$J13,0)</f>
        <v>0</v>
      </c>
      <c r="AB13" s="257">
        <f>IF($B13="Contributions from private sources",$H13/$U13,0)</f>
        <v>0</v>
      </c>
      <c r="AC13" s="257">
        <f>IF($B13="Contributions from private sources",AB13-$J13,0)</f>
        <v>0</v>
      </c>
    </row>
    <row r="14" spans="1:36" x14ac:dyDescent="0.3">
      <c r="A14" s="258">
        <v>4</v>
      </c>
      <c r="B14" s="150"/>
      <c r="C14" s="150"/>
      <c r="D14" s="150"/>
      <c r="E14" s="150"/>
      <c r="F14" s="147"/>
      <c r="G14" s="153"/>
      <c r="H14" s="155"/>
      <c r="I14" s="254" t="str">
        <f>IF(G14="","",VLOOKUP(G14,'Overview - Financial Statement'!$A$46:$B$60,2,FALSE))</f>
        <v/>
      </c>
      <c r="J14" s="255" t="str">
        <f t="shared" si="5"/>
        <v/>
      </c>
      <c r="L14" s="253">
        <f t="shared" si="1"/>
        <v>0</v>
      </c>
      <c r="M14" s="253">
        <f t="shared" si="2"/>
        <v>0</v>
      </c>
      <c r="N14" s="259">
        <f t="shared" si="3"/>
        <v>0</v>
      </c>
      <c r="O14" s="259">
        <f t="shared" si="4"/>
        <v>0</v>
      </c>
      <c r="Q14" s="9" t="s">
        <v>64</v>
      </c>
      <c r="R14" s="145" t="s">
        <v>147</v>
      </c>
      <c r="T14" s="193" t="str">
        <f t="shared" si="6"/>
        <v/>
      </c>
      <c r="U14" s="397" t="str">
        <f t="shared" si="7"/>
        <v/>
      </c>
      <c r="V14" s="257">
        <f t="shared" si="8"/>
        <v>0</v>
      </c>
      <c r="W14" s="257">
        <f t="shared" si="9"/>
        <v>0</v>
      </c>
      <c r="X14" s="257">
        <f>IF($B14="Income generated by the project",H14/$U14,0)</f>
        <v>0</v>
      </c>
      <c r="Y14" s="257">
        <f>IF($B14="Income generated by the project",X14-$J14,0)</f>
        <v>0</v>
      </c>
      <c r="Z14" s="257">
        <f>IF($B14="Contributions from public sources",H14/$U14,0)</f>
        <v>0</v>
      </c>
      <c r="AA14" s="257">
        <f>IF($B14="Contributions from public sources",Z14-$J14,0)</f>
        <v>0</v>
      </c>
      <c r="AB14" s="257">
        <f>IF($B14="Contributions from private sources",$H14/$U14,0)</f>
        <v>0</v>
      </c>
      <c r="AC14" s="257">
        <f>IF($B14="Contributions from private sources",AB14-$J14,0)</f>
        <v>0</v>
      </c>
    </row>
    <row r="15" spans="1:36" x14ac:dyDescent="0.3">
      <c r="A15" s="258">
        <v>5</v>
      </c>
      <c r="B15" s="150"/>
      <c r="C15" s="150"/>
      <c r="D15" s="150"/>
      <c r="E15" s="150"/>
      <c r="F15" s="147"/>
      <c r="G15" s="153"/>
      <c r="H15" s="155"/>
      <c r="I15" s="254" t="str">
        <f>IF(G15="","",VLOOKUP(G15,'Overview - Financial Statement'!$A$46:$B$60,2,FALSE))</f>
        <v/>
      </c>
      <c r="J15" s="255" t="str">
        <f t="shared" si="5"/>
        <v/>
      </c>
      <c r="L15" s="253">
        <f t="shared" si="1"/>
        <v>0</v>
      </c>
      <c r="M15" s="253">
        <f t="shared" si="2"/>
        <v>0</v>
      </c>
      <c r="N15" s="259">
        <f t="shared" si="3"/>
        <v>0</v>
      </c>
      <c r="O15" s="259">
        <f t="shared" si="4"/>
        <v>0</v>
      </c>
      <c r="Q15" s="9" t="s">
        <v>66</v>
      </c>
      <c r="R15" s="145" t="s">
        <v>260</v>
      </c>
      <c r="T15" s="193" t="str">
        <f t="shared" ref="T15:T78" si="10">IF(G15="","",G15)</f>
        <v/>
      </c>
      <c r="U15" s="397" t="str">
        <f t="shared" ref="U15:U78" si="11">IF(G15="","",IF(HLOOKUP(G15,$V$3:$AJ$4,2,FALSE)="",I15,IF(I15&lt;&gt;HLOOKUP(G15,$V$3:$AJ$4,2,FALSE),HLOOKUP(G15,$V$3:$AJ$4,2,FALSE),I15)))</f>
        <v/>
      </c>
      <c r="V15" s="257">
        <f t="shared" ref="V15:V78" si="12">IF($B15="Self-financing beneficiary",H15/U15,0)</f>
        <v>0</v>
      </c>
      <c r="W15" s="257">
        <f t="shared" ref="W15:W78" si="13">IF($B15="Self-financing beneficiary",V15-J15,0)</f>
        <v>0</v>
      </c>
      <c r="X15" s="257">
        <f t="shared" ref="X15:X78" si="14">IF($B15="Income generated by the project",H15/$U15,0)</f>
        <v>0</v>
      </c>
      <c r="Y15" s="257">
        <f t="shared" ref="Y15:Y78" si="15">IF($B15="Income generated by the project",X15-$J15,0)</f>
        <v>0</v>
      </c>
      <c r="Z15" s="257">
        <f t="shared" ref="Z15:Z78" si="16">IF($B15="Contributions from public sources",H15/$U15,0)</f>
        <v>0</v>
      </c>
      <c r="AA15" s="257">
        <f t="shared" ref="AA15:AA78" si="17">IF($B15="Contributions from public sources",Z15-$J15,0)</f>
        <v>0</v>
      </c>
      <c r="AB15" s="257">
        <f t="shared" ref="AB15:AB78" si="18">IF($B15="Contributions from private sources",$H15/$U15,0)</f>
        <v>0</v>
      </c>
      <c r="AC15" s="257">
        <f t="shared" ref="AC15:AC78" si="19">IF($B15="Contributions from private sources",AB15-$J15,0)</f>
        <v>0</v>
      </c>
    </row>
    <row r="16" spans="1:36" x14ac:dyDescent="0.3">
      <c r="A16" s="258">
        <v>6</v>
      </c>
      <c r="B16" s="150"/>
      <c r="C16" s="150"/>
      <c r="D16" s="150"/>
      <c r="E16" s="150"/>
      <c r="F16" s="147"/>
      <c r="G16" s="153"/>
      <c r="H16" s="155"/>
      <c r="I16" s="254" t="str">
        <f>IF(G16="","",VLOOKUP(G16,'Overview - Financial Statement'!$A$46:$B$60,2,FALSE))</f>
        <v/>
      </c>
      <c r="J16" s="255" t="str">
        <f t="shared" si="5"/>
        <v/>
      </c>
      <c r="L16" s="253">
        <f t="shared" si="1"/>
        <v>0</v>
      </c>
      <c r="M16" s="253">
        <f t="shared" si="2"/>
        <v>0</v>
      </c>
      <c r="N16" s="259">
        <f t="shared" si="3"/>
        <v>0</v>
      </c>
      <c r="O16" s="259">
        <f t="shared" si="4"/>
        <v>0</v>
      </c>
      <c r="Q16" s="9" t="s">
        <v>68</v>
      </c>
      <c r="R16" s="145" t="s">
        <v>258</v>
      </c>
      <c r="T16" s="193" t="str">
        <f t="shared" si="10"/>
        <v/>
      </c>
      <c r="U16" s="397" t="str">
        <f t="shared" si="11"/>
        <v/>
      </c>
      <c r="V16" s="257">
        <f t="shared" si="12"/>
        <v>0</v>
      </c>
      <c r="W16" s="257">
        <f t="shared" si="13"/>
        <v>0</v>
      </c>
      <c r="X16" s="257">
        <f t="shared" si="14"/>
        <v>0</v>
      </c>
      <c r="Y16" s="257">
        <f t="shared" si="15"/>
        <v>0</v>
      </c>
      <c r="Z16" s="257">
        <f t="shared" si="16"/>
        <v>0</v>
      </c>
      <c r="AA16" s="257">
        <f t="shared" si="17"/>
        <v>0</v>
      </c>
      <c r="AB16" s="257">
        <f t="shared" si="18"/>
        <v>0</v>
      </c>
      <c r="AC16" s="257">
        <f t="shared" si="19"/>
        <v>0</v>
      </c>
    </row>
    <row r="17" spans="1:29" x14ac:dyDescent="0.3">
      <c r="A17" s="258">
        <v>7</v>
      </c>
      <c r="B17" s="150"/>
      <c r="C17" s="150"/>
      <c r="D17" s="150"/>
      <c r="E17" s="150"/>
      <c r="F17" s="147"/>
      <c r="G17" s="153"/>
      <c r="H17" s="155"/>
      <c r="I17" s="254" t="str">
        <f>IF(G17="","",VLOOKUP(G17,'Overview - Financial Statement'!$A$46:$B$60,2,FALSE))</f>
        <v/>
      </c>
      <c r="J17" s="255" t="str">
        <f t="shared" si="5"/>
        <v/>
      </c>
      <c r="L17" s="253">
        <f t="shared" si="1"/>
        <v>0</v>
      </c>
      <c r="M17" s="253">
        <f t="shared" si="2"/>
        <v>0</v>
      </c>
      <c r="N17" s="259">
        <f t="shared" si="3"/>
        <v>0</v>
      </c>
      <c r="O17" s="259">
        <f t="shared" si="4"/>
        <v>0</v>
      </c>
      <c r="Q17" s="9" t="s">
        <v>70</v>
      </c>
      <c r="R17" s="145" t="s">
        <v>259</v>
      </c>
      <c r="T17" s="193" t="str">
        <f t="shared" si="10"/>
        <v/>
      </c>
      <c r="U17" s="397" t="str">
        <f t="shared" si="11"/>
        <v/>
      </c>
      <c r="V17" s="257">
        <f t="shared" si="12"/>
        <v>0</v>
      </c>
      <c r="W17" s="257">
        <f t="shared" si="13"/>
        <v>0</v>
      </c>
      <c r="X17" s="257">
        <f t="shared" si="14"/>
        <v>0</v>
      </c>
      <c r="Y17" s="257">
        <f t="shared" si="15"/>
        <v>0</v>
      </c>
      <c r="Z17" s="257">
        <f t="shared" si="16"/>
        <v>0</v>
      </c>
      <c r="AA17" s="257">
        <f t="shared" si="17"/>
        <v>0</v>
      </c>
      <c r="AB17" s="257">
        <f t="shared" si="18"/>
        <v>0</v>
      </c>
      <c r="AC17" s="257">
        <f t="shared" si="19"/>
        <v>0</v>
      </c>
    </row>
    <row r="18" spans="1:29" x14ac:dyDescent="0.3">
      <c r="A18" s="258">
        <v>8</v>
      </c>
      <c r="B18" s="150"/>
      <c r="C18" s="150"/>
      <c r="D18" s="150"/>
      <c r="E18" s="150"/>
      <c r="F18" s="147"/>
      <c r="G18" s="153"/>
      <c r="H18" s="155"/>
      <c r="I18" s="254" t="str">
        <f>IF(G18="","",VLOOKUP(G18,'Overview - Financial Statement'!$A$46:$B$60,2,FALSE))</f>
        <v/>
      </c>
      <c r="J18" s="255" t="str">
        <f t="shared" si="5"/>
        <v/>
      </c>
      <c r="L18" s="253">
        <f t="shared" si="1"/>
        <v>0</v>
      </c>
      <c r="M18" s="253">
        <f t="shared" si="2"/>
        <v>0</v>
      </c>
      <c r="N18" s="259">
        <f t="shared" si="3"/>
        <v>0</v>
      </c>
      <c r="O18" s="259">
        <f t="shared" si="4"/>
        <v>0</v>
      </c>
      <c r="Q18" s="9" t="s">
        <v>80</v>
      </c>
      <c r="R18" s="145" t="s">
        <v>262</v>
      </c>
      <c r="T18" s="193" t="str">
        <f t="shared" si="10"/>
        <v/>
      </c>
      <c r="U18" s="397" t="str">
        <f t="shared" si="11"/>
        <v/>
      </c>
      <c r="V18" s="257">
        <f t="shared" si="12"/>
        <v>0</v>
      </c>
      <c r="W18" s="257">
        <f t="shared" si="13"/>
        <v>0</v>
      </c>
      <c r="X18" s="257">
        <f t="shared" si="14"/>
        <v>0</v>
      </c>
      <c r="Y18" s="257">
        <f t="shared" si="15"/>
        <v>0</v>
      </c>
      <c r="Z18" s="257">
        <f t="shared" si="16"/>
        <v>0</v>
      </c>
      <c r="AA18" s="257">
        <f t="shared" si="17"/>
        <v>0</v>
      </c>
      <c r="AB18" s="257">
        <f t="shared" si="18"/>
        <v>0</v>
      </c>
      <c r="AC18" s="257">
        <f t="shared" si="19"/>
        <v>0</v>
      </c>
    </row>
    <row r="19" spans="1:29" x14ac:dyDescent="0.3">
      <c r="A19" s="258">
        <v>9</v>
      </c>
      <c r="B19" s="150"/>
      <c r="C19" s="150"/>
      <c r="D19" s="150"/>
      <c r="E19" s="150"/>
      <c r="F19" s="147"/>
      <c r="G19" s="153"/>
      <c r="H19" s="155"/>
      <c r="I19" s="254" t="str">
        <f>IF(G19="","",VLOOKUP(G19,'Overview - Financial Statement'!$A$46:$B$60,2,FALSE))</f>
        <v/>
      </c>
      <c r="J19" s="255" t="str">
        <f t="shared" si="5"/>
        <v/>
      </c>
      <c r="L19" s="253">
        <f t="shared" si="1"/>
        <v>0</v>
      </c>
      <c r="M19" s="253">
        <f t="shared" si="2"/>
        <v>0</v>
      </c>
      <c r="N19" s="259">
        <f t="shared" si="3"/>
        <v>0</v>
      </c>
      <c r="O19" s="259">
        <f t="shared" si="4"/>
        <v>0</v>
      </c>
      <c r="Q19" s="9" t="s">
        <v>72</v>
      </c>
      <c r="R19" s="145" t="s">
        <v>261</v>
      </c>
      <c r="T19" s="193" t="str">
        <f t="shared" si="10"/>
        <v/>
      </c>
      <c r="U19" s="397" t="str">
        <f t="shared" si="11"/>
        <v/>
      </c>
      <c r="V19" s="257">
        <f t="shared" si="12"/>
        <v>0</v>
      </c>
      <c r="W19" s="257">
        <f t="shared" si="13"/>
        <v>0</v>
      </c>
      <c r="X19" s="257">
        <f t="shared" si="14"/>
        <v>0</v>
      </c>
      <c r="Y19" s="257">
        <f t="shared" si="15"/>
        <v>0</v>
      </c>
      <c r="Z19" s="257">
        <f t="shared" si="16"/>
        <v>0</v>
      </c>
      <c r="AA19" s="257">
        <f t="shared" si="17"/>
        <v>0</v>
      </c>
      <c r="AB19" s="257">
        <f t="shared" si="18"/>
        <v>0</v>
      </c>
      <c r="AC19" s="257">
        <f t="shared" si="19"/>
        <v>0</v>
      </c>
    </row>
    <row r="20" spans="1:29" x14ac:dyDescent="0.3">
      <c r="A20" s="258">
        <v>10</v>
      </c>
      <c r="B20" s="150"/>
      <c r="C20" s="150"/>
      <c r="D20" s="150"/>
      <c r="E20" s="150"/>
      <c r="F20" s="147"/>
      <c r="G20" s="153"/>
      <c r="H20" s="155"/>
      <c r="I20" s="254" t="str">
        <f>IF(G20="","",VLOOKUP(G20,'Overview - Financial Statement'!$A$46:$B$60,2,FALSE))</f>
        <v/>
      </c>
      <c r="J20" s="255" t="str">
        <f t="shared" si="5"/>
        <v/>
      </c>
      <c r="L20" s="253">
        <f t="shared" si="1"/>
        <v>0</v>
      </c>
      <c r="M20" s="253">
        <f t="shared" si="2"/>
        <v>0</v>
      </c>
      <c r="N20" s="259">
        <f t="shared" si="3"/>
        <v>0</v>
      </c>
      <c r="O20" s="259">
        <f t="shared" si="4"/>
        <v>0</v>
      </c>
      <c r="Q20" s="9" t="s">
        <v>74</v>
      </c>
      <c r="R20" s="145" t="s">
        <v>263</v>
      </c>
      <c r="T20" s="193" t="str">
        <f t="shared" si="10"/>
        <v/>
      </c>
      <c r="U20" s="397" t="str">
        <f t="shared" si="11"/>
        <v/>
      </c>
      <c r="V20" s="257">
        <f t="shared" si="12"/>
        <v>0</v>
      </c>
      <c r="W20" s="257">
        <f t="shared" si="13"/>
        <v>0</v>
      </c>
      <c r="X20" s="257">
        <f t="shared" si="14"/>
        <v>0</v>
      </c>
      <c r="Y20" s="257">
        <f t="shared" si="15"/>
        <v>0</v>
      </c>
      <c r="Z20" s="257">
        <f t="shared" si="16"/>
        <v>0</v>
      </c>
      <c r="AA20" s="257">
        <f t="shared" si="17"/>
        <v>0</v>
      </c>
      <c r="AB20" s="257">
        <f t="shared" si="18"/>
        <v>0</v>
      </c>
      <c r="AC20" s="257">
        <f t="shared" si="19"/>
        <v>0</v>
      </c>
    </row>
    <row r="21" spans="1:29" x14ac:dyDescent="0.3">
      <c r="A21" s="258">
        <v>11</v>
      </c>
      <c r="B21" s="150"/>
      <c r="C21" s="150"/>
      <c r="D21" s="150"/>
      <c r="E21" s="150"/>
      <c r="F21" s="147"/>
      <c r="G21" s="153"/>
      <c r="H21" s="155"/>
      <c r="I21" s="254" t="str">
        <f>IF(G21="","",VLOOKUP(G21,'Overview - Financial Statement'!$A$46:$B$60,2,FALSE))</f>
        <v/>
      </c>
      <c r="J21" s="255" t="str">
        <f t="shared" si="5"/>
        <v/>
      </c>
      <c r="L21" s="253">
        <f t="shared" si="1"/>
        <v>0</v>
      </c>
      <c r="M21" s="253">
        <f t="shared" si="2"/>
        <v>0</v>
      </c>
      <c r="N21" s="259">
        <f t="shared" si="3"/>
        <v>0</v>
      </c>
      <c r="O21" s="259">
        <f t="shared" si="4"/>
        <v>0</v>
      </c>
      <c r="Q21" s="9" t="s">
        <v>82</v>
      </c>
      <c r="R21" s="145" t="s">
        <v>148</v>
      </c>
      <c r="T21" s="193" t="str">
        <f t="shared" si="10"/>
        <v/>
      </c>
      <c r="U21" s="397" t="str">
        <f t="shared" si="11"/>
        <v/>
      </c>
      <c r="V21" s="257">
        <f t="shared" si="12"/>
        <v>0</v>
      </c>
      <c r="W21" s="257">
        <f t="shared" si="13"/>
        <v>0</v>
      </c>
      <c r="X21" s="257">
        <f t="shared" si="14"/>
        <v>0</v>
      </c>
      <c r="Y21" s="257">
        <f t="shared" si="15"/>
        <v>0</v>
      </c>
      <c r="Z21" s="257">
        <f t="shared" si="16"/>
        <v>0</v>
      </c>
      <c r="AA21" s="257">
        <f t="shared" si="17"/>
        <v>0</v>
      </c>
      <c r="AB21" s="257">
        <f t="shared" si="18"/>
        <v>0</v>
      </c>
      <c r="AC21" s="257">
        <f t="shared" si="19"/>
        <v>0</v>
      </c>
    </row>
    <row r="22" spans="1:29" x14ac:dyDescent="0.3">
      <c r="A22" s="258">
        <v>12</v>
      </c>
      <c r="B22" s="150"/>
      <c r="C22" s="150"/>
      <c r="D22" s="150"/>
      <c r="E22" s="150"/>
      <c r="F22" s="147"/>
      <c r="G22" s="153"/>
      <c r="H22" s="155"/>
      <c r="I22" s="254" t="str">
        <f>IF(G22="","",VLOOKUP(G22,'Overview - Financial Statement'!$A$46:$B$60,2,FALSE))</f>
        <v/>
      </c>
      <c r="J22" s="255" t="str">
        <f t="shared" si="5"/>
        <v/>
      </c>
      <c r="L22" s="253">
        <f t="shared" si="1"/>
        <v>0</v>
      </c>
      <c r="M22" s="253">
        <f t="shared" si="2"/>
        <v>0</v>
      </c>
      <c r="N22" s="259">
        <f t="shared" si="3"/>
        <v>0</v>
      </c>
      <c r="O22" s="259">
        <f t="shared" si="4"/>
        <v>0</v>
      </c>
      <c r="Q22" s="9" t="s">
        <v>110</v>
      </c>
      <c r="R22" s="145" t="s">
        <v>266</v>
      </c>
      <c r="T22" s="193" t="str">
        <f t="shared" si="10"/>
        <v/>
      </c>
      <c r="U22" s="397" t="str">
        <f t="shared" si="11"/>
        <v/>
      </c>
      <c r="V22" s="257">
        <f t="shared" si="12"/>
        <v>0</v>
      </c>
      <c r="W22" s="257">
        <f t="shared" si="13"/>
        <v>0</v>
      </c>
      <c r="X22" s="257">
        <f t="shared" si="14"/>
        <v>0</v>
      </c>
      <c r="Y22" s="257">
        <f t="shared" si="15"/>
        <v>0</v>
      </c>
      <c r="Z22" s="257">
        <f t="shared" si="16"/>
        <v>0</v>
      </c>
      <c r="AA22" s="257">
        <f t="shared" si="17"/>
        <v>0</v>
      </c>
      <c r="AB22" s="257">
        <f t="shared" si="18"/>
        <v>0</v>
      </c>
      <c r="AC22" s="257">
        <f t="shared" si="19"/>
        <v>0</v>
      </c>
    </row>
    <row r="23" spans="1:29" x14ac:dyDescent="0.3">
      <c r="A23" s="258">
        <v>13</v>
      </c>
      <c r="B23" s="150"/>
      <c r="C23" s="150"/>
      <c r="D23" s="150"/>
      <c r="E23" s="150"/>
      <c r="F23" s="147"/>
      <c r="G23" s="153"/>
      <c r="H23" s="155"/>
      <c r="I23" s="254" t="str">
        <f>IF(G23="","",VLOOKUP(G23,'Overview - Financial Statement'!$A$46:$B$60,2,FALSE))</f>
        <v/>
      </c>
      <c r="J23" s="255" t="str">
        <f t="shared" si="5"/>
        <v/>
      </c>
      <c r="L23" s="253">
        <f t="shared" si="1"/>
        <v>0</v>
      </c>
      <c r="M23" s="253">
        <f t="shared" si="2"/>
        <v>0</v>
      </c>
      <c r="N23" s="259">
        <f t="shared" si="3"/>
        <v>0</v>
      </c>
      <c r="O23" s="259">
        <f t="shared" si="4"/>
        <v>0</v>
      </c>
      <c r="Q23" s="9" t="s">
        <v>76</v>
      </c>
      <c r="R23" s="145" t="s">
        <v>268</v>
      </c>
      <c r="T23" s="193" t="str">
        <f t="shared" si="10"/>
        <v/>
      </c>
      <c r="U23" s="397" t="str">
        <f t="shared" si="11"/>
        <v/>
      </c>
      <c r="V23" s="257">
        <f t="shared" si="12"/>
        <v>0</v>
      </c>
      <c r="W23" s="257">
        <f t="shared" si="13"/>
        <v>0</v>
      </c>
      <c r="X23" s="257">
        <f t="shared" si="14"/>
        <v>0</v>
      </c>
      <c r="Y23" s="257">
        <f t="shared" si="15"/>
        <v>0</v>
      </c>
      <c r="Z23" s="257">
        <f t="shared" si="16"/>
        <v>0</v>
      </c>
      <c r="AA23" s="257">
        <f t="shared" si="17"/>
        <v>0</v>
      </c>
      <c r="AB23" s="257">
        <f t="shared" si="18"/>
        <v>0</v>
      </c>
      <c r="AC23" s="257">
        <f t="shared" si="19"/>
        <v>0</v>
      </c>
    </row>
    <row r="24" spans="1:29" x14ac:dyDescent="0.3">
      <c r="A24" s="258">
        <v>14</v>
      </c>
      <c r="B24" s="150"/>
      <c r="C24" s="150"/>
      <c r="D24" s="150"/>
      <c r="E24" s="150"/>
      <c r="F24" s="147"/>
      <c r="G24" s="153"/>
      <c r="H24" s="155"/>
      <c r="I24" s="254" t="str">
        <f>IF(G24="","",VLOOKUP(G24,'Overview - Financial Statement'!$A$46:$B$60,2,FALSE))</f>
        <v/>
      </c>
      <c r="J24" s="255" t="str">
        <f t="shared" si="5"/>
        <v/>
      </c>
      <c r="L24" s="253">
        <f t="shared" si="1"/>
        <v>0</v>
      </c>
      <c r="M24" s="253">
        <f t="shared" si="2"/>
        <v>0</v>
      </c>
      <c r="N24" s="259">
        <f t="shared" si="3"/>
        <v>0</v>
      </c>
      <c r="O24" s="259">
        <f t="shared" si="4"/>
        <v>0</v>
      </c>
      <c r="Q24" s="9" t="s">
        <v>78</v>
      </c>
      <c r="R24" s="145" t="s">
        <v>139</v>
      </c>
      <c r="T24" s="193" t="str">
        <f t="shared" si="10"/>
        <v/>
      </c>
      <c r="U24" s="397" t="str">
        <f t="shared" si="11"/>
        <v/>
      </c>
      <c r="V24" s="257">
        <f t="shared" si="12"/>
        <v>0</v>
      </c>
      <c r="W24" s="257">
        <f t="shared" si="13"/>
        <v>0</v>
      </c>
      <c r="X24" s="257">
        <f t="shared" si="14"/>
        <v>0</v>
      </c>
      <c r="Y24" s="257">
        <f t="shared" si="15"/>
        <v>0</v>
      </c>
      <c r="Z24" s="257">
        <f t="shared" si="16"/>
        <v>0</v>
      </c>
      <c r="AA24" s="257">
        <f t="shared" si="17"/>
        <v>0</v>
      </c>
      <c r="AB24" s="257">
        <f t="shared" si="18"/>
        <v>0</v>
      </c>
      <c r="AC24" s="257">
        <f t="shared" si="19"/>
        <v>0</v>
      </c>
    </row>
    <row r="25" spans="1:29" x14ac:dyDescent="0.3">
      <c r="A25" s="258">
        <v>15</v>
      </c>
      <c r="B25" s="150"/>
      <c r="C25" s="150"/>
      <c r="D25" s="150"/>
      <c r="E25" s="150"/>
      <c r="F25" s="147"/>
      <c r="G25" s="153"/>
      <c r="H25" s="155"/>
      <c r="I25" s="254" t="str">
        <f>IF(G25="","",VLOOKUP(G25,'Overview - Financial Statement'!$A$46:$B$60,2,FALSE))</f>
        <v/>
      </c>
      <c r="J25" s="255" t="str">
        <f t="shared" si="5"/>
        <v/>
      </c>
      <c r="L25" s="253">
        <f t="shared" si="1"/>
        <v>0</v>
      </c>
      <c r="M25" s="253">
        <f t="shared" si="2"/>
        <v>0</v>
      </c>
      <c r="N25" s="259">
        <f t="shared" si="3"/>
        <v>0</v>
      </c>
      <c r="O25" s="259">
        <f t="shared" si="4"/>
        <v>0</v>
      </c>
      <c r="Q25" s="9" t="s">
        <v>114</v>
      </c>
      <c r="R25" s="145" t="s">
        <v>265</v>
      </c>
      <c r="T25" s="193" t="str">
        <f t="shared" si="10"/>
        <v/>
      </c>
      <c r="U25" s="397" t="str">
        <f t="shared" si="11"/>
        <v/>
      </c>
      <c r="V25" s="257">
        <f t="shared" si="12"/>
        <v>0</v>
      </c>
      <c r="W25" s="257">
        <f t="shared" si="13"/>
        <v>0</v>
      </c>
      <c r="X25" s="257">
        <f t="shared" si="14"/>
        <v>0</v>
      </c>
      <c r="Y25" s="257">
        <f t="shared" si="15"/>
        <v>0</v>
      </c>
      <c r="Z25" s="257">
        <f t="shared" si="16"/>
        <v>0</v>
      </c>
      <c r="AA25" s="257">
        <f t="shared" si="17"/>
        <v>0</v>
      </c>
      <c r="AB25" s="257">
        <f t="shared" si="18"/>
        <v>0</v>
      </c>
      <c r="AC25" s="257">
        <f t="shared" si="19"/>
        <v>0</v>
      </c>
    </row>
    <row r="26" spans="1:29" x14ac:dyDescent="0.3">
      <c r="A26" s="258">
        <v>16</v>
      </c>
      <c r="B26" s="150"/>
      <c r="C26" s="150"/>
      <c r="D26" s="150"/>
      <c r="E26" s="150"/>
      <c r="F26" s="147"/>
      <c r="G26" s="153"/>
      <c r="H26" s="155"/>
      <c r="I26" s="254" t="str">
        <f>IF(G26="","",VLOOKUP(G26,'Overview - Financial Statement'!$A$46:$B$60,2,FALSE))</f>
        <v/>
      </c>
      <c r="J26" s="255" t="str">
        <f t="shared" si="5"/>
        <v/>
      </c>
      <c r="L26" s="253">
        <f t="shared" si="1"/>
        <v>0</v>
      </c>
      <c r="M26" s="253">
        <f t="shared" si="2"/>
        <v>0</v>
      </c>
      <c r="N26" s="259">
        <f t="shared" si="3"/>
        <v>0</v>
      </c>
      <c r="O26" s="259">
        <f t="shared" si="4"/>
        <v>0</v>
      </c>
      <c r="Q26" s="260" t="s">
        <v>154</v>
      </c>
      <c r="R26" s="145" t="s">
        <v>275</v>
      </c>
      <c r="T26" s="193" t="str">
        <f t="shared" si="10"/>
        <v/>
      </c>
      <c r="U26" s="397" t="str">
        <f t="shared" si="11"/>
        <v/>
      </c>
      <c r="V26" s="257">
        <f t="shared" si="12"/>
        <v>0</v>
      </c>
      <c r="W26" s="257">
        <f t="shared" si="13"/>
        <v>0</v>
      </c>
      <c r="X26" s="257">
        <f t="shared" si="14"/>
        <v>0</v>
      </c>
      <c r="Y26" s="257">
        <f t="shared" si="15"/>
        <v>0</v>
      </c>
      <c r="Z26" s="257">
        <f t="shared" si="16"/>
        <v>0</v>
      </c>
      <c r="AA26" s="257">
        <f t="shared" si="17"/>
        <v>0</v>
      </c>
      <c r="AB26" s="257">
        <f t="shared" si="18"/>
        <v>0</v>
      </c>
      <c r="AC26" s="257">
        <f t="shared" si="19"/>
        <v>0</v>
      </c>
    </row>
    <row r="27" spans="1:29" x14ac:dyDescent="0.3">
      <c r="A27" s="258">
        <v>17</v>
      </c>
      <c r="B27" s="150"/>
      <c r="C27" s="150"/>
      <c r="D27" s="150"/>
      <c r="E27" s="150"/>
      <c r="F27" s="147"/>
      <c r="G27" s="153"/>
      <c r="H27" s="155"/>
      <c r="I27" s="254" t="str">
        <f>IF(G27="","",VLOOKUP(G27,'Overview - Financial Statement'!$A$46:$B$60,2,FALSE))</f>
        <v/>
      </c>
      <c r="J27" s="255" t="str">
        <f t="shared" si="5"/>
        <v/>
      </c>
      <c r="L27" s="253">
        <f t="shared" si="1"/>
        <v>0</v>
      </c>
      <c r="M27" s="253">
        <f t="shared" si="2"/>
        <v>0</v>
      </c>
      <c r="N27" s="259">
        <f t="shared" si="3"/>
        <v>0</v>
      </c>
      <c r="O27" s="259">
        <f t="shared" si="4"/>
        <v>0</v>
      </c>
      <c r="Q27" s="256" t="s">
        <v>119</v>
      </c>
      <c r="R27" s="145" t="s">
        <v>270</v>
      </c>
      <c r="T27" s="193" t="str">
        <f t="shared" si="10"/>
        <v/>
      </c>
      <c r="U27" s="397" t="str">
        <f t="shared" si="11"/>
        <v/>
      </c>
      <c r="V27" s="257">
        <f t="shared" si="12"/>
        <v>0</v>
      </c>
      <c r="W27" s="257">
        <f t="shared" si="13"/>
        <v>0</v>
      </c>
      <c r="X27" s="257">
        <f t="shared" si="14"/>
        <v>0</v>
      </c>
      <c r="Y27" s="257">
        <f t="shared" si="15"/>
        <v>0</v>
      </c>
      <c r="Z27" s="257">
        <f t="shared" si="16"/>
        <v>0</v>
      </c>
      <c r="AA27" s="257">
        <f t="shared" si="17"/>
        <v>0</v>
      </c>
      <c r="AB27" s="257">
        <f t="shared" si="18"/>
        <v>0</v>
      </c>
      <c r="AC27" s="257">
        <f t="shared" si="19"/>
        <v>0</v>
      </c>
    </row>
    <row r="28" spans="1:29" x14ac:dyDescent="0.3">
      <c r="A28" s="258">
        <v>18</v>
      </c>
      <c r="B28" s="150"/>
      <c r="C28" s="150"/>
      <c r="D28" s="150"/>
      <c r="E28" s="150"/>
      <c r="F28" s="147"/>
      <c r="G28" s="153"/>
      <c r="H28" s="155"/>
      <c r="I28" s="254" t="str">
        <f>IF(G28="","",VLOOKUP(G28,'Overview - Financial Statement'!$A$46:$B$60,2,FALSE))</f>
        <v/>
      </c>
      <c r="J28" s="255" t="str">
        <f t="shared" si="5"/>
        <v/>
      </c>
      <c r="L28" s="253">
        <f t="shared" si="1"/>
        <v>0</v>
      </c>
      <c r="M28" s="253">
        <f t="shared" si="2"/>
        <v>0</v>
      </c>
      <c r="N28" s="259">
        <f t="shared" si="3"/>
        <v>0</v>
      </c>
      <c r="O28" s="259">
        <f t="shared" si="4"/>
        <v>0</v>
      </c>
      <c r="Q28" s="9" t="s">
        <v>84</v>
      </c>
      <c r="R28" s="145" t="s">
        <v>272</v>
      </c>
      <c r="T28" s="193" t="str">
        <f t="shared" si="10"/>
        <v/>
      </c>
      <c r="U28" s="397" t="str">
        <f t="shared" si="11"/>
        <v/>
      </c>
      <c r="V28" s="257">
        <f t="shared" si="12"/>
        <v>0</v>
      </c>
      <c r="W28" s="257">
        <f t="shared" si="13"/>
        <v>0</v>
      </c>
      <c r="X28" s="257">
        <f t="shared" si="14"/>
        <v>0</v>
      </c>
      <c r="Y28" s="257">
        <f t="shared" si="15"/>
        <v>0</v>
      </c>
      <c r="Z28" s="257">
        <f t="shared" si="16"/>
        <v>0</v>
      </c>
      <c r="AA28" s="257">
        <f t="shared" si="17"/>
        <v>0</v>
      </c>
      <c r="AB28" s="257">
        <f t="shared" si="18"/>
        <v>0</v>
      </c>
      <c r="AC28" s="257">
        <f t="shared" si="19"/>
        <v>0</v>
      </c>
    </row>
    <row r="29" spans="1:29" x14ac:dyDescent="0.3">
      <c r="A29" s="258">
        <v>19</v>
      </c>
      <c r="B29" s="150"/>
      <c r="C29" s="150"/>
      <c r="D29" s="150"/>
      <c r="E29" s="150"/>
      <c r="F29" s="147"/>
      <c r="G29" s="153"/>
      <c r="H29" s="155"/>
      <c r="I29" s="254" t="str">
        <f>IF(G29="","",VLOOKUP(G29,'Overview - Financial Statement'!$A$46:$B$60,2,FALSE))</f>
        <v/>
      </c>
      <c r="J29" s="255" t="str">
        <f t="shared" si="5"/>
        <v/>
      </c>
      <c r="L29" s="253">
        <f t="shared" si="1"/>
        <v>0</v>
      </c>
      <c r="M29" s="253">
        <f t="shared" si="2"/>
        <v>0</v>
      </c>
      <c r="N29" s="259">
        <f t="shared" si="3"/>
        <v>0</v>
      </c>
      <c r="O29" s="259">
        <f t="shared" si="4"/>
        <v>0</v>
      </c>
      <c r="Q29" s="9" t="s">
        <v>86</v>
      </c>
      <c r="R29" s="145" t="s">
        <v>274</v>
      </c>
      <c r="T29" s="193" t="str">
        <f t="shared" si="10"/>
        <v/>
      </c>
      <c r="U29" s="397" t="str">
        <f t="shared" si="11"/>
        <v/>
      </c>
      <c r="V29" s="257">
        <f t="shared" si="12"/>
        <v>0</v>
      </c>
      <c r="W29" s="257">
        <f t="shared" si="13"/>
        <v>0</v>
      </c>
      <c r="X29" s="257">
        <f t="shared" si="14"/>
        <v>0</v>
      </c>
      <c r="Y29" s="257">
        <f t="shared" si="15"/>
        <v>0</v>
      </c>
      <c r="Z29" s="257">
        <f t="shared" si="16"/>
        <v>0</v>
      </c>
      <c r="AA29" s="257">
        <f t="shared" si="17"/>
        <v>0</v>
      </c>
      <c r="AB29" s="257">
        <f t="shared" si="18"/>
        <v>0</v>
      </c>
      <c r="AC29" s="257">
        <f t="shared" si="19"/>
        <v>0</v>
      </c>
    </row>
    <row r="30" spans="1:29" x14ac:dyDescent="0.3">
      <c r="A30" s="258">
        <v>20</v>
      </c>
      <c r="B30" s="150"/>
      <c r="C30" s="150"/>
      <c r="D30" s="150"/>
      <c r="E30" s="150"/>
      <c r="F30" s="147"/>
      <c r="G30" s="153"/>
      <c r="H30" s="155"/>
      <c r="I30" s="254" t="str">
        <f>IF(G30="","",VLOOKUP(G30,'Overview - Financial Statement'!$A$46:$B$60,2,FALSE))</f>
        <v/>
      </c>
      <c r="J30" s="255" t="str">
        <f t="shared" si="5"/>
        <v/>
      </c>
      <c r="L30" s="253">
        <f t="shared" si="1"/>
        <v>0</v>
      </c>
      <c r="M30" s="253">
        <f t="shared" si="2"/>
        <v>0</v>
      </c>
      <c r="N30" s="259">
        <f t="shared" si="3"/>
        <v>0</v>
      </c>
      <c r="O30" s="259">
        <f t="shared" si="4"/>
        <v>0</v>
      </c>
      <c r="Q30" s="256" t="s">
        <v>116</v>
      </c>
      <c r="R30" s="145" t="s">
        <v>264</v>
      </c>
      <c r="T30" s="193" t="str">
        <f t="shared" si="10"/>
        <v/>
      </c>
      <c r="U30" s="397" t="str">
        <f t="shared" si="11"/>
        <v/>
      </c>
      <c r="V30" s="257">
        <f t="shared" si="12"/>
        <v>0</v>
      </c>
      <c r="W30" s="257">
        <f t="shared" si="13"/>
        <v>0</v>
      </c>
      <c r="X30" s="257">
        <f t="shared" si="14"/>
        <v>0</v>
      </c>
      <c r="Y30" s="257">
        <f t="shared" si="15"/>
        <v>0</v>
      </c>
      <c r="Z30" s="257">
        <f t="shared" si="16"/>
        <v>0</v>
      </c>
      <c r="AA30" s="257">
        <f t="shared" si="17"/>
        <v>0</v>
      </c>
      <c r="AB30" s="257">
        <f t="shared" si="18"/>
        <v>0</v>
      </c>
      <c r="AC30" s="257">
        <f t="shared" si="19"/>
        <v>0</v>
      </c>
    </row>
    <row r="31" spans="1:29" x14ac:dyDescent="0.3">
      <c r="A31" s="258">
        <v>21</v>
      </c>
      <c r="B31" s="150"/>
      <c r="C31" s="150"/>
      <c r="D31" s="150"/>
      <c r="E31" s="150"/>
      <c r="F31" s="147"/>
      <c r="G31" s="153"/>
      <c r="H31" s="155"/>
      <c r="I31" s="254" t="str">
        <f>IF(G31="","",VLOOKUP(G31,'Overview - Financial Statement'!$A$46:$B$60,2,FALSE))</f>
        <v/>
      </c>
      <c r="J31" s="255" t="str">
        <f t="shared" si="5"/>
        <v/>
      </c>
      <c r="L31" s="253">
        <f t="shared" si="1"/>
        <v>0</v>
      </c>
      <c r="M31" s="253">
        <f t="shared" si="2"/>
        <v>0</v>
      </c>
      <c r="N31" s="259">
        <f t="shared" si="3"/>
        <v>0</v>
      </c>
      <c r="O31" s="259">
        <f t="shared" si="4"/>
        <v>0</v>
      </c>
      <c r="Q31" s="9" t="s">
        <v>88</v>
      </c>
      <c r="R31" s="145" t="s">
        <v>271</v>
      </c>
      <c r="T31" s="193" t="str">
        <f t="shared" si="10"/>
        <v/>
      </c>
      <c r="U31" s="397" t="str">
        <f t="shared" si="11"/>
        <v/>
      </c>
      <c r="V31" s="257">
        <f t="shared" si="12"/>
        <v>0</v>
      </c>
      <c r="W31" s="257">
        <f t="shared" si="13"/>
        <v>0</v>
      </c>
      <c r="X31" s="257">
        <f t="shared" si="14"/>
        <v>0</v>
      </c>
      <c r="Y31" s="257">
        <f t="shared" si="15"/>
        <v>0</v>
      </c>
      <c r="Z31" s="257">
        <f t="shared" si="16"/>
        <v>0</v>
      </c>
      <c r="AA31" s="257">
        <f t="shared" si="17"/>
        <v>0</v>
      </c>
      <c r="AB31" s="257">
        <f t="shared" si="18"/>
        <v>0</v>
      </c>
      <c r="AC31" s="257">
        <f t="shared" si="19"/>
        <v>0</v>
      </c>
    </row>
    <row r="32" spans="1:29" x14ac:dyDescent="0.3">
      <c r="A32" s="258">
        <v>22</v>
      </c>
      <c r="B32" s="150"/>
      <c r="C32" s="150"/>
      <c r="D32" s="150"/>
      <c r="E32" s="150"/>
      <c r="F32" s="147"/>
      <c r="G32" s="153"/>
      <c r="H32" s="155"/>
      <c r="I32" s="254" t="str">
        <f>IF(G32="","",VLOOKUP(G32,'Overview - Financial Statement'!$A$46:$B$60,2,FALSE))</f>
        <v/>
      </c>
      <c r="J32" s="255" t="str">
        <f t="shared" si="5"/>
        <v/>
      </c>
      <c r="L32" s="253">
        <f t="shared" si="1"/>
        <v>0</v>
      </c>
      <c r="M32" s="253">
        <f t="shared" si="2"/>
        <v>0</v>
      </c>
      <c r="N32" s="259">
        <f t="shared" si="3"/>
        <v>0</v>
      </c>
      <c r="O32" s="259">
        <f t="shared" si="4"/>
        <v>0</v>
      </c>
      <c r="Q32" s="9" t="s">
        <v>92</v>
      </c>
      <c r="R32" s="145" t="s">
        <v>273</v>
      </c>
      <c r="T32" s="193" t="str">
        <f t="shared" si="10"/>
        <v/>
      </c>
      <c r="U32" s="397" t="str">
        <f t="shared" si="11"/>
        <v/>
      </c>
      <c r="V32" s="257">
        <f t="shared" si="12"/>
        <v>0</v>
      </c>
      <c r="W32" s="257">
        <f t="shared" si="13"/>
        <v>0</v>
      </c>
      <c r="X32" s="257">
        <f t="shared" si="14"/>
        <v>0</v>
      </c>
      <c r="Y32" s="257">
        <f t="shared" si="15"/>
        <v>0</v>
      </c>
      <c r="Z32" s="257">
        <f t="shared" si="16"/>
        <v>0</v>
      </c>
      <c r="AA32" s="257">
        <f t="shared" si="17"/>
        <v>0</v>
      </c>
      <c r="AB32" s="257">
        <f t="shared" si="18"/>
        <v>0</v>
      </c>
      <c r="AC32" s="257">
        <f t="shared" si="19"/>
        <v>0</v>
      </c>
    </row>
    <row r="33" spans="1:29" x14ac:dyDescent="0.3">
      <c r="A33" s="258">
        <v>23</v>
      </c>
      <c r="B33" s="150"/>
      <c r="C33" s="150"/>
      <c r="D33" s="150"/>
      <c r="E33" s="150"/>
      <c r="F33" s="147"/>
      <c r="G33" s="153"/>
      <c r="H33" s="155"/>
      <c r="I33" s="254" t="str">
        <f>IF(G33="","",VLOOKUP(G33,'Overview - Financial Statement'!$A$46:$B$60,2,FALSE))</f>
        <v/>
      </c>
      <c r="J33" s="255" t="str">
        <f t="shared" si="5"/>
        <v/>
      </c>
      <c r="L33" s="253">
        <f t="shared" si="1"/>
        <v>0</v>
      </c>
      <c r="M33" s="253">
        <f t="shared" si="2"/>
        <v>0</v>
      </c>
      <c r="N33" s="259">
        <f t="shared" si="3"/>
        <v>0</v>
      </c>
      <c r="O33" s="259">
        <f t="shared" si="4"/>
        <v>0</v>
      </c>
      <c r="Q33" s="9" t="s">
        <v>94</v>
      </c>
      <c r="R33" s="145" t="s">
        <v>267</v>
      </c>
      <c r="T33" s="193" t="str">
        <f t="shared" si="10"/>
        <v/>
      </c>
      <c r="U33" s="397" t="str">
        <f t="shared" si="11"/>
        <v/>
      </c>
      <c r="V33" s="257">
        <f t="shared" si="12"/>
        <v>0</v>
      </c>
      <c r="W33" s="257">
        <f t="shared" si="13"/>
        <v>0</v>
      </c>
      <c r="X33" s="257">
        <f t="shared" si="14"/>
        <v>0</v>
      </c>
      <c r="Y33" s="257">
        <f t="shared" si="15"/>
        <v>0</v>
      </c>
      <c r="Z33" s="257">
        <f t="shared" si="16"/>
        <v>0</v>
      </c>
      <c r="AA33" s="257">
        <f t="shared" si="17"/>
        <v>0</v>
      </c>
      <c r="AB33" s="257">
        <f t="shared" si="18"/>
        <v>0</v>
      </c>
      <c r="AC33" s="257">
        <f t="shared" si="19"/>
        <v>0</v>
      </c>
    </row>
    <row r="34" spans="1:29" x14ac:dyDescent="0.3">
      <c r="A34" s="258">
        <v>24</v>
      </c>
      <c r="B34" s="150"/>
      <c r="C34" s="150"/>
      <c r="D34" s="150"/>
      <c r="E34" s="150"/>
      <c r="F34" s="147"/>
      <c r="G34" s="153"/>
      <c r="H34" s="155"/>
      <c r="I34" s="254" t="str">
        <f>IF(G34="","",VLOOKUP(G34,'Overview - Financial Statement'!$A$46:$B$60,2,FALSE))</f>
        <v/>
      </c>
      <c r="J34" s="255" t="str">
        <f t="shared" si="5"/>
        <v/>
      </c>
      <c r="L34" s="253">
        <f t="shared" si="1"/>
        <v>0</v>
      </c>
      <c r="M34" s="253">
        <f t="shared" si="2"/>
        <v>0</v>
      </c>
      <c r="N34" s="259">
        <f t="shared" si="3"/>
        <v>0</v>
      </c>
      <c r="O34" s="259">
        <f t="shared" si="4"/>
        <v>0</v>
      </c>
      <c r="Q34" s="9" t="s">
        <v>90</v>
      </c>
      <c r="R34" s="145" t="s">
        <v>269</v>
      </c>
      <c r="T34" s="193" t="str">
        <f t="shared" si="10"/>
        <v/>
      </c>
      <c r="U34" s="397" t="str">
        <f t="shared" si="11"/>
        <v/>
      </c>
      <c r="V34" s="257">
        <f t="shared" si="12"/>
        <v>0</v>
      </c>
      <c r="W34" s="257">
        <f t="shared" si="13"/>
        <v>0</v>
      </c>
      <c r="X34" s="257">
        <f t="shared" si="14"/>
        <v>0</v>
      </c>
      <c r="Y34" s="257">
        <f t="shared" si="15"/>
        <v>0</v>
      </c>
      <c r="Z34" s="257">
        <f t="shared" si="16"/>
        <v>0</v>
      </c>
      <c r="AA34" s="257">
        <f t="shared" si="17"/>
        <v>0</v>
      </c>
      <c r="AB34" s="257">
        <f t="shared" si="18"/>
        <v>0</v>
      </c>
      <c r="AC34" s="257">
        <f t="shared" si="19"/>
        <v>0</v>
      </c>
    </row>
    <row r="35" spans="1:29" x14ac:dyDescent="0.3">
      <c r="A35" s="258">
        <v>25</v>
      </c>
      <c r="B35" s="150"/>
      <c r="C35" s="150"/>
      <c r="D35" s="150"/>
      <c r="E35" s="150"/>
      <c r="F35" s="147"/>
      <c r="G35" s="153"/>
      <c r="H35" s="155"/>
      <c r="I35" s="254" t="str">
        <f>IF(G35="","",VLOOKUP(G35,'Overview - Financial Statement'!$A$46:$B$60,2,FALSE))</f>
        <v/>
      </c>
      <c r="J35" s="255" t="str">
        <f t="shared" si="5"/>
        <v/>
      </c>
      <c r="L35" s="253">
        <f t="shared" si="1"/>
        <v>0</v>
      </c>
      <c r="M35" s="253">
        <f t="shared" si="2"/>
        <v>0</v>
      </c>
      <c r="N35" s="259">
        <f t="shared" si="3"/>
        <v>0</v>
      </c>
      <c r="O35" s="259">
        <f t="shared" si="4"/>
        <v>0</v>
      </c>
      <c r="Q35" s="260" t="s">
        <v>155</v>
      </c>
      <c r="R35" s="145" t="s">
        <v>278</v>
      </c>
      <c r="T35" s="193" t="str">
        <f t="shared" si="10"/>
        <v/>
      </c>
      <c r="U35" s="397" t="str">
        <f t="shared" si="11"/>
        <v/>
      </c>
      <c r="V35" s="257">
        <f t="shared" si="12"/>
        <v>0</v>
      </c>
      <c r="W35" s="257">
        <f t="shared" si="13"/>
        <v>0</v>
      </c>
      <c r="X35" s="257">
        <f t="shared" si="14"/>
        <v>0</v>
      </c>
      <c r="Y35" s="257">
        <f t="shared" si="15"/>
        <v>0</v>
      </c>
      <c r="Z35" s="257">
        <f t="shared" si="16"/>
        <v>0</v>
      </c>
      <c r="AA35" s="257">
        <f t="shared" si="17"/>
        <v>0</v>
      </c>
      <c r="AB35" s="257">
        <f t="shared" si="18"/>
        <v>0</v>
      </c>
      <c r="AC35" s="257">
        <f t="shared" si="19"/>
        <v>0</v>
      </c>
    </row>
    <row r="36" spans="1:29" x14ac:dyDescent="0.3">
      <c r="A36" s="258">
        <v>26</v>
      </c>
      <c r="B36" s="150"/>
      <c r="C36" s="150"/>
      <c r="D36" s="150"/>
      <c r="E36" s="150"/>
      <c r="F36" s="147"/>
      <c r="G36" s="153"/>
      <c r="H36" s="155"/>
      <c r="I36" s="254" t="str">
        <f>IF(G36="","",VLOOKUP(G36,'Overview - Financial Statement'!$A$46:$B$60,2,FALSE))</f>
        <v/>
      </c>
      <c r="J36" s="255" t="str">
        <f t="shared" si="5"/>
        <v/>
      </c>
      <c r="L36" s="253">
        <f t="shared" si="1"/>
        <v>0</v>
      </c>
      <c r="M36" s="253">
        <f t="shared" si="2"/>
        <v>0</v>
      </c>
      <c r="N36" s="259">
        <f t="shared" si="3"/>
        <v>0</v>
      </c>
      <c r="O36" s="259">
        <f t="shared" si="4"/>
        <v>0</v>
      </c>
      <c r="Q36" s="256" t="s">
        <v>126</v>
      </c>
      <c r="R36" s="145" t="s">
        <v>284</v>
      </c>
      <c r="T36" s="193" t="str">
        <f t="shared" si="10"/>
        <v/>
      </c>
      <c r="U36" s="397" t="str">
        <f t="shared" si="11"/>
        <v/>
      </c>
      <c r="V36" s="257">
        <f t="shared" si="12"/>
        <v>0</v>
      </c>
      <c r="W36" s="257">
        <f t="shared" si="13"/>
        <v>0</v>
      </c>
      <c r="X36" s="257">
        <f t="shared" si="14"/>
        <v>0</v>
      </c>
      <c r="Y36" s="257">
        <f t="shared" si="15"/>
        <v>0</v>
      </c>
      <c r="Z36" s="257">
        <f t="shared" si="16"/>
        <v>0</v>
      </c>
      <c r="AA36" s="257">
        <f t="shared" si="17"/>
        <v>0</v>
      </c>
      <c r="AB36" s="257">
        <f t="shared" si="18"/>
        <v>0</v>
      </c>
      <c r="AC36" s="257">
        <f t="shared" si="19"/>
        <v>0</v>
      </c>
    </row>
    <row r="37" spans="1:29" x14ac:dyDescent="0.3">
      <c r="A37" s="258">
        <v>27</v>
      </c>
      <c r="B37" s="150"/>
      <c r="C37" s="150"/>
      <c r="D37" s="150"/>
      <c r="E37" s="150"/>
      <c r="F37" s="147"/>
      <c r="G37" s="153"/>
      <c r="H37" s="155"/>
      <c r="I37" s="254" t="str">
        <f>IF(G37="","",VLOOKUP(G37,'Overview - Financial Statement'!$A$46:$B$60,2,FALSE))</f>
        <v/>
      </c>
      <c r="J37" s="255" t="str">
        <f t="shared" si="5"/>
        <v/>
      </c>
      <c r="L37" s="253">
        <f t="shared" si="1"/>
        <v>0</v>
      </c>
      <c r="M37" s="253">
        <f t="shared" si="2"/>
        <v>0</v>
      </c>
      <c r="N37" s="259">
        <f t="shared" si="3"/>
        <v>0</v>
      </c>
      <c r="O37" s="259">
        <f t="shared" si="4"/>
        <v>0</v>
      </c>
      <c r="Q37" s="256" t="s">
        <v>121</v>
      </c>
      <c r="R37" s="145" t="s">
        <v>381</v>
      </c>
      <c r="T37" s="193" t="str">
        <f t="shared" si="10"/>
        <v/>
      </c>
      <c r="U37" s="397" t="str">
        <f t="shared" si="11"/>
        <v/>
      </c>
      <c r="V37" s="257">
        <f t="shared" si="12"/>
        <v>0</v>
      </c>
      <c r="W37" s="257">
        <f t="shared" si="13"/>
        <v>0</v>
      </c>
      <c r="X37" s="257">
        <f t="shared" si="14"/>
        <v>0</v>
      </c>
      <c r="Y37" s="257">
        <f t="shared" si="15"/>
        <v>0</v>
      </c>
      <c r="Z37" s="257">
        <f t="shared" si="16"/>
        <v>0</v>
      </c>
      <c r="AA37" s="257">
        <f t="shared" si="17"/>
        <v>0</v>
      </c>
      <c r="AB37" s="257">
        <f t="shared" si="18"/>
        <v>0</v>
      </c>
      <c r="AC37" s="257">
        <f t="shared" si="19"/>
        <v>0</v>
      </c>
    </row>
    <row r="38" spans="1:29" x14ac:dyDescent="0.3">
      <c r="A38" s="258">
        <v>28</v>
      </c>
      <c r="B38" s="150"/>
      <c r="C38" s="150"/>
      <c r="D38" s="150"/>
      <c r="E38" s="150"/>
      <c r="F38" s="147"/>
      <c r="G38" s="153"/>
      <c r="H38" s="155"/>
      <c r="I38" s="254" t="str">
        <f>IF(G38="","",VLOOKUP(G38,'Overview - Financial Statement'!$A$46:$B$60,2,FALSE))</f>
        <v/>
      </c>
      <c r="J38" s="255" t="str">
        <f t="shared" si="5"/>
        <v/>
      </c>
      <c r="L38" s="253">
        <f t="shared" si="1"/>
        <v>0</v>
      </c>
      <c r="M38" s="253">
        <f t="shared" si="2"/>
        <v>0</v>
      </c>
      <c r="N38" s="259">
        <f t="shared" si="3"/>
        <v>0</v>
      </c>
      <c r="O38" s="259">
        <f t="shared" si="4"/>
        <v>0</v>
      </c>
      <c r="Q38" s="9" t="s">
        <v>96</v>
      </c>
      <c r="R38" s="145" t="s">
        <v>280</v>
      </c>
      <c r="T38" s="193" t="str">
        <f t="shared" si="10"/>
        <v/>
      </c>
      <c r="U38" s="397" t="str">
        <f t="shared" si="11"/>
        <v/>
      </c>
      <c r="V38" s="257">
        <f t="shared" si="12"/>
        <v>0</v>
      </c>
      <c r="W38" s="257">
        <f t="shared" si="13"/>
        <v>0</v>
      </c>
      <c r="X38" s="257">
        <f t="shared" si="14"/>
        <v>0</v>
      </c>
      <c r="Y38" s="257">
        <f t="shared" si="15"/>
        <v>0</v>
      </c>
      <c r="Z38" s="257">
        <f t="shared" si="16"/>
        <v>0</v>
      </c>
      <c r="AA38" s="257">
        <f t="shared" si="17"/>
        <v>0</v>
      </c>
      <c r="AB38" s="257">
        <f t="shared" si="18"/>
        <v>0</v>
      </c>
      <c r="AC38" s="257">
        <f t="shared" si="19"/>
        <v>0</v>
      </c>
    </row>
    <row r="39" spans="1:29" x14ac:dyDescent="0.3">
      <c r="A39" s="258">
        <v>29</v>
      </c>
      <c r="B39" s="150"/>
      <c r="C39" s="150"/>
      <c r="D39" s="150"/>
      <c r="E39" s="150"/>
      <c r="F39" s="147"/>
      <c r="G39" s="153"/>
      <c r="H39" s="155"/>
      <c r="I39" s="254" t="str">
        <f>IF(G39="","",VLOOKUP(G39,'Overview - Financial Statement'!$A$46:$B$60,2,FALSE))</f>
        <v/>
      </c>
      <c r="J39" s="255" t="str">
        <f t="shared" si="5"/>
        <v/>
      </c>
      <c r="L39" s="253">
        <f t="shared" si="1"/>
        <v>0</v>
      </c>
      <c r="M39" s="253">
        <f t="shared" si="2"/>
        <v>0</v>
      </c>
      <c r="N39" s="259">
        <f t="shared" si="3"/>
        <v>0</v>
      </c>
      <c r="O39" s="259">
        <f t="shared" si="4"/>
        <v>0</v>
      </c>
      <c r="Q39" s="9" t="s">
        <v>98</v>
      </c>
      <c r="R39" s="145" t="s">
        <v>281</v>
      </c>
      <c r="T39" s="193" t="str">
        <f t="shared" si="10"/>
        <v/>
      </c>
      <c r="U39" s="397" t="str">
        <f t="shared" si="11"/>
        <v/>
      </c>
      <c r="V39" s="257">
        <f t="shared" si="12"/>
        <v>0</v>
      </c>
      <c r="W39" s="257">
        <f t="shared" si="13"/>
        <v>0</v>
      </c>
      <c r="X39" s="257">
        <f t="shared" si="14"/>
        <v>0</v>
      </c>
      <c r="Y39" s="257">
        <f t="shared" si="15"/>
        <v>0</v>
      </c>
      <c r="Z39" s="257">
        <f t="shared" si="16"/>
        <v>0</v>
      </c>
      <c r="AA39" s="257">
        <f t="shared" si="17"/>
        <v>0</v>
      </c>
      <c r="AB39" s="257">
        <f t="shared" si="18"/>
        <v>0</v>
      </c>
      <c r="AC39" s="257">
        <f t="shared" si="19"/>
        <v>0</v>
      </c>
    </row>
    <row r="40" spans="1:29" x14ac:dyDescent="0.3">
      <c r="A40" s="258">
        <v>30</v>
      </c>
      <c r="B40" s="150"/>
      <c r="C40" s="150"/>
      <c r="D40" s="150"/>
      <c r="E40" s="150"/>
      <c r="F40" s="147"/>
      <c r="G40" s="153"/>
      <c r="H40" s="155"/>
      <c r="I40" s="254" t="str">
        <f>IF(G40="","",VLOOKUP(G40,'Overview - Financial Statement'!$A$46:$B$60,2,FALSE))</f>
        <v/>
      </c>
      <c r="J40" s="255" t="str">
        <f t="shared" si="5"/>
        <v/>
      </c>
      <c r="L40" s="253">
        <f t="shared" si="1"/>
        <v>0</v>
      </c>
      <c r="M40" s="253">
        <f t="shared" si="2"/>
        <v>0</v>
      </c>
      <c r="N40" s="259">
        <f t="shared" si="3"/>
        <v>0</v>
      </c>
      <c r="O40" s="259">
        <f t="shared" si="4"/>
        <v>0</v>
      </c>
      <c r="Q40" s="256" t="s">
        <v>45</v>
      </c>
      <c r="R40" s="145" t="s">
        <v>282</v>
      </c>
      <c r="T40" s="193" t="str">
        <f t="shared" si="10"/>
        <v/>
      </c>
      <c r="U40" s="397" t="str">
        <f t="shared" si="11"/>
        <v/>
      </c>
      <c r="V40" s="257">
        <f t="shared" si="12"/>
        <v>0</v>
      </c>
      <c r="W40" s="257">
        <f t="shared" si="13"/>
        <v>0</v>
      </c>
      <c r="X40" s="257">
        <f t="shared" si="14"/>
        <v>0</v>
      </c>
      <c r="Y40" s="257">
        <f t="shared" si="15"/>
        <v>0</v>
      </c>
      <c r="Z40" s="257">
        <f t="shared" si="16"/>
        <v>0</v>
      </c>
      <c r="AA40" s="257">
        <f t="shared" si="17"/>
        <v>0</v>
      </c>
      <c r="AB40" s="257">
        <f t="shared" si="18"/>
        <v>0</v>
      </c>
      <c r="AC40" s="257">
        <f t="shared" si="19"/>
        <v>0</v>
      </c>
    </row>
    <row r="41" spans="1:29" x14ac:dyDescent="0.3">
      <c r="A41" s="258">
        <v>31</v>
      </c>
      <c r="B41" s="150"/>
      <c r="C41" s="150"/>
      <c r="D41" s="150"/>
      <c r="E41" s="150"/>
      <c r="F41" s="147"/>
      <c r="G41" s="153"/>
      <c r="H41" s="155"/>
      <c r="I41" s="254" t="str">
        <f>IF(G41="","",VLOOKUP(G41,'Overview - Financial Statement'!$A$46:$B$60,2,FALSE))</f>
        <v/>
      </c>
      <c r="J41" s="255" t="str">
        <f t="shared" si="5"/>
        <v/>
      </c>
      <c r="L41" s="253">
        <f t="shared" si="1"/>
        <v>0</v>
      </c>
      <c r="M41" s="253">
        <f t="shared" si="2"/>
        <v>0</v>
      </c>
      <c r="N41" s="259">
        <f t="shared" si="3"/>
        <v>0</v>
      </c>
      <c r="O41" s="259">
        <f t="shared" si="4"/>
        <v>0</v>
      </c>
      <c r="Q41" s="260" t="s">
        <v>176</v>
      </c>
      <c r="R41" s="145" t="s">
        <v>285</v>
      </c>
      <c r="T41" s="193" t="str">
        <f t="shared" si="10"/>
        <v/>
      </c>
      <c r="U41" s="397" t="str">
        <f t="shared" si="11"/>
        <v/>
      </c>
      <c r="V41" s="257">
        <f t="shared" si="12"/>
        <v>0</v>
      </c>
      <c r="W41" s="257">
        <f t="shared" si="13"/>
        <v>0</v>
      </c>
      <c r="X41" s="257">
        <f t="shared" si="14"/>
        <v>0</v>
      </c>
      <c r="Y41" s="257">
        <f t="shared" si="15"/>
        <v>0</v>
      </c>
      <c r="Z41" s="257">
        <f t="shared" si="16"/>
        <v>0</v>
      </c>
      <c r="AA41" s="257">
        <f t="shared" si="17"/>
        <v>0</v>
      </c>
      <c r="AB41" s="257">
        <f t="shared" si="18"/>
        <v>0</v>
      </c>
      <c r="AC41" s="257">
        <f t="shared" si="19"/>
        <v>0</v>
      </c>
    </row>
    <row r="42" spans="1:29" x14ac:dyDescent="0.3">
      <c r="A42" s="258">
        <v>32</v>
      </c>
      <c r="B42" s="150"/>
      <c r="C42" s="150"/>
      <c r="D42" s="150"/>
      <c r="E42" s="150"/>
      <c r="F42" s="147"/>
      <c r="G42" s="153"/>
      <c r="H42" s="155"/>
      <c r="I42" s="254" t="str">
        <f>IF(G42="","",VLOOKUP(G42,'Overview - Financial Statement'!$A$46:$B$60,2,FALSE))</f>
        <v/>
      </c>
      <c r="J42" s="255" t="str">
        <f t="shared" si="5"/>
        <v/>
      </c>
      <c r="L42" s="253">
        <f t="shared" si="1"/>
        <v>0</v>
      </c>
      <c r="M42" s="253">
        <f t="shared" si="2"/>
        <v>0</v>
      </c>
      <c r="N42" s="259">
        <f t="shared" si="3"/>
        <v>0</v>
      </c>
      <c r="O42" s="259">
        <f t="shared" si="4"/>
        <v>0</v>
      </c>
      <c r="Q42" s="9" t="s">
        <v>100</v>
      </c>
      <c r="R42" s="145" t="s">
        <v>286</v>
      </c>
      <c r="T42" s="193" t="str">
        <f t="shared" si="10"/>
        <v/>
      </c>
      <c r="U42" s="397" t="str">
        <f t="shared" si="11"/>
        <v/>
      </c>
      <c r="V42" s="257">
        <f t="shared" si="12"/>
        <v>0</v>
      </c>
      <c r="W42" s="257">
        <f t="shared" si="13"/>
        <v>0</v>
      </c>
      <c r="X42" s="257">
        <f t="shared" si="14"/>
        <v>0</v>
      </c>
      <c r="Y42" s="257">
        <f t="shared" si="15"/>
        <v>0</v>
      </c>
      <c r="Z42" s="257">
        <f t="shared" si="16"/>
        <v>0</v>
      </c>
      <c r="AA42" s="257">
        <f t="shared" si="17"/>
        <v>0</v>
      </c>
      <c r="AB42" s="257">
        <f t="shared" si="18"/>
        <v>0</v>
      </c>
      <c r="AC42" s="257">
        <f t="shared" si="19"/>
        <v>0</v>
      </c>
    </row>
    <row r="43" spans="1:29" x14ac:dyDescent="0.3">
      <c r="A43" s="258">
        <v>33</v>
      </c>
      <c r="B43" s="150"/>
      <c r="C43" s="150"/>
      <c r="D43" s="150"/>
      <c r="E43" s="150"/>
      <c r="F43" s="147"/>
      <c r="G43" s="153"/>
      <c r="H43" s="155"/>
      <c r="I43" s="254" t="str">
        <f>IF(G43="","",VLOOKUP(G43,'Overview - Financial Statement'!$A$46:$B$60,2,FALSE))</f>
        <v/>
      </c>
      <c r="J43" s="255" t="str">
        <f t="shared" si="5"/>
        <v/>
      </c>
      <c r="L43" s="253">
        <f t="shared" ref="L43:L74" si="20">IF($B43="Self-financing beneficiary",$J43,0)</f>
        <v>0</v>
      </c>
      <c r="M43" s="253">
        <f t="shared" ref="M43:M74" si="21">IF($B43="Income generated by the project",$J43,0)</f>
        <v>0</v>
      </c>
      <c r="N43" s="259">
        <f t="shared" ref="N43:N74" si="22">IF($B43="Contributions from public sources",$J43,0)</f>
        <v>0</v>
      </c>
      <c r="O43" s="259">
        <f t="shared" ref="O43:O74" si="23">IF($B43="Contributions from private sources",$J43,0)</f>
        <v>0</v>
      </c>
      <c r="Q43" s="9" t="s">
        <v>102</v>
      </c>
      <c r="R43" s="145" t="s">
        <v>287</v>
      </c>
      <c r="T43" s="193" t="str">
        <f t="shared" si="10"/>
        <v/>
      </c>
      <c r="U43" s="397" t="str">
        <f t="shared" si="11"/>
        <v/>
      </c>
      <c r="V43" s="257">
        <f t="shared" si="12"/>
        <v>0</v>
      </c>
      <c r="W43" s="257">
        <f t="shared" si="13"/>
        <v>0</v>
      </c>
      <c r="X43" s="257">
        <f t="shared" si="14"/>
        <v>0</v>
      </c>
      <c r="Y43" s="257">
        <f t="shared" si="15"/>
        <v>0</v>
      </c>
      <c r="Z43" s="257">
        <f t="shared" si="16"/>
        <v>0</v>
      </c>
      <c r="AA43" s="257">
        <f t="shared" si="17"/>
        <v>0</v>
      </c>
      <c r="AB43" s="257">
        <f t="shared" si="18"/>
        <v>0</v>
      </c>
      <c r="AC43" s="257">
        <f t="shared" si="19"/>
        <v>0</v>
      </c>
    </row>
    <row r="44" spans="1:29" x14ac:dyDescent="0.3">
      <c r="A44" s="258">
        <v>34</v>
      </c>
      <c r="B44" s="150"/>
      <c r="C44" s="150"/>
      <c r="D44" s="150"/>
      <c r="E44" s="150"/>
      <c r="F44" s="147"/>
      <c r="G44" s="153"/>
      <c r="H44" s="155"/>
      <c r="I44" s="254" t="str">
        <f>IF(G44="","",VLOOKUP(G44,'Overview - Financial Statement'!$A$46:$B$60,2,FALSE))</f>
        <v/>
      </c>
      <c r="J44" s="255" t="str">
        <f t="shared" si="5"/>
        <v/>
      </c>
      <c r="L44" s="253">
        <f t="shared" si="20"/>
        <v>0</v>
      </c>
      <c r="M44" s="253">
        <f t="shared" si="21"/>
        <v>0</v>
      </c>
      <c r="N44" s="259">
        <f t="shared" si="22"/>
        <v>0</v>
      </c>
      <c r="O44" s="259">
        <f t="shared" si="23"/>
        <v>0</v>
      </c>
      <c r="Q44" s="9" t="s">
        <v>104</v>
      </c>
      <c r="R44" s="145" t="s">
        <v>276</v>
      </c>
      <c r="T44" s="193" t="str">
        <f t="shared" si="10"/>
        <v/>
      </c>
      <c r="U44" s="397" t="str">
        <f t="shared" si="11"/>
        <v/>
      </c>
      <c r="V44" s="257">
        <f t="shared" si="12"/>
        <v>0</v>
      </c>
      <c r="W44" s="257">
        <f t="shared" si="13"/>
        <v>0</v>
      </c>
      <c r="X44" s="257">
        <f t="shared" si="14"/>
        <v>0</v>
      </c>
      <c r="Y44" s="257">
        <f t="shared" si="15"/>
        <v>0</v>
      </c>
      <c r="Z44" s="257">
        <f t="shared" si="16"/>
        <v>0</v>
      </c>
      <c r="AA44" s="257">
        <f t="shared" si="17"/>
        <v>0</v>
      </c>
      <c r="AB44" s="257">
        <f t="shared" si="18"/>
        <v>0</v>
      </c>
      <c r="AC44" s="257">
        <f t="shared" si="19"/>
        <v>0</v>
      </c>
    </row>
    <row r="45" spans="1:29" x14ac:dyDescent="0.3">
      <c r="A45" s="258">
        <v>35</v>
      </c>
      <c r="B45" s="150"/>
      <c r="C45" s="150"/>
      <c r="D45" s="150"/>
      <c r="E45" s="150"/>
      <c r="F45" s="147"/>
      <c r="G45" s="153"/>
      <c r="H45" s="155"/>
      <c r="I45" s="254" t="str">
        <f>IF(G45="","",VLOOKUP(G45,'Overview - Financial Statement'!$A$46:$B$60,2,FALSE))</f>
        <v/>
      </c>
      <c r="J45" s="255" t="str">
        <f t="shared" si="5"/>
        <v/>
      </c>
      <c r="L45" s="253">
        <f t="shared" si="20"/>
        <v>0</v>
      </c>
      <c r="M45" s="253">
        <f t="shared" si="21"/>
        <v>0</v>
      </c>
      <c r="N45" s="259">
        <f t="shared" si="22"/>
        <v>0</v>
      </c>
      <c r="O45" s="259">
        <f t="shared" si="23"/>
        <v>0</v>
      </c>
      <c r="Q45" s="256" t="s">
        <v>128</v>
      </c>
      <c r="R45" s="145" t="s">
        <v>288</v>
      </c>
      <c r="T45" s="193" t="str">
        <f t="shared" si="10"/>
        <v/>
      </c>
      <c r="U45" s="397" t="str">
        <f t="shared" si="11"/>
        <v/>
      </c>
      <c r="V45" s="257">
        <f t="shared" si="12"/>
        <v>0</v>
      </c>
      <c r="W45" s="257">
        <f t="shared" si="13"/>
        <v>0</v>
      </c>
      <c r="X45" s="257">
        <f t="shared" si="14"/>
        <v>0</v>
      </c>
      <c r="Y45" s="257">
        <f t="shared" si="15"/>
        <v>0</v>
      </c>
      <c r="Z45" s="257">
        <f t="shared" si="16"/>
        <v>0</v>
      </c>
      <c r="AA45" s="257">
        <f t="shared" si="17"/>
        <v>0</v>
      </c>
      <c r="AB45" s="257">
        <f t="shared" si="18"/>
        <v>0</v>
      </c>
      <c r="AC45" s="257">
        <f t="shared" si="19"/>
        <v>0</v>
      </c>
    </row>
    <row r="46" spans="1:29" x14ac:dyDescent="0.3">
      <c r="A46" s="258">
        <v>36</v>
      </c>
      <c r="B46" s="150"/>
      <c r="C46" s="150"/>
      <c r="D46" s="150"/>
      <c r="E46" s="150"/>
      <c r="F46" s="147"/>
      <c r="G46" s="153"/>
      <c r="H46" s="155"/>
      <c r="I46" s="254" t="str">
        <f>IF(G46="","",VLOOKUP(G46,'Overview - Financial Statement'!$A$46:$B$60,2,FALSE))</f>
        <v/>
      </c>
      <c r="J46" s="255" t="str">
        <f t="shared" si="5"/>
        <v/>
      </c>
      <c r="L46" s="253">
        <f t="shared" si="20"/>
        <v>0</v>
      </c>
      <c r="M46" s="253">
        <f t="shared" si="21"/>
        <v>0</v>
      </c>
      <c r="N46" s="259">
        <f t="shared" si="22"/>
        <v>0</v>
      </c>
      <c r="O46" s="259">
        <f t="shared" si="23"/>
        <v>0</v>
      </c>
      <c r="Q46" s="9" t="s">
        <v>112</v>
      </c>
      <c r="R46" s="145" t="s">
        <v>141</v>
      </c>
      <c r="T46" s="193" t="str">
        <f t="shared" si="10"/>
        <v/>
      </c>
      <c r="U46" s="397" t="str">
        <f t="shared" si="11"/>
        <v/>
      </c>
      <c r="V46" s="257">
        <f t="shared" si="12"/>
        <v>0</v>
      </c>
      <c r="W46" s="257">
        <f t="shared" si="13"/>
        <v>0</v>
      </c>
      <c r="X46" s="257">
        <f t="shared" si="14"/>
        <v>0</v>
      </c>
      <c r="Y46" s="257">
        <f t="shared" si="15"/>
        <v>0</v>
      </c>
      <c r="Z46" s="257">
        <f t="shared" si="16"/>
        <v>0</v>
      </c>
      <c r="AA46" s="257">
        <f t="shared" si="17"/>
        <v>0</v>
      </c>
      <c r="AB46" s="257">
        <f t="shared" si="18"/>
        <v>0</v>
      </c>
      <c r="AC46" s="257">
        <f t="shared" si="19"/>
        <v>0</v>
      </c>
    </row>
    <row r="47" spans="1:29" x14ac:dyDescent="0.3">
      <c r="A47" s="258">
        <v>37</v>
      </c>
      <c r="B47" s="150"/>
      <c r="C47" s="150"/>
      <c r="D47" s="150"/>
      <c r="E47" s="150"/>
      <c r="F47" s="147"/>
      <c r="G47" s="153"/>
      <c r="H47" s="155"/>
      <c r="I47" s="254" t="str">
        <f>IF(G47="","",VLOOKUP(G47,'Overview - Financial Statement'!$A$46:$B$60,2,FALSE))</f>
        <v/>
      </c>
      <c r="J47" s="255" t="str">
        <f t="shared" si="5"/>
        <v/>
      </c>
      <c r="L47" s="253">
        <f t="shared" si="20"/>
        <v>0</v>
      </c>
      <c r="M47" s="253">
        <f t="shared" si="21"/>
        <v>0</v>
      </c>
      <c r="N47" s="259">
        <f t="shared" si="22"/>
        <v>0</v>
      </c>
      <c r="O47" s="259">
        <f t="shared" si="23"/>
        <v>0</v>
      </c>
      <c r="Q47" s="9" t="s">
        <v>108</v>
      </c>
      <c r="R47" s="145" t="s">
        <v>302</v>
      </c>
      <c r="T47" s="193" t="str">
        <f t="shared" si="10"/>
        <v/>
      </c>
      <c r="U47" s="397" t="str">
        <f t="shared" si="11"/>
        <v/>
      </c>
      <c r="V47" s="257">
        <f t="shared" si="12"/>
        <v>0</v>
      </c>
      <c r="W47" s="257">
        <f t="shared" si="13"/>
        <v>0</v>
      </c>
      <c r="X47" s="257">
        <f t="shared" si="14"/>
        <v>0</v>
      </c>
      <c r="Y47" s="257">
        <f t="shared" si="15"/>
        <v>0</v>
      </c>
      <c r="Z47" s="257">
        <f t="shared" si="16"/>
        <v>0</v>
      </c>
      <c r="AA47" s="257">
        <f t="shared" si="17"/>
        <v>0</v>
      </c>
      <c r="AB47" s="257">
        <f t="shared" si="18"/>
        <v>0</v>
      </c>
      <c r="AC47" s="257">
        <f t="shared" si="19"/>
        <v>0</v>
      </c>
    </row>
    <row r="48" spans="1:29" x14ac:dyDescent="0.3">
      <c r="A48" s="258">
        <v>38</v>
      </c>
      <c r="B48" s="150"/>
      <c r="C48" s="150"/>
      <c r="D48" s="150"/>
      <c r="E48" s="150"/>
      <c r="F48" s="147"/>
      <c r="G48" s="153"/>
      <c r="H48" s="155"/>
      <c r="I48" s="254" t="str">
        <f>IF(G48="","",VLOOKUP(G48,'Overview - Financial Statement'!$A$46:$B$60,2,FALSE))</f>
        <v/>
      </c>
      <c r="J48" s="255" t="str">
        <f t="shared" si="5"/>
        <v/>
      </c>
      <c r="L48" s="253">
        <f t="shared" si="20"/>
        <v>0</v>
      </c>
      <c r="M48" s="253">
        <f t="shared" si="21"/>
        <v>0</v>
      </c>
      <c r="N48" s="259">
        <f t="shared" si="22"/>
        <v>0</v>
      </c>
      <c r="O48" s="259">
        <f t="shared" si="23"/>
        <v>0</v>
      </c>
      <c r="Q48" s="9" t="s">
        <v>106</v>
      </c>
      <c r="R48" s="145" t="s">
        <v>289</v>
      </c>
      <c r="T48" s="193" t="str">
        <f t="shared" si="10"/>
        <v/>
      </c>
      <c r="U48" s="397" t="str">
        <f t="shared" si="11"/>
        <v/>
      </c>
      <c r="V48" s="257">
        <f t="shared" si="12"/>
        <v>0</v>
      </c>
      <c r="W48" s="257">
        <f t="shared" si="13"/>
        <v>0</v>
      </c>
      <c r="X48" s="257">
        <f t="shared" si="14"/>
        <v>0</v>
      </c>
      <c r="Y48" s="257">
        <f t="shared" si="15"/>
        <v>0</v>
      </c>
      <c r="Z48" s="257">
        <f t="shared" si="16"/>
        <v>0</v>
      </c>
      <c r="AA48" s="257">
        <f t="shared" si="17"/>
        <v>0</v>
      </c>
      <c r="AB48" s="257">
        <f t="shared" si="18"/>
        <v>0</v>
      </c>
      <c r="AC48" s="257">
        <f t="shared" si="19"/>
        <v>0</v>
      </c>
    </row>
    <row r="49" spans="1:29" x14ac:dyDescent="0.3">
      <c r="A49" s="258">
        <v>39</v>
      </c>
      <c r="B49" s="150"/>
      <c r="C49" s="150"/>
      <c r="D49" s="150"/>
      <c r="E49" s="150"/>
      <c r="F49" s="147"/>
      <c r="G49" s="153"/>
      <c r="H49" s="155"/>
      <c r="I49" s="254" t="str">
        <f>IF(G49="","",VLOOKUP(G49,'Overview - Financial Statement'!$A$46:$B$60,2,FALSE))</f>
        <v/>
      </c>
      <c r="J49" s="255" t="str">
        <f t="shared" si="5"/>
        <v/>
      </c>
      <c r="L49" s="253">
        <f t="shared" si="20"/>
        <v>0</v>
      </c>
      <c r="M49" s="253">
        <f t="shared" si="21"/>
        <v>0</v>
      </c>
      <c r="N49" s="259">
        <f t="shared" si="22"/>
        <v>0</v>
      </c>
      <c r="O49" s="259">
        <f t="shared" si="23"/>
        <v>0</v>
      </c>
      <c r="Q49" s="256" t="s">
        <v>122</v>
      </c>
      <c r="R49" s="145" t="s">
        <v>142</v>
      </c>
      <c r="T49" s="193" t="str">
        <f t="shared" si="10"/>
        <v/>
      </c>
      <c r="U49" s="397" t="str">
        <f t="shared" si="11"/>
        <v/>
      </c>
      <c r="V49" s="257">
        <f t="shared" si="12"/>
        <v>0</v>
      </c>
      <c r="W49" s="257">
        <f t="shared" si="13"/>
        <v>0</v>
      </c>
      <c r="X49" s="257">
        <f t="shared" si="14"/>
        <v>0</v>
      </c>
      <c r="Y49" s="257">
        <f t="shared" si="15"/>
        <v>0</v>
      </c>
      <c r="Z49" s="257">
        <f t="shared" si="16"/>
        <v>0</v>
      </c>
      <c r="AA49" s="257">
        <f t="shared" si="17"/>
        <v>0</v>
      </c>
      <c r="AB49" s="257">
        <f t="shared" si="18"/>
        <v>0</v>
      </c>
      <c r="AC49" s="257">
        <f t="shared" si="19"/>
        <v>0</v>
      </c>
    </row>
    <row r="50" spans="1:29" x14ac:dyDescent="0.3">
      <c r="A50" s="258">
        <v>40</v>
      </c>
      <c r="B50" s="150"/>
      <c r="C50" s="150"/>
      <c r="D50" s="150"/>
      <c r="E50" s="150"/>
      <c r="F50" s="147"/>
      <c r="G50" s="153"/>
      <c r="H50" s="155"/>
      <c r="I50" s="254" t="str">
        <f>IF(G50="","",VLOOKUP(G50,'Overview - Financial Statement'!$A$46:$B$60,2,FALSE))</f>
        <v/>
      </c>
      <c r="J50" s="255" t="str">
        <f t="shared" si="5"/>
        <v/>
      </c>
      <c r="L50" s="253">
        <f t="shared" si="20"/>
        <v>0</v>
      </c>
      <c r="M50" s="253">
        <f t="shared" si="21"/>
        <v>0</v>
      </c>
      <c r="N50" s="259">
        <f t="shared" si="22"/>
        <v>0</v>
      </c>
      <c r="O50" s="259">
        <f t="shared" si="23"/>
        <v>0</v>
      </c>
      <c r="R50" s="145" t="s">
        <v>290</v>
      </c>
      <c r="T50" s="193" t="str">
        <f t="shared" si="10"/>
        <v/>
      </c>
      <c r="U50" s="397" t="str">
        <f t="shared" si="11"/>
        <v/>
      </c>
      <c r="V50" s="257">
        <f t="shared" si="12"/>
        <v>0</v>
      </c>
      <c r="W50" s="257">
        <f t="shared" si="13"/>
        <v>0</v>
      </c>
      <c r="X50" s="257">
        <f t="shared" si="14"/>
        <v>0</v>
      </c>
      <c r="Y50" s="257">
        <f t="shared" si="15"/>
        <v>0</v>
      </c>
      <c r="Z50" s="257">
        <f t="shared" si="16"/>
        <v>0</v>
      </c>
      <c r="AA50" s="257">
        <f t="shared" si="17"/>
        <v>0</v>
      </c>
      <c r="AB50" s="257">
        <f t="shared" si="18"/>
        <v>0</v>
      </c>
      <c r="AC50" s="257">
        <f t="shared" si="19"/>
        <v>0</v>
      </c>
    </row>
    <row r="51" spans="1:29" x14ac:dyDescent="0.3">
      <c r="A51" s="258">
        <v>41</v>
      </c>
      <c r="B51" s="150"/>
      <c r="C51" s="150"/>
      <c r="D51" s="150"/>
      <c r="E51" s="150"/>
      <c r="F51" s="147"/>
      <c r="G51" s="153"/>
      <c r="H51" s="155"/>
      <c r="I51" s="254" t="str">
        <f>IF(G51="","",VLOOKUP(G51,'Overview - Financial Statement'!$A$46:$B$60,2,FALSE))</f>
        <v/>
      </c>
      <c r="J51" s="255" t="str">
        <f t="shared" si="5"/>
        <v/>
      </c>
      <c r="L51" s="253">
        <f t="shared" si="20"/>
        <v>0</v>
      </c>
      <c r="M51" s="253">
        <f t="shared" si="21"/>
        <v>0</v>
      </c>
      <c r="N51" s="259">
        <f t="shared" si="22"/>
        <v>0</v>
      </c>
      <c r="O51" s="259">
        <f t="shared" si="23"/>
        <v>0</v>
      </c>
      <c r="R51" s="145" t="s">
        <v>257</v>
      </c>
      <c r="T51" s="193" t="str">
        <f t="shared" si="10"/>
        <v/>
      </c>
      <c r="U51" s="397" t="str">
        <f t="shared" si="11"/>
        <v/>
      </c>
      <c r="V51" s="257">
        <f t="shared" si="12"/>
        <v>0</v>
      </c>
      <c r="W51" s="257">
        <f t="shared" si="13"/>
        <v>0</v>
      </c>
      <c r="X51" s="257">
        <f t="shared" si="14"/>
        <v>0</v>
      </c>
      <c r="Y51" s="257">
        <f t="shared" si="15"/>
        <v>0</v>
      </c>
      <c r="Z51" s="257">
        <f t="shared" si="16"/>
        <v>0</v>
      </c>
      <c r="AA51" s="257">
        <f t="shared" si="17"/>
        <v>0</v>
      </c>
      <c r="AB51" s="257">
        <f t="shared" si="18"/>
        <v>0</v>
      </c>
      <c r="AC51" s="257">
        <f t="shared" si="19"/>
        <v>0</v>
      </c>
    </row>
    <row r="52" spans="1:29" x14ac:dyDescent="0.3">
      <c r="A52" s="258">
        <v>42</v>
      </c>
      <c r="B52" s="150"/>
      <c r="C52" s="150"/>
      <c r="D52" s="150"/>
      <c r="E52" s="150"/>
      <c r="F52" s="147"/>
      <c r="G52" s="153"/>
      <c r="H52" s="155"/>
      <c r="I52" s="254" t="str">
        <f>IF(G52="","",VLOOKUP(G52,'Overview - Financial Statement'!$A$46:$B$60,2,FALSE))</f>
        <v/>
      </c>
      <c r="J52" s="255" t="str">
        <f t="shared" si="5"/>
        <v/>
      </c>
      <c r="L52" s="253">
        <f t="shared" si="20"/>
        <v>0</v>
      </c>
      <c r="M52" s="253">
        <f t="shared" si="21"/>
        <v>0</v>
      </c>
      <c r="N52" s="259">
        <f t="shared" si="22"/>
        <v>0</v>
      </c>
      <c r="O52" s="259">
        <f t="shared" si="23"/>
        <v>0</v>
      </c>
      <c r="R52" s="145" t="s">
        <v>292</v>
      </c>
      <c r="T52" s="193" t="str">
        <f t="shared" si="10"/>
        <v/>
      </c>
      <c r="U52" s="397" t="str">
        <f t="shared" si="11"/>
        <v/>
      </c>
      <c r="V52" s="257">
        <f t="shared" si="12"/>
        <v>0</v>
      </c>
      <c r="W52" s="257">
        <f t="shared" si="13"/>
        <v>0</v>
      </c>
      <c r="X52" s="257">
        <f t="shared" si="14"/>
        <v>0</v>
      </c>
      <c r="Y52" s="257">
        <f t="shared" si="15"/>
        <v>0</v>
      </c>
      <c r="Z52" s="257">
        <f t="shared" si="16"/>
        <v>0</v>
      </c>
      <c r="AA52" s="257">
        <f t="shared" si="17"/>
        <v>0</v>
      </c>
      <c r="AB52" s="257">
        <f t="shared" si="18"/>
        <v>0</v>
      </c>
      <c r="AC52" s="257">
        <f t="shared" si="19"/>
        <v>0</v>
      </c>
    </row>
    <row r="53" spans="1:29" x14ac:dyDescent="0.3">
      <c r="A53" s="258">
        <v>43</v>
      </c>
      <c r="B53" s="150"/>
      <c r="C53" s="150"/>
      <c r="D53" s="150"/>
      <c r="E53" s="150"/>
      <c r="F53" s="147"/>
      <c r="G53" s="153"/>
      <c r="H53" s="155"/>
      <c r="I53" s="254" t="str">
        <f>IF(G53="","",VLOOKUP(G53,'Overview - Financial Statement'!$A$46:$B$60,2,FALSE))</f>
        <v/>
      </c>
      <c r="J53" s="255" t="str">
        <f t="shared" si="5"/>
        <v/>
      </c>
      <c r="L53" s="253">
        <f t="shared" si="20"/>
        <v>0</v>
      </c>
      <c r="M53" s="253">
        <f t="shared" si="21"/>
        <v>0</v>
      </c>
      <c r="N53" s="259">
        <f t="shared" si="22"/>
        <v>0</v>
      </c>
      <c r="O53" s="259">
        <f t="shared" si="23"/>
        <v>0</v>
      </c>
      <c r="R53" s="145" t="s">
        <v>296</v>
      </c>
      <c r="T53" s="193" t="str">
        <f t="shared" si="10"/>
        <v/>
      </c>
      <c r="U53" s="397" t="str">
        <f t="shared" si="11"/>
        <v/>
      </c>
      <c r="V53" s="257">
        <f t="shared" si="12"/>
        <v>0</v>
      </c>
      <c r="W53" s="257">
        <f t="shared" si="13"/>
        <v>0</v>
      </c>
      <c r="X53" s="257">
        <f t="shared" si="14"/>
        <v>0</v>
      </c>
      <c r="Y53" s="257">
        <f t="shared" si="15"/>
        <v>0</v>
      </c>
      <c r="Z53" s="257">
        <f t="shared" si="16"/>
        <v>0</v>
      </c>
      <c r="AA53" s="257">
        <f t="shared" si="17"/>
        <v>0</v>
      </c>
      <c r="AB53" s="257">
        <f t="shared" si="18"/>
        <v>0</v>
      </c>
      <c r="AC53" s="257">
        <f t="shared" si="19"/>
        <v>0</v>
      </c>
    </row>
    <row r="54" spans="1:29" x14ac:dyDescent="0.3">
      <c r="A54" s="258">
        <v>44</v>
      </c>
      <c r="B54" s="150"/>
      <c r="C54" s="150"/>
      <c r="D54" s="150"/>
      <c r="E54" s="150"/>
      <c r="F54" s="147"/>
      <c r="G54" s="153"/>
      <c r="H54" s="155"/>
      <c r="I54" s="254" t="str">
        <f>IF(G54="","",VLOOKUP(G54,'Overview - Financial Statement'!$A$46:$B$60,2,FALSE))</f>
        <v/>
      </c>
      <c r="J54" s="255" t="str">
        <f t="shared" si="5"/>
        <v/>
      </c>
      <c r="L54" s="253">
        <f t="shared" si="20"/>
        <v>0</v>
      </c>
      <c r="M54" s="253">
        <f t="shared" si="21"/>
        <v>0</v>
      </c>
      <c r="N54" s="259">
        <f t="shared" si="22"/>
        <v>0</v>
      </c>
      <c r="O54" s="259">
        <f t="shared" si="23"/>
        <v>0</v>
      </c>
      <c r="R54" s="145" t="s">
        <v>293</v>
      </c>
      <c r="T54" s="193" t="str">
        <f t="shared" si="10"/>
        <v/>
      </c>
      <c r="U54" s="397" t="str">
        <f t="shared" si="11"/>
        <v/>
      </c>
      <c r="V54" s="257">
        <f t="shared" si="12"/>
        <v>0</v>
      </c>
      <c r="W54" s="257">
        <f t="shared" si="13"/>
        <v>0</v>
      </c>
      <c r="X54" s="257">
        <f t="shared" si="14"/>
        <v>0</v>
      </c>
      <c r="Y54" s="257">
        <f t="shared" si="15"/>
        <v>0</v>
      </c>
      <c r="Z54" s="257">
        <f t="shared" si="16"/>
        <v>0</v>
      </c>
      <c r="AA54" s="257">
        <f t="shared" si="17"/>
        <v>0</v>
      </c>
      <c r="AB54" s="257">
        <f t="shared" si="18"/>
        <v>0</v>
      </c>
      <c r="AC54" s="257">
        <f t="shared" si="19"/>
        <v>0</v>
      </c>
    </row>
    <row r="55" spans="1:29" x14ac:dyDescent="0.3">
      <c r="A55" s="258">
        <v>45</v>
      </c>
      <c r="B55" s="150"/>
      <c r="C55" s="150"/>
      <c r="D55" s="150"/>
      <c r="E55" s="150"/>
      <c r="F55" s="147"/>
      <c r="G55" s="153"/>
      <c r="H55" s="155"/>
      <c r="I55" s="254" t="str">
        <f>IF(G55="","",VLOOKUP(G55,'Overview - Financial Statement'!$A$46:$B$60,2,FALSE))</f>
        <v/>
      </c>
      <c r="J55" s="255" t="str">
        <f t="shared" si="5"/>
        <v/>
      </c>
      <c r="L55" s="253">
        <f t="shared" si="20"/>
        <v>0</v>
      </c>
      <c r="M55" s="253">
        <f t="shared" si="21"/>
        <v>0</v>
      </c>
      <c r="N55" s="259">
        <f t="shared" si="22"/>
        <v>0</v>
      </c>
      <c r="O55" s="259">
        <f t="shared" si="23"/>
        <v>0</v>
      </c>
      <c r="R55" s="145" t="s">
        <v>295</v>
      </c>
      <c r="T55" s="193" t="str">
        <f t="shared" si="10"/>
        <v/>
      </c>
      <c r="U55" s="397" t="str">
        <f t="shared" si="11"/>
        <v/>
      </c>
      <c r="V55" s="257">
        <f t="shared" si="12"/>
        <v>0</v>
      </c>
      <c r="W55" s="257">
        <f t="shared" si="13"/>
        <v>0</v>
      </c>
      <c r="X55" s="257">
        <f t="shared" si="14"/>
        <v>0</v>
      </c>
      <c r="Y55" s="257">
        <f t="shared" si="15"/>
        <v>0</v>
      </c>
      <c r="Z55" s="257">
        <f t="shared" si="16"/>
        <v>0</v>
      </c>
      <c r="AA55" s="257">
        <f t="shared" si="17"/>
        <v>0</v>
      </c>
      <c r="AB55" s="257">
        <f t="shared" si="18"/>
        <v>0</v>
      </c>
      <c r="AC55" s="257">
        <f t="shared" si="19"/>
        <v>0</v>
      </c>
    </row>
    <row r="56" spans="1:29" x14ac:dyDescent="0.3">
      <c r="A56" s="258">
        <v>46</v>
      </c>
      <c r="B56" s="150"/>
      <c r="C56" s="150"/>
      <c r="D56" s="150"/>
      <c r="E56" s="150"/>
      <c r="F56" s="147"/>
      <c r="G56" s="153"/>
      <c r="H56" s="155"/>
      <c r="I56" s="254" t="str">
        <f>IF(G56="","",VLOOKUP(G56,'Overview - Financial Statement'!$A$46:$B$60,2,FALSE))</f>
        <v/>
      </c>
      <c r="J56" s="255" t="str">
        <f t="shared" si="5"/>
        <v/>
      </c>
      <c r="L56" s="253">
        <f t="shared" si="20"/>
        <v>0</v>
      </c>
      <c r="M56" s="253">
        <f t="shared" si="21"/>
        <v>0</v>
      </c>
      <c r="N56" s="259">
        <f t="shared" si="22"/>
        <v>0</v>
      </c>
      <c r="O56" s="259">
        <f t="shared" si="23"/>
        <v>0</v>
      </c>
      <c r="R56" s="145" t="s">
        <v>376</v>
      </c>
      <c r="T56" s="193" t="str">
        <f t="shared" si="10"/>
        <v/>
      </c>
      <c r="U56" s="397" t="str">
        <f t="shared" si="11"/>
        <v/>
      </c>
      <c r="V56" s="257">
        <f t="shared" si="12"/>
        <v>0</v>
      </c>
      <c r="W56" s="257">
        <f t="shared" si="13"/>
        <v>0</v>
      </c>
      <c r="X56" s="257">
        <f t="shared" si="14"/>
        <v>0</v>
      </c>
      <c r="Y56" s="257">
        <f t="shared" si="15"/>
        <v>0</v>
      </c>
      <c r="Z56" s="257">
        <f t="shared" si="16"/>
        <v>0</v>
      </c>
      <c r="AA56" s="257">
        <f t="shared" si="17"/>
        <v>0</v>
      </c>
      <c r="AB56" s="257">
        <f t="shared" si="18"/>
        <v>0</v>
      </c>
      <c r="AC56" s="257">
        <f t="shared" si="19"/>
        <v>0</v>
      </c>
    </row>
    <row r="57" spans="1:29" x14ac:dyDescent="0.3">
      <c r="A57" s="258">
        <v>47</v>
      </c>
      <c r="B57" s="150"/>
      <c r="C57" s="150"/>
      <c r="D57" s="150"/>
      <c r="E57" s="150"/>
      <c r="F57" s="147"/>
      <c r="G57" s="153"/>
      <c r="H57" s="155"/>
      <c r="I57" s="254" t="str">
        <f>IF(G57="","",VLOOKUP(G57,'Overview - Financial Statement'!$A$46:$B$60,2,FALSE))</f>
        <v/>
      </c>
      <c r="J57" s="255" t="str">
        <f t="shared" si="5"/>
        <v/>
      </c>
      <c r="L57" s="253">
        <f t="shared" si="20"/>
        <v>0</v>
      </c>
      <c r="M57" s="253">
        <f t="shared" si="21"/>
        <v>0</v>
      </c>
      <c r="N57" s="259">
        <f t="shared" si="22"/>
        <v>0</v>
      </c>
      <c r="O57" s="259">
        <f t="shared" si="23"/>
        <v>0</v>
      </c>
      <c r="R57" s="145" t="s">
        <v>297</v>
      </c>
      <c r="T57" s="193" t="str">
        <f t="shared" si="10"/>
        <v/>
      </c>
      <c r="U57" s="397" t="str">
        <f t="shared" si="11"/>
        <v/>
      </c>
      <c r="V57" s="257">
        <f t="shared" si="12"/>
        <v>0</v>
      </c>
      <c r="W57" s="257">
        <f t="shared" si="13"/>
        <v>0</v>
      </c>
      <c r="X57" s="257">
        <f t="shared" si="14"/>
        <v>0</v>
      </c>
      <c r="Y57" s="257">
        <f t="shared" si="15"/>
        <v>0</v>
      </c>
      <c r="Z57" s="257">
        <f t="shared" si="16"/>
        <v>0</v>
      </c>
      <c r="AA57" s="257">
        <f t="shared" si="17"/>
        <v>0</v>
      </c>
      <c r="AB57" s="257">
        <f t="shared" si="18"/>
        <v>0</v>
      </c>
      <c r="AC57" s="257">
        <f t="shared" si="19"/>
        <v>0</v>
      </c>
    </row>
    <row r="58" spans="1:29" x14ac:dyDescent="0.3">
      <c r="A58" s="258">
        <v>48</v>
      </c>
      <c r="B58" s="150"/>
      <c r="C58" s="150"/>
      <c r="D58" s="150"/>
      <c r="E58" s="150"/>
      <c r="F58" s="147"/>
      <c r="G58" s="153"/>
      <c r="H58" s="155"/>
      <c r="I58" s="254" t="str">
        <f>IF(G58="","",VLOOKUP(G58,'Overview - Financial Statement'!$A$46:$B$60,2,FALSE))</f>
        <v/>
      </c>
      <c r="J58" s="255" t="str">
        <f t="shared" si="5"/>
        <v/>
      </c>
      <c r="L58" s="253">
        <f t="shared" si="20"/>
        <v>0</v>
      </c>
      <c r="M58" s="253">
        <f t="shared" si="21"/>
        <v>0</v>
      </c>
      <c r="N58" s="259">
        <f t="shared" si="22"/>
        <v>0</v>
      </c>
      <c r="O58" s="259">
        <f t="shared" si="23"/>
        <v>0</v>
      </c>
      <c r="R58" s="145" t="s">
        <v>299</v>
      </c>
      <c r="T58" s="193" t="str">
        <f t="shared" si="10"/>
        <v/>
      </c>
      <c r="U58" s="397" t="str">
        <f t="shared" si="11"/>
        <v/>
      </c>
      <c r="V58" s="257">
        <f t="shared" si="12"/>
        <v>0</v>
      </c>
      <c r="W58" s="257">
        <f t="shared" si="13"/>
        <v>0</v>
      </c>
      <c r="X58" s="257">
        <f t="shared" si="14"/>
        <v>0</v>
      </c>
      <c r="Y58" s="257">
        <f t="shared" si="15"/>
        <v>0</v>
      </c>
      <c r="Z58" s="257">
        <f t="shared" si="16"/>
        <v>0</v>
      </c>
      <c r="AA58" s="257">
        <f t="shared" si="17"/>
        <v>0</v>
      </c>
      <c r="AB58" s="257">
        <f t="shared" si="18"/>
        <v>0</v>
      </c>
      <c r="AC58" s="257">
        <f t="shared" si="19"/>
        <v>0</v>
      </c>
    </row>
    <row r="59" spans="1:29" x14ac:dyDescent="0.3">
      <c r="A59" s="258">
        <v>49</v>
      </c>
      <c r="B59" s="150"/>
      <c r="C59" s="150"/>
      <c r="D59" s="150"/>
      <c r="E59" s="150"/>
      <c r="F59" s="147"/>
      <c r="G59" s="153"/>
      <c r="H59" s="155"/>
      <c r="I59" s="254" t="str">
        <f>IF(G59="","",VLOOKUP(G59,'Overview - Financial Statement'!$A$46:$B$60,2,FALSE))</f>
        <v/>
      </c>
      <c r="J59" s="255" t="str">
        <f t="shared" si="5"/>
        <v/>
      </c>
      <c r="L59" s="253">
        <f t="shared" si="20"/>
        <v>0</v>
      </c>
      <c r="M59" s="253">
        <f t="shared" si="21"/>
        <v>0</v>
      </c>
      <c r="N59" s="259">
        <f t="shared" si="22"/>
        <v>0</v>
      </c>
      <c r="O59" s="259">
        <f t="shared" si="23"/>
        <v>0</v>
      </c>
      <c r="R59" s="145" t="s">
        <v>298</v>
      </c>
      <c r="T59" s="193" t="str">
        <f t="shared" si="10"/>
        <v/>
      </c>
      <c r="U59" s="397" t="str">
        <f t="shared" si="11"/>
        <v/>
      </c>
      <c r="V59" s="257">
        <f t="shared" si="12"/>
        <v>0</v>
      </c>
      <c r="W59" s="257">
        <f t="shared" si="13"/>
        <v>0</v>
      </c>
      <c r="X59" s="257">
        <f t="shared" si="14"/>
        <v>0</v>
      </c>
      <c r="Y59" s="257">
        <f t="shared" si="15"/>
        <v>0</v>
      </c>
      <c r="Z59" s="257">
        <f t="shared" si="16"/>
        <v>0</v>
      </c>
      <c r="AA59" s="257">
        <f t="shared" si="17"/>
        <v>0</v>
      </c>
      <c r="AB59" s="257">
        <f t="shared" si="18"/>
        <v>0</v>
      </c>
      <c r="AC59" s="257">
        <f t="shared" si="19"/>
        <v>0</v>
      </c>
    </row>
    <row r="60" spans="1:29" x14ac:dyDescent="0.3">
      <c r="A60" s="258">
        <v>50</v>
      </c>
      <c r="B60" s="150"/>
      <c r="C60" s="150"/>
      <c r="D60" s="150"/>
      <c r="E60" s="150"/>
      <c r="F60" s="147"/>
      <c r="G60" s="153"/>
      <c r="H60" s="155"/>
      <c r="I60" s="254" t="str">
        <f>IF(G60="","",VLOOKUP(G60,'Overview - Financial Statement'!$A$46:$B$60,2,FALSE))</f>
        <v/>
      </c>
      <c r="J60" s="255" t="str">
        <f t="shared" si="5"/>
        <v/>
      </c>
      <c r="L60" s="253">
        <f t="shared" si="20"/>
        <v>0</v>
      </c>
      <c r="M60" s="253">
        <f t="shared" si="21"/>
        <v>0</v>
      </c>
      <c r="N60" s="259">
        <f t="shared" si="22"/>
        <v>0</v>
      </c>
      <c r="O60" s="259">
        <f t="shared" si="23"/>
        <v>0</v>
      </c>
      <c r="R60" s="145" t="s">
        <v>300</v>
      </c>
      <c r="T60" s="193" t="str">
        <f t="shared" si="10"/>
        <v/>
      </c>
      <c r="U60" s="397" t="str">
        <f t="shared" si="11"/>
        <v/>
      </c>
      <c r="V60" s="257">
        <f t="shared" si="12"/>
        <v>0</v>
      </c>
      <c r="W60" s="257">
        <f t="shared" si="13"/>
        <v>0</v>
      </c>
      <c r="X60" s="257">
        <f t="shared" si="14"/>
        <v>0</v>
      </c>
      <c r="Y60" s="257">
        <f t="shared" si="15"/>
        <v>0</v>
      </c>
      <c r="Z60" s="257">
        <f t="shared" si="16"/>
        <v>0</v>
      </c>
      <c r="AA60" s="257">
        <f t="shared" si="17"/>
        <v>0</v>
      </c>
      <c r="AB60" s="257">
        <f t="shared" si="18"/>
        <v>0</v>
      </c>
      <c r="AC60" s="257">
        <f t="shared" si="19"/>
        <v>0</v>
      </c>
    </row>
    <row r="61" spans="1:29" x14ac:dyDescent="0.3">
      <c r="A61" s="258">
        <v>51</v>
      </c>
      <c r="B61" s="150"/>
      <c r="C61" s="150"/>
      <c r="D61" s="150"/>
      <c r="E61" s="150"/>
      <c r="F61" s="147"/>
      <c r="G61" s="153"/>
      <c r="H61" s="155"/>
      <c r="I61" s="254" t="str">
        <f>IF(G61="","",VLOOKUP(G61,'Overview - Financial Statement'!$A$46:$B$60,2,FALSE))</f>
        <v/>
      </c>
      <c r="J61" s="255" t="str">
        <f t="shared" si="5"/>
        <v/>
      </c>
      <c r="L61" s="253">
        <f t="shared" si="20"/>
        <v>0</v>
      </c>
      <c r="M61" s="253">
        <f t="shared" si="21"/>
        <v>0</v>
      </c>
      <c r="N61" s="259">
        <f t="shared" si="22"/>
        <v>0</v>
      </c>
      <c r="O61" s="259">
        <f t="shared" si="23"/>
        <v>0</v>
      </c>
      <c r="R61" s="145" t="s">
        <v>48</v>
      </c>
      <c r="T61" s="193" t="str">
        <f t="shared" si="10"/>
        <v/>
      </c>
      <c r="U61" s="397" t="str">
        <f t="shared" si="11"/>
        <v/>
      </c>
      <c r="V61" s="257">
        <f t="shared" si="12"/>
        <v>0</v>
      </c>
      <c r="W61" s="257">
        <f t="shared" si="13"/>
        <v>0</v>
      </c>
      <c r="X61" s="257">
        <f t="shared" si="14"/>
        <v>0</v>
      </c>
      <c r="Y61" s="257">
        <f t="shared" si="15"/>
        <v>0</v>
      </c>
      <c r="Z61" s="257">
        <f t="shared" si="16"/>
        <v>0</v>
      </c>
      <c r="AA61" s="257">
        <f t="shared" si="17"/>
        <v>0</v>
      </c>
      <c r="AB61" s="257">
        <f t="shared" si="18"/>
        <v>0</v>
      </c>
      <c r="AC61" s="257">
        <f t="shared" si="19"/>
        <v>0</v>
      </c>
    </row>
    <row r="62" spans="1:29" x14ac:dyDescent="0.3">
      <c r="A62" s="258">
        <v>52</v>
      </c>
      <c r="B62" s="150"/>
      <c r="C62" s="150"/>
      <c r="D62" s="150"/>
      <c r="E62" s="150"/>
      <c r="F62" s="147"/>
      <c r="G62" s="153"/>
      <c r="H62" s="155"/>
      <c r="I62" s="254" t="str">
        <f>IF(G62="","",VLOOKUP(G62,'Overview - Financial Statement'!$A$46:$B$60,2,FALSE))</f>
        <v/>
      </c>
      <c r="J62" s="255" t="str">
        <f t="shared" si="5"/>
        <v/>
      </c>
      <c r="L62" s="253">
        <f t="shared" si="20"/>
        <v>0</v>
      </c>
      <c r="M62" s="253">
        <f t="shared" si="21"/>
        <v>0</v>
      </c>
      <c r="N62" s="259">
        <f t="shared" si="22"/>
        <v>0</v>
      </c>
      <c r="O62" s="259">
        <f t="shared" si="23"/>
        <v>0</v>
      </c>
      <c r="R62" s="145" t="s">
        <v>151</v>
      </c>
      <c r="T62" s="193" t="str">
        <f t="shared" si="10"/>
        <v/>
      </c>
      <c r="U62" s="397" t="str">
        <f t="shared" si="11"/>
        <v/>
      </c>
      <c r="V62" s="257">
        <f t="shared" si="12"/>
        <v>0</v>
      </c>
      <c r="W62" s="257">
        <f t="shared" si="13"/>
        <v>0</v>
      </c>
      <c r="X62" s="257">
        <f t="shared" si="14"/>
        <v>0</v>
      </c>
      <c r="Y62" s="257">
        <f t="shared" si="15"/>
        <v>0</v>
      </c>
      <c r="Z62" s="257">
        <f t="shared" si="16"/>
        <v>0</v>
      </c>
      <c r="AA62" s="257">
        <f t="shared" si="17"/>
        <v>0</v>
      </c>
      <c r="AB62" s="257">
        <f t="shared" si="18"/>
        <v>0</v>
      </c>
      <c r="AC62" s="257">
        <f t="shared" si="19"/>
        <v>0</v>
      </c>
    </row>
    <row r="63" spans="1:29" x14ac:dyDescent="0.3">
      <c r="A63" s="258">
        <v>53</v>
      </c>
      <c r="B63" s="150"/>
      <c r="C63" s="150"/>
      <c r="D63" s="150"/>
      <c r="E63" s="150"/>
      <c r="F63" s="147"/>
      <c r="G63" s="153"/>
      <c r="H63" s="155"/>
      <c r="I63" s="254" t="str">
        <f>IF(G63="","",VLOOKUP(G63,'Overview - Financial Statement'!$A$46:$B$60,2,FALSE))</f>
        <v/>
      </c>
      <c r="J63" s="255" t="str">
        <f t="shared" si="5"/>
        <v/>
      </c>
      <c r="L63" s="253">
        <f t="shared" si="20"/>
        <v>0</v>
      </c>
      <c r="M63" s="253">
        <f t="shared" si="21"/>
        <v>0</v>
      </c>
      <c r="N63" s="259">
        <f t="shared" si="22"/>
        <v>0</v>
      </c>
      <c r="O63" s="259">
        <f t="shared" si="23"/>
        <v>0</v>
      </c>
      <c r="R63" s="145" t="s">
        <v>303</v>
      </c>
      <c r="T63" s="193" t="str">
        <f t="shared" si="10"/>
        <v/>
      </c>
      <c r="U63" s="397" t="str">
        <f t="shared" si="11"/>
        <v/>
      </c>
      <c r="V63" s="257">
        <f t="shared" si="12"/>
        <v>0</v>
      </c>
      <c r="W63" s="257">
        <f t="shared" si="13"/>
        <v>0</v>
      </c>
      <c r="X63" s="257">
        <f t="shared" si="14"/>
        <v>0</v>
      </c>
      <c r="Y63" s="257">
        <f t="shared" si="15"/>
        <v>0</v>
      </c>
      <c r="Z63" s="257">
        <f t="shared" si="16"/>
        <v>0</v>
      </c>
      <c r="AA63" s="257">
        <f t="shared" si="17"/>
        <v>0</v>
      </c>
      <c r="AB63" s="257">
        <f t="shared" si="18"/>
        <v>0</v>
      </c>
      <c r="AC63" s="257">
        <f t="shared" si="19"/>
        <v>0</v>
      </c>
    </row>
    <row r="64" spans="1:29" x14ac:dyDescent="0.3">
      <c r="A64" s="258">
        <v>54</v>
      </c>
      <c r="B64" s="150"/>
      <c r="C64" s="150"/>
      <c r="D64" s="150"/>
      <c r="E64" s="150"/>
      <c r="F64" s="147"/>
      <c r="G64" s="153"/>
      <c r="H64" s="155"/>
      <c r="I64" s="254" t="str">
        <f>IF(G64="","",VLOOKUP(G64,'Overview - Financial Statement'!$A$46:$B$60,2,FALSE))</f>
        <v/>
      </c>
      <c r="J64" s="255" t="str">
        <f t="shared" si="5"/>
        <v/>
      </c>
      <c r="L64" s="253">
        <f t="shared" si="20"/>
        <v>0</v>
      </c>
      <c r="M64" s="253">
        <f t="shared" si="21"/>
        <v>0</v>
      </c>
      <c r="N64" s="259">
        <f t="shared" si="22"/>
        <v>0</v>
      </c>
      <c r="O64" s="259">
        <f t="shared" si="23"/>
        <v>0</v>
      </c>
      <c r="R64" s="145" t="s">
        <v>304</v>
      </c>
      <c r="T64" s="193" t="str">
        <f t="shared" si="10"/>
        <v/>
      </c>
      <c r="U64" s="397" t="str">
        <f t="shared" si="11"/>
        <v/>
      </c>
      <c r="V64" s="257">
        <f t="shared" si="12"/>
        <v>0</v>
      </c>
      <c r="W64" s="257">
        <f t="shared" si="13"/>
        <v>0</v>
      </c>
      <c r="X64" s="257">
        <f t="shared" si="14"/>
        <v>0</v>
      </c>
      <c r="Y64" s="257">
        <f t="shared" si="15"/>
        <v>0</v>
      </c>
      <c r="Z64" s="257">
        <f t="shared" si="16"/>
        <v>0</v>
      </c>
      <c r="AA64" s="257">
        <f t="shared" si="17"/>
        <v>0</v>
      </c>
      <c r="AB64" s="257">
        <f t="shared" si="18"/>
        <v>0</v>
      </c>
      <c r="AC64" s="257">
        <f t="shared" si="19"/>
        <v>0</v>
      </c>
    </row>
    <row r="65" spans="1:29" x14ac:dyDescent="0.3">
      <c r="A65" s="258">
        <v>55</v>
      </c>
      <c r="B65" s="150"/>
      <c r="C65" s="150"/>
      <c r="D65" s="150"/>
      <c r="E65" s="150"/>
      <c r="F65" s="147"/>
      <c r="G65" s="153"/>
      <c r="H65" s="155"/>
      <c r="I65" s="254" t="str">
        <f>IF(G65="","",VLOOKUP(G65,'Overview - Financial Statement'!$A$46:$B$60,2,FALSE))</f>
        <v/>
      </c>
      <c r="J65" s="255" t="str">
        <f t="shared" si="5"/>
        <v/>
      </c>
      <c r="L65" s="253">
        <f t="shared" si="20"/>
        <v>0</v>
      </c>
      <c r="M65" s="253">
        <f t="shared" si="21"/>
        <v>0</v>
      </c>
      <c r="N65" s="259">
        <f t="shared" si="22"/>
        <v>0</v>
      </c>
      <c r="O65" s="259">
        <f t="shared" si="23"/>
        <v>0</v>
      </c>
      <c r="R65" s="145" t="s">
        <v>305</v>
      </c>
      <c r="T65" s="193" t="str">
        <f t="shared" si="10"/>
        <v/>
      </c>
      <c r="U65" s="397" t="str">
        <f t="shared" si="11"/>
        <v/>
      </c>
      <c r="V65" s="257">
        <f t="shared" si="12"/>
        <v>0</v>
      </c>
      <c r="W65" s="257">
        <f t="shared" si="13"/>
        <v>0</v>
      </c>
      <c r="X65" s="257">
        <f t="shared" si="14"/>
        <v>0</v>
      </c>
      <c r="Y65" s="257">
        <f t="shared" si="15"/>
        <v>0</v>
      </c>
      <c r="Z65" s="257">
        <f t="shared" si="16"/>
        <v>0</v>
      </c>
      <c r="AA65" s="257">
        <f t="shared" si="17"/>
        <v>0</v>
      </c>
      <c r="AB65" s="257">
        <f t="shared" si="18"/>
        <v>0</v>
      </c>
      <c r="AC65" s="257">
        <f t="shared" si="19"/>
        <v>0</v>
      </c>
    </row>
    <row r="66" spans="1:29" x14ac:dyDescent="0.3">
      <c r="A66" s="258">
        <v>56</v>
      </c>
      <c r="B66" s="150"/>
      <c r="C66" s="150"/>
      <c r="D66" s="150"/>
      <c r="E66" s="150"/>
      <c r="F66" s="147"/>
      <c r="G66" s="153"/>
      <c r="H66" s="155"/>
      <c r="I66" s="254" t="str">
        <f>IF(G66="","",VLOOKUP(G66,'Overview - Financial Statement'!$A$46:$B$60,2,FALSE))</f>
        <v/>
      </c>
      <c r="J66" s="255" t="str">
        <f t="shared" si="5"/>
        <v/>
      </c>
      <c r="L66" s="253">
        <f t="shared" si="20"/>
        <v>0</v>
      </c>
      <c r="M66" s="253">
        <f t="shared" si="21"/>
        <v>0</v>
      </c>
      <c r="N66" s="259">
        <f t="shared" si="22"/>
        <v>0</v>
      </c>
      <c r="O66" s="259">
        <f t="shared" si="23"/>
        <v>0</v>
      </c>
      <c r="R66" s="145" t="s">
        <v>301</v>
      </c>
      <c r="T66" s="193" t="str">
        <f t="shared" si="10"/>
        <v/>
      </c>
      <c r="U66" s="397" t="str">
        <f t="shared" si="11"/>
        <v/>
      </c>
      <c r="V66" s="257">
        <f t="shared" si="12"/>
        <v>0</v>
      </c>
      <c r="W66" s="257">
        <f t="shared" si="13"/>
        <v>0</v>
      </c>
      <c r="X66" s="257">
        <f t="shared" si="14"/>
        <v>0</v>
      </c>
      <c r="Y66" s="257">
        <f t="shared" si="15"/>
        <v>0</v>
      </c>
      <c r="Z66" s="257">
        <f t="shared" si="16"/>
        <v>0</v>
      </c>
      <c r="AA66" s="257">
        <f t="shared" si="17"/>
        <v>0</v>
      </c>
      <c r="AB66" s="257">
        <f t="shared" si="18"/>
        <v>0</v>
      </c>
      <c r="AC66" s="257">
        <f t="shared" si="19"/>
        <v>0</v>
      </c>
    </row>
    <row r="67" spans="1:29" x14ac:dyDescent="0.3">
      <c r="A67" s="258">
        <v>57</v>
      </c>
      <c r="B67" s="150"/>
      <c r="C67" s="150"/>
      <c r="D67" s="150"/>
      <c r="E67" s="150"/>
      <c r="F67" s="147"/>
      <c r="G67" s="153"/>
      <c r="H67" s="155"/>
      <c r="I67" s="254" t="str">
        <f>IF(G67="","",VLOOKUP(G67,'Overview - Financial Statement'!$A$46:$B$60,2,FALSE))</f>
        <v/>
      </c>
      <c r="J67" s="255" t="str">
        <f t="shared" si="5"/>
        <v/>
      </c>
      <c r="L67" s="253">
        <f t="shared" si="20"/>
        <v>0</v>
      </c>
      <c r="M67" s="253">
        <f t="shared" si="21"/>
        <v>0</v>
      </c>
      <c r="N67" s="259">
        <f t="shared" si="22"/>
        <v>0</v>
      </c>
      <c r="O67" s="259">
        <f t="shared" si="23"/>
        <v>0</v>
      </c>
      <c r="R67" s="145" t="s">
        <v>308</v>
      </c>
      <c r="T67" s="193" t="str">
        <f t="shared" si="10"/>
        <v/>
      </c>
      <c r="U67" s="397" t="str">
        <f t="shared" si="11"/>
        <v/>
      </c>
      <c r="V67" s="257">
        <f t="shared" si="12"/>
        <v>0</v>
      </c>
      <c r="W67" s="257">
        <f t="shared" si="13"/>
        <v>0</v>
      </c>
      <c r="X67" s="257">
        <f t="shared" si="14"/>
        <v>0</v>
      </c>
      <c r="Y67" s="257">
        <f t="shared" si="15"/>
        <v>0</v>
      </c>
      <c r="Z67" s="257">
        <f t="shared" si="16"/>
        <v>0</v>
      </c>
      <c r="AA67" s="257">
        <f t="shared" si="17"/>
        <v>0</v>
      </c>
      <c r="AB67" s="257">
        <f t="shared" si="18"/>
        <v>0</v>
      </c>
      <c r="AC67" s="257">
        <f t="shared" si="19"/>
        <v>0</v>
      </c>
    </row>
    <row r="68" spans="1:29" x14ac:dyDescent="0.3">
      <c r="A68" s="258">
        <v>58</v>
      </c>
      <c r="B68" s="150"/>
      <c r="C68" s="150"/>
      <c r="D68" s="150"/>
      <c r="E68" s="150"/>
      <c r="F68" s="147"/>
      <c r="G68" s="153"/>
      <c r="H68" s="155"/>
      <c r="I68" s="254" t="str">
        <f>IF(G68="","",VLOOKUP(G68,'Overview - Financial Statement'!$A$46:$B$60,2,FALSE))</f>
        <v/>
      </c>
      <c r="J68" s="255" t="str">
        <f t="shared" si="5"/>
        <v/>
      </c>
      <c r="L68" s="253">
        <f t="shared" si="20"/>
        <v>0</v>
      </c>
      <c r="M68" s="253">
        <f t="shared" si="21"/>
        <v>0</v>
      </c>
      <c r="N68" s="259">
        <f t="shared" si="22"/>
        <v>0</v>
      </c>
      <c r="O68" s="259">
        <f t="shared" si="23"/>
        <v>0</v>
      </c>
      <c r="R68" s="145" t="s">
        <v>306</v>
      </c>
      <c r="T68" s="193" t="str">
        <f t="shared" si="10"/>
        <v/>
      </c>
      <c r="U68" s="397" t="str">
        <f t="shared" si="11"/>
        <v/>
      </c>
      <c r="V68" s="257">
        <f t="shared" si="12"/>
        <v>0</v>
      </c>
      <c r="W68" s="257">
        <f t="shared" si="13"/>
        <v>0</v>
      </c>
      <c r="X68" s="257">
        <f t="shared" si="14"/>
        <v>0</v>
      </c>
      <c r="Y68" s="257">
        <f t="shared" si="15"/>
        <v>0</v>
      </c>
      <c r="Z68" s="257">
        <f t="shared" si="16"/>
        <v>0</v>
      </c>
      <c r="AA68" s="257">
        <f t="shared" si="17"/>
        <v>0</v>
      </c>
      <c r="AB68" s="257">
        <f t="shared" si="18"/>
        <v>0</v>
      </c>
      <c r="AC68" s="257">
        <f t="shared" si="19"/>
        <v>0</v>
      </c>
    </row>
    <row r="69" spans="1:29" x14ac:dyDescent="0.3">
      <c r="A69" s="258">
        <v>59</v>
      </c>
      <c r="B69" s="150"/>
      <c r="C69" s="150"/>
      <c r="D69" s="150"/>
      <c r="E69" s="150"/>
      <c r="F69" s="147"/>
      <c r="G69" s="153"/>
      <c r="H69" s="155"/>
      <c r="I69" s="254" t="str">
        <f>IF(G69="","",VLOOKUP(G69,'Overview - Financial Statement'!$A$46:$B$60,2,FALSE))</f>
        <v/>
      </c>
      <c r="J69" s="255" t="str">
        <f t="shared" si="5"/>
        <v/>
      </c>
      <c r="L69" s="253">
        <f t="shared" si="20"/>
        <v>0</v>
      </c>
      <c r="M69" s="253">
        <f t="shared" si="21"/>
        <v>0</v>
      </c>
      <c r="N69" s="259">
        <f t="shared" si="22"/>
        <v>0</v>
      </c>
      <c r="O69" s="259">
        <f t="shared" si="23"/>
        <v>0</v>
      </c>
      <c r="R69" s="145" t="s">
        <v>307</v>
      </c>
      <c r="T69" s="193" t="str">
        <f t="shared" si="10"/>
        <v/>
      </c>
      <c r="U69" s="397" t="str">
        <f t="shared" si="11"/>
        <v/>
      </c>
      <c r="V69" s="257">
        <f t="shared" si="12"/>
        <v>0</v>
      </c>
      <c r="W69" s="257">
        <f t="shared" si="13"/>
        <v>0</v>
      </c>
      <c r="X69" s="257">
        <f t="shared" si="14"/>
        <v>0</v>
      </c>
      <c r="Y69" s="257">
        <f t="shared" si="15"/>
        <v>0</v>
      </c>
      <c r="Z69" s="257">
        <f t="shared" si="16"/>
        <v>0</v>
      </c>
      <c r="AA69" s="257">
        <f t="shared" si="17"/>
        <v>0</v>
      </c>
      <c r="AB69" s="257">
        <f t="shared" si="18"/>
        <v>0</v>
      </c>
      <c r="AC69" s="257">
        <f t="shared" si="19"/>
        <v>0</v>
      </c>
    </row>
    <row r="70" spans="1:29" x14ac:dyDescent="0.3">
      <c r="A70" s="258">
        <v>60</v>
      </c>
      <c r="B70" s="150"/>
      <c r="C70" s="150"/>
      <c r="D70" s="150"/>
      <c r="E70" s="150"/>
      <c r="F70" s="147"/>
      <c r="G70" s="153"/>
      <c r="H70" s="155"/>
      <c r="I70" s="254" t="str">
        <f>IF(G70="","",VLOOKUP(G70,'Overview - Financial Statement'!$A$46:$B$60,2,FALSE))</f>
        <v/>
      </c>
      <c r="J70" s="255" t="str">
        <f t="shared" si="5"/>
        <v/>
      </c>
      <c r="L70" s="253">
        <f t="shared" si="20"/>
        <v>0</v>
      </c>
      <c r="M70" s="253">
        <f t="shared" si="21"/>
        <v>0</v>
      </c>
      <c r="N70" s="259">
        <f t="shared" si="22"/>
        <v>0</v>
      </c>
      <c r="O70" s="259">
        <f t="shared" si="23"/>
        <v>0</v>
      </c>
      <c r="R70" s="145" t="s">
        <v>309</v>
      </c>
      <c r="T70" s="193" t="str">
        <f t="shared" si="10"/>
        <v/>
      </c>
      <c r="U70" s="397" t="str">
        <f t="shared" si="11"/>
        <v/>
      </c>
      <c r="V70" s="257">
        <f t="shared" si="12"/>
        <v>0</v>
      </c>
      <c r="W70" s="257">
        <f t="shared" si="13"/>
        <v>0</v>
      </c>
      <c r="X70" s="257">
        <f t="shared" si="14"/>
        <v>0</v>
      </c>
      <c r="Y70" s="257">
        <f t="shared" si="15"/>
        <v>0</v>
      </c>
      <c r="Z70" s="257">
        <f t="shared" si="16"/>
        <v>0</v>
      </c>
      <c r="AA70" s="257">
        <f t="shared" si="17"/>
        <v>0</v>
      </c>
      <c r="AB70" s="257">
        <f t="shared" si="18"/>
        <v>0</v>
      </c>
      <c r="AC70" s="257">
        <f t="shared" si="19"/>
        <v>0</v>
      </c>
    </row>
    <row r="71" spans="1:29" x14ac:dyDescent="0.3">
      <c r="A71" s="258">
        <v>61</v>
      </c>
      <c r="B71" s="150"/>
      <c r="C71" s="150"/>
      <c r="D71" s="150"/>
      <c r="E71" s="150"/>
      <c r="F71" s="147"/>
      <c r="G71" s="153"/>
      <c r="H71" s="155"/>
      <c r="I71" s="254" t="str">
        <f>IF(G71="","",VLOOKUP(G71,'Overview - Financial Statement'!$A$46:$B$60,2,FALSE))</f>
        <v/>
      </c>
      <c r="J71" s="255" t="str">
        <f t="shared" si="5"/>
        <v/>
      </c>
      <c r="L71" s="253">
        <f t="shared" si="20"/>
        <v>0</v>
      </c>
      <c r="M71" s="253">
        <f t="shared" si="21"/>
        <v>0</v>
      </c>
      <c r="N71" s="259">
        <f t="shared" si="22"/>
        <v>0</v>
      </c>
      <c r="O71" s="259">
        <f t="shared" si="23"/>
        <v>0</v>
      </c>
      <c r="R71" s="145" t="s">
        <v>312</v>
      </c>
      <c r="T71" s="193" t="str">
        <f t="shared" si="10"/>
        <v/>
      </c>
      <c r="U71" s="397" t="str">
        <f t="shared" si="11"/>
        <v/>
      </c>
      <c r="V71" s="257">
        <f t="shared" si="12"/>
        <v>0</v>
      </c>
      <c r="W71" s="257">
        <f t="shared" si="13"/>
        <v>0</v>
      </c>
      <c r="X71" s="257">
        <f t="shared" si="14"/>
        <v>0</v>
      </c>
      <c r="Y71" s="257">
        <f t="shared" si="15"/>
        <v>0</v>
      </c>
      <c r="Z71" s="257">
        <f t="shared" si="16"/>
        <v>0</v>
      </c>
      <c r="AA71" s="257">
        <f t="shared" si="17"/>
        <v>0</v>
      </c>
      <c r="AB71" s="257">
        <f t="shared" si="18"/>
        <v>0</v>
      </c>
      <c r="AC71" s="257">
        <f t="shared" si="19"/>
        <v>0</v>
      </c>
    </row>
    <row r="72" spans="1:29" x14ac:dyDescent="0.3">
      <c r="A72" s="258">
        <v>62</v>
      </c>
      <c r="B72" s="150"/>
      <c r="C72" s="150"/>
      <c r="D72" s="150"/>
      <c r="E72" s="150"/>
      <c r="F72" s="147"/>
      <c r="G72" s="153"/>
      <c r="H72" s="155"/>
      <c r="I72" s="254" t="str">
        <f>IF(G72="","",VLOOKUP(G72,'Overview - Financial Statement'!$A$46:$B$60,2,FALSE))</f>
        <v/>
      </c>
      <c r="J72" s="255" t="str">
        <f t="shared" si="5"/>
        <v/>
      </c>
      <c r="L72" s="253">
        <f t="shared" si="20"/>
        <v>0</v>
      </c>
      <c r="M72" s="253">
        <f t="shared" si="21"/>
        <v>0</v>
      </c>
      <c r="N72" s="259">
        <f t="shared" si="22"/>
        <v>0</v>
      </c>
      <c r="O72" s="259">
        <f t="shared" si="23"/>
        <v>0</v>
      </c>
      <c r="R72" s="145" t="s">
        <v>311</v>
      </c>
      <c r="T72" s="193" t="str">
        <f t="shared" si="10"/>
        <v/>
      </c>
      <c r="U72" s="397" t="str">
        <f t="shared" si="11"/>
        <v/>
      </c>
      <c r="V72" s="257">
        <f t="shared" si="12"/>
        <v>0</v>
      </c>
      <c r="W72" s="257">
        <f t="shared" si="13"/>
        <v>0</v>
      </c>
      <c r="X72" s="257">
        <f t="shared" si="14"/>
        <v>0</v>
      </c>
      <c r="Y72" s="257">
        <f t="shared" si="15"/>
        <v>0</v>
      </c>
      <c r="Z72" s="257">
        <f t="shared" si="16"/>
        <v>0</v>
      </c>
      <c r="AA72" s="257">
        <f t="shared" si="17"/>
        <v>0</v>
      </c>
      <c r="AB72" s="257">
        <f t="shared" si="18"/>
        <v>0</v>
      </c>
      <c r="AC72" s="257">
        <f t="shared" si="19"/>
        <v>0</v>
      </c>
    </row>
    <row r="73" spans="1:29" x14ac:dyDescent="0.3">
      <c r="A73" s="258">
        <v>63</v>
      </c>
      <c r="B73" s="150"/>
      <c r="C73" s="150"/>
      <c r="D73" s="150"/>
      <c r="E73" s="150"/>
      <c r="F73" s="147"/>
      <c r="G73" s="153"/>
      <c r="H73" s="155"/>
      <c r="I73" s="254" t="str">
        <f>IF(G73="","",VLOOKUP(G73,'Overview - Financial Statement'!$A$46:$B$60,2,FALSE))</f>
        <v/>
      </c>
      <c r="J73" s="255" t="str">
        <f t="shared" si="5"/>
        <v/>
      </c>
      <c r="L73" s="253">
        <f t="shared" si="20"/>
        <v>0</v>
      </c>
      <c r="M73" s="253">
        <f t="shared" si="21"/>
        <v>0</v>
      </c>
      <c r="N73" s="259">
        <f t="shared" si="22"/>
        <v>0</v>
      </c>
      <c r="O73" s="259">
        <f t="shared" si="23"/>
        <v>0</v>
      </c>
      <c r="R73" s="145" t="s">
        <v>140</v>
      </c>
      <c r="T73" s="193" t="str">
        <f t="shared" si="10"/>
        <v/>
      </c>
      <c r="U73" s="397" t="str">
        <f t="shared" si="11"/>
        <v/>
      </c>
      <c r="V73" s="257">
        <f t="shared" si="12"/>
        <v>0</v>
      </c>
      <c r="W73" s="257">
        <f t="shared" si="13"/>
        <v>0</v>
      </c>
      <c r="X73" s="257">
        <f t="shared" si="14"/>
        <v>0</v>
      </c>
      <c r="Y73" s="257">
        <f t="shared" si="15"/>
        <v>0</v>
      </c>
      <c r="Z73" s="257">
        <f t="shared" si="16"/>
        <v>0</v>
      </c>
      <c r="AA73" s="257">
        <f t="shared" si="17"/>
        <v>0</v>
      </c>
      <c r="AB73" s="257">
        <f t="shared" si="18"/>
        <v>0</v>
      </c>
      <c r="AC73" s="257">
        <f t="shared" si="19"/>
        <v>0</v>
      </c>
    </row>
    <row r="74" spans="1:29" x14ac:dyDescent="0.3">
      <c r="A74" s="258">
        <v>64</v>
      </c>
      <c r="B74" s="150"/>
      <c r="C74" s="150"/>
      <c r="D74" s="150"/>
      <c r="E74" s="150"/>
      <c r="F74" s="147"/>
      <c r="G74" s="153"/>
      <c r="H74" s="155"/>
      <c r="I74" s="254" t="str">
        <f>IF(G74="","",VLOOKUP(G74,'Overview - Financial Statement'!$A$46:$B$60,2,FALSE))</f>
        <v/>
      </c>
      <c r="J74" s="255" t="str">
        <f t="shared" si="5"/>
        <v/>
      </c>
      <c r="L74" s="253">
        <f t="shared" si="20"/>
        <v>0</v>
      </c>
      <c r="M74" s="253">
        <f t="shared" si="21"/>
        <v>0</v>
      </c>
      <c r="N74" s="259">
        <f t="shared" si="22"/>
        <v>0</v>
      </c>
      <c r="O74" s="259">
        <f t="shared" si="23"/>
        <v>0</v>
      </c>
      <c r="R74" s="145" t="s">
        <v>310</v>
      </c>
      <c r="T74" s="193" t="str">
        <f t="shared" si="10"/>
        <v/>
      </c>
      <c r="U74" s="397" t="str">
        <f t="shared" si="11"/>
        <v/>
      </c>
      <c r="V74" s="257">
        <f t="shared" si="12"/>
        <v>0</v>
      </c>
      <c r="W74" s="257">
        <f t="shared" si="13"/>
        <v>0</v>
      </c>
      <c r="X74" s="257">
        <f t="shared" si="14"/>
        <v>0</v>
      </c>
      <c r="Y74" s="257">
        <f t="shared" si="15"/>
        <v>0</v>
      </c>
      <c r="Z74" s="257">
        <f t="shared" si="16"/>
        <v>0</v>
      </c>
      <c r="AA74" s="257">
        <f t="shared" si="17"/>
        <v>0</v>
      </c>
      <c r="AB74" s="257">
        <f t="shared" si="18"/>
        <v>0</v>
      </c>
      <c r="AC74" s="257">
        <f t="shared" si="19"/>
        <v>0</v>
      </c>
    </row>
    <row r="75" spans="1:29" x14ac:dyDescent="0.3">
      <c r="A75" s="258">
        <v>65</v>
      </c>
      <c r="B75" s="150"/>
      <c r="C75" s="150"/>
      <c r="D75" s="150"/>
      <c r="E75" s="150"/>
      <c r="F75" s="147"/>
      <c r="G75" s="153"/>
      <c r="H75" s="155"/>
      <c r="I75" s="254" t="str">
        <f>IF(G75="","",VLOOKUP(G75,'Overview - Financial Statement'!$A$46:$B$60,2,FALSE))</f>
        <v/>
      </c>
      <c r="J75" s="255" t="str">
        <f t="shared" si="5"/>
        <v/>
      </c>
      <c r="L75" s="253">
        <f t="shared" ref="L75:L106" si="24">IF($B75="Self-financing beneficiary",$J75,0)</f>
        <v>0</v>
      </c>
      <c r="M75" s="253">
        <f t="shared" ref="M75:M106" si="25">IF($B75="Income generated by the project",$J75,0)</f>
        <v>0</v>
      </c>
      <c r="N75" s="259">
        <f t="shared" ref="N75:N106" si="26">IF($B75="Contributions from public sources",$J75,0)</f>
        <v>0</v>
      </c>
      <c r="O75" s="259">
        <f t="shared" ref="O75:O106" si="27">IF($B75="Contributions from private sources",$J75,0)</f>
        <v>0</v>
      </c>
      <c r="R75" s="145" t="s">
        <v>143</v>
      </c>
      <c r="T75" s="193" t="str">
        <f t="shared" si="10"/>
        <v/>
      </c>
      <c r="U75" s="397" t="str">
        <f t="shared" si="11"/>
        <v/>
      </c>
      <c r="V75" s="257">
        <f t="shared" si="12"/>
        <v>0</v>
      </c>
      <c r="W75" s="257">
        <f t="shared" si="13"/>
        <v>0</v>
      </c>
      <c r="X75" s="257">
        <f t="shared" si="14"/>
        <v>0</v>
      </c>
      <c r="Y75" s="257">
        <f t="shared" si="15"/>
        <v>0</v>
      </c>
      <c r="Z75" s="257">
        <f t="shared" si="16"/>
        <v>0</v>
      </c>
      <c r="AA75" s="257">
        <f t="shared" si="17"/>
        <v>0</v>
      </c>
      <c r="AB75" s="257">
        <f t="shared" si="18"/>
        <v>0</v>
      </c>
      <c r="AC75" s="257">
        <f t="shared" si="19"/>
        <v>0</v>
      </c>
    </row>
    <row r="76" spans="1:29" x14ac:dyDescent="0.3">
      <c r="A76" s="258">
        <v>66</v>
      </c>
      <c r="B76" s="150"/>
      <c r="C76" s="150"/>
      <c r="D76" s="150"/>
      <c r="E76" s="150"/>
      <c r="F76" s="147"/>
      <c r="G76" s="153"/>
      <c r="H76" s="155"/>
      <c r="I76" s="254" t="str">
        <f>IF(G76="","",VLOOKUP(G76,'Overview - Financial Statement'!$A$46:$B$60,2,FALSE))</f>
        <v/>
      </c>
      <c r="J76" s="255" t="str">
        <f t="shared" ref="J76:J139" si="28">IF(H76="","",H76/I76)</f>
        <v/>
      </c>
      <c r="L76" s="253">
        <f t="shared" si="24"/>
        <v>0</v>
      </c>
      <c r="M76" s="253">
        <f t="shared" si="25"/>
        <v>0</v>
      </c>
      <c r="N76" s="259">
        <f t="shared" si="26"/>
        <v>0</v>
      </c>
      <c r="O76" s="259">
        <f t="shared" si="27"/>
        <v>0</v>
      </c>
      <c r="R76" s="145" t="s">
        <v>314</v>
      </c>
      <c r="T76" s="193" t="str">
        <f t="shared" si="10"/>
        <v/>
      </c>
      <c r="U76" s="397" t="str">
        <f t="shared" si="11"/>
        <v/>
      </c>
      <c r="V76" s="257">
        <f t="shared" si="12"/>
        <v>0</v>
      </c>
      <c r="W76" s="257">
        <f t="shared" si="13"/>
        <v>0</v>
      </c>
      <c r="X76" s="257">
        <f t="shared" si="14"/>
        <v>0</v>
      </c>
      <c r="Y76" s="257">
        <f t="shared" si="15"/>
        <v>0</v>
      </c>
      <c r="Z76" s="257">
        <f t="shared" si="16"/>
        <v>0</v>
      </c>
      <c r="AA76" s="257">
        <f t="shared" si="17"/>
        <v>0</v>
      </c>
      <c r="AB76" s="257">
        <f t="shared" si="18"/>
        <v>0</v>
      </c>
      <c r="AC76" s="257">
        <f t="shared" si="19"/>
        <v>0</v>
      </c>
    </row>
    <row r="77" spans="1:29" x14ac:dyDescent="0.3">
      <c r="A77" s="258">
        <v>67</v>
      </c>
      <c r="B77" s="150"/>
      <c r="C77" s="150"/>
      <c r="D77" s="150"/>
      <c r="E77" s="150"/>
      <c r="F77" s="147"/>
      <c r="G77" s="153"/>
      <c r="H77" s="155"/>
      <c r="I77" s="254" t="str">
        <f>IF(G77="","",VLOOKUP(G77,'Overview - Financial Statement'!$A$46:$B$60,2,FALSE))</f>
        <v/>
      </c>
      <c r="J77" s="255" t="str">
        <f t="shared" si="28"/>
        <v/>
      </c>
      <c r="L77" s="253">
        <f t="shared" si="24"/>
        <v>0</v>
      </c>
      <c r="M77" s="253">
        <f t="shared" si="25"/>
        <v>0</v>
      </c>
      <c r="N77" s="259">
        <f t="shared" si="26"/>
        <v>0</v>
      </c>
      <c r="O77" s="259">
        <f t="shared" si="27"/>
        <v>0</v>
      </c>
      <c r="R77" s="145" t="s">
        <v>317</v>
      </c>
      <c r="T77" s="193" t="str">
        <f t="shared" si="10"/>
        <v/>
      </c>
      <c r="U77" s="397" t="str">
        <f t="shared" si="11"/>
        <v/>
      </c>
      <c r="V77" s="257">
        <f t="shared" si="12"/>
        <v>0</v>
      </c>
      <c r="W77" s="257">
        <f t="shared" si="13"/>
        <v>0</v>
      </c>
      <c r="X77" s="257">
        <f t="shared" si="14"/>
        <v>0</v>
      </c>
      <c r="Y77" s="257">
        <f t="shared" si="15"/>
        <v>0</v>
      </c>
      <c r="Z77" s="257">
        <f t="shared" si="16"/>
        <v>0</v>
      </c>
      <c r="AA77" s="257">
        <f t="shared" si="17"/>
        <v>0</v>
      </c>
      <c r="AB77" s="257">
        <f t="shared" si="18"/>
        <v>0</v>
      </c>
      <c r="AC77" s="257">
        <f t="shared" si="19"/>
        <v>0</v>
      </c>
    </row>
    <row r="78" spans="1:29" x14ac:dyDescent="0.3">
      <c r="A78" s="258">
        <v>68</v>
      </c>
      <c r="B78" s="150"/>
      <c r="C78" s="150"/>
      <c r="D78" s="150"/>
      <c r="E78" s="150"/>
      <c r="F78" s="147"/>
      <c r="G78" s="153"/>
      <c r="H78" s="155"/>
      <c r="I78" s="254" t="str">
        <f>IF(G78="","",VLOOKUP(G78,'Overview - Financial Statement'!$A$46:$B$60,2,FALSE))</f>
        <v/>
      </c>
      <c r="J78" s="255" t="str">
        <f t="shared" si="28"/>
        <v/>
      </c>
      <c r="L78" s="253">
        <f t="shared" si="24"/>
        <v>0</v>
      </c>
      <c r="M78" s="253">
        <f t="shared" si="25"/>
        <v>0</v>
      </c>
      <c r="N78" s="259">
        <f t="shared" si="26"/>
        <v>0</v>
      </c>
      <c r="O78" s="259">
        <f t="shared" si="27"/>
        <v>0</v>
      </c>
      <c r="R78" s="145" t="s">
        <v>318</v>
      </c>
      <c r="T78" s="193" t="str">
        <f t="shared" si="10"/>
        <v/>
      </c>
      <c r="U78" s="397" t="str">
        <f t="shared" si="11"/>
        <v/>
      </c>
      <c r="V78" s="257">
        <f t="shared" si="12"/>
        <v>0</v>
      </c>
      <c r="W78" s="257">
        <f t="shared" si="13"/>
        <v>0</v>
      </c>
      <c r="X78" s="257">
        <f t="shared" si="14"/>
        <v>0</v>
      </c>
      <c r="Y78" s="257">
        <f t="shared" si="15"/>
        <v>0</v>
      </c>
      <c r="Z78" s="257">
        <f t="shared" si="16"/>
        <v>0</v>
      </c>
      <c r="AA78" s="257">
        <f t="shared" si="17"/>
        <v>0</v>
      </c>
      <c r="AB78" s="257">
        <f t="shared" si="18"/>
        <v>0</v>
      </c>
      <c r="AC78" s="257">
        <f t="shared" si="19"/>
        <v>0</v>
      </c>
    </row>
    <row r="79" spans="1:29" x14ac:dyDescent="0.3">
      <c r="A79" s="258">
        <v>69</v>
      </c>
      <c r="B79" s="150"/>
      <c r="C79" s="150"/>
      <c r="D79" s="150"/>
      <c r="E79" s="150"/>
      <c r="F79" s="147"/>
      <c r="G79" s="153"/>
      <c r="H79" s="155"/>
      <c r="I79" s="254" t="str">
        <f>IF(G79="","",VLOOKUP(G79,'Overview - Financial Statement'!$A$46:$B$60,2,FALSE))</f>
        <v/>
      </c>
      <c r="J79" s="255" t="str">
        <f t="shared" si="28"/>
        <v/>
      </c>
      <c r="L79" s="253">
        <f t="shared" si="24"/>
        <v>0</v>
      </c>
      <c r="M79" s="253">
        <f t="shared" si="25"/>
        <v>0</v>
      </c>
      <c r="N79" s="259">
        <f t="shared" si="26"/>
        <v>0</v>
      </c>
      <c r="O79" s="259">
        <f t="shared" si="27"/>
        <v>0</v>
      </c>
      <c r="R79" s="145" t="s">
        <v>313</v>
      </c>
      <c r="T79" s="193" t="str">
        <f t="shared" ref="T79:T142" si="29">IF(G79="","",G79)</f>
        <v/>
      </c>
      <c r="U79" s="397" t="str">
        <f t="shared" ref="U79:U142" si="30">IF(G79="","",IF(HLOOKUP(G79,$V$3:$AJ$4,2,FALSE)="",I79,IF(I79&lt;&gt;HLOOKUP(G79,$V$3:$AJ$4,2,FALSE),HLOOKUP(G79,$V$3:$AJ$4,2,FALSE),I79)))</f>
        <v/>
      </c>
      <c r="V79" s="257">
        <f t="shared" ref="V79:V142" si="31">IF($B79="Self-financing beneficiary",H79/U79,0)</f>
        <v>0</v>
      </c>
      <c r="W79" s="257">
        <f t="shared" ref="W79:W142" si="32">IF($B79="Self-financing beneficiary",V79-J79,0)</f>
        <v>0</v>
      </c>
      <c r="X79" s="257">
        <f t="shared" ref="X79:X142" si="33">IF($B79="Income generated by the project",H79/$U79,0)</f>
        <v>0</v>
      </c>
      <c r="Y79" s="257">
        <f t="shared" ref="Y79:Y142" si="34">IF($B79="Income generated by the project",X79-$J79,0)</f>
        <v>0</v>
      </c>
      <c r="Z79" s="257">
        <f t="shared" ref="Z79:Z142" si="35">IF($B79="Contributions from public sources",H79/$U79,0)</f>
        <v>0</v>
      </c>
      <c r="AA79" s="257">
        <f t="shared" ref="AA79:AA142" si="36">IF($B79="Contributions from public sources",Z79-$J79,0)</f>
        <v>0</v>
      </c>
      <c r="AB79" s="257">
        <f t="shared" ref="AB79:AB142" si="37">IF($B79="Contributions from private sources",$H79/$U79,0)</f>
        <v>0</v>
      </c>
      <c r="AC79" s="257">
        <f t="shared" ref="AC79:AC142" si="38">IF($B79="Contributions from private sources",AB79-$J79,0)</f>
        <v>0</v>
      </c>
    </row>
    <row r="80" spans="1:29" x14ac:dyDescent="0.3">
      <c r="A80" s="258">
        <v>70</v>
      </c>
      <c r="B80" s="150"/>
      <c r="C80" s="150"/>
      <c r="D80" s="150"/>
      <c r="E80" s="150"/>
      <c r="F80" s="147"/>
      <c r="G80" s="153"/>
      <c r="H80" s="155"/>
      <c r="I80" s="254" t="str">
        <f>IF(G80="","",VLOOKUP(G80,'Overview - Financial Statement'!$A$46:$B$60,2,FALSE))</f>
        <v/>
      </c>
      <c r="J80" s="255" t="str">
        <f t="shared" si="28"/>
        <v/>
      </c>
      <c r="L80" s="253">
        <f t="shared" si="24"/>
        <v>0</v>
      </c>
      <c r="M80" s="253">
        <f t="shared" si="25"/>
        <v>0</v>
      </c>
      <c r="N80" s="259">
        <f t="shared" si="26"/>
        <v>0</v>
      </c>
      <c r="O80" s="259">
        <f t="shared" si="27"/>
        <v>0</v>
      </c>
      <c r="R80" s="145" t="s">
        <v>316</v>
      </c>
      <c r="T80" s="193" t="str">
        <f t="shared" si="29"/>
        <v/>
      </c>
      <c r="U80" s="397" t="str">
        <f t="shared" si="30"/>
        <v/>
      </c>
      <c r="V80" s="257">
        <f t="shared" si="31"/>
        <v>0</v>
      </c>
      <c r="W80" s="257">
        <f t="shared" si="32"/>
        <v>0</v>
      </c>
      <c r="X80" s="257">
        <f t="shared" si="33"/>
        <v>0</v>
      </c>
      <c r="Y80" s="257">
        <f t="shared" si="34"/>
        <v>0</v>
      </c>
      <c r="Z80" s="257">
        <f t="shared" si="35"/>
        <v>0</v>
      </c>
      <c r="AA80" s="257">
        <f t="shared" si="36"/>
        <v>0</v>
      </c>
      <c r="AB80" s="257">
        <f t="shared" si="37"/>
        <v>0</v>
      </c>
      <c r="AC80" s="257">
        <f t="shared" si="38"/>
        <v>0</v>
      </c>
    </row>
    <row r="81" spans="1:29" x14ac:dyDescent="0.3">
      <c r="A81" s="258">
        <v>71</v>
      </c>
      <c r="B81" s="150"/>
      <c r="C81" s="150"/>
      <c r="D81" s="150"/>
      <c r="E81" s="150"/>
      <c r="F81" s="147"/>
      <c r="G81" s="153"/>
      <c r="H81" s="155"/>
      <c r="I81" s="254" t="str">
        <f>IF(G81="","",VLOOKUP(G81,'Overview - Financial Statement'!$A$46:$B$60,2,FALSE))</f>
        <v/>
      </c>
      <c r="J81" s="255" t="str">
        <f t="shared" si="28"/>
        <v/>
      </c>
      <c r="L81" s="253">
        <f t="shared" si="24"/>
        <v>0</v>
      </c>
      <c r="M81" s="253">
        <f t="shared" si="25"/>
        <v>0</v>
      </c>
      <c r="N81" s="259">
        <f t="shared" si="26"/>
        <v>0</v>
      </c>
      <c r="O81" s="259">
        <f t="shared" si="27"/>
        <v>0</v>
      </c>
      <c r="R81" s="145" t="s">
        <v>315</v>
      </c>
      <c r="T81" s="193" t="str">
        <f t="shared" si="29"/>
        <v/>
      </c>
      <c r="U81" s="397" t="str">
        <f t="shared" si="30"/>
        <v/>
      </c>
      <c r="V81" s="257">
        <f t="shared" si="31"/>
        <v>0</v>
      </c>
      <c r="W81" s="257">
        <f t="shared" si="32"/>
        <v>0</v>
      </c>
      <c r="X81" s="257">
        <f t="shared" si="33"/>
        <v>0</v>
      </c>
      <c r="Y81" s="257">
        <f t="shared" si="34"/>
        <v>0</v>
      </c>
      <c r="Z81" s="257">
        <f t="shared" si="35"/>
        <v>0</v>
      </c>
      <c r="AA81" s="257">
        <f t="shared" si="36"/>
        <v>0</v>
      </c>
      <c r="AB81" s="257">
        <f t="shared" si="37"/>
        <v>0</v>
      </c>
      <c r="AC81" s="257">
        <f t="shared" si="38"/>
        <v>0</v>
      </c>
    </row>
    <row r="82" spans="1:29" x14ac:dyDescent="0.3">
      <c r="A82" s="258">
        <v>72</v>
      </c>
      <c r="B82" s="150"/>
      <c r="C82" s="150"/>
      <c r="D82" s="150"/>
      <c r="E82" s="150"/>
      <c r="F82" s="147"/>
      <c r="G82" s="153"/>
      <c r="H82" s="155"/>
      <c r="I82" s="254" t="str">
        <f>IF(G82="","",VLOOKUP(G82,'Overview - Financial Statement'!$A$46:$B$60,2,FALSE))</f>
        <v/>
      </c>
      <c r="J82" s="255" t="str">
        <f t="shared" si="28"/>
        <v/>
      </c>
      <c r="L82" s="253">
        <f t="shared" si="24"/>
        <v>0</v>
      </c>
      <c r="M82" s="253">
        <f t="shared" si="25"/>
        <v>0</v>
      </c>
      <c r="N82" s="259">
        <f t="shared" si="26"/>
        <v>0</v>
      </c>
      <c r="O82" s="259">
        <f t="shared" si="27"/>
        <v>0</v>
      </c>
      <c r="R82" s="145" t="s">
        <v>146</v>
      </c>
      <c r="T82" s="193" t="str">
        <f t="shared" si="29"/>
        <v/>
      </c>
      <c r="U82" s="397" t="str">
        <f t="shared" si="30"/>
        <v/>
      </c>
      <c r="V82" s="257">
        <f t="shared" si="31"/>
        <v>0</v>
      </c>
      <c r="W82" s="257">
        <f t="shared" si="32"/>
        <v>0</v>
      </c>
      <c r="X82" s="257">
        <f t="shared" si="33"/>
        <v>0</v>
      </c>
      <c r="Y82" s="257">
        <f t="shared" si="34"/>
        <v>0</v>
      </c>
      <c r="Z82" s="257">
        <f t="shared" si="35"/>
        <v>0</v>
      </c>
      <c r="AA82" s="257">
        <f t="shared" si="36"/>
        <v>0</v>
      </c>
      <c r="AB82" s="257">
        <f t="shared" si="37"/>
        <v>0</v>
      </c>
      <c r="AC82" s="257">
        <f t="shared" si="38"/>
        <v>0</v>
      </c>
    </row>
    <row r="83" spans="1:29" x14ac:dyDescent="0.3">
      <c r="A83" s="258">
        <v>73</v>
      </c>
      <c r="B83" s="150"/>
      <c r="C83" s="150"/>
      <c r="D83" s="150"/>
      <c r="E83" s="150"/>
      <c r="F83" s="147"/>
      <c r="G83" s="153"/>
      <c r="H83" s="155"/>
      <c r="I83" s="254" t="str">
        <f>IF(G83="","",VLOOKUP(G83,'Overview - Financial Statement'!$A$46:$B$60,2,FALSE))</f>
        <v/>
      </c>
      <c r="J83" s="255" t="str">
        <f t="shared" si="28"/>
        <v/>
      </c>
      <c r="L83" s="253">
        <f t="shared" si="24"/>
        <v>0</v>
      </c>
      <c r="M83" s="253">
        <f t="shared" si="25"/>
        <v>0</v>
      </c>
      <c r="N83" s="259">
        <f t="shared" si="26"/>
        <v>0</v>
      </c>
      <c r="O83" s="259">
        <f t="shared" si="27"/>
        <v>0</v>
      </c>
      <c r="R83" s="145" t="s">
        <v>319</v>
      </c>
      <c r="T83" s="193" t="str">
        <f t="shared" si="29"/>
        <v/>
      </c>
      <c r="U83" s="397" t="str">
        <f t="shared" si="30"/>
        <v/>
      </c>
      <c r="V83" s="257">
        <f t="shared" si="31"/>
        <v>0</v>
      </c>
      <c r="W83" s="257">
        <f t="shared" si="32"/>
        <v>0</v>
      </c>
      <c r="X83" s="257">
        <f t="shared" si="33"/>
        <v>0</v>
      </c>
      <c r="Y83" s="257">
        <f t="shared" si="34"/>
        <v>0</v>
      </c>
      <c r="Z83" s="257">
        <f t="shared" si="35"/>
        <v>0</v>
      </c>
      <c r="AA83" s="257">
        <f t="shared" si="36"/>
        <v>0</v>
      </c>
      <c r="AB83" s="257">
        <f t="shared" si="37"/>
        <v>0</v>
      </c>
      <c r="AC83" s="257">
        <f t="shared" si="38"/>
        <v>0</v>
      </c>
    </row>
    <row r="84" spans="1:29" x14ac:dyDescent="0.3">
      <c r="A84" s="258">
        <v>74</v>
      </c>
      <c r="B84" s="150"/>
      <c r="C84" s="150"/>
      <c r="D84" s="150"/>
      <c r="E84" s="150"/>
      <c r="F84" s="147"/>
      <c r="G84" s="153"/>
      <c r="H84" s="155"/>
      <c r="I84" s="254" t="str">
        <f>IF(G84="","",VLOOKUP(G84,'Overview - Financial Statement'!$A$46:$B$60,2,FALSE))</f>
        <v/>
      </c>
      <c r="J84" s="255" t="str">
        <f t="shared" si="28"/>
        <v/>
      </c>
      <c r="L84" s="253">
        <f t="shared" si="24"/>
        <v>0</v>
      </c>
      <c r="M84" s="253">
        <f t="shared" si="25"/>
        <v>0</v>
      </c>
      <c r="N84" s="259">
        <f t="shared" si="26"/>
        <v>0</v>
      </c>
      <c r="O84" s="259">
        <f t="shared" si="27"/>
        <v>0</v>
      </c>
      <c r="R84" s="145" t="s">
        <v>320</v>
      </c>
      <c r="T84" s="193" t="str">
        <f t="shared" si="29"/>
        <v/>
      </c>
      <c r="U84" s="397" t="str">
        <f t="shared" si="30"/>
        <v/>
      </c>
      <c r="V84" s="257">
        <f t="shared" si="31"/>
        <v>0</v>
      </c>
      <c r="W84" s="257">
        <f t="shared" si="32"/>
        <v>0</v>
      </c>
      <c r="X84" s="257">
        <f t="shared" si="33"/>
        <v>0</v>
      </c>
      <c r="Y84" s="257">
        <f t="shared" si="34"/>
        <v>0</v>
      </c>
      <c r="Z84" s="257">
        <f t="shared" si="35"/>
        <v>0</v>
      </c>
      <c r="AA84" s="257">
        <f t="shared" si="36"/>
        <v>0</v>
      </c>
      <c r="AB84" s="257">
        <f t="shared" si="37"/>
        <v>0</v>
      </c>
      <c r="AC84" s="257">
        <f t="shared" si="38"/>
        <v>0</v>
      </c>
    </row>
    <row r="85" spans="1:29" x14ac:dyDescent="0.3">
      <c r="A85" s="258">
        <v>75</v>
      </c>
      <c r="B85" s="150"/>
      <c r="C85" s="150"/>
      <c r="D85" s="150"/>
      <c r="E85" s="150"/>
      <c r="F85" s="147"/>
      <c r="G85" s="153"/>
      <c r="H85" s="155"/>
      <c r="I85" s="254" t="str">
        <f>IF(G85="","",VLOOKUP(G85,'Overview - Financial Statement'!$A$46:$B$60,2,FALSE))</f>
        <v/>
      </c>
      <c r="J85" s="255" t="str">
        <f t="shared" si="28"/>
        <v/>
      </c>
      <c r="L85" s="253">
        <f t="shared" si="24"/>
        <v>0</v>
      </c>
      <c r="M85" s="253">
        <f t="shared" si="25"/>
        <v>0</v>
      </c>
      <c r="N85" s="259">
        <f t="shared" si="26"/>
        <v>0</v>
      </c>
      <c r="O85" s="259">
        <f t="shared" si="27"/>
        <v>0</v>
      </c>
      <c r="R85" s="145" t="s">
        <v>322</v>
      </c>
      <c r="T85" s="193" t="str">
        <f t="shared" si="29"/>
        <v/>
      </c>
      <c r="U85" s="397" t="str">
        <f t="shared" si="30"/>
        <v/>
      </c>
      <c r="V85" s="257">
        <f t="shared" si="31"/>
        <v>0</v>
      </c>
      <c r="W85" s="257">
        <f t="shared" si="32"/>
        <v>0</v>
      </c>
      <c r="X85" s="257">
        <f t="shared" si="33"/>
        <v>0</v>
      </c>
      <c r="Y85" s="257">
        <f t="shared" si="34"/>
        <v>0</v>
      </c>
      <c r="Z85" s="257">
        <f t="shared" si="35"/>
        <v>0</v>
      </c>
      <c r="AA85" s="257">
        <f t="shared" si="36"/>
        <v>0</v>
      </c>
      <c r="AB85" s="257">
        <f t="shared" si="37"/>
        <v>0</v>
      </c>
      <c r="AC85" s="257">
        <f t="shared" si="38"/>
        <v>0</v>
      </c>
    </row>
    <row r="86" spans="1:29" x14ac:dyDescent="0.3">
      <c r="A86" s="258">
        <v>76</v>
      </c>
      <c r="B86" s="150"/>
      <c r="C86" s="150"/>
      <c r="D86" s="150"/>
      <c r="E86" s="150"/>
      <c r="F86" s="147"/>
      <c r="G86" s="153"/>
      <c r="H86" s="155"/>
      <c r="I86" s="254" t="str">
        <f>IF(G86="","",VLOOKUP(G86,'Overview - Financial Statement'!$A$46:$B$60,2,FALSE))</f>
        <v/>
      </c>
      <c r="J86" s="255" t="str">
        <f t="shared" si="28"/>
        <v/>
      </c>
      <c r="L86" s="253">
        <f t="shared" si="24"/>
        <v>0</v>
      </c>
      <c r="M86" s="253">
        <f t="shared" si="25"/>
        <v>0</v>
      </c>
      <c r="N86" s="259">
        <f t="shared" si="26"/>
        <v>0</v>
      </c>
      <c r="O86" s="259">
        <f t="shared" si="27"/>
        <v>0</v>
      </c>
      <c r="R86" s="145" t="s">
        <v>321</v>
      </c>
      <c r="T86" s="193" t="str">
        <f t="shared" si="29"/>
        <v/>
      </c>
      <c r="U86" s="397" t="str">
        <f t="shared" si="30"/>
        <v/>
      </c>
      <c r="V86" s="257">
        <f t="shared" si="31"/>
        <v>0</v>
      </c>
      <c r="W86" s="257">
        <f t="shared" si="32"/>
        <v>0</v>
      </c>
      <c r="X86" s="257">
        <f t="shared" si="33"/>
        <v>0</v>
      </c>
      <c r="Y86" s="257">
        <f t="shared" si="34"/>
        <v>0</v>
      </c>
      <c r="Z86" s="257">
        <f t="shared" si="35"/>
        <v>0</v>
      </c>
      <c r="AA86" s="257">
        <f t="shared" si="36"/>
        <v>0</v>
      </c>
      <c r="AB86" s="257">
        <f t="shared" si="37"/>
        <v>0</v>
      </c>
      <c r="AC86" s="257">
        <f t="shared" si="38"/>
        <v>0</v>
      </c>
    </row>
    <row r="87" spans="1:29" x14ac:dyDescent="0.3">
      <c r="A87" s="258">
        <v>77</v>
      </c>
      <c r="B87" s="150"/>
      <c r="C87" s="150"/>
      <c r="D87" s="150"/>
      <c r="E87" s="150"/>
      <c r="F87" s="147"/>
      <c r="G87" s="153"/>
      <c r="H87" s="155"/>
      <c r="I87" s="254" t="str">
        <f>IF(G87="","",VLOOKUP(G87,'Overview - Financial Statement'!$A$46:$B$60,2,FALSE))</f>
        <v/>
      </c>
      <c r="J87" s="255" t="str">
        <f t="shared" si="28"/>
        <v/>
      </c>
      <c r="L87" s="253">
        <f t="shared" si="24"/>
        <v>0</v>
      </c>
      <c r="M87" s="253">
        <f t="shared" si="25"/>
        <v>0</v>
      </c>
      <c r="N87" s="259">
        <f t="shared" si="26"/>
        <v>0</v>
      </c>
      <c r="O87" s="259">
        <f t="shared" si="27"/>
        <v>0</v>
      </c>
      <c r="R87" s="145" t="s">
        <v>324</v>
      </c>
      <c r="T87" s="193" t="str">
        <f t="shared" si="29"/>
        <v/>
      </c>
      <c r="U87" s="397" t="str">
        <f t="shared" si="30"/>
        <v/>
      </c>
      <c r="V87" s="257">
        <f t="shared" si="31"/>
        <v>0</v>
      </c>
      <c r="W87" s="257">
        <f t="shared" si="32"/>
        <v>0</v>
      </c>
      <c r="X87" s="257">
        <f t="shared" si="33"/>
        <v>0</v>
      </c>
      <c r="Y87" s="257">
        <f t="shared" si="34"/>
        <v>0</v>
      </c>
      <c r="Z87" s="257">
        <f t="shared" si="35"/>
        <v>0</v>
      </c>
      <c r="AA87" s="257">
        <f t="shared" si="36"/>
        <v>0</v>
      </c>
      <c r="AB87" s="257">
        <f t="shared" si="37"/>
        <v>0</v>
      </c>
      <c r="AC87" s="257">
        <f t="shared" si="38"/>
        <v>0</v>
      </c>
    </row>
    <row r="88" spans="1:29" x14ac:dyDescent="0.3">
      <c r="A88" s="258">
        <v>78</v>
      </c>
      <c r="B88" s="150"/>
      <c r="C88" s="150"/>
      <c r="D88" s="150"/>
      <c r="E88" s="150"/>
      <c r="F88" s="147"/>
      <c r="G88" s="153"/>
      <c r="H88" s="155"/>
      <c r="I88" s="254" t="str">
        <f>IF(G88="","",VLOOKUP(G88,'Overview - Financial Statement'!$A$46:$B$60,2,FALSE))</f>
        <v/>
      </c>
      <c r="J88" s="255" t="str">
        <f t="shared" si="28"/>
        <v/>
      </c>
      <c r="L88" s="253">
        <f t="shared" si="24"/>
        <v>0</v>
      </c>
      <c r="M88" s="253">
        <f t="shared" si="25"/>
        <v>0</v>
      </c>
      <c r="N88" s="259">
        <f t="shared" si="26"/>
        <v>0</v>
      </c>
      <c r="O88" s="259">
        <f t="shared" si="27"/>
        <v>0</v>
      </c>
      <c r="R88" s="145" t="s">
        <v>325</v>
      </c>
      <c r="T88" s="193" t="str">
        <f t="shared" si="29"/>
        <v/>
      </c>
      <c r="U88" s="397" t="str">
        <f t="shared" si="30"/>
        <v/>
      </c>
      <c r="V88" s="257">
        <f t="shared" si="31"/>
        <v>0</v>
      </c>
      <c r="W88" s="257">
        <f t="shared" si="32"/>
        <v>0</v>
      </c>
      <c r="X88" s="257">
        <f t="shared" si="33"/>
        <v>0</v>
      </c>
      <c r="Y88" s="257">
        <f t="shared" si="34"/>
        <v>0</v>
      </c>
      <c r="Z88" s="257">
        <f t="shared" si="35"/>
        <v>0</v>
      </c>
      <c r="AA88" s="257">
        <f t="shared" si="36"/>
        <v>0</v>
      </c>
      <c r="AB88" s="257">
        <f t="shared" si="37"/>
        <v>0</v>
      </c>
      <c r="AC88" s="257">
        <f t="shared" si="38"/>
        <v>0</v>
      </c>
    </row>
    <row r="89" spans="1:29" x14ac:dyDescent="0.3">
      <c r="A89" s="258">
        <v>79</v>
      </c>
      <c r="B89" s="150"/>
      <c r="C89" s="150"/>
      <c r="D89" s="150"/>
      <c r="E89" s="150"/>
      <c r="F89" s="147"/>
      <c r="G89" s="153"/>
      <c r="H89" s="155"/>
      <c r="I89" s="254" t="str">
        <f>IF(G89="","",VLOOKUP(G89,'Overview - Financial Statement'!$A$46:$B$60,2,FALSE))</f>
        <v/>
      </c>
      <c r="J89" s="255" t="str">
        <f t="shared" si="28"/>
        <v/>
      </c>
      <c r="L89" s="253">
        <f t="shared" si="24"/>
        <v>0</v>
      </c>
      <c r="M89" s="253">
        <f t="shared" si="25"/>
        <v>0</v>
      </c>
      <c r="N89" s="259">
        <f t="shared" si="26"/>
        <v>0</v>
      </c>
      <c r="O89" s="259">
        <f t="shared" si="27"/>
        <v>0</v>
      </c>
      <c r="R89" s="145" t="s">
        <v>277</v>
      </c>
      <c r="T89" s="193" t="str">
        <f t="shared" si="29"/>
        <v/>
      </c>
      <c r="U89" s="397" t="str">
        <f t="shared" si="30"/>
        <v/>
      </c>
      <c r="V89" s="257">
        <f t="shared" si="31"/>
        <v>0</v>
      </c>
      <c r="W89" s="257">
        <f t="shared" si="32"/>
        <v>0</v>
      </c>
      <c r="X89" s="257">
        <f t="shared" si="33"/>
        <v>0</v>
      </c>
      <c r="Y89" s="257">
        <f t="shared" si="34"/>
        <v>0</v>
      </c>
      <c r="Z89" s="257">
        <f t="shared" si="35"/>
        <v>0</v>
      </c>
      <c r="AA89" s="257">
        <f t="shared" si="36"/>
        <v>0</v>
      </c>
      <c r="AB89" s="257">
        <f t="shared" si="37"/>
        <v>0</v>
      </c>
      <c r="AC89" s="257">
        <f t="shared" si="38"/>
        <v>0</v>
      </c>
    </row>
    <row r="90" spans="1:29" x14ac:dyDescent="0.3">
      <c r="A90" s="258">
        <v>80</v>
      </c>
      <c r="B90" s="150"/>
      <c r="C90" s="150"/>
      <c r="D90" s="150"/>
      <c r="E90" s="150"/>
      <c r="F90" s="147"/>
      <c r="G90" s="153"/>
      <c r="H90" s="155"/>
      <c r="I90" s="254" t="str">
        <f>IF(G90="","",VLOOKUP(G90,'Overview - Financial Statement'!$A$46:$B$60,2,FALSE))</f>
        <v/>
      </c>
      <c r="J90" s="255" t="str">
        <f t="shared" si="28"/>
        <v/>
      </c>
      <c r="L90" s="253">
        <f t="shared" si="24"/>
        <v>0</v>
      </c>
      <c r="M90" s="253">
        <f t="shared" si="25"/>
        <v>0</v>
      </c>
      <c r="N90" s="259">
        <f t="shared" si="26"/>
        <v>0</v>
      </c>
      <c r="O90" s="259">
        <f t="shared" si="27"/>
        <v>0</v>
      </c>
      <c r="R90" s="145" t="s">
        <v>283</v>
      </c>
      <c r="T90" s="193" t="str">
        <f t="shared" si="29"/>
        <v/>
      </c>
      <c r="U90" s="397" t="str">
        <f t="shared" si="30"/>
        <v/>
      </c>
      <c r="V90" s="257">
        <f t="shared" si="31"/>
        <v>0</v>
      </c>
      <c r="W90" s="257">
        <f t="shared" si="32"/>
        <v>0</v>
      </c>
      <c r="X90" s="257">
        <f t="shared" si="33"/>
        <v>0</v>
      </c>
      <c r="Y90" s="257">
        <f t="shared" si="34"/>
        <v>0</v>
      </c>
      <c r="Z90" s="257">
        <f t="shared" si="35"/>
        <v>0</v>
      </c>
      <c r="AA90" s="257">
        <f t="shared" si="36"/>
        <v>0</v>
      </c>
      <c r="AB90" s="257">
        <f t="shared" si="37"/>
        <v>0</v>
      </c>
      <c r="AC90" s="257">
        <f t="shared" si="38"/>
        <v>0</v>
      </c>
    </row>
    <row r="91" spans="1:29" x14ac:dyDescent="0.3">
      <c r="A91" s="258">
        <v>81</v>
      </c>
      <c r="B91" s="150"/>
      <c r="C91" s="150"/>
      <c r="D91" s="150"/>
      <c r="E91" s="150"/>
      <c r="F91" s="147"/>
      <c r="G91" s="153"/>
      <c r="H91" s="155"/>
      <c r="I91" s="254" t="str">
        <f>IF(G91="","",VLOOKUP(G91,'Overview - Financial Statement'!$A$46:$B$60,2,FALSE))</f>
        <v/>
      </c>
      <c r="J91" s="255" t="str">
        <f t="shared" si="28"/>
        <v/>
      </c>
      <c r="L91" s="253">
        <f t="shared" si="24"/>
        <v>0</v>
      </c>
      <c r="M91" s="253">
        <f t="shared" si="25"/>
        <v>0</v>
      </c>
      <c r="N91" s="259">
        <f t="shared" si="26"/>
        <v>0</v>
      </c>
      <c r="O91" s="259">
        <f t="shared" si="27"/>
        <v>0</v>
      </c>
      <c r="R91" s="145" t="s">
        <v>326</v>
      </c>
      <c r="T91" s="193" t="str">
        <f t="shared" si="29"/>
        <v/>
      </c>
      <c r="U91" s="397" t="str">
        <f t="shared" si="30"/>
        <v/>
      </c>
      <c r="V91" s="257">
        <f t="shared" si="31"/>
        <v>0</v>
      </c>
      <c r="W91" s="257">
        <f t="shared" si="32"/>
        <v>0</v>
      </c>
      <c r="X91" s="257">
        <f t="shared" si="33"/>
        <v>0</v>
      </c>
      <c r="Y91" s="257">
        <f t="shared" si="34"/>
        <v>0</v>
      </c>
      <c r="Z91" s="257">
        <f t="shared" si="35"/>
        <v>0</v>
      </c>
      <c r="AA91" s="257">
        <f t="shared" si="36"/>
        <v>0</v>
      </c>
      <c r="AB91" s="257">
        <f t="shared" si="37"/>
        <v>0</v>
      </c>
      <c r="AC91" s="257">
        <f t="shared" si="38"/>
        <v>0</v>
      </c>
    </row>
    <row r="92" spans="1:29" x14ac:dyDescent="0.3">
      <c r="A92" s="258">
        <v>82</v>
      </c>
      <c r="B92" s="150"/>
      <c r="C92" s="150"/>
      <c r="D92" s="150"/>
      <c r="E92" s="150"/>
      <c r="F92" s="147"/>
      <c r="G92" s="153"/>
      <c r="H92" s="155"/>
      <c r="I92" s="254" t="str">
        <f>IF(G92="","",VLOOKUP(G92,'Overview - Financial Statement'!$A$46:$B$60,2,FALSE))</f>
        <v/>
      </c>
      <c r="J92" s="255" t="str">
        <f t="shared" si="28"/>
        <v/>
      </c>
      <c r="L92" s="253">
        <f t="shared" si="24"/>
        <v>0</v>
      </c>
      <c r="M92" s="253">
        <f t="shared" si="25"/>
        <v>0</v>
      </c>
      <c r="N92" s="259">
        <f t="shared" si="26"/>
        <v>0</v>
      </c>
      <c r="O92" s="259">
        <f t="shared" si="27"/>
        <v>0</v>
      </c>
      <c r="R92" s="145" t="s">
        <v>327</v>
      </c>
      <c r="T92" s="193" t="str">
        <f t="shared" si="29"/>
        <v/>
      </c>
      <c r="U92" s="397" t="str">
        <f t="shared" si="30"/>
        <v/>
      </c>
      <c r="V92" s="257">
        <f t="shared" si="31"/>
        <v>0</v>
      </c>
      <c r="W92" s="257">
        <f t="shared" si="32"/>
        <v>0</v>
      </c>
      <c r="X92" s="257">
        <f t="shared" si="33"/>
        <v>0</v>
      </c>
      <c r="Y92" s="257">
        <f t="shared" si="34"/>
        <v>0</v>
      </c>
      <c r="Z92" s="257">
        <f t="shared" si="35"/>
        <v>0</v>
      </c>
      <c r="AA92" s="257">
        <f t="shared" si="36"/>
        <v>0</v>
      </c>
      <c r="AB92" s="257">
        <f t="shared" si="37"/>
        <v>0</v>
      </c>
      <c r="AC92" s="257">
        <f t="shared" si="38"/>
        <v>0</v>
      </c>
    </row>
    <row r="93" spans="1:29" x14ac:dyDescent="0.3">
      <c r="A93" s="258">
        <v>83</v>
      </c>
      <c r="B93" s="150"/>
      <c r="C93" s="150"/>
      <c r="D93" s="150"/>
      <c r="E93" s="150"/>
      <c r="F93" s="147"/>
      <c r="G93" s="153"/>
      <c r="H93" s="155"/>
      <c r="I93" s="254" t="str">
        <f>IF(G93="","",VLOOKUP(G93,'Overview - Financial Statement'!$A$46:$B$60,2,FALSE))</f>
        <v/>
      </c>
      <c r="J93" s="255" t="str">
        <f t="shared" si="28"/>
        <v/>
      </c>
      <c r="L93" s="253">
        <f t="shared" si="24"/>
        <v>0</v>
      </c>
      <c r="M93" s="253">
        <f t="shared" si="25"/>
        <v>0</v>
      </c>
      <c r="N93" s="259">
        <f t="shared" si="26"/>
        <v>0</v>
      </c>
      <c r="O93" s="259">
        <f t="shared" si="27"/>
        <v>0</v>
      </c>
      <c r="R93" s="145" t="s">
        <v>279</v>
      </c>
      <c r="T93" s="193" t="str">
        <f t="shared" si="29"/>
        <v/>
      </c>
      <c r="U93" s="397" t="str">
        <f t="shared" si="30"/>
        <v/>
      </c>
      <c r="V93" s="257">
        <f t="shared" si="31"/>
        <v>0</v>
      </c>
      <c r="W93" s="257">
        <f t="shared" si="32"/>
        <v>0</v>
      </c>
      <c r="X93" s="257">
        <f t="shared" si="33"/>
        <v>0</v>
      </c>
      <c r="Y93" s="257">
        <f t="shared" si="34"/>
        <v>0</v>
      </c>
      <c r="Z93" s="257">
        <f t="shared" si="35"/>
        <v>0</v>
      </c>
      <c r="AA93" s="257">
        <f t="shared" si="36"/>
        <v>0</v>
      </c>
      <c r="AB93" s="257">
        <f t="shared" si="37"/>
        <v>0</v>
      </c>
      <c r="AC93" s="257">
        <f t="shared" si="38"/>
        <v>0</v>
      </c>
    </row>
    <row r="94" spans="1:29" x14ac:dyDescent="0.3">
      <c r="A94" s="258">
        <v>84</v>
      </c>
      <c r="B94" s="150"/>
      <c r="C94" s="150"/>
      <c r="D94" s="150"/>
      <c r="E94" s="150"/>
      <c r="F94" s="147"/>
      <c r="G94" s="153"/>
      <c r="H94" s="155"/>
      <c r="I94" s="254" t="str">
        <f>IF(G94="","",VLOOKUP(G94,'Overview - Financial Statement'!$A$46:$B$60,2,FALSE))</f>
        <v/>
      </c>
      <c r="J94" s="255" t="str">
        <f t="shared" si="28"/>
        <v/>
      </c>
      <c r="L94" s="253">
        <f t="shared" si="24"/>
        <v>0</v>
      </c>
      <c r="M94" s="253">
        <f t="shared" si="25"/>
        <v>0</v>
      </c>
      <c r="N94" s="259">
        <f t="shared" si="26"/>
        <v>0</v>
      </c>
      <c r="O94" s="259">
        <f t="shared" si="27"/>
        <v>0</v>
      </c>
      <c r="R94" s="145" t="s">
        <v>323</v>
      </c>
      <c r="T94" s="193" t="str">
        <f t="shared" si="29"/>
        <v/>
      </c>
      <c r="U94" s="397" t="str">
        <f t="shared" si="30"/>
        <v/>
      </c>
      <c r="V94" s="257">
        <f t="shared" si="31"/>
        <v>0</v>
      </c>
      <c r="W94" s="257">
        <f t="shared" si="32"/>
        <v>0</v>
      </c>
      <c r="X94" s="257">
        <f t="shared" si="33"/>
        <v>0</v>
      </c>
      <c r="Y94" s="257">
        <f t="shared" si="34"/>
        <v>0</v>
      </c>
      <c r="Z94" s="257">
        <f t="shared" si="35"/>
        <v>0</v>
      </c>
      <c r="AA94" s="257">
        <f t="shared" si="36"/>
        <v>0</v>
      </c>
      <c r="AB94" s="257">
        <f t="shared" si="37"/>
        <v>0</v>
      </c>
      <c r="AC94" s="257">
        <f t="shared" si="38"/>
        <v>0</v>
      </c>
    </row>
    <row r="95" spans="1:29" x14ac:dyDescent="0.3">
      <c r="A95" s="258">
        <v>85</v>
      </c>
      <c r="B95" s="150"/>
      <c r="C95" s="150"/>
      <c r="D95" s="150"/>
      <c r="E95" s="150"/>
      <c r="F95" s="147"/>
      <c r="G95" s="153"/>
      <c r="H95" s="155"/>
      <c r="I95" s="254" t="str">
        <f>IF(G95="","",VLOOKUP(G95,'Overview - Financial Statement'!$A$46:$B$60,2,FALSE))</f>
        <v/>
      </c>
      <c r="J95" s="255" t="str">
        <f t="shared" si="28"/>
        <v/>
      </c>
      <c r="L95" s="253">
        <f t="shared" si="24"/>
        <v>0</v>
      </c>
      <c r="M95" s="253">
        <f t="shared" si="25"/>
        <v>0</v>
      </c>
      <c r="N95" s="259">
        <f t="shared" si="26"/>
        <v>0</v>
      </c>
      <c r="O95" s="259">
        <f t="shared" si="27"/>
        <v>0</v>
      </c>
      <c r="R95" s="145" t="s">
        <v>328</v>
      </c>
      <c r="T95" s="193" t="str">
        <f t="shared" si="29"/>
        <v/>
      </c>
      <c r="U95" s="397" t="str">
        <f t="shared" si="30"/>
        <v/>
      </c>
      <c r="V95" s="257">
        <f t="shared" si="31"/>
        <v>0</v>
      </c>
      <c r="W95" s="257">
        <f t="shared" si="32"/>
        <v>0</v>
      </c>
      <c r="X95" s="257">
        <f t="shared" si="33"/>
        <v>0</v>
      </c>
      <c r="Y95" s="257">
        <f t="shared" si="34"/>
        <v>0</v>
      </c>
      <c r="Z95" s="257">
        <f t="shared" si="35"/>
        <v>0</v>
      </c>
      <c r="AA95" s="257">
        <f t="shared" si="36"/>
        <v>0</v>
      </c>
      <c r="AB95" s="257">
        <f t="shared" si="37"/>
        <v>0</v>
      </c>
      <c r="AC95" s="257">
        <f t="shared" si="38"/>
        <v>0</v>
      </c>
    </row>
    <row r="96" spans="1:29" x14ac:dyDescent="0.3">
      <c r="A96" s="258">
        <v>86</v>
      </c>
      <c r="B96" s="150"/>
      <c r="C96" s="150"/>
      <c r="D96" s="150"/>
      <c r="E96" s="150"/>
      <c r="F96" s="147"/>
      <c r="G96" s="153"/>
      <c r="H96" s="155"/>
      <c r="I96" s="254" t="str">
        <f>IF(G96="","",VLOOKUP(G96,'Overview - Financial Statement'!$A$46:$B$60,2,FALSE))</f>
        <v/>
      </c>
      <c r="J96" s="255" t="str">
        <f t="shared" si="28"/>
        <v/>
      </c>
      <c r="L96" s="253">
        <f t="shared" si="24"/>
        <v>0</v>
      </c>
      <c r="M96" s="253">
        <f t="shared" si="25"/>
        <v>0</v>
      </c>
      <c r="N96" s="259">
        <f t="shared" si="26"/>
        <v>0</v>
      </c>
      <c r="O96" s="259">
        <f t="shared" si="27"/>
        <v>0</v>
      </c>
      <c r="R96" s="145" t="s">
        <v>331</v>
      </c>
      <c r="T96" s="193" t="str">
        <f t="shared" si="29"/>
        <v/>
      </c>
      <c r="U96" s="397" t="str">
        <f t="shared" si="30"/>
        <v/>
      </c>
      <c r="V96" s="257">
        <f t="shared" si="31"/>
        <v>0</v>
      </c>
      <c r="W96" s="257">
        <f t="shared" si="32"/>
        <v>0</v>
      </c>
      <c r="X96" s="257">
        <f t="shared" si="33"/>
        <v>0</v>
      </c>
      <c r="Y96" s="257">
        <f t="shared" si="34"/>
        <v>0</v>
      </c>
      <c r="Z96" s="257">
        <f t="shared" si="35"/>
        <v>0</v>
      </c>
      <c r="AA96" s="257">
        <f t="shared" si="36"/>
        <v>0</v>
      </c>
      <c r="AB96" s="257">
        <f t="shared" si="37"/>
        <v>0</v>
      </c>
      <c r="AC96" s="257">
        <f t="shared" si="38"/>
        <v>0</v>
      </c>
    </row>
    <row r="97" spans="1:29" x14ac:dyDescent="0.3">
      <c r="A97" s="258">
        <v>87</v>
      </c>
      <c r="B97" s="150"/>
      <c r="C97" s="150"/>
      <c r="D97" s="150"/>
      <c r="E97" s="150"/>
      <c r="F97" s="147"/>
      <c r="G97" s="153"/>
      <c r="H97" s="155"/>
      <c r="I97" s="254" t="str">
        <f>IF(G97="","",VLOOKUP(G97,'Overview - Financial Statement'!$A$46:$B$60,2,FALSE))</f>
        <v/>
      </c>
      <c r="J97" s="255" t="str">
        <f t="shared" si="28"/>
        <v/>
      </c>
      <c r="L97" s="253">
        <f t="shared" si="24"/>
        <v>0</v>
      </c>
      <c r="M97" s="253">
        <f t="shared" si="25"/>
        <v>0</v>
      </c>
      <c r="N97" s="259">
        <f t="shared" si="26"/>
        <v>0</v>
      </c>
      <c r="O97" s="259">
        <f t="shared" si="27"/>
        <v>0</v>
      </c>
      <c r="R97" s="145" t="s">
        <v>377</v>
      </c>
      <c r="T97" s="193" t="str">
        <f t="shared" si="29"/>
        <v/>
      </c>
      <c r="U97" s="397" t="str">
        <f t="shared" si="30"/>
        <v/>
      </c>
      <c r="V97" s="257">
        <f t="shared" si="31"/>
        <v>0</v>
      </c>
      <c r="W97" s="257">
        <f t="shared" si="32"/>
        <v>0</v>
      </c>
      <c r="X97" s="257">
        <f t="shared" si="33"/>
        <v>0</v>
      </c>
      <c r="Y97" s="257">
        <f t="shared" si="34"/>
        <v>0</v>
      </c>
      <c r="Z97" s="257">
        <f t="shared" si="35"/>
        <v>0</v>
      </c>
      <c r="AA97" s="257">
        <f t="shared" si="36"/>
        <v>0</v>
      </c>
      <c r="AB97" s="257">
        <f t="shared" si="37"/>
        <v>0</v>
      </c>
      <c r="AC97" s="257">
        <f t="shared" si="38"/>
        <v>0</v>
      </c>
    </row>
    <row r="98" spans="1:29" x14ac:dyDescent="0.3">
      <c r="A98" s="258">
        <v>88</v>
      </c>
      <c r="B98" s="150"/>
      <c r="C98" s="150"/>
      <c r="D98" s="150"/>
      <c r="E98" s="150"/>
      <c r="F98" s="147"/>
      <c r="G98" s="153"/>
      <c r="H98" s="155"/>
      <c r="I98" s="254" t="str">
        <f>IF(G98="","",VLOOKUP(G98,'Overview - Financial Statement'!$A$46:$B$60,2,FALSE))</f>
        <v/>
      </c>
      <c r="J98" s="255" t="str">
        <f t="shared" si="28"/>
        <v/>
      </c>
      <c r="L98" s="253">
        <f t="shared" si="24"/>
        <v>0</v>
      </c>
      <c r="M98" s="253">
        <f t="shared" si="25"/>
        <v>0</v>
      </c>
      <c r="N98" s="259">
        <f t="shared" si="26"/>
        <v>0</v>
      </c>
      <c r="O98" s="259">
        <f t="shared" si="27"/>
        <v>0</v>
      </c>
      <c r="R98" s="145" t="s">
        <v>332</v>
      </c>
      <c r="T98" s="193" t="str">
        <f t="shared" si="29"/>
        <v/>
      </c>
      <c r="U98" s="397" t="str">
        <f t="shared" si="30"/>
        <v/>
      </c>
      <c r="V98" s="257">
        <f t="shared" si="31"/>
        <v>0</v>
      </c>
      <c r="W98" s="257">
        <f t="shared" si="32"/>
        <v>0</v>
      </c>
      <c r="X98" s="257">
        <f t="shared" si="33"/>
        <v>0</v>
      </c>
      <c r="Y98" s="257">
        <f t="shared" si="34"/>
        <v>0</v>
      </c>
      <c r="Z98" s="257">
        <f t="shared" si="35"/>
        <v>0</v>
      </c>
      <c r="AA98" s="257">
        <f t="shared" si="36"/>
        <v>0</v>
      </c>
      <c r="AB98" s="257">
        <f t="shared" si="37"/>
        <v>0</v>
      </c>
      <c r="AC98" s="257">
        <f t="shared" si="38"/>
        <v>0</v>
      </c>
    </row>
    <row r="99" spans="1:29" x14ac:dyDescent="0.3">
      <c r="A99" s="258">
        <v>89</v>
      </c>
      <c r="B99" s="150"/>
      <c r="C99" s="150"/>
      <c r="D99" s="150"/>
      <c r="E99" s="150"/>
      <c r="F99" s="147"/>
      <c r="G99" s="153"/>
      <c r="H99" s="155"/>
      <c r="I99" s="254" t="str">
        <f>IF(G99="","",VLOOKUP(G99,'Overview - Financial Statement'!$A$46:$B$60,2,FALSE))</f>
        <v/>
      </c>
      <c r="J99" s="255" t="str">
        <f t="shared" si="28"/>
        <v/>
      </c>
      <c r="L99" s="253">
        <f t="shared" si="24"/>
        <v>0</v>
      </c>
      <c r="M99" s="253">
        <f t="shared" si="25"/>
        <v>0</v>
      </c>
      <c r="N99" s="259">
        <f t="shared" si="26"/>
        <v>0</v>
      </c>
      <c r="O99" s="259">
        <f t="shared" si="27"/>
        <v>0</v>
      </c>
      <c r="R99" s="145" t="s">
        <v>330</v>
      </c>
      <c r="T99" s="193" t="str">
        <f t="shared" si="29"/>
        <v/>
      </c>
      <c r="U99" s="397" t="str">
        <f t="shared" si="30"/>
        <v/>
      </c>
      <c r="V99" s="257">
        <f t="shared" si="31"/>
        <v>0</v>
      </c>
      <c r="W99" s="257">
        <f t="shared" si="32"/>
        <v>0</v>
      </c>
      <c r="X99" s="257">
        <f t="shared" si="33"/>
        <v>0</v>
      </c>
      <c r="Y99" s="257">
        <f t="shared" si="34"/>
        <v>0</v>
      </c>
      <c r="Z99" s="257">
        <f t="shared" si="35"/>
        <v>0</v>
      </c>
      <c r="AA99" s="257">
        <f t="shared" si="36"/>
        <v>0</v>
      </c>
      <c r="AB99" s="257">
        <f t="shared" si="37"/>
        <v>0</v>
      </c>
      <c r="AC99" s="257">
        <f t="shared" si="38"/>
        <v>0</v>
      </c>
    </row>
    <row r="100" spans="1:29" x14ac:dyDescent="0.3">
      <c r="A100" s="258">
        <v>90</v>
      </c>
      <c r="B100" s="150"/>
      <c r="C100" s="150"/>
      <c r="D100" s="150"/>
      <c r="E100" s="150"/>
      <c r="F100" s="147"/>
      <c r="G100" s="153"/>
      <c r="H100" s="155"/>
      <c r="I100" s="254" t="str">
        <f>IF(G100="","",VLOOKUP(G100,'Overview - Financial Statement'!$A$46:$B$60,2,FALSE))</f>
        <v/>
      </c>
      <c r="J100" s="255" t="str">
        <f t="shared" si="28"/>
        <v/>
      </c>
      <c r="L100" s="253">
        <f t="shared" si="24"/>
        <v>0</v>
      </c>
      <c r="M100" s="253">
        <f t="shared" si="25"/>
        <v>0</v>
      </c>
      <c r="N100" s="259">
        <f t="shared" si="26"/>
        <v>0</v>
      </c>
      <c r="O100" s="259">
        <f t="shared" si="27"/>
        <v>0</v>
      </c>
      <c r="R100" s="145" t="s">
        <v>144</v>
      </c>
      <c r="T100" s="193" t="str">
        <f t="shared" si="29"/>
        <v/>
      </c>
      <c r="U100" s="397" t="str">
        <f t="shared" si="30"/>
        <v/>
      </c>
      <c r="V100" s="257">
        <f t="shared" si="31"/>
        <v>0</v>
      </c>
      <c r="W100" s="257">
        <f t="shared" si="32"/>
        <v>0</v>
      </c>
      <c r="X100" s="257">
        <f t="shared" si="33"/>
        <v>0</v>
      </c>
      <c r="Y100" s="257">
        <f t="shared" si="34"/>
        <v>0</v>
      </c>
      <c r="Z100" s="257">
        <f t="shared" si="35"/>
        <v>0</v>
      </c>
      <c r="AA100" s="257">
        <f t="shared" si="36"/>
        <v>0</v>
      </c>
      <c r="AB100" s="257">
        <f t="shared" si="37"/>
        <v>0</v>
      </c>
      <c r="AC100" s="257">
        <f t="shared" si="38"/>
        <v>0</v>
      </c>
    </row>
    <row r="101" spans="1:29" x14ac:dyDescent="0.3">
      <c r="A101" s="258">
        <v>91</v>
      </c>
      <c r="B101" s="150"/>
      <c r="C101" s="150"/>
      <c r="D101" s="150"/>
      <c r="E101" s="150"/>
      <c r="F101" s="147"/>
      <c r="G101" s="153"/>
      <c r="H101" s="155"/>
      <c r="I101" s="254" t="str">
        <f>IF(G101="","",VLOOKUP(G101,'Overview - Financial Statement'!$A$46:$B$60,2,FALSE))</f>
        <v/>
      </c>
      <c r="J101" s="255" t="str">
        <f t="shared" si="28"/>
        <v/>
      </c>
      <c r="L101" s="253">
        <f t="shared" si="24"/>
        <v>0</v>
      </c>
      <c r="M101" s="253">
        <f t="shared" si="25"/>
        <v>0</v>
      </c>
      <c r="N101" s="259">
        <f t="shared" si="26"/>
        <v>0</v>
      </c>
      <c r="O101" s="259">
        <f t="shared" si="27"/>
        <v>0</v>
      </c>
      <c r="R101" s="145" t="s">
        <v>334</v>
      </c>
      <c r="T101" s="193" t="str">
        <f t="shared" si="29"/>
        <v/>
      </c>
      <c r="U101" s="397" t="str">
        <f t="shared" si="30"/>
        <v/>
      </c>
      <c r="V101" s="257">
        <f t="shared" si="31"/>
        <v>0</v>
      </c>
      <c r="W101" s="257">
        <f t="shared" si="32"/>
        <v>0</v>
      </c>
      <c r="X101" s="257">
        <f t="shared" si="33"/>
        <v>0</v>
      </c>
      <c r="Y101" s="257">
        <f t="shared" si="34"/>
        <v>0</v>
      </c>
      <c r="Z101" s="257">
        <f t="shared" si="35"/>
        <v>0</v>
      </c>
      <c r="AA101" s="257">
        <f t="shared" si="36"/>
        <v>0</v>
      </c>
      <c r="AB101" s="257">
        <f t="shared" si="37"/>
        <v>0</v>
      </c>
      <c r="AC101" s="257">
        <f t="shared" si="38"/>
        <v>0</v>
      </c>
    </row>
    <row r="102" spans="1:29" x14ac:dyDescent="0.3">
      <c r="A102" s="258">
        <v>92</v>
      </c>
      <c r="B102" s="150"/>
      <c r="C102" s="150"/>
      <c r="D102" s="150"/>
      <c r="E102" s="150"/>
      <c r="F102" s="147"/>
      <c r="G102" s="153"/>
      <c r="H102" s="155"/>
      <c r="I102" s="254" t="str">
        <f>IF(G102="","",VLOOKUP(G102,'Overview - Financial Statement'!$A$46:$B$60,2,FALSE))</f>
        <v/>
      </c>
      <c r="J102" s="255" t="str">
        <f t="shared" si="28"/>
        <v/>
      </c>
      <c r="L102" s="253">
        <f t="shared" si="24"/>
        <v>0</v>
      </c>
      <c r="M102" s="253">
        <f t="shared" si="25"/>
        <v>0</v>
      </c>
      <c r="N102" s="259">
        <f t="shared" si="26"/>
        <v>0</v>
      </c>
      <c r="O102" s="259">
        <f t="shared" si="27"/>
        <v>0</v>
      </c>
      <c r="R102" s="145" t="s">
        <v>329</v>
      </c>
      <c r="T102" s="193" t="str">
        <f t="shared" si="29"/>
        <v/>
      </c>
      <c r="U102" s="397" t="str">
        <f t="shared" si="30"/>
        <v/>
      </c>
      <c r="V102" s="257">
        <f t="shared" si="31"/>
        <v>0</v>
      </c>
      <c r="W102" s="257">
        <f t="shared" si="32"/>
        <v>0</v>
      </c>
      <c r="X102" s="257">
        <f t="shared" si="33"/>
        <v>0</v>
      </c>
      <c r="Y102" s="257">
        <f t="shared" si="34"/>
        <v>0</v>
      </c>
      <c r="Z102" s="257">
        <f t="shared" si="35"/>
        <v>0</v>
      </c>
      <c r="AA102" s="257">
        <f t="shared" si="36"/>
        <v>0</v>
      </c>
      <c r="AB102" s="257">
        <f t="shared" si="37"/>
        <v>0</v>
      </c>
      <c r="AC102" s="257">
        <f t="shared" si="38"/>
        <v>0</v>
      </c>
    </row>
    <row r="103" spans="1:29" x14ac:dyDescent="0.3">
      <c r="A103" s="258">
        <v>93</v>
      </c>
      <c r="B103" s="150"/>
      <c r="C103" s="150"/>
      <c r="D103" s="150"/>
      <c r="E103" s="150"/>
      <c r="F103" s="147"/>
      <c r="G103" s="153"/>
      <c r="H103" s="155"/>
      <c r="I103" s="254" t="str">
        <f>IF(G103="","",VLOOKUP(G103,'Overview - Financial Statement'!$A$46:$B$60,2,FALSE))</f>
        <v/>
      </c>
      <c r="J103" s="255" t="str">
        <f t="shared" si="28"/>
        <v/>
      </c>
      <c r="L103" s="253">
        <f t="shared" si="24"/>
        <v>0</v>
      </c>
      <c r="M103" s="253">
        <f t="shared" si="25"/>
        <v>0</v>
      </c>
      <c r="N103" s="259">
        <f t="shared" si="26"/>
        <v>0</v>
      </c>
      <c r="O103" s="259">
        <f t="shared" si="27"/>
        <v>0</v>
      </c>
      <c r="R103" s="145" t="s">
        <v>333</v>
      </c>
      <c r="T103" s="193" t="str">
        <f t="shared" si="29"/>
        <v/>
      </c>
      <c r="U103" s="397" t="str">
        <f t="shared" si="30"/>
        <v/>
      </c>
      <c r="V103" s="257">
        <f t="shared" si="31"/>
        <v>0</v>
      </c>
      <c r="W103" s="257">
        <f t="shared" si="32"/>
        <v>0</v>
      </c>
      <c r="X103" s="257">
        <f t="shared" si="33"/>
        <v>0</v>
      </c>
      <c r="Y103" s="257">
        <f t="shared" si="34"/>
        <v>0</v>
      </c>
      <c r="Z103" s="257">
        <f t="shared" si="35"/>
        <v>0</v>
      </c>
      <c r="AA103" s="257">
        <f t="shared" si="36"/>
        <v>0</v>
      </c>
      <c r="AB103" s="257">
        <f t="shared" si="37"/>
        <v>0</v>
      </c>
      <c r="AC103" s="257">
        <f t="shared" si="38"/>
        <v>0</v>
      </c>
    </row>
    <row r="104" spans="1:29" x14ac:dyDescent="0.3">
      <c r="A104" s="258">
        <v>94</v>
      </c>
      <c r="B104" s="150"/>
      <c r="C104" s="150"/>
      <c r="D104" s="150"/>
      <c r="E104" s="150"/>
      <c r="F104" s="147"/>
      <c r="G104" s="153"/>
      <c r="H104" s="155"/>
      <c r="I104" s="254" t="str">
        <f>IF(G104="","",VLOOKUP(G104,'Overview - Financial Statement'!$A$46:$B$60,2,FALSE))</f>
        <v/>
      </c>
      <c r="J104" s="255" t="str">
        <f t="shared" si="28"/>
        <v/>
      </c>
      <c r="L104" s="253">
        <f t="shared" si="24"/>
        <v>0</v>
      </c>
      <c r="M104" s="253">
        <f t="shared" si="25"/>
        <v>0</v>
      </c>
      <c r="N104" s="259">
        <f t="shared" si="26"/>
        <v>0</v>
      </c>
      <c r="O104" s="259">
        <f t="shared" si="27"/>
        <v>0</v>
      </c>
      <c r="R104" s="145" t="s">
        <v>340</v>
      </c>
      <c r="T104" s="193" t="str">
        <f t="shared" si="29"/>
        <v/>
      </c>
      <c r="U104" s="397" t="str">
        <f t="shared" si="30"/>
        <v/>
      </c>
      <c r="V104" s="257">
        <f t="shared" si="31"/>
        <v>0</v>
      </c>
      <c r="W104" s="257">
        <f t="shared" si="32"/>
        <v>0</v>
      </c>
      <c r="X104" s="257">
        <f t="shared" si="33"/>
        <v>0</v>
      </c>
      <c r="Y104" s="257">
        <f t="shared" si="34"/>
        <v>0</v>
      </c>
      <c r="Z104" s="257">
        <f t="shared" si="35"/>
        <v>0</v>
      </c>
      <c r="AA104" s="257">
        <f t="shared" si="36"/>
        <v>0</v>
      </c>
      <c r="AB104" s="257">
        <f t="shared" si="37"/>
        <v>0</v>
      </c>
      <c r="AC104" s="257">
        <f t="shared" si="38"/>
        <v>0</v>
      </c>
    </row>
    <row r="105" spans="1:29" x14ac:dyDescent="0.3">
      <c r="A105" s="258">
        <v>95</v>
      </c>
      <c r="B105" s="150"/>
      <c r="C105" s="150"/>
      <c r="D105" s="150"/>
      <c r="E105" s="150"/>
      <c r="F105" s="147"/>
      <c r="G105" s="153"/>
      <c r="H105" s="155"/>
      <c r="I105" s="254" t="str">
        <f>IF(G105="","",VLOOKUP(G105,'Overview - Financial Statement'!$A$46:$B$60,2,FALSE))</f>
        <v/>
      </c>
      <c r="J105" s="255" t="str">
        <f t="shared" si="28"/>
        <v/>
      </c>
      <c r="L105" s="253">
        <f t="shared" si="24"/>
        <v>0</v>
      </c>
      <c r="M105" s="253">
        <f t="shared" si="25"/>
        <v>0</v>
      </c>
      <c r="N105" s="259">
        <f t="shared" si="26"/>
        <v>0</v>
      </c>
      <c r="O105" s="259">
        <f t="shared" si="27"/>
        <v>0</v>
      </c>
      <c r="R105" s="145" t="s">
        <v>152</v>
      </c>
      <c r="T105" s="193" t="str">
        <f t="shared" si="29"/>
        <v/>
      </c>
      <c r="U105" s="397" t="str">
        <f t="shared" si="30"/>
        <v/>
      </c>
      <c r="V105" s="257">
        <f t="shared" si="31"/>
        <v>0</v>
      </c>
      <c r="W105" s="257">
        <f t="shared" si="32"/>
        <v>0</v>
      </c>
      <c r="X105" s="257">
        <f t="shared" si="33"/>
        <v>0</v>
      </c>
      <c r="Y105" s="257">
        <f t="shared" si="34"/>
        <v>0</v>
      </c>
      <c r="Z105" s="257">
        <f t="shared" si="35"/>
        <v>0</v>
      </c>
      <c r="AA105" s="257">
        <f t="shared" si="36"/>
        <v>0</v>
      </c>
      <c r="AB105" s="257">
        <f t="shared" si="37"/>
        <v>0</v>
      </c>
      <c r="AC105" s="257">
        <f t="shared" si="38"/>
        <v>0</v>
      </c>
    </row>
    <row r="106" spans="1:29" x14ac:dyDescent="0.3">
      <c r="A106" s="258">
        <v>96</v>
      </c>
      <c r="B106" s="150"/>
      <c r="C106" s="150"/>
      <c r="D106" s="150"/>
      <c r="E106" s="150"/>
      <c r="F106" s="147"/>
      <c r="G106" s="153"/>
      <c r="H106" s="155"/>
      <c r="I106" s="254" t="str">
        <f>IF(G106="","",VLOOKUP(G106,'Overview - Financial Statement'!$A$46:$B$60,2,FALSE))</f>
        <v/>
      </c>
      <c r="J106" s="255" t="str">
        <f t="shared" si="28"/>
        <v/>
      </c>
      <c r="L106" s="253">
        <f t="shared" si="24"/>
        <v>0</v>
      </c>
      <c r="M106" s="253">
        <f t="shared" si="25"/>
        <v>0</v>
      </c>
      <c r="N106" s="259">
        <f t="shared" si="26"/>
        <v>0</v>
      </c>
      <c r="O106" s="259">
        <f t="shared" si="27"/>
        <v>0</v>
      </c>
      <c r="R106" s="145" t="s">
        <v>335</v>
      </c>
      <c r="T106" s="193" t="str">
        <f t="shared" si="29"/>
        <v/>
      </c>
      <c r="U106" s="397" t="str">
        <f t="shared" si="30"/>
        <v/>
      </c>
      <c r="V106" s="257">
        <f t="shared" si="31"/>
        <v>0</v>
      </c>
      <c r="W106" s="257">
        <f t="shared" si="32"/>
        <v>0</v>
      </c>
      <c r="X106" s="257">
        <f t="shared" si="33"/>
        <v>0</v>
      </c>
      <c r="Y106" s="257">
        <f t="shared" si="34"/>
        <v>0</v>
      </c>
      <c r="Z106" s="257">
        <f t="shared" si="35"/>
        <v>0</v>
      </c>
      <c r="AA106" s="257">
        <f t="shared" si="36"/>
        <v>0</v>
      </c>
      <c r="AB106" s="257">
        <f t="shared" si="37"/>
        <v>0</v>
      </c>
      <c r="AC106" s="257">
        <f t="shared" si="38"/>
        <v>0</v>
      </c>
    </row>
    <row r="107" spans="1:29" x14ac:dyDescent="0.3">
      <c r="A107" s="258">
        <v>97</v>
      </c>
      <c r="B107" s="150"/>
      <c r="C107" s="150"/>
      <c r="D107" s="150"/>
      <c r="E107" s="150"/>
      <c r="F107" s="147"/>
      <c r="G107" s="153"/>
      <c r="H107" s="155"/>
      <c r="I107" s="254" t="str">
        <f>IF(G107="","",VLOOKUP(G107,'Overview - Financial Statement'!$A$46:$B$60,2,FALSE))</f>
        <v/>
      </c>
      <c r="J107" s="255" t="str">
        <f t="shared" si="28"/>
        <v/>
      </c>
      <c r="L107" s="253">
        <f t="shared" ref="L107:L138" si="39">IF($B107="Self-financing beneficiary",$J107,0)</f>
        <v>0</v>
      </c>
      <c r="M107" s="253">
        <f t="shared" ref="M107:M138" si="40">IF($B107="Income generated by the project",$J107,0)</f>
        <v>0</v>
      </c>
      <c r="N107" s="259">
        <f t="shared" ref="N107:N138" si="41">IF($B107="Contributions from public sources",$J107,0)</f>
        <v>0</v>
      </c>
      <c r="O107" s="259">
        <f t="shared" ref="O107:O138" si="42">IF($B107="Contributions from private sources",$J107,0)</f>
        <v>0</v>
      </c>
      <c r="R107" s="145" t="s">
        <v>149</v>
      </c>
      <c r="T107" s="193" t="str">
        <f t="shared" si="29"/>
        <v/>
      </c>
      <c r="U107" s="397" t="str">
        <f t="shared" si="30"/>
        <v/>
      </c>
      <c r="V107" s="257">
        <f t="shared" si="31"/>
        <v>0</v>
      </c>
      <c r="W107" s="257">
        <f t="shared" si="32"/>
        <v>0</v>
      </c>
      <c r="X107" s="257">
        <f t="shared" si="33"/>
        <v>0</v>
      </c>
      <c r="Y107" s="257">
        <f t="shared" si="34"/>
        <v>0</v>
      </c>
      <c r="Z107" s="257">
        <f t="shared" si="35"/>
        <v>0</v>
      </c>
      <c r="AA107" s="257">
        <f t="shared" si="36"/>
        <v>0</v>
      </c>
      <c r="AB107" s="257">
        <f t="shared" si="37"/>
        <v>0</v>
      </c>
      <c r="AC107" s="257">
        <f t="shared" si="38"/>
        <v>0</v>
      </c>
    </row>
    <row r="108" spans="1:29" x14ac:dyDescent="0.3">
      <c r="A108" s="258">
        <v>98</v>
      </c>
      <c r="B108" s="150"/>
      <c r="C108" s="150"/>
      <c r="D108" s="150"/>
      <c r="E108" s="150"/>
      <c r="F108" s="147"/>
      <c r="G108" s="153"/>
      <c r="H108" s="155"/>
      <c r="I108" s="254" t="str">
        <f>IF(G108="","",VLOOKUP(G108,'Overview - Financial Statement'!$A$46:$B$60,2,FALSE))</f>
        <v/>
      </c>
      <c r="J108" s="255" t="str">
        <f t="shared" si="28"/>
        <v/>
      </c>
      <c r="L108" s="253">
        <f t="shared" si="39"/>
        <v>0</v>
      </c>
      <c r="M108" s="253">
        <f t="shared" si="40"/>
        <v>0</v>
      </c>
      <c r="N108" s="259">
        <f t="shared" si="41"/>
        <v>0</v>
      </c>
      <c r="O108" s="259">
        <f t="shared" si="42"/>
        <v>0</v>
      </c>
      <c r="R108" s="145" t="s">
        <v>346</v>
      </c>
      <c r="T108" s="193" t="str">
        <f t="shared" si="29"/>
        <v/>
      </c>
      <c r="U108" s="397" t="str">
        <f t="shared" si="30"/>
        <v/>
      </c>
      <c r="V108" s="257">
        <f t="shared" si="31"/>
        <v>0</v>
      </c>
      <c r="W108" s="257">
        <f t="shared" si="32"/>
        <v>0</v>
      </c>
      <c r="X108" s="257">
        <f t="shared" si="33"/>
        <v>0</v>
      </c>
      <c r="Y108" s="257">
        <f t="shared" si="34"/>
        <v>0</v>
      </c>
      <c r="Z108" s="257">
        <f t="shared" si="35"/>
        <v>0</v>
      </c>
      <c r="AA108" s="257">
        <f t="shared" si="36"/>
        <v>0</v>
      </c>
      <c r="AB108" s="257">
        <f t="shared" si="37"/>
        <v>0</v>
      </c>
      <c r="AC108" s="257">
        <f t="shared" si="38"/>
        <v>0</v>
      </c>
    </row>
    <row r="109" spans="1:29" x14ac:dyDescent="0.3">
      <c r="A109" s="258">
        <v>99</v>
      </c>
      <c r="B109" s="150"/>
      <c r="C109" s="150"/>
      <c r="D109" s="150"/>
      <c r="E109" s="150"/>
      <c r="F109" s="147"/>
      <c r="G109" s="153"/>
      <c r="H109" s="155"/>
      <c r="I109" s="254" t="str">
        <f>IF(G109="","",VLOOKUP(G109,'Overview - Financial Statement'!$A$46:$B$60,2,FALSE))</f>
        <v/>
      </c>
      <c r="J109" s="255" t="str">
        <f t="shared" si="28"/>
        <v/>
      </c>
      <c r="L109" s="253">
        <f t="shared" si="39"/>
        <v>0</v>
      </c>
      <c r="M109" s="253">
        <f t="shared" si="40"/>
        <v>0</v>
      </c>
      <c r="N109" s="259">
        <f t="shared" si="41"/>
        <v>0</v>
      </c>
      <c r="O109" s="259">
        <f t="shared" si="42"/>
        <v>0</v>
      </c>
      <c r="R109" s="145" t="s">
        <v>344</v>
      </c>
      <c r="T109" s="193" t="str">
        <f t="shared" si="29"/>
        <v/>
      </c>
      <c r="U109" s="397" t="str">
        <f t="shared" si="30"/>
        <v/>
      </c>
      <c r="V109" s="257">
        <f t="shared" si="31"/>
        <v>0</v>
      </c>
      <c r="W109" s="257">
        <f t="shared" si="32"/>
        <v>0</v>
      </c>
      <c r="X109" s="257">
        <f t="shared" si="33"/>
        <v>0</v>
      </c>
      <c r="Y109" s="257">
        <f t="shared" si="34"/>
        <v>0</v>
      </c>
      <c r="Z109" s="257">
        <f t="shared" si="35"/>
        <v>0</v>
      </c>
      <c r="AA109" s="257">
        <f t="shared" si="36"/>
        <v>0</v>
      </c>
      <c r="AB109" s="257">
        <f t="shared" si="37"/>
        <v>0</v>
      </c>
      <c r="AC109" s="257">
        <f t="shared" si="38"/>
        <v>0</v>
      </c>
    </row>
    <row r="110" spans="1:29" x14ac:dyDescent="0.3">
      <c r="A110" s="258">
        <v>100</v>
      </c>
      <c r="B110" s="150"/>
      <c r="C110" s="150"/>
      <c r="D110" s="150"/>
      <c r="E110" s="150"/>
      <c r="F110" s="147"/>
      <c r="G110" s="153"/>
      <c r="H110" s="155"/>
      <c r="I110" s="254" t="str">
        <f>IF(G110="","",VLOOKUP(G110,'Overview - Financial Statement'!$A$46:$B$60,2,FALSE))</f>
        <v/>
      </c>
      <c r="J110" s="255" t="str">
        <f t="shared" si="28"/>
        <v/>
      </c>
      <c r="L110" s="253">
        <f t="shared" si="39"/>
        <v>0</v>
      </c>
      <c r="M110" s="253">
        <f t="shared" si="40"/>
        <v>0</v>
      </c>
      <c r="N110" s="259">
        <f t="shared" si="41"/>
        <v>0</v>
      </c>
      <c r="O110" s="259">
        <f t="shared" si="42"/>
        <v>0</v>
      </c>
      <c r="R110" s="145" t="s">
        <v>341</v>
      </c>
      <c r="T110" s="193" t="str">
        <f t="shared" si="29"/>
        <v/>
      </c>
      <c r="U110" s="397" t="str">
        <f t="shared" si="30"/>
        <v/>
      </c>
      <c r="V110" s="257">
        <f t="shared" si="31"/>
        <v>0</v>
      </c>
      <c r="W110" s="257">
        <f t="shared" si="32"/>
        <v>0</v>
      </c>
      <c r="X110" s="257">
        <f t="shared" si="33"/>
        <v>0</v>
      </c>
      <c r="Y110" s="257">
        <f t="shared" si="34"/>
        <v>0</v>
      </c>
      <c r="Z110" s="257">
        <f t="shared" si="35"/>
        <v>0</v>
      </c>
      <c r="AA110" s="257">
        <f t="shared" si="36"/>
        <v>0</v>
      </c>
      <c r="AB110" s="257">
        <f t="shared" si="37"/>
        <v>0</v>
      </c>
      <c r="AC110" s="257">
        <f t="shared" si="38"/>
        <v>0</v>
      </c>
    </row>
    <row r="111" spans="1:29" x14ac:dyDescent="0.3">
      <c r="A111" s="258">
        <v>101</v>
      </c>
      <c r="B111" s="150"/>
      <c r="C111" s="150"/>
      <c r="D111" s="150"/>
      <c r="E111" s="150"/>
      <c r="F111" s="147"/>
      <c r="G111" s="153"/>
      <c r="H111" s="155"/>
      <c r="I111" s="254" t="str">
        <f>IF(G111="","",VLOOKUP(G111,'Overview - Financial Statement'!$A$46:$B$60,2,FALSE))</f>
        <v/>
      </c>
      <c r="J111" s="255" t="str">
        <f t="shared" si="28"/>
        <v/>
      </c>
      <c r="L111" s="253">
        <f t="shared" si="39"/>
        <v>0</v>
      </c>
      <c r="M111" s="253">
        <f t="shared" si="40"/>
        <v>0</v>
      </c>
      <c r="N111" s="259">
        <f t="shared" si="41"/>
        <v>0</v>
      </c>
      <c r="O111" s="259">
        <f t="shared" si="42"/>
        <v>0</v>
      </c>
      <c r="R111" s="145" t="s">
        <v>339</v>
      </c>
      <c r="T111" s="193" t="str">
        <f t="shared" si="29"/>
        <v/>
      </c>
      <c r="U111" s="397" t="str">
        <f t="shared" si="30"/>
        <v/>
      </c>
      <c r="V111" s="257">
        <f t="shared" si="31"/>
        <v>0</v>
      </c>
      <c r="W111" s="257">
        <f t="shared" si="32"/>
        <v>0</v>
      </c>
      <c r="X111" s="257">
        <f t="shared" si="33"/>
        <v>0</v>
      </c>
      <c r="Y111" s="257">
        <f t="shared" si="34"/>
        <v>0</v>
      </c>
      <c r="Z111" s="257">
        <f t="shared" si="35"/>
        <v>0</v>
      </c>
      <c r="AA111" s="257">
        <f t="shared" si="36"/>
        <v>0</v>
      </c>
      <c r="AB111" s="257">
        <f t="shared" si="37"/>
        <v>0</v>
      </c>
      <c r="AC111" s="257">
        <f t="shared" si="38"/>
        <v>0</v>
      </c>
    </row>
    <row r="112" spans="1:29" x14ac:dyDescent="0.3">
      <c r="A112" s="258">
        <v>102</v>
      </c>
      <c r="B112" s="150"/>
      <c r="C112" s="150"/>
      <c r="D112" s="150"/>
      <c r="E112" s="150"/>
      <c r="F112" s="147"/>
      <c r="G112" s="153"/>
      <c r="H112" s="155"/>
      <c r="I112" s="254" t="str">
        <f>IF(G112="","",VLOOKUP(G112,'Overview - Financial Statement'!$A$46:$B$60,2,FALSE))</f>
        <v/>
      </c>
      <c r="J112" s="255" t="str">
        <f t="shared" si="28"/>
        <v/>
      </c>
      <c r="L112" s="253">
        <f t="shared" si="39"/>
        <v>0</v>
      </c>
      <c r="M112" s="253">
        <f t="shared" si="40"/>
        <v>0</v>
      </c>
      <c r="N112" s="259">
        <f t="shared" si="41"/>
        <v>0</v>
      </c>
      <c r="O112" s="259">
        <f t="shared" si="42"/>
        <v>0</v>
      </c>
      <c r="R112" s="145" t="s">
        <v>342</v>
      </c>
      <c r="T112" s="193" t="str">
        <f t="shared" si="29"/>
        <v/>
      </c>
      <c r="U112" s="397" t="str">
        <f t="shared" si="30"/>
        <v/>
      </c>
      <c r="V112" s="257">
        <f t="shared" si="31"/>
        <v>0</v>
      </c>
      <c r="W112" s="257">
        <f t="shared" si="32"/>
        <v>0</v>
      </c>
      <c r="X112" s="257">
        <f t="shared" si="33"/>
        <v>0</v>
      </c>
      <c r="Y112" s="257">
        <f t="shared" si="34"/>
        <v>0</v>
      </c>
      <c r="Z112" s="257">
        <f t="shared" si="35"/>
        <v>0</v>
      </c>
      <c r="AA112" s="257">
        <f t="shared" si="36"/>
        <v>0</v>
      </c>
      <c r="AB112" s="257">
        <f t="shared" si="37"/>
        <v>0</v>
      </c>
      <c r="AC112" s="257">
        <f t="shared" si="38"/>
        <v>0</v>
      </c>
    </row>
    <row r="113" spans="1:29" x14ac:dyDescent="0.3">
      <c r="A113" s="258">
        <v>103</v>
      </c>
      <c r="B113" s="150"/>
      <c r="C113" s="150"/>
      <c r="D113" s="150"/>
      <c r="E113" s="150"/>
      <c r="F113" s="147"/>
      <c r="G113" s="153"/>
      <c r="H113" s="155"/>
      <c r="I113" s="254" t="str">
        <f>IF(G113="","",VLOOKUP(G113,'Overview - Financial Statement'!$A$46:$B$60,2,FALSE))</f>
        <v/>
      </c>
      <c r="J113" s="255" t="str">
        <f t="shared" si="28"/>
        <v/>
      </c>
      <c r="L113" s="253">
        <f t="shared" si="39"/>
        <v>0</v>
      </c>
      <c r="M113" s="253">
        <f t="shared" si="40"/>
        <v>0</v>
      </c>
      <c r="N113" s="259">
        <f t="shared" si="41"/>
        <v>0</v>
      </c>
      <c r="O113" s="259">
        <f t="shared" si="42"/>
        <v>0</v>
      </c>
      <c r="R113" s="145" t="s">
        <v>338</v>
      </c>
      <c r="T113" s="193" t="str">
        <f t="shared" si="29"/>
        <v/>
      </c>
      <c r="U113" s="397" t="str">
        <f t="shared" si="30"/>
        <v/>
      </c>
      <c r="V113" s="257">
        <f t="shared" si="31"/>
        <v>0</v>
      </c>
      <c r="W113" s="257">
        <f t="shared" si="32"/>
        <v>0</v>
      </c>
      <c r="X113" s="257">
        <f t="shared" si="33"/>
        <v>0</v>
      </c>
      <c r="Y113" s="257">
        <f t="shared" si="34"/>
        <v>0</v>
      </c>
      <c r="Z113" s="257">
        <f t="shared" si="35"/>
        <v>0</v>
      </c>
      <c r="AA113" s="257">
        <f t="shared" si="36"/>
        <v>0</v>
      </c>
      <c r="AB113" s="257">
        <f t="shared" si="37"/>
        <v>0</v>
      </c>
      <c r="AC113" s="257">
        <f t="shared" si="38"/>
        <v>0</v>
      </c>
    </row>
    <row r="114" spans="1:29" x14ac:dyDescent="0.3">
      <c r="A114" s="258">
        <v>104</v>
      </c>
      <c r="B114" s="150"/>
      <c r="C114" s="150"/>
      <c r="D114" s="150"/>
      <c r="E114" s="150"/>
      <c r="F114" s="147"/>
      <c r="G114" s="153"/>
      <c r="H114" s="155"/>
      <c r="I114" s="254" t="str">
        <f>IF(G114="","",VLOOKUP(G114,'Overview - Financial Statement'!$A$46:$B$60,2,FALSE))</f>
        <v/>
      </c>
      <c r="J114" s="255" t="str">
        <f t="shared" si="28"/>
        <v/>
      </c>
      <c r="L114" s="253">
        <f t="shared" si="39"/>
        <v>0</v>
      </c>
      <c r="M114" s="253">
        <f t="shared" si="40"/>
        <v>0</v>
      </c>
      <c r="N114" s="259">
        <f t="shared" si="41"/>
        <v>0</v>
      </c>
      <c r="O114" s="259">
        <f t="shared" si="42"/>
        <v>0</v>
      </c>
      <c r="R114" s="145" t="s">
        <v>337</v>
      </c>
      <c r="T114" s="193" t="str">
        <f t="shared" si="29"/>
        <v/>
      </c>
      <c r="U114" s="397" t="str">
        <f t="shared" si="30"/>
        <v/>
      </c>
      <c r="V114" s="257">
        <f t="shared" si="31"/>
        <v>0</v>
      </c>
      <c r="W114" s="257">
        <f t="shared" si="32"/>
        <v>0</v>
      </c>
      <c r="X114" s="257">
        <f t="shared" si="33"/>
        <v>0</v>
      </c>
      <c r="Y114" s="257">
        <f t="shared" si="34"/>
        <v>0</v>
      </c>
      <c r="Z114" s="257">
        <f t="shared" si="35"/>
        <v>0</v>
      </c>
      <c r="AA114" s="257">
        <f t="shared" si="36"/>
        <v>0</v>
      </c>
      <c r="AB114" s="257">
        <f t="shared" si="37"/>
        <v>0</v>
      </c>
      <c r="AC114" s="257">
        <f t="shared" si="38"/>
        <v>0</v>
      </c>
    </row>
    <row r="115" spans="1:29" x14ac:dyDescent="0.3">
      <c r="A115" s="258">
        <v>105</v>
      </c>
      <c r="B115" s="150"/>
      <c r="C115" s="150"/>
      <c r="D115" s="150"/>
      <c r="E115" s="150"/>
      <c r="F115" s="147"/>
      <c r="G115" s="153"/>
      <c r="H115" s="155"/>
      <c r="I115" s="254" t="str">
        <f>IF(G115="","",VLOOKUP(G115,'Overview - Financial Statement'!$A$46:$B$60,2,FALSE))</f>
        <v/>
      </c>
      <c r="J115" s="255" t="str">
        <f t="shared" si="28"/>
        <v/>
      </c>
      <c r="L115" s="253">
        <f t="shared" si="39"/>
        <v>0</v>
      </c>
      <c r="M115" s="253">
        <f t="shared" si="40"/>
        <v>0</v>
      </c>
      <c r="N115" s="259">
        <f t="shared" si="41"/>
        <v>0</v>
      </c>
      <c r="O115" s="259">
        <f t="shared" si="42"/>
        <v>0</v>
      </c>
      <c r="R115" s="145" t="s">
        <v>343</v>
      </c>
      <c r="T115" s="193" t="str">
        <f t="shared" si="29"/>
        <v/>
      </c>
      <c r="U115" s="397" t="str">
        <f t="shared" si="30"/>
        <v/>
      </c>
      <c r="V115" s="257">
        <f t="shared" si="31"/>
        <v>0</v>
      </c>
      <c r="W115" s="257">
        <f t="shared" si="32"/>
        <v>0</v>
      </c>
      <c r="X115" s="257">
        <f t="shared" si="33"/>
        <v>0</v>
      </c>
      <c r="Y115" s="257">
        <f t="shared" si="34"/>
        <v>0</v>
      </c>
      <c r="Z115" s="257">
        <f t="shared" si="35"/>
        <v>0</v>
      </c>
      <c r="AA115" s="257">
        <f t="shared" si="36"/>
        <v>0</v>
      </c>
      <c r="AB115" s="257">
        <f t="shared" si="37"/>
        <v>0</v>
      </c>
      <c r="AC115" s="257">
        <f t="shared" si="38"/>
        <v>0</v>
      </c>
    </row>
    <row r="116" spans="1:29" x14ac:dyDescent="0.3">
      <c r="A116" s="258">
        <v>106</v>
      </c>
      <c r="B116" s="150"/>
      <c r="C116" s="150"/>
      <c r="D116" s="150"/>
      <c r="E116" s="150"/>
      <c r="F116" s="147"/>
      <c r="G116" s="153"/>
      <c r="H116" s="155"/>
      <c r="I116" s="254" t="str">
        <f>IF(G116="","",VLOOKUP(G116,'Overview - Financial Statement'!$A$46:$B$60,2,FALSE))</f>
        <v/>
      </c>
      <c r="J116" s="255" t="str">
        <f t="shared" si="28"/>
        <v/>
      </c>
      <c r="L116" s="253">
        <f t="shared" si="39"/>
        <v>0</v>
      </c>
      <c r="M116" s="253">
        <f t="shared" si="40"/>
        <v>0</v>
      </c>
      <c r="N116" s="259">
        <f t="shared" si="41"/>
        <v>0</v>
      </c>
      <c r="O116" s="259">
        <f t="shared" si="42"/>
        <v>0</v>
      </c>
      <c r="R116" s="145" t="s">
        <v>336</v>
      </c>
      <c r="T116" s="193" t="str">
        <f t="shared" si="29"/>
        <v/>
      </c>
      <c r="U116" s="397" t="str">
        <f t="shared" si="30"/>
        <v/>
      </c>
      <c r="V116" s="257">
        <f t="shared" si="31"/>
        <v>0</v>
      </c>
      <c r="W116" s="257">
        <f t="shared" si="32"/>
        <v>0</v>
      </c>
      <c r="X116" s="257">
        <f t="shared" si="33"/>
        <v>0</v>
      </c>
      <c r="Y116" s="257">
        <f t="shared" si="34"/>
        <v>0</v>
      </c>
      <c r="Z116" s="257">
        <f t="shared" si="35"/>
        <v>0</v>
      </c>
      <c r="AA116" s="257">
        <f t="shared" si="36"/>
        <v>0</v>
      </c>
      <c r="AB116" s="257">
        <f t="shared" si="37"/>
        <v>0</v>
      </c>
      <c r="AC116" s="257">
        <f t="shared" si="38"/>
        <v>0</v>
      </c>
    </row>
    <row r="117" spans="1:29" x14ac:dyDescent="0.3">
      <c r="A117" s="258">
        <v>107</v>
      </c>
      <c r="B117" s="150"/>
      <c r="C117" s="150"/>
      <c r="D117" s="150"/>
      <c r="E117" s="150"/>
      <c r="F117" s="147"/>
      <c r="G117" s="153"/>
      <c r="H117" s="155"/>
      <c r="I117" s="254" t="str">
        <f>IF(G117="","",VLOOKUP(G117,'Overview - Financial Statement'!$A$46:$B$60,2,FALSE))</f>
        <v/>
      </c>
      <c r="J117" s="255" t="str">
        <f t="shared" si="28"/>
        <v/>
      </c>
      <c r="L117" s="253">
        <f t="shared" si="39"/>
        <v>0</v>
      </c>
      <c r="M117" s="253">
        <f t="shared" si="40"/>
        <v>0</v>
      </c>
      <c r="N117" s="259">
        <f t="shared" si="41"/>
        <v>0</v>
      </c>
      <c r="O117" s="259">
        <f t="shared" si="42"/>
        <v>0</v>
      </c>
      <c r="R117" s="145" t="s">
        <v>345</v>
      </c>
      <c r="T117" s="193" t="str">
        <f t="shared" si="29"/>
        <v/>
      </c>
      <c r="U117" s="397" t="str">
        <f t="shared" si="30"/>
        <v/>
      </c>
      <c r="V117" s="257">
        <f t="shared" si="31"/>
        <v>0</v>
      </c>
      <c r="W117" s="257">
        <f t="shared" si="32"/>
        <v>0</v>
      </c>
      <c r="X117" s="257">
        <f t="shared" si="33"/>
        <v>0</v>
      </c>
      <c r="Y117" s="257">
        <f t="shared" si="34"/>
        <v>0</v>
      </c>
      <c r="Z117" s="257">
        <f t="shared" si="35"/>
        <v>0</v>
      </c>
      <c r="AA117" s="257">
        <f t="shared" si="36"/>
        <v>0</v>
      </c>
      <c r="AB117" s="257">
        <f t="shared" si="37"/>
        <v>0</v>
      </c>
      <c r="AC117" s="257">
        <f t="shared" si="38"/>
        <v>0</v>
      </c>
    </row>
    <row r="118" spans="1:29" x14ac:dyDescent="0.3">
      <c r="A118" s="258">
        <v>108</v>
      </c>
      <c r="B118" s="150"/>
      <c r="C118" s="150"/>
      <c r="D118" s="150"/>
      <c r="E118" s="150"/>
      <c r="F118" s="147"/>
      <c r="G118" s="153"/>
      <c r="H118" s="155"/>
      <c r="I118" s="254" t="str">
        <f>IF(G118="","",VLOOKUP(G118,'Overview - Financial Statement'!$A$46:$B$60,2,FALSE))</f>
        <v/>
      </c>
      <c r="J118" s="255" t="str">
        <f t="shared" si="28"/>
        <v/>
      </c>
      <c r="L118" s="253">
        <f t="shared" si="39"/>
        <v>0</v>
      </c>
      <c r="M118" s="253">
        <f t="shared" si="40"/>
        <v>0</v>
      </c>
      <c r="N118" s="259">
        <f t="shared" si="41"/>
        <v>0</v>
      </c>
      <c r="O118" s="259">
        <f t="shared" si="42"/>
        <v>0</v>
      </c>
      <c r="R118" s="145" t="s">
        <v>347</v>
      </c>
      <c r="T118" s="193" t="str">
        <f t="shared" si="29"/>
        <v/>
      </c>
      <c r="U118" s="397" t="str">
        <f t="shared" si="30"/>
        <v/>
      </c>
      <c r="V118" s="257">
        <f t="shared" si="31"/>
        <v>0</v>
      </c>
      <c r="W118" s="257">
        <f t="shared" si="32"/>
        <v>0</v>
      </c>
      <c r="X118" s="257">
        <f t="shared" si="33"/>
        <v>0</v>
      </c>
      <c r="Y118" s="257">
        <f t="shared" si="34"/>
        <v>0</v>
      </c>
      <c r="Z118" s="257">
        <f t="shared" si="35"/>
        <v>0</v>
      </c>
      <c r="AA118" s="257">
        <f t="shared" si="36"/>
        <v>0</v>
      </c>
      <c r="AB118" s="257">
        <f t="shared" si="37"/>
        <v>0</v>
      </c>
      <c r="AC118" s="257">
        <f t="shared" si="38"/>
        <v>0</v>
      </c>
    </row>
    <row r="119" spans="1:29" x14ac:dyDescent="0.3">
      <c r="A119" s="258">
        <v>109</v>
      </c>
      <c r="B119" s="150"/>
      <c r="C119" s="150"/>
      <c r="D119" s="150"/>
      <c r="E119" s="150"/>
      <c r="F119" s="147"/>
      <c r="G119" s="153"/>
      <c r="H119" s="155"/>
      <c r="I119" s="254" t="str">
        <f>IF(G119="","",VLOOKUP(G119,'Overview - Financial Statement'!$A$46:$B$60,2,FALSE))</f>
        <v/>
      </c>
      <c r="J119" s="255" t="str">
        <f t="shared" si="28"/>
        <v/>
      </c>
      <c r="L119" s="253">
        <f t="shared" si="39"/>
        <v>0</v>
      </c>
      <c r="M119" s="253">
        <f t="shared" si="40"/>
        <v>0</v>
      </c>
      <c r="N119" s="259">
        <f t="shared" si="41"/>
        <v>0</v>
      </c>
      <c r="O119" s="259">
        <f t="shared" si="42"/>
        <v>0</v>
      </c>
      <c r="R119" s="145" t="s">
        <v>352</v>
      </c>
      <c r="T119" s="193" t="str">
        <f t="shared" si="29"/>
        <v/>
      </c>
      <c r="U119" s="397" t="str">
        <f t="shared" si="30"/>
        <v/>
      </c>
      <c r="V119" s="257">
        <f t="shared" si="31"/>
        <v>0</v>
      </c>
      <c r="W119" s="257">
        <f t="shared" si="32"/>
        <v>0</v>
      </c>
      <c r="X119" s="257">
        <f t="shared" si="33"/>
        <v>0</v>
      </c>
      <c r="Y119" s="257">
        <f t="shared" si="34"/>
        <v>0</v>
      </c>
      <c r="Z119" s="257">
        <f t="shared" si="35"/>
        <v>0</v>
      </c>
      <c r="AA119" s="257">
        <f t="shared" si="36"/>
        <v>0</v>
      </c>
      <c r="AB119" s="257">
        <f t="shared" si="37"/>
        <v>0</v>
      </c>
      <c r="AC119" s="257">
        <f t="shared" si="38"/>
        <v>0</v>
      </c>
    </row>
    <row r="120" spans="1:29" x14ac:dyDescent="0.3">
      <c r="A120" s="258">
        <v>110</v>
      </c>
      <c r="B120" s="150"/>
      <c r="C120" s="150"/>
      <c r="D120" s="150"/>
      <c r="E120" s="150"/>
      <c r="F120" s="147"/>
      <c r="G120" s="153"/>
      <c r="H120" s="155"/>
      <c r="I120" s="254" t="str">
        <f>IF(G120="","",VLOOKUP(G120,'Overview - Financial Statement'!$A$46:$B$60,2,FALSE))</f>
        <v/>
      </c>
      <c r="J120" s="255" t="str">
        <f t="shared" si="28"/>
        <v/>
      </c>
      <c r="L120" s="253">
        <f t="shared" si="39"/>
        <v>0</v>
      </c>
      <c r="M120" s="253">
        <f t="shared" si="40"/>
        <v>0</v>
      </c>
      <c r="N120" s="259">
        <f t="shared" si="41"/>
        <v>0</v>
      </c>
      <c r="O120" s="259">
        <f t="shared" si="42"/>
        <v>0</v>
      </c>
      <c r="R120" s="145" t="s">
        <v>351</v>
      </c>
      <c r="T120" s="193" t="str">
        <f t="shared" si="29"/>
        <v/>
      </c>
      <c r="U120" s="397" t="str">
        <f t="shared" si="30"/>
        <v/>
      </c>
      <c r="V120" s="257">
        <f t="shared" si="31"/>
        <v>0</v>
      </c>
      <c r="W120" s="257">
        <f t="shared" si="32"/>
        <v>0</v>
      </c>
      <c r="X120" s="257">
        <f t="shared" si="33"/>
        <v>0</v>
      </c>
      <c r="Y120" s="257">
        <f t="shared" si="34"/>
        <v>0</v>
      </c>
      <c r="Z120" s="257">
        <f t="shared" si="35"/>
        <v>0</v>
      </c>
      <c r="AA120" s="257">
        <f t="shared" si="36"/>
        <v>0</v>
      </c>
      <c r="AB120" s="257">
        <f t="shared" si="37"/>
        <v>0</v>
      </c>
      <c r="AC120" s="257">
        <f t="shared" si="38"/>
        <v>0</v>
      </c>
    </row>
    <row r="121" spans="1:29" x14ac:dyDescent="0.3">
      <c r="A121" s="258">
        <v>111</v>
      </c>
      <c r="B121" s="150"/>
      <c r="C121" s="150"/>
      <c r="D121" s="150"/>
      <c r="E121" s="150"/>
      <c r="F121" s="147"/>
      <c r="G121" s="153"/>
      <c r="H121" s="155"/>
      <c r="I121" s="254" t="str">
        <f>IF(G121="","",VLOOKUP(G121,'Overview - Financial Statement'!$A$46:$B$60,2,FALSE))</f>
        <v/>
      </c>
      <c r="J121" s="255" t="str">
        <f t="shared" si="28"/>
        <v/>
      </c>
      <c r="L121" s="253">
        <f t="shared" si="39"/>
        <v>0</v>
      </c>
      <c r="M121" s="253">
        <f t="shared" si="40"/>
        <v>0</v>
      </c>
      <c r="N121" s="259">
        <f t="shared" si="41"/>
        <v>0</v>
      </c>
      <c r="O121" s="259">
        <f t="shared" si="42"/>
        <v>0</v>
      </c>
      <c r="R121" s="145" t="s">
        <v>349</v>
      </c>
      <c r="T121" s="193" t="str">
        <f t="shared" si="29"/>
        <v/>
      </c>
      <c r="U121" s="397" t="str">
        <f t="shared" si="30"/>
        <v/>
      </c>
      <c r="V121" s="257">
        <f t="shared" si="31"/>
        <v>0</v>
      </c>
      <c r="W121" s="257">
        <f t="shared" si="32"/>
        <v>0</v>
      </c>
      <c r="X121" s="257">
        <f t="shared" si="33"/>
        <v>0</v>
      </c>
      <c r="Y121" s="257">
        <f t="shared" si="34"/>
        <v>0</v>
      </c>
      <c r="Z121" s="257">
        <f t="shared" si="35"/>
        <v>0</v>
      </c>
      <c r="AA121" s="257">
        <f t="shared" si="36"/>
        <v>0</v>
      </c>
      <c r="AB121" s="257">
        <f t="shared" si="37"/>
        <v>0</v>
      </c>
      <c r="AC121" s="257">
        <f t="shared" si="38"/>
        <v>0</v>
      </c>
    </row>
    <row r="122" spans="1:29" x14ac:dyDescent="0.3">
      <c r="A122" s="258">
        <v>112</v>
      </c>
      <c r="B122" s="150"/>
      <c r="C122" s="150"/>
      <c r="D122" s="150"/>
      <c r="E122" s="150"/>
      <c r="F122" s="147"/>
      <c r="G122" s="153"/>
      <c r="H122" s="155"/>
      <c r="I122" s="254" t="str">
        <f>IF(G122="","",VLOOKUP(G122,'Overview - Financial Statement'!$A$46:$B$60,2,FALSE))</f>
        <v/>
      </c>
      <c r="J122" s="255" t="str">
        <f t="shared" si="28"/>
        <v/>
      </c>
      <c r="L122" s="253">
        <f t="shared" si="39"/>
        <v>0</v>
      </c>
      <c r="M122" s="253">
        <f t="shared" si="40"/>
        <v>0</v>
      </c>
      <c r="N122" s="259">
        <f t="shared" si="41"/>
        <v>0</v>
      </c>
      <c r="O122" s="259">
        <f t="shared" si="42"/>
        <v>0</v>
      </c>
      <c r="R122" s="145" t="s">
        <v>136</v>
      </c>
      <c r="T122" s="193" t="str">
        <f t="shared" si="29"/>
        <v/>
      </c>
      <c r="U122" s="397" t="str">
        <f t="shared" si="30"/>
        <v/>
      </c>
      <c r="V122" s="257">
        <f t="shared" si="31"/>
        <v>0</v>
      </c>
      <c r="W122" s="257">
        <f t="shared" si="32"/>
        <v>0</v>
      </c>
      <c r="X122" s="257">
        <f t="shared" si="33"/>
        <v>0</v>
      </c>
      <c r="Y122" s="257">
        <f t="shared" si="34"/>
        <v>0</v>
      </c>
      <c r="Z122" s="257">
        <f t="shared" si="35"/>
        <v>0</v>
      </c>
      <c r="AA122" s="257">
        <f t="shared" si="36"/>
        <v>0</v>
      </c>
      <c r="AB122" s="257">
        <f t="shared" si="37"/>
        <v>0</v>
      </c>
      <c r="AC122" s="257">
        <f t="shared" si="38"/>
        <v>0</v>
      </c>
    </row>
    <row r="123" spans="1:29" x14ac:dyDescent="0.3">
      <c r="A123" s="258">
        <v>113</v>
      </c>
      <c r="B123" s="150"/>
      <c r="C123" s="150"/>
      <c r="D123" s="150"/>
      <c r="E123" s="150"/>
      <c r="F123" s="147"/>
      <c r="G123" s="153"/>
      <c r="H123" s="155"/>
      <c r="I123" s="254" t="str">
        <f>IF(G123="","",VLOOKUP(G123,'Overview - Financial Statement'!$A$46:$B$60,2,FALSE))</f>
        <v/>
      </c>
      <c r="J123" s="255" t="str">
        <f t="shared" si="28"/>
        <v/>
      </c>
      <c r="L123" s="253">
        <f t="shared" si="39"/>
        <v>0</v>
      </c>
      <c r="M123" s="253">
        <f t="shared" si="40"/>
        <v>0</v>
      </c>
      <c r="N123" s="259">
        <f t="shared" si="41"/>
        <v>0</v>
      </c>
      <c r="O123" s="259">
        <f t="shared" si="42"/>
        <v>0</v>
      </c>
      <c r="R123" s="145" t="s">
        <v>348</v>
      </c>
      <c r="T123" s="193" t="str">
        <f t="shared" si="29"/>
        <v/>
      </c>
      <c r="U123" s="397" t="str">
        <f t="shared" si="30"/>
        <v/>
      </c>
      <c r="V123" s="257">
        <f t="shared" si="31"/>
        <v>0</v>
      </c>
      <c r="W123" s="257">
        <f t="shared" si="32"/>
        <v>0</v>
      </c>
      <c r="X123" s="257">
        <f t="shared" si="33"/>
        <v>0</v>
      </c>
      <c r="Y123" s="257">
        <f t="shared" si="34"/>
        <v>0</v>
      </c>
      <c r="Z123" s="257">
        <f t="shared" si="35"/>
        <v>0</v>
      </c>
      <c r="AA123" s="257">
        <f t="shared" si="36"/>
        <v>0</v>
      </c>
      <c r="AB123" s="257">
        <f t="shared" si="37"/>
        <v>0</v>
      </c>
      <c r="AC123" s="257">
        <f t="shared" si="38"/>
        <v>0</v>
      </c>
    </row>
    <row r="124" spans="1:29" x14ac:dyDescent="0.3">
      <c r="A124" s="258">
        <v>114</v>
      </c>
      <c r="B124" s="150"/>
      <c r="C124" s="150"/>
      <c r="D124" s="150"/>
      <c r="E124" s="150"/>
      <c r="F124" s="147"/>
      <c r="G124" s="153"/>
      <c r="H124" s="155"/>
      <c r="I124" s="254" t="str">
        <f>IF(G124="","",VLOOKUP(G124,'Overview - Financial Statement'!$A$46:$B$60,2,FALSE))</f>
        <v/>
      </c>
      <c r="J124" s="255" t="str">
        <f t="shared" si="28"/>
        <v/>
      </c>
      <c r="L124" s="253">
        <f t="shared" si="39"/>
        <v>0</v>
      </c>
      <c r="M124" s="253">
        <f t="shared" si="40"/>
        <v>0</v>
      </c>
      <c r="N124" s="259">
        <f t="shared" si="41"/>
        <v>0</v>
      </c>
      <c r="O124" s="259">
        <f t="shared" si="42"/>
        <v>0</v>
      </c>
      <c r="R124" s="145" t="s">
        <v>350</v>
      </c>
      <c r="T124" s="193" t="str">
        <f t="shared" si="29"/>
        <v/>
      </c>
      <c r="U124" s="397" t="str">
        <f t="shared" si="30"/>
        <v/>
      </c>
      <c r="V124" s="257">
        <f t="shared" si="31"/>
        <v>0</v>
      </c>
      <c r="W124" s="257">
        <f t="shared" si="32"/>
        <v>0</v>
      </c>
      <c r="X124" s="257">
        <f t="shared" si="33"/>
        <v>0</v>
      </c>
      <c r="Y124" s="257">
        <f t="shared" si="34"/>
        <v>0</v>
      </c>
      <c r="Z124" s="257">
        <f t="shared" si="35"/>
        <v>0</v>
      </c>
      <c r="AA124" s="257">
        <f t="shared" si="36"/>
        <v>0</v>
      </c>
      <c r="AB124" s="257">
        <f t="shared" si="37"/>
        <v>0</v>
      </c>
      <c r="AC124" s="257">
        <f t="shared" si="38"/>
        <v>0</v>
      </c>
    </row>
    <row r="125" spans="1:29" x14ac:dyDescent="0.3">
      <c r="A125" s="258">
        <v>115</v>
      </c>
      <c r="B125" s="150"/>
      <c r="C125" s="150"/>
      <c r="D125" s="150"/>
      <c r="E125" s="150"/>
      <c r="F125" s="147"/>
      <c r="G125" s="153"/>
      <c r="H125" s="155"/>
      <c r="I125" s="254" t="str">
        <f>IF(G125="","",VLOOKUP(G125,'Overview - Financial Statement'!$A$46:$B$60,2,FALSE))</f>
        <v/>
      </c>
      <c r="J125" s="255" t="str">
        <f t="shared" si="28"/>
        <v/>
      </c>
      <c r="L125" s="253">
        <f t="shared" si="39"/>
        <v>0</v>
      </c>
      <c r="M125" s="253">
        <f t="shared" si="40"/>
        <v>0</v>
      </c>
      <c r="N125" s="259">
        <f t="shared" si="41"/>
        <v>0</v>
      </c>
      <c r="O125" s="259">
        <f t="shared" si="42"/>
        <v>0</v>
      </c>
      <c r="R125" s="145" t="s">
        <v>353</v>
      </c>
      <c r="T125" s="193" t="str">
        <f t="shared" si="29"/>
        <v/>
      </c>
      <c r="U125" s="397" t="str">
        <f t="shared" si="30"/>
        <v/>
      </c>
      <c r="V125" s="257">
        <f t="shared" si="31"/>
        <v>0</v>
      </c>
      <c r="W125" s="257">
        <f t="shared" si="32"/>
        <v>0</v>
      </c>
      <c r="X125" s="257">
        <f t="shared" si="33"/>
        <v>0</v>
      </c>
      <c r="Y125" s="257">
        <f t="shared" si="34"/>
        <v>0</v>
      </c>
      <c r="Z125" s="257">
        <f t="shared" si="35"/>
        <v>0</v>
      </c>
      <c r="AA125" s="257">
        <f t="shared" si="36"/>
        <v>0</v>
      </c>
      <c r="AB125" s="257">
        <f t="shared" si="37"/>
        <v>0</v>
      </c>
      <c r="AC125" s="257">
        <f t="shared" si="38"/>
        <v>0</v>
      </c>
    </row>
    <row r="126" spans="1:29" x14ac:dyDescent="0.3">
      <c r="A126" s="258">
        <v>116</v>
      </c>
      <c r="B126" s="150"/>
      <c r="C126" s="150"/>
      <c r="D126" s="150"/>
      <c r="E126" s="150"/>
      <c r="F126" s="147"/>
      <c r="G126" s="153"/>
      <c r="H126" s="155"/>
      <c r="I126" s="254" t="str">
        <f>IF(G126="","",VLOOKUP(G126,'Overview - Financial Statement'!$A$46:$B$60,2,FALSE))</f>
        <v/>
      </c>
      <c r="J126" s="255" t="str">
        <f t="shared" si="28"/>
        <v/>
      </c>
      <c r="L126" s="253">
        <f t="shared" si="39"/>
        <v>0</v>
      </c>
      <c r="M126" s="253">
        <f t="shared" si="40"/>
        <v>0</v>
      </c>
      <c r="N126" s="259">
        <f t="shared" si="41"/>
        <v>0</v>
      </c>
      <c r="O126" s="259">
        <f t="shared" si="42"/>
        <v>0</v>
      </c>
      <c r="R126" s="145" t="s">
        <v>176</v>
      </c>
      <c r="T126" s="193" t="str">
        <f t="shared" si="29"/>
        <v/>
      </c>
      <c r="U126" s="397" t="str">
        <f t="shared" si="30"/>
        <v/>
      </c>
      <c r="V126" s="257">
        <f t="shared" si="31"/>
        <v>0</v>
      </c>
      <c r="W126" s="257">
        <f t="shared" si="32"/>
        <v>0</v>
      </c>
      <c r="X126" s="257">
        <f t="shared" si="33"/>
        <v>0</v>
      </c>
      <c r="Y126" s="257">
        <f t="shared" si="34"/>
        <v>0</v>
      </c>
      <c r="Z126" s="257">
        <f t="shared" si="35"/>
        <v>0</v>
      </c>
      <c r="AA126" s="257">
        <f t="shared" si="36"/>
        <v>0</v>
      </c>
      <c r="AB126" s="257">
        <f t="shared" si="37"/>
        <v>0</v>
      </c>
      <c r="AC126" s="257">
        <f t="shared" si="38"/>
        <v>0</v>
      </c>
    </row>
    <row r="127" spans="1:29" x14ac:dyDescent="0.3">
      <c r="A127" s="258">
        <v>117</v>
      </c>
      <c r="B127" s="150"/>
      <c r="C127" s="150"/>
      <c r="D127" s="150"/>
      <c r="E127" s="150"/>
      <c r="F127" s="147"/>
      <c r="G127" s="153"/>
      <c r="H127" s="155"/>
      <c r="I127" s="254" t="str">
        <f>IF(G127="","",VLOOKUP(G127,'Overview - Financial Statement'!$A$46:$B$60,2,FALSE))</f>
        <v/>
      </c>
      <c r="J127" s="255" t="str">
        <f t="shared" si="28"/>
        <v/>
      </c>
      <c r="L127" s="253">
        <f t="shared" si="39"/>
        <v>0</v>
      </c>
      <c r="M127" s="253">
        <f t="shared" si="40"/>
        <v>0</v>
      </c>
      <c r="N127" s="259">
        <f t="shared" si="41"/>
        <v>0</v>
      </c>
      <c r="O127" s="259">
        <f t="shared" si="42"/>
        <v>0</v>
      </c>
      <c r="R127" s="145" t="s">
        <v>356</v>
      </c>
      <c r="T127" s="193" t="str">
        <f t="shared" si="29"/>
        <v/>
      </c>
      <c r="U127" s="397" t="str">
        <f t="shared" si="30"/>
        <v/>
      </c>
      <c r="V127" s="257">
        <f t="shared" si="31"/>
        <v>0</v>
      </c>
      <c r="W127" s="257">
        <f t="shared" si="32"/>
        <v>0</v>
      </c>
      <c r="X127" s="257">
        <f t="shared" si="33"/>
        <v>0</v>
      </c>
      <c r="Y127" s="257">
        <f t="shared" si="34"/>
        <v>0</v>
      </c>
      <c r="Z127" s="257">
        <f t="shared" si="35"/>
        <v>0</v>
      </c>
      <c r="AA127" s="257">
        <f t="shared" si="36"/>
        <v>0</v>
      </c>
      <c r="AB127" s="257">
        <f t="shared" si="37"/>
        <v>0</v>
      </c>
      <c r="AC127" s="257">
        <f t="shared" si="38"/>
        <v>0</v>
      </c>
    </row>
    <row r="128" spans="1:29" x14ac:dyDescent="0.3">
      <c r="A128" s="258">
        <v>118</v>
      </c>
      <c r="B128" s="150"/>
      <c r="C128" s="150"/>
      <c r="D128" s="150"/>
      <c r="E128" s="150"/>
      <c r="F128" s="147"/>
      <c r="G128" s="153"/>
      <c r="H128" s="155"/>
      <c r="I128" s="254" t="str">
        <f>IF(G128="","",VLOOKUP(G128,'Overview - Financial Statement'!$A$46:$B$60,2,FALSE))</f>
        <v/>
      </c>
      <c r="J128" s="255" t="str">
        <f t="shared" si="28"/>
        <v/>
      </c>
      <c r="L128" s="253">
        <f t="shared" si="39"/>
        <v>0</v>
      </c>
      <c r="M128" s="253">
        <f t="shared" si="40"/>
        <v>0</v>
      </c>
      <c r="N128" s="259">
        <f t="shared" si="41"/>
        <v>0</v>
      </c>
      <c r="O128" s="259">
        <f t="shared" si="42"/>
        <v>0</v>
      </c>
      <c r="R128" s="145" t="s">
        <v>359</v>
      </c>
      <c r="T128" s="193" t="str">
        <f t="shared" si="29"/>
        <v/>
      </c>
      <c r="U128" s="397" t="str">
        <f t="shared" si="30"/>
        <v/>
      </c>
      <c r="V128" s="257">
        <f t="shared" si="31"/>
        <v>0</v>
      </c>
      <c r="W128" s="257">
        <f t="shared" si="32"/>
        <v>0</v>
      </c>
      <c r="X128" s="257">
        <f t="shared" si="33"/>
        <v>0</v>
      </c>
      <c r="Y128" s="257">
        <f t="shared" si="34"/>
        <v>0</v>
      </c>
      <c r="Z128" s="257">
        <f t="shared" si="35"/>
        <v>0</v>
      </c>
      <c r="AA128" s="257">
        <f t="shared" si="36"/>
        <v>0</v>
      </c>
      <c r="AB128" s="257">
        <f t="shared" si="37"/>
        <v>0</v>
      </c>
      <c r="AC128" s="257">
        <f t="shared" si="38"/>
        <v>0</v>
      </c>
    </row>
    <row r="129" spans="1:29" x14ac:dyDescent="0.3">
      <c r="A129" s="258">
        <v>119</v>
      </c>
      <c r="B129" s="150"/>
      <c r="C129" s="150"/>
      <c r="D129" s="150"/>
      <c r="E129" s="150"/>
      <c r="F129" s="147"/>
      <c r="G129" s="153"/>
      <c r="H129" s="155"/>
      <c r="I129" s="254" t="str">
        <f>IF(G129="","",VLOOKUP(G129,'Overview - Financial Statement'!$A$46:$B$60,2,FALSE))</f>
        <v/>
      </c>
      <c r="J129" s="255" t="str">
        <f t="shared" si="28"/>
        <v/>
      </c>
      <c r="L129" s="253">
        <f t="shared" si="39"/>
        <v>0</v>
      </c>
      <c r="M129" s="253">
        <f t="shared" si="40"/>
        <v>0</v>
      </c>
      <c r="N129" s="259">
        <f t="shared" si="41"/>
        <v>0</v>
      </c>
      <c r="O129" s="259">
        <f t="shared" si="42"/>
        <v>0</v>
      </c>
      <c r="R129" s="145" t="s">
        <v>357</v>
      </c>
      <c r="T129" s="193" t="str">
        <f t="shared" si="29"/>
        <v/>
      </c>
      <c r="U129" s="397" t="str">
        <f t="shared" si="30"/>
        <v/>
      </c>
      <c r="V129" s="257">
        <f t="shared" si="31"/>
        <v>0</v>
      </c>
      <c r="W129" s="257">
        <f t="shared" si="32"/>
        <v>0</v>
      </c>
      <c r="X129" s="257">
        <f t="shared" si="33"/>
        <v>0</v>
      </c>
      <c r="Y129" s="257">
        <f t="shared" si="34"/>
        <v>0</v>
      </c>
      <c r="Z129" s="257">
        <f t="shared" si="35"/>
        <v>0</v>
      </c>
      <c r="AA129" s="257">
        <f t="shared" si="36"/>
        <v>0</v>
      </c>
      <c r="AB129" s="257">
        <f t="shared" si="37"/>
        <v>0</v>
      </c>
      <c r="AC129" s="257">
        <f t="shared" si="38"/>
        <v>0</v>
      </c>
    </row>
    <row r="130" spans="1:29" x14ac:dyDescent="0.3">
      <c r="A130" s="258">
        <v>120</v>
      </c>
      <c r="B130" s="150"/>
      <c r="C130" s="150"/>
      <c r="D130" s="150"/>
      <c r="E130" s="150"/>
      <c r="F130" s="147"/>
      <c r="G130" s="153"/>
      <c r="H130" s="155"/>
      <c r="I130" s="254" t="str">
        <f>IF(G130="","",VLOOKUP(G130,'Overview - Financial Statement'!$A$46:$B$60,2,FALSE))</f>
        <v/>
      </c>
      <c r="J130" s="255" t="str">
        <f t="shared" si="28"/>
        <v/>
      </c>
      <c r="L130" s="253">
        <f t="shared" si="39"/>
        <v>0</v>
      </c>
      <c r="M130" s="253">
        <f t="shared" si="40"/>
        <v>0</v>
      </c>
      <c r="N130" s="259">
        <f t="shared" si="41"/>
        <v>0</v>
      </c>
      <c r="O130" s="259">
        <f t="shared" si="42"/>
        <v>0</v>
      </c>
      <c r="R130" s="145" t="s">
        <v>360</v>
      </c>
      <c r="T130" s="193" t="str">
        <f t="shared" si="29"/>
        <v/>
      </c>
      <c r="U130" s="397" t="str">
        <f t="shared" si="30"/>
        <v/>
      </c>
      <c r="V130" s="257">
        <f t="shared" si="31"/>
        <v>0</v>
      </c>
      <c r="W130" s="257">
        <f t="shared" si="32"/>
        <v>0</v>
      </c>
      <c r="X130" s="257">
        <f t="shared" si="33"/>
        <v>0</v>
      </c>
      <c r="Y130" s="257">
        <f t="shared" si="34"/>
        <v>0</v>
      </c>
      <c r="Z130" s="257">
        <f t="shared" si="35"/>
        <v>0</v>
      </c>
      <c r="AA130" s="257">
        <f t="shared" si="36"/>
        <v>0</v>
      </c>
      <c r="AB130" s="257">
        <f t="shared" si="37"/>
        <v>0</v>
      </c>
      <c r="AC130" s="257">
        <f t="shared" si="38"/>
        <v>0</v>
      </c>
    </row>
    <row r="131" spans="1:29" x14ac:dyDescent="0.3">
      <c r="A131" s="258">
        <v>121</v>
      </c>
      <c r="B131" s="150"/>
      <c r="C131" s="150"/>
      <c r="D131" s="150"/>
      <c r="E131" s="150"/>
      <c r="F131" s="147"/>
      <c r="G131" s="153"/>
      <c r="H131" s="155"/>
      <c r="I131" s="254" t="str">
        <f>IF(G131="","",VLOOKUP(G131,'Overview - Financial Statement'!$A$46:$B$60,2,FALSE))</f>
        <v/>
      </c>
      <c r="J131" s="255" t="str">
        <f t="shared" si="28"/>
        <v/>
      </c>
      <c r="L131" s="253">
        <f t="shared" si="39"/>
        <v>0</v>
      </c>
      <c r="M131" s="253">
        <f t="shared" si="40"/>
        <v>0</v>
      </c>
      <c r="N131" s="259">
        <f t="shared" si="41"/>
        <v>0</v>
      </c>
      <c r="O131" s="259">
        <f t="shared" si="42"/>
        <v>0</v>
      </c>
      <c r="R131" s="145" t="s">
        <v>355</v>
      </c>
      <c r="T131" s="193" t="str">
        <f t="shared" si="29"/>
        <v/>
      </c>
      <c r="U131" s="397" t="str">
        <f t="shared" si="30"/>
        <v/>
      </c>
      <c r="V131" s="257">
        <f t="shared" si="31"/>
        <v>0</v>
      </c>
      <c r="W131" s="257">
        <f t="shared" si="32"/>
        <v>0</v>
      </c>
      <c r="X131" s="257">
        <f t="shared" si="33"/>
        <v>0</v>
      </c>
      <c r="Y131" s="257">
        <f t="shared" si="34"/>
        <v>0</v>
      </c>
      <c r="Z131" s="257">
        <f t="shared" si="35"/>
        <v>0</v>
      </c>
      <c r="AA131" s="257">
        <f t="shared" si="36"/>
        <v>0</v>
      </c>
      <c r="AB131" s="257">
        <f t="shared" si="37"/>
        <v>0</v>
      </c>
      <c r="AC131" s="257">
        <f t="shared" si="38"/>
        <v>0</v>
      </c>
    </row>
    <row r="132" spans="1:29" x14ac:dyDescent="0.3">
      <c r="A132" s="258">
        <v>122</v>
      </c>
      <c r="B132" s="150"/>
      <c r="C132" s="150"/>
      <c r="D132" s="150"/>
      <c r="E132" s="150"/>
      <c r="F132" s="147"/>
      <c r="G132" s="153"/>
      <c r="H132" s="155"/>
      <c r="I132" s="254" t="str">
        <f>IF(G132="","",VLOOKUP(G132,'Overview - Financial Statement'!$A$46:$B$60,2,FALSE))</f>
        <v/>
      </c>
      <c r="J132" s="255" t="str">
        <f t="shared" si="28"/>
        <v/>
      </c>
      <c r="L132" s="253">
        <f t="shared" si="39"/>
        <v>0</v>
      </c>
      <c r="M132" s="253">
        <f t="shared" si="40"/>
        <v>0</v>
      </c>
      <c r="N132" s="259">
        <f t="shared" si="41"/>
        <v>0</v>
      </c>
      <c r="O132" s="259">
        <f t="shared" si="42"/>
        <v>0</v>
      </c>
      <c r="R132" s="145" t="s">
        <v>138</v>
      </c>
      <c r="T132" s="193" t="str">
        <f t="shared" si="29"/>
        <v/>
      </c>
      <c r="U132" s="397" t="str">
        <f t="shared" si="30"/>
        <v/>
      </c>
      <c r="V132" s="257">
        <f t="shared" si="31"/>
        <v>0</v>
      </c>
      <c r="W132" s="257">
        <f t="shared" si="32"/>
        <v>0</v>
      </c>
      <c r="X132" s="257">
        <f t="shared" si="33"/>
        <v>0</v>
      </c>
      <c r="Y132" s="257">
        <f t="shared" si="34"/>
        <v>0</v>
      </c>
      <c r="Z132" s="257">
        <f t="shared" si="35"/>
        <v>0</v>
      </c>
      <c r="AA132" s="257">
        <f t="shared" si="36"/>
        <v>0</v>
      </c>
      <c r="AB132" s="257">
        <f t="shared" si="37"/>
        <v>0</v>
      </c>
      <c r="AC132" s="257">
        <f t="shared" si="38"/>
        <v>0</v>
      </c>
    </row>
    <row r="133" spans="1:29" x14ac:dyDescent="0.3">
      <c r="A133" s="258">
        <v>123</v>
      </c>
      <c r="B133" s="150"/>
      <c r="C133" s="150"/>
      <c r="D133" s="150"/>
      <c r="E133" s="150"/>
      <c r="F133" s="147"/>
      <c r="G133" s="153"/>
      <c r="H133" s="155"/>
      <c r="I133" s="254" t="str">
        <f>IF(G133="","",VLOOKUP(G133,'Overview - Financial Statement'!$A$46:$B$60,2,FALSE))</f>
        <v/>
      </c>
      <c r="J133" s="255" t="str">
        <f t="shared" si="28"/>
        <v/>
      </c>
      <c r="L133" s="253">
        <f t="shared" si="39"/>
        <v>0</v>
      </c>
      <c r="M133" s="253">
        <f t="shared" si="40"/>
        <v>0</v>
      </c>
      <c r="N133" s="259">
        <f t="shared" si="41"/>
        <v>0</v>
      </c>
      <c r="O133" s="259">
        <f t="shared" si="42"/>
        <v>0</v>
      </c>
      <c r="R133" s="145" t="s">
        <v>361</v>
      </c>
      <c r="T133" s="193" t="str">
        <f t="shared" si="29"/>
        <v/>
      </c>
      <c r="U133" s="397" t="str">
        <f t="shared" si="30"/>
        <v/>
      </c>
      <c r="V133" s="257">
        <f t="shared" si="31"/>
        <v>0</v>
      </c>
      <c r="W133" s="257">
        <f t="shared" si="32"/>
        <v>0</v>
      </c>
      <c r="X133" s="257">
        <f t="shared" si="33"/>
        <v>0</v>
      </c>
      <c r="Y133" s="257">
        <f t="shared" si="34"/>
        <v>0</v>
      </c>
      <c r="Z133" s="257">
        <f t="shared" si="35"/>
        <v>0</v>
      </c>
      <c r="AA133" s="257">
        <f t="shared" si="36"/>
        <v>0</v>
      </c>
      <c r="AB133" s="257">
        <f t="shared" si="37"/>
        <v>0</v>
      </c>
      <c r="AC133" s="257">
        <f t="shared" si="38"/>
        <v>0</v>
      </c>
    </row>
    <row r="134" spans="1:29" x14ac:dyDescent="0.3">
      <c r="A134" s="258">
        <v>124</v>
      </c>
      <c r="B134" s="150"/>
      <c r="C134" s="150"/>
      <c r="D134" s="150"/>
      <c r="E134" s="150"/>
      <c r="F134" s="147"/>
      <c r="G134" s="153"/>
      <c r="H134" s="155"/>
      <c r="I134" s="254" t="str">
        <f>IF(G134="","",VLOOKUP(G134,'Overview - Financial Statement'!$A$46:$B$60,2,FALSE))</f>
        <v/>
      </c>
      <c r="J134" s="255" t="str">
        <f t="shared" si="28"/>
        <v/>
      </c>
      <c r="L134" s="253">
        <f t="shared" si="39"/>
        <v>0</v>
      </c>
      <c r="M134" s="253">
        <f t="shared" si="40"/>
        <v>0</v>
      </c>
      <c r="N134" s="259">
        <f t="shared" si="41"/>
        <v>0</v>
      </c>
      <c r="O134" s="259">
        <f t="shared" si="42"/>
        <v>0</v>
      </c>
      <c r="R134" s="145" t="s">
        <v>358</v>
      </c>
      <c r="T134" s="193" t="str">
        <f t="shared" si="29"/>
        <v/>
      </c>
      <c r="U134" s="397" t="str">
        <f t="shared" si="30"/>
        <v/>
      </c>
      <c r="V134" s="257">
        <f t="shared" si="31"/>
        <v>0</v>
      </c>
      <c r="W134" s="257">
        <f t="shared" si="32"/>
        <v>0</v>
      </c>
      <c r="X134" s="257">
        <f t="shared" si="33"/>
        <v>0</v>
      </c>
      <c r="Y134" s="257">
        <f t="shared" si="34"/>
        <v>0</v>
      </c>
      <c r="Z134" s="257">
        <f t="shared" si="35"/>
        <v>0</v>
      </c>
      <c r="AA134" s="257">
        <f t="shared" si="36"/>
        <v>0</v>
      </c>
      <c r="AB134" s="257">
        <f t="shared" si="37"/>
        <v>0</v>
      </c>
      <c r="AC134" s="257">
        <f t="shared" si="38"/>
        <v>0</v>
      </c>
    </row>
    <row r="135" spans="1:29" x14ac:dyDescent="0.3">
      <c r="A135" s="258">
        <v>125</v>
      </c>
      <c r="B135" s="150"/>
      <c r="C135" s="150"/>
      <c r="D135" s="150"/>
      <c r="E135" s="150"/>
      <c r="F135" s="147"/>
      <c r="G135" s="153"/>
      <c r="H135" s="155"/>
      <c r="I135" s="254" t="str">
        <f>IF(G135="","",VLOOKUP(G135,'Overview - Financial Statement'!$A$46:$B$60,2,FALSE))</f>
        <v/>
      </c>
      <c r="J135" s="255" t="str">
        <f t="shared" si="28"/>
        <v/>
      </c>
      <c r="L135" s="253">
        <f t="shared" si="39"/>
        <v>0</v>
      </c>
      <c r="M135" s="253">
        <f t="shared" si="40"/>
        <v>0</v>
      </c>
      <c r="N135" s="259">
        <f t="shared" si="41"/>
        <v>0</v>
      </c>
      <c r="O135" s="259">
        <f t="shared" si="42"/>
        <v>0</v>
      </c>
      <c r="R135" s="145" t="s">
        <v>362</v>
      </c>
      <c r="T135" s="193" t="str">
        <f t="shared" si="29"/>
        <v/>
      </c>
      <c r="U135" s="397" t="str">
        <f t="shared" si="30"/>
        <v/>
      </c>
      <c r="V135" s="257">
        <f t="shared" si="31"/>
        <v>0</v>
      </c>
      <c r="W135" s="257">
        <f t="shared" si="32"/>
        <v>0</v>
      </c>
      <c r="X135" s="257">
        <f t="shared" si="33"/>
        <v>0</v>
      </c>
      <c r="Y135" s="257">
        <f t="shared" si="34"/>
        <v>0</v>
      </c>
      <c r="Z135" s="257">
        <f t="shared" si="35"/>
        <v>0</v>
      </c>
      <c r="AA135" s="257">
        <f t="shared" si="36"/>
        <v>0</v>
      </c>
      <c r="AB135" s="257">
        <f t="shared" si="37"/>
        <v>0</v>
      </c>
      <c r="AC135" s="257">
        <f t="shared" si="38"/>
        <v>0</v>
      </c>
    </row>
    <row r="136" spans="1:29" x14ac:dyDescent="0.3">
      <c r="A136" s="258">
        <v>126</v>
      </c>
      <c r="B136" s="150"/>
      <c r="C136" s="150"/>
      <c r="D136" s="150"/>
      <c r="E136" s="150"/>
      <c r="F136" s="147"/>
      <c r="G136" s="153"/>
      <c r="H136" s="155"/>
      <c r="I136" s="254" t="str">
        <f>IF(G136="","",VLOOKUP(G136,'Overview - Financial Statement'!$A$46:$B$60,2,FALSE))</f>
        <v/>
      </c>
      <c r="J136" s="255" t="str">
        <f t="shared" si="28"/>
        <v/>
      </c>
      <c r="L136" s="253">
        <f t="shared" si="39"/>
        <v>0</v>
      </c>
      <c r="M136" s="253">
        <f t="shared" si="40"/>
        <v>0</v>
      </c>
      <c r="N136" s="259">
        <f t="shared" si="41"/>
        <v>0</v>
      </c>
      <c r="O136" s="259">
        <f t="shared" si="42"/>
        <v>0</v>
      </c>
      <c r="R136" s="145" t="s">
        <v>145</v>
      </c>
      <c r="T136" s="193" t="str">
        <f t="shared" si="29"/>
        <v/>
      </c>
      <c r="U136" s="397" t="str">
        <f t="shared" si="30"/>
        <v/>
      </c>
      <c r="V136" s="257">
        <f t="shared" si="31"/>
        <v>0</v>
      </c>
      <c r="W136" s="257">
        <f t="shared" si="32"/>
        <v>0</v>
      </c>
      <c r="X136" s="257">
        <f t="shared" si="33"/>
        <v>0</v>
      </c>
      <c r="Y136" s="257">
        <f t="shared" si="34"/>
        <v>0</v>
      </c>
      <c r="Z136" s="257">
        <f t="shared" si="35"/>
        <v>0</v>
      </c>
      <c r="AA136" s="257">
        <f t="shared" si="36"/>
        <v>0</v>
      </c>
      <c r="AB136" s="257">
        <f t="shared" si="37"/>
        <v>0</v>
      </c>
      <c r="AC136" s="257">
        <f t="shared" si="38"/>
        <v>0</v>
      </c>
    </row>
    <row r="137" spans="1:29" x14ac:dyDescent="0.3">
      <c r="A137" s="258">
        <v>127</v>
      </c>
      <c r="B137" s="150"/>
      <c r="C137" s="150"/>
      <c r="D137" s="150"/>
      <c r="E137" s="150"/>
      <c r="F137" s="147"/>
      <c r="G137" s="153"/>
      <c r="H137" s="155"/>
      <c r="I137" s="254" t="str">
        <f>IF(G137="","",VLOOKUP(G137,'Overview - Financial Statement'!$A$46:$B$60,2,FALSE))</f>
        <v/>
      </c>
      <c r="J137" s="255" t="str">
        <f t="shared" si="28"/>
        <v/>
      </c>
      <c r="L137" s="253">
        <f t="shared" si="39"/>
        <v>0</v>
      </c>
      <c r="M137" s="253">
        <f t="shared" si="40"/>
        <v>0</v>
      </c>
      <c r="N137" s="259">
        <f t="shared" si="41"/>
        <v>0</v>
      </c>
      <c r="O137" s="259">
        <f t="shared" si="42"/>
        <v>0</v>
      </c>
      <c r="R137" s="145" t="s">
        <v>150</v>
      </c>
      <c r="T137" s="193" t="str">
        <f t="shared" si="29"/>
        <v/>
      </c>
      <c r="U137" s="397" t="str">
        <f t="shared" si="30"/>
        <v/>
      </c>
      <c r="V137" s="257">
        <f t="shared" si="31"/>
        <v>0</v>
      </c>
      <c r="W137" s="257">
        <f t="shared" si="32"/>
        <v>0</v>
      </c>
      <c r="X137" s="257">
        <f t="shared" si="33"/>
        <v>0</v>
      </c>
      <c r="Y137" s="257">
        <f t="shared" si="34"/>
        <v>0</v>
      </c>
      <c r="Z137" s="257">
        <f t="shared" si="35"/>
        <v>0</v>
      </c>
      <c r="AA137" s="257">
        <f t="shared" si="36"/>
        <v>0</v>
      </c>
      <c r="AB137" s="257">
        <f t="shared" si="37"/>
        <v>0</v>
      </c>
      <c r="AC137" s="257">
        <f t="shared" si="38"/>
        <v>0</v>
      </c>
    </row>
    <row r="138" spans="1:29" x14ac:dyDescent="0.3">
      <c r="A138" s="258">
        <v>128</v>
      </c>
      <c r="B138" s="150"/>
      <c r="C138" s="150"/>
      <c r="D138" s="150"/>
      <c r="E138" s="150"/>
      <c r="F138" s="147"/>
      <c r="G138" s="153"/>
      <c r="H138" s="155"/>
      <c r="I138" s="254" t="str">
        <f>IF(G138="","",VLOOKUP(G138,'Overview - Financial Statement'!$A$46:$B$60,2,FALSE))</f>
        <v/>
      </c>
      <c r="J138" s="255" t="str">
        <f t="shared" si="28"/>
        <v/>
      </c>
      <c r="L138" s="253">
        <f t="shared" si="39"/>
        <v>0</v>
      </c>
      <c r="M138" s="253">
        <f t="shared" si="40"/>
        <v>0</v>
      </c>
      <c r="N138" s="259">
        <f t="shared" si="41"/>
        <v>0</v>
      </c>
      <c r="O138" s="259">
        <f t="shared" si="42"/>
        <v>0</v>
      </c>
      <c r="R138" s="145" t="s">
        <v>363</v>
      </c>
      <c r="T138" s="193" t="str">
        <f t="shared" si="29"/>
        <v/>
      </c>
      <c r="U138" s="397" t="str">
        <f t="shared" si="30"/>
        <v/>
      </c>
      <c r="V138" s="257">
        <f t="shared" si="31"/>
        <v>0</v>
      </c>
      <c r="W138" s="257">
        <f t="shared" si="32"/>
        <v>0</v>
      </c>
      <c r="X138" s="257">
        <f t="shared" si="33"/>
        <v>0</v>
      </c>
      <c r="Y138" s="257">
        <f t="shared" si="34"/>
        <v>0</v>
      </c>
      <c r="Z138" s="257">
        <f t="shared" si="35"/>
        <v>0</v>
      </c>
      <c r="AA138" s="257">
        <f t="shared" si="36"/>
        <v>0</v>
      </c>
      <c r="AB138" s="257">
        <f t="shared" si="37"/>
        <v>0</v>
      </c>
      <c r="AC138" s="257">
        <f t="shared" si="38"/>
        <v>0</v>
      </c>
    </row>
    <row r="139" spans="1:29" x14ac:dyDescent="0.3">
      <c r="A139" s="258">
        <v>129</v>
      </c>
      <c r="B139" s="150"/>
      <c r="C139" s="150"/>
      <c r="D139" s="150"/>
      <c r="E139" s="150"/>
      <c r="F139" s="147"/>
      <c r="G139" s="153"/>
      <c r="H139" s="155"/>
      <c r="I139" s="254" t="str">
        <f>IF(G139="","",VLOOKUP(G139,'Overview - Financial Statement'!$A$46:$B$60,2,FALSE))</f>
        <v/>
      </c>
      <c r="J139" s="255" t="str">
        <f t="shared" si="28"/>
        <v/>
      </c>
      <c r="L139" s="253">
        <f t="shared" ref="L139:L170" si="43">IF($B139="Self-financing beneficiary",$J139,0)</f>
        <v>0</v>
      </c>
      <c r="M139" s="253">
        <f t="shared" ref="M139:M170" si="44">IF($B139="Income generated by the project",$J139,0)</f>
        <v>0</v>
      </c>
      <c r="N139" s="259">
        <f t="shared" ref="N139:N170" si="45">IF($B139="Contributions from public sources",$J139,0)</f>
        <v>0</v>
      </c>
      <c r="O139" s="259">
        <f t="shared" ref="O139:O170" si="46">IF($B139="Contributions from private sources",$J139,0)</f>
        <v>0</v>
      </c>
      <c r="R139" s="145" t="s">
        <v>364</v>
      </c>
      <c r="T139" s="193" t="str">
        <f t="shared" si="29"/>
        <v/>
      </c>
      <c r="U139" s="397" t="str">
        <f t="shared" si="30"/>
        <v/>
      </c>
      <c r="V139" s="257">
        <f t="shared" si="31"/>
        <v>0</v>
      </c>
      <c r="W139" s="257">
        <f t="shared" si="32"/>
        <v>0</v>
      </c>
      <c r="X139" s="257">
        <f t="shared" si="33"/>
        <v>0</v>
      </c>
      <c r="Y139" s="257">
        <f t="shared" si="34"/>
        <v>0</v>
      </c>
      <c r="Z139" s="257">
        <f t="shared" si="35"/>
        <v>0</v>
      </c>
      <c r="AA139" s="257">
        <f t="shared" si="36"/>
        <v>0</v>
      </c>
      <c r="AB139" s="257">
        <f t="shared" si="37"/>
        <v>0</v>
      </c>
      <c r="AC139" s="257">
        <f t="shared" si="38"/>
        <v>0</v>
      </c>
    </row>
    <row r="140" spans="1:29" x14ac:dyDescent="0.3">
      <c r="A140" s="258">
        <v>130</v>
      </c>
      <c r="B140" s="150"/>
      <c r="C140" s="150"/>
      <c r="D140" s="150"/>
      <c r="E140" s="150"/>
      <c r="F140" s="147"/>
      <c r="G140" s="153"/>
      <c r="H140" s="155"/>
      <c r="I140" s="254" t="str">
        <f>IF(G140="","",VLOOKUP(G140,'Overview - Financial Statement'!$A$46:$B$60,2,FALSE))</f>
        <v/>
      </c>
      <c r="J140" s="255" t="str">
        <f t="shared" ref="J140:J203" si="47">IF(H140="","",H140/I140)</f>
        <v/>
      </c>
      <c r="L140" s="253">
        <f t="shared" si="43"/>
        <v>0</v>
      </c>
      <c r="M140" s="253">
        <f t="shared" si="44"/>
        <v>0</v>
      </c>
      <c r="N140" s="259">
        <f t="shared" si="45"/>
        <v>0</v>
      </c>
      <c r="O140" s="259">
        <f t="shared" si="46"/>
        <v>0</v>
      </c>
      <c r="R140" s="145" t="s">
        <v>367</v>
      </c>
      <c r="T140" s="193" t="str">
        <f t="shared" si="29"/>
        <v/>
      </c>
      <c r="U140" s="397" t="str">
        <f t="shared" si="30"/>
        <v/>
      </c>
      <c r="V140" s="257">
        <f t="shared" si="31"/>
        <v>0</v>
      </c>
      <c r="W140" s="257">
        <f t="shared" si="32"/>
        <v>0</v>
      </c>
      <c r="X140" s="257">
        <f t="shared" si="33"/>
        <v>0</v>
      </c>
      <c r="Y140" s="257">
        <f t="shared" si="34"/>
        <v>0</v>
      </c>
      <c r="Z140" s="257">
        <f t="shared" si="35"/>
        <v>0</v>
      </c>
      <c r="AA140" s="257">
        <f t="shared" si="36"/>
        <v>0</v>
      </c>
      <c r="AB140" s="257">
        <f t="shared" si="37"/>
        <v>0</v>
      </c>
      <c r="AC140" s="257">
        <f t="shared" si="38"/>
        <v>0</v>
      </c>
    </row>
    <row r="141" spans="1:29" x14ac:dyDescent="0.3">
      <c r="A141" s="258">
        <v>131</v>
      </c>
      <c r="B141" s="150"/>
      <c r="C141" s="150"/>
      <c r="D141" s="150"/>
      <c r="E141" s="150"/>
      <c r="F141" s="147"/>
      <c r="G141" s="153"/>
      <c r="H141" s="155"/>
      <c r="I141" s="254" t="str">
        <f>IF(G141="","",VLOOKUP(G141,'Overview - Financial Statement'!$A$46:$B$60,2,FALSE))</f>
        <v/>
      </c>
      <c r="J141" s="255" t="str">
        <f t="shared" si="47"/>
        <v/>
      </c>
      <c r="L141" s="253">
        <f t="shared" si="43"/>
        <v>0</v>
      </c>
      <c r="M141" s="253">
        <f t="shared" si="44"/>
        <v>0</v>
      </c>
      <c r="N141" s="259">
        <f t="shared" si="45"/>
        <v>0</v>
      </c>
      <c r="O141" s="259">
        <f t="shared" si="46"/>
        <v>0</v>
      </c>
      <c r="R141" s="145" t="s">
        <v>373</v>
      </c>
      <c r="T141" s="193" t="str">
        <f t="shared" si="29"/>
        <v/>
      </c>
      <c r="U141" s="397" t="str">
        <f t="shared" si="30"/>
        <v/>
      </c>
      <c r="V141" s="257">
        <f t="shared" si="31"/>
        <v>0</v>
      </c>
      <c r="W141" s="257">
        <f t="shared" si="32"/>
        <v>0</v>
      </c>
      <c r="X141" s="257">
        <f t="shared" si="33"/>
        <v>0</v>
      </c>
      <c r="Y141" s="257">
        <f t="shared" si="34"/>
        <v>0</v>
      </c>
      <c r="Z141" s="257">
        <f t="shared" si="35"/>
        <v>0</v>
      </c>
      <c r="AA141" s="257">
        <f t="shared" si="36"/>
        <v>0</v>
      </c>
      <c r="AB141" s="257">
        <f t="shared" si="37"/>
        <v>0</v>
      </c>
      <c r="AC141" s="257">
        <f t="shared" si="38"/>
        <v>0</v>
      </c>
    </row>
    <row r="142" spans="1:29" x14ac:dyDescent="0.3">
      <c r="A142" s="258">
        <v>132</v>
      </c>
      <c r="B142" s="150"/>
      <c r="C142" s="150"/>
      <c r="D142" s="150"/>
      <c r="E142" s="150"/>
      <c r="F142" s="147"/>
      <c r="G142" s="153"/>
      <c r="H142" s="155"/>
      <c r="I142" s="254" t="str">
        <f>IF(G142="","",VLOOKUP(G142,'Overview - Financial Statement'!$A$46:$B$60,2,FALSE))</f>
        <v/>
      </c>
      <c r="J142" s="255" t="str">
        <f t="shared" si="47"/>
        <v/>
      </c>
      <c r="L142" s="253">
        <f t="shared" si="43"/>
        <v>0</v>
      </c>
      <c r="M142" s="253">
        <f t="shared" si="44"/>
        <v>0</v>
      </c>
      <c r="N142" s="259">
        <f t="shared" si="45"/>
        <v>0</v>
      </c>
      <c r="O142" s="259">
        <f t="shared" si="46"/>
        <v>0</v>
      </c>
      <c r="R142" s="145" t="s">
        <v>368</v>
      </c>
      <c r="T142" s="193" t="str">
        <f t="shared" si="29"/>
        <v/>
      </c>
      <c r="U142" s="397" t="str">
        <f t="shared" si="30"/>
        <v/>
      </c>
      <c r="V142" s="257">
        <f t="shared" si="31"/>
        <v>0</v>
      </c>
      <c r="W142" s="257">
        <f t="shared" si="32"/>
        <v>0</v>
      </c>
      <c r="X142" s="257">
        <f t="shared" si="33"/>
        <v>0</v>
      </c>
      <c r="Y142" s="257">
        <f t="shared" si="34"/>
        <v>0</v>
      </c>
      <c r="Z142" s="257">
        <f t="shared" si="35"/>
        <v>0</v>
      </c>
      <c r="AA142" s="257">
        <f t="shared" si="36"/>
        <v>0</v>
      </c>
      <c r="AB142" s="257">
        <f t="shared" si="37"/>
        <v>0</v>
      </c>
      <c r="AC142" s="257">
        <f t="shared" si="38"/>
        <v>0</v>
      </c>
    </row>
    <row r="143" spans="1:29" x14ac:dyDescent="0.3">
      <c r="A143" s="258">
        <v>133</v>
      </c>
      <c r="B143" s="150"/>
      <c r="C143" s="150"/>
      <c r="D143" s="150"/>
      <c r="E143" s="150"/>
      <c r="F143" s="147"/>
      <c r="G143" s="153"/>
      <c r="H143" s="155"/>
      <c r="I143" s="254" t="str">
        <f>IF(G143="","",VLOOKUP(G143,'Overview - Financial Statement'!$A$46:$B$60,2,FALSE))</f>
        <v/>
      </c>
      <c r="J143" s="255" t="str">
        <f t="shared" si="47"/>
        <v/>
      </c>
      <c r="L143" s="253">
        <f t="shared" si="43"/>
        <v>0</v>
      </c>
      <c r="M143" s="253">
        <f t="shared" si="44"/>
        <v>0</v>
      </c>
      <c r="N143" s="259">
        <f t="shared" si="45"/>
        <v>0</v>
      </c>
      <c r="O143" s="259">
        <f t="shared" si="46"/>
        <v>0</v>
      </c>
      <c r="R143" s="145" t="s">
        <v>378</v>
      </c>
      <c r="T143" s="193" t="str">
        <f t="shared" ref="T143:T206" si="48">IF(G143="","",G143)</f>
        <v/>
      </c>
      <c r="U143" s="397" t="str">
        <f t="shared" ref="U143:U206" si="49">IF(G143="","",IF(HLOOKUP(G143,$V$3:$AJ$4,2,FALSE)="",I143,IF(I143&lt;&gt;HLOOKUP(G143,$V$3:$AJ$4,2,FALSE),HLOOKUP(G143,$V$3:$AJ$4,2,FALSE),I143)))</f>
        <v/>
      </c>
      <c r="V143" s="257">
        <f t="shared" ref="V143:V206" si="50">IF($B143="Self-financing beneficiary",H143/U143,0)</f>
        <v>0</v>
      </c>
      <c r="W143" s="257">
        <f t="shared" ref="W143:W206" si="51">IF($B143="Self-financing beneficiary",V143-J143,0)</f>
        <v>0</v>
      </c>
      <c r="X143" s="257">
        <f t="shared" ref="X143:X206" si="52">IF($B143="Income generated by the project",H143/$U143,0)</f>
        <v>0</v>
      </c>
      <c r="Y143" s="257">
        <f t="shared" ref="Y143:Y206" si="53">IF($B143="Income generated by the project",X143-$J143,0)</f>
        <v>0</v>
      </c>
      <c r="Z143" s="257">
        <f t="shared" ref="Z143:Z206" si="54">IF($B143="Contributions from public sources",H143/$U143,0)</f>
        <v>0</v>
      </c>
      <c r="AA143" s="257">
        <f t="shared" ref="AA143:AA206" si="55">IF($B143="Contributions from public sources",Z143-$J143,0)</f>
        <v>0</v>
      </c>
      <c r="AB143" s="257">
        <f t="shared" ref="AB143:AB206" si="56">IF($B143="Contributions from private sources",$H143/$U143,0)</f>
        <v>0</v>
      </c>
      <c r="AC143" s="257">
        <f t="shared" ref="AC143:AC206" si="57">IF($B143="Contributions from private sources",AB143-$J143,0)</f>
        <v>0</v>
      </c>
    </row>
    <row r="144" spans="1:29" x14ac:dyDescent="0.3">
      <c r="A144" s="258">
        <v>134</v>
      </c>
      <c r="B144" s="150"/>
      <c r="C144" s="150"/>
      <c r="D144" s="150"/>
      <c r="E144" s="150"/>
      <c r="F144" s="147"/>
      <c r="G144" s="153"/>
      <c r="H144" s="155"/>
      <c r="I144" s="254" t="str">
        <f>IF(G144="","",VLOOKUP(G144,'Overview - Financial Statement'!$A$46:$B$60,2,FALSE))</f>
        <v/>
      </c>
      <c r="J144" s="255" t="str">
        <f t="shared" si="47"/>
        <v/>
      </c>
      <c r="L144" s="253">
        <f t="shared" si="43"/>
        <v>0</v>
      </c>
      <c r="M144" s="253">
        <f t="shared" si="44"/>
        <v>0</v>
      </c>
      <c r="N144" s="259">
        <f t="shared" si="45"/>
        <v>0</v>
      </c>
      <c r="O144" s="259">
        <f t="shared" si="46"/>
        <v>0</v>
      </c>
      <c r="R144" s="145" t="s">
        <v>137</v>
      </c>
      <c r="T144" s="193" t="str">
        <f t="shared" si="48"/>
        <v/>
      </c>
      <c r="U144" s="397" t="str">
        <f t="shared" si="49"/>
        <v/>
      </c>
      <c r="V144" s="257">
        <f t="shared" si="50"/>
        <v>0</v>
      </c>
      <c r="W144" s="257">
        <f t="shared" si="51"/>
        <v>0</v>
      </c>
      <c r="X144" s="257">
        <f t="shared" si="52"/>
        <v>0</v>
      </c>
      <c r="Y144" s="257">
        <f t="shared" si="53"/>
        <v>0</v>
      </c>
      <c r="Z144" s="257">
        <f t="shared" si="54"/>
        <v>0</v>
      </c>
      <c r="AA144" s="257">
        <f t="shared" si="55"/>
        <v>0</v>
      </c>
      <c r="AB144" s="257">
        <f t="shared" si="56"/>
        <v>0</v>
      </c>
      <c r="AC144" s="257">
        <f t="shared" si="57"/>
        <v>0</v>
      </c>
    </row>
    <row r="145" spans="1:29" x14ac:dyDescent="0.3">
      <c r="A145" s="258">
        <v>135</v>
      </c>
      <c r="B145" s="150"/>
      <c r="C145" s="150"/>
      <c r="D145" s="150"/>
      <c r="E145" s="150"/>
      <c r="F145" s="147"/>
      <c r="G145" s="153"/>
      <c r="H145" s="155"/>
      <c r="I145" s="254" t="str">
        <f>IF(G145="","",VLOOKUP(G145,'Overview - Financial Statement'!$A$46:$B$60,2,FALSE))</f>
        <v/>
      </c>
      <c r="J145" s="255" t="str">
        <f t="shared" si="47"/>
        <v/>
      </c>
      <c r="L145" s="253">
        <f t="shared" si="43"/>
        <v>0</v>
      </c>
      <c r="M145" s="253">
        <f t="shared" si="44"/>
        <v>0</v>
      </c>
      <c r="N145" s="259">
        <f t="shared" si="45"/>
        <v>0</v>
      </c>
      <c r="O145" s="259">
        <f t="shared" si="46"/>
        <v>0</v>
      </c>
      <c r="R145" s="145" t="s">
        <v>370</v>
      </c>
      <c r="T145" s="193" t="str">
        <f t="shared" si="48"/>
        <v/>
      </c>
      <c r="U145" s="397" t="str">
        <f t="shared" si="49"/>
        <v/>
      </c>
      <c r="V145" s="257">
        <f t="shared" si="50"/>
        <v>0</v>
      </c>
      <c r="W145" s="257">
        <f t="shared" si="51"/>
        <v>0</v>
      </c>
      <c r="X145" s="257">
        <f t="shared" si="52"/>
        <v>0</v>
      </c>
      <c r="Y145" s="257">
        <f t="shared" si="53"/>
        <v>0</v>
      </c>
      <c r="Z145" s="257">
        <f t="shared" si="54"/>
        <v>0</v>
      </c>
      <c r="AA145" s="257">
        <f t="shared" si="55"/>
        <v>0</v>
      </c>
      <c r="AB145" s="257">
        <f t="shared" si="56"/>
        <v>0</v>
      </c>
      <c r="AC145" s="257">
        <f t="shared" si="57"/>
        <v>0</v>
      </c>
    </row>
    <row r="146" spans="1:29" x14ac:dyDescent="0.3">
      <c r="A146" s="258">
        <v>136</v>
      </c>
      <c r="B146" s="150"/>
      <c r="C146" s="150"/>
      <c r="D146" s="150"/>
      <c r="E146" s="150"/>
      <c r="F146" s="147"/>
      <c r="G146" s="153"/>
      <c r="H146" s="155"/>
      <c r="I146" s="254" t="str">
        <f>IF(G146="","",VLOOKUP(G146,'Overview - Financial Statement'!$A$46:$B$60,2,FALSE))</f>
        <v/>
      </c>
      <c r="J146" s="255" t="str">
        <f t="shared" si="47"/>
        <v/>
      </c>
      <c r="L146" s="253">
        <f t="shared" si="43"/>
        <v>0</v>
      </c>
      <c r="M146" s="253">
        <f t="shared" si="44"/>
        <v>0</v>
      </c>
      <c r="N146" s="259">
        <f t="shared" si="45"/>
        <v>0</v>
      </c>
      <c r="O146" s="259">
        <f t="shared" si="46"/>
        <v>0</v>
      </c>
      <c r="R146" s="145" t="s">
        <v>372</v>
      </c>
      <c r="T146" s="193" t="str">
        <f t="shared" si="48"/>
        <v/>
      </c>
      <c r="U146" s="397" t="str">
        <f t="shared" si="49"/>
        <v/>
      </c>
      <c r="V146" s="257">
        <f t="shared" si="50"/>
        <v>0</v>
      </c>
      <c r="W146" s="257">
        <f t="shared" si="51"/>
        <v>0</v>
      </c>
      <c r="X146" s="257">
        <f t="shared" si="52"/>
        <v>0</v>
      </c>
      <c r="Y146" s="257">
        <f t="shared" si="53"/>
        <v>0</v>
      </c>
      <c r="Z146" s="257">
        <f t="shared" si="54"/>
        <v>0</v>
      </c>
      <c r="AA146" s="257">
        <f t="shared" si="55"/>
        <v>0</v>
      </c>
      <c r="AB146" s="257">
        <f t="shared" si="56"/>
        <v>0</v>
      </c>
      <c r="AC146" s="257">
        <f t="shared" si="57"/>
        <v>0</v>
      </c>
    </row>
    <row r="147" spans="1:29" x14ac:dyDescent="0.3">
      <c r="A147" s="258">
        <v>137</v>
      </c>
      <c r="B147" s="150"/>
      <c r="C147" s="150"/>
      <c r="D147" s="150"/>
      <c r="E147" s="150"/>
      <c r="F147" s="147"/>
      <c r="G147" s="153"/>
      <c r="H147" s="155"/>
      <c r="I147" s="254" t="str">
        <f>IF(G147="","",VLOOKUP(G147,'Overview - Financial Statement'!$A$46:$B$60,2,FALSE))</f>
        <v/>
      </c>
      <c r="J147" s="255" t="str">
        <f t="shared" si="47"/>
        <v/>
      </c>
      <c r="L147" s="253">
        <f t="shared" si="43"/>
        <v>0</v>
      </c>
      <c r="M147" s="253">
        <f t="shared" si="44"/>
        <v>0</v>
      </c>
      <c r="N147" s="259">
        <f t="shared" si="45"/>
        <v>0</v>
      </c>
      <c r="O147" s="259">
        <f t="shared" si="46"/>
        <v>0</v>
      </c>
      <c r="R147" s="145" t="s">
        <v>371</v>
      </c>
      <c r="T147" s="193" t="str">
        <f t="shared" si="48"/>
        <v/>
      </c>
      <c r="U147" s="397" t="str">
        <f t="shared" si="49"/>
        <v/>
      </c>
      <c r="V147" s="257">
        <f t="shared" si="50"/>
        <v>0</v>
      </c>
      <c r="W147" s="257">
        <f t="shared" si="51"/>
        <v>0</v>
      </c>
      <c r="X147" s="257">
        <f t="shared" si="52"/>
        <v>0</v>
      </c>
      <c r="Y147" s="257">
        <f t="shared" si="53"/>
        <v>0</v>
      </c>
      <c r="Z147" s="257">
        <f t="shared" si="54"/>
        <v>0</v>
      </c>
      <c r="AA147" s="257">
        <f t="shared" si="55"/>
        <v>0</v>
      </c>
      <c r="AB147" s="257">
        <f t="shared" si="56"/>
        <v>0</v>
      </c>
      <c r="AC147" s="257">
        <f t="shared" si="57"/>
        <v>0</v>
      </c>
    </row>
    <row r="148" spans="1:29" x14ac:dyDescent="0.3">
      <c r="A148" s="258">
        <v>138</v>
      </c>
      <c r="B148" s="150"/>
      <c r="C148" s="150"/>
      <c r="D148" s="150"/>
      <c r="E148" s="150"/>
      <c r="F148" s="147"/>
      <c r="G148" s="153"/>
      <c r="H148" s="155"/>
      <c r="I148" s="254" t="str">
        <f>IF(G148="","",VLOOKUP(G148,'Overview - Financial Statement'!$A$46:$B$60,2,FALSE))</f>
        <v/>
      </c>
      <c r="J148" s="255" t="str">
        <f t="shared" si="47"/>
        <v/>
      </c>
      <c r="L148" s="253">
        <f t="shared" si="43"/>
        <v>0</v>
      </c>
      <c r="M148" s="253">
        <f t="shared" si="44"/>
        <v>0</v>
      </c>
      <c r="N148" s="259">
        <f t="shared" si="45"/>
        <v>0</v>
      </c>
      <c r="O148" s="259">
        <f t="shared" si="46"/>
        <v>0</v>
      </c>
      <c r="R148" s="145" t="s">
        <v>369</v>
      </c>
      <c r="T148" s="193" t="str">
        <f t="shared" si="48"/>
        <v/>
      </c>
      <c r="U148" s="397" t="str">
        <f t="shared" si="49"/>
        <v/>
      </c>
      <c r="V148" s="257">
        <f t="shared" si="50"/>
        <v>0</v>
      </c>
      <c r="W148" s="257">
        <f t="shared" si="51"/>
        <v>0</v>
      </c>
      <c r="X148" s="257">
        <f t="shared" si="52"/>
        <v>0</v>
      </c>
      <c r="Y148" s="257">
        <f t="shared" si="53"/>
        <v>0</v>
      </c>
      <c r="Z148" s="257">
        <f t="shared" si="54"/>
        <v>0</v>
      </c>
      <c r="AA148" s="257">
        <f t="shared" si="55"/>
        <v>0</v>
      </c>
      <c r="AB148" s="257">
        <f t="shared" si="56"/>
        <v>0</v>
      </c>
      <c r="AC148" s="257">
        <f t="shared" si="57"/>
        <v>0</v>
      </c>
    </row>
    <row r="149" spans="1:29" x14ac:dyDescent="0.3">
      <c r="A149" s="258">
        <v>139</v>
      </c>
      <c r="B149" s="150"/>
      <c r="C149" s="150"/>
      <c r="D149" s="150"/>
      <c r="E149" s="150"/>
      <c r="F149" s="147"/>
      <c r="G149" s="153"/>
      <c r="H149" s="155"/>
      <c r="I149" s="254" t="str">
        <f>IF(G149="","",VLOOKUP(G149,'Overview - Financial Statement'!$A$46:$B$60,2,FALSE))</f>
        <v/>
      </c>
      <c r="J149" s="255" t="str">
        <f t="shared" si="47"/>
        <v/>
      </c>
      <c r="L149" s="253">
        <f t="shared" si="43"/>
        <v>0</v>
      </c>
      <c r="M149" s="253">
        <f t="shared" si="44"/>
        <v>0</v>
      </c>
      <c r="N149" s="259">
        <f t="shared" si="45"/>
        <v>0</v>
      </c>
      <c r="O149" s="259">
        <f t="shared" si="46"/>
        <v>0</v>
      </c>
      <c r="R149" s="145" t="s">
        <v>374</v>
      </c>
      <c r="T149" s="193" t="str">
        <f t="shared" si="48"/>
        <v/>
      </c>
      <c r="U149" s="397" t="str">
        <f t="shared" si="49"/>
        <v/>
      </c>
      <c r="V149" s="257">
        <f t="shared" si="50"/>
        <v>0</v>
      </c>
      <c r="W149" s="257">
        <f t="shared" si="51"/>
        <v>0</v>
      </c>
      <c r="X149" s="257">
        <f t="shared" si="52"/>
        <v>0</v>
      </c>
      <c r="Y149" s="257">
        <f t="shared" si="53"/>
        <v>0</v>
      </c>
      <c r="Z149" s="257">
        <f t="shared" si="54"/>
        <v>0</v>
      </c>
      <c r="AA149" s="257">
        <f t="shared" si="55"/>
        <v>0</v>
      </c>
      <c r="AB149" s="257">
        <f t="shared" si="56"/>
        <v>0</v>
      </c>
      <c r="AC149" s="257">
        <f t="shared" si="57"/>
        <v>0</v>
      </c>
    </row>
    <row r="150" spans="1:29" x14ac:dyDescent="0.3">
      <c r="A150" s="258">
        <v>140</v>
      </c>
      <c r="B150" s="150"/>
      <c r="C150" s="150"/>
      <c r="D150" s="150"/>
      <c r="E150" s="150"/>
      <c r="F150" s="147"/>
      <c r="G150" s="153"/>
      <c r="H150" s="155"/>
      <c r="I150" s="254" t="str">
        <f>IF(G150="","",VLOOKUP(G150,'Overview - Financial Statement'!$A$46:$B$60,2,FALSE))</f>
        <v/>
      </c>
      <c r="J150" s="255" t="str">
        <f t="shared" si="47"/>
        <v/>
      </c>
      <c r="L150" s="253">
        <f t="shared" si="43"/>
        <v>0</v>
      </c>
      <c r="M150" s="253">
        <f t="shared" si="44"/>
        <v>0</v>
      </c>
      <c r="N150" s="259">
        <f t="shared" si="45"/>
        <v>0</v>
      </c>
      <c r="O150" s="259">
        <f t="shared" si="46"/>
        <v>0</v>
      </c>
      <c r="R150" s="145" t="s">
        <v>379</v>
      </c>
      <c r="T150" s="193" t="str">
        <f t="shared" si="48"/>
        <v/>
      </c>
      <c r="U150" s="397" t="str">
        <f t="shared" si="49"/>
        <v/>
      </c>
      <c r="V150" s="257">
        <f t="shared" si="50"/>
        <v>0</v>
      </c>
      <c r="W150" s="257">
        <f t="shared" si="51"/>
        <v>0</v>
      </c>
      <c r="X150" s="257">
        <f t="shared" si="52"/>
        <v>0</v>
      </c>
      <c r="Y150" s="257">
        <f t="shared" si="53"/>
        <v>0</v>
      </c>
      <c r="Z150" s="257">
        <f t="shared" si="54"/>
        <v>0</v>
      </c>
      <c r="AA150" s="257">
        <f t="shared" si="55"/>
        <v>0</v>
      </c>
      <c r="AB150" s="257">
        <f t="shared" si="56"/>
        <v>0</v>
      </c>
      <c r="AC150" s="257">
        <f t="shared" si="57"/>
        <v>0</v>
      </c>
    </row>
    <row r="151" spans="1:29" x14ac:dyDescent="0.3">
      <c r="A151" s="258">
        <v>141</v>
      </c>
      <c r="B151" s="150"/>
      <c r="C151" s="150"/>
      <c r="D151" s="150"/>
      <c r="E151" s="150"/>
      <c r="F151" s="147"/>
      <c r="G151" s="153"/>
      <c r="H151" s="155"/>
      <c r="I151" s="254" t="str">
        <f>IF(G151="","",VLOOKUP(G151,'Overview - Financial Statement'!$A$46:$B$60,2,FALSE))</f>
        <v/>
      </c>
      <c r="J151" s="255" t="str">
        <f t="shared" si="47"/>
        <v/>
      </c>
      <c r="L151" s="253">
        <f t="shared" si="43"/>
        <v>0</v>
      </c>
      <c r="M151" s="253">
        <f t="shared" si="44"/>
        <v>0</v>
      </c>
      <c r="N151" s="259">
        <f t="shared" si="45"/>
        <v>0</v>
      </c>
      <c r="O151" s="259">
        <f t="shared" si="46"/>
        <v>0</v>
      </c>
      <c r="R151" s="145" t="s">
        <v>366</v>
      </c>
      <c r="T151" s="193" t="str">
        <f t="shared" si="48"/>
        <v/>
      </c>
      <c r="U151" s="397" t="str">
        <f t="shared" si="49"/>
        <v/>
      </c>
      <c r="V151" s="257">
        <f t="shared" si="50"/>
        <v>0</v>
      </c>
      <c r="W151" s="257">
        <f t="shared" si="51"/>
        <v>0</v>
      </c>
      <c r="X151" s="257">
        <f t="shared" si="52"/>
        <v>0</v>
      </c>
      <c r="Y151" s="257">
        <f t="shared" si="53"/>
        <v>0</v>
      </c>
      <c r="Z151" s="257">
        <f t="shared" si="54"/>
        <v>0</v>
      </c>
      <c r="AA151" s="257">
        <f t="shared" si="55"/>
        <v>0</v>
      </c>
      <c r="AB151" s="257">
        <f t="shared" si="56"/>
        <v>0</v>
      </c>
      <c r="AC151" s="257">
        <f t="shared" si="57"/>
        <v>0</v>
      </c>
    </row>
    <row r="152" spans="1:29" x14ac:dyDescent="0.3">
      <c r="A152" s="258">
        <v>142</v>
      </c>
      <c r="B152" s="150"/>
      <c r="C152" s="150"/>
      <c r="D152" s="150"/>
      <c r="E152" s="150"/>
      <c r="F152" s="147"/>
      <c r="G152" s="153"/>
      <c r="H152" s="155"/>
      <c r="I152" s="254" t="str">
        <f>IF(G152="","",VLOOKUP(G152,'Overview - Financial Statement'!$A$46:$B$60,2,FALSE))</f>
        <v/>
      </c>
      <c r="J152" s="255" t="str">
        <f t="shared" si="47"/>
        <v/>
      </c>
      <c r="L152" s="253">
        <f t="shared" si="43"/>
        <v>0</v>
      </c>
      <c r="M152" s="253">
        <f t="shared" si="44"/>
        <v>0</v>
      </c>
      <c r="N152" s="259">
        <f t="shared" si="45"/>
        <v>0</v>
      </c>
      <c r="O152" s="259">
        <f t="shared" si="46"/>
        <v>0</v>
      </c>
      <c r="R152" s="145" t="s">
        <v>294</v>
      </c>
      <c r="T152" s="193" t="str">
        <f t="shared" si="48"/>
        <v/>
      </c>
      <c r="U152" s="397" t="str">
        <f t="shared" si="49"/>
        <v/>
      </c>
      <c r="V152" s="257">
        <f t="shared" si="50"/>
        <v>0</v>
      </c>
      <c r="W152" s="257">
        <f t="shared" si="51"/>
        <v>0</v>
      </c>
      <c r="X152" s="257">
        <f t="shared" si="52"/>
        <v>0</v>
      </c>
      <c r="Y152" s="257">
        <f t="shared" si="53"/>
        <v>0</v>
      </c>
      <c r="Z152" s="257">
        <f t="shared" si="54"/>
        <v>0</v>
      </c>
      <c r="AA152" s="257">
        <f t="shared" si="55"/>
        <v>0</v>
      </c>
      <c r="AB152" s="257">
        <f t="shared" si="56"/>
        <v>0</v>
      </c>
      <c r="AC152" s="257">
        <f t="shared" si="57"/>
        <v>0</v>
      </c>
    </row>
    <row r="153" spans="1:29" x14ac:dyDescent="0.3">
      <c r="A153" s="258">
        <v>143</v>
      </c>
      <c r="B153" s="150"/>
      <c r="C153" s="150"/>
      <c r="D153" s="150"/>
      <c r="E153" s="150"/>
      <c r="F153" s="147"/>
      <c r="G153" s="153"/>
      <c r="H153" s="155"/>
      <c r="I153" s="254" t="str">
        <f>IF(G153="","",VLOOKUP(G153,'Overview - Financial Statement'!$A$46:$B$60,2,FALSE))</f>
        <v/>
      </c>
      <c r="J153" s="255" t="str">
        <f t="shared" si="47"/>
        <v/>
      </c>
      <c r="L153" s="253">
        <f t="shared" si="43"/>
        <v>0</v>
      </c>
      <c r="M153" s="253">
        <f t="shared" si="44"/>
        <v>0</v>
      </c>
      <c r="N153" s="259">
        <f t="shared" si="45"/>
        <v>0</v>
      </c>
      <c r="O153" s="259">
        <f t="shared" si="46"/>
        <v>0</v>
      </c>
      <c r="R153" s="145" t="s">
        <v>382</v>
      </c>
      <c r="T153" s="193" t="str">
        <f t="shared" si="48"/>
        <v/>
      </c>
      <c r="U153" s="397" t="str">
        <f t="shared" si="49"/>
        <v/>
      </c>
      <c r="V153" s="257">
        <f t="shared" si="50"/>
        <v>0</v>
      </c>
      <c r="W153" s="257">
        <f t="shared" si="51"/>
        <v>0</v>
      </c>
      <c r="X153" s="257">
        <f t="shared" si="52"/>
        <v>0</v>
      </c>
      <c r="Y153" s="257">
        <f t="shared" si="53"/>
        <v>0</v>
      </c>
      <c r="Z153" s="257">
        <f t="shared" si="54"/>
        <v>0</v>
      </c>
      <c r="AA153" s="257">
        <f t="shared" si="55"/>
        <v>0</v>
      </c>
      <c r="AB153" s="257">
        <f t="shared" si="56"/>
        <v>0</v>
      </c>
      <c r="AC153" s="257">
        <f t="shared" si="57"/>
        <v>0</v>
      </c>
    </row>
    <row r="154" spans="1:29" x14ac:dyDescent="0.3">
      <c r="A154" s="258">
        <v>144</v>
      </c>
      <c r="B154" s="150"/>
      <c r="C154" s="150"/>
      <c r="D154" s="150"/>
      <c r="E154" s="150"/>
      <c r="F154" s="147"/>
      <c r="G154" s="153"/>
      <c r="H154" s="155"/>
      <c r="I154" s="254" t="str">
        <f>IF(G154="","",VLOOKUP(G154,'Overview - Financial Statement'!$A$46:$B$60,2,FALSE))</f>
        <v/>
      </c>
      <c r="J154" s="255" t="str">
        <f t="shared" si="47"/>
        <v/>
      </c>
      <c r="L154" s="253">
        <f t="shared" si="43"/>
        <v>0</v>
      </c>
      <c r="M154" s="253">
        <f t="shared" si="44"/>
        <v>0</v>
      </c>
      <c r="N154" s="259">
        <f t="shared" si="45"/>
        <v>0</v>
      </c>
      <c r="O154" s="259">
        <f t="shared" si="46"/>
        <v>0</v>
      </c>
      <c r="R154" s="145" t="s">
        <v>380</v>
      </c>
      <c r="T154" s="193" t="str">
        <f t="shared" si="48"/>
        <v/>
      </c>
      <c r="U154" s="397" t="str">
        <f t="shared" si="49"/>
        <v/>
      </c>
      <c r="V154" s="257">
        <f t="shared" si="50"/>
        <v>0</v>
      </c>
      <c r="W154" s="257">
        <f t="shared" si="51"/>
        <v>0</v>
      </c>
      <c r="X154" s="257">
        <f t="shared" si="52"/>
        <v>0</v>
      </c>
      <c r="Y154" s="257">
        <f t="shared" si="53"/>
        <v>0</v>
      </c>
      <c r="Z154" s="257">
        <f t="shared" si="54"/>
        <v>0</v>
      </c>
      <c r="AA154" s="257">
        <f t="shared" si="55"/>
        <v>0</v>
      </c>
      <c r="AB154" s="257">
        <f t="shared" si="56"/>
        <v>0</v>
      </c>
      <c r="AC154" s="257">
        <f t="shared" si="57"/>
        <v>0</v>
      </c>
    </row>
    <row r="155" spans="1:29" x14ac:dyDescent="0.3">
      <c r="A155" s="258">
        <v>145</v>
      </c>
      <c r="B155" s="150"/>
      <c r="C155" s="150"/>
      <c r="D155" s="150"/>
      <c r="E155" s="150"/>
      <c r="F155" s="147"/>
      <c r="G155" s="153"/>
      <c r="H155" s="155"/>
      <c r="I155" s="254" t="str">
        <f>IF(G155="","",VLOOKUP(G155,'Overview - Financial Statement'!$A$46:$B$60,2,FALSE))</f>
        <v/>
      </c>
      <c r="J155" s="255" t="str">
        <f t="shared" si="47"/>
        <v/>
      </c>
      <c r="L155" s="253">
        <f t="shared" si="43"/>
        <v>0</v>
      </c>
      <c r="M155" s="253">
        <f t="shared" si="44"/>
        <v>0</v>
      </c>
      <c r="N155" s="259">
        <f t="shared" si="45"/>
        <v>0</v>
      </c>
      <c r="O155" s="259">
        <f t="shared" si="46"/>
        <v>0</v>
      </c>
      <c r="R155" s="145" t="s">
        <v>386</v>
      </c>
      <c r="T155" s="193" t="str">
        <f t="shared" si="48"/>
        <v/>
      </c>
      <c r="U155" s="397" t="str">
        <f t="shared" si="49"/>
        <v/>
      </c>
      <c r="V155" s="257">
        <f t="shared" si="50"/>
        <v>0</v>
      </c>
      <c r="W155" s="257">
        <f t="shared" si="51"/>
        <v>0</v>
      </c>
      <c r="X155" s="257">
        <f t="shared" si="52"/>
        <v>0</v>
      </c>
      <c r="Y155" s="257">
        <f t="shared" si="53"/>
        <v>0</v>
      </c>
      <c r="Z155" s="257">
        <f t="shared" si="54"/>
        <v>0</v>
      </c>
      <c r="AA155" s="257">
        <f t="shared" si="55"/>
        <v>0</v>
      </c>
      <c r="AB155" s="257">
        <f t="shared" si="56"/>
        <v>0</v>
      </c>
      <c r="AC155" s="257">
        <f t="shared" si="57"/>
        <v>0</v>
      </c>
    </row>
    <row r="156" spans="1:29" x14ac:dyDescent="0.3">
      <c r="A156" s="258">
        <v>146</v>
      </c>
      <c r="B156" s="150"/>
      <c r="C156" s="150"/>
      <c r="D156" s="150"/>
      <c r="E156" s="150"/>
      <c r="F156" s="147"/>
      <c r="G156" s="153"/>
      <c r="H156" s="155"/>
      <c r="I156" s="254" t="str">
        <f>IF(G156="","",VLOOKUP(G156,'Overview - Financial Statement'!$A$46:$B$60,2,FALSE))</f>
        <v/>
      </c>
      <c r="J156" s="255" t="str">
        <f t="shared" si="47"/>
        <v/>
      </c>
      <c r="L156" s="253">
        <f t="shared" si="43"/>
        <v>0</v>
      </c>
      <c r="M156" s="253">
        <f t="shared" si="44"/>
        <v>0</v>
      </c>
      <c r="N156" s="259">
        <f t="shared" si="45"/>
        <v>0</v>
      </c>
      <c r="O156" s="259">
        <f t="shared" si="46"/>
        <v>0</v>
      </c>
      <c r="R156" s="145" t="s">
        <v>384</v>
      </c>
      <c r="T156" s="193" t="str">
        <f t="shared" si="48"/>
        <v/>
      </c>
      <c r="U156" s="397" t="str">
        <f t="shared" si="49"/>
        <v/>
      </c>
      <c r="V156" s="257">
        <f t="shared" si="50"/>
        <v>0</v>
      </c>
      <c r="W156" s="257">
        <f t="shared" si="51"/>
        <v>0</v>
      </c>
      <c r="X156" s="257">
        <f t="shared" si="52"/>
        <v>0</v>
      </c>
      <c r="Y156" s="257">
        <f t="shared" si="53"/>
        <v>0</v>
      </c>
      <c r="Z156" s="257">
        <f t="shared" si="54"/>
        <v>0</v>
      </c>
      <c r="AA156" s="257">
        <f t="shared" si="55"/>
        <v>0</v>
      </c>
      <c r="AB156" s="257">
        <f t="shared" si="56"/>
        <v>0</v>
      </c>
      <c r="AC156" s="257">
        <f t="shared" si="57"/>
        <v>0</v>
      </c>
    </row>
    <row r="157" spans="1:29" x14ac:dyDescent="0.3">
      <c r="A157" s="258">
        <v>147</v>
      </c>
      <c r="B157" s="150"/>
      <c r="C157" s="150"/>
      <c r="D157" s="150"/>
      <c r="E157" s="150"/>
      <c r="F157" s="147"/>
      <c r="G157" s="153"/>
      <c r="H157" s="155"/>
      <c r="I157" s="254" t="str">
        <f>IF(G157="","",VLOOKUP(G157,'Overview - Financial Statement'!$A$46:$B$60,2,FALSE))</f>
        <v/>
      </c>
      <c r="J157" s="255" t="str">
        <f t="shared" si="47"/>
        <v/>
      </c>
      <c r="L157" s="253">
        <f t="shared" si="43"/>
        <v>0</v>
      </c>
      <c r="M157" s="253">
        <f t="shared" si="44"/>
        <v>0</v>
      </c>
      <c r="N157" s="259">
        <f t="shared" si="45"/>
        <v>0</v>
      </c>
      <c r="O157" s="259">
        <f t="shared" si="46"/>
        <v>0</v>
      </c>
      <c r="R157" s="145" t="s">
        <v>391</v>
      </c>
      <c r="T157" s="193" t="str">
        <f t="shared" si="48"/>
        <v/>
      </c>
      <c r="U157" s="397" t="str">
        <f t="shared" si="49"/>
        <v/>
      </c>
      <c r="V157" s="257">
        <f t="shared" si="50"/>
        <v>0</v>
      </c>
      <c r="W157" s="257">
        <f t="shared" si="51"/>
        <v>0</v>
      </c>
      <c r="X157" s="257">
        <f t="shared" si="52"/>
        <v>0</v>
      </c>
      <c r="Y157" s="257">
        <f t="shared" si="53"/>
        <v>0</v>
      </c>
      <c r="Z157" s="257">
        <f t="shared" si="54"/>
        <v>0</v>
      </c>
      <c r="AA157" s="257">
        <f t="shared" si="55"/>
        <v>0</v>
      </c>
      <c r="AB157" s="257">
        <f t="shared" si="56"/>
        <v>0</v>
      </c>
      <c r="AC157" s="257">
        <f t="shared" si="57"/>
        <v>0</v>
      </c>
    </row>
    <row r="158" spans="1:29" x14ac:dyDescent="0.3">
      <c r="A158" s="258">
        <v>148</v>
      </c>
      <c r="B158" s="150"/>
      <c r="C158" s="150"/>
      <c r="D158" s="150"/>
      <c r="E158" s="150"/>
      <c r="F158" s="147"/>
      <c r="G158" s="153"/>
      <c r="H158" s="155"/>
      <c r="I158" s="254" t="str">
        <f>IF(G158="","",VLOOKUP(G158,'Overview - Financial Statement'!$A$46:$B$60,2,FALSE))</f>
        <v/>
      </c>
      <c r="J158" s="255" t="str">
        <f t="shared" si="47"/>
        <v/>
      </c>
      <c r="L158" s="253">
        <f t="shared" si="43"/>
        <v>0</v>
      </c>
      <c r="M158" s="253">
        <f t="shared" si="44"/>
        <v>0</v>
      </c>
      <c r="N158" s="259">
        <f t="shared" si="45"/>
        <v>0</v>
      </c>
      <c r="O158" s="259">
        <f t="shared" si="46"/>
        <v>0</v>
      </c>
      <c r="R158" s="145" t="s">
        <v>390</v>
      </c>
      <c r="T158" s="193" t="str">
        <f t="shared" si="48"/>
        <v/>
      </c>
      <c r="U158" s="397" t="str">
        <f t="shared" si="49"/>
        <v/>
      </c>
      <c r="V158" s="257">
        <f t="shared" si="50"/>
        <v>0</v>
      </c>
      <c r="W158" s="257">
        <f t="shared" si="51"/>
        <v>0</v>
      </c>
      <c r="X158" s="257">
        <f t="shared" si="52"/>
        <v>0</v>
      </c>
      <c r="Y158" s="257">
        <f t="shared" si="53"/>
        <v>0</v>
      </c>
      <c r="Z158" s="257">
        <f t="shared" si="54"/>
        <v>0</v>
      </c>
      <c r="AA158" s="257">
        <f t="shared" si="55"/>
        <v>0</v>
      </c>
      <c r="AB158" s="257">
        <f t="shared" si="56"/>
        <v>0</v>
      </c>
      <c r="AC158" s="257">
        <f t="shared" si="57"/>
        <v>0</v>
      </c>
    </row>
    <row r="159" spans="1:29" x14ac:dyDescent="0.3">
      <c r="A159" s="258">
        <v>149</v>
      </c>
      <c r="B159" s="150"/>
      <c r="C159" s="150"/>
      <c r="D159" s="150"/>
      <c r="E159" s="150"/>
      <c r="F159" s="147"/>
      <c r="G159" s="153"/>
      <c r="H159" s="155"/>
      <c r="I159" s="254" t="str">
        <f>IF(G159="","",VLOOKUP(G159,'Overview - Financial Statement'!$A$46:$B$60,2,FALSE))</f>
        <v/>
      </c>
      <c r="J159" s="255" t="str">
        <f t="shared" si="47"/>
        <v/>
      </c>
      <c r="L159" s="253">
        <f t="shared" si="43"/>
        <v>0</v>
      </c>
      <c r="M159" s="253">
        <f t="shared" si="44"/>
        <v>0</v>
      </c>
      <c r="N159" s="259">
        <f t="shared" si="45"/>
        <v>0</v>
      </c>
      <c r="O159" s="259">
        <f t="shared" si="46"/>
        <v>0</v>
      </c>
      <c r="R159" s="145" t="s">
        <v>389</v>
      </c>
      <c r="T159" s="193" t="str">
        <f t="shared" si="48"/>
        <v/>
      </c>
      <c r="U159" s="397" t="str">
        <f t="shared" si="49"/>
        <v/>
      </c>
      <c r="V159" s="257">
        <f t="shared" si="50"/>
        <v>0</v>
      </c>
      <c r="W159" s="257">
        <f t="shared" si="51"/>
        <v>0</v>
      </c>
      <c r="X159" s="257">
        <f t="shared" si="52"/>
        <v>0</v>
      </c>
      <c r="Y159" s="257">
        <f t="shared" si="53"/>
        <v>0</v>
      </c>
      <c r="Z159" s="257">
        <f t="shared" si="54"/>
        <v>0</v>
      </c>
      <c r="AA159" s="257">
        <f t="shared" si="55"/>
        <v>0</v>
      </c>
      <c r="AB159" s="257">
        <f t="shared" si="56"/>
        <v>0</v>
      </c>
      <c r="AC159" s="257">
        <f t="shared" si="57"/>
        <v>0</v>
      </c>
    </row>
    <row r="160" spans="1:29" x14ac:dyDescent="0.3">
      <c r="A160" s="258">
        <v>150</v>
      </c>
      <c r="B160" s="150"/>
      <c r="C160" s="150"/>
      <c r="D160" s="150"/>
      <c r="E160" s="150"/>
      <c r="F160" s="147"/>
      <c r="G160" s="153"/>
      <c r="H160" s="155"/>
      <c r="I160" s="254" t="str">
        <f>IF(G160="","",VLOOKUP(G160,'Overview - Financial Statement'!$A$46:$B$60,2,FALSE))</f>
        <v/>
      </c>
      <c r="J160" s="255" t="str">
        <f t="shared" si="47"/>
        <v/>
      </c>
      <c r="L160" s="253">
        <f t="shared" si="43"/>
        <v>0</v>
      </c>
      <c r="M160" s="253">
        <f t="shared" si="44"/>
        <v>0</v>
      </c>
      <c r="N160" s="259">
        <f t="shared" si="45"/>
        <v>0</v>
      </c>
      <c r="O160" s="259">
        <f t="shared" si="46"/>
        <v>0</v>
      </c>
      <c r="R160" s="145" t="s">
        <v>387</v>
      </c>
      <c r="T160" s="193" t="str">
        <f t="shared" si="48"/>
        <v/>
      </c>
      <c r="U160" s="397" t="str">
        <f t="shared" si="49"/>
        <v/>
      </c>
      <c r="V160" s="257">
        <f t="shared" si="50"/>
        <v>0</v>
      </c>
      <c r="W160" s="257">
        <f t="shared" si="51"/>
        <v>0</v>
      </c>
      <c r="X160" s="257">
        <f t="shared" si="52"/>
        <v>0</v>
      </c>
      <c r="Y160" s="257">
        <f t="shared" si="53"/>
        <v>0</v>
      </c>
      <c r="Z160" s="257">
        <f t="shared" si="54"/>
        <v>0</v>
      </c>
      <c r="AA160" s="257">
        <f t="shared" si="55"/>
        <v>0</v>
      </c>
      <c r="AB160" s="257">
        <f t="shared" si="56"/>
        <v>0</v>
      </c>
      <c r="AC160" s="257">
        <f t="shared" si="57"/>
        <v>0</v>
      </c>
    </row>
    <row r="161" spans="1:29" x14ac:dyDescent="0.3">
      <c r="A161" s="258">
        <v>151</v>
      </c>
      <c r="B161" s="150"/>
      <c r="C161" s="150"/>
      <c r="D161" s="150"/>
      <c r="E161" s="150"/>
      <c r="F161" s="147"/>
      <c r="G161" s="153"/>
      <c r="H161" s="155"/>
      <c r="I161" s="254" t="str">
        <f>IF(G161="","",VLOOKUP(G161,'Overview - Financial Statement'!$A$46:$B$60,2,FALSE))</f>
        <v/>
      </c>
      <c r="J161" s="255" t="str">
        <f t="shared" si="47"/>
        <v/>
      </c>
      <c r="L161" s="253">
        <f t="shared" si="43"/>
        <v>0</v>
      </c>
      <c r="M161" s="253">
        <f t="shared" si="44"/>
        <v>0</v>
      </c>
      <c r="N161" s="259">
        <f t="shared" si="45"/>
        <v>0</v>
      </c>
      <c r="O161" s="259">
        <f t="shared" si="46"/>
        <v>0</v>
      </c>
      <c r="R161" s="145" t="s">
        <v>153</v>
      </c>
      <c r="T161" s="193" t="str">
        <f t="shared" si="48"/>
        <v/>
      </c>
      <c r="U161" s="397" t="str">
        <f t="shared" si="49"/>
        <v/>
      </c>
      <c r="V161" s="257">
        <f t="shared" si="50"/>
        <v>0</v>
      </c>
      <c r="W161" s="257">
        <f t="shared" si="51"/>
        <v>0</v>
      </c>
      <c r="X161" s="257">
        <f t="shared" si="52"/>
        <v>0</v>
      </c>
      <c r="Y161" s="257">
        <f t="shared" si="53"/>
        <v>0</v>
      </c>
      <c r="Z161" s="257">
        <f t="shared" si="54"/>
        <v>0</v>
      </c>
      <c r="AA161" s="257">
        <f t="shared" si="55"/>
        <v>0</v>
      </c>
      <c r="AB161" s="257">
        <f t="shared" si="56"/>
        <v>0</v>
      </c>
      <c r="AC161" s="257">
        <f t="shared" si="57"/>
        <v>0</v>
      </c>
    </row>
    <row r="162" spans="1:29" x14ac:dyDescent="0.3">
      <c r="A162" s="258">
        <v>152</v>
      </c>
      <c r="B162" s="150"/>
      <c r="C162" s="150"/>
      <c r="D162" s="150"/>
      <c r="E162" s="150"/>
      <c r="F162" s="147"/>
      <c r="G162" s="153"/>
      <c r="H162" s="155"/>
      <c r="I162" s="254" t="str">
        <f>IF(G162="","",VLOOKUP(G162,'Overview - Financial Statement'!$A$46:$B$60,2,FALSE))</f>
        <v/>
      </c>
      <c r="J162" s="255" t="str">
        <f t="shared" si="47"/>
        <v/>
      </c>
      <c r="L162" s="253">
        <f t="shared" si="43"/>
        <v>0</v>
      </c>
      <c r="M162" s="253">
        <f t="shared" si="44"/>
        <v>0</v>
      </c>
      <c r="N162" s="259">
        <f t="shared" si="45"/>
        <v>0</v>
      </c>
      <c r="O162" s="259">
        <f t="shared" si="46"/>
        <v>0</v>
      </c>
      <c r="R162" s="145" t="s">
        <v>388</v>
      </c>
      <c r="T162" s="193" t="str">
        <f t="shared" si="48"/>
        <v/>
      </c>
      <c r="U162" s="397" t="str">
        <f t="shared" si="49"/>
        <v/>
      </c>
      <c r="V162" s="257">
        <f t="shared" si="50"/>
        <v>0</v>
      </c>
      <c r="W162" s="257">
        <f t="shared" si="51"/>
        <v>0</v>
      </c>
      <c r="X162" s="257">
        <f t="shared" si="52"/>
        <v>0</v>
      </c>
      <c r="Y162" s="257">
        <f t="shared" si="53"/>
        <v>0</v>
      </c>
      <c r="Z162" s="257">
        <f t="shared" si="54"/>
        <v>0</v>
      </c>
      <c r="AA162" s="257">
        <f t="shared" si="55"/>
        <v>0</v>
      </c>
      <c r="AB162" s="257">
        <f t="shared" si="56"/>
        <v>0</v>
      </c>
      <c r="AC162" s="257">
        <f t="shared" si="57"/>
        <v>0</v>
      </c>
    </row>
    <row r="163" spans="1:29" x14ac:dyDescent="0.3">
      <c r="A163" s="258">
        <v>153</v>
      </c>
      <c r="B163" s="150"/>
      <c r="C163" s="150"/>
      <c r="D163" s="150"/>
      <c r="E163" s="150"/>
      <c r="F163" s="147"/>
      <c r="G163" s="153"/>
      <c r="H163" s="155"/>
      <c r="I163" s="254" t="str">
        <f>IF(G163="","",VLOOKUP(G163,'Overview - Financial Statement'!$A$46:$B$60,2,FALSE))</f>
        <v/>
      </c>
      <c r="J163" s="255" t="str">
        <f t="shared" si="47"/>
        <v/>
      </c>
      <c r="L163" s="253">
        <f t="shared" si="43"/>
        <v>0</v>
      </c>
      <c r="M163" s="253">
        <f t="shared" si="44"/>
        <v>0</v>
      </c>
      <c r="N163" s="259">
        <f t="shared" si="45"/>
        <v>0</v>
      </c>
      <c r="O163" s="259">
        <f t="shared" si="46"/>
        <v>0</v>
      </c>
      <c r="R163" s="145" t="s">
        <v>383</v>
      </c>
      <c r="T163" s="193" t="str">
        <f t="shared" si="48"/>
        <v/>
      </c>
      <c r="U163" s="397" t="str">
        <f t="shared" si="49"/>
        <v/>
      </c>
      <c r="V163" s="257">
        <f t="shared" si="50"/>
        <v>0</v>
      </c>
      <c r="W163" s="257">
        <f t="shared" si="51"/>
        <v>0</v>
      </c>
      <c r="X163" s="257">
        <f t="shared" si="52"/>
        <v>0</v>
      </c>
      <c r="Y163" s="257">
        <f t="shared" si="53"/>
        <v>0</v>
      </c>
      <c r="Z163" s="257">
        <f t="shared" si="54"/>
        <v>0</v>
      </c>
      <c r="AA163" s="257">
        <f t="shared" si="55"/>
        <v>0</v>
      </c>
      <c r="AB163" s="257">
        <f t="shared" si="56"/>
        <v>0</v>
      </c>
      <c r="AC163" s="257">
        <f t="shared" si="57"/>
        <v>0</v>
      </c>
    </row>
    <row r="164" spans="1:29" x14ac:dyDescent="0.3">
      <c r="A164" s="258">
        <v>154</v>
      </c>
      <c r="B164" s="150"/>
      <c r="C164" s="150"/>
      <c r="D164" s="150"/>
      <c r="E164" s="150"/>
      <c r="F164" s="147"/>
      <c r="G164" s="153"/>
      <c r="H164" s="155"/>
      <c r="I164" s="254" t="str">
        <f>IF(G164="","",VLOOKUP(G164,'Overview - Financial Statement'!$A$46:$B$60,2,FALSE))</f>
        <v/>
      </c>
      <c r="J164" s="255" t="str">
        <f t="shared" si="47"/>
        <v/>
      </c>
      <c r="L164" s="253">
        <f t="shared" si="43"/>
        <v>0</v>
      </c>
      <c r="M164" s="253">
        <f t="shared" si="44"/>
        <v>0</v>
      </c>
      <c r="N164" s="259">
        <f t="shared" si="45"/>
        <v>0</v>
      </c>
      <c r="O164" s="259">
        <f t="shared" si="46"/>
        <v>0</v>
      </c>
      <c r="R164" s="145" t="s">
        <v>385</v>
      </c>
      <c r="T164" s="193" t="str">
        <f t="shared" si="48"/>
        <v/>
      </c>
      <c r="U164" s="397" t="str">
        <f t="shared" si="49"/>
        <v/>
      </c>
      <c r="V164" s="257">
        <f t="shared" si="50"/>
        <v>0</v>
      </c>
      <c r="W164" s="257">
        <f t="shared" si="51"/>
        <v>0</v>
      </c>
      <c r="X164" s="257">
        <f t="shared" si="52"/>
        <v>0</v>
      </c>
      <c r="Y164" s="257">
        <f t="shared" si="53"/>
        <v>0</v>
      </c>
      <c r="Z164" s="257">
        <f t="shared" si="54"/>
        <v>0</v>
      </c>
      <c r="AA164" s="257">
        <f t="shared" si="55"/>
        <v>0</v>
      </c>
      <c r="AB164" s="257">
        <f t="shared" si="56"/>
        <v>0</v>
      </c>
      <c r="AC164" s="257">
        <f t="shared" si="57"/>
        <v>0</v>
      </c>
    </row>
    <row r="165" spans="1:29" x14ac:dyDescent="0.3">
      <c r="A165" s="258">
        <v>155</v>
      </c>
      <c r="B165" s="150"/>
      <c r="C165" s="150"/>
      <c r="D165" s="150"/>
      <c r="E165" s="150"/>
      <c r="F165" s="147"/>
      <c r="G165" s="153"/>
      <c r="H165" s="155"/>
      <c r="I165" s="254" t="str">
        <f>IF(G165="","",VLOOKUP(G165,'Overview - Financial Statement'!$A$46:$B$60,2,FALSE))</f>
        <v/>
      </c>
      <c r="J165" s="255" t="str">
        <f t="shared" si="47"/>
        <v/>
      </c>
      <c r="L165" s="253">
        <f t="shared" si="43"/>
        <v>0</v>
      </c>
      <c r="M165" s="253">
        <f t="shared" si="44"/>
        <v>0</v>
      </c>
      <c r="N165" s="259">
        <f t="shared" si="45"/>
        <v>0</v>
      </c>
      <c r="O165" s="259">
        <f t="shared" si="46"/>
        <v>0</v>
      </c>
      <c r="R165" s="145" t="s">
        <v>393</v>
      </c>
      <c r="T165" s="193" t="str">
        <f t="shared" si="48"/>
        <v/>
      </c>
      <c r="U165" s="397" t="str">
        <f t="shared" si="49"/>
        <v/>
      </c>
      <c r="V165" s="257">
        <f t="shared" si="50"/>
        <v>0</v>
      </c>
      <c r="W165" s="257">
        <f t="shared" si="51"/>
        <v>0</v>
      </c>
      <c r="X165" s="257">
        <f t="shared" si="52"/>
        <v>0</v>
      </c>
      <c r="Y165" s="257">
        <f t="shared" si="53"/>
        <v>0</v>
      </c>
      <c r="Z165" s="257">
        <f t="shared" si="54"/>
        <v>0</v>
      </c>
      <c r="AA165" s="257">
        <f t="shared" si="55"/>
        <v>0</v>
      </c>
      <c r="AB165" s="257">
        <f t="shared" si="56"/>
        <v>0</v>
      </c>
      <c r="AC165" s="257">
        <f t="shared" si="57"/>
        <v>0</v>
      </c>
    </row>
    <row r="166" spans="1:29" x14ac:dyDescent="0.3">
      <c r="A166" s="258">
        <v>156</v>
      </c>
      <c r="B166" s="150"/>
      <c r="C166" s="150"/>
      <c r="D166" s="150"/>
      <c r="E166" s="150"/>
      <c r="F166" s="147"/>
      <c r="G166" s="153"/>
      <c r="H166" s="155"/>
      <c r="I166" s="254" t="str">
        <f>IF(G166="","",VLOOKUP(G166,'Overview - Financial Statement'!$A$46:$B$60,2,FALSE))</f>
        <v/>
      </c>
      <c r="J166" s="255" t="str">
        <f t="shared" si="47"/>
        <v/>
      </c>
      <c r="L166" s="253">
        <f t="shared" si="43"/>
        <v>0</v>
      </c>
      <c r="M166" s="253">
        <f t="shared" si="44"/>
        <v>0</v>
      </c>
      <c r="N166" s="259">
        <f t="shared" si="45"/>
        <v>0</v>
      </c>
      <c r="O166" s="259">
        <f t="shared" si="46"/>
        <v>0</v>
      </c>
      <c r="R166" s="145" t="s">
        <v>392</v>
      </c>
      <c r="T166" s="193" t="str">
        <f t="shared" si="48"/>
        <v/>
      </c>
      <c r="U166" s="397" t="str">
        <f t="shared" si="49"/>
        <v/>
      </c>
      <c r="V166" s="257">
        <f t="shared" si="50"/>
        <v>0</v>
      </c>
      <c r="W166" s="257">
        <f t="shared" si="51"/>
        <v>0</v>
      </c>
      <c r="X166" s="257">
        <f t="shared" si="52"/>
        <v>0</v>
      </c>
      <c r="Y166" s="257">
        <f t="shared" si="53"/>
        <v>0</v>
      </c>
      <c r="Z166" s="257">
        <f t="shared" si="54"/>
        <v>0</v>
      </c>
      <c r="AA166" s="257">
        <f t="shared" si="55"/>
        <v>0</v>
      </c>
      <c r="AB166" s="257">
        <f t="shared" si="56"/>
        <v>0</v>
      </c>
      <c r="AC166" s="257">
        <f t="shared" si="57"/>
        <v>0</v>
      </c>
    </row>
    <row r="167" spans="1:29" x14ac:dyDescent="0.3">
      <c r="A167" s="258">
        <v>157</v>
      </c>
      <c r="B167" s="150"/>
      <c r="C167" s="150"/>
      <c r="D167" s="150"/>
      <c r="E167" s="150"/>
      <c r="F167" s="147"/>
      <c r="G167" s="153"/>
      <c r="H167" s="155"/>
      <c r="I167" s="254" t="str">
        <f>IF(G167="","",VLOOKUP(G167,'Overview - Financial Statement'!$A$46:$B$60,2,FALSE))</f>
        <v/>
      </c>
      <c r="J167" s="255" t="str">
        <f t="shared" si="47"/>
        <v/>
      </c>
      <c r="L167" s="253">
        <f t="shared" si="43"/>
        <v>0</v>
      </c>
      <c r="M167" s="253">
        <f t="shared" si="44"/>
        <v>0</v>
      </c>
      <c r="N167" s="259">
        <f t="shared" si="45"/>
        <v>0</v>
      </c>
      <c r="O167" s="259">
        <f t="shared" si="46"/>
        <v>0</v>
      </c>
      <c r="R167" s="145" t="s">
        <v>395</v>
      </c>
      <c r="T167" s="193" t="str">
        <f t="shared" si="48"/>
        <v/>
      </c>
      <c r="U167" s="397" t="str">
        <f t="shared" si="49"/>
        <v/>
      </c>
      <c r="V167" s="257">
        <f t="shared" si="50"/>
        <v>0</v>
      </c>
      <c r="W167" s="257">
        <f t="shared" si="51"/>
        <v>0</v>
      </c>
      <c r="X167" s="257">
        <f t="shared" si="52"/>
        <v>0</v>
      </c>
      <c r="Y167" s="257">
        <f t="shared" si="53"/>
        <v>0</v>
      </c>
      <c r="Z167" s="257">
        <f t="shared" si="54"/>
        <v>0</v>
      </c>
      <c r="AA167" s="257">
        <f t="shared" si="55"/>
        <v>0</v>
      </c>
      <c r="AB167" s="257">
        <f t="shared" si="56"/>
        <v>0</v>
      </c>
      <c r="AC167" s="257">
        <f t="shared" si="57"/>
        <v>0</v>
      </c>
    </row>
    <row r="168" spans="1:29" x14ac:dyDescent="0.3">
      <c r="A168" s="258">
        <v>158</v>
      </c>
      <c r="B168" s="150"/>
      <c r="C168" s="150"/>
      <c r="D168" s="150"/>
      <c r="E168" s="150"/>
      <c r="F168" s="147"/>
      <c r="G168" s="153"/>
      <c r="H168" s="155"/>
      <c r="I168" s="254" t="str">
        <f>IF(G168="","",VLOOKUP(G168,'Overview - Financial Statement'!$A$46:$B$60,2,FALSE))</f>
        <v/>
      </c>
      <c r="J168" s="255" t="str">
        <f t="shared" si="47"/>
        <v/>
      </c>
      <c r="L168" s="253">
        <f t="shared" si="43"/>
        <v>0</v>
      </c>
      <c r="M168" s="253">
        <f t="shared" si="44"/>
        <v>0</v>
      </c>
      <c r="N168" s="259">
        <f t="shared" si="45"/>
        <v>0</v>
      </c>
      <c r="O168" s="259">
        <f t="shared" si="46"/>
        <v>0</v>
      </c>
      <c r="R168" s="145" t="s">
        <v>396</v>
      </c>
      <c r="T168" s="193" t="str">
        <f t="shared" si="48"/>
        <v/>
      </c>
      <c r="U168" s="397" t="str">
        <f t="shared" si="49"/>
        <v/>
      </c>
      <c r="V168" s="257">
        <f t="shared" si="50"/>
        <v>0</v>
      </c>
      <c r="W168" s="257">
        <f t="shared" si="51"/>
        <v>0</v>
      </c>
      <c r="X168" s="257">
        <f t="shared" si="52"/>
        <v>0</v>
      </c>
      <c r="Y168" s="257">
        <f t="shared" si="53"/>
        <v>0</v>
      </c>
      <c r="Z168" s="257">
        <f t="shared" si="54"/>
        <v>0</v>
      </c>
      <c r="AA168" s="257">
        <f t="shared" si="55"/>
        <v>0</v>
      </c>
      <c r="AB168" s="257">
        <f t="shared" si="56"/>
        <v>0</v>
      </c>
      <c r="AC168" s="257">
        <f t="shared" si="57"/>
        <v>0</v>
      </c>
    </row>
    <row r="169" spans="1:29" x14ac:dyDescent="0.3">
      <c r="A169" s="258">
        <v>159</v>
      </c>
      <c r="B169" s="150"/>
      <c r="C169" s="150"/>
      <c r="D169" s="150"/>
      <c r="E169" s="150"/>
      <c r="F169" s="147"/>
      <c r="G169" s="153"/>
      <c r="H169" s="155"/>
      <c r="I169" s="254" t="str">
        <f>IF(G169="","",VLOOKUP(G169,'Overview - Financial Statement'!$A$46:$B$60,2,FALSE))</f>
        <v/>
      </c>
      <c r="J169" s="255" t="str">
        <f t="shared" si="47"/>
        <v/>
      </c>
      <c r="L169" s="253">
        <f t="shared" si="43"/>
        <v>0</v>
      </c>
      <c r="M169" s="253">
        <f t="shared" si="44"/>
        <v>0</v>
      </c>
      <c r="N169" s="259">
        <f t="shared" si="45"/>
        <v>0</v>
      </c>
      <c r="O169" s="259">
        <f t="shared" si="46"/>
        <v>0</v>
      </c>
      <c r="R169" s="145" t="s">
        <v>397</v>
      </c>
      <c r="T169" s="193" t="str">
        <f t="shared" si="48"/>
        <v/>
      </c>
      <c r="U169" s="397" t="str">
        <f t="shared" si="49"/>
        <v/>
      </c>
      <c r="V169" s="257">
        <f t="shared" si="50"/>
        <v>0</v>
      </c>
      <c r="W169" s="257">
        <f t="shared" si="51"/>
        <v>0</v>
      </c>
      <c r="X169" s="257">
        <f t="shared" si="52"/>
        <v>0</v>
      </c>
      <c r="Y169" s="257">
        <f t="shared" si="53"/>
        <v>0</v>
      </c>
      <c r="Z169" s="257">
        <f t="shared" si="54"/>
        <v>0</v>
      </c>
      <c r="AA169" s="257">
        <f t="shared" si="55"/>
        <v>0</v>
      </c>
      <c r="AB169" s="257">
        <f t="shared" si="56"/>
        <v>0</v>
      </c>
      <c r="AC169" s="257">
        <f t="shared" si="57"/>
        <v>0</v>
      </c>
    </row>
    <row r="170" spans="1:29" x14ac:dyDescent="0.3">
      <c r="A170" s="258">
        <v>160</v>
      </c>
      <c r="B170" s="150"/>
      <c r="C170" s="150"/>
      <c r="D170" s="150"/>
      <c r="E170" s="150"/>
      <c r="F170" s="147"/>
      <c r="G170" s="153"/>
      <c r="H170" s="155"/>
      <c r="I170" s="254" t="str">
        <f>IF(G170="","",VLOOKUP(G170,'Overview - Financial Statement'!$A$46:$B$60,2,FALSE))</f>
        <v/>
      </c>
      <c r="J170" s="255" t="str">
        <f t="shared" si="47"/>
        <v/>
      </c>
      <c r="L170" s="253">
        <f t="shared" si="43"/>
        <v>0</v>
      </c>
      <c r="M170" s="253">
        <f t="shared" si="44"/>
        <v>0</v>
      </c>
      <c r="N170" s="259">
        <f t="shared" si="45"/>
        <v>0</v>
      </c>
      <c r="O170" s="259">
        <f t="shared" si="46"/>
        <v>0</v>
      </c>
      <c r="R170" s="145" t="s">
        <v>399</v>
      </c>
      <c r="T170" s="193" t="str">
        <f t="shared" si="48"/>
        <v/>
      </c>
      <c r="U170" s="397" t="str">
        <f t="shared" si="49"/>
        <v/>
      </c>
      <c r="V170" s="257">
        <f t="shared" si="50"/>
        <v>0</v>
      </c>
      <c r="W170" s="257">
        <f t="shared" si="51"/>
        <v>0</v>
      </c>
      <c r="X170" s="257">
        <f t="shared" si="52"/>
        <v>0</v>
      </c>
      <c r="Y170" s="257">
        <f t="shared" si="53"/>
        <v>0</v>
      </c>
      <c r="Z170" s="257">
        <f t="shared" si="54"/>
        <v>0</v>
      </c>
      <c r="AA170" s="257">
        <f t="shared" si="55"/>
        <v>0</v>
      </c>
      <c r="AB170" s="257">
        <f t="shared" si="56"/>
        <v>0</v>
      </c>
      <c r="AC170" s="257">
        <f t="shared" si="57"/>
        <v>0</v>
      </c>
    </row>
    <row r="171" spans="1:29" x14ac:dyDescent="0.3">
      <c r="A171" s="258">
        <v>161</v>
      </c>
      <c r="B171" s="150"/>
      <c r="C171" s="150"/>
      <c r="D171" s="150"/>
      <c r="E171" s="150"/>
      <c r="F171" s="147"/>
      <c r="G171" s="153"/>
      <c r="H171" s="155"/>
      <c r="I171" s="254" t="str">
        <f>IF(G171="","",VLOOKUP(G171,'Overview - Financial Statement'!$A$46:$B$60,2,FALSE))</f>
        <v/>
      </c>
      <c r="J171" s="255" t="str">
        <f t="shared" si="47"/>
        <v/>
      </c>
      <c r="L171" s="253">
        <f t="shared" ref="L171:L202" si="58">IF($B171="Self-financing beneficiary",$J171,0)</f>
        <v>0</v>
      </c>
      <c r="M171" s="253">
        <f t="shared" ref="M171:M202" si="59">IF($B171="Income generated by the project",$J171,0)</f>
        <v>0</v>
      </c>
      <c r="N171" s="259">
        <f t="shared" ref="N171:N202" si="60">IF($B171="Contributions from public sources",$J171,0)</f>
        <v>0</v>
      </c>
      <c r="O171" s="259">
        <f t="shared" ref="O171:O202" si="61">IF($B171="Contributions from private sources",$J171,0)</f>
        <v>0</v>
      </c>
      <c r="R171" s="145" t="s">
        <v>398</v>
      </c>
      <c r="T171" s="193" t="str">
        <f t="shared" si="48"/>
        <v/>
      </c>
      <c r="U171" s="397" t="str">
        <f t="shared" si="49"/>
        <v/>
      </c>
      <c r="V171" s="257">
        <f t="shared" si="50"/>
        <v>0</v>
      </c>
      <c r="W171" s="257">
        <f t="shared" si="51"/>
        <v>0</v>
      </c>
      <c r="X171" s="257">
        <f t="shared" si="52"/>
        <v>0</v>
      </c>
      <c r="Y171" s="257">
        <f t="shared" si="53"/>
        <v>0</v>
      </c>
      <c r="Z171" s="257">
        <f t="shared" si="54"/>
        <v>0</v>
      </c>
      <c r="AA171" s="257">
        <f t="shared" si="55"/>
        <v>0</v>
      </c>
      <c r="AB171" s="257">
        <f t="shared" si="56"/>
        <v>0</v>
      </c>
      <c r="AC171" s="257">
        <f t="shared" si="57"/>
        <v>0</v>
      </c>
    </row>
    <row r="172" spans="1:29" x14ac:dyDescent="0.3">
      <c r="A172" s="258">
        <v>162</v>
      </c>
      <c r="B172" s="150"/>
      <c r="C172" s="150"/>
      <c r="D172" s="150"/>
      <c r="E172" s="150"/>
      <c r="F172" s="147"/>
      <c r="G172" s="153"/>
      <c r="H172" s="155"/>
      <c r="I172" s="254" t="str">
        <f>IF(G172="","",VLOOKUP(G172,'Overview - Financial Statement'!$A$46:$B$60,2,FALSE))</f>
        <v/>
      </c>
      <c r="J172" s="255" t="str">
        <f t="shared" si="47"/>
        <v/>
      </c>
      <c r="L172" s="253">
        <f t="shared" si="58"/>
        <v>0</v>
      </c>
      <c r="M172" s="253">
        <f t="shared" si="59"/>
        <v>0</v>
      </c>
      <c r="N172" s="259">
        <f t="shared" si="60"/>
        <v>0</v>
      </c>
      <c r="O172" s="259">
        <f t="shared" si="61"/>
        <v>0</v>
      </c>
      <c r="R172" s="145" t="s">
        <v>400</v>
      </c>
      <c r="T172" s="193" t="str">
        <f t="shared" si="48"/>
        <v/>
      </c>
      <c r="U172" s="397" t="str">
        <f t="shared" si="49"/>
        <v/>
      </c>
      <c r="V172" s="257">
        <f t="shared" si="50"/>
        <v>0</v>
      </c>
      <c r="W172" s="257">
        <f t="shared" si="51"/>
        <v>0</v>
      </c>
      <c r="X172" s="257">
        <f t="shared" si="52"/>
        <v>0</v>
      </c>
      <c r="Y172" s="257">
        <f t="shared" si="53"/>
        <v>0</v>
      </c>
      <c r="Z172" s="257">
        <f t="shared" si="54"/>
        <v>0</v>
      </c>
      <c r="AA172" s="257">
        <f t="shared" si="55"/>
        <v>0</v>
      </c>
      <c r="AB172" s="257">
        <f t="shared" si="56"/>
        <v>0</v>
      </c>
      <c r="AC172" s="257">
        <f t="shared" si="57"/>
        <v>0</v>
      </c>
    </row>
    <row r="173" spans="1:29" x14ac:dyDescent="0.3">
      <c r="A173" s="258">
        <v>163</v>
      </c>
      <c r="B173" s="150"/>
      <c r="C173" s="150"/>
      <c r="D173" s="150"/>
      <c r="E173" s="150"/>
      <c r="F173" s="147"/>
      <c r="G173" s="153"/>
      <c r="H173" s="155"/>
      <c r="I173" s="254" t="str">
        <f>IF(G173="","",VLOOKUP(G173,'Overview - Financial Statement'!$A$46:$B$60,2,FALSE))</f>
        <v/>
      </c>
      <c r="J173" s="255" t="str">
        <f t="shared" si="47"/>
        <v/>
      </c>
      <c r="L173" s="253">
        <f t="shared" si="58"/>
        <v>0</v>
      </c>
      <c r="M173" s="253">
        <f t="shared" si="59"/>
        <v>0</v>
      </c>
      <c r="N173" s="259">
        <f t="shared" si="60"/>
        <v>0</v>
      </c>
      <c r="O173" s="259">
        <f t="shared" si="61"/>
        <v>0</v>
      </c>
      <c r="R173" s="145" t="s">
        <v>365</v>
      </c>
      <c r="T173" s="193" t="str">
        <f t="shared" si="48"/>
        <v/>
      </c>
      <c r="U173" s="397" t="str">
        <f t="shared" si="49"/>
        <v/>
      </c>
      <c r="V173" s="257">
        <f t="shared" si="50"/>
        <v>0</v>
      </c>
      <c r="W173" s="257">
        <f t="shared" si="51"/>
        <v>0</v>
      </c>
      <c r="X173" s="257">
        <f t="shared" si="52"/>
        <v>0</v>
      </c>
      <c r="Y173" s="257">
        <f t="shared" si="53"/>
        <v>0</v>
      </c>
      <c r="Z173" s="257">
        <f t="shared" si="54"/>
        <v>0</v>
      </c>
      <c r="AA173" s="257">
        <f t="shared" si="55"/>
        <v>0</v>
      </c>
      <c r="AB173" s="257">
        <f t="shared" si="56"/>
        <v>0</v>
      </c>
      <c r="AC173" s="257">
        <f t="shared" si="57"/>
        <v>0</v>
      </c>
    </row>
    <row r="174" spans="1:29" x14ac:dyDescent="0.3">
      <c r="A174" s="258">
        <v>164</v>
      </c>
      <c r="B174" s="150"/>
      <c r="C174" s="150"/>
      <c r="D174" s="150"/>
      <c r="E174" s="150"/>
      <c r="F174" s="147"/>
      <c r="G174" s="153"/>
      <c r="H174" s="155"/>
      <c r="I174" s="254" t="str">
        <f>IF(G174="","",VLOOKUP(G174,'Overview - Financial Statement'!$A$46:$B$60,2,FALSE))</f>
        <v/>
      </c>
      <c r="J174" s="255" t="str">
        <f t="shared" si="47"/>
        <v/>
      </c>
      <c r="L174" s="253">
        <f t="shared" si="58"/>
        <v>0</v>
      </c>
      <c r="M174" s="253">
        <f t="shared" si="59"/>
        <v>0</v>
      </c>
      <c r="N174" s="259">
        <f t="shared" si="60"/>
        <v>0</v>
      </c>
      <c r="O174" s="259">
        <f t="shared" si="61"/>
        <v>0</v>
      </c>
      <c r="R174" s="145" t="s">
        <v>401</v>
      </c>
      <c r="T174" s="193" t="str">
        <f t="shared" si="48"/>
        <v/>
      </c>
      <c r="U174" s="397" t="str">
        <f t="shared" si="49"/>
        <v/>
      </c>
      <c r="V174" s="257">
        <f t="shared" si="50"/>
        <v>0</v>
      </c>
      <c r="W174" s="257">
        <f t="shared" si="51"/>
        <v>0</v>
      </c>
      <c r="X174" s="257">
        <f t="shared" si="52"/>
        <v>0</v>
      </c>
      <c r="Y174" s="257">
        <f t="shared" si="53"/>
        <v>0</v>
      </c>
      <c r="Z174" s="257">
        <f t="shared" si="54"/>
        <v>0</v>
      </c>
      <c r="AA174" s="257">
        <f t="shared" si="55"/>
        <v>0</v>
      </c>
      <c r="AB174" s="257">
        <f t="shared" si="56"/>
        <v>0</v>
      </c>
      <c r="AC174" s="257">
        <f t="shared" si="57"/>
        <v>0</v>
      </c>
    </row>
    <row r="175" spans="1:29" x14ac:dyDescent="0.3">
      <c r="A175" s="258">
        <v>165</v>
      </c>
      <c r="B175" s="150"/>
      <c r="C175" s="150"/>
      <c r="D175" s="150"/>
      <c r="E175" s="150"/>
      <c r="F175" s="147"/>
      <c r="G175" s="153"/>
      <c r="H175" s="155"/>
      <c r="I175" s="254" t="str">
        <f>IF(G175="","",VLOOKUP(G175,'Overview - Financial Statement'!$A$46:$B$60,2,FALSE))</f>
        <v/>
      </c>
      <c r="J175" s="255" t="str">
        <f t="shared" si="47"/>
        <v/>
      </c>
      <c r="L175" s="253">
        <f t="shared" si="58"/>
        <v>0</v>
      </c>
      <c r="M175" s="253">
        <f t="shared" si="59"/>
        <v>0</v>
      </c>
      <c r="N175" s="259">
        <f t="shared" si="60"/>
        <v>0</v>
      </c>
      <c r="O175" s="259">
        <f t="shared" si="61"/>
        <v>0</v>
      </c>
      <c r="R175" s="145" t="s">
        <v>291</v>
      </c>
      <c r="T175" s="193" t="str">
        <f t="shared" si="48"/>
        <v/>
      </c>
      <c r="U175" s="397" t="str">
        <f t="shared" si="49"/>
        <v/>
      </c>
      <c r="V175" s="257">
        <f t="shared" si="50"/>
        <v>0</v>
      </c>
      <c r="W175" s="257">
        <f t="shared" si="51"/>
        <v>0</v>
      </c>
      <c r="X175" s="257">
        <f t="shared" si="52"/>
        <v>0</v>
      </c>
      <c r="Y175" s="257">
        <f t="shared" si="53"/>
        <v>0</v>
      </c>
      <c r="Z175" s="257">
        <f t="shared" si="54"/>
        <v>0</v>
      </c>
      <c r="AA175" s="257">
        <f t="shared" si="55"/>
        <v>0</v>
      </c>
      <c r="AB175" s="257">
        <f t="shared" si="56"/>
        <v>0</v>
      </c>
      <c r="AC175" s="257">
        <f t="shared" si="57"/>
        <v>0</v>
      </c>
    </row>
    <row r="176" spans="1:29" x14ac:dyDescent="0.3">
      <c r="A176" s="258">
        <v>166</v>
      </c>
      <c r="B176" s="150"/>
      <c r="C176" s="150"/>
      <c r="D176" s="150"/>
      <c r="E176" s="150"/>
      <c r="F176" s="147"/>
      <c r="G176" s="153"/>
      <c r="H176" s="155"/>
      <c r="I176" s="254" t="str">
        <f>IF(G176="","",VLOOKUP(G176,'Overview - Financial Statement'!$A$46:$B$60,2,FALSE))</f>
        <v/>
      </c>
      <c r="J176" s="255" t="str">
        <f t="shared" si="47"/>
        <v/>
      </c>
      <c r="L176" s="253">
        <f t="shared" si="58"/>
        <v>0</v>
      </c>
      <c r="M176" s="253">
        <f t="shared" si="59"/>
        <v>0</v>
      </c>
      <c r="N176" s="259">
        <f t="shared" si="60"/>
        <v>0</v>
      </c>
      <c r="O176" s="259">
        <f t="shared" si="61"/>
        <v>0</v>
      </c>
      <c r="R176" s="145" t="s">
        <v>354</v>
      </c>
      <c r="T176" s="193" t="str">
        <f t="shared" si="48"/>
        <v/>
      </c>
      <c r="U176" s="397" t="str">
        <f t="shared" si="49"/>
        <v/>
      </c>
      <c r="V176" s="257">
        <f t="shared" si="50"/>
        <v>0</v>
      </c>
      <c r="W176" s="257">
        <f t="shared" si="51"/>
        <v>0</v>
      </c>
      <c r="X176" s="257">
        <f t="shared" si="52"/>
        <v>0</v>
      </c>
      <c r="Y176" s="257">
        <f t="shared" si="53"/>
        <v>0</v>
      </c>
      <c r="Z176" s="257">
        <f t="shared" si="54"/>
        <v>0</v>
      </c>
      <c r="AA176" s="257">
        <f t="shared" si="55"/>
        <v>0</v>
      </c>
      <c r="AB176" s="257">
        <f t="shared" si="56"/>
        <v>0</v>
      </c>
      <c r="AC176" s="257">
        <f t="shared" si="57"/>
        <v>0</v>
      </c>
    </row>
    <row r="177" spans="1:29" x14ac:dyDescent="0.3">
      <c r="A177" s="258">
        <v>167</v>
      </c>
      <c r="B177" s="150"/>
      <c r="C177" s="150"/>
      <c r="D177" s="150"/>
      <c r="E177" s="150"/>
      <c r="F177" s="147"/>
      <c r="G177" s="153"/>
      <c r="H177" s="155"/>
      <c r="I177" s="254" t="str">
        <f>IF(G177="","",VLOOKUP(G177,'Overview - Financial Statement'!$A$46:$B$60,2,FALSE))</f>
        <v/>
      </c>
      <c r="J177" s="255" t="str">
        <f t="shared" si="47"/>
        <v/>
      </c>
      <c r="L177" s="253">
        <f t="shared" si="58"/>
        <v>0</v>
      </c>
      <c r="M177" s="253">
        <f t="shared" si="59"/>
        <v>0</v>
      </c>
      <c r="N177" s="259">
        <f t="shared" si="60"/>
        <v>0</v>
      </c>
      <c r="O177" s="259">
        <f t="shared" si="61"/>
        <v>0</v>
      </c>
      <c r="R177" s="145" t="s">
        <v>402</v>
      </c>
      <c r="T177" s="193" t="str">
        <f t="shared" si="48"/>
        <v/>
      </c>
      <c r="U177" s="397" t="str">
        <f t="shared" si="49"/>
        <v/>
      </c>
      <c r="V177" s="257">
        <f t="shared" si="50"/>
        <v>0</v>
      </c>
      <c r="W177" s="257">
        <f t="shared" si="51"/>
        <v>0</v>
      </c>
      <c r="X177" s="257">
        <f t="shared" si="52"/>
        <v>0</v>
      </c>
      <c r="Y177" s="257">
        <f t="shared" si="53"/>
        <v>0</v>
      </c>
      <c r="Z177" s="257">
        <f t="shared" si="54"/>
        <v>0</v>
      </c>
      <c r="AA177" s="257">
        <f t="shared" si="55"/>
        <v>0</v>
      </c>
      <c r="AB177" s="257">
        <f t="shared" si="56"/>
        <v>0</v>
      </c>
      <c r="AC177" s="257">
        <f t="shared" si="57"/>
        <v>0</v>
      </c>
    </row>
    <row r="178" spans="1:29" x14ac:dyDescent="0.3">
      <c r="A178" s="258">
        <v>168</v>
      </c>
      <c r="B178" s="150"/>
      <c r="C178" s="150"/>
      <c r="D178" s="150"/>
      <c r="E178" s="150"/>
      <c r="F178" s="147"/>
      <c r="G178" s="153"/>
      <c r="H178" s="155"/>
      <c r="I178" s="254" t="str">
        <f>IF(G178="","",VLOOKUP(G178,'Overview - Financial Statement'!$A$46:$B$60,2,FALSE))</f>
        <v/>
      </c>
      <c r="J178" s="255" t="str">
        <f t="shared" si="47"/>
        <v/>
      </c>
      <c r="L178" s="253">
        <f t="shared" si="58"/>
        <v>0</v>
      </c>
      <c r="M178" s="253">
        <f t="shared" si="59"/>
        <v>0</v>
      </c>
      <c r="N178" s="259">
        <f t="shared" si="60"/>
        <v>0</v>
      </c>
      <c r="O178" s="259">
        <f t="shared" si="61"/>
        <v>0</v>
      </c>
      <c r="R178" s="145" t="s">
        <v>375</v>
      </c>
      <c r="T178" s="193" t="str">
        <f t="shared" si="48"/>
        <v/>
      </c>
      <c r="U178" s="397" t="str">
        <f t="shared" si="49"/>
        <v/>
      </c>
      <c r="V178" s="257">
        <f t="shared" si="50"/>
        <v>0</v>
      </c>
      <c r="W178" s="257">
        <f t="shared" si="51"/>
        <v>0</v>
      </c>
      <c r="X178" s="257">
        <f t="shared" si="52"/>
        <v>0</v>
      </c>
      <c r="Y178" s="257">
        <f t="shared" si="53"/>
        <v>0</v>
      </c>
      <c r="Z178" s="257">
        <f t="shared" si="54"/>
        <v>0</v>
      </c>
      <c r="AA178" s="257">
        <f t="shared" si="55"/>
        <v>0</v>
      </c>
      <c r="AB178" s="257">
        <f t="shared" si="56"/>
        <v>0</v>
      </c>
      <c r="AC178" s="257">
        <f t="shared" si="57"/>
        <v>0</v>
      </c>
    </row>
    <row r="179" spans="1:29" x14ac:dyDescent="0.3">
      <c r="A179" s="258">
        <v>169</v>
      </c>
      <c r="B179" s="150"/>
      <c r="C179" s="150"/>
      <c r="D179" s="150"/>
      <c r="E179" s="150"/>
      <c r="F179" s="147"/>
      <c r="G179" s="153"/>
      <c r="H179" s="155"/>
      <c r="I179" s="254" t="str">
        <f>IF(G179="","",VLOOKUP(G179,'Overview - Financial Statement'!$A$46:$B$60,2,FALSE))</f>
        <v/>
      </c>
      <c r="J179" s="255" t="str">
        <f t="shared" si="47"/>
        <v/>
      </c>
      <c r="L179" s="253">
        <f t="shared" si="58"/>
        <v>0</v>
      </c>
      <c r="M179" s="253">
        <f t="shared" si="59"/>
        <v>0</v>
      </c>
      <c r="N179" s="259">
        <f t="shared" si="60"/>
        <v>0</v>
      </c>
      <c r="O179" s="259">
        <f t="shared" si="61"/>
        <v>0</v>
      </c>
      <c r="R179" s="145" t="s">
        <v>403</v>
      </c>
      <c r="T179" s="193" t="str">
        <f t="shared" si="48"/>
        <v/>
      </c>
      <c r="U179" s="397" t="str">
        <f t="shared" si="49"/>
        <v/>
      </c>
      <c r="V179" s="257">
        <f t="shared" si="50"/>
        <v>0</v>
      </c>
      <c r="W179" s="257">
        <f t="shared" si="51"/>
        <v>0</v>
      </c>
      <c r="X179" s="257">
        <f t="shared" si="52"/>
        <v>0</v>
      </c>
      <c r="Y179" s="257">
        <f t="shared" si="53"/>
        <v>0</v>
      </c>
      <c r="Z179" s="257">
        <f t="shared" si="54"/>
        <v>0</v>
      </c>
      <c r="AA179" s="257">
        <f t="shared" si="55"/>
        <v>0</v>
      </c>
      <c r="AB179" s="257">
        <f t="shared" si="56"/>
        <v>0</v>
      </c>
      <c r="AC179" s="257">
        <f t="shared" si="57"/>
        <v>0</v>
      </c>
    </row>
    <row r="180" spans="1:29" x14ac:dyDescent="0.3">
      <c r="A180" s="258">
        <v>170</v>
      </c>
      <c r="B180" s="150"/>
      <c r="C180" s="150"/>
      <c r="D180" s="150"/>
      <c r="E180" s="150"/>
      <c r="F180" s="147"/>
      <c r="G180" s="153"/>
      <c r="H180" s="155"/>
      <c r="I180" s="254" t="str">
        <f>IF(G180="","",VLOOKUP(G180,'Overview - Financial Statement'!$A$46:$B$60,2,FALSE))</f>
        <v/>
      </c>
      <c r="J180" s="255" t="str">
        <f t="shared" si="47"/>
        <v/>
      </c>
      <c r="L180" s="253">
        <f t="shared" si="58"/>
        <v>0</v>
      </c>
      <c r="M180" s="253">
        <f t="shared" si="59"/>
        <v>0</v>
      </c>
      <c r="N180" s="259">
        <f t="shared" si="60"/>
        <v>0</v>
      </c>
      <c r="O180" s="259">
        <f t="shared" si="61"/>
        <v>0</v>
      </c>
      <c r="R180" s="145" t="s">
        <v>404</v>
      </c>
      <c r="T180" s="193" t="str">
        <f t="shared" si="48"/>
        <v/>
      </c>
      <c r="U180" s="397" t="str">
        <f t="shared" si="49"/>
        <v/>
      </c>
      <c r="V180" s="257">
        <f t="shared" si="50"/>
        <v>0</v>
      </c>
      <c r="W180" s="257">
        <f t="shared" si="51"/>
        <v>0</v>
      </c>
      <c r="X180" s="257">
        <f t="shared" si="52"/>
        <v>0</v>
      </c>
      <c r="Y180" s="257">
        <f t="shared" si="53"/>
        <v>0</v>
      </c>
      <c r="Z180" s="257">
        <f t="shared" si="54"/>
        <v>0</v>
      </c>
      <c r="AA180" s="257">
        <f t="shared" si="55"/>
        <v>0</v>
      </c>
      <c r="AB180" s="257">
        <f t="shared" si="56"/>
        <v>0</v>
      </c>
      <c r="AC180" s="257">
        <f t="shared" si="57"/>
        <v>0</v>
      </c>
    </row>
    <row r="181" spans="1:29" x14ac:dyDescent="0.3">
      <c r="A181" s="258">
        <v>171</v>
      </c>
      <c r="B181" s="150"/>
      <c r="C181" s="150"/>
      <c r="D181" s="150"/>
      <c r="E181" s="150"/>
      <c r="F181" s="147"/>
      <c r="G181" s="153"/>
      <c r="H181" s="155"/>
      <c r="I181" s="254" t="str">
        <f>IF(G181="","",VLOOKUP(G181,'Overview - Financial Statement'!$A$46:$B$60,2,FALSE))</f>
        <v/>
      </c>
      <c r="J181" s="255" t="str">
        <f t="shared" si="47"/>
        <v/>
      </c>
      <c r="L181" s="253">
        <f t="shared" si="58"/>
        <v>0</v>
      </c>
      <c r="M181" s="253">
        <f t="shared" si="59"/>
        <v>0</v>
      </c>
      <c r="N181" s="259">
        <f t="shared" si="60"/>
        <v>0</v>
      </c>
      <c r="O181" s="259">
        <f t="shared" si="61"/>
        <v>0</v>
      </c>
      <c r="T181" s="193" t="str">
        <f t="shared" si="48"/>
        <v/>
      </c>
      <c r="U181" s="397" t="str">
        <f t="shared" si="49"/>
        <v/>
      </c>
      <c r="V181" s="257">
        <f t="shared" si="50"/>
        <v>0</v>
      </c>
      <c r="W181" s="257">
        <f t="shared" si="51"/>
        <v>0</v>
      </c>
      <c r="X181" s="257">
        <f t="shared" si="52"/>
        <v>0</v>
      </c>
      <c r="Y181" s="257">
        <f t="shared" si="53"/>
        <v>0</v>
      </c>
      <c r="Z181" s="257">
        <f t="shared" si="54"/>
        <v>0</v>
      </c>
      <c r="AA181" s="257">
        <f t="shared" si="55"/>
        <v>0</v>
      </c>
      <c r="AB181" s="257">
        <f t="shared" si="56"/>
        <v>0</v>
      </c>
      <c r="AC181" s="257">
        <f t="shared" si="57"/>
        <v>0</v>
      </c>
    </row>
    <row r="182" spans="1:29" x14ac:dyDescent="0.3">
      <c r="A182" s="258">
        <v>172</v>
      </c>
      <c r="B182" s="150"/>
      <c r="C182" s="150"/>
      <c r="D182" s="150"/>
      <c r="E182" s="150"/>
      <c r="F182" s="147"/>
      <c r="G182" s="153"/>
      <c r="H182" s="155"/>
      <c r="I182" s="254" t="str">
        <f>IF(G182="","",VLOOKUP(G182,'Overview - Financial Statement'!$A$46:$B$60,2,FALSE))</f>
        <v/>
      </c>
      <c r="J182" s="255" t="str">
        <f t="shared" si="47"/>
        <v/>
      </c>
      <c r="L182" s="253">
        <f t="shared" si="58"/>
        <v>0</v>
      </c>
      <c r="M182" s="253">
        <f t="shared" si="59"/>
        <v>0</v>
      </c>
      <c r="N182" s="259">
        <f t="shared" si="60"/>
        <v>0</v>
      </c>
      <c r="O182" s="259">
        <f t="shared" si="61"/>
        <v>0</v>
      </c>
      <c r="T182" s="193" t="str">
        <f t="shared" si="48"/>
        <v/>
      </c>
      <c r="U182" s="397" t="str">
        <f t="shared" si="49"/>
        <v/>
      </c>
      <c r="V182" s="257">
        <f t="shared" si="50"/>
        <v>0</v>
      </c>
      <c r="W182" s="257">
        <f t="shared" si="51"/>
        <v>0</v>
      </c>
      <c r="X182" s="257">
        <f t="shared" si="52"/>
        <v>0</v>
      </c>
      <c r="Y182" s="257">
        <f t="shared" si="53"/>
        <v>0</v>
      </c>
      <c r="Z182" s="257">
        <f t="shared" si="54"/>
        <v>0</v>
      </c>
      <c r="AA182" s="257">
        <f t="shared" si="55"/>
        <v>0</v>
      </c>
      <c r="AB182" s="257">
        <f t="shared" si="56"/>
        <v>0</v>
      </c>
      <c r="AC182" s="257">
        <f t="shared" si="57"/>
        <v>0</v>
      </c>
    </row>
    <row r="183" spans="1:29" x14ac:dyDescent="0.3">
      <c r="A183" s="258">
        <v>173</v>
      </c>
      <c r="B183" s="150"/>
      <c r="C183" s="150"/>
      <c r="D183" s="150"/>
      <c r="E183" s="150"/>
      <c r="F183" s="147"/>
      <c r="G183" s="153"/>
      <c r="H183" s="155"/>
      <c r="I183" s="254" t="str">
        <f>IF(G183="","",VLOOKUP(G183,'Overview - Financial Statement'!$A$46:$B$60,2,FALSE))</f>
        <v/>
      </c>
      <c r="J183" s="255" t="str">
        <f t="shared" si="47"/>
        <v/>
      </c>
      <c r="L183" s="253">
        <f t="shared" si="58"/>
        <v>0</v>
      </c>
      <c r="M183" s="253">
        <f t="shared" si="59"/>
        <v>0</v>
      </c>
      <c r="N183" s="259">
        <f t="shared" si="60"/>
        <v>0</v>
      </c>
      <c r="O183" s="259">
        <f t="shared" si="61"/>
        <v>0</v>
      </c>
      <c r="T183" s="193" t="str">
        <f t="shared" si="48"/>
        <v/>
      </c>
      <c r="U183" s="397" t="str">
        <f t="shared" si="49"/>
        <v/>
      </c>
      <c r="V183" s="257">
        <f t="shared" si="50"/>
        <v>0</v>
      </c>
      <c r="W183" s="257">
        <f t="shared" si="51"/>
        <v>0</v>
      </c>
      <c r="X183" s="257">
        <f t="shared" si="52"/>
        <v>0</v>
      </c>
      <c r="Y183" s="257">
        <f t="shared" si="53"/>
        <v>0</v>
      </c>
      <c r="Z183" s="257">
        <f t="shared" si="54"/>
        <v>0</v>
      </c>
      <c r="AA183" s="257">
        <f t="shared" si="55"/>
        <v>0</v>
      </c>
      <c r="AB183" s="257">
        <f t="shared" si="56"/>
        <v>0</v>
      </c>
      <c r="AC183" s="257">
        <f t="shared" si="57"/>
        <v>0</v>
      </c>
    </row>
    <row r="184" spans="1:29" x14ac:dyDescent="0.3">
      <c r="A184" s="258">
        <v>174</v>
      </c>
      <c r="B184" s="150"/>
      <c r="C184" s="150"/>
      <c r="D184" s="150"/>
      <c r="E184" s="150"/>
      <c r="F184" s="147"/>
      <c r="G184" s="153"/>
      <c r="H184" s="155"/>
      <c r="I184" s="254" t="str">
        <f>IF(G184="","",VLOOKUP(G184,'Overview - Financial Statement'!$A$46:$B$60,2,FALSE))</f>
        <v/>
      </c>
      <c r="J184" s="255" t="str">
        <f t="shared" si="47"/>
        <v/>
      </c>
      <c r="L184" s="253">
        <f t="shared" si="58"/>
        <v>0</v>
      </c>
      <c r="M184" s="253">
        <f t="shared" si="59"/>
        <v>0</v>
      </c>
      <c r="N184" s="259">
        <f t="shared" si="60"/>
        <v>0</v>
      </c>
      <c r="O184" s="259">
        <f t="shared" si="61"/>
        <v>0</v>
      </c>
      <c r="T184" s="193" t="str">
        <f t="shared" si="48"/>
        <v/>
      </c>
      <c r="U184" s="397" t="str">
        <f t="shared" si="49"/>
        <v/>
      </c>
      <c r="V184" s="257">
        <f t="shared" si="50"/>
        <v>0</v>
      </c>
      <c r="W184" s="257">
        <f t="shared" si="51"/>
        <v>0</v>
      </c>
      <c r="X184" s="257">
        <f t="shared" si="52"/>
        <v>0</v>
      </c>
      <c r="Y184" s="257">
        <f t="shared" si="53"/>
        <v>0</v>
      </c>
      <c r="Z184" s="257">
        <f t="shared" si="54"/>
        <v>0</v>
      </c>
      <c r="AA184" s="257">
        <f t="shared" si="55"/>
        <v>0</v>
      </c>
      <c r="AB184" s="257">
        <f t="shared" si="56"/>
        <v>0</v>
      </c>
      <c r="AC184" s="257">
        <f t="shared" si="57"/>
        <v>0</v>
      </c>
    </row>
    <row r="185" spans="1:29" x14ac:dyDescent="0.3">
      <c r="A185" s="258">
        <v>175</v>
      </c>
      <c r="B185" s="150"/>
      <c r="C185" s="150"/>
      <c r="D185" s="150"/>
      <c r="E185" s="150"/>
      <c r="F185" s="147"/>
      <c r="G185" s="153"/>
      <c r="H185" s="155"/>
      <c r="I185" s="254" t="str">
        <f>IF(G185="","",VLOOKUP(G185,'Overview - Financial Statement'!$A$46:$B$60,2,FALSE))</f>
        <v/>
      </c>
      <c r="J185" s="255" t="str">
        <f t="shared" si="47"/>
        <v/>
      </c>
      <c r="L185" s="253">
        <f t="shared" si="58"/>
        <v>0</v>
      </c>
      <c r="M185" s="253">
        <f t="shared" si="59"/>
        <v>0</v>
      </c>
      <c r="N185" s="259">
        <f t="shared" si="60"/>
        <v>0</v>
      </c>
      <c r="O185" s="259">
        <f t="shared" si="61"/>
        <v>0</v>
      </c>
      <c r="T185" s="193" t="str">
        <f t="shared" si="48"/>
        <v/>
      </c>
      <c r="U185" s="397" t="str">
        <f t="shared" si="49"/>
        <v/>
      </c>
      <c r="V185" s="257">
        <f t="shared" si="50"/>
        <v>0</v>
      </c>
      <c r="W185" s="257">
        <f t="shared" si="51"/>
        <v>0</v>
      </c>
      <c r="X185" s="257">
        <f t="shared" si="52"/>
        <v>0</v>
      </c>
      <c r="Y185" s="257">
        <f t="shared" si="53"/>
        <v>0</v>
      </c>
      <c r="Z185" s="257">
        <f t="shared" si="54"/>
        <v>0</v>
      </c>
      <c r="AA185" s="257">
        <f t="shared" si="55"/>
        <v>0</v>
      </c>
      <c r="AB185" s="257">
        <f t="shared" si="56"/>
        <v>0</v>
      </c>
      <c r="AC185" s="257">
        <f t="shared" si="57"/>
        <v>0</v>
      </c>
    </row>
    <row r="186" spans="1:29" x14ac:dyDescent="0.3">
      <c r="A186" s="258">
        <v>176</v>
      </c>
      <c r="B186" s="150"/>
      <c r="C186" s="150"/>
      <c r="D186" s="150"/>
      <c r="E186" s="150"/>
      <c r="F186" s="147"/>
      <c r="G186" s="153"/>
      <c r="H186" s="155"/>
      <c r="I186" s="254" t="str">
        <f>IF(G186="","",VLOOKUP(G186,'Overview - Financial Statement'!$A$46:$B$60,2,FALSE))</f>
        <v/>
      </c>
      <c r="J186" s="255" t="str">
        <f t="shared" si="47"/>
        <v/>
      </c>
      <c r="L186" s="253">
        <f t="shared" si="58"/>
        <v>0</v>
      </c>
      <c r="M186" s="253">
        <f t="shared" si="59"/>
        <v>0</v>
      </c>
      <c r="N186" s="259">
        <f t="shared" si="60"/>
        <v>0</v>
      </c>
      <c r="O186" s="259">
        <f t="shared" si="61"/>
        <v>0</v>
      </c>
      <c r="T186" s="193" t="str">
        <f t="shared" si="48"/>
        <v/>
      </c>
      <c r="U186" s="397" t="str">
        <f t="shared" si="49"/>
        <v/>
      </c>
      <c r="V186" s="257">
        <f t="shared" si="50"/>
        <v>0</v>
      </c>
      <c r="W186" s="257">
        <f t="shared" si="51"/>
        <v>0</v>
      </c>
      <c r="X186" s="257">
        <f t="shared" si="52"/>
        <v>0</v>
      </c>
      <c r="Y186" s="257">
        <f t="shared" si="53"/>
        <v>0</v>
      </c>
      <c r="Z186" s="257">
        <f t="shared" si="54"/>
        <v>0</v>
      </c>
      <c r="AA186" s="257">
        <f t="shared" si="55"/>
        <v>0</v>
      </c>
      <c r="AB186" s="257">
        <f t="shared" si="56"/>
        <v>0</v>
      </c>
      <c r="AC186" s="257">
        <f t="shared" si="57"/>
        <v>0</v>
      </c>
    </row>
    <row r="187" spans="1:29" x14ac:dyDescent="0.3">
      <c r="A187" s="258">
        <v>177</v>
      </c>
      <c r="B187" s="150"/>
      <c r="C187" s="150"/>
      <c r="D187" s="150"/>
      <c r="E187" s="150"/>
      <c r="F187" s="147"/>
      <c r="G187" s="153"/>
      <c r="H187" s="155"/>
      <c r="I187" s="254" t="str">
        <f>IF(G187="","",VLOOKUP(G187,'Overview - Financial Statement'!$A$46:$B$60,2,FALSE))</f>
        <v/>
      </c>
      <c r="J187" s="255" t="str">
        <f t="shared" si="47"/>
        <v/>
      </c>
      <c r="L187" s="253">
        <f t="shared" si="58"/>
        <v>0</v>
      </c>
      <c r="M187" s="253">
        <f t="shared" si="59"/>
        <v>0</v>
      </c>
      <c r="N187" s="259">
        <f t="shared" si="60"/>
        <v>0</v>
      </c>
      <c r="O187" s="259">
        <f t="shared" si="61"/>
        <v>0</v>
      </c>
      <c r="T187" s="193" t="str">
        <f t="shared" si="48"/>
        <v/>
      </c>
      <c r="U187" s="397" t="str">
        <f t="shared" si="49"/>
        <v/>
      </c>
      <c r="V187" s="257">
        <f t="shared" si="50"/>
        <v>0</v>
      </c>
      <c r="W187" s="257">
        <f t="shared" si="51"/>
        <v>0</v>
      </c>
      <c r="X187" s="257">
        <f t="shared" si="52"/>
        <v>0</v>
      </c>
      <c r="Y187" s="257">
        <f t="shared" si="53"/>
        <v>0</v>
      </c>
      <c r="Z187" s="257">
        <f t="shared" si="54"/>
        <v>0</v>
      </c>
      <c r="AA187" s="257">
        <f t="shared" si="55"/>
        <v>0</v>
      </c>
      <c r="AB187" s="257">
        <f t="shared" si="56"/>
        <v>0</v>
      </c>
      <c r="AC187" s="257">
        <f t="shared" si="57"/>
        <v>0</v>
      </c>
    </row>
    <row r="188" spans="1:29" x14ac:dyDescent="0.3">
      <c r="A188" s="258">
        <v>178</v>
      </c>
      <c r="B188" s="150"/>
      <c r="C188" s="150"/>
      <c r="D188" s="150"/>
      <c r="E188" s="150"/>
      <c r="F188" s="147"/>
      <c r="G188" s="153"/>
      <c r="H188" s="155"/>
      <c r="I188" s="254" t="str">
        <f>IF(G188="","",VLOOKUP(G188,'Overview - Financial Statement'!$A$46:$B$60,2,FALSE))</f>
        <v/>
      </c>
      <c r="J188" s="255" t="str">
        <f t="shared" si="47"/>
        <v/>
      </c>
      <c r="L188" s="253">
        <f t="shared" si="58"/>
        <v>0</v>
      </c>
      <c r="M188" s="253">
        <f t="shared" si="59"/>
        <v>0</v>
      </c>
      <c r="N188" s="259">
        <f t="shared" si="60"/>
        <v>0</v>
      </c>
      <c r="O188" s="259">
        <f t="shared" si="61"/>
        <v>0</v>
      </c>
      <c r="T188" s="193" t="str">
        <f t="shared" si="48"/>
        <v/>
      </c>
      <c r="U188" s="397" t="str">
        <f t="shared" si="49"/>
        <v/>
      </c>
      <c r="V188" s="257">
        <f t="shared" si="50"/>
        <v>0</v>
      </c>
      <c r="W188" s="257">
        <f t="shared" si="51"/>
        <v>0</v>
      </c>
      <c r="X188" s="257">
        <f t="shared" si="52"/>
        <v>0</v>
      </c>
      <c r="Y188" s="257">
        <f t="shared" si="53"/>
        <v>0</v>
      </c>
      <c r="Z188" s="257">
        <f t="shared" si="54"/>
        <v>0</v>
      </c>
      <c r="AA188" s="257">
        <f t="shared" si="55"/>
        <v>0</v>
      </c>
      <c r="AB188" s="257">
        <f t="shared" si="56"/>
        <v>0</v>
      </c>
      <c r="AC188" s="257">
        <f t="shared" si="57"/>
        <v>0</v>
      </c>
    </row>
    <row r="189" spans="1:29" x14ac:dyDescent="0.3">
      <c r="A189" s="258">
        <v>179</v>
      </c>
      <c r="B189" s="150"/>
      <c r="C189" s="150"/>
      <c r="D189" s="150"/>
      <c r="E189" s="150"/>
      <c r="F189" s="147"/>
      <c r="G189" s="153"/>
      <c r="H189" s="155"/>
      <c r="I189" s="254" t="str">
        <f>IF(G189="","",VLOOKUP(G189,'Overview - Financial Statement'!$A$46:$B$60,2,FALSE))</f>
        <v/>
      </c>
      <c r="J189" s="255" t="str">
        <f t="shared" si="47"/>
        <v/>
      </c>
      <c r="L189" s="253">
        <f t="shared" si="58"/>
        <v>0</v>
      </c>
      <c r="M189" s="253">
        <f t="shared" si="59"/>
        <v>0</v>
      </c>
      <c r="N189" s="259">
        <f t="shared" si="60"/>
        <v>0</v>
      </c>
      <c r="O189" s="259">
        <f t="shared" si="61"/>
        <v>0</v>
      </c>
      <c r="T189" s="193" t="str">
        <f t="shared" si="48"/>
        <v/>
      </c>
      <c r="U189" s="397" t="str">
        <f t="shared" si="49"/>
        <v/>
      </c>
      <c r="V189" s="257">
        <f t="shared" si="50"/>
        <v>0</v>
      </c>
      <c r="W189" s="257">
        <f t="shared" si="51"/>
        <v>0</v>
      </c>
      <c r="X189" s="257">
        <f t="shared" si="52"/>
        <v>0</v>
      </c>
      <c r="Y189" s="257">
        <f t="shared" si="53"/>
        <v>0</v>
      </c>
      <c r="Z189" s="257">
        <f t="shared" si="54"/>
        <v>0</v>
      </c>
      <c r="AA189" s="257">
        <f t="shared" si="55"/>
        <v>0</v>
      </c>
      <c r="AB189" s="257">
        <f t="shared" si="56"/>
        <v>0</v>
      </c>
      <c r="AC189" s="257">
        <f t="shared" si="57"/>
        <v>0</v>
      </c>
    </row>
    <row r="190" spans="1:29" x14ac:dyDescent="0.3">
      <c r="A190" s="258">
        <v>180</v>
      </c>
      <c r="B190" s="150"/>
      <c r="C190" s="150"/>
      <c r="D190" s="150"/>
      <c r="E190" s="150"/>
      <c r="F190" s="147"/>
      <c r="G190" s="153"/>
      <c r="H190" s="155"/>
      <c r="I190" s="254" t="str">
        <f>IF(G190="","",VLOOKUP(G190,'Overview - Financial Statement'!$A$46:$B$60,2,FALSE))</f>
        <v/>
      </c>
      <c r="J190" s="255" t="str">
        <f t="shared" si="47"/>
        <v/>
      </c>
      <c r="L190" s="253">
        <f t="shared" si="58"/>
        <v>0</v>
      </c>
      <c r="M190" s="253">
        <f t="shared" si="59"/>
        <v>0</v>
      </c>
      <c r="N190" s="259">
        <f t="shared" si="60"/>
        <v>0</v>
      </c>
      <c r="O190" s="259">
        <f t="shared" si="61"/>
        <v>0</v>
      </c>
      <c r="T190" s="193" t="str">
        <f t="shared" si="48"/>
        <v/>
      </c>
      <c r="U190" s="397" t="str">
        <f t="shared" si="49"/>
        <v/>
      </c>
      <c r="V190" s="257">
        <f t="shared" si="50"/>
        <v>0</v>
      </c>
      <c r="W190" s="257">
        <f t="shared" si="51"/>
        <v>0</v>
      </c>
      <c r="X190" s="257">
        <f t="shared" si="52"/>
        <v>0</v>
      </c>
      <c r="Y190" s="257">
        <f t="shared" si="53"/>
        <v>0</v>
      </c>
      <c r="Z190" s="257">
        <f t="shared" si="54"/>
        <v>0</v>
      </c>
      <c r="AA190" s="257">
        <f t="shared" si="55"/>
        <v>0</v>
      </c>
      <c r="AB190" s="257">
        <f t="shared" si="56"/>
        <v>0</v>
      </c>
      <c r="AC190" s="257">
        <f t="shared" si="57"/>
        <v>0</v>
      </c>
    </row>
    <row r="191" spans="1:29" x14ac:dyDescent="0.3">
      <c r="A191" s="258">
        <v>181</v>
      </c>
      <c r="B191" s="150"/>
      <c r="C191" s="150"/>
      <c r="D191" s="150"/>
      <c r="E191" s="150"/>
      <c r="F191" s="147"/>
      <c r="G191" s="153"/>
      <c r="H191" s="155"/>
      <c r="I191" s="254" t="str">
        <f>IF(G191="","",VLOOKUP(G191,'Overview - Financial Statement'!$A$46:$B$60,2,FALSE))</f>
        <v/>
      </c>
      <c r="J191" s="255" t="str">
        <f t="shared" si="47"/>
        <v/>
      </c>
      <c r="L191" s="253">
        <f t="shared" si="58"/>
        <v>0</v>
      </c>
      <c r="M191" s="253">
        <f t="shared" si="59"/>
        <v>0</v>
      </c>
      <c r="N191" s="259">
        <f t="shared" si="60"/>
        <v>0</v>
      </c>
      <c r="O191" s="259">
        <f t="shared" si="61"/>
        <v>0</v>
      </c>
      <c r="T191" s="193" t="str">
        <f t="shared" si="48"/>
        <v/>
      </c>
      <c r="U191" s="397" t="str">
        <f t="shared" si="49"/>
        <v/>
      </c>
      <c r="V191" s="257">
        <f t="shared" si="50"/>
        <v>0</v>
      </c>
      <c r="W191" s="257">
        <f t="shared" si="51"/>
        <v>0</v>
      </c>
      <c r="X191" s="257">
        <f t="shared" si="52"/>
        <v>0</v>
      </c>
      <c r="Y191" s="257">
        <f t="shared" si="53"/>
        <v>0</v>
      </c>
      <c r="Z191" s="257">
        <f t="shared" si="54"/>
        <v>0</v>
      </c>
      <c r="AA191" s="257">
        <f t="shared" si="55"/>
        <v>0</v>
      </c>
      <c r="AB191" s="257">
        <f t="shared" si="56"/>
        <v>0</v>
      </c>
      <c r="AC191" s="257">
        <f t="shared" si="57"/>
        <v>0</v>
      </c>
    </row>
    <row r="192" spans="1:29" x14ac:dyDescent="0.3">
      <c r="A192" s="258">
        <v>182</v>
      </c>
      <c r="B192" s="150"/>
      <c r="C192" s="150"/>
      <c r="D192" s="150"/>
      <c r="E192" s="150"/>
      <c r="F192" s="147"/>
      <c r="G192" s="153"/>
      <c r="H192" s="155"/>
      <c r="I192" s="254" t="str">
        <f>IF(G192="","",VLOOKUP(G192,'Overview - Financial Statement'!$A$46:$B$60,2,FALSE))</f>
        <v/>
      </c>
      <c r="J192" s="255" t="str">
        <f t="shared" si="47"/>
        <v/>
      </c>
      <c r="L192" s="253">
        <f t="shared" si="58"/>
        <v>0</v>
      </c>
      <c r="M192" s="253">
        <f t="shared" si="59"/>
        <v>0</v>
      </c>
      <c r="N192" s="259">
        <f t="shared" si="60"/>
        <v>0</v>
      </c>
      <c r="O192" s="259">
        <f t="shared" si="61"/>
        <v>0</v>
      </c>
      <c r="T192" s="193" t="str">
        <f t="shared" si="48"/>
        <v/>
      </c>
      <c r="U192" s="397" t="str">
        <f t="shared" si="49"/>
        <v/>
      </c>
      <c r="V192" s="257">
        <f t="shared" si="50"/>
        <v>0</v>
      </c>
      <c r="W192" s="257">
        <f t="shared" si="51"/>
        <v>0</v>
      </c>
      <c r="X192" s="257">
        <f t="shared" si="52"/>
        <v>0</v>
      </c>
      <c r="Y192" s="257">
        <f t="shared" si="53"/>
        <v>0</v>
      </c>
      <c r="Z192" s="257">
        <f t="shared" si="54"/>
        <v>0</v>
      </c>
      <c r="AA192" s="257">
        <f t="shared" si="55"/>
        <v>0</v>
      </c>
      <c r="AB192" s="257">
        <f t="shared" si="56"/>
        <v>0</v>
      </c>
      <c r="AC192" s="257">
        <f t="shared" si="57"/>
        <v>0</v>
      </c>
    </row>
    <row r="193" spans="1:29" x14ac:dyDescent="0.3">
      <c r="A193" s="258">
        <v>183</v>
      </c>
      <c r="B193" s="150"/>
      <c r="C193" s="150"/>
      <c r="D193" s="150"/>
      <c r="E193" s="150"/>
      <c r="F193" s="147"/>
      <c r="G193" s="153"/>
      <c r="H193" s="155"/>
      <c r="I193" s="254" t="str">
        <f>IF(G193="","",VLOOKUP(G193,'Overview - Financial Statement'!$A$46:$B$60,2,FALSE))</f>
        <v/>
      </c>
      <c r="J193" s="255" t="str">
        <f t="shared" si="47"/>
        <v/>
      </c>
      <c r="L193" s="253">
        <f t="shared" si="58"/>
        <v>0</v>
      </c>
      <c r="M193" s="253">
        <f t="shared" si="59"/>
        <v>0</v>
      </c>
      <c r="N193" s="259">
        <f t="shared" si="60"/>
        <v>0</v>
      </c>
      <c r="O193" s="259">
        <f t="shared" si="61"/>
        <v>0</v>
      </c>
      <c r="T193" s="193" t="str">
        <f t="shared" si="48"/>
        <v/>
      </c>
      <c r="U193" s="397" t="str">
        <f t="shared" si="49"/>
        <v/>
      </c>
      <c r="V193" s="257">
        <f t="shared" si="50"/>
        <v>0</v>
      </c>
      <c r="W193" s="257">
        <f t="shared" si="51"/>
        <v>0</v>
      </c>
      <c r="X193" s="257">
        <f t="shared" si="52"/>
        <v>0</v>
      </c>
      <c r="Y193" s="257">
        <f t="shared" si="53"/>
        <v>0</v>
      </c>
      <c r="Z193" s="257">
        <f t="shared" si="54"/>
        <v>0</v>
      </c>
      <c r="AA193" s="257">
        <f t="shared" si="55"/>
        <v>0</v>
      </c>
      <c r="AB193" s="257">
        <f t="shared" si="56"/>
        <v>0</v>
      </c>
      <c r="AC193" s="257">
        <f t="shared" si="57"/>
        <v>0</v>
      </c>
    </row>
    <row r="194" spans="1:29" x14ac:dyDescent="0.3">
      <c r="A194" s="258">
        <v>184</v>
      </c>
      <c r="B194" s="150"/>
      <c r="C194" s="150"/>
      <c r="D194" s="150"/>
      <c r="E194" s="150"/>
      <c r="F194" s="147"/>
      <c r="G194" s="153"/>
      <c r="H194" s="155"/>
      <c r="I194" s="254" t="str">
        <f>IF(G194="","",VLOOKUP(G194,'Overview - Financial Statement'!$A$46:$B$60,2,FALSE))</f>
        <v/>
      </c>
      <c r="J194" s="255" t="str">
        <f t="shared" si="47"/>
        <v/>
      </c>
      <c r="L194" s="253">
        <f t="shared" si="58"/>
        <v>0</v>
      </c>
      <c r="M194" s="253">
        <f t="shared" si="59"/>
        <v>0</v>
      </c>
      <c r="N194" s="259">
        <f t="shared" si="60"/>
        <v>0</v>
      </c>
      <c r="O194" s="259">
        <f t="shared" si="61"/>
        <v>0</v>
      </c>
      <c r="T194" s="193" t="str">
        <f t="shared" si="48"/>
        <v/>
      </c>
      <c r="U194" s="397" t="str">
        <f t="shared" si="49"/>
        <v/>
      </c>
      <c r="V194" s="257">
        <f t="shared" si="50"/>
        <v>0</v>
      </c>
      <c r="W194" s="257">
        <f t="shared" si="51"/>
        <v>0</v>
      </c>
      <c r="X194" s="257">
        <f t="shared" si="52"/>
        <v>0</v>
      </c>
      <c r="Y194" s="257">
        <f t="shared" si="53"/>
        <v>0</v>
      </c>
      <c r="Z194" s="257">
        <f t="shared" si="54"/>
        <v>0</v>
      </c>
      <c r="AA194" s="257">
        <f t="shared" si="55"/>
        <v>0</v>
      </c>
      <c r="AB194" s="257">
        <f t="shared" si="56"/>
        <v>0</v>
      </c>
      <c r="AC194" s="257">
        <f t="shared" si="57"/>
        <v>0</v>
      </c>
    </row>
    <row r="195" spans="1:29" x14ac:dyDescent="0.3">
      <c r="A195" s="258">
        <v>185</v>
      </c>
      <c r="B195" s="150"/>
      <c r="C195" s="150"/>
      <c r="D195" s="150"/>
      <c r="E195" s="150"/>
      <c r="F195" s="147"/>
      <c r="G195" s="153"/>
      <c r="H195" s="155"/>
      <c r="I195" s="254" t="str">
        <f>IF(G195="","",VLOOKUP(G195,'Overview - Financial Statement'!$A$46:$B$60,2,FALSE))</f>
        <v/>
      </c>
      <c r="J195" s="255" t="str">
        <f t="shared" si="47"/>
        <v/>
      </c>
      <c r="L195" s="253">
        <f t="shared" si="58"/>
        <v>0</v>
      </c>
      <c r="M195" s="253">
        <f t="shared" si="59"/>
        <v>0</v>
      </c>
      <c r="N195" s="259">
        <f t="shared" si="60"/>
        <v>0</v>
      </c>
      <c r="O195" s="259">
        <f t="shared" si="61"/>
        <v>0</v>
      </c>
      <c r="T195" s="193" t="str">
        <f t="shared" si="48"/>
        <v/>
      </c>
      <c r="U195" s="397" t="str">
        <f t="shared" si="49"/>
        <v/>
      </c>
      <c r="V195" s="257">
        <f t="shared" si="50"/>
        <v>0</v>
      </c>
      <c r="W195" s="257">
        <f t="shared" si="51"/>
        <v>0</v>
      </c>
      <c r="X195" s="257">
        <f t="shared" si="52"/>
        <v>0</v>
      </c>
      <c r="Y195" s="257">
        <f t="shared" si="53"/>
        <v>0</v>
      </c>
      <c r="Z195" s="257">
        <f t="shared" si="54"/>
        <v>0</v>
      </c>
      <c r="AA195" s="257">
        <f t="shared" si="55"/>
        <v>0</v>
      </c>
      <c r="AB195" s="257">
        <f t="shared" si="56"/>
        <v>0</v>
      </c>
      <c r="AC195" s="257">
        <f t="shared" si="57"/>
        <v>0</v>
      </c>
    </row>
    <row r="196" spans="1:29" x14ac:dyDescent="0.3">
      <c r="A196" s="258">
        <v>186</v>
      </c>
      <c r="B196" s="150"/>
      <c r="C196" s="150"/>
      <c r="D196" s="150"/>
      <c r="E196" s="150"/>
      <c r="F196" s="147"/>
      <c r="G196" s="153"/>
      <c r="H196" s="155"/>
      <c r="I196" s="254" t="str">
        <f>IF(G196="","",VLOOKUP(G196,'Overview - Financial Statement'!$A$46:$B$60,2,FALSE))</f>
        <v/>
      </c>
      <c r="J196" s="255" t="str">
        <f t="shared" si="47"/>
        <v/>
      </c>
      <c r="L196" s="253">
        <f t="shared" si="58"/>
        <v>0</v>
      </c>
      <c r="M196" s="253">
        <f t="shared" si="59"/>
        <v>0</v>
      </c>
      <c r="N196" s="259">
        <f t="shared" si="60"/>
        <v>0</v>
      </c>
      <c r="O196" s="259">
        <f t="shared" si="61"/>
        <v>0</v>
      </c>
      <c r="T196" s="193" t="str">
        <f t="shared" si="48"/>
        <v/>
      </c>
      <c r="U196" s="397" t="str">
        <f t="shared" si="49"/>
        <v/>
      </c>
      <c r="V196" s="257">
        <f t="shared" si="50"/>
        <v>0</v>
      </c>
      <c r="W196" s="257">
        <f t="shared" si="51"/>
        <v>0</v>
      </c>
      <c r="X196" s="257">
        <f t="shared" si="52"/>
        <v>0</v>
      </c>
      <c r="Y196" s="257">
        <f t="shared" si="53"/>
        <v>0</v>
      </c>
      <c r="Z196" s="257">
        <f t="shared" si="54"/>
        <v>0</v>
      </c>
      <c r="AA196" s="257">
        <f t="shared" si="55"/>
        <v>0</v>
      </c>
      <c r="AB196" s="257">
        <f t="shared" si="56"/>
        <v>0</v>
      </c>
      <c r="AC196" s="257">
        <f t="shared" si="57"/>
        <v>0</v>
      </c>
    </row>
    <row r="197" spans="1:29" x14ac:dyDescent="0.3">
      <c r="A197" s="258">
        <v>187</v>
      </c>
      <c r="B197" s="150"/>
      <c r="C197" s="150"/>
      <c r="D197" s="150"/>
      <c r="E197" s="150"/>
      <c r="F197" s="147"/>
      <c r="G197" s="153"/>
      <c r="H197" s="155"/>
      <c r="I197" s="254" t="str">
        <f>IF(G197="","",VLOOKUP(G197,'Overview - Financial Statement'!$A$46:$B$60,2,FALSE))</f>
        <v/>
      </c>
      <c r="J197" s="255" t="str">
        <f t="shared" si="47"/>
        <v/>
      </c>
      <c r="L197" s="253">
        <f t="shared" si="58"/>
        <v>0</v>
      </c>
      <c r="M197" s="253">
        <f t="shared" si="59"/>
        <v>0</v>
      </c>
      <c r="N197" s="259">
        <f t="shared" si="60"/>
        <v>0</v>
      </c>
      <c r="O197" s="259">
        <f t="shared" si="61"/>
        <v>0</v>
      </c>
      <c r="T197" s="193" t="str">
        <f t="shared" si="48"/>
        <v/>
      </c>
      <c r="U197" s="397" t="str">
        <f t="shared" si="49"/>
        <v/>
      </c>
      <c r="V197" s="257">
        <f t="shared" si="50"/>
        <v>0</v>
      </c>
      <c r="W197" s="257">
        <f t="shared" si="51"/>
        <v>0</v>
      </c>
      <c r="X197" s="257">
        <f t="shared" si="52"/>
        <v>0</v>
      </c>
      <c r="Y197" s="257">
        <f t="shared" si="53"/>
        <v>0</v>
      </c>
      <c r="Z197" s="257">
        <f t="shared" si="54"/>
        <v>0</v>
      </c>
      <c r="AA197" s="257">
        <f t="shared" si="55"/>
        <v>0</v>
      </c>
      <c r="AB197" s="257">
        <f t="shared" si="56"/>
        <v>0</v>
      </c>
      <c r="AC197" s="257">
        <f t="shared" si="57"/>
        <v>0</v>
      </c>
    </row>
    <row r="198" spans="1:29" x14ac:dyDescent="0.3">
      <c r="A198" s="258">
        <v>188</v>
      </c>
      <c r="B198" s="150"/>
      <c r="C198" s="150"/>
      <c r="D198" s="150"/>
      <c r="E198" s="150"/>
      <c r="F198" s="147"/>
      <c r="G198" s="153"/>
      <c r="H198" s="155"/>
      <c r="I198" s="254" t="str">
        <f>IF(G198="","",VLOOKUP(G198,'Overview - Financial Statement'!$A$46:$B$60,2,FALSE))</f>
        <v/>
      </c>
      <c r="J198" s="255" t="str">
        <f t="shared" si="47"/>
        <v/>
      </c>
      <c r="L198" s="253">
        <f t="shared" si="58"/>
        <v>0</v>
      </c>
      <c r="M198" s="253">
        <f t="shared" si="59"/>
        <v>0</v>
      </c>
      <c r="N198" s="259">
        <f t="shared" si="60"/>
        <v>0</v>
      </c>
      <c r="O198" s="259">
        <f t="shared" si="61"/>
        <v>0</v>
      </c>
      <c r="T198" s="193" t="str">
        <f t="shared" si="48"/>
        <v/>
      </c>
      <c r="U198" s="397" t="str">
        <f t="shared" si="49"/>
        <v/>
      </c>
      <c r="V198" s="257">
        <f t="shared" si="50"/>
        <v>0</v>
      </c>
      <c r="W198" s="257">
        <f t="shared" si="51"/>
        <v>0</v>
      </c>
      <c r="X198" s="257">
        <f t="shared" si="52"/>
        <v>0</v>
      </c>
      <c r="Y198" s="257">
        <f t="shared" si="53"/>
        <v>0</v>
      </c>
      <c r="Z198" s="257">
        <f t="shared" si="54"/>
        <v>0</v>
      </c>
      <c r="AA198" s="257">
        <f t="shared" si="55"/>
        <v>0</v>
      </c>
      <c r="AB198" s="257">
        <f t="shared" si="56"/>
        <v>0</v>
      </c>
      <c r="AC198" s="257">
        <f t="shared" si="57"/>
        <v>0</v>
      </c>
    </row>
    <row r="199" spans="1:29" x14ac:dyDescent="0.3">
      <c r="A199" s="258">
        <v>189</v>
      </c>
      <c r="B199" s="150"/>
      <c r="C199" s="150"/>
      <c r="D199" s="150"/>
      <c r="E199" s="150"/>
      <c r="F199" s="147"/>
      <c r="G199" s="153"/>
      <c r="H199" s="155"/>
      <c r="I199" s="254" t="str">
        <f>IF(G199="","",VLOOKUP(G199,'Overview - Financial Statement'!$A$46:$B$60,2,FALSE))</f>
        <v/>
      </c>
      <c r="J199" s="255" t="str">
        <f t="shared" si="47"/>
        <v/>
      </c>
      <c r="L199" s="253">
        <f t="shared" si="58"/>
        <v>0</v>
      </c>
      <c r="M199" s="253">
        <f t="shared" si="59"/>
        <v>0</v>
      </c>
      <c r="N199" s="259">
        <f t="shared" si="60"/>
        <v>0</v>
      </c>
      <c r="O199" s="259">
        <f t="shared" si="61"/>
        <v>0</v>
      </c>
      <c r="T199" s="193" t="str">
        <f t="shared" si="48"/>
        <v/>
      </c>
      <c r="U199" s="397" t="str">
        <f t="shared" si="49"/>
        <v/>
      </c>
      <c r="V199" s="257">
        <f t="shared" si="50"/>
        <v>0</v>
      </c>
      <c r="W199" s="257">
        <f t="shared" si="51"/>
        <v>0</v>
      </c>
      <c r="X199" s="257">
        <f t="shared" si="52"/>
        <v>0</v>
      </c>
      <c r="Y199" s="257">
        <f t="shared" si="53"/>
        <v>0</v>
      </c>
      <c r="Z199" s="257">
        <f t="shared" si="54"/>
        <v>0</v>
      </c>
      <c r="AA199" s="257">
        <f t="shared" si="55"/>
        <v>0</v>
      </c>
      <c r="AB199" s="257">
        <f t="shared" si="56"/>
        <v>0</v>
      </c>
      <c r="AC199" s="257">
        <f t="shared" si="57"/>
        <v>0</v>
      </c>
    </row>
    <row r="200" spans="1:29" x14ac:dyDescent="0.3">
      <c r="A200" s="258">
        <v>190</v>
      </c>
      <c r="B200" s="150"/>
      <c r="C200" s="150"/>
      <c r="D200" s="150"/>
      <c r="E200" s="150"/>
      <c r="F200" s="147"/>
      <c r="G200" s="153"/>
      <c r="H200" s="155"/>
      <c r="I200" s="254" t="str">
        <f>IF(G200="","",VLOOKUP(G200,'Overview - Financial Statement'!$A$46:$B$60,2,FALSE))</f>
        <v/>
      </c>
      <c r="J200" s="255" t="str">
        <f t="shared" si="47"/>
        <v/>
      </c>
      <c r="L200" s="253">
        <f t="shared" si="58"/>
        <v>0</v>
      </c>
      <c r="M200" s="253">
        <f t="shared" si="59"/>
        <v>0</v>
      </c>
      <c r="N200" s="259">
        <f t="shared" si="60"/>
        <v>0</v>
      </c>
      <c r="O200" s="259">
        <f t="shared" si="61"/>
        <v>0</v>
      </c>
      <c r="T200" s="193" t="str">
        <f t="shared" si="48"/>
        <v/>
      </c>
      <c r="U200" s="397" t="str">
        <f t="shared" si="49"/>
        <v/>
      </c>
      <c r="V200" s="257">
        <f t="shared" si="50"/>
        <v>0</v>
      </c>
      <c r="W200" s="257">
        <f t="shared" si="51"/>
        <v>0</v>
      </c>
      <c r="X200" s="257">
        <f t="shared" si="52"/>
        <v>0</v>
      </c>
      <c r="Y200" s="257">
        <f t="shared" si="53"/>
        <v>0</v>
      </c>
      <c r="Z200" s="257">
        <f t="shared" si="54"/>
        <v>0</v>
      </c>
      <c r="AA200" s="257">
        <f t="shared" si="55"/>
        <v>0</v>
      </c>
      <c r="AB200" s="257">
        <f t="shared" si="56"/>
        <v>0</v>
      </c>
      <c r="AC200" s="257">
        <f t="shared" si="57"/>
        <v>0</v>
      </c>
    </row>
    <row r="201" spans="1:29" x14ac:dyDescent="0.3">
      <c r="A201" s="258">
        <v>191</v>
      </c>
      <c r="B201" s="150"/>
      <c r="C201" s="150"/>
      <c r="D201" s="150"/>
      <c r="E201" s="150"/>
      <c r="F201" s="147"/>
      <c r="G201" s="153"/>
      <c r="H201" s="155"/>
      <c r="I201" s="254" t="str">
        <f>IF(G201="","",VLOOKUP(G201,'Overview - Financial Statement'!$A$46:$B$60,2,FALSE))</f>
        <v/>
      </c>
      <c r="J201" s="255" t="str">
        <f t="shared" si="47"/>
        <v/>
      </c>
      <c r="L201" s="253">
        <f t="shared" si="58"/>
        <v>0</v>
      </c>
      <c r="M201" s="253">
        <f t="shared" si="59"/>
        <v>0</v>
      </c>
      <c r="N201" s="259">
        <f t="shared" si="60"/>
        <v>0</v>
      </c>
      <c r="O201" s="259">
        <f t="shared" si="61"/>
        <v>0</v>
      </c>
      <c r="T201" s="193" t="str">
        <f t="shared" si="48"/>
        <v/>
      </c>
      <c r="U201" s="397" t="str">
        <f t="shared" si="49"/>
        <v/>
      </c>
      <c r="V201" s="257">
        <f t="shared" si="50"/>
        <v>0</v>
      </c>
      <c r="W201" s="257">
        <f t="shared" si="51"/>
        <v>0</v>
      </c>
      <c r="X201" s="257">
        <f t="shared" si="52"/>
        <v>0</v>
      </c>
      <c r="Y201" s="257">
        <f t="shared" si="53"/>
        <v>0</v>
      </c>
      <c r="Z201" s="257">
        <f t="shared" si="54"/>
        <v>0</v>
      </c>
      <c r="AA201" s="257">
        <f t="shared" si="55"/>
        <v>0</v>
      </c>
      <c r="AB201" s="257">
        <f t="shared" si="56"/>
        <v>0</v>
      </c>
      <c r="AC201" s="257">
        <f t="shared" si="57"/>
        <v>0</v>
      </c>
    </row>
    <row r="202" spans="1:29" x14ac:dyDescent="0.3">
      <c r="A202" s="258">
        <v>192</v>
      </c>
      <c r="B202" s="150"/>
      <c r="C202" s="150"/>
      <c r="D202" s="150"/>
      <c r="E202" s="150"/>
      <c r="F202" s="147"/>
      <c r="G202" s="153"/>
      <c r="H202" s="155"/>
      <c r="I202" s="254" t="str">
        <f>IF(G202="","",VLOOKUP(G202,'Overview - Financial Statement'!$A$46:$B$60,2,FALSE))</f>
        <v/>
      </c>
      <c r="J202" s="255" t="str">
        <f t="shared" si="47"/>
        <v/>
      </c>
      <c r="L202" s="253">
        <f t="shared" si="58"/>
        <v>0</v>
      </c>
      <c r="M202" s="253">
        <f t="shared" si="59"/>
        <v>0</v>
      </c>
      <c r="N202" s="259">
        <f t="shared" si="60"/>
        <v>0</v>
      </c>
      <c r="O202" s="259">
        <f t="shared" si="61"/>
        <v>0</v>
      </c>
      <c r="T202" s="193" t="str">
        <f t="shared" si="48"/>
        <v/>
      </c>
      <c r="U202" s="397" t="str">
        <f t="shared" si="49"/>
        <v/>
      </c>
      <c r="V202" s="257">
        <f t="shared" si="50"/>
        <v>0</v>
      </c>
      <c r="W202" s="257">
        <f t="shared" si="51"/>
        <v>0</v>
      </c>
      <c r="X202" s="257">
        <f t="shared" si="52"/>
        <v>0</v>
      </c>
      <c r="Y202" s="257">
        <f t="shared" si="53"/>
        <v>0</v>
      </c>
      <c r="Z202" s="257">
        <f t="shared" si="54"/>
        <v>0</v>
      </c>
      <c r="AA202" s="257">
        <f t="shared" si="55"/>
        <v>0</v>
      </c>
      <c r="AB202" s="257">
        <f t="shared" si="56"/>
        <v>0</v>
      </c>
      <c r="AC202" s="257">
        <f t="shared" si="57"/>
        <v>0</v>
      </c>
    </row>
    <row r="203" spans="1:29" x14ac:dyDescent="0.3">
      <c r="A203" s="258">
        <v>193</v>
      </c>
      <c r="B203" s="150"/>
      <c r="C203" s="150"/>
      <c r="D203" s="150"/>
      <c r="E203" s="150"/>
      <c r="F203" s="147"/>
      <c r="G203" s="153"/>
      <c r="H203" s="155"/>
      <c r="I203" s="254" t="str">
        <f>IF(G203="","",VLOOKUP(G203,'Overview - Financial Statement'!$A$46:$B$60,2,FALSE))</f>
        <v/>
      </c>
      <c r="J203" s="255" t="str">
        <f t="shared" si="47"/>
        <v/>
      </c>
      <c r="L203" s="253">
        <f t="shared" ref="L203:L210" si="62">IF($B203="Self-financing beneficiary",$J203,0)</f>
        <v>0</v>
      </c>
      <c r="M203" s="253">
        <f t="shared" ref="M203:M210" si="63">IF($B203="Income generated by the project",$J203,0)</f>
        <v>0</v>
      </c>
      <c r="N203" s="259">
        <f t="shared" ref="N203:N210" si="64">IF($B203="Contributions from public sources",$J203,0)</f>
        <v>0</v>
      </c>
      <c r="O203" s="259">
        <f t="shared" ref="O203:O210" si="65">IF($B203="Contributions from private sources",$J203,0)</f>
        <v>0</v>
      </c>
      <c r="T203" s="193" t="str">
        <f t="shared" si="48"/>
        <v/>
      </c>
      <c r="U203" s="397" t="str">
        <f t="shared" si="49"/>
        <v/>
      </c>
      <c r="V203" s="257">
        <f t="shared" si="50"/>
        <v>0</v>
      </c>
      <c r="W203" s="257">
        <f t="shared" si="51"/>
        <v>0</v>
      </c>
      <c r="X203" s="257">
        <f t="shared" si="52"/>
        <v>0</v>
      </c>
      <c r="Y203" s="257">
        <f t="shared" si="53"/>
        <v>0</v>
      </c>
      <c r="Z203" s="257">
        <f t="shared" si="54"/>
        <v>0</v>
      </c>
      <c r="AA203" s="257">
        <f t="shared" si="55"/>
        <v>0</v>
      </c>
      <c r="AB203" s="257">
        <f t="shared" si="56"/>
        <v>0</v>
      </c>
      <c r="AC203" s="257">
        <f t="shared" si="57"/>
        <v>0</v>
      </c>
    </row>
    <row r="204" spans="1:29" x14ac:dyDescent="0.3">
      <c r="A204" s="258">
        <v>194</v>
      </c>
      <c r="B204" s="150"/>
      <c r="C204" s="150"/>
      <c r="D204" s="150"/>
      <c r="E204" s="150"/>
      <c r="F204" s="147"/>
      <c r="G204" s="153"/>
      <c r="H204" s="155"/>
      <c r="I204" s="254" t="str">
        <f>IF(G204="","",VLOOKUP(G204,'Overview - Financial Statement'!$A$46:$B$60,2,FALSE))</f>
        <v/>
      </c>
      <c r="J204" s="255" t="str">
        <f t="shared" ref="J204:J210" si="66">IF(H204="","",H204/I204)</f>
        <v/>
      </c>
      <c r="L204" s="253">
        <f t="shared" si="62"/>
        <v>0</v>
      </c>
      <c r="M204" s="253">
        <f t="shared" si="63"/>
        <v>0</v>
      </c>
      <c r="N204" s="259">
        <f t="shared" si="64"/>
        <v>0</v>
      </c>
      <c r="O204" s="259">
        <f t="shared" si="65"/>
        <v>0</v>
      </c>
      <c r="T204" s="193" t="str">
        <f t="shared" si="48"/>
        <v/>
      </c>
      <c r="U204" s="397" t="str">
        <f t="shared" si="49"/>
        <v/>
      </c>
      <c r="V204" s="257">
        <f t="shared" si="50"/>
        <v>0</v>
      </c>
      <c r="W204" s="257">
        <f t="shared" si="51"/>
        <v>0</v>
      </c>
      <c r="X204" s="257">
        <f t="shared" si="52"/>
        <v>0</v>
      </c>
      <c r="Y204" s="257">
        <f t="shared" si="53"/>
        <v>0</v>
      </c>
      <c r="Z204" s="257">
        <f t="shared" si="54"/>
        <v>0</v>
      </c>
      <c r="AA204" s="257">
        <f t="shared" si="55"/>
        <v>0</v>
      </c>
      <c r="AB204" s="257">
        <f t="shared" si="56"/>
        <v>0</v>
      </c>
      <c r="AC204" s="257">
        <f t="shared" si="57"/>
        <v>0</v>
      </c>
    </row>
    <row r="205" spans="1:29" x14ac:dyDescent="0.3">
      <c r="A205" s="258">
        <v>195</v>
      </c>
      <c r="B205" s="150"/>
      <c r="C205" s="150"/>
      <c r="D205" s="150"/>
      <c r="E205" s="150"/>
      <c r="F205" s="147"/>
      <c r="G205" s="153"/>
      <c r="H205" s="155"/>
      <c r="I205" s="254" t="str">
        <f>IF(G205="","",VLOOKUP(G205,'Overview - Financial Statement'!$A$46:$B$60,2,FALSE))</f>
        <v/>
      </c>
      <c r="J205" s="255" t="str">
        <f t="shared" si="66"/>
        <v/>
      </c>
      <c r="L205" s="253">
        <f t="shared" si="62"/>
        <v>0</v>
      </c>
      <c r="M205" s="253">
        <f t="shared" si="63"/>
        <v>0</v>
      </c>
      <c r="N205" s="259">
        <f t="shared" si="64"/>
        <v>0</v>
      </c>
      <c r="O205" s="259">
        <f t="shared" si="65"/>
        <v>0</v>
      </c>
      <c r="T205" s="193" t="str">
        <f t="shared" si="48"/>
        <v/>
      </c>
      <c r="U205" s="397" t="str">
        <f t="shared" si="49"/>
        <v/>
      </c>
      <c r="V205" s="257">
        <f t="shared" si="50"/>
        <v>0</v>
      </c>
      <c r="W205" s="257">
        <f t="shared" si="51"/>
        <v>0</v>
      </c>
      <c r="X205" s="257">
        <f t="shared" si="52"/>
        <v>0</v>
      </c>
      <c r="Y205" s="257">
        <f t="shared" si="53"/>
        <v>0</v>
      </c>
      <c r="Z205" s="257">
        <f t="shared" si="54"/>
        <v>0</v>
      </c>
      <c r="AA205" s="257">
        <f t="shared" si="55"/>
        <v>0</v>
      </c>
      <c r="AB205" s="257">
        <f t="shared" si="56"/>
        <v>0</v>
      </c>
      <c r="AC205" s="257">
        <f t="shared" si="57"/>
        <v>0</v>
      </c>
    </row>
    <row r="206" spans="1:29" x14ac:dyDescent="0.3">
      <c r="A206" s="258">
        <v>196</v>
      </c>
      <c r="B206" s="150"/>
      <c r="C206" s="150"/>
      <c r="D206" s="150"/>
      <c r="E206" s="150"/>
      <c r="F206" s="147"/>
      <c r="G206" s="153"/>
      <c r="H206" s="155"/>
      <c r="I206" s="254" t="str">
        <f>IF(G206="","",VLOOKUP(G206,'Overview - Financial Statement'!$A$46:$B$60,2,FALSE))</f>
        <v/>
      </c>
      <c r="J206" s="255" t="str">
        <f t="shared" si="66"/>
        <v/>
      </c>
      <c r="L206" s="253">
        <f t="shared" si="62"/>
        <v>0</v>
      </c>
      <c r="M206" s="253">
        <f t="shared" si="63"/>
        <v>0</v>
      </c>
      <c r="N206" s="259">
        <f t="shared" si="64"/>
        <v>0</v>
      </c>
      <c r="O206" s="259">
        <f t="shared" si="65"/>
        <v>0</v>
      </c>
      <c r="T206" s="193" t="str">
        <f t="shared" si="48"/>
        <v/>
      </c>
      <c r="U206" s="397" t="str">
        <f t="shared" si="49"/>
        <v/>
      </c>
      <c r="V206" s="257">
        <f t="shared" si="50"/>
        <v>0</v>
      </c>
      <c r="W206" s="257">
        <f t="shared" si="51"/>
        <v>0</v>
      </c>
      <c r="X206" s="257">
        <f t="shared" si="52"/>
        <v>0</v>
      </c>
      <c r="Y206" s="257">
        <f t="shared" si="53"/>
        <v>0</v>
      </c>
      <c r="Z206" s="257">
        <f t="shared" si="54"/>
        <v>0</v>
      </c>
      <c r="AA206" s="257">
        <f t="shared" si="55"/>
        <v>0</v>
      </c>
      <c r="AB206" s="257">
        <f t="shared" si="56"/>
        <v>0</v>
      </c>
      <c r="AC206" s="257">
        <f t="shared" si="57"/>
        <v>0</v>
      </c>
    </row>
    <row r="207" spans="1:29" x14ac:dyDescent="0.3">
      <c r="A207" s="258">
        <v>197</v>
      </c>
      <c r="B207" s="150"/>
      <c r="C207" s="150"/>
      <c r="D207" s="150"/>
      <c r="E207" s="150"/>
      <c r="F207" s="147"/>
      <c r="G207" s="153"/>
      <c r="H207" s="155"/>
      <c r="I207" s="254" t="str">
        <f>IF(G207="","",VLOOKUP(G207,'Overview - Financial Statement'!$A$46:$B$60,2,FALSE))</f>
        <v/>
      </c>
      <c r="J207" s="255" t="str">
        <f t="shared" si="66"/>
        <v/>
      </c>
      <c r="L207" s="253">
        <f t="shared" si="62"/>
        <v>0</v>
      </c>
      <c r="M207" s="253">
        <f t="shared" si="63"/>
        <v>0</v>
      </c>
      <c r="N207" s="259">
        <f t="shared" si="64"/>
        <v>0</v>
      </c>
      <c r="O207" s="259">
        <f t="shared" si="65"/>
        <v>0</v>
      </c>
      <c r="T207" s="193" t="str">
        <f t="shared" ref="T207:T210" si="67">IF(G207="","",G207)</f>
        <v/>
      </c>
      <c r="U207" s="397" t="str">
        <f t="shared" ref="U207:U210" si="68">IF(G207="","",IF(HLOOKUP(G207,$V$3:$AJ$4,2,FALSE)="",I207,IF(I207&lt;&gt;HLOOKUP(G207,$V$3:$AJ$4,2,FALSE),HLOOKUP(G207,$V$3:$AJ$4,2,FALSE),I207)))</f>
        <v/>
      </c>
      <c r="V207" s="257">
        <f t="shared" ref="V207:V210" si="69">IF($B207="Self-financing beneficiary",H207/U207,0)</f>
        <v>0</v>
      </c>
      <c r="W207" s="257">
        <f t="shared" ref="W207:W210" si="70">IF($B207="Self-financing beneficiary",V207-J207,0)</f>
        <v>0</v>
      </c>
      <c r="X207" s="257">
        <f t="shared" ref="X207:X210" si="71">IF($B207="Income generated by the project",H207/$U207,0)</f>
        <v>0</v>
      </c>
      <c r="Y207" s="257">
        <f t="shared" ref="Y207:Y210" si="72">IF($B207="Income generated by the project",X207-$J207,0)</f>
        <v>0</v>
      </c>
      <c r="Z207" s="257">
        <f t="shared" ref="Z207:Z210" si="73">IF($B207="Contributions from public sources",H207/$U207,0)</f>
        <v>0</v>
      </c>
      <c r="AA207" s="257">
        <f t="shared" ref="AA207:AA210" si="74">IF($B207="Contributions from public sources",Z207-$J207,0)</f>
        <v>0</v>
      </c>
      <c r="AB207" s="257">
        <f t="shared" ref="AB207:AB210" si="75">IF($B207="Contributions from private sources",$H207/$U207,0)</f>
        <v>0</v>
      </c>
      <c r="AC207" s="257">
        <f t="shared" ref="AC207:AC210" si="76">IF($B207="Contributions from private sources",AB207-$J207,0)</f>
        <v>0</v>
      </c>
    </row>
    <row r="208" spans="1:29" x14ac:dyDescent="0.3">
      <c r="A208" s="258">
        <v>198</v>
      </c>
      <c r="B208" s="150"/>
      <c r="C208" s="150"/>
      <c r="D208" s="150"/>
      <c r="E208" s="150"/>
      <c r="F208" s="147"/>
      <c r="G208" s="153"/>
      <c r="H208" s="155"/>
      <c r="I208" s="254" t="str">
        <f>IF(G208="","",VLOOKUP(G208,'Overview - Financial Statement'!$A$46:$B$60,2,FALSE))</f>
        <v/>
      </c>
      <c r="J208" s="255" t="str">
        <f t="shared" si="66"/>
        <v/>
      </c>
      <c r="L208" s="253">
        <f t="shared" si="62"/>
        <v>0</v>
      </c>
      <c r="M208" s="253">
        <f t="shared" si="63"/>
        <v>0</v>
      </c>
      <c r="N208" s="259">
        <f t="shared" si="64"/>
        <v>0</v>
      </c>
      <c r="O208" s="259">
        <f t="shared" si="65"/>
        <v>0</v>
      </c>
      <c r="T208" s="193" t="str">
        <f t="shared" si="67"/>
        <v/>
      </c>
      <c r="U208" s="397" t="str">
        <f t="shared" si="68"/>
        <v/>
      </c>
      <c r="V208" s="257">
        <f t="shared" si="69"/>
        <v>0</v>
      </c>
      <c r="W208" s="257">
        <f t="shared" si="70"/>
        <v>0</v>
      </c>
      <c r="X208" s="257">
        <f t="shared" si="71"/>
        <v>0</v>
      </c>
      <c r="Y208" s="257">
        <f t="shared" si="72"/>
        <v>0</v>
      </c>
      <c r="Z208" s="257">
        <f t="shared" si="73"/>
        <v>0</v>
      </c>
      <c r="AA208" s="257">
        <f t="shared" si="74"/>
        <v>0</v>
      </c>
      <c r="AB208" s="257">
        <f t="shared" si="75"/>
        <v>0</v>
      </c>
      <c r="AC208" s="257">
        <f t="shared" si="76"/>
        <v>0</v>
      </c>
    </row>
    <row r="209" spans="1:29" x14ac:dyDescent="0.3">
      <c r="A209" s="258">
        <v>199</v>
      </c>
      <c r="B209" s="150"/>
      <c r="C209" s="150"/>
      <c r="D209" s="150"/>
      <c r="E209" s="150"/>
      <c r="F209" s="147"/>
      <c r="G209" s="153"/>
      <c r="H209" s="155"/>
      <c r="I209" s="254" t="str">
        <f>IF(G209="","",VLOOKUP(G209,'Overview - Financial Statement'!$A$46:$B$60,2,FALSE))</f>
        <v/>
      </c>
      <c r="J209" s="255" t="str">
        <f t="shared" si="66"/>
        <v/>
      </c>
      <c r="L209" s="253">
        <f t="shared" si="62"/>
        <v>0</v>
      </c>
      <c r="M209" s="253">
        <f t="shared" si="63"/>
        <v>0</v>
      </c>
      <c r="N209" s="259">
        <f t="shared" si="64"/>
        <v>0</v>
      </c>
      <c r="O209" s="259">
        <f t="shared" si="65"/>
        <v>0</v>
      </c>
      <c r="T209" s="193" t="str">
        <f t="shared" si="67"/>
        <v/>
      </c>
      <c r="U209" s="397" t="str">
        <f t="shared" si="68"/>
        <v/>
      </c>
      <c r="V209" s="257">
        <f t="shared" si="69"/>
        <v>0</v>
      </c>
      <c r="W209" s="257">
        <f t="shared" si="70"/>
        <v>0</v>
      </c>
      <c r="X209" s="257">
        <f t="shared" si="71"/>
        <v>0</v>
      </c>
      <c r="Y209" s="257">
        <f t="shared" si="72"/>
        <v>0</v>
      </c>
      <c r="Z209" s="257">
        <f t="shared" si="73"/>
        <v>0</v>
      </c>
      <c r="AA209" s="257">
        <f t="shared" si="74"/>
        <v>0</v>
      </c>
      <c r="AB209" s="257">
        <f t="shared" si="75"/>
        <v>0</v>
      </c>
      <c r="AC209" s="257">
        <f t="shared" si="76"/>
        <v>0</v>
      </c>
    </row>
    <row r="210" spans="1:29" x14ac:dyDescent="0.3">
      <c r="A210" s="258">
        <v>200</v>
      </c>
      <c r="B210" s="150"/>
      <c r="C210" s="150"/>
      <c r="D210" s="150"/>
      <c r="E210" s="150"/>
      <c r="F210" s="147"/>
      <c r="G210" s="153"/>
      <c r="H210" s="155"/>
      <c r="I210" s="254" t="str">
        <f>IF(G210="","",VLOOKUP(G210,'Overview - Financial Statement'!$A$46:$B$60,2,FALSE))</f>
        <v/>
      </c>
      <c r="J210" s="255" t="str">
        <f t="shared" si="66"/>
        <v/>
      </c>
      <c r="L210" s="253">
        <f t="shared" si="62"/>
        <v>0</v>
      </c>
      <c r="M210" s="253">
        <f t="shared" si="63"/>
        <v>0</v>
      </c>
      <c r="N210" s="259">
        <f t="shared" si="64"/>
        <v>0</v>
      </c>
      <c r="O210" s="259">
        <f t="shared" si="65"/>
        <v>0</v>
      </c>
      <c r="T210" s="193" t="str">
        <f t="shared" si="67"/>
        <v/>
      </c>
      <c r="U210" s="397" t="str">
        <f t="shared" si="68"/>
        <v/>
      </c>
      <c r="V210" s="257">
        <f t="shared" si="69"/>
        <v>0</v>
      </c>
      <c r="W210" s="257">
        <f t="shared" si="70"/>
        <v>0</v>
      </c>
      <c r="X210" s="257">
        <f t="shared" si="71"/>
        <v>0</v>
      </c>
      <c r="Y210" s="257">
        <f t="shared" si="72"/>
        <v>0</v>
      </c>
      <c r="Z210" s="257">
        <f t="shared" si="73"/>
        <v>0</v>
      </c>
      <c r="AA210" s="257">
        <f t="shared" si="74"/>
        <v>0</v>
      </c>
      <c r="AB210" s="257">
        <f t="shared" si="75"/>
        <v>0</v>
      </c>
      <c r="AC210" s="257">
        <f t="shared" si="76"/>
        <v>0</v>
      </c>
    </row>
  </sheetData>
  <sheetProtection password="CE00" sheet="1" objects="1" scenarios="1" formatCells="0"/>
  <mergeCells count="6">
    <mergeCell ref="L4:O4"/>
    <mergeCell ref="Q10:R10"/>
    <mergeCell ref="L8:O8"/>
    <mergeCell ref="A7:H7"/>
    <mergeCell ref="C2:F2"/>
    <mergeCell ref="C3:F3"/>
  </mergeCells>
  <dataValidations count="2">
    <dataValidation type="list" allowBlank="1" showInputMessage="1" showErrorMessage="1" sqref="B11:B210">
      <formula1>"Income generated by the project, Self-financing beneficiary, Contributions from private sources, Contributions from public sources"</formula1>
    </dataValidation>
    <dataValidation type="list" allowBlank="1" showInputMessage="1" showErrorMessage="1" sqref="F11:F210">
      <formula1>"Yes, No"</formula1>
    </dataValidation>
  </dataValidations>
  <printOptions horizontalCentered="1"/>
  <pageMargins left="0.19685039370078741" right="0.43307086614173229" top="0.51181102362204722" bottom="0.6692913385826772" header="0.23622047244094491" footer="0.31496062992125984"/>
  <pageSetup paperSize="9" scale="44" orientation="landscape" r:id="rId1"/>
  <headerFooter>
    <oddFooter>&amp;CPage &amp;P of &amp;N</oddFooter>
  </headerFooter>
  <colBreaks count="1" manualBreakCount="1">
    <brk id="10" max="1048575" man="1"/>
  </colBreaks>
  <extLst>
    <ext xmlns:x14="http://schemas.microsoft.com/office/spreadsheetml/2009/9/main" uri="{CCE6A557-97BC-4b89-ADB6-D9C93CAAB3DF}">
      <x14:dataValidations xmlns:xm="http://schemas.microsoft.com/office/excel/2006/main" count="1">
        <x14:dataValidation type="list" allowBlank="1" showInputMessage="1" showErrorMessage="1">
          <x14:formula1>
            <xm:f>ISO!$H$4:$H$176</xm:f>
          </x14:formula1>
          <xm:sqref>G11:G210</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theme="8" tint="0.59999389629810485"/>
  </sheetPr>
  <dimension ref="A1:AJ1212"/>
  <sheetViews>
    <sheetView view="pageBreakPreview" topLeftCell="C1" zoomScale="90" zoomScaleNormal="100" zoomScaleSheetLayoutView="90" workbookViewId="0">
      <pane ySplit="12" topLeftCell="A13" activePane="bottomLeft" state="frozenSplit"/>
      <selection pane="bottomLeft" activeCell="J19" sqref="J19"/>
    </sheetView>
  </sheetViews>
  <sheetFormatPr defaultColWidth="9.109375" defaultRowHeight="14.4" x14ac:dyDescent="0.3"/>
  <cols>
    <col min="1" max="1" width="9.6640625" style="193" customWidth="1"/>
    <col min="2" max="2" width="26.33203125" style="193" customWidth="1"/>
    <col min="3" max="3" width="24.33203125" style="186" customWidth="1"/>
    <col min="4" max="4" width="28.109375" style="186" customWidth="1"/>
    <col min="5" max="5" width="28.88671875" style="186" customWidth="1"/>
    <col min="6" max="6" width="15.5546875" style="262" customWidth="1"/>
    <col min="7" max="7" width="15.109375" style="262" bestFit="1" customWidth="1"/>
    <col min="8" max="8" width="9.33203125" style="193" customWidth="1"/>
    <col min="9" max="9" width="14.6640625" style="238" customWidth="1"/>
    <col min="10" max="11" width="15.33203125" style="263" customWidth="1"/>
    <col min="12" max="12" width="15.33203125" style="330" customWidth="1"/>
    <col min="13" max="13" width="27.44140625" style="186" customWidth="1"/>
    <col min="14" max="14" width="26.109375" style="186" customWidth="1"/>
    <col min="15" max="15" width="9.6640625" style="173" customWidth="1"/>
    <col min="16" max="16" width="12.44140625" style="173" bestFit="1" customWidth="1"/>
    <col min="17" max="17" width="14.6640625" style="238" customWidth="1"/>
    <col min="18" max="19" width="14.6640625" style="193" customWidth="1"/>
    <col min="20" max="20" width="14.109375" style="238" hidden="1" customWidth="1"/>
    <col min="21" max="21" width="10.6640625" style="193" hidden="1" customWidth="1"/>
    <col min="22" max="22" width="28.109375" style="193" hidden="1" customWidth="1"/>
    <col min="23" max="23" width="13.6640625" style="264" hidden="1" customWidth="1"/>
    <col min="24" max="25" width="13.44140625" style="193" hidden="1" customWidth="1"/>
    <col min="26" max="28" width="13.44140625" style="173" hidden="1" customWidth="1"/>
    <col min="29" max="29" width="13.44140625" style="193" hidden="1" customWidth="1"/>
    <col min="30" max="30" width="13.44140625" style="173" hidden="1" customWidth="1"/>
    <col min="31" max="35" width="14.6640625" style="173" hidden="1" customWidth="1"/>
    <col min="36" max="36" width="13.88671875" style="173" hidden="1" customWidth="1"/>
    <col min="37" max="37" width="9.109375" style="173" customWidth="1"/>
    <col min="38" max="16384" width="9.109375" style="173"/>
  </cols>
  <sheetData>
    <row r="1" spans="1:36" x14ac:dyDescent="0.3">
      <c r="A1" s="261" t="s">
        <v>172</v>
      </c>
      <c r="B1" s="261"/>
    </row>
    <row r="2" spans="1:36" s="221" customFormat="1" x14ac:dyDescent="0.3">
      <c r="A2" s="261" t="s">
        <v>439</v>
      </c>
      <c r="B2" s="261"/>
      <c r="C2" s="501">
        <f>'Overview - Financial Statement'!C12</f>
        <v>0</v>
      </c>
      <c r="D2" s="501"/>
      <c r="E2" s="501"/>
      <c r="F2" s="501"/>
      <c r="G2" s="501"/>
      <c r="H2" s="501"/>
      <c r="I2" s="265"/>
      <c r="J2" s="266"/>
      <c r="K2" s="266"/>
      <c r="L2" s="331"/>
      <c r="M2" s="266"/>
      <c r="N2" s="266"/>
      <c r="O2" s="265"/>
      <c r="P2" s="265"/>
      <c r="Q2" s="265"/>
      <c r="R2" s="265"/>
      <c r="S2" s="265"/>
      <c r="T2" s="267"/>
      <c r="U2" s="223"/>
      <c r="V2" s="223"/>
      <c r="W2" s="224"/>
      <c r="X2" s="223"/>
      <c r="Y2" s="223"/>
      <c r="AC2" s="223"/>
    </row>
    <row r="3" spans="1:36" s="221" customFormat="1" ht="15" thickBot="1" x14ac:dyDescent="0.35">
      <c r="A3" s="261" t="s">
        <v>1</v>
      </c>
      <c r="B3" s="261"/>
      <c r="C3" s="501">
        <f>'Overview - Financial Statement'!B13</f>
        <v>0</v>
      </c>
      <c r="D3" s="501"/>
      <c r="E3" s="501"/>
      <c r="F3" s="501"/>
      <c r="G3" s="501"/>
      <c r="H3" s="501"/>
      <c r="I3" s="265"/>
      <c r="J3" s="266"/>
      <c r="K3" s="266"/>
      <c r="L3" s="331"/>
      <c r="M3" s="266"/>
      <c r="N3" s="266"/>
      <c r="O3" s="265"/>
      <c r="P3" s="265"/>
      <c r="Q3" s="265"/>
      <c r="R3" s="265"/>
      <c r="S3" s="265"/>
      <c r="T3" s="222"/>
      <c r="U3" s="223" t="s">
        <v>224</v>
      </c>
      <c r="V3" s="223"/>
      <c r="W3" s="224"/>
      <c r="X3" s="223"/>
      <c r="Y3" s="223"/>
      <c r="AC3" s="223"/>
    </row>
    <row r="4" spans="1:36" s="226" customFormat="1" ht="15" thickBot="1" x14ac:dyDescent="0.35">
      <c r="A4" s="261" t="s">
        <v>0</v>
      </c>
      <c r="B4" s="261"/>
      <c r="C4" s="265" t="str">
        <f>'Overview - Financial Statement'!B14</f>
        <v>20xx-xxxx</v>
      </c>
      <c r="D4" s="268" t="s">
        <v>34</v>
      </c>
      <c r="E4" s="269">
        <f>'Overview - Financial Statement'!H14</f>
        <v>0</v>
      </c>
      <c r="F4" s="270" t="s">
        <v>4</v>
      </c>
      <c r="G4" s="530">
        <f>'Overview - Financial Statement'!J14</f>
        <v>0</v>
      </c>
      <c r="H4" s="531"/>
      <c r="I4" s="271"/>
      <c r="L4" s="332"/>
      <c r="P4" s="271"/>
      <c r="Q4" s="271"/>
      <c r="R4" s="272"/>
      <c r="S4" s="272"/>
      <c r="T4" s="225"/>
      <c r="U4" s="227" t="s">
        <v>225</v>
      </c>
      <c r="V4" s="348" t="str">
        <f>'Overview - Financial Statement'!$A$46</f>
        <v>EUR</v>
      </c>
      <c r="W4" s="349">
        <f>'Overview - Financial Statement'!$A$47</f>
        <v>0</v>
      </c>
      <c r="X4" s="349">
        <f>'Overview - Financial Statement'!$A$48</f>
        <v>0</v>
      </c>
      <c r="Y4" s="349">
        <f>'Overview - Financial Statement'!$A$49</f>
        <v>0</v>
      </c>
      <c r="Z4" s="349">
        <f>'Overview - Financial Statement'!$A$50</f>
        <v>0</v>
      </c>
      <c r="AA4" s="349">
        <f>'Overview - Financial Statement'!$A$51</f>
        <v>0</v>
      </c>
      <c r="AB4" s="349">
        <f>'Overview - Financial Statement'!$A$52</f>
        <v>0</v>
      </c>
      <c r="AC4" s="349">
        <f>'Overview - Financial Statement'!$A$53</f>
        <v>0</v>
      </c>
      <c r="AD4" s="349">
        <f>'Overview - Financial Statement'!$A$54</f>
        <v>0</v>
      </c>
      <c r="AE4" s="349">
        <f>'Overview - Financial Statement'!$A$55</f>
        <v>0</v>
      </c>
      <c r="AF4" s="349">
        <f>'Overview - Financial Statement'!$A$56</f>
        <v>0</v>
      </c>
      <c r="AG4" s="349">
        <f>'Overview - Financial Statement'!$A$57</f>
        <v>0</v>
      </c>
      <c r="AH4" s="349">
        <f>'Overview - Financial Statement'!$A$58</f>
        <v>0</v>
      </c>
      <c r="AI4" s="349">
        <f>'Overview - Financial Statement'!$A$59</f>
        <v>0</v>
      </c>
      <c r="AJ4" s="349">
        <f>'Overview - Financial Statement'!$A$60</f>
        <v>0</v>
      </c>
    </row>
    <row r="5" spans="1:36" s="226" customFormat="1" x14ac:dyDescent="0.3">
      <c r="A5" s="261"/>
      <c r="B5" s="261"/>
      <c r="C5" s="273"/>
      <c r="D5" s="266"/>
      <c r="E5" s="274"/>
      <c r="F5" s="265"/>
      <c r="I5" s="271"/>
      <c r="J5" s="275"/>
      <c r="K5" s="275"/>
      <c r="L5" s="331"/>
      <c r="O5" s="276"/>
      <c r="P5" s="271"/>
      <c r="Q5" s="271"/>
      <c r="R5" s="272"/>
      <c r="S5" s="272"/>
      <c r="T5" s="225"/>
      <c r="U5" s="227" t="s">
        <v>226</v>
      </c>
      <c r="V5" s="396">
        <v>1</v>
      </c>
      <c r="W5" s="391">
        <f>'List of incomes'!W4</f>
        <v>0</v>
      </c>
      <c r="X5" s="391">
        <f>'List of incomes'!X4</f>
        <v>0</v>
      </c>
      <c r="Y5" s="391">
        <f>'List of incomes'!Y4</f>
        <v>0</v>
      </c>
      <c r="Z5" s="391">
        <f>'List of incomes'!Z4</f>
        <v>0</v>
      </c>
      <c r="AA5" s="391">
        <f>'List of incomes'!AA4</f>
        <v>0</v>
      </c>
      <c r="AB5" s="391">
        <f>'List of incomes'!AB4</f>
        <v>0</v>
      </c>
      <c r="AC5" s="391">
        <f>'List of incomes'!AC4</f>
        <v>0</v>
      </c>
      <c r="AD5" s="391">
        <f>'List of incomes'!AD4</f>
        <v>0</v>
      </c>
      <c r="AE5" s="391">
        <f>'List of incomes'!AE4</f>
        <v>0</v>
      </c>
      <c r="AF5" s="391">
        <f>'List of incomes'!AF4</f>
        <v>0</v>
      </c>
      <c r="AG5" s="391">
        <f>'List of incomes'!AG4</f>
        <v>0</v>
      </c>
      <c r="AH5" s="391">
        <f>'List of incomes'!AH4</f>
        <v>0</v>
      </c>
      <c r="AI5" s="391">
        <f>'List of incomes'!AI4</f>
        <v>0</v>
      </c>
      <c r="AJ5" s="391">
        <f>'List of incomes'!AJ4</f>
        <v>0</v>
      </c>
    </row>
    <row r="6" spans="1:36" x14ac:dyDescent="0.3">
      <c r="A6" s="180" t="s">
        <v>5</v>
      </c>
      <c r="B6" s="180"/>
      <c r="C6" s="173"/>
      <c r="D6" s="173"/>
      <c r="E6" s="173"/>
      <c r="F6" s="173"/>
      <c r="G6" s="173"/>
      <c r="H6" s="173"/>
      <c r="I6" s="173"/>
      <c r="J6" s="173"/>
      <c r="K6" s="173"/>
      <c r="L6" s="333"/>
      <c r="M6" s="173"/>
      <c r="N6" s="173"/>
      <c r="Q6" s="173"/>
      <c r="R6" s="173"/>
      <c r="S6" s="173"/>
      <c r="T6" s="173"/>
      <c r="U6" s="227" t="s">
        <v>496</v>
      </c>
      <c r="V6" s="392">
        <f>'Overview - Financial Statement'!$B$46</f>
        <v>1</v>
      </c>
      <c r="W6" s="392">
        <f>'Overview - Financial Statement'!$B$47</f>
        <v>0</v>
      </c>
      <c r="X6" s="392">
        <f>'Overview - Financial Statement'!$B$48</f>
        <v>0</v>
      </c>
      <c r="Y6" s="392">
        <f>'Overview - Financial Statement'!$B$49</f>
        <v>0</v>
      </c>
      <c r="Z6" s="392">
        <f>'Overview - Financial Statement'!$B$50</f>
        <v>0</v>
      </c>
      <c r="AA6" s="392">
        <f>'Overview - Financial Statement'!$B$51</f>
        <v>0</v>
      </c>
      <c r="AB6" s="392">
        <f>'Overview - Financial Statement'!$B$52</f>
        <v>0</v>
      </c>
      <c r="AC6" s="392">
        <f>'Overview - Financial Statement'!$B$53</f>
        <v>0</v>
      </c>
      <c r="AD6" s="392">
        <f>'Overview - Financial Statement'!$B$54</f>
        <v>0</v>
      </c>
      <c r="AE6" s="392">
        <f>'Overview - Financial Statement'!$B$55</f>
        <v>0</v>
      </c>
      <c r="AF6" s="392">
        <f>'Overview - Financial Statement'!$B$56</f>
        <v>0</v>
      </c>
      <c r="AG6" s="392">
        <f>'Overview - Financial Statement'!$B$57</f>
        <v>0</v>
      </c>
      <c r="AH6" s="392">
        <f>'Overview - Financial Statement'!$B$58</f>
        <v>0</v>
      </c>
      <c r="AI6" s="392">
        <f>'Overview - Financial Statement'!$B$59</f>
        <v>0</v>
      </c>
      <c r="AJ6" s="392">
        <f>'Overview - Financial Statement'!$B$60</f>
        <v>0</v>
      </c>
    </row>
    <row r="7" spans="1:36" ht="30" customHeight="1" thickBot="1" x14ac:dyDescent="0.35">
      <c r="A7" s="476" t="s">
        <v>423</v>
      </c>
      <c r="B7" s="476"/>
      <c r="C7" s="476"/>
      <c r="D7" s="476"/>
      <c r="E7" s="476"/>
      <c r="F7" s="476"/>
      <c r="G7" s="476"/>
      <c r="H7" s="476"/>
      <c r="I7" s="173"/>
      <c r="J7" s="237"/>
      <c r="K7" s="237"/>
      <c r="L7" s="334"/>
      <c r="M7" s="237"/>
      <c r="N7" s="237"/>
      <c r="O7" s="237"/>
      <c r="Q7" s="173"/>
      <c r="R7" s="173"/>
      <c r="S7" s="173"/>
      <c r="T7" s="173"/>
    </row>
    <row r="8" spans="1:36" ht="18.75" customHeight="1" thickBot="1" x14ac:dyDescent="0.35">
      <c r="A8" s="240"/>
      <c r="P8" s="537" t="s">
        <v>46</v>
      </c>
      <c r="Q8" s="538"/>
      <c r="R8" s="539"/>
      <c r="S8" s="378"/>
      <c r="AB8" s="277" t="s">
        <v>228</v>
      </c>
      <c r="AC8" s="277" t="s">
        <v>228</v>
      </c>
      <c r="AE8" s="278" t="s">
        <v>228</v>
      </c>
      <c r="AF8" s="278" t="s">
        <v>228</v>
      </c>
      <c r="AG8" s="277" t="s">
        <v>228</v>
      </c>
      <c r="AH8" s="277" t="s">
        <v>228</v>
      </c>
      <c r="AI8" s="277" t="s">
        <v>228</v>
      </c>
    </row>
    <row r="9" spans="1:36" ht="24" thickBot="1" x14ac:dyDescent="0.35">
      <c r="A9" s="240" t="s">
        <v>465</v>
      </c>
      <c r="B9" s="279"/>
      <c r="C9" s="279"/>
      <c r="D9" s="279"/>
      <c r="E9" s="279"/>
      <c r="F9" s="279"/>
      <c r="G9" s="279"/>
      <c r="H9" s="279"/>
      <c r="I9" s="279"/>
      <c r="J9" s="279"/>
      <c r="K9" s="279"/>
      <c r="L9" s="335"/>
      <c r="M9" s="279"/>
      <c r="N9" s="279"/>
      <c r="O9" s="279"/>
      <c r="P9" s="535">
        <f>SUM(Q13:Q1212)</f>
        <v>0</v>
      </c>
      <c r="Q9" s="536"/>
      <c r="R9" s="280">
        <f>SUM(T13:T1212)</f>
        <v>0</v>
      </c>
      <c r="S9" s="378"/>
      <c r="AB9" s="398">
        <f>SUM(AB13:AB1212)</f>
        <v>0</v>
      </c>
      <c r="AC9" s="398">
        <f>SUM(AC13:AC1212)</f>
        <v>0</v>
      </c>
      <c r="AE9" s="399">
        <f>SUM(AE13:AE1212)</f>
        <v>0</v>
      </c>
      <c r="AF9" s="399">
        <f>SUM(AF13:AF1212)</f>
        <v>0</v>
      </c>
      <c r="AG9" s="398">
        <f>SUM(AG13:AG1212)</f>
        <v>0</v>
      </c>
      <c r="AH9" s="398">
        <f>SUM(AH13:AH1212)</f>
        <v>0</v>
      </c>
      <c r="AI9" s="398">
        <f>SUM(AI13:AI1212)</f>
        <v>0</v>
      </c>
    </row>
    <row r="10" spans="1:36" ht="21.75" customHeight="1" thickBot="1" x14ac:dyDescent="0.35">
      <c r="A10" s="532" t="s">
        <v>472</v>
      </c>
      <c r="B10" s="533"/>
      <c r="C10" s="533"/>
      <c r="D10" s="533"/>
      <c r="E10" s="533"/>
      <c r="F10" s="533"/>
      <c r="G10" s="533"/>
      <c r="H10" s="533"/>
      <c r="I10" s="534"/>
      <c r="J10" s="540" t="s">
        <v>50</v>
      </c>
      <c r="K10" s="541"/>
      <c r="L10" s="542"/>
      <c r="M10" s="543"/>
      <c r="N10" s="540" t="s">
        <v>449</v>
      </c>
      <c r="O10" s="543"/>
      <c r="P10" s="525" t="s">
        <v>38</v>
      </c>
      <c r="Q10" s="522" t="s">
        <v>35</v>
      </c>
      <c r="R10" s="525" t="s">
        <v>426</v>
      </c>
      <c r="S10" s="525" t="s">
        <v>497</v>
      </c>
      <c r="U10" s="513" t="s">
        <v>217</v>
      </c>
      <c r="V10" s="513" t="s">
        <v>240</v>
      </c>
      <c r="W10" s="513" t="s">
        <v>218</v>
      </c>
      <c r="X10" s="513" t="s">
        <v>219</v>
      </c>
      <c r="Y10" s="513" t="s">
        <v>233</v>
      </c>
      <c r="Z10" s="513" t="s">
        <v>220</v>
      </c>
      <c r="AA10" s="513" t="s">
        <v>221</v>
      </c>
      <c r="AB10" s="513" t="s">
        <v>35</v>
      </c>
      <c r="AC10" s="513" t="s">
        <v>227</v>
      </c>
      <c r="AD10" s="513" t="s">
        <v>222</v>
      </c>
      <c r="AE10" s="513" t="s">
        <v>230</v>
      </c>
      <c r="AF10" s="513" t="s">
        <v>229</v>
      </c>
      <c r="AG10" s="513" t="s">
        <v>241</v>
      </c>
      <c r="AH10" s="513" t="s">
        <v>223</v>
      </c>
      <c r="AI10" s="513" t="s">
        <v>231</v>
      </c>
    </row>
    <row r="11" spans="1:36" ht="45" customHeight="1" x14ac:dyDescent="0.3">
      <c r="A11" s="528" t="s">
        <v>52</v>
      </c>
      <c r="B11" s="528" t="s">
        <v>175</v>
      </c>
      <c r="C11" s="528" t="s">
        <v>471</v>
      </c>
      <c r="D11" s="528" t="s">
        <v>40</v>
      </c>
      <c r="E11" s="528" t="s">
        <v>41</v>
      </c>
      <c r="F11" s="528" t="s">
        <v>42</v>
      </c>
      <c r="G11" s="528" t="s">
        <v>43</v>
      </c>
      <c r="H11" s="528" t="s">
        <v>49</v>
      </c>
      <c r="I11" s="528" t="s">
        <v>157</v>
      </c>
      <c r="J11" s="514" t="s">
        <v>51</v>
      </c>
      <c r="K11" s="515"/>
      <c r="L11" s="544" t="s">
        <v>485</v>
      </c>
      <c r="M11" s="516" t="s">
        <v>427</v>
      </c>
      <c r="N11" s="518" t="s">
        <v>469</v>
      </c>
      <c r="O11" s="520" t="s">
        <v>36</v>
      </c>
      <c r="P11" s="526"/>
      <c r="Q11" s="523"/>
      <c r="R11" s="526"/>
      <c r="S11" s="526"/>
      <c r="U11" s="513"/>
      <c r="V11" s="513"/>
      <c r="W11" s="513"/>
      <c r="X11" s="513"/>
      <c r="Y11" s="513"/>
      <c r="Z11" s="513"/>
      <c r="AA11" s="513"/>
      <c r="AB11" s="513"/>
      <c r="AC11" s="513"/>
      <c r="AD11" s="513"/>
      <c r="AE11" s="513"/>
      <c r="AF11" s="513"/>
      <c r="AG11" s="513"/>
      <c r="AH11" s="513"/>
      <c r="AI11" s="513"/>
    </row>
    <row r="12" spans="1:36" s="285" customFormat="1" ht="72.75" customHeight="1" thickBot="1" x14ac:dyDescent="0.35">
      <c r="A12" s="529"/>
      <c r="B12" s="529"/>
      <c r="C12" s="529"/>
      <c r="D12" s="529"/>
      <c r="E12" s="529"/>
      <c r="F12" s="529"/>
      <c r="G12" s="529"/>
      <c r="H12" s="529"/>
      <c r="I12" s="529"/>
      <c r="J12" s="282" t="s">
        <v>424</v>
      </c>
      <c r="K12" s="283" t="s">
        <v>425</v>
      </c>
      <c r="L12" s="545"/>
      <c r="M12" s="517"/>
      <c r="N12" s="519"/>
      <c r="O12" s="521"/>
      <c r="P12" s="527"/>
      <c r="Q12" s="524"/>
      <c r="R12" s="527"/>
      <c r="S12" s="527"/>
      <c r="T12" s="284" t="s">
        <v>177</v>
      </c>
      <c r="U12" s="513"/>
      <c r="V12" s="513"/>
      <c r="W12" s="513"/>
      <c r="X12" s="513"/>
      <c r="Y12" s="513"/>
      <c r="Z12" s="513"/>
      <c r="AA12" s="513"/>
      <c r="AB12" s="513"/>
      <c r="AC12" s="513"/>
      <c r="AD12" s="513"/>
      <c r="AE12" s="513"/>
      <c r="AF12" s="513"/>
      <c r="AG12" s="513"/>
      <c r="AH12" s="513"/>
      <c r="AI12" s="513"/>
    </row>
    <row r="13" spans="1:36" ht="15" customHeight="1" x14ac:dyDescent="0.3">
      <c r="A13" s="252">
        <v>1</v>
      </c>
      <c r="B13" s="161"/>
      <c r="C13" s="146"/>
      <c r="D13" s="146"/>
      <c r="E13" s="146"/>
      <c r="F13" s="148"/>
      <c r="G13" s="148"/>
      <c r="H13" s="153"/>
      <c r="I13" s="149"/>
      <c r="J13" s="159"/>
      <c r="K13" s="159"/>
      <c r="L13" s="342"/>
      <c r="M13" s="343" t="str">
        <f>IF(L13="","",LOOKUP(L13,'Work Programme'!$A$8:$A$207,'Work Programme'!$B$8:$B$207))</f>
        <v/>
      </c>
      <c r="N13" s="146"/>
      <c r="O13" s="147"/>
      <c r="P13" s="254" t="str">
        <f>IF(H13="","",VLOOKUP(H13,'Overview - Financial Statement'!$A$46:$B$60,2,FALSE))</f>
        <v/>
      </c>
      <c r="Q13" s="255" t="str">
        <f t="shared" ref="Q13:Q76" si="0">IF(P13="","",I13/P13)</f>
        <v/>
      </c>
      <c r="R13" s="153"/>
      <c r="S13" s="153"/>
      <c r="T13" s="238">
        <f>IF(R13="YES",Q13,0)</f>
        <v>0</v>
      </c>
      <c r="U13" s="193" t="s">
        <v>44</v>
      </c>
      <c r="V13" s="173"/>
      <c r="W13" s="193" t="str">
        <f>IF(Q13="","",IF(F13="","CHECK DATES","OK"))</f>
        <v/>
      </c>
      <c r="X13" s="264" t="str">
        <f>IF(F13-(J13)&lt;0,"a posteriori ?","OK")</f>
        <v>OK</v>
      </c>
      <c r="Y13" s="193" t="str">
        <f>IF(Q13="","",(IF(OR(J13&lt;=($E$4-1),J13&gt;=($G$4+1),K13&lt;=($E$4-1),K13&gt;=($G$4+1)),"CHECK DATES","OK")))</f>
        <v/>
      </c>
      <c r="Z13" s="193" t="str">
        <f>IF(H13="","",H13)</f>
        <v/>
      </c>
      <c r="AA13" s="397" t="str">
        <f>IF(H13="","",IF(HLOOKUP(H13,$V$4:$AJ$5,2,FALSE)="",P13,IF(P13&lt;&gt;HLOOKUP(H13,$V$4:$AJ$5,2,FALSE),HLOOKUP(H13,$V$4:$AJ$5,2,FALSE),P13)))</f>
        <v/>
      </c>
      <c r="AB13" s="257" t="str">
        <f>IF(P13="","",IF(AA13=1,Q13,I13/AA13))</f>
        <v/>
      </c>
      <c r="AC13" s="257" t="str">
        <f>IF(AB13="","",IF(AA13=1,0,AB13-Q13))</f>
        <v/>
      </c>
      <c r="AD13" s="193" t="str">
        <f>IF(Q13=0,"",(IF(G13="","CHECK DATES","OK")))</f>
        <v>CHECK DATES</v>
      </c>
      <c r="AE13" s="257" t="str">
        <f>IF(OR(U13="NO",Y13="CHECK DATES",AD13="CHECK DATES"),AB13,"")</f>
        <v/>
      </c>
      <c r="AF13" s="286">
        <v>0</v>
      </c>
      <c r="AG13" s="257">
        <f>IF(OR(U13="NO",AE13&gt;0,AF13&gt;0)*(AND(OR(R13="NO",R13=""))),SUM(AE13:AF13),"")</f>
        <v>0</v>
      </c>
      <c r="AH13" s="257" t="str">
        <f>IF(OR(U13="NO",AE13&gt;0,AF13&gt;0)*(AND(OR(R13="YES"))),SUM(AE13:AF13),"")</f>
        <v/>
      </c>
      <c r="AI13" s="257">
        <f>IF(R13="YES",AB13,0)</f>
        <v>0</v>
      </c>
    </row>
    <row r="14" spans="1:36" x14ac:dyDescent="0.3">
      <c r="A14" s="287">
        <v>2</v>
      </c>
      <c r="B14" s="161"/>
      <c r="C14" s="150"/>
      <c r="D14" s="150"/>
      <c r="E14" s="150"/>
      <c r="F14" s="152"/>
      <c r="G14" s="152"/>
      <c r="H14" s="154"/>
      <c r="I14" s="155"/>
      <c r="J14" s="159"/>
      <c r="K14" s="159"/>
      <c r="L14" s="337"/>
      <c r="M14" s="343" t="str">
        <f>IF(L14="","",LOOKUP(L14,'Work Programme'!$A$8:$A$207,'Work Programme'!$B$8:$B$207))</f>
        <v/>
      </c>
      <c r="N14" s="150"/>
      <c r="O14" s="151"/>
      <c r="P14" s="254" t="str">
        <f>IF(H14="","",VLOOKUP(H14,'Overview - Financial Statement'!$A$46:$B$60,2,FALSE))</f>
        <v/>
      </c>
      <c r="Q14" s="255" t="str">
        <f t="shared" si="0"/>
        <v/>
      </c>
      <c r="R14" s="153"/>
      <c r="S14" s="153"/>
      <c r="T14" s="238">
        <f>IF(R14="YES",Q14,0)</f>
        <v>0</v>
      </c>
      <c r="U14" s="193" t="s">
        <v>44</v>
      </c>
      <c r="V14" s="173"/>
      <c r="W14" s="193" t="str">
        <f>IF(Q14="","",IF(F14="","CHECK DATES","OK"))</f>
        <v/>
      </c>
      <c r="X14" s="264" t="str">
        <f>IF(F14-(J14)&lt;0,"a posteriori ?","OK")</f>
        <v>OK</v>
      </c>
      <c r="Y14" s="193" t="str">
        <f>IF(Q14="","",(IF(OR(J14&lt;=($E$4-1),J14&gt;=($G$4+1),K14&lt;=($E$4-1),K14&gt;=($G$4+1)),"CHECK DATES","OK")))</f>
        <v/>
      </c>
      <c r="Z14" s="193" t="str">
        <f>IF(H14="","",H14)</f>
        <v/>
      </c>
      <c r="AA14" s="397" t="str">
        <f>IF(H14="","",IF(HLOOKUP(H14,$V$4:$AJ$5,2,FALSE)="",P14,IF(P14&lt;&gt;HLOOKUP(H14,$V$4:$AJ$5,2,FALSE),HLOOKUP(H14,$V$4:$AJ$5,2,FALSE),P14)))</f>
        <v/>
      </c>
      <c r="AB14" s="257" t="str">
        <f>IF(P14="","",IF(AA14=1,Q14,I14/AA14))</f>
        <v/>
      </c>
      <c r="AC14" s="257" t="str">
        <f>IF(AB14="","",IF(AA14=1,0,AB14-Q14))</f>
        <v/>
      </c>
      <c r="AD14" s="193" t="str">
        <f>IF(Q14=0,"",(IF(G14="","CHECK DATES","OK")))</f>
        <v>CHECK DATES</v>
      </c>
      <c r="AE14" s="257" t="str">
        <f>IF(OR(U14="NO",Y14="CHECK DATES",AD14="CHECK DATES"),AB14,"")</f>
        <v/>
      </c>
      <c r="AF14" s="286">
        <v>0</v>
      </c>
      <c r="AG14" s="257">
        <f>IF(OR(U14="NO",AE14&gt;0,AF14&gt;0)*(AND(OR(R14="NO",R14=""))),SUM(AE14:AF14),"")</f>
        <v>0</v>
      </c>
      <c r="AH14" s="257" t="str">
        <f>IF(OR(U14="NO",AE14&gt;0,AF14&gt;0)*(AND(OR(R14="YES"))),SUM(AE14:AF14),"")</f>
        <v/>
      </c>
      <c r="AI14" s="257">
        <f>IF(R14="YES",AB14,0)</f>
        <v>0</v>
      </c>
    </row>
    <row r="15" spans="1:36" x14ac:dyDescent="0.3">
      <c r="A15" s="287">
        <v>3</v>
      </c>
      <c r="B15" s="161"/>
      <c r="C15" s="150"/>
      <c r="D15" s="150"/>
      <c r="E15" s="150"/>
      <c r="F15" s="152"/>
      <c r="G15" s="152"/>
      <c r="H15" s="154"/>
      <c r="I15" s="155"/>
      <c r="J15" s="159"/>
      <c r="K15" s="159"/>
      <c r="L15" s="337"/>
      <c r="M15" s="343" t="str">
        <f>IF(L15="","",LOOKUP(L15,'Work Programme'!$A$8:$A$207,'Work Programme'!$B$8:$B$207))</f>
        <v/>
      </c>
      <c r="N15" s="150"/>
      <c r="O15" s="151"/>
      <c r="P15" s="254" t="str">
        <f>IF(H15="","",VLOOKUP(H15,'Overview - Financial Statement'!$A$46:$B$60,2,FALSE))</f>
        <v/>
      </c>
      <c r="Q15" s="255" t="str">
        <f t="shared" si="0"/>
        <v/>
      </c>
      <c r="R15" s="153"/>
      <c r="S15" s="153"/>
      <c r="T15" s="238">
        <f t="shared" ref="T15:T78" si="1">IF(R15="YES",Q15,0)</f>
        <v>0</v>
      </c>
      <c r="U15" s="193" t="s">
        <v>44</v>
      </c>
      <c r="V15" s="173"/>
      <c r="W15" s="193" t="str">
        <f>IF(Q15="","",IF(F15="","CHECK DATES","OK"))</f>
        <v/>
      </c>
      <c r="X15" s="264" t="str">
        <f>IF(F15-(J15)&lt;0,"a posteriori ?","OK")</f>
        <v>OK</v>
      </c>
      <c r="Y15" s="193" t="str">
        <f>IF(Q15="","",(IF(OR(J15&lt;=($E$4-1),J15&gt;=($G$4+1),K15&lt;=($E$4-1),K15&gt;=($G$4+1)),"CHECK DATES","OK")))</f>
        <v/>
      </c>
      <c r="Z15" s="193" t="str">
        <f>IF(H15="","",H15)</f>
        <v/>
      </c>
      <c r="AA15" s="397" t="str">
        <f>IF(H15="","",IF(HLOOKUP(H15,$V$4:$AJ$5,2,FALSE)="",P15,IF(P15&lt;&gt;HLOOKUP(H15,$V$4:$AJ$5,2,FALSE),HLOOKUP(H15,$V$4:$AJ$5,2,FALSE),P15)))</f>
        <v/>
      </c>
      <c r="AB15" s="257" t="str">
        <f>IF(P15="","",IF(AA15=1,Q15,I15/AA15))</f>
        <v/>
      </c>
      <c r="AC15" s="257" t="str">
        <f>IF(AB15="","",IF(AA15=1,0,AB15-Q15))</f>
        <v/>
      </c>
      <c r="AD15" s="193" t="str">
        <f>IF(Q15=0,"",(IF(G15="","CHECK DATES","OK")))</f>
        <v>CHECK DATES</v>
      </c>
      <c r="AE15" s="257" t="str">
        <f>IF(OR(U15="NO",Y15="CHECK DATES",AD15="CHECK DATES"),AB15,"")</f>
        <v/>
      </c>
      <c r="AF15" s="286">
        <v>0</v>
      </c>
      <c r="AG15" s="257">
        <f>IF(OR(U15="NO",AE15&gt;0,AF15&gt;0)*(AND(OR(R15="NO",R15=""))),SUM(AE15:AF15),"")</f>
        <v>0</v>
      </c>
      <c r="AH15" s="257" t="str">
        <f>IF(OR(U15="NO",AE15&gt;0,AF15&gt;0)*(AND(OR(R15="YES"))),SUM(AE15:AF15),"")</f>
        <v/>
      </c>
      <c r="AI15" s="257">
        <f>IF(R15="YES",AB15,0)</f>
        <v>0</v>
      </c>
    </row>
    <row r="16" spans="1:36" x14ac:dyDescent="0.3">
      <c r="A16" s="287">
        <v>4</v>
      </c>
      <c r="B16" s="161"/>
      <c r="C16" s="150"/>
      <c r="D16" s="150"/>
      <c r="E16" s="150"/>
      <c r="F16" s="152"/>
      <c r="G16" s="152"/>
      <c r="H16" s="154"/>
      <c r="I16" s="155"/>
      <c r="J16" s="159"/>
      <c r="K16" s="159"/>
      <c r="L16" s="337"/>
      <c r="M16" s="343" t="str">
        <f>IF(L16="","",LOOKUP(L16,'Work Programme'!$A$8:$A$207,'Work Programme'!$B$8:$B$207))</f>
        <v/>
      </c>
      <c r="N16" s="150"/>
      <c r="O16" s="151"/>
      <c r="P16" s="254" t="str">
        <f>IF(H16="","",VLOOKUP(H16,'Overview - Financial Statement'!$A$46:$B$60,2,FALSE))</f>
        <v/>
      </c>
      <c r="Q16" s="255" t="str">
        <f t="shared" si="0"/>
        <v/>
      </c>
      <c r="R16" s="153"/>
      <c r="S16" s="153"/>
      <c r="T16" s="238">
        <f t="shared" si="1"/>
        <v>0</v>
      </c>
      <c r="U16" s="193" t="s">
        <v>44</v>
      </c>
      <c r="V16" s="173"/>
      <c r="W16" s="193" t="str">
        <f t="shared" ref="W16:W19" si="2">IF(Q16="","",IF(F16="","CHECK DATES","OK"))</f>
        <v/>
      </c>
      <c r="X16" s="264" t="str">
        <f t="shared" ref="X16:X19" si="3">IF(F16-(J16)&lt;0,"a posteriori ?","OK")</f>
        <v>OK</v>
      </c>
      <c r="Y16" s="193" t="str">
        <f t="shared" ref="Y16:Y19" si="4">IF(Q16="","",(IF(OR(J16&lt;=($E$4-1),J16&gt;=($G$4+1),K16&lt;=($E$4-1),K16&gt;=($G$4+1)),"CHECK DATES","OK")))</f>
        <v/>
      </c>
      <c r="Z16" s="193" t="str">
        <f t="shared" ref="Z16:Z19" si="5">IF(H16="","",H16)</f>
        <v/>
      </c>
      <c r="AA16" s="397" t="str">
        <f t="shared" ref="AA16:AA19" si="6">IF(H16="","",IF(HLOOKUP(H16,$V$4:$AJ$5,2,FALSE)="",P16,IF(P16&lt;&gt;HLOOKUP(H16,$V$4:$AJ$5,2,FALSE),HLOOKUP(H16,$V$4:$AJ$5,2,FALSE),P16)))</f>
        <v/>
      </c>
      <c r="AB16" s="257" t="str">
        <f t="shared" ref="AB16:AB19" si="7">IF(P16="","",IF(AA16=1,Q16,I16/AA16))</f>
        <v/>
      </c>
      <c r="AC16" s="257" t="str">
        <f t="shared" ref="AC16:AC19" si="8">IF(AB16="","",IF(AA16=1,0,AB16-Q16))</f>
        <v/>
      </c>
      <c r="AD16" s="193" t="str">
        <f t="shared" ref="AD16:AD19" si="9">IF(Q16=0,"",(IF(G16="","CHECK DATES","OK")))</f>
        <v>CHECK DATES</v>
      </c>
      <c r="AE16" s="257" t="str">
        <f t="shared" ref="AE16:AE19" si="10">IF(OR(U16="NO",Y16="CHECK DATES",AD16="CHECK DATES"),AB16,"")</f>
        <v/>
      </c>
      <c r="AF16" s="286">
        <v>0</v>
      </c>
      <c r="AG16" s="257">
        <f t="shared" ref="AG16:AG19" si="11">IF(OR(U16="NO",AE16&gt;0,AF16&gt;0)*(AND(OR(R16="NO",R16=""))),SUM(AE16:AF16),"")</f>
        <v>0</v>
      </c>
      <c r="AH16" s="257" t="str">
        <f t="shared" ref="AH16:AH19" si="12">IF(OR(U16="NO",AE16&gt;0,AF16&gt;0)*(AND(OR(R16="YES"))),SUM(AE16:AF16),"")</f>
        <v/>
      </c>
      <c r="AI16" s="257">
        <f t="shared" ref="AI16:AI19" si="13">IF(R16="YES",AB16,0)</f>
        <v>0</v>
      </c>
    </row>
    <row r="17" spans="1:35" x14ac:dyDescent="0.3">
      <c r="A17" s="287">
        <v>5</v>
      </c>
      <c r="B17" s="161"/>
      <c r="C17" s="150"/>
      <c r="D17" s="150"/>
      <c r="E17" s="150"/>
      <c r="F17" s="152"/>
      <c r="G17" s="152"/>
      <c r="H17" s="154"/>
      <c r="I17" s="155"/>
      <c r="J17" s="159"/>
      <c r="K17" s="159"/>
      <c r="L17" s="337"/>
      <c r="M17" s="343" t="str">
        <f>IF(L17="","",LOOKUP(L17,'Work Programme'!$A$8:$A$207,'Work Programme'!$B$8:$B$207))</f>
        <v/>
      </c>
      <c r="N17" s="150"/>
      <c r="O17" s="151"/>
      <c r="P17" s="254" t="str">
        <f>IF(H17="","",VLOOKUP(H17,'Overview - Financial Statement'!$A$46:$B$60,2,FALSE))</f>
        <v/>
      </c>
      <c r="Q17" s="255" t="str">
        <f t="shared" si="0"/>
        <v/>
      </c>
      <c r="R17" s="153"/>
      <c r="S17" s="153"/>
      <c r="T17" s="238">
        <f t="shared" si="1"/>
        <v>0</v>
      </c>
      <c r="U17" s="193" t="s">
        <v>44</v>
      </c>
      <c r="V17" s="173"/>
      <c r="W17" s="193" t="str">
        <f t="shared" si="2"/>
        <v/>
      </c>
      <c r="X17" s="264" t="str">
        <f t="shared" si="3"/>
        <v>OK</v>
      </c>
      <c r="Y17" s="193" t="str">
        <f t="shared" si="4"/>
        <v/>
      </c>
      <c r="Z17" s="193" t="str">
        <f t="shared" si="5"/>
        <v/>
      </c>
      <c r="AA17" s="397" t="str">
        <f t="shared" si="6"/>
        <v/>
      </c>
      <c r="AB17" s="257" t="str">
        <f t="shared" si="7"/>
        <v/>
      </c>
      <c r="AC17" s="257" t="str">
        <f t="shared" si="8"/>
        <v/>
      </c>
      <c r="AD17" s="193" t="str">
        <f t="shared" si="9"/>
        <v>CHECK DATES</v>
      </c>
      <c r="AE17" s="257" t="str">
        <f t="shared" si="10"/>
        <v/>
      </c>
      <c r="AF17" s="286">
        <v>0</v>
      </c>
      <c r="AG17" s="257">
        <f t="shared" si="11"/>
        <v>0</v>
      </c>
      <c r="AH17" s="257" t="str">
        <f t="shared" si="12"/>
        <v/>
      </c>
      <c r="AI17" s="257">
        <f t="shared" si="13"/>
        <v>0</v>
      </c>
    </row>
    <row r="18" spans="1:35" x14ac:dyDescent="0.3">
      <c r="A18" s="287">
        <v>6</v>
      </c>
      <c r="B18" s="161"/>
      <c r="C18" s="150"/>
      <c r="D18" s="150"/>
      <c r="E18" s="150"/>
      <c r="F18" s="152"/>
      <c r="G18" s="152"/>
      <c r="H18" s="154"/>
      <c r="I18" s="155"/>
      <c r="J18" s="159"/>
      <c r="K18" s="159"/>
      <c r="L18" s="337"/>
      <c r="M18" s="343" t="str">
        <f>IF(L18="","",LOOKUP(L18,'Work Programme'!$A$8:$A$207,'Work Programme'!$B$8:$B$207))</f>
        <v/>
      </c>
      <c r="N18" s="150"/>
      <c r="O18" s="151"/>
      <c r="P18" s="254" t="str">
        <f>IF(H18="","",VLOOKUP(H18,'Overview - Financial Statement'!$A$46:$B$60,2,FALSE))</f>
        <v/>
      </c>
      <c r="Q18" s="255" t="str">
        <f t="shared" si="0"/>
        <v/>
      </c>
      <c r="R18" s="153"/>
      <c r="S18" s="153"/>
      <c r="T18" s="238">
        <f t="shared" si="1"/>
        <v>0</v>
      </c>
      <c r="U18" s="193" t="s">
        <v>44</v>
      </c>
      <c r="V18" s="173"/>
      <c r="W18" s="193" t="str">
        <f t="shared" si="2"/>
        <v/>
      </c>
      <c r="X18" s="264" t="str">
        <f t="shared" si="3"/>
        <v>OK</v>
      </c>
      <c r="Y18" s="193" t="str">
        <f t="shared" si="4"/>
        <v/>
      </c>
      <c r="Z18" s="193" t="str">
        <f t="shared" si="5"/>
        <v/>
      </c>
      <c r="AA18" s="397" t="str">
        <f t="shared" si="6"/>
        <v/>
      </c>
      <c r="AB18" s="257" t="str">
        <f t="shared" si="7"/>
        <v/>
      </c>
      <c r="AC18" s="257" t="str">
        <f t="shared" si="8"/>
        <v/>
      </c>
      <c r="AD18" s="193" t="str">
        <f t="shared" si="9"/>
        <v>CHECK DATES</v>
      </c>
      <c r="AE18" s="257" t="str">
        <f t="shared" si="10"/>
        <v/>
      </c>
      <c r="AF18" s="286">
        <v>0</v>
      </c>
      <c r="AG18" s="257">
        <f t="shared" si="11"/>
        <v>0</v>
      </c>
      <c r="AH18" s="257" t="str">
        <f t="shared" si="12"/>
        <v/>
      </c>
      <c r="AI18" s="257">
        <f t="shared" si="13"/>
        <v>0</v>
      </c>
    </row>
    <row r="19" spans="1:35" x14ac:dyDescent="0.3">
      <c r="A19" s="287">
        <v>7</v>
      </c>
      <c r="B19" s="161"/>
      <c r="C19" s="150"/>
      <c r="D19" s="150"/>
      <c r="E19" s="150"/>
      <c r="F19" s="152"/>
      <c r="G19" s="152"/>
      <c r="H19" s="154"/>
      <c r="I19" s="155"/>
      <c r="J19" s="159"/>
      <c r="K19" s="159"/>
      <c r="L19" s="337"/>
      <c r="M19" s="343" t="str">
        <f>IF(L19="","",LOOKUP(L19,'Work Programme'!$A$8:$A$207,'Work Programme'!$B$8:$B$207))</f>
        <v/>
      </c>
      <c r="N19" s="150"/>
      <c r="O19" s="151"/>
      <c r="P19" s="254" t="str">
        <f>IF(H19="","",VLOOKUP(H19,'Overview - Financial Statement'!$A$46:$B$60,2,FALSE))</f>
        <v/>
      </c>
      <c r="Q19" s="255" t="str">
        <f t="shared" si="0"/>
        <v/>
      </c>
      <c r="R19" s="153"/>
      <c r="S19" s="153"/>
      <c r="T19" s="238">
        <f t="shared" si="1"/>
        <v>0</v>
      </c>
      <c r="U19" s="193" t="s">
        <v>44</v>
      </c>
      <c r="V19" s="173"/>
      <c r="W19" s="193" t="str">
        <f t="shared" si="2"/>
        <v/>
      </c>
      <c r="X19" s="264" t="str">
        <f t="shared" si="3"/>
        <v>OK</v>
      </c>
      <c r="Y19" s="193" t="str">
        <f t="shared" si="4"/>
        <v/>
      </c>
      <c r="Z19" s="193" t="str">
        <f t="shared" si="5"/>
        <v/>
      </c>
      <c r="AA19" s="397" t="str">
        <f t="shared" si="6"/>
        <v/>
      </c>
      <c r="AB19" s="257" t="str">
        <f t="shared" si="7"/>
        <v/>
      </c>
      <c r="AC19" s="257" t="str">
        <f t="shared" si="8"/>
        <v/>
      </c>
      <c r="AD19" s="193" t="str">
        <f t="shared" si="9"/>
        <v>CHECK DATES</v>
      </c>
      <c r="AE19" s="257" t="str">
        <f t="shared" si="10"/>
        <v/>
      </c>
      <c r="AF19" s="286">
        <v>0</v>
      </c>
      <c r="AG19" s="257">
        <f t="shared" si="11"/>
        <v>0</v>
      </c>
      <c r="AH19" s="257" t="str">
        <f t="shared" si="12"/>
        <v/>
      </c>
      <c r="AI19" s="257">
        <f t="shared" si="13"/>
        <v>0</v>
      </c>
    </row>
    <row r="20" spans="1:35" x14ac:dyDescent="0.3">
      <c r="A20" s="287">
        <v>8</v>
      </c>
      <c r="B20" s="161"/>
      <c r="C20" s="150"/>
      <c r="D20" s="150"/>
      <c r="E20" s="150"/>
      <c r="F20" s="152"/>
      <c r="G20" s="152"/>
      <c r="H20" s="154"/>
      <c r="I20" s="155"/>
      <c r="J20" s="159"/>
      <c r="K20" s="159"/>
      <c r="L20" s="337"/>
      <c r="M20" s="343" t="str">
        <f>IF(L20="","",LOOKUP(L20,'Work Programme'!$A$8:$A$207,'Work Programme'!$B$8:$B$207))</f>
        <v/>
      </c>
      <c r="N20" s="150"/>
      <c r="O20" s="151"/>
      <c r="P20" s="254" t="str">
        <f>IF(H20="","",VLOOKUP(H20,'Overview - Financial Statement'!$A$46:$B$60,2,FALSE))</f>
        <v/>
      </c>
      <c r="Q20" s="255" t="str">
        <f t="shared" si="0"/>
        <v/>
      </c>
      <c r="R20" s="153"/>
      <c r="S20" s="153"/>
      <c r="T20" s="238">
        <f t="shared" si="1"/>
        <v>0</v>
      </c>
      <c r="U20" s="193" t="s">
        <v>44</v>
      </c>
      <c r="V20" s="173"/>
      <c r="W20" s="193" t="str">
        <f t="shared" ref="W20:W83" si="14">IF(Q20="","",IF(F20="","CHECK DATES","OK"))</f>
        <v/>
      </c>
      <c r="X20" s="264" t="str">
        <f t="shared" ref="X20:X83" si="15">IF(F20-(J20)&lt;0,"a posteriori ?","OK")</f>
        <v>OK</v>
      </c>
      <c r="Y20" s="193" t="str">
        <f t="shared" ref="Y20:Y83" si="16">IF(Q20="","",(IF(OR(J20&lt;=($E$4-1),J20&gt;=($G$4+1),K20&lt;=($E$4-1),K20&gt;=($G$4+1)),"CHECK DATES","OK")))</f>
        <v/>
      </c>
      <c r="Z20" s="193" t="str">
        <f t="shared" ref="Z20:Z83" si="17">IF(H20="","",H20)</f>
        <v/>
      </c>
      <c r="AA20" s="397" t="str">
        <f t="shared" ref="AA20:AA83" si="18">IF(H20="","",IF(HLOOKUP(H20,$V$4:$AJ$5,2,FALSE)="",P20,IF(P20&lt;&gt;HLOOKUP(H20,$V$4:$AJ$5,2,FALSE),HLOOKUP(H20,$V$4:$AJ$5,2,FALSE),P20)))</f>
        <v/>
      </c>
      <c r="AB20" s="257" t="str">
        <f t="shared" ref="AB20:AB83" si="19">IF(P20="","",IF(AA20=1,Q20,I20/AA20))</f>
        <v/>
      </c>
      <c r="AC20" s="257" t="str">
        <f t="shared" ref="AC20:AC83" si="20">IF(AB20="","",IF(AA20=1,0,AB20-Q20))</f>
        <v/>
      </c>
      <c r="AD20" s="193" t="str">
        <f t="shared" ref="AD20:AD83" si="21">IF(Q20=0,"",(IF(G20="","CHECK DATES","OK")))</f>
        <v>CHECK DATES</v>
      </c>
      <c r="AE20" s="257" t="str">
        <f t="shared" ref="AE20:AE83" si="22">IF(OR(U20="NO",Y20="CHECK DATES",AD20="CHECK DATES"),AB20,"")</f>
        <v/>
      </c>
      <c r="AF20" s="286">
        <v>0</v>
      </c>
      <c r="AG20" s="257">
        <f t="shared" ref="AG20:AG83" si="23">IF(OR(U20="NO",AE20&gt;0,AF20&gt;0)*(AND(OR(R20="NO",R20=""))),SUM(AE20:AF20),"")</f>
        <v>0</v>
      </c>
      <c r="AH20" s="257" t="str">
        <f t="shared" ref="AH20:AH83" si="24">IF(OR(U20="NO",AE20&gt;0,AF20&gt;0)*(AND(OR(R20="YES"))),SUM(AE20:AF20),"")</f>
        <v/>
      </c>
      <c r="AI20" s="257">
        <f t="shared" ref="AI20:AI83" si="25">IF(R20="YES",AB20,0)</f>
        <v>0</v>
      </c>
    </row>
    <row r="21" spans="1:35" x14ac:dyDescent="0.3">
      <c r="A21" s="287">
        <v>9</v>
      </c>
      <c r="B21" s="161"/>
      <c r="C21" s="150"/>
      <c r="D21" s="150"/>
      <c r="E21" s="150"/>
      <c r="F21" s="152"/>
      <c r="G21" s="152"/>
      <c r="H21" s="154"/>
      <c r="I21" s="155"/>
      <c r="J21" s="159"/>
      <c r="K21" s="159"/>
      <c r="L21" s="337"/>
      <c r="M21" s="343" t="str">
        <f>IF(L21="","",LOOKUP(L21,'Work Programme'!$A$8:$A$207,'Work Programme'!$B$8:$B$207))</f>
        <v/>
      </c>
      <c r="N21" s="150"/>
      <c r="O21" s="151"/>
      <c r="P21" s="254" t="str">
        <f>IF(H21="","",VLOOKUP(H21,'Overview - Financial Statement'!$A$46:$B$60,2,FALSE))</f>
        <v/>
      </c>
      <c r="Q21" s="255" t="str">
        <f t="shared" si="0"/>
        <v/>
      </c>
      <c r="R21" s="153"/>
      <c r="S21" s="153"/>
      <c r="T21" s="238">
        <f t="shared" si="1"/>
        <v>0</v>
      </c>
      <c r="U21" s="193" t="s">
        <v>44</v>
      </c>
      <c r="V21" s="173"/>
      <c r="W21" s="193" t="str">
        <f t="shared" si="14"/>
        <v/>
      </c>
      <c r="X21" s="264" t="str">
        <f t="shared" si="15"/>
        <v>OK</v>
      </c>
      <c r="Y21" s="193" t="str">
        <f t="shared" si="16"/>
        <v/>
      </c>
      <c r="Z21" s="193" t="str">
        <f t="shared" si="17"/>
        <v/>
      </c>
      <c r="AA21" s="397" t="str">
        <f t="shared" si="18"/>
        <v/>
      </c>
      <c r="AB21" s="257" t="str">
        <f t="shared" si="19"/>
        <v/>
      </c>
      <c r="AC21" s="257" t="str">
        <f t="shared" si="20"/>
        <v/>
      </c>
      <c r="AD21" s="193" t="str">
        <f t="shared" si="21"/>
        <v>CHECK DATES</v>
      </c>
      <c r="AE21" s="257" t="str">
        <f t="shared" si="22"/>
        <v/>
      </c>
      <c r="AF21" s="286">
        <v>0</v>
      </c>
      <c r="AG21" s="257">
        <f t="shared" si="23"/>
        <v>0</v>
      </c>
      <c r="AH21" s="257" t="str">
        <f t="shared" si="24"/>
        <v/>
      </c>
      <c r="AI21" s="257">
        <f t="shared" si="25"/>
        <v>0</v>
      </c>
    </row>
    <row r="22" spans="1:35" x14ac:dyDescent="0.3">
      <c r="A22" s="287">
        <v>10</v>
      </c>
      <c r="B22" s="161"/>
      <c r="C22" s="150"/>
      <c r="D22" s="150"/>
      <c r="E22" s="150"/>
      <c r="F22" s="152"/>
      <c r="G22" s="152"/>
      <c r="H22" s="154"/>
      <c r="I22" s="155"/>
      <c r="J22" s="159"/>
      <c r="K22" s="159"/>
      <c r="L22" s="337"/>
      <c r="M22" s="343" t="str">
        <f>IF(L22="","",LOOKUP(L22,'Work Programme'!$A$8:$A$207,'Work Programme'!$B$8:$B$207))</f>
        <v/>
      </c>
      <c r="N22" s="150"/>
      <c r="O22" s="151"/>
      <c r="P22" s="254" t="str">
        <f>IF(H22="","",VLOOKUP(H22,'Overview - Financial Statement'!$A$46:$B$60,2,FALSE))</f>
        <v/>
      </c>
      <c r="Q22" s="255" t="str">
        <f t="shared" si="0"/>
        <v/>
      </c>
      <c r="R22" s="153"/>
      <c r="S22" s="153"/>
      <c r="T22" s="238">
        <f t="shared" si="1"/>
        <v>0</v>
      </c>
      <c r="U22" s="193" t="s">
        <v>44</v>
      </c>
      <c r="V22" s="173"/>
      <c r="W22" s="193" t="str">
        <f t="shared" si="14"/>
        <v/>
      </c>
      <c r="X22" s="264" t="str">
        <f t="shared" si="15"/>
        <v>OK</v>
      </c>
      <c r="Y22" s="193" t="str">
        <f t="shared" si="16"/>
        <v/>
      </c>
      <c r="Z22" s="193" t="str">
        <f t="shared" si="17"/>
        <v/>
      </c>
      <c r="AA22" s="397" t="str">
        <f t="shared" si="18"/>
        <v/>
      </c>
      <c r="AB22" s="257" t="str">
        <f t="shared" si="19"/>
        <v/>
      </c>
      <c r="AC22" s="257" t="str">
        <f t="shared" si="20"/>
        <v/>
      </c>
      <c r="AD22" s="193" t="str">
        <f t="shared" si="21"/>
        <v>CHECK DATES</v>
      </c>
      <c r="AE22" s="257" t="str">
        <f t="shared" si="22"/>
        <v/>
      </c>
      <c r="AF22" s="286">
        <v>0</v>
      </c>
      <c r="AG22" s="257">
        <f t="shared" si="23"/>
        <v>0</v>
      </c>
      <c r="AH22" s="257" t="str">
        <f t="shared" si="24"/>
        <v/>
      </c>
      <c r="AI22" s="257">
        <f t="shared" si="25"/>
        <v>0</v>
      </c>
    </row>
    <row r="23" spans="1:35" x14ac:dyDescent="0.3">
      <c r="A23" s="287">
        <v>11</v>
      </c>
      <c r="B23" s="161"/>
      <c r="C23" s="150"/>
      <c r="D23" s="150"/>
      <c r="E23" s="150"/>
      <c r="F23" s="152"/>
      <c r="G23" s="152"/>
      <c r="H23" s="154"/>
      <c r="I23" s="155"/>
      <c r="J23" s="159"/>
      <c r="K23" s="159"/>
      <c r="L23" s="337"/>
      <c r="M23" s="343" t="str">
        <f>IF(L23="","",LOOKUP(L23,'Work Programme'!$A$8:$A$207,'Work Programme'!$B$8:$B$207))</f>
        <v/>
      </c>
      <c r="N23" s="150"/>
      <c r="O23" s="151"/>
      <c r="P23" s="254" t="str">
        <f>IF(H23="","",VLOOKUP(H23,'Overview - Financial Statement'!$A$46:$B$60,2,FALSE))</f>
        <v/>
      </c>
      <c r="Q23" s="255" t="str">
        <f t="shared" si="0"/>
        <v/>
      </c>
      <c r="R23" s="153"/>
      <c r="S23" s="153"/>
      <c r="T23" s="238">
        <f t="shared" si="1"/>
        <v>0</v>
      </c>
      <c r="U23" s="193" t="s">
        <v>44</v>
      </c>
      <c r="V23" s="173"/>
      <c r="W23" s="193" t="str">
        <f t="shared" si="14"/>
        <v/>
      </c>
      <c r="X23" s="264" t="str">
        <f t="shared" si="15"/>
        <v>OK</v>
      </c>
      <c r="Y23" s="193" t="str">
        <f t="shared" si="16"/>
        <v/>
      </c>
      <c r="Z23" s="193" t="str">
        <f t="shared" si="17"/>
        <v/>
      </c>
      <c r="AA23" s="397" t="str">
        <f t="shared" si="18"/>
        <v/>
      </c>
      <c r="AB23" s="257" t="str">
        <f t="shared" si="19"/>
        <v/>
      </c>
      <c r="AC23" s="257" t="str">
        <f t="shared" si="20"/>
        <v/>
      </c>
      <c r="AD23" s="193" t="str">
        <f t="shared" si="21"/>
        <v>CHECK DATES</v>
      </c>
      <c r="AE23" s="257" t="str">
        <f t="shared" si="22"/>
        <v/>
      </c>
      <c r="AF23" s="286">
        <v>0</v>
      </c>
      <c r="AG23" s="257">
        <f t="shared" si="23"/>
        <v>0</v>
      </c>
      <c r="AH23" s="257" t="str">
        <f t="shared" si="24"/>
        <v/>
      </c>
      <c r="AI23" s="257">
        <f t="shared" si="25"/>
        <v>0</v>
      </c>
    </row>
    <row r="24" spans="1:35" x14ac:dyDescent="0.3">
      <c r="A24" s="287">
        <v>12</v>
      </c>
      <c r="B24" s="161"/>
      <c r="C24" s="150"/>
      <c r="D24" s="150"/>
      <c r="E24" s="150"/>
      <c r="F24" s="152"/>
      <c r="G24" s="152"/>
      <c r="H24" s="154"/>
      <c r="I24" s="155"/>
      <c r="J24" s="159"/>
      <c r="K24" s="159"/>
      <c r="L24" s="337"/>
      <c r="M24" s="343" t="str">
        <f>IF(L24="","",LOOKUP(L24,'Work Programme'!$A$8:$A$207,'Work Programme'!$B$8:$B$207))</f>
        <v/>
      </c>
      <c r="N24" s="150"/>
      <c r="O24" s="151"/>
      <c r="P24" s="254" t="str">
        <f>IF(H24="","",VLOOKUP(H24,'Overview - Financial Statement'!$A$46:$B$60,2,FALSE))</f>
        <v/>
      </c>
      <c r="Q24" s="255" t="str">
        <f t="shared" si="0"/>
        <v/>
      </c>
      <c r="R24" s="153"/>
      <c r="S24" s="153"/>
      <c r="T24" s="238">
        <f t="shared" si="1"/>
        <v>0</v>
      </c>
      <c r="U24" s="193" t="s">
        <v>44</v>
      </c>
      <c r="V24" s="173"/>
      <c r="W24" s="193" t="str">
        <f t="shared" si="14"/>
        <v/>
      </c>
      <c r="X24" s="264" t="str">
        <f t="shared" si="15"/>
        <v>OK</v>
      </c>
      <c r="Y24" s="193" t="str">
        <f t="shared" si="16"/>
        <v/>
      </c>
      <c r="Z24" s="193" t="str">
        <f t="shared" si="17"/>
        <v/>
      </c>
      <c r="AA24" s="397" t="str">
        <f t="shared" si="18"/>
        <v/>
      </c>
      <c r="AB24" s="257" t="str">
        <f t="shared" si="19"/>
        <v/>
      </c>
      <c r="AC24" s="257" t="str">
        <f t="shared" si="20"/>
        <v/>
      </c>
      <c r="AD24" s="193" t="str">
        <f t="shared" si="21"/>
        <v>CHECK DATES</v>
      </c>
      <c r="AE24" s="257" t="str">
        <f t="shared" si="22"/>
        <v/>
      </c>
      <c r="AF24" s="286">
        <v>0</v>
      </c>
      <c r="AG24" s="257">
        <f t="shared" si="23"/>
        <v>0</v>
      </c>
      <c r="AH24" s="257" t="str">
        <f t="shared" si="24"/>
        <v/>
      </c>
      <c r="AI24" s="257">
        <f t="shared" si="25"/>
        <v>0</v>
      </c>
    </row>
    <row r="25" spans="1:35" x14ac:dyDescent="0.3">
      <c r="A25" s="287">
        <v>13</v>
      </c>
      <c r="B25" s="161"/>
      <c r="C25" s="150"/>
      <c r="D25" s="150"/>
      <c r="E25" s="150"/>
      <c r="F25" s="152"/>
      <c r="G25" s="152"/>
      <c r="H25" s="154"/>
      <c r="I25" s="155"/>
      <c r="J25" s="159"/>
      <c r="K25" s="159"/>
      <c r="L25" s="337"/>
      <c r="M25" s="343" t="str">
        <f>IF(L25="","",LOOKUP(L25,'Work Programme'!$A$8:$A$207,'Work Programme'!$B$8:$B$207))</f>
        <v/>
      </c>
      <c r="N25" s="150"/>
      <c r="O25" s="151"/>
      <c r="P25" s="254" t="str">
        <f>IF(H25="","",VLOOKUP(H25,'Overview - Financial Statement'!$A$46:$B$60,2,FALSE))</f>
        <v/>
      </c>
      <c r="Q25" s="255" t="str">
        <f t="shared" si="0"/>
        <v/>
      </c>
      <c r="R25" s="153"/>
      <c r="S25" s="153"/>
      <c r="T25" s="238">
        <f t="shared" si="1"/>
        <v>0</v>
      </c>
      <c r="U25" s="193" t="s">
        <v>44</v>
      </c>
      <c r="V25" s="173"/>
      <c r="W25" s="193" t="str">
        <f t="shared" si="14"/>
        <v/>
      </c>
      <c r="X25" s="264" t="str">
        <f t="shared" si="15"/>
        <v>OK</v>
      </c>
      <c r="Y25" s="193" t="str">
        <f t="shared" si="16"/>
        <v/>
      </c>
      <c r="Z25" s="193" t="str">
        <f t="shared" si="17"/>
        <v/>
      </c>
      <c r="AA25" s="397" t="str">
        <f t="shared" si="18"/>
        <v/>
      </c>
      <c r="AB25" s="257" t="str">
        <f t="shared" si="19"/>
        <v/>
      </c>
      <c r="AC25" s="257" t="str">
        <f t="shared" si="20"/>
        <v/>
      </c>
      <c r="AD25" s="193" t="str">
        <f t="shared" si="21"/>
        <v>CHECK DATES</v>
      </c>
      <c r="AE25" s="257" t="str">
        <f t="shared" si="22"/>
        <v/>
      </c>
      <c r="AF25" s="286">
        <v>0</v>
      </c>
      <c r="AG25" s="257">
        <f t="shared" si="23"/>
        <v>0</v>
      </c>
      <c r="AH25" s="257" t="str">
        <f t="shared" si="24"/>
        <v/>
      </c>
      <c r="AI25" s="257">
        <f t="shared" si="25"/>
        <v>0</v>
      </c>
    </row>
    <row r="26" spans="1:35" x14ac:dyDescent="0.3">
      <c r="A26" s="287">
        <v>14</v>
      </c>
      <c r="B26" s="161"/>
      <c r="C26" s="150"/>
      <c r="D26" s="150"/>
      <c r="E26" s="150"/>
      <c r="F26" s="152"/>
      <c r="G26" s="152"/>
      <c r="H26" s="154"/>
      <c r="I26" s="155"/>
      <c r="J26" s="159"/>
      <c r="K26" s="159"/>
      <c r="L26" s="337"/>
      <c r="M26" s="343" t="str">
        <f>IF(L26="","",LOOKUP(L26,'Work Programme'!$A$8:$A$207,'Work Programme'!$B$8:$B$207))</f>
        <v/>
      </c>
      <c r="N26" s="150"/>
      <c r="O26" s="151"/>
      <c r="P26" s="254" t="str">
        <f>IF(H26="","",VLOOKUP(H26,'Overview - Financial Statement'!$A$46:$B$60,2,FALSE))</f>
        <v/>
      </c>
      <c r="Q26" s="255" t="str">
        <f t="shared" si="0"/>
        <v/>
      </c>
      <c r="R26" s="153"/>
      <c r="S26" s="153"/>
      <c r="T26" s="238">
        <f t="shared" si="1"/>
        <v>0</v>
      </c>
      <c r="U26" s="193" t="s">
        <v>44</v>
      </c>
      <c r="V26" s="173"/>
      <c r="W26" s="193" t="str">
        <f t="shared" si="14"/>
        <v/>
      </c>
      <c r="X26" s="264" t="str">
        <f t="shared" si="15"/>
        <v>OK</v>
      </c>
      <c r="Y26" s="193" t="str">
        <f t="shared" si="16"/>
        <v/>
      </c>
      <c r="Z26" s="193" t="str">
        <f t="shared" si="17"/>
        <v/>
      </c>
      <c r="AA26" s="397" t="str">
        <f t="shared" si="18"/>
        <v/>
      </c>
      <c r="AB26" s="257" t="str">
        <f t="shared" si="19"/>
        <v/>
      </c>
      <c r="AC26" s="257" t="str">
        <f t="shared" si="20"/>
        <v/>
      </c>
      <c r="AD26" s="193" t="str">
        <f t="shared" si="21"/>
        <v>CHECK DATES</v>
      </c>
      <c r="AE26" s="257" t="str">
        <f t="shared" si="22"/>
        <v/>
      </c>
      <c r="AF26" s="286">
        <v>0</v>
      </c>
      <c r="AG26" s="257">
        <f t="shared" si="23"/>
        <v>0</v>
      </c>
      <c r="AH26" s="257" t="str">
        <f t="shared" si="24"/>
        <v/>
      </c>
      <c r="AI26" s="257">
        <f t="shared" si="25"/>
        <v>0</v>
      </c>
    </row>
    <row r="27" spans="1:35" x14ac:dyDescent="0.3">
      <c r="A27" s="287">
        <v>15</v>
      </c>
      <c r="B27" s="161"/>
      <c r="C27" s="150"/>
      <c r="D27" s="150"/>
      <c r="E27" s="150"/>
      <c r="F27" s="152"/>
      <c r="G27" s="152"/>
      <c r="H27" s="154"/>
      <c r="I27" s="155"/>
      <c r="J27" s="159"/>
      <c r="K27" s="159"/>
      <c r="L27" s="337"/>
      <c r="M27" s="343" t="str">
        <f>IF(L27="","",LOOKUP(L27,'Work Programme'!$A$8:$A$207,'Work Programme'!$B$8:$B$207))</f>
        <v/>
      </c>
      <c r="N27" s="150"/>
      <c r="O27" s="151"/>
      <c r="P27" s="254" t="str">
        <f>IF(H27="","",VLOOKUP(H27,'Overview - Financial Statement'!$A$46:$B$60,2,FALSE))</f>
        <v/>
      </c>
      <c r="Q27" s="255" t="str">
        <f t="shared" si="0"/>
        <v/>
      </c>
      <c r="R27" s="153"/>
      <c r="S27" s="153"/>
      <c r="T27" s="238">
        <f t="shared" si="1"/>
        <v>0</v>
      </c>
      <c r="U27" s="193" t="s">
        <v>44</v>
      </c>
      <c r="V27" s="173"/>
      <c r="W27" s="193" t="str">
        <f t="shared" si="14"/>
        <v/>
      </c>
      <c r="X27" s="264" t="str">
        <f t="shared" si="15"/>
        <v>OK</v>
      </c>
      <c r="Y27" s="193" t="str">
        <f t="shared" si="16"/>
        <v/>
      </c>
      <c r="Z27" s="193" t="str">
        <f t="shared" si="17"/>
        <v/>
      </c>
      <c r="AA27" s="397" t="str">
        <f t="shared" si="18"/>
        <v/>
      </c>
      <c r="AB27" s="257" t="str">
        <f t="shared" si="19"/>
        <v/>
      </c>
      <c r="AC27" s="257" t="str">
        <f t="shared" si="20"/>
        <v/>
      </c>
      <c r="AD27" s="193" t="str">
        <f t="shared" si="21"/>
        <v>CHECK DATES</v>
      </c>
      <c r="AE27" s="257" t="str">
        <f t="shared" si="22"/>
        <v/>
      </c>
      <c r="AF27" s="286">
        <v>0</v>
      </c>
      <c r="AG27" s="257">
        <f t="shared" si="23"/>
        <v>0</v>
      </c>
      <c r="AH27" s="257" t="str">
        <f t="shared" si="24"/>
        <v/>
      </c>
      <c r="AI27" s="257">
        <f t="shared" si="25"/>
        <v>0</v>
      </c>
    </row>
    <row r="28" spans="1:35" x14ac:dyDescent="0.3">
      <c r="A28" s="287">
        <v>16</v>
      </c>
      <c r="B28" s="161"/>
      <c r="C28" s="150"/>
      <c r="D28" s="150"/>
      <c r="E28" s="150"/>
      <c r="F28" s="152"/>
      <c r="G28" s="152"/>
      <c r="H28" s="154"/>
      <c r="I28" s="155"/>
      <c r="J28" s="159"/>
      <c r="K28" s="159"/>
      <c r="L28" s="337"/>
      <c r="M28" s="343" t="str">
        <f>IF(L28="","",LOOKUP(L28,'Work Programme'!$A$8:$A$207,'Work Programme'!$B$8:$B$207))</f>
        <v/>
      </c>
      <c r="N28" s="150"/>
      <c r="O28" s="151"/>
      <c r="P28" s="254" t="str">
        <f>IF(H28="","",VLOOKUP(H28,'Overview - Financial Statement'!$A$46:$B$60,2,FALSE))</f>
        <v/>
      </c>
      <c r="Q28" s="255" t="str">
        <f t="shared" si="0"/>
        <v/>
      </c>
      <c r="R28" s="153"/>
      <c r="S28" s="153"/>
      <c r="T28" s="238">
        <f t="shared" si="1"/>
        <v>0</v>
      </c>
      <c r="U28" s="193" t="s">
        <v>44</v>
      </c>
      <c r="V28" s="173"/>
      <c r="W28" s="193" t="str">
        <f t="shared" si="14"/>
        <v/>
      </c>
      <c r="X28" s="264" t="str">
        <f t="shared" si="15"/>
        <v>OK</v>
      </c>
      <c r="Y28" s="193" t="str">
        <f t="shared" si="16"/>
        <v/>
      </c>
      <c r="Z28" s="193" t="str">
        <f t="shared" si="17"/>
        <v/>
      </c>
      <c r="AA28" s="397" t="str">
        <f t="shared" si="18"/>
        <v/>
      </c>
      <c r="AB28" s="257" t="str">
        <f t="shared" si="19"/>
        <v/>
      </c>
      <c r="AC28" s="257" t="str">
        <f t="shared" si="20"/>
        <v/>
      </c>
      <c r="AD28" s="193" t="str">
        <f t="shared" si="21"/>
        <v>CHECK DATES</v>
      </c>
      <c r="AE28" s="257" t="str">
        <f t="shared" si="22"/>
        <v/>
      </c>
      <c r="AF28" s="286">
        <v>0</v>
      </c>
      <c r="AG28" s="257">
        <f t="shared" si="23"/>
        <v>0</v>
      </c>
      <c r="AH28" s="257" t="str">
        <f t="shared" si="24"/>
        <v/>
      </c>
      <c r="AI28" s="257">
        <f t="shared" si="25"/>
        <v>0</v>
      </c>
    </row>
    <row r="29" spans="1:35" x14ac:dyDescent="0.3">
      <c r="A29" s="287">
        <v>17</v>
      </c>
      <c r="B29" s="161"/>
      <c r="C29" s="150"/>
      <c r="D29" s="150"/>
      <c r="E29" s="150"/>
      <c r="F29" s="152"/>
      <c r="G29" s="152"/>
      <c r="H29" s="154"/>
      <c r="I29" s="155"/>
      <c r="J29" s="159"/>
      <c r="K29" s="159"/>
      <c r="L29" s="337"/>
      <c r="M29" s="343" t="str">
        <f>IF(L29="","",LOOKUP(L29,'Work Programme'!$A$8:$A$207,'Work Programme'!$B$8:$B$207))</f>
        <v/>
      </c>
      <c r="N29" s="150"/>
      <c r="O29" s="151"/>
      <c r="P29" s="254" t="str">
        <f>IF(H29="","",VLOOKUP(H29,'Overview - Financial Statement'!$A$46:$B$60,2,FALSE))</f>
        <v/>
      </c>
      <c r="Q29" s="255" t="str">
        <f t="shared" si="0"/>
        <v/>
      </c>
      <c r="R29" s="153"/>
      <c r="S29" s="153"/>
      <c r="T29" s="238">
        <f t="shared" si="1"/>
        <v>0</v>
      </c>
      <c r="U29" s="193" t="s">
        <v>44</v>
      </c>
      <c r="V29" s="173"/>
      <c r="W29" s="193" t="str">
        <f t="shared" si="14"/>
        <v/>
      </c>
      <c r="X29" s="264" t="str">
        <f t="shared" si="15"/>
        <v>OK</v>
      </c>
      <c r="Y29" s="193" t="str">
        <f t="shared" si="16"/>
        <v/>
      </c>
      <c r="Z29" s="193" t="str">
        <f t="shared" si="17"/>
        <v/>
      </c>
      <c r="AA29" s="397" t="str">
        <f t="shared" si="18"/>
        <v/>
      </c>
      <c r="AB29" s="257" t="str">
        <f t="shared" si="19"/>
        <v/>
      </c>
      <c r="AC29" s="257" t="str">
        <f t="shared" si="20"/>
        <v/>
      </c>
      <c r="AD29" s="193" t="str">
        <f t="shared" si="21"/>
        <v>CHECK DATES</v>
      </c>
      <c r="AE29" s="257" t="str">
        <f t="shared" si="22"/>
        <v/>
      </c>
      <c r="AF29" s="286">
        <v>0</v>
      </c>
      <c r="AG29" s="257">
        <f t="shared" si="23"/>
        <v>0</v>
      </c>
      <c r="AH29" s="257" t="str">
        <f t="shared" si="24"/>
        <v/>
      </c>
      <c r="AI29" s="257">
        <f t="shared" si="25"/>
        <v>0</v>
      </c>
    </row>
    <row r="30" spans="1:35" x14ac:dyDescent="0.3">
      <c r="A30" s="287">
        <v>18</v>
      </c>
      <c r="B30" s="161"/>
      <c r="C30" s="150"/>
      <c r="D30" s="150"/>
      <c r="E30" s="150"/>
      <c r="F30" s="152"/>
      <c r="G30" s="152"/>
      <c r="H30" s="154"/>
      <c r="I30" s="155"/>
      <c r="J30" s="159"/>
      <c r="K30" s="159"/>
      <c r="L30" s="337"/>
      <c r="M30" s="343" t="str">
        <f>IF(L30="","",LOOKUP(L30,'Work Programme'!$A$8:$A$207,'Work Programme'!$B$8:$B$207))</f>
        <v/>
      </c>
      <c r="N30" s="150"/>
      <c r="O30" s="151"/>
      <c r="P30" s="254" t="str">
        <f>IF(H30="","",VLOOKUP(H30,'Overview - Financial Statement'!$A$46:$B$60,2,FALSE))</f>
        <v/>
      </c>
      <c r="Q30" s="255" t="str">
        <f t="shared" si="0"/>
        <v/>
      </c>
      <c r="R30" s="153"/>
      <c r="S30" s="153"/>
      <c r="T30" s="238">
        <f t="shared" si="1"/>
        <v>0</v>
      </c>
      <c r="U30" s="193" t="s">
        <v>44</v>
      </c>
      <c r="V30" s="173"/>
      <c r="W30" s="193" t="str">
        <f t="shared" si="14"/>
        <v/>
      </c>
      <c r="X30" s="264" t="str">
        <f t="shared" si="15"/>
        <v>OK</v>
      </c>
      <c r="Y30" s="193" t="str">
        <f t="shared" si="16"/>
        <v/>
      </c>
      <c r="Z30" s="193" t="str">
        <f t="shared" si="17"/>
        <v/>
      </c>
      <c r="AA30" s="397" t="str">
        <f t="shared" si="18"/>
        <v/>
      </c>
      <c r="AB30" s="257" t="str">
        <f t="shared" si="19"/>
        <v/>
      </c>
      <c r="AC30" s="257" t="str">
        <f t="shared" si="20"/>
        <v/>
      </c>
      <c r="AD30" s="193" t="str">
        <f t="shared" si="21"/>
        <v>CHECK DATES</v>
      </c>
      <c r="AE30" s="257" t="str">
        <f t="shared" si="22"/>
        <v/>
      </c>
      <c r="AF30" s="286">
        <v>0</v>
      </c>
      <c r="AG30" s="257">
        <f t="shared" si="23"/>
        <v>0</v>
      </c>
      <c r="AH30" s="257" t="str">
        <f t="shared" si="24"/>
        <v/>
      </c>
      <c r="AI30" s="257">
        <f t="shared" si="25"/>
        <v>0</v>
      </c>
    </row>
    <row r="31" spans="1:35" x14ac:dyDescent="0.3">
      <c r="A31" s="287">
        <v>19</v>
      </c>
      <c r="B31" s="161"/>
      <c r="C31" s="150"/>
      <c r="D31" s="150"/>
      <c r="E31" s="150"/>
      <c r="F31" s="152"/>
      <c r="G31" s="152"/>
      <c r="H31" s="154"/>
      <c r="I31" s="155"/>
      <c r="J31" s="159"/>
      <c r="K31" s="159"/>
      <c r="L31" s="337"/>
      <c r="M31" s="343" t="str">
        <f>IF(L31="","",LOOKUP(L31,'Work Programme'!$A$8:$A$207,'Work Programme'!$B$8:$B$207))</f>
        <v/>
      </c>
      <c r="N31" s="150"/>
      <c r="O31" s="151"/>
      <c r="P31" s="254" t="str">
        <f>IF(H31="","",VLOOKUP(H31,'Overview - Financial Statement'!$A$46:$B$60,2,FALSE))</f>
        <v/>
      </c>
      <c r="Q31" s="255" t="str">
        <f t="shared" si="0"/>
        <v/>
      </c>
      <c r="R31" s="153"/>
      <c r="S31" s="153"/>
      <c r="T31" s="238">
        <f t="shared" si="1"/>
        <v>0</v>
      </c>
      <c r="U31" s="193" t="s">
        <v>44</v>
      </c>
      <c r="V31" s="173"/>
      <c r="W31" s="193" t="str">
        <f t="shared" si="14"/>
        <v/>
      </c>
      <c r="X31" s="264" t="str">
        <f t="shared" si="15"/>
        <v>OK</v>
      </c>
      <c r="Y31" s="193" t="str">
        <f t="shared" si="16"/>
        <v/>
      </c>
      <c r="Z31" s="193" t="str">
        <f t="shared" si="17"/>
        <v/>
      </c>
      <c r="AA31" s="397" t="str">
        <f t="shared" si="18"/>
        <v/>
      </c>
      <c r="AB31" s="257" t="str">
        <f t="shared" si="19"/>
        <v/>
      </c>
      <c r="AC31" s="257" t="str">
        <f t="shared" si="20"/>
        <v/>
      </c>
      <c r="AD31" s="193" t="str">
        <f t="shared" si="21"/>
        <v>CHECK DATES</v>
      </c>
      <c r="AE31" s="257" t="str">
        <f t="shared" si="22"/>
        <v/>
      </c>
      <c r="AF31" s="286">
        <v>0</v>
      </c>
      <c r="AG31" s="257">
        <f t="shared" si="23"/>
        <v>0</v>
      </c>
      <c r="AH31" s="257" t="str">
        <f t="shared" si="24"/>
        <v/>
      </c>
      <c r="AI31" s="257">
        <f t="shared" si="25"/>
        <v>0</v>
      </c>
    </row>
    <row r="32" spans="1:35" x14ac:dyDescent="0.3">
      <c r="A32" s="287">
        <v>20</v>
      </c>
      <c r="B32" s="161"/>
      <c r="C32" s="150"/>
      <c r="D32" s="150"/>
      <c r="E32" s="150"/>
      <c r="F32" s="152"/>
      <c r="G32" s="152"/>
      <c r="H32" s="154"/>
      <c r="I32" s="155"/>
      <c r="J32" s="159"/>
      <c r="K32" s="159"/>
      <c r="L32" s="337"/>
      <c r="M32" s="343" t="str">
        <f>IF(L32="","",LOOKUP(L32,'Work Programme'!$A$8:$A$207,'Work Programme'!$B$8:$B$207))</f>
        <v/>
      </c>
      <c r="N32" s="150"/>
      <c r="O32" s="151"/>
      <c r="P32" s="254" t="str">
        <f>IF(H32="","",VLOOKUP(H32,'Overview - Financial Statement'!$A$46:$B$60,2,FALSE))</f>
        <v/>
      </c>
      <c r="Q32" s="255" t="str">
        <f t="shared" si="0"/>
        <v/>
      </c>
      <c r="R32" s="153"/>
      <c r="S32" s="153"/>
      <c r="T32" s="238">
        <f t="shared" si="1"/>
        <v>0</v>
      </c>
      <c r="U32" s="193" t="s">
        <v>44</v>
      </c>
      <c r="V32" s="173"/>
      <c r="W32" s="193" t="str">
        <f t="shared" si="14"/>
        <v/>
      </c>
      <c r="X32" s="264" t="str">
        <f t="shared" si="15"/>
        <v>OK</v>
      </c>
      <c r="Y32" s="193" t="str">
        <f t="shared" si="16"/>
        <v/>
      </c>
      <c r="Z32" s="193" t="str">
        <f t="shared" si="17"/>
        <v/>
      </c>
      <c r="AA32" s="397" t="str">
        <f t="shared" si="18"/>
        <v/>
      </c>
      <c r="AB32" s="257" t="str">
        <f t="shared" si="19"/>
        <v/>
      </c>
      <c r="AC32" s="257" t="str">
        <f t="shared" si="20"/>
        <v/>
      </c>
      <c r="AD32" s="193" t="str">
        <f t="shared" si="21"/>
        <v>CHECK DATES</v>
      </c>
      <c r="AE32" s="257" t="str">
        <f t="shared" si="22"/>
        <v/>
      </c>
      <c r="AF32" s="286">
        <v>0</v>
      </c>
      <c r="AG32" s="257">
        <f t="shared" si="23"/>
        <v>0</v>
      </c>
      <c r="AH32" s="257" t="str">
        <f t="shared" si="24"/>
        <v/>
      </c>
      <c r="AI32" s="257">
        <f t="shared" si="25"/>
        <v>0</v>
      </c>
    </row>
    <row r="33" spans="1:35" x14ac:dyDescent="0.3">
      <c r="A33" s="287">
        <v>21</v>
      </c>
      <c r="B33" s="161"/>
      <c r="C33" s="150"/>
      <c r="D33" s="150"/>
      <c r="E33" s="150"/>
      <c r="F33" s="152"/>
      <c r="G33" s="152"/>
      <c r="H33" s="154"/>
      <c r="I33" s="155"/>
      <c r="J33" s="159"/>
      <c r="K33" s="159"/>
      <c r="L33" s="337"/>
      <c r="M33" s="343" t="str">
        <f>IF(L33="","",LOOKUP(L33,'Work Programme'!$A$8:$A$207,'Work Programme'!$B$8:$B$207))</f>
        <v/>
      </c>
      <c r="N33" s="150"/>
      <c r="O33" s="151"/>
      <c r="P33" s="254" t="str">
        <f>IF(H33="","",VLOOKUP(H33,'Overview - Financial Statement'!$A$46:$B$60,2,FALSE))</f>
        <v/>
      </c>
      <c r="Q33" s="255" t="str">
        <f t="shared" si="0"/>
        <v/>
      </c>
      <c r="R33" s="153"/>
      <c r="S33" s="153"/>
      <c r="T33" s="238">
        <f t="shared" si="1"/>
        <v>0</v>
      </c>
      <c r="U33" s="193" t="s">
        <v>44</v>
      </c>
      <c r="V33" s="173"/>
      <c r="W33" s="193" t="str">
        <f t="shared" si="14"/>
        <v/>
      </c>
      <c r="X33" s="264" t="str">
        <f t="shared" si="15"/>
        <v>OK</v>
      </c>
      <c r="Y33" s="193" t="str">
        <f t="shared" si="16"/>
        <v/>
      </c>
      <c r="Z33" s="193" t="str">
        <f t="shared" si="17"/>
        <v/>
      </c>
      <c r="AA33" s="397" t="str">
        <f t="shared" si="18"/>
        <v/>
      </c>
      <c r="AB33" s="257" t="str">
        <f t="shared" si="19"/>
        <v/>
      </c>
      <c r="AC33" s="257" t="str">
        <f t="shared" si="20"/>
        <v/>
      </c>
      <c r="AD33" s="193" t="str">
        <f t="shared" si="21"/>
        <v>CHECK DATES</v>
      </c>
      <c r="AE33" s="257" t="str">
        <f t="shared" si="22"/>
        <v/>
      </c>
      <c r="AF33" s="286">
        <v>0</v>
      </c>
      <c r="AG33" s="257">
        <f t="shared" si="23"/>
        <v>0</v>
      </c>
      <c r="AH33" s="257" t="str">
        <f t="shared" si="24"/>
        <v/>
      </c>
      <c r="AI33" s="257">
        <f t="shared" si="25"/>
        <v>0</v>
      </c>
    </row>
    <row r="34" spans="1:35" x14ac:dyDescent="0.3">
      <c r="A34" s="287">
        <v>22</v>
      </c>
      <c r="B34" s="161"/>
      <c r="C34" s="150"/>
      <c r="D34" s="150"/>
      <c r="E34" s="150"/>
      <c r="F34" s="152"/>
      <c r="G34" s="152"/>
      <c r="H34" s="154"/>
      <c r="I34" s="155"/>
      <c r="J34" s="159"/>
      <c r="K34" s="159"/>
      <c r="L34" s="337"/>
      <c r="M34" s="343" t="str">
        <f>IF(L34="","",LOOKUP(L34,'Work Programme'!$A$8:$A$207,'Work Programme'!$B$8:$B$207))</f>
        <v/>
      </c>
      <c r="N34" s="150"/>
      <c r="O34" s="151"/>
      <c r="P34" s="254" t="str">
        <f>IF(H34="","",VLOOKUP(H34,'Overview - Financial Statement'!$A$46:$B$60,2,FALSE))</f>
        <v/>
      </c>
      <c r="Q34" s="255" t="str">
        <f t="shared" si="0"/>
        <v/>
      </c>
      <c r="R34" s="153"/>
      <c r="S34" s="153"/>
      <c r="T34" s="238">
        <f t="shared" si="1"/>
        <v>0</v>
      </c>
      <c r="U34" s="193" t="s">
        <v>44</v>
      </c>
      <c r="V34" s="173"/>
      <c r="W34" s="193" t="str">
        <f t="shared" si="14"/>
        <v/>
      </c>
      <c r="X34" s="264" t="str">
        <f t="shared" si="15"/>
        <v>OK</v>
      </c>
      <c r="Y34" s="193" t="str">
        <f t="shared" si="16"/>
        <v/>
      </c>
      <c r="Z34" s="193" t="str">
        <f t="shared" si="17"/>
        <v/>
      </c>
      <c r="AA34" s="397" t="str">
        <f t="shared" si="18"/>
        <v/>
      </c>
      <c r="AB34" s="257" t="str">
        <f t="shared" si="19"/>
        <v/>
      </c>
      <c r="AC34" s="257" t="str">
        <f t="shared" si="20"/>
        <v/>
      </c>
      <c r="AD34" s="193" t="str">
        <f t="shared" si="21"/>
        <v>CHECK DATES</v>
      </c>
      <c r="AE34" s="257" t="str">
        <f t="shared" si="22"/>
        <v/>
      </c>
      <c r="AF34" s="286">
        <v>0</v>
      </c>
      <c r="AG34" s="257">
        <f t="shared" si="23"/>
        <v>0</v>
      </c>
      <c r="AH34" s="257" t="str">
        <f t="shared" si="24"/>
        <v/>
      </c>
      <c r="AI34" s="257">
        <f t="shared" si="25"/>
        <v>0</v>
      </c>
    </row>
    <row r="35" spans="1:35" x14ac:dyDescent="0.3">
      <c r="A35" s="287">
        <v>23</v>
      </c>
      <c r="B35" s="161"/>
      <c r="C35" s="150"/>
      <c r="D35" s="150"/>
      <c r="E35" s="150"/>
      <c r="F35" s="152"/>
      <c r="G35" s="152"/>
      <c r="H35" s="154"/>
      <c r="I35" s="155"/>
      <c r="J35" s="159"/>
      <c r="K35" s="159"/>
      <c r="L35" s="337"/>
      <c r="M35" s="343" t="str">
        <f>IF(L35="","",LOOKUP(L35,'Work Programme'!$A$8:$A$207,'Work Programme'!$B$8:$B$207))</f>
        <v/>
      </c>
      <c r="N35" s="150"/>
      <c r="O35" s="151"/>
      <c r="P35" s="254" t="str">
        <f>IF(H35="","",VLOOKUP(H35,'Overview - Financial Statement'!$A$46:$B$60,2,FALSE))</f>
        <v/>
      </c>
      <c r="Q35" s="255" t="str">
        <f t="shared" si="0"/>
        <v/>
      </c>
      <c r="R35" s="153"/>
      <c r="S35" s="153"/>
      <c r="T35" s="238">
        <f t="shared" si="1"/>
        <v>0</v>
      </c>
      <c r="U35" s="193" t="s">
        <v>44</v>
      </c>
      <c r="V35" s="173"/>
      <c r="W35" s="193" t="str">
        <f t="shared" si="14"/>
        <v/>
      </c>
      <c r="X35" s="264" t="str">
        <f t="shared" si="15"/>
        <v>OK</v>
      </c>
      <c r="Y35" s="193" t="str">
        <f t="shared" si="16"/>
        <v/>
      </c>
      <c r="Z35" s="193" t="str">
        <f t="shared" si="17"/>
        <v/>
      </c>
      <c r="AA35" s="397" t="str">
        <f t="shared" si="18"/>
        <v/>
      </c>
      <c r="AB35" s="257" t="str">
        <f t="shared" si="19"/>
        <v/>
      </c>
      <c r="AC35" s="257" t="str">
        <f t="shared" si="20"/>
        <v/>
      </c>
      <c r="AD35" s="193" t="str">
        <f t="shared" si="21"/>
        <v>CHECK DATES</v>
      </c>
      <c r="AE35" s="257" t="str">
        <f t="shared" si="22"/>
        <v/>
      </c>
      <c r="AF35" s="286">
        <v>0</v>
      </c>
      <c r="AG35" s="257">
        <f t="shared" si="23"/>
        <v>0</v>
      </c>
      <c r="AH35" s="257" t="str">
        <f t="shared" si="24"/>
        <v/>
      </c>
      <c r="AI35" s="257">
        <f t="shared" si="25"/>
        <v>0</v>
      </c>
    </row>
    <row r="36" spans="1:35" x14ac:dyDescent="0.3">
      <c r="A36" s="287">
        <v>24</v>
      </c>
      <c r="B36" s="161"/>
      <c r="C36" s="150"/>
      <c r="D36" s="150"/>
      <c r="E36" s="150"/>
      <c r="F36" s="152"/>
      <c r="G36" s="152"/>
      <c r="H36" s="154"/>
      <c r="I36" s="155"/>
      <c r="J36" s="159"/>
      <c r="K36" s="159"/>
      <c r="L36" s="337"/>
      <c r="M36" s="343" t="str">
        <f>IF(L36="","",LOOKUP(L36,'Work Programme'!$A$8:$A$207,'Work Programme'!$B$8:$B$207))</f>
        <v/>
      </c>
      <c r="N36" s="150"/>
      <c r="O36" s="151"/>
      <c r="P36" s="254" t="str">
        <f>IF(H36="","",VLOOKUP(H36,'Overview - Financial Statement'!$A$46:$B$60,2,FALSE))</f>
        <v/>
      </c>
      <c r="Q36" s="255" t="str">
        <f t="shared" si="0"/>
        <v/>
      </c>
      <c r="R36" s="153"/>
      <c r="S36" s="153"/>
      <c r="T36" s="238">
        <f t="shared" si="1"/>
        <v>0</v>
      </c>
      <c r="U36" s="193" t="s">
        <v>44</v>
      </c>
      <c r="V36" s="173"/>
      <c r="W36" s="193" t="str">
        <f t="shared" si="14"/>
        <v/>
      </c>
      <c r="X36" s="264" t="str">
        <f t="shared" si="15"/>
        <v>OK</v>
      </c>
      <c r="Y36" s="193" t="str">
        <f t="shared" si="16"/>
        <v/>
      </c>
      <c r="Z36" s="193" t="str">
        <f t="shared" si="17"/>
        <v/>
      </c>
      <c r="AA36" s="397" t="str">
        <f t="shared" si="18"/>
        <v/>
      </c>
      <c r="AB36" s="257" t="str">
        <f t="shared" si="19"/>
        <v/>
      </c>
      <c r="AC36" s="257" t="str">
        <f t="shared" si="20"/>
        <v/>
      </c>
      <c r="AD36" s="193" t="str">
        <f t="shared" si="21"/>
        <v>CHECK DATES</v>
      </c>
      <c r="AE36" s="257" t="str">
        <f t="shared" si="22"/>
        <v/>
      </c>
      <c r="AF36" s="286">
        <v>0</v>
      </c>
      <c r="AG36" s="257">
        <f t="shared" si="23"/>
        <v>0</v>
      </c>
      <c r="AH36" s="257" t="str">
        <f t="shared" si="24"/>
        <v/>
      </c>
      <c r="AI36" s="257">
        <f t="shared" si="25"/>
        <v>0</v>
      </c>
    </row>
    <row r="37" spans="1:35" x14ac:dyDescent="0.3">
      <c r="A37" s="287">
        <v>25</v>
      </c>
      <c r="B37" s="161"/>
      <c r="C37" s="150"/>
      <c r="D37" s="150"/>
      <c r="E37" s="150"/>
      <c r="F37" s="152"/>
      <c r="G37" s="152"/>
      <c r="H37" s="154"/>
      <c r="I37" s="155"/>
      <c r="J37" s="159"/>
      <c r="K37" s="159"/>
      <c r="L37" s="337"/>
      <c r="M37" s="343" t="str">
        <f>IF(L37="","",LOOKUP(L37,'Work Programme'!$A$8:$A$207,'Work Programme'!$B$8:$B$207))</f>
        <v/>
      </c>
      <c r="N37" s="150"/>
      <c r="O37" s="151"/>
      <c r="P37" s="254" t="str">
        <f>IF(H37="","",VLOOKUP(H37,'Overview - Financial Statement'!$A$46:$B$60,2,FALSE))</f>
        <v/>
      </c>
      <c r="Q37" s="255" t="str">
        <f t="shared" si="0"/>
        <v/>
      </c>
      <c r="R37" s="153"/>
      <c r="S37" s="153"/>
      <c r="T37" s="238">
        <f t="shared" si="1"/>
        <v>0</v>
      </c>
      <c r="U37" s="193" t="s">
        <v>44</v>
      </c>
      <c r="V37" s="173"/>
      <c r="W37" s="193" t="str">
        <f t="shared" si="14"/>
        <v/>
      </c>
      <c r="X37" s="264" t="str">
        <f t="shared" si="15"/>
        <v>OK</v>
      </c>
      <c r="Y37" s="193" t="str">
        <f t="shared" si="16"/>
        <v/>
      </c>
      <c r="Z37" s="193" t="str">
        <f t="shared" si="17"/>
        <v/>
      </c>
      <c r="AA37" s="397" t="str">
        <f t="shared" si="18"/>
        <v/>
      </c>
      <c r="AB37" s="257" t="str">
        <f t="shared" si="19"/>
        <v/>
      </c>
      <c r="AC37" s="257" t="str">
        <f t="shared" si="20"/>
        <v/>
      </c>
      <c r="AD37" s="193" t="str">
        <f t="shared" si="21"/>
        <v>CHECK DATES</v>
      </c>
      <c r="AE37" s="257" t="str">
        <f t="shared" si="22"/>
        <v/>
      </c>
      <c r="AF37" s="286">
        <v>0</v>
      </c>
      <c r="AG37" s="257">
        <f t="shared" si="23"/>
        <v>0</v>
      </c>
      <c r="AH37" s="257" t="str">
        <f t="shared" si="24"/>
        <v/>
      </c>
      <c r="AI37" s="257">
        <f t="shared" si="25"/>
        <v>0</v>
      </c>
    </row>
    <row r="38" spans="1:35" x14ac:dyDescent="0.3">
      <c r="A38" s="287">
        <v>26</v>
      </c>
      <c r="B38" s="161"/>
      <c r="C38" s="150"/>
      <c r="D38" s="150"/>
      <c r="E38" s="150"/>
      <c r="F38" s="152"/>
      <c r="G38" s="152"/>
      <c r="H38" s="154"/>
      <c r="I38" s="155"/>
      <c r="J38" s="159"/>
      <c r="K38" s="159"/>
      <c r="L38" s="337"/>
      <c r="M38" s="343" t="str">
        <f>IF(L38="","",LOOKUP(L38,'Work Programme'!$A$8:$A$207,'Work Programme'!$B$8:$B$207))</f>
        <v/>
      </c>
      <c r="N38" s="150"/>
      <c r="O38" s="151"/>
      <c r="P38" s="254" t="str">
        <f>IF(H38="","",VLOOKUP(H38,'Overview - Financial Statement'!$A$46:$B$60,2,FALSE))</f>
        <v/>
      </c>
      <c r="Q38" s="255" t="str">
        <f t="shared" si="0"/>
        <v/>
      </c>
      <c r="R38" s="153"/>
      <c r="S38" s="153"/>
      <c r="T38" s="238">
        <f t="shared" si="1"/>
        <v>0</v>
      </c>
      <c r="U38" s="193" t="s">
        <v>44</v>
      </c>
      <c r="V38" s="173"/>
      <c r="W38" s="193" t="str">
        <f t="shared" si="14"/>
        <v/>
      </c>
      <c r="X38" s="264" t="str">
        <f t="shared" si="15"/>
        <v>OK</v>
      </c>
      <c r="Y38" s="193" t="str">
        <f t="shared" si="16"/>
        <v/>
      </c>
      <c r="Z38" s="193" t="str">
        <f t="shared" si="17"/>
        <v/>
      </c>
      <c r="AA38" s="397" t="str">
        <f t="shared" si="18"/>
        <v/>
      </c>
      <c r="AB38" s="257" t="str">
        <f t="shared" si="19"/>
        <v/>
      </c>
      <c r="AC38" s="257" t="str">
        <f t="shared" si="20"/>
        <v/>
      </c>
      <c r="AD38" s="193" t="str">
        <f t="shared" si="21"/>
        <v>CHECK DATES</v>
      </c>
      <c r="AE38" s="257" t="str">
        <f t="shared" si="22"/>
        <v/>
      </c>
      <c r="AF38" s="286">
        <v>0</v>
      </c>
      <c r="AG38" s="257">
        <f t="shared" si="23"/>
        <v>0</v>
      </c>
      <c r="AH38" s="257" t="str">
        <f t="shared" si="24"/>
        <v/>
      </c>
      <c r="AI38" s="257">
        <f t="shared" si="25"/>
        <v>0</v>
      </c>
    </row>
    <row r="39" spans="1:35" x14ac:dyDescent="0.3">
      <c r="A39" s="287">
        <v>27</v>
      </c>
      <c r="B39" s="161"/>
      <c r="C39" s="150"/>
      <c r="D39" s="150"/>
      <c r="E39" s="150"/>
      <c r="F39" s="152"/>
      <c r="G39" s="152"/>
      <c r="H39" s="154"/>
      <c r="I39" s="155"/>
      <c r="J39" s="159"/>
      <c r="K39" s="159"/>
      <c r="L39" s="337"/>
      <c r="M39" s="343" t="str">
        <f>IF(L39="","",LOOKUP(L39,'Work Programme'!$A$8:$A$207,'Work Programme'!$B$8:$B$207))</f>
        <v/>
      </c>
      <c r="N39" s="150"/>
      <c r="O39" s="151"/>
      <c r="P39" s="254" t="str">
        <f>IF(H39="","",VLOOKUP(H39,'Overview - Financial Statement'!$A$46:$B$60,2,FALSE))</f>
        <v/>
      </c>
      <c r="Q39" s="255" t="str">
        <f t="shared" si="0"/>
        <v/>
      </c>
      <c r="R39" s="153"/>
      <c r="S39" s="153"/>
      <c r="T39" s="238">
        <f t="shared" si="1"/>
        <v>0</v>
      </c>
      <c r="U39" s="193" t="s">
        <v>44</v>
      </c>
      <c r="V39" s="173"/>
      <c r="W39" s="193" t="str">
        <f t="shared" si="14"/>
        <v/>
      </c>
      <c r="X39" s="264" t="str">
        <f t="shared" si="15"/>
        <v>OK</v>
      </c>
      <c r="Y39" s="193" t="str">
        <f t="shared" si="16"/>
        <v/>
      </c>
      <c r="Z39" s="193" t="str">
        <f t="shared" si="17"/>
        <v/>
      </c>
      <c r="AA39" s="397" t="str">
        <f t="shared" si="18"/>
        <v/>
      </c>
      <c r="AB39" s="257" t="str">
        <f t="shared" si="19"/>
        <v/>
      </c>
      <c r="AC39" s="257" t="str">
        <f t="shared" si="20"/>
        <v/>
      </c>
      <c r="AD39" s="193" t="str">
        <f t="shared" si="21"/>
        <v>CHECK DATES</v>
      </c>
      <c r="AE39" s="257" t="str">
        <f t="shared" si="22"/>
        <v/>
      </c>
      <c r="AF39" s="286">
        <v>0</v>
      </c>
      <c r="AG39" s="257">
        <f t="shared" si="23"/>
        <v>0</v>
      </c>
      <c r="AH39" s="257" t="str">
        <f t="shared" si="24"/>
        <v/>
      </c>
      <c r="AI39" s="257">
        <f t="shared" si="25"/>
        <v>0</v>
      </c>
    </row>
    <row r="40" spans="1:35" x14ac:dyDescent="0.3">
      <c r="A40" s="287">
        <v>28</v>
      </c>
      <c r="B40" s="161"/>
      <c r="C40" s="150"/>
      <c r="D40" s="150"/>
      <c r="E40" s="150"/>
      <c r="F40" s="152"/>
      <c r="G40" s="152"/>
      <c r="H40" s="154"/>
      <c r="I40" s="155"/>
      <c r="J40" s="159"/>
      <c r="K40" s="159"/>
      <c r="L40" s="337"/>
      <c r="M40" s="343" t="str">
        <f>IF(L40="","",LOOKUP(L40,'Work Programme'!$A$8:$A$207,'Work Programme'!$B$8:$B$207))</f>
        <v/>
      </c>
      <c r="N40" s="150"/>
      <c r="O40" s="151"/>
      <c r="P40" s="254" t="str">
        <f>IF(H40="","",VLOOKUP(H40,'Overview - Financial Statement'!$A$46:$B$60,2,FALSE))</f>
        <v/>
      </c>
      <c r="Q40" s="255" t="str">
        <f t="shared" si="0"/>
        <v/>
      </c>
      <c r="R40" s="153"/>
      <c r="S40" s="153"/>
      <c r="T40" s="238">
        <f t="shared" si="1"/>
        <v>0</v>
      </c>
      <c r="U40" s="193" t="s">
        <v>44</v>
      </c>
      <c r="V40" s="173"/>
      <c r="W40" s="193" t="str">
        <f t="shared" si="14"/>
        <v/>
      </c>
      <c r="X40" s="264" t="str">
        <f t="shared" si="15"/>
        <v>OK</v>
      </c>
      <c r="Y40" s="193" t="str">
        <f t="shared" si="16"/>
        <v/>
      </c>
      <c r="Z40" s="193" t="str">
        <f t="shared" si="17"/>
        <v/>
      </c>
      <c r="AA40" s="397" t="str">
        <f t="shared" si="18"/>
        <v/>
      </c>
      <c r="AB40" s="257" t="str">
        <f t="shared" si="19"/>
        <v/>
      </c>
      <c r="AC40" s="257" t="str">
        <f t="shared" si="20"/>
        <v/>
      </c>
      <c r="AD40" s="193" t="str">
        <f t="shared" si="21"/>
        <v>CHECK DATES</v>
      </c>
      <c r="AE40" s="257" t="str">
        <f t="shared" si="22"/>
        <v/>
      </c>
      <c r="AF40" s="286">
        <v>0</v>
      </c>
      <c r="AG40" s="257">
        <f t="shared" si="23"/>
        <v>0</v>
      </c>
      <c r="AH40" s="257" t="str">
        <f t="shared" si="24"/>
        <v/>
      </c>
      <c r="AI40" s="257">
        <f t="shared" si="25"/>
        <v>0</v>
      </c>
    </row>
    <row r="41" spans="1:35" x14ac:dyDescent="0.3">
      <c r="A41" s="287">
        <v>29</v>
      </c>
      <c r="B41" s="161"/>
      <c r="C41" s="150"/>
      <c r="D41" s="150"/>
      <c r="E41" s="150"/>
      <c r="F41" s="152"/>
      <c r="G41" s="152"/>
      <c r="H41" s="154"/>
      <c r="I41" s="155"/>
      <c r="J41" s="159"/>
      <c r="K41" s="159"/>
      <c r="L41" s="337"/>
      <c r="M41" s="343" t="str">
        <f>IF(L41="","",LOOKUP(L41,'Work Programme'!$A$8:$A$207,'Work Programme'!$B$8:$B$207))</f>
        <v/>
      </c>
      <c r="N41" s="150"/>
      <c r="O41" s="151"/>
      <c r="P41" s="254" t="str">
        <f>IF(H41="","",VLOOKUP(H41,'Overview - Financial Statement'!$A$46:$B$60,2,FALSE))</f>
        <v/>
      </c>
      <c r="Q41" s="255" t="str">
        <f t="shared" si="0"/>
        <v/>
      </c>
      <c r="R41" s="153"/>
      <c r="S41" s="153"/>
      <c r="T41" s="238">
        <f t="shared" si="1"/>
        <v>0</v>
      </c>
      <c r="U41" s="193" t="s">
        <v>44</v>
      </c>
      <c r="V41" s="173"/>
      <c r="W41" s="193" t="str">
        <f t="shared" si="14"/>
        <v/>
      </c>
      <c r="X41" s="264" t="str">
        <f t="shared" si="15"/>
        <v>OK</v>
      </c>
      <c r="Y41" s="193" t="str">
        <f t="shared" si="16"/>
        <v/>
      </c>
      <c r="Z41" s="193" t="str">
        <f t="shared" si="17"/>
        <v/>
      </c>
      <c r="AA41" s="397" t="str">
        <f t="shared" si="18"/>
        <v/>
      </c>
      <c r="AB41" s="257" t="str">
        <f t="shared" si="19"/>
        <v/>
      </c>
      <c r="AC41" s="257" t="str">
        <f t="shared" si="20"/>
        <v/>
      </c>
      <c r="AD41" s="193" t="str">
        <f t="shared" si="21"/>
        <v>CHECK DATES</v>
      </c>
      <c r="AE41" s="257" t="str">
        <f t="shared" si="22"/>
        <v/>
      </c>
      <c r="AF41" s="286">
        <v>0</v>
      </c>
      <c r="AG41" s="257">
        <f t="shared" si="23"/>
        <v>0</v>
      </c>
      <c r="AH41" s="257" t="str">
        <f t="shared" si="24"/>
        <v/>
      </c>
      <c r="AI41" s="257">
        <f t="shared" si="25"/>
        <v>0</v>
      </c>
    </row>
    <row r="42" spans="1:35" x14ac:dyDescent="0.3">
      <c r="A42" s="287">
        <v>30</v>
      </c>
      <c r="B42" s="161"/>
      <c r="C42" s="150"/>
      <c r="D42" s="150"/>
      <c r="E42" s="150"/>
      <c r="F42" s="152"/>
      <c r="G42" s="152"/>
      <c r="H42" s="154"/>
      <c r="I42" s="155"/>
      <c r="J42" s="159"/>
      <c r="K42" s="159"/>
      <c r="L42" s="337"/>
      <c r="M42" s="343" t="str">
        <f>IF(L42="","",LOOKUP(L42,'Work Programme'!$A$8:$A$207,'Work Programme'!$B$8:$B$207))</f>
        <v/>
      </c>
      <c r="N42" s="150"/>
      <c r="O42" s="151"/>
      <c r="P42" s="254" t="str">
        <f>IF(H42="","",VLOOKUP(H42,'Overview - Financial Statement'!$A$46:$B$60,2,FALSE))</f>
        <v/>
      </c>
      <c r="Q42" s="255" t="str">
        <f t="shared" si="0"/>
        <v/>
      </c>
      <c r="R42" s="153"/>
      <c r="S42" s="153"/>
      <c r="T42" s="238">
        <f t="shared" si="1"/>
        <v>0</v>
      </c>
      <c r="U42" s="193" t="s">
        <v>44</v>
      </c>
      <c r="V42" s="173"/>
      <c r="W42" s="193" t="str">
        <f t="shared" si="14"/>
        <v/>
      </c>
      <c r="X42" s="264" t="str">
        <f t="shared" si="15"/>
        <v>OK</v>
      </c>
      <c r="Y42" s="193" t="str">
        <f t="shared" si="16"/>
        <v/>
      </c>
      <c r="Z42" s="193" t="str">
        <f t="shared" si="17"/>
        <v/>
      </c>
      <c r="AA42" s="397" t="str">
        <f t="shared" si="18"/>
        <v/>
      </c>
      <c r="AB42" s="257" t="str">
        <f t="shared" si="19"/>
        <v/>
      </c>
      <c r="AC42" s="257" t="str">
        <f t="shared" si="20"/>
        <v/>
      </c>
      <c r="AD42" s="193" t="str">
        <f t="shared" si="21"/>
        <v>CHECK DATES</v>
      </c>
      <c r="AE42" s="257" t="str">
        <f t="shared" si="22"/>
        <v/>
      </c>
      <c r="AF42" s="286">
        <v>0</v>
      </c>
      <c r="AG42" s="257">
        <f t="shared" si="23"/>
        <v>0</v>
      </c>
      <c r="AH42" s="257" t="str">
        <f t="shared" si="24"/>
        <v/>
      </c>
      <c r="AI42" s="257">
        <f t="shared" si="25"/>
        <v>0</v>
      </c>
    </row>
    <row r="43" spans="1:35" x14ac:dyDescent="0.3">
      <c r="A43" s="287">
        <v>31</v>
      </c>
      <c r="B43" s="161"/>
      <c r="C43" s="150"/>
      <c r="D43" s="150"/>
      <c r="E43" s="150"/>
      <c r="F43" s="152"/>
      <c r="G43" s="152"/>
      <c r="H43" s="154"/>
      <c r="I43" s="155"/>
      <c r="J43" s="159"/>
      <c r="K43" s="159"/>
      <c r="L43" s="337"/>
      <c r="M43" s="343" t="str">
        <f>IF(L43="","",LOOKUP(L43,'Work Programme'!$A$8:$A$207,'Work Programme'!$B$8:$B$207))</f>
        <v/>
      </c>
      <c r="N43" s="150"/>
      <c r="O43" s="151"/>
      <c r="P43" s="254" t="str">
        <f>IF(H43="","",VLOOKUP(H43,'Overview - Financial Statement'!$A$46:$B$60,2,FALSE))</f>
        <v/>
      </c>
      <c r="Q43" s="255" t="str">
        <f t="shared" si="0"/>
        <v/>
      </c>
      <c r="R43" s="153"/>
      <c r="S43" s="153"/>
      <c r="T43" s="238">
        <f t="shared" si="1"/>
        <v>0</v>
      </c>
      <c r="U43" s="193" t="s">
        <v>44</v>
      </c>
      <c r="V43" s="173"/>
      <c r="W43" s="193" t="str">
        <f t="shared" si="14"/>
        <v/>
      </c>
      <c r="X43" s="264" t="str">
        <f t="shared" si="15"/>
        <v>OK</v>
      </c>
      <c r="Y43" s="193" t="str">
        <f t="shared" si="16"/>
        <v/>
      </c>
      <c r="Z43" s="193" t="str">
        <f t="shared" si="17"/>
        <v/>
      </c>
      <c r="AA43" s="397" t="str">
        <f t="shared" si="18"/>
        <v/>
      </c>
      <c r="AB43" s="257" t="str">
        <f t="shared" si="19"/>
        <v/>
      </c>
      <c r="AC43" s="257" t="str">
        <f t="shared" si="20"/>
        <v/>
      </c>
      <c r="AD43" s="193" t="str">
        <f t="shared" si="21"/>
        <v>CHECK DATES</v>
      </c>
      <c r="AE43" s="257" t="str">
        <f t="shared" si="22"/>
        <v/>
      </c>
      <c r="AF43" s="286">
        <v>0</v>
      </c>
      <c r="AG43" s="257">
        <f t="shared" si="23"/>
        <v>0</v>
      </c>
      <c r="AH43" s="257" t="str">
        <f t="shared" si="24"/>
        <v/>
      </c>
      <c r="AI43" s="257">
        <f t="shared" si="25"/>
        <v>0</v>
      </c>
    </row>
    <row r="44" spans="1:35" x14ac:dyDescent="0.3">
      <c r="A44" s="287">
        <v>32</v>
      </c>
      <c r="B44" s="161"/>
      <c r="C44" s="150"/>
      <c r="D44" s="150"/>
      <c r="E44" s="150"/>
      <c r="F44" s="152"/>
      <c r="G44" s="152"/>
      <c r="H44" s="154"/>
      <c r="I44" s="155"/>
      <c r="J44" s="159"/>
      <c r="K44" s="159"/>
      <c r="L44" s="337"/>
      <c r="M44" s="343" t="str">
        <f>IF(L44="","",LOOKUP(L44,'Work Programme'!$A$8:$A$207,'Work Programme'!$B$8:$B$207))</f>
        <v/>
      </c>
      <c r="N44" s="150"/>
      <c r="O44" s="151"/>
      <c r="P44" s="254" t="str">
        <f>IF(H44="","",VLOOKUP(H44,'Overview - Financial Statement'!$A$46:$B$60,2,FALSE))</f>
        <v/>
      </c>
      <c r="Q44" s="255" t="str">
        <f t="shared" si="0"/>
        <v/>
      </c>
      <c r="R44" s="153"/>
      <c r="S44" s="153"/>
      <c r="T44" s="238">
        <f t="shared" si="1"/>
        <v>0</v>
      </c>
      <c r="U44" s="193" t="s">
        <v>44</v>
      </c>
      <c r="V44" s="173"/>
      <c r="W44" s="193" t="str">
        <f t="shared" si="14"/>
        <v/>
      </c>
      <c r="X44" s="264" t="str">
        <f t="shared" si="15"/>
        <v>OK</v>
      </c>
      <c r="Y44" s="193" t="str">
        <f t="shared" si="16"/>
        <v/>
      </c>
      <c r="Z44" s="193" t="str">
        <f t="shared" si="17"/>
        <v/>
      </c>
      <c r="AA44" s="397" t="str">
        <f t="shared" si="18"/>
        <v/>
      </c>
      <c r="AB44" s="257" t="str">
        <f t="shared" si="19"/>
        <v/>
      </c>
      <c r="AC44" s="257" t="str">
        <f t="shared" si="20"/>
        <v/>
      </c>
      <c r="AD44" s="193" t="str">
        <f t="shared" si="21"/>
        <v>CHECK DATES</v>
      </c>
      <c r="AE44" s="257" t="str">
        <f t="shared" si="22"/>
        <v/>
      </c>
      <c r="AF44" s="286">
        <v>0</v>
      </c>
      <c r="AG44" s="257">
        <f t="shared" si="23"/>
        <v>0</v>
      </c>
      <c r="AH44" s="257" t="str">
        <f t="shared" si="24"/>
        <v/>
      </c>
      <c r="AI44" s="257">
        <f t="shared" si="25"/>
        <v>0</v>
      </c>
    </row>
    <row r="45" spans="1:35" x14ac:dyDescent="0.3">
      <c r="A45" s="287">
        <v>33</v>
      </c>
      <c r="B45" s="161"/>
      <c r="C45" s="150"/>
      <c r="D45" s="150"/>
      <c r="E45" s="150"/>
      <c r="F45" s="152"/>
      <c r="G45" s="152"/>
      <c r="H45" s="154"/>
      <c r="I45" s="155"/>
      <c r="J45" s="159"/>
      <c r="K45" s="159"/>
      <c r="L45" s="337"/>
      <c r="M45" s="343" t="str">
        <f>IF(L45="","",LOOKUP(L45,'Work Programme'!$A$8:$A$207,'Work Programme'!$B$8:$B$207))</f>
        <v/>
      </c>
      <c r="N45" s="150"/>
      <c r="O45" s="151"/>
      <c r="P45" s="254" t="str">
        <f>IF(H45="","",VLOOKUP(H45,'Overview - Financial Statement'!$A$46:$B$60,2,FALSE))</f>
        <v/>
      </c>
      <c r="Q45" s="255" t="str">
        <f t="shared" si="0"/>
        <v/>
      </c>
      <c r="R45" s="153"/>
      <c r="S45" s="153"/>
      <c r="T45" s="238">
        <f t="shared" si="1"/>
        <v>0</v>
      </c>
      <c r="U45" s="193" t="s">
        <v>44</v>
      </c>
      <c r="V45" s="173"/>
      <c r="W45" s="193" t="str">
        <f t="shared" si="14"/>
        <v/>
      </c>
      <c r="X45" s="264" t="str">
        <f t="shared" si="15"/>
        <v>OK</v>
      </c>
      <c r="Y45" s="193" t="str">
        <f t="shared" si="16"/>
        <v/>
      </c>
      <c r="Z45" s="193" t="str">
        <f t="shared" si="17"/>
        <v/>
      </c>
      <c r="AA45" s="397" t="str">
        <f t="shared" si="18"/>
        <v/>
      </c>
      <c r="AB45" s="257" t="str">
        <f t="shared" si="19"/>
        <v/>
      </c>
      <c r="AC45" s="257" t="str">
        <f t="shared" si="20"/>
        <v/>
      </c>
      <c r="AD45" s="193" t="str">
        <f t="shared" si="21"/>
        <v>CHECK DATES</v>
      </c>
      <c r="AE45" s="257" t="str">
        <f t="shared" si="22"/>
        <v/>
      </c>
      <c r="AF45" s="286">
        <v>0</v>
      </c>
      <c r="AG45" s="257">
        <f t="shared" si="23"/>
        <v>0</v>
      </c>
      <c r="AH45" s="257" t="str">
        <f t="shared" si="24"/>
        <v/>
      </c>
      <c r="AI45" s="257">
        <f t="shared" si="25"/>
        <v>0</v>
      </c>
    </row>
    <row r="46" spans="1:35" x14ac:dyDescent="0.3">
      <c r="A46" s="287">
        <v>34</v>
      </c>
      <c r="B46" s="161"/>
      <c r="C46" s="150"/>
      <c r="D46" s="150"/>
      <c r="E46" s="150"/>
      <c r="F46" s="152"/>
      <c r="G46" s="152"/>
      <c r="H46" s="154"/>
      <c r="I46" s="155"/>
      <c r="J46" s="159"/>
      <c r="K46" s="159"/>
      <c r="L46" s="337"/>
      <c r="M46" s="343" t="str">
        <f>IF(L46="","",LOOKUP(L46,'Work Programme'!$A$8:$A$207,'Work Programme'!$B$8:$B$207))</f>
        <v/>
      </c>
      <c r="N46" s="150"/>
      <c r="O46" s="151"/>
      <c r="P46" s="254" t="str">
        <f>IF(H46="","",VLOOKUP(H46,'Overview - Financial Statement'!$A$46:$B$60,2,FALSE))</f>
        <v/>
      </c>
      <c r="Q46" s="255" t="str">
        <f t="shared" si="0"/>
        <v/>
      </c>
      <c r="R46" s="153"/>
      <c r="S46" s="153"/>
      <c r="T46" s="238">
        <f t="shared" si="1"/>
        <v>0</v>
      </c>
      <c r="U46" s="193" t="s">
        <v>44</v>
      </c>
      <c r="V46" s="173"/>
      <c r="W46" s="193" t="str">
        <f t="shared" si="14"/>
        <v/>
      </c>
      <c r="X46" s="264" t="str">
        <f t="shared" si="15"/>
        <v>OK</v>
      </c>
      <c r="Y46" s="193" t="str">
        <f t="shared" si="16"/>
        <v/>
      </c>
      <c r="Z46" s="193" t="str">
        <f t="shared" si="17"/>
        <v/>
      </c>
      <c r="AA46" s="397" t="str">
        <f t="shared" si="18"/>
        <v/>
      </c>
      <c r="AB46" s="257" t="str">
        <f t="shared" si="19"/>
        <v/>
      </c>
      <c r="AC46" s="257" t="str">
        <f t="shared" si="20"/>
        <v/>
      </c>
      <c r="AD46" s="193" t="str">
        <f t="shared" si="21"/>
        <v>CHECK DATES</v>
      </c>
      <c r="AE46" s="257" t="str">
        <f t="shared" si="22"/>
        <v/>
      </c>
      <c r="AF46" s="286">
        <v>0</v>
      </c>
      <c r="AG46" s="257">
        <f t="shared" si="23"/>
        <v>0</v>
      </c>
      <c r="AH46" s="257" t="str">
        <f t="shared" si="24"/>
        <v/>
      </c>
      <c r="AI46" s="257">
        <f t="shared" si="25"/>
        <v>0</v>
      </c>
    </row>
    <row r="47" spans="1:35" x14ac:dyDescent="0.3">
      <c r="A47" s="287">
        <v>35</v>
      </c>
      <c r="B47" s="161"/>
      <c r="C47" s="150"/>
      <c r="D47" s="150"/>
      <c r="E47" s="150"/>
      <c r="F47" s="152"/>
      <c r="G47" s="152"/>
      <c r="H47" s="154"/>
      <c r="I47" s="155"/>
      <c r="J47" s="159"/>
      <c r="K47" s="159"/>
      <c r="L47" s="337"/>
      <c r="M47" s="343" t="str">
        <f>IF(L47="","",LOOKUP(L47,'Work Programme'!$A$8:$A$207,'Work Programme'!$B$8:$B$207))</f>
        <v/>
      </c>
      <c r="N47" s="150"/>
      <c r="O47" s="151"/>
      <c r="P47" s="254" t="str">
        <f>IF(H47="","",VLOOKUP(H47,'Overview - Financial Statement'!$A$46:$B$60,2,FALSE))</f>
        <v/>
      </c>
      <c r="Q47" s="255" t="str">
        <f t="shared" si="0"/>
        <v/>
      </c>
      <c r="R47" s="153"/>
      <c r="S47" s="153"/>
      <c r="T47" s="238">
        <f t="shared" si="1"/>
        <v>0</v>
      </c>
      <c r="U47" s="193" t="s">
        <v>44</v>
      </c>
      <c r="V47" s="173"/>
      <c r="W47" s="193" t="str">
        <f t="shared" si="14"/>
        <v/>
      </c>
      <c r="X47" s="264" t="str">
        <f t="shared" si="15"/>
        <v>OK</v>
      </c>
      <c r="Y47" s="193" t="str">
        <f t="shared" si="16"/>
        <v/>
      </c>
      <c r="Z47" s="193" t="str">
        <f t="shared" si="17"/>
        <v/>
      </c>
      <c r="AA47" s="397" t="str">
        <f t="shared" si="18"/>
        <v/>
      </c>
      <c r="AB47" s="257" t="str">
        <f t="shared" si="19"/>
        <v/>
      </c>
      <c r="AC47" s="257" t="str">
        <f t="shared" si="20"/>
        <v/>
      </c>
      <c r="AD47" s="193" t="str">
        <f t="shared" si="21"/>
        <v>CHECK DATES</v>
      </c>
      <c r="AE47" s="257" t="str">
        <f t="shared" si="22"/>
        <v/>
      </c>
      <c r="AF47" s="286">
        <v>0</v>
      </c>
      <c r="AG47" s="257">
        <f t="shared" si="23"/>
        <v>0</v>
      </c>
      <c r="AH47" s="257" t="str">
        <f t="shared" si="24"/>
        <v/>
      </c>
      <c r="AI47" s="257">
        <f t="shared" si="25"/>
        <v>0</v>
      </c>
    </row>
    <row r="48" spans="1:35" x14ac:dyDescent="0.3">
      <c r="A48" s="287">
        <v>36</v>
      </c>
      <c r="B48" s="161"/>
      <c r="C48" s="150"/>
      <c r="D48" s="150"/>
      <c r="E48" s="150"/>
      <c r="F48" s="152"/>
      <c r="G48" s="152"/>
      <c r="H48" s="154"/>
      <c r="I48" s="155"/>
      <c r="J48" s="159"/>
      <c r="K48" s="159"/>
      <c r="L48" s="337"/>
      <c r="M48" s="343" t="str">
        <f>IF(L48="","",LOOKUP(L48,'Work Programme'!$A$8:$A$207,'Work Programme'!$B$8:$B$207))</f>
        <v/>
      </c>
      <c r="N48" s="150"/>
      <c r="O48" s="151"/>
      <c r="P48" s="254" t="str">
        <f>IF(H48="","",VLOOKUP(H48,'Overview - Financial Statement'!$A$46:$B$60,2,FALSE))</f>
        <v/>
      </c>
      <c r="Q48" s="255" t="str">
        <f t="shared" si="0"/>
        <v/>
      </c>
      <c r="R48" s="153"/>
      <c r="S48" s="153"/>
      <c r="T48" s="238">
        <f t="shared" si="1"/>
        <v>0</v>
      </c>
      <c r="U48" s="193" t="s">
        <v>44</v>
      </c>
      <c r="V48" s="173"/>
      <c r="W48" s="193" t="str">
        <f t="shared" si="14"/>
        <v/>
      </c>
      <c r="X48" s="264" t="str">
        <f t="shared" si="15"/>
        <v>OK</v>
      </c>
      <c r="Y48" s="193" t="str">
        <f t="shared" si="16"/>
        <v/>
      </c>
      <c r="Z48" s="193" t="str">
        <f t="shared" si="17"/>
        <v/>
      </c>
      <c r="AA48" s="397" t="str">
        <f t="shared" si="18"/>
        <v/>
      </c>
      <c r="AB48" s="257" t="str">
        <f t="shared" si="19"/>
        <v/>
      </c>
      <c r="AC48" s="257" t="str">
        <f t="shared" si="20"/>
        <v/>
      </c>
      <c r="AD48" s="193" t="str">
        <f t="shared" si="21"/>
        <v>CHECK DATES</v>
      </c>
      <c r="AE48" s="257" t="str">
        <f t="shared" si="22"/>
        <v/>
      </c>
      <c r="AF48" s="286">
        <v>0</v>
      </c>
      <c r="AG48" s="257">
        <f t="shared" si="23"/>
        <v>0</v>
      </c>
      <c r="AH48" s="257" t="str">
        <f t="shared" si="24"/>
        <v/>
      </c>
      <c r="AI48" s="257">
        <f t="shared" si="25"/>
        <v>0</v>
      </c>
    </row>
    <row r="49" spans="1:35" x14ac:dyDescent="0.3">
      <c r="A49" s="287">
        <v>37</v>
      </c>
      <c r="B49" s="161"/>
      <c r="C49" s="150"/>
      <c r="D49" s="150"/>
      <c r="E49" s="150"/>
      <c r="F49" s="152"/>
      <c r="G49" s="152"/>
      <c r="H49" s="154"/>
      <c r="I49" s="155"/>
      <c r="J49" s="159"/>
      <c r="K49" s="159"/>
      <c r="L49" s="337"/>
      <c r="M49" s="343" t="str">
        <f>IF(L49="","",LOOKUP(L49,'Work Programme'!$A$8:$A$207,'Work Programme'!$B$8:$B$207))</f>
        <v/>
      </c>
      <c r="N49" s="150"/>
      <c r="O49" s="151"/>
      <c r="P49" s="254" t="str">
        <f>IF(H49="","",VLOOKUP(H49,'Overview - Financial Statement'!$A$46:$B$60,2,FALSE))</f>
        <v/>
      </c>
      <c r="Q49" s="255" t="str">
        <f t="shared" si="0"/>
        <v/>
      </c>
      <c r="R49" s="153"/>
      <c r="S49" s="153"/>
      <c r="T49" s="238">
        <f t="shared" si="1"/>
        <v>0</v>
      </c>
      <c r="U49" s="193" t="s">
        <v>44</v>
      </c>
      <c r="V49" s="173"/>
      <c r="W49" s="193" t="str">
        <f t="shared" si="14"/>
        <v/>
      </c>
      <c r="X49" s="264" t="str">
        <f t="shared" si="15"/>
        <v>OK</v>
      </c>
      <c r="Y49" s="193" t="str">
        <f t="shared" si="16"/>
        <v/>
      </c>
      <c r="Z49" s="193" t="str">
        <f t="shared" si="17"/>
        <v/>
      </c>
      <c r="AA49" s="397" t="str">
        <f t="shared" si="18"/>
        <v/>
      </c>
      <c r="AB49" s="257" t="str">
        <f t="shared" si="19"/>
        <v/>
      </c>
      <c r="AC49" s="257" t="str">
        <f t="shared" si="20"/>
        <v/>
      </c>
      <c r="AD49" s="193" t="str">
        <f t="shared" si="21"/>
        <v>CHECK DATES</v>
      </c>
      <c r="AE49" s="257" t="str">
        <f t="shared" si="22"/>
        <v/>
      </c>
      <c r="AF49" s="286">
        <v>0</v>
      </c>
      <c r="AG49" s="257">
        <f t="shared" si="23"/>
        <v>0</v>
      </c>
      <c r="AH49" s="257" t="str">
        <f t="shared" si="24"/>
        <v/>
      </c>
      <c r="AI49" s="257">
        <f t="shared" si="25"/>
        <v>0</v>
      </c>
    </row>
    <row r="50" spans="1:35" x14ac:dyDescent="0.3">
      <c r="A50" s="287">
        <v>38</v>
      </c>
      <c r="B50" s="161"/>
      <c r="C50" s="150"/>
      <c r="D50" s="150"/>
      <c r="E50" s="150"/>
      <c r="F50" s="152"/>
      <c r="G50" s="152"/>
      <c r="H50" s="154"/>
      <c r="I50" s="155"/>
      <c r="J50" s="159"/>
      <c r="K50" s="159"/>
      <c r="L50" s="337"/>
      <c r="M50" s="343" t="str">
        <f>IF(L50="","",LOOKUP(L50,'Work Programme'!$A$8:$A$207,'Work Programme'!$B$8:$B$207))</f>
        <v/>
      </c>
      <c r="N50" s="150"/>
      <c r="O50" s="151"/>
      <c r="P50" s="254" t="str">
        <f>IF(H50="","",VLOOKUP(H50,'Overview - Financial Statement'!$A$46:$B$60,2,FALSE))</f>
        <v/>
      </c>
      <c r="Q50" s="255" t="str">
        <f t="shared" si="0"/>
        <v/>
      </c>
      <c r="R50" s="153"/>
      <c r="S50" s="153"/>
      <c r="T50" s="238">
        <f t="shared" si="1"/>
        <v>0</v>
      </c>
      <c r="U50" s="193" t="s">
        <v>44</v>
      </c>
      <c r="V50" s="173"/>
      <c r="W50" s="193" t="str">
        <f t="shared" si="14"/>
        <v/>
      </c>
      <c r="X50" s="264" t="str">
        <f t="shared" si="15"/>
        <v>OK</v>
      </c>
      <c r="Y50" s="193" t="str">
        <f t="shared" si="16"/>
        <v/>
      </c>
      <c r="Z50" s="193" t="str">
        <f t="shared" si="17"/>
        <v/>
      </c>
      <c r="AA50" s="397" t="str">
        <f t="shared" si="18"/>
        <v/>
      </c>
      <c r="AB50" s="257" t="str">
        <f t="shared" si="19"/>
        <v/>
      </c>
      <c r="AC50" s="257" t="str">
        <f t="shared" si="20"/>
        <v/>
      </c>
      <c r="AD50" s="193" t="str">
        <f t="shared" si="21"/>
        <v>CHECK DATES</v>
      </c>
      <c r="AE50" s="257" t="str">
        <f t="shared" si="22"/>
        <v/>
      </c>
      <c r="AF50" s="286">
        <v>0</v>
      </c>
      <c r="AG50" s="257">
        <f t="shared" si="23"/>
        <v>0</v>
      </c>
      <c r="AH50" s="257" t="str">
        <f t="shared" si="24"/>
        <v/>
      </c>
      <c r="AI50" s="257">
        <f t="shared" si="25"/>
        <v>0</v>
      </c>
    </row>
    <row r="51" spans="1:35" x14ac:dyDescent="0.3">
      <c r="A51" s="287">
        <v>39</v>
      </c>
      <c r="B51" s="161"/>
      <c r="C51" s="150"/>
      <c r="D51" s="150"/>
      <c r="E51" s="150"/>
      <c r="F51" s="152"/>
      <c r="G51" s="152"/>
      <c r="H51" s="154"/>
      <c r="I51" s="155"/>
      <c r="J51" s="159"/>
      <c r="K51" s="159"/>
      <c r="L51" s="337"/>
      <c r="M51" s="343" t="str">
        <f>IF(L51="","",LOOKUP(L51,'Work Programme'!$A$8:$A$207,'Work Programme'!$B$8:$B$207))</f>
        <v/>
      </c>
      <c r="N51" s="150"/>
      <c r="O51" s="151"/>
      <c r="P51" s="254" t="str">
        <f>IF(H51="","",VLOOKUP(H51,'Overview - Financial Statement'!$A$46:$B$60,2,FALSE))</f>
        <v/>
      </c>
      <c r="Q51" s="255" t="str">
        <f t="shared" si="0"/>
        <v/>
      </c>
      <c r="R51" s="153"/>
      <c r="S51" s="153"/>
      <c r="T51" s="238">
        <f t="shared" si="1"/>
        <v>0</v>
      </c>
      <c r="U51" s="193" t="s">
        <v>44</v>
      </c>
      <c r="V51" s="173"/>
      <c r="W51" s="193" t="str">
        <f t="shared" si="14"/>
        <v/>
      </c>
      <c r="X51" s="264" t="str">
        <f t="shared" si="15"/>
        <v>OK</v>
      </c>
      <c r="Y51" s="193" t="str">
        <f t="shared" si="16"/>
        <v/>
      </c>
      <c r="Z51" s="193" t="str">
        <f t="shared" si="17"/>
        <v/>
      </c>
      <c r="AA51" s="397" t="str">
        <f t="shared" si="18"/>
        <v/>
      </c>
      <c r="AB51" s="257" t="str">
        <f t="shared" si="19"/>
        <v/>
      </c>
      <c r="AC51" s="257" t="str">
        <f t="shared" si="20"/>
        <v/>
      </c>
      <c r="AD51" s="193" t="str">
        <f t="shared" si="21"/>
        <v>CHECK DATES</v>
      </c>
      <c r="AE51" s="257" t="str">
        <f t="shared" si="22"/>
        <v/>
      </c>
      <c r="AF51" s="286">
        <v>0</v>
      </c>
      <c r="AG51" s="257">
        <f t="shared" si="23"/>
        <v>0</v>
      </c>
      <c r="AH51" s="257" t="str">
        <f t="shared" si="24"/>
        <v/>
      </c>
      <c r="AI51" s="257">
        <f t="shared" si="25"/>
        <v>0</v>
      </c>
    </row>
    <row r="52" spans="1:35" x14ac:dyDescent="0.3">
      <c r="A52" s="287">
        <v>40</v>
      </c>
      <c r="B52" s="161"/>
      <c r="C52" s="150"/>
      <c r="D52" s="150"/>
      <c r="E52" s="150"/>
      <c r="F52" s="152"/>
      <c r="G52" s="152"/>
      <c r="H52" s="154"/>
      <c r="I52" s="155"/>
      <c r="J52" s="159"/>
      <c r="K52" s="159"/>
      <c r="L52" s="337"/>
      <c r="M52" s="343" t="str">
        <f>IF(L52="","",LOOKUP(L52,'Work Programme'!$A$8:$A$207,'Work Programme'!$B$8:$B$207))</f>
        <v/>
      </c>
      <c r="N52" s="150"/>
      <c r="O52" s="151"/>
      <c r="P52" s="254" t="str">
        <f>IF(H52="","",VLOOKUP(H52,'Overview - Financial Statement'!$A$46:$B$60,2,FALSE))</f>
        <v/>
      </c>
      <c r="Q52" s="255" t="str">
        <f t="shared" si="0"/>
        <v/>
      </c>
      <c r="R52" s="153"/>
      <c r="S52" s="153"/>
      <c r="T52" s="238">
        <f t="shared" si="1"/>
        <v>0</v>
      </c>
      <c r="U52" s="193" t="s">
        <v>44</v>
      </c>
      <c r="V52" s="173"/>
      <c r="W52" s="193" t="str">
        <f t="shared" si="14"/>
        <v/>
      </c>
      <c r="X52" s="264" t="str">
        <f t="shared" si="15"/>
        <v>OK</v>
      </c>
      <c r="Y52" s="193" t="str">
        <f t="shared" si="16"/>
        <v/>
      </c>
      <c r="Z52" s="193" t="str">
        <f t="shared" si="17"/>
        <v/>
      </c>
      <c r="AA52" s="397" t="str">
        <f t="shared" si="18"/>
        <v/>
      </c>
      <c r="AB52" s="257" t="str">
        <f t="shared" si="19"/>
        <v/>
      </c>
      <c r="AC52" s="257" t="str">
        <f t="shared" si="20"/>
        <v/>
      </c>
      <c r="AD52" s="193" t="str">
        <f t="shared" si="21"/>
        <v>CHECK DATES</v>
      </c>
      <c r="AE52" s="257" t="str">
        <f t="shared" si="22"/>
        <v/>
      </c>
      <c r="AF52" s="286">
        <v>0</v>
      </c>
      <c r="AG52" s="257">
        <f t="shared" si="23"/>
        <v>0</v>
      </c>
      <c r="AH52" s="257" t="str">
        <f t="shared" si="24"/>
        <v/>
      </c>
      <c r="AI52" s="257">
        <f t="shared" si="25"/>
        <v>0</v>
      </c>
    </row>
    <row r="53" spans="1:35" x14ac:dyDescent="0.3">
      <c r="A53" s="287">
        <v>41</v>
      </c>
      <c r="B53" s="161"/>
      <c r="C53" s="150"/>
      <c r="D53" s="150"/>
      <c r="E53" s="150"/>
      <c r="F53" s="152"/>
      <c r="G53" s="152"/>
      <c r="H53" s="154"/>
      <c r="I53" s="155"/>
      <c r="J53" s="159"/>
      <c r="K53" s="159"/>
      <c r="L53" s="337"/>
      <c r="M53" s="343" t="str">
        <f>IF(L53="","",LOOKUP(L53,'Work Programme'!$A$8:$A$207,'Work Programme'!$B$8:$B$207))</f>
        <v/>
      </c>
      <c r="N53" s="150"/>
      <c r="O53" s="151"/>
      <c r="P53" s="254" t="str">
        <f>IF(H53="","",VLOOKUP(H53,'Overview - Financial Statement'!$A$46:$B$60,2,FALSE))</f>
        <v/>
      </c>
      <c r="Q53" s="255" t="str">
        <f t="shared" si="0"/>
        <v/>
      </c>
      <c r="R53" s="153"/>
      <c r="S53" s="153"/>
      <c r="T53" s="238">
        <f t="shared" si="1"/>
        <v>0</v>
      </c>
      <c r="U53" s="193" t="s">
        <v>44</v>
      </c>
      <c r="V53" s="173"/>
      <c r="W53" s="193" t="str">
        <f t="shared" si="14"/>
        <v/>
      </c>
      <c r="X53" s="264" t="str">
        <f t="shared" si="15"/>
        <v>OK</v>
      </c>
      <c r="Y53" s="193" t="str">
        <f t="shared" si="16"/>
        <v/>
      </c>
      <c r="Z53" s="193" t="str">
        <f t="shared" si="17"/>
        <v/>
      </c>
      <c r="AA53" s="397" t="str">
        <f t="shared" si="18"/>
        <v/>
      </c>
      <c r="AB53" s="257" t="str">
        <f t="shared" si="19"/>
        <v/>
      </c>
      <c r="AC53" s="257" t="str">
        <f t="shared" si="20"/>
        <v/>
      </c>
      <c r="AD53" s="193" t="str">
        <f t="shared" si="21"/>
        <v>CHECK DATES</v>
      </c>
      <c r="AE53" s="257" t="str">
        <f t="shared" si="22"/>
        <v/>
      </c>
      <c r="AF53" s="286">
        <v>0</v>
      </c>
      <c r="AG53" s="257">
        <f t="shared" si="23"/>
        <v>0</v>
      </c>
      <c r="AH53" s="257" t="str">
        <f t="shared" si="24"/>
        <v/>
      </c>
      <c r="AI53" s="257">
        <f t="shared" si="25"/>
        <v>0</v>
      </c>
    </row>
    <row r="54" spans="1:35" x14ac:dyDescent="0.3">
      <c r="A54" s="287">
        <v>42</v>
      </c>
      <c r="B54" s="161"/>
      <c r="C54" s="150"/>
      <c r="D54" s="150"/>
      <c r="E54" s="150"/>
      <c r="F54" s="152"/>
      <c r="G54" s="152"/>
      <c r="H54" s="154"/>
      <c r="I54" s="155"/>
      <c r="J54" s="159"/>
      <c r="K54" s="159"/>
      <c r="L54" s="337"/>
      <c r="M54" s="343" t="str">
        <f>IF(L54="","",LOOKUP(L54,'Work Programme'!$A$8:$A$207,'Work Programme'!$B$8:$B$207))</f>
        <v/>
      </c>
      <c r="N54" s="150"/>
      <c r="O54" s="151"/>
      <c r="P54" s="254" t="str">
        <f>IF(H54="","",VLOOKUP(H54,'Overview - Financial Statement'!$A$46:$B$60,2,FALSE))</f>
        <v/>
      </c>
      <c r="Q54" s="255" t="str">
        <f t="shared" si="0"/>
        <v/>
      </c>
      <c r="R54" s="153"/>
      <c r="S54" s="153"/>
      <c r="T54" s="238">
        <f t="shared" si="1"/>
        <v>0</v>
      </c>
      <c r="U54" s="193" t="s">
        <v>44</v>
      </c>
      <c r="V54" s="173"/>
      <c r="W54" s="193" t="str">
        <f t="shared" si="14"/>
        <v/>
      </c>
      <c r="X54" s="264" t="str">
        <f t="shared" si="15"/>
        <v>OK</v>
      </c>
      <c r="Y54" s="193" t="str">
        <f t="shared" si="16"/>
        <v/>
      </c>
      <c r="Z54" s="193" t="str">
        <f t="shared" si="17"/>
        <v/>
      </c>
      <c r="AA54" s="397" t="str">
        <f t="shared" si="18"/>
        <v/>
      </c>
      <c r="AB54" s="257" t="str">
        <f t="shared" si="19"/>
        <v/>
      </c>
      <c r="AC54" s="257" t="str">
        <f t="shared" si="20"/>
        <v/>
      </c>
      <c r="AD54" s="193" t="str">
        <f t="shared" si="21"/>
        <v>CHECK DATES</v>
      </c>
      <c r="AE54" s="257" t="str">
        <f t="shared" si="22"/>
        <v/>
      </c>
      <c r="AF54" s="286">
        <v>0</v>
      </c>
      <c r="AG54" s="257">
        <f t="shared" si="23"/>
        <v>0</v>
      </c>
      <c r="AH54" s="257" t="str">
        <f t="shared" si="24"/>
        <v/>
      </c>
      <c r="AI54" s="257">
        <f t="shared" si="25"/>
        <v>0</v>
      </c>
    </row>
    <row r="55" spans="1:35" x14ac:dyDescent="0.3">
      <c r="A55" s="287">
        <v>43</v>
      </c>
      <c r="B55" s="161"/>
      <c r="C55" s="150"/>
      <c r="D55" s="150"/>
      <c r="E55" s="150"/>
      <c r="F55" s="152"/>
      <c r="G55" s="152"/>
      <c r="H55" s="154"/>
      <c r="I55" s="155"/>
      <c r="J55" s="159"/>
      <c r="K55" s="159"/>
      <c r="L55" s="337"/>
      <c r="M55" s="343" t="str">
        <f>IF(L55="","",LOOKUP(L55,'Work Programme'!$A$8:$A$207,'Work Programme'!$B$8:$B$207))</f>
        <v/>
      </c>
      <c r="N55" s="150"/>
      <c r="O55" s="151"/>
      <c r="P55" s="254" t="str">
        <f>IF(H55="","",VLOOKUP(H55,'Overview - Financial Statement'!$A$46:$B$60,2,FALSE))</f>
        <v/>
      </c>
      <c r="Q55" s="255" t="str">
        <f t="shared" si="0"/>
        <v/>
      </c>
      <c r="R55" s="153"/>
      <c r="S55" s="153"/>
      <c r="T55" s="238">
        <f t="shared" si="1"/>
        <v>0</v>
      </c>
      <c r="U55" s="193" t="s">
        <v>44</v>
      </c>
      <c r="V55" s="173"/>
      <c r="W55" s="193" t="str">
        <f t="shared" si="14"/>
        <v/>
      </c>
      <c r="X55" s="264" t="str">
        <f t="shared" si="15"/>
        <v>OK</v>
      </c>
      <c r="Y55" s="193" t="str">
        <f t="shared" si="16"/>
        <v/>
      </c>
      <c r="Z55" s="193" t="str">
        <f t="shared" si="17"/>
        <v/>
      </c>
      <c r="AA55" s="397" t="str">
        <f t="shared" si="18"/>
        <v/>
      </c>
      <c r="AB55" s="257" t="str">
        <f t="shared" si="19"/>
        <v/>
      </c>
      <c r="AC55" s="257" t="str">
        <f t="shared" si="20"/>
        <v/>
      </c>
      <c r="AD55" s="193" t="str">
        <f t="shared" si="21"/>
        <v>CHECK DATES</v>
      </c>
      <c r="AE55" s="257" t="str">
        <f t="shared" si="22"/>
        <v/>
      </c>
      <c r="AF55" s="286">
        <v>0</v>
      </c>
      <c r="AG55" s="257">
        <f t="shared" si="23"/>
        <v>0</v>
      </c>
      <c r="AH55" s="257" t="str">
        <f t="shared" si="24"/>
        <v/>
      </c>
      <c r="AI55" s="257">
        <f t="shared" si="25"/>
        <v>0</v>
      </c>
    </row>
    <row r="56" spans="1:35" x14ac:dyDescent="0.3">
      <c r="A56" s="287">
        <v>44</v>
      </c>
      <c r="B56" s="161"/>
      <c r="C56" s="150"/>
      <c r="D56" s="150"/>
      <c r="E56" s="150"/>
      <c r="F56" s="152"/>
      <c r="G56" s="152"/>
      <c r="H56" s="154"/>
      <c r="I56" s="155"/>
      <c r="J56" s="159"/>
      <c r="K56" s="159"/>
      <c r="L56" s="337"/>
      <c r="M56" s="343" t="str">
        <f>IF(L56="","",LOOKUP(L56,'Work Programme'!$A$8:$A$207,'Work Programme'!$B$8:$B$207))</f>
        <v/>
      </c>
      <c r="N56" s="150"/>
      <c r="O56" s="151"/>
      <c r="P56" s="254" t="str">
        <f>IF(H56="","",VLOOKUP(H56,'Overview - Financial Statement'!$A$46:$B$60,2,FALSE))</f>
        <v/>
      </c>
      <c r="Q56" s="255" t="str">
        <f t="shared" si="0"/>
        <v/>
      </c>
      <c r="R56" s="153"/>
      <c r="S56" s="153"/>
      <c r="T56" s="238">
        <f t="shared" si="1"/>
        <v>0</v>
      </c>
      <c r="U56" s="193" t="s">
        <v>44</v>
      </c>
      <c r="V56" s="173"/>
      <c r="W56" s="193" t="str">
        <f t="shared" si="14"/>
        <v/>
      </c>
      <c r="X56" s="264" t="str">
        <f t="shared" si="15"/>
        <v>OK</v>
      </c>
      <c r="Y56" s="193" t="str">
        <f t="shared" si="16"/>
        <v/>
      </c>
      <c r="Z56" s="193" t="str">
        <f t="shared" si="17"/>
        <v/>
      </c>
      <c r="AA56" s="397" t="str">
        <f t="shared" si="18"/>
        <v/>
      </c>
      <c r="AB56" s="257" t="str">
        <f t="shared" si="19"/>
        <v/>
      </c>
      <c r="AC56" s="257" t="str">
        <f t="shared" si="20"/>
        <v/>
      </c>
      <c r="AD56" s="193" t="str">
        <f t="shared" si="21"/>
        <v>CHECK DATES</v>
      </c>
      <c r="AE56" s="257" t="str">
        <f t="shared" si="22"/>
        <v/>
      </c>
      <c r="AF56" s="286">
        <v>0</v>
      </c>
      <c r="AG56" s="257">
        <f t="shared" si="23"/>
        <v>0</v>
      </c>
      <c r="AH56" s="257" t="str">
        <f t="shared" si="24"/>
        <v/>
      </c>
      <c r="AI56" s="257">
        <f t="shared" si="25"/>
        <v>0</v>
      </c>
    </row>
    <row r="57" spans="1:35" x14ac:dyDescent="0.3">
      <c r="A57" s="287">
        <v>45</v>
      </c>
      <c r="B57" s="161"/>
      <c r="C57" s="150"/>
      <c r="D57" s="150"/>
      <c r="E57" s="150"/>
      <c r="F57" s="152"/>
      <c r="G57" s="152"/>
      <c r="H57" s="154"/>
      <c r="I57" s="155"/>
      <c r="J57" s="159"/>
      <c r="K57" s="159"/>
      <c r="L57" s="337"/>
      <c r="M57" s="343" t="str">
        <f>IF(L57="","",LOOKUP(L57,'Work Programme'!$A$8:$A$207,'Work Programme'!$B$8:$B$207))</f>
        <v/>
      </c>
      <c r="N57" s="150"/>
      <c r="O57" s="151"/>
      <c r="P57" s="254" t="str">
        <f>IF(H57="","",VLOOKUP(H57,'Overview - Financial Statement'!$A$46:$B$60,2,FALSE))</f>
        <v/>
      </c>
      <c r="Q57" s="255" t="str">
        <f t="shared" si="0"/>
        <v/>
      </c>
      <c r="R57" s="153"/>
      <c r="S57" s="153"/>
      <c r="T57" s="238">
        <f t="shared" si="1"/>
        <v>0</v>
      </c>
      <c r="U57" s="193" t="s">
        <v>44</v>
      </c>
      <c r="V57" s="173"/>
      <c r="W57" s="193" t="str">
        <f t="shared" si="14"/>
        <v/>
      </c>
      <c r="X57" s="264" t="str">
        <f t="shared" si="15"/>
        <v>OK</v>
      </c>
      <c r="Y57" s="193" t="str">
        <f t="shared" si="16"/>
        <v/>
      </c>
      <c r="Z57" s="193" t="str">
        <f t="shared" si="17"/>
        <v/>
      </c>
      <c r="AA57" s="397" t="str">
        <f t="shared" si="18"/>
        <v/>
      </c>
      <c r="AB57" s="257" t="str">
        <f t="shared" si="19"/>
        <v/>
      </c>
      <c r="AC57" s="257" t="str">
        <f t="shared" si="20"/>
        <v/>
      </c>
      <c r="AD57" s="193" t="str">
        <f t="shared" si="21"/>
        <v>CHECK DATES</v>
      </c>
      <c r="AE57" s="257" t="str">
        <f t="shared" si="22"/>
        <v/>
      </c>
      <c r="AF57" s="286">
        <v>0</v>
      </c>
      <c r="AG57" s="257">
        <f t="shared" si="23"/>
        <v>0</v>
      </c>
      <c r="AH57" s="257" t="str">
        <f t="shared" si="24"/>
        <v/>
      </c>
      <c r="AI57" s="257">
        <f t="shared" si="25"/>
        <v>0</v>
      </c>
    </row>
    <row r="58" spans="1:35" x14ac:dyDescent="0.3">
      <c r="A58" s="287">
        <v>46</v>
      </c>
      <c r="B58" s="161"/>
      <c r="C58" s="150"/>
      <c r="D58" s="150"/>
      <c r="E58" s="150"/>
      <c r="F58" s="152"/>
      <c r="G58" s="152"/>
      <c r="H58" s="154"/>
      <c r="I58" s="155"/>
      <c r="J58" s="159"/>
      <c r="K58" s="159"/>
      <c r="L58" s="337"/>
      <c r="M58" s="343" t="str">
        <f>IF(L58="","",LOOKUP(L58,'Work Programme'!$A$8:$A$207,'Work Programme'!$B$8:$B$207))</f>
        <v/>
      </c>
      <c r="N58" s="150"/>
      <c r="O58" s="151"/>
      <c r="P58" s="254" t="str">
        <f>IF(H58="","",VLOOKUP(H58,'Overview - Financial Statement'!$A$46:$B$60,2,FALSE))</f>
        <v/>
      </c>
      <c r="Q58" s="255" t="str">
        <f t="shared" si="0"/>
        <v/>
      </c>
      <c r="R58" s="153"/>
      <c r="S58" s="153"/>
      <c r="T58" s="238">
        <f t="shared" si="1"/>
        <v>0</v>
      </c>
      <c r="U58" s="193" t="s">
        <v>44</v>
      </c>
      <c r="V58" s="173"/>
      <c r="W58" s="193" t="str">
        <f t="shared" si="14"/>
        <v/>
      </c>
      <c r="X58" s="264" t="str">
        <f t="shared" si="15"/>
        <v>OK</v>
      </c>
      <c r="Y58" s="193" t="str">
        <f t="shared" si="16"/>
        <v/>
      </c>
      <c r="Z58" s="193" t="str">
        <f t="shared" si="17"/>
        <v/>
      </c>
      <c r="AA58" s="397" t="str">
        <f t="shared" si="18"/>
        <v/>
      </c>
      <c r="AB58" s="257" t="str">
        <f t="shared" si="19"/>
        <v/>
      </c>
      <c r="AC58" s="257" t="str">
        <f t="shared" si="20"/>
        <v/>
      </c>
      <c r="AD58" s="193" t="str">
        <f t="shared" si="21"/>
        <v>CHECK DATES</v>
      </c>
      <c r="AE58" s="257" t="str">
        <f t="shared" si="22"/>
        <v/>
      </c>
      <c r="AF58" s="286">
        <v>0</v>
      </c>
      <c r="AG58" s="257">
        <f t="shared" si="23"/>
        <v>0</v>
      </c>
      <c r="AH58" s="257" t="str">
        <f t="shared" si="24"/>
        <v/>
      </c>
      <c r="AI58" s="257">
        <f t="shared" si="25"/>
        <v>0</v>
      </c>
    </row>
    <row r="59" spans="1:35" x14ac:dyDescent="0.3">
      <c r="A59" s="287">
        <v>47</v>
      </c>
      <c r="B59" s="161"/>
      <c r="C59" s="150"/>
      <c r="D59" s="150"/>
      <c r="E59" s="150"/>
      <c r="F59" s="152"/>
      <c r="G59" s="152"/>
      <c r="H59" s="154"/>
      <c r="I59" s="155"/>
      <c r="J59" s="159"/>
      <c r="K59" s="159"/>
      <c r="L59" s="337"/>
      <c r="M59" s="343" t="str">
        <f>IF(L59="","",LOOKUP(L59,'Work Programme'!$A$8:$A$207,'Work Programme'!$B$8:$B$207))</f>
        <v/>
      </c>
      <c r="N59" s="150"/>
      <c r="O59" s="151"/>
      <c r="P59" s="254" t="str">
        <f>IF(H59="","",VLOOKUP(H59,'Overview - Financial Statement'!$A$46:$B$60,2,FALSE))</f>
        <v/>
      </c>
      <c r="Q59" s="255" t="str">
        <f t="shared" si="0"/>
        <v/>
      </c>
      <c r="R59" s="153"/>
      <c r="S59" s="153"/>
      <c r="T59" s="238">
        <f t="shared" si="1"/>
        <v>0</v>
      </c>
      <c r="U59" s="193" t="s">
        <v>44</v>
      </c>
      <c r="V59" s="173"/>
      <c r="W59" s="193" t="str">
        <f t="shared" si="14"/>
        <v/>
      </c>
      <c r="X59" s="264" t="str">
        <f t="shared" si="15"/>
        <v>OK</v>
      </c>
      <c r="Y59" s="193" t="str">
        <f t="shared" si="16"/>
        <v/>
      </c>
      <c r="Z59" s="193" t="str">
        <f t="shared" si="17"/>
        <v/>
      </c>
      <c r="AA59" s="397" t="str">
        <f t="shared" si="18"/>
        <v/>
      </c>
      <c r="AB59" s="257" t="str">
        <f t="shared" si="19"/>
        <v/>
      </c>
      <c r="AC59" s="257" t="str">
        <f t="shared" si="20"/>
        <v/>
      </c>
      <c r="AD59" s="193" t="str">
        <f t="shared" si="21"/>
        <v>CHECK DATES</v>
      </c>
      <c r="AE59" s="257" t="str">
        <f t="shared" si="22"/>
        <v/>
      </c>
      <c r="AF59" s="286">
        <v>0</v>
      </c>
      <c r="AG59" s="257">
        <f t="shared" si="23"/>
        <v>0</v>
      </c>
      <c r="AH59" s="257" t="str">
        <f t="shared" si="24"/>
        <v/>
      </c>
      <c r="AI59" s="257">
        <f t="shared" si="25"/>
        <v>0</v>
      </c>
    </row>
    <row r="60" spans="1:35" x14ac:dyDescent="0.3">
      <c r="A60" s="287">
        <v>48</v>
      </c>
      <c r="B60" s="161"/>
      <c r="C60" s="150"/>
      <c r="D60" s="150"/>
      <c r="E60" s="150"/>
      <c r="F60" s="152"/>
      <c r="G60" s="152"/>
      <c r="H60" s="154"/>
      <c r="I60" s="155"/>
      <c r="J60" s="159"/>
      <c r="K60" s="159"/>
      <c r="L60" s="337"/>
      <c r="M60" s="343" t="str">
        <f>IF(L60="","",LOOKUP(L60,'Work Programme'!$A$8:$A$207,'Work Programme'!$B$8:$B$207))</f>
        <v/>
      </c>
      <c r="N60" s="150"/>
      <c r="O60" s="151"/>
      <c r="P60" s="254" t="str">
        <f>IF(H60="","",VLOOKUP(H60,'Overview - Financial Statement'!$A$46:$B$60,2,FALSE))</f>
        <v/>
      </c>
      <c r="Q60" s="255" t="str">
        <f t="shared" si="0"/>
        <v/>
      </c>
      <c r="R60" s="153"/>
      <c r="S60" s="153"/>
      <c r="T60" s="238">
        <f t="shared" si="1"/>
        <v>0</v>
      </c>
      <c r="U60" s="193" t="s">
        <v>44</v>
      </c>
      <c r="V60" s="173"/>
      <c r="W60" s="193" t="str">
        <f t="shared" si="14"/>
        <v/>
      </c>
      <c r="X60" s="264" t="str">
        <f t="shared" si="15"/>
        <v>OK</v>
      </c>
      <c r="Y60" s="193" t="str">
        <f t="shared" si="16"/>
        <v/>
      </c>
      <c r="Z60" s="193" t="str">
        <f t="shared" si="17"/>
        <v/>
      </c>
      <c r="AA60" s="397" t="str">
        <f t="shared" si="18"/>
        <v/>
      </c>
      <c r="AB60" s="257" t="str">
        <f t="shared" si="19"/>
        <v/>
      </c>
      <c r="AC60" s="257" t="str">
        <f t="shared" si="20"/>
        <v/>
      </c>
      <c r="AD60" s="193" t="str">
        <f t="shared" si="21"/>
        <v>CHECK DATES</v>
      </c>
      <c r="AE60" s="257" t="str">
        <f t="shared" si="22"/>
        <v/>
      </c>
      <c r="AF60" s="286">
        <v>0</v>
      </c>
      <c r="AG60" s="257">
        <f t="shared" si="23"/>
        <v>0</v>
      </c>
      <c r="AH60" s="257" t="str">
        <f t="shared" si="24"/>
        <v/>
      </c>
      <c r="AI60" s="257">
        <f t="shared" si="25"/>
        <v>0</v>
      </c>
    </row>
    <row r="61" spans="1:35" x14ac:dyDescent="0.3">
      <c r="A61" s="287">
        <v>49</v>
      </c>
      <c r="B61" s="161"/>
      <c r="C61" s="150"/>
      <c r="D61" s="150"/>
      <c r="E61" s="150"/>
      <c r="F61" s="152"/>
      <c r="G61" s="152"/>
      <c r="H61" s="154"/>
      <c r="I61" s="155"/>
      <c r="J61" s="159"/>
      <c r="K61" s="159"/>
      <c r="L61" s="337"/>
      <c r="M61" s="343" t="str">
        <f>IF(L61="","",LOOKUP(L61,'Work Programme'!$A$8:$A$207,'Work Programme'!$B$8:$B$207))</f>
        <v/>
      </c>
      <c r="N61" s="150"/>
      <c r="O61" s="151"/>
      <c r="P61" s="254" t="str">
        <f>IF(H61="","",VLOOKUP(H61,'Overview - Financial Statement'!$A$46:$B$60,2,FALSE))</f>
        <v/>
      </c>
      <c r="Q61" s="255" t="str">
        <f t="shared" si="0"/>
        <v/>
      </c>
      <c r="R61" s="153"/>
      <c r="S61" s="153"/>
      <c r="T61" s="238">
        <f t="shared" si="1"/>
        <v>0</v>
      </c>
      <c r="U61" s="193" t="s">
        <v>44</v>
      </c>
      <c r="V61" s="173"/>
      <c r="W61" s="193" t="str">
        <f t="shared" si="14"/>
        <v/>
      </c>
      <c r="X61" s="264" t="str">
        <f t="shared" si="15"/>
        <v>OK</v>
      </c>
      <c r="Y61" s="193" t="str">
        <f t="shared" si="16"/>
        <v/>
      </c>
      <c r="Z61" s="193" t="str">
        <f t="shared" si="17"/>
        <v/>
      </c>
      <c r="AA61" s="397" t="str">
        <f t="shared" si="18"/>
        <v/>
      </c>
      <c r="AB61" s="257" t="str">
        <f t="shared" si="19"/>
        <v/>
      </c>
      <c r="AC61" s="257" t="str">
        <f t="shared" si="20"/>
        <v/>
      </c>
      <c r="AD61" s="193" t="str">
        <f t="shared" si="21"/>
        <v>CHECK DATES</v>
      </c>
      <c r="AE61" s="257" t="str">
        <f t="shared" si="22"/>
        <v/>
      </c>
      <c r="AF61" s="286">
        <v>0</v>
      </c>
      <c r="AG61" s="257">
        <f t="shared" si="23"/>
        <v>0</v>
      </c>
      <c r="AH61" s="257" t="str">
        <f t="shared" si="24"/>
        <v/>
      </c>
      <c r="AI61" s="257">
        <f t="shared" si="25"/>
        <v>0</v>
      </c>
    </row>
    <row r="62" spans="1:35" x14ac:dyDescent="0.3">
      <c r="A62" s="287">
        <v>50</v>
      </c>
      <c r="B62" s="161"/>
      <c r="C62" s="150"/>
      <c r="D62" s="150"/>
      <c r="E62" s="150"/>
      <c r="F62" s="152"/>
      <c r="G62" s="152"/>
      <c r="H62" s="154"/>
      <c r="I62" s="155"/>
      <c r="J62" s="159"/>
      <c r="K62" s="159"/>
      <c r="L62" s="337"/>
      <c r="M62" s="343" t="str">
        <f>IF(L62="","",LOOKUP(L62,'Work Programme'!$A$8:$A$207,'Work Programme'!$B$8:$B$207))</f>
        <v/>
      </c>
      <c r="N62" s="150"/>
      <c r="O62" s="151"/>
      <c r="P62" s="254" t="str">
        <f>IF(H62="","",VLOOKUP(H62,'Overview - Financial Statement'!$A$46:$B$60,2,FALSE))</f>
        <v/>
      </c>
      <c r="Q62" s="255" t="str">
        <f t="shared" si="0"/>
        <v/>
      </c>
      <c r="R62" s="153"/>
      <c r="S62" s="153"/>
      <c r="T62" s="238">
        <f t="shared" si="1"/>
        <v>0</v>
      </c>
      <c r="U62" s="193" t="s">
        <v>44</v>
      </c>
      <c r="V62" s="173"/>
      <c r="W62" s="193" t="str">
        <f t="shared" si="14"/>
        <v/>
      </c>
      <c r="X62" s="264" t="str">
        <f t="shared" si="15"/>
        <v>OK</v>
      </c>
      <c r="Y62" s="193" t="str">
        <f t="shared" si="16"/>
        <v/>
      </c>
      <c r="Z62" s="193" t="str">
        <f t="shared" si="17"/>
        <v/>
      </c>
      <c r="AA62" s="397" t="str">
        <f t="shared" si="18"/>
        <v/>
      </c>
      <c r="AB62" s="257" t="str">
        <f t="shared" si="19"/>
        <v/>
      </c>
      <c r="AC62" s="257" t="str">
        <f t="shared" si="20"/>
        <v/>
      </c>
      <c r="AD62" s="193" t="str">
        <f t="shared" si="21"/>
        <v>CHECK DATES</v>
      </c>
      <c r="AE62" s="257" t="str">
        <f t="shared" si="22"/>
        <v/>
      </c>
      <c r="AF62" s="286">
        <v>0</v>
      </c>
      <c r="AG62" s="257">
        <f t="shared" si="23"/>
        <v>0</v>
      </c>
      <c r="AH62" s="257" t="str">
        <f t="shared" si="24"/>
        <v/>
      </c>
      <c r="AI62" s="257">
        <f t="shared" si="25"/>
        <v>0</v>
      </c>
    </row>
    <row r="63" spans="1:35" x14ac:dyDescent="0.3">
      <c r="A63" s="287">
        <v>51</v>
      </c>
      <c r="B63" s="161"/>
      <c r="C63" s="150"/>
      <c r="D63" s="150"/>
      <c r="E63" s="150"/>
      <c r="F63" s="152"/>
      <c r="G63" s="152"/>
      <c r="H63" s="154"/>
      <c r="I63" s="155"/>
      <c r="J63" s="159"/>
      <c r="K63" s="159"/>
      <c r="L63" s="337"/>
      <c r="M63" s="343" t="str">
        <f>IF(L63="","",LOOKUP(L63,'Work Programme'!$A$8:$A$207,'Work Programme'!$B$8:$B$207))</f>
        <v/>
      </c>
      <c r="N63" s="150"/>
      <c r="O63" s="151"/>
      <c r="P63" s="254" t="str">
        <f>IF(H63="","",VLOOKUP(H63,'Overview - Financial Statement'!$A$46:$B$60,2,FALSE))</f>
        <v/>
      </c>
      <c r="Q63" s="255" t="str">
        <f t="shared" si="0"/>
        <v/>
      </c>
      <c r="R63" s="153"/>
      <c r="S63" s="153"/>
      <c r="T63" s="238">
        <f t="shared" si="1"/>
        <v>0</v>
      </c>
      <c r="U63" s="193" t="s">
        <v>44</v>
      </c>
      <c r="V63" s="173"/>
      <c r="W63" s="193" t="str">
        <f t="shared" si="14"/>
        <v/>
      </c>
      <c r="X63" s="264" t="str">
        <f t="shared" si="15"/>
        <v>OK</v>
      </c>
      <c r="Y63" s="193" t="str">
        <f t="shared" si="16"/>
        <v/>
      </c>
      <c r="Z63" s="193" t="str">
        <f t="shared" si="17"/>
        <v/>
      </c>
      <c r="AA63" s="397" t="str">
        <f t="shared" si="18"/>
        <v/>
      </c>
      <c r="AB63" s="257" t="str">
        <f t="shared" si="19"/>
        <v/>
      </c>
      <c r="AC63" s="257" t="str">
        <f t="shared" si="20"/>
        <v/>
      </c>
      <c r="AD63" s="193" t="str">
        <f t="shared" si="21"/>
        <v>CHECK DATES</v>
      </c>
      <c r="AE63" s="257" t="str">
        <f t="shared" si="22"/>
        <v/>
      </c>
      <c r="AF63" s="286">
        <v>0</v>
      </c>
      <c r="AG63" s="257">
        <f t="shared" si="23"/>
        <v>0</v>
      </c>
      <c r="AH63" s="257" t="str">
        <f t="shared" si="24"/>
        <v/>
      </c>
      <c r="AI63" s="257">
        <f t="shared" si="25"/>
        <v>0</v>
      </c>
    </row>
    <row r="64" spans="1:35" x14ac:dyDescent="0.3">
      <c r="A64" s="287">
        <v>52</v>
      </c>
      <c r="B64" s="161"/>
      <c r="C64" s="150"/>
      <c r="D64" s="150"/>
      <c r="E64" s="150"/>
      <c r="F64" s="152"/>
      <c r="G64" s="152"/>
      <c r="H64" s="154"/>
      <c r="I64" s="155"/>
      <c r="J64" s="159"/>
      <c r="K64" s="159"/>
      <c r="L64" s="337"/>
      <c r="M64" s="343" t="str">
        <f>IF(L64="","",LOOKUP(L64,'Work Programme'!$A$8:$A$207,'Work Programme'!$B$8:$B$207))</f>
        <v/>
      </c>
      <c r="N64" s="150"/>
      <c r="O64" s="151"/>
      <c r="P64" s="254" t="str">
        <f>IF(H64="","",VLOOKUP(H64,'Overview - Financial Statement'!$A$46:$B$60,2,FALSE))</f>
        <v/>
      </c>
      <c r="Q64" s="255" t="str">
        <f t="shared" si="0"/>
        <v/>
      </c>
      <c r="R64" s="153"/>
      <c r="S64" s="153"/>
      <c r="T64" s="238">
        <f t="shared" si="1"/>
        <v>0</v>
      </c>
      <c r="U64" s="193" t="s">
        <v>44</v>
      </c>
      <c r="V64" s="173"/>
      <c r="W64" s="193" t="str">
        <f t="shared" si="14"/>
        <v/>
      </c>
      <c r="X64" s="264" t="str">
        <f t="shared" si="15"/>
        <v>OK</v>
      </c>
      <c r="Y64" s="193" t="str">
        <f t="shared" si="16"/>
        <v/>
      </c>
      <c r="Z64" s="193" t="str">
        <f t="shared" si="17"/>
        <v/>
      </c>
      <c r="AA64" s="397" t="str">
        <f t="shared" si="18"/>
        <v/>
      </c>
      <c r="AB64" s="257" t="str">
        <f t="shared" si="19"/>
        <v/>
      </c>
      <c r="AC64" s="257" t="str">
        <f t="shared" si="20"/>
        <v/>
      </c>
      <c r="AD64" s="193" t="str">
        <f t="shared" si="21"/>
        <v>CHECK DATES</v>
      </c>
      <c r="AE64" s="257" t="str">
        <f t="shared" si="22"/>
        <v/>
      </c>
      <c r="AF64" s="286">
        <v>0</v>
      </c>
      <c r="AG64" s="257">
        <f t="shared" si="23"/>
        <v>0</v>
      </c>
      <c r="AH64" s="257" t="str">
        <f t="shared" si="24"/>
        <v/>
      </c>
      <c r="AI64" s="257">
        <f t="shared" si="25"/>
        <v>0</v>
      </c>
    </row>
    <row r="65" spans="1:35" x14ac:dyDescent="0.3">
      <c r="A65" s="287">
        <v>53</v>
      </c>
      <c r="B65" s="161"/>
      <c r="C65" s="150"/>
      <c r="D65" s="150"/>
      <c r="E65" s="150"/>
      <c r="F65" s="152"/>
      <c r="G65" s="152"/>
      <c r="H65" s="154"/>
      <c r="I65" s="155"/>
      <c r="J65" s="159"/>
      <c r="K65" s="159"/>
      <c r="L65" s="337"/>
      <c r="M65" s="343" t="str">
        <f>IF(L65="","",LOOKUP(L65,'Work Programme'!$A$8:$A$207,'Work Programme'!$B$8:$B$207))</f>
        <v/>
      </c>
      <c r="N65" s="150"/>
      <c r="O65" s="151"/>
      <c r="P65" s="254" t="str">
        <f>IF(H65="","",VLOOKUP(H65,'Overview - Financial Statement'!$A$46:$B$60,2,FALSE))</f>
        <v/>
      </c>
      <c r="Q65" s="255" t="str">
        <f t="shared" si="0"/>
        <v/>
      </c>
      <c r="R65" s="153"/>
      <c r="S65" s="153"/>
      <c r="T65" s="238">
        <f t="shared" si="1"/>
        <v>0</v>
      </c>
      <c r="U65" s="193" t="s">
        <v>44</v>
      </c>
      <c r="V65" s="173"/>
      <c r="W65" s="193" t="str">
        <f t="shared" si="14"/>
        <v/>
      </c>
      <c r="X65" s="264" t="str">
        <f t="shared" si="15"/>
        <v>OK</v>
      </c>
      <c r="Y65" s="193" t="str">
        <f t="shared" si="16"/>
        <v/>
      </c>
      <c r="Z65" s="193" t="str">
        <f t="shared" si="17"/>
        <v/>
      </c>
      <c r="AA65" s="397" t="str">
        <f t="shared" si="18"/>
        <v/>
      </c>
      <c r="AB65" s="257" t="str">
        <f t="shared" si="19"/>
        <v/>
      </c>
      <c r="AC65" s="257" t="str">
        <f t="shared" si="20"/>
        <v/>
      </c>
      <c r="AD65" s="193" t="str">
        <f t="shared" si="21"/>
        <v>CHECK DATES</v>
      </c>
      <c r="AE65" s="257" t="str">
        <f t="shared" si="22"/>
        <v/>
      </c>
      <c r="AF65" s="286">
        <v>0</v>
      </c>
      <c r="AG65" s="257">
        <f t="shared" si="23"/>
        <v>0</v>
      </c>
      <c r="AH65" s="257" t="str">
        <f t="shared" si="24"/>
        <v/>
      </c>
      <c r="AI65" s="257">
        <f t="shared" si="25"/>
        <v>0</v>
      </c>
    </row>
    <row r="66" spans="1:35" x14ac:dyDescent="0.3">
      <c r="A66" s="287">
        <v>54</v>
      </c>
      <c r="B66" s="161"/>
      <c r="C66" s="150"/>
      <c r="D66" s="150"/>
      <c r="E66" s="150"/>
      <c r="F66" s="152"/>
      <c r="G66" s="152"/>
      <c r="H66" s="154"/>
      <c r="I66" s="155"/>
      <c r="J66" s="159"/>
      <c r="K66" s="159"/>
      <c r="L66" s="337"/>
      <c r="M66" s="343" t="str">
        <f>IF(L66="","",LOOKUP(L66,'Work Programme'!$A$8:$A$207,'Work Programme'!$B$8:$B$207))</f>
        <v/>
      </c>
      <c r="N66" s="150"/>
      <c r="O66" s="151"/>
      <c r="P66" s="254" t="str">
        <f>IF(H66="","",VLOOKUP(H66,'Overview - Financial Statement'!$A$46:$B$60,2,FALSE))</f>
        <v/>
      </c>
      <c r="Q66" s="255" t="str">
        <f t="shared" si="0"/>
        <v/>
      </c>
      <c r="R66" s="153"/>
      <c r="S66" s="153"/>
      <c r="T66" s="238">
        <f t="shared" si="1"/>
        <v>0</v>
      </c>
      <c r="U66" s="193" t="s">
        <v>44</v>
      </c>
      <c r="V66" s="173"/>
      <c r="W66" s="193" t="str">
        <f t="shared" si="14"/>
        <v/>
      </c>
      <c r="X66" s="264" t="str">
        <f t="shared" si="15"/>
        <v>OK</v>
      </c>
      <c r="Y66" s="193" t="str">
        <f t="shared" si="16"/>
        <v/>
      </c>
      <c r="Z66" s="193" t="str">
        <f t="shared" si="17"/>
        <v/>
      </c>
      <c r="AA66" s="397" t="str">
        <f t="shared" si="18"/>
        <v/>
      </c>
      <c r="AB66" s="257" t="str">
        <f t="shared" si="19"/>
        <v/>
      </c>
      <c r="AC66" s="257" t="str">
        <f t="shared" si="20"/>
        <v/>
      </c>
      <c r="AD66" s="193" t="str">
        <f t="shared" si="21"/>
        <v>CHECK DATES</v>
      </c>
      <c r="AE66" s="257" t="str">
        <f t="shared" si="22"/>
        <v/>
      </c>
      <c r="AF66" s="286">
        <v>0</v>
      </c>
      <c r="AG66" s="257">
        <f t="shared" si="23"/>
        <v>0</v>
      </c>
      <c r="AH66" s="257" t="str">
        <f t="shared" si="24"/>
        <v/>
      </c>
      <c r="AI66" s="257">
        <f t="shared" si="25"/>
        <v>0</v>
      </c>
    </row>
    <row r="67" spans="1:35" x14ac:dyDescent="0.3">
      <c r="A67" s="287">
        <v>55</v>
      </c>
      <c r="B67" s="161"/>
      <c r="C67" s="150"/>
      <c r="D67" s="150"/>
      <c r="E67" s="150"/>
      <c r="F67" s="152"/>
      <c r="G67" s="152"/>
      <c r="H67" s="154"/>
      <c r="I67" s="155"/>
      <c r="J67" s="159"/>
      <c r="K67" s="159"/>
      <c r="L67" s="337"/>
      <c r="M67" s="343" t="str">
        <f>IF(L67="","",LOOKUP(L67,'Work Programme'!$A$8:$A$207,'Work Programme'!$B$8:$B$207))</f>
        <v/>
      </c>
      <c r="N67" s="150"/>
      <c r="O67" s="151"/>
      <c r="P67" s="254" t="str">
        <f>IF(H67="","",VLOOKUP(H67,'Overview - Financial Statement'!$A$46:$B$60,2,FALSE))</f>
        <v/>
      </c>
      <c r="Q67" s="255" t="str">
        <f t="shared" si="0"/>
        <v/>
      </c>
      <c r="R67" s="153"/>
      <c r="S67" s="153"/>
      <c r="T67" s="238">
        <f t="shared" si="1"/>
        <v>0</v>
      </c>
      <c r="U67" s="193" t="s">
        <v>44</v>
      </c>
      <c r="V67" s="173"/>
      <c r="W67" s="193" t="str">
        <f t="shared" si="14"/>
        <v/>
      </c>
      <c r="X67" s="264" t="str">
        <f t="shared" si="15"/>
        <v>OK</v>
      </c>
      <c r="Y67" s="193" t="str">
        <f t="shared" si="16"/>
        <v/>
      </c>
      <c r="Z67" s="193" t="str">
        <f t="shared" si="17"/>
        <v/>
      </c>
      <c r="AA67" s="397" t="str">
        <f t="shared" si="18"/>
        <v/>
      </c>
      <c r="AB67" s="257" t="str">
        <f t="shared" si="19"/>
        <v/>
      </c>
      <c r="AC67" s="257" t="str">
        <f t="shared" si="20"/>
        <v/>
      </c>
      <c r="AD67" s="193" t="str">
        <f t="shared" si="21"/>
        <v>CHECK DATES</v>
      </c>
      <c r="AE67" s="257" t="str">
        <f t="shared" si="22"/>
        <v/>
      </c>
      <c r="AF67" s="286">
        <v>0</v>
      </c>
      <c r="AG67" s="257">
        <f t="shared" si="23"/>
        <v>0</v>
      </c>
      <c r="AH67" s="257" t="str">
        <f t="shared" si="24"/>
        <v/>
      </c>
      <c r="AI67" s="257">
        <f t="shared" si="25"/>
        <v>0</v>
      </c>
    </row>
    <row r="68" spans="1:35" x14ac:dyDescent="0.3">
      <c r="A68" s="287">
        <v>56</v>
      </c>
      <c r="B68" s="161"/>
      <c r="C68" s="150"/>
      <c r="D68" s="150"/>
      <c r="E68" s="150"/>
      <c r="F68" s="152"/>
      <c r="G68" s="152"/>
      <c r="H68" s="154"/>
      <c r="I68" s="155"/>
      <c r="J68" s="159"/>
      <c r="K68" s="159"/>
      <c r="L68" s="337"/>
      <c r="M68" s="343" t="str">
        <f>IF(L68="","",LOOKUP(L68,'Work Programme'!$A$8:$A$207,'Work Programme'!$B$8:$B$207))</f>
        <v/>
      </c>
      <c r="N68" s="150"/>
      <c r="O68" s="151"/>
      <c r="P68" s="254" t="str">
        <f>IF(H68="","",VLOOKUP(H68,'Overview - Financial Statement'!$A$46:$B$60,2,FALSE))</f>
        <v/>
      </c>
      <c r="Q68" s="255" t="str">
        <f t="shared" si="0"/>
        <v/>
      </c>
      <c r="R68" s="153"/>
      <c r="S68" s="153"/>
      <c r="T68" s="238">
        <f t="shared" si="1"/>
        <v>0</v>
      </c>
      <c r="U68" s="193" t="s">
        <v>44</v>
      </c>
      <c r="V68" s="173"/>
      <c r="W68" s="193" t="str">
        <f t="shared" si="14"/>
        <v/>
      </c>
      <c r="X68" s="264" t="str">
        <f t="shared" si="15"/>
        <v>OK</v>
      </c>
      <c r="Y68" s="193" t="str">
        <f t="shared" si="16"/>
        <v/>
      </c>
      <c r="Z68" s="193" t="str">
        <f t="shared" si="17"/>
        <v/>
      </c>
      <c r="AA68" s="397" t="str">
        <f t="shared" si="18"/>
        <v/>
      </c>
      <c r="AB68" s="257" t="str">
        <f t="shared" si="19"/>
        <v/>
      </c>
      <c r="AC68" s="257" t="str">
        <f t="shared" si="20"/>
        <v/>
      </c>
      <c r="AD68" s="193" t="str">
        <f t="shared" si="21"/>
        <v>CHECK DATES</v>
      </c>
      <c r="AE68" s="257" t="str">
        <f t="shared" si="22"/>
        <v/>
      </c>
      <c r="AF68" s="286">
        <v>0</v>
      </c>
      <c r="AG68" s="257">
        <f t="shared" si="23"/>
        <v>0</v>
      </c>
      <c r="AH68" s="257" t="str">
        <f t="shared" si="24"/>
        <v/>
      </c>
      <c r="AI68" s="257">
        <f t="shared" si="25"/>
        <v>0</v>
      </c>
    </row>
    <row r="69" spans="1:35" x14ac:dyDescent="0.3">
      <c r="A69" s="287">
        <v>57</v>
      </c>
      <c r="B69" s="161"/>
      <c r="C69" s="150"/>
      <c r="D69" s="150"/>
      <c r="E69" s="150"/>
      <c r="F69" s="152"/>
      <c r="G69" s="152"/>
      <c r="H69" s="154"/>
      <c r="I69" s="155"/>
      <c r="J69" s="159"/>
      <c r="K69" s="159"/>
      <c r="L69" s="337"/>
      <c r="M69" s="343" t="str">
        <f>IF(L69="","",LOOKUP(L69,'Work Programme'!$A$8:$A$207,'Work Programme'!$B$8:$B$207))</f>
        <v/>
      </c>
      <c r="N69" s="150"/>
      <c r="O69" s="151"/>
      <c r="P69" s="254" t="str">
        <f>IF(H69="","",VLOOKUP(H69,'Overview - Financial Statement'!$A$46:$B$60,2,FALSE))</f>
        <v/>
      </c>
      <c r="Q69" s="255" t="str">
        <f t="shared" si="0"/>
        <v/>
      </c>
      <c r="R69" s="153"/>
      <c r="S69" s="153"/>
      <c r="T69" s="238">
        <f t="shared" si="1"/>
        <v>0</v>
      </c>
      <c r="U69" s="193" t="s">
        <v>44</v>
      </c>
      <c r="V69" s="173"/>
      <c r="W69" s="193" t="str">
        <f t="shared" si="14"/>
        <v/>
      </c>
      <c r="X69" s="264" t="str">
        <f t="shared" si="15"/>
        <v>OK</v>
      </c>
      <c r="Y69" s="193" t="str">
        <f t="shared" si="16"/>
        <v/>
      </c>
      <c r="Z69" s="193" t="str">
        <f t="shared" si="17"/>
        <v/>
      </c>
      <c r="AA69" s="397" t="str">
        <f t="shared" si="18"/>
        <v/>
      </c>
      <c r="AB69" s="257" t="str">
        <f t="shared" si="19"/>
        <v/>
      </c>
      <c r="AC69" s="257" t="str">
        <f t="shared" si="20"/>
        <v/>
      </c>
      <c r="AD69" s="193" t="str">
        <f t="shared" si="21"/>
        <v>CHECK DATES</v>
      </c>
      <c r="AE69" s="257" t="str">
        <f t="shared" si="22"/>
        <v/>
      </c>
      <c r="AF69" s="286">
        <v>0</v>
      </c>
      <c r="AG69" s="257">
        <f t="shared" si="23"/>
        <v>0</v>
      </c>
      <c r="AH69" s="257" t="str">
        <f t="shared" si="24"/>
        <v/>
      </c>
      <c r="AI69" s="257">
        <f t="shared" si="25"/>
        <v>0</v>
      </c>
    </row>
    <row r="70" spans="1:35" x14ac:dyDescent="0.3">
      <c r="A70" s="287">
        <v>58</v>
      </c>
      <c r="B70" s="161"/>
      <c r="C70" s="150"/>
      <c r="D70" s="150"/>
      <c r="E70" s="150"/>
      <c r="F70" s="152"/>
      <c r="G70" s="152"/>
      <c r="H70" s="154"/>
      <c r="I70" s="155"/>
      <c r="J70" s="159"/>
      <c r="K70" s="159"/>
      <c r="L70" s="337"/>
      <c r="M70" s="343" t="str">
        <f>IF(L70="","",LOOKUP(L70,'Work Programme'!$A$8:$A$207,'Work Programme'!$B$8:$B$207))</f>
        <v/>
      </c>
      <c r="N70" s="150"/>
      <c r="O70" s="151"/>
      <c r="P70" s="254" t="str">
        <f>IF(H70="","",VLOOKUP(H70,'Overview - Financial Statement'!$A$46:$B$60,2,FALSE))</f>
        <v/>
      </c>
      <c r="Q70" s="255" t="str">
        <f t="shared" si="0"/>
        <v/>
      </c>
      <c r="R70" s="153"/>
      <c r="S70" s="153"/>
      <c r="T70" s="238">
        <f t="shared" si="1"/>
        <v>0</v>
      </c>
      <c r="U70" s="193" t="s">
        <v>44</v>
      </c>
      <c r="V70" s="173"/>
      <c r="W70" s="193" t="str">
        <f t="shared" si="14"/>
        <v/>
      </c>
      <c r="X70" s="264" t="str">
        <f t="shared" si="15"/>
        <v>OK</v>
      </c>
      <c r="Y70" s="193" t="str">
        <f t="shared" si="16"/>
        <v/>
      </c>
      <c r="Z70" s="193" t="str">
        <f t="shared" si="17"/>
        <v/>
      </c>
      <c r="AA70" s="397" t="str">
        <f t="shared" si="18"/>
        <v/>
      </c>
      <c r="AB70" s="257" t="str">
        <f t="shared" si="19"/>
        <v/>
      </c>
      <c r="AC70" s="257" t="str">
        <f t="shared" si="20"/>
        <v/>
      </c>
      <c r="AD70" s="193" t="str">
        <f t="shared" si="21"/>
        <v>CHECK DATES</v>
      </c>
      <c r="AE70" s="257" t="str">
        <f t="shared" si="22"/>
        <v/>
      </c>
      <c r="AF70" s="286">
        <v>0</v>
      </c>
      <c r="AG70" s="257">
        <f t="shared" si="23"/>
        <v>0</v>
      </c>
      <c r="AH70" s="257" t="str">
        <f t="shared" si="24"/>
        <v/>
      </c>
      <c r="AI70" s="257">
        <f t="shared" si="25"/>
        <v>0</v>
      </c>
    </row>
    <row r="71" spans="1:35" x14ac:dyDescent="0.3">
      <c r="A71" s="287">
        <v>59</v>
      </c>
      <c r="B71" s="161"/>
      <c r="C71" s="150"/>
      <c r="D71" s="150"/>
      <c r="E71" s="150"/>
      <c r="F71" s="152"/>
      <c r="G71" s="152"/>
      <c r="H71" s="154"/>
      <c r="I71" s="155"/>
      <c r="J71" s="159"/>
      <c r="K71" s="159"/>
      <c r="L71" s="337"/>
      <c r="M71" s="343" t="str">
        <f>IF(L71="","",LOOKUP(L71,'Work Programme'!$A$8:$A$207,'Work Programme'!$B$8:$B$207))</f>
        <v/>
      </c>
      <c r="N71" s="150"/>
      <c r="O71" s="151"/>
      <c r="P71" s="254" t="str">
        <f>IF(H71="","",VLOOKUP(H71,'Overview - Financial Statement'!$A$46:$B$60,2,FALSE))</f>
        <v/>
      </c>
      <c r="Q71" s="255" t="str">
        <f t="shared" si="0"/>
        <v/>
      </c>
      <c r="R71" s="153"/>
      <c r="S71" s="153"/>
      <c r="T71" s="238">
        <f t="shared" si="1"/>
        <v>0</v>
      </c>
      <c r="U71" s="193" t="s">
        <v>44</v>
      </c>
      <c r="V71" s="173"/>
      <c r="W71" s="193" t="str">
        <f t="shared" si="14"/>
        <v/>
      </c>
      <c r="X71" s="264" t="str">
        <f t="shared" si="15"/>
        <v>OK</v>
      </c>
      <c r="Y71" s="193" t="str">
        <f t="shared" si="16"/>
        <v/>
      </c>
      <c r="Z71" s="193" t="str">
        <f t="shared" si="17"/>
        <v/>
      </c>
      <c r="AA71" s="397" t="str">
        <f t="shared" si="18"/>
        <v/>
      </c>
      <c r="AB71" s="257" t="str">
        <f t="shared" si="19"/>
        <v/>
      </c>
      <c r="AC71" s="257" t="str">
        <f t="shared" si="20"/>
        <v/>
      </c>
      <c r="AD71" s="193" t="str">
        <f t="shared" si="21"/>
        <v>CHECK DATES</v>
      </c>
      <c r="AE71" s="257" t="str">
        <f t="shared" si="22"/>
        <v/>
      </c>
      <c r="AF71" s="286">
        <v>0</v>
      </c>
      <c r="AG71" s="257">
        <f t="shared" si="23"/>
        <v>0</v>
      </c>
      <c r="AH71" s="257" t="str">
        <f t="shared" si="24"/>
        <v/>
      </c>
      <c r="AI71" s="257">
        <f t="shared" si="25"/>
        <v>0</v>
      </c>
    </row>
    <row r="72" spans="1:35" x14ac:dyDescent="0.3">
      <c r="A72" s="287">
        <v>60</v>
      </c>
      <c r="B72" s="161"/>
      <c r="C72" s="150"/>
      <c r="D72" s="150"/>
      <c r="E72" s="150"/>
      <c r="F72" s="152"/>
      <c r="G72" s="152"/>
      <c r="H72" s="154"/>
      <c r="I72" s="155"/>
      <c r="J72" s="159"/>
      <c r="K72" s="159"/>
      <c r="L72" s="337"/>
      <c r="M72" s="343" t="str">
        <f>IF(L72="","",LOOKUP(L72,'Work Programme'!$A$8:$A$207,'Work Programme'!$B$8:$B$207))</f>
        <v/>
      </c>
      <c r="N72" s="150"/>
      <c r="O72" s="151"/>
      <c r="P72" s="254" t="str">
        <f>IF(H72="","",VLOOKUP(H72,'Overview - Financial Statement'!$A$46:$B$60,2,FALSE))</f>
        <v/>
      </c>
      <c r="Q72" s="255" t="str">
        <f t="shared" si="0"/>
        <v/>
      </c>
      <c r="R72" s="153"/>
      <c r="S72" s="153"/>
      <c r="T72" s="238">
        <f t="shared" si="1"/>
        <v>0</v>
      </c>
      <c r="U72" s="193" t="s">
        <v>44</v>
      </c>
      <c r="V72" s="173"/>
      <c r="W72" s="193" t="str">
        <f t="shared" si="14"/>
        <v/>
      </c>
      <c r="X72" s="264" t="str">
        <f t="shared" si="15"/>
        <v>OK</v>
      </c>
      <c r="Y72" s="193" t="str">
        <f t="shared" si="16"/>
        <v/>
      </c>
      <c r="Z72" s="193" t="str">
        <f t="shared" si="17"/>
        <v/>
      </c>
      <c r="AA72" s="397" t="str">
        <f t="shared" si="18"/>
        <v/>
      </c>
      <c r="AB72" s="257" t="str">
        <f t="shared" si="19"/>
        <v/>
      </c>
      <c r="AC72" s="257" t="str">
        <f t="shared" si="20"/>
        <v/>
      </c>
      <c r="AD72" s="193" t="str">
        <f t="shared" si="21"/>
        <v>CHECK DATES</v>
      </c>
      <c r="AE72" s="257" t="str">
        <f t="shared" si="22"/>
        <v/>
      </c>
      <c r="AF72" s="286">
        <v>0</v>
      </c>
      <c r="AG72" s="257">
        <f t="shared" si="23"/>
        <v>0</v>
      </c>
      <c r="AH72" s="257" t="str">
        <f t="shared" si="24"/>
        <v/>
      </c>
      <c r="AI72" s="257">
        <f t="shared" si="25"/>
        <v>0</v>
      </c>
    </row>
    <row r="73" spans="1:35" x14ac:dyDescent="0.3">
      <c r="A73" s="287">
        <v>61</v>
      </c>
      <c r="B73" s="161"/>
      <c r="C73" s="150"/>
      <c r="D73" s="150"/>
      <c r="E73" s="150"/>
      <c r="F73" s="152"/>
      <c r="G73" s="152"/>
      <c r="H73" s="154"/>
      <c r="I73" s="155"/>
      <c r="J73" s="159"/>
      <c r="K73" s="159"/>
      <c r="L73" s="337"/>
      <c r="M73" s="343" t="str">
        <f>IF(L73="","",LOOKUP(L73,'Work Programme'!$A$8:$A$207,'Work Programme'!$B$8:$B$207))</f>
        <v/>
      </c>
      <c r="N73" s="150"/>
      <c r="O73" s="151"/>
      <c r="P73" s="254" t="str">
        <f>IF(H73="","",VLOOKUP(H73,'Overview - Financial Statement'!$A$46:$B$60,2,FALSE))</f>
        <v/>
      </c>
      <c r="Q73" s="255" t="str">
        <f t="shared" si="0"/>
        <v/>
      </c>
      <c r="R73" s="153"/>
      <c r="S73" s="153"/>
      <c r="T73" s="238">
        <f t="shared" si="1"/>
        <v>0</v>
      </c>
      <c r="U73" s="193" t="s">
        <v>44</v>
      </c>
      <c r="V73" s="173"/>
      <c r="W73" s="193" t="str">
        <f t="shared" si="14"/>
        <v/>
      </c>
      <c r="X73" s="264" t="str">
        <f t="shared" si="15"/>
        <v>OK</v>
      </c>
      <c r="Y73" s="193" t="str">
        <f t="shared" si="16"/>
        <v/>
      </c>
      <c r="Z73" s="193" t="str">
        <f t="shared" si="17"/>
        <v/>
      </c>
      <c r="AA73" s="397" t="str">
        <f t="shared" si="18"/>
        <v/>
      </c>
      <c r="AB73" s="257" t="str">
        <f t="shared" si="19"/>
        <v/>
      </c>
      <c r="AC73" s="257" t="str">
        <f t="shared" si="20"/>
        <v/>
      </c>
      <c r="AD73" s="193" t="str">
        <f t="shared" si="21"/>
        <v>CHECK DATES</v>
      </c>
      <c r="AE73" s="257" t="str">
        <f t="shared" si="22"/>
        <v/>
      </c>
      <c r="AF73" s="286">
        <v>0</v>
      </c>
      <c r="AG73" s="257">
        <f t="shared" si="23"/>
        <v>0</v>
      </c>
      <c r="AH73" s="257" t="str">
        <f t="shared" si="24"/>
        <v/>
      </c>
      <c r="AI73" s="257">
        <f t="shared" si="25"/>
        <v>0</v>
      </c>
    </row>
    <row r="74" spans="1:35" x14ac:dyDescent="0.3">
      <c r="A74" s="287">
        <v>62</v>
      </c>
      <c r="B74" s="161"/>
      <c r="C74" s="150"/>
      <c r="D74" s="150"/>
      <c r="E74" s="150"/>
      <c r="F74" s="152"/>
      <c r="G74" s="152"/>
      <c r="H74" s="154"/>
      <c r="I74" s="155"/>
      <c r="J74" s="159"/>
      <c r="K74" s="159"/>
      <c r="L74" s="337"/>
      <c r="M74" s="343" t="str">
        <f>IF(L74="","",LOOKUP(L74,'Work Programme'!$A$8:$A$207,'Work Programme'!$B$8:$B$207))</f>
        <v/>
      </c>
      <c r="N74" s="150"/>
      <c r="O74" s="151"/>
      <c r="P74" s="254" t="str">
        <f>IF(H74="","",VLOOKUP(H74,'Overview - Financial Statement'!$A$46:$B$60,2,FALSE))</f>
        <v/>
      </c>
      <c r="Q74" s="255" t="str">
        <f t="shared" si="0"/>
        <v/>
      </c>
      <c r="R74" s="153"/>
      <c r="S74" s="153"/>
      <c r="T74" s="238">
        <f t="shared" si="1"/>
        <v>0</v>
      </c>
      <c r="U74" s="193" t="s">
        <v>44</v>
      </c>
      <c r="V74" s="173"/>
      <c r="W74" s="193" t="str">
        <f t="shared" si="14"/>
        <v/>
      </c>
      <c r="X74" s="264" t="str">
        <f t="shared" si="15"/>
        <v>OK</v>
      </c>
      <c r="Y74" s="193" t="str">
        <f t="shared" si="16"/>
        <v/>
      </c>
      <c r="Z74" s="193" t="str">
        <f t="shared" si="17"/>
        <v/>
      </c>
      <c r="AA74" s="397" t="str">
        <f t="shared" si="18"/>
        <v/>
      </c>
      <c r="AB74" s="257" t="str">
        <f t="shared" si="19"/>
        <v/>
      </c>
      <c r="AC74" s="257" t="str">
        <f t="shared" si="20"/>
        <v/>
      </c>
      <c r="AD74" s="193" t="str">
        <f t="shared" si="21"/>
        <v>CHECK DATES</v>
      </c>
      <c r="AE74" s="257" t="str">
        <f t="shared" si="22"/>
        <v/>
      </c>
      <c r="AF74" s="286">
        <v>0</v>
      </c>
      <c r="AG74" s="257">
        <f t="shared" si="23"/>
        <v>0</v>
      </c>
      <c r="AH74" s="257" t="str">
        <f t="shared" si="24"/>
        <v/>
      </c>
      <c r="AI74" s="257">
        <f t="shared" si="25"/>
        <v>0</v>
      </c>
    </row>
    <row r="75" spans="1:35" x14ac:dyDescent="0.3">
      <c r="A75" s="287">
        <v>63</v>
      </c>
      <c r="B75" s="161"/>
      <c r="C75" s="150"/>
      <c r="D75" s="150"/>
      <c r="E75" s="150"/>
      <c r="F75" s="152"/>
      <c r="G75" s="152"/>
      <c r="H75" s="154"/>
      <c r="I75" s="155"/>
      <c r="J75" s="159"/>
      <c r="K75" s="159"/>
      <c r="L75" s="337"/>
      <c r="M75" s="343" t="str">
        <f>IF(L75="","",LOOKUP(L75,'Work Programme'!$A$8:$A$207,'Work Programme'!$B$8:$B$207))</f>
        <v/>
      </c>
      <c r="N75" s="150"/>
      <c r="O75" s="151"/>
      <c r="P75" s="254" t="str">
        <f>IF(H75="","",VLOOKUP(H75,'Overview - Financial Statement'!$A$46:$B$60,2,FALSE))</f>
        <v/>
      </c>
      <c r="Q75" s="255" t="str">
        <f t="shared" si="0"/>
        <v/>
      </c>
      <c r="R75" s="153"/>
      <c r="S75" s="153"/>
      <c r="T75" s="238">
        <f t="shared" si="1"/>
        <v>0</v>
      </c>
      <c r="U75" s="193" t="s">
        <v>44</v>
      </c>
      <c r="V75" s="173"/>
      <c r="W75" s="193" t="str">
        <f t="shared" si="14"/>
        <v/>
      </c>
      <c r="X75" s="264" t="str">
        <f t="shared" si="15"/>
        <v>OK</v>
      </c>
      <c r="Y75" s="193" t="str">
        <f t="shared" si="16"/>
        <v/>
      </c>
      <c r="Z75" s="193" t="str">
        <f t="shared" si="17"/>
        <v/>
      </c>
      <c r="AA75" s="397" t="str">
        <f t="shared" si="18"/>
        <v/>
      </c>
      <c r="AB75" s="257" t="str">
        <f t="shared" si="19"/>
        <v/>
      </c>
      <c r="AC75" s="257" t="str">
        <f t="shared" si="20"/>
        <v/>
      </c>
      <c r="AD75" s="193" t="str">
        <f t="shared" si="21"/>
        <v>CHECK DATES</v>
      </c>
      <c r="AE75" s="257" t="str">
        <f t="shared" si="22"/>
        <v/>
      </c>
      <c r="AF75" s="286">
        <v>0</v>
      </c>
      <c r="AG75" s="257">
        <f t="shared" si="23"/>
        <v>0</v>
      </c>
      <c r="AH75" s="257" t="str">
        <f t="shared" si="24"/>
        <v/>
      </c>
      <c r="AI75" s="257">
        <f t="shared" si="25"/>
        <v>0</v>
      </c>
    </row>
    <row r="76" spans="1:35" x14ac:dyDescent="0.3">
      <c r="A76" s="287">
        <v>64</v>
      </c>
      <c r="B76" s="161"/>
      <c r="C76" s="150"/>
      <c r="D76" s="150"/>
      <c r="E76" s="150"/>
      <c r="F76" s="152"/>
      <c r="G76" s="152"/>
      <c r="H76" s="154"/>
      <c r="I76" s="155"/>
      <c r="J76" s="159"/>
      <c r="K76" s="159"/>
      <c r="L76" s="337"/>
      <c r="M76" s="343" t="str">
        <f>IF(L76="","",LOOKUP(L76,'Work Programme'!$A$8:$A$207,'Work Programme'!$B$8:$B$207))</f>
        <v/>
      </c>
      <c r="N76" s="150"/>
      <c r="O76" s="151"/>
      <c r="P76" s="254" t="str">
        <f>IF(H76="","",VLOOKUP(H76,'Overview - Financial Statement'!$A$46:$B$60,2,FALSE))</f>
        <v/>
      </c>
      <c r="Q76" s="255" t="str">
        <f t="shared" si="0"/>
        <v/>
      </c>
      <c r="R76" s="153"/>
      <c r="S76" s="153"/>
      <c r="T76" s="238">
        <f t="shared" si="1"/>
        <v>0</v>
      </c>
      <c r="U76" s="193" t="s">
        <v>44</v>
      </c>
      <c r="V76" s="173"/>
      <c r="W76" s="193" t="str">
        <f t="shared" si="14"/>
        <v/>
      </c>
      <c r="X76" s="264" t="str">
        <f t="shared" si="15"/>
        <v>OK</v>
      </c>
      <c r="Y76" s="193" t="str">
        <f t="shared" si="16"/>
        <v/>
      </c>
      <c r="Z76" s="193" t="str">
        <f t="shared" si="17"/>
        <v/>
      </c>
      <c r="AA76" s="397" t="str">
        <f t="shared" si="18"/>
        <v/>
      </c>
      <c r="AB76" s="257" t="str">
        <f t="shared" si="19"/>
        <v/>
      </c>
      <c r="AC76" s="257" t="str">
        <f t="shared" si="20"/>
        <v/>
      </c>
      <c r="AD76" s="193" t="str">
        <f t="shared" si="21"/>
        <v>CHECK DATES</v>
      </c>
      <c r="AE76" s="257" t="str">
        <f t="shared" si="22"/>
        <v/>
      </c>
      <c r="AF76" s="286">
        <v>0</v>
      </c>
      <c r="AG76" s="257">
        <f t="shared" si="23"/>
        <v>0</v>
      </c>
      <c r="AH76" s="257" t="str">
        <f t="shared" si="24"/>
        <v/>
      </c>
      <c r="AI76" s="257">
        <f t="shared" si="25"/>
        <v>0</v>
      </c>
    </row>
    <row r="77" spans="1:35" x14ac:dyDescent="0.3">
      <c r="A77" s="287">
        <v>65</v>
      </c>
      <c r="B77" s="161"/>
      <c r="C77" s="150"/>
      <c r="D77" s="150"/>
      <c r="E77" s="150"/>
      <c r="F77" s="152"/>
      <c r="G77" s="152"/>
      <c r="H77" s="154"/>
      <c r="I77" s="155"/>
      <c r="J77" s="159"/>
      <c r="K77" s="159"/>
      <c r="L77" s="337"/>
      <c r="M77" s="343" t="str">
        <f>IF(L77="","",LOOKUP(L77,'Work Programme'!$A$8:$A$207,'Work Programme'!$B$8:$B$207))</f>
        <v/>
      </c>
      <c r="N77" s="150"/>
      <c r="O77" s="151"/>
      <c r="P77" s="254" t="str">
        <f>IF(H77="","",VLOOKUP(H77,'Overview - Financial Statement'!$A$46:$B$60,2,FALSE))</f>
        <v/>
      </c>
      <c r="Q77" s="255" t="str">
        <f t="shared" ref="Q77:Q140" si="26">IF(P77="","",I77/P77)</f>
        <v/>
      </c>
      <c r="R77" s="153"/>
      <c r="S77" s="153"/>
      <c r="T77" s="238">
        <f t="shared" si="1"/>
        <v>0</v>
      </c>
      <c r="U77" s="193" t="s">
        <v>44</v>
      </c>
      <c r="V77" s="173"/>
      <c r="W77" s="193" t="str">
        <f t="shared" si="14"/>
        <v/>
      </c>
      <c r="X77" s="264" t="str">
        <f t="shared" si="15"/>
        <v>OK</v>
      </c>
      <c r="Y77" s="193" t="str">
        <f t="shared" si="16"/>
        <v/>
      </c>
      <c r="Z77" s="193" t="str">
        <f t="shared" si="17"/>
        <v/>
      </c>
      <c r="AA77" s="397" t="str">
        <f t="shared" si="18"/>
        <v/>
      </c>
      <c r="AB77" s="257" t="str">
        <f t="shared" si="19"/>
        <v/>
      </c>
      <c r="AC77" s="257" t="str">
        <f t="shared" si="20"/>
        <v/>
      </c>
      <c r="AD77" s="193" t="str">
        <f t="shared" si="21"/>
        <v>CHECK DATES</v>
      </c>
      <c r="AE77" s="257" t="str">
        <f t="shared" si="22"/>
        <v/>
      </c>
      <c r="AF77" s="286">
        <v>0</v>
      </c>
      <c r="AG77" s="257">
        <f t="shared" si="23"/>
        <v>0</v>
      </c>
      <c r="AH77" s="257" t="str">
        <f t="shared" si="24"/>
        <v/>
      </c>
      <c r="AI77" s="257">
        <f t="shared" si="25"/>
        <v>0</v>
      </c>
    </row>
    <row r="78" spans="1:35" x14ac:dyDescent="0.3">
      <c r="A78" s="287">
        <v>66</v>
      </c>
      <c r="B78" s="161"/>
      <c r="C78" s="150"/>
      <c r="D78" s="150"/>
      <c r="E78" s="150"/>
      <c r="F78" s="152"/>
      <c r="G78" s="152"/>
      <c r="H78" s="154"/>
      <c r="I78" s="155"/>
      <c r="J78" s="159"/>
      <c r="K78" s="159"/>
      <c r="L78" s="337"/>
      <c r="M78" s="343" t="str">
        <f>IF(L78="","",LOOKUP(L78,'Work Programme'!$A$8:$A$207,'Work Programme'!$B$8:$B$207))</f>
        <v/>
      </c>
      <c r="N78" s="150"/>
      <c r="O78" s="151"/>
      <c r="P78" s="254" t="str">
        <f>IF(H78="","",VLOOKUP(H78,'Overview - Financial Statement'!$A$46:$B$60,2,FALSE))</f>
        <v/>
      </c>
      <c r="Q78" s="255" t="str">
        <f t="shared" si="26"/>
        <v/>
      </c>
      <c r="R78" s="153"/>
      <c r="S78" s="153"/>
      <c r="T78" s="238">
        <f t="shared" si="1"/>
        <v>0</v>
      </c>
      <c r="U78" s="193" t="s">
        <v>44</v>
      </c>
      <c r="V78" s="173"/>
      <c r="W78" s="193" t="str">
        <f t="shared" si="14"/>
        <v/>
      </c>
      <c r="X78" s="264" t="str">
        <f t="shared" si="15"/>
        <v>OK</v>
      </c>
      <c r="Y78" s="193" t="str">
        <f t="shared" si="16"/>
        <v/>
      </c>
      <c r="Z78" s="193" t="str">
        <f t="shared" si="17"/>
        <v/>
      </c>
      <c r="AA78" s="397" t="str">
        <f t="shared" si="18"/>
        <v/>
      </c>
      <c r="AB78" s="257" t="str">
        <f t="shared" si="19"/>
        <v/>
      </c>
      <c r="AC78" s="257" t="str">
        <f t="shared" si="20"/>
        <v/>
      </c>
      <c r="AD78" s="193" t="str">
        <f t="shared" si="21"/>
        <v>CHECK DATES</v>
      </c>
      <c r="AE78" s="257" t="str">
        <f t="shared" si="22"/>
        <v/>
      </c>
      <c r="AF78" s="286">
        <v>0</v>
      </c>
      <c r="AG78" s="257">
        <f t="shared" si="23"/>
        <v>0</v>
      </c>
      <c r="AH78" s="257" t="str">
        <f t="shared" si="24"/>
        <v/>
      </c>
      <c r="AI78" s="257">
        <f t="shared" si="25"/>
        <v>0</v>
      </c>
    </row>
    <row r="79" spans="1:35" x14ac:dyDescent="0.3">
      <c r="A79" s="287">
        <v>67</v>
      </c>
      <c r="B79" s="161"/>
      <c r="C79" s="150"/>
      <c r="D79" s="150"/>
      <c r="E79" s="150"/>
      <c r="F79" s="152"/>
      <c r="G79" s="152"/>
      <c r="H79" s="154"/>
      <c r="I79" s="155"/>
      <c r="J79" s="159"/>
      <c r="K79" s="159"/>
      <c r="L79" s="337"/>
      <c r="M79" s="343" t="str">
        <f>IF(L79="","",LOOKUP(L79,'Work Programme'!$A$8:$A$207,'Work Programme'!$B$8:$B$207))</f>
        <v/>
      </c>
      <c r="N79" s="150"/>
      <c r="O79" s="151"/>
      <c r="P79" s="254" t="str">
        <f>IF(H79="","",VLOOKUP(H79,'Overview - Financial Statement'!$A$46:$B$60,2,FALSE))</f>
        <v/>
      </c>
      <c r="Q79" s="255" t="str">
        <f t="shared" si="26"/>
        <v/>
      </c>
      <c r="R79" s="153"/>
      <c r="S79" s="153"/>
      <c r="T79" s="238">
        <f t="shared" ref="T79:T142" si="27">IF(R79="YES",Q79,0)</f>
        <v>0</v>
      </c>
      <c r="U79" s="193" t="s">
        <v>44</v>
      </c>
      <c r="V79" s="173"/>
      <c r="W79" s="193" t="str">
        <f t="shared" si="14"/>
        <v/>
      </c>
      <c r="X79" s="264" t="str">
        <f t="shared" si="15"/>
        <v>OK</v>
      </c>
      <c r="Y79" s="193" t="str">
        <f t="shared" si="16"/>
        <v/>
      </c>
      <c r="Z79" s="193" t="str">
        <f t="shared" si="17"/>
        <v/>
      </c>
      <c r="AA79" s="397" t="str">
        <f t="shared" si="18"/>
        <v/>
      </c>
      <c r="AB79" s="257" t="str">
        <f t="shared" si="19"/>
        <v/>
      </c>
      <c r="AC79" s="257" t="str">
        <f t="shared" si="20"/>
        <v/>
      </c>
      <c r="AD79" s="193" t="str">
        <f t="shared" si="21"/>
        <v>CHECK DATES</v>
      </c>
      <c r="AE79" s="257" t="str">
        <f t="shared" si="22"/>
        <v/>
      </c>
      <c r="AF79" s="286">
        <v>0</v>
      </c>
      <c r="AG79" s="257">
        <f t="shared" si="23"/>
        <v>0</v>
      </c>
      <c r="AH79" s="257" t="str">
        <f t="shared" si="24"/>
        <v/>
      </c>
      <c r="AI79" s="257">
        <f t="shared" si="25"/>
        <v>0</v>
      </c>
    </row>
    <row r="80" spans="1:35" x14ac:dyDescent="0.3">
      <c r="A80" s="287">
        <v>68</v>
      </c>
      <c r="B80" s="161"/>
      <c r="C80" s="150"/>
      <c r="D80" s="150"/>
      <c r="E80" s="150"/>
      <c r="F80" s="152"/>
      <c r="G80" s="152"/>
      <c r="H80" s="154"/>
      <c r="I80" s="155"/>
      <c r="J80" s="159"/>
      <c r="K80" s="159"/>
      <c r="L80" s="337"/>
      <c r="M80" s="343" t="str">
        <f>IF(L80="","",LOOKUP(L80,'Work Programme'!$A$8:$A$207,'Work Programme'!$B$8:$B$207))</f>
        <v/>
      </c>
      <c r="N80" s="150"/>
      <c r="O80" s="151"/>
      <c r="P80" s="254" t="str">
        <f>IF(H80="","",VLOOKUP(H80,'Overview - Financial Statement'!$A$46:$B$60,2,FALSE))</f>
        <v/>
      </c>
      <c r="Q80" s="255" t="str">
        <f t="shared" si="26"/>
        <v/>
      </c>
      <c r="R80" s="153"/>
      <c r="S80" s="153"/>
      <c r="T80" s="238">
        <f t="shared" si="27"/>
        <v>0</v>
      </c>
      <c r="U80" s="193" t="s">
        <v>44</v>
      </c>
      <c r="V80" s="173"/>
      <c r="W80" s="193" t="str">
        <f t="shared" si="14"/>
        <v/>
      </c>
      <c r="X80" s="264" t="str">
        <f t="shared" si="15"/>
        <v>OK</v>
      </c>
      <c r="Y80" s="193" t="str">
        <f t="shared" si="16"/>
        <v/>
      </c>
      <c r="Z80" s="193" t="str">
        <f t="shared" si="17"/>
        <v/>
      </c>
      <c r="AA80" s="397" t="str">
        <f t="shared" si="18"/>
        <v/>
      </c>
      <c r="AB80" s="257" t="str">
        <f t="shared" si="19"/>
        <v/>
      </c>
      <c r="AC80" s="257" t="str">
        <f t="shared" si="20"/>
        <v/>
      </c>
      <c r="AD80" s="193" t="str">
        <f t="shared" si="21"/>
        <v>CHECK DATES</v>
      </c>
      <c r="AE80" s="257" t="str">
        <f t="shared" si="22"/>
        <v/>
      </c>
      <c r="AF80" s="286">
        <v>0</v>
      </c>
      <c r="AG80" s="257">
        <f t="shared" si="23"/>
        <v>0</v>
      </c>
      <c r="AH80" s="257" t="str">
        <f t="shared" si="24"/>
        <v/>
      </c>
      <c r="AI80" s="257">
        <f t="shared" si="25"/>
        <v>0</v>
      </c>
    </row>
    <row r="81" spans="1:35" x14ac:dyDescent="0.3">
      <c r="A81" s="287">
        <v>69</v>
      </c>
      <c r="B81" s="161"/>
      <c r="C81" s="150"/>
      <c r="D81" s="150"/>
      <c r="E81" s="150"/>
      <c r="F81" s="152"/>
      <c r="G81" s="152"/>
      <c r="H81" s="154"/>
      <c r="I81" s="155"/>
      <c r="J81" s="159"/>
      <c r="K81" s="159"/>
      <c r="L81" s="337"/>
      <c r="M81" s="343" t="str">
        <f>IF(L81="","",LOOKUP(L81,'Work Programme'!$A$8:$A$207,'Work Programme'!$B$8:$B$207))</f>
        <v/>
      </c>
      <c r="N81" s="150"/>
      <c r="O81" s="151"/>
      <c r="P81" s="254" t="str">
        <f>IF(H81="","",VLOOKUP(H81,'Overview - Financial Statement'!$A$46:$B$60,2,FALSE))</f>
        <v/>
      </c>
      <c r="Q81" s="255" t="str">
        <f t="shared" si="26"/>
        <v/>
      </c>
      <c r="R81" s="153"/>
      <c r="S81" s="153"/>
      <c r="T81" s="238">
        <f t="shared" si="27"/>
        <v>0</v>
      </c>
      <c r="U81" s="193" t="s">
        <v>44</v>
      </c>
      <c r="V81" s="173"/>
      <c r="W81" s="193" t="str">
        <f t="shared" si="14"/>
        <v/>
      </c>
      <c r="X81" s="264" t="str">
        <f t="shared" si="15"/>
        <v>OK</v>
      </c>
      <c r="Y81" s="193" t="str">
        <f t="shared" si="16"/>
        <v/>
      </c>
      <c r="Z81" s="193" t="str">
        <f t="shared" si="17"/>
        <v/>
      </c>
      <c r="AA81" s="397" t="str">
        <f t="shared" si="18"/>
        <v/>
      </c>
      <c r="AB81" s="257" t="str">
        <f t="shared" si="19"/>
        <v/>
      </c>
      <c r="AC81" s="257" t="str">
        <f t="shared" si="20"/>
        <v/>
      </c>
      <c r="AD81" s="193" t="str">
        <f t="shared" si="21"/>
        <v>CHECK DATES</v>
      </c>
      <c r="AE81" s="257" t="str">
        <f t="shared" si="22"/>
        <v/>
      </c>
      <c r="AF81" s="286">
        <v>0</v>
      </c>
      <c r="AG81" s="257">
        <f t="shared" si="23"/>
        <v>0</v>
      </c>
      <c r="AH81" s="257" t="str">
        <f t="shared" si="24"/>
        <v/>
      </c>
      <c r="AI81" s="257">
        <f t="shared" si="25"/>
        <v>0</v>
      </c>
    </row>
    <row r="82" spans="1:35" x14ac:dyDescent="0.3">
      <c r="A82" s="287">
        <v>70</v>
      </c>
      <c r="B82" s="161"/>
      <c r="C82" s="150"/>
      <c r="D82" s="150"/>
      <c r="E82" s="150"/>
      <c r="F82" s="152"/>
      <c r="G82" s="152"/>
      <c r="H82" s="154"/>
      <c r="I82" s="155"/>
      <c r="J82" s="159"/>
      <c r="K82" s="159"/>
      <c r="L82" s="337"/>
      <c r="M82" s="343" t="str">
        <f>IF(L82="","",LOOKUP(L82,'Work Programme'!$A$8:$A$207,'Work Programme'!$B$8:$B$207))</f>
        <v/>
      </c>
      <c r="N82" s="150"/>
      <c r="O82" s="151"/>
      <c r="P82" s="254" t="str">
        <f>IF(H82="","",VLOOKUP(H82,'Overview - Financial Statement'!$A$46:$B$60,2,FALSE))</f>
        <v/>
      </c>
      <c r="Q82" s="255" t="str">
        <f t="shared" si="26"/>
        <v/>
      </c>
      <c r="R82" s="153"/>
      <c r="S82" s="153"/>
      <c r="T82" s="238">
        <f t="shared" si="27"/>
        <v>0</v>
      </c>
      <c r="U82" s="193" t="s">
        <v>44</v>
      </c>
      <c r="V82" s="173"/>
      <c r="W82" s="193" t="str">
        <f t="shared" si="14"/>
        <v/>
      </c>
      <c r="X82" s="264" t="str">
        <f t="shared" si="15"/>
        <v>OK</v>
      </c>
      <c r="Y82" s="193" t="str">
        <f t="shared" si="16"/>
        <v/>
      </c>
      <c r="Z82" s="193" t="str">
        <f t="shared" si="17"/>
        <v/>
      </c>
      <c r="AA82" s="397" t="str">
        <f t="shared" si="18"/>
        <v/>
      </c>
      <c r="AB82" s="257" t="str">
        <f t="shared" si="19"/>
        <v/>
      </c>
      <c r="AC82" s="257" t="str">
        <f t="shared" si="20"/>
        <v/>
      </c>
      <c r="AD82" s="193" t="str">
        <f t="shared" si="21"/>
        <v>CHECK DATES</v>
      </c>
      <c r="AE82" s="257" t="str">
        <f t="shared" si="22"/>
        <v/>
      </c>
      <c r="AF82" s="286">
        <v>0</v>
      </c>
      <c r="AG82" s="257">
        <f t="shared" si="23"/>
        <v>0</v>
      </c>
      <c r="AH82" s="257" t="str">
        <f t="shared" si="24"/>
        <v/>
      </c>
      <c r="AI82" s="257">
        <f t="shared" si="25"/>
        <v>0</v>
      </c>
    </row>
    <row r="83" spans="1:35" x14ac:dyDescent="0.3">
      <c r="A83" s="287">
        <v>71</v>
      </c>
      <c r="B83" s="161"/>
      <c r="C83" s="150"/>
      <c r="D83" s="150"/>
      <c r="E83" s="150"/>
      <c r="F83" s="152"/>
      <c r="G83" s="152"/>
      <c r="H83" s="154"/>
      <c r="I83" s="155"/>
      <c r="J83" s="159"/>
      <c r="K83" s="159"/>
      <c r="L83" s="337"/>
      <c r="M83" s="343" t="str">
        <f>IF(L83="","",LOOKUP(L83,'Work Programme'!$A$8:$A$207,'Work Programme'!$B$8:$B$207))</f>
        <v/>
      </c>
      <c r="N83" s="150"/>
      <c r="O83" s="151"/>
      <c r="P83" s="254" t="str">
        <f>IF(H83="","",VLOOKUP(H83,'Overview - Financial Statement'!$A$46:$B$60,2,FALSE))</f>
        <v/>
      </c>
      <c r="Q83" s="255" t="str">
        <f t="shared" si="26"/>
        <v/>
      </c>
      <c r="R83" s="153"/>
      <c r="S83" s="153"/>
      <c r="T83" s="238">
        <f t="shared" si="27"/>
        <v>0</v>
      </c>
      <c r="U83" s="193" t="s">
        <v>44</v>
      </c>
      <c r="V83" s="173"/>
      <c r="W83" s="193" t="str">
        <f t="shared" si="14"/>
        <v/>
      </c>
      <c r="X83" s="264" t="str">
        <f t="shared" si="15"/>
        <v>OK</v>
      </c>
      <c r="Y83" s="193" t="str">
        <f t="shared" si="16"/>
        <v/>
      </c>
      <c r="Z83" s="193" t="str">
        <f t="shared" si="17"/>
        <v/>
      </c>
      <c r="AA83" s="397" t="str">
        <f t="shared" si="18"/>
        <v/>
      </c>
      <c r="AB83" s="257" t="str">
        <f t="shared" si="19"/>
        <v/>
      </c>
      <c r="AC83" s="257" t="str">
        <f t="shared" si="20"/>
        <v/>
      </c>
      <c r="AD83" s="193" t="str">
        <f t="shared" si="21"/>
        <v>CHECK DATES</v>
      </c>
      <c r="AE83" s="257" t="str">
        <f t="shared" si="22"/>
        <v/>
      </c>
      <c r="AF83" s="286">
        <v>0</v>
      </c>
      <c r="AG83" s="257">
        <f t="shared" si="23"/>
        <v>0</v>
      </c>
      <c r="AH83" s="257" t="str">
        <f t="shared" si="24"/>
        <v/>
      </c>
      <c r="AI83" s="257">
        <f t="shared" si="25"/>
        <v>0</v>
      </c>
    </row>
    <row r="84" spans="1:35" x14ac:dyDescent="0.3">
      <c r="A84" s="287">
        <v>72</v>
      </c>
      <c r="B84" s="161"/>
      <c r="C84" s="150"/>
      <c r="D84" s="150"/>
      <c r="E84" s="150"/>
      <c r="F84" s="152"/>
      <c r="G84" s="152"/>
      <c r="H84" s="154"/>
      <c r="I84" s="155"/>
      <c r="J84" s="159"/>
      <c r="K84" s="159"/>
      <c r="L84" s="337"/>
      <c r="M84" s="343" t="str">
        <f>IF(L84="","",LOOKUP(L84,'Work Programme'!$A$8:$A$207,'Work Programme'!$B$8:$B$207))</f>
        <v/>
      </c>
      <c r="N84" s="150"/>
      <c r="O84" s="151"/>
      <c r="P84" s="254" t="str">
        <f>IF(H84="","",VLOOKUP(H84,'Overview - Financial Statement'!$A$46:$B$60,2,FALSE))</f>
        <v/>
      </c>
      <c r="Q84" s="255" t="str">
        <f t="shared" si="26"/>
        <v/>
      </c>
      <c r="R84" s="153"/>
      <c r="S84" s="153"/>
      <c r="T84" s="238">
        <f t="shared" si="27"/>
        <v>0</v>
      </c>
      <c r="U84" s="193" t="s">
        <v>44</v>
      </c>
      <c r="V84" s="173"/>
      <c r="W84" s="193" t="str">
        <f t="shared" ref="W84:W147" si="28">IF(Q84="","",IF(F84="","CHECK DATES","OK"))</f>
        <v/>
      </c>
      <c r="X84" s="264" t="str">
        <f t="shared" ref="X84:X147" si="29">IF(F84-(J84)&lt;0,"a posteriori ?","OK")</f>
        <v>OK</v>
      </c>
      <c r="Y84" s="193" t="str">
        <f t="shared" ref="Y84:Y147" si="30">IF(Q84="","",(IF(OR(J84&lt;=($E$4-1),J84&gt;=($G$4+1),K84&lt;=($E$4-1),K84&gt;=($G$4+1)),"CHECK DATES","OK")))</f>
        <v/>
      </c>
      <c r="Z84" s="193" t="str">
        <f t="shared" ref="Z84:Z147" si="31">IF(H84="","",H84)</f>
        <v/>
      </c>
      <c r="AA84" s="397" t="str">
        <f t="shared" ref="AA84:AA147" si="32">IF(H84="","",IF(HLOOKUP(H84,$V$4:$AJ$5,2,FALSE)="",P84,IF(P84&lt;&gt;HLOOKUP(H84,$V$4:$AJ$5,2,FALSE),HLOOKUP(H84,$V$4:$AJ$5,2,FALSE),P84)))</f>
        <v/>
      </c>
      <c r="AB84" s="257" t="str">
        <f t="shared" ref="AB84:AB147" si="33">IF(P84="","",IF(AA84=1,Q84,I84/AA84))</f>
        <v/>
      </c>
      <c r="AC84" s="257" t="str">
        <f t="shared" ref="AC84:AC147" si="34">IF(AB84="","",IF(AA84=1,0,AB84-Q84))</f>
        <v/>
      </c>
      <c r="AD84" s="193" t="str">
        <f t="shared" ref="AD84:AD147" si="35">IF(Q84=0,"",(IF(G84="","CHECK DATES","OK")))</f>
        <v>CHECK DATES</v>
      </c>
      <c r="AE84" s="257" t="str">
        <f t="shared" ref="AE84:AE147" si="36">IF(OR(U84="NO",Y84="CHECK DATES",AD84="CHECK DATES"),AB84,"")</f>
        <v/>
      </c>
      <c r="AF84" s="286">
        <v>0</v>
      </c>
      <c r="AG84" s="257">
        <f t="shared" ref="AG84:AG147" si="37">IF(OR(U84="NO",AE84&gt;0,AF84&gt;0)*(AND(OR(R84="NO",R84=""))),SUM(AE84:AF84),"")</f>
        <v>0</v>
      </c>
      <c r="AH84" s="257" t="str">
        <f t="shared" ref="AH84:AH147" si="38">IF(OR(U84="NO",AE84&gt;0,AF84&gt;0)*(AND(OR(R84="YES"))),SUM(AE84:AF84),"")</f>
        <v/>
      </c>
      <c r="AI84" s="257">
        <f t="shared" ref="AI84:AI147" si="39">IF(R84="YES",AB84,0)</f>
        <v>0</v>
      </c>
    </row>
    <row r="85" spans="1:35" x14ac:dyDescent="0.3">
      <c r="A85" s="287">
        <v>73</v>
      </c>
      <c r="B85" s="161"/>
      <c r="C85" s="150"/>
      <c r="D85" s="150"/>
      <c r="E85" s="150"/>
      <c r="F85" s="152"/>
      <c r="G85" s="152"/>
      <c r="H85" s="154"/>
      <c r="I85" s="155"/>
      <c r="J85" s="159"/>
      <c r="K85" s="159"/>
      <c r="L85" s="337"/>
      <c r="M85" s="343" t="str">
        <f>IF(L85="","",LOOKUP(L85,'Work Programme'!$A$8:$A$207,'Work Programme'!$B$8:$B$207))</f>
        <v/>
      </c>
      <c r="N85" s="150"/>
      <c r="O85" s="151"/>
      <c r="P85" s="254" t="str">
        <f>IF(H85="","",VLOOKUP(H85,'Overview - Financial Statement'!$A$46:$B$60,2,FALSE))</f>
        <v/>
      </c>
      <c r="Q85" s="255" t="str">
        <f t="shared" si="26"/>
        <v/>
      </c>
      <c r="R85" s="153"/>
      <c r="S85" s="153"/>
      <c r="T85" s="238">
        <f t="shared" si="27"/>
        <v>0</v>
      </c>
      <c r="U85" s="193" t="s">
        <v>44</v>
      </c>
      <c r="V85" s="173"/>
      <c r="W85" s="193" t="str">
        <f t="shared" si="28"/>
        <v/>
      </c>
      <c r="X85" s="264" t="str">
        <f t="shared" si="29"/>
        <v>OK</v>
      </c>
      <c r="Y85" s="193" t="str">
        <f t="shared" si="30"/>
        <v/>
      </c>
      <c r="Z85" s="193" t="str">
        <f t="shared" si="31"/>
        <v/>
      </c>
      <c r="AA85" s="397" t="str">
        <f t="shared" si="32"/>
        <v/>
      </c>
      <c r="AB85" s="257" t="str">
        <f t="shared" si="33"/>
        <v/>
      </c>
      <c r="AC85" s="257" t="str">
        <f t="shared" si="34"/>
        <v/>
      </c>
      <c r="AD85" s="193" t="str">
        <f t="shared" si="35"/>
        <v>CHECK DATES</v>
      </c>
      <c r="AE85" s="257" t="str">
        <f t="shared" si="36"/>
        <v/>
      </c>
      <c r="AF85" s="286">
        <v>0</v>
      </c>
      <c r="AG85" s="257">
        <f t="shared" si="37"/>
        <v>0</v>
      </c>
      <c r="AH85" s="257" t="str">
        <f t="shared" si="38"/>
        <v/>
      </c>
      <c r="AI85" s="257">
        <f t="shared" si="39"/>
        <v>0</v>
      </c>
    </row>
    <row r="86" spans="1:35" x14ac:dyDescent="0.3">
      <c r="A86" s="287">
        <v>74</v>
      </c>
      <c r="B86" s="161"/>
      <c r="C86" s="150"/>
      <c r="D86" s="150"/>
      <c r="E86" s="150"/>
      <c r="F86" s="152"/>
      <c r="G86" s="152"/>
      <c r="H86" s="154"/>
      <c r="I86" s="155"/>
      <c r="J86" s="159"/>
      <c r="K86" s="159"/>
      <c r="L86" s="337"/>
      <c r="M86" s="343" t="str">
        <f>IF(L86="","",LOOKUP(L86,'Work Programme'!$A$8:$A$207,'Work Programme'!$B$8:$B$207))</f>
        <v/>
      </c>
      <c r="N86" s="150"/>
      <c r="O86" s="151"/>
      <c r="P86" s="254" t="str">
        <f>IF(H86="","",VLOOKUP(H86,'Overview - Financial Statement'!$A$46:$B$60,2,FALSE))</f>
        <v/>
      </c>
      <c r="Q86" s="255" t="str">
        <f t="shared" si="26"/>
        <v/>
      </c>
      <c r="R86" s="153"/>
      <c r="S86" s="153"/>
      <c r="T86" s="238">
        <f t="shared" si="27"/>
        <v>0</v>
      </c>
      <c r="U86" s="193" t="s">
        <v>44</v>
      </c>
      <c r="V86" s="173"/>
      <c r="W86" s="193" t="str">
        <f t="shared" si="28"/>
        <v/>
      </c>
      <c r="X86" s="264" t="str">
        <f t="shared" si="29"/>
        <v>OK</v>
      </c>
      <c r="Y86" s="193" t="str">
        <f t="shared" si="30"/>
        <v/>
      </c>
      <c r="Z86" s="193" t="str">
        <f t="shared" si="31"/>
        <v/>
      </c>
      <c r="AA86" s="397" t="str">
        <f t="shared" si="32"/>
        <v/>
      </c>
      <c r="AB86" s="257" t="str">
        <f t="shared" si="33"/>
        <v/>
      </c>
      <c r="AC86" s="257" t="str">
        <f t="shared" si="34"/>
        <v/>
      </c>
      <c r="AD86" s="193" t="str">
        <f t="shared" si="35"/>
        <v>CHECK DATES</v>
      </c>
      <c r="AE86" s="257" t="str">
        <f t="shared" si="36"/>
        <v/>
      </c>
      <c r="AF86" s="286">
        <v>0</v>
      </c>
      <c r="AG86" s="257">
        <f t="shared" si="37"/>
        <v>0</v>
      </c>
      <c r="AH86" s="257" t="str">
        <f t="shared" si="38"/>
        <v/>
      </c>
      <c r="AI86" s="257">
        <f t="shared" si="39"/>
        <v>0</v>
      </c>
    </row>
    <row r="87" spans="1:35" x14ac:dyDescent="0.3">
      <c r="A87" s="287">
        <v>75</v>
      </c>
      <c r="B87" s="161"/>
      <c r="C87" s="150"/>
      <c r="D87" s="150"/>
      <c r="E87" s="150"/>
      <c r="F87" s="152"/>
      <c r="G87" s="152"/>
      <c r="H87" s="154"/>
      <c r="I87" s="155"/>
      <c r="J87" s="159"/>
      <c r="K87" s="159"/>
      <c r="L87" s="337"/>
      <c r="M87" s="343" t="str">
        <f>IF(L87="","",LOOKUP(L87,'Work Programme'!$A$8:$A$207,'Work Programme'!$B$8:$B$207))</f>
        <v/>
      </c>
      <c r="N87" s="150"/>
      <c r="O87" s="151"/>
      <c r="P87" s="254" t="str">
        <f>IF(H87="","",VLOOKUP(H87,'Overview - Financial Statement'!$A$46:$B$60,2,FALSE))</f>
        <v/>
      </c>
      <c r="Q87" s="255" t="str">
        <f t="shared" si="26"/>
        <v/>
      </c>
      <c r="R87" s="153"/>
      <c r="S87" s="153"/>
      <c r="T87" s="238">
        <f t="shared" si="27"/>
        <v>0</v>
      </c>
      <c r="U87" s="193" t="s">
        <v>44</v>
      </c>
      <c r="V87" s="173"/>
      <c r="W87" s="193" t="str">
        <f t="shared" si="28"/>
        <v/>
      </c>
      <c r="X87" s="264" t="str">
        <f t="shared" si="29"/>
        <v>OK</v>
      </c>
      <c r="Y87" s="193" t="str">
        <f t="shared" si="30"/>
        <v/>
      </c>
      <c r="Z87" s="193" t="str">
        <f t="shared" si="31"/>
        <v/>
      </c>
      <c r="AA87" s="397" t="str">
        <f t="shared" si="32"/>
        <v/>
      </c>
      <c r="AB87" s="257" t="str">
        <f t="shared" si="33"/>
        <v/>
      </c>
      <c r="AC87" s="257" t="str">
        <f t="shared" si="34"/>
        <v/>
      </c>
      <c r="AD87" s="193" t="str">
        <f t="shared" si="35"/>
        <v>CHECK DATES</v>
      </c>
      <c r="AE87" s="257" t="str">
        <f t="shared" si="36"/>
        <v/>
      </c>
      <c r="AF87" s="286">
        <v>0</v>
      </c>
      <c r="AG87" s="257">
        <f t="shared" si="37"/>
        <v>0</v>
      </c>
      <c r="AH87" s="257" t="str">
        <f t="shared" si="38"/>
        <v/>
      </c>
      <c r="AI87" s="257">
        <f t="shared" si="39"/>
        <v>0</v>
      </c>
    </row>
    <row r="88" spans="1:35" x14ac:dyDescent="0.3">
      <c r="A88" s="287">
        <v>76</v>
      </c>
      <c r="B88" s="161"/>
      <c r="C88" s="150"/>
      <c r="D88" s="150"/>
      <c r="E88" s="150"/>
      <c r="F88" s="152"/>
      <c r="G88" s="152"/>
      <c r="H88" s="154"/>
      <c r="I88" s="155"/>
      <c r="J88" s="159"/>
      <c r="K88" s="159"/>
      <c r="L88" s="337"/>
      <c r="M88" s="343" t="str">
        <f>IF(L88="","",LOOKUP(L88,'Work Programme'!$A$8:$A$207,'Work Programme'!$B$8:$B$207))</f>
        <v/>
      </c>
      <c r="N88" s="150"/>
      <c r="O88" s="151"/>
      <c r="P88" s="254" t="str">
        <f>IF(H88="","",VLOOKUP(H88,'Overview - Financial Statement'!$A$46:$B$60,2,FALSE))</f>
        <v/>
      </c>
      <c r="Q88" s="255" t="str">
        <f t="shared" si="26"/>
        <v/>
      </c>
      <c r="R88" s="153"/>
      <c r="S88" s="153"/>
      <c r="T88" s="238">
        <f t="shared" si="27"/>
        <v>0</v>
      </c>
      <c r="U88" s="193" t="s">
        <v>44</v>
      </c>
      <c r="V88" s="173"/>
      <c r="W88" s="193" t="str">
        <f t="shared" si="28"/>
        <v/>
      </c>
      <c r="X88" s="264" t="str">
        <f t="shared" si="29"/>
        <v>OK</v>
      </c>
      <c r="Y88" s="193" t="str">
        <f t="shared" si="30"/>
        <v/>
      </c>
      <c r="Z88" s="193" t="str">
        <f t="shared" si="31"/>
        <v/>
      </c>
      <c r="AA88" s="397" t="str">
        <f t="shared" si="32"/>
        <v/>
      </c>
      <c r="AB88" s="257" t="str">
        <f t="shared" si="33"/>
        <v/>
      </c>
      <c r="AC88" s="257" t="str">
        <f t="shared" si="34"/>
        <v/>
      </c>
      <c r="AD88" s="193" t="str">
        <f t="shared" si="35"/>
        <v>CHECK DATES</v>
      </c>
      <c r="AE88" s="257" t="str">
        <f t="shared" si="36"/>
        <v/>
      </c>
      <c r="AF88" s="286">
        <v>0</v>
      </c>
      <c r="AG88" s="257">
        <f t="shared" si="37"/>
        <v>0</v>
      </c>
      <c r="AH88" s="257" t="str">
        <f t="shared" si="38"/>
        <v/>
      </c>
      <c r="AI88" s="257">
        <f t="shared" si="39"/>
        <v>0</v>
      </c>
    </row>
    <row r="89" spans="1:35" x14ac:dyDescent="0.3">
      <c r="A89" s="287">
        <v>77</v>
      </c>
      <c r="B89" s="161"/>
      <c r="C89" s="150"/>
      <c r="D89" s="150"/>
      <c r="E89" s="150"/>
      <c r="F89" s="152"/>
      <c r="G89" s="152"/>
      <c r="H89" s="154"/>
      <c r="I89" s="155"/>
      <c r="J89" s="159"/>
      <c r="K89" s="159"/>
      <c r="L89" s="337"/>
      <c r="M89" s="343" t="str">
        <f>IF(L89="","",LOOKUP(L89,'Work Programme'!$A$8:$A$207,'Work Programme'!$B$8:$B$207))</f>
        <v/>
      </c>
      <c r="N89" s="150"/>
      <c r="O89" s="151"/>
      <c r="P89" s="254" t="str">
        <f>IF(H89="","",VLOOKUP(H89,'Overview - Financial Statement'!$A$46:$B$60,2,FALSE))</f>
        <v/>
      </c>
      <c r="Q89" s="255" t="str">
        <f t="shared" si="26"/>
        <v/>
      </c>
      <c r="R89" s="153"/>
      <c r="S89" s="153"/>
      <c r="T89" s="238">
        <f t="shared" si="27"/>
        <v>0</v>
      </c>
      <c r="U89" s="193" t="s">
        <v>44</v>
      </c>
      <c r="V89" s="173"/>
      <c r="W89" s="193" t="str">
        <f t="shared" si="28"/>
        <v/>
      </c>
      <c r="X89" s="264" t="str">
        <f t="shared" si="29"/>
        <v>OK</v>
      </c>
      <c r="Y89" s="193" t="str">
        <f t="shared" si="30"/>
        <v/>
      </c>
      <c r="Z89" s="193" t="str">
        <f t="shared" si="31"/>
        <v/>
      </c>
      <c r="AA89" s="397" t="str">
        <f t="shared" si="32"/>
        <v/>
      </c>
      <c r="AB89" s="257" t="str">
        <f t="shared" si="33"/>
        <v/>
      </c>
      <c r="AC89" s="257" t="str">
        <f t="shared" si="34"/>
        <v/>
      </c>
      <c r="AD89" s="193" t="str">
        <f t="shared" si="35"/>
        <v>CHECK DATES</v>
      </c>
      <c r="AE89" s="257" t="str">
        <f t="shared" si="36"/>
        <v/>
      </c>
      <c r="AF89" s="286">
        <v>0</v>
      </c>
      <c r="AG89" s="257">
        <f t="shared" si="37"/>
        <v>0</v>
      </c>
      <c r="AH89" s="257" t="str">
        <f t="shared" si="38"/>
        <v/>
      </c>
      <c r="AI89" s="257">
        <f t="shared" si="39"/>
        <v>0</v>
      </c>
    </row>
    <row r="90" spans="1:35" x14ac:dyDescent="0.3">
      <c r="A90" s="287">
        <v>78</v>
      </c>
      <c r="B90" s="161"/>
      <c r="C90" s="150"/>
      <c r="D90" s="150"/>
      <c r="E90" s="150"/>
      <c r="F90" s="152"/>
      <c r="G90" s="152"/>
      <c r="H90" s="154"/>
      <c r="I90" s="155"/>
      <c r="J90" s="159"/>
      <c r="K90" s="159"/>
      <c r="L90" s="337"/>
      <c r="M90" s="343" t="str">
        <f>IF(L90="","",LOOKUP(L90,'Work Programme'!$A$8:$A$207,'Work Programme'!$B$8:$B$207))</f>
        <v/>
      </c>
      <c r="N90" s="150"/>
      <c r="O90" s="151"/>
      <c r="P90" s="254" t="str">
        <f>IF(H90="","",VLOOKUP(H90,'Overview - Financial Statement'!$A$46:$B$60,2,FALSE))</f>
        <v/>
      </c>
      <c r="Q90" s="255" t="str">
        <f t="shared" si="26"/>
        <v/>
      </c>
      <c r="R90" s="153"/>
      <c r="S90" s="153"/>
      <c r="T90" s="238">
        <f t="shared" si="27"/>
        <v>0</v>
      </c>
      <c r="U90" s="193" t="s">
        <v>44</v>
      </c>
      <c r="V90" s="173"/>
      <c r="W90" s="193" t="str">
        <f t="shared" si="28"/>
        <v/>
      </c>
      <c r="X90" s="264" t="str">
        <f t="shared" si="29"/>
        <v>OK</v>
      </c>
      <c r="Y90" s="193" t="str">
        <f t="shared" si="30"/>
        <v/>
      </c>
      <c r="Z90" s="193" t="str">
        <f t="shared" si="31"/>
        <v/>
      </c>
      <c r="AA90" s="397" t="str">
        <f t="shared" si="32"/>
        <v/>
      </c>
      <c r="AB90" s="257" t="str">
        <f t="shared" si="33"/>
        <v/>
      </c>
      <c r="AC90" s="257" t="str">
        <f t="shared" si="34"/>
        <v/>
      </c>
      <c r="AD90" s="193" t="str">
        <f t="shared" si="35"/>
        <v>CHECK DATES</v>
      </c>
      <c r="AE90" s="257" t="str">
        <f t="shared" si="36"/>
        <v/>
      </c>
      <c r="AF90" s="286">
        <v>0</v>
      </c>
      <c r="AG90" s="257">
        <f t="shared" si="37"/>
        <v>0</v>
      </c>
      <c r="AH90" s="257" t="str">
        <f t="shared" si="38"/>
        <v/>
      </c>
      <c r="AI90" s="257">
        <f t="shared" si="39"/>
        <v>0</v>
      </c>
    </row>
    <row r="91" spans="1:35" x14ac:dyDescent="0.3">
      <c r="A91" s="287">
        <v>79</v>
      </c>
      <c r="B91" s="161"/>
      <c r="C91" s="150"/>
      <c r="D91" s="150"/>
      <c r="E91" s="150"/>
      <c r="F91" s="152"/>
      <c r="G91" s="152"/>
      <c r="H91" s="154"/>
      <c r="I91" s="155"/>
      <c r="J91" s="159"/>
      <c r="K91" s="159"/>
      <c r="L91" s="337"/>
      <c r="M91" s="343" t="str">
        <f>IF(L91="","",LOOKUP(L91,'Work Programme'!$A$8:$A$207,'Work Programme'!$B$8:$B$207))</f>
        <v/>
      </c>
      <c r="N91" s="150"/>
      <c r="O91" s="151"/>
      <c r="P91" s="254" t="str">
        <f>IF(H91="","",VLOOKUP(H91,'Overview - Financial Statement'!$A$46:$B$60,2,FALSE))</f>
        <v/>
      </c>
      <c r="Q91" s="255" t="str">
        <f t="shared" si="26"/>
        <v/>
      </c>
      <c r="R91" s="153"/>
      <c r="S91" s="153"/>
      <c r="T91" s="238">
        <f t="shared" si="27"/>
        <v>0</v>
      </c>
      <c r="U91" s="193" t="s">
        <v>44</v>
      </c>
      <c r="V91" s="173"/>
      <c r="W91" s="193" t="str">
        <f t="shared" si="28"/>
        <v/>
      </c>
      <c r="X91" s="264" t="str">
        <f t="shared" si="29"/>
        <v>OK</v>
      </c>
      <c r="Y91" s="193" t="str">
        <f t="shared" si="30"/>
        <v/>
      </c>
      <c r="Z91" s="193" t="str">
        <f t="shared" si="31"/>
        <v/>
      </c>
      <c r="AA91" s="397" t="str">
        <f t="shared" si="32"/>
        <v/>
      </c>
      <c r="AB91" s="257" t="str">
        <f t="shared" si="33"/>
        <v/>
      </c>
      <c r="AC91" s="257" t="str">
        <f t="shared" si="34"/>
        <v/>
      </c>
      <c r="AD91" s="193" t="str">
        <f t="shared" si="35"/>
        <v>CHECK DATES</v>
      </c>
      <c r="AE91" s="257" t="str">
        <f t="shared" si="36"/>
        <v/>
      </c>
      <c r="AF91" s="286">
        <v>0</v>
      </c>
      <c r="AG91" s="257">
        <f t="shared" si="37"/>
        <v>0</v>
      </c>
      <c r="AH91" s="257" t="str">
        <f t="shared" si="38"/>
        <v/>
      </c>
      <c r="AI91" s="257">
        <f t="shared" si="39"/>
        <v>0</v>
      </c>
    </row>
    <row r="92" spans="1:35" x14ac:dyDescent="0.3">
      <c r="A92" s="287">
        <v>80</v>
      </c>
      <c r="B92" s="161"/>
      <c r="C92" s="150"/>
      <c r="D92" s="150"/>
      <c r="E92" s="150"/>
      <c r="F92" s="152"/>
      <c r="G92" s="152"/>
      <c r="H92" s="154"/>
      <c r="I92" s="155"/>
      <c r="J92" s="159"/>
      <c r="K92" s="159"/>
      <c r="L92" s="337"/>
      <c r="M92" s="343" t="str">
        <f>IF(L92="","",LOOKUP(L92,'Work Programme'!$A$8:$A$207,'Work Programme'!$B$8:$B$207))</f>
        <v/>
      </c>
      <c r="N92" s="150"/>
      <c r="O92" s="151"/>
      <c r="P92" s="254" t="str">
        <f>IF(H92="","",VLOOKUP(H92,'Overview - Financial Statement'!$A$46:$B$60,2,FALSE))</f>
        <v/>
      </c>
      <c r="Q92" s="255" t="str">
        <f t="shared" si="26"/>
        <v/>
      </c>
      <c r="R92" s="153"/>
      <c r="S92" s="153"/>
      <c r="T92" s="238">
        <f t="shared" si="27"/>
        <v>0</v>
      </c>
      <c r="U92" s="193" t="s">
        <v>44</v>
      </c>
      <c r="V92" s="173"/>
      <c r="W92" s="193" t="str">
        <f t="shared" si="28"/>
        <v/>
      </c>
      <c r="X92" s="264" t="str">
        <f t="shared" si="29"/>
        <v>OK</v>
      </c>
      <c r="Y92" s="193" t="str">
        <f t="shared" si="30"/>
        <v/>
      </c>
      <c r="Z92" s="193" t="str">
        <f t="shared" si="31"/>
        <v/>
      </c>
      <c r="AA92" s="397" t="str">
        <f t="shared" si="32"/>
        <v/>
      </c>
      <c r="AB92" s="257" t="str">
        <f t="shared" si="33"/>
        <v/>
      </c>
      <c r="AC92" s="257" t="str">
        <f t="shared" si="34"/>
        <v/>
      </c>
      <c r="AD92" s="193" t="str">
        <f t="shared" si="35"/>
        <v>CHECK DATES</v>
      </c>
      <c r="AE92" s="257" t="str">
        <f t="shared" si="36"/>
        <v/>
      </c>
      <c r="AF92" s="286">
        <v>0</v>
      </c>
      <c r="AG92" s="257">
        <f t="shared" si="37"/>
        <v>0</v>
      </c>
      <c r="AH92" s="257" t="str">
        <f t="shared" si="38"/>
        <v/>
      </c>
      <c r="AI92" s="257">
        <f t="shared" si="39"/>
        <v>0</v>
      </c>
    </row>
    <row r="93" spans="1:35" x14ac:dyDescent="0.3">
      <c r="A93" s="287">
        <v>81</v>
      </c>
      <c r="B93" s="161"/>
      <c r="C93" s="150"/>
      <c r="D93" s="150"/>
      <c r="E93" s="150"/>
      <c r="F93" s="152"/>
      <c r="G93" s="152"/>
      <c r="H93" s="154"/>
      <c r="I93" s="155"/>
      <c r="J93" s="159"/>
      <c r="K93" s="159"/>
      <c r="L93" s="337"/>
      <c r="M93" s="343" t="str">
        <f>IF(L93="","",LOOKUP(L93,'Work Programme'!$A$8:$A$207,'Work Programme'!$B$8:$B$207))</f>
        <v/>
      </c>
      <c r="N93" s="150"/>
      <c r="O93" s="151"/>
      <c r="P93" s="254" t="str">
        <f>IF(H93="","",VLOOKUP(H93,'Overview - Financial Statement'!$A$46:$B$60,2,FALSE))</f>
        <v/>
      </c>
      <c r="Q93" s="255" t="str">
        <f t="shared" si="26"/>
        <v/>
      </c>
      <c r="R93" s="153"/>
      <c r="S93" s="153"/>
      <c r="T93" s="238">
        <f t="shared" si="27"/>
        <v>0</v>
      </c>
      <c r="U93" s="193" t="s">
        <v>44</v>
      </c>
      <c r="V93" s="173"/>
      <c r="W93" s="193" t="str">
        <f t="shared" si="28"/>
        <v/>
      </c>
      <c r="X93" s="264" t="str">
        <f t="shared" si="29"/>
        <v>OK</v>
      </c>
      <c r="Y93" s="193" t="str">
        <f t="shared" si="30"/>
        <v/>
      </c>
      <c r="Z93" s="193" t="str">
        <f t="shared" si="31"/>
        <v/>
      </c>
      <c r="AA93" s="397" t="str">
        <f t="shared" si="32"/>
        <v/>
      </c>
      <c r="AB93" s="257" t="str">
        <f t="shared" si="33"/>
        <v/>
      </c>
      <c r="AC93" s="257" t="str">
        <f t="shared" si="34"/>
        <v/>
      </c>
      <c r="AD93" s="193" t="str">
        <f t="shared" si="35"/>
        <v>CHECK DATES</v>
      </c>
      <c r="AE93" s="257" t="str">
        <f t="shared" si="36"/>
        <v/>
      </c>
      <c r="AF93" s="286">
        <v>0</v>
      </c>
      <c r="AG93" s="257">
        <f t="shared" si="37"/>
        <v>0</v>
      </c>
      <c r="AH93" s="257" t="str">
        <f t="shared" si="38"/>
        <v/>
      </c>
      <c r="AI93" s="257">
        <f t="shared" si="39"/>
        <v>0</v>
      </c>
    </row>
    <row r="94" spans="1:35" x14ac:dyDescent="0.3">
      <c r="A94" s="287">
        <v>82</v>
      </c>
      <c r="B94" s="161"/>
      <c r="C94" s="150"/>
      <c r="D94" s="150"/>
      <c r="E94" s="150"/>
      <c r="F94" s="152"/>
      <c r="G94" s="152"/>
      <c r="H94" s="154"/>
      <c r="I94" s="155"/>
      <c r="J94" s="159"/>
      <c r="K94" s="159"/>
      <c r="L94" s="337"/>
      <c r="M94" s="343" t="str">
        <f>IF(L94="","",LOOKUP(L94,'Work Programme'!$A$8:$A$207,'Work Programme'!$B$8:$B$207))</f>
        <v/>
      </c>
      <c r="N94" s="150"/>
      <c r="O94" s="151"/>
      <c r="P94" s="254" t="str">
        <f>IF(H94="","",VLOOKUP(H94,'Overview - Financial Statement'!$A$46:$B$60,2,FALSE))</f>
        <v/>
      </c>
      <c r="Q94" s="255" t="str">
        <f t="shared" si="26"/>
        <v/>
      </c>
      <c r="R94" s="153"/>
      <c r="S94" s="153"/>
      <c r="T94" s="238">
        <f t="shared" si="27"/>
        <v>0</v>
      </c>
      <c r="U94" s="193" t="s">
        <v>44</v>
      </c>
      <c r="V94" s="173"/>
      <c r="W94" s="193" t="str">
        <f t="shared" si="28"/>
        <v/>
      </c>
      <c r="X94" s="264" t="str">
        <f t="shared" si="29"/>
        <v>OK</v>
      </c>
      <c r="Y94" s="193" t="str">
        <f t="shared" si="30"/>
        <v/>
      </c>
      <c r="Z94" s="193" t="str">
        <f t="shared" si="31"/>
        <v/>
      </c>
      <c r="AA94" s="397" t="str">
        <f t="shared" si="32"/>
        <v/>
      </c>
      <c r="AB94" s="257" t="str">
        <f t="shared" si="33"/>
        <v/>
      </c>
      <c r="AC94" s="257" t="str">
        <f t="shared" si="34"/>
        <v/>
      </c>
      <c r="AD94" s="193" t="str">
        <f t="shared" si="35"/>
        <v>CHECK DATES</v>
      </c>
      <c r="AE94" s="257" t="str">
        <f t="shared" si="36"/>
        <v/>
      </c>
      <c r="AF94" s="286">
        <v>0</v>
      </c>
      <c r="AG94" s="257">
        <f t="shared" si="37"/>
        <v>0</v>
      </c>
      <c r="AH94" s="257" t="str">
        <f t="shared" si="38"/>
        <v/>
      </c>
      <c r="AI94" s="257">
        <f t="shared" si="39"/>
        <v>0</v>
      </c>
    </row>
    <row r="95" spans="1:35" x14ac:dyDescent="0.3">
      <c r="A95" s="287">
        <v>83</v>
      </c>
      <c r="B95" s="161"/>
      <c r="C95" s="150"/>
      <c r="D95" s="150"/>
      <c r="E95" s="150"/>
      <c r="F95" s="152"/>
      <c r="G95" s="152"/>
      <c r="H95" s="154"/>
      <c r="I95" s="155"/>
      <c r="J95" s="159"/>
      <c r="K95" s="159"/>
      <c r="L95" s="337"/>
      <c r="M95" s="343" t="str">
        <f>IF(L95="","",LOOKUP(L95,'Work Programme'!$A$8:$A$207,'Work Programme'!$B$8:$B$207))</f>
        <v/>
      </c>
      <c r="N95" s="150"/>
      <c r="O95" s="151"/>
      <c r="P95" s="254" t="str">
        <f>IF(H95="","",VLOOKUP(H95,'Overview - Financial Statement'!$A$46:$B$60,2,FALSE))</f>
        <v/>
      </c>
      <c r="Q95" s="255" t="str">
        <f t="shared" si="26"/>
        <v/>
      </c>
      <c r="R95" s="153"/>
      <c r="S95" s="153"/>
      <c r="T95" s="238">
        <f t="shared" si="27"/>
        <v>0</v>
      </c>
      <c r="U95" s="193" t="s">
        <v>44</v>
      </c>
      <c r="V95" s="173"/>
      <c r="W95" s="193" t="str">
        <f t="shared" si="28"/>
        <v/>
      </c>
      <c r="X95" s="264" t="str">
        <f t="shared" si="29"/>
        <v>OK</v>
      </c>
      <c r="Y95" s="193" t="str">
        <f t="shared" si="30"/>
        <v/>
      </c>
      <c r="Z95" s="193" t="str">
        <f t="shared" si="31"/>
        <v/>
      </c>
      <c r="AA95" s="397" t="str">
        <f t="shared" si="32"/>
        <v/>
      </c>
      <c r="AB95" s="257" t="str">
        <f t="shared" si="33"/>
        <v/>
      </c>
      <c r="AC95" s="257" t="str">
        <f t="shared" si="34"/>
        <v/>
      </c>
      <c r="AD95" s="193" t="str">
        <f t="shared" si="35"/>
        <v>CHECK DATES</v>
      </c>
      <c r="AE95" s="257" t="str">
        <f t="shared" si="36"/>
        <v/>
      </c>
      <c r="AF95" s="286">
        <v>0</v>
      </c>
      <c r="AG95" s="257">
        <f t="shared" si="37"/>
        <v>0</v>
      </c>
      <c r="AH95" s="257" t="str">
        <f t="shared" si="38"/>
        <v/>
      </c>
      <c r="AI95" s="257">
        <f t="shared" si="39"/>
        <v>0</v>
      </c>
    </row>
    <row r="96" spans="1:35" x14ac:dyDescent="0.3">
      <c r="A96" s="287">
        <v>84</v>
      </c>
      <c r="B96" s="161"/>
      <c r="C96" s="150"/>
      <c r="D96" s="150"/>
      <c r="E96" s="150"/>
      <c r="F96" s="152"/>
      <c r="G96" s="152"/>
      <c r="H96" s="154"/>
      <c r="I96" s="155"/>
      <c r="J96" s="159"/>
      <c r="K96" s="159"/>
      <c r="L96" s="337"/>
      <c r="M96" s="343" t="str">
        <f>IF(L96="","",LOOKUP(L96,'Work Programme'!$A$8:$A$207,'Work Programme'!$B$8:$B$207))</f>
        <v/>
      </c>
      <c r="N96" s="150"/>
      <c r="O96" s="151"/>
      <c r="P96" s="254" t="str">
        <f>IF(H96="","",VLOOKUP(H96,'Overview - Financial Statement'!$A$46:$B$60,2,FALSE))</f>
        <v/>
      </c>
      <c r="Q96" s="255" t="str">
        <f t="shared" si="26"/>
        <v/>
      </c>
      <c r="R96" s="153"/>
      <c r="S96" s="153"/>
      <c r="T96" s="238">
        <f t="shared" si="27"/>
        <v>0</v>
      </c>
      <c r="U96" s="193" t="s">
        <v>44</v>
      </c>
      <c r="V96" s="173"/>
      <c r="W96" s="193" t="str">
        <f t="shared" si="28"/>
        <v/>
      </c>
      <c r="X96" s="264" t="str">
        <f t="shared" si="29"/>
        <v>OK</v>
      </c>
      <c r="Y96" s="193" t="str">
        <f t="shared" si="30"/>
        <v/>
      </c>
      <c r="Z96" s="193" t="str">
        <f t="shared" si="31"/>
        <v/>
      </c>
      <c r="AA96" s="397" t="str">
        <f t="shared" si="32"/>
        <v/>
      </c>
      <c r="AB96" s="257" t="str">
        <f t="shared" si="33"/>
        <v/>
      </c>
      <c r="AC96" s="257" t="str">
        <f t="shared" si="34"/>
        <v/>
      </c>
      <c r="AD96" s="193" t="str">
        <f t="shared" si="35"/>
        <v>CHECK DATES</v>
      </c>
      <c r="AE96" s="257" t="str">
        <f t="shared" si="36"/>
        <v/>
      </c>
      <c r="AF96" s="286">
        <v>0</v>
      </c>
      <c r="AG96" s="257">
        <f t="shared" si="37"/>
        <v>0</v>
      </c>
      <c r="AH96" s="257" t="str">
        <f t="shared" si="38"/>
        <v/>
      </c>
      <c r="AI96" s="257">
        <f t="shared" si="39"/>
        <v>0</v>
      </c>
    </row>
    <row r="97" spans="1:35" x14ac:dyDescent="0.3">
      <c r="A97" s="287">
        <v>85</v>
      </c>
      <c r="B97" s="161"/>
      <c r="C97" s="150"/>
      <c r="D97" s="150"/>
      <c r="E97" s="150"/>
      <c r="F97" s="152"/>
      <c r="G97" s="152"/>
      <c r="H97" s="154"/>
      <c r="I97" s="155"/>
      <c r="J97" s="159"/>
      <c r="K97" s="159"/>
      <c r="L97" s="337"/>
      <c r="M97" s="343" t="str">
        <f>IF(L97="","",LOOKUP(L97,'Work Programme'!$A$8:$A$207,'Work Programme'!$B$8:$B$207))</f>
        <v/>
      </c>
      <c r="N97" s="150"/>
      <c r="O97" s="151"/>
      <c r="P97" s="254" t="str">
        <f>IF(H97="","",VLOOKUP(H97,'Overview - Financial Statement'!$A$46:$B$60,2,FALSE))</f>
        <v/>
      </c>
      <c r="Q97" s="255" t="str">
        <f t="shared" si="26"/>
        <v/>
      </c>
      <c r="R97" s="153"/>
      <c r="S97" s="153"/>
      <c r="T97" s="238">
        <f t="shared" si="27"/>
        <v>0</v>
      </c>
      <c r="U97" s="193" t="s">
        <v>44</v>
      </c>
      <c r="V97" s="173"/>
      <c r="W97" s="193" t="str">
        <f t="shared" si="28"/>
        <v/>
      </c>
      <c r="X97" s="264" t="str">
        <f t="shared" si="29"/>
        <v>OK</v>
      </c>
      <c r="Y97" s="193" t="str">
        <f t="shared" si="30"/>
        <v/>
      </c>
      <c r="Z97" s="193" t="str">
        <f t="shared" si="31"/>
        <v/>
      </c>
      <c r="AA97" s="397" t="str">
        <f t="shared" si="32"/>
        <v/>
      </c>
      <c r="AB97" s="257" t="str">
        <f t="shared" si="33"/>
        <v/>
      </c>
      <c r="AC97" s="257" t="str">
        <f t="shared" si="34"/>
        <v/>
      </c>
      <c r="AD97" s="193" t="str">
        <f t="shared" si="35"/>
        <v>CHECK DATES</v>
      </c>
      <c r="AE97" s="257" t="str">
        <f t="shared" si="36"/>
        <v/>
      </c>
      <c r="AF97" s="286">
        <v>0</v>
      </c>
      <c r="AG97" s="257">
        <f t="shared" si="37"/>
        <v>0</v>
      </c>
      <c r="AH97" s="257" t="str">
        <f t="shared" si="38"/>
        <v/>
      </c>
      <c r="AI97" s="257">
        <f t="shared" si="39"/>
        <v>0</v>
      </c>
    </row>
    <row r="98" spans="1:35" x14ac:dyDescent="0.3">
      <c r="A98" s="287">
        <v>86</v>
      </c>
      <c r="B98" s="161"/>
      <c r="C98" s="150"/>
      <c r="D98" s="150"/>
      <c r="E98" s="150"/>
      <c r="F98" s="152"/>
      <c r="G98" s="152"/>
      <c r="H98" s="154"/>
      <c r="I98" s="155"/>
      <c r="J98" s="159"/>
      <c r="K98" s="159"/>
      <c r="L98" s="337"/>
      <c r="M98" s="343" t="str">
        <f>IF(L98="","",LOOKUP(L98,'Work Programme'!$A$8:$A$207,'Work Programme'!$B$8:$B$207))</f>
        <v/>
      </c>
      <c r="N98" s="150"/>
      <c r="O98" s="151"/>
      <c r="P98" s="254" t="str">
        <f>IF(H98="","",VLOOKUP(H98,'Overview - Financial Statement'!$A$46:$B$60,2,FALSE))</f>
        <v/>
      </c>
      <c r="Q98" s="255" t="str">
        <f t="shared" si="26"/>
        <v/>
      </c>
      <c r="R98" s="153"/>
      <c r="S98" s="153"/>
      <c r="T98" s="238">
        <f t="shared" si="27"/>
        <v>0</v>
      </c>
      <c r="U98" s="193" t="s">
        <v>44</v>
      </c>
      <c r="V98" s="173"/>
      <c r="W98" s="193" t="str">
        <f t="shared" si="28"/>
        <v/>
      </c>
      <c r="X98" s="264" t="str">
        <f t="shared" si="29"/>
        <v>OK</v>
      </c>
      <c r="Y98" s="193" t="str">
        <f t="shared" si="30"/>
        <v/>
      </c>
      <c r="Z98" s="193" t="str">
        <f t="shared" si="31"/>
        <v/>
      </c>
      <c r="AA98" s="397" t="str">
        <f t="shared" si="32"/>
        <v/>
      </c>
      <c r="AB98" s="257" t="str">
        <f t="shared" si="33"/>
        <v/>
      </c>
      <c r="AC98" s="257" t="str">
        <f t="shared" si="34"/>
        <v/>
      </c>
      <c r="AD98" s="193" t="str">
        <f t="shared" si="35"/>
        <v>CHECK DATES</v>
      </c>
      <c r="AE98" s="257" t="str">
        <f t="shared" si="36"/>
        <v/>
      </c>
      <c r="AF98" s="286">
        <v>0</v>
      </c>
      <c r="AG98" s="257">
        <f t="shared" si="37"/>
        <v>0</v>
      </c>
      <c r="AH98" s="257" t="str">
        <f t="shared" si="38"/>
        <v/>
      </c>
      <c r="AI98" s="257">
        <f t="shared" si="39"/>
        <v>0</v>
      </c>
    </row>
    <row r="99" spans="1:35" x14ac:dyDescent="0.3">
      <c r="A99" s="287">
        <v>87</v>
      </c>
      <c r="B99" s="161"/>
      <c r="C99" s="150"/>
      <c r="D99" s="150"/>
      <c r="E99" s="150"/>
      <c r="F99" s="152"/>
      <c r="G99" s="152"/>
      <c r="H99" s="154"/>
      <c r="I99" s="155"/>
      <c r="J99" s="159"/>
      <c r="K99" s="159"/>
      <c r="L99" s="337"/>
      <c r="M99" s="343" t="str">
        <f>IF(L99="","",LOOKUP(L99,'Work Programme'!$A$8:$A$207,'Work Programme'!$B$8:$B$207))</f>
        <v/>
      </c>
      <c r="N99" s="150"/>
      <c r="O99" s="151"/>
      <c r="P99" s="254" t="str">
        <f>IF(H99="","",VLOOKUP(H99,'Overview - Financial Statement'!$A$46:$B$60,2,FALSE))</f>
        <v/>
      </c>
      <c r="Q99" s="255" t="str">
        <f t="shared" si="26"/>
        <v/>
      </c>
      <c r="R99" s="153"/>
      <c r="S99" s="153"/>
      <c r="T99" s="238">
        <f t="shared" si="27"/>
        <v>0</v>
      </c>
      <c r="U99" s="193" t="s">
        <v>44</v>
      </c>
      <c r="V99" s="173"/>
      <c r="W99" s="193" t="str">
        <f t="shared" si="28"/>
        <v/>
      </c>
      <c r="X99" s="264" t="str">
        <f t="shared" si="29"/>
        <v>OK</v>
      </c>
      <c r="Y99" s="193" t="str">
        <f t="shared" si="30"/>
        <v/>
      </c>
      <c r="Z99" s="193" t="str">
        <f t="shared" si="31"/>
        <v/>
      </c>
      <c r="AA99" s="397" t="str">
        <f t="shared" si="32"/>
        <v/>
      </c>
      <c r="AB99" s="257" t="str">
        <f t="shared" si="33"/>
        <v/>
      </c>
      <c r="AC99" s="257" t="str">
        <f t="shared" si="34"/>
        <v/>
      </c>
      <c r="AD99" s="193" t="str">
        <f t="shared" si="35"/>
        <v>CHECK DATES</v>
      </c>
      <c r="AE99" s="257" t="str">
        <f t="shared" si="36"/>
        <v/>
      </c>
      <c r="AF99" s="286">
        <v>0</v>
      </c>
      <c r="AG99" s="257">
        <f t="shared" si="37"/>
        <v>0</v>
      </c>
      <c r="AH99" s="257" t="str">
        <f t="shared" si="38"/>
        <v/>
      </c>
      <c r="AI99" s="257">
        <f t="shared" si="39"/>
        <v>0</v>
      </c>
    </row>
    <row r="100" spans="1:35" x14ac:dyDescent="0.3">
      <c r="A100" s="287">
        <v>88</v>
      </c>
      <c r="B100" s="161"/>
      <c r="C100" s="150"/>
      <c r="D100" s="150"/>
      <c r="E100" s="150"/>
      <c r="F100" s="152"/>
      <c r="G100" s="152"/>
      <c r="H100" s="154"/>
      <c r="I100" s="155"/>
      <c r="J100" s="159"/>
      <c r="K100" s="159"/>
      <c r="L100" s="337"/>
      <c r="M100" s="343" t="str">
        <f>IF(L100="","",LOOKUP(L100,'Work Programme'!$A$8:$A$207,'Work Programme'!$B$8:$B$207))</f>
        <v/>
      </c>
      <c r="N100" s="150"/>
      <c r="O100" s="151"/>
      <c r="P100" s="254" t="str">
        <f>IF(H100="","",VLOOKUP(H100,'Overview - Financial Statement'!$A$46:$B$60,2,FALSE))</f>
        <v/>
      </c>
      <c r="Q100" s="255" t="str">
        <f t="shared" si="26"/>
        <v/>
      </c>
      <c r="R100" s="153"/>
      <c r="S100" s="153"/>
      <c r="T100" s="238">
        <f t="shared" si="27"/>
        <v>0</v>
      </c>
      <c r="U100" s="193" t="s">
        <v>44</v>
      </c>
      <c r="V100" s="173"/>
      <c r="W100" s="193" t="str">
        <f t="shared" si="28"/>
        <v/>
      </c>
      <c r="X100" s="264" t="str">
        <f t="shared" si="29"/>
        <v>OK</v>
      </c>
      <c r="Y100" s="193" t="str">
        <f t="shared" si="30"/>
        <v/>
      </c>
      <c r="Z100" s="193" t="str">
        <f t="shared" si="31"/>
        <v/>
      </c>
      <c r="AA100" s="397" t="str">
        <f t="shared" si="32"/>
        <v/>
      </c>
      <c r="AB100" s="257" t="str">
        <f t="shared" si="33"/>
        <v/>
      </c>
      <c r="AC100" s="257" t="str">
        <f t="shared" si="34"/>
        <v/>
      </c>
      <c r="AD100" s="193" t="str">
        <f t="shared" si="35"/>
        <v>CHECK DATES</v>
      </c>
      <c r="AE100" s="257" t="str">
        <f t="shared" si="36"/>
        <v/>
      </c>
      <c r="AF100" s="286">
        <v>0</v>
      </c>
      <c r="AG100" s="257">
        <f t="shared" si="37"/>
        <v>0</v>
      </c>
      <c r="AH100" s="257" t="str">
        <f t="shared" si="38"/>
        <v/>
      </c>
      <c r="AI100" s="257">
        <f t="shared" si="39"/>
        <v>0</v>
      </c>
    </row>
    <row r="101" spans="1:35" x14ac:dyDescent="0.3">
      <c r="A101" s="287">
        <v>89</v>
      </c>
      <c r="B101" s="161"/>
      <c r="C101" s="150"/>
      <c r="D101" s="150"/>
      <c r="E101" s="150"/>
      <c r="F101" s="152"/>
      <c r="G101" s="152"/>
      <c r="H101" s="154"/>
      <c r="I101" s="155"/>
      <c r="J101" s="159"/>
      <c r="K101" s="159"/>
      <c r="L101" s="337"/>
      <c r="M101" s="343" t="str">
        <f>IF(L101="","",LOOKUP(L101,'Work Programme'!$A$8:$A$207,'Work Programme'!$B$8:$B$207))</f>
        <v/>
      </c>
      <c r="N101" s="150"/>
      <c r="O101" s="151"/>
      <c r="P101" s="254" t="str">
        <f>IF(H101="","",VLOOKUP(H101,'Overview - Financial Statement'!$A$46:$B$60,2,FALSE))</f>
        <v/>
      </c>
      <c r="Q101" s="255" t="str">
        <f t="shared" si="26"/>
        <v/>
      </c>
      <c r="R101" s="153"/>
      <c r="S101" s="153"/>
      <c r="T101" s="238">
        <f t="shared" si="27"/>
        <v>0</v>
      </c>
      <c r="U101" s="193" t="s">
        <v>44</v>
      </c>
      <c r="V101" s="173"/>
      <c r="W101" s="193" t="str">
        <f t="shared" si="28"/>
        <v/>
      </c>
      <c r="X101" s="264" t="str">
        <f t="shared" si="29"/>
        <v>OK</v>
      </c>
      <c r="Y101" s="193" t="str">
        <f t="shared" si="30"/>
        <v/>
      </c>
      <c r="Z101" s="193" t="str">
        <f t="shared" si="31"/>
        <v/>
      </c>
      <c r="AA101" s="397" t="str">
        <f t="shared" si="32"/>
        <v/>
      </c>
      <c r="AB101" s="257" t="str">
        <f t="shared" si="33"/>
        <v/>
      </c>
      <c r="AC101" s="257" t="str">
        <f t="shared" si="34"/>
        <v/>
      </c>
      <c r="AD101" s="193" t="str">
        <f t="shared" si="35"/>
        <v>CHECK DATES</v>
      </c>
      <c r="AE101" s="257" t="str">
        <f t="shared" si="36"/>
        <v/>
      </c>
      <c r="AF101" s="286">
        <v>0</v>
      </c>
      <c r="AG101" s="257">
        <f t="shared" si="37"/>
        <v>0</v>
      </c>
      <c r="AH101" s="257" t="str">
        <f t="shared" si="38"/>
        <v/>
      </c>
      <c r="AI101" s="257">
        <f t="shared" si="39"/>
        <v>0</v>
      </c>
    </row>
    <row r="102" spans="1:35" x14ac:dyDescent="0.3">
      <c r="A102" s="287">
        <v>90</v>
      </c>
      <c r="B102" s="161"/>
      <c r="C102" s="150"/>
      <c r="D102" s="150"/>
      <c r="E102" s="150"/>
      <c r="F102" s="152"/>
      <c r="G102" s="152"/>
      <c r="H102" s="154"/>
      <c r="I102" s="155"/>
      <c r="J102" s="159"/>
      <c r="K102" s="159"/>
      <c r="L102" s="337"/>
      <c r="M102" s="343" t="str">
        <f>IF(L102="","",LOOKUP(L102,'Work Programme'!$A$8:$A$207,'Work Programme'!$B$8:$B$207))</f>
        <v/>
      </c>
      <c r="N102" s="150"/>
      <c r="O102" s="151"/>
      <c r="P102" s="254" t="str">
        <f>IF(H102="","",VLOOKUP(H102,'Overview - Financial Statement'!$A$46:$B$60,2,FALSE))</f>
        <v/>
      </c>
      <c r="Q102" s="255" t="str">
        <f t="shared" si="26"/>
        <v/>
      </c>
      <c r="R102" s="153"/>
      <c r="S102" s="153"/>
      <c r="T102" s="238">
        <f t="shared" si="27"/>
        <v>0</v>
      </c>
      <c r="U102" s="193" t="s">
        <v>44</v>
      </c>
      <c r="V102" s="173"/>
      <c r="W102" s="193" t="str">
        <f t="shared" si="28"/>
        <v/>
      </c>
      <c r="X102" s="264" t="str">
        <f t="shared" si="29"/>
        <v>OK</v>
      </c>
      <c r="Y102" s="193" t="str">
        <f t="shared" si="30"/>
        <v/>
      </c>
      <c r="Z102" s="193" t="str">
        <f t="shared" si="31"/>
        <v/>
      </c>
      <c r="AA102" s="397" t="str">
        <f t="shared" si="32"/>
        <v/>
      </c>
      <c r="AB102" s="257" t="str">
        <f t="shared" si="33"/>
        <v/>
      </c>
      <c r="AC102" s="257" t="str">
        <f t="shared" si="34"/>
        <v/>
      </c>
      <c r="AD102" s="193" t="str">
        <f t="shared" si="35"/>
        <v>CHECK DATES</v>
      </c>
      <c r="AE102" s="257" t="str">
        <f t="shared" si="36"/>
        <v/>
      </c>
      <c r="AF102" s="286">
        <v>0</v>
      </c>
      <c r="AG102" s="257">
        <f t="shared" si="37"/>
        <v>0</v>
      </c>
      <c r="AH102" s="257" t="str">
        <f t="shared" si="38"/>
        <v/>
      </c>
      <c r="AI102" s="257">
        <f t="shared" si="39"/>
        <v>0</v>
      </c>
    </row>
    <row r="103" spans="1:35" x14ac:dyDescent="0.3">
      <c r="A103" s="287">
        <v>91</v>
      </c>
      <c r="B103" s="161"/>
      <c r="C103" s="150"/>
      <c r="D103" s="150"/>
      <c r="E103" s="150"/>
      <c r="F103" s="152"/>
      <c r="G103" s="152"/>
      <c r="H103" s="154"/>
      <c r="I103" s="155"/>
      <c r="J103" s="159"/>
      <c r="K103" s="159"/>
      <c r="L103" s="337"/>
      <c r="M103" s="343" t="str">
        <f>IF(L103="","",LOOKUP(L103,'Work Programme'!$A$8:$A$207,'Work Programme'!$B$8:$B$207))</f>
        <v/>
      </c>
      <c r="N103" s="150"/>
      <c r="O103" s="151"/>
      <c r="P103" s="254" t="str">
        <f>IF(H103="","",VLOOKUP(H103,'Overview - Financial Statement'!$A$46:$B$60,2,FALSE))</f>
        <v/>
      </c>
      <c r="Q103" s="255" t="str">
        <f t="shared" si="26"/>
        <v/>
      </c>
      <c r="R103" s="153"/>
      <c r="S103" s="153"/>
      <c r="T103" s="238">
        <f t="shared" si="27"/>
        <v>0</v>
      </c>
      <c r="U103" s="193" t="s">
        <v>44</v>
      </c>
      <c r="V103" s="173"/>
      <c r="W103" s="193" t="str">
        <f t="shared" si="28"/>
        <v/>
      </c>
      <c r="X103" s="264" t="str">
        <f t="shared" si="29"/>
        <v>OK</v>
      </c>
      <c r="Y103" s="193" t="str">
        <f t="shared" si="30"/>
        <v/>
      </c>
      <c r="Z103" s="193" t="str">
        <f t="shared" si="31"/>
        <v/>
      </c>
      <c r="AA103" s="397" t="str">
        <f t="shared" si="32"/>
        <v/>
      </c>
      <c r="AB103" s="257" t="str">
        <f t="shared" si="33"/>
        <v/>
      </c>
      <c r="AC103" s="257" t="str">
        <f t="shared" si="34"/>
        <v/>
      </c>
      <c r="AD103" s="193" t="str">
        <f t="shared" si="35"/>
        <v>CHECK DATES</v>
      </c>
      <c r="AE103" s="257" t="str">
        <f t="shared" si="36"/>
        <v/>
      </c>
      <c r="AF103" s="286">
        <v>0</v>
      </c>
      <c r="AG103" s="257">
        <f t="shared" si="37"/>
        <v>0</v>
      </c>
      <c r="AH103" s="257" t="str">
        <f t="shared" si="38"/>
        <v/>
      </c>
      <c r="AI103" s="257">
        <f t="shared" si="39"/>
        <v>0</v>
      </c>
    </row>
    <row r="104" spans="1:35" x14ac:dyDescent="0.3">
      <c r="A104" s="287">
        <v>92</v>
      </c>
      <c r="B104" s="161"/>
      <c r="C104" s="150"/>
      <c r="D104" s="150"/>
      <c r="E104" s="150"/>
      <c r="F104" s="152"/>
      <c r="G104" s="152"/>
      <c r="H104" s="154"/>
      <c r="I104" s="155"/>
      <c r="J104" s="159"/>
      <c r="K104" s="159"/>
      <c r="L104" s="337"/>
      <c r="M104" s="343" t="str">
        <f>IF(L104="","",LOOKUP(L104,'Work Programme'!$A$8:$A$207,'Work Programme'!$B$8:$B$207))</f>
        <v/>
      </c>
      <c r="N104" s="150"/>
      <c r="O104" s="151"/>
      <c r="P104" s="254" t="str">
        <f>IF(H104="","",VLOOKUP(H104,'Overview - Financial Statement'!$A$46:$B$60,2,FALSE))</f>
        <v/>
      </c>
      <c r="Q104" s="255" t="str">
        <f t="shared" si="26"/>
        <v/>
      </c>
      <c r="R104" s="153"/>
      <c r="S104" s="153"/>
      <c r="T104" s="238">
        <f t="shared" si="27"/>
        <v>0</v>
      </c>
      <c r="U104" s="193" t="s">
        <v>44</v>
      </c>
      <c r="V104" s="173"/>
      <c r="W104" s="193" t="str">
        <f t="shared" si="28"/>
        <v/>
      </c>
      <c r="X104" s="264" t="str">
        <f t="shared" si="29"/>
        <v>OK</v>
      </c>
      <c r="Y104" s="193" t="str">
        <f t="shared" si="30"/>
        <v/>
      </c>
      <c r="Z104" s="193" t="str">
        <f t="shared" si="31"/>
        <v/>
      </c>
      <c r="AA104" s="397" t="str">
        <f t="shared" si="32"/>
        <v/>
      </c>
      <c r="AB104" s="257" t="str">
        <f t="shared" si="33"/>
        <v/>
      </c>
      <c r="AC104" s="257" t="str">
        <f t="shared" si="34"/>
        <v/>
      </c>
      <c r="AD104" s="193" t="str">
        <f t="shared" si="35"/>
        <v>CHECK DATES</v>
      </c>
      <c r="AE104" s="257" t="str">
        <f t="shared" si="36"/>
        <v/>
      </c>
      <c r="AF104" s="286">
        <v>0</v>
      </c>
      <c r="AG104" s="257">
        <f t="shared" si="37"/>
        <v>0</v>
      </c>
      <c r="AH104" s="257" t="str">
        <f t="shared" si="38"/>
        <v/>
      </c>
      <c r="AI104" s="257">
        <f t="shared" si="39"/>
        <v>0</v>
      </c>
    </row>
    <row r="105" spans="1:35" x14ac:dyDescent="0.3">
      <c r="A105" s="287">
        <v>93</v>
      </c>
      <c r="B105" s="161"/>
      <c r="C105" s="150"/>
      <c r="D105" s="150"/>
      <c r="E105" s="150"/>
      <c r="F105" s="152"/>
      <c r="G105" s="152"/>
      <c r="H105" s="154"/>
      <c r="I105" s="155"/>
      <c r="J105" s="159"/>
      <c r="K105" s="159"/>
      <c r="L105" s="337"/>
      <c r="M105" s="343" t="str">
        <f>IF(L105="","",LOOKUP(L105,'Work Programme'!$A$8:$A$207,'Work Programme'!$B$8:$B$207))</f>
        <v/>
      </c>
      <c r="N105" s="150"/>
      <c r="O105" s="151"/>
      <c r="P105" s="254" t="str">
        <f>IF(H105="","",VLOOKUP(H105,'Overview - Financial Statement'!$A$46:$B$60,2,FALSE))</f>
        <v/>
      </c>
      <c r="Q105" s="255" t="str">
        <f t="shared" si="26"/>
        <v/>
      </c>
      <c r="R105" s="153"/>
      <c r="S105" s="153"/>
      <c r="T105" s="238">
        <f t="shared" si="27"/>
        <v>0</v>
      </c>
      <c r="U105" s="193" t="s">
        <v>44</v>
      </c>
      <c r="V105" s="173"/>
      <c r="W105" s="193" t="str">
        <f t="shared" si="28"/>
        <v/>
      </c>
      <c r="X105" s="264" t="str">
        <f t="shared" si="29"/>
        <v>OK</v>
      </c>
      <c r="Y105" s="193" t="str">
        <f t="shared" si="30"/>
        <v/>
      </c>
      <c r="Z105" s="193" t="str">
        <f t="shared" si="31"/>
        <v/>
      </c>
      <c r="AA105" s="397" t="str">
        <f t="shared" si="32"/>
        <v/>
      </c>
      <c r="AB105" s="257" t="str">
        <f t="shared" si="33"/>
        <v/>
      </c>
      <c r="AC105" s="257" t="str">
        <f t="shared" si="34"/>
        <v/>
      </c>
      <c r="AD105" s="193" t="str">
        <f t="shared" si="35"/>
        <v>CHECK DATES</v>
      </c>
      <c r="AE105" s="257" t="str">
        <f t="shared" si="36"/>
        <v/>
      </c>
      <c r="AF105" s="286">
        <v>0</v>
      </c>
      <c r="AG105" s="257">
        <f t="shared" si="37"/>
        <v>0</v>
      </c>
      <c r="AH105" s="257" t="str">
        <f t="shared" si="38"/>
        <v/>
      </c>
      <c r="AI105" s="257">
        <f t="shared" si="39"/>
        <v>0</v>
      </c>
    </row>
    <row r="106" spans="1:35" x14ac:dyDescent="0.3">
      <c r="A106" s="287">
        <v>94</v>
      </c>
      <c r="B106" s="161"/>
      <c r="C106" s="150"/>
      <c r="D106" s="150"/>
      <c r="E106" s="150"/>
      <c r="F106" s="152"/>
      <c r="G106" s="152"/>
      <c r="H106" s="154"/>
      <c r="I106" s="155"/>
      <c r="J106" s="159"/>
      <c r="K106" s="159"/>
      <c r="L106" s="337"/>
      <c r="M106" s="343" t="str">
        <f>IF(L106="","",LOOKUP(L106,'Work Programme'!$A$8:$A$207,'Work Programme'!$B$8:$B$207))</f>
        <v/>
      </c>
      <c r="N106" s="150"/>
      <c r="O106" s="151"/>
      <c r="P106" s="254" t="str">
        <f>IF(H106="","",VLOOKUP(H106,'Overview - Financial Statement'!$A$46:$B$60,2,FALSE))</f>
        <v/>
      </c>
      <c r="Q106" s="255" t="str">
        <f t="shared" si="26"/>
        <v/>
      </c>
      <c r="R106" s="153"/>
      <c r="S106" s="153"/>
      <c r="T106" s="238">
        <f t="shared" si="27"/>
        <v>0</v>
      </c>
      <c r="U106" s="193" t="s">
        <v>44</v>
      </c>
      <c r="V106" s="173"/>
      <c r="W106" s="193" t="str">
        <f t="shared" si="28"/>
        <v/>
      </c>
      <c r="X106" s="264" t="str">
        <f t="shared" si="29"/>
        <v>OK</v>
      </c>
      <c r="Y106" s="193" t="str">
        <f t="shared" si="30"/>
        <v/>
      </c>
      <c r="Z106" s="193" t="str">
        <f t="shared" si="31"/>
        <v/>
      </c>
      <c r="AA106" s="397" t="str">
        <f t="shared" si="32"/>
        <v/>
      </c>
      <c r="AB106" s="257" t="str">
        <f t="shared" si="33"/>
        <v/>
      </c>
      <c r="AC106" s="257" t="str">
        <f t="shared" si="34"/>
        <v/>
      </c>
      <c r="AD106" s="193" t="str">
        <f t="shared" si="35"/>
        <v>CHECK DATES</v>
      </c>
      <c r="AE106" s="257" t="str">
        <f t="shared" si="36"/>
        <v/>
      </c>
      <c r="AF106" s="286">
        <v>0</v>
      </c>
      <c r="AG106" s="257">
        <f t="shared" si="37"/>
        <v>0</v>
      </c>
      <c r="AH106" s="257" t="str">
        <f t="shared" si="38"/>
        <v/>
      </c>
      <c r="AI106" s="257">
        <f t="shared" si="39"/>
        <v>0</v>
      </c>
    </row>
    <row r="107" spans="1:35" x14ac:dyDescent="0.3">
      <c r="A107" s="287">
        <v>95</v>
      </c>
      <c r="B107" s="161"/>
      <c r="C107" s="150"/>
      <c r="D107" s="150"/>
      <c r="E107" s="150"/>
      <c r="F107" s="152"/>
      <c r="G107" s="152"/>
      <c r="H107" s="154"/>
      <c r="I107" s="155"/>
      <c r="J107" s="159"/>
      <c r="K107" s="159"/>
      <c r="L107" s="337"/>
      <c r="M107" s="343" t="str">
        <f>IF(L107="","",LOOKUP(L107,'Work Programme'!$A$8:$A$207,'Work Programme'!$B$8:$B$207))</f>
        <v/>
      </c>
      <c r="N107" s="150"/>
      <c r="O107" s="151"/>
      <c r="P107" s="254" t="str">
        <f>IF(H107="","",VLOOKUP(H107,'Overview - Financial Statement'!$A$46:$B$60,2,FALSE))</f>
        <v/>
      </c>
      <c r="Q107" s="255" t="str">
        <f t="shared" si="26"/>
        <v/>
      </c>
      <c r="R107" s="153"/>
      <c r="S107" s="153"/>
      <c r="T107" s="238">
        <f t="shared" si="27"/>
        <v>0</v>
      </c>
      <c r="U107" s="193" t="s">
        <v>44</v>
      </c>
      <c r="V107" s="173"/>
      <c r="W107" s="193" t="str">
        <f t="shared" si="28"/>
        <v/>
      </c>
      <c r="X107" s="264" t="str">
        <f t="shared" si="29"/>
        <v>OK</v>
      </c>
      <c r="Y107" s="193" t="str">
        <f t="shared" si="30"/>
        <v/>
      </c>
      <c r="Z107" s="193" t="str">
        <f t="shared" si="31"/>
        <v/>
      </c>
      <c r="AA107" s="397" t="str">
        <f t="shared" si="32"/>
        <v/>
      </c>
      <c r="AB107" s="257" t="str">
        <f t="shared" si="33"/>
        <v/>
      </c>
      <c r="AC107" s="257" t="str">
        <f t="shared" si="34"/>
        <v/>
      </c>
      <c r="AD107" s="193" t="str">
        <f t="shared" si="35"/>
        <v>CHECK DATES</v>
      </c>
      <c r="AE107" s="257" t="str">
        <f t="shared" si="36"/>
        <v/>
      </c>
      <c r="AF107" s="286">
        <v>0</v>
      </c>
      <c r="AG107" s="257">
        <f t="shared" si="37"/>
        <v>0</v>
      </c>
      <c r="AH107" s="257" t="str">
        <f t="shared" si="38"/>
        <v/>
      </c>
      <c r="AI107" s="257">
        <f t="shared" si="39"/>
        <v>0</v>
      </c>
    </row>
    <row r="108" spans="1:35" x14ac:dyDescent="0.3">
      <c r="A108" s="287">
        <v>96</v>
      </c>
      <c r="B108" s="161"/>
      <c r="C108" s="150"/>
      <c r="D108" s="150"/>
      <c r="E108" s="150"/>
      <c r="F108" s="152"/>
      <c r="G108" s="152"/>
      <c r="H108" s="154"/>
      <c r="I108" s="155"/>
      <c r="J108" s="159"/>
      <c r="K108" s="159"/>
      <c r="L108" s="337"/>
      <c r="M108" s="343" t="str">
        <f>IF(L108="","",LOOKUP(L108,'Work Programme'!$A$8:$A$207,'Work Programme'!$B$8:$B$207))</f>
        <v/>
      </c>
      <c r="N108" s="150"/>
      <c r="O108" s="151"/>
      <c r="P108" s="254" t="str">
        <f>IF(H108="","",VLOOKUP(H108,'Overview - Financial Statement'!$A$46:$B$60,2,FALSE))</f>
        <v/>
      </c>
      <c r="Q108" s="255" t="str">
        <f t="shared" si="26"/>
        <v/>
      </c>
      <c r="R108" s="153"/>
      <c r="S108" s="153"/>
      <c r="T108" s="238">
        <f t="shared" si="27"/>
        <v>0</v>
      </c>
      <c r="U108" s="193" t="s">
        <v>44</v>
      </c>
      <c r="V108" s="173"/>
      <c r="W108" s="193" t="str">
        <f t="shared" si="28"/>
        <v/>
      </c>
      <c r="X108" s="264" t="str">
        <f t="shared" si="29"/>
        <v>OK</v>
      </c>
      <c r="Y108" s="193" t="str">
        <f t="shared" si="30"/>
        <v/>
      </c>
      <c r="Z108" s="193" t="str">
        <f t="shared" si="31"/>
        <v/>
      </c>
      <c r="AA108" s="397" t="str">
        <f t="shared" si="32"/>
        <v/>
      </c>
      <c r="AB108" s="257" t="str">
        <f t="shared" si="33"/>
        <v/>
      </c>
      <c r="AC108" s="257" t="str">
        <f t="shared" si="34"/>
        <v/>
      </c>
      <c r="AD108" s="193" t="str">
        <f t="shared" si="35"/>
        <v>CHECK DATES</v>
      </c>
      <c r="AE108" s="257" t="str">
        <f t="shared" si="36"/>
        <v/>
      </c>
      <c r="AF108" s="286">
        <v>0</v>
      </c>
      <c r="AG108" s="257">
        <f t="shared" si="37"/>
        <v>0</v>
      </c>
      <c r="AH108" s="257" t="str">
        <f t="shared" si="38"/>
        <v/>
      </c>
      <c r="AI108" s="257">
        <f t="shared" si="39"/>
        <v>0</v>
      </c>
    </row>
    <row r="109" spans="1:35" x14ac:dyDescent="0.3">
      <c r="A109" s="287">
        <v>97</v>
      </c>
      <c r="B109" s="161"/>
      <c r="C109" s="150"/>
      <c r="D109" s="150"/>
      <c r="E109" s="150"/>
      <c r="F109" s="152"/>
      <c r="G109" s="152"/>
      <c r="H109" s="154"/>
      <c r="I109" s="155"/>
      <c r="J109" s="159"/>
      <c r="K109" s="159"/>
      <c r="L109" s="337"/>
      <c r="M109" s="343" t="str">
        <f>IF(L109="","",LOOKUP(L109,'Work Programme'!$A$8:$A$207,'Work Programme'!$B$8:$B$207))</f>
        <v/>
      </c>
      <c r="N109" s="150"/>
      <c r="O109" s="151"/>
      <c r="P109" s="254" t="str">
        <f>IF(H109="","",VLOOKUP(H109,'Overview - Financial Statement'!$A$46:$B$60,2,FALSE))</f>
        <v/>
      </c>
      <c r="Q109" s="255" t="str">
        <f t="shared" si="26"/>
        <v/>
      </c>
      <c r="R109" s="153"/>
      <c r="S109" s="153"/>
      <c r="T109" s="238">
        <f t="shared" si="27"/>
        <v>0</v>
      </c>
      <c r="U109" s="193" t="s">
        <v>44</v>
      </c>
      <c r="V109" s="173"/>
      <c r="W109" s="193" t="str">
        <f t="shared" si="28"/>
        <v/>
      </c>
      <c r="X109" s="264" t="str">
        <f t="shared" si="29"/>
        <v>OK</v>
      </c>
      <c r="Y109" s="193" t="str">
        <f t="shared" si="30"/>
        <v/>
      </c>
      <c r="Z109" s="193" t="str">
        <f t="shared" si="31"/>
        <v/>
      </c>
      <c r="AA109" s="397" t="str">
        <f t="shared" si="32"/>
        <v/>
      </c>
      <c r="AB109" s="257" t="str">
        <f t="shared" si="33"/>
        <v/>
      </c>
      <c r="AC109" s="257" t="str">
        <f t="shared" si="34"/>
        <v/>
      </c>
      <c r="AD109" s="193" t="str">
        <f t="shared" si="35"/>
        <v>CHECK DATES</v>
      </c>
      <c r="AE109" s="257" t="str">
        <f t="shared" si="36"/>
        <v/>
      </c>
      <c r="AF109" s="286">
        <v>0</v>
      </c>
      <c r="AG109" s="257">
        <f t="shared" si="37"/>
        <v>0</v>
      </c>
      <c r="AH109" s="257" t="str">
        <f t="shared" si="38"/>
        <v/>
      </c>
      <c r="AI109" s="257">
        <f t="shared" si="39"/>
        <v>0</v>
      </c>
    </row>
    <row r="110" spans="1:35" x14ac:dyDescent="0.3">
      <c r="A110" s="287">
        <v>98</v>
      </c>
      <c r="B110" s="161"/>
      <c r="C110" s="150"/>
      <c r="D110" s="150"/>
      <c r="E110" s="150"/>
      <c r="F110" s="152"/>
      <c r="G110" s="152"/>
      <c r="H110" s="154"/>
      <c r="I110" s="155"/>
      <c r="J110" s="159"/>
      <c r="K110" s="159"/>
      <c r="L110" s="337"/>
      <c r="M110" s="343" t="str">
        <f>IF(L110="","",LOOKUP(L110,'Work Programme'!$A$8:$A$207,'Work Programme'!$B$8:$B$207))</f>
        <v/>
      </c>
      <c r="N110" s="150"/>
      <c r="O110" s="151"/>
      <c r="P110" s="254" t="str">
        <f>IF(H110="","",VLOOKUP(H110,'Overview - Financial Statement'!$A$46:$B$60,2,FALSE))</f>
        <v/>
      </c>
      <c r="Q110" s="255" t="str">
        <f t="shared" si="26"/>
        <v/>
      </c>
      <c r="R110" s="153"/>
      <c r="S110" s="153"/>
      <c r="T110" s="238">
        <f t="shared" si="27"/>
        <v>0</v>
      </c>
      <c r="U110" s="193" t="s">
        <v>44</v>
      </c>
      <c r="V110" s="173"/>
      <c r="W110" s="193" t="str">
        <f t="shared" si="28"/>
        <v/>
      </c>
      <c r="X110" s="264" t="str">
        <f t="shared" si="29"/>
        <v>OK</v>
      </c>
      <c r="Y110" s="193" t="str">
        <f t="shared" si="30"/>
        <v/>
      </c>
      <c r="Z110" s="193" t="str">
        <f t="shared" si="31"/>
        <v/>
      </c>
      <c r="AA110" s="397" t="str">
        <f t="shared" si="32"/>
        <v/>
      </c>
      <c r="AB110" s="257" t="str">
        <f t="shared" si="33"/>
        <v/>
      </c>
      <c r="AC110" s="257" t="str">
        <f t="shared" si="34"/>
        <v/>
      </c>
      <c r="AD110" s="193" t="str">
        <f t="shared" si="35"/>
        <v>CHECK DATES</v>
      </c>
      <c r="AE110" s="257" t="str">
        <f t="shared" si="36"/>
        <v/>
      </c>
      <c r="AF110" s="286">
        <v>0</v>
      </c>
      <c r="AG110" s="257">
        <f t="shared" si="37"/>
        <v>0</v>
      </c>
      <c r="AH110" s="257" t="str">
        <f t="shared" si="38"/>
        <v/>
      </c>
      <c r="AI110" s="257">
        <f t="shared" si="39"/>
        <v>0</v>
      </c>
    </row>
    <row r="111" spans="1:35" x14ac:dyDescent="0.3">
      <c r="A111" s="287">
        <v>99</v>
      </c>
      <c r="B111" s="161"/>
      <c r="C111" s="150"/>
      <c r="D111" s="150"/>
      <c r="E111" s="150"/>
      <c r="F111" s="152"/>
      <c r="G111" s="152"/>
      <c r="H111" s="154"/>
      <c r="I111" s="155"/>
      <c r="J111" s="159"/>
      <c r="K111" s="159"/>
      <c r="L111" s="337"/>
      <c r="M111" s="343" t="str">
        <f>IF(L111="","",LOOKUP(L111,'Work Programme'!$A$8:$A$207,'Work Programme'!$B$8:$B$207))</f>
        <v/>
      </c>
      <c r="N111" s="150"/>
      <c r="O111" s="151"/>
      <c r="P111" s="254" t="str">
        <f>IF(H111="","",VLOOKUP(H111,'Overview - Financial Statement'!$A$46:$B$60,2,FALSE))</f>
        <v/>
      </c>
      <c r="Q111" s="255" t="str">
        <f t="shared" si="26"/>
        <v/>
      </c>
      <c r="R111" s="153"/>
      <c r="S111" s="153"/>
      <c r="T111" s="238">
        <f t="shared" si="27"/>
        <v>0</v>
      </c>
      <c r="U111" s="193" t="s">
        <v>44</v>
      </c>
      <c r="V111" s="173"/>
      <c r="W111" s="193" t="str">
        <f t="shared" si="28"/>
        <v/>
      </c>
      <c r="X111" s="264" t="str">
        <f t="shared" si="29"/>
        <v>OK</v>
      </c>
      <c r="Y111" s="193" t="str">
        <f t="shared" si="30"/>
        <v/>
      </c>
      <c r="Z111" s="193" t="str">
        <f t="shared" si="31"/>
        <v/>
      </c>
      <c r="AA111" s="397" t="str">
        <f t="shared" si="32"/>
        <v/>
      </c>
      <c r="AB111" s="257" t="str">
        <f t="shared" si="33"/>
        <v/>
      </c>
      <c r="AC111" s="257" t="str">
        <f t="shared" si="34"/>
        <v/>
      </c>
      <c r="AD111" s="193" t="str">
        <f t="shared" si="35"/>
        <v>CHECK DATES</v>
      </c>
      <c r="AE111" s="257" t="str">
        <f t="shared" si="36"/>
        <v/>
      </c>
      <c r="AF111" s="286">
        <v>0</v>
      </c>
      <c r="AG111" s="257">
        <f t="shared" si="37"/>
        <v>0</v>
      </c>
      <c r="AH111" s="257" t="str">
        <f t="shared" si="38"/>
        <v/>
      </c>
      <c r="AI111" s="257">
        <f t="shared" si="39"/>
        <v>0</v>
      </c>
    </row>
    <row r="112" spans="1:35" x14ac:dyDescent="0.3">
      <c r="A112" s="287">
        <v>100</v>
      </c>
      <c r="B112" s="161"/>
      <c r="C112" s="150"/>
      <c r="D112" s="150"/>
      <c r="E112" s="150"/>
      <c r="F112" s="152"/>
      <c r="G112" s="152"/>
      <c r="H112" s="154"/>
      <c r="I112" s="155"/>
      <c r="J112" s="159"/>
      <c r="K112" s="159"/>
      <c r="L112" s="337"/>
      <c r="M112" s="343" t="str">
        <f>IF(L112="","",LOOKUP(L112,'Work Programme'!$A$8:$A$207,'Work Programme'!$B$8:$B$207))</f>
        <v/>
      </c>
      <c r="N112" s="150"/>
      <c r="O112" s="151"/>
      <c r="P112" s="254" t="str">
        <f>IF(H112="","",VLOOKUP(H112,'Overview - Financial Statement'!$A$46:$B$60,2,FALSE))</f>
        <v/>
      </c>
      <c r="Q112" s="255" t="str">
        <f t="shared" si="26"/>
        <v/>
      </c>
      <c r="R112" s="153"/>
      <c r="S112" s="153"/>
      <c r="T112" s="238">
        <f t="shared" si="27"/>
        <v>0</v>
      </c>
      <c r="U112" s="193" t="s">
        <v>44</v>
      </c>
      <c r="V112" s="173"/>
      <c r="W112" s="193" t="str">
        <f t="shared" si="28"/>
        <v/>
      </c>
      <c r="X112" s="264" t="str">
        <f t="shared" si="29"/>
        <v>OK</v>
      </c>
      <c r="Y112" s="193" t="str">
        <f t="shared" si="30"/>
        <v/>
      </c>
      <c r="Z112" s="193" t="str">
        <f t="shared" si="31"/>
        <v/>
      </c>
      <c r="AA112" s="397" t="str">
        <f t="shared" si="32"/>
        <v/>
      </c>
      <c r="AB112" s="257" t="str">
        <f t="shared" si="33"/>
        <v/>
      </c>
      <c r="AC112" s="257" t="str">
        <f t="shared" si="34"/>
        <v/>
      </c>
      <c r="AD112" s="193" t="str">
        <f t="shared" si="35"/>
        <v>CHECK DATES</v>
      </c>
      <c r="AE112" s="257" t="str">
        <f t="shared" si="36"/>
        <v/>
      </c>
      <c r="AF112" s="286">
        <v>0</v>
      </c>
      <c r="AG112" s="257">
        <f t="shared" si="37"/>
        <v>0</v>
      </c>
      <c r="AH112" s="257" t="str">
        <f t="shared" si="38"/>
        <v/>
      </c>
      <c r="AI112" s="257">
        <f t="shared" si="39"/>
        <v>0</v>
      </c>
    </row>
    <row r="113" spans="1:35" x14ac:dyDescent="0.3">
      <c r="A113" s="287">
        <v>101</v>
      </c>
      <c r="B113" s="161"/>
      <c r="C113" s="150"/>
      <c r="D113" s="150"/>
      <c r="E113" s="150"/>
      <c r="F113" s="152"/>
      <c r="G113" s="152"/>
      <c r="H113" s="154"/>
      <c r="I113" s="155"/>
      <c r="J113" s="159"/>
      <c r="K113" s="159"/>
      <c r="L113" s="337"/>
      <c r="M113" s="343" t="str">
        <f>IF(L113="","",LOOKUP(L113,'Work Programme'!$A$8:$A$207,'Work Programme'!$B$8:$B$207))</f>
        <v/>
      </c>
      <c r="N113" s="150"/>
      <c r="O113" s="151"/>
      <c r="P113" s="254" t="str">
        <f>IF(H113="","",VLOOKUP(H113,'Overview - Financial Statement'!$A$46:$B$60,2,FALSE))</f>
        <v/>
      </c>
      <c r="Q113" s="255" t="str">
        <f t="shared" si="26"/>
        <v/>
      </c>
      <c r="R113" s="153"/>
      <c r="S113" s="153"/>
      <c r="T113" s="238">
        <f t="shared" si="27"/>
        <v>0</v>
      </c>
      <c r="U113" s="193" t="s">
        <v>44</v>
      </c>
      <c r="V113" s="173"/>
      <c r="W113" s="193" t="str">
        <f t="shared" si="28"/>
        <v/>
      </c>
      <c r="X113" s="264" t="str">
        <f t="shared" si="29"/>
        <v>OK</v>
      </c>
      <c r="Y113" s="193" t="str">
        <f t="shared" si="30"/>
        <v/>
      </c>
      <c r="Z113" s="193" t="str">
        <f t="shared" si="31"/>
        <v/>
      </c>
      <c r="AA113" s="397" t="str">
        <f t="shared" si="32"/>
        <v/>
      </c>
      <c r="AB113" s="257" t="str">
        <f t="shared" si="33"/>
        <v/>
      </c>
      <c r="AC113" s="257" t="str">
        <f t="shared" si="34"/>
        <v/>
      </c>
      <c r="AD113" s="193" t="str">
        <f t="shared" si="35"/>
        <v>CHECK DATES</v>
      </c>
      <c r="AE113" s="257" t="str">
        <f t="shared" si="36"/>
        <v/>
      </c>
      <c r="AF113" s="286">
        <v>0</v>
      </c>
      <c r="AG113" s="257">
        <f t="shared" si="37"/>
        <v>0</v>
      </c>
      <c r="AH113" s="257" t="str">
        <f t="shared" si="38"/>
        <v/>
      </c>
      <c r="AI113" s="257">
        <f t="shared" si="39"/>
        <v>0</v>
      </c>
    </row>
    <row r="114" spans="1:35" x14ac:dyDescent="0.3">
      <c r="A114" s="287">
        <v>102</v>
      </c>
      <c r="B114" s="161"/>
      <c r="C114" s="150"/>
      <c r="D114" s="150"/>
      <c r="E114" s="150"/>
      <c r="F114" s="152"/>
      <c r="G114" s="152"/>
      <c r="H114" s="154"/>
      <c r="I114" s="155"/>
      <c r="J114" s="159"/>
      <c r="K114" s="159"/>
      <c r="L114" s="337"/>
      <c r="M114" s="343" t="str">
        <f>IF(L114="","",LOOKUP(L114,'Work Programme'!$A$8:$A$207,'Work Programme'!$B$8:$B$207))</f>
        <v/>
      </c>
      <c r="N114" s="150"/>
      <c r="O114" s="151"/>
      <c r="P114" s="254" t="str">
        <f>IF(H114="","",VLOOKUP(H114,'Overview - Financial Statement'!$A$46:$B$60,2,FALSE))</f>
        <v/>
      </c>
      <c r="Q114" s="255" t="str">
        <f t="shared" si="26"/>
        <v/>
      </c>
      <c r="R114" s="153"/>
      <c r="S114" s="153"/>
      <c r="T114" s="238">
        <f t="shared" si="27"/>
        <v>0</v>
      </c>
      <c r="U114" s="193" t="s">
        <v>44</v>
      </c>
      <c r="V114" s="173"/>
      <c r="W114" s="193" t="str">
        <f t="shared" si="28"/>
        <v/>
      </c>
      <c r="X114" s="264" t="str">
        <f t="shared" si="29"/>
        <v>OK</v>
      </c>
      <c r="Y114" s="193" t="str">
        <f t="shared" si="30"/>
        <v/>
      </c>
      <c r="Z114" s="193" t="str">
        <f t="shared" si="31"/>
        <v/>
      </c>
      <c r="AA114" s="397" t="str">
        <f t="shared" si="32"/>
        <v/>
      </c>
      <c r="AB114" s="257" t="str">
        <f t="shared" si="33"/>
        <v/>
      </c>
      <c r="AC114" s="257" t="str">
        <f t="shared" si="34"/>
        <v/>
      </c>
      <c r="AD114" s="193" t="str">
        <f t="shared" si="35"/>
        <v>CHECK DATES</v>
      </c>
      <c r="AE114" s="257" t="str">
        <f t="shared" si="36"/>
        <v/>
      </c>
      <c r="AF114" s="286">
        <v>0</v>
      </c>
      <c r="AG114" s="257">
        <f t="shared" si="37"/>
        <v>0</v>
      </c>
      <c r="AH114" s="257" t="str">
        <f t="shared" si="38"/>
        <v/>
      </c>
      <c r="AI114" s="257">
        <f t="shared" si="39"/>
        <v>0</v>
      </c>
    </row>
    <row r="115" spans="1:35" x14ac:dyDescent="0.3">
      <c r="A115" s="287">
        <v>103</v>
      </c>
      <c r="B115" s="161"/>
      <c r="C115" s="150"/>
      <c r="D115" s="150"/>
      <c r="E115" s="150"/>
      <c r="F115" s="152"/>
      <c r="G115" s="152"/>
      <c r="H115" s="154"/>
      <c r="I115" s="155"/>
      <c r="J115" s="159"/>
      <c r="K115" s="159"/>
      <c r="L115" s="337"/>
      <c r="M115" s="343" t="str">
        <f>IF(L115="","",LOOKUP(L115,'Work Programme'!$A$8:$A$207,'Work Programme'!$B$8:$B$207))</f>
        <v/>
      </c>
      <c r="N115" s="150"/>
      <c r="O115" s="151"/>
      <c r="P115" s="254" t="str">
        <f>IF(H115="","",VLOOKUP(H115,'Overview - Financial Statement'!$A$46:$B$60,2,FALSE))</f>
        <v/>
      </c>
      <c r="Q115" s="255" t="str">
        <f t="shared" si="26"/>
        <v/>
      </c>
      <c r="R115" s="153"/>
      <c r="S115" s="153"/>
      <c r="T115" s="238">
        <f t="shared" si="27"/>
        <v>0</v>
      </c>
      <c r="U115" s="193" t="s">
        <v>44</v>
      </c>
      <c r="V115" s="173"/>
      <c r="W115" s="193" t="str">
        <f t="shared" si="28"/>
        <v/>
      </c>
      <c r="X115" s="264" t="str">
        <f t="shared" si="29"/>
        <v>OK</v>
      </c>
      <c r="Y115" s="193" t="str">
        <f t="shared" si="30"/>
        <v/>
      </c>
      <c r="Z115" s="193" t="str">
        <f t="shared" si="31"/>
        <v/>
      </c>
      <c r="AA115" s="397" t="str">
        <f t="shared" si="32"/>
        <v/>
      </c>
      <c r="AB115" s="257" t="str">
        <f t="shared" si="33"/>
        <v/>
      </c>
      <c r="AC115" s="257" t="str">
        <f t="shared" si="34"/>
        <v/>
      </c>
      <c r="AD115" s="193" t="str">
        <f t="shared" si="35"/>
        <v>CHECK DATES</v>
      </c>
      <c r="AE115" s="257" t="str">
        <f t="shared" si="36"/>
        <v/>
      </c>
      <c r="AF115" s="286">
        <v>0</v>
      </c>
      <c r="AG115" s="257">
        <f t="shared" si="37"/>
        <v>0</v>
      </c>
      <c r="AH115" s="257" t="str">
        <f t="shared" si="38"/>
        <v/>
      </c>
      <c r="AI115" s="257">
        <f t="shared" si="39"/>
        <v>0</v>
      </c>
    </row>
    <row r="116" spans="1:35" x14ac:dyDescent="0.3">
      <c r="A116" s="287">
        <v>104</v>
      </c>
      <c r="B116" s="161"/>
      <c r="C116" s="150"/>
      <c r="D116" s="150"/>
      <c r="E116" s="150"/>
      <c r="F116" s="152"/>
      <c r="G116" s="152"/>
      <c r="H116" s="154"/>
      <c r="I116" s="155"/>
      <c r="J116" s="159"/>
      <c r="K116" s="159"/>
      <c r="L116" s="337"/>
      <c r="M116" s="343" t="str">
        <f>IF(L116="","",LOOKUP(L116,'Work Programme'!$A$8:$A$207,'Work Programme'!$B$8:$B$207))</f>
        <v/>
      </c>
      <c r="N116" s="150"/>
      <c r="O116" s="151"/>
      <c r="P116" s="254" t="str">
        <f>IF(H116="","",VLOOKUP(H116,'Overview - Financial Statement'!$A$46:$B$60,2,FALSE))</f>
        <v/>
      </c>
      <c r="Q116" s="255" t="str">
        <f t="shared" si="26"/>
        <v/>
      </c>
      <c r="R116" s="153"/>
      <c r="S116" s="153"/>
      <c r="T116" s="238">
        <f t="shared" si="27"/>
        <v>0</v>
      </c>
      <c r="U116" s="193" t="s">
        <v>44</v>
      </c>
      <c r="V116" s="173"/>
      <c r="W116" s="193" t="str">
        <f t="shared" si="28"/>
        <v/>
      </c>
      <c r="X116" s="264" t="str">
        <f t="shared" si="29"/>
        <v>OK</v>
      </c>
      <c r="Y116" s="193" t="str">
        <f t="shared" si="30"/>
        <v/>
      </c>
      <c r="Z116" s="193" t="str">
        <f t="shared" si="31"/>
        <v/>
      </c>
      <c r="AA116" s="397" t="str">
        <f t="shared" si="32"/>
        <v/>
      </c>
      <c r="AB116" s="257" t="str">
        <f t="shared" si="33"/>
        <v/>
      </c>
      <c r="AC116" s="257" t="str">
        <f t="shared" si="34"/>
        <v/>
      </c>
      <c r="AD116" s="193" t="str">
        <f t="shared" si="35"/>
        <v>CHECK DATES</v>
      </c>
      <c r="AE116" s="257" t="str">
        <f t="shared" si="36"/>
        <v/>
      </c>
      <c r="AF116" s="286">
        <v>0</v>
      </c>
      <c r="AG116" s="257">
        <f t="shared" si="37"/>
        <v>0</v>
      </c>
      <c r="AH116" s="257" t="str">
        <f t="shared" si="38"/>
        <v/>
      </c>
      <c r="AI116" s="257">
        <f t="shared" si="39"/>
        <v>0</v>
      </c>
    </row>
    <row r="117" spans="1:35" x14ac:dyDescent="0.3">
      <c r="A117" s="287">
        <v>105</v>
      </c>
      <c r="B117" s="161"/>
      <c r="C117" s="150"/>
      <c r="D117" s="150"/>
      <c r="E117" s="150"/>
      <c r="F117" s="152"/>
      <c r="G117" s="152"/>
      <c r="H117" s="154"/>
      <c r="I117" s="155"/>
      <c r="J117" s="159"/>
      <c r="K117" s="159"/>
      <c r="L117" s="337"/>
      <c r="M117" s="343" t="str">
        <f>IF(L117="","",LOOKUP(L117,'Work Programme'!$A$8:$A$207,'Work Programme'!$B$8:$B$207))</f>
        <v/>
      </c>
      <c r="N117" s="150"/>
      <c r="O117" s="151"/>
      <c r="P117" s="254" t="str">
        <f>IF(H117="","",VLOOKUP(H117,'Overview - Financial Statement'!$A$46:$B$60,2,FALSE))</f>
        <v/>
      </c>
      <c r="Q117" s="255" t="str">
        <f t="shared" si="26"/>
        <v/>
      </c>
      <c r="R117" s="153"/>
      <c r="S117" s="153"/>
      <c r="T117" s="238">
        <f t="shared" si="27"/>
        <v>0</v>
      </c>
      <c r="U117" s="193" t="s">
        <v>44</v>
      </c>
      <c r="V117" s="173"/>
      <c r="W117" s="193" t="str">
        <f t="shared" si="28"/>
        <v/>
      </c>
      <c r="X117" s="264" t="str">
        <f t="shared" si="29"/>
        <v>OK</v>
      </c>
      <c r="Y117" s="193" t="str">
        <f t="shared" si="30"/>
        <v/>
      </c>
      <c r="Z117" s="193" t="str">
        <f t="shared" si="31"/>
        <v/>
      </c>
      <c r="AA117" s="397" t="str">
        <f t="shared" si="32"/>
        <v/>
      </c>
      <c r="AB117" s="257" t="str">
        <f t="shared" si="33"/>
        <v/>
      </c>
      <c r="AC117" s="257" t="str">
        <f t="shared" si="34"/>
        <v/>
      </c>
      <c r="AD117" s="193" t="str">
        <f t="shared" si="35"/>
        <v>CHECK DATES</v>
      </c>
      <c r="AE117" s="257" t="str">
        <f t="shared" si="36"/>
        <v/>
      </c>
      <c r="AF117" s="286">
        <v>0</v>
      </c>
      <c r="AG117" s="257">
        <f t="shared" si="37"/>
        <v>0</v>
      </c>
      <c r="AH117" s="257" t="str">
        <f t="shared" si="38"/>
        <v/>
      </c>
      <c r="AI117" s="257">
        <f t="shared" si="39"/>
        <v>0</v>
      </c>
    </row>
    <row r="118" spans="1:35" x14ac:dyDescent="0.3">
      <c r="A118" s="287">
        <v>106</v>
      </c>
      <c r="B118" s="161"/>
      <c r="C118" s="150"/>
      <c r="D118" s="150"/>
      <c r="E118" s="150"/>
      <c r="F118" s="152"/>
      <c r="G118" s="152"/>
      <c r="H118" s="154"/>
      <c r="I118" s="155"/>
      <c r="J118" s="159"/>
      <c r="K118" s="159"/>
      <c r="L118" s="337"/>
      <c r="M118" s="343" t="str">
        <f>IF(L118="","",LOOKUP(L118,'Work Programme'!$A$8:$A$207,'Work Programme'!$B$8:$B$207))</f>
        <v/>
      </c>
      <c r="N118" s="150"/>
      <c r="O118" s="151"/>
      <c r="P118" s="254" t="str">
        <f>IF(H118="","",VLOOKUP(H118,'Overview - Financial Statement'!$A$46:$B$60,2,FALSE))</f>
        <v/>
      </c>
      <c r="Q118" s="255" t="str">
        <f t="shared" si="26"/>
        <v/>
      </c>
      <c r="R118" s="153"/>
      <c r="S118" s="153"/>
      <c r="T118" s="238">
        <f t="shared" si="27"/>
        <v>0</v>
      </c>
      <c r="U118" s="193" t="s">
        <v>44</v>
      </c>
      <c r="V118" s="173"/>
      <c r="W118" s="193" t="str">
        <f t="shared" si="28"/>
        <v/>
      </c>
      <c r="X118" s="264" t="str">
        <f t="shared" si="29"/>
        <v>OK</v>
      </c>
      <c r="Y118" s="193" t="str">
        <f t="shared" si="30"/>
        <v/>
      </c>
      <c r="Z118" s="193" t="str">
        <f t="shared" si="31"/>
        <v/>
      </c>
      <c r="AA118" s="397" t="str">
        <f t="shared" si="32"/>
        <v/>
      </c>
      <c r="AB118" s="257" t="str">
        <f t="shared" si="33"/>
        <v/>
      </c>
      <c r="AC118" s="257" t="str">
        <f t="shared" si="34"/>
        <v/>
      </c>
      <c r="AD118" s="193" t="str">
        <f t="shared" si="35"/>
        <v>CHECK DATES</v>
      </c>
      <c r="AE118" s="257" t="str">
        <f t="shared" si="36"/>
        <v/>
      </c>
      <c r="AF118" s="286">
        <v>0</v>
      </c>
      <c r="AG118" s="257">
        <f t="shared" si="37"/>
        <v>0</v>
      </c>
      <c r="AH118" s="257" t="str">
        <f t="shared" si="38"/>
        <v/>
      </c>
      <c r="AI118" s="257">
        <f t="shared" si="39"/>
        <v>0</v>
      </c>
    </row>
    <row r="119" spans="1:35" x14ac:dyDescent="0.3">
      <c r="A119" s="287">
        <v>107</v>
      </c>
      <c r="B119" s="161"/>
      <c r="C119" s="150"/>
      <c r="D119" s="150"/>
      <c r="E119" s="150"/>
      <c r="F119" s="152"/>
      <c r="G119" s="152"/>
      <c r="H119" s="154"/>
      <c r="I119" s="155"/>
      <c r="J119" s="159"/>
      <c r="K119" s="159"/>
      <c r="L119" s="337"/>
      <c r="M119" s="343" t="str">
        <f>IF(L119="","",LOOKUP(L119,'Work Programme'!$A$8:$A$207,'Work Programme'!$B$8:$B$207))</f>
        <v/>
      </c>
      <c r="N119" s="150"/>
      <c r="O119" s="151"/>
      <c r="P119" s="254" t="str">
        <f>IF(H119="","",VLOOKUP(H119,'Overview - Financial Statement'!$A$46:$B$60,2,FALSE))</f>
        <v/>
      </c>
      <c r="Q119" s="255" t="str">
        <f t="shared" si="26"/>
        <v/>
      </c>
      <c r="R119" s="153"/>
      <c r="S119" s="153"/>
      <c r="T119" s="238">
        <f t="shared" si="27"/>
        <v>0</v>
      </c>
      <c r="U119" s="193" t="s">
        <v>44</v>
      </c>
      <c r="V119" s="173"/>
      <c r="W119" s="193" t="str">
        <f t="shared" si="28"/>
        <v/>
      </c>
      <c r="X119" s="264" t="str">
        <f t="shared" si="29"/>
        <v>OK</v>
      </c>
      <c r="Y119" s="193" t="str">
        <f t="shared" si="30"/>
        <v/>
      </c>
      <c r="Z119" s="193" t="str">
        <f t="shared" si="31"/>
        <v/>
      </c>
      <c r="AA119" s="397" t="str">
        <f t="shared" si="32"/>
        <v/>
      </c>
      <c r="AB119" s="257" t="str">
        <f t="shared" si="33"/>
        <v/>
      </c>
      <c r="AC119" s="257" t="str">
        <f t="shared" si="34"/>
        <v/>
      </c>
      <c r="AD119" s="193" t="str">
        <f t="shared" si="35"/>
        <v>CHECK DATES</v>
      </c>
      <c r="AE119" s="257" t="str">
        <f t="shared" si="36"/>
        <v/>
      </c>
      <c r="AF119" s="286">
        <v>0</v>
      </c>
      <c r="AG119" s="257">
        <f t="shared" si="37"/>
        <v>0</v>
      </c>
      <c r="AH119" s="257" t="str">
        <f t="shared" si="38"/>
        <v/>
      </c>
      <c r="AI119" s="257">
        <f t="shared" si="39"/>
        <v>0</v>
      </c>
    </row>
    <row r="120" spans="1:35" x14ac:dyDescent="0.3">
      <c r="A120" s="287">
        <v>108</v>
      </c>
      <c r="B120" s="161"/>
      <c r="C120" s="150"/>
      <c r="D120" s="150"/>
      <c r="E120" s="150"/>
      <c r="F120" s="152"/>
      <c r="G120" s="152"/>
      <c r="H120" s="154"/>
      <c r="I120" s="155"/>
      <c r="J120" s="159"/>
      <c r="K120" s="159"/>
      <c r="L120" s="337"/>
      <c r="M120" s="343" t="str">
        <f>IF(L120="","",LOOKUP(L120,'Work Programme'!$A$8:$A$207,'Work Programme'!$B$8:$B$207))</f>
        <v/>
      </c>
      <c r="N120" s="150"/>
      <c r="O120" s="151"/>
      <c r="P120" s="254" t="str">
        <f>IF(H120="","",VLOOKUP(H120,'Overview - Financial Statement'!$A$46:$B$60,2,FALSE))</f>
        <v/>
      </c>
      <c r="Q120" s="255" t="str">
        <f t="shared" si="26"/>
        <v/>
      </c>
      <c r="R120" s="153"/>
      <c r="S120" s="153"/>
      <c r="T120" s="238">
        <f t="shared" si="27"/>
        <v>0</v>
      </c>
      <c r="U120" s="193" t="s">
        <v>44</v>
      </c>
      <c r="V120" s="173"/>
      <c r="W120" s="193" t="str">
        <f t="shared" si="28"/>
        <v/>
      </c>
      <c r="X120" s="264" t="str">
        <f t="shared" si="29"/>
        <v>OK</v>
      </c>
      <c r="Y120" s="193" t="str">
        <f t="shared" si="30"/>
        <v/>
      </c>
      <c r="Z120" s="193" t="str">
        <f t="shared" si="31"/>
        <v/>
      </c>
      <c r="AA120" s="397" t="str">
        <f t="shared" si="32"/>
        <v/>
      </c>
      <c r="AB120" s="257" t="str">
        <f t="shared" si="33"/>
        <v/>
      </c>
      <c r="AC120" s="257" t="str">
        <f t="shared" si="34"/>
        <v/>
      </c>
      <c r="AD120" s="193" t="str">
        <f t="shared" si="35"/>
        <v>CHECK DATES</v>
      </c>
      <c r="AE120" s="257" t="str">
        <f t="shared" si="36"/>
        <v/>
      </c>
      <c r="AF120" s="286">
        <v>0</v>
      </c>
      <c r="AG120" s="257">
        <f t="shared" si="37"/>
        <v>0</v>
      </c>
      <c r="AH120" s="257" t="str">
        <f t="shared" si="38"/>
        <v/>
      </c>
      <c r="AI120" s="257">
        <f t="shared" si="39"/>
        <v>0</v>
      </c>
    </row>
    <row r="121" spans="1:35" x14ac:dyDescent="0.3">
      <c r="A121" s="287">
        <v>109</v>
      </c>
      <c r="B121" s="161"/>
      <c r="C121" s="150"/>
      <c r="D121" s="150"/>
      <c r="E121" s="150"/>
      <c r="F121" s="152"/>
      <c r="G121" s="152"/>
      <c r="H121" s="154"/>
      <c r="I121" s="155"/>
      <c r="J121" s="159"/>
      <c r="K121" s="159"/>
      <c r="L121" s="337"/>
      <c r="M121" s="343" t="str">
        <f>IF(L121="","",LOOKUP(L121,'Work Programme'!$A$8:$A$207,'Work Programme'!$B$8:$B$207))</f>
        <v/>
      </c>
      <c r="N121" s="150"/>
      <c r="O121" s="151"/>
      <c r="P121" s="254" t="str">
        <f>IF(H121="","",VLOOKUP(H121,'Overview - Financial Statement'!$A$46:$B$60,2,FALSE))</f>
        <v/>
      </c>
      <c r="Q121" s="255" t="str">
        <f t="shared" si="26"/>
        <v/>
      </c>
      <c r="R121" s="153"/>
      <c r="S121" s="153"/>
      <c r="T121" s="238">
        <f t="shared" si="27"/>
        <v>0</v>
      </c>
      <c r="U121" s="193" t="s">
        <v>44</v>
      </c>
      <c r="V121" s="173"/>
      <c r="W121" s="193" t="str">
        <f t="shared" si="28"/>
        <v/>
      </c>
      <c r="X121" s="264" t="str">
        <f t="shared" si="29"/>
        <v>OK</v>
      </c>
      <c r="Y121" s="193" t="str">
        <f t="shared" si="30"/>
        <v/>
      </c>
      <c r="Z121" s="193" t="str">
        <f t="shared" si="31"/>
        <v/>
      </c>
      <c r="AA121" s="397" t="str">
        <f t="shared" si="32"/>
        <v/>
      </c>
      <c r="AB121" s="257" t="str">
        <f t="shared" si="33"/>
        <v/>
      </c>
      <c r="AC121" s="257" t="str">
        <f t="shared" si="34"/>
        <v/>
      </c>
      <c r="AD121" s="193" t="str">
        <f t="shared" si="35"/>
        <v>CHECK DATES</v>
      </c>
      <c r="AE121" s="257" t="str">
        <f t="shared" si="36"/>
        <v/>
      </c>
      <c r="AF121" s="286">
        <v>0</v>
      </c>
      <c r="AG121" s="257">
        <f t="shared" si="37"/>
        <v>0</v>
      </c>
      <c r="AH121" s="257" t="str">
        <f t="shared" si="38"/>
        <v/>
      </c>
      <c r="AI121" s="257">
        <f t="shared" si="39"/>
        <v>0</v>
      </c>
    </row>
    <row r="122" spans="1:35" x14ac:dyDescent="0.3">
      <c r="A122" s="287">
        <v>110</v>
      </c>
      <c r="B122" s="161"/>
      <c r="C122" s="150"/>
      <c r="D122" s="150"/>
      <c r="E122" s="150"/>
      <c r="F122" s="152"/>
      <c r="G122" s="152"/>
      <c r="H122" s="154"/>
      <c r="I122" s="155"/>
      <c r="J122" s="159"/>
      <c r="K122" s="159"/>
      <c r="L122" s="337"/>
      <c r="M122" s="343" t="str">
        <f>IF(L122="","",LOOKUP(L122,'Work Programme'!$A$8:$A$207,'Work Programme'!$B$8:$B$207))</f>
        <v/>
      </c>
      <c r="N122" s="150"/>
      <c r="O122" s="151"/>
      <c r="P122" s="254" t="str">
        <f>IF(H122="","",VLOOKUP(H122,'Overview - Financial Statement'!$A$46:$B$60,2,FALSE))</f>
        <v/>
      </c>
      <c r="Q122" s="255" t="str">
        <f t="shared" si="26"/>
        <v/>
      </c>
      <c r="R122" s="153"/>
      <c r="S122" s="153"/>
      <c r="T122" s="238">
        <f t="shared" si="27"/>
        <v>0</v>
      </c>
      <c r="U122" s="193" t="s">
        <v>44</v>
      </c>
      <c r="V122" s="173"/>
      <c r="W122" s="193" t="str">
        <f t="shared" si="28"/>
        <v/>
      </c>
      <c r="X122" s="264" t="str">
        <f t="shared" si="29"/>
        <v>OK</v>
      </c>
      <c r="Y122" s="193" t="str">
        <f t="shared" si="30"/>
        <v/>
      </c>
      <c r="Z122" s="193" t="str">
        <f t="shared" si="31"/>
        <v/>
      </c>
      <c r="AA122" s="397" t="str">
        <f t="shared" si="32"/>
        <v/>
      </c>
      <c r="AB122" s="257" t="str">
        <f t="shared" si="33"/>
        <v/>
      </c>
      <c r="AC122" s="257" t="str">
        <f t="shared" si="34"/>
        <v/>
      </c>
      <c r="AD122" s="193" t="str">
        <f t="shared" si="35"/>
        <v>CHECK DATES</v>
      </c>
      <c r="AE122" s="257" t="str">
        <f t="shared" si="36"/>
        <v/>
      </c>
      <c r="AF122" s="286">
        <v>0</v>
      </c>
      <c r="AG122" s="257">
        <f t="shared" si="37"/>
        <v>0</v>
      </c>
      <c r="AH122" s="257" t="str">
        <f t="shared" si="38"/>
        <v/>
      </c>
      <c r="AI122" s="257">
        <f t="shared" si="39"/>
        <v>0</v>
      </c>
    </row>
    <row r="123" spans="1:35" x14ac:dyDescent="0.3">
      <c r="A123" s="287">
        <v>111</v>
      </c>
      <c r="B123" s="161"/>
      <c r="C123" s="150"/>
      <c r="D123" s="150"/>
      <c r="E123" s="150"/>
      <c r="F123" s="152"/>
      <c r="G123" s="152"/>
      <c r="H123" s="154"/>
      <c r="I123" s="155"/>
      <c r="J123" s="159"/>
      <c r="K123" s="159"/>
      <c r="L123" s="337"/>
      <c r="M123" s="343" t="str">
        <f>IF(L123="","",LOOKUP(L123,'Work Programme'!$A$8:$A$207,'Work Programme'!$B$8:$B$207))</f>
        <v/>
      </c>
      <c r="N123" s="150"/>
      <c r="O123" s="151"/>
      <c r="P123" s="254" t="str">
        <f>IF(H123="","",VLOOKUP(H123,'Overview - Financial Statement'!$A$46:$B$60,2,FALSE))</f>
        <v/>
      </c>
      <c r="Q123" s="255" t="str">
        <f t="shared" si="26"/>
        <v/>
      </c>
      <c r="R123" s="153"/>
      <c r="S123" s="153"/>
      <c r="T123" s="238">
        <f t="shared" si="27"/>
        <v>0</v>
      </c>
      <c r="U123" s="193" t="s">
        <v>44</v>
      </c>
      <c r="V123" s="173"/>
      <c r="W123" s="193" t="str">
        <f t="shared" si="28"/>
        <v/>
      </c>
      <c r="X123" s="264" t="str">
        <f t="shared" si="29"/>
        <v>OK</v>
      </c>
      <c r="Y123" s="193" t="str">
        <f t="shared" si="30"/>
        <v/>
      </c>
      <c r="Z123" s="193" t="str">
        <f t="shared" si="31"/>
        <v/>
      </c>
      <c r="AA123" s="397" t="str">
        <f t="shared" si="32"/>
        <v/>
      </c>
      <c r="AB123" s="257" t="str">
        <f t="shared" si="33"/>
        <v/>
      </c>
      <c r="AC123" s="257" t="str">
        <f t="shared" si="34"/>
        <v/>
      </c>
      <c r="AD123" s="193" t="str">
        <f t="shared" si="35"/>
        <v>CHECK DATES</v>
      </c>
      <c r="AE123" s="257" t="str">
        <f t="shared" si="36"/>
        <v/>
      </c>
      <c r="AF123" s="286">
        <v>0</v>
      </c>
      <c r="AG123" s="257">
        <f t="shared" si="37"/>
        <v>0</v>
      </c>
      <c r="AH123" s="257" t="str">
        <f t="shared" si="38"/>
        <v/>
      </c>
      <c r="AI123" s="257">
        <f t="shared" si="39"/>
        <v>0</v>
      </c>
    </row>
    <row r="124" spans="1:35" x14ac:dyDescent="0.3">
      <c r="A124" s="287">
        <v>112</v>
      </c>
      <c r="B124" s="161"/>
      <c r="C124" s="150"/>
      <c r="D124" s="150"/>
      <c r="E124" s="150"/>
      <c r="F124" s="152"/>
      <c r="G124" s="152"/>
      <c r="H124" s="154"/>
      <c r="I124" s="155"/>
      <c r="J124" s="159"/>
      <c r="K124" s="159"/>
      <c r="L124" s="337"/>
      <c r="M124" s="343" t="str">
        <f>IF(L124="","",LOOKUP(L124,'Work Programme'!$A$8:$A$207,'Work Programme'!$B$8:$B$207))</f>
        <v/>
      </c>
      <c r="N124" s="150"/>
      <c r="O124" s="151"/>
      <c r="P124" s="254" t="str">
        <f>IF(H124="","",VLOOKUP(H124,'Overview - Financial Statement'!$A$46:$B$60,2,FALSE))</f>
        <v/>
      </c>
      <c r="Q124" s="255" t="str">
        <f t="shared" si="26"/>
        <v/>
      </c>
      <c r="R124" s="153"/>
      <c r="S124" s="153"/>
      <c r="T124" s="238">
        <f t="shared" si="27"/>
        <v>0</v>
      </c>
      <c r="U124" s="193" t="s">
        <v>44</v>
      </c>
      <c r="V124" s="173"/>
      <c r="W124" s="193" t="str">
        <f t="shared" si="28"/>
        <v/>
      </c>
      <c r="X124" s="264" t="str">
        <f t="shared" si="29"/>
        <v>OK</v>
      </c>
      <c r="Y124" s="193" t="str">
        <f t="shared" si="30"/>
        <v/>
      </c>
      <c r="Z124" s="193" t="str">
        <f t="shared" si="31"/>
        <v/>
      </c>
      <c r="AA124" s="397" t="str">
        <f t="shared" si="32"/>
        <v/>
      </c>
      <c r="AB124" s="257" t="str">
        <f t="shared" si="33"/>
        <v/>
      </c>
      <c r="AC124" s="257" t="str">
        <f t="shared" si="34"/>
        <v/>
      </c>
      <c r="AD124" s="193" t="str">
        <f t="shared" si="35"/>
        <v>CHECK DATES</v>
      </c>
      <c r="AE124" s="257" t="str">
        <f t="shared" si="36"/>
        <v/>
      </c>
      <c r="AF124" s="286">
        <v>0</v>
      </c>
      <c r="AG124" s="257">
        <f t="shared" si="37"/>
        <v>0</v>
      </c>
      <c r="AH124" s="257" t="str">
        <f t="shared" si="38"/>
        <v/>
      </c>
      <c r="AI124" s="257">
        <f t="shared" si="39"/>
        <v>0</v>
      </c>
    </row>
    <row r="125" spans="1:35" x14ac:dyDescent="0.3">
      <c r="A125" s="287">
        <v>113</v>
      </c>
      <c r="B125" s="161"/>
      <c r="C125" s="150"/>
      <c r="D125" s="150"/>
      <c r="E125" s="150"/>
      <c r="F125" s="152"/>
      <c r="G125" s="152"/>
      <c r="H125" s="154"/>
      <c r="I125" s="155"/>
      <c r="J125" s="159"/>
      <c r="K125" s="159"/>
      <c r="L125" s="337"/>
      <c r="M125" s="343" t="str">
        <f>IF(L125="","",LOOKUP(L125,'Work Programme'!$A$8:$A$207,'Work Programme'!$B$8:$B$207))</f>
        <v/>
      </c>
      <c r="N125" s="150"/>
      <c r="O125" s="151"/>
      <c r="P125" s="254" t="str">
        <f>IF(H125="","",VLOOKUP(H125,'Overview - Financial Statement'!$A$46:$B$60,2,FALSE))</f>
        <v/>
      </c>
      <c r="Q125" s="255" t="str">
        <f t="shared" si="26"/>
        <v/>
      </c>
      <c r="R125" s="153"/>
      <c r="S125" s="153"/>
      <c r="T125" s="238">
        <f t="shared" si="27"/>
        <v>0</v>
      </c>
      <c r="U125" s="193" t="s">
        <v>44</v>
      </c>
      <c r="V125" s="173"/>
      <c r="W125" s="193" t="str">
        <f t="shared" si="28"/>
        <v/>
      </c>
      <c r="X125" s="264" t="str">
        <f t="shared" si="29"/>
        <v>OK</v>
      </c>
      <c r="Y125" s="193" t="str">
        <f t="shared" si="30"/>
        <v/>
      </c>
      <c r="Z125" s="193" t="str">
        <f t="shared" si="31"/>
        <v/>
      </c>
      <c r="AA125" s="397" t="str">
        <f t="shared" si="32"/>
        <v/>
      </c>
      <c r="AB125" s="257" t="str">
        <f t="shared" si="33"/>
        <v/>
      </c>
      <c r="AC125" s="257" t="str">
        <f t="shared" si="34"/>
        <v/>
      </c>
      <c r="AD125" s="193" t="str">
        <f t="shared" si="35"/>
        <v>CHECK DATES</v>
      </c>
      <c r="AE125" s="257" t="str">
        <f t="shared" si="36"/>
        <v/>
      </c>
      <c r="AF125" s="286">
        <v>0</v>
      </c>
      <c r="AG125" s="257">
        <f t="shared" si="37"/>
        <v>0</v>
      </c>
      <c r="AH125" s="257" t="str">
        <f t="shared" si="38"/>
        <v/>
      </c>
      <c r="AI125" s="257">
        <f t="shared" si="39"/>
        <v>0</v>
      </c>
    </row>
    <row r="126" spans="1:35" x14ac:dyDescent="0.3">
      <c r="A126" s="287">
        <v>114</v>
      </c>
      <c r="B126" s="161"/>
      <c r="C126" s="150"/>
      <c r="D126" s="150"/>
      <c r="E126" s="150"/>
      <c r="F126" s="152"/>
      <c r="G126" s="152"/>
      <c r="H126" s="154"/>
      <c r="I126" s="155"/>
      <c r="J126" s="159"/>
      <c r="K126" s="159"/>
      <c r="L126" s="337"/>
      <c r="M126" s="343" t="str">
        <f>IF(L126="","",LOOKUP(L126,'Work Programme'!$A$8:$A$207,'Work Programme'!$B$8:$B$207))</f>
        <v/>
      </c>
      <c r="N126" s="150"/>
      <c r="O126" s="151"/>
      <c r="P126" s="254" t="str">
        <f>IF(H126="","",VLOOKUP(H126,'Overview - Financial Statement'!$A$46:$B$60,2,FALSE))</f>
        <v/>
      </c>
      <c r="Q126" s="255" t="str">
        <f t="shared" si="26"/>
        <v/>
      </c>
      <c r="R126" s="153"/>
      <c r="S126" s="153"/>
      <c r="T126" s="238">
        <f t="shared" si="27"/>
        <v>0</v>
      </c>
      <c r="U126" s="193" t="s">
        <v>44</v>
      </c>
      <c r="V126" s="173"/>
      <c r="W126" s="193" t="str">
        <f t="shared" si="28"/>
        <v/>
      </c>
      <c r="X126" s="264" t="str">
        <f t="shared" si="29"/>
        <v>OK</v>
      </c>
      <c r="Y126" s="193" t="str">
        <f t="shared" si="30"/>
        <v/>
      </c>
      <c r="Z126" s="193" t="str">
        <f t="shared" si="31"/>
        <v/>
      </c>
      <c r="AA126" s="397" t="str">
        <f t="shared" si="32"/>
        <v/>
      </c>
      <c r="AB126" s="257" t="str">
        <f t="shared" si="33"/>
        <v/>
      </c>
      <c r="AC126" s="257" t="str">
        <f t="shared" si="34"/>
        <v/>
      </c>
      <c r="AD126" s="193" t="str">
        <f t="shared" si="35"/>
        <v>CHECK DATES</v>
      </c>
      <c r="AE126" s="257" t="str">
        <f t="shared" si="36"/>
        <v/>
      </c>
      <c r="AF126" s="286">
        <v>0</v>
      </c>
      <c r="AG126" s="257">
        <f t="shared" si="37"/>
        <v>0</v>
      </c>
      <c r="AH126" s="257" t="str">
        <f t="shared" si="38"/>
        <v/>
      </c>
      <c r="AI126" s="257">
        <f t="shared" si="39"/>
        <v>0</v>
      </c>
    </row>
    <row r="127" spans="1:35" x14ac:dyDescent="0.3">
      <c r="A127" s="287">
        <v>115</v>
      </c>
      <c r="B127" s="161"/>
      <c r="C127" s="150"/>
      <c r="D127" s="150"/>
      <c r="E127" s="150"/>
      <c r="F127" s="152"/>
      <c r="G127" s="152"/>
      <c r="H127" s="154"/>
      <c r="I127" s="155"/>
      <c r="J127" s="159"/>
      <c r="K127" s="159"/>
      <c r="L127" s="337"/>
      <c r="M127" s="343" t="str">
        <f>IF(L127="","",LOOKUP(L127,'Work Programme'!$A$8:$A$207,'Work Programme'!$B$8:$B$207))</f>
        <v/>
      </c>
      <c r="N127" s="150"/>
      <c r="O127" s="151"/>
      <c r="P127" s="254" t="str">
        <f>IF(H127="","",VLOOKUP(H127,'Overview - Financial Statement'!$A$46:$B$60,2,FALSE))</f>
        <v/>
      </c>
      <c r="Q127" s="255" t="str">
        <f t="shared" si="26"/>
        <v/>
      </c>
      <c r="R127" s="153"/>
      <c r="S127" s="153"/>
      <c r="T127" s="238">
        <f t="shared" si="27"/>
        <v>0</v>
      </c>
      <c r="U127" s="193" t="s">
        <v>44</v>
      </c>
      <c r="V127" s="173"/>
      <c r="W127" s="193" t="str">
        <f t="shared" si="28"/>
        <v/>
      </c>
      <c r="X127" s="264" t="str">
        <f t="shared" si="29"/>
        <v>OK</v>
      </c>
      <c r="Y127" s="193" t="str">
        <f t="shared" si="30"/>
        <v/>
      </c>
      <c r="Z127" s="193" t="str">
        <f t="shared" si="31"/>
        <v/>
      </c>
      <c r="AA127" s="397" t="str">
        <f t="shared" si="32"/>
        <v/>
      </c>
      <c r="AB127" s="257" t="str">
        <f t="shared" si="33"/>
        <v/>
      </c>
      <c r="AC127" s="257" t="str">
        <f t="shared" si="34"/>
        <v/>
      </c>
      <c r="AD127" s="193" t="str">
        <f t="shared" si="35"/>
        <v>CHECK DATES</v>
      </c>
      <c r="AE127" s="257" t="str">
        <f t="shared" si="36"/>
        <v/>
      </c>
      <c r="AF127" s="286">
        <v>0</v>
      </c>
      <c r="AG127" s="257">
        <f t="shared" si="37"/>
        <v>0</v>
      </c>
      <c r="AH127" s="257" t="str">
        <f t="shared" si="38"/>
        <v/>
      </c>
      <c r="AI127" s="257">
        <f t="shared" si="39"/>
        <v>0</v>
      </c>
    </row>
    <row r="128" spans="1:35" x14ac:dyDescent="0.3">
      <c r="A128" s="287">
        <v>116</v>
      </c>
      <c r="B128" s="161"/>
      <c r="C128" s="150"/>
      <c r="D128" s="150"/>
      <c r="E128" s="150"/>
      <c r="F128" s="152"/>
      <c r="G128" s="152"/>
      <c r="H128" s="154"/>
      <c r="I128" s="155"/>
      <c r="J128" s="159"/>
      <c r="K128" s="159"/>
      <c r="L128" s="337"/>
      <c r="M128" s="343" t="str">
        <f>IF(L128="","",LOOKUP(L128,'Work Programme'!$A$8:$A$207,'Work Programme'!$B$8:$B$207))</f>
        <v/>
      </c>
      <c r="N128" s="150"/>
      <c r="O128" s="151"/>
      <c r="P128" s="254" t="str">
        <f>IF(H128="","",VLOOKUP(H128,'Overview - Financial Statement'!$A$46:$B$60,2,FALSE))</f>
        <v/>
      </c>
      <c r="Q128" s="255" t="str">
        <f t="shared" si="26"/>
        <v/>
      </c>
      <c r="R128" s="153"/>
      <c r="S128" s="153"/>
      <c r="T128" s="238">
        <f t="shared" si="27"/>
        <v>0</v>
      </c>
      <c r="U128" s="193" t="s">
        <v>44</v>
      </c>
      <c r="V128" s="173"/>
      <c r="W128" s="193" t="str">
        <f t="shared" si="28"/>
        <v/>
      </c>
      <c r="X128" s="264" t="str">
        <f t="shared" si="29"/>
        <v>OK</v>
      </c>
      <c r="Y128" s="193" t="str">
        <f t="shared" si="30"/>
        <v/>
      </c>
      <c r="Z128" s="193" t="str">
        <f t="shared" si="31"/>
        <v/>
      </c>
      <c r="AA128" s="397" t="str">
        <f t="shared" si="32"/>
        <v/>
      </c>
      <c r="AB128" s="257" t="str">
        <f t="shared" si="33"/>
        <v/>
      </c>
      <c r="AC128" s="257" t="str">
        <f t="shared" si="34"/>
        <v/>
      </c>
      <c r="AD128" s="193" t="str">
        <f t="shared" si="35"/>
        <v>CHECK DATES</v>
      </c>
      <c r="AE128" s="257" t="str">
        <f t="shared" si="36"/>
        <v/>
      </c>
      <c r="AF128" s="286">
        <v>0</v>
      </c>
      <c r="AG128" s="257">
        <f t="shared" si="37"/>
        <v>0</v>
      </c>
      <c r="AH128" s="257" t="str">
        <f t="shared" si="38"/>
        <v/>
      </c>
      <c r="AI128" s="257">
        <f t="shared" si="39"/>
        <v>0</v>
      </c>
    </row>
    <row r="129" spans="1:35" x14ac:dyDescent="0.3">
      <c r="A129" s="287">
        <v>117</v>
      </c>
      <c r="B129" s="161"/>
      <c r="C129" s="150"/>
      <c r="D129" s="150"/>
      <c r="E129" s="150"/>
      <c r="F129" s="152"/>
      <c r="G129" s="152"/>
      <c r="H129" s="154"/>
      <c r="I129" s="155"/>
      <c r="J129" s="159"/>
      <c r="K129" s="159"/>
      <c r="L129" s="337"/>
      <c r="M129" s="343" t="str">
        <f>IF(L129="","",LOOKUP(L129,'Work Programme'!$A$8:$A$207,'Work Programme'!$B$8:$B$207))</f>
        <v/>
      </c>
      <c r="N129" s="150"/>
      <c r="O129" s="151"/>
      <c r="P129" s="254" t="str">
        <f>IF(H129="","",VLOOKUP(H129,'Overview - Financial Statement'!$A$46:$B$60,2,FALSE))</f>
        <v/>
      </c>
      <c r="Q129" s="255" t="str">
        <f t="shared" si="26"/>
        <v/>
      </c>
      <c r="R129" s="153"/>
      <c r="S129" s="153"/>
      <c r="T129" s="238">
        <f t="shared" si="27"/>
        <v>0</v>
      </c>
      <c r="U129" s="193" t="s">
        <v>44</v>
      </c>
      <c r="V129" s="173"/>
      <c r="W129" s="193" t="str">
        <f t="shared" si="28"/>
        <v/>
      </c>
      <c r="X129" s="264" t="str">
        <f t="shared" si="29"/>
        <v>OK</v>
      </c>
      <c r="Y129" s="193" t="str">
        <f t="shared" si="30"/>
        <v/>
      </c>
      <c r="Z129" s="193" t="str">
        <f t="shared" si="31"/>
        <v/>
      </c>
      <c r="AA129" s="397" t="str">
        <f t="shared" si="32"/>
        <v/>
      </c>
      <c r="AB129" s="257" t="str">
        <f t="shared" si="33"/>
        <v/>
      </c>
      <c r="AC129" s="257" t="str">
        <f t="shared" si="34"/>
        <v/>
      </c>
      <c r="AD129" s="193" t="str">
        <f t="shared" si="35"/>
        <v>CHECK DATES</v>
      </c>
      <c r="AE129" s="257" t="str">
        <f t="shared" si="36"/>
        <v/>
      </c>
      <c r="AF129" s="286">
        <v>0</v>
      </c>
      <c r="AG129" s="257">
        <f t="shared" si="37"/>
        <v>0</v>
      </c>
      <c r="AH129" s="257" t="str">
        <f t="shared" si="38"/>
        <v/>
      </c>
      <c r="AI129" s="257">
        <f t="shared" si="39"/>
        <v>0</v>
      </c>
    </row>
    <row r="130" spans="1:35" x14ac:dyDescent="0.3">
      <c r="A130" s="287">
        <v>118</v>
      </c>
      <c r="B130" s="161"/>
      <c r="C130" s="150"/>
      <c r="D130" s="150"/>
      <c r="E130" s="150"/>
      <c r="F130" s="152"/>
      <c r="G130" s="152"/>
      <c r="H130" s="154"/>
      <c r="I130" s="155"/>
      <c r="J130" s="159"/>
      <c r="K130" s="159"/>
      <c r="L130" s="337"/>
      <c r="M130" s="343" t="str">
        <f>IF(L130="","",LOOKUP(L130,'Work Programme'!$A$8:$A$207,'Work Programme'!$B$8:$B$207))</f>
        <v/>
      </c>
      <c r="N130" s="150"/>
      <c r="O130" s="151"/>
      <c r="P130" s="254" t="str">
        <f>IF(H130="","",VLOOKUP(H130,'Overview - Financial Statement'!$A$46:$B$60,2,FALSE))</f>
        <v/>
      </c>
      <c r="Q130" s="255" t="str">
        <f t="shared" si="26"/>
        <v/>
      </c>
      <c r="R130" s="153"/>
      <c r="S130" s="153"/>
      <c r="T130" s="238">
        <f t="shared" si="27"/>
        <v>0</v>
      </c>
      <c r="U130" s="193" t="s">
        <v>44</v>
      </c>
      <c r="V130" s="173"/>
      <c r="W130" s="193" t="str">
        <f t="shared" si="28"/>
        <v/>
      </c>
      <c r="X130" s="264" t="str">
        <f t="shared" si="29"/>
        <v>OK</v>
      </c>
      <c r="Y130" s="193" t="str">
        <f t="shared" si="30"/>
        <v/>
      </c>
      <c r="Z130" s="193" t="str">
        <f t="shared" si="31"/>
        <v/>
      </c>
      <c r="AA130" s="397" t="str">
        <f t="shared" si="32"/>
        <v/>
      </c>
      <c r="AB130" s="257" t="str">
        <f t="shared" si="33"/>
        <v/>
      </c>
      <c r="AC130" s="257" t="str">
        <f t="shared" si="34"/>
        <v/>
      </c>
      <c r="AD130" s="193" t="str">
        <f t="shared" si="35"/>
        <v>CHECK DATES</v>
      </c>
      <c r="AE130" s="257" t="str">
        <f t="shared" si="36"/>
        <v/>
      </c>
      <c r="AF130" s="286">
        <v>0</v>
      </c>
      <c r="AG130" s="257">
        <f t="shared" si="37"/>
        <v>0</v>
      </c>
      <c r="AH130" s="257" t="str">
        <f t="shared" si="38"/>
        <v/>
      </c>
      <c r="AI130" s="257">
        <f t="shared" si="39"/>
        <v>0</v>
      </c>
    </row>
    <row r="131" spans="1:35" x14ac:dyDescent="0.3">
      <c r="A131" s="287">
        <v>119</v>
      </c>
      <c r="B131" s="161"/>
      <c r="C131" s="150"/>
      <c r="D131" s="150"/>
      <c r="E131" s="150"/>
      <c r="F131" s="152"/>
      <c r="G131" s="152"/>
      <c r="H131" s="154"/>
      <c r="I131" s="155"/>
      <c r="J131" s="159"/>
      <c r="K131" s="159"/>
      <c r="L131" s="337"/>
      <c r="M131" s="343" t="str">
        <f>IF(L131="","",LOOKUP(L131,'Work Programme'!$A$8:$A$207,'Work Programme'!$B$8:$B$207))</f>
        <v/>
      </c>
      <c r="N131" s="150"/>
      <c r="O131" s="151"/>
      <c r="P131" s="254" t="str">
        <f>IF(H131="","",VLOOKUP(H131,'Overview - Financial Statement'!$A$46:$B$60,2,FALSE))</f>
        <v/>
      </c>
      <c r="Q131" s="255" t="str">
        <f t="shared" si="26"/>
        <v/>
      </c>
      <c r="R131" s="153"/>
      <c r="S131" s="153"/>
      <c r="T131" s="238">
        <f t="shared" si="27"/>
        <v>0</v>
      </c>
      <c r="U131" s="193" t="s">
        <v>44</v>
      </c>
      <c r="V131" s="173"/>
      <c r="W131" s="193" t="str">
        <f t="shared" si="28"/>
        <v/>
      </c>
      <c r="X131" s="264" t="str">
        <f t="shared" si="29"/>
        <v>OK</v>
      </c>
      <c r="Y131" s="193" t="str">
        <f t="shared" si="30"/>
        <v/>
      </c>
      <c r="Z131" s="193" t="str">
        <f t="shared" si="31"/>
        <v/>
      </c>
      <c r="AA131" s="397" t="str">
        <f t="shared" si="32"/>
        <v/>
      </c>
      <c r="AB131" s="257" t="str">
        <f t="shared" si="33"/>
        <v/>
      </c>
      <c r="AC131" s="257" t="str">
        <f t="shared" si="34"/>
        <v/>
      </c>
      <c r="AD131" s="193" t="str">
        <f t="shared" si="35"/>
        <v>CHECK DATES</v>
      </c>
      <c r="AE131" s="257" t="str">
        <f t="shared" si="36"/>
        <v/>
      </c>
      <c r="AF131" s="286">
        <v>0</v>
      </c>
      <c r="AG131" s="257">
        <f t="shared" si="37"/>
        <v>0</v>
      </c>
      <c r="AH131" s="257" t="str">
        <f t="shared" si="38"/>
        <v/>
      </c>
      <c r="AI131" s="257">
        <f t="shared" si="39"/>
        <v>0</v>
      </c>
    </row>
    <row r="132" spans="1:35" x14ac:dyDescent="0.3">
      <c r="A132" s="287">
        <v>120</v>
      </c>
      <c r="B132" s="161"/>
      <c r="C132" s="150"/>
      <c r="D132" s="150"/>
      <c r="E132" s="150"/>
      <c r="F132" s="152"/>
      <c r="G132" s="152"/>
      <c r="H132" s="154"/>
      <c r="I132" s="155"/>
      <c r="J132" s="159"/>
      <c r="K132" s="159"/>
      <c r="L132" s="337"/>
      <c r="M132" s="343" t="str">
        <f>IF(L132="","",LOOKUP(L132,'Work Programme'!$A$8:$A$207,'Work Programme'!$B$8:$B$207))</f>
        <v/>
      </c>
      <c r="N132" s="150"/>
      <c r="O132" s="151"/>
      <c r="P132" s="254" t="str">
        <f>IF(H132="","",VLOOKUP(H132,'Overview - Financial Statement'!$A$46:$B$60,2,FALSE))</f>
        <v/>
      </c>
      <c r="Q132" s="255" t="str">
        <f t="shared" si="26"/>
        <v/>
      </c>
      <c r="R132" s="153"/>
      <c r="S132" s="153"/>
      <c r="T132" s="238">
        <f t="shared" si="27"/>
        <v>0</v>
      </c>
      <c r="U132" s="193" t="s">
        <v>44</v>
      </c>
      <c r="V132" s="173"/>
      <c r="W132" s="193" t="str">
        <f t="shared" si="28"/>
        <v/>
      </c>
      <c r="X132" s="264" t="str">
        <f t="shared" si="29"/>
        <v>OK</v>
      </c>
      <c r="Y132" s="193" t="str">
        <f t="shared" si="30"/>
        <v/>
      </c>
      <c r="Z132" s="193" t="str">
        <f t="shared" si="31"/>
        <v/>
      </c>
      <c r="AA132" s="397" t="str">
        <f t="shared" si="32"/>
        <v/>
      </c>
      <c r="AB132" s="257" t="str">
        <f t="shared" si="33"/>
        <v/>
      </c>
      <c r="AC132" s="257" t="str">
        <f t="shared" si="34"/>
        <v/>
      </c>
      <c r="AD132" s="193" t="str">
        <f t="shared" si="35"/>
        <v>CHECK DATES</v>
      </c>
      <c r="AE132" s="257" t="str">
        <f t="shared" si="36"/>
        <v/>
      </c>
      <c r="AF132" s="286">
        <v>0</v>
      </c>
      <c r="AG132" s="257">
        <f t="shared" si="37"/>
        <v>0</v>
      </c>
      <c r="AH132" s="257" t="str">
        <f t="shared" si="38"/>
        <v/>
      </c>
      <c r="AI132" s="257">
        <f t="shared" si="39"/>
        <v>0</v>
      </c>
    </row>
    <row r="133" spans="1:35" x14ac:dyDescent="0.3">
      <c r="A133" s="287">
        <v>121</v>
      </c>
      <c r="B133" s="161"/>
      <c r="C133" s="150"/>
      <c r="D133" s="150"/>
      <c r="E133" s="150"/>
      <c r="F133" s="152"/>
      <c r="G133" s="152"/>
      <c r="H133" s="154"/>
      <c r="I133" s="155"/>
      <c r="J133" s="159"/>
      <c r="K133" s="159"/>
      <c r="L133" s="337"/>
      <c r="M133" s="343" t="str">
        <f>IF(L133="","",LOOKUP(L133,'Work Programme'!$A$8:$A$207,'Work Programme'!$B$8:$B$207))</f>
        <v/>
      </c>
      <c r="N133" s="150"/>
      <c r="O133" s="151"/>
      <c r="P133" s="254" t="str">
        <f>IF(H133="","",VLOOKUP(H133,'Overview - Financial Statement'!$A$46:$B$60,2,FALSE))</f>
        <v/>
      </c>
      <c r="Q133" s="255" t="str">
        <f t="shared" si="26"/>
        <v/>
      </c>
      <c r="R133" s="153"/>
      <c r="S133" s="153"/>
      <c r="T133" s="238">
        <f t="shared" si="27"/>
        <v>0</v>
      </c>
      <c r="U133" s="193" t="s">
        <v>44</v>
      </c>
      <c r="V133" s="173"/>
      <c r="W133" s="193" t="str">
        <f t="shared" si="28"/>
        <v/>
      </c>
      <c r="X133" s="264" t="str">
        <f t="shared" si="29"/>
        <v>OK</v>
      </c>
      <c r="Y133" s="193" t="str">
        <f t="shared" si="30"/>
        <v/>
      </c>
      <c r="Z133" s="193" t="str">
        <f t="shared" si="31"/>
        <v/>
      </c>
      <c r="AA133" s="397" t="str">
        <f t="shared" si="32"/>
        <v/>
      </c>
      <c r="AB133" s="257" t="str">
        <f t="shared" si="33"/>
        <v/>
      </c>
      <c r="AC133" s="257" t="str">
        <f t="shared" si="34"/>
        <v/>
      </c>
      <c r="AD133" s="193" t="str">
        <f t="shared" si="35"/>
        <v>CHECK DATES</v>
      </c>
      <c r="AE133" s="257" t="str">
        <f t="shared" si="36"/>
        <v/>
      </c>
      <c r="AF133" s="286">
        <v>0</v>
      </c>
      <c r="AG133" s="257">
        <f t="shared" si="37"/>
        <v>0</v>
      </c>
      <c r="AH133" s="257" t="str">
        <f t="shared" si="38"/>
        <v/>
      </c>
      <c r="AI133" s="257">
        <f t="shared" si="39"/>
        <v>0</v>
      </c>
    </row>
    <row r="134" spans="1:35" x14ac:dyDescent="0.3">
      <c r="A134" s="287">
        <v>122</v>
      </c>
      <c r="B134" s="161"/>
      <c r="C134" s="150"/>
      <c r="D134" s="150"/>
      <c r="E134" s="150"/>
      <c r="F134" s="152"/>
      <c r="G134" s="152"/>
      <c r="H134" s="154"/>
      <c r="I134" s="155"/>
      <c r="J134" s="159"/>
      <c r="K134" s="159"/>
      <c r="L134" s="337"/>
      <c r="M134" s="343" t="str">
        <f>IF(L134="","",LOOKUP(L134,'Work Programme'!$A$8:$A$207,'Work Programme'!$B$8:$B$207))</f>
        <v/>
      </c>
      <c r="N134" s="150"/>
      <c r="O134" s="151"/>
      <c r="P134" s="254" t="str">
        <f>IF(H134="","",VLOOKUP(H134,'Overview - Financial Statement'!$A$46:$B$60,2,FALSE))</f>
        <v/>
      </c>
      <c r="Q134" s="255" t="str">
        <f t="shared" si="26"/>
        <v/>
      </c>
      <c r="R134" s="153"/>
      <c r="S134" s="153"/>
      <c r="T134" s="238">
        <f t="shared" si="27"/>
        <v>0</v>
      </c>
      <c r="U134" s="193" t="s">
        <v>44</v>
      </c>
      <c r="V134" s="173"/>
      <c r="W134" s="193" t="str">
        <f t="shared" si="28"/>
        <v/>
      </c>
      <c r="X134" s="264" t="str">
        <f t="shared" si="29"/>
        <v>OK</v>
      </c>
      <c r="Y134" s="193" t="str">
        <f t="shared" si="30"/>
        <v/>
      </c>
      <c r="Z134" s="193" t="str">
        <f t="shared" si="31"/>
        <v/>
      </c>
      <c r="AA134" s="397" t="str">
        <f t="shared" si="32"/>
        <v/>
      </c>
      <c r="AB134" s="257" t="str">
        <f t="shared" si="33"/>
        <v/>
      </c>
      <c r="AC134" s="257" t="str">
        <f t="shared" si="34"/>
        <v/>
      </c>
      <c r="AD134" s="193" t="str">
        <f t="shared" si="35"/>
        <v>CHECK DATES</v>
      </c>
      <c r="AE134" s="257" t="str">
        <f t="shared" si="36"/>
        <v/>
      </c>
      <c r="AF134" s="286">
        <v>0</v>
      </c>
      <c r="AG134" s="257">
        <f t="shared" si="37"/>
        <v>0</v>
      </c>
      <c r="AH134" s="257" t="str">
        <f t="shared" si="38"/>
        <v/>
      </c>
      <c r="AI134" s="257">
        <f t="shared" si="39"/>
        <v>0</v>
      </c>
    </row>
    <row r="135" spans="1:35" x14ac:dyDescent="0.3">
      <c r="A135" s="287">
        <v>123</v>
      </c>
      <c r="B135" s="161"/>
      <c r="C135" s="150"/>
      <c r="D135" s="150"/>
      <c r="E135" s="150"/>
      <c r="F135" s="152"/>
      <c r="G135" s="152"/>
      <c r="H135" s="154"/>
      <c r="I135" s="155"/>
      <c r="J135" s="159"/>
      <c r="K135" s="159"/>
      <c r="L135" s="337"/>
      <c r="M135" s="343" t="str">
        <f>IF(L135="","",LOOKUP(L135,'Work Programme'!$A$8:$A$207,'Work Programme'!$B$8:$B$207))</f>
        <v/>
      </c>
      <c r="N135" s="150"/>
      <c r="O135" s="151"/>
      <c r="P135" s="254" t="str">
        <f>IF(H135="","",VLOOKUP(H135,'Overview - Financial Statement'!$A$46:$B$60,2,FALSE))</f>
        <v/>
      </c>
      <c r="Q135" s="255" t="str">
        <f t="shared" si="26"/>
        <v/>
      </c>
      <c r="R135" s="153"/>
      <c r="S135" s="153"/>
      <c r="T135" s="238">
        <f t="shared" si="27"/>
        <v>0</v>
      </c>
      <c r="U135" s="193" t="s">
        <v>44</v>
      </c>
      <c r="V135" s="173"/>
      <c r="W135" s="193" t="str">
        <f t="shared" si="28"/>
        <v/>
      </c>
      <c r="X135" s="264" t="str">
        <f t="shared" si="29"/>
        <v>OK</v>
      </c>
      <c r="Y135" s="193" t="str">
        <f t="shared" si="30"/>
        <v/>
      </c>
      <c r="Z135" s="193" t="str">
        <f t="shared" si="31"/>
        <v/>
      </c>
      <c r="AA135" s="397" t="str">
        <f t="shared" si="32"/>
        <v/>
      </c>
      <c r="AB135" s="257" t="str">
        <f t="shared" si="33"/>
        <v/>
      </c>
      <c r="AC135" s="257" t="str">
        <f t="shared" si="34"/>
        <v/>
      </c>
      <c r="AD135" s="193" t="str">
        <f t="shared" si="35"/>
        <v>CHECK DATES</v>
      </c>
      <c r="AE135" s="257" t="str">
        <f t="shared" si="36"/>
        <v/>
      </c>
      <c r="AF135" s="286">
        <v>0</v>
      </c>
      <c r="AG135" s="257">
        <f t="shared" si="37"/>
        <v>0</v>
      </c>
      <c r="AH135" s="257" t="str">
        <f t="shared" si="38"/>
        <v/>
      </c>
      <c r="AI135" s="257">
        <f t="shared" si="39"/>
        <v>0</v>
      </c>
    </row>
    <row r="136" spans="1:35" x14ac:dyDescent="0.3">
      <c r="A136" s="287">
        <v>124</v>
      </c>
      <c r="B136" s="161"/>
      <c r="C136" s="150"/>
      <c r="D136" s="150"/>
      <c r="E136" s="150"/>
      <c r="F136" s="152"/>
      <c r="G136" s="152"/>
      <c r="H136" s="154"/>
      <c r="I136" s="155"/>
      <c r="J136" s="159"/>
      <c r="K136" s="159"/>
      <c r="L136" s="337"/>
      <c r="M136" s="343" t="str">
        <f>IF(L136="","",LOOKUP(L136,'Work Programme'!$A$8:$A$207,'Work Programme'!$B$8:$B$207))</f>
        <v/>
      </c>
      <c r="N136" s="150"/>
      <c r="O136" s="151"/>
      <c r="P136" s="254" t="str">
        <f>IF(H136="","",VLOOKUP(H136,'Overview - Financial Statement'!$A$46:$B$60,2,FALSE))</f>
        <v/>
      </c>
      <c r="Q136" s="255" t="str">
        <f t="shared" si="26"/>
        <v/>
      </c>
      <c r="R136" s="153"/>
      <c r="S136" s="153"/>
      <c r="T136" s="238">
        <f t="shared" si="27"/>
        <v>0</v>
      </c>
      <c r="U136" s="193" t="s">
        <v>44</v>
      </c>
      <c r="V136" s="173"/>
      <c r="W136" s="193" t="str">
        <f t="shared" si="28"/>
        <v/>
      </c>
      <c r="X136" s="264" t="str">
        <f t="shared" si="29"/>
        <v>OK</v>
      </c>
      <c r="Y136" s="193" t="str">
        <f t="shared" si="30"/>
        <v/>
      </c>
      <c r="Z136" s="193" t="str">
        <f t="shared" si="31"/>
        <v/>
      </c>
      <c r="AA136" s="397" t="str">
        <f t="shared" si="32"/>
        <v/>
      </c>
      <c r="AB136" s="257" t="str">
        <f t="shared" si="33"/>
        <v/>
      </c>
      <c r="AC136" s="257" t="str">
        <f t="shared" si="34"/>
        <v/>
      </c>
      <c r="AD136" s="193" t="str">
        <f t="shared" si="35"/>
        <v>CHECK DATES</v>
      </c>
      <c r="AE136" s="257" t="str">
        <f t="shared" si="36"/>
        <v/>
      </c>
      <c r="AF136" s="286">
        <v>0</v>
      </c>
      <c r="AG136" s="257">
        <f t="shared" si="37"/>
        <v>0</v>
      </c>
      <c r="AH136" s="257" t="str">
        <f t="shared" si="38"/>
        <v/>
      </c>
      <c r="AI136" s="257">
        <f t="shared" si="39"/>
        <v>0</v>
      </c>
    </row>
    <row r="137" spans="1:35" x14ac:dyDescent="0.3">
      <c r="A137" s="287">
        <v>125</v>
      </c>
      <c r="B137" s="161"/>
      <c r="C137" s="150"/>
      <c r="D137" s="150"/>
      <c r="E137" s="150"/>
      <c r="F137" s="152"/>
      <c r="G137" s="152"/>
      <c r="H137" s="154"/>
      <c r="I137" s="155"/>
      <c r="J137" s="159"/>
      <c r="K137" s="159"/>
      <c r="L137" s="337"/>
      <c r="M137" s="343" t="str">
        <f>IF(L137="","",LOOKUP(L137,'Work Programme'!$A$8:$A$207,'Work Programme'!$B$8:$B$207))</f>
        <v/>
      </c>
      <c r="N137" s="150"/>
      <c r="O137" s="151"/>
      <c r="P137" s="254" t="str">
        <f>IF(H137="","",VLOOKUP(H137,'Overview - Financial Statement'!$A$46:$B$60,2,FALSE))</f>
        <v/>
      </c>
      <c r="Q137" s="255" t="str">
        <f t="shared" si="26"/>
        <v/>
      </c>
      <c r="R137" s="153"/>
      <c r="S137" s="153"/>
      <c r="T137" s="238">
        <f t="shared" si="27"/>
        <v>0</v>
      </c>
      <c r="U137" s="193" t="s">
        <v>44</v>
      </c>
      <c r="V137" s="173"/>
      <c r="W137" s="193" t="str">
        <f t="shared" si="28"/>
        <v/>
      </c>
      <c r="X137" s="264" t="str">
        <f t="shared" si="29"/>
        <v>OK</v>
      </c>
      <c r="Y137" s="193" t="str">
        <f t="shared" si="30"/>
        <v/>
      </c>
      <c r="Z137" s="193" t="str">
        <f t="shared" si="31"/>
        <v/>
      </c>
      <c r="AA137" s="397" t="str">
        <f t="shared" si="32"/>
        <v/>
      </c>
      <c r="AB137" s="257" t="str">
        <f t="shared" si="33"/>
        <v/>
      </c>
      <c r="AC137" s="257" t="str">
        <f t="shared" si="34"/>
        <v/>
      </c>
      <c r="AD137" s="193" t="str">
        <f t="shared" si="35"/>
        <v>CHECK DATES</v>
      </c>
      <c r="AE137" s="257" t="str">
        <f t="shared" si="36"/>
        <v/>
      </c>
      <c r="AF137" s="286">
        <v>0</v>
      </c>
      <c r="AG137" s="257">
        <f t="shared" si="37"/>
        <v>0</v>
      </c>
      <c r="AH137" s="257" t="str">
        <f t="shared" si="38"/>
        <v/>
      </c>
      <c r="AI137" s="257">
        <f t="shared" si="39"/>
        <v>0</v>
      </c>
    </row>
    <row r="138" spans="1:35" x14ac:dyDescent="0.3">
      <c r="A138" s="287">
        <v>126</v>
      </c>
      <c r="B138" s="161"/>
      <c r="C138" s="150"/>
      <c r="D138" s="150"/>
      <c r="E138" s="150"/>
      <c r="F138" s="152"/>
      <c r="G138" s="152"/>
      <c r="H138" s="154"/>
      <c r="I138" s="155"/>
      <c r="J138" s="159"/>
      <c r="K138" s="159"/>
      <c r="L138" s="337"/>
      <c r="M138" s="343" t="str">
        <f>IF(L138="","",LOOKUP(L138,'Work Programme'!$A$8:$A$207,'Work Programme'!$B$8:$B$207))</f>
        <v/>
      </c>
      <c r="N138" s="150"/>
      <c r="O138" s="151"/>
      <c r="P138" s="254" t="str">
        <f>IF(H138="","",VLOOKUP(H138,'Overview - Financial Statement'!$A$46:$B$60,2,FALSE))</f>
        <v/>
      </c>
      <c r="Q138" s="255" t="str">
        <f t="shared" si="26"/>
        <v/>
      </c>
      <c r="R138" s="153"/>
      <c r="S138" s="153"/>
      <c r="T138" s="238">
        <f t="shared" si="27"/>
        <v>0</v>
      </c>
      <c r="U138" s="193" t="s">
        <v>44</v>
      </c>
      <c r="V138" s="173"/>
      <c r="W138" s="193" t="str">
        <f t="shared" si="28"/>
        <v/>
      </c>
      <c r="X138" s="264" t="str">
        <f t="shared" si="29"/>
        <v>OK</v>
      </c>
      <c r="Y138" s="193" t="str">
        <f t="shared" si="30"/>
        <v/>
      </c>
      <c r="Z138" s="193" t="str">
        <f t="shared" si="31"/>
        <v/>
      </c>
      <c r="AA138" s="397" t="str">
        <f t="shared" si="32"/>
        <v/>
      </c>
      <c r="AB138" s="257" t="str">
        <f t="shared" si="33"/>
        <v/>
      </c>
      <c r="AC138" s="257" t="str">
        <f t="shared" si="34"/>
        <v/>
      </c>
      <c r="AD138" s="193" t="str">
        <f t="shared" si="35"/>
        <v>CHECK DATES</v>
      </c>
      <c r="AE138" s="257" t="str">
        <f t="shared" si="36"/>
        <v/>
      </c>
      <c r="AF138" s="286">
        <v>0</v>
      </c>
      <c r="AG138" s="257">
        <f t="shared" si="37"/>
        <v>0</v>
      </c>
      <c r="AH138" s="257" t="str">
        <f t="shared" si="38"/>
        <v/>
      </c>
      <c r="AI138" s="257">
        <f t="shared" si="39"/>
        <v>0</v>
      </c>
    </row>
    <row r="139" spans="1:35" x14ac:dyDescent="0.3">
      <c r="A139" s="287">
        <v>127</v>
      </c>
      <c r="B139" s="161"/>
      <c r="C139" s="150"/>
      <c r="D139" s="150"/>
      <c r="E139" s="150"/>
      <c r="F139" s="152"/>
      <c r="G139" s="152"/>
      <c r="H139" s="154"/>
      <c r="I139" s="155"/>
      <c r="J139" s="159"/>
      <c r="K139" s="159"/>
      <c r="L139" s="337"/>
      <c r="M139" s="343" t="str">
        <f>IF(L139="","",LOOKUP(L139,'Work Programme'!$A$8:$A$207,'Work Programme'!$B$8:$B$207))</f>
        <v/>
      </c>
      <c r="N139" s="150"/>
      <c r="O139" s="151"/>
      <c r="P139" s="254" t="str">
        <f>IF(H139="","",VLOOKUP(H139,'Overview - Financial Statement'!$A$46:$B$60,2,FALSE))</f>
        <v/>
      </c>
      <c r="Q139" s="255" t="str">
        <f t="shared" si="26"/>
        <v/>
      </c>
      <c r="R139" s="153"/>
      <c r="S139" s="153"/>
      <c r="T139" s="238">
        <f t="shared" si="27"/>
        <v>0</v>
      </c>
      <c r="U139" s="193" t="s">
        <v>44</v>
      </c>
      <c r="V139" s="173"/>
      <c r="W139" s="193" t="str">
        <f t="shared" si="28"/>
        <v/>
      </c>
      <c r="X139" s="264" t="str">
        <f t="shared" si="29"/>
        <v>OK</v>
      </c>
      <c r="Y139" s="193" t="str">
        <f t="shared" si="30"/>
        <v/>
      </c>
      <c r="Z139" s="193" t="str">
        <f t="shared" si="31"/>
        <v/>
      </c>
      <c r="AA139" s="397" t="str">
        <f t="shared" si="32"/>
        <v/>
      </c>
      <c r="AB139" s="257" t="str">
        <f t="shared" si="33"/>
        <v/>
      </c>
      <c r="AC139" s="257" t="str">
        <f t="shared" si="34"/>
        <v/>
      </c>
      <c r="AD139" s="193" t="str">
        <f t="shared" si="35"/>
        <v>CHECK DATES</v>
      </c>
      <c r="AE139" s="257" t="str">
        <f t="shared" si="36"/>
        <v/>
      </c>
      <c r="AF139" s="286">
        <v>0</v>
      </c>
      <c r="AG139" s="257">
        <f t="shared" si="37"/>
        <v>0</v>
      </c>
      <c r="AH139" s="257" t="str">
        <f t="shared" si="38"/>
        <v/>
      </c>
      <c r="AI139" s="257">
        <f t="shared" si="39"/>
        <v>0</v>
      </c>
    </row>
    <row r="140" spans="1:35" x14ac:dyDescent="0.3">
      <c r="A140" s="287">
        <v>128</v>
      </c>
      <c r="B140" s="161"/>
      <c r="C140" s="150"/>
      <c r="D140" s="150"/>
      <c r="E140" s="150"/>
      <c r="F140" s="152"/>
      <c r="G140" s="152"/>
      <c r="H140" s="154"/>
      <c r="I140" s="155"/>
      <c r="J140" s="159"/>
      <c r="K140" s="159"/>
      <c r="L140" s="337"/>
      <c r="M140" s="343" t="str">
        <f>IF(L140="","",LOOKUP(L140,'Work Programme'!$A$8:$A$207,'Work Programme'!$B$8:$B$207))</f>
        <v/>
      </c>
      <c r="N140" s="150"/>
      <c r="O140" s="151"/>
      <c r="P140" s="254" t="str">
        <f>IF(H140="","",VLOOKUP(H140,'Overview - Financial Statement'!$A$46:$B$60,2,FALSE))</f>
        <v/>
      </c>
      <c r="Q140" s="255" t="str">
        <f t="shared" si="26"/>
        <v/>
      </c>
      <c r="R140" s="153"/>
      <c r="S140" s="153"/>
      <c r="T140" s="238">
        <f t="shared" si="27"/>
        <v>0</v>
      </c>
      <c r="U140" s="193" t="s">
        <v>44</v>
      </c>
      <c r="V140" s="173"/>
      <c r="W140" s="193" t="str">
        <f t="shared" si="28"/>
        <v/>
      </c>
      <c r="X140" s="264" t="str">
        <f t="shared" si="29"/>
        <v>OK</v>
      </c>
      <c r="Y140" s="193" t="str">
        <f t="shared" si="30"/>
        <v/>
      </c>
      <c r="Z140" s="193" t="str">
        <f t="shared" si="31"/>
        <v/>
      </c>
      <c r="AA140" s="397" t="str">
        <f t="shared" si="32"/>
        <v/>
      </c>
      <c r="AB140" s="257" t="str">
        <f t="shared" si="33"/>
        <v/>
      </c>
      <c r="AC140" s="257" t="str">
        <f t="shared" si="34"/>
        <v/>
      </c>
      <c r="AD140" s="193" t="str">
        <f t="shared" si="35"/>
        <v>CHECK DATES</v>
      </c>
      <c r="AE140" s="257" t="str">
        <f t="shared" si="36"/>
        <v/>
      </c>
      <c r="AF140" s="286">
        <v>0</v>
      </c>
      <c r="AG140" s="257">
        <f t="shared" si="37"/>
        <v>0</v>
      </c>
      <c r="AH140" s="257" t="str">
        <f t="shared" si="38"/>
        <v/>
      </c>
      <c r="AI140" s="257">
        <f t="shared" si="39"/>
        <v>0</v>
      </c>
    </row>
    <row r="141" spans="1:35" x14ac:dyDescent="0.3">
      <c r="A141" s="287">
        <v>129</v>
      </c>
      <c r="B141" s="161"/>
      <c r="C141" s="150"/>
      <c r="D141" s="150"/>
      <c r="E141" s="150"/>
      <c r="F141" s="152"/>
      <c r="G141" s="152"/>
      <c r="H141" s="154"/>
      <c r="I141" s="155"/>
      <c r="J141" s="159"/>
      <c r="K141" s="159"/>
      <c r="L141" s="337"/>
      <c r="M141" s="343" t="str">
        <f>IF(L141="","",LOOKUP(L141,'Work Programme'!$A$8:$A$207,'Work Programme'!$B$8:$B$207))</f>
        <v/>
      </c>
      <c r="N141" s="150"/>
      <c r="O141" s="151"/>
      <c r="P141" s="254" t="str">
        <f>IF(H141="","",VLOOKUP(H141,'Overview - Financial Statement'!$A$46:$B$60,2,FALSE))</f>
        <v/>
      </c>
      <c r="Q141" s="255" t="str">
        <f t="shared" ref="Q141:Q204" si="40">IF(P141="","",I141/P141)</f>
        <v/>
      </c>
      <c r="R141" s="153"/>
      <c r="S141" s="153"/>
      <c r="T141" s="238">
        <f t="shared" si="27"/>
        <v>0</v>
      </c>
      <c r="U141" s="193" t="s">
        <v>44</v>
      </c>
      <c r="V141" s="173"/>
      <c r="W141" s="193" t="str">
        <f t="shared" si="28"/>
        <v/>
      </c>
      <c r="X141" s="264" t="str">
        <f t="shared" si="29"/>
        <v>OK</v>
      </c>
      <c r="Y141" s="193" t="str">
        <f t="shared" si="30"/>
        <v/>
      </c>
      <c r="Z141" s="193" t="str">
        <f t="shared" si="31"/>
        <v/>
      </c>
      <c r="AA141" s="397" t="str">
        <f t="shared" si="32"/>
        <v/>
      </c>
      <c r="AB141" s="257" t="str">
        <f t="shared" si="33"/>
        <v/>
      </c>
      <c r="AC141" s="257" t="str">
        <f t="shared" si="34"/>
        <v/>
      </c>
      <c r="AD141" s="193" t="str">
        <f t="shared" si="35"/>
        <v>CHECK DATES</v>
      </c>
      <c r="AE141" s="257" t="str">
        <f t="shared" si="36"/>
        <v/>
      </c>
      <c r="AF141" s="286">
        <v>0</v>
      </c>
      <c r="AG141" s="257">
        <f t="shared" si="37"/>
        <v>0</v>
      </c>
      <c r="AH141" s="257" t="str">
        <f t="shared" si="38"/>
        <v/>
      </c>
      <c r="AI141" s="257">
        <f t="shared" si="39"/>
        <v>0</v>
      </c>
    </row>
    <row r="142" spans="1:35" x14ac:dyDescent="0.3">
      <c r="A142" s="287">
        <v>130</v>
      </c>
      <c r="B142" s="161"/>
      <c r="C142" s="150"/>
      <c r="D142" s="150"/>
      <c r="E142" s="150"/>
      <c r="F142" s="152"/>
      <c r="G142" s="152"/>
      <c r="H142" s="154"/>
      <c r="I142" s="155"/>
      <c r="J142" s="159"/>
      <c r="K142" s="159"/>
      <c r="L142" s="337"/>
      <c r="M142" s="343" t="str">
        <f>IF(L142="","",LOOKUP(L142,'Work Programme'!$A$8:$A$207,'Work Programme'!$B$8:$B$207))</f>
        <v/>
      </c>
      <c r="N142" s="150"/>
      <c r="O142" s="151"/>
      <c r="P142" s="254" t="str">
        <f>IF(H142="","",VLOOKUP(H142,'Overview - Financial Statement'!$A$46:$B$60,2,FALSE))</f>
        <v/>
      </c>
      <c r="Q142" s="255" t="str">
        <f t="shared" si="40"/>
        <v/>
      </c>
      <c r="R142" s="153"/>
      <c r="S142" s="153"/>
      <c r="T142" s="238">
        <f t="shared" si="27"/>
        <v>0</v>
      </c>
      <c r="U142" s="193" t="s">
        <v>44</v>
      </c>
      <c r="V142" s="173"/>
      <c r="W142" s="193" t="str">
        <f t="shared" si="28"/>
        <v/>
      </c>
      <c r="X142" s="264" t="str">
        <f t="shared" si="29"/>
        <v>OK</v>
      </c>
      <c r="Y142" s="193" t="str">
        <f t="shared" si="30"/>
        <v/>
      </c>
      <c r="Z142" s="193" t="str">
        <f t="shared" si="31"/>
        <v/>
      </c>
      <c r="AA142" s="397" t="str">
        <f t="shared" si="32"/>
        <v/>
      </c>
      <c r="AB142" s="257" t="str">
        <f t="shared" si="33"/>
        <v/>
      </c>
      <c r="AC142" s="257" t="str">
        <f t="shared" si="34"/>
        <v/>
      </c>
      <c r="AD142" s="193" t="str">
        <f t="shared" si="35"/>
        <v>CHECK DATES</v>
      </c>
      <c r="AE142" s="257" t="str">
        <f t="shared" si="36"/>
        <v/>
      </c>
      <c r="AF142" s="286">
        <v>0</v>
      </c>
      <c r="AG142" s="257">
        <f t="shared" si="37"/>
        <v>0</v>
      </c>
      <c r="AH142" s="257" t="str">
        <f t="shared" si="38"/>
        <v/>
      </c>
      <c r="AI142" s="257">
        <f t="shared" si="39"/>
        <v>0</v>
      </c>
    </row>
    <row r="143" spans="1:35" x14ac:dyDescent="0.3">
      <c r="A143" s="287">
        <v>131</v>
      </c>
      <c r="B143" s="161"/>
      <c r="C143" s="150"/>
      <c r="D143" s="150"/>
      <c r="E143" s="150"/>
      <c r="F143" s="152"/>
      <c r="G143" s="152"/>
      <c r="H143" s="154"/>
      <c r="I143" s="155"/>
      <c r="J143" s="159"/>
      <c r="K143" s="159"/>
      <c r="L143" s="337"/>
      <c r="M143" s="343" t="str">
        <f>IF(L143="","",LOOKUP(L143,'Work Programme'!$A$8:$A$207,'Work Programme'!$B$8:$B$207))</f>
        <v/>
      </c>
      <c r="N143" s="150"/>
      <c r="O143" s="151"/>
      <c r="P143" s="254" t="str">
        <f>IF(H143="","",VLOOKUP(H143,'Overview - Financial Statement'!$A$46:$B$60,2,FALSE))</f>
        <v/>
      </c>
      <c r="Q143" s="255" t="str">
        <f t="shared" si="40"/>
        <v/>
      </c>
      <c r="R143" s="153"/>
      <c r="S143" s="153"/>
      <c r="T143" s="238">
        <f t="shared" ref="T143:T206" si="41">IF(R143="YES",Q143,0)</f>
        <v>0</v>
      </c>
      <c r="U143" s="193" t="s">
        <v>44</v>
      </c>
      <c r="V143" s="173"/>
      <c r="W143" s="193" t="str">
        <f t="shared" si="28"/>
        <v/>
      </c>
      <c r="X143" s="264" t="str">
        <f t="shared" si="29"/>
        <v>OK</v>
      </c>
      <c r="Y143" s="193" t="str">
        <f t="shared" si="30"/>
        <v/>
      </c>
      <c r="Z143" s="193" t="str">
        <f t="shared" si="31"/>
        <v/>
      </c>
      <c r="AA143" s="397" t="str">
        <f t="shared" si="32"/>
        <v/>
      </c>
      <c r="AB143" s="257" t="str">
        <f t="shared" si="33"/>
        <v/>
      </c>
      <c r="AC143" s="257" t="str">
        <f t="shared" si="34"/>
        <v/>
      </c>
      <c r="AD143" s="193" t="str">
        <f t="shared" si="35"/>
        <v>CHECK DATES</v>
      </c>
      <c r="AE143" s="257" t="str">
        <f t="shared" si="36"/>
        <v/>
      </c>
      <c r="AF143" s="286">
        <v>0</v>
      </c>
      <c r="AG143" s="257">
        <f t="shared" si="37"/>
        <v>0</v>
      </c>
      <c r="AH143" s="257" t="str">
        <f t="shared" si="38"/>
        <v/>
      </c>
      <c r="AI143" s="257">
        <f t="shared" si="39"/>
        <v>0</v>
      </c>
    </row>
    <row r="144" spans="1:35" x14ac:dyDescent="0.3">
      <c r="A144" s="287">
        <v>132</v>
      </c>
      <c r="B144" s="161"/>
      <c r="C144" s="150"/>
      <c r="D144" s="150"/>
      <c r="E144" s="150"/>
      <c r="F144" s="152"/>
      <c r="G144" s="152"/>
      <c r="H144" s="154"/>
      <c r="I144" s="155"/>
      <c r="J144" s="159"/>
      <c r="K144" s="159"/>
      <c r="L144" s="337"/>
      <c r="M144" s="343" t="str">
        <f>IF(L144="","",LOOKUP(L144,'Work Programme'!$A$8:$A$207,'Work Programme'!$B$8:$B$207))</f>
        <v/>
      </c>
      <c r="N144" s="150"/>
      <c r="O144" s="151"/>
      <c r="P144" s="254" t="str">
        <f>IF(H144="","",VLOOKUP(H144,'Overview - Financial Statement'!$A$46:$B$60,2,FALSE))</f>
        <v/>
      </c>
      <c r="Q144" s="255" t="str">
        <f t="shared" si="40"/>
        <v/>
      </c>
      <c r="R144" s="153"/>
      <c r="S144" s="153"/>
      <c r="T144" s="238">
        <f t="shared" si="41"/>
        <v>0</v>
      </c>
      <c r="U144" s="193" t="s">
        <v>44</v>
      </c>
      <c r="V144" s="173"/>
      <c r="W144" s="193" t="str">
        <f t="shared" si="28"/>
        <v/>
      </c>
      <c r="X144" s="264" t="str">
        <f t="shared" si="29"/>
        <v>OK</v>
      </c>
      <c r="Y144" s="193" t="str">
        <f t="shared" si="30"/>
        <v/>
      </c>
      <c r="Z144" s="193" t="str">
        <f t="shared" si="31"/>
        <v/>
      </c>
      <c r="AA144" s="397" t="str">
        <f t="shared" si="32"/>
        <v/>
      </c>
      <c r="AB144" s="257" t="str">
        <f t="shared" si="33"/>
        <v/>
      </c>
      <c r="AC144" s="257" t="str">
        <f t="shared" si="34"/>
        <v/>
      </c>
      <c r="AD144" s="193" t="str">
        <f t="shared" si="35"/>
        <v>CHECK DATES</v>
      </c>
      <c r="AE144" s="257" t="str">
        <f t="shared" si="36"/>
        <v/>
      </c>
      <c r="AF144" s="286">
        <v>0</v>
      </c>
      <c r="AG144" s="257">
        <f t="shared" si="37"/>
        <v>0</v>
      </c>
      <c r="AH144" s="257" t="str">
        <f t="shared" si="38"/>
        <v/>
      </c>
      <c r="AI144" s="257">
        <f t="shared" si="39"/>
        <v>0</v>
      </c>
    </row>
    <row r="145" spans="1:35" x14ac:dyDescent="0.3">
      <c r="A145" s="287">
        <v>133</v>
      </c>
      <c r="B145" s="161"/>
      <c r="C145" s="150"/>
      <c r="D145" s="150"/>
      <c r="E145" s="150"/>
      <c r="F145" s="152"/>
      <c r="G145" s="152"/>
      <c r="H145" s="154"/>
      <c r="I145" s="155"/>
      <c r="J145" s="159"/>
      <c r="K145" s="159"/>
      <c r="L145" s="337"/>
      <c r="M145" s="343" t="str">
        <f>IF(L145="","",LOOKUP(L145,'Work Programme'!$A$8:$A$207,'Work Programme'!$B$8:$B$207))</f>
        <v/>
      </c>
      <c r="N145" s="150"/>
      <c r="O145" s="151"/>
      <c r="P145" s="254" t="str">
        <f>IF(H145="","",VLOOKUP(H145,'Overview - Financial Statement'!$A$46:$B$60,2,FALSE))</f>
        <v/>
      </c>
      <c r="Q145" s="255" t="str">
        <f t="shared" si="40"/>
        <v/>
      </c>
      <c r="R145" s="153"/>
      <c r="S145" s="153"/>
      <c r="T145" s="238">
        <f t="shared" si="41"/>
        <v>0</v>
      </c>
      <c r="U145" s="193" t="s">
        <v>44</v>
      </c>
      <c r="V145" s="173"/>
      <c r="W145" s="193" t="str">
        <f t="shared" si="28"/>
        <v/>
      </c>
      <c r="X145" s="264" t="str">
        <f t="shared" si="29"/>
        <v>OK</v>
      </c>
      <c r="Y145" s="193" t="str">
        <f t="shared" si="30"/>
        <v/>
      </c>
      <c r="Z145" s="193" t="str">
        <f t="shared" si="31"/>
        <v/>
      </c>
      <c r="AA145" s="397" t="str">
        <f t="shared" si="32"/>
        <v/>
      </c>
      <c r="AB145" s="257" t="str">
        <f t="shared" si="33"/>
        <v/>
      </c>
      <c r="AC145" s="257" t="str">
        <f t="shared" si="34"/>
        <v/>
      </c>
      <c r="AD145" s="193" t="str">
        <f t="shared" si="35"/>
        <v>CHECK DATES</v>
      </c>
      <c r="AE145" s="257" t="str">
        <f t="shared" si="36"/>
        <v/>
      </c>
      <c r="AF145" s="286">
        <v>0</v>
      </c>
      <c r="AG145" s="257">
        <f t="shared" si="37"/>
        <v>0</v>
      </c>
      <c r="AH145" s="257" t="str">
        <f t="shared" si="38"/>
        <v/>
      </c>
      <c r="AI145" s="257">
        <f t="shared" si="39"/>
        <v>0</v>
      </c>
    </row>
    <row r="146" spans="1:35" x14ac:dyDescent="0.3">
      <c r="A146" s="287">
        <v>134</v>
      </c>
      <c r="B146" s="161"/>
      <c r="C146" s="150"/>
      <c r="D146" s="150"/>
      <c r="E146" s="150"/>
      <c r="F146" s="152"/>
      <c r="G146" s="152"/>
      <c r="H146" s="154"/>
      <c r="I146" s="155"/>
      <c r="J146" s="159"/>
      <c r="K146" s="159"/>
      <c r="L146" s="337"/>
      <c r="M146" s="343" t="str">
        <f>IF(L146="","",LOOKUP(L146,'Work Programme'!$A$8:$A$207,'Work Programme'!$B$8:$B$207))</f>
        <v/>
      </c>
      <c r="N146" s="150"/>
      <c r="O146" s="151"/>
      <c r="P146" s="254" t="str">
        <f>IF(H146="","",VLOOKUP(H146,'Overview - Financial Statement'!$A$46:$B$60,2,FALSE))</f>
        <v/>
      </c>
      <c r="Q146" s="255" t="str">
        <f t="shared" si="40"/>
        <v/>
      </c>
      <c r="R146" s="153"/>
      <c r="S146" s="153"/>
      <c r="T146" s="238">
        <f t="shared" si="41"/>
        <v>0</v>
      </c>
      <c r="U146" s="193" t="s">
        <v>44</v>
      </c>
      <c r="V146" s="173"/>
      <c r="W146" s="193" t="str">
        <f t="shared" si="28"/>
        <v/>
      </c>
      <c r="X146" s="264" t="str">
        <f t="shared" si="29"/>
        <v>OK</v>
      </c>
      <c r="Y146" s="193" t="str">
        <f t="shared" si="30"/>
        <v/>
      </c>
      <c r="Z146" s="193" t="str">
        <f t="shared" si="31"/>
        <v/>
      </c>
      <c r="AA146" s="397" t="str">
        <f t="shared" si="32"/>
        <v/>
      </c>
      <c r="AB146" s="257" t="str">
        <f t="shared" si="33"/>
        <v/>
      </c>
      <c r="AC146" s="257" t="str">
        <f t="shared" si="34"/>
        <v/>
      </c>
      <c r="AD146" s="193" t="str">
        <f t="shared" si="35"/>
        <v>CHECK DATES</v>
      </c>
      <c r="AE146" s="257" t="str">
        <f t="shared" si="36"/>
        <v/>
      </c>
      <c r="AF146" s="286">
        <v>0</v>
      </c>
      <c r="AG146" s="257">
        <f t="shared" si="37"/>
        <v>0</v>
      </c>
      <c r="AH146" s="257" t="str">
        <f t="shared" si="38"/>
        <v/>
      </c>
      <c r="AI146" s="257">
        <f t="shared" si="39"/>
        <v>0</v>
      </c>
    </row>
    <row r="147" spans="1:35" x14ac:dyDescent="0.3">
      <c r="A147" s="287">
        <v>135</v>
      </c>
      <c r="B147" s="161"/>
      <c r="C147" s="150"/>
      <c r="D147" s="150"/>
      <c r="E147" s="150"/>
      <c r="F147" s="152"/>
      <c r="G147" s="152"/>
      <c r="H147" s="154"/>
      <c r="I147" s="155"/>
      <c r="J147" s="159"/>
      <c r="K147" s="159"/>
      <c r="L147" s="337"/>
      <c r="M147" s="343" t="str">
        <f>IF(L147="","",LOOKUP(L147,'Work Programme'!$A$8:$A$207,'Work Programme'!$B$8:$B$207))</f>
        <v/>
      </c>
      <c r="N147" s="150"/>
      <c r="O147" s="151"/>
      <c r="P147" s="254" t="str">
        <f>IF(H147="","",VLOOKUP(H147,'Overview - Financial Statement'!$A$46:$B$60,2,FALSE))</f>
        <v/>
      </c>
      <c r="Q147" s="255" t="str">
        <f t="shared" si="40"/>
        <v/>
      </c>
      <c r="R147" s="153"/>
      <c r="S147" s="153"/>
      <c r="T147" s="238">
        <f t="shared" si="41"/>
        <v>0</v>
      </c>
      <c r="U147" s="193" t="s">
        <v>44</v>
      </c>
      <c r="V147" s="173"/>
      <c r="W147" s="193" t="str">
        <f t="shared" si="28"/>
        <v/>
      </c>
      <c r="X147" s="264" t="str">
        <f t="shared" si="29"/>
        <v>OK</v>
      </c>
      <c r="Y147" s="193" t="str">
        <f t="shared" si="30"/>
        <v/>
      </c>
      <c r="Z147" s="193" t="str">
        <f t="shared" si="31"/>
        <v/>
      </c>
      <c r="AA147" s="397" t="str">
        <f t="shared" si="32"/>
        <v/>
      </c>
      <c r="AB147" s="257" t="str">
        <f t="shared" si="33"/>
        <v/>
      </c>
      <c r="AC147" s="257" t="str">
        <f t="shared" si="34"/>
        <v/>
      </c>
      <c r="AD147" s="193" t="str">
        <f t="shared" si="35"/>
        <v>CHECK DATES</v>
      </c>
      <c r="AE147" s="257" t="str">
        <f t="shared" si="36"/>
        <v/>
      </c>
      <c r="AF147" s="286">
        <v>0</v>
      </c>
      <c r="AG147" s="257">
        <f t="shared" si="37"/>
        <v>0</v>
      </c>
      <c r="AH147" s="257" t="str">
        <f t="shared" si="38"/>
        <v/>
      </c>
      <c r="AI147" s="257">
        <f t="shared" si="39"/>
        <v>0</v>
      </c>
    </row>
    <row r="148" spans="1:35" x14ac:dyDescent="0.3">
      <c r="A148" s="287">
        <v>136</v>
      </c>
      <c r="B148" s="161"/>
      <c r="C148" s="150"/>
      <c r="D148" s="150"/>
      <c r="E148" s="150"/>
      <c r="F148" s="152"/>
      <c r="G148" s="152"/>
      <c r="H148" s="154"/>
      <c r="I148" s="155"/>
      <c r="J148" s="159"/>
      <c r="K148" s="159"/>
      <c r="L148" s="337"/>
      <c r="M148" s="343" t="str">
        <f>IF(L148="","",LOOKUP(L148,'Work Programme'!$A$8:$A$207,'Work Programme'!$B$8:$B$207))</f>
        <v/>
      </c>
      <c r="N148" s="150"/>
      <c r="O148" s="151"/>
      <c r="P148" s="254" t="str">
        <f>IF(H148="","",VLOOKUP(H148,'Overview - Financial Statement'!$A$46:$B$60,2,FALSE))</f>
        <v/>
      </c>
      <c r="Q148" s="255" t="str">
        <f t="shared" si="40"/>
        <v/>
      </c>
      <c r="R148" s="153"/>
      <c r="S148" s="153"/>
      <c r="T148" s="238">
        <f t="shared" si="41"/>
        <v>0</v>
      </c>
      <c r="U148" s="193" t="s">
        <v>44</v>
      </c>
      <c r="V148" s="173"/>
      <c r="W148" s="193" t="str">
        <f t="shared" ref="W148:W211" si="42">IF(Q148="","",IF(F148="","CHECK DATES","OK"))</f>
        <v/>
      </c>
      <c r="X148" s="264" t="str">
        <f t="shared" ref="X148:X211" si="43">IF(F148-(J148)&lt;0,"a posteriori ?","OK")</f>
        <v>OK</v>
      </c>
      <c r="Y148" s="193" t="str">
        <f t="shared" ref="Y148:Y211" si="44">IF(Q148="","",(IF(OR(J148&lt;=($E$4-1),J148&gt;=($G$4+1),K148&lt;=($E$4-1),K148&gt;=($G$4+1)),"CHECK DATES","OK")))</f>
        <v/>
      </c>
      <c r="Z148" s="193" t="str">
        <f t="shared" ref="Z148:Z211" si="45">IF(H148="","",H148)</f>
        <v/>
      </c>
      <c r="AA148" s="397" t="str">
        <f t="shared" ref="AA148:AA211" si="46">IF(H148="","",IF(HLOOKUP(H148,$V$4:$AJ$5,2,FALSE)="",P148,IF(P148&lt;&gt;HLOOKUP(H148,$V$4:$AJ$5,2,FALSE),HLOOKUP(H148,$V$4:$AJ$5,2,FALSE),P148)))</f>
        <v/>
      </c>
      <c r="AB148" s="257" t="str">
        <f t="shared" ref="AB148:AB211" si="47">IF(P148="","",IF(AA148=1,Q148,I148/AA148))</f>
        <v/>
      </c>
      <c r="AC148" s="257" t="str">
        <f t="shared" ref="AC148:AC211" si="48">IF(AB148="","",IF(AA148=1,0,AB148-Q148))</f>
        <v/>
      </c>
      <c r="AD148" s="193" t="str">
        <f t="shared" ref="AD148:AD211" si="49">IF(Q148=0,"",(IF(G148="","CHECK DATES","OK")))</f>
        <v>CHECK DATES</v>
      </c>
      <c r="AE148" s="257" t="str">
        <f t="shared" ref="AE148:AE211" si="50">IF(OR(U148="NO",Y148="CHECK DATES",AD148="CHECK DATES"),AB148,"")</f>
        <v/>
      </c>
      <c r="AF148" s="286">
        <v>0</v>
      </c>
      <c r="AG148" s="257">
        <f t="shared" ref="AG148:AG211" si="51">IF(OR(U148="NO",AE148&gt;0,AF148&gt;0)*(AND(OR(R148="NO",R148=""))),SUM(AE148:AF148),"")</f>
        <v>0</v>
      </c>
      <c r="AH148" s="257" t="str">
        <f t="shared" ref="AH148:AH211" si="52">IF(OR(U148="NO",AE148&gt;0,AF148&gt;0)*(AND(OR(R148="YES"))),SUM(AE148:AF148),"")</f>
        <v/>
      </c>
      <c r="AI148" s="257">
        <f t="shared" ref="AI148:AI211" si="53">IF(R148="YES",AB148,0)</f>
        <v>0</v>
      </c>
    </row>
    <row r="149" spans="1:35" x14ac:dyDescent="0.3">
      <c r="A149" s="287">
        <v>137</v>
      </c>
      <c r="B149" s="161"/>
      <c r="C149" s="150"/>
      <c r="D149" s="150"/>
      <c r="E149" s="150"/>
      <c r="F149" s="152"/>
      <c r="G149" s="152"/>
      <c r="H149" s="154"/>
      <c r="I149" s="155"/>
      <c r="J149" s="159"/>
      <c r="K149" s="159"/>
      <c r="L149" s="337"/>
      <c r="M149" s="343" t="str">
        <f>IF(L149="","",LOOKUP(L149,'Work Programme'!$A$8:$A$207,'Work Programme'!$B$8:$B$207))</f>
        <v/>
      </c>
      <c r="N149" s="150"/>
      <c r="O149" s="151"/>
      <c r="P149" s="254" t="str">
        <f>IF(H149="","",VLOOKUP(H149,'Overview - Financial Statement'!$A$46:$B$60,2,FALSE))</f>
        <v/>
      </c>
      <c r="Q149" s="255" t="str">
        <f t="shared" si="40"/>
        <v/>
      </c>
      <c r="R149" s="153"/>
      <c r="S149" s="153"/>
      <c r="T149" s="238">
        <f t="shared" si="41"/>
        <v>0</v>
      </c>
      <c r="U149" s="193" t="s">
        <v>44</v>
      </c>
      <c r="V149" s="173"/>
      <c r="W149" s="193" t="str">
        <f t="shared" si="42"/>
        <v/>
      </c>
      <c r="X149" s="264" t="str">
        <f t="shared" si="43"/>
        <v>OK</v>
      </c>
      <c r="Y149" s="193" t="str">
        <f t="shared" si="44"/>
        <v/>
      </c>
      <c r="Z149" s="193" t="str">
        <f t="shared" si="45"/>
        <v/>
      </c>
      <c r="AA149" s="397" t="str">
        <f t="shared" si="46"/>
        <v/>
      </c>
      <c r="AB149" s="257" t="str">
        <f t="shared" si="47"/>
        <v/>
      </c>
      <c r="AC149" s="257" t="str">
        <f t="shared" si="48"/>
        <v/>
      </c>
      <c r="AD149" s="193" t="str">
        <f t="shared" si="49"/>
        <v>CHECK DATES</v>
      </c>
      <c r="AE149" s="257" t="str">
        <f t="shared" si="50"/>
        <v/>
      </c>
      <c r="AF149" s="286">
        <v>0</v>
      </c>
      <c r="AG149" s="257">
        <f t="shared" si="51"/>
        <v>0</v>
      </c>
      <c r="AH149" s="257" t="str">
        <f t="shared" si="52"/>
        <v/>
      </c>
      <c r="AI149" s="257">
        <f t="shared" si="53"/>
        <v>0</v>
      </c>
    </row>
    <row r="150" spans="1:35" x14ac:dyDescent="0.3">
      <c r="A150" s="287">
        <v>138</v>
      </c>
      <c r="B150" s="161"/>
      <c r="C150" s="150"/>
      <c r="D150" s="150"/>
      <c r="E150" s="150"/>
      <c r="F150" s="152"/>
      <c r="G150" s="152"/>
      <c r="H150" s="154"/>
      <c r="I150" s="155"/>
      <c r="J150" s="159"/>
      <c r="K150" s="159"/>
      <c r="L150" s="337"/>
      <c r="M150" s="343" t="str">
        <f>IF(L150="","",LOOKUP(L150,'Work Programme'!$A$8:$A$207,'Work Programme'!$B$8:$B$207))</f>
        <v/>
      </c>
      <c r="N150" s="150"/>
      <c r="O150" s="151"/>
      <c r="P150" s="254" t="str">
        <f>IF(H150="","",VLOOKUP(H150,'Overview - Financial Statement'!$A$46:$B$60,2,FALSE))</f>
        <v/>
      </c>
      <c r="Q150" s="255" t="str">
        <f t="shared" si="40"/>
        <v/>
      </c>
      <c r="R150" s="153"/>
      <c r="S150" s="153"/>
      <c r="T150" s="238">
        <f t="shared" si="41"/>
        <v>0</v>
      </c>
      <c r="U150" s="193" t="s">
        <v>44</v>
      </c>
      <c r="V150" s="173"/>
      <c r="W150" s="193" t="str">
        <f t="shared" si="42"/>
        <v/>
      </c>
      <c r="X150" s="264" t="str">
        <f t="shared" si="43"/>
        <v>OK</v>
      </c>
      <c r="Y150" s="193" t="str">
        <f t="shared" si="44"/>
        <v/>
      </c>
      <c r="Z150" s="193" t="str">
        <f t="shared" si="45"/>
        <v/>
      </c>
      <c r="AA150" s="397" t="str">
        <f t="shared" si="46"/>
        <v/>
      </c>
      <c r="AB150" s="257" t="str">
        <f t="shared" si="47"/>
        <v/>
      </c>
      <c r="AC150" s="257" t="str">
        <f t="shared" si="48"/>
        <v/>
      </c>
      <c r="AD150" s="193" t="str">
        <f t="shared" si="49"/>
        <v>CHECK DATES</v>
      </c>
      <c r="AE150" s="257" t="str">
        <f t="shared" si="50"/>
        <v/>
      </c>
      <c r="AF150" s="286">
        <v>0</v>
      </c>
      <c r="AG150" s="257">
        <f t="shared" si="51"/>
        <v>0</v>
      </c>
      <c r="AH150" s="257" t="str">
        <f t="shared" si="52"/>
        <v/>
      </c>
      <c r="AI150" s="257">
        <f t="shared" si="53"/>
        <v>0</v>
      </c>
    </row>
    <row r="151" spans="1:35" x14ac:dyDescent="0.3">
      <c r="A151" s="287">
        <v>139</v>
      </c>
      <c r="B151" s="161"/>
      <c r="C151" s="150"/>
      <c r="D151" s="150"/>
      <c r="E151" s="150"/>
      <c r="F151" s="152"/>
      <c r="G151" s="152"/>
      <c r="H151" s="154"/>
      <c r="I151" s="155"/>
      <c r="J151" s="159"/>
      <c r="K151" s="159"/>
      <c r="L151" s="337"/>
      <c r="M151" s="343" t="str">
        <f>IF(L151="","",LOOKUP(L151,'Work Programme'!$A$8:$A$207,'Work Programme'!$B$8:$B$207))</f>
        <v/>
      </c>
      <c r="N151" s="150"/>
      <c r="O151" s="151"/>
      <c r="P151" s="254" t="str">
        <f>IF(H151="","",VLOOKUP(H151,'Overview - Financial Statement'!$A$46:$B$60,2,FALSE))</f>
        <v/>
      </c>
      <c r="Q151" s="255" t="str">
        <f t="shared" si="40"/>
        <v/>
      </c>
      <c r="R151" s="153"/>
      <c r="S151" s="153"/>
      <c r="T151" s="238">
        <f t="shared" si="41"/>
        <v>0</v>
      </c>
      <c r="U151" s="193" t="s">
        <v>44</v>
      </c>
      <c r="V151" s="173"/>
      <c r="W151" s="193" t="str">
        <f t="shared" si="42"/>
        <v/>
      </c>
      <c r="X151" s="264" t="str">
        <f t="shared" si="43"/>
        <v>OK</v>
      </c>
      <c r="Y151" s="193" t="str">
        <f t="shared" si="44"/>
        <v/>
      </c>
      <c r="Z151" s="193" t="str">
        <f t="shared" si="45"/>
        <v/>
      </c>
      <c r="AA151" s="397" t="str">
        <f t="shared" si="46"/>
        <v/>
      </c>
      <c r="AB151" s="257" t="str">
        <f t="shared" si="47"/>
        <v/>
      </c>
      <c r="AC151" s="257" t="str">
        <f t="shared" si="48"/>
        <v/>
      </c>
      <c r="AD151" s="193" t="str">
        <f t="shared" si="49"/>
        <v>CHECK DATES</v>
      </c>
      <c r="AE151" s="257" t="str">
        <f t="shared" si="50"/>
        <v/>
      </c>
      <c r="AF151" s="286">
        <v>0</v>
      </c>
      <c r="AG151" s="257">
        <f t="shared" si="51"/>
        <v>0</v>
      </c>
      <c r="AH151" s="257" t="str">
        <f t="shared" si="52"/>
        <v/>
      </c>
      <c r="AI151" s="257">
        <f t="shared" si="53"/>
        <v>0</v>
      </c>
    </row>
    <row r="152" spans="1:35" x14ac:dyDescent="0.3">
      <c r="A152" s="287">
        <v>140</v>
      </c>
      <c r="B152" s="161"/>
      <c r="C152" s="150"/>
      <c r="D152" s="150"/>
      <c r="E152" s="150"/>
      <c r="F152" s="152"/>
      <c r="G152" s="152"/>
      <c r="H152" s="154"/>
      <c r="I152" s="155"/>
      <c r="J152" s="159"/>
      <c r="K152" s="159"/>
      <c r="L152" s="337"/>
      <c r="M152" s="343" t="str">
        <f>IF(L152="","",LOOKUP(L152,'Work Programme'!$A$8:$A$207,'Work Programme'!$B$8:$B$207))</f>
        <v/>
      </c>
      <c r="N152" s="150"/>
      <c r="O152" s="151"/>
      <c r="P152" s="254" t="str">
        <f>IF(H152="","",VLOOKUP(H152,'Overview - Financial Statement'!$A$46:$B$60,2,FALSE))</f>
        <v/>
      </c>
      <c r="Q152" s="255" t="str">
        <f t="shared" si="40"/>
        <v/>
      </c>
      <c r="R152" s="153"/>
      <c r="S152" s="153"/>
      <c r="T152" s="238">
        <f t="shared" si="41"/>
        <v>0</v>
      </c>
      <c r="U152" s="193" t="s">
        <v>44</v>
      </c>
      <c r="V152" s="173"/>
      <c r="W152" s="193" t="str">
        <f t="shared" si="42"/>
        <v/>
      </c>
      <c r="X152" s="264" t="str">
        <f t="shared" si="43"/>
        <v>OK</v>
      </c>
      <c r="Y152" s="193" t="str">
        <f t="shared" si="44"/>
        <v/>
      </c>
      <c r="Z152" s="193" t="str">
        <f t="shared" si="45"/>
        <v/>
      </c>
      <c r="AA152" s="397" t="str">
        <f t="shared" si="46"/>
        <v/>
      </c>
      <c r="AB152" s="257" t="str">
        <f t="shared" si="47"/>
        <v/>
      </c>
      <c r="AC152" s="257" t="str">
        <f t="shared" si="48"/>
        <v/>
      </c>
      <c r="AD152" s="193" t="str">
        <f t="shared" si="49"/>
        <v>CHECK DATES</v>
      </c>
      <c r="AE152" s="257" t="str">
        <f t="shared" si="50"/>
        <v/>
      </c>
      <c r="AF152" s="286">
        <v>0</v>
      </c>
      <c r="AG152" s="257">
        <f t="shared" si="51"/>
        <v>0</v>
      </c>
      <c r="AH152" s="257" t="str">
        <f t="shared" si="52"/>
        <v/>
      </c>
      <c r="AI152" s="257">
        <f t="shared" si="53"/>
        <v>0</v>
      </c>
    </row>
    <row r="153" spans="1:35" x14ac:dyDescent="0.3">
      <c r="A153" s="287">
        <v>141</v>
      </c>
      <c r="B153" s="161"/>
      <c r="C153" s="150"/>
      <c r="D153" s="150"/>
      <c r="E153" s="150"/>
      <c r="F153" s="152"/>
      <c r="G153" s="152"/>
      <c r="H153" s="154"/>
      <c r="I153" s="155"/>
      <c r="J153" s="159"/>
      <c r="K153" s="159"/>
      <c r="L153" s="337"/>
      <c r="M153" s="343" t="str">
        <f>IF(L153="","",LOOKUP(L153,'Work Programme'!$A$8:$A$207,'Work Programme'!$B$8:$B$207))</f>
        <v/>
      </c>
      <c r="N153" s="150"/>
      <c r="O153" s="151"/>
      <c r="P153" s="254" t="str">
        <f>IF(H153="","",VLOOKUP(H153,'Overview - Financial Statement'!$A$46:$B$60,2,FALSE))</f>
        <v/>
      </c>
      <c r="Q153" s="255" t="str">
        <f t="shared" si="40"/>
        <v/>
      </c>
      <c r="R153" s="153"/>
      <c r="S153" s="153"/>
      <c r="T153" s="238">
        <f t="shared" si="41"/>
        <v>0</v>
      </c>
      <c r="U153" s="193" t="s">
        <v>44</v>
      </c>
      <c r="V153" s="173"/>
      <c r="W153" s="193" t="str">
        <f t="shared" si="42"/>
        <v/>
      </c>
      <c r="X153" s="264" t="str">
        <f t="shared" si="43"/>
        <v>OK</v>
      </c>
      <c r="Y153" s="193" t="str">
        <f t="shared" si="44"/>
        <v/>
      </c>
      <c r="Z153" s="193" t="str">
        <f t="shared" si="45"/>
        <v/>
      </c>
      <c r="AA153" s="397" t="str">
        <f t="shared" si="46"/>
        <v/>
      </c>
      <c r="AB153" s="257" t="str">
        <f t="shared" si="47"/>
        <v/>
      </c>
      <c r="AC153" s="257" t="str">
        <f t="shared" si="48"/>
        <v/>
      </c>
      <c r="AD153" s="193" t="str">
        <f t="shared" si="49"/>
        <v>CHECK DATES</v>
      </c>
      <c r="AE153" s="257" t="str">
        <f t="shared" si="50"/>
        <v/>
      </c>
      <c r="AF153" s="286">
        <v>0</v>
      </c>
      <c r="AG153" s="257">
        <f t="shared" si="51"/>
        <v>0</v>
      </c>
      <c r="AH153" s="257" t="str">
        <f t="shared" si="52"/>
        <v/>
      </c>
      <c r="AI153" s="257">
        <f t="shared" si="53"/>
        <v>0</v>
      </c>
    </row>
    <row r="154" spans="1:35" x14ac:dyDescent="0.3">
      <c r="A154" s="287">
        <v>142</v>
      </c>
      <c r="B154" s="161"/>
      <c r="C154" s="150"/>
      <c r="D154" s="150"/>
      <c r="E154" s="150"/>
      <c r="F154" s="152"/>
      <c r="G154" s="152"/>
      <c r="H154" s="154"/>
      <c r="I154" s="155"/>
      <c r="J154" s="159"/>
      <c r="K154" s="159"/>
      <c r="L154" s="337"/>
      <c r="M154" s="343" t="str">
        <f>IF(L154="","",LOOKUP(L154,'Work Programme'!$A$8:$A$207,'Work Programme'!$B$8:$B$207))</f>
        <v/>
      </c>
      <c r="N154" s="150"/>
      <c r="O154" s="151"/>
      <c r="P154" s="254" t="str">
        <f>IF(H154="","",VLOOKUP(H154,'Overview - Financial Statement'!$A$46:$B$60,2,FALSE))</f>
        <v/>
      </c>
      <c r="Q154" s="255" t="str">
        <f t="shared" si="40"/>
        <v/>
      </c>
      <c r="R154" s="153"/>
      <c r="S154" s="153"/>
      <c r="T154" s="238">
        <f t="shared" si="41"/>
        <v>0</v>
      </c>
      <c r="U154" s="193" t="s">
        <v>44</v>
      </c>
      <c r="V154" s="173"/>
      <c r="W154" s="193" t="str">
        <f t="shared" si="42"/>
        <v/>
      </c>
      <c r="X154" s="264" t="str">
        <f t="shared" si="43"/>
        <v>OK</v>
      </c>
      <c r="Y154" s="193" t="str">
        <f t="shared" si="44"/>
        <v/>
      </c>
      <c r="Z154" s="193" t="str">
        <f t="shared" si="45"/>
        <v/>
      </c>
      <c r="AA154" s="397" t="str">
        <f t="shared" si="46"/>
        <v/>
      </c>
      <c r="AB154" s="257" t="str">
        <f t="shared" si="47"/>
        <v/>
      </c>
      <c r="AC154" s="257" t="str">
        <f t="shared" si="48"/>
        <v/>
      </c>
      <c r="AD154" s="193" t="str">
        <f t="shared" si="49"/>
        <v>CHECK DATES</v>
      </c>
      <c r="AE154" s="257" t="str">
        <f t="shared" si="50"/>
        <v/>
      </c>
      <c r="AF154" s="286">
        <v>0</v>
      </c>
      <c r="AG154" s="257">
        <f t="shared" si="51"/>
        <v>0</v>
      </c>
      <c r="AH154" s="257" t="str">
        <f t="shared" si="52"/>
        <v/>
      </c>
      <c r="AI154" s="257">
        <f t="shared" si="53"/>
        <v>0</v>
      </c>
    </row>
    <row r="155" spans="1:35" x14ac:dyDescent="0.3">
      <c r="A155" s="287">
        <v>143</v>
      </c>
      <c r="B155" s="161"/>
      <c r="C155" s="150"/>
      <c r="D155" s="150"/>
      <c r="E155" s="150"/>
      <c r="F155" s="152"/>
      <c r="G155" s="152"/>
      <c r="H155" s="154"/>
      <c r="I155" s="155"/>
      <c r="J155" s="159"/>
      <c r="K155" s="159"/>
      <c r="L155" s="337"/>
      <c r="M155" s="343" t="str">
        <f>IF(L155="","",LOOKUP(L155,'Work Programme'!$A$8:$A$207,'Work Programme'!$B$8:$B$207))</f>
        <v/>
      </c>
      <c r="N155" s="150"/>
      <c r="O155" s="151"/>
      <c r="P155" s="254" t="str">
        <f>IF(H155="","",VLOOKUP(H155,'Overview - Financial Statement'!$A$46:$B$60,2,FALSE))</f>
        <v/>
      </c>
      <c r="Q155" s="255" t="str">
        <f t="shared" si="40"/>
        <v/>
      </c>
      <c r="R155" s="153"/>
      <c r="S155" s="153"/>
      <c r="T155" s="238">
        <f t="shared" si="41"/>
        <v>0</v>
      </c>
      <c r="U155" s="193" t="s">
        <v>44</v>
      </c>
      <c r="V155" s="173"/>
      <c r="W155" s="193" t="str">
        <f t="shared" si="42"/>
        <v/>
      </c>
      <c r="X155" s="264" t="str">
        <f t="shared" si="43"/>
        <v>OK</v>
      </c>
      <c r="Y155" s="193" t="str">
        <f t="shared" si="44"/>
        <v/>
      </c>
      <c r="Z155" s="193" t="str">
        <f t="shared" si="45"/>
        <v/>
      </c>
      <c r="AA155" s="397" t="str">
        <f t="shared" si="46"/>
        <v/>
      </c>
      <c r="AB155" s="257" t="str">
        <f t="shared" si="47"/>
        <v/>
      </c>
      <c r="AC155" s="257" t="str">
        <f t="shared" si="48"/>
        <v/>
      </c>
      <c r="AD155" s="193" t="str">
        <f t="shared" si="49"/>
        <v>CHECK DATES</v>
      </c>
      <c r="AE155" s="257" t="str">
        <f t="shared" si="50"/>
        <v/>
      </c>
      <c r="AF155" s="286">
        <v>0</v>
      </c>
      <c r="AG155" s="257">
        <f t="shared" si="51"/>
        <v>0</v>
      </c>
      <c r="AH155" s="257" t="str">
        <f t="shared" si="52"/>
        <v/>
      </c>
      <c r="AI155" s="257">
        <f t="shared" si="53"/>
        <v>0</v>
      </c>
    </row>
    <row r="156" spans="1:35" x14ac:dyDescent="0.3">
      <c r="A156" s="287">
        <v>144</v>
      </c>
      <c r="B156" s="161"/>
      <c r="C156" s="150"/>
      <c r="D156" s="150"/>
      <c r="E156" s="150"/>
      <c r="F156" s="152"/>
      <c r="G156" s="152"/>
      <c r="H156" s="154"/>
      <c r="I156" s="155"/>
      <c r="J156" s="159"/>
      <c r="K156" s="159"/>
      <c r="L156" s="337"/>
      <c r="M156" s="343" t="str">
        <f>IF(L156="","",LOOKUP(L156,'Work Programme'!$A$8:$A$207,'Work Programme'!$B$8:$B$207))</f>
        <v/>
      </c>
      <c r="N156" s="150"/>
      <c r="O156" s="151"/>
      <c r="P156" s="254" t="str">
        <f>IF(H156="","",VLOOKUP(H156,'Overview - Financial Statement'!$A$46:$B$60,2,FALSE))</f>
        <v/>
      </c>
      <c r="Q156" s="255" t="str">
        <f t="shared" si="40"/>
        <v/>
      </c>
      <c r="R156" s="153"/>
      <c r="S156" s="153"/>
      <c r="T156" s="238">
        <f t="shared" si="41"/>
        <v>0</v>
      </c>
      <c r="U156" s="193" t="s">
        <v>44</v>
      </c>
      <c r="V156" s="173"/>
      <c r="W156" s="193" t="str">
        <f t="shared" si="42"/>
        <v/>
      </c>
      <c r="X156" s="264" t="str">
        <f t="shared" si="43"/>
        <v>OK</v>
      </c>
      <c r="Y156" s="193" t="str">
        <f t="shared" si="44"/>
        <v/>
      </c>
      <c r="Z156" s="193" t="str">
        <f t="shared" si="45"/>
        <v/>
      </c>
      <c r="AA156" s="397" t="str">
        <f t="shared" si="46"/>
        <v/>
      </c>
      <c r="AB156" s="257" t="str">
        <f t="shared" si="47"/>
        <v/>
      </c>
      <c r="AC156" s="257" t="str">
        <f t="shared" si="48"/>
        <v/>
      </c>
      <c r="AD156" s="193" t="str">
        <f t="shared" si="49"/>
        <v>CHECK DATES</v>
      </c>
      <c r="AE156" s="257" t="str">
        <f t="shared" si="50"/>
        <v/>
      </c>
      <c r="AF156" s="286">
        <v>0</v>
      </c>
      <c r="AG156" s="257">
        <f t="shared" si="51"/>
        <v>0</v>
      </c>
      <c r="AH156" s="257" t="str">
        <f t="shared" si="52"/>
        <v/>
      </c>
      <c r="AI156" s="257">
        <f t="shared" si="53"/>
        <v>0</v>
      </c>
    </row>
    <row r="157" spans="1:35" x14ac:dyDescent="0.3">
      <c r="A157" s="287">
        <v>145</v>
      </c>
      <c r="B157" s="161"/>
      <c r="C157" s="150"/>
      <c r="D157" s="150"/>
      <c r="E157" s="150"/>
      <c r="F157" s="152"/>
      <c r="G157" s="152"/>
      <c r="H157" s="154"/>
      <c r="I157" s="155"/>
      <c r="J157" s="159"/>
      <c r="K157" s="159"/>
      <c r="L157" s="337"/>
      <c r="M157" s="343" t="str">
        <f>IF(L157="","",LOOKUP(L157,'Work Programme'!$A$8:$A$207,'Work Programme'!$B$8:$B$207))</f>
        <v/>
      </c>
      <c r="N157" s="150"/>
      <c r="O157" s="151"/>
      <c r="P157" s="254" t="str">
        <f>IF(H157="","",VLOOKUP(H157,'Overview - Financial Statement'!$A$46:$B$60,2,FALSE))</f>
        <v/>
      </c>
      <c r="Q157" s="255" t="str">
        <f t="shared" si="40"/>
        <v/>
      </c>
      <c r="R157" s="153"/>
      <c r="S157" s="153"/>
      <c r="T157" s="238">
        <f t="shared" si="41"/>
        <v>0</v>
      </c>
      <c r="U157" s="193" t="s">
        <v>44</v>
      </c>
      <c r="V157" s="173"/>
      <c r="W157" s="193" t="str">
        <f t="shared" si="42"/>
        <v/>
      </c>
      <c r="X157" s="264" t="str">
        <f t="shared" si="43"/>
        <v>OK</v>
      </c>
      <c r="Y157" s="193" t="str">
        <f t="shared" si="44"/>
        <v/>
      </c>
      <c r="Z157" s="193" t="str">
        <f t="shared" si="45"/>
        <v/>
      </c>
      <c r="AA157" s="397" t="str">
        <f t="shared" si="46"/>
        <v/>
      </c>
      <c r="AB157" s="257" t="str">
        <f t="shared" si="47"/>
        <v/>
      </c>
      <c r="AC157" s="257" t="str">
        <f t="shared" si="48"/>
        <v/>
      </c>
      <c r="AD157" s="193" t="str">
        <f t="shared" si="49"/>
        <v>CHECK DATES</v>
      </c>
      <c r="AE157" s="257" t="str">
        <f t="shared" si="50"/>
        <v/>
      </c>
      <c r="AF157" s="286">
        <v>0</v>
      </c>
      <c r="AG157" s="257">
        <f t="shared" si="51"/>
        <v>0</v>
      </c>
      <c r="AH157" s="257" t="str">
        <f t="shared" si="52"/>
        <v/>
      </c>
      <c r="AI157" s="257">
        <f t="shared" si="53"/>
        <v>0</v>
      </c>
    </row>
    <row r="158" spans="1:35" x14ac:dyDescent="0.3">
      <c r="A158" s="287">
        <v>146</v>
      </c>
      <c r="B158" s="161"/>
      <c r="C158" s="150"/>
      <c r="D158" s="150"/>
      <c r="E158" s="150"/>
      <c r="F158" s="152"/>
      <c r="G158" s="152"/>
      <c r="H158" s="154"/>
      <c r="I158" s="155"/>
      <c r="J158" s="159"/>
      <c r="K158" s="159"/>
      <c r="L158" s="337"/>
      <c r="M158" s="343" t="str">
        <f>IF(L158="","",LOOKUP(L158,'Work Programme'!$A$8:$A$207,'Work Programme'!$B$8:$B$207))</f>
        <v/>
      </c>
      <c r="N158" s="150"/>
      <c r="O158" s="151"/>
      <c r="P158" s="254" t="str">
        <f>IF(H158="","",VLOOKUP(H158,'Overview - Financial Statement'!$A$46:$B$60,2,FALSE))</f>
        <v/>
      </c>
      <c r="Q158" s="255" t="str">
        <f t="shared" si="40"/>
        <v/>
      </c>
      <c r="R158" s="153"/>
      <c r="S158" s="153"/>
      <c r="T158" s="238">
        <f t="shared" si="41"/>
        <v>0</v>
      </c>
      <c r="U158" s="193" t="s">
        <v>44</v>
      </c>
      <c r="V158" s="173"/>
      <c r="W158" s="193" t="str">
        <f t="shared" si="42"/>
        <v/>
      </c>
      <c r="X158" s="264" t="str">
        <f t="shared" si="43"/>
        <v>OK</v>
      </c>
      <c r="Y158" s="193" t="str">
        <f t="shared" si="44"/>
        <v/>
      </c>
      <c r="Z158" s="193" t="str">
        <f t="shared" si="45"/>
        <v/>
      </c>
      <c r="AA158" s="397" t="str">
        <f t="shared" si="46"/>
        <v/>
      </c>
      <c r="AB158" s="257" t="str">
        <f t="shared" si="47"/>
        <v/>
      </c>
      <c r="AC158" s="257" t="str">
        <f t="shared" si="48"/>
        <v/>
      </c>
      <c r="AD158" s="193" t="str">
        <f t="shared" si="49"/>
        <v>CHECK DATES</v>
      </c>
      <c r="AE158" s="257" t="str">
        <f t="shared" si="50"/>
        <v/>
      </c>
      <c r="AF158" s="286">
        <v>0</v>
      </c>
      <c r="AG158" s="257">
        <f t="shared" si="51"/>
        <v>0</v>
      </c>
      <c r="AH158" s="257" t="str">
        <f t="shared" si="52"/>
        <v/>
      </c>
      <c r="AI158" s="257">
        <f t="shared" si="53"/>
        <v>0</v>
      </c>
    </row>
    <row r="159" spans="1:35" x14ac:dyDescent="0.3">
      <c r="A159" s="287">
        <v>147</v>
      </c>
      <c r="B159" s="161"/>
      <c r="C159" s="150"/>
      <c r="D159" s="150"/>
      <c r="E159" s="150"/>
      <c r="F159" s="152"/>
      <c r="G159" s="152"/>
      <c r="H159" s="154"/>
      <c r="I159" s="155"/>
      <c r="J159" s="159"/>
      <c r="K159" s="159"/>
      <c r="L159" s="337"/>
      <c r="M159" s="343" t="str">
        <f>IF(L159="","",LOOKUP(L159,'Work Programme'!$A$8:$A$207,'Work Programme'!$B$8:$B$207))</f>
        <v/>
      </c>
      <c r="N159" s="150"/>
      <c r="O159" s="151"/>
      <c r="P159" s="254" t="str">
        <f>IF(H159="","",VLOOKUP(H159,'Overview - Financial Statement'!$A$46:$B$60,2,FALSE))</f>
        <v/>
      </c>
      <c r="Q159" s="255" t="str">
        <f t="shared" si="40"/>
        <v/>
      </c>
      <c r="R159" s="153"/>
      <c r="S159" s="153"/>
      <c r="T159" s="238">
        <f t="shared" si="41"/>
        <v>0</v>
      </c>
      <c r="U159" s="193" t="s">
        <v>44</v>
      </c>
      <c r="V159" s="173"/>
      <c r="W159" s="193" t="str">
        <f t="shared" si="42"/>
        <v/>
      </c>
      <c r="X159" s="264" t="str">
        <f t="shared" si="43"/>
        <v>OK</v>
      </c>
      <c r="Y159" s="193" t="str">
        <f t="shared" si="44"/>
        <v/>
      </c>
      <c r="Z159" s="193" t="str">
        <f t="shared" si="45"/>
        <v/>
      </c>
      <c r="AA159" s="397" t="str">
        <f t="shared" si="46"/>
        <v/>
      </c>
      <c r="AB159" s="257" t="str">
        <f t="shared" si="47"/>
        <v/>
      </c>
      <c r="AC159" s="257" t="str">
        <f t="shared" si="48"/>
        <v/>
      </c>
      <c r="AD159" s="193" t="str">
        <f t="shared" si="49"/>
        <v>CHECK DATES</v>
      </c>
      <c r="AE159" s="257" t="str">
        <f t="shared" si="50"/>
        <v/>
      </c>
      <c r="AF159" s="286">
        <v>0</v>
      </c>
      <c r="AG159" s="257">
        <f t="shared" si="51"/>
        <v>0</v>
      </c>
      <c r="AH159" s="257" t="str">
        <f t="shared" si="52"/>
        <v/>
      </c>
      <c r="AI159" s="257">
        <f t="shared" si="53"/>
        <v>0</v>
      </c>
    </row>
    <row r="160" spans="1:35" x14ac:dyDescent="0.3">
      <c r="A160" s="287">
        <v>148</v>
      </c>
      <c r="B160" s="161"/>
      <c r="C160" s="150"/>
      <c r="D160" s="150"/>
      <c r="E160" s="150"/>
      <c r="F160" s="152"/>
      <c r="G160" s="152"/>
      <c r="H160" s="154"/>
      <c r="I160" s="155"/>
      <c r="J160" s="159"/>
      <c r="K160" s="159"/>
      <c r="L160" s="337"/>
      <c r="M160" s="343" t="str">
        <f>IF(L160="","",LOOKUP(L160,'Work Programme'!$A$8:$A$207,'Work Programme'!$B$8:$B$207))</f>
        <v/>
      </c>
      <c r="N160" s="150"/>
      <c r="O160" s="151"/>
      <c r="P160" s="254" t="str">
        <f>IF(H160="","",VLOOKUP(H160,'Overview - Financial Statement'!$A$46:$B$60,2,FALSE))</f>
        <v/>
      </c>
      <c r="Q160" s="255" t="str">
        <f t="shared" si="40"/>
        <v/>
      </c>
      <c r="R160" s="153"/>
      <c r="S160" s="153"/>
      <c r="T160" s="238">
        <f t="shared" si="41"/>
        <v>0</v>
      </c>
      <c r="U160" s="193" t="s">
        <v>44</v>
      </c>
      <c r="V160" s="173"/>
      <c r="W160" s="193" t="str">
        <f t="shared" si="42"/>
        <v/>
      </c>
      <c r="X160" s="264" t="str">
        <f t="shared" si="43"/>
        <v>OK</v>
      </c>
      <c r="Y160" s="193" t="str">
        <f t="shared" si="44"/>
        <v/>
      </c>
      <c r="Z160" s="193" t="str">
        <f t="shared" si="45"/>
        <v/>
      </c>
      <c r="AA160" s="397" t="str">
        <f t="shared" si="46"/>
        <v/>
      </c>
      <c r="AB160" s="257" t="str">
        <f t="shared" si="47"/>
        <v/>
      </c>
      <c r="AC160" s="257" t="str">
        <f t="shared" si="48"/>
        <v/>
      </c>
      <c r="AD160" s="193" t="str">
        <f t="shared" si="49"/>
        <v>CHECK DATES</v>
      </c>
      <c r="AE160" s="257" t="str">
        <f t="shared" si="50"/>
        <v/>
      </c>
      <c r="AF160" s="286">
        <v>0</v>
      </c>
      <c r="AG160" s="257">
        <f t="shared" si="51"/>
        <v>0</v>
      </c>
      <c r="AH160" s="257" t="str">
        <f t="shared" si="52"/>
        <v/>
      </c>
      <c r="AI160" s="257">
        <f t="shared" si="53"/>
        <v>0</v>
      </c>
    </row>
    <row r="161" spans="1:35" x14ac:dyDescent="0.3">
      <c r="A161" s="287">
        <v>149</v>
      </c>
      <c r="B161" s="161"/>
      <c r="C161" s="150"/>
      <c r="D161" s="150"/>
      <c r="E161" s="150"/>
      <c r="F161" s="152"/>
      <c r="G161" s="152"/>
      <c r="H161" s="154"/>
      <c r="I161" s="155"/>
      <c r="J161" s="159"/>
      <c r="K161" s="159"/>
      <c r="L161" s="337"/>
      <c r="M161" s="343" t="str">
        <f>IF(L161="","",LOOKUP(L161,'Work Programme'!$A$8:$A$207,'Work Programme'!$B$8:$B$207))</f>
        <v/>
      </c>
      <c r="N161" s="150"/>
      <c r="O161" s="151"/>
      <c r="P161" s="254" t="str">
        <f>IF(H161="","",VLOOKUP(H161,'Overview - Financial Statement'!$A$46:$B$60,2,FALSE))</f>
        <v/>
      </c>
      <c r="Q161" s="255" t="str">
        <f t="shared" si="40"/>
        <v/>
      </c>
      <c r="R161" s="153"/>
      <c r="S161" s="153"/>
      <c r="T161" s="238">
        <f t="shared" si="41"/>
        <v>0</v>
      </c>
      <c r="U161" s="193" t="s">
        <v>44</v>
      </c>
      <c r="V161" s="173"/>
      <c r="W161" s="193" t="str">
        <f t="shared" si="42"/>
        <v/>
      </c>
      <c r="X161" s="264" t="str">
        <f t="shared" si="43"/>
        <v>OK</v>
      </c>
      <c r="Y161" s="193" t="str">
        <f t="shared" si="44"/>
        <v/>
      </c>
      <c r="Z161" s="193" t="str">
        <f t="shared" si="45"/>
        <v/>
      </c>
      <c r="AA161" s="397" t="str">
        <f t="shared" si="46"/>
        <v/>
      </c>
      <c r="AB161" s="257" t="str">
        <f t="shared" si="47"/>
        <v/>
      </c>
      <c r="AC161" s="257" t="str">
        <f t="shared" si="48"/>
        <v/>
      </c>
      <c r="AD161" s="193" t="str">
        <f t="shared" si="49"/>
        <v>CHECK DATES</v>
      </c>
      <c r="AE161" s="257" t="str">
        <f t="shared" si="50"/>
        <v/>
      </c>
      <c r="AF161" s="286">
        <v>0</v>
      </c>
      <c r="AG161" s="257">
        <f t="shared" si="51"/>
        <v>0</v>
      </c>
      <c r="AH161" s="257" t="str">
        <f t="shared" si="52"/>
        <v/>
      </c>
      <c r="AI161" s="257">
        <f t="shared" si="53"/>
        <v>0</v>
      </c>
    </row>
    <row r="162" spans="1:35" x14ac:dyDescent="0.3">
      <c r="A162" s="287">
        <v>150</v>
      </c>
      <c r="B162" s="161"/>
      <c r="C162" s="150"/>
      <c r="D162" s="150"/>
      <c r="E162" s="150"/>
      <c r="F162" s="152"/>
      <c r="G162" s="152"/>
      <c r="H162" s="154"/>
      <c r="I162" s="155"/>
      <c r="J162" s="159"/>
      <c r="K162" s="159"/>
      <c r="L162" s="337"/>
      <c r="M162" s="343" t="str">
        <f>IF(L162="","",LOOKUP(L162,'Work Programme'!$A$8:$A$207,'Work Programme'!$B$8:$B$207))</f>
        <v/>
      </c>
      <c r="N162" s="150"/>
      <c r="O162" s="151"/>
      <c r="P162" s="254" t="str">
        <f>IF(H162="","",VLOOKUP(H162,'Overview - Financial Statement'!$A$46:$B$60,2,FALSE))</f>
        <v/>
      </c>
      <c r="Q162" s="255" t="str">
        <f t="shared" si="40"/>
        <v/>
      </c>
      <c r="R162" s="153"/>
      <c r="S162" s="153"/>
      <c r="T162" s="238">
        <f t="shared" si="41"/>
        <v>0</v>
      </c>
      <c r="U162" s="193" t="s">
        <v>44</v>
      </c>
      <c r="V162" s="173"/>
      <c r="W162" s="193" t="str">
        <f t="shared" si="42"/>
        <v/>
      </c>
      <c r="X162" s="264" t="str">
        <f t="shared" si="43"/>
        <v>OK</v>
      </c>
      <c r="Y162" s="193" t="str">
        <f t="shared" si="44"/>
        <v/>
      </c>
      <c r="Z162" s="193" t="str">
        <f t="shared" si="45"/>
        <v/>
      </c>
      <c r="AA162" s="397" t="str">
        <f t="shared" si="46"/>
        <v/>
      </c>
      <c r="AB162" s="257" t="str">
        <f t="shared" si="47"/>
        <v/>
      </c>
      <c r="AC162" s="257" t="str">
        <f t="shared" si="48"/>
        <v/>
      </c>
      <c r="AD162" s="193" t="str">
        <f t="shared" si="49"/>
        <v>CHECK DATES</v>
      </c>
      <c r="AE162" s="257" t="str">
        <f t="shared" si="50"/>
        <v/>
      </c>
      <c r="AF162" s="286">
        <v>0</v>
      </c>
      <c r="AG162" s="257">
        <f t="shared" si="51"/>
        <v>0</v>
      </c>
      <c r="AH162" s="257" t="str">
        <f t="shared" si="52"/>
        <v/>
      </c>
      <c r="AI162" s="257">
        <f t="shared" si="53"/>
        <v>0</v>
      </c>
    </row>
    <row r="163" spans="1:35" x14ac:dyDescent="0.3">
      <c r="A163" s="287">
        <v>151</v>
      </c>
      <c r="B163" s="161"/>
      <c r="C163" s="150"/>
      <c r="D163" s="150"/>
      <c r="E163" s="150"/>
      <c r="F163" s="152"/>
      <c r="G163" s="152"/>
      <c r="H163" s="154"/>
      <c r="I163" s="155"/>
      <c r="J163" s="159"/>
      <c r="K163" s="159"/>
      <c r="L163" s="337"/>
      <c r="M163" s="343" t="str">
        <f>IF(L163="","",LOOKUP(L163,'Work Programme'!$A$8:$A$207,'Work Programme'!$B$8:$B$207))</f>
        <v/>
      </c>
      <c r="N163" s="150"/>
      <c r="O163" s="151"/>
      <c r="P163" s="254" t="str">
        <f>IF(H163="","",VLOOKUP(H163,'Overview - Financial Statement'!$A$46:$B$60,2,FALSE))</f>
        <v/>
      </c>
      <c r="Q163" s="255" t="str">
        <f t="shared" si="40"/>
        <v/>
      </c>
      <c r="R163" s="153"/>
      <c r="S163" s="153"/>
      <c r="T163" s="238">
        <f t="shared" si="41"/>
        <v>0</v>
      </c>
      <c r="U163" s="193" t="s">
        <v>44</v>
      </c>
      <c r="V163" s="173"/>
      <c r="W163" s="193" t="str">
        <f t="shared" si="42"/>
        <v/>
      </c>
      <c r="X163" s="264" t="str">
        <f t="shared" si="43"/>
        <v>OK</v>
      </c>
      <c r="Y163" s="193" t="str">
        <f t="shared" si="44"/>
        <v/>
      </c>
      <c r="Z163" s="193" t="str">
        <f t="shared" si="45"/>
        <v/>
      </c>
      <c r="AA163" s="397" t="str">
        <f t="shared" si="46"/>
        <v/>
      </c>
      <c r="AB163" s="257" t="str">
        <f t="shared" si="47"/>
        <v/>
      </c>
      <c r="AC163" s="257" t="str">
        <f t="shared" si="48"/>
        <v/>
      </c>
      <c r="AD163" s="193" t="str">
        <f t="shared" si="49"/>
        <v>CHECK DATES</v>
      </c>
      <c r="AE163" s="257" t="str">
        <f t="shared" si="50"/>
        <v/>
      </c>
      <c r="AF163" s="286">
        <v>0</v>
      </c>
      <c r="AG163" s="257">
        <f t="shared" si="51"/>
        <v>0</v>
      </c>
      <c r="AH163" s="257" t="str">
        <f t="shared" si="52"/>
        <v/>
      </c>
      <c r="AI163" s="257">
        <f t="shared" si="53"/>
        <v>0</v>
      </c>
    </row>
    <row r="164" spans="1:35" x14ac:dyDescent="0.3">
      <c r="A164" s="287">
        <v>152</v>
      </c>
      <c r="B164" s="161"/>
      <c r="C164" s="150"/>
      <c r="D164" s="150"/>
      <c r="E164" s="150"/>
      <c r="F164" s="152"/>
      <c r="G164" s="152"/>
      <c r="H164" s="154"/>
      <c r="I164" s="155"/>
      <c r="J164" s="159"/>
      <c r="K164" s="159"/>
      <c r="L164" s="337"/>
      <c r="M164" s="343" t="str">
        <f>IF(L164="","",LOOKUP(L164,'Work Programme'!$A$8:$A$207,'Work Programme'!$B$8:$B$207))</f>
        <v/>
      </c>
      <c r="N164" s="150"/>
      <c r="O164" s="151"/>
      <c r="P164" s="254" t="str">
        <f>IF(H164="","",VLOOKUP(H164,'Overview - Financial Statement'!$A$46:$B$60,2,FALSE))</f>
        <v/>
      </c>
      <c r="Q164" s="255" t="str">
        <f t="shared" si="40"/>
        <v/>
      </c>
      <c r="R164" s="153"/>
      <c r="S164" s="153"/>
      <c r="T164" s="238">
        <f t="shared" si="41"/>
        <v>0</v>
      </c>
      <c r="U164" s="193" t="s">
        <v>44</v>
      </c>
      <c r="V164" s="173"/>
      <c r="W164" s="193" t="str">
        <f t="shared" si="42"/>
        <v/>
      </c>
      <c r="X164" s="264" t="str">
        <f t="shared" si="43"/>
        <v>OK</v>
      </c>
      <c r="Y164" s="193" t="str">
        <f t="shared" si="44"/>
        <v/>
      </c>
      <c r="Z164" s="193" t="str">
        <f t="shared" si="45"/>
        <v/>
      </c>
      <c r="AA164" s="397" t="str">
        <f t="shared" si="46"/>
        <v/>
      </c>
      <c r="AB164" s="257" t="str">
        <f t="shared" si="47"/>
        <v/>
      </c>
      <c r="AC164" s="257" t="str">
        <f t="shared" si="48"/>
        <v/>
      </c>
      <c r="AD164" s="193" t="str">
        <f t="shared" si="49"/>
        <v>CHECK DATES</v>
      </c>
      <c r="AE164" s="257" t="str">
        <f t="shared" si="50"/>
        <v/>
      </c>
      <c r="AF164" s="286">
        <v>0</v>
      </c>
      <c r="AG164" s="257">
        <f t="shared" si="51"/>
        <v>0</v>
      </c>
      <c r="AH164" s="257" t="str">
        <f t="shared" si="52"/>
        <v/>
      </c>
      <c r="AI164" s="257">
        <f t="shared" si="53"/>
        <v>0</v>
      </c>
    </row>
    <row r="165" spans="1:35" x14ac:dyDescent="0.3">
      <c r="A165" s="287">
        <v>153</v>
      </c>
      <c r="B165" s="161"/>
      <c r="C165" s="150"/>
      <c r="D165" s="150"/>
      <c r="E165" s="150"/>
      <c r="F165" s="152"/>
      <c r="G165" s="152"/>
      <c r="H165" s="154"/>
      <c r="I165" s="155"/>
      <c r="J165" s="159"/>
      <c r="K165" s="159"/>
      <c r="L165" s="337"/>
      <c r="M165" s="343" t="str">
        <f>IF(L165="","",LOOKUP(L165,'Work Programme'!$A$8:$A$207,'Work Programme'!$B$8:$B$207))</f>
        <v/>
      </c>
      <c r="N165" s="150"/>
      <c r="O165" s="151"/>
      <c r="P165" s="254" t="str">
        <f>IF(H165="","",VLOOKUP(H165,'Overview - Financial Statement'!$A$46:$B$60,2,FALSE))</f>
        <v/>
      </c>
      <c r="Q165" s="255" t="str">
        <f t="shared" si="40"/>
        <v/>
      </c>
      <c r="R165" s="153"/>
      <c r="S165" s="153"/>
      <c r="T165" s="238">
        <f t="shared" si="41"/>
        <v>0</v>
      </c>
      <c r="U165" s="193" t="s">
        <v>44</v>
      </c>
      <c r="V165" s="173"/>
      <c r="W165" s="193" t="str">
        <f t="shared" si="42"/>
        <v/>
      </c>
      <c r="X165" s="264" t="str">
        <f t="shared" si="43"/>
        <v>OK</v>
      </c>
      <c r="Y165" s="193" t="str">
        <f t="shared" si="44"/>
        <v/>
      </c>
      <c r="Z165" s="193" t="str">
        <f t="shared" si="45"/>
        <v/>
      </c>
      <c r="AA165" s="397" t="str">
        <f t="shared" si="46"/>
        <v/>
      </c>
      <c r="AB165" s="257" t="str">
        <f t="shared" si="47"/>
        <v/>
      </c>
      <c r="AC165" s="257" t="str">
        <f t="shared" si="48"/>
        <v/>
      </c>
      <c r="AD165" s="193" t="str">
        <f t="shared" si="49"/>
        <v>CHECK DATES</v>
      </c>
      <c r="AE165" s="257" t="str">
        <f t="shared" si="50"/>
        <v/>
      </c>
      <c r="AF165" s="286">
        <v>0</v>
      </c>
      <c r="AG165" s="257">
        <f t="shared" si="51"/>
        <v>0</v>
      </c>
      <c r="AH165" s="257" t="str">
        <f t="shared" si="52"/>
        <v/>
      </c>
      <c r="AI165" s="257">
        <f t="shared" si="53"/>
        <v>0</v>
      </c>
    </row>
    <row r="166" spans="1:35" x14ac:dyDescent="0.3">
      <c r="A166" s="287">
        <v>154</v>
      </c>
      <c r="B166" s="161"/>
      <c r="C166" s="150"/>
      <c r="D166" s="150"/>
      <c r="E166" s="150"/>
      <c r="F166" s="152"/>
      <c r="G166" s="152"/>
      <c r="H166" s="154"/>
      <c r="I166" s="155"/>
      <c r="J166" s="159"/>
      <c r="K166" s="159"/>
      <c r="L166" s="337"/>
      <c r="M166" s="343" t="str">
        <f>IF(L166="","",LOOKUP(L166,'Work Programme'!$A$8:$A$207,'Work Programme'!$B$8:$B$207))</f>
        <v/>
      </c>
      <c r="N166" s="150"/>
      <c r="O166" s="151"/>
      <c r="P166" s="254" t="str">
        <f>IF(H166="","",VLOOKUP(H166,'Overview - Financial Statement'!$A$46:$B$60,2,FALSE))</f>
        <v/>
      </c>
      <c r="Q166" s="255" t="str">
        <f t="shared" si="40"/>
        <v/>
      </c>
      <c r="R166" s="153"/>
      <c r="S166" s="153"/>
      <c r="T166" s="238">
        <f t="shared" si="41"/>
        <v>0</v>
      </c>
      <c r="U166" s="193" t="s">
        <v>44</v>
      </c>
      <c r="V166" s="173"/>
      <c r="W166" s="193" t="str">
        <f t="shared" si="42"/>
        <v/>
      </c>
      <c r="X166" s="264" t="str">
        <f t="shared" si="43"/>
        <v>OK</v>
      </c>
      <c r="Y166" s="193" t="str">
        <f t="shared" si="44"/>
        <v/>
      </c>
      <c r="Z166" s="193" t="str">
        <f t="shared" si="45"/>
        <v/>
      </c>
      <c r="AA166" s="397" t="str">
        <f t="shared" si="46"/>
        <v/>
      </c>
      <c r="AB166" s="257" t="str">
        <f t="shared" si="47"/>
        <v/>
      </c>
      <c r="AC166" s="257" t="str">
        <f t="shared" si="48"/>
        <v/>
      </c>
      <c r="AD166" s="193" t="str">
        <f t="shared" si="49"/>
        <v>CHECK DATES</v>
      </c>
      <c r="AE166" s="257" t="str">
        <f t="shared" si="50"/>
        <v/>
      </c>
      <c r="AF166" s="286">
        <v>0</v>
      </c>
      <c r="AG166" s="257">
        <f t="shared" si="51"/>
        <v>0</v>
      </c>
      <c r="AH166" s="257" t="str">
        <f t="shared" si="52"/>
        <v/>
      </c>
      <c r="AI166" s="257">
        <f t="shared" si="53"/>
        <v>0</v>
      </c>
    </row>
    <row r="167" spans="1:35" x14ac:dyDescent="0.3">
      <c r="A167" s="287">
        <v>155</v>
      </c>
      <c r="B167" s="161"/>
      <c r="C167" s="150"/>
      <c r="D167" s="150"/>
      <c r="E167" s="150"/>
      <c r="F167" s="152"/>
      <c r="G167" s="152"/>
      <c r="H167" s="154"/>
      <c r="I167" s="155"/>
      <c r="J167" s="159"/>
      <c r="K167" s="159"/>
      <c r="L167" s="337"/>
      <c r="M167" s="343" t="str">
        <f>IF(L167="","",LOOKUP(L167,'Work Programme'!$A$8:$A$207,'Work Programme'!$B$8:$B$207))</f>
        <v/>
      </c>
      <c r="N167" s="150"/>
      <c r="O167" s="151"/>
      <c r="P167" s="254" t="str">
        <f>IF(H167="","",VLOOKUP(H167,'Overview - Financial Statement'!$A$46:$B$60,2,FALSE))</f>
        <v/>
      </c>
      <c r="Q167" s="255" t="str">
        <f t="shared" si="40"/>
        <v/>
      </c>
      <c r="R167" s="153"/>
      <c r="S167" s="153"/>
      <c r="T167" s="238">
        <f t="shared" si="41"/>
        <v>0</v>
      </c>
      <c r="U167" s="193" t="s">
        <v>44</v>
      </c>
      <c r="V167" s="173"/>
      <c r="W167" s="193" t="str">
        <f t="shared" si="42"/>
        <v/>
      </c>
      <c r="X167" s="264" t="str">
        <f t="shared" si="43"/>
        <v>OK</v>
      </c>
      <c r="Y167" s="193" t="str">
        <f t="shared" si="44"/>
        <v/>
      </c>
      <c r="Z167" s="193" t="str">
        <f t="shared" si="45"/>
        <v/>
      </c>
      <c r="AA167" s="397" t="str">
        <f t="shared" si="46"/>
        <v/>
      </c>
      <c r="AB167" s="257" t="str">
        <f t="shared" si="47"/>
        <v/>
      </c>
      <c r="AC167" s="257" t="str">
        <f t="shared" si="48"/>
        <v/>
      </c>
      <c r="AD167" s="193" t="str">
        <f t="shared" si="49"/>
        <v>CHECK DATES</v>
      </c>
      <c r="AE167" s="257" t="str">
        <f t="shared" si="50"/>
        <v/>
      </c>
      <c r="AF167" s="286">
        <v>0</v>
      </c>
      <c r="AG167" s="257">
        <f t="shared" si="51"/>
        <v>0</v>
      </c>
      <c r="AH167" s="257" t="str">
        <f t="shared" si="52"/>
        <v/>
      </c>
      <c r="AI167" s="257">
        <f t="shared" si="53"/>
        <v>0</v>
      </c>
    </row>
    <row r="168" spans="1:35" x14ac:dyDescent="0.3">
      <c r="A168" s="287">
        <v>156</v>
      </c>
      <c r="B168" s="161"/>
      <c r="C168" s="150"/>
      <c r="D168" s="150"/>
      <c r="E168" s="150"/>
      <c r="F168" s="152"/>
      <c r="G168" s="152"/>
      <c r="H168" s="154"/>
      <c r="I168" s="155"/>
      <c r="J168" s="159"/>
      <c r="K168" s="159"/>
      <c r="L168" s="337"/>
      <c r="M168" s="343" t="str">
        <f>IF(L168="","",LOOKUP(L168,'Work Programme'!$A$8:$A$207,'Work Programme'!$B$8:$B$207))</f>
        <v/>
      </c>
      <c r="N168" s="150"/>
      <c r="O168" s="151"/>
      <c r="P168" s="254" t="str">
        <f>IF(H168="","",VLOOKUP(H168,'Overview - Financial Statement'!$A$46:$B$60,2,FALSE))</f>
        <v/>
      </c>
      <c r="Q168" s="255" t="str">
        <f t="shared" si="40"/>
        <v/>
      </c>
      <c r="R168" s="153"/>
      <c r="S168" s="153"/>
      <c r="T168" s="238">
        <f t="shared" si="41"/>
        <v>0</v>
      </c>
      <c r="U168" s="193" t="s">
        <v>44</v>
      </c>
      <c r="V168" s="173"/>
      <c r="W168" s="193" t="str">
        <f t="shared" si="42"/>
        <v/>
      </c>
      <c r="X168" s="264" t="str">
        <f t="shared" si="43"/>
        <v>OK</v>
      </c>
      <c r="Y168" s="193" t="str">
        <f t="shared" si="44"/>
        <v/>
      </c>
      <c r="Z168" s="193" t="str">
        <f t="shared" si="45"/>
        <v/>
      </c>
      <c r="AA168" s="397" t="str">
        <f t="shared" si="46"/>
        <v/>
      </c>
      <c r="AB168" s="257" t="str">
        <f t="shared" si="47"/>
        <v/>
      </c>
      <c r="AC168" s="257" t="str">
        <f t="shared" si="48"/>
        <v/>
      </c>
      <c r="AD168" s="193" t="str">
        <f t="shared" si="49"/>
        <v>CHECK DATES</v>
      </c>
      <c r="AE168" s="257" t="str">
        <f t="shared" si="50"/>
        <v/>
      </c>
      <c r="AF168" s="286">
        <v>0</v>
      </c>
      <c r="AG168" s="257">
        <f t="shared" si="51"/>
        <v>0</v>
      </c>
      <c r="AH168" s="257" t="str">
        <f t="shared" si="52"/>
        <v/>
      </c>
      <c r="AI168" s="257">
        <f t="shared" si="53"/>
        <v>0</v>
      </c>
    </row>
    <row r="169" spans="1:35" x14ac:dyDescent="0.3">
      <c r="A169" s="287">
        <v>157</v>
      </c>
      <c r="B169" s="161"/>
      <c r="C169" s="150"/>
      <c r="D169" s="150"/>
      <c r="E169" s="150"/>
      <c r="F169" s="152"/>
      <c r="G169" s="152"/>
      <c r="H169" s="154"/>
      <c r="I169" s="155"/>
      <c r="J169" s="159"/>
      <c r="K169" s="159"/>
      <c r="L169" s="337"/>
      <c r="M169" s="343" t="str">
        <f>IF(L169="","",LOOKUP(L169,'Work Programme'!$A$8:$A$207,'Work Programme'!$B$8:$B$207))</f>
        <v/>
      </c>
      <c r="N169" s="150"/>
      <c r="O169" s="151"/>
      <c r="P169" s="254" t="str">
        <f>IF(H169="","",VLOOKUP(H169,'Overview - Financial Statement'!$A$46:$B$60,2,FALSE))</f>
        <v/>
      </c>
      <c r="Q169" s="255" t="str">
        <f t="shared" si="40"/>
        <v/>
      </c>
      <c r="R169" s="153"/>
      <c r="S169" s="153"/>
      <c r="T169" s="238">
        <f t="shared" si="41"/>
        <v>0</v>
      </c>
      <c r="U169" s="193" t="s">
        <v>44</v>
      </c>
      <c r="V169" s="173"/>
      <c r="W169" s="193" t="str">
        <f t="shared" si="42"/>
        <v/>
      </c>
      <c r="X169" s="264" t="str">
        <f t="shared" si="43"/>
        <v>OK</v>
      </c>
      <c r="Y169" s="193" t="str">
        <f t="shared" si="44"/>
        <v/>
      </c>
      <c r="Z169" s="193" t="str">
        <f t="shared" si="45"/>
        <v/>
      </c>
      <c r="AA169" s="397" t="str">
        <f t="shared" si="46"/>
        <v/>
      </c>
      <c r="AB169" s="257" t="str">
        <f t="shared" si="47"/>
        <v/>
      </c>
      <c r="AC169" s="257" t="str">
        <f t="shared" si="48"/>
        <v/>
      </c>
      <c r="AD169" s="193" t="str">
        <f t="shared" si="49"/>
        <v>CHECK DATES</v>
      </c>
      <c r="AE169" s="257" t="str">
        <f t="shared" si="50"/>
        <v/>
      </c>
      <c r="AF169" s="286">
        <v>0</v>
      </c>
      <c r="AG169" s="257">
        <f t="shared" si="51"/>
        <v>0</v>
      </c>
      <c r="AH169" s="257" t="str">
        <f t="shared" si="52"/>
        <v/>
      </c>
      <c r="AI169" s="257">
        <f t="shared" si="53"/>
        <v>0</v>
      </c>
    </row>
    <row r="170" spans="1:35" x14ac:dyDescent="0.3">
      <c r="A170" s="287">
        <v>158</v>
      </c>
      <c r="B170" s="161"/>
      <c r="C170" s="150"/>
      <c r="D170" s="150"/>
      <c r="E170" s="150"/>
      <c r="F170" s="152"/>
      <c r="G170" s="152"/>
      <c r="H170" s="154"/>
      <c r="I170" s="155"/>
      <c r="J170" s="159"/>
      <c r="K170" s="159"/>
      <c r="L170" s="337"/>
      <c r="M170" s="343" t="str">
        <f>IF(L170="","",LOOKUP(L170,'Work Programme'!$A$8:$A$207,'Work Programme'!$B$8:$B$207))</f>
        <v/>
      </c>
      <c r="N170" s="150"/>
      <c r="O170" s="151"/>
      <c r="P170" s="254" t="str">
        <f>IF(H170="","",VLOOKUP(H170,'Overview - Financial Statement'!$A$46:$B$60,2,FALSE))</f>
        <v/>
      </c>
      <c r="Q170" s="255" t="str">
        <f t="shared" si="40"/>
        <v/>
      </c>
      <c r="R170" s="153"/>
      <c r="S170" s="153"/>
      <c r="T170" s="238">
        <f t="shared" si="41"/>
        <v>0</v>
      </c>
      <c r="U170" s="193" t="s">
        <v>44</v>
      </c>
      <c r="V170" s="173"/>
      <c r="W170" s="193" t="str">
        <f t="shared" si="42"/>
        <v/>
      </c>
      <c r="X170" s="264" t="str">
        <f t="shared" si="43"/>
        <v>OK</v>
      </c>
      <c r="Y170" s="193" t="str">
        <f t="shared" si="44"/>
        <v/>
      </c>
      <c r="Z170" s="193" t="str">
        <f t="shared" si="45"/>
        <v/>
      </c>
      <c r="AA170" s="397" t="str">
        <f t="shared" si="46"/>
        <v/>
      </c>
      <c r="AB170" s="257" t="str">
        <f t="shared" si="47"/>
        <v/>
      </c>
      <c r="AC170" s="257" t="str">
        <f t="shared" si="48"/>
        <v/>
      </c>
      <c r="AD170" s="193" t="str">
        <f t="shared" si="49"/>
        <v>CHECK DATES</v>
      </c>
      <c r="AE170" s="257" t="str">
        <f t="shared" si="50"/>
        <v/>
      </c>
      <c r="AF170" s="286">
        <v>0</v>
      </c>
      <c r="AG170" s="257">
        <f t="shared" si="51"/>
        <v>0</v>
      </c>
      <c r="AH170" s="257" t="str">
        <f t="shared" si="52"/>
        <v/>
      </c>
      <c r="AI170" s="257">
        <f t="shared" si="53"/>
        <v>0</v>
      </c>
    </row>
    <row r="171" spans="1:35" x14ac:dyDescent="0.3">
      <c r="A171" s="287">
        <v>159</v>
      </c>
      <c r="B171" s="161"/>
      <c r="C171" s="150"/>
      <c r="D171" s="150"/>
      <c r="E171" s="150"/>
      <c r="F171" s="152"/>
      <c r="G171" s="152"/>
      <c r="H171" s="154"/>
      <c r="I171" s="155"/>
      <c r="J171" s="159"/>
      <c r="K171" s="159"/>
      <c r="L171" s="337"/>
      <c r="M171" s="343" t="str">
        <f>IF(L171="","",LOOKUP(L171,'Work Programme'!$A$8:$A$207,'Work Programme'!$B$8:$B$207))</f>
        <v/>
      </c>
      <c r="N171" s="150"/>
      <c r="O171" s="151"/>
      <c r="P171" s="254" t="str">
        <f>IF(H171="","",VLOOKUP(H171,'Overview - Financial Statement'!$A$46:$B$60,2,FALSE))</f>
        <v/>
      </c>
      <c r="Q171" s="255" t="str">
        <f t="shared" si="40"/>
        <v/>
      </c>
      <c r="R171" s="153"/>
      <c r="S171" s="153"/>
      <c r="T171" s="238">
        <f t="shared" si="41"/>
        <v>0</v>
      </c>
      <c r="U171" s="193" t="s">
        <v>44</v>
      </c>
      <c r="V171" s="173"/>
      <c r="W171" s="193" t="str">
        <f t="shared" si="42"/>
        <v/>
      </c>
      <c r="X171" s="264" t="str">
        <f t="shared" si="43"/>
        <v>OK</v>
      </c>
      <c r="Y171" s="193" t="str">
        <f t="shared" si="44"/>
        <v/>
      </c>
      <c r="Z171" s="193" t="str">
        <f t="shared" si="45"/>
        <v/>
      </c>
      <c r="AA171" s="397" t="str">
        <f t="shared" si="46"/>
        <v/>
      </c>
      <c r="AB171" s="257" t="str">
        <f t="shared" si="47"/>
        <v/>
      </c>
      <c r="AC171" s="257" t="str">
        <f t="shared" si="48"/>
        <v/>
      </c>
      <c r="AD171" s="193" t="str">
        <f t="shared" si="49"/>
        <v>CHECK DATES</v>
      </c>
      <c r="AE171" s="257" t="str">
        <f t="shared" si="50"/>
        <v/>
      </c>
      <c r="AF171" s="286">
        <v>0</v>
      </c>
      <c r="AG171" s="257">
        <f t="shared" si="51"/>
        <v>0</v>
      </c>
      <c r="AH171" s="257" t="str">
        <f t="shared" si="52"/>
        <v/>
      </c>
      <c r="AI171" s="257">
        <f t="shared" si="53"/>
        <v>0</v>
      </c>
    </row>
    <row r="172" spans="1:35" x14ac:dyDescent="0.3">
      <c r="A172" s="287">
        <v>160</v>
      </c>
      <c r="B172" s="161"/>
      <c r="C172" s="150"/>
      <c r="D172" s="150"/>
      <c r="E172" s="150"/>
      <c r="F172" s="152"/>
      <c r="G172" s="152"/>
      <c r="H172" s="154"/>
      <c r="I172" s="155"/>
      <c r="J172" s="159"/>
      <c r="K172" s="159"/>
      <c r="L172" s="337"/>
      <c r="M172" s="343" t="str">
        <f>IF(L172="","",LOOKUP(L172,'Work Programme'!$A$8:$A$207,'Work Programme'!$B$8:$B$207))</f>
        <v/>
      </c>
      <c r="N172" s="150"/>
      <c r="O172" s="151"/>
      <c r="P172" s="254" t="str">
        <f>IF(H172="","",VLOOKUP(H172,'Overview - Financial Statement'!$A$46:$B$60,2,FALSE))</f>
        <v/>
      </c>
      <c r="Q172" s="255" t="str">
        <f t="shared" si="40"/>
        <v/>
      </c>
      <c r="R172" s="153"/>
      <c r="S172" s="153"/>
      <c r="T172" s="238">
        <f t="shared" si="41"/>
        <v>0</v>
      </c>
      <c r="U172" s="193" t="s">
        <v>44</v>
      </c>
      <c r="V172" s="173"/>
      <c r="W172" s="193" t="str">
        <f t="shared" si="42"/>
        <v/>
      </c>
      <c r="X172" s="264" t="str">
        <f t="shared" si="43"/>
        <v>OK</v>
      </c>
      <c r="Y172" s="193" t="str">
        <f t="shared" si="44"/>
        <v/>
      </c>
      <c r="Z172" s="193" t="str">
        <f t="shared" si="45"/>
        <v/>
      </c>
      <c r="AA172" s="397" t="str">
        <f t="shared" si="46"/>
        <v/>
      </c>
      <c r="AB172" s="257" t="str">
        <f t="shared" si="47"/>
        <v/>
      </c>
      <c r="AC172" s="257" t="str">
        <f t="shared" si="48"/>
        <v/>
      </c>
      <c r="AD172" s="193" t="str">
        <f t="shared" si="49"/>
        <v>CHECK DATES</v>
      </c>
      <c r="AE172" s="257" t="str">
        <f t="shared" si="50"/>
        <v/>
      </c>
      <c r="AF172" s="286">
        <v>0</v>
      </c>
      <c r="AG172" s="257">
        <f t="shared" si="51"/>
        <v>0</v>
      </c>
      <c r="AH172" s="257" t="str">
        <f t="shared" si="52"/>
        <v/>
      </c>
      <c r="AI172" s="257">
        <f t="shared" si="53"/>
        <v>0</v>
      </c>
    </row>
    <row r="173" spans="1:35" x14ac:dyDescent="0.3">
      <c r="A173" s="287">
        <v>161</v>
      </c>
      <c r="B173" s="161"/>
      <c r="C173" s="150"/>
      <c r="D173" s="150"/>
      <c r="E173" s="150"/>
      <c r="F173" s="152"/>
      <c r="G173" s="152"/>
      <c r="H173" s="154"/>
      <c r="I173" s="155"/>
      <c r="J173" s="159"/>
      <c r="K173" s="159"/>
      <c r="L173" s="337"/>
      <c r="M173" s="343" t="str">
        <f>IF(L173="","",LOOKUP(L173,'Work Programme'!$A$8:$A$207,'Work Programme'!$B$8:$B$207))</f>
        <v/>
      </c>
      <c r="N173" s="150"/>
      <c r="O173" s="151"/>
      <c r="P173" s="254" t="str">
        <f>IF(H173="","",VLOOKUP(H173,'Overview - Financial Statement'!$A$46:$B$60,2,FALSE))</f>
        <v/>
      </c>
      <c r="Q173" s="255" t="str">
        <f t="shared" si="40"/>
        <v/>
      </c>
      <c r="R173" s="153"/>
      <c r="S173" s="153"/>
      <c r="T173" s="238">
        <f t="shared" si="41"/>
        <v>0</v>
      </c>
      <c r="U173" s="193" t="s">
        <v>44</v>
      </c>
      <c r="V173" s="173"/>
      <c r="W173" s="193" t="str">
        <f t="shared" si="42"/>
        <v/>
      </c>
      <c r="X173" s="264" t="str">
        <f t="shared" si="43"/>
        <v>OK</v>
      </c>
      <c r="Y173" s="193" t="str">
        <f t="shared" si="44"/>
        <v/>
      </c>
      <c r="Z173" s="193" t="str">
        <f t="shared" si="45"/>
        <v/>
      </c>
      <c r="AA173" s="397" t="str">
        <f t="shared" si="46"/>
        <v/>
      </c>
      <c r="AB173" s="257" t="str">
        <f t="shared" si="47"/>
        <v/>
      </c>
      <c r="AC173" s="257" t="str">
        <f t="shared" si="48"/>
        <v/>
      </c>
      <c r="AD173" s="193" t="str">
        <f t="shared" si="49"/>
        <v>CHECK DATES</v>
      </c>
      <c r="AE173" s="257" t="str">
        <f t="shared" si="50"/>
        <v/>
      </c>
      <c r="AF173" s="286">
        <v>0</v>
      </c>
      <c r="AG173" s="257">
        <f t="shared" si="51"/>
        <v>0</v>
      </c>
      <c r="AH173" s="257" t="str">
        <f t="shared" si="52"/>
        <v/>
      </c>
      <c r="AI173" s="257">
        <f t="shared" si="53"/>
        <v>0</v>
      </c>
    </row>
    <row r="174" spans="1:35" x14ac:dyDescent="0.3">
      <c r="A174" s="287">
        <v>162</v>
      </c>
      <c r="B174" s="161"/>
      <c r="C174" s="150"/>
      <c r="D174" s="150"/>
      <c r="E174" s="150"/>
      <c r="F174" s="152"/>
      <c r="G174" s="152"/>
      <c r="H174" s="154"/>
      <c r="I174" s="155"/>
      <c r="J174" s="159"/>
      <c r="K174" s="159"/>
      <c r="L174" s="337"/>
      <c r="M174" s="343" t="str">
        <f>IF(L174="","",LOOKUP(L174,'Work Programme'!$A$8:$A$207,'Work Programme'!$B$8:$B$207))</f>
        <v/>
      </c>
      <c r="N174" s="150"/>
      <c r="O174" s="151"/>
      <c r="P174" s="254" t="str">
        <f>IF(H174="","",VLOOKUP(H174,'Overview - Financial Statement'!$A$46:$B$60,2,FALSE))</f>
        <v/>
      </c>
      <c r="Q174" s="255" t="str">
        <f t="shared" si="40"/>
        <v/>
      </c>
      <c r="R174" s="153"/>
      <c r="S174" s="153"/>
      <c r="T174" s="238">
        <f t="shared" si="41"/>
        <v>0</v>
      </c>
      <c r="U174" s="193" t="s">
        <v>44</v>
      </c>
      <c r="V174" s="173"/>
      <c r="W174" s="193" t="str">
        <f t="shared" si="42"/>
        <v/>
      </c>
      <c r="X174" s="264" t="str">
        <f t="shared" si="43"/>
        <v>OK</v>
      </c>
      <c r="Y174" s="193" t="str">
        <f t="shared" si="44"/>
        <v/>
      </c>
      <c r="Z174" s="193" t="str">
        <f t="shared" si="45"/>
        <v/>
      </c>
      <c r="AA174" s="397" t="str">
        <f t="shared" si="46"/>
        <v/>
      </c>
      <c r="AB174" s="257" t="str">
        <f t="shared" si="47"/>
        <v/>
      </c>
      <c r="AC174" s="257" t="str">
        <f t="shared" si="48"/>
        <v/>
      </c>
      <c r="AD174" s="193" t="str">
        <f t="shared" si="49"/>
        <v>CHECK DATES</v>
      </c>
      <c r="AE174" s="257" t="str">
        <f t="shared" si="50"/>
        <v/>
      </c>
      <c r="AF174" s="286">
        <v>0</v>
      </c>
      <c r="AG174" s="257">
        <f t="shared" si="51"/>
        <v>0</v>
      </c>
      <c r="AH174" s="257" t="str">
        <f t="shared" si="52"/>
        <v/>
      </c>
      <c r="AI174" s="257">
        <f t="shared" si="53"/>
        <v>0</v>
      </c>
    </row>
    <row r="175" spans="1:35" x14ac:dyDescent="0.3">
      <c r="A175" s="287">
        <v>163</v>
      </c>
      <c r="B175" s="161"/>
      <c r="C175" s="150"/>
      <c r="D175" s="150"/>
      <c r="E175" s="150"/>
      <c r="F175" s="152"/>
      <c r="G175" s="152"/>
      <c r="H175" s="154"/>
      <c r="I175" s="155"/>
      <c r="J175" s="159"/>
      <c r="K175" s="159"/>
      <c r="L175" s="337"/>
      <c r="M175" s="343" t="str">
        <f>IF(L175="","",LOOKUP(L175,'Work Programme'!$A$8:$A$207,'Work Programme'!$B$8:$B$207))</f>
        <v/>
      </c>
      <c r="N175" s="150"/>
      <c r="O175" s="151"/>
      <c r="P175" s="254" t="str">
        <f>IF(H175="","",VLOOKUP(H175,'Overview - Financial Statement'!$A$46:$B$60,2,FALSE))</f>
        <v/>
      </c>
      <c r="Q175" s="255" t="str">
        <f t="shared" si="40"/>
        <v/>
      </c>
      <c r="R175" s="153"/>
      <c r="S175" s="153"/>
      <c r="T175" s="238">
        <f t="shared" si="41"/>
        <v>0</v>
      </c>
      <c r="U175" s="193" t="s">
        <v>44</v>
      </c>
      <c r="V175" s="173"/>
      <c r="W175" s="193" t="str">
        <f t="shared" si="42"/>
        <v/>
      </c>
      <c r="X175" s="264" t="str">
        <f t="shared" si="43"/>
        <v>OK</v>
      </c>
      <c r="Y175" s="193" t="str">
        <f t="shared" si="44"/>
        <v/>
      </c>
      <c r="Z175" s="193" t="str">
        <f t="shared" si="45"/>
        <v/>
      </c>
      <c r="AA175" s="397" t="str">
        <f t="shared" si="46"/>
        <v/>
      </c>
      <c r="AB175" s="257" t="str">
        <f t="shared" si="47"/>
        <v/>
      </c>
      <c r="AC175" s="257" t="str">
        <f t="shared" si="48"/>
        <v/>
      </c>
      <c r="AD175" s="193" t="str">
        <f t="shared" si="49"/>
        <v>CHECK DATES</v>
      </c>
      <c r="AE175" s="257" t="str">
        <f t="shared" si="50"/>
        <v/>
      </c>
      <c r="AF175" s="286">
        <v>0</v>
      </c>
      <c r="AG175" s="257">
        <f t="shared" si="51"/>
        <v>0</v>
      </c>
      <c r="AH175" s="257" t="str">
        <f t="shared" si="52"/>
        <v/>
      </c>
      <c r="AI175" s="257">
        <f t="shared" si="53"/>
        <v>0</v>
      </c>
    </row>
    <row r="176" spans="1:35" x14ac:dyDescent="0.3">
      <c r="A176" s="287">
        <v>164</v>
      </c>
      <c r="B176" s="161"/>
      <c r="C176" s="150"/>
      <c r="D176" s="150"/>
      <c r="E176" s="150"/>
      <c r="F176" s="152"/>
      <c r="G176" s="152"/>
      <c r="H176" s="154"/>
      <c r="I176" s="155"/>
      <c r="J176" s="159"/>
      <c r="K176" s="159"/>
      <c r="L176" s="337"/>
      <c r="M176" s="343" t="str">
        <f>IF(L176="","",LOOKUP(L176,'Work Programme'!$A$8:$A$207,'Work Programme'!$B$8:$B$207))</f>
        <v/>
      </c>
      <c r="N176" s="150"/>
      <c r="O176" s="151"/>
      <c r="P176" s="254" t="str">
        <f>IF(H176="","",VLOOKUP(H176,'Overview - Financial Statement'!$A$46:$B$60,2,FALSE))</f>
        <v/>
      </c>
      <c r="Q176" s="255" t="str">
        <f t="shared" si="40"/>
        <v/>
      </c>
      <c r="R176" s="153"/>
      <c r="S176" s="153"/>
      <c r="T176" s="238">
        <f t="shared" si="41"/>
        <v>0</v>
      </c>
      <c r="U176" s="193" t="s">
        <v>44</v>
      </c>
      <c r="V176" s="173"/>
      <c r="W176" s="193" t="str">
        <f t="shared" si="42"/>
        <v/>
      </c>
      <c r="X176" s="264" t="str">
        <f t="shared" si="43"/>
        <v>OK</v>
      </c>
      <c r="Y176" s="193" t="str">
        <f t="shared" si="44"/>
        <v/>
      </c>
      <c r="Z176" s="193" t="str">
        <f t="shared" si="45"/>
        <v/>
      </c>
      <c r="AA176" s="397" t="str">
        <f t="shared" si="46"/>
        <v/>
      </c>
      <c r="AB176" s="257" t="str">
        <f t="shared" si="47"/>
        <v/>
      </c>
      <c r="AC176" s="257" t="str">
        <f t="shared" si="48"/>
        <v/>
      </c>
      <c r="AD176" s="193" t="str">
        <f t="shared" si="49"/>
        <v>CHECK DATES</v>
      </c>
      <c r="AE176" s="257" t="str">
        <f t="shared" si="50"/>
        <v/>
      </c>
      <c r="AF176" s="286">
        <v>0</v>
      </c>
      <c r="AG176" s="257">
        <f t="shared" si="51"/>
        <v>0</v>
      </c>
      <c r="AH176" s="257" t="str">
        <f t="shared" si="52"/>
        <v/>
      </c>
      <c r="AI176" s="257">
        <f t="shared" si="53"/>
        <v>0</v>
      </c>
    </row>
    <row r="177" spans="1:35" x14ac:dyDescent="0.3">
      <c r="A177" s="287">
        <v>165</v>
      </c>
      <c r="B177" s="161"/>
      <c r="C177" s="150"/>
      <c r="D177" s="150"/>
      <c r="E177" s="150"/>
      <c r="F177" s="152"/>
      <c r="G177" s="152"/>
      <c r="H177" s="154"/>
      <c r="I177" s="155"/>
      <c r="J177" s="159"/>
      <c r="K177" s="159"/>
      <c r="L177" s="337"/>
      <c r="M177" s="343" t="str">
        <f>IF(L177="","",LOOKUP(L177,'Work Programme'!$A$8:$A$207,'Work Programme'!$B$8:$B$207))</f>
        <v/>
      </c>
      <c r="N177" s="150"/>
      <c r="O177" s="151"/>
      <c r="P177" s="254" t="str">
        <f>IF(H177="","",VLOOKUP(H177,'Overview - Financial Statement'!$A$46:$B$60,2,FALSE))</f>
        <v/>
      </c>
      <c r="Q177" s="255" t="str">
        <f t="shared" si="40"/>
        <v/>
      </c>
      <c r="R177" s="153"/>
      <c r="S177" s="153"/>
      <c r="T177" s="238">
        <f t="shared" si="41"/>
        <v>0</v>
      </c>
      <c r="U177" s="193" t="s">
        <v>44</v>
      </c>
      <c r="V177" s="173"/>
      <c r="W177" s="193" t="str">
        <f t="shared" si="42"/>
        <v/>
      </c>
      <c r="X177" s="264" t="str">
        <f t="shared" si="43"/>
        <v>OK</v>
      </c>
      <c r="Y177" s="193" t="str">
        <f t="shared" si="44"/>
        <v/>
      </c>
      <c r="Z177" s="193" t="str">
        <f t="shared" si="45"/>
        <v/>
      </c>
      <c r="AA177" s="397" t="str">
        <f t="shared" si="46"/>
        <v/>
      </c>
      <c r="AB177" s="257" t="str">
        <f t="shared" si="47"/>
        <v/>
      </c>
      <c r="AC177" s="257" t="str">
        <f t="shared" si="48"/>
        <v/>
      </c>
      <c r="AD177" s="193" t="str">
        <f t="shared" si="49"/>
        <v>CHECK DATES</v>
      </c>
      <c r="AE177" s="257" t="str">
        <f t="shared" si="50"/>
        <v/>
      </c>
      <c r="AF177" s="286">
        <v>0</v>
      </c>
      <c r="AG177" s="257">
        <f t="shared" si="51"/>
        <v>0</v>
      </c>
      <c r="AH177" s="257" t="str">
        <f t="shared" si="52"/>
        <v/>
      </c>
      <c r="AI177" s="257">
        <f t="shared" si="53"/>
        <v>0</v>
      </c>
    </row>
    <row r="178" spans="1:35" x14ac:dyDescent="0.3">
      <c r="A178" s="287">
        <v>166</v>
      </c>
      <c r="B178" s="161"/>
      <c r="C178" s="150"/>
      <c r="D178" s="150"/>
      <c r="E178" s="150"/>
      <c r="F178" s="152"/>
      <c r="G178" s="152"/>
      <c r="H178" s="154"/>
      <c r="I178" s="155"/>
      <c r="J178" s="159"/>
      <c r="K178" s="159"/>
      <c r="L178" s="337"/>
      <c r="M178" s="343" t="str">
        <f>IF(L178="","",LOOKUP(L178,'Work Programme'!$A$8:$A$207,'Work Programme'!$B$8:$B$207))</f>
        <v/>
      </c>
      <c r="N178" s="150"/>
      <c r="O178" s="151"/>
      <c r="P178" s="254" t="str">
        <f>IF(H178="","",VLOOKUP(H178,'Overview - Financial Statement'!$A$46:$B$60,2,FALSE))</f>
        <v/>
      </c>
      <c r="Q178" s="255" t="str">
        <f t="shared" si="40"/>
        <v/>
      </c>
      <c r="R178" s="153"/>
      <c r="S178" s="153"/>
      <c r="T178" s="238">
        <f t="shared" si="41"/>
        <v>0</v>
      </c>
      <c r="U178" s="193" t="s">
        <v>44</v>
      </c>
      <c r="V178" s="173"/>
      <c r="W178" s="193" t="str">
        <f t="shared" si="42"/>
        <v/>
      </c>
      <c r="X178" s="264" t="str">
        <f t="shared" si="43"/>
        <v>OK</v>
      </c>
      <c r="Y178" s="193" t="str">
        <f t="shared" si="44"/>
        <v/>
      </c>
      <c r="Z178" s="193" t="str">
        <f t="shared" si="45"/>
        <v/>
      </c>
      <c r="AA178" s="397" t="str">
        <f t="shared" si="46"/>
        <v/>
      </c>
      <c r="AB178" s="257" t="str">
        <f t="shared" si="47"/>
        <v/>
      </c>
      <c r="AC178" s="257" t="str">
        <f t="shared" si="48"/>
        <v/>
      </c>
      <c r="AD178" s="193" t="str">
        <f t="shared" si="49"/>
        <v>CHECK DATES</v>
      </c>
      <c r="AE178" s="257" t="str">
        <f t="shared" si="50"/>
        <v/>
      </c>
      <c r="AF178" s="286">
        <v>0</v>
      </c>
      <c r="AG178" s="257">
        <f t="shared" si="51"/>
        <v>0</v>
      </c>
      <c r="AH178" s="257" t="str">
        <f t="shared" si="52"/>
        <v/>
      </c>
      <c r="AI178" s="257">
        <f t="shared" si="53"/>
        <v>0</v>
      </c>
    </row>
    <row r="179" spans="1:35" x14ac:dyDescent="0.3">
      <c r="A179" s="287">
        <v>167</v>
      </c>
      <c r="B179" s="161"/>
      <c r="C179" s="150"/>
      <c r="D179" s="150"/>
      <c r="E179" s="150"/>
      <c r="F179" s="152"/>
      <c r="G179" s="152"/>
      <c r="H179" s="154"/>
      <c r="I179" s="155"/>
      <c r="J179" s="159"/>
      <c r="K179" s="159"/>
      <c r="L179" s="337"/>
      <c r="M179" s="343" t="str">
        <f>IF(L179="","",LOOKUP(L179,'Work Programme'!$A$8:$A$207,'Work Programme'!$B$8:$B$207))</f>
        <v/>
      </c>
      <c r="N179" s="150"/>
      <c r="O179" s="151"/>
      <c r="P179" s="254" t="str">
        <f>IF(H179="","",VLOOKUP(H179,'Overview - Financial Statement'!$A$46:$B$60,2,FALSE))</f>
        <v/>
      </c>
      <c r="Q179" s="255" t="str">
        <f t="shared" si="40"/>
        <v/>
      </c>
      <c r="R179" s="153"/>
      <c r="S179" s="153"/>
      <c r="T179" s="238">
        <f t="shared" si="41"/>
        <v>0</v>
      </c>
      <c r="U179" s="193" t="s">
        <v>44</v>
      </c>
      <c r="V179" s="173"/>
      <c r="W179" s="193" t="str">
        <f t="shared" si="42"/>
        <v/>
      </c>
      <c r="X179" s="264" t="str">
        <f t="shared" si="43"/>
        <v>OK</v>
      </c>
      <c r="Y179" s="193" t="str">
        <f t="shared" si="44"/>
        <v/>
      </c>
      <c r="Z179" s="193" t="str">
        <f t="shared" si="45"/>
        <v/>
      </c>
      <c r="AA179" s="397" t="str">
        <f t="shared" si="46"/>
        <v/>
      </c>
      <c r="AB179" s="257" t="str">
        <f t="shared" si="47"/>
        <v/>
      </c>
      <c r="AC179" s="257" t="str">
        <f t="shared" si="48"/>
        <v/>
      </c>
      <c r="AD179" s="193" t="str">
        <f t="shared" si="49"/>
        <v>CHECK DATES</v>
      </c>
      <c r="AE179" s="257" t="str">
        <f t="shared" si="50"/>
        <v/>
      </c>
      <c r="AF179" s="286">
        <v>0</v>
      </c>
      <c r="AG179" s="257">
        <f t="shared" si="51"/>
        <v>0</v>
      </c>
      <c r="AH179" s="257" t="str">
        <f t="shared" si="52"/>
        <v/>
      </c>
      <c r="AI179" s="257">
        <f t="shared" si="53"/>
        <v>0</v>
      </c>
    </row>
    <row r="180" spans="1:35" x14ac:dyDescent="0.3">
      <c r="A180" s="287">
        <v>168</v>
      </c>
      <c r="B180" s="161"/>
      <c r="C180" s="150"/>
      <c r="D180" s="150"/>
      <c r="E180" s="150"/>
      <c r="F180" s="152"/>
      <c r="G180" s="152"/>
      <c r="H180" s="154"/>
      <c r="I180" s="155"/>
      <c r="J180" s="159"/>
      <c r="K180" s="159"/>
      <c r="L180" s="337"/>
      <c r="M180" s="343" t="str">
        <f>IF(L180="","",LOOKUP(L180,'Work Programme'!$A$8:$A$207,'Work Programme'!$B$8:$B$207))</f>
        <v/>
      </c>
      <c r="N180" s="150"/>
      <c r="O180" s="151"/>
      <c r="P180" s="254" t="str">
        <f>IF(H180="","",VLOOKUP(H180,'Overview - Financial Statement'!$A$46:$B$60,2,FALSE))</f>
        <v/>
      </c>
      <c r="Q180" s="255" t="str">
        <f t="shared" si="40"/>
        <v/>
      </c>
      <c r="R180" s="153"/>
      <c r="S180" s="153"/>
      <c r="T180" s="238">
        <f t="shared" si="41"/>
        <v>0</v>
      </c>
      <c r="U180" s="193" t="s">
        <v>44</v>
      </c>
      <c r="V180" s="173"/>
      <c r="W180" s="193" t="str">
        <f t="shared" si="42"/>
        <v/>
      </c>
      <c r="X180" s="264" t="str">
        <f t="shared" si="43"/>
        <v>OK</v>
      </c>
      <c r="Y180" s="193" t="str">
        <f t="shared" si="44"/>
        <v/>
      </c>
      <c r="Z180" s="193" t="str">
        <f t="shared" si="45"/>
        <v/>
      </c>
      <c r="AA180" s="397" t="str">
        <f t="shared" si="46"/>
        <v/>
      </c>
      <c r="AB180" s="257" t="str">
        <f t="shared" si="47"/>
        <v/>
      </c>
      <c r="AC180" s="257" t="str">
        <f t="shared" si="48"/>
        <v/>
      </c>
      <c r="AD180" s="193" t="str">
        <f t="shared" si="49"/>
        <v>CHECK DATES</v>
      </c>
      <c r="AE180" s="257" t="str">
        <f t="shared" si="50"/>
        <v/>
      </c>
      <c r="AF180" s="286">
        <v>0</v>
      </c>
      <c r="AG180" s="257">
        <f t="shared" si="51"/>
        <v>0</v>
      </c>
      <c r="AH180" s="257" t="str">
        <f t="shared" si="52"/>
        <v/>
      </c>
      <c r="AI180" s="257">
        <f t="shared" si="53"/>
        <v>0</v>
      </c>
    </row>
    <row r="181" spans="1:35" x14ac:dyDescent="0.3">
      <c r="A181" s="287">
        <v>169</v>
      </c>
      <c r="B181" s="161"/>
      <c r="C181" s="150"/>
      <c r="D181" s="150"/>
      <c r="E181" s="150"/>
      <c r="F181" s="152"/>
      <c r="G181" s="152"/>
      <c r="H181" s="154"/>
      <c r="I181" s="155"/>
      <c r="J181" s="159"/>
      <c r="K181" s="159"/>
      <c r="L181" s="337"/>
      <c r="M181" s="343" t="str">
        <f>IF(L181="","",LOOKUP(L181,'Work Programme'!$A$8:$A$207,'Work Programme'!$B$8:$B$207))</f>
        <v/>
      </c>
      <c r="N181" s="150"/>
      <c r="O181" s="151"/>
      <c r="P181" s="254" t="str">
        <f>IF(H181="","",VLOOKUP(H181,'Overview - Financial Statement'!$A$46:$B$60,2,FALSE))</f>
        <v/>
      </c>
      <c r="Q181" s="255" t="str">
        <f t="shared" si="40"/>
        <v/>
      </c>
      <c r="R181" s="153"/>
      <c r="S181" s="153"/>
      <c r="T181" s="238">
        <f t="shared" si="41"/>
        <v>0</v>
      </c>
      <c r="U181" s="193" t="s">
        <v>44</v>
      </c>
      <c r="V181" s="173"/>
      <c r="W181" s="193" t="str">
        <f t="shared" si="42"/>
        <v/>
      </c>
      <c r="X181" s="264" t="str">
        <f t="shared" si="43"/>
        <v>OK</v>
      </c>
      <c r="Y181" s="193" t="str">
        <f t="shared" si="44"/>
        <v/>
      </c>
      <c r="Z181" s="193" t="str">
        <f t="shared" si="45"/>
        <v/>
      </c>
      <c r="AA181" s="397" t="str">
        <f t="shared" si="46"/>
        <v/>
      </c>
      <c r="AB181" s="257" t="str">
        <f t="shared" si="47"/>
        <v/>
      </c>
      <c r="AC181" s="257" t="str">
        <f t="shared" si="48"/>
        <v/>
      </c>
      <c r="AD181" s="193" t="str">
        <f t="shared" si="49"/>
        <v>CHECK DATES</v>
      </c>
      <c r="AE181" s="257" t="str">
        <f t="shared" si="50"/>
        <v/>
      </c>
      <c r="AF181" s="286">
        <v>0</v>
      </c>
      <c r="AG181" s="257">
        <f t="shared" si="51"/>
        <v>0</v>
      </c>
      <c r="AH181" s="257" t="str">
        <f t="shared" si="52"/>
        <v/>
      </c>
      <c r="AI181" s="257">
        <f t="shared" si="53"/>
        <v>0</v>
      </c>
    </row>
    <row r="182" spans="1:35" x14ac:dyDescent="0.3">
      <c r="A182" s="287">
        <v>170</v>
      </c>
      <c r="B182" s="161"/>
      <c r="C182" s="150"/>
      <c r="D182" s="150"/>
      <c r="E182" s="150"/>
      <c r="F182" s="152"/>
      <c r="G182" s="152"/>
      <c r="H182" s="154"/>
      <c r="I182" s="155"/>
      <c r="J182" s="159"/>
      <c r="K182" s="159"/>
      <c r="L182" s="337"/>
      <c r="M182" s="343" t="str">
        <f>IF(L182="","",LOOKUP(L182,'Work Programme'!$A$8:$A$207,'Work Programme'!$B$8:$B$207))</f>
        <v/>
      </c>
      <c r="N182" s="150"/>
      <c r="O182" s="151"/>
      <c r="P182" s="254" t="str">
        <f>IF(H182="","",VLOOKUP(H182,'Overview - Financial Statement'!$A$46:$B$60,2,FALSE))</f>
        <v/>
      </c>
      <c r="Q182" s="255" t="str">
        <f t="shared" si="40"/>
        <v/>
      </c>
      <c r="R182" s="153"/>
      <c r="S182" s="153"/>
      <c r="T182" s="238">
        <f t="shared" si="41"/>
        <v>0</v>
      </c>
      <c r="U182" s="193" t="s">
        <v>44</v>
      </c>
      <c r="V182" s="173"/>
      <c r="W182" s="193" t="str">
        <f t="shared" si="42"/>
        <v/>
      </c>
      <c r="X182" s="264" t="str">
        <f t="shared" si="43"/>
        <v>OK</v>
      </c>
      <c r="Y182" s="193" t="str">
        <f t="shared" si="44"/>
        <v/>
      </c>
      <c r="Z182" s="193" t="str">
        <f t="shared" si="45"/>
        <v/>
      </c>
      <c r="AA182" s="397" t="str">
        <f t="shared" si="46"/>
        <v/>
      </c>
      <c r="AB182" s="257" t="str">
        <f t="shared" si="47"/>
        <v/>
      </c>
      <c r="AC182" s="257" t="str">
        <f t="shared" si="48"/>
        <v/>
      </c>
      <c r="AD182" s="193" t="str">
        <f t="shared" si="49"/>
        <v>CHECK DATES</v>
      </c>
      <c r="AE182" s="257" t="str">
        <f t="shared" si="50"/>
        <v/>
      </c>
      <c r="AF182" s="286">
        <v>0</v>
      </c>
      <c r="AG182" s="257">
        <f t="shared" si="51"/>
        <v>0</v>
      </c>
      <c r="AH182" s="257" t="str">
        <f t="shared" si="52"/>
        <v/>
      </c>
      <c r="AI182" s="257">
        <f t="shared" si="53"/>
        <v>0</v>
      </c>
    </row>
    <row r="183" spans="1:35" x14ac:dyDescent="0.3">
      <c r="A183" s="287">
        <v>171</v>
      </c>
      <c r="B183" s="161"/>
      <c r="C183" s="150"/>
      <c r="D183" s="150"/>
      <c r="E183" s="150"/>
      <c r="F183" s="152"/>
      <c r="G183" s="152"/>
      <c r="H183" s="154"/>
      <c r="I183" s="155"/>
      <c r="J183" s="159"/>
      <c r="K183" s="159"/>
      <c r="L183" s="337"/>
      <c r="M183" s="343" t="str">
        <f>IF(L183="","",LOOKUP(L183,'Work Programme'!$A$8:$A$207,'Work Programme'!$B$8:$B$207))</f>
        <v/>
      </c>
      <c r="N183" s="150"/>
      <c r="O183" s="151"/>
      <c r="P183" s="254" t="str">
        <f>IF(H183="","",VLOOKUP(H183,'Overview - Financial Statement'!$A$46:$B$60,2,FALSE))</f>
        <v/>
      </c>
      <c r="Q183" s="255" t="str">
        <f t="shared" si="40"/>
        <v/>
      </c>
      <c r="R183" s="153"/>
      <c r="S183" s="153"/>
      <c r="T183" s="238">
        <f t="shared" si="41"/>
        <v>0</v>
      </c>
      <c r="U183" s="193" t="s">
        <v>44</v>
      </c>
      <c r="V183" s="173"/>
      <c r="W183" s="193" t="str">
        <f t="shared" si="42"/>
        <v/>
      </c>
      <c r="X183" s="264" t="str">
        <f t="shared" si="43"/>
        <v>OK</v>
      </c>
      <c r="Y183" s="193" t="str">
        <f t="shared" si="44"/>
        <v/>
      </c>
      <c r="Z183" s="193" t="str">
        <f t="shared" si="45"/>
        <v/>
      </c>
      <c r="AA183" s="397" t="str">
        <f t="shared" si="46"/>
        <v/>
      </c>
      <c r="AB183" s="257" t="str">
        <f t="shared" si="47"/>
        <v/>
      </c>
      <c r="AC183" s="257" t="str">
        <f t="shared" si="48"/>
        <v/>
      </c>
      <c r="AD183" s="193" t="str">
        <f t="shared" si="49"/>
        <v>CHECK DATES</v>
      </c>
      <c r="AE183" s="257" t="str">
        <f t="shared" si="50"/>
        <v/>
      </c>
      <c r="AF183" s="286">
        <v>0</v>
      </c>
      <c r="AG183" s="257">
        <f t="shared" si="51"/>
        <v>0</v>
      </c>
      <c r="AH183" s="257" t="str">
        <f t="shared" si="52"/>
        <v/>
      </c>
      <c r="AI183" s="257">
        <f t="shared" si="53"/>
        <v>0</v>
      </c>
    </row>
    <row r="184" spans="1:35" x14ac:dyDescent="0.3">
      <c r="A184" s="287">
        <v>172</v>
      </c>
      <c r="B184" s="161"/>
      <c r="C184" s="150"/>
      <c r="D184" s="150"/>
      <c r="E184" s="150"/>
      <c r="F184" s="152"/>
      <c r="G184" s="152"/>
      <c r="H184" s="154"/>
      <c r="I184" s="155"/>
      <c r="J184" s="159"/>
      <c r="K184" s="159"/>
      <c r="L184" s="337"/>
      <c r="M184" s="343" t="str">
        <f>IF(L184="","",LOOKUP(L184,'Work Programme'!$A$8:$A$207,'Work Programme'!$B$8:$B$207))</f>
        <v/>
      </c>
      <c r="N184" s="150"/>
      <c r="O184" s="151"/>
      <c r="P184" s="254" t="str">
        <f>IF(H184="","",VLOOKUP(H184,'Overview - Financial Statement'!$A$46:$B$60,2,FALSE))</f>
        <v/>
      </c>
      <c r="Q184" s="255" t="str">
        <f t="shared" si="40"/>
        <v/>
      </c>
      <c r="R184" s="153"/>
      <c r="S184" s="153"/>
      <c r="T184" s="238">
        <f t="shared" si="41"/>
        <v>0</v>
      </c>
      <c r="U184" s="193" t="s">
        <v>44</v>
      </c>
      <c r="V184" s="173"/>
      <c r="W184" s="193" t="str">
        <f t="shared" si="42"/>
        <v/>
      </c>
      <c r="X184" s="264" t="str">
        <f t="shared" si="43"/>
        <v>OK</v>
      </c>
      <c r="Y184" s="193" t="str">
        <f t="shared" si="44"/>
        <v/>
      </c>
      <c r="Z184" s="193" t="str">
        <f t="shared" si="45"/>
        <v/>
      </c>
      <c r="AA184" s="397" t="str">
        <f t="shared" si="46"/>
        <v/>
      </c>
      <c r="AB184" s="257" t="str">
        <f t="shared" si="47"/>
        <v/>
      </c>
      <c r="AC184" s="257" t="str">
        <f t="shared" si="48"/>
        <v/>
      </c>
      <c r="AD184" s="193" t="str">
        <f t="shared" si="49"/>
        <v>CHECK DATES</v>
      </c>
      <c r="AE184" s="257" t="str">
        <f t="shared" si="50"/>
        <v/>
      </c>
      <c r="AF184" s="286">
        <v>0</v>
      </c>
      <c r="AG184" s="257">
        <f t="shared" si="51"/>
        <v>0</v>
      </c>
      <c r="AH184" s="257" t="str">
        <f t="shared" si="52"/>
        <v/>
      </c>
      <c r="AI184" s="257">
        <f t="shared" si="53"/>
        <v>0</v>
      </c>
    </row>
    <row r="185" spans="1:35" x14ac:dyDescent="0.3">
      <c r="A185" s="287">
        <v>173</v>
      </c>
      <c r="B185" s="161"/>
      <c r="C185" s="150"/>
      <c r="D185" s="150"/>
      <c r="E185" s="150"/>
      <c r="F185" s="152"/>
      <c r="G185" s="152"/>
      <c r="H185" s="154"/>
      <c r="I185" s="155"/>
      <c r="J185" s="159"/>
      <c r="K185" s="159"/>
      <c r="L185" s="337"/>
      <c r="M185" s="343" t="str">
        <f>IF(L185="","",LOOKUP(L185,'Work Programme'!$A$8:$A$207,'Work Programme'!$B$8:$B$207))</f>
        <v/>
      </c>
      <c r="N185" s="150"/>
      <c r="O185" s="151"/>
      <c r="P185" s="254" t="str">
        <f>IF(H185="","",VLOOKUP(H185,'Overview - Financial Statement'!$A$46:$B$60,2,FALSE))</f>
        <v/>
      </c>
      <c r="Q185" s="255" t="str">
        <f t="shared" si="40"/>
        <v/>
      </c>
      <c r="R185" s="153"/>
      <c r="S185" s="153"/>
      <c r="T185" s="238">
        <f t="shared" si="41"/>
        <v>0</v>
      </c>
      <c r="U185" s="193" t="s">
        <v>44</v>
      </c>
      <c r="V185" s="173"/>
      <c r="W185" s="193" t="str">
        <f t="shared" si="42"/>
        <v/>
      </c>
      <c r="X185" s="264" t="str">
        <f t="shared" si="43"/>
        <v>OK</v>
      </c>
      <c r="Y185" s="193" t="str">
        <f t="shared" si="44"/>
        <v/>
      </c>
      <c r="Z185" s="193" t="str">
        <f t="shared" si="45"/>
        <v/>
      </c>
      <c r="AA185" s="397" t="str">
        <f t="shared" si="46"/>
        <v/>
      </c>
      <c r="AB185" s="257" t="str">
        <f t="shared" si="47"/>
        <v/>
      </c>
      <c r="AC185" s="257" t="str">
        <f t="shared" si="48"/>
        <v/>
      </c>
      <c r="AD185" s="193" t="str">
        <f t="shared" si="49"/>
        <v>CHECK DATES</v>
      </c>
      <c r="AE185" s="257" t="str">
        <f t="shared" si="50"/>
        <v/>
      </c>
      <c r="AF185" s="286">
        <v>0</v>
      </c>
      <c r="AG185" s="257">
        <f t="shared" si="51"/>
        <v>0</v>
      </c>
      <c r="AH185" s="257" t="str">
        <f t="shared" si="52"/>
        <v/>
      </c>
      <c r="AI185" s="257">
        <f t="shared" si="53"/>
        <v>0</v>
      </c>
    </row>
    <row r="186" spans="1:35" x14ac:dyDescent="0.3">
      <c r="A186" s="287">
        <v>174</v>
      </c>
      <c r="B186" s="161"/>
      <c r="C186" s="150"/>
      <c r="D186" s="150"/>
      <c r="E186" s="150"/>
      <c r="F186" s="152"/>
      <c r="G186" s="152"/>
      <c r="H186" s="154"/>
      <c r="I186" s="155"/>
      <c r="J186" s="159"/>
      <c r="K186" s="159"/>
      <c r="L186" s="337"/>
      <c r="M186" s="343" t="str">
        <f>IF(L186="","",LOOKUP(L186,'Work Programme'!$A$8:$A$207,'Work Programme'!$B$8:$B$207))</f>
        <v/>
      </c>
      <c r="N186" s="150"/>
      <c r="O186" s="151"/>
      <c r="P186" s="254" t="str">
        <f>IF(H186="","",VLOOKUP(H186,'Overview - Financial Statement'!$A$46:$B$60,2,FALSE))</f>
        <v/>
      </c>
      <c r="Q186" s="255" t="str">
        <f t="shared" si="40"/>
        <v/>
      </c>
      <c r="R186" s="153"/>
      <c r="S186" s="153"/>
      <c r="T186" s="238">
        <f t="shared" si="41"/>
        <v>0</v>
      </c>
      <c r="U186" s="193" t="s">
        <v>44</v>
      </c>
      <c r="V186" s="173"/>
      <c r="W186" s="193" t="str">
        <f t="shared" si="42"/>
        <v/>
      </c>
      <c r="X186" s="264" t="str">
        <f t="shared" si="43"/>
        <v>OK</v>
      </c>
      <c r="Y186" s="193" t="str">
        <f t="shared" si="44"/>
        <v/>
      </c>
      <c r="Z186" s="193" t="str">
        <f t="shared" si="45"/>
        <v/>
      </c>
      <c r="AA186" s="397" t="str">
        <f t="shared" si="46"/>
        <v/>
      </c>
      <c r="AB186" s="257" t="str">
        <f t="shared" si="47"/>
        <v/>
      </c>
      <c r="AC186" s="257" t="str">
        <f t="shared" si="48"/>
        <v/>
      </c>
      <c r="AD186" s="193" t="str">
        <f t="shared" si="49"/>
        <v>CHECK DATES</v>
      </c>
      <c r="AE186" s="257" t="str">
        <f t="shared" si="50"/>
        <v/>
      </c>
      <c r="AF186" s="286">
        <v>0</v>
      </c>
      <c r="AG186" s="257">
        <f t="shared" si="51"/>
        <v>0</v>
      </c>
      <c r="AH186" s="257" t="str">
        <f t="shared" si="52"/>
        <v/>
      </c>
      <c r="AI186" s="257">
        <f t="shared" si="53"/>
        <v>0</v>
      </c>
    </row>
    <row r="187" spans="1:35" x14ac:dyDescent="0.3">
      <c r="A187" s="287">
        <v>175</v>
      </c>
      <c r="B187" s="161"/>
      <c r="C187" s="150"/>
      <c r="D187" s="150"/>
      <c r="E187" s="150"/>
      <c r="F187" s="152"/>
      <c r="G187" s="152"/>
      <c r="H187" s="154"/>
      <c r="I187" s="155"/>
      <c r="J187" s="159"/>
      <c r="K187" s="159"/>
      <c r="L187" s="337"/>
      <c r="M187" s="343" t="str">
        <f>IF(L187="","",LOOKUP(L187,'Work Programme'!$A$8:$A$207,'Work Programme'!$B$8:$B$207))</f>
        <v/>
      </c>
      <c r="N187" s="150"/>
      <c r="O187" s="151"/>
      <c r="P187" s="254" t="str">
        <f>IF(H187="","",VLOOKUP(H187,'Overview - Financial Statement'!$A$46:$B$60,2,FALSE))</f>
        <v/>
      </c>
      <c r="Q187" s="255" t="str">
        <f t="shared" si="40"/>
        <v/>
      </c>
      <c r="R187" s="153"/>
      <c r="S187" s="153"/>
      <c r="T187" s="238">
        <f t="shared" si="41"/>
        <v>0</v>
      </c>
      <c r="U187" s="193" t="s">
        <v>44</v>
      </c>
      <c r="V187" s="173"/>
      <c r="W187" s="193" t="str">
        <f t="shared" si="42"/>
        <v/>
      </c>
      <c r="X187" s="264" t="str">
        <f t="shared" si="43"/>
        <v>OK</v>
      </c>
      <c r="Y187" s="193" t="str">
        <f t="shared" si="44"/>
        <v/>
      </c>
      <c r="Z187" s="193" t="str">
        <f t="shared" si="45"/>
        <v/>
      </c>
      <c r="AA187" s="397" t="str">
        <f t="shared" si="46"/>
        <v/>
      </c>
      <c r="AB187" s="257" t="str">
        <f t="shared" si="47"/>
        <v/>
      </c>
      <c r="AC187" s="257" t="str">
        <f t="shared" si="48"/>
        <v/>
      </c>
      <c r="AD187" s="193" t="str">
        <f t="shared" si="49"/>
        <v>CHECK DATES</v>
      </c>
      <c r="AE187" s="257" t="str">
        <f t="shared" si="50"/>
        <v/>
      </c>
      <c r="AF187" s="286">
        <v>0</v>
      </c>
      <c r="AG187" s="257">
        <f t="shared" si="51"/>
        <v>0</v>
      </c>
      <c r="AH187" s="257" t="str">
        <f t="shared" si="52"/>
        <v/>
      </c>
      <c r="AI187" s="257">
        <f t="shared" si="53"/>
        <v>0</v>
      </c>
    </row>
    <row r="188" spans="1:35" x14ac:dyDescent="0.3">
      <c r="A188" s="287">
        <v>176</v>
      </c>
      <c r="B188" s="161"/>
      <c r="C188" s="150"/>
      <c r="D188" s="150"/>
      <c r="E188" s="150"/>
      <c r="F188" s="152"/>
      <c r="G188" s="152"/>
      <c r="H188" s="154"/>
      <c r="I188" s="155"/>
      <c r="J188" s="159"/>
      <c r="K188" s="159"/>
      <c r="L188" s="337"/>
      <c r="M188" s="343" t="str">
        <f>IF(L188="","",LOOKUP(L188,'Work Programme'!$A$8:$A$207,'Work Programme'!$B$8:$B$207))</f>
        <v/>
      </c>
      <c r="N188" s="150"/>
      <c r="O188" s="151"/>
      <c r="P188" s="254" t="str">
        <f>IF(H188="","",VLOOKUP(H188,'Overview - Financial Statement'!$A$46:$B$60,2,FALSE))</f>
        <v/>
      </c>
      <c r="Q188" s="255" t="str">
        <f t="shared" si="40"/>
        <v/>
      </c>
      <c r="R188" s="153"/>
      <c r="S188" s="153"/>
      <c r="T188" s="238">
        <f t="shared" si="41"/>
        <v>0</v>
      </c>
      <c r="U188" s="193" t="s">
        <v>44</v>
      </c>
      <c r="V188" s="173"/>
      <c r="W188" s="193" t="str">
        <f t="shared" si="42"/>
        <v/>
      </c>
      <c r="X188" s="264" t="str">
        <f t="shared" si="43"/>
        <v>OK</v>
      </c>
      <c r="Y188" s="193" t="str">
        <f t="shared" si="44"/>
        <v/>
      </c>
      <c r="Z188" s="193" t="str">
        <f t="shared" si="45"/>
        <v/>
      </c>
      <c r="AA188" s="397" t="str">
        <f t="shared" si="46"/>
        <v/>
      </c>
      <c r="AB188" s="257" t="str">
        <f t="shared" si="47"/>
        <v/>
      </c>
      <c r="AC188" s="257" t="str">
        <f t="shared" si="48"/>
        <v/>
      </c>
      <c r="AD188" s="193" t="str">
        <f t="shared" si="49"/>
        <v>CHECK DATES</v>
      </c>
      <c r="AE188" s="257" t="str">
        <f t="shared" si="50"/>
        <v/>
      </c>
      <c r="AF188" s="286">
        <v>0</v>
      </c>
      <c r="AG188" s="257">
        <f t="shared" si="51"/>
        <v>0</v>
      </c>
      <c r="AH188" s="257" t="str">
        <f t="shared" si="52"/>
        <v/>
      </c>
      <c r="AI188" s="257">
        <f t="shared" si="53"/>
        <v>0</v>
      </c>
    </row>
    <row r="189" spans="1:35" x14ac:dyDescent="0.3">
      <c r="A189" s="287">
        <v>177</v>
      </c>
      <c r="B189" s="161"/>
      <c r="C189" s="150"/>
      <c r="D189" s="150"/>
      <c r="E189" s="150"/>
      <c r="F189" s="152"/>
      <c r="G189" s="152"/>
      <c r="H189" s="154"/>
      <c r="I189" s="155"/>
      <c r="J189" s="159"/>
      <c r="K189" s="159"/>
      <c r="L189" s="337"/>
      <c r="M189" s="343" t="str">
        <f>IF(L189="","",LOOKUP(L189,'Work Programme'!$A$8:$A$207,'Work Programme'!$B$8:$B$207))</f>
        <v/>
      </c>
      <c r="N189" s="150"/>
      <c r="O189" s="151"/>
      <c r="P189" s="254" t="str">
        <f>IF(H189="","",VLOOKUP(H189,'Overview - Financial Statement'!$A$46:$B$60,2,FALSE))</f>
        <v/>
      </c>
      <c r="Q189" s="255" t="str">
        <f t="shared" si="40"/>
        <v/>
      </c>
      <c r="R189" s="153"/>
      <c r="S189" s="153"/>
      <c r="T189" s="238">
        <f t="shared" si="41"/>
        <v>0</v>
      </c>
      <c r="U189" s="193" t="s">
        <v>44</v>
      </c>
      <c r="V189" s="173"/>
      <c r="W189" s="193" t="str">
        <f t="shared" si="42"/>
        <v/>
      </c>
      <c r="X189" s="264" t="str">
        <f t="shared" si="43"/>
        <v>OK</v>
      </c>
      <c r="Y189" s="193" t="str">
        <f t="shared" si="44"/>
        <v/>
      </c>
      <c r="Z189" s="193" t="str">
        <f t="shared" si="45"/>
        <v/>
      </c>
      <c r="AA189" s="397" t="str">
        <f t="shared" si="46"/>
        <v/>
      </c>
      <c r="AB189" s="257" t="str">
        <f t="shared" si="47"/>
        <v/>
      </c>
      <c r="AC189" s="257" t="str">
        <f t="shared" si="48"/>
        <v/>
      </c>
      <c r="AD189" s="193" t="str">
        <f t="shared" si="49"/>
        <v>CHECK DATES</v>
      </c>
      <c r="AE189" s="257" t="str">
        <f t="shared" si="50"/>
        <v/>
      </c>
      <c r="AF189" s="286">
        <v>0</v>
      </c>
      <c r="AG189" s="257">
        <f t="shared" si="51"/>
        <v>0</v>
      </c>
      <c r="AH189" s="257" t="str">
        <f t="shared" si="52"/>
        <v/>
      </c>
      <c r="AI189" s="257">
        <f t="shared" si="53"/>
        <v>0</v>
      </c>
    </row>
    <row r="190" spans="1:35" x14ac:dyDescent="0.3">
      <c r="A190" s="287">
        <v>178</v>
      </c>
      <c r="B190" s="161"/>
      <c r="C190" s="150"/>
      <c r="D190" s="150"/>
      <c r="E190" s="150"/>
      <c r="F190" s="152"/>
      <c r="G190" s="152"/>
      <c r="H190" s="154"/>
      <c r="I190" s="155"/>
      <c r="J190" s="159"/>
      <c r="K190" s="159"/>
      <c r="L190" s="337"/>
      <c r="M190" s="343" t="str">
        <f>IF(L190="","",LOOKUP(L190,'Work Programme'!$A$8:$A$207,'Work Programme'!$B$8:$B$207))</f>
        <v/>
      </c>
      <c r="N190" s="150"/>
      <c r="O190" s="151"/>
      <c r="P190" s="254" t="str">
        <f>IF(H190="","",VLOOKUP(H190,'Overview - Financial Statement'!$A$46:$B$60,2,FALSE))</f>
        <v/>
      </c>
      <c r="Q190" s="255" t="str">
        <f t="shared" si="40"/>
        <v/>
      </c>
      <c r="R190" s="153"/>
      <c r="S190" s="153"/>
      <c r="T190" s="238">
        <f t="shared" si="41"/>
        <v>0</v>
      </c>
      <c r="U190" s="193" t="s">
        <v>44</v>
      </c>
      <c r="V190" s="173"/>
      <c r="W190" s="193" t="str">
        <f t="shared" si="42"/>
        <v/>
      </c>
      <c r="X190" s="264" t="str">
        <f t="shared" si="43"/>
        <v>OK</v>
      </c>
      <c r="Y190" s="193" t="str">
        <f t="shared" si="44"/>
        <v/>
      </c>
      <c r="Z190" s="193" t="str">
        <f t="shared" si="45"/>
        <v/>
      </c>
      <c r="AA190" s="397" t="str">
        <f t="shared" si="46"/>
        <v/>
      </c>
      <c r="AB190" s="257" t="str">
        <f t="shared" si="47"/>
        <v/>
      </c>
      <c r="AC190" s="257" t="str">
        <f t="shared" si="48"/>
        <v/>
      </c>
      <c r="AD190" s="193" t="str">
        <f t="shared" si="49"/>
        <v>CHECK DATES</v>
      </c>
      <c r="AE190" s="257" t="str">
        <f t="shared" si="50"/>
        <v/>
      </c>
      <c r="AF190" s="286">
        <v>0</v>
      </c>
      <c r="AG190" s="257">
        <f t="shared" si="51"/>
        <v>0</v>
      </c>
      <c r="AH190" s="257" t="str">
        <f t="shared" si="52"/>
        <v/>
      </c>
      <c r="AI190" s="257">
        <f t="shared" si="53"/>
        <v>0</v>
      </c>
    </row>
    <row r="191" spans="1:35" x14ac:dyDescent="0.3">
      <c r="A191" s="287">
        <v>179</v>
      </c>
      <c r="B191" s="161"/>
      <c r="C191" s="150"/>
      <c r="D191" s="150"/>
      <c r="E191" s="150"/>
      <c r="F191" s="152"/>
      <c r="G191" s="152"/>
      <c r="H191" s="154"/>
      <c r="I191" s="155"/>
      <c r="J191" s="159"/>
      <c r="K191" s="159"/>
      <c r="L191" s="337"/>
      <c r="M191" s="343" t="str">
        <f>IF(L191="","",LOOKUP(L191,'Work Programme'!$A$8:$A$207,'Work Programme'!$B$8:$B$207))</f>
        <v/>
      </c>
      <c r="N191" s="150"/>
      <c r="O191" s="151"/>
      <c r="P191" s="254" t="str">
        <f>IF(H191="","",VLOOKUP(H191,'Overview - Financial Statement'!$A$46:$B$60,2,FALSE))</f>
        <v/>
      </c>
      <c r="Q191" s="255" t="str">
        <f t="shared" si="40"/>
        <v/>
      </c>
      <c r="R191" s="153"/>
      <c r="S191" s="153"/>
      <c r="T191" s="238">
        <f t="shared" si="41"/>
        <v>0</v>
      </c>
      <c r="U191" s="193" t="s">
        <v>44</v>
      </c>
      <c r="V191" s="173"/>
      <c r="W191" s="193" t="str">
        <f t="shared" si="42"/>
        <v/>
      </c>
      <c r="X191" s="264" t="str">
        <f t="shared" si="43"/>
        <v>OK</v>
      </c>
      <c r="Y191" s="193" t="str">
        <f t="shared" si="44"/>
        <v/>
      </c>
      <c r="Z191" s="193" t="str">
        <f t="shared" si="45"/>
        <v/>
      </c>
      <c r="AA191" s="397" t="str">
        <f t="shared" si="46"/>
        <v/>
      </c>
      <c r="AB191" s="257" t="str">
        <f t="shared" si="47"/>
        <v/>
      </c>
      <c r="AC191" s="257" t="str">
        <f t="shared" si="48"/>
        <v/>
      </c>
      <c r="AD191" s="193" t="str">
        <f t="shared" si="49"/>
        <v>CHECK DATES</v>
      </c>
      <c r="AE191" s="257" t="str">
        <f t="shared" si="50"/>
        <v/>
      </c>
      <c r="AF191" s="286">
        <v>0</v>
      </c>
      <c r="AG191" s="257">
        <f t="shared" si="51"/>
        <v>0</v>
      </c>
      <c r="AH191" s="257" t="str">
        <f t="shared" si="52"/>
        <v/>
      </c>
      <c r="AI191" s="257">
        <f t="shared" si="53"/>
        <v>0</v>
      </c>
    </row>
    <row r="192" spans="1:35" x14ac:dyDescent="0.3">
      <c r="A192" s="287">
        <v>180</v>
      </c>
      <c r="B192" s="161"/>
      <c r="C192" s="150"/>
      <c r="D192" s="150"/>
      <c r="E192" s="150"/>
      <c r="F192" s="152"/>
      <c r="G192" s="152"/>
      <c r="H192" s="154"/>
      <c r="I192" s="155"/>
      <c r="J192" s="159"/>
      <c r="K192" s="159"/>
      <c r="L192" s="337"/>
      <c r="M192" s="343" t="str">
        <f>IF(L192="","",LOOKUP(L192,'Work Programme'!$A$8:$A$207,'Work Programme'!$B$8:$B$207))</f>
        <v/>
      </c>
      <c r="N192" s="150"/>
      <c r="O192" s="151"/>
      <c r="P192" s="254" t="str">
        <f>IF(H192="","",VLOOKUP(H192,'Overview - Financial Statement'!$A$46:$B$60,2,FALSE))</f>
        <v/>
      </c>
      <c r="Q192" s="255" t="str">
        <f t="shared" si="40"/>
        <v/>
      </c>
      <c r="R192" s="153"/>
      <c r="S192" s="153"/>
      <c r="T192" s="238">
        <f t="shared" si="41"/>
        <v>0</v>
      </c>
      <c r="U192" s="193" t="s">
        <v>44</v>
      </c>
      <c r="V192" s="173"/>
      <c r="W192" s="193" t="str">
        <f t="shared" si="42"/>
        <v/>
      </c>
      <c r="X192" s="264" t="str">
        <f t="shared" si="43"/>
        <v>OK</v>
      </c>
      <c r="Y192" s="193" t="str">
        <f t="shared" si="44"/>
        <v/>
      </c>
      <c r="Z192" s="193" t="str">
        <f t="shared" si="45"/>
        <v/>
      </c>
      <c r="AA192" s="397" t="str">
        <f t="shared" si="46"/>
        <v/>
      </c>
      <c r="AB192" s="257" t="str">
        <f t="shared" si="47"/>
        <v/>
      </c>
      <c r="AC192" s="257" t="str">
        <f t="shared" si="48"/>
        <v/>
      </c>
      <c r="AD192" s="193" t="str">
        <f t="shared" si="49"/>
        <v>CHECK DATES</v>
      </c>
      <c r="AE192" s="257" t="str">
        <f t="shared" si="50"/>
        <v/>
      </c>
      <c r="AF192" s="286">
        <v>0</v>
      </c>
      <c r="AG192" s="257">
        <f t="shared" si="51"/>
        <v>0</v>
      </c>
      <c r="AH192" s="257" t="str">
        <f t="shared" si="52"/>
        <v/>
      </c>
      <c r="AI192" s="257">
        <f t="shared" si="53"/>
        <v>0</v>
      </c>
    </row>
    <row r="193" spans="1:35" x14ac:dyDescent="0.3">
      <c r="A193" s="287">
        <v>181</v>
      </c>
      <c r="B193" s="161"/>
      <c r="C193" s="150"/>
      <c r="D193" s="150"/>
      <c r="E193" s="150"/>
      <c r="F193" s="152"/>
      <c r="G193" s="152"/>
      <c r="H193" s="154"/>
      <c r="I193" s="155"/>
      <c r="J193" s="159"/>
      <c r="K193" s="159"/>
      <c r="L193" s="337"/>
      <c r="M193" s="343" t="str">
        <f>IF(L193="","",LOOKUP(L193,'Work Programme'!$A$8:$A$207,'Work Programme'!$B$8:$B$207))</f>
        <v/>
      </c>
      <c r="N193" s="150"/>
      <c r="O193" s="151"/>
      <c r="P193" s="254" t="str">
        <f>IF(H193="","",VLOOKUP(H193,'Overview - Financial Statement'!$A$46:$B$60,2,FALSE))</f>
        <v/>
      </c>
      <c r="Q193" s="255" t="str">
        <f t="shared" si="40"/>
        <v/>
      </c>
      <c r="R193" s="153"/>
      <c r="S193" s="153"/>
      <c r="T193" s="238">
        <f t="shared" si="41"/>
        <v>0</v>
      </c>
      <c r="U193" s="193" t="s">
        <v>44</v>
      </c>
      <c r="V193" s="173"/>
      <c r="W193" s="193" t="str">
        <f t="shared" si="42"/>
        <v/>
      </c>
      <c r="X193" s="264" t="str">
        <f t="shared" si="43"/>
        <v>OK</v>
      </c>
      <c r="Y193" s="193" t="str">
        <f t="shared" si="44"/>
        <v/>
      </c>
      <c r="Z193" s="193" t="str">
        <f t="shared" si="45"/>
        <v/>
      </c>
      <c r="AA193" s="397" t="str">
        <f t="shared" si="46"/>
        <v/>
      </c>
      <c r="AB193" s="257" t="str">
        <f t="shared" si="47"/>
        <v/>
      </c>
      <c r="AC193" s="257" t="str">
        <f t="shared" si="48"/>
        <v/>
      </c>
      <c r="AD193" s="193" t="str">
        <f t="shared" si="49"/>
        <v>CHECK DATES</v>
      </c>
      <c r="AE193" s="257" t="str">
        <f t="shared" si="50"/>
        <v/>
      </c>
      <c r="AF193" s="286">
        <v>0</v>
      </c>
      <c r="AG193" s="257">
        <f t="shared" si="51"/>
        <v>0</v>
      </c>
      <c r="AH193" s="257" t="str">
        <f t="shared" si="52"/>
        <v/>
      </c>
      <c r="AI193" s="257">
        <f t="shared" si="53"/>
        <v>0</v>
      </c>
    </row>
    <row r="194" spans="1:35" x14ac:dyDescent="0.3">
      <c r="A194" s="287">
        <v>182</v>
      </c>
      <c r="B194" s="161"/>
      <c r="C194" s="150"/>
      <c r="D194" s="150"/>
      <c r="E194" s="150"/>
      <c r="F194" s="152"/>
      <c r="G194" s="152"/>
      <c r="H194" s="154"/>
      <c r="I194" s="155"/>
      <c r="J194" s="159"/>
      <c r="K194" s="159"/>
      <c r="L194" s="337"/>
      <c r="M194" s="343" t="str">
        <f>IF(L194="","",LOOKUP(L194,'Work Programme'!$A$8:$A$207,'Work Programme'!$B$8:$B$207))</f>
        <v/>
      </c>
      <c r="N194" s="150"/>
      <c r="O194" s="151"/>
      <c r="P194" s="254" t="str">
        <f>IF(H194="","",VLOOKUP(H194,'Overview - Financial Statement'!$A$46:$B$60,2,FALSE))</f>
        <v/>
      </c>
      <c r="Q194" s="255" t="str">
        <f t="shared" si="40"/>
        <v/>
      </c>
      <c r="R194" s="153"/>
      <c r="S194" s="153"/>
      <c r="T194" s="238">
        <f t="shared" si="41"/>
        <v>0</v>
      </c>
      <c r="U194" s="193" t="s">
        <v>44</v>
      </c>
      <c r="V194" s="173"/>
      <c r="W194" s="193" t="str">
        <f t="shared" si="42"/>
        <v/>
      </c>
      <c r="X194" s="264" t="str">
        <f t="shared" si="43"/>
        <v>OK</v>
      </c>
      <c r="Y194" s="193" t="str">
        <f t="shared" si="44"/>
        <v/>
      </c>
      <c r="Z194" s="193" t="str">
        <f t="shared" si="45"/>
        <v/>
      </c>
      <c r="AA194" s="397" t="str">
        <f t="shared" si="46"/>
        <v/>
      </c>
      <c r="AB194" s="257" t="str">
        <f t="shared" si="47"/>
        <v/>
      </c>
      <c r="AC194" s="257" t="str">
        <f t="shared" si="48"/>
        <v/>
      </c>
      <c r="AD194" s="193" t="str">
        <f t="shared" si="49"/>
        <v>CHECK DATES</v>
      </c>
      <c r="AE194" s="257" t="str">
        <f t="shared" si="50"/>
        <v/>
      </c>
      <c r="AF194" s="286">
        <v>0</v>
      </c>
      <c r="AG194" s="257">
        <f t="shared" si="51"/>
        <v>0</v>
      </c>
      <c r="AH194" s="257" t="str">
        <f t="shared" si="52"/>
        <v/>
      </c>
      <c r="AI194" s="257">
        <f t="shared" si="53"/>
        <v>0</v>
      </c>
    </row>
    <row r="195" spans="1:35" x14ac:dyDescent="0.3">
      <c r="A195" s="287">
        <v>183</v>
      </c>
      <c r="B195" s="161"/>
      <c r="C195" s="150"/>
      <c r="D195" s="150"/>
      <c r="E195" s="150"/>
      <c r="F195" s="152"/>
      <c r="G195" s="152"/>
      <c r="H195" s="154"/>
      <c r="I195" s="155"/>
      <c r="J195" s="159"/>
      <c r="K195" s="159"/>
      <c r="L195" s="337"/>
      <c r="M195" s="343" t="str">
        <f>IF(L195="","",LOOKUP(L195,'Work Programme'!$A$8:$A$207,'Work Programme'!$B$8:$B$207))</f>
        <v/>
      </c>
      <c r="N195" s="150"/>
      <c r="O195" s="151"/>
      <c r="P195" s="254" t="str">
        <f>IF(H195="","",VLOOKUP(H195,'Overview - Financial Statement'!$A$46:$B$60,2,FALSE))</f>
        <v/>
      </c>
      <c r="Q195" s="255" t="str">
        <f t="shared" si="40"/>
        <v/>
      </c>
      <c r="R195" s="153"/>
      <c r="S195" s="153"/>
      <c r="T195" s="238">
        <f t="shared" si="41"/>
        <v>0</v>
      </c>
      <c r="U195" s="193" t="s">
        <v>44</v>
      </c>
      <c r="V195" s="173"/>
      <c r="W195" s="193" t="str">
        <f t="shared" si="42"/>
        <v/>
      </c>
      <c r="X195" s="264" t="str">
        <f t="shared" si="43"/>
        <v>OK</v>
      </c>
      <c r="Y195" s="193" t="str">
        <f t="shared" si="44"/>
        <v/>
      </c>
      <c r="Z195" s="193" t="str">
        <f t="shared" si="45"/>
        <v/>
      </c>
      <c r="AA195" s="397" t="str">
        <f t="shared" si="46"/>
        <v/>
      </c>
      <c r="AB195" s="257" t="str">
        <f t="shared" si="47"/>
        <v/>
      </c>
      <c r="AC195" s="257" t="str">
        <f t="shared" si="48"/>
        <v/>
      </c>
      <c r="AD195" s="193" t="str">
        <f t="shared" si="49"/>
        <v>CHECK DATES</v>
      </c>
      <c r="AE195" s="257" t="str">
        <f t="shared" si="50"/>
        <v/>
      </c>
      <c r="AF195" s="286">
        <v>0</v>
      </c>
      <c r="AG195" s="257">
        <f t="shared" si="51"/>
        <v>0</v>
      </c>
      <c r="AH195" s="257" t="str">
        <f t="shared" si="52"/>
        <v/>
      </c>
      <c r="AI195" s="257">
        <f t="shared" si="53"/>
        <v>0</v>
      </c>
    </row>
    <row r="196" spans="1:35" x14ac:dyDescent="0.3">
      <c r="A196" s="287">
        <v>184</v>
      </c>
      <c r="B196" s="161"/>
      <c r="C196" s="150"/>
      <c r="D196" s="150"/>
      <c r="E196" s="150"/>
      <c r="F196" s="152"/>
      <c r="G196" s="152"/>
      <c r="H196" s="154"/>
      <c r="I196" s="155"/>
      <c r="J196" s="159"/>
      <c r="K196" s="159"/>
      <c r="L196" s="337"/>
      <c r="M196" s="343" t="str">
        <f>IF(L196="","",LOOKUP(L196,'Work Programme'!$A$8:$A$207,'Work Programme'!$B$8:$B$207))</f>
        <v/>
      </c>
      <c r="N196" s="150"/>
      <c r="O196" s="151"/>
      <c r="P196" s="254" t="str">
        <f>IF(H196="","",VLOOKUP(H196,'Overview - Financial Statement'!$A$46:$B$60,2,FALSE))</f>
        <v/>
      </c>
      <c r="Q196" s="255" t="str">
        <f t="shared" si="40"/>
        <v/>
      </c>
      <c r="R196" s="153"/>
      <c r="S196" s="153"/>
      <c r="T196" s="238">
        <f t="shared" si="41"/>
        <v>0</v>
      </c>
      <c r="U196" s="193" t="s">
        <v>44</v>
      </c>
      <c r="V196" s="173"/>
      <c r="W196" s="193" t="str">
        <f t="shared" si="42"/>
        <v/>
      </c>
      <c r="X196" s="264" t="str">
        <f t="shared" si="43"/>
        <v>OK</v>
      </c>
      <c r="Y196" s="193" t="str">
        <f t="shared" si="44"/>
        <v/>
      </c>
      <c r="Z196" s="193" t="str">
        <f t="shared" si="45"/>
        <v/>
      </c>
      <c r="AA196" s="397" t="str">
        <f t="shared" si="46"/>
        <v/>
      </c>
      <c r="AB196" s="257" t="str">
        <f t="shared" si="47"/>
        <v/>
      </c>
      <c r="AC196" s="257" t="str">
        <f t="shared" si="48"/>
        <v/>
      </c>
      <c r="AD196" s="193" t="str">
        <f t="shared" si="49"/>
        <v>CHECK DATES</v>
      </c>
      <c r="AE196" s="257" t="str">
        <f t="shared" si="50"/>
        <v/>
      </c>
      <c r="AF196" s="286">
        <v>0</v>
      </c>
      <c r="AG196" s="257">
        <f t="shared" si="51"/>
        <v>0</v>
      </c>
      <c r="AH196" s="257" t="str">
        <f t="shared" si="52"/>
        <v/>
      </c>
      <c r="AI196" s="257">
        <f t="shared" si="53"/>
        <v>0</v>
      </c>
    </row>
    <row r="197" spans="1:35" x14ac:dyDescent="0.3">
      <c r="A197" s="287">
        <v>185</v>
      </c>
      <c r="B197" s="161"/>
      <c r="C197" s="150"/>
      <c r="D197" s="150"/>
      <c r="E197" s="150"/>
      <c r="F197" s="152"/>
      <c r="G197" s="152"/>
      <c r="H197" s="154"/>
      <c r="I197" s="155"/>
      <c r="J197" s="159"/>
      <c r="K197" s="159"/>
      <c r="L197" s="337"/>
      <c r="M197" s="343" t="str">
        <f>IF(L197="","",LOOKUP(L197,'Work Programme'!$A$8:$A$207,'Work Programme'!$B$8:$B$207))</f>
        <v/>
      </c>
      <c r="N197" s="150"/>
      <c r="O197" s="151"/>
      <c r="P197" s="254" t="str">
        <f>IF(H197="","",VLOOKUP(H197,'Overview - Financial Statement'!$A$46:$B$60,2,FALSE))</f>
        <v/>
      </c>
      <c r="Q197" s="255" t="str">
        <f t="shared" si="40"/>
        <v/>
      </c>
      <c r="R197" s="153"/>
      <c r="S197" s="153"/>
      <c r="T197" s="238">
        <f t="shared" si="41"/>
        <v>0</v>
      </c>
      <c r="U197" s="193" t="s">
        <v>44</v>
      </c>
      <c r="V197" s="173"/>
      <c r="W197" s="193" t="str">
        <f t="shared" si="42"/>
        <v/>
      </c>
      <c r="X197" s="264" t="str">
        <f t="shared" si="43"/>
        <v>OK</v>
      </c>
      <c r="Y197" s="193" t="str">
        <f t="shared" si="44"/>
        <v/>
      </c>
      <c r="Z197" s="193" t="str">
        <f t="shared" si="45"/>
        <v/>
      </c>
      <c r="AA197" s="397" t="str">
        <f t="shared" si="46"/>
        <v/>
      </c>
      <c r="AB197" s="257" t="str">
        <f t="shared" si="47"/>
        <v/>
      </c>
      <c r="AC197" s="257" t="str">
        <f t="shared" si="48"/>
        <v/>
      </c>
      <c r="AD197" s="193" t="str">
        <f t="shared" si="49"/>
        <v>CHECK DATES</v>
      </c>
      <c r="AE197" s="257" t="str">
        <f t="shared" si="50"/>
        <v/>
      </c>
      <c r="AF197" s="286">
        <v>0</v>
      </c>
      <c r="AG197" s="257">
        <f t="shared" si="51"/>
        <v>0</v>
      </c>
      <c r="AH197" s="257" t="str">
        <f t="shared" si="52"/>
        <v/>
      </c>
      <c r="AI197" s="257">
        <f t="shared" si="53"/>
        <v>0</v>
      </c>
    </row>
    <row r="198" spans="1:35" x14ac:dyDescent="0.3">
      <c r="A198" s="287">
        <v>186</v>
      </c>
      <c r="B198" s="161"/>
      <c r="C198" s="150"/>
      <c r="D198" s="150"/>
      <c r="E198" s="150"/>
      <c r="F198" s="152"/>
      <c r="G198" s="152"/>
      <c r="H198" s="154"/>
      <c r="I198" s="155"/>
      <c r="J198" s="159"/>
      <c r="K198" s="159"/>
      <c r="L198" s="337"/>
      <c r="M198" s="343" t="str">
        <f>IF(L198="","",LOOKUP(L198,'Work Programme'!$A$8:$A$207,'Work Programme'!$B$8:$B$207))</f>
        <v/>
      </c>
      <c r="N198" s="150"/>
      <c r="O198" s="151"/>
      <c r="P198" s="254" t="str">
        <f>IF(H198="","",VLOOKUP(H198,'Overview - Financial Statement'!$A$46:$B$60,2,FALSE))</f>
        <v/>
      </c>
      <c r="Q198" s="255" t="str">
        <f t="shared" si="40"/>
        <v/>
      </c>
      <c r="R198" s="153"/>
      <c r="S198" s="153"/>
      <c r="T198" s="238">
        <f t="shared" si="41"/>
        <v>0</v>
      </c>
      <c r="U198" s="193" t="s">
        <v>44</v>
      </c>
      <c r="V198" s="173"/>
      <c r="W198" s="193" t="str">
        <f t="shared" si="42"/>
        <v/>
      </c>
      <c r="X198" s="264" t="str">
        <f t="shared" si="43"/>
        <v>OK</v>
      </c>
      <c r="Y198" s="193" t="str">
        <f t="shared" si="44"/>
        <v/>
      </c>
      <c r="Z198" s="193" t="str">
        <f t="shared" si="45"/>
        <v/>
      </c>
      <c r="AA198" s="397" t="str">
        <f t="shared" si="46"/>
        <v/>
      </c>
      <c r="AB198" s="257" t="str">
        <f t="shared" si="47"/>
        <v/>
      </c>
      <c r="AC198" s="257" t="str">
        <f t="shared" si="48"/>
        <v/>
      </c>
      <c r="AD198" s="193" t="str">
        <f t="shared" si="49"/>
        <v>CHECK DATES</v>
      </c>
      <c r="AE198" s="257" t="str">
        <f t="shared" si="50"/>
        <v/>
      </c>
      <c r="AF198" s="286">
        <v>0</v>
      </c>
      <c r="AG198" s="257">
        <f t="shared" si="51"/>
        <v>0</v>
      </c>
      <c r="AH198" s="257" t="str">
        <f t="shared" si="52"/>
        <v/>
      </c>
      <c r="AI198" s="257">
        <f t="shared" si="53"/>
        <v>0</v>
      </c>
    </row>
    <row r="199" spans="1:35" x14ac:dyDescent="0.3">
      <c r="A199" s="287">
        <v>187</v>
      </c>
      <c r="B199" s="161"/>
      <c r="C199" s="150"/>
      <c r="D199" s="150"/>
      <c r="E199" s="150"/>
      <c r="F199" s="152"/>
      <c r="G199" s="152"/>
      <c r="H199" s="154"/>
      <c r="I199" s="155"/>
      <c r="J199" s="159"/>
      <c r="K199" s="159"/>
      <c r="L199" s="337"/>
      <c r="M199" s="343" t="str">
        <f>IF(L199="","",LOOKUP(L199,'Work Programme'!$A$8:$A$207,'Work Programme'!$B$8:$B$207))</f>
        <v/>
      </c>
      <c r="N199" s="150"/>
      <c r="O199" s="151"/>
      <c r="P199" s="254" t="str">
        <f>IF(H199="","",VLOOKUP(H199,'Overview - Financial Statement'!$A$46:$B$60,2,FALSE))</f>
        <v/>
      </c>
      <c r="Q199" s="255" t="str">
        <f t="shared" si="40"/>
        <v/>
      </c>
      <c r="R199" s="153"/>
      <c r="S199" s="153"/>
      <c r="T199" s="238">
        <f t="shared" si="41"/>
        <v>0</v>
      </c>
      <c r="U199" s="193" t="s">
        <v>44</v>
      </c>
      <c r="V199" s="173"/>
      <c r="W199" s="193" t="str">
        <f t="shared" si="42"/>
        <v/>
      </c>
      <c r="X199" s="264" t="str">
        <f t="shared" si="43"/>
        <v>OK</v>
      </c>
      <c r="Y199" s="193" t="str">
        <f t="shared" si="44"/>
        <v/>
      </c>
      <c r="Z199" s="193" t="str">
        <f t="shared" si="45"/>
        <v/>
      </c>
      <c r="AA199" s="397" t="str">
        <f t="shared" si="46"/>
        <v/>
      </c>
      <c r="AB199" s="257" t="str">
        <f t="shared" si="47"/>
        <v/>
      </c>
      <c r="AC199" s="257" t="str">
        <f t="shared" si="48"/>
        <v/>
      </c>
      <c r="AD199" s="193" t="str">
        <f t="shared" si="49"/>
        <v>CHECK DATES</v>
      </c>
      <c r="AE199" s="257" t="str">
        <f t="shared" si="50"/>
        <v/>
      </c>
      <c r="AF199" s="286">
        <v>0</v>
      </c>
      <c r="AG199" s="257">
        <f t="shared" si="51"/>
        <v>0</v>
      </c>
      <c r="AH199" s="257" t="str">
        <f t="shared" si="52"/>
        <v/>
      </c>
      <c r="AI199" s="257">
        <f t="shared" si="53"/>
        <v>0</v>
      </c>
    </row>
    <row r="200" spans="1:35" x14ac:dyDescent="0.3">
      <c r="A200" s="287">
        <v>188</v>
      </c>
      <c r="B200" s="161"/>
      <c r="C200" s="150"/>
      <c r="D200" s="150"/>
      <c r="E200" s="150"/>
      <c r="F200" s="152"/>
      <c r="G200" s="152"/>
      <c r="H200" s="154"/>
      <c r="I200" s="155"/>
      <c r="J200" s="159"/>
      <c r="K200" s="159"/>
      <c r="L200" s="337"/>
      <c r="M200" s="343" t="str">
        <f>IF(L200="","",LOOKUP(L200,'Work Programme'!$A$8:$A$207,'Work Programme'!$B$8:$B$207))</f>
        <v/>
      </c>
      <c r="N200" s="150"/>
      <c r="O200" s="151"/>
      <c r="P200" s="254" t="str">
        <f>IF(H200="","",VLOOKUP(H200,'Overview - Financial Statement'!$A$46:$B$60,2,FALSE))</f>
        <v/>
      </c>
      <c r="Q200" s="255" t="str">
        <f t="shared" si="40"/>
        <v/>
      </c>
      <c r="R200" s="153"/>
      <c r="S200" s="153"/>
      <c r="T200" s="238">
        <f t="shared" si="41"/>
        <v>0</v>
      </c>
      <c r="U200" s="193" t="s">
        <v>44</v>
      </c>
      <c r="V200" s="173"/>
      <c r="W200" s="193" t="str">
        <f t="shared" si="42"/>
        <v/>
      </c>
      <c r="X200" s="264" t="str">
        <f t="shared" si="43"/>
        <v>OK</v>
      </c>
      <c r="Y200" s="193" t="str">
        <f t="shared" si="44"/>
        <v/>
      </c>
      <c r="Z200" s="193" t="str">
        <f t="shared" si="45"/>
        <v/>
      </c>
      <c r="AA200" s="397" t="str">
        <f t="shared" si="46"/>
        <v/>
      </c>
      <c r="AB200" s="257" t="str">
        <f t="shared" si="47"/>
        <v/>
      </c>
      <c r="AC200" s="257" t="str">
        <f t="shared" si="48"/>
        <v/>
      </c>
      <c r="AD200" s="193" t="str">
        <f t="shared" si="49"/>
        <v>CHECK DATES</v>
      </c>
      <c r="AE200" s="257" t="str">
        <f t="shared" si="50"/>
        <v/>
      </c>
      <c r="AF200" s="286">
        <v>0</v>
      </c>
      <c r="AG200" s="257">
        <f t="shared" si="51"/>
        <v>0</v>
      </c>
      <c r="AH200" s="257" t="str">
        <f t="shared" si="52"/>
        <v/>
      </c>
      <c r="AI200" s="257">
        <f t="shared" si="53"/>
        <v>0</v>
      </c>
    </row>
    <row r="201" spans="1:35" x14ac:dyDescent="0.3">
      <c r="A201" s="287">
        <v>189</v>
      </c>
      <c r="B201" s="161"/>
      <c r="C201" s="150"/>
      <c r="D201" s="150"/>
      <c r="E201" s="150"/>
      <c r="F201" s="152"/>
      <c r="G201" s="152"/>
      <c r="H201" s="154"/>
      <c r="I201" s="155"/>
      <c r="J201" s="159"/>
      <c r="K201" s="159"/>
      <c r="L201" s="337"/>
      <c r="M201" s="343" t="str">
        <f>IF(L201="","",LOOKUP(L201,'Work Programme'!$A$8:$A$207,'Work Programme'!$B$8:$B$207))</f>
        <v/>
      </c>
      <c r="N201" s="150"/>
      <c r="O201" s="151"/>
      <c r="P201" s="254" t="str">
        <f>IF(H201="","",VLOOKUP(H201,'Overview - Financial Statement'!$A$46:$B$60,2,FALSE))</f>
        <v/>
      </c>
      <c r="Q201" s="255" t="str">
        <f t="shared" si="40"/>
        <v/>
      </c>
      <c r="R201" s="153"/>
      <c r="S201" s="153"/>
      <c r="T201" s="238">
        <f t="shared" si="41"/>
        <v>0</v>
      </c>
      <c r="U201" s="193" t="s">
        <v>44</v>
      </c>
      <c r="V201" s="173"/>
      <c r="W201" s="193" t="str">
        <f t="shared" si="42"/>
        <v/>
      </c>
      <c r="X201" s="264" t="str">
        <f t="shared" si="43"/>
        <v>OK</v>
      </c>
      <c r="Y201" s="193" t="str">
        <f t="shared" si="44"/>
        <v/>
      </c>
      <c r="Z201" s="193" t="str">
        <f t="shared" si="45"/>
        <v/>
      </c>
      <c r="AA201" s="397" t="str">
        <f t="shared" si="46"/>
        <v/>
      </c>
      <c r="AB201" s="257" t="str">
        <f t="shared" si="47"/>
        <v/>
      </c>
      <c r="AC201" s="257" t="str">
        <f t="shared" si="48"/>
        <v/>
      </c>
      <c r="AD201" s="193" t="str">
        <f t="shared" si="49"/>
        <v>CHECK DATES</v>
      </c>
      <c r="AE201" s="257" t="str">
        <f t="shared" si="50"/>
        <v/>
      </c>
      <c r="AF201" s="286">
        <v>0</v>
      </c>
      <c r="AG201" s="257">
        <f t="shared" si="51"/>
        <v>0</v>
      </c>
      <c r="AH201" s="257" t="str">
        <f t="shared" si="52"/>
        <v/>
      </c>
      <c r="AI201" s="257">
        <f t="shared" si="53"/>
        <v>0</v>
      </c>
    </row>
    <row r="202" spans="1:35" x14ac:dyDescent="0.3">
      <c r="A202" s="287">
        <v>190</v>
      </c>
      <c r="B202" s="161"/>
      <c r="C202" s="150"/>
      <c r="D202" s="150"/>
      <c r="E202" s="150"/>
      <c r="F202" s="152"/>
      <c r="G202" s="152"/>
      <c r="H202" s="154"/>
      <c r="I202" s="155"/>
      <c r="J202" s="159"/>
      <c r="K202" s="159"/>
      <c r="L202" s="337"/>
      <c r="M202" s="343" t="str">
        <f>IF(L202="","",LOOKUP(L202,'Work Programme'!$A$8:$A$207,'Work Programme'!$B$8:$B$207))</f>
        <v/>
      </c>
      <c r="N202" s="150"/>
      <c r="O202" s="151"/>
      <c r="P202" s="254" t="str">
        <f>IF(H202="","",VLOOKUP(H202,'Overview - Financial Statement'!$A$46:$B$60,2,FALSE))</f>
        <v/>
      </c>
      <c r="Q202" s="255" t="str">
        <f t="shared" si="40"/>
        <v/>
      </c>
      <c r="R202" s="153"/>
      <c r="S202" s="153"/>
      <c r="T202" s="238">
        <f t="shared" si="41"/>
        <v>0</v>
      </c>
      <c r="U202" s="193" t="s">
        <v>44</v>
      </c>
      <c r="V202" s="173"/>
      <c r="W202" s="193" t="str">
        <f t="shared" si="42"/>
        <v/>
      </c>
      <c r="X202" s="264" t="str">
        <f t="shared" si="43"/>
        <v>OK</v>
      </c>
      <c r="Y202" s="193" t="str">
        <f t="shared" si="44"/>
        <v/>
      </c>
      <c r="Z202" s="193" t="str">
        <f t="shared" si="45"/>
        <v/>
      </c>
      <c r="AA202" s="397" t="str">
        <f t="shared" si="46"/>
        <v/>
      </c>
      <c r="AB202" s="257" t="str">
        <f t="shared" si="47"/>
        <v/>
      </c>
      <c r="AC202" s="257" t="str">
        <f t="shared" si="48"/>
        <v/>
      </c>
      <c r="AD202" s="193" t="str">
        <f t="shared" si="49"/>
        <v>CHECK DATES</v>
      </c>
      <c r="AE202" s="257" t="str">
        <f t="shared" si="50"/>
        <v/>
      </c>
      <c r="AF202" s="286">
        <v>0</v>
      </c>
      <c r="AG202" s="257">
        <f t="shared" si="51"/>
        <v>0</v>
      </c>
      <c r="AH202" s="257" t="str">
        <f t="shared" si="52"/>
        <v/>
      </c>
      <c r="AI202" s="257">
        <f t="shared" si="53"/>
        <v>0</v>
      </c>
    </row>
    <row r="203" spans="1:35" x14ac:dyDescent="0.3">
      <c r="A203" s="287">
        <v>191</v>
      </c>
      <c r="B203" s="161"/>
      <c r="C203" s="150"/>
      <c r="D203" s="150"/>
      <c r="E203" s="150"/>
      <c r="F203" s="152"/>
      <c r="G203" s="152"/>
      <c r="H203" s="154"/>
      <c r="I203" s="155"/>
      <c r="J203" s="159"/>
      <c r="K203" s="159"/>
      <c r="L203" s="337"/>
      <c r="M203" s="343" t="str">
        <f>IF(L203="","",LOOKUP(L203,'Work Programme'!$A$8:$A$207,'Work Programme'!$B$8:$B$207))</f>
        <v/>
      </c>
      <c r="N203" s="150"/>
      <c r="O203" s="151"/>
      <c r="P203" s="254" t="str">
        <f>IF(H203="","",VLOOKUP(H203,'Overview - Financial Statement'!$A$46:$B$60,2,FALSE))</f>
        <v/>
      </c>
      <c r="Q203" s="255" t="str">
        <f t="shared" si="40"/>
        <v/>
      </c>
      <c r="R203" s="153"/>
      <c r="S203" s="153"/>
      <c r="T203" s="238">
        <f t="shared" si="41"/>
        <v>0</v>
      </c>
      <c r="U203" s="193" t="s">
        <v>44</v>
      </c>
      <c r="V203" s="173"/>
      <c r="W203" s="193" t="str">
        <f t="shared" si="42"/>
        <v/>
      </c>
      <c r="X203" s="264" t="str">
        <f t="shared" si="43"/>
        <v>OK</v>
      </c>
      <c r="Y203" s="193" t="str">
        <f t="shared" si="44"/>
        <v/>
      </c>
      <c r="Z203" s="193" t="str">
        <f t="shared" si="45"/>
        <v/>
      </c>
      <c r="AA203" s="397" t="str">
        <f t="shared" si="46"/>
        <v/>
      </c>
      <c r="AB203" s="257" t="str">
        <f t="shared" si="47"/>
        <v/>
      </c>
      <c r="AC203" s="257" t="str">
        <f t="shared" si="48"/>
        <v/>
      </c>
      <c r="AD203" s="193" t="str">
        <f t="shared" si="49"/>
        <v>CHECK DATES</v>
      </c>
      <c r="AE203" s="257" t="str">
        <f t="shared" si="50"/>
        <v/>
      </c>
      <c r="AF203" s="286">
        <v>0</v>
      </c>
      <c r="AG203" s="257">
        <f t="shared" si="51"/>
        <v>0</v>
      </c>
      <c r="AH203" s="257" t="str">
        <f t="shared" si="52"/>
        <v/>
      </c>
      <c r="AI203" s="257">
        <f t="shared" si="53"/>
        <v>0</v>
      </c>
    </row>
    <row r="204" spans="1:35" x14ac:dyDescent="0.3">
      <c r="A204" s="287">
        <v>192</v>
      </c>
      <c r="B204" s="161"/>
      <c r="C204" s="150"/>
      <c r="D204" s="150"/>
      <c r="E204" s="150"/>
      <c r="F204" s="152"/>
      <c r="G204" s="152"/>
      <c r="H204" s="154"/>
      <c r="I204" s="155"/>
      <c r="J204" s="159"/>
      <c r="K204" s="159"/>
      <c r="L204" s="337"/>
      <c r="M204" s="343" t="str">
        <f>IF(L204="","",LOOKUP(L204,'Work Programme'!$A$8:$A$207,'Work Programme'!$B$8:$B$207))</f>
        <v/>
      </c>
      <c r="N204" s="150"/>
      <c r="O204" s="151"/>
      <c r="P204" s="254" t="str">
        <f>IF(H204="","",VLOOKUP(H204,'Overview - Financial Statement'!$A$46:$B$60,2,FALSE))</f>
        <v/>
      </c>
      <c r="Q204" s="255" t="str">
        <f t="shared" si="40"/>
        <v/>
      </c>
      <c r="R204" s="153"/>
      <c r="S204" s="153"/>
      <c r="T204" s="238">
        <f t="shared" si="41"/>
        <v>0</v>
      </c>
      <c r="U204" s="193" t="s">
        <v>44</v>
      </c>
      <c r="V204" s="173"/>
      <c r="W204" s="193" t="str">
        <f t="shared" si="42"/>
        <v/>
      </c>
      <c r="X204" s="264" t="str">
        <f t="shared" si="43"/>
        <v>OK</v>
      </c>
      <c r="Y204" s="193" t="str">
        <f t="shared" si="44"/>
        <v/>
      </c>
      <c r="Z204" s="193" t="str">
        <f t="shared" si="45"/>
        <v/>
      </c>
      <c r="AA204" s="397" t="str">
        <f t="shared" si="46"/>
        <v/>
      </c>
      <c r="AB204" s="257" t="str">
        <f t="shared" si="47"/>
        <v/>
      </c>
      <c r="AC204" s="257" t="str">
        <f t="shared" si="48"/>
        <v/>
      </c>
      <c r="AD204" s="193" t="str">
        <f t="shared" si="49"/>
        <v>CHECK DATES</v>
      </c>
      <c r="AE204" s="257" t="str">
        <f t="shared" si="50"/>
        <v/>
      </c>
      <c r="AF204" s="286">
        <v>0</v>
      </c>
      <c r="AG204" s="257">
        <f t="shared" si="51"/>
        <v>0</v>
      </c>
      <c r="AH204" s="257" t="str">
        <f t="shared" si="52"/>
        <v/>
      </c>
      <c r="AI204" s="257">
        <f t="shared" si="53"/>
        <v>0</v>
      </c>
    </row>
    <row r="205" spans="1:35" x14ac:dyDescent="0.3">
      <c r="A205" s="287">
        <v>193</v>
      </c>
      <c r="B205" s="161"/>
      <c r="C205" s="150"/>
      <c r="D205" s="150"/>
      <c r="E205" s="150"/>
      <c r="F205" s="152"/>
      <c r="G205" s="152"/>
      <c r="H205" s="154"/>
      <c r="I205" s="155"/>
      <c r="J205" s="159"/>
      <c r="K205" s="159"/>
      <c r="L205" s="337"/>
      <c r="M205" s="343" t="str">
        <f>IF(L205="","",LOOKUP(L205,'Work Programme'!$A$8:$A$207,'Work Programme'!$B$8:$B$207))</f>
        <v/>
      </c>
      <c r="N205" s="150"/>
      <c r="O205" s="151"/>
      <c r="P205" s="254" t="str">
        <f>IF(H205="","",VLOOKUP(H205,'Overview - Financial Statement'!$A$46:$B$60,2,FALSE))</f>
        <v/>
      </c>
      <c r="Q205" s="255" t="str">
        <f t="shared" ref="Q205:Q268" si="54">IF(P205="","",I205/P205)</f>
        <v/>
      </c>
      <c r="R205" s="153"/>
      <c r="S205" s="153"/>
      <c r="T205" s="238">
        <f t="shared" si="41"/>
        <v>0</v>
      </c>
      <c r="U205" s="193" t="s">
        <v>44</v>
      </c>
      <c r="V205" s="173"/>
      <c r="W205" s="193" t="str">
        <f t="shared" si="42"/>
        <v/>
      </c>
      <c r="X205" s="264" t="str">
        <f t="shared" si="43"/>
        <v>OK</v>
      </c>
      <c r="Y205" s="193" t="str">
        <f t="shared" si="44"/>
        <v/>
      </c>
      <c r="Z205" s="193" t="str">
        <f t="shared" si="45"/>
        <v/>
      </c>
      <c r="AA205" s="397" t="str">
        <f t="shared" si="46"/>
        <v/>
      </c>
      <c r="AB205" s="257" t="str">
        <f t="shared" si="47"/>
        <v/>
      </c>
      <c r="AC205" s="257" t="str">
        <f t="shared" si="48"/>
        <v/>
      </c>
      <c r="AD205" s="193" t="str">
        <f t="shared" si="49"/>
        <v>CHECK DATES</v>
      </c>
      <c r="AE205" s="257" t="str">
        <f t="shared" si="50"/>
        <v/>
      </c>
      <c r="AF205" s="286">
        <v>0</v>
      </c>
      <c r="AG205" s="257">
        <f t="shared" si="51"/>
        <v>0</v>
      </c>
      <c r="AH205" s="257" t="str">
        <f t="shared" si="52"/>
        <v/>
      </c>
      <c r="AI205" s="257">
        <f t="shared" si="53"/>
        <v>0</v>
      </c>
    </row>
    <row r="206" spans="1:35" x14ac:dyDescent="0.3">
      <c r="A206" s="287">
        <v>194</v>
      </c>
      <c r="B206" s="161"/>
      <c r="C206" s="150"/>
      <c r="D206" s="150"/>
      <c r="E206" s="150"/>
      <c r="F206" s="152"/>
      <c r="G206" s="152"/>
      <c r="H206" s="154"/>
      <c r="I206" s="155"/>
      <c r="J206" s="159"/>
      <c r="K206" s="159"/>
      <c r="L206" s="337"/>
      <c r="M206" s="343" t="str">
        <f>IF(L206="","",LOOKUP(L206,'Work Programme'!$A$8:$A$207,'Work Programme'!$B$8:$B$207))</f>
        <v/>
      </c>
      <c r="N206" s="150"/>
      <c r="O206" s="151"/>
      <c r="P206" s="254" t="str">
        <f>IF(H206="","",VLOOKUP(H206,'Overview - Financial Statement'!$A$46:$B$60,2,FALSE))</f>
        <v/>
      </c>
      <c r="Q206" s="255" t="str">
        <f t="shared" si="54"/>
        <v/>
      </c>
      <c r="R206" s="153"/>
      <c r="S206" s="153"/>
      <c r="T206" s="238">
        <f t="shared" si="41"/>
        <v>0</v>
      </c>
      <c r="U206" s="193" t="s">
        <v>44</v>
      </c>
      <c r="V206" s="173"/>
      <c r="W206" s="193" t="str">
        <f t="shared" si="42"/>
        <v/>
      </c>
      <c r="X206" s="264" t="str">
        <f t="shared" si="43"/>
        <v>OK</v>
      </c>
      <c r="Y206" s="193" t="str">
        <f t="shared" si="44"/>
        <v/>
      </c>
      <c r="Z206" s="193" t="str">
        <f t="shared" si="45"/>
        <v/>
      </c>
      <c r="AA206" s="397" t="str">
        <f t="shared" si="46"/>
        <v/>
      </c>
      <c r="AB206" s="257" t="str">
        <f t="shared" si="47"/>
        <v/>
      </c>
      <c r="AC206" s="257" t="str">
        <f t="shared" si="48"/>
        <v/>
      </c>
      <c r="AD206" s="193" t="str">
        <f t="shared" si="49"/>
        <v>CHECK DATES</v>
      </c>
      <c r="AE206" s="257" t="str">
        <f t="shared" si="50"/>
        <v/>
      </c>
      <c r="AF206" s="286">
        <v>0</v>
      </c>
      <c r="AG206" s="257">
        <f t="shared" si="51"/>
        <v>0</v>
      </c>
      <c r="AH206" s="257" t="str">
        <f t="shared" si="52"/>
        <v/>
      </c>
      <c r="AI206" s="257">
        <f t="shared" si="53"/>
        <v>0</v>
      </c>
    </row>
    <row r="207" spans="1:35" x14ac:dyDescent="0.3">
      <c r="A207" s="287">
        <v>195</v>
      </c>
      <c r="B207" s="161"/>
      <c r="C207" s="150"/>
      <c r="D207" s="150"/>
      <c r="E207" s="150"/>
      <c r="F207" s="152"/>
      <c r="G207" s="152"/>
      <c r="H207" s="154"/>
      <c r="I207" s="155"/>
      <c r="J207" s="159"/>
      <c r="K207" s="159"/>
      <c r="L207" s="337"/>
      <c r="M207" s="343" t="str">
        <f>IF(L207="","",LOOKUP(L207,'Work Programme'!$A$8:$A$207,'Work Programme'!$B$8:$B$207))</f>
        <v/>
      </c>
      <c r="N207" s="150"/>
      <c r="O207" s="151"/>
      <c r="P207" s="254" t="str">
        <f>IF(H207="","",VLOOKUP(H207,'Overview - Financial Statement'!$A$46:$B$60,2,FALSE))</f>
        <v/>
      </c>
      <c r="Q207" s="255" t="str">
        <f t="shared" si="54"/>
        <v/>
      </c>
      <c r="R207" s="153"/>
      <c r="S207" s="153"/>
      <c r="T207" s="238">
        <f t="shared" ref="T207:T270" si="55">IF(R207="YES",Q207,0)</f>
        <v>0</v>
      </c>
      <c r="U207" s="193" t="s">
        <v>44</v>
      </c>
      <c r="V207" s="173"/>
      <c r="W207" s="193" t="str">
        <f t="shared" si="42"/>
        <v/>
      </c>
      <c r="X207" s="264" t="str">
        <f t="shared" si="43"/>
        <v>OK</v>
      </c>
      <c r="Y207" s="193" t="str">
        <f t="shared" si="44"/>
        <v/>
      </c>
      <c r="Z207" s="193" t="str">
        <f t="shared" si="45"/>
        <v/>
      </c>
      <c r="AA207" s="397" t="str">
        <f t="shared" si="46"/>
        <v/>
      </c>
      <c r="AB207" s="257" t="str">
        <f t="shared" si="47"/>
        <v/>
      </c>
      <c r="AC207" s="257" t="str">
        <f t="shared" si="48"/>
        <v/>
      </c>
      <c r="AD207" s="193" t="str">
        <f t="shared" si="49"/>
        <v>CHECK DATES</v>
      </c>
      <c r="AE207" s="257" t="str">
        <f t="shared" si="50"/>
        <v/>
      </c>
      <c r="AF207" s="286">
        <v>0</v>
      </c>
      <c r="AG207" s="257">
        <f t="shared" si="51"/>
        <v>0</v>
      </c>
      <c r="AH207" s="257" t="str">
        <f t="shared" si="52"/>
        <v/>
      </c>
      <c r="AI207" s="257">
        <f t="shared" si="53"/>
        <v>0</v>
      </c>
    </row>
    <row r="208" spans="1:35" x14ac:dyDescent="0.3">
      <c r="A208" s="287">
        <v>196</v>
      </c>
      <c r="B208" s="161"/>
      <c r="C208" s="150"/>
      <c r="D208" s="150"/>
      <c r="E208" s="150"/>
      <c r="F208" s="152"/>
      <c r="G208" s="152"/>
      <c r="H208" s="154"/>
      <c r="I208" s="155"/>
      <c r="J208" s="159"/>
      <c r="K208" s="159"/>
      <c r="L208" s="337"/>
      <c r="M208" s="343" t="str">
        <f>IF(L208="","",LOOKUP(L208,'Work Programme'!$A$8:$A$207,'Work Programme'!$B$8:$B$207))</f>
        <v/>
      </c>
      <c r="N208" s="150"/>
      <c r="O208" s="151"/>
      <c r="P208" s="254" t="str">
        <f>IF(H208="","",VLOOKUP(H208,'Overview - Financial Statement'!$A$46:$B$60,2,FALSE))</f>
        <v/>
      </c>
      <c r="Q208" s="255" t="str">
        <f t="shared" si="54"/>
        <v/>
      </c>
      <c r="R208" s="153"/>
      <c r="S208" s="153"/>
      <c r="T208" s="238">
        <f t="shared" si="55"/>
        <v>0</v>
      </c>
      <c r="U208" s="193" t="s">
        <v>44</v>
      </c>
      <c r="V208" s="173"/>
      <c r="W208" s="193" t="str">
        <f t="shared" si="42"/>
        <v/>
      </c>
      <c r="X208" s="264" t="str">
        <f t="shared" si="43"/>
        <v>OK</v>
      </c>
      <c r="Y208" s="193" t="str">
        <f t="shared" si="44"/>
        <v/>
      </c>
      <c r="Z208" s="193" t="str">
        <f t="shared" si="45"/>
        <v/>
      </c>
      <c r="AA208" s="397" t="str">
        <f t="shared" si="46"/>
        <v/>
      </c>
      <c r="AB208" s="257" t="str">
        <f t="shared" si="47"/>
        <v/>
      </c>
      <c r="AC208" s="257" t="str">
        <f t="shared" si="48"/>
        <v/>
      </c>
      <c r="AD208" s="193" t="str">
        <f t="shared" si="49"/>
        <v>CHECK DATES</v>
      </c>
      <c r="AE208" s="257" t="str">
        <f t="shared" si="50"/>
        <v/>
      </c>
      <c r="AF208" s="286">
        <v>0</v>
      </c>
      <c r="AG208" s="257">
        <f t="shared" si="51"/>
        <v>0</v>
      </c>
      <c r="AH208" s="257" t="str">
        <f t="shared" si="52"/>
        <v/>
      </c>
      <c r="AI208" s="257">
        <f t="shared" si="53"/>
        <v>0</v>
      </c>
    </row>
    <row r="209" spans="1:35" x14ac:dyDescent="0.3">
      <c r="A209" s="287">
        <v>197</v>
      </c>
      <c r="B209" s="161"/>
      <c r="C209" s="150"/>
      <c r="D209" s="150"/>
      <c r="E209" s="150"/>
      <c r="F209" s="152"/>
      <c r="G209" s="152"/>
      <c r="H209" s="154"/>
      <c r="I209" s="155"/>
      <c r="J209" s="159"/>
      <c r="K209" s="159"/>
      <c r="L209" s="337"/>
      <c r="M209" s="343" t="str">
        <f>IF(L209="","",LOOKUP(L209,'Work Programme'!$A$8:$A$207,'Work Programme'!$B$8:$B$207))</f>
        <v/>
      </c>
      <c r="N209" s="150"/>
      <c r="O209" s="151"/>
      <c r="P209" s="254" t="str">
        <f>IF(H209="","",VLOOKUP(H209,'Overview - Financial Statement'!$A$46:$B$60,2,FALSE))</f>
        <v/>
      </c>
      <c r="Q209" s="255" t="str">
        <f t="shared" si="54"/>
        <v/>
      </c>
      <c r="R209" s="153"/>
      <c r="S209" s="153"/>
      <c r="T209" s="238">
        <f t="shared" si="55"/>
        <v>0</v>
      </c>
      <c r="U209" s="193" t="s">
        <v>44</v>
      </c>
      <c r="V209" s="173"/>
      <c r="W209" s="193" t="str">
        <f t="shared" si="42"/>
        <v/>
      </c>
      <c r="X209" s="264" t="str">
        <f t="shared" si="43"/>
        <v>OK</v>
      </c>
      <c r="Y209" s="193" t="str">
        <f t="shared" si="44"/>
        <v/>
      </c>
      <c r="Z209" s="193" t="str">
        <f t="shared" si="45"/>
        <v/>
      </c>
      <c r="AA209" s="397" t="str">
        <f t="shared" si="46"/>
        <v/>
      </c>
      <c r="AB209" s="257" t="str">
        <f t="shared" si="47"/>
        <v/>
      </c>
      <c r="AC209" s="257" t="str">
        <f t="shared" si="48"/>
        <v/>
      </c>
      <c r="AD209" s="193" t="str">
        <f t="shared" si="49"/>
        <v>CHECK DATES</v>
      </c>
      <c r="AE209" s="257" t="str">
        <f t="shared" si="50"/>
        <v/>
      </c>
      <c r="AF209" s="286">
        <v>0</v>
      </c>
      <c r="AG209" s="257">
        <f t="shared" si="51"/>
        <v>0</v>
      </c>
      <c r="AH209" s="257" t="str">
        <f t="shared" si="52"/>
        <v/>
      </c>
      <c r="AI209" s="257">
        <f t="shared" si="53"/>
        <v>0</v>
      </c>
    </row>
    <row r="210" spans="1:35" x14ac:dyDescent="0.3">
      <c r="A210" s="287">
        <v>198</v>
      </c>
      <c r="B210" s="161"/>
      <c r="C210" s="150"/>
      <c r="D210" s="150"/>
      <c r="E210" s="150"/>
      <c r="F210" s="152"/>
      <c r="G210" s="152"/>
      <c r="H210" s="154"/>
      <c r="I210" s="155"/>
      <c r="J210" s="159"/>
      <c r="K210" s="159"/>
      <c r="L210" s="337"/>
      <c r="M210" s="343" t="str">
        <f>IF(L210="","",LOOKUP(L210,'Work Programme'!$A$8:$A$207,'Work Programme'!$B$8:$B$207))</f>
        <v/>
      </c>
      <c r="N210" s="150"/>
      <c r="O210" s="151"/>
      <c r="P210" s="254" t="str">
        <f>IF(H210="","",VLOOKUP(H210,'Overview - Financial Statement'!$A$46:$B$60,2,FALSE))</f>
        <v/>
      </c>
      <c r="Q210" s="255" t="str">
        <f t="shared" si="54"/>
        <v/>
      </c>
      <c r="R210" s="153"/>
      <c r="S210" s="153"/>
      <c r="T210" s="238">
        <f t="shared" si="55"/>
        <v>0</v>
      </c>
      <c r="U210" s="193" t="s">
        <v>44</v>
      </c>
      <c r="V210" s="173"/>
      <c r="W210" s="193" t="str">
        <f t="shared" si="42"/>
        <v/>
      </c>
      <c r="X210" s="264" t="str">
        <f t="shared" si="43"/>
        <v>OK</v>
      </c>
      <c r="Y210" s="193" t="str">
        <f t="shared" si="44"/>
        <v/>
      </c>
      <c r="Z210" s="193" t="str">
        <f t="shared" si="45"/>
        <v/>
      </c>
      <c r="AA210" s="397" t="str">
        <f t="shared" si="46"/>
        <v/>
      </c>
      <c r="AB210" s="257" t="str">
        <f t="shared" si="47"/>
        <v/>
      </c>
      <c r="AC210" s="257" t="str">
        <f t="shared" si="48"/>
        <v/>
      </c>
      <c r="AD210" s="193" t="str">
        <f t="shared" si="49"/>
        <v>CHECK DATES</v>
      </c>
      <c r="AE210" s="257" t="str">
        <f t="shared" si="50"/>
        <v/>
      </c>
      <c r="AF210" s="286">
        <v>0</v>
      </c>
      <c r="AG210" s="257">
        <f t="shared" si="51"/>
        <v>0</v>
      </c>
      <c r="AH210" s="257" t="str">
        <f t="shared" si="52"/>
        <v/>
      </c>
      <c r="AI210" s="257">
        <f t="shared" si="53"/>
        <v>0</v>
      </c>
    </row>
    <row r="211" spans="1:35" x14ac:dyDescent="0.3">
      <c r="A211" s="287">
        <v>199</v>
      </c>
      <c r="B211" s="161"/>
      <c r="C211" s="150"/>
      <c r="D211" s="150"/>
      <c r="E211" s="150"/>
      <c r="F211" s="152"/>
      <c r="G211" s="152"/>
      <c r="H211" s="154"/>
      <c r="I211" s="155"/>
      <c r="J211" s="159"/>
      <c r="K211" s="159"/>
      <c r="L211" s="337"/>
      <c r="M211" s="343" t="str">
        <f>IF(L211="","",LOOKUP(L211,'Work Programme'!$A$8:$A$207,'Work Programme'!$B$8:$B$207))</f>
        <v/>
      </c>
      <c r="N211" s="150"/>
      <c r="O211" s="151"/>
      <c r="P211" s="254" t="str">
        <f>IF(H211="","",VLOOKUP(H211,'Overview - Financial Statement'!$A$46:$B$60,2,FALSE))</f>
        <v/>
      </c>
      <c r="Q211" s="255" t="str">
        <f t="shared" si="54"/>
        <v/>
      </c>
      <c r="R211" s="153"/>
      <c r="S211" s="153"/>
      <c r="T211" s="238">
        <f t="shared" si="55"/>
        <v>0</v>
      </c>
      <c r="U211" s="193" t="s">
        <v>44</v>
      </c>
      <c r="V211" s="173"/>
      <c r="W211" s="193" t="str">
        <f t="shared" si="42"/>
        <v/>
      </c>
      <c r="X211" s="264" t="str">
        <f t="shared" si="43"/>
        <v>OK</v>
      </c>
      <c r="Y211" s="193" t="str">
        <f t="shared" si="44"/>
        <v/>
      </c>
      <c r="Z211" s="193" t="str">
        <f t="shared" si="45"/>
        <v/>
      </c>
      <c r="AA211" s="397" t="str">
        <f t="shared" si="46"/>
        <v/>
      </c>
      <c r="AB211" s="257" t="str">
        <f t="shared" si="47"/>
        <v/>
      </c>
      <c r="AC211" s="257" t="str">
        <f t="shared" si="48"/>
        <v/>
      </c>
      <c r="AD211" s="193" t="str">
        <f t="shared" si="49"/>
        <v>CHECK DATES</v>
      </c>
      <c r="AE211" s="257" t="str">
        <f t="shared" si="50"/>
        <v/>
      </c>
      <c r="AF211" s="286">
        <v>0</v>
      </c>
      <c r="AG211" s="257">
        <f t="shared" si="51"/>
        <v>0</v>
      </c>
      <c r="AH211" s="257" t="str">
        <f t="shared" si="52"/>
        <v/>
      </c>
      <c r="AI211" s="257">
        <f t="shared" si="53"/>
        <v>0</v>
      </c>
    </row>
    <row r="212" spans="1:35" x14ac:dyDescent="0.3">
      <c r="A212" s="287">
        <v>200</v>
      </c>
      <c r="B212" s="161"/>
      <c r="C212" s="150"/>
      <c r="D212" s="150"/>
      <c r="E212" s="150"/>
      <c r="F212" s="152"/>
      <c r="G212" s="152"/>
      <c r="H212" s="154"/>
      <c r="I212" s="155"/>
      <c r="J212" s="159"/>
      <c r="K212" s="159"/>
      <c r="L212" s="337"/>
      <c r="M212" s="343" t="str">
        <f>IF(L212="","",LOOKUP(L212,'Work Programme'!$A$8:$A$207,'Work Programme'!$B$8:$B$207))</f>
        <v/>
      </c>
      <c r="N212" s="150"/>
      <c r="O212" s="151"/>
      <c r="P212" s="254" t="str">
        <f>IF(H212="","",VLOOKUP(H212,'Overview - Financial Statement'!$A$46:$B$60,2,FALSE))</f>
        <v/>
      </c>
      <c r="Q212" s="255" t="str">
        <f t="shared" si="54"/>
        <v/>
      </c>
      <c r="R212" s="153"/>
      <c r="S212" s="153"/>
      <c r="T212" s="238">
        <f t="shared" si="55"/>
        <v>0</v>
      </c>
      <c r="U212" s="193" t="s">
        <v>44</v>
      </c>
      <c r="V212" s="173"/>
      <c r="W212" s="193" t="str">
        <f t="shared" ref="W212:W275" si="56">IF(Q212="","",IF(F212="","CHECK DATES","OK"))</f>
        <v/>
      </c>
      <c r="X212" s="264" t="str">
        <f t="shared" ref="X212:X275" si="57">IF(F212-(J212)&lt;0,"a posteriori ?","OK")</f>
        <v>OK</v>
      </c>
      <c r="Y212" s="193" t="str">
        <f t="shared" ref="Y212:Y275" si="58">IF(Q212="","",(IF(OR(J212&lt;=($E$4-1),J212&gt;=($G$4+1),K212&lt;=($E$4-1),K212&gt;=($G$4+1)),"CHECK DATES","OK")))</f>
        <v/>
      </c>
      <c r="Z212" s="193" t="str">
        <f t="shared" ref="Z212:Z275" si="59">IF(H212="","",H212)</f>
        <v/>
      </c>
      <c r="AA212" s="397" t="str">
        <f t="shared" ref="AA212:AA275" si="60">IF(H212="","",IF(HLOOKUP(H212,$V$4:$AJ$5,2,FALSE)="",P212,IF(P212&lt;&gt;HLOOKUP(H212,$V$4:$AJ$5,2,FALSE),HLOOKUP(H212,$V$4:$AJ$5,2,FALSE),P212)))</f>
        <v/>
      </c>
      <c r="AB212" s="257" t="str">
        <f t="shared" ref="AB212:AB275" si="61">IF(P212="","",IF(AA212=1,Q212,I212/AA212))</f>
        <v/>
      </c>
      <c r="AC212" s="257" t="str">
        <f t="shared" ref="AC212:AC275" si="62">IF(AB212="","",IF(AA212=1,0,AB212-Q212))</f>
        <v/>
      </c>
      <c r="AD212" s="193" t="str">
        <f t="shared" ref="AD212:AD275" si="63">IF(Q212=0,"",(IF(G212="","CHECK DATES","OK")))</f>
        <v>CHECK DATES</v>
      </c>
      <c r="AE212" s="257" t="str">
        <f t="shared" ref="AE212:AE275" si="64">IF(OR(U212="NO",Y212="CHECK DATES",AD212="CHECK DATES"),AB212,"")</f>
        <v/>
      </c>
      <c r="AF212" s="286">
        <v>0</v>
      </c>
      <c r="AG212" s="257">
        <f t="shared" ref="AG212:AG275" si="65">IF(OR(U212="NO",AE212&gt;0,AF212&gt;0)*(AND(OR(R212="NO",R212=""))),SUM(AE212:AF212),"")</f>
        <v>0</v>
      </c>
      <c r="AH212" s="257" t="str">
        <f t="shared" ref="AH212:AH275" si="66">IF(OR(U212="NO",AE212&gt;0,AF212&gt;0)*(AND(OR(R212="YES"))),SUM(AE212:AF212),"")</f>
        <v/>
      </c>
      <c r="AI212" s="257">
        <f t="shared" ref="AI212:AI275" si="67">IF(R212="YES",AB212,0)</f>
        <v>0</v>
      </c>
    </row>
    <row r="213" spans="1:35" x14ac:dyDescent="0.3">
      <c r="A213" s="287">
        <v>201</v>
      </c>
      <c r="B213" s="161"/>
      <c r="C213" s="150"/>
      <c r="D213" s="150"/>
      <c r="E213" s="150"/>
      <c r="F213" s="152"/>
      <c r="G213" s="152"/>
      <c r="H213" s="154"/>
      <c r="I213" s="155"/>
      <c r="J213" s="159"/>
      <c r="K213" s="159"/>
      <c r="L213" s="337"/>
      <c r="M213" s="343" t="str">
        <f>IF(L213="","",LOOKUP(L213,'Work Programme'!$A$8:$A$207,'Work Programme'!$B$8:$B$207))</f>
        <v/>
      </c>
      <c r="N213" s="150"/>
      <c r="O213" s="151"/>
      <c r="P213" s="254" t="str">
        <f>IF(H213="","",VLOOKUP(H213,'Overview - Financial Statement'!$A$46:$B$60,2,FALSE))</f>
        <v/>
      </c>
      <c r="Q213" s="255" t="str">
        <f t="shared" si="54"/>
        <v/>
      </c>
      <c r="R213" s="153"/>
      <c r="S213" s="153"/>
      <c r="T213" s="238">
        <f t="shared" si="55"/>
        <v>0</v>
      </c>
      <c r="U213" s="193" t="s">
        <v>44</v>
      </c>
      <c r="V213" s="173"/>
      <c r="W213" s="193" t="str">
        <f t="shared" si="56"/>
        <v/>
      </c>
      <c r="X213" s="264" t="str">
        <f t="shared" si="57"/>
        <v>OK</v>
      </c>
      <c r="Y213" s="193" t="str">
        <f t="shared" si="58"/>
        <v/>
      </c>
      <c r="Z213" s="193" t="str">
        <f t="shared" si="59"/>
        <v/>
      </c>
      <c r="AA213" s="397" t="str">
        <f t="shared" si="60"/>
        <v/>
      </c>
      <c r="AB213" s="257" t="str">
        <f t="shared" si="61"/>
        <v/>
      </c>
      <c r="AC213" s="257" t="str">
        <f t="shared" si="62"/>
        <v/>
      </c>
      <c r="AD213" s="193" t="str">
        <f t="shared" si="63"/>
        <v>CHECK DATES</v>
      </c>
      <c r="AE213" s="257" t="str">
        <f t="shared" si="64"/>
        <v/>
      </c>
      <c r="AF213" s="286">
        <v>0</v>
      </c>
      <c r="AG213" s="257">
        <f t="shared" si="65"/>
        <v>0</v>
      </c>
      <c r="AH213" s="257" t="str">
        <f t="shared" si="66"/>
        <v/>
      </c>
      <c r="AI213" s="257">
        <f t="shared" si="67"/>
        <v>0</v>
      </c>
    </row>
    <row r="214" spans="1:35" x14ac:dyDescent="0.3">
      <c r="A214" s="287">
        <v>202</v>
      </c>
      <c r="B214" s="161"/>
      <c r="C214" s="150"/>
      <c r="D214" s="150"/>
      <c r="E214" s="150"/>
      <c r="F214" s="152"/>
      <c r="G214" s="152"/>
      <c r="H214" s="154"/>
      <c r="I214" s="155"/>
      <c r="J214" s="159"/>
      <c r="K214" s="159"/>
      <c r="L214" s="337"/>
      <c r="M214" s="343" t="str">
        <f>IF(L214="","",LOOKUP(L214,'Work Programme'!$A$8:$A$207,'Work Programme'!$B$8:$B$207))</f>
        <v/>
      </c>
      <c r="N214" s="150"/>
      <c r="O214" s="151"/>
      <c r="P214" s="254" t="str">
        <f>IF(H214="","",VLOOKUP(H214,'Overview - Financial Statement'!$A$46:$B$60,2,FALSE))</f>
        <v/>
      </c>
      <c r="Q214" s="255" t="str">
        <f t="shared" si="54"/>
        <v/>
      </c>
      <c r="R214" s="153"/>
      <c r="S214" s="153"/>
      <c r="T214" s="238">
        <f t="shared" si="55"/>
        <v>0</v>
      </c>
      <c r="U214" s="193" t="s">
        <v>44</v>
      </c>
      <c r="V214" s="173"/>
      <c r="W214" s="193" t="str">
        <f t="shared" si="56"/>
        <v/>
      </c>
      <c r="X214" s="264" t="str">
        <f t="shared" si="57"/>
        <v>OK</v>
      </c>
      <c r="Y214" s="193" t="str">
        <f t="shared" si="58"/>
        <v/>
      </c>
      <c r="Z214" s="193" t="str">
        <f t="shared" si="59"/>
        <v/>
      </c>
      <c r="AA214" s="397" t="str">
        <f t="shared" si="60"/>
        <v/>
      </c>
      <c r="AB214" s="257" t="str">
        <f t="shared" si="61"/>
        <v/>
      </c>
      <c r="AC214" s="257" t="str">
        <f t="shared" si="62"/>
        <v/>
      </c>
      <c r="AD214" s="193" t="str">
        <f t="shared" si="63"/>
        <v>CHECK DATES</v>
      </c>
      <c r="AE214" s="257" t="str">
        <f t="shared" si="64"/>
        <v/>
      </c>
      <c r="AF214" s="286">
        <v>0</v>
      </c>
      <c r="AG214" s="257">
        <f t="shared" si="65"/>
        <v>0</v>
      </c>
      <c r="AH214" s="257" t="str">
        <f t="shared" si="66"/>
        <v/>
      </c>
      <c r="AI214" s="257">
        <f t="shared" si="67"/>
        <v>0</v>
      </c>
    </row>
    <row r="215" spans="1:35" x14ac:dyDescent="0.3">
      <c r="A215" s="287">
        <v>203</v>
      </c>
      <c r="B215" s="161"/>
      <c r="C215" s="150"/>
      <c r="D215" s="150"/>
      <c r="E215" s="150"/>
      <c r="F215" s="152"/>
      <c r="G215" s="152"/>
      <c r="H215" s="154"/>
      <c r="I215" s="155"/>
      <c r="J215" s="159"/>
      <c r="K215" s="159"/>
      <c r="L215" s="337"/>
      <c r="M215" s="343" t="str">
        <f>IF(L215="","",LOOKUP(L215,'Work Programme'!$A$8:$A$207,'Work Programme'!$B$8:$B$207))</f>
        <v/>
      </c>
      <c r="N215" s="150"/>
      <c r="O215" s="151"/>
      <c r="P215" s="254" t="str">
        <f>IF(H215="","",VLOOKUP(H215,'Overview - Financial Statement'!$A$46:$B$60,2,FALSE))</f>
        <v/>
      </c>
      <c r="Q215" s="255" t="str">
        <f t="shared" si="54"/>
        <v/>
      </c>
      <c r="R215" s="153"/>
      <c r="S215" s="153"/>
      <c r="T215" s="238">
        <f t="shared" si="55"/>
        <v>0</v>
      </c>
      <c r="U215" s="193" t="s">
        <v>44</v>
      </c>
      <c r="V215" s="173"/>
      <c r="W215" s="193" t="str">
        <f t="shared" si="56"/>
        <v/>
      </c>
      <c r="X215" s="264" t="str">
        <f t="shared" si="57"/>
        <v>OK</v>
      </c>
      <c r="Y215" s="193" t="str">
        <f t="shared" si="58"/>
        <v/>
      </c>
      <c r="Z215" s="193" t="str">
        <f t="shared" si="59"/>
        <v/>
      </c>
      <c r="AA215" s="397" t="str">
        <f t="shared" si="60"/>
        <v/>
      </c>
      <c r="AB215" s="257" t="str">
        <f t="shared" si="61"/>
        <v/>
      </c>
      <c r="AC215" s="257" t="str">
        <f t="shared" si="62"/>
        <v/>
      </c>
      <c r="AD215" s="193" t="str">
        <f t="shared" si="63"/>
        <v>CHECK DATES</v>
      </c>
      <c r="AE215" s="257" t="str">
        <f t="shared" si="64"/>
        <v/>
      </c>
      <c r="AF215" s="286">
        <v>0</v>
      </c>
      <c r="AG215" s="257">
        <f t="shared" si="65"/>
        <v>0</v>
      </c>
      <c r="AH215" s="257" t="str">
        <f t="shared" si="66"/>
        <v/>
      </c>
      <c r="AI215" s="257">
        <f t="shared" si="67"/>
        <v>0</v>
      </c>
    </row>
    <row r="216" spans="1:35" x14ac:dyDescent="0.3">
      <c r="A216" s="287">
        <v>204</v>
      </c>
      <c r="B216" s="161"/>
      <c r="C216" s="150"/>
      <c r="D216" s="150"/>
      <c r="E216" s="150"/>
      <c r="F216" s="152"/>
      <c r="G216" s="152"/>
      <c r="H216" s="154"/>
      <c r="I216" s="155"/>
      <c r="J216" s="159"/>
      <c r="K216" s="159"/>
      <c r="L216" s="337"/>
      <c r="M216" s="343" t="str">
        <f>IF(L216="","",LOOKUP(L216,'Work Programme'!$A$8:$A$207,'Work Programme'!$B$8:$B$207))</f>
        <v/>
      </c>
      <c r="N216" s="150"/>
      <c r="O216" s="151"/>
      <c r="P216" s="254" t="str">
        <f>IF(H216="","",VLOOKUP(H216,'Overview - Financial Statement'!$A$46:$B$60,2,FALSE))</f>
        <v/>
      </c>
      <c r="Q216" s="255" t="str">
        <f t="shared" si="54"/>
        <v/>
      </c>
      <c r="R216" s="153"/>
      <c r="S216" s="153"/>
      <c r="T216" s="238">
        <f t="shared" si="55"/>
        <v>0</v>
      </c>
      <c r="U216" s="193" t="s">
        <v>44</v>
      </c>
      <c r="V216" s="173"/>
      <c r="W216" s="193" t="str">
        <f t="shared" si="56"/>
        <v/>
      </c>
      <c r="X216" s="264" t="str">
        <f t="shared" si="57"/>
        <v>OK</v>
      </c>
      <c r="Y216" s="193" t="str">
        <f t="shared" si="58"/>
        <v/>
      </c>
      <c r="Z216" s="193" t="str">
        <f t="shared" si="59"/>
        <v/>
      </c>
      <c r="AA216" s="397" t="str">
        <f t="shared" si="60"/>
        <v/>
      </c>
      <c r="AB216" s="257" t="str">
        <f t="shared" si="61"/>
        <v/>
      </c>
      <c r="AC216" s="257" t="str">
        <f t="shared" si="62"/>
        <v/>
      </c>
      <c r="AD216" s="193" t="str">
        <f t="shared" si="63"/>
        <v>CHECK DATES</v>
      </c>
      <c r="AE216" s="257" t="str">
        <f t="shared" si="64"/>
        <v/>
      </c>
      <c r="AF216" s="286">
        <v>0</v>
      </c>
      <c r="AG216" s="257">
        <f t="shared" si="65"/>
        <v>0</v>
      </c>
      <c r="AH216" s="257" t="str">
        <f t="shared" si="66"/>
        <v/>
      </c>
      <c r="AI216" s="257">
        <f t="shared" si="67"/>
        <v>0</v>
      </c>
    </row>
    <row r="217" spans="1:35" x14ac:dyDescent="0.3">
      <c r="A217" s="287">
        <v>205</v>
      </c>
      <c r="B217" s="161"/>
      <c r="C217" s="150"/>
      <c r="D217" s="150"/>
      <c r="E217" s="150"/>
      <c r="F217" s="152"/>
      <c r="G217" s="152"/>
      <c r="H217" s="154"/>
      <c r="I217" s="155"/>
      <c r="J217" s="159"/>
      <c r="K217" s="159"/>
      <c r="L217" s="337"/>
      <c r="M217" s="343" t="str">
        <f>IF(L217="","",LOOKUP(L217,'Work Programme'!$A$8:$A$207,'Work Programme'!$B$8:$B$207))</f>
        <v/>
      </c>
      <c r="N217" s="150"/>
      <c r="O217" s="151"/>
      <c r="P217" s="254" t="str">
        <f>IF(H217="","",VLOOKUP(H217,'Overview - Financial Statement'!$A$46:$B$60,2,FALSE))</f>
        <v/>
      </c>
      <c r="Q217" s="255" t="str">
        <f t="shared" si="54"/>
        <v/>
      </c>
      <c r="R217" s="153"/>
      <c r="S217" s="153"/>
      <c r="T217" s="238">
        <f t="shared" si="55"/>
        <v>0</v>
      </c>
      <c r="U217" s="193" t="s">
        <v>44</v>
      </c>
      <c r="V217" s="173"/>
      <c r="W217" s="193" t="str">
        <f t="shared" si="56"/>
        <v/>
      </c>
      <c r="X217" s="264" t="str">
        <f t="shared" si="57"/>
        <v>OK</v>
      </c>
      <c r="Y217" s="193" t="str">
        <f t="shared" si="58"/>
        <v/>
      </c>
      <c r="Z217" s="193" t="str">
        <f t="shared" si="59"/>
        <v/>
      </c>
      <c r="AA217" s="397" t="str">
        <f t="shared" si="60"/>
        <v/>
      </c>
      <c r="AB217" s="257" t="str">
        <f t="shared" si="61"/>
        <v/>
      </c>
      <c r="AC217" s="257" t="str">
        <f t="shared" si="62"/>
        <v/>
      </c>
      <c r="AD217" s="193" t="str">
        <f t="shared" si="63"/>
        <v>CHECK DATES</v>
      </c>
      <c r="AE217" s="257" t="str">
        <f t="shared" si="64"/>
        <v/>
      </c>
      <c r="AF217" s="286">
        <v>0</v>
      </c>
      <c r="AG217" s="257">
        <f t="shared" si="65"/>
        <v>0</v>
      </c>
      <c r="AH217" s="257" t="str">
        <f t="shared" si="66"/>
        <v/>
      </c>
      <c r="AI217" s="257">
        <f t="shared" si="67"/>
        <v>0</v>
      </c>
    </row>
    <row r="218" spans="1:35" x14ac:dyDescent="0.3">
      <c r="A218" s="287">
        <v>206</v>
      </c>
      <c r="B218" s="161"/>
      <c r="C218" s="150"/>
      <c r="D218" s="150"/>
      <c r="E218" s="150"/>
      <c r="F218" s="152"/>
      <c r="G218" s="152"/>
      <c r="H218" s="154"/>
      <c r="I218" s="155"/>
      <c r="J218" s="159"/>
      <c r="K218" s="159"/>
      <c r="L218" s="337"/>
      <c r="M218" s="343" t="str">
        <f>IF(L218="","",LOOKUP(L218,'Work Programme'!$A$8:$A$207,'Work Programme'!$B$8:$B$207))</f>
        <v/>
      </c>
      <c r="N218" s="150"/>
      <c r="O218" s="151"/>
      <c r="P218" s="254" t="str">
        <f>IF(H218="","",VLOOKUP(H218,'Overview - Financial Statement'!$A$46:$B$60,2,FALSE))</f>
        <v/>
      </c>
      <c r="Q218" s="255" t="str">
        <f t="shared" si="54"/>
        <v/>
      </c>
      <c r="R218" s="153"/>
      <c r="S218" s="153"/>
      <c r="T218" s="238">
        <f t="shared" si="55"/>
        <v>0</v>
      </c>
      <c r="U218" s="193" t="s">
        <v>44</v>
      </c>
      <c r="V218" s="173"/>
      <c r="W218" s="193" t="str">
        <f t="shared" si="56"/>
        <v/>
      </c>
      <c r="X218" s="264" t="str">
        <f t="shared" si="57"/>
        <v>OK</v>
      </c>
      <c r="Y218" s="193" t="str">
        <f t="shared" si="58"/>
        <v/>
      </c>
      <c r="Z218" s="193" t="str">
        <f t="shared" si="59"/>
        <v/>
      </c>
      <c r="AA218" s="397" t="str">
        <f t="shared" si="60"/>
        <v/>
      </c>
      <c r="AB218" s="257" t="str">
        <f t="shared" si="61"/>
        <v/>
      </c>
      <c r="AC218" s="257" t="str">
        <f t="shared" si="62"/>
        <v/>
      </c>
      <c r="AD218" s="193" t="str">
        <f t="shared" si="63"/>
        <v>CHECK DATES</v>
      </c>
      <c r="AE218" s="257" t="str">
        <f t="shared" si="64"/>
        <v/>
      </c>
      <c r="AF218" s="286">
        <v>0</v>
      </c>
      <c r="AG218" s="257">
        <f t="shared" si="65"/>
        <v>0</v>
      </c>
      <c r="AH218" s="257" t="str">
        <f t="shared" si="66"/>
        <v/>
      </c>
      <c r="AI218" s="257">
        <f t="shared" si="67"/>
        <v>0</v>
      </c>
    </row>
    <row r="219" spans="1:35" x14ac:dyDescent="0.3">
      <c r="A219" s="287">
        <v>207</v>
      </c>
      <c r="B219" s="161"/>
      <c r="C219" s="150"/>
      <c r="D219" s="150"/>
      <c r="E219" s="150"/>
      <c r="F219" s="152"/>
      <c r="G219" s="152"/>
      <c r="H219" s="154"/>
      <c r="I219" s="155"/>
      <c r="J219" s="159"/>
      <c r="K219" s="159"/>
      <c r="L219" s="337"/>
      <c r="M219" s="343" t="str">
        <f>IF(L219="","",LOOKUP(L219,'Work Programme'!$A$8:$A$207,'Work Programme'!$B$8:$B$207))</f>
        <v/>
      </c>
      <c r="N219" s="150"/>
      <c r="O219" s="151"/>
      <c r="P219" s="254" t="str">
        <f>IF(H219="","",VLOOKUP(H219,'Overview - Financial Statement'!$A$46:$B$60,2,FALSE))</f>
        <v/>
      </c>
      <c r="Q219" s="255" t="str">
        <f t="shared" si="54"/>
        <v/>
      </c>
      <c r="R219" s="153"/>
      <c r="S219" s="153"/>
      <c r="T219" s="238">
        <f t="shared" si="55"/>
        <v>0</v>
      </c>
      <c r="U219" s="193" t="s">
        <v>44</v>
      </c>
      <c r="V219" s="173"/>
      <c r="W219" s="193" t="str">
        <f t="shared" si="56"/>
        <v/>
      </c>
      <c r="X219" s="264" t="str">
        <f t="shared" si="57"/>
        <v>OK</v>
      </c>
      <c r="Y219" s="193" t="str">
        <f t="shared" si="58"/>
        <v/>
      </c>
      <c r="Z219" s="193" t="str">
        <f t="shared" si="59"/>
        <v/>
      </c>
      <c r="AA219" s="397" t="str">
        <f t="shared" si="60"/>
        <v/>
      </c>
      <c r="AB219" s="257" t="str">
        <f t="shared" si="61"/>
        <v/>
      </c>
      <c r="AC219" s="257" t="str">
        <f t="shared" si="62"/>
        <v/>
      </c>
      <c r="AD219" s="193" t="str">
        <f t="shared" si="63"/>
        <v>CHECK DATES</v>
      </c>
      <c r="AE219" s="257" t="str">
        <f t="shared" si="64"/>
        <v/>
      </c>
      <c r="AF219" s="286">
        <v>0</v>
      </c>
      <c r="AG219" s="257">
        <f t="shared" si="65"/>
        <v>0</v>
      </c>
      <c r="AH219" s="257" t="str">
        <f t="shared" si="66"/>
        <v/>
      </c>
      <c r="AI219" s="257">
        <f t="shared" si="67"/>
        <v>0</v>
      </c>
    </row>
    <row r="220" spans="1:35" x14ac:dyDescent="0.3">
      <c r="A220" s="287">
        <v>208</v>
      </c>
      <c r="B220" s="161"/>
      <c r="C220" s="150"/>
      <c r="D220" s="150"/>
      <c r="E220" s="150"/>
      <c r="F220" s="152"/>
      <c r="G220" s="152"/>
      <c r="H220" s="154"/>
      <c r="I220" s="155"/>
      <c r="J220" s="159"/>
      <c r="K220" s="159"/>
      <c r="L220" s="337"/>
      <c r="M220" s="343" t="str">
        <f>IF(L220="","",LOOKUP(L220,'Work Programme'!$A$8:$A$207,'Work Programme'!$B$8:$B$207))</f>
        <v/>
      </c>
      <c r="N220" s="150"/>
      <c r="O220" s="151"/>
      <c r="P220" s="254" t="str">
        <f>IF(H220="","",VLOOKUP(H220,'Overview - Financial Statement'!$A$46:$B$60,2,FALSE))</f>
        <v/>
      </c>
      <c r="Q220" s="255" t="str">
        <f t="shared" si="54"/>
        <v/>
      </c>
      <c r="R220" s="153"/>
      <c r="S220" s="153"/>
      <c r="T220" s="238">
        <f t="shared" si="55"/>
        <v>0</v>
      </c>
      <c r="U220" s="193" t="s">
        <v>44</v>
      </c>
      <c r="V220" s="173"/>
      <c r="W220" s="193" t="str">
        <f t="shared" si="56"/>
        <v/>
      </c>
      <c r="X220" s="264" t="str">
        <f t="shared" si="57"/>
        <v>OK</v>
      </c>
      <c r="Y220" s="193" t="str">
        <f t="shared" si="58"/>
        <v/>
      </c>
      <c r="Z220" s="193" t="str">
        <f t="shared" si="59"/>
        <v/>
      </c>
      <c r="AA220" s="397" t="str">
        <f t="shared" si="60"/>
        <v/>
      </c>
      <c r="AB220" s="257" t="str">
        <f t="shared" si="61"/>
        <v/>
      </c>
      <c r="AC220" s="257" t="str">
        <f t="shared" si="62"/>
        <v/>
      </c>
      <c r="AD220" s="193" t="str">
        <f t="shared" si="63"/>
        <v>CHECK DATES</v>
      </c>
      <c r="AE220" s="257" t="str">
        <f t="shared" si="64"/>
        <v/>
      </c>
      <c r="AF220" s="286">
        <v>0</v>
      </c>
      <c r="AG220" s="257">
        <f t="shared" si="65"/>
        <v>0</v>
      </c>
      <c r="AH220" s="257" t="str">
        <f t="shared" si="66"/>
        <v/>
      </c>
      <c r="AI220" s="257">
        <f t="shared" si="67"/>
        <v>0</v>
      </c>
    </row>
    <row r="221" spans="1:35" x14ac:dyDescent="0.3">
      <c r="A221" s="287">
        <v>209</v>
      </c>
      <c r="B221" s="161"/>
      <c r="C221" s="150"/>
      <c r="D221" s="150"/>
      <c r="E221" s="150"/>
      <c r="F221" s="152"/>
      <c r="G221" s="152"/>
      <c r="H221" s="154"/>
      <c r="I221" s="155"/>
      <c r="J221" s="159"/>
      <c r="K221" s="159"/>
      <c r="L221" s="337"/>
      <c r="M221" s="343" t="str">
        <f>IF(L221="","",LOOKUP(L221,'Work Programme'!$A$8:$A$207,'Work Programme'!$B$8:$B$207))</f>
        <v/>
      </c>
      <c r="N221" s="150"/>
      <c r="O221" s="151"/>
      <c r="P221" s="254" t="str">
        <f>IF(H221="","",VLOOKUP(H221,'Overview - Financial Statement'!$A$46:$B$60,2,FALSE))</f>
        <v/>
      </c>
      <c r="Q221" s="255" t="str">
        <f t="shared" si="54"/>
        <v/>
      </c>
      <c r="R221" s="153"/>
      <c r="S221" s="153"/>
      <c r="T221" s="238">
        <f t="shared" si="55"/>
        <v>0</v>
      </c>
      <c r="U221" s="193" t="s">
        <v>44</v>
      </c>
      <c r="V221" s="173"/>
      <c r="W221" s="193" t="str">
        <f t="shared" si="56"/>
        <v/>
      </c>
      <c r="X221" s="264" t="str">
        <f t="shared" si="57"/>
        <v>OK</v>
      </c>
      <c r="Y221" s="193" t="str">
        <f t="shared" si="58"/>
        <v/>
      </c>
      <c r="Z221" s="193" t="str">
        <f t="shared" si="59"/>
        <v/>
      </c>
      <c r="AA221" s="397" t="str">
        <f t="shared" si="60"/>
        <v/>
      </c>
      <c r="AB221" s="257" t="str">
        <f t="shared" si="61"/>
        <v/>
      </c>
      <c r="AC221" s="257" t="str">
        <f t="shared" si="62"/>
        <v/>
      </c>
      <c r="AD221" s="193" t="str">
        <f t="shared" si="63"/>
        <v>CHECK DATES</v>
      </c>
      <c r="AE221" s="257" t="str">
        <f t="shared" si="64"/>
        <v/>
      </c>
      <c r="AF221" s="286">
        <v>0</v>
      </c>
      <c r="AG221" s="257">
        <f t="shared" si="65"/>
        <v>0</v>
      </c>
      <c r="AH221" s="257" t="str">
        <f t="shared" si="66"/>
        <v/>
      </c>
      <c r="AI221" s="257">
        <f t="shared" si="67"/>
        <v>0</v>
      </c>
    </row>
    <row r="222" spans="1:35" x14ac:dyDescent="0.3">
      <c r="A222" s="287">
        <v>210</v>
      </c>
      <c r="B222" s="161"/>
      <c r="C222" s="150"/>
      <c r="D222" s="150"/>
      <c r="E222" s="150"/>
      <c r="F222" s="152"/>
      <c r="G222" s="152"/>
      <c r="H222" s="154"/>
      <c r="I222" s="155"/>
      <c r="J222" s="159"/>
      <c r="K222" s="159"/>
      <c r="L222" s="337"/>
      <c r="M222" s="343" t="str">
        <f>IF(L222="","",LOOKUP(L222,'Work Programme'!$A$8:$A$207,'Work Programme'!$B$8:$B$207))</f>
        <v/>
      </c>
      <c r="N222" s="150"/>
      <c r="O222" s="151"/>
      <c r="P222" s="254" t="str">
        <f>IF(H222="","",VLOOKUP(H222,'Overview - Financial Statement'!$A$46:$B$60,2,FALSE))</f>
        <v/>
      </c>
      <c r="Q222" s="255" t="str">
        <f t="shared" si="54"/>
        <v/>
      </c>
      <c r="R222" s="153"/>
      <c r="S222" s="153"/>
      <c r="T222" s="238">
        <f t="shared" si="55"/>
        <v>0</v>
      </c>
      <c r="U222" s="193" t="s">
        <v>44</v>
      </c>
      <c r="V222" s="173"/>
      <c r="W222" s="193" t="str">
        <f t="shared" si="56"/>
        <v/>
      </c>
      <c r="X222" s="264" t="str">
        <f t="shared" si="57"/>
        <v>OK</v>
      </c>
      <c r="Y222" s="193" t="str">
        <f t="shared" si="58"/>
        <v/>
      </c>
      <c r="Z222" s="193" t="str">
        <f t="shared" si="59"/>
        <v/>
      </c>
      <c r="AA222" s="397" t="str">
        <f t="shared" si="60"/>
        <v/>
      </c>
      <c r="AB222" s="257" t="str">
        <f t="shared" si="61"/>
        <v/>
      </c>
      <c r="AC222" s="257" t="str">
        <f t="shared" si="62"/>
        <v/>
      </c>
      <c r="AD222" s="193" t="str">
        <f t="shared" si="63"/>
        <v>CHECK DATES</v>
      </c>
      <c r="AE222" s="257" t="str">
        <f t="shared" si="64"/>
        <v/>
      </c>
      <c r="AF222" s="286">
        <v>0</v>
      </c>
      <c r="AG222" s="257">
        <f t="shared" si="65"/>
        <v>0</v>
      </c>
      <c r="AH222" s="257" t="str">
        <f t="shared" si="66"/>
        <v/>
      </c>
      <c r="AI222" s="257">
        <f t="shared" si="67"/>
        <v>0</v>
      </c>
    </row>
    <row r="223" spans="1:35" x14ac:dyDescent="0.3">
      <c r="A223" s="287">
        <v>211</v>
      </c>
      <c r="B223" s="161"/>
      <c r="C223" s="150"/>
      <c r="D223" s="150"/>
      <c r="E223" s="150"/>
      <c r="F223" s="152"/>
      <c r="G223" s="152"/>
      <c r="H223" s="154"/>
      <c r="I223" s="155"/>
      <c r="J223" s="159"/>
      <c r="K223" s="159"/>
      <c r="L223" s="337"/>
      <c r="M223" s="343" t="str">
        <f>IF(L223="","",LOOKUP(L223,'Work Programme'!$A$8:$A$207,'Work Programme'!$B$8:$B$207))</f>
        <v/>
      </c>
      <c r="N223" s="150"/>
      <c r="O223" s="151"/>
      <c r="P223" s="254" t="str">
        <f>IF(H223="","",VLOOKUP(H223,'Overview - Financial Statement'!$A$46:$B$60,2,FALSE))</f>
        <v/>
      </c>
      <c r="Q223" s="255" t="str">
        <f t="shared" si="54"/>
        <v/>
      </c>
      <c r="R223" s="153"/>
      <c r="S223" s="153"/>
      <c r="T223" s="238">
        <f t="shared" si="55"/>
        <v>0</v>
      </c>
      <c r="U223" s="193" t="s">
        <v>44</v>
      </c>
      <c r="V223" s="173"/>
      <c r="W223" s="193" t="str">
        <f t="shared" si="56"/>
        <v/>
      </c>
      <c r="X223" s="264" t="str">
        <f t="shared" si="57"/>
        <v>OK</v>
      </c>
      <c r="Y223" s="193" t="str">
        <f t="shared" si="58"/>
        <v/>
      </c>
      <c r="Z223" s="193" t="str">
        <f t="shared" si="59"/>
        <v/>
      </c>
      <c r="AA223" s="397" t="str">
        <f t="shared" si="60"/>
        <v/>
      </c>
      <c r="AB223" s="257" t="str">
        <f t="shared" si="61"/>
        <v/>
      </c>
      <c r="AC223" s="257" t="str">
        <f t="shared" si="62"/>
        <v/>
      </c>
      <c r="AD223" s="193" t="str">
        <f t="shared" si="63"/>
        <v>CHECK DATES</v>
      </c>
      <c r="AE223" s="257" t="str">
        <f t="shared" si="64"/>
        <v/>
      </c>
      <c r="AF223" s="286">
        <v>0</v>
      </c>
      <c r="AG223" s="257">
        <f t="shared" si="65"/>
        <v>0</v>
      </c>
      <c r="AH223" s="257" t="str">
        <f t="shared" si="66"/>
        <v/>
      </c>
      <c r="AI223" s="257">
        <f t="shared" si="67"/>
        <v>0</v>
      </c>
    </row>
    <row r="224" spans="1:35" x14ac:dyDescent="0.3">
      <c r="A224" s="287">
        <v>212</v>
      </c>
      <c r="B224" s="161"/>
      <c r="C224" s="150"/>
      <c r="D224" s="150"/>
      <c r="E224" s="150"/>
      <c r="F224" s="152"/>
      <c r="G224" s="152"/>
      <c r="H224" s="154"/>
      <c r="I224" s="155"/>
      <c r="J224" s="159"/>
      <c r="K224" s="159"/>
      <c r="L224" s="337"/>
      <c r="M224" s="343" t="str">
        <f>IF(L224="","",LOOKUP(L224,'Work Programme'!$A$8:$A$207,'Work Programme'!$B$8:$B$207))</f>
        <v/>
      </c>
      <c r="N224" s="150"/>
      <c r="O224" s="151"/>
      <c r="P224" s="254" t="str">
        <f>IF(H224="","",VLOOKUP(H224,'Overview - Financial Statement'!$A$46:$B$60,2,FALSE))</f>
        <v/>
      </c>
      <c r="Q224" s="255" t="str">
        <f t="shared" si="54"/>
        <v/>
      </c>
      <c r="R224" s="153"/>
      <c r="S224" s="153"/>
      <c r="T224" s="238">
        <f t="shared" si="55"/>
        <v>0</v>
      </c>
      <c r="U224" s="193" t="s">
        <v>44</v>
      </c>
      <c r="V224" s="173"/>
      <c r="W224" s="193" t="str">
        <f t="shared" si="56"/>
        <v/>
      </c>
      <c r="X224" s="264" t="str">
        <f t="shared" si="57"/>
        <v>OK</v>
      </c>
      <c r="Y224" s="193" t="str">
        <f t="shared" si="58"/>
        <v/>
      </c>
      <c r="Z224" s="193" t="str">
        <f t="shared" si="59"/>
        <v/>
      </c>
      <c r="AA224" s="397" t="str">
        <f t="shared" si="60"/>
        <v/>
      </c>
      <c r="AB224" s="257" t="str">
        <f t="shared" si="61"/>
        <v/>
      </c>
      <c r="AC224" s="257" t="str">
        <f t="shared" si="62"/>
        <v/>
      </c>
      <c r="AD224" s="193" t="str">
        <f t="shared" si="63"/>
        <v>CHECK DATES</v>
      </c>
      <c r="AE224" s="257" t="str">
        <f t="shared" si="64"/>
        <v/>
      </c>
      <c r="AF224" s="286">
        <v>0</v>
      </c>
      <c r="AG224" s="257">
        <f t="shared" si="65"/>
        <v>0</v>
      </c>
      <c r="AH224" s="257" t="str">
        <f t="shared" si="66"/>
        <v/>
      </c>
      <c r="AI224" s="257">
        <f t="shared" si="67"/>
        <v>0</v>
      </c>
    </row>
    <row r="225" spans="1:35" x14ac:dyDescent="0.3">
      <c r="A225" s="287">
        <v>213</v>
      </c>
      <c r="B225" s="161"/>
      <c r="C225" s="150"/>
      <c r="D225" s="150"/>
      <c r="E225" s="150"/>
      <c r="F225" s="152"/>
      <c r="G225" s="152"/>
      <c r="H225" s="154"/>
      <c r="I225" s="155"/>
      <c r="J225" s="159"/>
      <c r="K225" s="159"/>
      <c r="L225" s="337"/>
      <c r="M225" s="343" t="str">
        <f>IF(L225="","",LOOKUP(L225,'Work Programme'!$A$8:$A$207,'Work Programme'!$B$8:$B$207))</f>
        <v/>
      </c>
      <c r="N225" s="150"/>
      <c r="O225" s="151"/>
      <c r="P225" s="254" t="str">
        <f>IF(H225="","",VLOOKUP(H225,'Overview - Financial Statement'!$A$46:$B$60,2,FALSE))</f>
        <v/>
      </c>
      <c r="Q225" s="255" t="str">
        <f t="shared" si="54"/>
        <v/>
      </c>
      <c r="R225" s="153"/>
      <c r="S225" s="153"/>
      <c r="T225" s="238">
        <f t="shared" si="55"/>
        <v>0</v>
      </c>
      <c r="U225" s="193" t="s">
        <v>44</v>
      </c>
      <c r="V225" s="173"/>
      <c r="W225" s="193" t="str">
        <f t="shared" si="56"/>
        <v/>
      </c>
      <c r="X225" s="264" t="str">
        <f t="shared" si="57"/>
        <v>OK</v>
      </c>
      <c r="Y225" s="193" t="str">
        <f t="shared" si="58"/>
        <v/>
      </c>
      <c r="Z225" s="193" t="str">
        <f t="shared" si="59"/>
        <v/>
      </c>
      <c r="AA225" s="397" t="str">
        <f t="shared" si="60"/>
        <v/>
      </c>
      <c r="AB225" s="257" t="str">
        <f t="shared" si="61"/>
        <v/>
      </c>
      <c r="AC225" s="257" t="str">
        <f t="shared" si="62"/>
        <v/>
      </c>
      <c r="AD225" s="193" t="str">
        <f t="shared" si="63"/>
        <v>CHECK DATES</v>
      </c>
      <c r="AE225" s="257" t="str">
        <f t="shared" si="64"/>
        <v/>
      </c>
      <c r="AF225" s="286">
        <v>0</v>
      </c>
      <c r="AG225" s="257">
        <f t="shared" si="65"/>
        <v>0</v>
      </c>
      <c r="AH225" s="257" t="str">
        <f t="shared" si="66"/>
        <v/>
      </c>
      <c r="AI225" s="257">
        <f t="shared" si="67"/>
        <v>0</v>
      </c>
    </row>
    <row r="226" spans="1:35" x14ac:dyDescent="0.3">
      <c r="A226" s="287">
        <v>214</v>
      </c>
      <c r="B226" s="161"/>
      <c r="C226" s="150"/>
      <c r="D226" s="150"/>
      <c r="E226" s="150"/>
      <c r="F226" s="152"/>
      <c r="G226" s="152"/>
      <c r="H226" s="154"/>
      <c r="I226" s="155"/>
      <c r="J226" s="159"/>
      <c r="K226" s="159"/>
      <c r="L226" s="337"/>
      <c r="M226" s="343" t="str">
        <f>IF(L226="","",LOOKUP(L226,'Work Programme'!$A$8:$A$207,'Work Programme'!$B$8:$B$207))</f>
        <v/>
      </c>
      <c r="N226" s="150"/>
      <c r="O226" s="151"/>
      <c r="P226" s="254" t="str">
        <f>IF(H226="","",VLOOKUP(H226,'Overview - Financial Statement'!$A$46:$B$60,2,FALSE))</f>
        <v/>
      </c>
      <c r="Q226" s="255" t="str">
        <f t="shared" si="54"/>
        <v/>
      </c>
      <c r="R226" s="153"/>
      <c r="S226" s="153"/>
      <c r="T226" s="238">
        <f t="shared" si="55"/>
        <v>0</v>
      </c>
      <c r="U226" s="193" t="s">
        <v>44</v>
      </c>
      <c r="V226" s="173"/>
      <c r="W226" s="193" t="str">
        <f t="shared" si="56"/>
        <v/>
      </c>
      <c r="X226" s="264" t="str">
        <f t="shared" si="57"/>
        <v>OK</v>
      </c>
      <c r="Y226" s="193" t="str">
        <f t="shared" si="58"/>
        <v/>
      </c>
      <c r="Z226" s="193" t="str">
        <f t="shared" si="59"/>
        <v/>
      </c>
      <c r="AA226" s="397" t="str">
        <f t="shared" si="60"/>
        <v/>
      </c>
      <c r="AB226" s="257" t="str">
        <f t="shared" si="61"/>
        <v/>
      </c>
      <c r="AC226" s="257" t="str">
        <f t="shared" si="62"/>
        <v/>
      </c>
      <c r="AD226" s="193" t="str">
        <f t="shared" si="63"/>
        <v>CHECK DATES</v>
      </c>
      <c r="AE226" s="257" t="str">
        <f t="shared" si="64"/>
        <v/>
      </c>
      <c r="AF226" s="286">
        <v>0</v>
      </c>
      <c r="AG226" s="257">
        <f t="shared" si="65"/>
        <v>0</v>
      </c>
      <c r="AH226" s="257" t="str">
        <f t="shared" si="66"/>
        <v/>
      </c>
      <c r="AI226" s="257">
        <f t="shared" si="67"/>
        <v>0</v>
      </c>
    </row>
    <row r="227" spans="1:35" x14ac:dyDescent="0.3">
      <c r="A227" s="287">
        <v>215</v>
      </c>
      <c r="B227" s="161"/>
      <c r="C227" s="150"/>
      <c r="D227" s="150"/>
      <c r="E227" s="150"/>
      <c r="F227" s="152"/>
      <c r="G227" s="152"/>
      <c r="H227" s="154"/>
      <c r="I227" s="155"/>
      <c r="J227" s="159"/>
      <c r="K227" s="159"/>
      <c r="L227" s="337"/>
      <c r="M227" s="343" t="str">
        <f>IF(L227="","",LOOKUP(L227,'Work Programme'!$A$8:$A$207,'Work Programme'!$B$8:$B$207))</f>
        <v/>
      </c>
      <c r="N227" s="150"/>
      <c r="O227" s="151"/>
      <c r="P227" s="254" t="str">
        <f>IF(H227="","",VLOOKUP(H227,'Overview - Financial Statement'!$A$46:$B$60,2,FALSE))</f>
        <v/>
      </c>
      <c r="Q227" s="255" t="str">
        <f t="shared" si="54"/>
        <v/>
      </c>
      <c r="R227" s="153"/>
      <c r="S227" s="153"/>
      <c r="T227" s="238">
        <f t="shared" si="55"/>
        <v>0</v>
      </c>
      <c r="U227" s="193" t="s">
        <v>44</v>
      </c>
      <c r="V227" s="173"/>
      <c r="W227" s="193" t="str">
        <f t="shared" si="56"/>
        <v/>
      </c>
      <c r="X227" s="264" t="str">
        <f t="shared" si="57"/>
        <v>OK</v>
      </c>
      <c r="Y227" s="193" t="str">
        <f t="shared" si="58"/>
        <v/>
      </c>
      <c r="Z227" s="193" t="str">
        <f t="shared" si="59"/>
        <v/>
      </c>
      <c r="AA227" s="397" t="str">
        <f t="shared" si="60"/>
        <v/>
      </c>
      <c r="AB227" s="257" t="str">
        <f t="shared" si="61"/>
        <v/>
      </c>
      <c r="AC227" s="257" t="str">
        <f t="shared" si="62"/>
        <v/>
      </c>
      <c r="AD227" s="193" t="str">
        <f t="shared" si="63"/>
        <v>CHECK DATES</v>
      </c>
      <c r="AE227" s="257" t="str">
        <f t="shared" si="64"/>
        <v/>
      </c>
      <c r="AF227" s="286">
        <v>0</v>
      </c>
      <c r="AG227" s="257">
        <f t="shared" si="65"/>
        <v>0</v>
      </c>
      <c r="AH227" s="257" t="str">
        <f t="shared" si="66"/>
        <v/>
      </c>
      <c r="AI227" s="257">
        <f t="shared" si="67"/>
        <v>0</v>
      </c>
    </row>
    <row r="228" spans="1:35" x14ac:dyDescent="0.3">
      <c r="A228" s="287">
        <v>216</v>
      </c>
      <c r="B228" s="161"/>
      <c r="C228" s="150"/>
      <c r="D228" s="150"/>
      <c r="E228" s="150"/>
      <c r="F228" s="152"/>
      <c r="G228" s="152"/>
      <c r="H228" s="154"/>
      <c r="I228" s="155"/>
      <c r="J228" s="159"/>
      <c r="K228" s="159"/>
      <c r="L228" s="337"/>
      <c r="M228" s="343" t="str">
        <f>IF(L228="","",LOOKUP(L228,'Work Programme'!$A$8:$A$207,'Work Programme'!$B$8:$B$207))</f>
        <v/>
      </c>
      <c r="N228" s="150"/>
      <c r="O228" s="151"/>
      <c r="P228" s="254" t="str">
        <f>IF(H228="","",VLOOKUP(H228,'Overview - Financial Statement'!$A$46:$B$60,2,FALSE))</f>
        <v/>
      </c>
      <c r="Q228" s="255" t="str">
        <f t="shared" si="54"/>
        <v/>
      </c>
      <c r="R228" s="153"/>
      <c r="S228" s="153"/>
      <c r="T228" s="238">
        <f t="shared" si="55"/>
        <v>0</v>
      </c>
      <c r="U228" s="193" t="s">
        <v>44</v>
      </c>
      <c r="V228" s="173"/>
      <c r="W228" s="193" t="str">
        <f t="shared" si="56"/>
        <v/>
      </c>
      <c r="X228" s="264" t="str">
        <f t="shared" si="57"/>
        <v>OK</v>
      </c>
      <c r="Y228" s="193" t="str">
        <f t="shared" si="58"/>
        <v/>
      </c>
      <c r="Z228" s="193" t="str">
        <f t="shared" si="59"/>
        <v/>
      </c>
      <c r="AA228" s="397" t="str">
        <f t="shared" si="60"/>
        <v/>
      </c>
      <c r="AB228" s="257" t="str">
        <f t="shared" si="61"/>
        <v/>
      </c>
      <c r="AC228" s="257" t="str">
        <f t="shared" si="62"/>
        <v/>
      </c>
      <c r="AD228" s="193" t="str">
        <f t="shared" si="63"/>
        <v>CHECK DATES</v>
      </c>
      <c r="AE228" s="257" t="str">
        <f t="shared" si="64"/>
        <v/>
      </c>
      <c r="AF228" s="286">
        <v>0</v>
      </c>
      <c r="AG228" s="257">
        <f t="shared" si="65"/>
        <v>0</v>
      </c>
      <c r="AH228" s="257" t="str">
        <f t="shared" si="66"/>
        <v/>
      </c>
      <c r="AI228" s="257">
        <f t="shared" si="67"/>
        <v>0</v>
      </c>
    </row>
    <row r="229" spans="1:35" x14ac:dyDescent="0.3">
      <c r="A229" s="287">
        <v>217</v>
      </c>
      <c r="B229" s="161"/>
      <c r="C229" s="150"/>
      <c r="D229" s="150"/>
      <c r="E229" s="150"/>
      <c r="F229" s="152"/>
      <c r="G229" s="152"/>
      <c r="H229" s="154"/>
      <c r="I229" s="155"/>
      <c r="J229" s="159"/>
      <c r="K229" s="159"/>
      <c r="L229" s="337"/>
      <c r="M229" s="343" t="str">
        <f>IF(L229="","",LOOKUP(L229,'Work Programme'!$A$8:$A$207,'Work Programme'!$B$8:$B$207))</f>
        <v/>
      </c>
      <c r="N229" s="150"/>
      <c r="O229" s="151"/>
      <c r="P229" s="254" t="str">
        <f>IF(H229="","",VLOOKUP(H229,'Overview - Financial Statement'!$A$46:$B$60,2,FALSE))</f>
        <v/>
      </c>
      <c r="Q229" s="255" t="str">
        <f t="shared" si="54"/>
        <v/>
      </c>
      <c r="R229" s="153"/>
      <c r="S229" s="153"/>
      <c r="T229" s="238">
        <f t="shared" si="55"/>
        <v>0</v>
      </c>
      <c r="U229" s="193" t="s">
        <v>44</v>
      </c>
      <c r="V229" s="173"/>
      <c r="W229" s="193" t="str">
        <f t="shared" si="56"/>
        <v/>
      </c>
      <c r="X229" s="264" t="str">
        <f t="shared" si="57"/>
        <v>OK</v>
      </c>
      <c r="Y229" s="193" t="str">
        <f t="shared" si="58"/>
        <v/>
      </c>
      <c r="Z229" s="193" t="str">
        <f t="shared" si="59"/>
        <v/>
      </c>
      <c r="AA229" s="397" t="str">
        <f t="shared" si="60"/>
        <v/>
      </c>
      <c r="AB229" s="257" t="str">
        <f t="shared" si="61"/>
        <v/>
      </c>
      <c r="AC229" s="257" t="str">
        <f t="shared" si="62"/>
        <v/>
      </c>
      <c r="AD229" s="193" t="str">
        <f t="shared" si="63"/>
        <v>CHECK DATES</v>
      </c>
      <c r="AE229" s="257" t="str">
        <f t="shared" si="64"/>
        <v/>
      </c>
      <c r="AF229" s="286">
        <v>0</v>
      </c>
      <c r="AG229" s="257">
        <f t="shared" si="65"/>
        <v>0</v>
      </c>
      <c r="AH229" s="257" t="str">
        <f t="shared" si="66"/>
        <v/>
      </c>
      <c r="AI229" s="257">
        <f t="shared" si="67"/>
        <v>0</v>
      </c>
    </row>
    <row r="230" spans="1:35" x14ac:dyDescent="0.3">
      <c r="A230" s="287">
        <v>218</v>
      </c>
      <c r="B230" s="161"/>
      <c r="C230" s="150"/>
      <c r="D230" s="150"/>
      <c r="E230" s="150"/>
      <c r="F230" s="152"/>
      <c r="G230" s="152"/>
      <c r="H230" s="154"/>
      <c r="I230" s="155"/>
      <c r="J230" s="159"/>
      <c r="K230" s="159"/>
      <c r="L230" s="337"/>
      <c r="M230" s="343" t="str">
        <f>IF(L230="","",LOOKUP(L230,'Work Programme'!$A$8:$A$207,'Work Programme'!$B$8:$B$207))</f>
        <v/>
      </c>
      <c r="N230" s="150"/>
      <c r="O230" s="151"/>
      <c r="P230" s="254" t="str">
        <f>IF(H230="","",VLOOKUP(H230,'Overview - Financial Statement'!$A$46:$B$60,2,FALSE))</f>
        <v/>
      </c>
      <c r="Q230" s="255" t="str">
        <f t="shared" si="54"/>
        <v/>
      </c>
      <c r="R230" s="153"/>
      <c r="S230" s="153"/>
      <c r="T230" s="238">
        <f t="shared" si="55"/>
        <v>0</v>
      </c>
      <c r="U230" s="193" t="s">
        <v>44</v>
      </c>
      <c r="V230" s="173"/>
      <c r="W230" s="193" t="str">
        <f t="shared" si="56"/>
        <v/>
      </c>
      <c r="X230" s="264" t="str">
        <f t="shared" si="57"/>
        <v>OK</v>
      </c>
      <c r="Y230" s="193" t="str">
        <f t="shared" si="58"/>
        <v/>
      </c>
      <c r="Z230" s="193" t="str">
        <f t="shared" si="59"/>
        <v/>
      </c>
      <c r="AA230" s="397" t="str">
        <f t="shared" si="60"/>
        <v/>
      </c>
      <c r="AB230" s="257" t="str">
        <f t="shared" si="61"/>
        <v/>
      </c>
      <c r="AC230" s="257" t="str">
        <f t="shared" si="62"/>
        <v/>
      </c>
      <c r="AD230" s="193" t="str">
        <f t="shared" si="63"/>
        <v>CHECK DATES</v>
      </c>
      <c r="AE230" s="257" t="str">
        <f t="shared" si="64"/>
        <v/>
      </c>
      <c r="AF230" s="286">
        <v>0</v>
      </c>
      <c r="AG230" s="257">
        <f t="shared" si="65"/>
        <v>0</v>
      </c>
      <c r="AH230" s="257" t="str">
        <f t="shared" si="66"/>
        <v/>
      </c>
      <c r="AI230" s="257">
        <f t="shared" si="67"/>
        <v>0</v>
      </c>
    </row>
    <row r="231" spans="1:35" x14ac:dyDescent="0.3">
      <c r="A231" s="287">
        <v>219</v>
      </c>
      <c r="B231" s="161"/>
      <c r="C231" s="150"/>
      <c r="D231" s="150"/>
      <c r="E231" s="150"/>
      <c r="F231" s="152"/>
      <c r="G231" s="152"/>
      <c r="H231" s="154"/>
      <c r="I231" s="155"/>
      <c r="J231" s="159"/>
      <c r="K231" s="159"/>
      <c r="L231" s="337"/>
      <c r="M231" s="343" t="str">
        <f>IF(L231="","",LOOKUP(L231,'Work Programme'!$A$8:$A$207,'Work Programme'!$B$8:$B$207))</f>
        <v/>
      </c>
      <c r="N231" s="150"/>
      <c r="O231" s="151"/>
      <c r="P231" s="254" t="str">
        <f>IF(H231="","",VLOOKUP(H231,'Overview - Financial Statement'!$A$46:$B$60,2,FALSE))</f>
        <v/>
      </c>
      <c r="Q231" s="255" t="str">
        <f t="shared" si="54"/>
        <v/>
      </c>
      <c r="R231" s="153"/>
      <c r="S231" s="153"/>
      <c r="T231" s="238">
        <f t="shared" si="55"/>
        <v>0</v>
      </c>
      <c r="U231" s="193" t="s">
        <v>44</v>
      </c>
      <c r="V231" s="173"/>
      <c r="W231" s="193" t="str">
        <f t="shared" si="56"/>
        <v/>
      </c>
      <c r="X231" s="264" t="str">
        <f t="shared" si="57"/>
        <v>OK</v>
      </c>
      <c r="Y231" s="193" t="str">
        <f t="shared" si="58"/>
        <v/>
      </c>
      <c r="Z231" s="193" t="str">
        <f t="shared" si="59"/>
        <v/>
      </c>
      <c r="AA231" s="397" t="str">
        <f t="shared" si="60"/>
        <v/>
      </c>
      <c r="AB231" s="257" t="str">
        <f t="shared" si="61"/>
        <v/>
      </c>
      <c r="AC231" s="257" t="str">
        <f t="shared" si="62"/>
        <v/>
      </c>
      <c r="AD231" s="193" t="str">
        <f t="shared" si="63"/>
        <v>CHECK DATES</v>
      </c>
      <c r="AE231" s="257" t="str">
        <f t="shared" si="64"/>
        <v/>
      </c>
      <c r="AF231" s="286">
        <v>0</v>
      </c>
      <c r="AG231" s="257">
        <f t="shared" si="65"/>
        <v>0</v>
      </c>
      <c r="AH231" s="257" t="str">
        <f t="shared" si="66"/>
        <v/>
      </c>
      <c r="AI231" s="257">
        <f t="shared" si="67"/>
        <v>0</v>
      </c>
    </row>
    <row r="232" spans="1:35" x14ac:dyDescent="0.3">
      <c r="A232" s="287">
        <v>220</v>
      </c>
      <c r="B232" s="161"/>
      <c r="C232" s="150"/>
      <c r="D232" s="150"/>
      <c r="E232" s="150"/>
      <c r="F232" s="152"/>
      <c r="G232" s="152"/>
      <c r="H232" s="154"/>
      <c r="I232" s="155"/>
      <c r="J232" s="159"/>
      <c r="K232" s="159"/>
      <c r="L232" s="337"/>
      <c r="M232" s="343" t="str">
        <f>IF(L232="","",LOOKUP(L232,'Work Programme'!$A$8:$A$207,'Work Programme'!$B$8:$B$207))</f>
        <v/>
      </c>
      <c r="N232" s="150"/>
      <c r="O232" s="151"/>
      <c r="P232" s="254" t="str">
        <f>IF(H232="","",VLOOKUP(H232,'Overview - Financial Statement'!$A$46:$B$60,2,FALSE))</f>
        <v/>
      </c>
      <c r="Q232" s="255" t="str">
        <f t="shared" si="54"/>
        <v/>
      </c>
      <c r="R232" s="153"/>
      <c r="S232" s="153"/>
      <c r="T232" s="238">
        <f t="shared" si="55"/>
        <v>0</v>
      </c>
      <c r="U232" s="193" t="s">
        <v>44</v>
      </c>
      <c r="V232" s="173"/>
      <c r="W232" s="193" t="str">
        <f t="shared" si="56"/>
        <v/>
      </c>
      <c r="X232" s="264" t="str">
        <f t="shared" si="57"/>
        <v>OK</v>
      </c>
      <c r="Y232" s="193" t="str">
        <f t="shared" si="58"/>
        <v/>
      </c>
      <c r="Z232" s="193" t="str">
        <f t="shared" si="59"/>
        <v/>
      </c>
      <c r="AA232" s="397" t="str">
        <f t="shared" si="60"/>
        <v/>
      </c>
      <c r="AB232" s="257" t="str">
        <f t="shared" si="61"/>
        <v/>
      </c>
      <c r="AC232" s="257" t="str">
        <f t="shared" si="62"/>
        <v/>
      </c>
      <c r="AD232" s="193" t="str">
        <f t="shared" si="63"/>
        <v>CHECK DATES</v>
      </c>
      <c r="AE232" s="257" t="str">
        <f t="shared" si="64"/>
        <v/>
      </c>
      <c r="AF232" s="286">
        <v>0</v>
      </c>
      <c r="AG232" s="257">
        <f t="shared" si="65"/>
        <v>0</v>
      </c>
      <c r="AH232" s="257" t="str">
        <f t="shared" si="66"/>
        <v/>
      </c>
      <c r="AI232" s="257">
        <f t="shared" si="67"/>
        <v>0</v>
      </c>
    </row>
    <row r="233" spans="1:35" x14ac:dyDescent="0.3">
      <c r="A233" s="287">
        <v>221</v>
      </c>
      <c r="B233" s="161"/>
      <c r="C233" s="150"/>
      <c r="D233" s="150"/>
      <c r="E233" s="150"/>
      <c r="F233" s="152"/>
      <c r="G233" s="152"/>
      <c r="H233" s="154"/>
      <c r="I233" s="155"/>
      <c r="J233" s="159"/>
      <c r="K233" s="159"/>
      <c r="L233" s="337"/>
      <c r="M233" s="343" t="str">
        <f>IF(L233="","",LOOKUP(L233,'Work Programme'!$A$8:$A$207,'Work Programme'!$B$8:$B$207))</f>
        <v/>
      </c>
      <c r="N233" s="150"/>
      <c r="O233" s="151"/>
      <c r="P233" s="254" t="str">
        <f>IF(H233="","",VLOOKUP(H233,'Overview - Financial Statement'!$A$46:$B$60,2,FALSE))</f>
        <v/>
      </c>
      <c r="Q233" s="255" t="str">
        <f t="shared" si="54"/>
        <v/>
      </c>
      <c r="R233" s="153"/>
      <c r="S233" s="153"/>
      <c r="T233" s="238">
        <f t="shared" si="55"/>
        <v>0</v>
      </c>
      <c r="U233" s="193" t="s">
        <v>44</v>
      </c>
      <c r="V233" s="173"/>
      <c r="W233" s="193" t="str">
        <f t="shared" si="56"/>
        <v/>
      </c>
      <c r="X233" s="264" t="str">
        <f t="shared" si="57"/>
        <v>OK</v>
      </c>
      <c r="Y233" s="193" t="str">
        <f t="shared" si="58"/>
        <v/>
      </c>
      <c r="Z233" s="193" t="str">
        <f t="shared" si="59"/>
        <v/>
      </c>
      <c r="AA233" s="397" t="str">
        <f t="shared" si="60"/>
        <v/>
      </c>
      <c r="AB233" s="257" t="str">
        <f t="shared" si="61"/>
        <v/>
      </c>
      <c r="AC233" s="257" t="str">
        <f t="shared" si="62"/>
        <v/>
      </c>
      <c r="AD233" s="193" t="str">
        <f t="shared" si="63"/>
        <v>CHECK DATES</v>
      </c>
      <c r="AE233" s="257" t="str">
        <f t="shared" si="64"/>
        <v/>
      </c>
      <c r="AF233" s="286">
        <v>0</v>
      </c>
      <c r="AG233" s="257">
        <f t="shared" si="65"/>
        <v>0</v>
      </c>
      <c r="AH233" s="257" t="str">
        <f t="shared" si="66"/>
        <v/>
      </c>
      <c r="AI233" s="257">
        <f t="shared" si="67"/>
        <v>0</v>
      </c>
    </row>
    <row r="234" spans="1:35" x14ac:dyDescent="0.3">
      <c r="A234" s="287">
        <v>222</v>
      </c>
      <c r="B234" s="161"/>
      <c r="C234" s="150"/>
      <c r="D234" s="150"/>
      <c r="E234" s="150"/>
      <c r="F234" s="152"/>
      <c r="G234" s="152"/>
      <c r="H234" s="154"/>
      <c r="I234" s="155"/>
      <c r="J234" s="159"/>
      <c r="K234" s="159"/>
      <c r="L234" s="337"/>
      <c r="M234" s="343" t="str">
        <f>IF(L234="","",LOOKUP(L234,'Work Programme'!$A$8:$A$207,'Work Programme'!$B$8:$B$207))</f>
        <v/>
      </c>
      <c r="N234" s="150"/>
      <c r="O234" s="151"/>
      <c r="P234" s="254" t="str">
        <f>IF(H234="","",VLOOKUP(H234,'Overview - Financial Statement'!$A$46:$B$60,2,FALSE))</f>
        <v/>
      </c>
      <c r="Q234" s="255" t="str">
        <f t="shared" si="54"/>
        <v/>
      </c>
      <c r="R234" s="153"/>
      <c r="S234" s="153"/>
      <c r="T234" s="238">
        <f t="shared" si="55"/>
        <v>0</v>
      </c>
      <c r="U234" s="193" t="s">
        <v>44</v>
      </c>
      <c r="V234" s="173"/>
      <c r="W234" s="193" t="str">
        <f t="shared" si="56"/>
        <v/>
      </c>
      <c r="X234" s="264" t="str">
        <f t="shared" si="57"/>
        <v>OK</v>
      </c>
      <c r="Y234" s="193" t="str">
        <f t="shared" si="58"/>
        <v/>
      </c>
      <c r="Z234" s="193" t="str">
        <f t="shared" si="59"/>
        <v/>
      </c>
      <c r="AA234" s="397" t="str">
        <f t="shared" si="60"/>
        <v/>
      </c>
      <c r="AB234" s="257" t="str">
        <f t="shared" si="61"/>
        <v/>
      </c>
      <c r="AC234" s="257" t="str">
        <f t="shared" si="62"/>
        <v/>
      </c>
      <c r="AD234" s="193" t="str">
        <f t="shared" si="63"/>
        <v>CHECK DATES</v>
      </c>
      <c r="AE234" s="257" t="str">
        <f t="shared" si="64"/>
        <v/>
      </c>
      <c r="AF234" s="286">
        <v>0</v>
      </c>
      <c r="AG234" s="257">
        <f t="shared" si="65"/>
        <v>0</v>
      </c>
      <c r="AH234" s="257" t="str">
        <f t="shared" si="66"/>
        <v/>
      </c>
      <c r="AI234" s="257">
        <f t="shared" si="67"/>
        <v>0</v>
      </c>
    </row>
    <row r="235" spans="1:35" x14ac:dyDescent="0.3">
      <c r="A235" s="287">
        <v>223</v>
      </c>
      <c r="B235" s="161"/>
      <c r="C235" s="150"/>
      <c r="D235" s="150"/>
      <c r="E235" s="150"/>
      <c r="F235" s="152"/>
      <c r="G235" s="152"/>
      <c r="H235" s="154"/>
      <c r="I235" s="155"/>
      <c r="J235" s="159"/>
      <c r="K235" s="159"/>
      <c r="L235" s="337"/>
      <c r="M235" s="343" t="str">
        <f>IF(L235="","",LOOKUP(L235,'Work Programme'!$A$8:$A$207,'Work Programme'!$B$8:$B$207))</f>
        <v/>
      </c>
      <c r="N235" s="150"/>
      <c r="O235" s="151"/>
      <c r="P235" s="254" t="str">
        <f>IF(H235="","",VLOOKUP(H235,'Overview - Financial Statement'!$A$46:$B$60,2,FALSE))</f>
        <v/>
      </c>
      <c r="Q235" s="255" t="str">
        <f t="shared" si="54"/>
        <v/>
      </c>
      <c r="R235" s="153"/>
      <c r="S235" s="153"/>
      <c r="T235" s="238">
        <f t="shared" si="55"/>
        <v>0</v>
      </c>
      <c r="U235" s="193" t="s">
        <v>44</v>
      </c>
      <c r="V235" s="173"/>
      <c r="W235" s="193" t="str">
        <f t="shared" si="56"/>
        <v/>
      </c>
      <c r="X235" s="264" t="str">
        <f t="shared" si="57"/>
        <v>OK</v>
      </c>
      <c r="Y235" s="193" t="str">
        <f t="shared" si="58"/>
        <v/>
      </c>
      <c r="Z235" s="193" t="str">
        <f t="shared" si="59"/>
        <v/>
      </c>
      <c r="AA235" s="397" t="str">
        <f t="shared" si="60"/>
        <v/>
      </c>
      <c r="AB235" s="257" t="str">
        <f t="shared" si="61"/>
        <v/>
      </c>
      <c r="AC235" s="257" t="str">
        <f t="shared" si="62"/>
        <v/>
      </c>
      <c r="AD235" s="193" t="str">
        <f t="shared" si="63"/>
        <v>CHECK DATES</v>
      </c>
      <c r="AE235" s="257" t="str">
        <f t="shared" si="64"/>
        <v/>
      </c>
      <c r="AF235" s="286">
        <v>0</v>
      </c>
      <c r="AG235" s="257">
        <f t="shared" si="65"/>
        <v>0</v>
      </c>
      <c r="AH235" s="257" t="str">
        <f t="shared" si="66"/>
        <v/>
      </c>
      <c r="AI235" s="257">
        <f t="shared" si="67"/>
        <v>0</v>
      </c>
    </row>
    <row r="236" spans="1:35" x14ac:dyDescent="0.3">
      <c r="A236" s="287">
        <v>224</v>
      </c>
      <c r="B236" s="161"/>
      <c r="C236" s="150"/>
      <c r="D236" s="150"/>
      <c r="E236" s="150"/>
      <c r="F236" s="152"/>
      <c r="G236" s="152"/>
      <c r="H236" s="154"/>
      <c r="I236" s="155"/>
      <c r="J236" s="159"/>
      <c r="K236" s="159"/>
      <c r="L236" s="337"/>
      <c r="M236" s="343" t="str">
        <f>IF(L236="","",LOOKUP(L236,'Work Programme'!$A$8:$A$207,'Work Programme'!$B$8:$B$207))</f>
        <v/>
      </c>
      <c r="N236" s="150"/>
      <c r="O236" s="151"/>
      <c r="P236" s="254" t="str">
        <f>IF(H236="","",VLOOKUP(H236,'Overview - Financial Statement'!$A$46:$B$60,2,FALSE))</f>
        <v/>
      </c>
      <c r="Q236" s="255" t="str">
        <f t="shared" si="54"/>
        <v/>
      </c>
      <c r="R236" s="153"/>
      <c r="S236" s="153"/>
      <c r="T236" s="238">
        <f t="shared" si="55"/>
        <v>0</v>
      </c>
      <c r="U236" s="193" t="s">
        <v>44</v>
      </c>
      <c r="V236" s="173"/>
      <c r="W236" s="193" t="str">
        <f t="shared" si="56"/>
        <v/>
      </c>
      <c r="X236" s="264" t="str">
        <f t="shared" si="57"/>
        <v>OK</v>
      </c>
      <c r="Y236" s="193" t="str">
        <f t="shared" si="58"/>
        <v/>
      </c>
      <c r="Z236" s="193" t="str">
        <f t="shared" si="59"/>
        <v/>
      </c>
      <c r="AA236" s="397" t="str">
        <f t="shared" si="60"/>
        <v/>
      </c>
      <c r="AB236" s="257" t="str">
        <f t="shared" si="61"/>
        <v/>
      </c>
      <c r="AC236" s="257" t="str">
        <f t="shared" si="62"/>
        <v/>
      </c>
      <c r="AD236" s="193" t="str">
        <f t="shared" si="63"/>
        <v>CHECK DATES</v>
      </c>
      <c r="AE236" s="257" t="str">
        <f t="shared" si="64"/>
        <v/>
      </c>
      <c r="AF236" s="286">
        <v>0</v>
      </c>
      <c r="AG236" s="257">
        <f t="shared" si="65"/>
        <v>0</v>
      </c>
      <c r="AH236" s="257" t="str">
        <f t="shared" si="66"/>
        <v/>
      </c>
      <c r="AI236" s="257">
        <f t="shared" si="67"/>
        <v>0</v>
      </c>
    </row>
    <row r="237" spans="1:35" x14ac:dyDescent="0.3">
      <c r="A237" s="287">
        <v>225</v>
      </c>
      <c r="B237" s="161"/>
      <c r="C237" s="150"/>
      <c r="D237" s="150"/>
      <c r="E237" s="150"/>
      <c r="F237" s="152"/>
      <c r="G237" s="152"/>
      <c r="H237" s="154"/>
      <c r="I237" s="155"/>
      <c r="J237" s="159"/>
      <c r="K237" s="159"/>
      <c r="L237" s="337"/>
      <c r="M237" s="343" t="str">
        <f>IF(L237="","",LOOKUP(L237,'Work Programme'!$A$8:$A$207,'Work Programme'!$B$8:$B$207))</f>
        <v/>
      </c>
      <c r="N237" s="150"/>
      <c r="O237" s="151"/>
      <c r="P237" s="254" t="str">
        <f>IF(H237="","",VLOOKUP(H237,'Overview - Financial Statement'!$A$46:$B$60,2,FALSE))</f>
        <v/>
      </c>
      <c r="Q237" s="255" t="str">
        <f t="shared" si="54"/>
        <v/>
      </c>
      <c r="R237" s="153"/>
      <c r="S237" s="153"/>
      <c r="T237" s="238">
        <f t="shared" si="55"/>
        <v>0</v>
      </c>
      <c r="U237" s="193" t="s">
        <v>44</v>
      </c>
      <c r="V237" s="173"/>
      <c r="W237" s="193" t="str">
        <f t="shared" si="56"/>
        <v/>
      </c>
      <c r="X237" s="264" t="str">
        <f t="shared" si="57"/>
        <v>OK</v>
      </c>
      <c r="Y237" s="193" t="str">
        <f t="shared" si="58"/>
        <v/>
      </c>
      <c r="Z237" s="193" t="str">
        <f t="shared" si="59"/>
        <v/>
      </c>
      <c r="AA237" s="397" t="str">
        <f t="shared" si="60"/>
        <v/>
      </c>
      <c r="AB237" s="257" t="str">
        <f t="shared" si="61"/>
        <v/>
      </c>
      <c r="AC237" s="257" t="str">
        <f t="shared" si="62"/>
        <v/>
      </c>
      <c r="AD237" s="193" t="str">
        <f t="shared" si="63"/>
        <v>CHECK DATES</v>
      </c>
      <c r="AE237" s="257" t="str">
        <f t="shared" si="64"/>
        <v/>
      </c>
      <c r="AF237" s="286">
        <v>0</v>
      </c>
      <c r="AG237" s="257">
        <f t="shared" si="65"/>
        <v>0</v>
      </c>
      <c r="AH237" s="257" t="str">
        <f t="shared" si="66"/>
        <v/>
      </c>
      <c r="AI237" s="257">
        <f t="shared" si="67"/>
        <v>0</v>
      </c>
    </row>
    <row r="238" spans="1:35" x14ac:dyDescent="0.3">
      <c r="A238" s="287">
        <v>226</v>
      </c>
      <c r="B238" s="161"/>
      <c r="C238" s="150"/>
      <c r="D238" s="150"/>
      <c r="E238" s="150"/>
      <c r="F238" s="152"/>
      <c r="G238" s="152"/>
      <c r="H238" s="154"/>
      <c r="I238" s="155"/>
      <c r="J238" s="159"/>
      <c r="K238" s="159"/>
      <c r="L238" s="337"/>
      <c r="M238" s="343" t="str">
        <f>IF(L238="","",LOOKUP(L238,'Work Programme'!$A$8:$A$207,'Work Programme'!$B$8:$B$207))</f>
        <v/>
      </c>
      <c r="N238" s="150"/>
      <c r="O238" s="151"/>
      <c r="P238" s="254" t="str">
        <f>IF(H238="","",VLOOKUP(H238,'Overview - Financial Statement'!$A$46:$B$60,2,FALSE))</f>
        <v/>
      </c>
      <c r="Q238" s="255" t="str">
        <f t="shared" si="54"/>
        <v/>
      </c>
      <c r="R238" s="153"/>
      <c r="S238" s="153"/>
      <c r="T238" s="238">
        <f t="shared" si="55"/>
        <v>0</v>
      </c>
      <c r="U238" s="193" t="s">
        <v>44</v>
      </c>
      <c r="V238" s="173"/>
      <c r="W238" s="193" t="str">
        <f t="shared" si="56"/>
        <v/>
      </c>
      <c r="X238" s="264" t="str">
        <f t="shared" si="57"/>
        <v>OK</v>
      </c>
      <c r="Y238" s="193" t="str">
        <f t="shared" si="58"/>
        <v/>
      </c>
      <c r="Z238" s="193" t="str">
        <f t="shared" si="59"/>
        <v/>
      </c>
      <c r="AA238" s="397" t="str">
        <f t="shared" si="60"/>
        <v/>
      </c>
      <c r="AB238" s="257" t="str">
        <f t="shared" si="61"/>
        <v/>
      </c>
      <c r="AC238" s="257" t="str">
        <f t="shared" si="62"/>
        <v/>
      </c>
      <c r="AD238" s="193" t="str">
        <f t="shared" si="63"/>
        <v>CHECK DATES</v>
      </c>
      <c r="AE238" s="257" t="str">
        <f t="shared" si="64"/>
        <v/>
      </c>
      <c r="AF238" s="286">
        <v>0</v>
      </c>
      <c r="AG238" s="257">
        <f t="shared" si="65"/>
        <v>0</v>
      </c>
      <c r="AH238" s="257" t="str">
        <f t="shared" si="66"/>
        <v/>
      </c>
      <c r="AI238" s="257">
        <f t="shared" si="67"/>
        <v>0</v>
      </c>
    </row>
    <row r="239" spans="1:35" x14ac:dyDescent="0.3">
      <c r="A239" s="287">
        <v>227</v>
      </c>
      <c r="B239" s="161"/>
      <c r="C239" s="150"/>
      <c r="D239" s="150"/>
      <c r="E239" s="150"/>
      <c r="F239" s="152"/>
      <c r="G239" s="152"/>
      <c r="H239" s="154"/>
      <c r="I239" s="155"/>
      <c r="J239" s="159"/>
      <c r="K239" s="159"/>
      <c r="L239" s="337"/>
      <c r="M239" s="343" t="str">
        <f>IF(L239="","",LOOKUP(L239,'Work Programme'!$A$8:$A$207,'Work Programme'!$B$8:$B$207))</f>
        <v/>
      </c>
      <c r="N239" s="150"/>
      <c r="O239" s="151"/>
      <c r="P239" s="254" t="str">
        <f>IF(H239="","",VLOOKUP(H239,'Overview - Financial Statement'!$A$46:$B$60,2,FALSE))</f>
        <v/>
      </c>
      <c r="Q239" s="255" t="str">
        <f t="shared" si="54"/>
        <v/>
      </c>
      <c r="R239" s="153"/>
      <c r="S239" s="153"/>
      <c r="T239" s="238">
        <f t="shared" si="55"/>
        <v>0</v>
      </c>
      <c r="U239" s="193" t="s">
        <v>44</v>
      </c>
      <c r="V239" s="173"/>
      <c r="W239" s="193" t="str">
        <f t="shared" si="56"/>
        <v/>
      </c>
      <c r="X239" s="264" t="str">
        <f t="shared" si="57"/>
        <v>OK</v>
      </c>
      <c r="Y239" s="193" t="str">
        <f t="shared" si="58"/>
        <v/>
      </c>
      <c r="Z239" s="193" t="str">
        <f t="shared" si="59"/>
        <v/>
      </c>
      <c r="AA239" s="397" t="str">
        <f t="shared" si="60"/>
        <v/>
      </c>
      <c r="AB239" s="257" t="str">
        <f t="shared" si="61"/>
        <v/>
      </c>
      <c r="AC239" s="257" t="str">
        <f t="shared" si="62"/>
        <v/>
      </c>
      <c r="AD239" s="193" t="str">
        <f t="shared" si="63"/>
        <v>CHECK DATES</v>
      </c>
      <c r="AE239" s="257" t="str">
        <f t="shared" si="64"/>
        <v/>
      </c>
      <c r="AF239" s="286">
        <v>0</v>
      </c>
      <c r="AG239" s="257">
        <f t="shared" si="65"/>
        <v>0</v>
      </c>
      <c r="AH239" s="257" t="str">
        <f t="shared" si="66"/>
        <v/>
      </c>
      <c r="AI239" s="257">
        <f t="shared" si="67"/>
        <v>0</v>
      </c>
    </row>
    <row r="240" spans="1:35" x14ac:dyDescent="0.3">
      <c r="A240" s="287">
        <v>228</v>
      </c>
      <c r="B240" s="161"/>
      <c r="C240" s="150"/>
      <c r="D240" s="150"/>
      <c r="E240" s="150"/>
      <c r="F240" s="152"/>
      <c r="G240" s="152"/>
      <c r="H240" s="154"/>
      <c r="I240" s="155"/>
      <c r="J240" s="159"/>
      <c r="K240" s="159"/>
      <c r="L240" s="337"/>
      <c r="M240" s="343" t="str">
        <f>IF(L240="","",LOOKUP(L240,'Work Programme'!$A$8:$A$207,'Work Programme'!$B$8:$B$207))</f>
        <v/>
      </c>
      <c r="N240" s="150"/>
      <c r="O240" s="151"/>
      <c r="P240" s="254" t="str">
        <f>IF(H240="","",VLOOKUP(H240,'Overview - Financial Statement'!$A$46:$B$60,2,FALSE))</f>
        <v/>
      </c>
      <c r="Q240" s="255" t="str">
        <f t="shared" si="54"/>
        <v/>
      </c>
      <c r="R240" s="153"/>
      <c r="S240" s="153"/>
      <c r="T240" s="238">
        <f t="shared" si="55"/>
        <v>0</v>
      </c>
      <c r="U240" s="193" t="s">
        <v>44</v>
      </c>
      <c r="V240" s="173"/>
      <c r="W240" s="193" t="str">
        <f t="shared" si="56"/>
        <v/>
      </c>
      <c r="X240" s="264" t="str">
        <f t="shared" si="57"/>
        <v>OK</v>
      </c>
      <c r="Y240" s="193" t="str">
        <f t="shared" si="58"/>
        <v/>
      </c>
      <c r="Z240" s="193" t="str">
        <f t="shared" si="59"/>
        <v/>
      </c>
      <c r="AA240" s="397" t="str">
        <f t="shared" si="60"/>
        <v/>
      </c>
      <c r="AB240" s="257" t="str">
        <f t="shared" si="61"/>
        <v/>
      </c>
      <c r="AC240" s="257" t="str">
        <f t="shared" si="62"/>
        <v/>
      </c>
      <c r="AD240" s="193" t="str">
        <f t="shared" si="63"/>
        <v>CHECK DATES</v>
      </c>
      <c r="AE240" s="257" t="str">
        <f t="shared" si="64"/>
        <v/>
      </c>
      <c r="AF240" s="286">
        <v>0</v>
      </c>
      <c r="AG240" s="257">
        <f t="shared" si="65"/>
        <v>0</v>
      </c>
      <c r="AH240" s="257" t="str">
        <f t="shared" si="66"/>
        <v/>
      </c>
      <c r="AI240" s="257">
        <f t="shared" si="67"/>
        <v>0</v>
      </c>
    </row>
    <row r="241" spans="1:35" x14ac:dyDescent="0.3">
      <c r="A241" s="287">
        <v>229</v>
      </c>
      <c r="B241" s="161"/>
      <c r="C241" s="150"/>
      <c r="D241" s="150"/>
      <c r="E241" s="150"/>
      <c r="F241" s="152"/>
      <c r="G241" s="152"/>
      <c r="H241" s="154"/>
      <c r="I241" s="155"/>
      <c r="J241" s="159"/>
      <c r="K241" s="159"/>
      <c r="L241" s="337"/>
      <c r="M241" s="343" t="str">
        <f>IF(L241="","",LOOKUP(L241,'Work Programme'!$A$8:$A$207,'Work Programme'!$B$8:$B$207))</f>
        <v/>
      </c>
      <c r="N241" s="150"/>
      <c r="O241" s="151"/>
      <c r="P241" s="254" t="str">
        <f>IF(H241="","",VLOOKUP(H241,'Overview - Financial Statement'!$A$46:$B$60,2,FALSE))</f>
        <v/>
      </c>
      <c r="Q241" s="255" t="str">
        <f t="shared" si="54"/>
        <v/>
      </c>
      <c r="R241" s="153"/>
      <c r="S241" s="153"/>
      <c r="T241" s="238">
        <f t="shared" si="55"/>
        <v>0</v>
      </c>
      <c r="U241" s="193" t="s">
        <v>44</v>
      </c>
      <c r="V241" s="173"/>
      <c r="W241" s="193" t="str">
        <f t="shared" si="56"/>
        <v/>
      </c>
      <c r="X241" s="264" t="str">
        <f t="shared" si="57"/>
        <v>OK</v>
      </c>
      <c r="Y241" s="193" t="str">
        <f t="shared" si="58"/>
        <v/>
      </c>
      <c r="Z241" s="193" t="str">
        <f t="shared" si="59"/>
        <v/>
      </c>
      <c r="AA241" s="397" t="str">
        <f t="shared" si="60"/>
        <v/>
      </c>
      <c r="AB241" s="257" t="str">
        <f t="shared" si="61"/>
        <v/>
      </c>
      <c r="AC241" s="257" t="str">
        <f t="shared" si="62"/>
        <v/>
      </c>
      <c r="AD241" s="193" t="str">
        <f t="shared" si="63"/>
        <v>CHECK DATES</v>
      </c>
      <c r="AE241" s="257" t="str">
        <f t="shared" si="64"/>
        <v/>
      </c>
      <c r="AF241" s="286">
        <v>0</v>
      </c>
      <c r="AG241" s="257">
        <f t="shared" si="65"/>
        <v>0</v>
      </c>
      <c r="AH241" s="257" t="str">
        <f t="shared" si="66"/>
        <v/>
      </c>
      <c r="AI241" s="257">
        <f t="shared" si="67"/>
        <v>0</v>
      </c>
    </row>
    <row r="242" spans="1:35" x14ac:dyDescent="0.3">
      <c r="A242" s="287">
        <v>230</v>
      </c>
      <c r="B242" s="161"/>
      <c r="C242" s="150"/>
      <c r="D242" s="150"/>
      <c r="E242" s="150"/>
      <c r="F242" s="152"/>
      <c r="G242" s="152"/>
      <c r="H242" s="154"/>
      <c r="I242" s="155"/>
      <c r="J242" s="159"/>
      <c r="K242" s="159"/>
      <c r="L242" s="337"/>
      <c r="M242" s="343" t="str">
        <f>IF(L242="","",LOOKUP(L242,'Work Programme'!$A$8:$A$207,'Work Programme'!$B$8:$B$207))</f>
        <v/>
      </c>
      <c r="N242" s="150"/>
      <c r="O242" s="151"/>
      <c r="P242" s="254" t="str">
        <f>IF(H242="","",VLOOKUP(H242,'Overview - Financial Statement'!$A$46:$B$60,2,FALSE))</f>
        <v/>
      </c>
      <c r="Q242" s="255" t="str">
        <f t="shared" si="54"/>
        <v/>
      </c>
      <c r="R242" s="153"/>
      <c r="S242" s="153"/>
      <c r="T242" s="238">
        <f t="shared" si="55"/>
        <v>0</v>
      </c>
      <c r="U242" s="193" t="s">
        <v>44</v>
      </c>
      <c r="V242" s="173"/>
      <c r="W242" s="193" t="str">
        <f t="shared" si="56"/>
        <v/>
      </c>
      <c r="X242" s="264" t="str">
        <f t="shared" si="57"/>
        <v>OK</v>
      </c>
      <c r="Y242" s="193" t="str">
        <f t="shared" si="58"/>
        <v/>
      </c>
      <c r="Z242" s="193" t="str">
        <f t="shared" si="59"/>
        <v/>
      </c>
      <c r="AA242" s="397" t="str">
        <f t="shared" si="60"/>
        <v/>
      </c>
      <c r="AB242" s="257" t="str">
        <f t="shared" si="61"/>
        <v/>
      </c>
      <c r="AC242" s="257" t="str">
        <f t="shared" si="62"/>
        <v/>
      </c>
      <c r="AD242" s="193" t="str">
        <f t="shared" si="63"/>
        <v>CHECK DATES</v>
      </c>
      <c r="AE242" s="257" t="str">
        <f t="shared" si="64"/>
        <v/>
      </c>
      <c r="AF242" s="286">
        <v>0</v>
      </c>
      <c r="AG242" s="257">
        <f t="shared" si="65"/>
        <v>0</v>
      </c>
      <c r="AH242" s="257" t="str">
        <f t="shared" si="66"/>
        <v/>
      </c>
      <c r="AI242" s="257">
        <f t="shared" si="67"/>
        <v>0</v>
      </c>
    </row>
    <row r="243" spans="1:35" x14ac:dyDescent="0.3">
      <c r="A243" s="287">
        <v>231</v>
      </c>
      <c r="B243" s="161"/>
      <c r="C243" s="150"/>
      <c r="D243" s="150"/>
      <c r="E243" s="150"/>
      <c r="F243" s="152"/>
      <c r="G243" s="152"/>
      <c r="H243" s="154"/>
      <c r="I243" s="155"/>
      <c r="J243" s="159"/>
      <c r="K243" s="159"/>
      <c r="L243" s="337"/>
      <c r="M243" s="343" t="str">
        <f>IF(L243="","",LOOKUP(L243,'Work Programme'!$A$8:$A$207,'Work Programme'!$B$8:$B$207))</f>
        <v/>
      </c>
      <c r="N243" s="150"/>
      <c r="O243" s="151"/>
      <c r="P243" s="254" t="str">
        <f>IF(H243="","",VLOOKUP(H243,'Overview - Financial Statement'!$A$46:$B$60,2,FALSE))</f>
        <v/>
      </c>
      <c r="Q243" s="255" t="str">
        <f t="shared" si="54"/>
        <v/>
      </c>
      <c r="R243" s="153"/>
      <c r="S243" s="153"/>
      <c r="T243" s="238">
        <f t="shared" si="55"/>
        <v>0</v>
      </c>
      <c r="U243" s="193" t="s">
        <v>44</v>
      </c>
      <c r="V243" s="173"/>
      <c r="W243" s="193" t="str">
        <f t="shared" si="56"/>
        <v/>
      </c>
      <c r="X243" s="264" t="str">
        <f t="shared" si="57"/>
        <v>OK</v>
      </c>
      <c r="Y243" s="193" t="str">
        <f t="shared" si="58"/>
        <v/>
      </c>
      <c r="Z243" s="193" t="str">
        <f t="shared" si="59"/>
        <v/>
      </c>
      <c r="AA243" s="397" t="str">
        <f t="shared" si="60"/>
        <v/>
      </c>
      <c r="AB243" s="257" t="str">
        <f t="shared" si="61"/>
        <v/>
      </c>
      <c r="AC243" s="257" t="str">
        <f t="shared" si="62"/>
        <v/>
      </c>
      <c r="AD243" s="193" t="str">
        <f t="shared" si="63"/>
        <v>CHECK DATES</v>
      </c>
      <c r="AE243" s="257" t="str">
        <f t="shared" si="64"/>
        <v/>
      </c>
      <c r="AF243" s="286">
        <v>0</v>
      </c>
      <c r="AG243" s="257">
        <f t="shared" si="65"/>
        <v>0</v>
      </c>
      <c r="AH243" s="257" t="str">
        <f t="shared" si="66"/>
        <v/>
      </c>
      <c r="AI243" s="257">
        <f t="shared" si="67"/>
        <v>0</v>
      </c>
    </row>
    <row r="244" spans="1:35" x14ac:dyDescent="0.3">
      <c r="A244" s="287">
        <v>232</v>
      </c>
      <c r="B244" s="161"/>
      <c r="C244" s="150"/>
      <c r="D244" s="150"/>
      <c r="E244" s="150"/>
      <c r="F244" s="152"/>
      <c r="G244" s="152"/>
      <c r="H244" s="154"/>
      <c r="I244" s="155"/>
      <c r="J244" s="159"/>
      <c r="K244" s="159"/>
      <c r="L244" s="337"/>
      <c r="M244" s="343" t="str">
        <f>IF(L244="","",LOOKUP(L244,'Work Programme'!$A$8:$A$207,'Work Programme'!$B$8:$B$207))</f>
        <v/>
      </c>
      <c r="N244" s="150"/>
      <c r="O244" s="151"/>
      <c r="P244" s="254" t="str">
        <f>IF(H244="","",VLOOKUP(H244,'Overview - Financial Statement'!$A$46:$B$60,2,FALSE))</f>
        <v/>
      </c>
      <c r="Q244" s="255" t="str">
        <f t="shared" si="54"/>
        <v/>
      </c>
      <c r="R244" s="153"/>
      <c r="S244" s="153"/>
      <c r="T244" s="238">
        <f t="shared" si="55"/>
        <v>0</v>
      </c>
      <c r="U244" s="193" t="s">
        <v>44</v>
      </c>
      <c r="V244" s="173"/>
      <c r="W244" s="193" t="str">
        <f t="shared" si="56"/>
        <v/>
      </c>
      <c r="X244" s="264" t="str">
        <f t="shared" si="57"/>
        <v>OK</v>
      </c>
      <c r="Y244" s="193" t="str">
        <f t="shared" si="58"/>
        <v/>
      </c>
      <c r="Z244" s="193" t="str">
        <f t="shared" si="59"/>
        <v/>
      </c>
      <c r="AA244" s="397" t="str">
        <f t="shared" si="60"/>
        <v/>
      </c>
      <c r="AB244" s="257" t="str">
        <f t="shared" si="61"/>
        <v/>
      </c>
      <c r="AC244" s="257" t="str">
        <f t="shared" si="62"/>
        <v/>
      </c>
      <c r="AD244" s="193" t="str">
        <f t="shared" si="63"/>
        <v>CHECK DATES</v>
      </c>
      <c r="AE244" s="257" t="str">
        <f t="shared" si="64"/>
        <v/>
      </c>
      <c r="AF244" s="286">
        <v>0</v>
      </c>
      <c r="AG244" s="257">
        <f t="shared" si="65"/>
        <v>0</v>
      </c>
      <c r="AH244" s="257" t="str">
        <f t="shared" si="66"/>
        <v/>
      </c>
      <c r="AI244" s="257">
        <f t="shared" si="67"/>
        <v>0</v>
      </c>
    </row>
    <row r="245" spans="1:35" x14ac:dyDescent="0.3">
      <c r="A245" s="287">
        <v>233</v>
      </c>
      <c r="B245" s="161"/>
      <c r="C245" s="150"/>
      <c r="D245" s="150"/>
      <c r="E245" s="150"/>
      <c r="F245" s="152"/>
      <c r="G245" s="152"/>
      <c r="H245" s="154"/>
      <c r="I245" s="155"/>
      <c r="J245" s="159"/>
      <c r="K245" s="159"/>
      <c r="L245" s="337"/>
      <c r="M245" s="343" t="str">
        <f>IF(L245="","",LOOKUP(L245,'Work Programme'!$A$8:$A$207,'Work Programme'!$B$8:$B$207))</f>
        <v/>
      </c>
      <c r="N245" s="150"/>
      <c r="O245" s="151"/>
      <c r="P245" s="254" t="str">
        <f>IF(H245="","",VLOOKUP(H245,'Overview - Financial Statement'!$A$46:$B$60,2,FALSE))</f>
        <v/>
      </c>
      <c r="Q245" s="255" t="str">
        <f t="shared" si="54"/>
        <v/>
      </c>
      <c r="R245" s="153"/>
      <c r="S245" s="153"/>
      <c r="T245" s="238">
        <f t="shared" si="55"/>
        <v>0</v>
      </c>
      <c r="U245" s="193" t="s">
        <v>44</v>
      </c>
      <c r="V245" s="173"/>
      <c r="W245" s="193" t="str">
        <f t="shared" si="56"/>
        <v/>
      </c>
      <c r="X245" s="264" t="str">
        <f t="shared" si="57"/>
        <v>OK</v>
      </c>
      <c r="Y245" s="193" t="str">
        <f t="shared" si="58"/>
        <v/>
      </c>
      <c r="Z245" s="193" t="str">
        <f t="shared" si="59"/>
        <v/>
      </c>
      <c r="AA245" s="397" t="str">
        <f t="shared" si="60"/>
        <v/>
      </c>
      <c r="AB245" s="257" t="str">
        <f t="shared" si="61"/>
        <v/>
      </c>
      <c r="AC245" s="257" t="str">
        <f t="shared" si="62"/>
        <v/>
      </c>
      <c r="AD245" s="193" t="str">
        <f t="shared" si="63"/>
        <v>CHECK DATES</v>
      </c>
      <c r="AE245" s="257" t="str">
        <f t="shared" si="64"/>
        <v/>
      </c>
      <c r="AF245" s="286">
        <v>0</v>
      </c>
      <c r="AG245" s="257">
        <f t="shared" si="65"/>
        <v>0</v>
      </c>
      <c r="AH245" s="257" t="str">
        <f t="shared" si="66"/>
        <v/>
      </c>
      <c r="AI245" s="257">
        <f t="shared" si="67"/>
        <v>0</v>
      </c>
    </row>
    <row r="246" spans="1:35" x14ac:dyDescent="0.3">
      <c r="A246" s="287">
        <v>234</v>
      </c>
      <c r="B246" s="161"/>
      <c r="C246" s="150"/>
      <c r="D246" s="150"/>
      <c r="E246" s="150"/>
      <c r="F246" s="152"/>
      <c r="G246" s="152"/>
      <c r="H246" s="154"/>
      <c r="I246" s="155"/>
      <c r="J246" s="159"/>
      <c r="K246" s="159"/>
      <c r="L246" s="337"/>
      <c r="M246" s="343" t="str">
        <f>IF(L246="","",LOOKUP(L246,'Work Programme'!$A$8:$A$207,'Work Programme'!$B$8:$B$207))</f>
        <v/>
      </c>
      <c r="N246" s="150"/>
      <c r="O246" s="151"/>
      <c r="P246" s="254" t="str">
        <f>IF(H246="","",VLOOKUP(H246,'Overview - Financial Statement'!$A$46:$B$60,2,FALSE))</f>
        <v/>
      </c>
      <c r="Q246" s="255" t="str">
        <f t="shared" si="54"/>
        <v/>
      </c>
      <c r="R246" s="153"/>
      <c r="S246" s="153"/>
      <c r="T246" s="238">
        <f t="shared" si="55"/>
        <v>0</v>
      </c>
      <c r="U246" s="193" t="s">
        <v>44</v>
      </c>
      <c r="V246" s="173"/>
      <c r="W246" s="193" t="str">
        <f t="shared" si="56"/>
        <v/>
      </c>
      <c r="X246" s="264" t="str">
        <f t="shared" si="57"/>
        <v>OK</v>
      </c>
      <c r="Y246" s="193" t="str">
        <f t="shared" si="58"/>
        <v/>
      </c>
      <c r="Z246" s="193" t="str">
        <f t="shared" si="59"/>
        <v/>
      </c>
      <c r="AA246" s="397" t="str">
        <f t="shared" si="60"/>
        <v/>
      </c>
      <c r="AB246" s="257" t="str">
        <f t="shared" si="61"/>
        <v/>
      </c>
      <c r="AC246" s="257" t="str">
        <f t="shared" si="62"/>
        <v/>
      </c>
      <c r="AD246" s="193" t="str">
        <f t="shared" si="63"/>
        <v>CHECK DATES</v>
      </c>
      <c r="AE246" s="257" t="str">
        <f t="shared" si="64"/>
        <v/>
      </c>
      <c r="AF246" s="286">
        <v>0</v>
      </c>
      <c r="AG246" s="257">
        <f t="shared" si="65"/>
        <v>0</v>
      </c>
      <c r="AH246" s="257" t="str">
        <f t="shared" si="66"/>
        <v/>
      </c>
      <c r="AI246" s="257">
        <f t="shared" si="67"/>
        <v>0</v>
      </c>
    </row>
    <row r="247" spans="1:35" x14ac:dyDescent="0.3">
      <c r="A247" s="287">
        <v>235</v>
      </c>
      <c r="B247" s="161"/>
      <c r="C247" s="150"/>
      <c r="D247" s="150"/>
      <c r="E247" s="150"/>
      <c r="F247" s="152"/>
      <c r="G247" s="152"/>
      <c r="H247" s="154"/>
      <c r="I247" s="155"/>
      <c r="J247" s="159"/>
      <c r="K247" s="159"/>
      <c r="L247" s="337"/>
      <c r="M247" s="343" t="str">
        <f>IF(L247="","",LOOKUP(L247,'Work Programme'!$A$8:$A$207,'Work Programme'!$B$8:$B$207))</f>
        <v/>
      </c>
      <c r="N247" s="150"/>
      <c r="O247" s="151"/>
      <c r="P247" s="254" t="str">
        <f>IF(H247="","",VLOOKUP(H247,'Overview - Financial Statement'!$A$46:$B$60,2,FALSE))</f>
        <v/>
      </c>
      <c r="Q247" s="255" t="str">
        <f t="shared" si="54"/>
        <v/>
      </c>
      <c r="R247" s="153"/>
      <c r="S247" s="153"/>
      <c r="T247" s="238">
        <f t="shared" si="55"/>
        <v>0</v>
      </c>
      <c r="U247" s="193" t="s">
        <v>44</v>
      </c>
      <c r="V247" s="173"/>
      <c r="W247" s="193" t="str">
        <f t="shared" si="56"/>
        <v/>
      </c>
      <c r="X247" s="264" t="str">
        <f t="shared" si="57"/>
        <v>OK</v>
      </c>
      <c r="Y247" s="193" t="str">
        <f t="shared" si="58"/>
        <v/>
      </c>
      <c r="Z247" s="193" t="str">
        <f t="shared" si="59"/>
        <v/>
      </c>
      <c r="AA247" s="397" t="str">
        <f t="shared" si="60"/>
        <v/>
      </c>
      <c r="AB247" s="257" t="str">
        <f t="shared" si="61"/>
        <v/>
      </c>
      <c r="AC247" s="257" t="str">
        <f t="shared" si="62"/>
        <v/>
      </c>
      <c r="AD247" s="193" t="str">
        <f t="shared" si="63"/>
        <v>CHECK DATES</v>
      </c>
      <c r="AE247" s="257" t="str">
        <f t="shared" si="64"/>
        <v/>
      </c>
      <c r="AF247" s="286">
        <v>0</v>
      </c>
      <c r="AG247" s="257">
        <f t="shared" si="65"/>
        <v>0</v>
      </c>
      <c r="AH247" s="257" t="str">
        <f t="shared" si="66"/>
        <v/>
      </c>
      <c r="AI247" s="257">
        <f t="shared" si="67"/>
        <v>0</v>
      </c>
    </row>
    <row r="248" spans="1:35" x14ac:dyDescent="0.3">
      <c r="A248" s="287">
        <v>236</v>
      </c>
      <c r="B248" s="161"/>
      <c r="C248" s="150"/>
      <c r="D248" s="150"/>
      <c r="E248" s="150"/>
      <c r="F248" s="152"/>
      <c r="G248" s="152"/>
      <c r="H248" s="154"/>
      <c r="I248" s="155"/>
      <c r="J248" s="159"/>
      <c r="K248" s="159"/>
      <c r="L248" s="337"/>
      <c r="M248" s="343" t="str">
        <f>IF(L248="","",LOOKUP(L248,'Work Programme'!$A$8:$A$207,'Work Programme'!$B$8:$B$207))</f>
        <v/>
      </c>
      <c r="N248" s="150"/>
      <c r="O248" s="151"/>
      <c r="P248" s="254" t="str">
        <f>IF(H248="","",VLOOKUP(H248,'Overview - Financial Statement'!$A$46:$B$60,2,FALSE))</f>
        <v/>
      </c>
      <c r="Q248" s="255" t="str">
        <f t="shared" si="54"/>
        <v/>
      </c>
      <c r="R248" s="153"/>
      <c r="S248" s="153"/>
      <c r="T248" s="238">
        <f t="shared" si="55"/>
        <v>0</v>
      </c>
      <c r="U248" s="193" t="s">
        <v>44</v>
      </c>
      <c r="V248" s="173"/>
      <c r="W248" s="193" t="str">
        <f t="shared" si="56"/>
        <v/>
      </c>
      <c r="X248" s="264" t="str">
        <f t="shared" si="57"/>
        <v>OK</v>
      </c>
      <c r="Y248" s="193" t="str">
        <f t="shared" si="58"/>
        <v/>
      </c>
      <c r="Z248" s="193" t="str">
        <f t="shared" si="59"/>
        <v/>
      </c>
      <c r="AA248" s="397" t="str">
        <f t="shared" si="60"/>
        <v/>
      </c>
      <c r="AB248" s="257" t="str">
        <f t="shared" si="61"/>
        <v/>
      </c>
      <c r="AC248" s="257" t="str">
        <f t="shared" si="62"/>
        <v/>
      </c>
      <c r="AD248" s="193" t="str">
        <f t="shared" si="63"/>
        <v>CHECK DATES</v>
      </c>
      <c r="AE248" s="257" t="str">
        <f t="shared" si="64"/>
        <v/>
      </c>
      <c r="AF248" s="286">
        <v>0</v>
      </c>
      <c r="AG248" s="257">
        <f t="shared" si="65"/>
        <v>0</v>
      </c>
      <c r="AH248" s="257" t="str">
        <f t="shared" si="66"/>
        <v/>
      </c>
      <c r="AI248" s="257">
        <f t="shared" si="67"/>
        <v>0</v>
      </c>
    </row>
    <row r="249" spans="1:35" x14ac:dyDescent="0.3">
      <c r="A249" s="287">
        <v>237</v>
      </c>
      <c r="B249" s="161"/>
      <c r="C249" s="150"/>
      <c r="D249" s="150"/>
      <c r="E249" s="150"/>
      <c r="F249" s="152"/>
      <c r="G249" s="152"/>
      <c r="H249" s="154"/>
      <c r="I249" s="155"/>
      <c r="J249" s="159"/>
      <c r="K249" s="159"/>
      <c r="L249" s="337"/>
      <c r="M249" s="343" t="str">
        <f>IF(L249="","",LOOKUP(L249,'Work Programme'!$A$8:$A$207,'Work Programme'!$B$8:$B$207))</f>
        <v/>
      </c>
      <c r="N249" s="150"/>
      <c r="O249" s="151"/>
      <c r="P249" s="254" t="str">
        <f>IF(H249="","",VLOOKUP(H249,'Overview - Financial Statement'!$A$46:$B$60,2,FALSE))</f>
        <v/>
      </c>
      <c r="Q249" s="255" t="str">
        <f t="shared" si="54"/>
        <v/>
      </c>
      <c r="R249" s="153"/>
      <c r="S249" s="153"/>
      <c r="T249" s="238">
        <f t="shared" si="55"/>
        <v>0</v>
      </c>
      <c r="U249" s="193" t="s">
        <v>44</v>
      </c>
      <c r="V249" s="173"/>
      <c r="W249" s="193" t="str">
        <f t="shared" si="56"/>
        <v/>
      </c>
      <c r="X249" s="264" t="str">
        <f t="shared" si="57"/>
        <v>OK</v>
      </c>
      <c r="Y249" s="193" t="str">
        <f t="shared" si="58"/>
        <v/>
      </c>
      <c r="Z249" s="193" t="str">
        <f t="shared" si="59"/>
        <v/>
      </c>
      <c r="AA249" s="397" t="str">
        <f t="shared" si="60"/>
        <v/>
      </c>
      <c r="AB249" s="257" t="str">
        <f t="shared" si="61"/>
        <v/>
      </c>
      <c r="AC249" s="257" t="str">
        <f t="shared" si="62"/>
        <v/>
      </c>
      <c r="AD249" s="193" t="str">
        <f t="shared" si="63"/>
        <v>CHECK DATES</v>
      </c>
      <c r="AE249" s="257" t="str">
        <f t="shared" si="64"/>
        <v/>
      </c>
      <c r="AF249" s="286">
        <v>0</v>
      </c>
      <c r="AG249" s="257">
        <f t="shared" si="65"/>
        <v>0</v>
      </c>
      <c r="AH249" s="257" t="str">
        <f t="shared" si="66"/>
        <v/>
      </c>
      <c r="AI249" s="257">
        <f t="shared" si="67"/>
        <v>0</v>
      </c>
    </row>
    <row r="250" spans="1:35" x14ac:dyDescent="0.3">
      <c r="A250" s="287">
        <v>238</v>
      </c>
      <c r="B250" s="161"/>
      <c r="C250" s="150"/>
      <c r="D250" s="150"/>
      <c r="E250" s="150"/>
      <c r="F250" s="152"/>
      <c r="G250" s="152"/>
      <c r="H250" s="154"/>
      <c r="I250" s="155"/>
      <c r="J250" s="159"/>
      <c r="K250" s="159"/>
      <c r="L250" s="337"/>
      <c r="M250" s="343" t="str">
        <f>IF(L250="","",LOOKUP(L250,'Work Programme'!$A$8:$A$207,'Work Programme'!$B$8:$B$207))</f>
        <v/>
      </c>
      <c r="N250" s="150"/>
      <c r="O250" s="151"/>
      <c r="P250" s="254" t="str">
        <f>IF(H250="","",VLOOKUP(H250,'Overview - Financial Statement'!$A$46:$B$60,2,FALSE))</f>
        <v/>
      </c>
      <c r="Q250" s="255" t="str">
        <f t="shared" si="54"/>
        <v/>
      </c>
      <c r="R250" s="153"/>
      <c r="S250" s="153"/>
      <c r="T250" s="238">
        <f t="shared" si="55"/>
        <v>0</v>
      </c>
      <c r="U250" s="193" t="s">
        <v>44</v>
      </c>
      <c r="V250" s="173"/>
      <c r="W250" s="193" t="str">
        <f t="shared" si="56"/>
        <v/>
      </c>
      <c r="X250" s="264" t="str">
        <f t="shared" si="57"/>
        <v>OK</v>
      </c>
      <c r="Y250" s="193" t="str">
        <f t="shared" si="58"/>
        <v/>
      </c>
      <c r="Z250" s="193" t="str">
        <f t="shared" si="59"/>
        <v/>
      </c>
      <c r="AA250" s="397" t="str">
        <f t="shared" si="60"/>
        <v/>
      </c>
      <c r="AB250" s="257" t="str">
        <f t="shared" si="61"/>
        <v/>
      </c>
      <c r="AC250" s="257" t="str">
        <f t="shared" si="62"/>
        <v/>
      </c>
      <c r="AD250" s="193" t="str">
        <f t="shared" si="63"/>
        <v>CHECK DATES</v>
      </c>
      <c r="AE250" s="257" t="str">
        <f t="shared" si="64"/>
        <v/>
      </c>
      <c r="AF250" s="286">
        <v>0</v>
      </c>
      <c r="AG250" s="257">
        <f t="shared" si="65"/>
        <v>0</v>
      </c>
      <c r="AH250" s="257" t="str">
        <f t="shared" si="66"/>
        <v/>
      </c>
      <c r="AI250" s="257">
        <f t="shared" si="67"/>
        <v>0</v>
      </c>
    </row>
    <row r="251" spans="1:35" x14ac:dyDescent="0.3">
      <c r="A251" s="287">
        <v>239</v>
      </c>
      <c r="B251" s="161"/>
      <c r="C251" s="150"/>
      <c r="D251" s="150"/>
      <c r="E251" s="150"/>
      <c r="F251" s="152"/>
      <c r="G251" s="152"/>
      <c r="H251" s="154"/>
      <c r="I251" s="155"/>
      <c r="J251" s="159"/>
      <c r="K251" s="159"/>
      <c r="L251" s="337"/>
      <c r="M251" s="343" t="str">
        <f>IF(L251="","",LOOKUP(L251,'Work Programme'!$A$8:$A$207,'Work Programme'!$B$8:$B$207))</f>
        <v/>
      </c>
      <c r="N251" s="150"/>
      <c r="O251" s="151"/>
      <c r="P251" s="254" t="str">
        <f>IF(H251="","",VLOOKUP(H251,'Overview - Financial Statement'!$A$46:$B$60,2,FALSE))</f>
        <v/>
      </c>
      <c r="Q251" s="255" t="str">
        <f t="shared" si="54"/>
        <v/>
      </c>
      <c r="R251" s="153"/>
      <c r="S251" s="153"/>
      <c r="T251" s="238">
        <f t="shared" si="55"/>
        <v>0</v>
      </c>
      <c r="U251" s="193" t="s">
        <v>44</v>
      </c>
      <c r="V251" s="173"/>
      <c r="W251" s="193" t="str">
        <f t="shared" si="56"/>
        <v/>
      </c>
      <c r="X251" s="264" t="str">
        <f t="shared" si="57"/>
        <v>OK</v>
      </c>
      <c r="Y251" s="193" t="str">
        <f t="shared" si="58"/>
        <v/>
      </c>
      <c r="Z251" s="193" t="str">
        <f t="shared" si="59"/>
        <v/>
      </c>
      <c r="AA251" s="397" t="str">
        <f t="shared" si="60"/>
        <v/>
      </c>
      <c r="AB251" s="257" t="str">
        <f t="shared" si="61"/>
        <v/>
      </c>
      <c r="AC251" s="257" t="str">
        <f t="shared" si="62"/>
        <v/>
      </c>
      <c r="AD251" s="193" t="str">
        <f t="shared" si="63"/>
        <v>CHECK DATES</v>
      </c>
      <c r="AE251" s="257" t="str">
        <f t="shared" si="64"/>
        <v/>
      </c>
      <c r="AF251" s="286">
        <v>0</v>
      </c>
      <c r="AG251" s="257">
        <f t="shared" si="65"/>
        <v>0</v>
      </c>
      <c r="AH251" s="257" t="str">
        <f t="shared" si="66"/>
        <v/>
      </c>
      <c r="AI251" s="257">
        <f t="shared" si="67"/>
        <v>0</v>
      </c>
    </row>
    <row r="252" spans="1:35" x14ac:dyDescent="0.3">
      <c r="A252" s="287">
        <v>240</v>
      </c>
      <c r="B252" s="161"/>
      <c r="C252" s="150"/>
      <c r="D252" s="150"/>
      <c r="E252" s="150"/>
      <c r="F252" s="152"/>
      <c r="G252" s="152"/>
      <c r="H252" s="154"/>
      <c r="I252" s="155"/>
      <c r="J252" s="159"/>
      <c r="K252" s="159"/>
      <c r="L252" s="337"/>
      <c r="M252" s="343" t="str">
        <f>IF(L252="","",LOOKUP(L252,'Work Programme'!$A$8:$A$207,'Work Programme'!$B$8:$B$207))</f>
        <v/>
      </c>
      <c r="N252" s="150"/>
      <c r="O252" s="151"/>
      <c r="P252" s="254" t="str">
        <f>IF(H252="","",VLOOKUP(H252,'Overview - Financial Statement'!$A$46:$B$60,2,FALSE))</f>
        <v/>
      </c>
      <c r="Q252" s="255" t="str">
        <f t="shared" si="54"/>
        <v/>
      </c>
      <c r="R252" s="153"/>
      <c r="S252" s="153"/>
      <c r="T252" s="238">
        <f t="shared" si="55"/>
        <v>0</v>
      </c>
      <c r="U252" s="193" t="s">
        <v>44</v>
      </c>
      <c r="V252" s="173"/>
      <c r="W252" s="193" t="str">
        <f t="shared" si="56"/>
        <v/>
      </c>
      <c r="X252" s="264" t="str">
        <f t="shared" si="57"/>
        <v>OK</v>
      </c>
      <c r="Y252" s="193" t="str">
        <f t="shared" si="58"/>
        <v/>
      </c>
      <c r="Z252" s="193" t="str">
        <f t="shared" si="59"/>
        <v/>
      </c>
      <c r="AA252" s="397" t="str">
        <f t="shared" si="60"/>
        <v/>
      </c>
      <c r="AB252" s="257" t="str">
        <f t="shared" si="61"/>
        <v/>
      </c>
      <c r="AC252" s="257" t="str">
        <f t="shared" si="62"/>
        <v/>
      </c>
      <c r="AD252" s="193" t="str">
        <f t="shared" si="63"/>
        <v>CHECK DATES</v>
      </c>
      <c r="AE252" s="257" t="str">
        <f t="shared" si="64"/>
        <v/>
      </c>
      <c r="AF252" s="286">
        <v>0</v>
      </c>
      <c r="AG252" s="257">
        <f t="shared" si="65"/>
        <v>0</v>
      </c>
      <c r="AH252" s="257" t="str">
        <f t="shared" si="66"/>
        <v/>
      </c>
      <c r="AI252" s="257">
        <f t="shared" si="67"/>
        <v>0</v>
      </c>
    </row>
    <row r="253" spans="1:35" x14ac:dyDescent="0.3">
      <c r="A253" s="287">
        <v>241</v>
      </c>
      <c r="B253" s="161"/>
      <c r="C253" s="150"/>
      <c r="D253" s="150"/>
      <c r="E253" s="150"/>
      <c r="F253" s="152"/>
      <c r="G253" s="152"/>
      <c r="H253" s="154"/>
      <c r="I253" s="155"/>
      <c r="J253" s="159"/>
      <c r="K253" s="159"/>
      <c r="L253" s="337"/>
      <c r="M253" s="343" t="str">
        <f>IF(L253="","",LOOKUP(L253,'Work Programme'!$A$8:$A$207,'Work Programme'!$B$8:$B$207))</f>
        <v/>
      </c>
      <c r="N253" s="150"/>
      <c r="O253" s="151"/>
      <c r="P253" s="254" t="str">
        <f>IF(H253="","",VLOOKUP(H253,'Overview - Financial Statement'!$A$46:$B$60,2,FALSE))</f>
        <v/>
      </c>
      <c r="Q253" s="255" t="str">
        <f t="shared" si="54"/>
        <v/>
      </c>
      <c r="R253" s="153"/>
      <c r="S253" s="153"/>
      <c r="T253" s="238">
        <f t="shared" si="55"/>
        <v>0</v>
      </c>
      <c r="U253" s="193" t="s">
        <v>44</v>
      </c>
      <c r="V253" s="173"/>
      <c r="W253" s="193" t="str">
        <f t="shared" si="56"/>
        <v/>
      </c>
      <c r="X253" s="264" t="str">
        <f t="shared" si="57"/>
        <v>OK</v>
      </c>
      <c r="Y253" s="193" t="str">
        <f t="shared" si="58"/>
        <v/>
      </c>
      <c r="Z253" s="193" t="str">
        <f t="shared" si="59"/>
        <v/>
      </c>
      <c r="AA253" s="397" t="str">
        <f t="shared" si="60"/>
        <v/>
      </c>
      <c r="AB253" s="257" t="str">
        <f t="shared" si="61"/>
        <v/>
      </c>
      <c r="AC253" s="257" t="str">
        <f t="shared" si="62"/>
        <v/>
      </c>
      <c r="AD253" s="193" t="str">
        <f t="shared" si="63"/>
        <v>CHECK DATES</v>
      </c>
      <c r="AE253" s="257" t="str">
        <f t="shared" si="64"/>
        <v/>
      </c>
      <c r="AF253" s="286">
        <v>0</v>
      </c>
      <c r="AG253" s="257">
        <f t="shared" si="65"/>
        <v>0</v>
      </c>
      <c r="AH253" s="257" t="str">
        <f t="shared" si="66"/>
        <v/>
      </c>
      <c r="AI253" s="257">
        <f t="shared" si="67"/>
        <v>0</v>
      </c>
    </row>
    <row r="254" spans="1:35" x14ac:dyDescent="0.3">
      <c r="A254" s="287">
        <v>242</v>
      </c>
      <c r="B254" s="161"/>
      <c r="C254" s="150"/>
      <c r="D254" s="150"/>
      <c r="E254" s="150"/>
      <c r="F254" s="152"/>
      <c r="G254" s="152"/>
      <c r="H254" s="154"/>
      <c r="I254" s="155"/>
      <c r="J254" s="159"/>
      <c r="K254" s="159"/>
      <c r="L254" s="337"/>
      <c r="M254" s="343" t="str">
        <f>IF(L254="","",LOOKUP(L254,'Work Programme'!$A$8:$A$207,'Work Programme'!$B$8:$B$207))</f>
        <v/>
      </c>
      <c r="N254" s="150"/>
      <c r="O254" s="151"/>
      <c r="P254" s="254" t="str">
        <f>IF(H254="","",VLOOKUP(H254,'Overview - Financial Statement'!$A$46:$B$60,2,FALSE))</f>
        <v/>
      </c>
      <c r="Q254" s="255" t="str">
        <f t="shared" si="54"/>
        <v/>
      </c>
      <c r="R254" s="153"/>
      <c r="S254" s="153"/>
      <c r="T254" s="238">
        <f t="shared" si="55"/>
        <v>0</v>
      </c>
      <c r="U254" s="193" t="s">
        <v>44</v>
      </c>
      <c r="V254" s="173"/>
      <c r="W254" s="193" t="str">
        <f t="shared" si="56"/>
        <v/>
      </c>
      <c r="X254" s="264" t="str">
        <f t="shared" si="57"/>
        <v>OK</v>
      </c>
      <c r="Y254" s="193" t="str">
        <f t="shared" si="58"/>
        <v/>
      </c>
      <c r="Z254" s="193" t="str">
        <f t="shared" si="59"/>
        <v/>
      </c>
      <c r="AA254" s="397" t="str">
        <f t="shared" si="60"/>
        <v/>
      </c>
      <c r="AB254" s="257" t="str">
        <f t="shared" si="61"/>
        <v/>
      </c>
      <c r="AC254" s="257" t="str">
        <f t="shared" si="62"/>
        <v/>
      </c>
      <c r="AD254" s="193" t="str">
        <f t="shared" si="63"/>
        <v>CHECK DATES</v>
      </c>
      <c r="AE254" s="257" t="str">
        <f t="shared" si="64"/>
        <v/>
      </c>
      <c r="AF254" s="286">
        <v>0</v>
      </c>
      <c r="AG254" s="257">
        <f t="shared" si="65"/>
        <v>0</v>
      </c>
      <c r="AH254" s="257" t="str">
        <f t="shared" si="66"/>
        <v/>
      </c>
      <c r="AI254" s="257">
        <f t="shared" si="67"/>
        <v>0</v>
      </c>
    </row>
    <row r="255" spans="1:35" x14ac:dyDescent="0.3">
      <c r="A255" s="287">
        <v>243</v>
      </c>
      <c r="B255" s="161"/>
      <c r="C255" s="150"/>
      <c r="D255" s="150"/>
      <c r="E255" s="150"/>
      <c r="F255" s="152"/>
      <c r="G255" s="152"/>
      <c r="H255" s="154"/>
      <c r="I255" s="155"/>
      <c r="J255" s="159"/>
      <c r="K255" s="159"/>
      <c r="L255" s="337"/>
      <c r="M255" s="343" t="str">
        <f>IF(L255="","",LOOKUP(L255,'Work Programme'!$A$8:$A$207,'Work Programme'!$B$8:$B$207))</f>
        <v/>
      </c>
      <c r="N255" s="150"/>
      <c r="O255" s="151"/>
      <c r="P255" s="254" t="str">
        <f>IF(H255="","",VLOOKUP(H255,'Overview - Financial Statement'!$A$46:$B$60,2,FALSE))</f>
        <v/>
      </c>
      <c r="Q255" s="255" t="str">
        <f t="shared" si="54"/>
        <v/>
      </c>
      <c r="R255" s="153"/>
      <c r="S255" s="153"/>
      <c r="T255" s="238">
        <f t="shared" si="55"/>
        <v>0</v>
      </c>
      <c r="U255" s="193" t="s">
        <v>44</v>
      </c>
      <c r="V255" s="173"/>
      <c r="W255" s="193" t="str">
        <f t="shared" si="56"/>
        <v/>
      </c>
      <c r="X255" s="264" t="str">
        <f t="shared" si="57"/>
        <v>OK</v>
      </c>
      <c r="Y255" s="193" t="str">
        <f t="shared" si="58"/>
        <v/>
      </c>
      <c r="Z255" s="193" t="str">
        <f t="shared" si="59"/>
        <v/>
      </c>
      <c r="AA255" s="397" t="str">
        <f t="shared" si="60"/>
        <v/>
      </c>
      <c r="AB255" s="257" t="str">
        <f t="shared" si="61"/>
        <v/>
      </c>
      <c r="AC255" s="257" t="str">
        <f t="shared" si="62"/>
        <v/>
      </c>
      <c r="AD255" s="193" t="str">
        <f t="shared" si="63"/>
        <v>CHECK DATES</v>
      </c>
      <c r="AE255" s="257" t="str">
        <f t="shared" si="64"/>
        <v/>
      </c>
      <c r="AF255" s="286">
        <v>0</v>
      </c>
      <c r="AG255" s="257">
        <f t="shared" si="65"/>
        <v>0</v>
      </c>
      <c r="AH255" s="257" t="str">
        <f t="shared" si="66"/>
        <v/>
      </c>
      <c r="AI255" s="257">
        <f t="shared" si="67"/>
        <v>0</v>
      </c>
    </row>
    <row r="256" spans="1:35" x14ac:dyDescent="0.3">
      <c r="A256" s="287">
        <v>244</v>
      </c>
      <c r="B256" s="161"/>
      <c r="C256" s="150"/>
      <c r="D256" s="150"/>
      <c r="E256" s="150"/>
      <c r="F256" s="152"/>
      <c r="G256" s="152"/>
      <c r="H256" s="154"/>
      <c r="I256" s="155"/>
      <c r="J256" s="159"/>
      <c r="K256" s="159"/>
      <c r="L256" s="337"/>
      <c r="M256" s="343" t="str">
        <f>IF(L256="","",LOOKUP(L256,'Work Programme'!$A$8:$A$207,'Work Programme'!$B$8:$B$207))</f>
        <v/>
      </c>
      <c r="N256" s="150"/>
      <c r="O256" s="151"/>
      <c r="P256" s="254" t="str">
        <f>IF(H256="","",VLOOKUP(H256,'Overview - Financial Statement'!$A$46:$B$60,2,FALSE))</f>
        <v/>
      </c>
      <c r="Q256" s="255" t="str">
        <f t="shared" si="54"/>
        <v/>
      </c>
      <c r="R256" s="153"/>
      <c r="S256" s="153"/>
      <c r="T256" s="238">
        <f t="shared" si="55"/>
        <v>0</v>
      </c>
      <c r="U256" s="193" t="s">
        <v>44</v>
      </c>
      <c r="V256" s="173"/>
      <c r="W256" s="193" t="str">
        <f t="shared" si="56"/>
        <v/>
      </c>
      <c r="X256" s="264" t="str">
        <f t="shared" si="57"/>
        <v>OK</v>
      </c>
      <c r="Y256" s="193" t="str">
        <f t="shared" si="58"/>
        <v/>
      </c>
      <c r="Z256" s="193" t="str">
        <f t="shared" si="59"/>
        <v/>
      </c>
      <c r="AA256" s="397" t="str">
        <f t="shared" si="60"/>
        <v/>
      </c>
      <c r="AB256" s="257" t="str">
        <f t="shared" si="61"/>
        <v/>
      </c>
      <c r="AC256" s="257" t="str">
        <f t="shared" si="62"/>
        <v/>
      </c>
      <c r="AD256" s="193" t="str">
        <f t="shared" si="63"/>
        <v>CHECK DATES</v>
      </c>
      <c r="AE256" s="257" t="str">
        <f t="shared" si="64"/>
        <v/>
      </c>
      <c r="AF256" s="286">
        <v>0</v>
      </c>
      <c r="AG256" s="257">
        <f t="shared" si="65"/>
        <v>0</v>
      </c>
      <c r="AH256" s="257" t="str">
        <f t="shared" si="66"/>
        <v/>
      </c>
      <c r="AI256" s="257">
        <f t="shared" si="67"/>
        <v>0</v>
      </c>
    </row>
    <row r="257" spans="1:35" x14ac:dyDescent="0.3">
      <c r="A257" s="287">
        <v>245</v>
      </c>
      <c r="B257" s="161"/>
      <c r="C257" s="150"/>
      <c r="D257" s="150"/>
      <c r="E257" s="150"/>
      <c r="F257" s="152"/>
      <c r="G257" s="152"/>
      <c r="H257" s="154"/>
      <c r="I257" s="155"/>
      <c r="J257" s="159"/>
      <c r="K257" s="159"/>
      <c r="L257" s="337"/>
      <c r="M257" s="343" t="str">
        <f>IF(L257="","",LOOKUP(L257,'Work Programme'!$A$8:$A$207,'Work Programme'!$B$8:$B$207))</f>
        <v/>
      </c>
      <c r="N257" s="150"/>
      <c r="O257" s="151"/>
      <c r="P257" s="254" t="str">
        <f>IF(H257="","",VLOOKUP(H257,'Overview - Financial Statement'!$A$46:$B$60,2,FALSE))</f>
        <v/>
      </c>
      <c r="Q257" s="255" t="str">
        <f t="shared" si="54"/>
        <v/>
      </c>
      <c r="R257" s="153"/>
      <c r="S257" s="153"/>
      <c r="T257" s="238">
        <f t="shared" si="55"/>
        <v>0</v>
      </c>
      <c r="U257" s="193" t="s">
        <v>44</v>
      </c>
      <c r="V257" s="173"/>
      <c r="W257" s="193" t="str">
        <f t="shared" si="56"/>
        <v/>
      </c>
      <c r="X257" s="264" t="str">
        <f t="shared" si="57"/>
        <v>OK</v>
      </c>
      <c r="Y257" s="193" t="str">
        <f t="shared" si="58"/>
        <v/>
      </c>
      <c r="Z257" s="193" t="str">
        <f t="shared" si="59"/>
        <v/>
      </c>
      <c r="AA257" s="397" t="str">
        <f t="shared" si="60"/>
        <v/>
      </c>
      <c r="AB257" s="257" t="str">
        <f t="shared" si="61"/>
        <v/>
      </c>
      <c r="AC257" s="257" t="str">
        <f t="shared" si="62"/>
        <v/>
      </c>
      <c r="AD257" s="193" t="str">
        <f t="shared" si="63"/>
        <v>CHECK DATES</v>
      </c>
      <c r="AE257" s="257" t="str">
        <f t="shared" si="64"/>
        <v/>
      </c>
      <c r="AF257" s="286">
        <v>0</v>
      </c>
      <c r="AG257" s="257">
        <f t="shared" si="65"/>
        <v>0</v>
      </c>
      <c r="AH257" s="257" t="str">
        <f t="shared" si="66"/>
        <v/>
      </c>
      <c r="AI257" s="257">
        <f t="shared" si="67"/>
        <v>0</v>
      </c>
    </row>
    <row r="258" spans="1:35" x14ac:dyDescent="0.3">
      <c r="A258" s="287">
        <v>246</v>
      </c>
      <c r="B258" s="161"/>
      <c r="C258" s="150"/>
      <c r="D258" s="150"/>
      <c r="E258" s="150"/>
      <c r="F258" s="152"/>
      <c r="G258" s="152"/>
      <c r="H258" s="154"/>
      <c r="I258" s="155"/>
      <c r="J258" s="159"/>
      <c r="K258" s="159"/>
      <c r="L258" s="337"/>
      <c r="M258" s="343" t="str">
        <f>IF(L258="","",LOOKUP(L258,'Work Programme'!$A$8:$A$207,'Work Programme'!$B$8:$B$207))</f>
        <v/>
      </c>
      <c r="N258" s="150"/>
      <c r="O258" s="151"/>
      <c r="P258" s="254" t="str">
        <f>IF(H258="","",VLOOKUP(H258,'Overview - Financial Statement'!$A$46:$B$60,2,FALSE))</f>
        <v/>
      </c>
      <c r="Q258" s="255" t="str">
        <f t="shared" si="54"/>
        <v/>
      </c>
      <c r="R258" s="153"/>
      <c r="S258" s="153"/>
      <c r="T258" s="238">
        <f t="shared" si="55"/>
        <v>0</v>
      </c>
      <c r="U258" s="193" t="s">
        <v>44</v>
      </c>
      <c r="V258" s="173"/>
      <c r="W258" s="193" t="str">
        <f t="shared" si="56"/>
        <v/>
      </c>
      <c r="X258" s="264" t="str">
        <f t="shared" si="57"/>
        <v>OK</v>
      </c>
      <c r="Y258" s="193" t="str">
        <f t="shared" si="58"/>
        <v/>
      </c>
      <c r="Z258" s="193" t="str">
        <f t="shared" si="59"/>
        <v/>
      </c>
      <c r="AA258" s="397" t="str">
        <f t="shared" si="60"/>
        <v/>
      </c>
      <c r="AB258" s="257" t="str">
        <f t="shared" si="61"/>
        <v/>
      </c>
      <c r="AC258" s="257" t="str">
        <f t="shared" si="62"/>
        <v/>
      </c>
      <c r="AD258" s="193" t="str">
        <f t="shared" si="63"/>
        <v>CHECK DATES</v>
      </c>
      <c r="AE258" s="257" t="str">
        <f t="shared" si="64"/>
        <v/>
      </c>
      <c r="AF258" s="286">
        <v>0</v>
      </c>
      <c r="AG258" s="257">
        <f t="shared" si="65"/>
        <v>0</v>
      </c>
      <c r="AH258" s="257" t="str">
        <f t="shared" si="66"/>
        <v/>
      </c>
      <c r="AI258" s="257">
        <f t="shared" si="67"/>
        <v>0</v>
      </c>
    </row>
    <row r="259" spans="1:35" x14ac:dyDescent="0.3">
      <c r="A259" s="287">
        <v>247</v>
      </c>
      <c r="B259" s="161"/>
      <c r="C259" s="150"/>
      <c r="D259" s="150"/>
      <c r="E259" s="150"/>
      <c r="F259" s="152"/>
      <c r="G259" s="152"/>
      <c r="H259" s="154"/>
      <c r="I259" s="155"/>
      <c r="J259" s="159"/>
      <c r="K259" s="159"/>
      <c r="L259" s="337"/>
      <c r="M259" s="343" t="str">
        <f>IF(L259="","",LOOKUP(L259,'Work Programme'!$A$8:$A$207,'Work Programme'!$B$8:$B$207))</f>
        <v/>
      </c>
      <c r="N259" s="150"/>
      <c r="O259" s="151"/>
      <c r="P259" s="254" t="str">
        <f>IF(H259="","",VLOOKUP(H259,'Overview - Financial Statement'!$A$46:$B$60,2,FALSE))</f>
        <v/>
      </c>
      <c r="Q259" s="255" t="str">
        <f t="shared" si="54"/>
        <v/>
      </c>
      <c r="R259" s="153"/>
      <c r="S259" s="153"/>
      <c r="T259" s="238">
        <f t="shared" si="55"/>
        <v>0</v>
      </c>
      <c r="U259" s="193" t="s">
        <v>44</v>
      </c>
      <c r="V259" s="173"/>
      <c r="W259" s="193" t="str">
        <f t="shared" si="56"/>
        <v/>
      </c>
      <c r="X259" s="264" t="str">
        <f t="shared" si="57"/>
        <v>OK</v>
      </c>
      <c r="Y259" s="193" t="str">
        <f t="shared" si="58"/>
        <v/>
      </c>
      <c r="Z259" s="193" t="str">
        <f t="shared" si="59"/>
        <v/>
      </c>
      <c r="AA259" s="397" t="str">
        <f t="shared" si="60"/>
        <v/>
      </c>
      <c r="AB259" s="257" t="str">
        <f t="shared" si="61"/>
        <v/>
      </c>
      <c r="AC259" s="257" t="str">
        <f t="shared" si="62"/>
        <v/>
      </c>
      <c r="AD259" s="193" t="str">
        <f t="shared" si="63"/>
        <v>CHECK DATES</v>
      </c>
      <c r="AE259" s="257" t="str">
        <f t="shared" si="64"/>
        <v/>
      </c>
      <c r="AF259" s="286">
        <v>0</v>
      </c>
      <c r="AG259" s="257">
        <f t="shared" si="65"/>
        <v>0</v>
      </c>
      <c r="AH259" s="257" t="str">
        <f t="shared" si="66"/>
        <v/>
      </c>
      <c r="AI259" s="257">
        <f t="shared" si="67"/>
        <v>0</v>
      </c>
    </row>
    <row r="260" spans="1:35" x14ac:dyDescent="0.3">
      <c r="A260" s="287">
        <v>248</v>
      </c>
      <c r="B260" s="161"/>
      <c r="C260" s="150"/>
      <c r="D260" s="150"/>
      <c r="E260" s="150"/>
      <c r="F260" s="152"/>
      <c r="G260" s="152"/>
      <c r="H260" s="154"/>
      <c r="I260" s="155"/>
      <c r="J260" s="159"/>
      <c r="K260" s="159"/>
      <c r="L260" s="337"/>
      <c r="M260" s="343" t="str">
        <f>IF(L260="","",LOOKUP(L260,'Work Programme'!$A$8:$A$207,'Work Programme'!$B$8:$B$207))</f>
        <v/>
      </c>
      <c r="N260" s="150"/>
      <c r="O260" s="151"/>
      <c r="P260" s="254" t="str">
        <f>IF(H260="","",VLOOKUP(H260,'Overview - Financial Statement'!$A$46:$B$60,2,FALSE))</f>
        <v/>
      </c>
      <c r="Q260" s="255" t="str">
        <f t="shared" si="54"/>
        <v/>
      </c>
      <c r="R260" s="153"/>
      <c r="S260" s="153"/>
      <c r="T260" s="238">
        <f t="shared" si="55"/>
        <v>0</v>
      </c>
      <c r="U260" s="193" t="s">
        <v>44</v>
      </c>
      <c r="V260" s="173"/>
      <c r="W260" s="193" t="str">
        <f t="shared" si="56"/>
        <v/>
      </c>
      <c r="X260" s="264" t="str">
        <f t="shared" si="57"/>
        <v>OK</v>
      </c>
      <c r="Y260" s="193" t="str">
        <f t="shared" si="58"/>
        <v/>
      </c>
      <c r="Z260" s="193" t="str">
        <f t="shared" si="59"/>
        <v/>
      </c>
      <c r="AA260" s="397" t="str">
        <f t="shared" si="60"/>
        <v/>
      </c>
      <c r="AB260" s="257" t="str">
        <f t="shared" si="61"/>
        <v/>
      </c>
      <c r="AC260" s="257" t="str">
        <f t="shared" si="62"/>
        <v/>
      </c>
      <c r="AD260" s="193" t="str">
        <f t="shared" si="63"/>
        <v>CHECK DATES</v>
      </c>
      <c r="AE260" s="257" t="str">
        <f t="shared" si="64"/>
        <v/>
      </c>
      <c r="AF260" s="286">
        <v>0</v>
      </c>
      <c r="AG260" s="257">
        <f t="shared" si="65"/>
        <v>0</v>
      </c>
      <c r="AH260" s="257" t="str">
        <f t="shared" si="66"/>
        <v/>
      </c>
      <c r="AI260" s="257">
        <f t="shared" si="67"/>
        <v>0</v>
      </c>
    </row>
    <row r="261" spans="1:35" x14ac:dyDescent="0.3">
      <c r="A261" s="287">
        <v>249</v>
      </c>
      <c r="B261" s="161"/>
      <c r="C261" s="150"/>
      <c r="D261" s="150"/>
      <c r="E261" s="150"/>
      <c r="F261" s="152"/>
      <c r="G261" s="152"/>
      <c r="H261" s="154"/>
      <c r="I261" s="155"/>
      <c r="J261" s="159"/>
      <c r="K261" s="159"/>
      <c r="L261" s="337"/>
      <c r="M261" s="343" t="str">
        <f>IF(L261="","",LOOKUP(L261,'Work Programme'!$A$8:$A$207,'Work Programme'!$B$8:$B$207))</f>
        <v/>
      </c>
      <c r="N261" s="150"/>
      <c r="O261" s="151"/>
      <c r="P261" s="254" t="str">
        <f>IF(H261="","",VLOOKUP(H261,'Overview - Financial Statement'!$A$46:$B$60,2,FALSE))</f>
        <v/>
      </c>
      <c r="Q261" s="255" t="str">
        <f t="shared" si="54"/>
        <v/>
      </c>
      <c r="R261" s="153"/>
      <c r="S261" s="153"/>
      <c r="T261" s="238">
        <f t="shared" si="55"/>
        <v>0</v>
      </c>
      <c r="U261" s="193" t="s">
        <v>44</v>
      </c>
      <c r="V261" s="173"/>
      <c r="W261" s="193" t="str">
        <f t="shared" si="56"/>
        <v/>
      </c>
      <c r="X261" s="264" t="str">
        <f t="shared" si="57"/>
        <v>OK</v>
      </c>
      <c r="Y261" s="193" t="str">
        <f t="shared" si="58"/>
        <v/>
      </c>
      <c r="Z261" s="193" t="str">
        <f t="shared" si="59"/>
        <v/>
      </c>
      <c r="AA261" s="397" t="str">
        <f t="shared" si="60"/>
        <v/>
      </c>
      <c r="AB261" s="257" t="str">
        <f t="shared" si="61"/>
        <v/>
      </c>
      <c r="AC261" s="257" t="str">
        <f t="shared" si="62"/>
        <v/>
      </c>
      <c r="AD261" s="193" t="str">
        <f t="shared" si="63"/>
        <v>CHECK DATES</v>
      </c>
      <c r="AE261" s="257" t="str">
        <f t="shared" si="64"/>
        <v/>
      </c>
      <c r="AF261" s="286">
        <v>0</v>
      </c>
      <c r="AG261" s="257">
        <f t="shared" si="65"/>
        <v>0</v>
      </c>
      <c r="AH261" s="257" t="str">
        <f t="shared" si="66"/>
        <v/>
      </c>
      <c r="AI261" s="257">
        <f t="shared" si="67"/>
        <v>0</v>
      </c>
    </row>
    <row r="262" spans="1:35" x14ac:dyDescent="0.3">
      <c r="A262" s="287">
        <v>250</v>
      </c>
      <c r="B262" s="161"/>
      <c r="C262" s="150"/>
      <c r="D262" s="150"/>
      <c r="E262" s="150"/>
      <c r="F262" s="152"/>
      <c r="G262" s="152"/>
      <c r="H262" s="154"/>
      <c r="I262" s="155"/>
      <c r="J262" s="159"/>
      <c r="K262" s="159"/>
      <c r="L262" s="337"/>
      <c r="M262" s="343" t="str">
        <f>IF(L262="","",LOOKUP(L262,'Work Programme'!$A$8:$A$207,'Work Programme'!$B$8:$B$207))</f>
        <v/>
      </c>
      <c r="N262" s="150"/>
      <c r="O262" s="151"/>
      <c r="P262" s="254" t="str">
        <f>IF(H262="","",VLOOKUP(H262,'Overview - Financial Statement'!$A$46:$B$60,2,FALSE))</f>
        <v/>
      </c>
      <c r="Q262" s="255" t="str">
        <f t="shared" si="54"/>
        <v/>
      </c>
      <c r="R262" s="153"/>
      <c r="S262" s="153"/>
      <c r="T262" s="238">
        <f t="shared" si="55"/>
        <v>0</v>
      </c>
      <c r="U262" s="193" t="s">
        <v>44</v>
      </c>
      <c r="V262" s="173"/>
      <c r="W262" s="193" t="str">
        <f t="shared" si="56"/>
        <v/>
      </c>
      <c r="X262" s="264" t="str">
        <f t="shared" si="57"/>
        <v>OK</v>
      </c>
      <c r="Y262" s="193" t="str">
        <f t="shared" si="58"/>
        <v/>
      </c>
      <c r="Z262" s="193" t="str">
        <f t="shared" si="59"/>
        <v/>
      </c>
      <c r="AA262" s="397" t="str">
        <f t="shared" si="60"/>
        <v/>
      </c>
      <c r="AB262" s="257" t="str">
        <f t="shared" si="61"/>
        <v/>
      </c>
      <c r="AC262" s="257" t="str">
        <f t="shared" si="62"/>
        <v/>
      </c>
      <c r="AD262" s="193" t="str">
        <f t="shared" si="63"/>
        <v>CHECK DATES</v>
      </c>
      <c r="AE262" s="257" t="str">
        <f t="shared" si="64"/>
        <v/>
      </c>
      <c r="AF262" s="286">
        <v>0</v>
      </c>
      <c r="AG262" s="257">
        <f t="shared" si="65"/>
        <v>0</v>
      </c>
      <c r="AH262" s="257" t="str">
        <f t="shared" si="66"/>
        <v/>
      </c>
      <c r="AI262" s="257">
        <f t="shared" si="67"/>
        <v>0</v>
      </c>
    </row>
    <row r="263" spans="1:35" x14ac:dyDescent="0.3">
      <c r="A263" s="287">
        <v>251</v>
      </c>
      <c r="B263" s="161"/>
      <c r="C263" s="150"/>
      <c r="D263" s="150"/>
      <c r="E263" s="150"/>
      <c r="F263" s="152"/>
      <c r="G263" s="152"/>
      <c r="H263" s="154"/>
      <c r="I263" s="155"/>
      <c r="J263" s="159"/>
      <c r="K263" s="159"/>
      <c r="L263" s="337"/>
      <c r="M263" s="343" t="str">
        <f>IF(L263="","",LOOKUP(L263,'Work Programme'!$A$8:$A$207,'Work Programme'!$B$8:$B$207))</f>
        <v/>
      </c>
      <c r="N263" s="150"/>
      <c r="O263" s="151"/>
      <c r="P263" s="254" t="str">
        <f>IF(H263="","",VLOOKUP(H263,'Overview - Financial Statement'!$A$46:$B$60,2,FALSE))</f>
        <v/>
      </c>
      <c r="Q263" s="255" t="str">
        <f t="shared" si="54"/>
        <v/>
      </c>
      <c r="R263" s="153"/>
      <c r="S263" s="153"/>
      <c r="T263" s="238">
        <f t="shared" si="55"/>
        <v>0</v>
      </c>
      <c r="U263" s="193" t="s">
        <v>44</v>
      </c>
      <c r="V263" s="173"/>
      <c r="W263" s="193" t="str">
        <f t="shared" si="56"/>
        <v/>
      </c>
      <c r="X263" s="264" t="str">
        <f t="shared" si="57"/>
        <v>OK</v>
      </c>
      <c r="Y263" s="193" t="str">
        <f t="shared" si="58"/>
        <v/>
      </c>
      <c r="Z263" s="193" t="str">
        <f t="shared" si="59"/>
        <v/>
      </c>
      <c r="AA263" s="397" t="str">
        <f t="shared" si="60"/>
        <v/>
      </c>
      <c r="AB263" s="257" t="str">
        <f t="shared" si="61"/>
        <v/>
      </c>
      <c r="AC263" s="257" t="str">
        <f t="shared" si="62"/>
        <v/>
      </c>
      <c r="AD263" s="193" t="str">
        <f t="shared" si="63"/>
        <v>CHECK DATES</v>
      </c>
      <c r="AE263" s="257" t="str">
        <f t="shared" si="64"/>
        <v/>
      </c>
      <c r="AF263" s="286">
        <v>0</v>
      </c>
      <c r="AG263" s="257">
        <f t="shared" si="65"/>
        <v>0</v>
      </c>
      <c r="AH263" s="257" t="str">
        <f t="shared" si="66"/>
        <v/>
      </c>
      <c r="AI263" s="257">
        <f t="shared" si="67"/>
        <v>0</v>
      </c>
    </row>
    <row r="264" spans="1:35" x14ac:dyDescent="0.3">
      <c r="A264" s="287">
        <v>252</v>
      </c>
      <c r="B264" s="161"/>
      <c r="C264" s="150"/>
      <c r="D264" s="150"/>
      <c r="E264" s="150"/>
      <c r="F264" s="152"/>
      <c r="G264" s="152"/>
      <c r="H264" s="154"/>
      <c r="I264" s="155"/>
      <c r="J264" s="159"/>
      <c r="K264" s="159"/>
      <c r="L264" s="337"/>
      <c r="M264" s="343" t="str">
        <f>IF(L264="","",LOOKUP(L264,'Work Programme'!$A$8:$A$207,'Work Programme'!$B$8:$B$207))</f>
        <v/>
      </c>
      <c r="N264" s="150"/>
      <c r="O264" s="151"/>
      <c r="P264" s="254" t="str">
        <f>IF(H264="","",VLOOKUP(H264,'Overview - Financial Statement'!$A$46:$B$60,2,FALSE))</f>
        <v/>
      </c>
      <c r="Q264" s="255" t="str">
        <f t="shared" si="54"/>
        <v/>
      </c>
      <c r="R264" s="153"/>
      <c r="S264" s="153"/>
      <c r="T264" s="238">
        <f t="shared" si="55"/>
        <v>0</v>
      </c>
      <c r="U264" s="193" t="s">
        <v>44</v>
      </c>
      <c r="V264" s="173"/>
      <c r="W264" s="193" t="str">
        <f t="shared" si="56"/>
        <v/>
      </c>
      <c r="X264" s="264" t="str">
        <f t="shared" si="57"/>
        <v>OK</v>
      </c>
      <c r="Y264" s="193" t="str">
        <f t="shared" si="58"/>
        <v/>
      </c>
      <c r="Z264" s="193" t="str">
        <f t="shared" si="59"/>
        <v/>
      </c>
      <c r="AA264" s="397" t="str">
        <f t="shared" si="60"/>
        <v/>
      </c>
      <c r="AB264" s="257" t="str">
        <f t="shared" si="61"/>
        <v/>
      </c>
      <c r="AC264" s="257" t="str">
        <f t="shared" si="62"/>
        <v/>
      </c>
      <c r="AD264" s="193" t="str">
        <f t="shared" si="63"/>
        <v>CHECK DATES</v>
      </c>
      <c r="AE264" s="257" t="str">
        <f t="shared" si="64"/>
        <v/>
      </c>
      <c r="AF264" s="286">
        <v>0</v>
      </c>
      <c r="AG264" s="257">
        <f t="shared" si="65"/>
        <v>0</v>
      </c>
      <c r="AH264" s="257" t="str">
        <f t="shared" si="66"/>
        <v/>
      </c>
      <c r="AI264" s="257">
        <f t="shared" si="67"/>
        <v>0</v>
      </c>
    </row>
    <row r="265" spans="1:35" x14ac:dyDescent="0.3">
      <c r="A265" s="287">
        <v>253</v>
      </c>
      <c r="B265" s="161"/>
      <c r="C265" s="150"/>
      <c r="D265" s="150"/>
      <c r="E265" s="150"/>
      <c r="F265" s="152"/>
      <c r="G265" s="152"/>
      <c r="H265" s="154"/>
      <c r="I265" s="155"/>
      <c r="J265" s="159"/>
      <c r="K265" s="159"/>
      <c r="L265" s="337"/>
      <c r="M265" s="343" t="str">
        <f>IF(L265="","",LOOKUP(L265,'Work Programme'!$A$8:$A$207,'Work Programme'!$B$8:$B$207))</f>
        <v/>
      </c>
      <c r="N265" s="150"/>
      <c r="O265" s="151"/>
      <c r="P265" s="254" t="str">
        <f>IF(H265="","",VLOOKUP(H265,'Overview - Financial Statement'!$A$46:$B$60,2,FALSE))</f>
        <v/>
      </c>
      <c r="Q265" s="255" t="str">
        <f t="shared" si="54"/>
        <v/>
      </c>
      <c r="R265" s="153"/>
      <c r="S265" s="153"/>
      <c r="T265" s="238">
        <f t="shared" si="55"/>
        <v>0</v>
      </c>
      <c r="U265" s="193" t="s">
        <v>44</v>
      </c>
      <c r="V265" s="173"/>
      <c r="W265" s="193" t="str">
        <f t="shared" si="56"/>
        <v/>
      </c>
      <c r="X265" s="264" t="str">
        <f t="shared" si="57"/>
        <v>OK</v>
      </c>
      <c r="Y265" s="193" t="str">
        <f t="shared" si="58"/>
        <v/>
      </c>
      <c r="Z265" s="193" t="str">
        <f t="shared" si="59"/>
        <v/>
      </c>
      <c r="AA265" s="397" t="str">
        <f t="shared" si="60"/>
        <v/>
      </c>
      <c r="AB265" s="257" t="str">
        <f t="shared" si="61"/>
        <v/>
      </c>
      <c r="AC265" s="257" t="str">
        <f t="shared" si="62"/>
        <v/>
      </c>
      <c r="AD265" s="193" t="str">
        <f t="shared" si="63"/>
        <v>CHECK DATES</v>
      </c>
      <c r="AE265" s="257" t="str">
        <f t="shared" si="64"/>
        <v/>
      </c>
      <c r="AF265" s="286">
        <v>0</v>
      </c>
      <c r="AG265" s="257">
        <f t="shared" si="65"/>
        <v>0</v>
      </c>
      <c r="AH265" s="257" t="str">
        <f t="shared" si="66"/>
        <v/>
      </c>
      <c r="AI265" s="257">
        <f t="shared" si="67"/>
        <v>0</v>
      </c>
    </row>
    <row r="266" spans="1:35" x14ac:dyDescent="0.3">
      <c r="A266" s="287">
        <v>254</v>
      </c>
      <c r="B266" s="161"/>
      <c r="C266" s="150"/>
      <c r="D266" s="150"/>
      <c r="E266" s="150"/>
      <c r="F266" s="152"/>
      <c r="G266" s="152"/>
      <c r="H266" s="154"/>
      <c r="I266" s="155"/>
      <c r="J266" s="159"/>
      <c r="K266" s="159"/>
      <c r="L266" s="337"/>
      <c r="M266" s="343" t="str">
        <f>IF(L266="","",LOOKUP(L266,'Work Programme'!$A$8:$A$207,'Work Programme'!$B$8:$B$207))</f>
        <v/>
      </c>
      <c r="N266" s="150"/>
      <c r="O266" s="151"/>
      <c r="P266" s="254" t="str">
        <f>IF(H266="","",VLOOKUP(H266,'Overview - Financial Statement'!$A$46:$B$60,2,FALSE))</f>
        <v/>
      </c>
      <c r="Q266" s="255" t="str">
        <f t="shared" si="54"/>
        <v/>
      </c>
      <c r="R266" s="153"/>
      <c r="S266" s="153"/>
      <c r="T266" s="238">
        <f t="shared" si="55"/>
        <v>0</v>
      </c>
      <c r="U266" s="193" t="s">
        <v>44</v>
      </c>
      <c r="V266" s="173"/>
      <c r="W266" s="193" t="str">
        <f t="shared" si="56"/>
        <v/>
      </c>
      <c r="X266" s="264" t="str">
        <f t="shared" si="57"/>
        <v>OK</v>
      </c>
      <c r="Y266" s="193" t="str">
        <f t="shared" si="58"/>
        <v/>
      </c>
      <c r="Z266" s="193" t="str">
        <f t="shared" si="59"/>
        <v/>
      </c>
      <c r="AA266" s="397" t="str">
        <f t="shared" si="60"/>
        <v/>
      </c>
      <c r="AB266" s="257" t="str">
        <f t="shared" si="61"/>
        <v/>
      </c>
      <c r="AC266" s="257" t="str">
        <f t="shared" si="62"/>
        <v/>
      </c>
      <c r="AD266" s="193" t="str">
        <f t="shared" si="63"/>
        <v>CHECK DATES</v>
      </c>
      <c r="AE266" s="257" t="str">
        <f t="shared" si="64"/>
        <v/>
      </c>
      <c r="AF266" s="286">
        <v>0</v>
      </c>
      <c r="AG266" s="257">
        <f t="shared" si="65"/>
        <v>0</v>
      </c>
      <c r="AH266" s="257" t="str">
        <f t="shared" si="66"/>
        <v/>
      </c>
      <c r="AI266" s="257">
        <f t="shared" si="67"/>
        <v>0</v>
      </c>
    </row>
    <row r="267" spans="1:35" x14ac:dyDescent="0.3">
      <c r="A267" s="287">
        <v>255</v>
      </c>
      <c r="B267" s="161"/>
      <c r="C267" s="150"/>
      <c r="D267" s="150"/>
      <c r="E267" s="150"/>
      <c r="F267" s="152"/>
      <c r="G267" s="152"/>
      <c r="H267" s="154"/>
      <c r="I267" s="155"/>
      <c r="J267" s="159"/>
      <c r="K267" s="159"/>
      <c r="L267" s="337"/>
      <c r="M267" s="343" t="str">
        <f>IF(L267="","",LOOKUP(L267,'Work Programme'!$A$8:$A$207,'Work Programme'!$B$8:$B$207))</f>
        <v/>
      </c>
      <c r="N267" s="150"/>
      <c r="O267" s="151"/>
      <c r="P267" s="254" t="str">
        <f>IF(H267="","",VLOOKUP(H267,'Overview - Financial Statement'!$A$46:$B$60,2,FALSE))</f>
        <v/>
      </c>
      <c r="Q267" s="255" t="str">
        <f t="shared" si="54"/>
        <v/>
      </c>
      <c r="R267" s="153"/>
      <c r="S267" s="153"/>
      <c r="T267" s="238">
        <f t="shared" si="55"/>
        <v>0</v>
      </c>
      <c r="U267" s="193" t="s">
        <v>44</v>
      </c>
      <c r="V267" s="173"/>
      <c r="W267" s="193" t="str">
        <f t="shared" si="56"/>
        <v/>
      </c>
      <c r="X267" s="264" t="str">
        <f t="shared" si="57"/>
        <v>OK</v>
      </c>
      <c r="Y267" s="193" t="str">
        <f t="shared" si="58"/>
        <v/>
      </c>
      <c r="Z267" s="193" t="str">
        <f t="shared" si="59"/>
        <v/>
      </c>
      <c r="AA267" s="397" t="str">
        <f t="shared" si="60"/>
        <v/>
      </c>
      <c r="AB267" s="257" t="str">
        <f t="shared" si="61"/>
        <v/>
      </c>
      <c r="AC267" s="257" t="str">
        <f t="shared" si="62"/>
        <v/>
      </c>
      <c r="AD267" s="193" t="str">
        <f t="shared" si="63"/>
        <v>CHECK DATES</v>
      </c>
      <c r="AE267" s="257" t="str">
        <f t="shared" si="64"/>
        <v/>
      </c>
      <c r="AF267" s="286">
        <v>0</v>
      </c>
      <c r="AG267" s="257">
        <f t="shared" si="65"/>
        <v>0</v>
      </c>
      <c r="AH267" s="257" t="str">
        <f t="shared" si="66"/>
        <v/>
      </c>
      <c r="AI267" s="257">
        <f t="shared" si="67"/>
        <v>0</v>
      </c>
    </row>
    <row r="268" spans="1:35" x14ac:dyDescent="0.3">
      <c r="A268" s="287">
        <v>256</v>
      </c>
      <c r="B268" s="161"/>
      <c r="C268" s="150"/>
      <c r="D268" s="150"/>
      <c r="E268" s="150"/>
      <c r="F268" s="152"/>
      <c r="G268" s="152"/>
      <c r="H268" s="154"/>
      <c r="I268" s="155"/>
      <c r="J268" s="159"/>
      <c r="K268" s="159"/>
      <c r="L268" s="337"/>
      <c r="M268" s="343" t="str">
        <f>IF(L268="","",LOOKUP(L268,'Work Programme'!$A$8:$A$207,'Work Programme'!$B$8:$B$207))</f>
        <v/>
      </c>
      <c r="N268" s="150"/>
      <c r="O268" s="151"/>
      <c r="P268" s="254" t="str">
        <f>IF(H268="","",VLOOKUP(H268,'Overview - Financial Statement'!$A$46:$B$60,2,FALSE))</f>
        <v/>
      </c>
      <c r="Q268" s="255" t="str">
        <f t="shared" si="54"/>
        <v/>
      </c>
      <c r="R268" s="153"/>
      <c r="S268" s="153"/>
      <c r="T268" s="238">
        <f t="shared" si="55"/>
        <v>0</v>
      </c>
      <c r="U268" s="193" t="s">
        <v>44</v>
      </c>
      <c r="V268" s="173"/>
      <c r="W268" s="193" t="str">
        <f t="shared" si="56"/>
        <v/>
      </c>
      <c r="X268" s="264" t="str">
        <f t="shared" si="57"/>
        <v>OK</v>
      </c>
      <c r="Y268" s="193" t="str">
        <f t="shared" si="58"/>
        <v/>
      </c>
      <c r="Z268" s="193" t="str">
        <f t="shared" si="59"/>
        <v/>
      </c>
      <c r="AA268" s="397" t="str">
        <f t="shared" si="60"/>
        <v/>
      </c>
      <c r="AB268" s="257" t="str">
        <f t="shared" si="61"/>
        <v/>
      </c>
      <c r="AC268" s="257" t="str">
        <f t="shared" si="62"/>
        <v/>
      </c>
      <c r="AD268" s="193" t="str">
        <f t="shared" si="63"/>
        <v>CHECK DATES</v>
      </c>
      <c r="AE268" s="257" t="str">
        <f t="shared" si="64"/>
        <v/>
      </c>
      <c r="AF268" s="286">
        <v>0</v>
      </c>
      <c r="AG268" s="257">
        <f t="shared" si="65"/>
        <v>0</v>
      </c>
      <c r="AH268" s="257" t="str">
        <f t="shared" si="66"/>
        <v/>
      </c>
      <c r="AI268" s="257">
        <f t="shared" si="67"/>
        <v>0</v>
      </c>
    </row>
    <row r="269" spans="1:35" x14ac:dyDescent="0.3">
      <c r="A269" s="287">
        <v>257</v>
      </c>
      <c r="B269" s="161"/>
      <c r="C269" s="150"/>
      <c r="D269" s="150"/>
      <c r="E269" s="150"/>
      <c r="F269" s="152"/>
      <c r="G269" s="152"/>
      <c r="H269" s="154"/>
      <c r="I269" s="155"/>
      <c r="J269" s="159"/>
      <c r="K269" s="159"/>
      <c r="L269" s="337"/>
      <c r="M269" s="343" t="str">
        <f>IF(L269="","",LOOKUP(L269,'Work Programme'!$A$8:$A$207,'Work Programme'!$B$8:$B$207))</f>
        <v/>
      </c>
      <c r="N269" s="150"/>
      <c r="O269" s="151"/>
      <c r="P269" s="254" t="str">
        <f>IF(H269="","",VLOOKUP(H269,'Overview - Financial Statement'!$A$46:$B$60,2,FALSE))</f>
        <v/>
      </c>
      <c r="Q269" s="255" t="str">
        <f t="shared" ref="Q269:Q332" si="68">IF(P269="","",I269/P269)</f>
        <v/>
      </c>
      <c r="R269" s="153"/>
      <c r="S269" s="153"/>
      <c r="T269" s="238">
        <f t="shared" si="55"/>
        <v>0</v>
      </c>
      <c r="U269" s="193" t="s">
        <v>44</v>
      </c>
      <c r="V269" s="173"/>
      <c r="W269" s="193" t="str">
        <f t="shared" si="56"/>
        <v/>
      </c>
      <c r="X269" s="264" t="str">
        <f t="shared" si="57"/>
        <v>OK</v>
      </c>
      <c r="Y269" s="193" t="str">
        <f t="shared" si="58"/>
        <v/>
      </c>
      <c r="Z269" s="193" t="str">
        <f t="shared" si="59"/>
        <v/>
      </c>
      <c r="AA269" s="397" t="str">
        <f t="shared" si="60"/>
        <v/>
      </c>
      <c r="AB269" s="257" t="str">
        <f t="shared" si="61"/>
        <v/>
      </c>
      <c r="AC269" s="257" t="str">
        <f t="shared" si="62"/>
        <v/>
      </c>
      <c r="AD269" s="193" t="str">
        <f t="shared" si="63"/>
        <v>CHECK DATES</v>
      </c>
      <c r="AE269" s="257" t="str">
        <f t="shared" si="64"/>
        <v/>
      </c>
      <c r="AF269" s="286">
        <v>0</v>
      </c>
      <c r="AG269" s="257">
        <f t="shared" si="65"/>
        <v>0</v>
      </c>
      <c r="AH269" s="257" t="str">
        <f t="shared" si="66"/>
        <v/>
      </c>
      <c r="AI269" s="257">
        <f t="shared" si="67"/>
        <v>0</v>
      </c>
    </row>
    <row r="270" spans="1:35" x14ac:dyDescent="0.3">
      <c r="A270" s="287">
        <v>258</v>
      </c>
      <c r="B270" s="161"/>
      <c r="C270" s="150"/>
      <c r="D270" s="150"/>
      <c r="E270" s="150"/>
      <c r="F270" s="152"/>
      <c r="G270" s="152"/>
      <c r="H270" s="154"/>
      <c r="I270" s="155"/>
      <c r="J270" s="159"/>
      <c r="K270" s="159"/>
      <c r="L270" s="337"/>
      <c r="M270" s="343" t="str">
        <f>IF(L270="","",LOOKUP(L270,'Work Programme'!$A$8:$A$207,'Work Programme'!$B$8:$B$207))</f>
        <v/>
      </c>
      <c r="N270" s="150"/>
      <c r="O270" s="151"/>
      <c r="P270" s="254" t="str">
        <f>IF(H270="","",VLOOKUP(H270,'Overview - Financial Statement'!$A$46:$B$60,2,FALSE))</f>
        <v/>
      </c>
      <c r="Q270" s="255" t="str">
        <f t="shared" si="68"/>
        <v/>
      </c>
      <c r="R270" s="153"/>
      <c r="S270" s="153"/>
      <c r="T270" s="238">
        <f t="shared" si="55"/>
        <v>0</v>
      </c>
      <c r="U270" s="193" t="s">
        <v>44</v>
      </c>
      <c r="V270" s="173"/>
      <c r="W270" s="193" t="str">
        <f t="shared" si="56"/>
        <v/>
      </c>
      <c r="X270" s="264" t="str">
        <f t="shared" si="57"/>
        <v>OK</v>
      </c>
      <c r="Y270" s="193" t="str">
        <f t="shared" si="58"/>
        <v/>
      </c>
      <c r="Z270" s="193" t="str">
        <f t="shared" si="59"/>
        <v/>
      </c>
      <c r="AA270" s="397" t="str">
        <f t="shared" si="60"/>
        <v/>
      </c>
      <c r="AB270" s="257" t="str">
        <f t="shared" si="61"/>
        <v/>
      </c>
      <c r="AC270" s="257" t="str">
        <f t="shared" si="62"/>
        <v/>
      </c>
      <c r="AD270" s="193" t="str">
        <f t="shared" si="63"/>
        <v>CHECK DATES</v>
      </c>
      <c r="AE270" s="257" t="str">
        <f t="shared" si="64"/>
        <v/>
      </c>
      <c r="AF270" s="286">
        <v>0</v>
      </c>
      <c r="AG270" s="257">
        <f t="shared" si="65"/>
        <v>0</v>
      </c>
      <c r="AH270" s="257" t="str">
        <f t="shared" si="66"/>
        <v/>
      </c>
      <c r="AI270" s="257">
        <f t="shared" si="67"/>
        <v>0</v>
      </c>
    </row>
    <row r="271" spans="1:35" x14ac:dyDescent="0.3">
      <c r="A271" s="287">
        <v>259</v>
      </c>
      <c r="B271" s="161"/>
      <c r="C271" s="150"/>
      <c r="D271" s="150"/>
      <c r="E271" s="150"/>
      <c r="F271" s="152"/>
      <c r="G271" s="152"/>
      <c r="H271" s="154"/>
      <c r="I271" s="155"/>
      <c r="J271" s="159"/>
      <c r="K271" s="159"/>
      <c r="L271" s="337"/>
      <c r="M271" s="343" t="str">
        <f>IF(L271="","",LOOKUP(L271,'Work Programme'!$A$8:$A$207,'Work Programme'!$B$8:$B$207))</f>
        <v/>
      </c>
      <c r="N271" s="150"/>
      <c r="O271" s="151"/>
      <c r="P271" s="254" t="str">
        <f>IF(H271="","",VLOOKUP(H271,'Overview - Financial Statement'!$A$46:$B$60,2,FALSE))</f>
        <v/>
      </c>
      <c r="Q271" s="255" t="str">
        <f t="shared" si="68"/>
        <v/>
      </c>
      <c r="R271" s="153"/>
      <c r="S271" s="153"/>
      <c r="T271" s="238">
        <f t="shared" ref="T271:T334" si="69">IF(R271="YES",Q271,0)</f>
        <v>0</v>
      </c>
      <c r="U271" s="193" t="s">
        <v>44</v>
      </c>
      <c r="V271" s="173"/>
      <c r="W271" s="193" t="str">
        <f t="shared" si="56"/>
        <v/>
      </c>
      <c r="X271" s="264" t="str">
        <f t="shared" si="57"/>
        <v>OK</v>
      </c>
      <c r="Y271" s="193" t="str">
        <f t="shared" si="58"/>
        <v/>
      </c>
      <c r="Z271" s="193" t="str">
        <f t="shared" si="59"/>
        <v/>
      </c>
      <c r="AA271" s="397" t="str">
        <f t="shared" si="60"/>
        <v/>
      </c>
      <c r="AB271" s="257" t="str">
        <f t="shared" si="61"/>
        <v/>
      </c>
      <c r="AC271" s="257" t="str">
        <f t="shared" si="62"/>
        <v/>
      </c>
      <c r="AD271" s="193" t="str">
        <f t="shared" si="63"/>
        <v>CHECK DATES</v>
      </c>
      <c r="AE271" s="257" t="str">
        <f t="shared" si="64"/>
        <v/>
      </c>
      <c r="AF271" s="286">
        <v>0</v>
      </c>
      <c r="AG271" s="257">
        <f t="shared" si="65"/>
        <v>0</v>
      </c>
      <c r="AH271" s="257" t="str">
        <f t="shared" si="66"/>
        <v/>
      </c>
      <c r="AI271" s="257">
        <f t="shared" si="67"/>
        <v>0</v>
      </c>
    </row>
    <row r="272" spans="1:35" x14ac:dyDescent="0.3">
      <c r="A272" s="287">
        <v>260</v>
      </c>
      <c r="B272" s="161"/>
      <c r="C272" s="150"/>
      <c r="D272" s="150"/>
      <c r="E272" s="150"/>
      <c r="F272" s="152"/>
      <c r="G272" s="152"/>
      <c r="H272" s="154"/>
      <c r="I272" s="155"/>
      <c r="J272" s="159"/>
      <c r="K272" s="159"/>
      <c r="L272" s="337"/>
      <c r="M272" s="343" t="str">
        <f>IF(L272="","",LOOKUP(L272,'Work Programme'!$A$8:$A$207,'Work Programme'!$B$8:$B$207))</f>
        <v/>
      </c>
      <c r="N272" s="150"/>
      <c r="O272" s="151"/>
      <c r="P272" s="254" t="str">
        <f>IF(H272="","",VLOOKUP(H272,'Overview - Financial Statement'!$A$46:$B$60,2,FALSE))</f>
        <v/>
      </c>
      <c r="Q272" s="255" t="str">
        <f t="shared" si="68"/>
        <v/>
      </c>
      <c r="R272" s="153"/>
      <c r="S272" s="153"/>
      <c r="T272" s="238">
        <f t="shared" si="69"/>
        <v>0</v>
      </c>
      <c r="U272" s="193" t="s">
        <v>44</v>
      </c>
      <c r="V272" s="173"/>
      <c r="W272" s="193" t="str">
        <f t="shared" si="56"/>
        <v/>
      </c>
      <c r="X272" s="264" t="str">
        <f t="shared" si="57"/>
        <v>OK</v>
      </c>
      <c r="Y272" s="193" t="str">
        <f t="shared" si="58"/>
        <v/>
      </c>
      <c r="Z272" s="193" t="str">
        <f t="shared" si="59"/>
        <v/>
      </c>
      <c r="AA272" s="397" t="str">
        <f t="shared" si="60"/>
        <v/>
      </c>
      <c r="AB272" s="257" t="str">
        <f t="shared" si="61"/>
        <v/>
      </c>
      <c r="AC272" s="257" t="str">
        <f t="shared" si="62"/>
        <v/>
      </c>
      <c r="AD272" s="193" t="str">
        <f t="shared" si="63"/>
        <v>CHECK DATES</v>
      </c>
      <c r="AE272" s="257" t="str">
        <f t="shared" si="64"/>
        <v/>
      </c>
      <c r="AF272" s="286">
        <v>0</v>
      </c>
      <c r="AG272" s="257">
        <f t="shared" si="65"/>
        <v>0</v>
      </c>
      <c r="AH272" s="257" t="str">
        <f t="shared" si="66"/>
        <v/>
      </c>
      <c r="AI272" s="257">
        <f t="shared" si="67"/>
        <v>0</v>
      </c>
    </row>
    <row r="273" spans="1:35" x14ac:dyDescent="0.3">
      <c r="A273" s="287">
        <v>261</v>
      </c>
      <c r="B273" s="161"/>
      <c r="C273" s="150"/>
      <c r="D273" s="150"/>
      <c r="E273" s="150"/>
      <c r="F273" s="152"/>
      <c r="G273" s="152"/>
      <c r="H273" s="154"/>
      <c r="I273" s="155"/>
      <c r="J273" s="159"/>
      <c r="K273" s="159"/>
      <c r="L273" s="337"/>
      <c r="M273" s="343" t="str">
        <f>IF(L273="","",LOOKUP(L273,'Work Programme'!$A$8:$A$207,'Work Programme'!$B$8:$B$207))</f>
        <v/>
      </c>
      <c r="N273" s="150"/>
      <c r="O273" s="151"/>
      <c r="P273" s="254" t="str">
        <f>IF(H273="","",VLOOKUP(H273,'Overview - Financial Statement'!$A$46:$B$60,2,FALSE))</f>
        <v/>
      </c>
      <c r="Q273" s="255" t="str">
        <f t="shared" si="68"/>
        <v/>
      </c>
      <c r="R273" s="153"/>
      <c r="S273" s="153"/>
      <c r="T273" s="238">
        <f t="shared" si="69"/>
        <v>0</v>
      </c>
      <c r="U273" s="193" t="s">
        <v>44</v>
      </c>
      <c r="V273" s="173"/>
      <c r="W273" s="193" t="str">
        <f t="shared" si="56"/>
        <v/>
      </c>
      <c r="X273" s="264" t="str">
        <f t="shared" si="57"/>
        <v>OK</v>
      </c>
      <c r="Y273" s="193" t="str">
        <f t="shared" si="58"/>
        <v/>
      </c>
      <c r="Z273" s="193" t="str">
        <f t="shared" si="59"/>
        <v/>
      </c>
      <c r="AA273" s="397" t="str">
        <f t="shared" si="60"/>
        <v/>
      </c>
      <c r="AB273" s="257" t="str">
        <f t="shared" si="61"/>
        <v/>
      </c>
      <c r="AC273" s="257" t="str">
        <f t="shared" si="62"/>
        <v/>
      </c>
      <c r="AD273" s="193" t="str">
        <f t="shared" si="63"/>
        <v>CHECK DATES</v>
      </c>
      <c r="AE273" s="257" t="str">
        <f t="shared" si="64"/>
        <v/>
      </c>
      <c r="AF273" s="286">
        <v>0</v>
      </c>
      <c r="AG273" s="257">
        <f t="shared" si="65"/>
        <v>0</v>
      </c>
      <c r="AH273" s="257" t="str">
        <f t="shared" si="66"/>
        <v/>
      </c>
      <c r="AI273" s="257">
        <f t="shared" si="67"/>
        <v>0</v>
      </c>
    </row>
    <row r="274" spans="1:35" x14ac:dyDescent="0.3">
      <c r="A274" s="287">
        <v>262</v>
      </c>
      <c r="B274" s="161"/>
      <c r="C274" s="150"/>
      <c r="D274" s="150"/>
      <c r="E274" s="150"/>
      <c r="F274" s="152"/>
      <c r="G274" s="152"/>
      <c r="H274" s="154"/>
      <c r="I274" s="155"/>
      <c r="J274" s="159"/>
      <c r="K274" s="159"/>
      <c r="L274" s="337"/>
      <c r="M274" s="343" t="str">
        <f>IF(L274="","",LOOKUP(L274,'Work Programme'!$A$8:$A$207,'Work Programme'!$B$8:$B$207))</f>
        <v/>
      </c>
      <c r="N274" s="150"/>
      <c r="O274" s="151"/>
      <c r="P274" s="254" t="str">
        <f>IF(H274="","",VLOOKUP(H274,'Overview - Financial Statement'!$A$46:$B$60,2,FALSE))</f>
        <v/>
      </c>
      <c r="Q274" s="255" t="str">
        <f t="shared" si="68"/>
        <v/>
      </c>
      <c r="R274" s="153"/>
      <c r="S274" s="153"/>
      <c r="T274" s="238">
        <f t="shared" si="69"/>
        <v>0</v>
      </c>
      <c r="U274" s="193" t="s">
        <v>44</v>
      </c>
      <c r="V274" s="173"/>
      <c r="W274" s="193" t="str">
        <f t="shared" si="56"/>
        <v/>
      </c>
      <c r="X274" s="264" t="str">
        <f t="shared" si="57"/>
        <v>OK</v>
      </c>
      <c r="Y274" s="193" t="str">
        <f t="shared" si="58"/>
        <v/>
      </c>
      <c r="Z274" s="193" t="str">
        <f t="shared" si="59"/>
        <v/>
      </c>
      <c r="AA274" s="397" t="str">
        <f t="shared" si="60"/>
        <v/>
      </c>
      <c r="AB274" s="257" t="str">
        <f t="shared" si="61"/>
        <v/>
      </c>
      <c r="AC274" s="257" t="str">
        <f t="shared" si="62"/>
        <v/>
      </c>
      <c r="AD274" s="193" t="str">
        <f t="shared" si="63"/>
        <v>CHECK DATES</v>
      </c>
      <c r="AE274" s="257" t="str">
        <f t="shared" si="64"/>
        <v/>
      </c>
      <c r="AF274" s="286">
        <v>0</v>
      </c>
      <c r="AG274" s="257">
        <f t="shared" si="65"/>
        <v>0</v>
      </c>
      <c r="AH274" s="257" t="str">
        <f t="shared" si="66"/>
        <v/>
      </c>
      <c r="AI274" s="257">
        <f t="shared" si="67"/>
        <v>0</v>
      </c>
    </row>
    <row r="275" spans="1:35" x14ac:dyDescent="0.3">
      <c r="A275" s="287">
        <v>263</v>
      </c>
      <c r="B275" s="161"/>
      <c r="C275" s="150"/>
      <c r="D275" s="150"/>
      <c r="E275" s="150"/>
      <c r="F275" s="152"/>
      <c r="G275" s="152"/>
      <c r="H275" s="154"/>
      <c r="I275" s="155"/>
      <c r="J275" s="159"/>
      <c r="K275" s="159"/>
      <c r="L275" s="337"/>
      <c r="M275" s="343" t="str">
        <f>IF(L275="","",LOOKUP(L275,'Work Programme'!$A$8:$A$207,'Work Programme'!$B$8:$B$207))</f>
        <v/>
      </c>
      <c r="N275" s="150"/>
      <c r="O275" s="151"/>
      <c r="P275" s="254" t="str">
        <f>IF(H275="","",VLOOKUP(H275,'Overview - Financial Statement'!$A$46:$B$60,2,FALSE))</f>
        <v/>
      </c>
      <c r="Q275" s="255" t="str">
        <f t="shared" si="68"/>
        <v/>
      </c>
      <c r="R275" s="153"/>
      <c r="S275" s="153"/>
      <c r="T275" s="238">
        <f t="shared" si="69"/>
        <v>0</v>
      </c>
      <c r="U275" s="193" t="s">
        <v>44</v>
      </c>
      <c r="V275" s="173"/>
      <c r="W275" s="193" t="str">
        <f t="shared" si="56"/>
        <v/>
      </c>
      <c r="X275" s="264" t="str">
        <f t="shared" si="57"/>
        <v>OK</v>
      </c>
      <c r="Y275" s="193" t="str">
        <f t="shared" si="58"/>
        <v/>
      </c>
      <c r="Z275" s="193" t="str">
        <f t="shared" si="59"/>
        <v/>
      </c>
      <c r="AA275" s="397" t="str">
        <f t="shared" si="60"/>
        <v/>
      </c>
      <c r="AB275" s="257" t="str">
        <f t="shared" si="61"/>
        <v/>
      </c>
      <c r="AC275" s="257" t="str">
        <f t="shared" si="62"/>
        <v/>
      </c>
      <c r="AD275" s="193" t="str">
        <f t="shared" si="63"/>
        <v>CHECK DATES</v>
      </c>
      <c r="AE275" s="257" t="str">
        <f t="shared" si="64"/>
        <v/>
      </c>
      <c r="AF275" s="286">
        <v>0</v>
      </c>
      <c r="AG275" s="257">
        <f t="shared" si="65"/>
        <v>0</v>
      </c>
      <c r="AH275" s="257" t="str">
        <f t="shared" si="66"/>
        <v/>
      </c>
      <c r="AI275" s="257">
        <f t="shared" si="67"/>
        <v>0</v>
      </c>
    </row>
    <row r="276" spans="1:35" x14ac:dyDescent="0.3">
      <c r="A276" s="287">
        <v>264</v>
      </c>
      <c r="B276" s="161"/>
      <c r="C276" s="150"/>
      <c r="D276" s="150"/>
      <c r="E276" s="150"/>
      <c r="F276" s="152"/>
      <c r="G276" s="152"/>
      <c r="H276" s="154"/>
      <c r="I276" s="155"/>
      <c r="J276" s="159"/>
      <c r="K276" s="159"/>
      <c r="L276" s="337"/>
      <c r="M276" s="343" t="str">
        <f>IF(L276="","",LOOKUP(L276,'Work Programme'!$A$8:$A$207,'Work Programme'!$B$8:$B$207))</f>
        <v/>
      </c>
      <c r="N276" s="150"/>
      <c r="O276" s="151"/>
      <c r="P276" s="254" t="str">
        <f>IF(H276="","",VLOOKUP(H276,'Overview - Financial Statement'!$A$46:$B$60,2,FALSE))</f>
        <v/>
      </c>
      <c r="Q276" s="255" t="str">
        <f t="shared" si="68"/>
        <v/>
      </c>
      <c r="R276" s="153"/>
      <c r="S276" s="153"/>
      <c r="T276" s="238">
        <f t="shared" si="69"/>
        <v>0</v>
      </c>
      <c r="U276" s="193" t="s">
        <v>44</v>
      </c>
      <c r="V276" s="173"/>
      <c r="W276" s="193" t="str">
        <f t="shared" ref="W276:W339" si="70">IF(Q276="","",IF(F276="","CHECK DATES","OK"))</f>
        <v/>
      </c>
      <c r="X276" s="264" t="str">
        <f t="shared" ref="X276:X339" si="71">IF(F276-(J276)&lt;0,"a posteriori ?","OK")</f>
        <v>OK</v>
      </c>
      <c r="Y276" s="193" t="str">
        <f t="shared" ref="Y276:Y339" si="72">IF(Q276="","",(IF(OR(J276&lt;=($E$4-1),J276&gt;=($G$4+1),K276&lt;=($E$4-1),K276&gt;=($G$4+1)),"CHECK DATES","OK")))</f>
        <v/>
      </c>
      <c r="Z276" s="193" t="str">
        <f t="shared" ref="Z276:Z339" si="73">IF(H276="","",H276)</f>
        <v/>
      </c>
      <c r="AA276" s="397" t="str">
        <f t="shared" ref="AA276:AA339" si="74">IF(H276="","",IF(HLOOKUP(H276,$V$4:$AJ$5,2,FALSE)="",P276,IF(P276&lt;&gt;HLOOKUP(H276,$V$4:$AJ$5,2,FALSE),HLOOKUP(H276,$V$4:$AJ$5,2,FALSE),P276)))</f>
        <v/>
      </c>
      <c r="AB276" s="257" t="str">
        <f t="shared" ref="AB276:AB339" si="75">IF(P276="","",IF(AA276=1,Q276,I276/AA276))</f>
        <v/>
      </c>
      <c r="AC276" s="257" t="str">
        <f t="shared" ref="AC276:AC339" si="76">IF(AB276="","",IF(AA276=1,0,AB276-Q276))</f>
        <v/>
      </c>
      <c r="AD276" s="193" t="str">
        <f t="shared" ref="AD276:AD339" si="77">IF(Q276=0,"",(IF(G276="","CHECK DATES","OK")))</f>
        <v>CHECK DATES</v>
      </c>
      <c r="AE276" s="257" t="str">
        <f t="shared" ref="AE276:AE339" si="78">IF(OR(U276="NO",Y276="CHECK DATES",AD276="CHECK DATES"),AB276,"")</f>
        <v/>
      </c>
      <c r="AF276" s="286">
        <v>0</v>
      </c>
      <c r="AG276" s="257">
        <f t="shared" ref="AG276:AG339" si="79">IF(OR(U276="NO",AE276&gt;0,AF276&gt;0)*(AND(OR(R276="NO",R276=""))),SUM(AE276:AF276),"")</f>
        <v>0</v>
      </c>
      <c r="AH276" s="257" t="str">
        <f t="shared" ref="AH276:AH339" si="80">IF(OR(U276="NO",AE276&gt;0,AF276&gt;0)*(AND(OR(R276="YES"))),SUM(AE276:AF276),"")</f>
        <v/>
      </c>
      <c r="AI276" s="257">
        <f t="shared" ref="AI276:AI339" si="81">IF(R276="YES",AB276,0)</f>
        <v>0</v>
      </c>
    </row>
    <row r="277" spans="1:35" x14ac:dyDescent="0.3">
      <c r="A277" s="287">
        <v>265</v>
      </c>
      <c r="B277" s="161"/>
      <c r="C277" s="150"/>
      <c r="D277" s="150"/>
      <c r="E277" s="150"/>
      <c r="F277" s="152"/>
      <c r="G277" s="152"/>
      <c r="H277" s="154"/>
      <c r="I277" s="155"/>
      <c r="J277" s="159"/>
      <c r="K277" s="159"/>
      <c r="L277" s="337"/>
      <c r="M277" s="343" t="str">
        <f>IF(L277="","",LOOKUP(L277,'Work Programme'!$A$8:$A$207,'Work Programme'!$B$8:$B$207))</f>
        <v/>
      </c>
      <c r="N277" s="150"/>
      <c r="O277" s="151"/>
      <c r="P277" s="254" t="str">
        <f>IF(H277="","",VLOOKUP(H277,'Overview - Financial Statement'!$A$46:$B$60,2,FALSE))</f>
        <v/>
      </c>
      <c r="Q277" s="255" t="str">
        <f t="shared" si="68"/>
        <v/>
      </c>
      <c r="R277" s="153"/>
      <c r="S277" s="153"/>
      <c r="T277" s="238">
        <f t="shared" si="69"/>
        <v>0</v>
      </c>
      <c r="U277" s="193" t="s">
        <v>44</v>
      </c>
      <c r="V277" s="173"/>
      <c r="W277" s="193" t="str">
        <f t="shared" si="70"/>
        <v/>
      </c>
      <c r="X277" s="264" t="str">
        <f t="shared" si="71"/>
        <v>OK</v>
      </c>
      <c r="Y277" s="193" t="str">
        <f t="shared" si="72"/>
        <v/>
      </c>
      <c r="Z277" s="193" t="str">
        <f t="shared" si="73"/>
        <v/>
      </c>
      <c r="AA277" s="397" t="str">
        <f t="shared" si="74"/>
        <v/>
      </c>
      <c r="AB277" s="257" t="str">
        <f t="shared" si="75"/>
        <v/>
      </c>
      <c r="AC277" s="257" t="str">
        <f t="shared" si="76"/>
        <v/>
      </c>
      <c r="AD277" s="193" t="str">
        <f t="shared" si="77"/>
        <v>CHECK DATES</v>
      </c>
      <c r="AE277" s="257" t="str">
        <f t="shared" si="78"/>
        <v/>
      </c>
      <c r="AF277" s="286">
        <v>0</v>
      </c>
      <c r="AG277" s="257">
        <f t="shared" si="79"/>
        <v>0</v>
      </c>
      <c r="AH277" s="257" t="str">
        <f t="shared" si="80"/>
        <v/>
      </c>
      <c r="AI277" s="257">
        <f t="shared" si="81"/>
        <v>0</v>
      </c>
    </row>
    <row r="278" spans="1:35" x14ac:dyDescent="0.3">
      <c r="A278" s="287">
        <v>266</v>
      </c>
      <c r="B278" s="161"/>
      <c r="C278" s="150"/>
      <c r="D278" s="150"/>
      <c r="E278" s="150"/>
      <c r="F278" s="152"/>
      <c r="G278" s="152"/>
      <c r="H278" s="154"/>
      <c r="I278" s="155"/>
      <c r="J278" s="159"/>
      <c r="K278" s="159"/>
      <c r="L278" s="337"/>
      <c r="M278" s="343" t="str">
        <f>IF(L278="","",LOOKUP(L278,'Work Programme'!$A$8:$A$207,'Work Programme'!$B$8:$B$207))</f>
        <v/>
      </c>
      <c r="N278" s="150"/>
      <c r="O278" s="151"/>
      <c r="P278" s="254" t="str">
        <f>IF(H278="","",VLOOKUP(H278,'Overview - Financial Statement'!$A$46:$B$60,2,FALSE))</f>
        <v/>
      </c>
      <c r="Q278" s="255" t="str">
        <f t="shared" si="68"/>
        <v/>
      </c>
      <c r="R278" s="153"/>
      <c r="S278" s="153"/>
      <c r="T278" s="238">
        <f t="shared" si="69"/>
        <v>0</v>
      </c>
      <c r="U278" s="193" t="s">
        <v>44</v>
      </c>
      <c r="V278" s="173"/>
      <c r="W278" s="193" t="str">
        <f t="shared" si="70"/>
        <v/>
      </c>
      <c r="X278" s="264" t="str">
        <f t="shared" si="71"/>
        <v>OK</v>
      </c>
      <c r="Y278" s="193" t="str">
        <f t="shared" si="72"/>
        <v/>
      </c>
      <c r="Z278" s="193" t="str">
        <f t="shared" si="73"/>
        <v/>
      </c>
      <c r="AA278" s="397" t="str">
        <f t="shared" si="74"/>
        <v/>
      </c>
      <c r="AB278" s="257" t="str">
        <f t="shared" si="75"/>
        <v/>
      </c>
      <c r="AC278" s="257" t="str">
        <f t="shared" si="76"/>
        <v/>
      </c>
      <c r="AD278" s="193" t="str">
        <f t="shared" si="77"/>
        <v>CHECK DATES</v>
      </c>
      <c r="AE278" s="257" t="str">
        <f t="shared" si="78"/>
        <v/>
      </c>
      <c r="AF278" s="286">
        <v>0</v>
      </c>
      <c r="AG278" s="257">
        <f t="shared" si="79"/>
        <v>0</v>
      </c>
      <c r="AH278" s="257" t="str">
        <f t="shared" si="80"/>
        <v/>
      </c>
      <c r="AI278" s="257">
        <f t="shared" si="81"/>
        <v>0</v>
      </c>
    </row>
    <row r="279" spans="1:35" x14ac:dyDescent="0.3">
      <c r="A279" s="287">
        <v>267</v>
      </c>
      <c r="B279" s="161"/>
      <c r="C279" s="150"/>
      <c r="D279" s="150"/>
      <c r="E279" s="150"/>
      <c r="F279" s="152"/>
      <c r="G279" s="152"/>
      <c r="H279" s="154"/>
      <c r="I279" s="155"/>
      <c r="J279" s="159"/>
      <c r="K279" s="159"/>
      <c r="L279" s="337"/>
      <c r="M279" s="343" t="str">
        <f>IF(L279="","",LOOKUP(L279,'Work Programme'!$A$8:$A$207,'Work Programme'!$B$8:$B$207))</f>
        <v/>
      </c>
      <c r="N279" s="150"/>
      <c r="O279" s="151"/>
      <c r="P279" s="254" t="str">
        <f>IF(H279="","",VLOOKUP(H279,'Overview - Financial Statement'!$A$46:$B$60,2,FALSE))</f>
        <v/>
      </c>
      <c r="Q279" s="255" t="str">
        <f t="shared" si="68"/>
        <v/>
      </c>
      <c r="R279" s="153"/>
      <c r="S279" s="153"/>
      <c r="T279" s="238">
        <f t="shared" si="69"/>
        <v>0</v>
      </c>
      <c r="U279" s="193" t="s">
        <v>44</v>
      </c>
      <c r="V279" s="173"/>
      <c r="W279" s="193" t="str">
        <f t="shared" si="70"/>
        <v/>
      </c>
      <c r="X279" s="264" t="str">
        <f t="shared" si="71"/>
        <v>OK</v>
      </c>
      <c r="Y279" s="193" t="str">
        <f t="shared" si="72"/>
        <v/>
      </c>
      <c r="Z279" s="193" t="str">
        <f t="shared" si="73"/>
        <v/>
      </c>
      <c r="AA279" s="397" t="str">
        <f t="shared" si="74"/>
        <v/>
      </c>
      <c r="AB279" s="257" t="str">
        <f t="shared" si="75"/>
        <v/>
      </c>
      <c r="AC279" s="257" t="str">
        <f t="shared" si="76"/>
        <v/>
      </c>
      <c r="AD279" s="193" t="str">
        <f t="shared" si="77"/>
        <v>CHECK DATES</v>
      </c>
      <c r="AE279" s="257" t="str">
        <f t="shared" si="78"/>
        <v/>
      </c>
      <c r="AF279" s="286">
        <v>0</v>
      </c>
      <c r="AG279" s="257">
        <f t="shared" si="79"/>
        <v>0</v>
      </c>
      <c r="AH279" s="257" t="str">
        <f t="shared" si="80"/>
        <v/>
      </c>
      <c r="AI279" s="257">
        <f t="shared" si="81"/>
        <v>0</v>
      </c>
    </row>
    <row r="280" spans="1:35" x14ac:dyDescent="0.3">
      <c r="A280" s="287">
        <v>268</v>
      </c>
      <c r="B280" s="161"/>
      <c r="C280" s="150"/>
      <c r="D280" s="150"/>
      <c r="E280" s="150"/>
      <c r="F280" s="152"/>
      <c r="G280" s="152"/>
      <c r="H280" s="154"/>
      <c r="I280" s="155"/>
      <c r="J280" s="159"/>
      <c r="K280" s="159"/>
      <c r="L280" s="337"/>
      <c r="M280" s="343" t="str">
        <f>IF(L280="","",LOOKUP(L280,'Work Programme'!$A$8:$A$207,'Work Programme'!$B$8:$B$207))</f>
        <v/>
      </c>
      <c r="N280" s="150"/>
      <c r="O280" s="151"/>
      <c r="P280" s="254" t="str">
        <f>IF(H280="","",VLOOKUP(H280,'Overview - Financial Statement'!$A$46:$B$60,2,FALSE))</f>
        <v/>
      </c>
      <c r="Q280" s="255" t="str">
        <f t="shared" si="68"/>
        <v/>
      </c>
      <c r="R280" s="153"/>
      <c r="S280" s="153"/>
      <c r="T280" s="238">
        <f t="shared" si="69"/>
        <v>0</v>
      </c>
      <c r="U280" s="193" t="s">
        <v>44</v>
      </c>
      <c r="V280" s="173"/>
      <c r="W280" s="193" t="str">
        <f t="shared" si="70"/>
        <v/>
      </c>
      <c r="X280" s="264" t="str">
        <f t="shared" si="71"/>
        <v>OK</v>
      </c>
      <c r="Y280" s="193" t="str">
        <f t="shared" si="72"/>
        <v/>
      </c>
      <c r="Z280" s="193" t="str">
        <f t="shared" si="73"/>
        <v/>
      </c>
      <c r="AA280" s="397" t="str">
        <f t="shared" si="74"/>
        <v/>
      </c>
      <c r="AB280" s="257" t="str">
        <f t="shared" si="75"/>
        <v/>
      </c>
      <c r="AC280" s="257" t="str">
        <f t="shared" si="76"/>
        <v/>
      </c>
      <c r="AD280" s="193" t="str">
        <f t="shared" si="77"/>
        <v>CHECK DATES</v>
      </c>
      <c r="AE280" s="257" t="str">
        <f t="shared" si="78"/>
        <v/>
      </c>
      <c r="AF280" s="286">
        <v>0</v>
      </c>
      <c r="AG280" s="257">
        <f t="shared" si="79"/>
        <v>0</v>
      </c>
      <c r="AH280" s="257" t="str">
        <f t="shared" si="80"/>
        <v/>
      </c>
      <c r="AI280" s="257">
        <f t="shared" si="81"/>
        <v>0</v>
      </c>
    </row>
    <row r="281" spans="1:35" x14ac:dyDescent="0.3">
      <c r="A281" s="287">
        <v>269</v>
      </c>
      <c r="B281" s="161"/>
      <c r="C281" s="150"/>
      <c r="D281" s="150"/>
      <c r="E281" s="150"/>
      <c r="F281" s="152"/>
      <c r="G281" s="152"/>
      <c r="H281" s="154"/>
      <c r="I281" s="155"/>
      <c r="J281" s="159"/>
      <c r="K281" s="159"/>
      <c r="L281" s="337"/>
      <c r="M281" s="343" t="str">
        <f>IF(L281="","",LOOKUP(L281,'Work Programme'!$A$8:$A$207,'Work Programme'!$B$8:$B$207))</f>
        <v/>
      </c>
      <c r="N281" s="150"/>
      <c r="O281" s="151"/>
      <c r="P281" s="254" t="str">
        <f>IF(H281="","",VLOOKUP(H281,'Overview - Financial Statement'!$A$46:$B$60,2,FALSE))</f>
        <v/>
      </c>
      <c r="Q281" s="255" t="str">
        <f t="shared" si="68"/>
        <v/>
      </c>
      <c r="R281" s="153"/>
      <c r="S281" s="153"/>
      <c r="T281" s="238">
        <f t="shared" si="69"/>
        <v>0</v>
      </c>
      <c r="U281" s="193" t="s">
        <v>44</v>
      </c>
      <c r="V281" s="173"/>
      <c r="W281" s="193" t="str">
        <f t="shared" si="70"/>
        <v/>
      </c>
      <c r="X281" s="264" t="str">
        <f t="shared" si="71"/>
        <v>OK</v>
      </c>
      <c r="Y281" s="193" t="str">
        <f t="shared" si="72"/>
        <v/>
      </c>
      <c r="Z281" s="193" t="str">
        <f t="shared" si="73"/>
        <v/>
      </c>
      <c r="AA281" s="397" t="str">
        <f t="shared" si="74"/>
        <v/>
      </c>
      <c r="AB281" s="257" t="str">
        <f t="shared" si="75"/>
        <v/>
      </c>
      <c r="AC281" s="257" t="str">
        <f t="shared" si="76"/>
        <v/>
      </c>
      <c r="AD281" s="193" t="str">
        <f t="shared" si="77"/>
        <v>CHECK DATES</v>
      </c>
      <c r="AE281" s="257" t="str">
        <f t="shared" si="78"/>
        <v/>
      </c>
      <c r="AF281" s="286">
        <v>0</v>
      </c>
      <c r="AG281" s="257">
        <f t="shared" si="79"/>
        <v>0</v>
      </c>
      <c r="AH281" s="257" t="str">
        <f t="shared" si="80"/>
        <v/>
      </c>
      <c r="AI281" s="257">
        <f t="shared" si="81"/>
        <v>0</v>
      </c>
    </row>
    <row r="282" spans="1:35" x14ac:dyDescent="0.3">
      <c r="A282" s="287">
        <v>270</v>
      </c>
      <c r="B282" s="161"/>
      <c r="C282" s="150"/>
      <c r="D282" s="150"/>
      <c r="E282" s="150"/>
      <c r="F282" s="152"/>
      <c r="G282" s="152"/>
      <c r="H282" s="154"/>
      <c r="I282" s="155"/>
      <c r="J282" s="159"/>
      <c r="K282" s="159"/>
      <c r="L282" s="337"/>
      <c r="M282" s="343" t="str">
        <f>IF(L282="","",LOOKUP(L282,'Work Programme'!$A$8:$A$207,'Work Programme'!$B$8:$B$207))</f>
        <v/>
      </c>
      <c r="N282" s="150"/>
      <c r="O282" s="151"/>
      <c r="P282" s="254" t="str">
        <f>IF(H282="","",VLOOKUP(H282,'Overview - Financial Statement'!$A$46:$B$60,2,FALSE))</f>
        <v/>
      </c>
      <c r="Q282" s="255" t="str">
        <f t="shared" si="68"/>
        <v/>
      </c>
      <c r="R282" s="153"/>
      <c r="S282" s="153"/>
      <c r="T282" s="238">
        <f t="shared" si="69"/>
        <v>0</v>
      </c>
      <c r="U282" s="193" t="s">
        <v>44</v>
      </c>
      <c r="V282" s="173"/>
      <c r="W282" s="193" t="str">
        <f t="shared" si="70"/>
        <v/>
      </c>
      <c r="X282" s="264" t="str">
        <f t="shared" si="71"/>
        <v>OK</v>
      </c>
      <c r="Y282" s="193" t="str">
        <f t="shared" si="72"/>
        <v/>
      </c>
      <c r="Z282" s="193" t="str">
        <f t="shared" si="73"/>
        <v/>
      </c>
      <c r="AA282" s="397" t="str">
        <f t="shared" si="74"/>
        <v/>
      </c>
      <c r="AB282" s="257" t="str">
        <f t="shared" si="75"/>
        <v/>
      </c>
      <c r="AC282" s="257" t="str">
        <f t="shared" si="76"/>
        <v/>
      </c>
      <c r="AD282" s="193" t="str">
        <f t="shared" si="77"/>
        <v>CHECK DATES</v>
      </c>
      <c r="AE282" s="257" t="str">
        <f t="shared" si="78"/>
        <v/>
      </c>
      <c r="AF282" s="286">
        <v>0</v>
      </c>
      <c r="AG282" s="257">
        <f t="shared" si="79"/>
        <v>0</v>
      </c>
      <c r="AH282" s="257" t="str">
        <f t="shared" si="80"/>
        <v/>
      </c>
      <c r="AI282" s="257">
        <f t="shared" si="81"/>
        <v>0</v>
      </c>
    </row>
    <row r="283" spans="1:35" x14ac:dyDescent="0.3">
      <c r="A283" s="287">
        <v>271</v>
      </c>
      <c r="B283" s="161"/>
      <c r="C283" s="150"/>
      <c r="D283" s="150"/>
      <c r="E283" s="150"/>
      <c r="F283" s="152"/>
      <c r="G283" s="152"/>
      <c r="H283" s="154"/>
      <c r="I283" s="155"/>
      <c r="J283" s="159"/>
      <c r="K283" s="159"/>
      <c r="L283" s="337"/>
      <c r="M283" s="343" t="str">
        <f>IF(L283="","",LOOKUP(L283,'Work Programme'!$A$8:$A$207,'Work Programme'!$B$8:$B$207))</f>
        <v/>
      </c>
      <c r="N283" s="150"/>
      <c r="O283" s="151"/>
      <c r="P283" s="254" t="str">
        <f>IF(H283="","",VLOOKUP(H283,'Overview - Financial Statement'!$A$46:$B$60,2,FALSE))</f>
        <v/>
      </c>
      <c r="Q283" s="255" t="str">
        <f t="shared" si="68"/>
        <v/>
      </c>
      <c r="R283" s="153"/>
      <c r="S283" s="153"/>
      <c r="T283" s="238">
        <f t="shared" si="69"/>
        <v>0</v>
      </c>
      <c r="U283" s="193" t="s">
        <v>44</v>
      </c>
      <c r="V283" s="173"/>
      <c r="W283" s="193" t="str">
        <f t="shared" si="70"/>
        <v/>
      </c>
      <c r="X283" s="264" t="str">
        <f t="shared" si="71"/>
        <v>OK</v>
      </c>
      <c r="Y283" s="193" t="str">
        <f t="shared" si="72"/>
        <v/>
      </c>
      <c r="Z283" s="193" t="str">
        <f t="shared" si="73"/>
        <v/>
      </c>
      <c r="AA283" s="397" t="str">
        <f t="shared" si="74"/>
        <v/>
      </c>
      <c r="AB283" s="257" t="str">
        <f t="shared" si="75"/>
        <v/>
      </c>
      <c r="AC283" s="257" t="str">
        <f t="shared" si="76"/>
        <v/>
      </c>
      <c r="AD283" s="193" t="str">
        <f t="shared" si="77"/>
        <v>CHECK DATES</v>
      </c>
      <c r="AE283" s="257" t="str">
        <f t="shared" si="78"/>
        <v/>
      </c>
      <c r="AF283" s="286">
        <v>0</v>
      </c>
      <c r="AG283" s="257">
        <f t="shared" si="79"/>
        <v>0</v>
      </c>
      <c r="AH283" s="257" t="str">
        <f t="shared" si="80"/>
        <v/>
      </c>
      <c r="AI283" s="257">
        <f t="shared" si="81"/>
        <v>0</v>
      </c>
    </row>
    <row r="284" spans="1:35" x14ac:dyDescent="0.3">
      <c r="A284" s="287">
        <v>272</v>
      </c>
      <c r="B284" s="161"/>
      <c r="C284" s="150"/>
      <c r="D284" s="150"/>
      <c r="E284" s="150"/>
      <c r="F284" s="152"/>
      <c r="G284" s="152"/>
      <c r="H284" s="154"/>
      <c r="I284" s="155"/>
      <c r="J284" s="159"/>
      <c r="K284" s="159"/>
      <c r="L284" s="337"/>
      <c r="M284" s="343" t="str">
        <f>IF(L284="","",LOOKUP(L284,'Work Programme'!$A$8:$A$207,'Work Programme'!$B$8:$B$207))</f>
        <v/>
      </c>
      <c r="N284" s="150"/>
      <c r="O284" s="151"/>
      <c r="P284" s="254" t="str">
        <f>IF(H284="","",VLOOKUP(H284,'Overview - Financial Statement'!$A$46:$B$60,2,FALSE))</f>
        <v/>
      </c>
      <c r="Q284" s="255" t="str">
        <f t="shared" si="68"/>
        <v/>
      </c>
      <c r="R284" s="153"/>
      <c r="S284" s="153"/>
      <c r="T284" s="238">
        <f t="shared" si="69"/>
        <v>0</v>
      </c>
      <c r="U284" s="193" t="s">
        <v>44</v>
      </c>
      <c r="V284" s="173"/>
      <c r="W284" s="193" t="str">
        <f t="shared" si="70"/>
        <v/>
      </c>
      <c r="X284" s="264" t="str">
        <f t="shared" si="71"/>
        <v>OK</v>
      </c>
      <c r="Y284" s="193" t="str">
        <f t="shared" si="72"/>
        <v/>
      </c>
      <c r="Z284" s="193" t="str">
        <f t="shared" si="73"/>
        <v/>
      </c>
      <c r="AA284" s="397" t="str">
        <f t="shared" si="74"/>
        <v/>
      </c>
      <c r="AB284" s="257" t="str">
        <f t="shared" si="75"/>
        <v/>
      </c>
      <c r="AC284" s="257" t="str">
        <f t="shared" si="76"/>
        <v/>
      </c>
      <c r="AD284" s="193" t="str">
        <f t="shared" si="77"/>
        <v>CHECK DATES</v>
      </c>
      <c r="AE284" s="257" t="str">
        <f t="shared" si="78"/>
        <v/>
      </c>
      <c r="AF284" s="286">
        <v>0</v>
      </c>
      <c r="AG284" s="257">
        <f t="shared" si="79"/>
        <v>0</v>
      </c>
      <c r="AH284" s="257" t="str">
        <f t="shared" si="80"/>
        <v/>
      </c>
      <c r="AI284" s="257">
        <f t="shared" si="81"/>
        <v>0</v>
      </c>
    </row>
    <row r="285" spans="1:35" x14ac:dyDescent="0.3">
      <c r="A285" s="287">
        <v>273</v>
      </c>
      <c r="B285" s="161"/>
      <c r="C285" s="150"/>
      <c r="D285" s="150"/>
      <c r="E285" s="150"/>
      <c r="F285" s="152"/>
      <c r="G285" s="152"/>
      <c r="H285" s="154"/>
      <c r="I285" s="155"/>
      <c r="J285" s="159"/>
      <c r="K285" s="159"/>
      <c r="L285" s="337"/>
      <c r="M285" s="343" t="str">
        <f>IF(L285="","",LOOKUP(L285,'Work Programme'!$A$8:$A$207,'Work Programme'!$B$8:$B$207))</f>
        <v/>
      </c>
      <c r="N285" s="150"/>
      <c r="O285" s="151"/>
      <c r="P285" s="254" t="str">
        <f>IF(H285="","",VLOOKUP(H285,'Overview - Financial Statement'!$A$46:$B$60,2,FALSE))</f>
        <v/>
      </c>
      <c r="Q285" s="255" t="str">
        <f t="shared" si="68"/>
        <v/>
      </c>
      <c r="R285" s="153"/>
      <c r="S285" s="153"/>
      <c r="T285" s="238">
        <f t="shared" si="69"/>
        <v>0</v>
      </c>
      <c r="U285" s="193" t="s">
        <v>44</v>
      </c>
      <c r="V285" s="173"/>
      <c r="W285" s="193" t="str">
        <f t="shared" si="70"/>
        <v/>
      </c>
      <c r="X285" s="264" t="str">
        <f t="shared" si="71"/>
        <v>OK</v>
      </c>
      <c r="Y285" s="193" t="str">
        <f t="shared" si="72"/>
        <v/>
      </c>
      <c r="Z285" s="193" t="str">
        <f t="shared" si="73"/>
        <v/>
      </c>
      <c r="AA285" s="397" t="str">
        <f t="shared" si="74"/>
        <v/>
      </c>
      <c r="AB285" s="257" t="str">
        <f t="shared" si="75"/>
        <v/>
      </c>
      <c r="AC285" s="257" t="str">
        <f t="shared" si="76"/>
        <v/>
      </c>
      <c r="AD285" s="193" t="str">
        <f t="shared" si="77"/>
        <v>CHECK DATES</v>
      </c>
      <c r="AE285" s="257" t="str">
        <f t="shared" si="78"/>
        <v/>
      </c>
      <c r="AF285" s="286">
        <v>0</v>
      </c>
      <c r="AG285" s="257">
        <f t="shared" si="79"/>
        <v>0</v>
      </c>
      <c r="AH285" s="257" t="str">
        <f t="shared" si="80"/>
        <v/>
      </c>
      <c r="AI285" s="257">
        <f t="shared" si="81"/>
        <v>0</v>
      </c>
    </row>
    <row r="286" spans="1:35" x14ac:dyDescent="0.3">
      <c r="A286" s="287">
        <v>274</v>
      </c>
      <c r="B286" s="161"/>
      <c r="C286" s="150"/>
      <c r="D286" s="150"/>
      <c r="E286" s="150"/>
      <c r="F286" s="152"/>
      <c r="G286" s="152"/>
      <c r="H286" s="154"/>
      <c r="I286" s="155"/>
      <c r="J286" s="159"/>
      <c r="K286" s="159"/>
      <c r="L286" s="337"/>
      <c r="M286" s="343" t="str">
        <f>IF(L286="","",LOOKUP(L286,'Work Programme'!$A$8:$A$207,'Work Programme'!$B$8:$B$207))</f>
        <v/>
      </c>
      <c r="N286" s="150"/>
      <c r="O286" s="151"/>
      <c r="P286" s="254" t="str">
        <f>IF(H286="","",VLOOKUP(H286,'Overview - Financial Statement'!$A$46:$B$60,2,FALSE))</f>
        <v/>
      </c>
      <c r="Q286" s="255" t="str">
        <f t="shared" si="68"/>
        <v/>
      </c>
      <c r="R286" s="153"/>
      <c r="S286" s="153"/>
      <c r="T286" s="238">
        <f t="shared" si="69"/>
        <v>0</v>
      </c>
      <c r="U286" s="193" t="s">
        <v>44</v>
      </c>
      <c r="V286" s="173"/>
      <c r="W286" s="193" t="str">
        <f t="shared" si="70"/>
        <v/>
      </c>
      <c r="X286" s="264" t="str">
        <f t="shared" si="71"/>
        <v>OK</v>
      </c>
      <c r="Y286" s="193" t="str">
        <f t="shared" si="72"/>
        <v/>
      </c>
      <c r="Z286" s="193" t="str">
        <f t="shared" si="73"/>
        <v/>
      </c>
      <c r="AA286" s="397" t="str">
        <f t="shared" si="74"/>
        <v/>
      </c>
      <c r="AB286" s="257" t="str">
        <f t="shared" si="75"/>
        <v/>
      </c>
      <c r="AC286" s="257" t="str">
        <f t="shared" si="76"/>
        <v/>
      </c>
      <c r="AD286" s="193" t="str">
        <f t="shared" si="77"/>
        <v>CHECK DATES</v>
      </c>
      <c r="AE286" s="257" t="str">
        <f t="shared" si="78"/>
        <v/>
      </c>
      <c r="AF286" s="286">
        <v>0</v>
      </c>
      <c r="AG286" s="257">
        <f t="shared" si="79"/>
        <v>0</v>
      </c>
      <c r="AH286" s="257" t="str">
        <f t="shared" si="80"/>
        <v/>
      </c>
      <c r="AI286" s="257">
        <f t="shared" si="81"/>
        <v>0</v>
      </c>
    </row>
    <row r="287" spans="1:35" x14ac:dyDescent="0.3">
      <c r="A287" s="287">
        <v>275</v>
      </c>
      <c r="B287" s="161"/>
      <c r="C287" s="150"/>
      <c r="D287" s="150"/>
      <c r="E287" s="150"/>
      <c r="F287" s="152"/>
      <c r="G287" s="152"/>
      <c r="H287" s="154"/>
      <c r="I287" s="155"/>
      <c r="J287" s="159"/>
      <c r="K287" s="159"/>
      <c r="L287" s="337"/>
      <c r="M287" s="343" t="str">
        <f>IF(L287="","",LOOKUP(L287,'Work Programme'!$A$8:$A$207,'Work Programme'!$B$8:$B$207))</f>
        <v/>
      </c>
      <c r="N287" s="150"/>
      <c r="O287" s="151"/>
      <c r="P287" s="254" t="str">
        <f>IF(H287="","",VLOOKUP(H287,'Overview - Financial Statement'!$A$46:$B$60,2,FALSE))</f>
        <v/>
      </c>
      <c r="Q287" s="255" t="str">
        <f t="shared" si="68"/>
        <v/>
      </c>
      <c r="R287" s="153"/>
      <c r="S287" s="153"/>
      <c r="T287" s="238">
        <f t="shared" si="69"/>
        <v>0</v>
      </c>
      <c r="U287" s="193" t="s">
        <v>44</v>
      </c>
      <c r="V287" s="173"/>
      <c r="W287" s="193" t="str">
        <f t="shared" si="70"/>
        <v/>
      </c>
      <c r="X287" s="264" t="str">
        <f t="shared" si="71"/>
        <v>OK</v>
      </c>
      <c r="Y287" s="193" t="str">
        <f t="shared" si="72"/>
        <v/>
      </c>
      <c r="Z287" s="193" t="str">
        <f t="shared" si="73"/>
        <v/>
      </c>
      <c r="AA287" s="397" t="str">
        <f t="shared" si="74"/>
        <v/>
      </c>
      <c r="AB287" s="257" t="str">
        <f t="shared" si="75"/>
        <v/>
      </c>
      <c r="AC287" s="257" t="str">
        <f t="shared" si="76"/>
        <v/>
      </c>
      <c r="AD287" s="193" t="str">
        <f t="shared" si="77"/>
        <v>CHECK DATES</v>
      </c>
      <c r="AE287" s="257" t="str">
        <f t="shared" si="78"/>
        <v/>
      </c>
      <c r="AF287" s="286">
        <v>0</v>
      </c>
      <c r="AG287" s="257">
        <f t="shared" si="79"/>
        <v>0</v>
      </c>
      <c r="AH287" s="257" t="str">
        <f t="shared" si="80"/>
        <v/>
      </c>
      <c r="AI287" s="257">
        <f t="shared" si="81"/>
        <v>0</v>
      </c>
    </row>
    <row r="288" spans="1:35" x14ac:dyDescent="0.3">
      <c r="A288" s="287">
        <v>276</v>
      </c>
      <c r="B288" s="161"/>
      <c r="C288" s="150"/>
      <c r="D288" s="150"/>
      <c r="E288" s="150"/>
      <c r="F288" s="152"/>
      <c r="G288" s="152"/>
      <c r="H288" s="154"/>
      <c r="I288" s="155"/>
      <c r="J288" s="159"/>
      <c r="K288" s="159"/>
      <c r="L288" s="337"/>
      <c r="M288" s="343" t="str">
        <f>IF(L288="","",LOOKUP(L288,'Work Programme'!$A$8:$A$207,'Work Programme'!$B$8:$B$207))</f>
        <v/>
      </c>
      <c r="N288" s="150"/>
      <c r="O288" s="151"/>
      <c r="P288" s="254" t="str">
        <f>IF(H288="","",VLOOKUP(H288,'Overview - Financial Statement'!$A$46:$B$60,2,FALSE))</f>
        <v/>
      </c>
      <c r="Q288" s="255" t="str">
        <f t="shared" si="68"/>
        <v/>
      </c>
      <c r="R288" s="153"/>
      <c r="S288" s="153"/>
      <c r="T288" s="238">
        <f t="shared" si="69"/>
        <v>0</v>
      </c>
      <c r="U288" s="193" t="s">
        <v>44</v>
      </c>
      <c r="V288" s="173"/>
      <c r="W288" s="193" t="str">
        <f t="shared" si="70"/>
        <v/>
      </c>
      <c r="X288" s="264" t="str">
        <f t="shared" si="71"/>
        <v>OK</v>
      </c>
      <c r="Y288" s="193" t="str">
        <f t="shared" si="72"/>
        <v/>
      </c>
      <c r="Z288" s="193" t="str">
        <f t="shared" si="73"/>
        <v/>
      </c>
      <c r="AA288" s="397" t="str">
        <f t="shared" si="74"/>
        <v/>
      </c>
      <c r="AB288" s="257" t="str">
        <f t="shared" si="75"/>
        <v/>
      </c>
      <c r="AC288" s="257" t="str">
        <f t="shared" si="76"/>
        <v/>
      </c>
      <c r="AD288" s="193" t="str">
        <f t="shared" si="77"/>
        <v>CHECK DATES</v>
      </c>
      <c r="AE288" s="257" t="str">
        <f t="shared" si="78"/>
        <v/>
      </c>
      <c r="AF288" s="286">
        <v>0</v>
      </c>
      <c r="AG288" s="257">
        <f t="shared" si="79"/>
        <v>0</v>
      </c>
      <c r="AH288" s="257" t="str">
        <f t="shared" si="80"/>
        <v/>
      </c>
      <c r="AI288" s="257">
        <f t="shared" si="81"/>
        <v>0</v>
      </c>
    </row>
    <row r="289" spans="1:35" x14ac:dyDescent="0.3">
      <c r="A289" s="287">
        <v>277</v>
      </c>
      <c r="B289" s="161"/>
      <c r="C289" s="150"/>
      <c r="D289" s="150"/>
      <c r="E289" s="150"/>
      <c r="F289" s="152"/>
      <c r="G289" s="152"/>
      <c r="H289" s="154"/>
      <c r="I289" s="155"/>
      <c r="J289" s="159"/>
      <c r="K289" s="159"/>
      <c r="L289" s="337"/>
      <c r="M289" s="343" t="str">
        <f>IF(L289="","",LOOKUP(L289,'Work Programme'!$A$8:$A$207,'Work Programme'!$B$8:$B$207))</f>
        <v/>
      </c>
      <c r="N289" s="150"/>
      <c r="O289" s="151"/>
      <c r="P289" s="254" t="str">
        <f>IF(H289="","",VLOOKUP(H289,'Overview - Financial Statement'!$A$46:$B$60,2,FALSE))</f>
        <v/>
      </c>
      <c r="Q289" s="255" t="str">
        <f t="shared" si="68"/>
        <v/>
      </c>
      <c r="R289" s="153"/>
      <c r="S289" s="153"/>
      <c r="T289" s="238">
        <f t="shared" si="69"/>
        <v>0</v>
      </c>
      <c r="U289" s="193" t="s">
        <v>44</v>
      </c>
      <c r="V289" s="173"/>
      <c r="W289" s="193" t="str">
        <f t="shared" si="70"/>
        <v/>
      </c>
      <c r="X289" s="264" t="str">
        <f t="shared" si="71"/>
        <v>OK</v>
      </c>
      <c r="Y289" s="193" t="str">
        <f t="shared" si="72"/>
        <v/>
      </c>
      <c r="Z289" s="193" t="str">
        <f t="shared" si="73"/>
        <v/>
      </c>
      <c r="AA289" s="397" t="str">
        <f t="shared" si="74"/>
        <v/>
      </c>
      <c r="AB289" s="257" t="str">
        <f t="shared" si="75"/>
        <v/>
      </c>
      <c r="AC289" s="257" t="str">
        <f t="shared" si="76"/>
        <v/>
      </c>
      <c r="AD289" s="193" t="str">
        <f t="shared" si="77"/>
        <v>CHECK DATES</v>
      </c>
      <c r="AE289" s="257" t="str">
        <f t="shared" si="78"/>
        <v/>
      </c>
      <c r="AF289" s="286">
        <v>0</v>
      </c>
      <c r="AG289" s="257">
        <f t="shared" si="79"/>
        <v>0</v>
      </c>
      <c r="AH289" s="257" t="str">
        <f t="shared" si="80"/>
        <v/>
      </c>
      <c r="AI289" s="257">
        <f t="shared" si="81"/>
        <v>0</v>
      </c>
    </row>
    <row r="290" spans="1:35" x14ac:dyDescent="0.3">
      <c r="A290" s="287">
        <v>278</v>
      </c>
      <c r="B290" s="161"/>
      <c r="C290" s="150"/>
      <c r="D290" s="150"/>
      <c r="E290" s="150"/>
      <c r="F290" s="152"/>
      <c r="G290" s="152"/>
      <c r="H290" s="154"/>
      <c r="I290" s="155"/>
      <c r="J290" s="159"/>
      <c r="K290" s="159"/>
      <c r="L290" s="337"/>
      <c r="M290" s="343" t="str">
        <f>IF(L290="","",LOOKUP(L290,'Work Programme'!$A$8:$A$207,'Work Programme'!$B$8:$B$207))</f>
        <v/>
      </c>
      <c r="N290" s="150"/>
      <c r="O290" s="151"/>
      <c r="P290" s="254" t="str">
        <f>IF(H290="","",VLOOKUP(H290,'Overview - Financial Statement'!$A$46:$B$60,2,FALSE))</f>
        <v/>
      </c>
      <c r="Q290" s="255" t="str">
        <f t="shared" si="68"/>
        <v/>
      </c>
      <c r="R290" s="153"/>
      <c r="S290" s="153"/>
      <c r="T290" s="238">
        <f t="shared" si="69"/>
        <v>0</v>
      </c>
      <c r="U290" s="193" t="s">
        <v>44</v>
      </c>
      <c r="V290" s="173"/>
      <c r="W290" s="193" t="str">
        <f t="shared" si="70"/>
        <v/>
      </c>
      <c r="X290" s="264" t="str">
        <f t="shared" si="71"/>
        <v>OK</v>
      </c>
      <c r="Y290" s="193" t="str">
        <f t="shared" si="72"/>
        <v/>
      </c>
      <c r="Z290" s="193" t="str">
        <f t="shared" si="73"/>
        <v/>
      </c>
      <c r="AA290" s="397" t="str">
        <f t="shared" si="74"/>
        <v/>
      </c>
      <c r="AB290" s="257" t="str">
        <f t="shared" si="75"/>
        <v/>
      </c>
      <c r="AC290" s="257" t="str">
        <f t="shared" si="76"/>
        <v/>
      </c>
      <c r="AD290" s="193" t="str">
        <f t="shared" si="77"/>
        <v>CHECK DATES</v>
      </c>
      <c r="AE290" s="257" t="str">
        <f t="shared" si="78"/>
        <v/>
      </c>
      <c r="AF290" s="286">
        <v>0</v>
      </c>
      <c r="AG290" s="257">
        <f t="shared" si="79"/>
        <v>0</v>
      </c>
      <c r="AH290" s="257" t="str">
        <f t="shared" si="80"/>
        <v/>
      </c>
      <c r="AI290" s="257">
        <f t="shared" si="81"/>
        <v>0</v>
      </c>
    </row>
    <row r="291" spans="1:35" x14ac:dyDescent="0.3">
      <c r="A291" s="287">
        <v>279</v>
      </c>
      <c r="B291" s="161"/>
      <c r="C291" s="150"/>
      <c r="D291" s="150"/>
      <c r="E291" s="150"/>
      <c r="F291" s="152"/>
      <c r="G291" s="152"/>
      <c r="H291" s="154"/>
      <c r="I291" s="155"/>
      <c r="J291" s="159"/>
      <c r="K291" s="159"/>
      <c r="L291" s="337"/>
      <c r="M291" s="343" t="str">
        <f>IF(L291="","",LOOKUP(L291,'Work Programme'!$A$8:$A$207,'Work Programme'!$B$8:$B$207))</f>
        <v/>
      </c>
      <c r="N291" s="150"/>
      <c r="O291" s="151"/>
      <c r="P291" s="254" t="str">
        <f>IF(H291="","",VLOOKUP(H291,'Overview - Financial Statement'!$A$46:$B$60,2,FALSE))</f>
        <v/>
      </c>
      <c r="Q291" s="255" t="str">
        <f t="shared" si="68"/>
        <v/>
      </c>
      <c r="R291" s="153"/>
      <c r="S291" s="153"/>
      <c r="T291" s="238">
        <f t="shared" si="69"/>
        <v>0</v>
      </c>
      <c r="U291" s="193" t="s">
        <v>44</v>
      </c>
      <c r="V291" s="173"/>
      <c r="W291" s="193" t="str">
        <f t="shared" si="70"/>
        <v/>
      </c>
      <c r="X291" s="264" t="str">
        <f t="shared" si="71"/>
        <v>OK</v>
      </c>
      <c r="Y291" s="193" t="str">
        <f t="shared" si="72"/>
        <v/>
      </c>
      <c r="Z291" s="193" t="str">
        <f t="shared" si="73"/>
        <v/>
      </c>
      <c r="AA291" s="397" t="str">
        <f t="shared" si="74"/>
        <v/>
      </c>
      <c r="AB291" s="257" t="str">
        <f t="shared" si="75"/>
        <v/>
      </c>
      <c r="AC291" s="257" t="str">
        <f t="shared" si="76"/>
        <v/>
      </c>
      <c r="AD291" s="193" t="str">
        <f t="shared" si="77"/>
        <v>CHECK DATES</v>
      </c>
      <c r="AE291" s="257" t="str">
        <f t="shared" si="78"/>
        <v/>
      </c>
      <c r="AF291" s="286">
        <v>0</v>
      </c>
      <c r="AG291" s="257">
        <f t="shared" si="79"/>
        <v>0</v>
      </c>
      <c r="AH291" s="257" t="str">
        <f t="shared" si="80"/>
        <v/>
      </c>
      <c r="AI291" s="257">
        <f t="shared" si="81"/>
        <v>0</v>
      </c>
    </row>
    <row r="292" spans="1:35" x14ac:dyDescent="0.3">
      <c r="A292" s="287">
        <v>280</v>
      </c>
      <c r="B292" s="161"/>
      <c r="C292" s="150"/>
      <c r="D292" s="150"/>
      <c r="E292" s="150"/>
      <c r="F292" s="152"/>
      <c r="G292" s="152"/>
      <c r="H292" s="154"/>
      <c r="I292" s="155"/>
      <c r="J292" s="159"/>
      <c r="K292" s="159"/>
      <c r="L292" s="337"/>
      <c r="M292" s="343" t="str">
        <f>IF(L292="","",LOOKUP(L292,'Work Programme'!$A$8:$A$207,'Work Programme'!$B$8:$B$207))</f>
        <v/>
      </c>
      <c r="N292" s="150"/>
      <c r="O292" s="151"/>
      <c r="P292" s="254" t="str">
        <f>IF(H292="","",VLOOKUP(H292,'Overview - Financial Statement'!$A$46:$B$60,2,FALSE))</f>
        <v/>
      </c>
      <c r="Q292" s="255" t="str">
        <f t="shared" si="68"/>
        <v/>
      </c>
      <c r="R292" s="153"/>
      <c r="S292" s="153"/>
      <c r="T292" s="238">
        <f t="shared" si="69"/>
        <v>0</v>
      </c>
      <c r="U292" s="193" t="s">
        <v>44</v>
      </c>
      <c r="V292" s="173"/>
      <c r="W292" s="193" t="str">
        <f t="shared" si="70"/>
        <v/>
      </c>
      <c r="X292" s="264" t="str">
        <f t="shared" si="71"/>
        <v>OK</v>
      </c>
      <c r="Y292" s="193" t="str">
        <f t="shared" si="72"/>
        <v/>
      </c>
      <c r="Z292" s="193" t="str">
        <f t="shared" si="73"/>
        <v/>
      </c>
      <c r="AA292" s="397" t="str">
        <f t="shared" si="74"/>
        <v/>
      </c>
      <c r="AB292" s="257" t="str">
        <f t="shared" si="75"/>
        <v/>
      </c>
      <c r="AC292" s="257" t="str">
        <f t="shared" si="76"/>
        <v/>
      </c>
      <c r="AD292" s="193" t="str">
        <f t="shared" si="77"/>
        <v>CHECK DATES</v>
      </c>
      <c r="AE292" s="257" t="str">
        <f t="shared" si="78"/>
        <v/>
      </c>
      <c r="AF292" s="286">
        <v>0</v>
      </c>
      <c r="AG292" s="257">
        <f t="shared" si="79"/>
        <v>0</v>
      </c>
      <c r="AH292" s="257" t="str">
        <f t="shared" si="80"/>
        <v/>
      </c>
      <c r="AI292" s="257">
        <f t="shared" si="81"/>
        <v>0</v>
      </c>
    </row>
    <row r="293" spans="1:35" x14ac:dyDescent="0.3">
      <c r="A293" s="287">
        <v>281</v>
      </c>
      <c r="B293" s="161"/>
      <c r="C293" s="150"/>
      <c r="D293" s="150"/>
      <c r="E293" s="150"/>
      <c r="F293" s="152"/>
      <c r="G293" s="152"/>
      <c r="H293" s="154"/>
      <c r="I293" s="155"/>
      <c r="J293" s="159"/>
      <c r="K293" s="159"/>
      <c r="L293" s="337"/>
      <c r="M293" s="343" t="str">
        <f>IF(L293="","",LOOKUP(L293,'Work Programme'!$A$8:$A$207,'Work Programme'!$B$8:$B$207))</f>
        <v/>
      </c>
      <c r="N293" s="150"/>
      <c r="O293" s="151"/>
      <c r="P293" s="254" t="str">
        <f>IF(H293="","",VLOOKUP(H293,'Overview - Financial Statement'!$A$46:$B$60,2,FALSE))</f>
        <v/>
      </c>
      <c r="Q293" s="255" t="str">
        <f t="shared" si="68"/>
        <v/>
      </c>
      <c r="R293" s="153"/>
      <c r="S293" s="153"/>
      <c r="T293" s="238">
        <f t="shared" si="69"/>
        <v>0</v>
      </c>
      <c r="U293" s="193" t="s">
        <v>44</v>
      </c>
      <c r="V293" s="173"/>
      <c r="W293" s="193" t="str">
        <f t="shared" si="70"/>
        <v/>
      </c>
      <c r="X293" s="264" t="str">
        <f t="shared" si="71"/>
        <v>OK</v>
      </c>
      <c r="Y293" s="193" t="str">
        <f t="shared" si="72"/>
        <v/>
      </c>
      <c r="Z293" s="193" t="str">
        <f t="shared" si="73"/>
        <v/>
      </c>
      <c r="AA293" s="397" t="str">
        <f t="shared" si="74"/>
        <v/>
      </c>
      <c r="AB293" s="257" t="str">
        <f t="shared" si="75"/>
        <v/>
      </c>
      <c r="AC293" s="257" t="str">
        <f t="shared" si="76"/>
        <v/>
      </c>
      <c r="AD293" s="193" t="str">
        <f t="shared" si="77"/>
        <v>CHECK DATES</v>
      </c>
      <c r="AE293" s="257" t="str">
        <f t="shared" si="78"/>
        <v/>
      </c>
      <c r="AF293" s="286">
        <v>0</v>
      </c>
      <c r="AG293" s="257">
        <f t="shared" si="79"/>
        <v>0</v>
      </c>
      <c r="AH293" s="257" t="str">
        <f t="shared" si="80"/>
        <v/>
      </c>
      <c r="AI293" s="257">
        <f t="shared" si="81"/>
        <v>0</v>
      </c>
    </row>
    <row r="294" spans="1:35" x14ac:dyDescent="0.3">
      <c r="A294" s="287">
        <v>282</v>
      </c>
      <c r="B294" s="161"/>
      <c r="C294" s="150"/>
      <c r="D294" s="150"/>
      <c r="E294" s="150"/>
      <c r="F294" s="152"/>
      <c r="G294" s="152"/>
      <c r="H294" s="154"/>
      <c r="I294" s="155"/>
      <c r="J294" s="159"/>
      <c r="K294" s="159"/>
      <c r="L294" s="337"/>
      <c r="M294" s="343" t="str">
        <f>IF(L294="","",LOOKUP(L294,'Work Programme'!$A$8:$A$207,'Work Programme'!$B$8:$B$207))</f>
        <v/>
      </c>
      <c r="N294" s="150"/>
      <c r="O294" s="151"/>
      <c r="P294" s="254" t="str">
        <f>IF(H294="","",VLOOKUP(H294,'Overview - Financial Statement'!$A$46:$B$60,2,FALSE))</f>
        <v/>
      </c>
      <c r="Q294" s="255" t="str">
        <f t="shared" si="68"/>
        <v/>
      </c>
      <c r="R294" s="153"/>
      <c r="S294" s="153"/>
      <c r="T294" s="238">
        <f t="shared" si="69"/>
        <v>0</v>
      </c>
      <c r="U294" s="193" t="s">
        <v>44</v>
      </c>
      <c r="V294" s="173"/>
      <c r="W294" s="193" t="str">
        <f t="shared" si="70"/>
        <v/>
      </c>
      <c r="X294" s="264" t="str">
        <f t="shared" si="71"/>
        <v>OK</v>
      </c>
      <c r="Y294" s="193" t="str">
        <f t="shared" si="72"/>
        <v/>
      </c>
      <c r="Z294" s="193" t="str">
        <f t="shared" si="73"/>
        <v/>
      </c>
      <c r="AA294" s="397" t="str">
        <f t="shared" si="74"/>
        <v/>
      </c>
      <c r="AB294" s="257" t="str">
        <f t="shared" si="75"/>
        <v/>
      </c>
      <c r="AC294" s="257" t="str">
        <f t="shared" si="76"/>
        <v/>
      </c>
      <c r="AD294" s="193" t="str">
        <f t="shared" si="77"/>
        <v>CHECK DATES</v>
      </c>
      <c r="AE294" s="257" t="str">
        <f t="shared" si="78"/>
        <v/>
      </c>
      <c r="AF294" s="286">
        <v>0</v>
      </c>
      <c r="AG294" s="257">
        <f t="shared" si="79"/>
        <v>0</v>
      </c>
      <c r="AH294" s="257" t="str">
        <f t="shared" si="80"/>
        <v/>
      </c>
      <c r="AI294" s="257">
        <f t="shared" si="81"/>
        <v>0</v>
      </c>
    </row>
    <row r="295" spans="1:35" x14ac:dyDescent="0.3">
      <c r="A295" s="287">
        <v>283</v>
      </c>
      <c r="B295" s="161"/>
      <c r="C295" s="150"/>
      <c r="D295" s="150"/>
      <c r="E295" s="150"/>
      <c r="F295" s="152"/>
      <c r="G295" s="152"/>
      <c r="H295" s="154"/>
      <c r="I295" s="155"/>
      <c r="J295" s="159"/>
      <c r="K295" s="159"/>
      <c r="L295" s="337"/>
      <c r="M295" s="343" t="str">
        <f>IF(L295="","",LOOKUP(L295,'Work Programme'!$A$8:$A$207,'Work Programme'!$B$8:$B$207))</f>
        <v/>
      </c>
      <c r="N295" s="150"/>
      <c r="O295" s="151"/>
      <c r="P295" s="254" t="str">
        <f>IF(H295="","",VLOOKUP(H295,'Overview - Financial Statement'!$A$46:$B$60,2,FALSE))</f>
        <v/>
      </c>
      <c r="Q295" s="255" t="str">
        <f t="shared" si="68"/>
        <v/>
      </c>
      <c r="R295" s="153"/>
      <c r="S295" s="153"/>
      <c r="T295" s="238">
        <f t="shared" si="69"/>
        <v>0</v>
      </c>
      <c r="U295" s="193" t="s">
        <v>44</v>
      </c>
      <c r="V295" s="173"/>
      <c r="W295" s="193" t="str">
        <f t="shared" si="70"/>
        <v/>
      </c>
      <c r="X295" s="264" t="str">
        <f t="shared" si="71"/>
        <v>OK</v>
      </c>
      <c r="Y295" s="193" t="str">
        <f t="shared" si="72"/>
        <v/>
      </c>
      <c r="Z295" s="193" t="str">
        <f t="shared" si="73"/>
        <v/>
      </c>
      <c r="AA295" s="397" t="str">
        <f t="shared" si="74"/>
        <v/>
      </c>
      <c r="AB295" s="257" t="str">
        <f t="shared" si="75"/>
        <v/>
      </c>
      <c r="AC295" s="257" t="str">
        <f t="shared" si="76"/>
        <v/>
      </c>
      <c r="AD295" s="193" t="str">
        <f t="shared" si="77"/>
        <v>CHECK DATES</v>
      </c>
      <c r="AE295" s="257" t="str">
        <f t="shared" si="78"/>
        <v/>
      </c>
      <c r="AF295" s="286">
        <v>0</v>
      </c>
      <c r="AG295" s="257">
        <f t="shared" si="79"/>
        <v>0</v>
      </c>
      <c r="AH295" s="257" t="str">
        <f t="shared" si="80"/>
        <v/>
      </c>
      <c r="AI295" s="257">
        <f t="shared" si="81"/>
        <v>0</v>
      </c>
    </row>
    <row r="296" spans="1:35" x14ac:dyDescent="0.3">
      <c r="A296" s="287">
        <v>284</v>
      </c>
      <c r="B296" s="161"/>
      <c r="C296" s="150"/>
      <c r="D296" s="150"/>
      <c r="E296" s="150"/>
      <c r="F296" s="152"/>
      <c r="G296" s="152"/>
      <c r="H296" s="154"/>
      <c r="I296" s="155"/>
      <c r="J296" s="159"/>
      <c r="K296" s="159"/>
      <c r="L296" s="337"/>
      <c r="M296" s="343" t="str">
        <f>IF(L296="","",LOOKUP(L296,'Work Programme'!$A$8:$A$207,'Work Programme'!$B$8:$B$207))</f>
        <v/>
      </c>
      <c r="N296" s="150"/>
      <c r="O296" s="151"/>
      <c r="P296" s="254" t="str">
        <f>IF(H296="","",VLOOKUP(H296,'Overview - Financial Statement'!$A$46:$B$60,2,FALSE))</f>
        <v/>
      </c>
      <c r="Q296" s="255" t="str">
        <f t="shared" si="68"/>
        <v/>
      </c>
      <c r="R296" s="153"/>
      <c r="S296" s="153"/>
      <c r="T296" s="238">
        <f t="shared" si="69"/>
        <v>0</v>
      </c>
      <c r="U296" s="193" t="s">
        <v>44</v>
      </c>
      <c r="V296" s="173"/>
      <c r="W296" s="193" t="str">
        <f t="shared" si="70"/>
        <v/>
      </c>
      <c r="X296" s="264" t="str">
        <f t="shared" si="71"/>
        <v>OK</v>
      </c>
      <c r="Y296" s="193" t="str">
        <f t="shared" si="72"/>
        <v/>
      </c>
      <c r="Z296" s="193" t="str">
        <f t="shared" si="73"/>
        <v/>
      </c>
      <c r="AA296" s="397" t="str">
        <f t="shared" si="74"/>
        <v/>
      </c>
      <c r="AB296" s="257" t="str">
        <f t="shared" si="75"/>
        <v/>
      </c>
      <c r="AC296" s="257" t="str">
        <f t="shared" si="76"/>
        <v/>
      </c>
      <c r="AD296" s="193" t="str">
        <f t="shared" si="77"/>
        <v>CHECK DATES</v>
      </c>
      <c r="AE296" s="257" t="str">
        <f t="shared" si="78"/>
        <v/>
      </c>
      <c r="AF296" s="286">
        <v>0</v>
      </c>
      <c r="AG296" s="257">
        <f t="shared" si="79"/>
        <v>0</v>
      </c>
      <c r="AH296" s="257" t="str">
        <f t="shared" si="80"/>
        <v/>
      </c>
      <c r="AI296" s="257">
        <f t="shared" si="81"/>
        <v>0</v>
      </c>
    </row>
    <row r="297" spans="1:35" x14ac:dyDescent="0.3">
      <c r="A297" s="287">
        <v>285</v>
      </c>
      <c r="B297" s="161"/>
      <c r="C297" s="150"/>
      <c r="D297" s="150"/>
      <c r="E297" s="150"/>
      <c r="F297" s="152"/>
      <c r="G297" s="152"/>
      <c r="H297" s="154"/>
      <c r="I297" s="155"/>
      <c r="J297" s="159"/>
      <c r="K297" s="159"/>
      <c r="L297" s="337"/>
      <c r="M297" s="343" t="str">
        <f>IF(L297="","",LOOKUP(L297,'Work Programme'!$A$8:$A$207,'Work Programme'!$B$8:$B$207))</f>
        <v/>
      </c>
      <c r="N297" s="150"/>
      <c r="O297" s="151"/>
      <c r="P297" s="254" t="str">
        <f>IF(H297="","",VLOOKUP(H297,'Overview - Financial Statement'!$A$46:$B$60,2,FALSE))</f>
        <v/>
      </c>
      <c r="Q297" s="255" t="str">
        <f t="shared" si="68"/>
        <v/>
      </c>
      <c r="R297" s="153"/>
      <c r="S297" s="153"/>
      <c r="T297" s="238">
        <f t="shared" si="69"/>
        <v>0</v>
      </c>
      <c r="U297" s="193" t="s">
        <v>44</v>
      </c>
      <c r="V297" s="173"/>
      <c r="W297" s="193" t="str">
        <f t="shared" si="70"/>
        <v/>
      </c>
      <c r="X297" s="264" t="str">
        <f t="shared" si="71"/>
        <v>OK</v>
      </c>
      <c r="Y297" s="193" t="str">
        <f t="shared" si="72"/>
        <v/>
      </c>
      <c r="Z297" s="193" t="str">
        <f t="shared" si="73"/>
        <v/>
      </c>
      <c r="AA297" s="397" t="str">
        <f t="shared" si="74"/>
        <v/>
      </c>
      <c r="AB297" s="257" t="str">
        <f t="shared" si="75"/>
        <v/>
      </c>
      <c r="AC297" s="257" t="str">
        <f t="shared" si="76"/>
        <v/>
      </c>
      <c r="AD297" s="193" t="str">
        <f t="shared" si="77"/>
        <v>CHECK DATES</v>
      </c>
      <c r="AE297" s="257" t="str">
        <f t="shared" si="78"/>
        <v/>
      </c>
      <c r="AF297" s="286">
        <v>0</v>
      </c>
      <c r="AG297" s="257">
        <f t="shared" si="79"/>
        <v>0</v>
      </c>
      <c r="AH297" s="257" t="str">
        <f t="shared" si="80"/>
        <v/>
      </c>
      <c r="AI297" s="257">
        <f t="shared" si="81"/>
        <v>0</v>
      </c>
    </row>
    <row r="298" spans="1:35" x14ac:dyDescent="0.3">
      <c r="A298" s="287">
        <v>286</v>
      </c>
      <c r="B298" s="161"/>
      <c r="C298" s="150"/>
      <c r="D298" s="150"/>
      <c r="E298" s="150"/>
      <c r="F298" s="152"/>
      <c r="G298" s="152"/>
      <c r="H298" s="154"/>
      <c r="I298" s="155"/>
      <c r="J298" s="159"/>
      <c r="K298" s="159"/>
      <c r="L298" s="337"/>
      <c r="M298" s="343" t="str">
        <f>IF(L298="","",LOOKUP(L298,'Work Programme'!$A$8:$A$207,'Work Programme'!$B$8:$B$207))</f>
        <v/>
      </c>
      <c r="N298" s="150"/>
      <c r="O298" s="151"/>
      <c r="P298" s="254" t="str">
        <f>IF(H298="","",VLOOKUP(H298,'Overview - Financial Statement'!$A$46:$B$60,2,FALSE))</f>
        <v/>
      </c>
      <c r="Q298" s="255" t="str">
        <f t="shared" si="68"/>
        <v/>
      </c>
      <c r="R298" s="153"/>
      <c r="S298" s="153"/>
      <c r="T298" s="238">
        <f t="shared" si="69"/>
        <v>0</v>
      </c>
      <c r="U298" s="193" t="s">
        <v>44</v>
      </c>
      <c r="V298" s="173"/>
      <c r="W298" s="193" t="str">
        <f t="shared" si="70"/>
        <v/>
      </c>
      <c r="X298" s="264" t="str">
        <f t="shared" si="71"/>
        <v>OK</v>
      </c>
      <c r="Y298" s="193" t="str">
        <f t="shared" si="72"/>
        <v/>
      </c>
      <c r="Z298" s="193" t="str">
        <f t="shared" si="73"/>
        <v/>
      </c>
      <c r="AA298" s="397" t="str">
        <f t="shared" si="74"/>
        <v/>
      </c>
      <c r="AB298" s="257" t="str">
        <f t="shared" si="75"/>
        <v/>
      </c>
      <c r="AC298" s="257" t="str">
        <f t="shared" si="76"/>
        <v/>
      </c>
      <c r="AD298" s="193" t="str">
        <f t="shared" si="77"/>
        <v>CHECK DATES</v>
      </c>
      <c r="AE298" s="257" t="str">
        <f t="shared" si="78"/>
        <v/>
      </c>
      <c r="AF298" s="286">
        <v>0</v>
      </c>
      <c r="AG298" s="257">
        <f t="shared" si="79"/>
        <v>0</v>
      </c>
      <c r="AH298" s="257" t="str">
        <f t="shared" si="80"/>
        <v/>
      </c>
      <c r="AI298" s="257">
        <f t="shared" si="81"/>
        <v>0</v>
      </c>
    </row>
    <row r="299" spans="1:35" x14ac:dyDescent="0.3">
      <c r="A299" s="287">
        <v>287</v>
      </c>
      <c r="B299" s="161"/>
      <c r="C299" s="150"/>
      <c r="D299" s="150"/>
      <c r="E299" s="150"/>
      <c r="F299" s="152"/>
      <c r="G299" s="152"/>
      <c r="H299" s="154"/>
      <c r="I299" s="155"/>
      <c r="J299" s="159"/>
      <c r="K299" s="159"/>
      <c r="L299" s="337"/>
      <c r="M299" s="343" t="str">
        <f>IF(L299="","",LOOKUP(L299,'Work Programme'!$A$8:$A$207,'Work Programme'!$B$8:$B$207))</f>
        <v/>
      </c>
      <c r="N299" s="150"/>
      <c r="O299" s="151"/>
      <c r="P299" s="254" t="str">
        <f>IF(H299="","",VLOOKUP(H299,'Overview - Financial Statement'!$A$46:$B$60,2,FALSE))</f>
        <v/>
      </c>
      <c r="Q299" s="255" t="str">
        <f t="shared" si="68"/>
        <v/>
      </c>
      <c r="R299" s="153"/>
      <c r="S299" s="153"/>
      <c r="T299" s="238">
        <f t="shared" si="69"/>
        <v>0</v>
      </c>
      <c r="U299" s="193" t="s">
        <v>44</v>
      </c>
      <c r="V299" s="173"/>
      <c r="W299" s="193" t="str">
        <f t="shared" si="70"/>
        <v/>
      </c>
      <c r="X299" s="264" t="str">
        <f t="shared" si="71"/>
        <v>OK</v>
      </c>
      <c r="Y299" s="193" t="str">
        <f t="shared" si="72"/>
        <v/>
      </c>
      <c r="Z299" s="193" t="str">
        <f t="shared" si="73"/>
        <v/>
      </c>
      <c r="AA299" s="397" t="str">
        <f t="shared" si="74"/>
        <v/>
      </c>
      <c r="AB299" s="257" t="str">
        <f t="shared" si="75"/>
        <v/>
      </c>
      <c r="AC299" s="257" t="str">
        <f t="shared" si="76"/>
        <v/>
      </c>
      <c r="AD299" s="193" t="str">
        <f t="shared" si="77"/>
        <v>CHECK DATES</v>
      </c>
      <c r="AE299" s="257" t="str">
        <f t="shared" si="78"/>
        <v/>
      </c>
      <c r="AF299" s="286">
        <v>0</v>
      </c>
      <c r="AG299" s="257">
        <f t="shared" si="79"/>
        <v>0</v>
      </c>
      <c r="AH299" s="257" t="str">
        <f t="shared" si="80"/>
        <v/>
      </c>
      <c r="AI299" s="257">
        <f t="shared" si="81"/>
        <v>0</v>
      </c>
    </row>
    <row r="300" spans="1:35" x14ac:dyDescent="0.3">
      <c r="A300" s="287">
        <v>288</v>
      </c>
      <c r="B300" s="161"/>
      <c r="C300" s="150"/>
      <c r="D300" s="150"/>
      <c r="E300" s="150"/>
      <c r="F300" s="152"/>
      <c r="G300" s="152"/>
      <c r="H300" s="154"/>
      <c r="I300" s="155"/>
      <c r="J300" s="159"/>
      <c r="K300" s="159"/>
      <c r="L300" s="337"/>
      <c r="M300" s="343" t="str">
        <f>IF(L300="","",LOOKUP(L300,'Work Programme'!$A$8:$A$207,'Work Programme'!$B$8:$B$207))</f>
        <v/>
      </c>
      <c r="N300" s="150"/>
      <c r="O300" s="151"/>
      <c r="P300" s="254" t="str">
        <f>IF(H300="","",VLOOKUP(H300,'Overview - Financial Statement'!$A$46:$B$60,2,FALSE))</f>
        <v/>
      </c>
      <c r="Q300" s="255" t="str">
        <f t="shared" si="68"/>
        <v/>
      </c>
      <c r="R300" s="153"/>
      <c r="S300" s="153"/>
      <c r="T300" s="238">
        <f t="shared" si="69"/>
        <v>0</v>
      </c>
      <c r="U300" s="193" t="s">
        <v>44</v>
      </c>
      <c r="V300" s="173"/>
      <c r="W300" s="193" t="str">
        <f t="shared" si="70"/>
        <v/>
      </c>
      <c r="X300" s="264" t="str">
        <f t="shared" si="71"/>
        <v>OK</v>
      </c>
      <c r="Y300" s="193" t="str">
        <f t="shared" si="72"/>
        <v/>
      </c>
      <c r="Z300" s="193" t="str">
        <f t="shared" si="73"/>
        <v/>
      </c>
      <c r="AA300" s="397" t="str">
        <f t="shared" si="74"/>
        <v/>
      </c>
      <c r="AB300" s="257" t="str">
        <f t="shared" si="75"/>
        <v/>
      </c>
      <c r="AC300" s="257" t="str">
        <f t="shared" si="76"/>
        <v/>
      </c>
      <c r="AD300" s="193" t="str">
        <f t="shared" si="77"/>
        <v>CHECK DATES</v>
      </c>
      <c r="AE300" s="257" t="str">
        <f t="shared" si="78"/>
        <v/>
      </c>
      <c r="AF300" s="286">
        <v>0</v>
      </c>
      <c r="AG300" s="257">
        <f t="shared" si="79"/>
        <v>0</v>
      </c>
      <c r="AH300" s="257" t="str">
        <f t="shared" si="80"/>
        <v/>
      </c>
      <c r="AI300" s="257">
        <f t="shared" si="81"/>
        <v>0</v>
      </c>
    </row>
    <row r="301" spans="1:35" x14ac:dyDescent="0.3">
      <c r="A301" s="287">
        <v>289</v>
      </c>
      <c r="B301" s="161"/>
      <c r="C301" s="150"/>
      <c r="D301" s="150"/>
      <c r="E301" s="150"/>
      <c r="F301" s="152"/>
      <c r="G301" s="152"/>
      <c r="H301" s="154"/>
      <c r="I301" s="155"/>
      <c r="J301" s="159"/>
      <c r="K301" s="159"/>
      <c r="L301" s="337"/>
      <c r="M301" s="343" t="str">
        <f>IF(L301="","",LOOKUP(L301,'Work Programme'!$A$8:$A$207,'Work Programme'!$B$8:$B$207))</f>
        <v/>
      </c>
      <c r="N301" s="150"/>
      <c r="O301" s="151"/>
      <c r="P301" s="254" t="str">
        <f>IF(H301="","",VLOOKUP(H301,'Overview - Financial Statement'!$A$46:$B$60,2,FALSE))</f>
        <v/>
      </c>
      <c r="Q301" s="255" t="str">
        <f t="shared" si="68"/>
        <v/>
      </c>
      <c r="R301" s="153"/>
      <c r="S301" s="153"/>
      <c r="T301" s="238">
        <f t="shared" si="69"/>
        <v>0</v>
      </c>
      <c r="U301" s="193" t="s">
        <v>44</v>
      </c>
      <c r="V301" s="173"/>
      <c r="W301" s="193" t="str">
        <f t="shared" si="70"/>
        <v/>
      </c>
      <c r="X301" s="264" t="str">
        <f t="shared" si="71"/>
        <v>OK</v>
      </c>
      <c r="Y301" s="193" t="str">
        <f t="shared" si="72"/>
        <v/>
      </c>
      <c r="Z301" s="193" t="str">
        <f t="shared" si="73"/>
        <v/>
      </c>
      <c r="AA301" s="397" t="str">
        <f t="shared" si="74"/>
        <v/>
      </c>
      <c r="AB301" s="257" t="str">
        <f t="shared" si="75"/>
        <v/>
      </c>
      <c r="AC301" s="257" t="str">
        <f t="shared" si="76"/>
        <v/>
      </c>
      <c r="AD301" s="193" t="str">
        <f t="shared" si="77"/>
        <v>CHECK DATES</v>
      </c>
      <c r="AE301" s="257" t="str">
        <f t="shared" si="78"/>
        <v/>
      </c>
      <c r="AF301" s="286">
        <v>0</v>
      </c>
      <c r="AG301" s="257">
        <f t="shared" si="79"/>
        <v>0</v>
      </c>
      <c r="AH301" s="257" t="str">
        <f t="shared" si="80"/>
        <v/>
      </c>
      <c r="AI301" s="257">
        <f t="shared" si="81"/>
        <v>0</v>
      </c>
    </row>
    <row r="302" spans="1:35" x14ac:dyDescent="0.3">
      <c r="A302" s="287">
        <v>290</v>
      </c>
      <c r="B302" s="161"/>
      <c r="C302" s="150"/>
      <c r="D302" s="150"/>
      <c r="E302" s="150"/>
      <c r="F302" s="152"/>
      <c r="G302" s="152"/>
      <c r="H302" s="154"/>
      <c r="I302" s="155"/>
      <c r="J302" s="159"/>
      <c r="K302" s="159"/>
      <c r="L302" s="337"/>
      <c r="M302" s="343" t="str">
        <f>IF(L302="","",LOOKUP(L302,'Work Programme'!$A$8:$A$207,'Work Programme'!$B$8:$B$207))</f>
        <v/>
      </c>
      <c r="N302" s="150"/>
      <c r="O302" s="151"/>
      <c r="P302" s="254" t="str">
        <f>IF(H302="","",VLOOKUP(H302,'Overview - Financial Statement'!$A$46:$B$60,2,FALSE))</f>
        <v/>
      </c>
      <c r="Q302" s="255" t="str">
        <f t="shared" si="68"/>
        <v/>
      </c>
      <c r="R302" s="153"/>
      <c r="S302" s="153"/>
      <c r="T302" s="238">
        <f t="shared" si="69"/>
        <v>0</v>
      </c>
      <c r="U302" s="193" t="s">
        <v>44</v>
      </c>
      <c r="V302" s="173"/>
      <c r="W302" s="193" t="str">
        <f t="shared" si="70"/>
        <v/>
      </c>
      <c r="X302" s="264" t="str">
        <f t="shared" si="71"/>
        <v>OK</v>
      </c>
      <c r="Y302" s="193" t="str">
        <f t="shared" si="72"/>
        <v/>
      </c>
      <c r="Z302" s="193" t="str">
        <f t="shared" si="73"/>
        <v/>
      </c>
      <c r="AA302" s="397" t="str">
        <f t="shared" si="74"/>
        <v/>
      </c>
      <c r="AB302" s="257" t="str">
        <f t="shared" si="75"/>
        <v/>
      </c>
      <c r="AC302" s="257" t="str">
        <f t="shared" si="76"/>
        <v/>
      </c>
      <c r="AD302" s="193" t="str">
        <f t="shared" si="77"/>
        <v>CHECK DATES</v>
      </c>
      <c r="AE302" s="257" t="str">
        <f t="shared" si="78"/>
        <v/>
      </c>
      <c r="AF302" s="286">
        <v>0</v>
      </c>
      <c r="AG302" s="257">
        <f t="shared" si="79"/>
        <v>0</v>
      </c>
      <c r="AH302" s="257" t="str">
        <f t="shared" si="80"/>
        <v/>
      </c>
      <c r="AI302" s="257">
        <f t="shared" si="81"/>
        <v>0</v>
      </c>
    </row>
    <row r="303" spans="1:35" x14ac:dyDescent="0.3">
      <c r="A303" s="287">
        <v>291</v>
      </c>
      <c r="B303" s="161"/>
      <c r="C303" s="150"/>
      <c r="D303" s="150"/>
      <c r="E303" s="150"/>
      <c r="F303" s="152"/>
      <c r="G303" s="152"/>
      <c r="H303" s="154"/>
      <c r="I303" s="155"/>
      <c r="J303" s="159"/>
      <c r="K303" s="159"/>
      <c r="L303" s="337"/>
      <c r="M303" s="343" t="str">
        <f>IF(L303="","",LOOKUP(L303,'Work Programme'!$A$8:$A$207,'Work Programme'!$B$8:$B$207))</f>
        <v/>
      </c>
      <c r="N303" s="150"/>
      <c r="O303" s="151"/>
      <c r="P303" s="254" t="str">
        <f>IF(H303="","",VLOOKUP(H303,'Overview - Financial Statement'!$A$46:$B$60,2,FALSE))</f>
        <v/>
      </c>
      <c r="Q303" s="255" t="str">
        <f t="shared" si="68"/>
        <v/>
      </c>
      <c r="R303" s="153"/>
      <c r="S303" s="153"/>
      <c r="T303" s="238">
        <f t="shared" si="69"/>
        <v>0</v>
      </c>
      <c r="U303" s="193" t="s">
        <v>44</v>
      </c>
      <c r="V303" s="173"/>
      <c r="W303" s="193" t="str">
        <f t="shared" si="70"/>
        <v/>
      </c>
      <c r="X303" s="264" t="str">
        <f t="shared" si="71"/>
        <v>OK</v>
      </c>
      <c r="Y303" s="193" t="str">
        <f t="shared" si="72"/>
        <v/>
      </c>
      <c r="Z303" s="193" t="str">
        <f t="shared" si="73"/>
        <v/>
      </c>
      <c r="AA303" s="397" t="str">
        <f t="shared" si="74"/>
        <v/>
      </c>
      <c r="AB303" s="257" t="str">
        <f t="shared" si="75"/>
        <v/>
      </c>
      <c r="AC303" s="257" t="str">
        <f t="shared" si="76"/>
        <v/>
      </c>
      <c r="AD303" s="193" t="str">
        <f t="shared" si="77"/>
        <v>CHECK DATES</v>
      </c>
      <c r="AE303" s="257" t="str">
        <f t="shared" si="78"/>
        <v/>
      </c>
      <c r="AF303" s="286">
        <v>0</v>
      </c>
      <c r="AG303" s="257">
        <f t="shared" si="79"/>
        <v>0</v>
      </c>
      <c r="AH303" s="257" t="str">
        <f t="shared" si="80"/>
        <v/>
      </c>
      <c r="AI303" s="257">
        <f t="shared" si="81"/>
        <v>0</v>
      </c>
    </row>
    <row r="304" spans="1:35" x14ac:dyDescent="0.3">
      <c r="A304" s="287">
        <v>292</v>
      </c>
      <c r="B304" s="161"/>
      <c r="C304" s="150"/>
      <c r="D304" s="150"/>
      <c r="E304" s="150"/>
      <c r="F304" s="152"/>
      <c r="G304" s="152"/>
      <c r="H304" s="154"/>
      <c r="I304" s="155"/>
      <c r="J304" s="159"/>
      <c r="K304" s="159"/>
      <c r="L304" s="337"/>
      <c r="M304" s="343" t="str">
        <f>IF(L304="","",LOOKUP(L304,'Work Programme'!$A$8:$A$207,'Work Programme'!$B$8:$B$207))</f>
        <v/>
      </c>
      <c r="N304" s="150"/>
      <c r="O304" s="151"/>
      <c r="P304" s="254" t="str">
        <f>IF(H304="","",VLOOKUP(H304,'Overview - Financial Statement'!$A$46:$B$60,2,FALSE))</f>
        <v/>
      </c>
      <c r="Q304" s="255" t="str">
        <f t="shared" si="68"/>
        <v/>
      </c>
      <c r="R304" s="153"/>
      <c r="S304" s="153"/>
      <c r="T304" s="238">
        <f t="shared" si="69"/>
        <v>0</v>
      </c>
      <c r="U304" s="193" t="s">
        <v>44</v>
      </c>
      <c r="V304" s="173"/>
      <c r="W304" s="193" t="str">
        <f t="shared" si="70"/>
        <v/>
      </c>
      <c r="X304" s="264" t="str">
        <f t="shared" si="71"/>
        <v>OK</v>
      </c>
      <c r="Y304" s="193" t="str">
        <f t="shared" si="72"/>
        <v/>
      </c>
      <c r="Z304" s="193" t="str">
        <f t="shared" si="73"/>
        <v/>
      </c>
      <c r="AA304" s="397" t="str">
        <f t="shared" si="74"/>
        <v/>
      </c>
      <c r="AB304" s="257" t="str">
        <f t="shared" si="75"/>
        <v/>
      </c>
      <c r="AC304" s="257" t="str">
        <f t="shared" si="76"/>
        <v/>
      </c>
      <c r="AD304" s="193" t="str">
        <f t="shared" si="77"/>
        <v>CHECK DATES</v>
      </c>
      <c r="AE304" s="257" t="str">
        <f t="shared" si="78"/>
        <v/>
      </c>
      <c r="AF304" s="286">
        <v>0</v>
      </c>
      <c r="AG304" s="257">
        <f t="shared" si="79"/>
        <v>0</v>
      </c>
      <c r="AH304" s="257" t="str">
        <f t="shared" si="80"/>
        <v/>
      </c>
      <c r="AI304" s="257">
        <f t="shared" si="81"/>
        <v>0</v>
      </c>
    </row>
    <row r="305" spans="1:35" x14ac:dyDescent="0.3">
      <c r="A305" s="287">
        <v>293</v>
      </c>
      <c r="B305" s="161"/>
      <c r="C305" s="150"/>
      <c r="D305" s="150"/>
      <c r="E305" s="150"/>
      <c r="F305" s="152"/>
      <c r="G305" s="152"/>
      <c r="H305" s="154"/>
      <c r="I305" s="155"/>
      <c r="J305" s="159"/>
      <c r="K305" s="159"/>
      <c r="L305" s="337"/>
      <c r="M305" s="343" t="str">
        <f>IF(L305="","",LOOKUP(L305,'Work Programme'!$A$8:$A$207,'Work Programme'!$B$8:$B$207))</f>
        <v/>
      </c>
      <c r="N305" s="150"/>
      <c r="O305" s="151"/>
      <c r="P305" s="254" t="str">
        <f>IF(H305="","",VLOOKUP(H305,'Overview - Financial Statement'!$A$46:$B$60,2,FALSE))</f>
        <v/>
      </c>
      <c r="Q305" s="255" t="str">
        <f t="shared" si="68"/>
        <v/>
      </c>
      <c r="R305" s="153"/>
      <c r="S305" s="153"/>
      <c r="T305" s="238">
        <f t="shared" si="69"/>
        <v>0</v>
      </c>
      <c r="U305" s="193" t="s">
        <v>44</v>
      </c>
      <c r="V305" s="173"/>
      <c r="W305" s="193" t="str">
        <f t="shared" si="70"/>
        <v/>
      </c>
      <c r="X305" s="264" t="str">
        <f t="shared" si="71"/>
        <v>OK</v>
      </c>
      <c r="Y305" s="193" t="str">
        <f t="shared" si="72"/>
        <v/>
      </c>
      <c r="Z305" s="193" t="str">
        <f t="shared" si="73"/>
        <v/>
      </c>
      <c r="AA305" s="397" t="str">
        <f t="shared" si="74"/>
        <v/>
      </c>
      <c r="AB305" s="257" t="str">
        <f t="shared" si="75"/>
        <v/>
      </c>
      <c r="AC305" s="257" t="str">
        <f t="shared" si="76"/>
        <v/>
      </c>
      <c r="AD305" s="193" t="str">
        <f t="shared" si="77"/>
        <v>CHECK DATES</v>
      </c>
      <c r="AE305" s="257" t="str">
        <f t="shared" si="78"/>
        <v/>
      </c>
      <c r="AF305" s="286">
        <v>0</v>
      </c>
      <c r="AG305" s="257">
        <f t="shared" si="79"/>
        <v>0</v>
      </c>
      <c r="AH305" s="257" t="str">
        <f t="shared" si="80"/>
        <v/>
      </c>
      <c r="AI305" s="257">
        <f t="shared" si="81"/>
        <v>0</v>
      </c>
    </row>
    <row r="306" spans="1:35" x14ac:dyDescent="0.3">
      <c r="A306" s="287">
        <v>294</v>
      </c>
      <c r="B306" s="161"/>
      <c r="C306" s="150"/>
      <c r="D306" s="150"/>
      <c r="E306" s="150"/>
      <c r="F306" s="152"/>
      <c r="G306" s="152"/>
      <c r="H306" s="154"/>
      <c r="I306" s="155"/>
      <c r="J306" s="159"/>
      <c r="K306" s="159"/>
      <c r="L306" s="337"/>
      <c r="M306" s="343" t="str">
        <f>IF(L306="","",LOOKUP(L306,'Work Programme'!$A$8:$A$207,'Work Programme'!$B$8:$B$207))</f>
        <v/>
      </c>
      <c r="N306" s="150"/>
      <c r="O306" s="151"/>
      <c r="P306" s="254" t="str">
        <f>IF(H306="","",VLOOKUP(H306,'Overview - Financial Statement'!$A$46:$B$60,2,FALSE))</f>
        <v/>
      </c>
      <c r="Q306" s="255" t="str">
        <f t="shared" si="68"/>
        <v/>
      </c>
      <c r="R306" s="153"/>
      <c r="S306" s="153"/>
      <c r="T306" s="238">
        <f t="shared" si="69"/>
        <v>0</v>
      </c>
      <c r="U306" s="193" t="s">
        <v>44</v>
      </c>
      <c r="V306" s="173"/>
      <c r="W306" s="193" t="str">
        <f t="shared" si="70"/>
        <v/>
      </c>
      <c r="X306" s="264" t="str">
        <f t="shared" si="71"/>
        <v>OK</v>
      </c>
      <c r="Y306" s="193" t="str">
        <f t="shared" si="72"/>
        <v/>
      </c>
      <c r="Z306" s="193" t="str">
        <f t="shared" si="73"/>
        <v/>
      </c>
      <c r="AA306" s="397" t="str">
        <f t="shared" si="74"/>
        <v/>
      </c>
      <c r="AB306" s="257" t="str">
        <f t="shared" si="75"/>
        <v/>
      </c>
      <c r="AC306" s="257" t="str">
        <f t="shared" si="76"/>
        <v/>
      </c>
      <c r="AD306" s="193" t="str">
        <f t="shared" si="77"/>
        <v>CHECK DATES</v>
      </c>
      <c r="AE306" s="257" t="str">
        <f t="shared" si="78"/>
        <v/>
      </c>
      <c r="AF306" s="286">
        <v>0</v>
      </c>
      <c r="AG306" s="257">
        <f t="shared" si="79"/>
        <v>0</v>
      </c>
      <c r="AH306" s="257" t="str">
        <f t="shared" si="80"/>
        <v/>
      </c>
      <c r="AI306" s="257">
        <f t="shared" si="81"/>
        <v>0</v>
      </c>
    </row>
    <row r="307" spans="1:35" x14ac:dyDescent="0.3">
      <c r="A307" s="287">
        <v>295</v>
      </c>
      <c r="B307" s="161"/>
      <c r="C307" s="150"/>
      <c r="D307" s="150"/>
      <c r="E307" s="150"/>
      <c r="F307" s="152"/>
      <c r="G307" s="152"/>
      <c r="H307" s="154"/>
      <c r="I307" s="155"/>
      <c r="J307" s="159"/>
      <c r="K307" s="159"/>
      <c r="L307" s="337"/>
      <c r="M307" s="343" t="str">
        <f>IF(L307="","",LOOKUP(L307,'Work Programme'!$A$8:$A$207,'Work Programme'!$B$8:$B$207))</f>
        <v/>
      </c>
      <c r="N307" s="150"/>
      <c r="O307" s="151"/>
      <c r="P307" s="254" t="str">
        <f>IF(H307="","",VLOOKUP(H307,'Overview - Financial Statement'!$A$46:$B$60,2,FALSE))</f>
        <v/>
      </c>
      <c r="Q307" s="255" t="str">
        <f t="shared" si="68"/>
        <v/>
      </c>
      <c r="R307" s="153"/>
      <c r="S307" s="153"/>
      <c r="T307" s="238">
        <f t="shared" si="69"/>
        <v>0</v>
      </c>
      <c r="U307" s="193" t="s">
        <v>44</v>
      </c>
      <c r="V307" s="173"/>
      <c r="W307" s="193" t="str">
        <f t="shared" si="70"/>
        <v/>
      </c>
      <c r="X307" s="264" t="str">
        <f t="shared" si="71"/>
        <v>OK</v>
      </c>
      <c r="Y307" s="193" t="str">
        <f t="shared" si="72"/>
        <v/>
      </c>
      <c r="Z307" s="193" t="str">
        <f t="shared" si="73"/>
        <v/>
      </c>
      <c r="AA307" s="397" t="str">
        <f t="shared" si="74"/>
        <v/>
      </c>
      <c r="AB307" s="257" t="str">
        <f t="shared" si="75"/>
        <v/>
      </c>
      <c r="AC307" s="257" t="str">
        <f t="shared" si="76"/>
        <v/>
      </c>
      <c r="AD307" s="193" t="str">
        <f t="shared" si="77"/>
        <v>CHECK DATES</v>
      </c>
      <c r="AE307" s="257" t="str">
        <f t="shared" si="78"/>
        <v/>
      </c>
      <c r="AF307" s="286">
        <v>0</v>
      </c>
      <c r="AG307" s="257">
        <f t="shared" si="79"/>
        <v>0</v>
      </c>
      <c r="AH307" s="257" t="str">
        <f t="shared" si="80"/>
        <v/>
      </c>
      <c r="AI307" s="257">
        <f t="shared" si="81"/>
        <v>0</v>
      </c>
    </row>
    <row r="308" spans="1:35" x14ac:dyDescent="0.3">
      <c r="A308" s="287">
        <v>296</v>
      </c>
      <c r="B308" s="161"/>
      <c r="C308" s="150"/>
      <c r="D308" s="150"/>
      <c r="E308" s="150"/>
      <c r="F308" s="152"/>
      <c r="G308" s="152"/>
      <c r="H308" s="154"/>
      <c r="I308" s="155"/>
      <c r="J308" s="159"/>
      <c r="K308" s="159"/>
      <c r="L308" s="337"/>
      <c r="M308" s="343" t="str">
        <f>IF(L308="","",LOOKUP(L308,'Work Programme'!$A$8:$A$207,'Work Programme'!$B$8:$B$207))</f>
        <v/>
      </c>
      <c r="N308" s="150"/>
      <c r="O308" s="151"/>
      <c r="P308" s="254" t="str">
        <f>IF(H308="","",VLOOKUP(H308,'Overview - Financial Statement'!$A$46:$B$60,2,FALSE))</f>
        <v/>
      </c>
      <c r="Q308" s="255" t="str">
        <f t="shared" si="68"/>
        <v/>
      </c>
      <c r="R308" s="153"/>
      <c r="S308" s="153"/>
      <c r="T308" s="238">
        <f t="shared" si="69"/>
        <v>0</v>
      </c>
      <c r="U308" s="193" t="s">
        <v>44</v>
      </c>
      <c r="V308" s="173"/>
      <c r="W308" s="193" t="str">
        <f t="shared" si="70"/>
        <v/>
      </c>
      <c r="X308" s="264" t="str">
        <f t="shared" si="71"/>
        <v>OK</v>
      </c>
      <c r="Y308" s="193" t="str">
        <f t="shared" si="72"/>
        <v/>
      </c>
      <c r="Z308" s="193" t="str">
        <f t="shared" si="73"/>
        <v/>
      </c>
      <c r="AA308" s="397" t="str">
        <f t="shared" si="74"/>
        <v/>
      </c>
      <c r="AB308" s="257" t="str">
        <f t="shared" si="75"/>
        <v/>
      </c>
      <c r="AC308" s="257" t="str">
        <f t="shared" si="76"/>
        <v/>
      </c>
      <c r="AD308" s="193" t="str">
        <f t="shared" si="77"/>
        <v>CHECK DATES</v>
      </c>
      <c r="AE308" s="257" t="str">
        <f t="shared" si="78"/>
        <v/>
      </c>
      <c r="AF308" s="286">
        <v>0</v>
      </c>
      <c r="AG308" s="257">
        <f t="shared" si="79"/>
        <v>0</v>
      </c>
      <c r="AH308" s="257" t="str">
        <f t="shared" si="80"/>
        <v/>
      </c>
      <c r="AI308" s="257">
        <f t="shared" si="81"/>
        <v>0</v>
      </c>
    </row>
    <row r="309" spans="1:35" x14ac:dyDescent="0.3">
      <c r="A309" s="287">
        <v>297</v>
      </c>
      <c r="B309" s="161"/>
      <c r="C309" s="150"/>
      <c r="D309" s="150"/>
      <c r="E309" s="150"/>
      <c r="F309" s="152"/>
      <c r="G309" s="152"/>
      <c r="H309" s="154"/>
      <c r="I309" s="155"/>
      <c r="J309" s="159"/>
      <c r="K309" s="159"/>
      <c r="L309" s="337"/>
      <c r="M309" s="343" t="str">
        <f>IF(L309="","",LOOKUP(L309,'Work Programme'!$A$8:$A$207,'Work Programme'!$B$8:$B$207))</f>
        <v/>
      </c>
      <c r="N309" s="150"/>
      <c r="O309" s="151"/>
      <c r="P309" s="254" t="str">
        <f>IF(H309="","",VLOOKUP(H309,'Overview - Financial Statement'!$A$46:$B$60,2,FALSE))</f>
        <v/>
      </c>
      <c r="Q309" s="255" t="str">
        <f t="shared" si="68"/>
        <v/>
      </c>
      <c r="R309" s="153"/>
      <c r="S309" s="153"/>
      <c r="T309" s="238">
        <f t="shared" si="69"/>
        <v>0</v>
      </c>
      <c r="U309" s="193" t="s">
        <v>44</v>
      </c>
      <c r="V309" s="173"/>
      <c r="W309" s="193" t="str">
        <f t="shared" si="70"/>
        <v/>
      </c>
      <c r="X309" s="264" t="str">
        <f t="shared" si="71"/>
        <v>OK</v>
      </c>
      <c r="Y309" s="193" t="str">
        <f t="shared" si="72"/>
        <v/>
      </c>
      <c r="Z309" s="193" t="str">
        <f t="shared" si="73"/>
        <v/>
      </c>
      <c r="AA309" s="397" t="str">
        <f t="shared" si="74"/>
        <v/>
      </c>
      <c r="AB309" s="257" t="str">
        <f t="shared" si="75"/>
        <v/>
      </c>
      <c r="AC309" s="257" t="str">
        <f t="shared" si="76"/>
        <v/>
      </c>
      <c r="AD309" s="193" t="str">
        <f t="shared" si="77"/>
        <v>CHECK DATES</v>
      </c>
      <c r="AE309" s="257" t="str">
        <f t="shared" si="78"/>
        <v/>
      </c>
      <c r="AF309" s="286">
        <v>0</v>
      </c>
      <c r="AG309" s="257">
        <f t="shared" si="79"/>
        <v>0</v>
      </c>
      <c r="AH309" s="257" t="str">
        <f t="shared" si="80"/>
        <v/>
      </c>
      <c r="AI309" s="257">
        <f t="shared" si="81"/>
        <v>0</v>
      </c>
    </row>
    <row r="310" spans="1:35" x14ac:dyDescent="0.3">
      <c r="A310" s="287">
        <v>298</v>
      </c>
      <c r="B310" s="161"/>
      <c r="C310" s="150"/>
      <c r="D310" s="150"/>
      <c r="E310" s="150"/>
      <c r="F310" s="152"/>
      <c r="G310" s="152"/>
      <c r="H310" s="154"/>
      <c r="I310" s="155"/>
      <c r="J310" s="159"/>
      <c r="K310" s="159"/>
      <c r="L310" s="337"/>
      <c r="M310" s="343" t="str">
        <f>IF(L310="","",LOOKUP(L310,'Work Programme'!$A$8:$A$207,'Work Programme'!$B$8:$B$207))</f>
        <v/>
      </c>
      <c r="N310" s="150"/>
      <c r="O310" s="151"/>
      <c r="P310" s="254" t="str">
        <f>IF(H310="","",VLOOKUP(H310,'Overview - Financial Statement'!$A$46:$B$60,2,FALSE))</f>
        <v/>
      </c>
      <c r="Q310" s="255" t="str">
        <f t="shared" si="68"/>
        <v/>
      </c>
      <c r="R310" s="153"/>
      <c r="S310" s="153"/>
      <c r="T310" s="238">
        <f t="shared" si="69"/>
        <v>0</v>
      </c>
      <c r="U310" s="193" t="s">
        <v>44</v>
      </c>
      <c r="V310" s="173"/>
      <c r="W310" s="193" t="str">
        <f t="shared" si="70"/>
        <v/>
      </c>
      <c r="X310" s="264" t="str">
        <f t="shared" si="71"/>
        <v>OK</v>
      </c>
      <c r="Y310" s="193" t="str">
        <f t="shared" si="72"/>
        <v/>
      </c>
      <c r="Z310" s="193" t="str">
        <f t="shared" si="73"/>
        <v/>
      </c>
      <c r="AA310" s="397" t="str">
        <f t="shared" si="74"/>
        <v/>
      </c>
      <c r="AB310" s="257" t="str">
        <f t="shared" si="75"/>
        <v/>
      </c>
      <c r="AC310" s="257" t="str">
        <f t="shared" si="76"/>
        <v/>
      </c>
      <c r="AD310" s="193" t="str">
        <f t="shared" si="77"/>
        <v>CHECK DATES</v>
      </c>
      <c r="AE310" s="257" t="str">
        <f t="shared" si="78"/>
        <v/>
      </c>
      <c r="AF310" s="286">
        <v>0</v>
      </c>
      <c r="AG310" s="257">
        <f t="shared" si="79"/>
        <v>0</v>
      </c>
      <c r="AH310" s="257" t="str">
        <f t="shared" si="80"/>
        <v/>
      </c>
      <c r="AI310" s="257">
        <f t="shared" si="81"/>
        <v>0</v>
      </c>
    </row>
    <row r="311" spans="1:35" x14ac:dyDescent="0.3">
      <c r="A311" s="287">
        <v>299</v>
      </c>
      <c r="B311" s="161"/>
      <c r="C311" s="150"/>
      <c r="D311" s="150"/>
      <c r="E311" s="150"/>
      <c r="F311" s="152"/>
      <c r="G311" s="152"/>
      <c r="H311" s="154"/>
      <c r="I311" s="155"/>
      <c r="J311" s="159"/>
      <c r="K311" s="159"/>
      <c r="L311" s="337"/>
      <c r="M311" s="343" t="str">
        <f>IF(L311="","",LOOKUP(L311,'Work Programme'!$A$8:$A$207,'Work Programme'!$B$8:$B$207))</f>
        <v/>
      </c>
      <c r="N311" s="150"/>
      <c r="O311" s="151"/>
      <c r="P311" s="254" t="str">
        <f>IF(H311="","",VLOOKUP(H311,'Overview - Financial Statement'!$A$46:$B$60,2,FALSE))</f>
        <v/>
      </c>
      <c r="Q311" s="255" t="str">
        <f t="shared" si="68"/>
        <v/>
      </c>
      <c r="R311" s="153"/>
      <c r="S311" s="153"/>
      <c r="T311" s="238">
        <f t="shared" si="69"/>
        <v>0</v>
      </c>
      <c r="U311" s="193" t="s">
        <v>44</v>
      </c>
      <c r="V311" s="173"/>
      <c r="W311" s="193" t="str">
        <f t="shared" si="70"/>
        <v/>
      </c>
      <c r="X311" s="264" t="str">
        <f t="shared" si="71"/>
        <v>OK</v>
      </c>
      <c r="Y311" s="193" t="str">
        <f t="shared" si="72"/>
        <v/>
      </c>
      <c r="Z311" s="193" t="str">
        <f t="shared" si="73"/>
        <v/>
      </c>
      <c r="AA311" s="397" t="str">
        <f t="shared" si="74"/>
        <v/>
      </c>
      <c r="AB311" s="257" t="str">
        <f t="shared" si="75"/>
        <v/>
      </c>
      <c r="AC311" s="257" t="str">
        <f t="shared" si="76"/>
        <v/>
      </c>
      <c r="AD311" s="193" t="str">
        <f t="shared" si="77"/>
        <v>CHECK DATES</v>
      </c>
      <c r="AE311" s="257" t="str">
        <f t="shared" si="78"/>
        <v/>
      </c>
      <c r="AF311" s="286">
        <v>0</v>
      </c>
      <c r="AG311" s="257">
        <f t="shared" si="79"/>
        <v>0</v>
      </c>
      <c r="AH311" s="257" t="str">
        <f t="shared" si="80"/>
        <v/>
      </c>
      <c r="AI311" s="257">
        <f t="shared" si="81"/>
        <v>0</v>
      </c>
    </row>
    <row r="312" spans="1:35" x14ac:dyDescent="0.3">
      <c r="A312" s="287">
        <v>300</v>
      </c>
      <c r="B312" s="161"/>
      <c r="C312" s="150"/>
      <c r="D312" s="150"/>
      <c r="E312" s="150"/>
      <c r="F312" s="152"/>
      <c r="G312" s="152"/>
      <c r="H312" s="154"/>
      <c r="I312" s="155"/>
      <c r="J312" s="159"/>
      <c r="K312" s="159"/>
      <c r="L312" s="337"/>
      <c r="M312" s="343" t="str">
        <f>IF(L312="","",LOOKUP(L312,'Work Programme'!$A$8:$A$207,'Work Programme'!$B$8:$B$207))</f>
        <v/>
      </c>
      <c r="N312" s="150"/>
      <c r="O312" s="151"/>
      <c r="P312" s="254" t="str">
        <f>IF(H312="","",VLOOKUP(H312,'Overview - Financial Statement'!$A$46:$B$60,2,FALSE))</f>
        <v/>
      </c>
      <c r="Q312" s="255" t="str">
        <f t="shared" si="68"/>
        <v/>
      </c>
      <c r="R312" s="153"/>
      <c r="S312" s="153"/>
      <c r="T312" s="238">
        <f t="shared" si="69"/>
        <v>0</v>
      </c>
      <c r="U312" s="193" t="s">
        <v>44</v>
      </c>
      <c r="V312" s="173"/>
      <c r="W312" s="193" t="str">
        <f t="shared" si="70"/>
        <v/>
      </c>
      <c r="X312" s="264" t="str">
        <f t="shared" si="71"/>
        <v>OK</v>
      </c>
      <c r="Y312" s="193" t="str">
        <f t="shared" si="72"/>
        <v/>
      </c>
      <c r="Z312" s="193" t="str">
        <f t="shared" si="73"/>
        <v/>
      </c>
      <c r="AA312" s="397" t="str">
        <f t="shared" si="74"/>
        <v/>
      </c>
      <c r="AB312" s="257" t="str">
        <f t="shared" si="75"/>
        <v/>
      </c>
      <c r="AC312" s="257" t="str">
        <f t="shared" si="76"/>
        <v/>
      </c>
      <c r="AD312" s="193" t="str">
        <f t="shared" si="77"/>
        <v>CHECK DATES</v>
      </c>
      <c r="AE312" s="257" t="str">
        <f t="shared" si="78"/>
        <v/>
      </c>
      <c r="AF312" s="286">
        <v>0</v>
      </c>
      <c r="AG312" s="257">
        <f t="shared" si="79"/>
        <v>0</v>
      </c>
      <c r="AH312" s="257" t="str">
        <f t="shared" si="80"/>
        <v/>
      </c>
      <c r="AI312" s="257">
        <f t="shared" si="81"/>
        <v>0</v>
      </c>
    </row>
    <row r="313" spans="1:35" x14ac:dyDescent="0.3">
      <c r="A313" s="287">
        <v>301</v>
      </c>
      <c r="B313" s="161"/>
      <c r="C313" s="150"/>
      <c r="D313" s="150"/>
      <c r="E313" s="150"/>
      <c r="F313" s="152"/>
      <c r="G313" s="152"/>
      <c r="H313" s="154"/>
      <c r="I313" s="155"/>
      <c r="J313" s="159"/>
      <c r="K313" s="159"/>
      <c r="L313" s="337"/>
      <c r="M313" s="343" t="str">
        <f>IF(L313="","",LOOKUP(L313,'Work Programme'!$A$8:$A$207,'Work Programme'!$B$8:$B$207))</f>
        <v/>
      </c>
      <c r="N313" s="150"/>
      <c r="O313" s="151"/>
      <c r="P313" s="254" t="str">
        <f>IF(H313="","",VLOOKUP(H313,'Overview - Financial Statement'!$A$46:$B$60,2,FALSE))</f>
        <v/>
      </c>
      <c r="Q313" s="255" t="str">
        <f t="shared" si="68"/>
        <v/>
      </c>
      <c r="R313" s="153"/>
      <c r="S313" s="153"/>
      <c r="T313" s="238">
        <f t="shared" si="69"/>
        <v>0</v>
      </c>
      <c r="U313" s="193" t="s">
        <v>44</v>
      </c>
      <c r="V313" s="173"/>
      <c r="W313" s="193" t="str">
        <f t="shared" si="70"/>
        <v/>
      </c>
      <c r="X313" s="264" t="str">
        <f t="shared" si="71"/>
        <v>OK</v>
      </c>
      <c r="Y313" s="193" t="str">
        <f t="shared" si="72"/>
        <v/>
      </c>
      <c r="Z313" s="193" t="str">
        <f t="shared" si="73"/>
        <v/>
      </c>
      <c r="AA313" s="397" t="str">
        <f t="shared" si="74"/>
        <v/>
      </c>
      <c r="AB313" s="257" t="str">
        <f t="shared" si="75"/>
        <v/>
      </c>
      <c r="AC313" s="257" t="str">
        <f t="shared" si="76"/>
        <v/>
      </c>
      <c r="AD313" s="193" t="str">
        <f t="shared" si="77"/>
        <v>CHECK DATES</v>
      </c>
      <c r="AE313" s="257" t="str">
        <f t="shared" si="78"/>
        <v/>
      </c>
      <c r="AF313" s="286">
        <v>0</v>
      </c>
      <c r="AG313" s="257">
        <f t="shared" si="79"/>
        <v>0</v>
      </c>
      <c r="AH313" s="257" t="str">
        <f t="shared" si="80"/>
        <v/>
      </c>
      <c r="AI313" s="257">
        <f t="shared" si="81"/>
        <v>0</v>
      </c>
    </row>
    <row r="314" spans="1:35" x14ac:dyDescent="0.3">
      <c r="A314" s="287">
        <v>302</v>
      </c>
      <c r="B314" s="161"/>
      <c r="C314" s="150"/>
      <c r="D314" s="150"/>
      <c r="E314" s="150"/>
      <c r="F314" s="152"/>
      <c r="G314" s="152"/>
      <c r="H314" s="154"/>
      <c r="I314" s="155"/>
      <c r="J314" s="159"/>
      <c r="K314" s="159"/>
      <c r="L314" s="337"/>
      <c r="M314" s="343" t="str">
        <f>IF(L314="","",LOOKUP(L314,'Work Programme'!$A$8:$A$207,'Work Programme'!$B$8:$B$207))</f>
        <v/>
      </c>
      <c r="N314" s="150"/>
      <c r="O314" s="151"/>
      <c r="P314" s="254" t="str">
        <f>IF(H314="","",VLOOKUP(H314,'Overview - Financial Statement'!$A$46:$B$60,2,FALSE))</f>
        <v/>
      </c>
      <c r="Q314" s="255" t="str">
        <f t="shared" si="68"/>
        <v/>
      </c>
      <c r="R314" s="153"/>
      <c r="S314" s="153"/>
      <c r="T314" s="238">
        <f t="shared" si="69"/>
        <v>0</v>
      </c>
      <c r="U314" s="193" t="s">
        <v>44</v>
      </c>
      <c r="V314" s="173"/>
      <c r="W314" s="193" t="str">
        <f t="shared" si="70"/>
        <v/>
      </c>
      <c r="X314" s="264" t="str">
        <f t="shared" si="71"/>
        <v>OK</v>
      </c>
      <c r="Y314" s="193" t="str">
        <f t="shared" si="72"/>
        <v/>
      </c>
      <c r="Z314" s="193" t="str">
        <f t="shared" si="73"/>
        <v/>
      </c>
      <c r="AA314" s="397" t="str">
        <f t="shared" si="74"/>
        <v/>
      </c>
      <c r="AB314" s="257" t="str">
        <f t="shared" si="75"/>
        <v/>
      </c>
      <c r="AC314" s="257" t="str">
        <f t="shared" si="76"/>
        <v/>
      </c>
      <c r="AD314" s="193" t="str">
        <f t="shared" si="77"/>
        <v>CHECK DATES</v>
      </c>
      <c r="AE314" s="257" t="str">
        <f t="shared" si="78"/>
        <v/>
      </c>
      <c r="AF314" s="286">
        <v>0</v>
      </c>
      <c r="AG314" s="257">
        <f t="shared" si="79"/>
        <v>0</v>
      </c>
      <c r="AH314" s="257" t="str">
        <f t="shared" si="80"/>
        <v/>
      </c>
      <c r="AI314" s="257">
        <f t="shared" si="81"/>
        <v>0</v>
      </c>
    </row>
    <row r="315" spans="1:35" x14ac:dyDescent="0.3">
      <c r="A315" s="287">
        <v>303</v>
      </c>
      <c r="B315" s="161"/>
      <c r="C315" s="150"/>
      <c r="D315" s="150"/>
      <c r="E315" s="150"/>
      <c r="F315" s="152"/>
      <c r="G315" s="152"/>
      <c r="H315" s="154"/>
      <c r="I315" s="155"/>
      <c r="J315" s="159"/>
      <c r="K315" s="159"/>
      <c r="L315" s="337"/>
      <c r="M315" s="343" t="str">
        <f>IF(L315="","",LOOKUP(L315,'Work Programme'!$A$8:$A$207,'Work Programme'!$B$8:$B$207))</f>
        <v/>
      </c>
      <c r="N315" s="150"/>
      <c r="O315" s="151"/>
      <c r="P315" s="254" t="str">
        <f>IF(H315="","",VLOOKUP(H315,'Overview - Financial Statement'!$A$46:$B$60,2,FALSE))</f>
        <v/>
      </c>
      <c r="Q315" s="255" t="str">
        <f t="shared" si="68"/>
        <v/>
      </c>
      <c r="R315" s="153"/>
      <c r="S315" s="153"/>
      <c r="T315" s="238">
        <f t="shared" si="69"/>
        <v>0</v>
      </c>
      <c r="U315" s="193" t="s">
        <v>44</v>
      </c>
      <c r="V315" s="173"/>
      <c r="W315" s="193" t="str">
        <f t="shared" si="70"/>
        <v/>
      </c>
      <c r="X315" s="264" t="str">
        <f t="shared" si="71"/>
        <v>OK</v>
      </c>
      <c r="Y315" s="193" t="str">
        <f t="shared" si="72"/>
        <v/>
      </c>
      <c r="Z315" s="193" t="str">
        <f t="shared" si="73"/>
        <v/>
      </c>
      <c r="AA315" s="397" t="str">
        <f t="shared" si="74"/>
        <v/>
      </c>
      <c r="AB315" s="257" t="str">
        <f t="shared" si="75"/>
        <v/>
      </c>
      <c r="AC315" s="257" t="str">
        <f t="shared" si="76"/>
        <v/>
      </c>
      <c r="AD315" s="193" t="str">
        <f t="shared" si="77"/>
        <v>CHECK DATES</v>
      </c>
      <c r="AE315" s="257" t="str">
        <f t="shared" si="78"/>
        <v/>
      </c>
      <c r="AF315" s="286">
        <v>0</v>
      </c>
      <c r="AG315" s="257">
        <f t="shared" si="79"/>
        <v>0</v>
      </c>
      <c r="AH315" s="257" t="str">
        <f t="shared" si="80"/>
        <v/>
      </c>
      <c r="AI315" s="257">
        <f t="shared" si="81"/>
        <v>0</v>
      </c>
    </row>
    <row r="316" spans="1:35" x14ac:dyDescent="0.3">
      <c r="A316" s="287">
        <v>304</v>
      </c>
      <c r="B316" s="161"/>
      <c r="C316" s="150"/>
      <c r="D316" s="150"/>
      <c r="E316" s="150"/>
      <c r="F316" s="152"/>
      <c r="G316" s="152"/>
      <c r="H316" s="154"/>
      <c r="I316" s="155"/>
      <c r="J316" s="159"/>
      <c r="K316" s="159"/>
      <c r="L316" s="337"/>
      <c r="M316" s="343" t="str">
        <f>IF(L316="","",LOOKUP(L316,'Work Programme'!$A$8:$A$207,'Work Programme'!$B$8:$B$207))</f>
        <v/>
      </c>
      <c r="N316" s="150"/>
      <c r="O316" s="151"/>
      <c r="P316" s="254" t="str">
        <f>IF(H316="","",VLOOKUP(H316,'Overview - Financial Statement'!$A$46:$B$60,2,FALSE))</f>
        <v/>
      </c>
      <c r="Q316" s="255" t="str">
        <f t="shared" si="68"/>
        <v/>
      </c>
      <c r="R316" s="153"/>
      <c r="S316" s="153"/>
      <c r="T316" s="238">
        <f t="shared" si="69"/>
        <v>0</v>
      </c>
      <c r="U316" s="193" t="s">
        <v>44</v>
      </c>
      <c r="V316" s="173"/>
      <c r="W316" s="193" t="str">
        <f t="shared" si="70"/>
        <v/>
      </c>
      <c r="X316" s="264" t="str">
        <f t="shared" si="71"/>
        <v>OK</v>
      </c>
      <c r="Y316" s="193" t="str">
        <f t="shared" si="72"/>
        <v/>
      </c>
      <c r="Z316" s="193" t="str">
        <f t="shared" si="73"/>
        <v/>
      </c>
      <c r="AA316" s="397" t="str">
        <f t="shared" si="74"/>
        <v/>
      </c>
      <c r="AB316" s="257" t="str">
        <f t="shared" si="75"/>
        <v/>
      </c>
      <c r="AC316" s="257" t="str">
        <f t="shared" si="76"/>
        <v/>
      </c>
      <c r="AD316" s="193" t="str">
        <f t="shared" si="77"/>
        <v>CHECK DATES</v>
      </c>
      <c r="AE316" s="257" t="str">
        <f t="shared" si="78"/>
        <v/>
      </c>
      <c r="AF316" s="286">
        <v>0</v>
      </c>
      <c r="AG316" s="257">
        <f t="shared" si="79"/>
        <v>0</v>
      </c>
      <c r="AH316" s="257" t="str">
        <f t="shared" si="80"/>
        <v/>
      </c>
      <c r="AI316" s="257">
        <f t="shared" si="81"/>
        <v>0</v>
      </c>
    </row>
    <row r="317" spans="1:35" x14ac:dyDescent="0.3">
      <c r="A317" s="287">
        <v>305</v>
      </c>
      <c r="B317" s="161"/>
      <c r="C317" s="150"/>
      <c r="D317" s="150"/>
      <c r="E317" s="150"/>
      <c r="F317" s="152"/>
      <c r="G317" s="152"/>
      <c r="H317" s="154"/>
      <c r="I317" s="155"/>
      <c r="J317" s="159"/>
      <c r="K317" s="159"/>
      <c r="L317" s="337"/>
      <c r="M317" s="343" t="str">
        <f>IF(L317="","",LOOKUP(L317,'Work Programme'!$A$8:$A$207,'Work Programme'!$B$8:$B$207))</f>
        <v/>
      </c>
      <c r="N317" s="150"/>
      <c r="O317" s="151"/>
      <c r="P317" s="254" t="str">
        <f>IF(H317="","",VLOOKUP(H317,'Overview - Financial Statement'!$A$46:$B$60,2,FALSE))</f>
        <v/>
      </c>
      <c r="Q317" s="255" t="str">
        <f t="shared" si="68"/>
        <v/>
      </c>
      <c r="R317" s="153"/>
      <c r="S317" s="153"/>
      <c r="T317" s="238">
        <f t="shared" si="69"/>
        <v>0</v>
      </c>
      <c r="U317" s="193" t="s">
        <v>44</v>
      </c>
      <c r="V317" s="173"/>
      <c r="W317" s="193" t="str">
        <f t="shared" si="70"/>
        <v/>
      </c>
      <c r="X317" s="264" t="str">
        <f t="shared" si="71"/>
        <v>OK</v>
      </c>
      <c r="Y317" s="193" t="str">
        <f t="shared" si="72"/>
        <v/>
      </c>
      <c r="Z317" s="193" t="str">
        <f t="shared" si="73"/>
        <v/>
      </c>
      <c r="AA317" s="397" t="str">
        <f t="shared" si="74"/>
        <v/>
      </c>
      <c r="AB317" s="257" t="str">
        <f t="shared" si="75"/>
        <v/>
      </c>
      <c r="AC317" s="257" t="str">
        <f t="shared" si="76"/>
        <v/>
      </c>
      <c r="AD317" s="193" t="str">
        <f t="shared" si="77"/>
        <v>CHECK DATES</v>
      </c>
      <c r="AE317" s="257" t="str">
        <f t="shared" si="78"/>
        <v/>
      </c>
      <c r="AF317" s="286">
        <v>0</v>
      </c>
      <c r="AG317" s="257">
        <f t="shared" si="79"/>
        <v>0</v>
      </c>
      <c r="AH317" s="257" t="str">
        <f t="shared" si="80"/>
        <v/>
      </c>
      <c r="AI317" s="257">
        <f t="shared" si="81"/>
        <v>0</v>
      </c>
    </row>
    <row r="318" spans="1:35" x14ac:dyDescent="0.3">
      <c r="A318" s="287">
        <v>306</v>
      </c>
      <c r="B318" s="161"/>
      <c r="C318" s="150"/>
      <c r="D318" s="150"/>
      <c r="E318" s="150"/>
      <c r="F318" s="152"/>
      <c r="G318" s="152"/>
      <c r="H318" s="154"/>
      <c r="I318" s="155"/>
      <c r="J318" s="159"/>
      <c r="K318" s="159"/>
      <c r="L318" s="337"/>
      <c r="M318" s="343" t="str">
        <f>IF(L318="","",LOOKUP(L318,'Work Programme'!$A$8:$A$207,'Work Programme'!$B$8:$B$207))</f>
        <v/>
      </c>
      <c r="N318" s="150"/>
      <c r="O318" s="151"/>
      <c r="P318" s="254" t="str">
        <f>IF(H318="","",VLOOKUP(H318,'Overview - Financial Statement'!$A$46:$B$60,2,FALSE))</f>
        <v/>
      </c>
      <c r="Q318" s="255" t="str">
        <f t="shared" si="68"/>
        <v/>
      </c>
      <c r="R318" s="153"/>
      <c r="S318" s="153"/>
      <c r="T318" s="238">
        <f t="shared" si="69"/>
        <v>0</v>
      </c>
      <c r="U318" s="193" t="s">
        <v>44</v>
      </c>
      <c r="V318" s="173"/>
      <c r="W318" s="193" t="str">
        <f t="shared" si="70"/>
        <v/>
      </c>
      <c r="X318" s="264" t="str">
        <f t="shared" si="71"/>
        <v>OK</v>
      </c>
      <c r="Y318" s="193" t="str">
        <f t="shared" si="72"/>
        <v/>
      </c>
      <c r="Z318" s="193" t="str">
        <f t="shared" si="73"/>
        <v/>
      </c>
      <c r="AA318" s="397" t="str">
        <f t="shared" si="74"/>
        <v/>
      </c>
      <c r="AB318" s="257" t="str">
        <f t="shared" si="75"/>
        <v/>
      </c>
      <c r="AC318" s="257" t="str">
        <f t="shared" si="76"/>
        <v/>
      </c>
      <c r="AD318" s="193" t="str">
        <f t="shared" si="77"/>
        <v>CHECK DATES</v>
      </c>
      <c r="AE318" s="257" t="str">
        <f t="shared" si="78"/>
        <v/>
      </c>
      <c r="AF318" s="286">
        <v>0</v>
      </c>
      <c r="AG318" s="257">
        <f t="shared" si="79"/>
        <v>0</v>
      </c>
      <c r="AH318" s="257" t="str">
        <f t="shared" si="80"/>
        <v/>
      </c>
      <c r="AI318" s="257">
        <f t="shared" si="81"/>
        <v>0</v>
      </c>
    </row>
    <row r="319" spans="1:35" x14ac:dyDescent="0.3">
      <c r="A319" s="287">
        <v>307</v>
      </c>
      <c r="B319" s="161"/>
      <c r="C319" s="150"/>
      <c r="D319" s="150"/>
      <c r="E319" s="150"/>
      <c r="F319" s="152"/>
      <c r="G319" s="152"/>
      <c r="H319" s="154"/>
      <c r="I319" s="155"/>
      <c r="J319" s="159"/>
      <c r="K319" s="159"/>
      <c r="L319" s="337"/>
      <c r="M319" s="343" t="str">
        <f>IF(L319="","",LOOKUP(L319,'Work Programme'!$A$8:$A$207,'Work Programme'!$B$8:$B$207))</f>
        <v/>
      </c>
      <c r="N319" s="150"/>
      <c r="O319" s="151"/>
      <c r="P319" s="254" t="str">
        <f>IF(H319="","",VLOOKUP(H319,'Overview - Financial Statement'!$A$46:$B$60,2,FALSE))</f>
        <v/>
      </c>
      <c r="Q319" s="255" t="str">
        <f t="shared" si="68"/>
        <v/>
      </c>
      <c r="R319" s="153"/>
      <c r="S319" s="153"/>
      <c r="T319" s="238">
        <f t="shared" si="69"/>
        <v>0</v>
      </c>
      <c r="U319" s="193" t="s">
        <v>44</v>
      </c>
      <c r="V319" s="173"/>
      <c r="W319" s="193" t="str">
        <f t="shared" si="70"/>
        <v/>
      </c>
      <c r="X319" s="264" t="str">
        <f t="shared" si="71"/>
        <v>OK</v>
      </c>
      <c r="Y319" s="193" t="str">
        <f t="shared" si="72"/>
        <v/>
      </c>
      <c r="Z319" s="193" t="str">
        <f t="shared" si="73"/>
        <v/>
      </c>
      <c r="AA319" s="397" t="str">
        <f t="shared" si="74"/>
        <v/>
      </c>
      <c r="AB319" s="257" t="str">
        <f t="shared" si="75"/>
        <v/>
      </c>
      <c r="AC319" s="257" t="str">
        <f t="shared" si="76"/>
        <v/>
      </c>
      <c r="AD319" s="193" t="str">
        <f t="shared" si="77"/>
        <v>CHECK DATES</v>
      </c>
      <c r="AE319" s="257" t="str">
        <f t="shared" si="78"/>
        <v/>
      </c>
      <c r="AF319" s="286">
        <v>0</v>
      </c>
      <c r="AG319" s="257">
        <f t="shared" si="79"/>
        <v>0</v>
      </c>
      <c r="AH319" s="257" t="str">
        <f t="shared" si="80"/>
        <v/>
      </c>
      <c r="AI319" s="257">
        <f t="shared" si="81"/>
        <v>0</v>
      </c>
    </row>
    <row r="320" spans="1:35" x14ac:dyDescent="0.3">
      <c r="A320" s="287">
        <v>308</v>
      </c>
      <c r="B320" s="161"/>
      <c r="C320" s="150"/>
      <c r="D320" s="150"/>
      <c r="E320" s="150"/>
      <c r="F320" s="152"/>
      <c r="G320" s="152"/>
      <c r="H320" s="154"/>
      <c r="I320" s="155"/>
      <c r="J320" s="159"/>
      <c r="K320" s="159"/>
      <c r="L320" s="337"/>
      <c r="M320" s="343" t="str">
        <f>IF(L320="","",LOOKUP(L320,'Work Programme'!$A$8:$A$207,'Work Programme'!$B$8:$B$207))</f>
        <v/>
      </c>
      <c r="N320" s="150"/>
      <c r="O320" s="151"/>
      <c r="P320" s="254" t="str">
        <f>IF(H320="","",VLOOKUP(H320,'Overview - Financial Statement'!$A$46:$B$60,2,FALSE))</f>
        <v/>
      </c>
      <c r="Q320" s="255" t="str">
        <f t="shared" si="68"/>
        <v/>
      </c>
      <c r="R320" s="153"/>
      <c r="S320" s="153"/>
      <c r="T320" s="238">
        <f t="shared" si="69"/>
        <v>0</v>
      </c>
      <c r="U320" s="193" t="s">
        <v>44</v>
      </c>
      <c r="V320" s="173"/>
      <c r="W320" s="193" t="str">
        <f t="shared" si="70"/>
        <v/>
      </c>
      <c r="X320" s="264" t="str">
        <f t="shared" si="71"/>
        <v>OK</v>
      </c>
      <c r="Y320" s="193" t="str">
        <f t="shared" si="72"/>
        <v/>
      </c>
      <c r="Z320" s="193" t="str">
        <f t="shared" si="73"/>
        <v/>
      </c>
      <c r="AA320" s="397" t="str">
        <f t="shared" si="74"/>
        <v/>
      </c>
      <c r="AB320" s="257" t="str">
        <f t="shared" si="75"/>
        <v/>
      </c>
      <c r="AC320" s="257" t="str">
        <f t="shared" si="76"/>
        <v/>
      </c>
      <c r="AD320" s="193" t="str">
        <f t="shared" si="77"/>
        <v>CHECK DATES</v>
      </c>
      <c r="AE320" s="257" t="str">
        <f t="shared" si="78"/>
        <v/>
      </c>
      <c r="AF320" s="286">
        <v>0</v>
      </c>
      <c r="AG320" s="257">
        <f t="shared" si="79"/>
        <v>0</v>
      </c>
      <c r="AH320" s="257" t="str">
        <f t="shared" si="80"/>
        <v/>
      </c>
      <c r="AI320" s="257">
        <f t="shared" si="81"/>
        <v>0</v>
      </c>
    </row>
    <row r="321" spans="1:35" x14ac:dyDescent="0.3">
      <c r="A321" s="287">
        <v>309</v>
      </c>
      <c r="B321" s="161"/>
      <c r="C321" s="150"/>
      <c r="D321" s="150"/>
      <c r="E321" s="150"/>
      <c r="F321" s="152"/>
      <c r="G321" s="152"/>
      <c r="H321" s="154"/>
      <c r="I321" s="155"/>
      <c r="J321" s="159"/>
      <c r="K321" s="159"/>
      <c r="L321" s="337"/>
      <c r="M321" s="343" t="str">
        <f>IF(L321="","",LOOKUP(L321,'Work Programme'!$A$8:$A$207,'Work Programme'!$B$8:$B$207))</f>
        <v/>
      </c>
      <c r="N321" s="150"/>
      <c r="O321" s="151"/>
      <c r="P321" s="254" t="str">
        <f>IF(H321="","",VLOOKUP(H321,'Overview - Financial Statement'!$A$46:$B$60,2,FALSE))</f>
        <v/>
      </c>
      <c r="Q321" s="255" t="str">
        <f t="shared" si="68"/>
        <v/>
      </c>
      <c r="R321" s="153"/>
      <c r="S321" s="153"/>
      <c r="T321" s="238">
        <f t="shared" si="69"/>
        <v>0</v>
      </c>
      <c r="U321" s="193" t="s">
        <v>44</v>
      </c>
      <c r="V321" s="173"/>
      <c r="W321" s="193" t="str">
        <f t="shared" si="70"/>
        <v/>
      </c>
      <c r="X321" s="264" t="str">
        <f t="shared" si="71"/>
        <v>OK</v>
      </c>
      <c r="Y321" s="193" t="str">
        <f t="shared" si="72"/>
        <v/>
      </c>
      <c r="Z321" s="193" t="str">
        <f t="shared" si="73"/>
        <v/>
      </c>
      <c r="AA321" s="397" t="str">
        <f t="shared" si="74"/>
        <v/>
      </c>
      <c r="AB321" s="257" t="str">
        <f t="shared" si="75"/>
        <v/>
      </c>
      <c r="AC321" s="257" t="str">
        <f t="shared" si="76"/>
        <v/>
      </c>
      <c r="AD321" s="193" t="str">
        <f t="shared" si="77"/>
        <v>CHECK DATES</v>
      </c>
      <c r="AE321" s="257" t="str">
        <f t="shared" si="78"/>
        <v/>
      </c>
      <c r="AF321" s="286">
        <v>0</v>
      </c>
      <c r="AG321" s="257">
        <f t="shared" si="79"/>
        <v>0</v>
      </c>
      <c r="AH321" s="257" t="str">
        <f t="shared" si="80"/>
        <v/>
      </c>
      <c r="AI321" s="257">
        <f t="shared" si="81"/>
        <v>0</v>
      </c>
    </row>
    <row r="322" spans="1:35" x14ac:dyDescent="0.3">
      <c r="A322" s="287">
        <v>310</v>
      </c>
      <c r="B322" s="161"/>
      <c r="C322" s="150"/>
      <c r="D322" s="150"/>
      <c r="E322" s="150"/>
      <c r="F322" s="152"/>
      <c r="G322" s="152"/>
      <c r="H322" s="154"/>
      <c r="I322" s="155"/>
      <c r="J322" s="159"/>
      <c r="K322" s="159"/>
      <c r="L322" s="337"/>
      <c r="M322" s="343" t="str">
        <f>IF(L322="","",LOOKUP(L322,'Work Programme'!$A$8:$A$207,'Work Programme'!$B$8:$B$207))</f>
        <v/>
      </c>
      <c r="N322" s="150"/>
      <c r="O322" s="151"/>
      <c r="P322" s="254" t="str">
        <f>IF(H322="","",VLOOKUP(H322,'Overview - Financial Statement'!$A$46:$B$60,2,FALSE))</f>
        <v/>
      </c>
      <c r="Q322" s="255" t="str">
        <f t="shared" si="68"/>
        <v/>
      </c>
      <c r="R322" s="153"/>
      <c r="S322" s="153"/>
      <c r="T322" s="238">
        <f t="shared" si="69"/>
        <v>0</v>
      </c>
      <c r="U322" s="193" t="s">
        <v>44</v>
      </c>
      <c r="V322" s="173"/>
      <c r="W322" s="193" t="str">
        <f t="shared" si="70"/>
        <v/>
      </c>
      <c r="X322" s="264" t="str">
        <f t="shared" si="71"/>
        <v>OK</v>
      </c>
      <c r="Y322" s="193" t="str">
        <f t="shared" si="72"/>
        <v/>
      </c>
      <c r="Z322" s="193" t="str">
        <f t="shared" si="73"/>
        <v/>
      </c>
      <c r="AA322" s="397" t="str">
        <f t="shared" si="74"/>
        <v/>
      </c>
      <c r="AB322" s="257" t="str">
        <f t="shared" si="75"/>
        <v/>
      </c>
      <c r="AC322" s="257" t="str">
        <f t="shared" si="76"/>
        <v/>
      </c>
      <c r="AD322" s="193" t="str">
        <f t="shared" si="77"/>
        <v>CHECK DATES</v>
      </c>
      <c r="AE322" s="257" t="str">
        <f t="shared" si="78"/>
        <v/>
      </c>
      <c r="AF322" s="286">
        <v>0</v>
      </c>
      <c r="AG322" s="257">
        <f t="shared" si="79"/>
        <v>0</v>
      </c>
      <c r="AH322" s="257" t="str">
        <f t="shared" si="80"/>
        <v/>
      </c>
      <c r="AI322" s="257">
        <f t="shared" si="81"/>
        <v>0</v>
      </c>
    </row>
    <row r="323" spans="1:35" x14ac:dyDescent="0.3">
      <c r="A323" s="287">
        <v>311</v>
      </c>
      <c r="B323" s="161"/>
      <c r="C323" s="150"/>
      <c r="D323" s="150"/>
      <c r="E323" s="150"/>
      <c r="F323" s="152"/>
      <c r="G323" s="152"/>
      <c r="H323" s="154"/>
      <c r="I323" s="155"/>
      <c r="J323" s="159"/>
      <c r="K323" s="159"/>
      <c r="L323" s="337"/>
      <c r="M323" s="343" t="str">
        <f>IF(L323="","",LOOKUP(L323,'Work Programme'!$A$8:$A$207,'Work Programme'!$B$8:$B$207))</f>
        <v/>
      </c>
      <c r="N323" s="150"/>
      <c r="O323" s="151"/>
      <c r="P323" s="254" t="str">
        <f>IF(H323="","",VLOOKUP(H323,'Overview - Financial Statement'!$A$46:$B$60,2,FALSE))</f>
        <v/>
      </c>
      <c r="Q323" s="255" t="str">
        <f t="shared" si="68"/>
        <v/>
      </c>
      <c r="R323" s="153"/>
      <c r="S323" s="153"/>
      <c r="T323" s="238">
        <f t="shared" si="69"/>
        <v>0</v>
      </c>
      <c r="U323" s="193" t="s">
        <v>44</v>
      </c>
      <c r="V323" s="173"/>
      <c r="W323" s="193" t="str">
        <f t="shared" si="70"/>
        <v/>
      </c>
      <c r="X323" s="264" t="str">
        <f t="shared" si="71"/>
        <v>OK</v>
      </c>
      <c r="Y323" s="193" t="str">
        <f t="shared" si="72"/>
        <v/>
      </c>
      <c r="Z323" s="193" t="str">
        <f t="shared" si="73"/>
        <v/>
      </c>
      <c r="AA323" s="397" t="str">
        <f t="shared" si="74"/>
        <v/>
      </c>
      <c r="AB323" s="257" t="str">
        <f t="shared" si="75"/>
        <v/>
      </c>
      <c r="AC323" s="257" t="str">
        <f t="shared" si="76"/>
        <v/>
      </c>
      <c r="AD323" s="193" t="str">
        <f t="shared" si="77"/>
        <v>CHECK DATES</v>
      </c>
      <c r="AE323" s="257" t="str">
        <f t="shared" si="78"/>
        <v/>
      </c>
      <c r="AF323" s="286">
        <v>0</v>
      </c>
      <c r="AG323" s="257">
        <f t="shared" si="79"/>
        <v>0</v>
      </c>
      <c r="AH323" s="257" t="str">
        <f t="shared" si="80"/>
        <v/>
      </c>
      <c r="AI323" s="257">
        <f t="shared" si="81"/>
        <v>0</v>
      </c>
    </row>
    <row r="324" spans="1:35" x14ac:dyDescent="0.3">
      <c r="A324" s="287">
        <v>312</v>
      </c>
      <c r="B324" s="161"/>
      <c r="C324" s="150"/>
      <c r="D324" s="150"/>
      <c r="E324" s="150"/>
      <c r="F324" s="152"/>
      <c r="G324" s="152"/>
      <c r="H324" s="154"/>
      <c r="I324" s="155"/>
      <c r="J324" s="159"/>
      <c r="K324" s="159"/>
      <c r="L324" s="337"/>
      <c r="M324" s="343" t="str">
        <f>IF(L324="","",LOOKUP(L324,'Work Programme'!$A$8:$A$207,'Work Programme'!$B$8:$B$207))</f>
        <v/>
      </c>
      <c r="N324" s="150"/>
      <c r="O324" s="151"/>
      <c r="P324" s="254" t="str">
        <f>IF(H324="","",VLOOKUP(H324,'Overview - Financial Statement'!$A$46:$B$60,2,FALSE))</f>
        <v/>
      </c>
      <c r="Q324" s="255" t="str">
        <f t="shared" si="68"/>
        <v/>
      </c>
      <c r="R324" s="153"/>
      <c r="S324" s="153"/>
      <c r="T324" s="238">
        <f t="shared" si="69"/>
        <v>0</v>
      </c>
      <c r="U324" s="193" t="s">
        <v>44</v>
      </c>
      <c r="V324" s="173"/>
      <c r="W324" s="193" t="str">
        <f t="shared" si="70"/>
        <v/>
      </c>
      <c r="X324" s="264" t="str">
        <f t="shared" si="71"/>
        <v>OK</v>
      </c>
      <c r="Y324" s="193" t="str">
        <f t="shared" si="72"/>
        <v/>
      </c>
      <c r="Z324" s="193" t="str">
        <f t="shared" si="73"/>
        <v/>
      </c>
      <c r="AA324" s="397" t="str">
        <f t="shared" si="74"/>
        <v/>
      </c>
      <c r="AB324" s="257" t="str">
        <f t="shared" si="75"/>
        <v/>
      </c>
      <c r="AC324" s="257" t="str">
        <f t="shared" si="76"/>
        <v/>
      </c>
      <c r="AD324" s="193" t="str">
        <f t="shared" si="77"/>
        <v>CHECK DATES</v>
      </c>
      <c r="AE324" s="257" t="str">
        <f t="shared" si="78"/>
        <v/>
      </c>
      <c r="AF324" s="286">
        <v>0</v>
      </c>
      <c r="AG324" s="257">
        <f t="shared" si="79"/>
        <v>0</v>
      </c>
      <c r="AH324" s="257" t="str">
        <f t="shared" si="80"/>
        <v/>
      </c>
      <c r="AI324" s="257">
        <f t="shared" si="81"/>
        <v>0</v>
      </c>
    </row>
    <row r="325" spans="1:35" x14ac:dyDescent="0.3">
      <c r="A325" s="287">
        <v>313</v>
      </c>
      <c r="B325" s="161"/>
      <c r="C325" s="150"/>
      <c r="D325" s="150"/>
      <c r="E325" s="150"/>
      <c r="F325" s="152"/>
      <c r="G325" s="152"/>
      <c r="H325" s="154"/>
      <c r="I325" s="155"/>
      <c r="J325" s="159"/>
      <c r="K325" s="159"/>
      <c r="L325" s="337"/>
      <c r="M325" s="343" t="str">
        <f>IF(L325="","",LOOKUP(L325,'Work Programme'!$A$8:$A$207,'Work Programme'!$B$8:$B$207))</f>
        <v/>
      </c>
      <c r="N325" s="150"/>
      <c r="O325" s="151"/>
      <c r="P325" s="254" t="str">
        <f>IF(H325="","",VLOOKUP(H325,'Overview - Financial Statement'!$A$46:$B$60,2,FALSE))</f>
        <v/>
      </c>
      <c r="Q325" s="255" t="str">
        <f t="shared" si="68"/>
        <v/>
      </c>
      <c r="R325" s="153"/>
      <c r="S325" s="153"/>
      <c r="T325" s="238">
        <f t="shared" si="69"/>
        <v>0</v>
      </c>
      <c r="U325" s="193" t="s">
        <v>44</v>
      </c>
      <c r="V325" s="173"/>
      <c r="W325" s="193" t="str">
        <f t="shared" si="70"/>
        <v/>
      </c>
      <c r="X325" s="264" t="str">
        <f t="shared" si="71"/>
        <v>OK</v>
      </c>
      <c r="Y325" s="193" t="str">
        <f t="shared" si="72"/>
        <v/>
      </c>
      <c r="Z325" s="193" t="str">
        <f t="shared" si="73"/>
        <v/>
      </c>
      <c r="AA325" s="397" t="str">
        <f t="shared" si="74"/>
        <v/>
      </c>
      <c r="AB325" s="257" t="str">
        <f t="shared" si="75"/>
        <v/>
      </c>
      <c r="AC325" s="257" t="str">
        <f t="shared" si="76"/>
        <v/>
      </c>
      <c r="AD325" s="193" t="str">
        <f t="shared" si="77"/>
        <v>CHECK DATES</v>
      </c>
      <c r="AE325" s="257" t="str">
        <f t="shared" si="78"/>
        <v/>
      </c>
      <c r="AF325" s="286">
        <v>0</v>
      </c>
      <c r="AG325" s="257">
        <f t="shared" si="79"/>
        <v>0</v>
      </c>
      <c r="AH325" s="257" t="str">
        <f t="shared" si="80"/>
        <v/>
      </c>
      <c r="AI325" s="257">
        <f t="shared" si="81"/>
        <v>0</v>
      </c>
    </row>
    <row r="326" spans="1:35" x14ac:dyDescent="0.3">
      <c r="A326" s="287">
        <v>314</v>
      </c>
      <c r="B326" s="161"/>
      <c r="C326" s="150"/>
      <c r="D326" s="150"/>
      <c r="E326" s="150"/>
      <c r="F326" s="152"/>
      <c r="G326" s="152"/>
      <c r="H326" s="154"/>
      <c r="I326" s="155"/>
      <c r="J326" s="159"/>
      <c r="K326" s="159"/>
      <c r="L326" s="337"/>
      <c r="M326" s="343" t="str">
        <f>IF(L326="","",LOOKUP(L326,'Work Programme'!$A$8:$A$207,'Work Programme'!$B$8:$B$207))</f>
        <v/>
      </c>
      <c r="N326" s="150"/>
      <c r="O326" s="151"/>
      <c r="P326" s="254" t="str">
        <f>IF(H326="","",VLOOKUP(H326,'Overview - Financial Statement'!$A$46:$B$60,2,FALSE))</f>
        <v/>
      </c>
      <c r="Q326" s="255" t="str">
        <f t="shared" si="68"/>
        <v/>
      </c>
      <c r="R326" s="153"/>
      <c r="S326" s="153"/>
      <c r="T326" s="238">
        <f t="shared" si="69"/>
        <v>0</v>
      </c>
      <c r="U326" s="193" t="s">
        <v>44</v>
      </c>
      <c r="V326" s="173"/>
      <c r="W326" s="193" t="str">
        <f t="shared" si="70"/>
        <v/>
      </c>
      <c r="X326" s="264" t="str">
        <f t="shared" si="71"/>
        <v>OK</v>
      </c>
      <c r="Y326" s="193" t="str">
        <f t="shared" si="72"/>
        <v/>
      </c>
      <c r="Z326" s="193" t="str">
        <f t="shared" si="73"/>
        <v/>
      </c>
      <c r="AA326" s="397" t="str">
        <f t="shared" si="74"/>
        <v/>
      </c>
      <c r="AB326" s="257" t="str">
        <f t="shared" si="75"/>
        <v/>
      </c>
      <c r="AC326" s="257" t="str">
        <f t="shared" si="76"/>
        <v/>
      </c>
      <c r="AD326" s="193" t="str">
        <f t="shared" si="77"/>
        <v>CHECK DATES</v>
      </c>
      <c r="AE326" s="257" t="str">
        <f t="shared" si="78"/>
        <v/>
      </c>
      <c r="AF326" s="286">
        <v>0</v>
      </c>
      <c r="AG326" s="257">
        <f t="shared" si="79"/>
        <v>0</v>
      </c>
      <c r="AH326" s="257" t="str">
        <f t="shared" si="80"/>
        <v/>
      </c>
      <c r="AI326" s="257">
        <f t="shared" si="81"/>
        <v>0</v>
      </c>
    </row>
    <row r="327" spans="1:35" x14ac:dyDescent="0.3">
      <c r="A327" s="287">
        <v>315</v>
      </c>
      <c r="B327" s="161"/>
      <c r="C327" s="150"/>
      <c r="D327" s="150"/>
      <c r="E327" s="150"/>
      <c r="F327" s="152"/>
      <c r="G327" s="152"/>
      <c r="H327" s="154"/>
      <c r="I327" s="155"/>
      <c r="J327" s="159"/>
      <c r="K327" s="159"/>
      <c r="L327" s="337"/>
      <c r="M327" s="343" t="str">
        <f>IF(L327="","",LOOKUP(L327,'Work Programme'!$A$8:$A$207,'Work Programme'!$B$8:$B$207))</f>
        <v/>
      </c>
      <c r="N327" s="150"/>
      <c r="O327" s="151"/>
      <c r="P327" s="254" t="str">
        <f>IF(H327="","",VLOOKUP(H327,'Overview - Financial Statement'!$A$46:$B$60,2,FALSE))</f>
        <v/>
      </c>
      <c r="Q327" s="255" t="str">
        <f t="shared" si="68"/>
        <v/>
      </c>
      <c r="R327" s="153"/>
      <c r="S327" s="153"/>
      <c r="T327" s="238">
        <f t="shared" si="69"/>
        <v>0</v>
      </c>
      <c r="U327" s="193" t="s">
        <v>44</v>
      </c>
      <c r="V327" s="173"/>
      <c r="W327" s="193" t="str">
        <f t="shared" si="70"/>
        <v/>
      </c>
      <c r="X327" s="264" t="str">
        <f t="shared" si="71"/>
        <v>OK</v>
      </c>
      <c r="Y327" s="193" t="str">
        <f t="shared" si="72"/>
        <v/>
      </c>
      <c r="Z327" s="193" t="str">
        <f t="shared" si="73"/>
        <v/>
      </c>
      <c r="AA327" s="397" t="str">
        <f t="shared" si="74"/>
        <v/>
      </c>
      <c r="AB327" s="257" t="str">
        <f t="shared" si="75"/>
        <v/>
      </c>
      <c r="AC327" s="257" t="str">
        <f t="shared" si="76"/>
        <v/>
      </c>
      <c r="AD327" s="193" t="str">
        <f t="shared" si="77"/>
        <v>CHECK DATES</v>
      </c>
      <c r="AE327" s="257" t="str">
        <f t="shared" si="78"/>
        <v/>
      </c>
      <c r="AF327" s="286">
        <v>0</v>
      </c>
      <c r="AG327" s="257">
        <f t="shared" si="79"/>
        <v>0</v>
      </c>
      <c r="AH327" s="257" t="str">
        <f t="shared" si="80"/>
        <v/>
      </c>
      <c r="AI327" s="257">
        <f t="shared" si="81"/>
        <v>0</v>
      </c>
    </row>
    <row r="328" spans="1:35" x14ac:dyDescent="0.3">
      <c r="A328" s="287">
        <v>316</v>
      </c>
      <c r="B328" s="161"/>
      <c r="C328" s="150"/>
      <c r="D328" s="150"/>
      <c r="E328" s="150"/>
      <c r="F328" s="152"/>
      <c r="G328" s="152"/>
      <c r="H328" s="154"/>
      <c r="I328" s="155"/>
      <c r="J328" s="159"/>
      <c r="K328" s="159"/>
      <c r="L328" s="337"/>
      <c r="M328" s="343" t="str">
        <f>IF(L328="","",LOOKUP(L328,'Work Programme'!$A$8:$A$207,'Work Programme'!$B$8:$B$207))</f>
        <v/>
      </c>
      <c r="N328" s="150"/>
      <c r="O328" s="151"/>
      <c r="P328" s="254" t="str">
        <f>IF(H328="","",VLOOKUP(H328,'Overview - Financial Statement'!$A$46:$B$60,2,FALSE))</f>
        <v/>
      </c>
      <c r="Q328" s="255" t="str">
        <f t="shared" si="68"/>
        <v/>
      </c>
      <c r="R328" s="153"/>
      <c r="S328" s="153"/>
      <c r="T328" s="238">
        <f t="shared" si="69"/>
        <v>0</v>
      </c>
      <c r="U328" s="193" t="s">
        <v>44</v>
      </c>
      <c r="V328" s="173"/>
      <c r="W328" s="193" t="str">
        <f t="shared" si="70"/>
        <v/>
      </c>
      <c r="X328" s="264" t="str">
        <f t="shared" si="71"/>
        <v>OK</v>
      </c>
      <c r="Y328" s="193" t="str">
        <f t="shared" si="72"/>
        <v/>
      </c>
      <c r="Z328" s="193" t="str">
        <f t="shared" si="73"/>
        <v/>
      </c>
      <c r="AA328" s="397" t="str">
        <f t="shared" si="74"/>
        <v/>
      </c>
      <c r="AB328" s="257" t="str">
        <f t="shared" si="75"/>
        <v/>
      </c>
      <c r="AC328" s="257" t="str">
        <f t="shared" si="76"/>
        <v/>
      </c>
      <c r="AD328" s="193" t="str">
        <f t="shared" si="77"/>
        <v>CHECK DATES</v>
      </c>
      <c r="AE328" s="257" t="str">
        <f t="shared" si="78"/>
        <v/>
      </c>
      <c r="AF328" s="286">
        <v>0</v>
      </c>
      <c r="AG328" s="257">
        <f t="shared" si="79"/>
        <v>0</v>
      </c>
      <c r="AH328" s="257" t="str">
        <f t="shared" si="80"/>
        <v/>
      </c>
      <c r="AI328" s="257">
        <f t="shared" si="81"/>
        <v>0</v>
      </c>
    </row>
    <row r="329" spans="1:35" x14ac:dyDescent="0.3">
      <c r="A329" s="287">
        <v>317</v>
      </c>
      <c r="B329" s="161"/>
      <c r="C329" s="150"/>
      <c r="D329" s="150"/>
      <c r="E329" s="150"/>
      <c r="F329" s="152"/>
      <c r="G329" s="152"/>
      <c r="H329" s="154"/>
      <c r="I329" s="155"/>
      <c r="J329" s="159"/>
      <c r="K329" s="159"/>
      <c r="L329" s="337"/>
      <c r="M329" s="343" t="str">
        <f>IF(L329="","",LOOKUP(L329,'Work Programme'!$A$8:$A$207,'Work Programme'!$B$8:$B$207))</f>
        <v/>
      </c>
      <c r="N329" s="150"/>
      <c r="O329" s="151"/>
      <c r="P329" s="254" t="str">
        <f>IF(H329="","",VLOOKUP(H329,'Overview - Financial Statement'!$A$46:$B$60,2,FALSE))</f>
        <v/>
      </c>
      <c r="Q329" s="255" t="str">
        <f t="shared" si="68"/>
        <v/>
      </c>
      <c r="R329" s="153"/>
      <c r="S329" s="153"/>
      <c r="T329" s="238">
        <f t="shared" si="69"/>
        <v>0</v>
      </c>
      <c r="U329" s="193" t="s">
        <v>44</v>
      </c>
      <c r="V329" s="173"/>
      <c r="W329" s="193" t="str">
        <f t="shared" si="70"/>
        <v/>
      </c>
      <c r="X329" s="264" t="str">
        <f t="shared" si="71"/>
        <v>OK</v>
      </c>
      <c r="Y329" s="193" t="str">
        <f t="shared" si="72"/>
        <v/>
      </c>
      <c r="Z329" s="193" t="str">
        <f t="shared" si="73"/>
        <v/>
      </c>
      <c r="AA329" s="397" t="str">
        <f t="shared" si="74"/>
        <v/>
      </c>
      <c r="AB329" s="257" t="str">
        <f t="shared" si="75"/>
        <v/>
      </c>
      <c r="AC329" s="257" t="str">
        <f t="shared" si="76"/>
        <v/>
      </c>
      <c r="AD329" s="193" t="str">
        <f t="shared" si="77"/>
        <v>CHECK DATES</v>
      </c>
      <c r="AE329" s="257" t="str">
        <f t="shared" si="78"/>
        <v/>
      </c>
      <c r="AF329" s="286">
        <v>0</v>
      </c>
      <c r="AG329" s="257">
        <f t="shared" si="79"/>
        <v>0</v>
      </c>
      <c r="AH329" s="257" t="str">
        <f t="shared" si="80"/>
        <v/>
      </c>
      <c r="AI329" s="257">
        <f t="shared" si="81"/>
        <v>0</v>
      </c>
    </row>
    <row r="330" spans="1:35" x14ac:dyDescent="0.3">
      <c r="A330" s="287">
        <v>318</v>
      </c>
      <c r="B330" s="161"/>
      <c r="C330" s="150"/>
      <c r="D330" s="150"/>
      <c r="E330" s="150"/>
      <c r="F330" s="152"/>
      <c r="G330" s="152"/>
      <c r="H330" s="154"/>
      <c r="I330" s="155"/>
      <c r="J330" s="159"/>
      <c r="K330" s="159"/>
      <c r="L330" s="337"/>
      <c r="M330" s="343" t="str">
        <f>IF(L330="","",LOOKUP(L330,'Work Programme'!$A$8:$A$207,'Work Programme'!$B$8:$B$207))</f>
        <v/>
      </c>
      <c r="N330" s="150"/>
      <c r="O330" s="151"/>
      <c r="P330" s="254" t="str">
        <f>IF(H330="","",VLOOKUP(H330,'Overview - Financial Statement'!$A$46:$B$60,2,FALSE))</f>
        <v/>
      </c>
      <c r="Q330" s="255" t="str">
        <f t="shared" si="68"/>
        <v/>
      </c>
      <c r="R330" s="153"/>
      <c r="S330" s="153"/>
      <c r="T330" s="238">
        <f t="shared" si="69"/>
        <v>0</v>
      </c>
      <c r="U330" s="193" t="s">
        <v>44</v>
      </c>
      <c r="V330" s="173"/>
      <c r="W330" s="193" t="str">
        <f t="shared" si="70"/>
        <v/>
      </c>
      <c r="X330" s="264" t="str">
        <f t="shared" si="71"/>
        <v>OK</v>
      </c>
      <c r="Y330" s="193" t="str">
        <f t="shared" si="72"/>
        <v/>
      </c>
      <c r="Z330" s="193" t="str">
        <f t="shared" si="73"/>
        <v/>
      </c>
      <c r="AA330" s="397" t="str">
        <f t="shared" si="74"/>
        <v/>
      </c>
      <c r="AB330" s="257" t="str">
        <f t="shared" si="75"/>
        <v/>
      </c>
      <c r="AC330" s="257" t="str">
        <f t="shared" si="76"/>
        <v/>
      </c>
      <c r="AD330" s="193" t="str">
        <f t="shared" si="77"/>
        <v>CHECK DATES</v>
      </c>
      <c r="AE330" s="257" t="str">
        <f t="shared" si="78"/>
        <v/>
      </c>
      <c r="AF330" s="286">
        <v>0</v>
      </c>
      <c r="AG330" s="257">
        <f t="shared" si="79"/>
        <v>0</v>
      </c>
      <c r="AH330" s="257" t="str">
        <f t="shared" si="80"/>
        <v/>
      </c>
      <c r="AI330" s="257">
        <f t="shared" si="81"/>
        <v>0</v>
      </c>
    </row>
    <row r="331" spans="1:35" x14ac:dyDescent="0.3">
      <c r="A331" s="287">
        <v>319</v>
      </c>
      <c r="B331" s="161"/>
      <c r="C331" s="150"/>
      <c r="D331" s="150"/>
      <c r="E331" s="150"/>
      <c r="F331" s="152"/>
      <c r="G331" s="152"/>
      <c r="H331" s="154"/>
      <c r="I331" s="155"/>
      <c r="J331" s="159"/>
      <c r="K331" s="159"/>
      <c r="L331" s="337"/>
      <c r="M331" s="343" t="str">
        <f>IF(L331="","",LOOKUP(L331,'Work Programme'!$A$8:$A$207,'Work Programme'!$B$8:$B$207))</f>
        <v/>
      </c>
      <c r="N331" s="150"/>
      <c r="O331" s="151"/>
      <c r="P331" s="254" t="str">
        <f>IF(H331="","",VLOOKUP(H331,'Overview - Financial Statement'!$A$46:$B$60,2,FALSE))</f>
        <v/>
      </c>
      <c r="Q331" s="255" t="str">
        <f t="shared" si="68"/>
        <v/>
      </c>
      <c r="R331" s="153"/>
      <c r="S331" s="153"/>
      <c r="T331" s="238">
        <f t="shared" si="69"/>
        <v>0</v>
      </c>
      <c r="U331" s="193" t="s">
        <v>44</v>
      </c>
      <c r="V331" s="173"/>
      <c r="W331" s="193" t="str">
        <f t="shared" si="70"/>
        <v/>
      </c>
      <c r="X331" s="264" t="str">
        <f t="shared" si="71"/>
        <v>OK</v>
      </c>
      <c r="Y331" s="193" t="str">
        <f t="shared" si="72"/>
        <v/>
      </c>
      <c r="Z331" s="193" t="str">
        <f t="shared" si="73"/>
        <v/>
      </c>
      <c r="AA331" s="397" t="str">
        <f t="shared" si="74"/>
        <v/>
      </c>
      <c r="AB331" s="257" t="str">
        <f t="shared" si="75"/>
        <v/>
      </c>
      <c r="AC331" s="257" t="str">
        <f t="shared" si="76"/>
        <v/>
      </c>
      <c r="AD331" s="193" t="str">
        <f t="shared" si="77"/>
        <v>CHECK DATES</v>
      </c>
      <c r="AE331" s="257" t="str">
        <f t="shared" si="78"/>
        <v/>
      </c>
      <c r="AF331" s="286">
        <v>0</v>
      </c>
      <c r="AG331" s="257">
        <f t="shared" si="79"/>
        <v>0</v>
      </c>
      <c r="AH331" s="257" t="str">
        <f t="shared" si="80"/>
        <v/>
      </c>
      <c r="AI331" s="257">
        <f t="shared" si="81"/>
        <v>0</v>
      </c>
    </row>
    <row r="332" spans="1:35" x14ac:dyDescent="0.3">
      <c r="A332" s="287">
        <v>320</v>
      </c>
      <c r="B332" s="161"/>
      <c r="C332" s="150"/>
      <c r="D332" s="150"/>
      <c r="E332" s="150"/>
      <c r="F332" s="152"/>
      <c r="G332" s="152"/>
      <c r="H332" s="154"/>
      <c r="I332" s="155"/>
      <c r="J332" s="159"/>
      <c r="K332" s="159"/>
      <c r="L332" s="337"/>
      <c r="M332" s="343" t="str">
        <f>IF(L332="","",LOOKUP(L332,'Work Programme'!$A$8:$A$207,'Work Programme'!$B$8:$B$207))</f>
        <v/>
      </c>
      <c r="N332" s="150"/>
      <c r="O332" s="151"/>
      <c r="P332" s="254" t="str">
        <f>IF(H332="","",VLOOKUP(H332,'Overview - Financial Statement'!$A$46:$B$60,2,FALSE))</f>
        <v/>
      </c>
      <c r="Q332" s="255" t="str">
        <f t="shared" si="68"/>
        <v/>
      </c>
      <c r="R332" s="153"/>
      <c r="S332" s="153"/>
      <c r="T332" s="238">
        <f t="shared" si="69"/>
        <v>0</v>
      </c>
      <c r="U332" s="193" t="s">
        <v>44</v>
      </c>
      <c r="V332" s="173"/>
      <c r="W332" s="193" t="str">
        <f t="shared" si="70"/>
        <v/>
      </c>
      <c r="X332" s="264" t="str">
        <f t="shared" si="71"/>
        <v>OK</v>
      </c>
      <c r="Y332" s="193" t="str">
        <f t="shared" si="72"/>
        <v/>
      </c>
      <c r="Z332" s="193" t="str">
        <f t="shared" si="73"/>
        <v/>
      </c>
      <c r="AA332" s="397" t="str">
        <f t="shared" si="74"/>
        <v/>
      </c>
      <c r="AB332" s="257" t="str">
        <f t="shared" si="75"/>
        <v/>
      </c>
      <c r="AC332" s="257" t="str">
        <f t="shared" si="76"/>
        <v/>
      </c>
      <c r="AD332" s="193" t="str">
        <f t="shared" si="77"/>
        <v>CHECK DATES</v>
      </c>
      <c r="AE332" s="257" t="str">
        <f t="shared" si="78"/>
        <v/>
      </c>
      <c r="AF332" s="286">
        <v>0</v>
      </c>
      <c r="AG332" s="257">
        <f t="shared" si="79"/>
        <v>0</v>
      </c>
      <c r="AH332" s="257" t="str">
        <f t="shared" si="80"/>
        <v/>
      </c>
      <c r="AI332" s="257">
        <f t="shared" si="81"/>
        <v>0</v>
      </c>
    </row>
    <row r="333" spans="1:35" x14ac:dyDescent="0.3">
      <c r="A333" s="287">
        <v>321</v>
      </c>
      <c r="B333" s="161"/>
      <c r="C333" s="150"/>
      <c r="D333" s="150"/>
      <c r="E333" s="150"/>
      <c r="F333" s="152"/>
      <c r="G333" s="152"/>
      <c r="H333" s="154"/>
      <c r="I333" s="155"/>
      <c r="J333" s="159"/>
      <c r="K333" s="159"/>
      <c r="L333" s="337"/>
      <c r="M333" s="343" t="str">
        <f>IF(L333="","",LOOKUP(L333,'Work Programme'!$A$8:$A$207,'Work Programme'!$B$8:$B$207))</f>
        <v/>
      </c>
      <c r="N333" s="150"/>
      <c r="O333" s="151"/>
      <c r="P333" s="254" t="str">
        <f>IF(H333="","",VLOOKUP(H333,'Overview - Financial Statement'!$A$46:$B$60,2,FALSE))</f>
        <v/>
      </c>
      <c r="Q333" s="255" t="str">
        <f t="shared" ref="Q333:Q396" si="82">IF(P333="","",I333/P333)</f>
        <v/>
      </c>
      <c r="R333" s="153"/>
      <c r="S333" s="153"/>
      <c r="T333" s="238">
        <f t="shared" si="69"/>
        <v>0</v>
      </c>
      <c r="U333" s="193" t="s">
        <v>44</v>
      </c>
      <c r="V333" s="173"/>
      <c r="W333" s="193" t="str">
        <f t="shared" si="70"/>
        <v/>
      </c>
      <c r="X333" s="264" t="str">
        <f t="shared" si="71"/>
        <v>OK</v>
      </c>
      <c r="Y333" s="193" t="str">
        <f t="shared" si="72"/>
        <v/>
      </c>
      <c r="Z333" s="193" t="str">
        <f t="shared" si="73"/>
        <v/>
      </c>
      <c r="AA333" s="397" t="str">
        <f t="shared" si="74"/>
        <v/>
      </c>
      <c r="AB333" s="257" t="str">
        <f t="shared" si="75"/>
        <v/>
      </c>
      <c r="AC333" s="257" t="str">
        <f t="shared" si="76"/>
        <v/>
      </c>
      <c r="AD333" s="193" t="str">
        <f t="shared" si="77"/>
        <v>CHECK DATES</v>
      </c>
      <c r="AE333" s="257" t="str">
        <f t="shared" si="78"/>
        <v/>
      </c>
      <c r="AF333" s="286">
        <v>0</v>
      </c>
      <c r="AG333" s="257">
        <f t="shared" si="79"/>
        <v>0</v>
      </c>
      <c r="AH333" s="257" t="str">
        <f t="shared" si="80"/>
        <v/>
      </c>
      <c r="AI333" s="257">
        <f t="shared" si="81"/>
        <v>0</v>
      </c>
    </row>
    <row r="334" spans="1:35" x14ac:dyDescent="0.3">
      <c r="A334" s="287">
        <v>322</v>
      </c>
      <c r="B334" s="161"/>
      <c r="C334" s="150"/>
      <c r="D334" s="150"/>
      <c r="E334" s="150"/>
      <c r="F334" s="152"/>
      <c r="G334" s="152"/>
      <c r="H334" s="154"/>
      <c r="I334" s="155"/>
      <c r="J334" s="159"/>
      <c r="K334" s="159"/>
      <c r="L334" s="337"/>
      <c r="M334" s="343" t="str">
        <f>IF(L334="","",LOOKUP(L334,'Work Programme'!$A$8:$A$207,'Work Programme'!$B$8:$B$207))</f>
        <v/>
      </c>
      <c r="N334" s="150"/>
      <c r="O334" s="151"/>
      <c r="P334" s="254" t="str">
        <f>IF(H334="","",VLOOKUP(H334,'Overview - Financial Statement'!$A$46:$B$60,2,FALSE))</f>
        <v/>
      </c>
      <c r="Q334" s="255" t="str">
        <f t="shared" si="82"/>
        <v/>
      </c>
      <c r="R334" s="153"/>
      <c r="S334" s="153"/>
      <c r="T334" s="238">
        <f t="shared" si="69"/>
        <v>0</v>
      </c>
      <c r="U334" s="193" t="s">
        <v>44</v>
      </c>
      <c r="V334" s="173"/>
      <c r="W334" s="193" t="str">
        <f t="shared" si="70"/>
        <v/>
      </c>
      <c r="X334" s="264" t="str">
        <f t="shared" si="71"/>
        <v>OK</v>
      </c>
      <c r="Y334" s="193" t="str">
        <f t="shared" si="72"/>
        <v/>
      </c>
      <c r="Z334" s="193" t="str">
        <f t="shared" si="73"/>
        <v/>
      </c>
      <c r="AA334" s="397" t="str">
        <f t="shared" si="74"/>
        <v/>
      </c>
      <c r="AB334" s="257" t="str">
        <f t="shared" si="75"/>
        <v/>
      </c>
      <c r="AC334" s="257" t="str">
        <f t="shared" si="76"/>
        <v/>
      </c>
      <c r="AD334" s="193" t="str">
        <f t="shared" si="77"/>
        <v>CHECK DATES</v>
      </c>
      <c r="AE334" s="257" t="str">
        <f t="shared" si="78"/>
        <v/>
      </c>
      <c r="AF334" s="286">
        <v>0</v>
      </c>
      <c r="AG334" s="257">
        <f t="shared" si="79"/>
        <v>0</v>
      </c>
      <c r="AH334" s="257" t="str">
        <f t="shared" si="80"/>
        <v/>
      </c>
      <c r="AI334" s="257">
        <f t="shared" si="81"/>
        <v>0</v>
      </c>
    </row>
    <row r="335" spans="1:35" x14ac:dyDescent="0.3">
      <c r="A335" s="287">
        <v>323</v>
      </c>
      <c r="B335" s="161"/>
      <c r="C335" s="150"/>
      <c r="D335" s="150"/>
      <c r="E335" s="150"/>
      <c r="F335" s="152"/>
      <c r="G335" s="152"/>
      <c r="H335" s="154"/>
      <c r="I335" s="155"/>
      <c r="J335" s="159"/>
      <c r="K335" s="159"/>
      <c r="L335" s="337"/>
      <c r="M335" s="343" t="str">
        <f>IF(L335="","",LOOKUP(L335,'Work Programme'!$A$8:$A$207,'Work Programme'!$B$8:$B$207))</f>
        <v/>
      </c>
      <c r="N335" s="150"/>
      <c r="O335" s="151"/>
      <c r="P335" s="254" t="str">
        <f>IF(H335="","",VLOOKUP(H335,'Overview - Financial Statement'!$A$46:$B$60,2,FALSE))</f>
        <v/>
      </c>
      <c r="Q335" s="255" t="str">
        <f t="shared" si="82"/>
        <v/>
      </c>
      <c r="R335" s="153"/>
      <c r="S335" s="153"/>
      <c r="T335" s="238">
        <f t="shared" ref="T335:T398" si="83">IF(R335="YES",Q335,0)</f>
        <v>0</v>
      </c>
      <c r="U335" s="193" t="s">
        <v>44</v>
      </c>
      <c r="V335" s="173"/>
      <c r="W335" s="193" t="str">
        <f t="shared" si="70"/>
        <v/>
      </c>
      <c r="X335" s="264" t="str">
        <f t="shared" si="71"/>
        <v>OK</v>
      </c>
      <c r="Y335" s="193" t="str">
        <f t="shared" si="72"/>
        <v/>
      </c>
      <c r="Z335" s="193" t="str">
        <f t="shared" si="73"/>
        <v/>
      </c>
      <c r="AA335" s="397" t="str">
        <f t="shared" si="74"/>
        <v/>
      </c>
      <c r="AB335" s="257" t="str">
        <f t="shared" si="75"/>
        <v/>
      </c>
      <c r="AC335" s="257" t="str">
        <f t="shared" si="76"/>
        <v/>
      </c>
      <c r="AD335" s="193" t="str">
        <f t="shared" si="77"/>
        <v>CHECK DATES</v>
      </c>
      <c r="AE335" s="257" t="str">
        <f t="shared" si="78"/>
        <v/>
      </c>
      <c r="AF335" s="286">
        <v>0</v>
      </c>
      <c r="AG335" s="257">
        <f t="shared" si="79"/>
        <v>0</v>
      </c>
      <c r="AH335" s="257" t="str">
        <f t="shared" si="80"/>
        <v/>
      </c>
      <c r="AI335" s="257">
        <f t="shared" si="81"/>
        <v>0</v>
      </c>
    </row>
    <row r="336" spans="1:35" x14ac:dyDescent="0.3">
      <c r="A336" s="287">
        <v>324</v>
      </c>
      <c r="B336" s="161"/>
      <c r="C336" s="150"/>
      <c r="D336" s="150"/>
      <c r="E336" s="150"/>
      <c r="F336" s="152"/>
      <c r="G336" s="152"/>
      <c r="H336" s="154"/>
      <c r="I336" s="155"/>
      <c r="J336" s="159"/>
      <c r="K336" s="159"/>
      <c r="L336" s="337"/>
      <c r="M336" s="343" t="str">
        <f>IF(L336="","",LOOKUP(L336,'Work Programme'!$A$8:$A$207,'Work Programme'!$B$8:$B$207))</f>
        <v/>
      </c>
      <c r="N336" s="150"/>
      <c r="O336" s="151"/>
      <c r="P336" s="254" t="str">
        <f>IF(H336="","",VLOOKUP(H336,'Overview - Financial Statement'!$A$46:$B$60,2,FALSE))</f>
        <v/>
      </c>
      <c r="Q336" s="255" t="str">
        <f t="shared" si="82"/>
        <v/>
      </c>
      <c r="R336" s="153"/>
      <c r="S336" s="153"/>
      <c r="T336" s="238">
        <f t="shared" si="83"/>
        <v>0</v>
      </c>
      <c r="U336" s="193" t="s">
        <v>44</v>
      </c>
      <c r="V336" s="173"/>
      <c r="W336" s="193" t="str">
        <f t="shared" si="70"/>
        <v/>
      </c>
      <c r="X336" s="264" t="str">
        <f t="shared" si="71"/>
        <v>OK</v>
      </c>
      <c r="Y336" s="193" t="str">
        <f t="shared" si="72"/>
        <v/>
      </c>
      <c r="Z336" s="193" t="str">
        <f t="shared" si="73"/>
        <v/>
      </c>
      <c r="AA336" s="397" t="str">
        <f t="shared" si="74"/>
        <v/>
      </c>
      <c r="AB336" s="257" t="str">
        <f t="shared" si="75"/>
        <v/>
      </c>
      <c r="AC336" s="257" t="str">
        <f t="shared" si="76"/>
        <v/>
      </c>
      <c r="AD336" s="193" t="str">
        <f t="shared" si="77"/>
        <v>CHECK DATES</v>
      </c>
      <c r="AE336" s="257" t="str">
        <f t="shared" si="78"/>
        <v/>
      </c>
      <c r="AF336" s="286">
        <v>0</v>
      </c>
      <c r="AG336" s="257">
        <f t="shared" si="79"/>
        <v>0</v>
      </c>
      <c r="AH336" s="257" t="str">
        <f t="shared" si="80"/>
        <v/>
      </c>
      <c r="AI336" s="257">
        <f t="shared" si="81"/>
        <v>0</v>
      </c>
    </row>
    <row r="337" spans="1:35" x14ac:dyDescent="0.3">
      <c r="A337" s="287">
        <v>325</v>
      </c>
      <c r="B337" s="161"/>
      <c r="C337" s="150"/>
      <c r="D337" s="150"/>
      <c r="E337" s="150"/>
      <c r="F337" s="152"/>
      <c r="G337" s="152"/>
      <c r="H337" s="154"/>
      <c r="I337" s="155"/>
      <c r="J337" s="159"/>
      <c r="K337" s="159"/>
      <c r="L337" s="337"/>
      <c r="M337" s="343" t="str">
        <f>IF(L337="","",LOOKUP(L337,'Work Programme'!$A$8:$A$207,'Work Programme'!$B$8:$B$207))</f>
        <v/>
      </c>
      <c r="N337" s="150"/>
      <c r="O337" s="151"/>
      <c r="P337" s="254" t="str">
        <f>IF(H337="","",VLOOKUP(H337,'Overview - Financial Statement'!$A$46:$B$60,2,FALSE))</f>
        <v/>
      </c>
      <c r="Q337" s="255" t="str">
        <f t="shared" si="82"/>
        <v/>
      </c>
      <c r="R337" s="153"/>
      <c r="S337" s="153"/>
      <c r="T337" s="238">
        <f t="shared" si="83"/>
        <v>0</v>
      </c>
      <c r="U337" s="193" t="s">
        <v>44</v>
      </c>
      <c r="V337" s="173"/>
      <c r="W337" s="193" t="str">
        <f t="shared" si="70"/>
        <v/>
      </c>
      <c r="X337" s="264" t="str">
        <f t="shared" si="71"/>
        <v>OK</v>
      </c>
      <c r="Y337" s="193" t="str">
        <f t="shared" si="72"/>
        <v/>
      </c>
      <c r="Z337" s="193" t="str">
        <f t="shared" si="73"/>
        <v/>
      </c>
      <c r="AA337" s="397" t="str">
        <f t="shared" si="74"/>
        <v/>
      </c>
      <c r="AB337" s="257" t="str">
        <f t="shared" si="75"/>
        <v/>
      </c>
      <c r="AC337" s="257" t="str">
        <f t="shared" si="76"/>
        <v/>
      </c>
      <c r="AD337" s="193" t="str">
        <f t="shared" si="77"/>
        <v>CHECK DATES</v>
      </c>
      <c r="AE337" s="257" t="str">
        <f t="shared" si="78"/>
        <v/>
      </c>
      <c r="AF337" s="286">
        <v>0</v>
      </c>
      <c r="AG337" s="257">
        <f t="shared" si="79"/>
        <v>0</v>
      </c>
      <c r="AH337" s="257" t="str">
        <f t="shared" si="80"/>
        <v/>
      </c>
      <c r="AI337" s="257">
        <f t="shared" si="81"/>
        <v>0</v>
      </c>
    </row>
    <row r="338" spans="1:35" x14ac:dyDescent="0.3">
      <c r="A338" s="287">
        <v>326</v>
      </c>
      <c r="B338" s="161"/>
      <c r="C338" s="150"/>
      <c r="D338" s="150"/>
      <c r="E338" s="150"/>
      <c r="F338" s="152"/>
      <c r="G338" s="152"/>
      <c r="H338" s="154"/>
      <c r="I338" s="155"/>
      <c r="J338" s="159"/>
      <c r="K338" s="159"/>
      <c r="L338" s="337"/>
      <c r="M338" s="343" t="str">
        <f>IF(L338="","",LOOKUP(L338,'Work Programme'!$A$8:$A$207,'Work Programme'!$B$8:$B$207))</f>
        <v/>
      </c>
      <c r="N338" s="150"/>
      <c r="O338" s="151"/>
      <c r="P338" s="254" t="str">
        <f>IF(H338="","",VLOOKUP(H338,'Overview - Financial Statement'!$A$46:$B$60,2,FALSE))</f>
        <v/>
      </c>
      <c r="Q338" s="255" t="str">
        <f t="shared" si="82"/>
        <v/>
      </c>
      <c r="R338" s="153"/>
      <c r="S338" s="153"/>
      <c r="T338" s="238">
        <f t="shared" si="83"/>
        <v>0</v>
      </c>
      <c r="U338" s="193" t="s">
        <v>44</v>
      </c>
      <c r="V338" s="173"/>
      <c r="W338" s="193" t="str">
        <f t="shared" si="70"/>
        <v/>
      </c>
      <c r="X338" s="264" t="str">
        <f t="shared" si="71"/>
        <v>OK</v>
      </c>
      <c r="Y338" s="193" t="str">
        <f t="shared" si="72"/>
        <v/>
      </c>
      <c r="Z338" s="193" t="str">
        <f t="shared" si="73"/>
        <v/>
      </c>
      <c r="AA338" s="397" t="str">
        <f t="shared" si="74"/>
        <v/>
      </c>
      <c r="AB338" s="257" t="str">
        <f t="shared" si="75"/>
        <v/>
      </c>
      <c r="AC338" s="257" t="str">
        <f t="shared" si="76"/>
        <v/>
      </c>
      <c r="AD338" s="193" t="str">
        <f t="shared" si="77"/>
        <v>CHECK DATES</v>
      </c>
      <c r="AE338" s="257" t="str">
        <f t="shared" si="78"/>
        <v/>
      </c>
      <c r="AF338" s="286">
        <v>0</v>
      </c>
      <c r="AG338" s="257">
        <f t="shared" si="79"/>
        <v>0</v>
      </c>
      <c r="AH338" s="257" t="str">
        <f t="shared" si="80"/>
        <v/>
      </c>
      <c r="AI338" s="257">
        <f t="shared" si="81"/>
        <v>0</v>
      </c>
    </row>
    <row r="339" spans="1:35" x14ac:dyDescent="0.3">
      <c r="A339" s="287">
        <v>327</v>
      </c>
      <c r="B339" s="161"/>
      <c r="C339" s="150"/>
      <c r="D339" s="150"/>
      <c r="E339" s="150"/>
      <c r="F339" s="152"/>
      <c r="G339" s="152"/>
      <c r="H339" s="154"/>
      <c r="I339" s="155"/>
      <c r="J339" s="159"/>
      <c r="K339" s="159"/>
      <c r="L339" s="337"/>
      <c r="M339" s="343" t="str">
        <f>IF(L339="","",LOOKUP(L339,'Work Programme'!$A$8:$A$207,'Work Programme'!$B$8:$B$207))</f>
        <v/>
      </c>
      <c r="N339" s="150"/>
      <c r="O339" s="151"/>
      <c r="P339" s="254" t="str">
        <f>IF(H339="","",VLOOKUP(H339,'Overview - Financial Statement'!$A$46:$B$60,2,FALSE))</f>
        <v/>
      </c>
      <c r="Q339" s="255" t="str">
        <f t="shared" si="82"/>
        <v/>
      </c>
      <c r="R339" s="153"/>
      <c r="S339" s="153"/>
      <c r="T339" s="238">
        <f t="shared" si="83"/>
        <v>0</v>
      </c>
      <c r="U339" s="193" t="s">
        <v>44</v>
      </c>
      <c r="V339" s="173"/>
      <c r="W339" s="193" t="str">
        <f t="shared" si="70"/>
        <v/>
      </c>
      <c r="X339" s="264" t="str">
        <f t="shared" si="71"/>
        <v>OK</v>
      </c>
      <c r="Y339" s="193" t="str">
        <f t="shared" si="72"/>
        <v/>
      </c>
      <c r="Z339" s="193" t="str">
        <f t="shared" si="73"/>
        <v/>
      </c>
      <c r="AA339" s="397" t="str">
        <f t="shared" si="74"/>
        <v/>
      </c>
      <c r="AB339" s="257" t="str">
        <f t="shared" si="75"/>
        <v/>
      </c>
      <c r="AC339" s="257" t="str">
        <f t="shared" si="76"/>
        <v/>
      </c>
      <c r="AD339" s="193" t="str">
        <f t="shared" si="77"/>
        <v>CHECK DATES</v>
      </c>
      <c r="AE339" s="257" t="str">
        <f t="shared" si="78"/>
        <v/>
      </c>
      <c r="AF339" s="286">
        <v>0</v>
      </c>
      <c r="AG339" s="257">
        <f t="shared" si="79"/>
        <v>0</v>
      </c>
      <c r="AH339" s="257" t="str">
        <f t="shared" si="80"/>
        <v/>
      </c>
      <c r="AI339" s="257">
        <f t="shared" si="81"/>
        <v>0</v>
      </c>
    </row>
    <row r="340" spans="1:35" x14ac:dyDescent="0.3">
      <c r="A340" s="287">
        <v>328</v>
      </c>
      <c r="B340" s="161"/>
      <c r="C340" s="150"/>
      <c r="D340" s="150"/>
      <c r="E340" s="150"/>
      <c r="F340" s="152"/>
      <c r="G340" s="152"/>
      <c r="H340" s="154"/>
      <c r="I340" s="155"/>
      <c r="J340" s="159"/>
      <c r="K340" s="159"/>
      <c r="L340" s="337"/>
      <c r="M340" s="343" t="str">
        <f>IF(L340="","",LOOKUP(L340,'Work Programme'!$A$8:$A$207,'Work Programme'!$B$8:$B$207))</f>
        <v/>
      </c>
      <c r="N340" s="150"/>
      <c r="O340" s="151"/>
      <c r="P340" s="254" t="str">
        <f>IF(H340="","",VLOOKUP(H340,'Overview - Financial Statement'!$A$46:$B$60,2,FALSE))</f>
        <v/>
      </c>
      <c r="Q340" s="255" t="str">
        <f t="shared" si="82"/>
        <v/>
      </c>
      <c r="R340" s="153"/>
      <c r="S340" s="153"/>
      <c r="T340" s="238">
        <f t="shared" si="83"/>
        <v>0</v>
      </c>
      <c r="U340" s="193" t="s">
        <v>44</v>
      </c>
      <c r="V340" s="173"/>
      <c r="W340" s="193" t="str">
        <f t="shared" ref="W340:W384" si="84">IF(Q340="","",IF(F340="","CHECK DATES","OK"))</f>
        <v/>
      </c>
      <c r="X340" s="264" t="str">
        <f t="shared" ref="X340:X384" si="85">IF(F340-(J340)&lt;0,"a posteriori ?","OK")</f>
        <v>OK</v>
      </c>
      <c r="Y340" s="193" t="str">
        <f t="shared" ref="Y340:Y384" si="86">IF(Q340="","",(IF(OR(J340&lt;=($E$4-1),J340&gt;=($G$4+1),K340&lt;=($E$4-1),K340&gt;=($G$4+1)),"CHECK DATES","OK")))</f>
        <v/>
      </c>
      <c r="Z340" s="193" t="str">
        <f t="shared" ref="Z340:Z384" si="87">IF(H340="","",H340)</f>
        <v/>
      </c>
      <c r="AA340" s="397" t="str">
        <f t="shared" ref="AA340:AA384" si="88">IF(H340="","",IF(HLOOKUP(H340,$V$4:$AJ$5,2,FALSE)="",P340,IF(P340&lt;&gt;HLOOKUP(H340,$V$4:$AJ$5,2,FALSE),HLOOKUP(H340,$V$4:$AJ$5,2,FALSE),P340)))</f>
        <v/>
      </c>
      <c r="AB340" s="257" t="str">
        <f t="shared" ref="AB340:AB384" si="89">IF(P340="","",IF(AA340=1,Q340,I340/AA340))</f>
        <v/>
      </c>
      <c r="AC340" s="257" t="str">
        <f t="shared" ref="AC340:AC384" si="90">IF(AB340="","",IF(AA340=1,0,AB340-Q340))</f>
        <v/>
      </c>
      <c r="AD340" s="193" t="str">
        <f t="shared" ref="AD340:AD384" si="91">IF(Q340=0,"",(IF(G340="","CHECK DATES","OK")))</f>
        <v>CHECK DATES</v>
      </c>
      <c r="AE340" s="257" t="str">
        <f t="shared" ref="AE340:AE384" si="92">IF(OR(U340="NO",Y340="CHECK DATES",AD340="CHECK DATES"),AB340,"")</f>
        <v/>
      </c>
      <c r="AF340" s="286">
        <v>0</v>
      </c>
      <c r="AG340" s="257">
        <f t="shared" ref="AG340:AG384" si="93">IF(OR(U340="NO",AE340&gt;0,AF340&gt;0)*(AND(OR(R340="NO",R340=""))),SUM(AE340:AF340),"")</f>
        <v>0</v>
      </c>
      <c r="AH340" s="257" t="str">
        <f t="shared" ref="AH340:AH384" si="94">IF(OR(U340="NO",AE340&gt;0,AF340&gt;0)*(AND(OR(R340="YES"))),SUM(AE340:AF340),"")</f>
        <v/>
      </c>
      <c r="AI340" s="257">
        <f t="shared" ref="AI340:AI384" si="95">IF(R340="YES",AB340,0)</f>
        <v>0</v>
      </c>
    </row>
    <row r="341" spans="1:35" x14ac:dyDescent="0.3">
      <c r="A341" s="287">
        <v>329</v>
      </c>
      <c r="B341" s="161"/>
      <c r="C341" s="150"/>
      <c r="D341" s="150"/>
      <c r="E341" s="150"/>
      <c r="F341" s="152"/>
      <c r="G341" s="152"/>
      <c r="H341" s="154"/>
      <c r="I341" s="155"/>
      <c r="J341" s="159"/>
      <c r="K341" s="159"/>
      <c r="L341" s="337"/>
      <c r="M341" s="343" t="str">
        <f>IF(L341="","",LOOKUP(L341,'Work Programme'!$A$8:$A$207,'Work Programme'!$B$8:$B$207))</f>
        <v/>
      </c>
      <c r="N341" s="150"/>
      <c r="O341" s="151"/>
      <c r="P341" s="254" t="str">
        <f>IF(H341="","",VLOOKUP(H341,'Overview - Financial Statement'!$A$46:$B$60,2,FALSE))</f>
        <v/>
      </c>
      <c r="Q341" s="255" t="str">
        <f t="shared" si="82"/>
        <v/>
      </c>
      <c r="R341" s="153"/>
      <c r="S341" s="153"/>
      <c r="T341" s="238">
        <f t="shared" si="83"/>
        <v>0</v>
      </c>
      <c r="U341" s="193" t="s">
        <v>44</v>
      </c>
      <c r="V341" s="173"/>
      <c r="W341" s="193" t="str">
        <f t="shared" si="84"/>
        <v/>
      </c>
      <c r="X341" s="264" t="str">
        <f t="shared" si="85"/>
        <v>OK</v>
      </c>
      <c r="Y341" s="193" t="str">
        <f t="shared" si="86"/>
        <v/>
      </c>
      <c r="Z341" s="193" t="str">
        <f t="shared" si="87"/>
        <v/>
      </c>
      <c r="AA341" s="397" t="str">
        <f t="shared" si="88"/>
        <v/>
      </c>
      <c r="AB341" s="257" t="str">
        <f t="shared" si="89"/>
        <v/>
      </c>
      <c r="AC341" s="257" t="str">
        <f t="shared" si="90"/>
        <v/>
      </c>
      <c r="AD341" s="193" t="str">
        <f t="shared" si="91"/>
        <v>CHECK DATES</v>
      </c>
      <c r="AE341" s="257" t="str">
        <f t="shared" si="92"/>
        <v/>
      </c>
      <c r="AF341" s="286">
        <v>0</v>
      </c>
      <c r="AG341" s="257">
        <f t="shared" si="93"/>
        <v>0</v>
      </c>
      <c r="AH341" s="257" t="str">
        <f t="shared" si="94"/>
        <v/>
      </c>
      <c r="AI341" s="257">
        <f t="shared" si="95"/>
        <v>0</v>
      </c>
    </row>
    <row r="342" spans="1:35" x14ac:dyDescent="0.3">
      <c r="A342" s="287">
        <v>330</v>
      </c>
      <c r="B342" s="161"/>
      <c r="C342" s="150"/>
      <c r="D342" s="150"/>
      <c r="E342" s="150"/>
      <c r="F342" s="152"/>
      <c r="G342" s="152"/>
      <c r="H342" s="154"/>
      <c r="I342" s="155"/>
      <c r="J342" s="159"/>
      <c r="K342" s="159"/>
      <c r="L342" s="337"/>
      <c r="M342" s="343" t="str">
        <f>IF(L342="","",LOOKUP(L342,'Work Programme'!$A$8:$A$207,'Work Programme'!$B$8:$B$207))</f>
        <v/>
      </c>
      <c r="N342" s="150"/>
      <c r="O342" s="151"/>
      <c r="P342" s="254" t="str">
        <f>IF(H342="","",VLOOKUP(H342,'Overview - Financial Statement'!$A$46:$B$60,2,FALSE))</f>
        <v/>
      </c>
      <c r="Q342" s="255" t="str">
        <f t="shared" si="82"/>
        <v/>
      </c>
      <c r="R342" s="153"/>
      <c r="S342" s="153"/>
      <c r="T342" s="238">
        <f t="shared" si="83"/>
        <v>0</v>
      </c>
      <c r="U342" s="193" t="s">
        <v>44</v>
      </c>
      <c r="V342" s="173"/>
      <c r="W342" s="193" t="str">
        <f t="shared" si="84"/>
        <v/>
      </c>
      <c r="X342" s="264" t="str">
        <f t="shared" si="85"/>
        <v>OK</v>
      </c>
      <c r="Y342" s="193" t="str">
        <f t="shared" si="86"/>
        <v/>
      </c>
      <c r="Z342" s="193" t="str">
        <f t="shared" si="87"/>
        <v/>
      </c>
      <c r="AA342" s="397" t="str">
        <f t="shared" si="88"/>
        <v/>
      </c>
      <c r="AB342" s="257" t="str">
        <f t="shared" si="89"/>
        <v/>
      </c>
      <c r="AC342" s="257" t="str">
        <f t="shared" si="90"/>
        <v/>
      </c>
      <c r="AD342" s="193" t="str">
        <f t="shared" si="91"/>
        <v>CHECK DATES</v>
      </c>
      <c r="AE342" s="257" t="str">
        <f t="shared" si="92"/>
        <v/>
      </c>
      <c r="AF342" s="286">
        <v>0</v>
      </c>
      <c r="AG342" s="257">
        <f t="shared" si="93"/>
        <v>0</v>
      </c>
      <c r="AH342" s="257" t="str">
        <f t="shared" si="94"/>
        <v/>
      </c>
      <c r="AI342" s="257">
        <f t="shared" si="95"/>
        <v>0</v>
      </c>
    </row>
    <row r="343" spans="1:35" x14ac:dyDescent="0.3">
      <c r="A343" s="287">
        <v>331</v>
      </c>
      <c r="B343" s="161"/>
      <c r="C343" s="150"/>
      <c r="D343" s="150"/>
      <c r="E343" s="150"/>
      <c r="F343" s="152"/>
      <c r="G343" s="152"/>
      <c r="H343" s="154"/>
      <c r="I343" s="155"/>
      <c r="J343" s="159"/>
      <c r="K343" s="159"/>
      <c r="L343" s="337"/>
      <c r="M343" s="343" t="str">
        <f>IF(L343="","",LOOKUP(L343,'Work Programme'!$A$8:$A$207,'Work Programme'!$B$8:$B$207))</f>
        <v/>
      </c>
      <c r="N343" s="150"/>
      <c r="O343" s="151"/>
      <c r="P343" s="254" t="str">
        <f>IF(H343="","",VLOOKUP(H343,'Overview - Financial Statement'!$A$46:$B$60,2,FALSE))</f>
        <v/>
      </c>
      <c r="Q343" s="255" t="str">
        <f t="shared" si="82"/>
        <v/>
      </c>
      <c r="R343" s="153"/>
      <c r="S343" s="153"/>
      <c r="T343" s="238">
        <f t="shared" si="83"/>
        <v>0</v>
      </c>
      <c r="U343" s="193" t="s">
        <v>44</v>
      </c>
      <c r="V343" s="173"/>
      <c r="W343" s="193" t="str">
        <f t="shared" si="84"/>
        <v/>
      </c>
      <c r="X343" s="264" t="str">
        <f t="shared" si="85"/>
        <v>OK</v>
      </c>
      <c r="Y343" s="193" t="str">
        <f t="shared" si="86"/>
        <v/>
      </c>
      <c r="Z343" s="193" t="str">
        <f t="shared" si="87"/>
        <v/>
      </c>
      <c r="AA343" s="397" t="str">
        <f t="shared" si="88"/>
        <v/>
      </c>
      <c r="AB343" s="257" t="str">
        <f t="shared" si="89"/>
        <v/>
      </c>
      <c r="AC343" s="257" t="str">
        <f t="shared" si="90"/>
        <v/>
      </c>
      <c r="AD343" s="193" t="str">
        <f t="shared" si="91"/>
        <v>CHECK DATES</v>
      </c>
      <c r="AE343" s="257" t="str">
        <f t="shared" si="92"/>
        <v/>
      </c>
      <c r="AF343" s="286">
        <v>0</v>
      </c>
      <c r="AG343" s="257">
        <f t="shared" si="93"/>
        <v>0</v>
      </c>
      <c r="AH343" s="257" t="str">
        <f t="shared" si="94"/>
        <v/>
      </c>
      <c r="AI343" s="257">
        <f t="shared" si="95"/>
        <v>0</v>
      </c>
    </row>
    <row r="344" spans="1:35" x14ac:dyDescent="0.3">
      <c r="A344" s="287">
        <v>332</v>
      </c>
      <c r="B344" s="161"/>
      <c r="C344" s="150"/>
      <c r="D344" s="150"/>
      <c r="E344" s="150"/>
      <c r="F344" s="152"/>
      <c r="G344" s="152"/>
      <c r="H344" s="154"/>
      <c r="I344" s="155"/>
      <c r="J344" s="159"/>
      <c r="K344" s="159"/>
      <c r="L344" s="337"/>
      <c r="M344" s="343" t="str">
        <f>IF(L344="","",LOOKUP(L344,'Work Programme'!$A$8:$A$207,'Work Programme'!$B$8:$B$207))</f>
        <v/>
      </c>
      <c r="N344" s="150"/>
      <c r="O344" s="151"/>
      <c r="P344" s="254" t="str">
        <f>IF(H344="","",VLOOKUP(H344,'Overview - Financial Statement'!$A$46:$B$60,2,FALSE))</f>
        <v/>
      </c>
      <c r="Q344" s="255" t="str">
        <f t="shared" si="82"/>
        <v/>
      </c>
      <c r="R344" s="153"/>
      <c r="S344" s="153"/>
      <c r="T344" s="238">
        <f t="shared" si="83"/>
        <v>0</v>
      </c>
      <c r="U344" s="193" t="s">
        <v>44</v>
      </c>
      <c r="V344" s="173"/>
      <c r="W344" s="193" t="str">
        <f t="shared" si="84"/>
        <v/>
      </c>
      <c r="X344" s="264" t="str">
        <f t="shared" si="85"/>
        <v>OK</v>
      </c>
      <c r="Y344" s="193" t="str">
        <f t="shared" si="86"/>
        <v/>
      </c>
      <c r="Z344" s="193" t="str">
        <f t="shared" si="87"/>
        <v/>
      </c>
      <c r="AA344" s="397" t="str">
        <f t="shared" si="88"/>
        <v/>
      </c>
      <c r="AB344" s="257" t="str">
        <f t="shared" si="89"/>
        <v/>
      </c>
      <c r="AC344" s="257" t="str">
        <f t="shared" si="90"/>
        <v/>
      </c>
      <c r="AD344" s="193" t="str">
        <f t="shared" si="91"/>
        <v>CHECK DATES</v>
      </c>
      <c r="AE344" s="257" t="str">
        <f t="shared" si="92"/>
        <v/>
      </c>
      <c r="AF344" s="286">
        <v>0</v>
      </c>
      <c r="AG344" s="257">
        <f t="shared" si="93"/>
        <v>0</v>
      </c>
      <c r="AH344" s="257" t="str">
        <f t="shared" si="94"/>
        <v/>
      </c>
      <c r="AI344" s="257">
        <f t="shared" si="95"/>
        <v>0</v>
      </c>
    </row>
    <row r="345" spans="1:35" x14ac:dyDescent="0.3">
      <c r="A345" s="287">
        <v>333</v>
      </c>
      <c r="B345" s="161"/>
      <c r="C345" s="150"/>
      <c r="D345" s="150"/>
      <c r="E345" s="150"/>
      <c r="F345" s="152"/>
      <c r="G345" s="152"/>
      <c r="H345" s="154"/>
      <c r="I345" s="155"/>
      <c r="J345" s="159"/>
      <c r="K345" s="159"/>
      <c r="L345" s="337"/>
      <c r="M345" s="343" t="str">
        <f>IF(L345="","",LOOKUP(L345,'Work Programme'!$A$8:$A$207,'Work Programme'!$B$8:$B$207))</f>
        <v/>
      </c>
      <c r="N345" s="150"/>
      <c r="O345" s="151"/>
      <c r="P345" s="254" t="str">
        <f>IF(H345="","",VLOOKUP(H345,'Overview - Financial Statement'!$A$46:$B$60,2,FALSE))</f>
        <v/>
      </c>
      <c r="Q345" s="255" t="str">
        <f t="shared" si="82"/>
        <v/>
      </c>
      <c r="R345" s="153"/>
      <c r="S345" s="153"/>
      <c r="T345" s="238">
        <f t="shared" si="83"/>
        <v>0</v>
      </c>
      <c r="U345" s="193" t="s">
        <v>44</v>
      </c>
      <c r="V345" s="173"/>
      <c r="W345" s="193" t="str">
        <f t="shared" si="84"/>
        <v/>
      </c>
      <c r="X345" s="264" t="str">
        <f t="shared" si="85"/>
        <v>OK</v>
      </c>
      <c r="Y345" s="193" t="str">
        <f t="shared" si="86"/>
        <v/>
      </c>
      <c r="Z345" s="193" t="str">
        <f t="shared" si="87"/>
        <v/>
      </c>
      <c r="AA345" s="397" t="str">
        <f t="shared" si="88"/>
        <v/>
      </c>
      <c r="AB345" s="257" t="str">
        <f t="shared" si="89"/>
        <v/>
      </c>
      <c r="AC345" s="257" t="str">
        <f t="shared" si="90"/>
        <v/>
      </c>
      <c r="AD345" s="193" t="str">
        <f t="shared" si="91"/>
        <v>CHECK DATES</v>
      </c>
      <c r="AE345" s="257" t="str">
        <f t="shared" si="92"/>
        <v/>
      </c>
      <c r="AF345" s="286">
        <v>0</v>
      </c>
      <c r="AG345" s="257">
        <f t="shared" si="93"/>
        <v>0</v>
      </c>
      <c r="AH345" s="257" t="str">
        <f t="shared" si="94"/>
        <v/>
      </c>
      <c r="AI345" s="257">
        <f t="shared" si="95"/>
        <v>0</v>
      </c>
    </row>
    <row r="346" spans="1:35" x14ac:dyDescent="0.3">
      <c r="A346" s="287">
        <v>334</v>
      </c>
      <c r="B346" s="161"/>
      <c r="C346" s="150"/>
      <c r="D346" s="150"/>
      <c r="E346" s="150"/>
      <c r="F346" s="152"/>
      <c r="G346" s="152"/>
      <c r="H346" s="154"/>
      <c r="I346" s="155"/>
      <c r="J346" s="159"/>
      <c r="K346" s="159"/>
      <c r="L346" s="337"/>
      <c r="M346" s="343" t="str">
        <f>IF(L346="","",LOOKUP(L346,'Work Programme'!$A$8:$A$207,'Work Programme'!$B$8:$B$207))</f>
        <v/>
      </c>
      <c r="N346" s="150"/>
      <c r="O346" s="151"/>
      <c r="P346" s="254" t="str">
        <f>IF(H346="","",VLOOKUP(H346,'Overview - Financial Statement'!$A$46:$B$60,2,FALSE))</f>
        <v/>
      </c>
      <c r="Q346" s="255" t="str">
        <f t="shared" si="82"/>
        <v/>
      </c>
      <c r="R346" s="153"/>
      <c r="S346" s="153"/>
      <c r="T346" s="238">
        <f t="shared" si="83"/>
        <v>0</v>
      </c>
      <c r="U346" s="193" t="s">
        <v>44</v>
      </c>
      <c r="V346" s="173"/>
      <c r="W346" s="193" t="str">
        <f t="shared" si="84"/>
        <v/>
      </c>
      <c r="X346" s="264" t="str">
        <f t="shared" si="85"/>
        <v>OK</v>
      </c>
      <c r="Y346" s="193" t="str">
        <f t="shared" si="86"/>
        <v/>
      </c>
      <c r="Z346" s="193" t="str">
        <f t="shared" si="87"/>
        <v/>
      </c>
      <c r="AA346" s="397" t="str">
        <f t="shared" si="88"/>
        <v/>
      </c>
      <c r="AB346" s="257" t="str">
        <f t="shared" si="89"/>
        <v/>
      </c>
      <c r="AC346" s="257" t="str">
        <f t="shared" si="90"/>
        <v/>
      </c>
      <c r="AD346" s="193" t="str">
        <f t="shared" si="91"/>
        <v>CHECK DATES</v>
      </c>
      <c r="AE346" s="257" t="str">
        <f t="shared" si="92"/>
        <v/>
      </c>
      <c r="AF346" s="286">
        <v>0</v>
      </c>
      <c r="AG346" s="257">
        <f t="shared" si="93"/>
        <v>0</v>
      </c>
      <c r="AH346" s="257" t="str">
        <f t="shared" si="94"/>
        <v/>
      </c>
      <c r="AI346" s="257">
        <f t="shared" si="95"/>
        <v>0</v>
      </c>
    </row>
    <row r="347" spans="1:35" x14ac:dyDescent="0.3">
      <c r="A347" s="287">
        <v>335</v>
      </c>
      <c r="B347" s="161"/>
      <c r="C347" s="150"/>
      <c r="D347" s="150"/>
      <c r="E347" s="150"/>
      <c r="F347" s="152"/>
      <c r="G347" s="152"/>
      <c r="H347" s="154"/>
      <c r="I347" s="155"/>
      <c r="J347" s="159"/>
      <c r="K347" s="159"/>
      <c r="L347" s="337"/>
      <c r="M347" s="343" t="str">
        <f>IF(L347="","",LOOKUP(L347,'Work Programme'!$A$8:$A$207,'Work Programme'!$B$8:$B$207))</f>
        <v/>
      </c>
      <c r="N347" s="150"/>
      <c r="O347" s="151"/>
      <c r="P347" s="254" t="str">
        <f>IF(H347="","",VLOOKUP(H347,'Overview - Financial Statement'!$A$46:$B$60,2,FALSE))</f>
        <v/>
      </c>
      <c r="Q347" s="255" t="str">
        <f t="shared" si="82"/>
        <v/>
      </c>
      <c r="R347" s="153"/>
      <c r="S347" s="153"/>
      <c r="T347" s="238">
        <f t="shared" si="83"/>
        <v>0</v>
      </c>
      <c r="U347" s="193" t="s">
        <v>44</v>
      </c>
      <c r="V347" s="173"/>
      <c r="W347" s="193" t="str">
        <f t="shared" si="84"/>
        <v/>
      </c>
      <c r="X347" s="264" t="str">
        <f t="shared" si="85"/>
        <v>OK</v>
      </c>
      <c r="Y347" s="193" t="str">
        <f t="shared" si="86"/>
        <v/>
      </c>
      <c r="Z347" s="193" t="str">
        <f t="shared" si="87"/>
        <v/>
      </c>
      <c r="AA347" s="397" t="str">
        <f t="shared" si="88"/>
        <v/>
      </c>
      <c r="AB347" s="257" t="str">
        <f t="shared" si="89"/>
        <v/>
      </c>
      <c r="AC347" s="257" t="str">
        <f t="shared" si="90"/>
        <v/>
      </c>
      <c r="AD347" s="193" t="str">
        <f t="shared" si="91"/>
        <v>CHECK DATES</v>
      </c>
      <c r="AE347" s="257" t="str">
        <f t="shared" si="92"/>
        <v/>
      </c>
      <c r="AF347" s="286">
        <v>0</v>
      </c>
      <c r="AG347" s="257">
        <f t="shared" si="93"/>
        <v>0</v>
      </c>
      <c r="AH347" s="257" t="str">
        <f t="shared" si="94"/>
        <v/>
      </c>
      <c r="AI347" s="257">
        <f t="shared" si="95"/>
        <v>0</v>
      </c>
    </row>
    <row r="348" spans="1:35" x14ac:dyDescent="0.3">
      <c r="A348" s="287">
        <v>336</v>
      </c>
      <c r="B348" s="161"/>
      <c r="C348" s="150"/>
      <c r="D348" s="150"/>
      <c r="E348" s="150"/>
      <c r="F348" s="152"/>
      <c r="G348" s="152"/>
      <c r="H348" s="154"/>
      <c r="I348" s="155"/>
      <c r="J348" s="159"/>
      <c r="K348" s="159"/>
      <c r="L348" s="337"/>
      <c r="M348" s="343" t="str">
        <f>IF(L348="","",LOOKUP(L348,'Work Programme'!$A$8:$A$207,'Work Programme'!$B$8:$B$207))</f>
        <v/>
      </c>
      <c r="N348" s="150"/>
      <c r="O348" s="151"/>
      <c r="P348" s="254" t="str">
        <f>IF(H348="","",VLOOKUP(H348,'Overview - Financial Statement'!$A$46:$B$60,2,FALSE))</f>
        <v/>
      </c>
      <c r="Q348" s="255" t="str">
        <f t="shared" si="82"/>
        <v/>
      </c>
      <c r="R348" s="153"/>
      <c r="S348" s="153"/>
      <c r="T348" s="238">
        <f t="shared" si="83"/>
        <v>0</v>
      </c>
      <c r="U348" s="193" t="s">
        <v>44</v>
      </c>
      <c r="V348" s="173"/>
      <c r="W348" s="193" t="str">
        <f t="shared" si="84"/>
        <v/>
      </c>
      <c r="X348" s="264" t="str">
        <f t="shared" si="85"/>
        <v>OK</v>
      </c>
      <c r="Y348" s="193" t="str">
        <f t="shared" si="86"/>
        <v/>
      </c>
      <c r="Z348" s="193" t="str">
        <f t="shared" si="87"/>
        <v/>
      </c>
      <c r="AA348" s="397" t="str">
        <f t="shared" si="88"/>
        <v/>
      </c>
      <c r="AB348" s="257" t="str">
        <f t="shared" si="89"/>
        <v/>
      </c>
      <c r="AC348" s="257" t="str">
        <f t="shared" si="90"/>
        <v/>
      </c>
      <c r="AD348" s="193" t="str">
        <f t="shared" si="91"/>
        <v>CHECK DATES</v>
      </c>
      <c r="AE348" s="257" t="str">
        <f t="shared" si="92"/>
        <v/>
      </c>
      <c r="AF348" s="286">
        <v>0</v>
      </c>
      <c r="AG348" s="257">
        <f t="shared" si="93"/>
        <v>0</v>
      </c>
      <c r="AH348" s="257" t="str">
        <f t="shared" si="94"/>
        <v/>
      </c>
      <c r="AI348" s="257">
        <f t="shared" si="95"/>
        <v>0</v>
      </c>
    </row>
    <row r="349" spans="1:35" x14ac:dyDescent="0.3">
      <c r="A349" s="287">
        <v>337</v>
      </c>
      <c r="B349" s="161"/>
      <c r="C349" s="150"/>
      <c r="D349" s="150"/>
      <c r="E349" s="150"/>
      <c r="F349" s="152"/>
      <c r="G349" s="152"/>
      <c r="H349" s="154"/>
      <c r="I349" s="155"/>
      <c r="J349" s="159"/>
      <c r="K349" s="159"/>
      <c r="L349" s="337"/>
      <c r="M349" s="343" t="str">
        <f>IF(L349="","",LOOKUP(L349,'Work Programme'!$A$8:$A$207,'Work Programme'!$B$8:$B$207))</f>
        <v/>
      </c>
      <c r="N349" s="150"/>
      <c r="O349" s="151"/>
      <c r="P349" s="254" t="str">
        <f>IF(H349="","",VLOOKUP(H349,'Overview - Financial Statement'!$A$46:$B$60,2,FALSE))</f>
        <v/>
      </c>
      <c r="Q349" s="255" t="str">
        <f t="shared" si="82"/>
        <v/>
      </c>
      <c r="R349" s="153"/>
      <c r="S349" s="153"/>
      <c r="T349" s="238">
        <f t="shared" si="83"/>
        <v>0</v>
      </c>
      <c r="U349" s="193" t="s">
        <v>44</v>
      </c>
      <c r="V349" s="173"/>
      <c r="W349" s="193" t="str">
        <f t="shared" si="84"/>
        <v/>
      </c>
      <c r="X349" s="264" t="str">
        <f t="shared" si="85"/>
        <v>OK</v>
      </c>
      <c r="Y349" s="193" t="str">
        <f t="shared" si="86"/>
        <v/>
      </c>
      <c r="Z349" s="193" t="str">
        <f t="shared" si="87"/>
        <v/>
      </c>
      <c r="AA349" s="397" t="str">
        <f t="shared" si="88"/>
        <v/>
      </c>
      <c r="AB349" s="257" t="str">
        <f t="shared" si="89"/>
        <v/>
      </c>
      <c r="AC349" s="257" t="str">
        <f t="shared" si="90"/>
        <v/>
      </c>
      <c r="AD349" s="193" t="str">
        <f t="shared" si="91"/>
        <v>CHECK DATES</v>
      </c>
      <c r="AE349" s="257" t="str">
        <f t="shared" si="92"/>
        <v/>
      </c>
      <c r="AF349" s="286">
        <v>0</v>
      </c>
      <c r="AG349" s="257">
        <f t="shared" si="93"/>
        <v>0</v>
      </c>
      <c r="AH349" s="257" t="str">
        <f t="shared" si="94"/>
        <v/>
      </c>
      <c r="AI349" s="257">
        <f t="shared" si="95"/>
        <v>0</v>
      </c>
    </row>
    <row r="350" spans="1:35" x14ac:dyDescent="0.3">
      <c r="A350" s="287">
        <v>338</v>
      </c>
      <c r="B350" s="161"/>
      <c r="C350" s="150"/>
      <c r="D350" s="150"/>
      <c r="E350" s="150"/>
      <c r="F350" s="152"/>
      <c r="G350" s="152"/>
      <c r="H350" s="154"/>
      <c r="I350" s="155"/>
      <c r="J350" s="159"/>
      <c r="K350" s="159"/>
      <c r="L350" s="337"/>
      <c r="M350" s="343" t="str">
        <f>IF(L350="","",LOOKUP(L350,'Work Programme'!$A$8:$A$207,'Work Programme'!$B$8:$B$207))</f>
        <v/>
      </c>
      <c r="N350" s="150"/>
      <c r="O350" s="151"/>
      <c r="P350" s="254" t="str">
        <f>IF(H350="","",VLOOKUP(H350,'Overview - Financial Statement'!$A$46:$B$60,2,FALSE))</f>
        <v/>
      </c>
      <c r="Q350" s="255" t="str">
        <f t="shared" si="82"/>
        <v/>
      </c>
      <c r="R350" s="153"/>
      <c r="S350" s="153"/>
      <c r="T350" s="238">
        <f t="shared" si="83"/>
        <v>0</v>
      </c>
      <c r="U350" s="193" t="s">
        <v>44</v>
      </c>
      <c r="V350" s="173"/>
      <c r="W350" s="193" t="str">
        <f t="shared" si="84"/>
        <v/>
      </c>
      <c r="X350" s="264" t="str">
        <f t="shared" si="85"/>
        <v>OK</v>
      </c>
      <c r="Y350" s="193" t="str">
        <f t="shared" si="86"/>
        <v/>
      </c>
      <c r="Z350" s="193" t="str">
        <f t="shared" si="87"/>
        <v/>
      </c>
      <c r="AA350" s="397" t="str">
        <f t="shared" si="88"/>
        <v/>
      </c>
      <c r="AB350" s="257" t="str">
        <f t="shared" si="89"/>
        <v/>
      </c>
      <c r="AC350" s="257" t="str">
        <f t="shared" si="90"/>
        <v/>
      </c>
      <c r="AD350" s="193" t="str">
        <f t="shared" si="91"/>
        <v>CHECK DATES</v>
      </c>
      <c r="AE350" s="257" t="str">
        <f t="shared" si="92"/>
        <v/>
      </c>
      <c r="AF350" s="286">
        <v>0</v>
      </c>
      <c r="AG350" s="257">
        <f t="shared" si="93"/>
        <v>0</v>
      </c>
      <c r="AH350" s="257" t="str">
        <f t="shared" si="94"/>
        <v/>
      </c>
      <c r="AI350" s="257">
        <f t="shared" si="95"/>
        <v>0</v>
      </c>
    </row>
    <row r="351" spans="1:35" x14ac:dyDescent="0.3">
      <c r="A351" s="287">
        <v>339</v>
      </c>
      <c r="B351" s="161"/>
      <c r="C351" s="150"/>
      <c r="D351" s="150"/>
      <c r="E351" s="150"/>
      <c r="F351" s="152"/>
      <c r="G351" s="152"/>
      <c r="H351" s="154"/>
      <c r="I351" s="155"/>
      <c r="J351" s="159"/>
      <c r="K351" s="159"/>
      <c r="L351" s="337"/>
      <c r="M351" s="343" t="str">
        <f>IF(L351="","",LOOKUP(L351,'Work Programme'!$A$8:$A$207,'Work Programme'!$B$8:$B$207))</f>
        <v/>
      </c>
      <c r="N351" s="150"/>
      <c r="O351" s="151"/>
      <c r="P351" s="254" t="str">
        <f>IF(H351="","",VLOOKUP(H351,'Overview - Financial Statement'!$A$46:$B$60,2,FALSE))</f>
        <v/>
      </c>
      <c r="Q351" s="255" t="str">
        <f t="shared" si="82"/>
        <v/>
      </c>
      <c r="R351" s="153"/>
      <c r="S351" s="153"/>
      <c r="T351" s="238">
        <f t="shared" si="83"/>
        <v>0</v>
      </c>
      <c r="U351" s="193" t="s">
        <v>44</v>
      </c>
      <c r="V351" s="173"/>
      <c r="W351" s="193" t="str">
        <f t="shared" si="84"/>
        <v/>
      </c>
      <c r="X351" s="264" t="str">
        <f t="shared" si="85"/>
        <v>OK</v>
      </c>
      <c r="Y351" s="193" t="str">
        <f t="shared" si="86"/>
        <v/>
      </c>
      <c r="Z351" s="193" t="str">
        <f t="shared" si="87"/>
        <v/>
      </c>
      <c r="AA351" s="397" t="str">
        <f t="shared" si="88"/>
        <v/>
      </c>
      <c r="AB351" s="257" t="str">
        <f t="shared" si="89"/>
        <v/>
      </c>
      <c r="AC351" s="257" t="str">
        <f t="shared" si="90"/>
        <v/>
      </c>
      <c r="AD351" s="193" t="str">
        <f t="shared" si="91"/>
        <v>CHECK DATES</v>
      </c>
      <c r="AE351" s="257" t="str">
        <f t="shared" si="92"/>
        <v/>
      </c>
      <c r="AF351" s="286">
        <v>0</v>
      </c>
      <c r="AG351" s="257">
        <f t="shared" si="93"/>
        <v>0</v>
      </c>
      <c r="AH351" s="257" t="str">
        <f t="shared" si="94"/>
        <v/>
      </c>
      <c r="AI351" s="257">
        <f t="shared" si="95"/>
        <v>0</v>
      </c>
    </row>
    <row r="352" spans="1:35" x14ac:dyDescent="0.3">
      <c r="A352" s="287">
        <v>340</v>
      </c>
      <c r="B352" s="161"/>
      <c r="C352" s="150"/>
      <c r="D352" s="150"/>
      <c r="E352" s="150"/>
      <c r="F352" s="152"/>
      <c r="G352" s="152"/>
      <c r="H352" s="154"/>
      <c r="I352" s="155"/>
      <c r="J352" s="159"/>
      <c r="K352" s="159"/>
      <c r="L352" s="337"/>
      <c r="M352" s="343" t="str">
        <f>IF(L352="","",LOOKUP(L352,'Work Programme'!$A$8:$A$207,'Work Programme'!$B$8:$B$207))</f>
        <v/>
      </c>
      <c r="N352" s="150"/>
      <c r="O352" s="151"/>
      <c r="P352" s="254" t="str">
        <f>IF(H352="","",VLOOKUP(H352,'Overview - Financial Statement'!$A$46:$B$60,2,FALSE))</f>
        <v/>
      </c>
      <c r="Q352" s="255" t="str">
        <f t="shared" si="82"/>
        <v/>
      </c>
      <c r="R352" s="153"/>
      <c r="S352" s="153"/>
      <c r="T352" s="238">
        <f t="shared" si="83"/>
        <v>0</v>
      </c>
      <c r="U352" s="193" t="s">
        <v>44</v>
      </c>
      <c r="V352" s="173"/>
      <c r="W352" s="193" t="str">
        <f t="shared" si="84"/>
        <v/>
      </c>
      <c r="X352" s="264" t="str">
        <f t="shared" si="85"/>
        <v>OK</v>
      </c>
      <c r="Y352" s="193" t="str">
        <f t="shared" si="86"/>
        <v/>
      </c>
      <c r="Z352" s="193" t="str">
        <f t="shared" si="87"/>
        <v/>
      </c>
      <c r="AA352" s="397" t="str">
        <f t="shared" si="88"/>
        <v/>
      </c>
      <c r="AB352" s="257" t="str">
        <f t="shared" si="89"/>
        <v/>
      </c>
      <c r="AC352" s="257" t="str">
        <f t="shared" si="90"/>
        <v/>
      </c>
      <c r="AD352" s="193" t="str">
        <f t="shared" si="91"/>
        <v>CHECK DATES</v>
      </c>
      <c r="AE352" s="257" t="str">
        <f t="shared" si="92"/>
        <v/>
      </c>
      <c r="AF352" s="286">
        <v>0</v>
      </c>
      <c r="AG352" s="257">
        <f t="shared" si="93"/>
        <v>0</v>
      </c>
      <c r="AH352" s="257" t="str">
        <f t="shared" si="94"/>
        <v/>
      </c>
      <c r="AI352" s="257">
        <f t="shared" si="95"/>
        <v>0</v>
      </c>
    </row>
    <row r="353" spans="1:35" x14ac:dyDescent="0.3">
      <c r="A353" s="287">
        <v>341</v>
      </c>
      <c r="B353" s="161"/>
      <c r="C353" s="150"/>
      <c r="D353" s="150"/>
      <c r="E353" s="150"/>
      <c r="F353" s="152"/>
      <c r="G353" s="152"/>
      <c r="H353" s="154"/>
      <c r="I353" s="155"/>
      <c r="J353" s="159"/>
      <c r="K353" s="159"/>
      <c r="L353" s="337"/>
      <c r="M353" s="343" t="str">
        <f>IF(L353="","",LOOKUP(L353,'Work Programme'!$A$8:$A$207,'Work Programme'!$B$8:$B$207))</f>
        <v/>
      </c>
      <c r="N353" s="150"/>
      <c r="O353" s="151"/>
      <c r="P353" s="254" t="str">
        <f>IF(H353="","",VLOOKUP(H353,'Overview - Financial Statement'!$A$46:$B$60,2,FALSE))</f>
        <v/>
      </c>
      <c r="Q353" s="255" t="str">
        <f t="shared" si="82"/>
        <v/>
      </c>
      <c r="R353" s="153"/>
      <c r="S353" s="153"/>
      <c r="T353" s="238">
        <f t="shared" si="83"/>
        <v>0</v>
      </c>
      <c r="U353" s="193" t="s">
        <v>44</v>
      </c>
      <c r="V353" s="173"/>
      <c r="W353" s="193" t="str">
        <f t="shared" si="84"/>
        <v/>
      </c>
      <c r="X353" s="264" t="str">
        <f t="shared" si="85"/>
        <v>OK</v>
      </c>
      <c r="Y353" s="193" t="str">
        <f t="shared" si="86"/>
        <v/>
      </c>
      <c r="Z353" s="193" t="str">
        <f t="shared" si="87"/>
        <v/>
      </c>
      <c r="AA353" s="397" t="str">
        <f t="shared" si="88"/>
        <v/>
      </c>
      <c r="AB353" s="257" t="str">
        <f t="shared" si="89"/>
        <v/>
      </c>
      <c r="AC353" s="257" t="str">
        <f t="shared" si="90"/>
        <v/>
      </c>
      <c r="AD353" s="193" t="str">
        <f t="shared" si="91"/>
        <v>CHECK DATES</v>
      </c>
      <c r="AE353" s="257" t="str">
        <f t="shared" si="92"/>
        <v/>
      </c>
      <c r="AF353" s="286">
        <v>0</v>
      </c>
      <c r="AG353" s="257">
        <f t="shared" si="93"/>
        <v>0</v>
      </c>
      <c r="AH353" s="257" t="str">
        <f t="shared" si="94"/>
        <v/>
      </c>
      <c r="AI353" s="257">
        <f t="shared" si="95"/>
        <v>0</v>
      </c>
    </row>
    <row r="354" spans="1:35" x14ac:dyDescent="0.3">
      <c r="A354" s="287">
        <v>342</v>
      </c>
      <c r="B354" s="161"/>
      <c r="C354" s="150"/>
      <c r="D354" s="150"/>
      <c r="E354" s="150"/>
      <c r="F354" s="152"/>
      <c r="G354" s="152"/>
      <c r="H354" s="154"/>
      <c r="I354" s="155"/>
      <c r="J354" s="159"/>
      <c r="K354" s="159"/>
      <c r="L354" s="337"/>
      <c r="M354" s="343" t="str">
        <f>IF(L354="","",LOOKUP(L354,'Work Programme'!$A$8:$A$207,'Work Programme'!$B$8:$B$207))</f>
        <v/>
      </c>
      <c r="N354" s="150"/>
      <c r="O354" s="151"/>
      <c r="P354" s="254" t="str">
        <f>IF(H354="","",VLOOKUP(H354,'Overview - Financial Statement'!$A$46:$B$60,2,FALSE))</f>
        <v/>
      </c>
      <c r="Q354" s="255" t="str">
        <f t="shared" si="82"/>
        <v/>
      </c>
      <c r="R354" s="153"/>
      <c r="S354" s="153"/>
      <c r="T354" s="238">
        <f t="shared" si="83"/>
        <v>0</v>
      </c>
      <c r="U354" s="193" t="s">
        <v>44</v>
      </c>
      <c r="V354" s="173"/>
      <c r="W354" s="193" t="str">
        <f t="shared" si="84"/>
        <v/>
      </c>
      <c r="X354" s="264" t="str">
        <f t="shared" si="85"/>
        <v>OK</v>
      </c>
      <c r="Y354" s="193" t="str">
        <f t="shared" si="86"/>
        <v/>
      </c>
      <c r="Z354" s="193" t="str">
        <f t="shared" si="87"/>
        <v/>
      </c>
      <c r="AA354" s="397" t="str">
        <f t="shared" si="88"/>
        <v/>
      </c>
      <c r="AB354" s="257" t="str">
        <f t="shared" si="89"/>
        <v/>
      </c>
      <c r="AC354" s="257" t="str">
        <f t="shared" si="90"/>
        <v/>
      </c>
      <c r="AD354" s="193" t="str">
        <f t="shared" si="91"/>
        <v>CHECK DATES</v>
      </c>
      <c r="AE354" s="257" t="str">
        <f t="shared" si="92"/>
        <v/>
      </c>
      <c r="AF354" s="286">
        <v>0</v>
      </c>
      <c r="AG354" s="257">
        <f t="shared" si="93"/>
        <v>0</v>
      </c>
      <c r="AH354" s="257" t="str">
        <f t="shared" si="94"/>
        <v/>
      </c>
      <c r="AI354" s="257">
        <f t="shared" si="95"/>
        <v>0</v>
      </c>
    </row>
    <row r="355" spans="1:35" x14ac:dyDescent="0.3">
      <c r="A355" s="287">
        <v>343</v>
      </c>
      <c r="B355" s="161"/>
      <c r="C355" s="150"/>
      <c r="D355" s="150"/>
      <c r="E355" s="150"/>
      <c r="F355" s="152"/>
      <c r="G355" s="152"/>
      <c r="H355" s="154"/>
      <c r="I355" s="155"/>
      <c r="J355" s="159"/>
      <c r="K355" s="159"/>
      <c r="L355" s="337"/>
      <c r="M355" s="343" t="str">
        <f>IF(L355="","",LOOKUP(L355,'Work Programme'!$A$8:$A$207,'Work Programme'!$B$8:$B$207))</f>
        <v/>
      </c>
      <c r="N355" s="150"/>
      <c r="O355" s="151"/>
      <c r="P355" s="254" t="str">
        <f>IF(H355="","",VLOOKUP(H355,'Overview - Financial Statement'!$A$46:$B$60,2,FALSE))</f>
        <v/>
      </c>
      <c r="Q355" s="255" t="str">
        <f t="shared" si="82"/>
        <v/>
      </c>
      <c r="R355" s="153"/>
      <c r="S355" s="153"/>
      <c r="T355" s="238">
        <f t="shared" si="83"/>
        <v>0</v>
      </c>
      <c r="U355" s="193" t="s">
        <v>44</v>
      </c>
      <c r="V355" s="173"/>
      <c r="W355" s="193" t="str">
        <f t="shared" si="84"/>
        <v/>
      </c>
      <c r="X355" s="264" t="str">
        <f t="shared" si="85"/>
        <v>OK</v>
      </c>
      <c r="Y355" s="193" t="str">
        <f t="shared" si="86"/>
        <v/>
      </c>
      <c r="Z355" s="193" t="str">
        <f t="shared" si="87"/>
        <v/>
      </c>
      <c r="AA355" s="397" t="str">
        <f t="shared" si="88"/>
        <v/>
      </c>
      <c r="AB355" s="257" t="str">
        <f t="shared" si="89"/>
        <v/>
      </c>
      <c r="AC355" s="257" t="str">
        <f t="shared" si="90"/>
        <v/>
      </c>
      <c r="AD355" s="193" t="str">
        <f t="shared" si="91"/>
        <v>CHECK DATES</v>
      </c>
      <c r="AE355" s="257" t="str">
        <f t="shared" si="92"/>
        <v/>
      </c>
      <c r="AF355" s="286">
        <v>0</v>
      </c>
      <c r="AG355" s="257">
        <f t="shared" si="93"/>
        <v>0</v>
      </c>
      <c r="AH355" s="257" t="str">
        <f t="shared" si="94"/>
        <v/>
      </c>
      <c r="AI355" s="257">
        <f t="shared" si="95"/>
        <v>0</v>
      </c>
    </row>
    <row r="356" spans="1:35" x14ac:dyDescent="0.3">
      <c r="A356" s="287">
        <v>344</v>
      </c>
      <c r="B356" s="161"/>
      <c r="C356" s="150"/>
      <c r="D356" s="150"/>
      <c r="E356" s="150"/>
      <c r="F356" s="152"/>
      <c r="G356" s="152"/>
      <c r="H356" s="154"/>
      <c r="I356" s="155"/>
      <c r="J356" s="159"/>
      <c r="K356" s="159"/>
      <c r="L356" s="337"/>
      <c r="M356" s="343" t="str">
        <f>IF(L356="","",LOOKUP(L356,'Work Programme'!$A$8:$A$207,'Work Programme'!$B$8:$B$207))</f>
        <v/>
      </c>
      <c r="N356" s="150"/>
      <c r="O356" s="151"/>
      <c r="P356" s="254" t="str">
        <f>IF(H356="","",VLOOKUP(H356,'Overview - Financial Statement'!$A$46:$B$60,2,FALSE))</f>
        <v/>
      </c>
      <c r="Q356" s="255" t="str">
        <f t="shared" si="82"/>
        <v/>
      </c>
      <c r="R356" s="153"/>
      <c r="S356" s="153"/>
      <c r="T356" s="238">
        <f t="shared" si="83"/>
        <v>0</v>
      </c>
      <c r="U356" s="193" t="s">
        <v>44</v>
      </c>
      <c r="V356" s="173"/>
      <c r="W356" s="193" t="str">
        <f t="shared" si="84"/>
        <v/>
      </c>
      <c r="X356" s="264" t="str">
        <f t="shared" si="85"/>
        <v>OK</v>
      </c>
      <c r="Y356" s="193" t="str">
        <f t="shared" si="86"/>
        <v/>
      </c>
      <c r="Z356" s="193" t="str">
        <f t="shared" si="87"/>
        <v/>
      </c>
      <c r="AA356" s="397" t="str">
        <f t="shared" si="88"/>
        <v/>
      </c>
      <c r="AB356" s="257" t="str">
        <f t="shared" si="89"/>
        <v/>
      </c>
      <c r="AC356" s="257" t="str">
        <f t="shared" si="90"/>
        <v/>
      </c>
      <c r="AD356" s="193" t="str">
        <f t="shared" si="91"/>
        <v>CHECK DATES</v>
      </c>
      <c r="AE356" s="257" t="str">
        <f t="shared" si="92"/>
        <v/>
      </c>
      <c r="AF356" s="286">
        <v>0</v>
      </c>
      <c r="AG356" s="257">
        <f t="shared" si="93"/>
        <v>0</v>
      </c>
      <c r="AH356" s="257" t="str">
        <f t="shared" si="94"/>
        <v/>
      </c>
      <c r="AI356" s="257">
        <f t="shared" si="95"/>
        <v>0</v>
      </c>
    </row>
    <row r="357" spans="1:35" x14ac:dyDescent="0.3">
      <c r="A357" s="287">
        <v>345</v>
      </c>
      <c r="B357" s="161"/>
      <c r="C357" s="150"/>
      <c r="D357" s="150"/>
      <c r="E357" s="150"/>
      <c r="F357" s="152"/>
      <c r="G357" s="152"/>
      <c r="H357" s="154"/>
      <c r="I357" s="155"/>
      <c r="J357" s="159"/>
      <c r="K357" s="159"/>
      <c r="L357" s="337"/>
      <c r="M357" s="343" t="str">
        <f>IF(L357="","",LOOKUP(L357,'Work Programme'!$A$8:$A$207,'Work Programme'!$B$8:$B$207))</f>
        <v/>
      </c>
      <c r="N357" s="150"/>
      <c r="O357" s="151"/>
      <c r="P357" s="254" t="str">
        <f>IF(H357="","",VLOOKUP(H357,'Overview - Financial Statement'!$A$46:$B$60,2,FALSE))</f>
        <v/>
      </c>
      <c r="Q357" s="255" t="str">
        <f t="shared" si="82"/>
        <v/>
      </c>
      <c r="R357" s="153"/>
      <c r="S357" s="153"/>
      <c r="T357" s="238">
        <f t="shared" si="83"/>
        <v>0</v>
      </c>
      <c r="U357" s="193" t="s">
        <v>44</v>
      </c>
      <c r="V357" s="173"/>
      <c r="W357" s="193" t="str">
        <f t="shared" si="84"/>
        <v/>
      </c>
      <c r="X357" s="264" t="str">
        <f t="shared" si="85"/>
        <v>OK</v>
      </c>
      <c r="Y357" s="193" t="str">
        <f t="shared" si="86"/>
        <v/>
      </c>
      <c r="Z357" s="193" t="str">
        <f t="shared" si="87"/>
        <v/>
      </c>
      <c r="AA357" s="397" t="str">
        <f t="shared" si="88"/>
        <v/>
      </c>
      <c r="AB357" s="257" t="str">
        <f t="shared" si="89"/>
        <v/>
      </c>
      <c r="AC357" s="257" t="str">
        <f t="shared" si="90"/>
        <v/>
      </c>
      <c r="AD357" s="193" t="str">
        <f t="shared" si="91"/>
        <v>CHECK DATES</v>
      </c>
      <c r="AE357" s="257" t="str">
        <f t="shared" si="92"/>
        <v/>
      </c>
      <c r="AF357" s="286">
        <v>0</v>
      </c>
      <c r="AG357" s="257">
        <f t="shared" si="93"/>
        <v>0</v>
      </c>
      <c r="AH357" s="257" t="str">
        <f t="shared" si="94"/>
        <v/>
      </c>
      <c r="AI357" s="257">
        <f t="shared" si="95"/>
        <v>0</v>
      </c>
    </row>
    <row r="358" spans="1:35" x14ac:dyDescent="0.3">
      <c r="A358" s="287">
        <v>346</v>
      </c>
      <c r="B358" s="161"/>
      <c r="C358" s="150"/>
      <c r="D358" s="150"/>
      <c r="E358" s="150"/>
      <c r="F358" s="152"/>
      <c r="G358" s="152"/>
      <c r="H358" s="154"/>
      <c r="I358" s="155"/>
      <c r="J358" s="159"/>
      <c r="K358" s="159"/>
      <c r="L358" s="337"/>
      <c r="M358" s="343" t="str">
        <f>IF(L358="","",LOOKUP(L358,'Work Programme'!$A$8:$A$207,'Work Programme'!$B$8:$B$207))</f>
        <v/>
      </c>
      <c r="N358" s="150"/>
      <c r="O358" s="151"/>
      <c r="P358" s="254" t="str">
        <f>IF(H358="","",VLOOKUP(H358,'Overview - Financial Statement'!$A$46:$B$60,2,FALSE))</f>
        <v/>
      </c>
      <c r="Q358" s="255" t="str">
        <f t="shared" si="82"/>
        <v/>
      </c>
      <c r="R358" s="153"/>
      <c r="S358" s="153"/>
      <c r="T358" s="238">
        <f t="shared" si="83"/>
        <v>0</v>
      </c>
      <c r="U358" s="193" t="s">
        <v>44</v>
      </c>
      <c r="V358" s="173"/>
      <c r="W358" s="193" t="str">
        <f t="shared" si="84"/>
        <v/>
      </c>
      <c r="X358" s="264" t="str">
        <f t="shared" si="85"/>
        <v>OK</v>
      </c>
      <c r="Y358" s="193" t="str">
        <f t="shared" si="86"/>
        <v/>
      </c>
      <c r="Z358" s="193" t="str">
        <f t="shared" si="87"/>
        <v/>
      </c>
      <c r="AA358" s="397" t="str">
        <f t="shared" si="88"/>
        <v/>
      </c>
      <c r="AB358" s="257" t="str">
        <f t="shared" si="89"/>
        <v/>
      </c>
      <c r="AC358" s="257" t="str">
        <f t="shared" si="90"/>
        <v/>
      </c>
      <c r="AD358" s="193" t="str">
        <f t="shared" si="91"/>
        <v>CHECK DATES</v>
      </c>
      <c r="AE358" s="257" t="str">
        <f t="shared" si="92"/>
        <v/>
      </c>
      <c r="AF358" s="286">
        <v>0</v>
      </c>
      <c r="AG358" s="257">
        <f t="shared" si="93"/>
        <v>0</v>
      </c>
      <c r="AH358" s="257" t="str">
        <f t="shared" si="94"/>
        <v/>
      </c>
      <c r="AI358" s="257">
        <f t="shared" si="95"/>
        <v>0</v>
      </c>
    </row>
    <row r="359" spans="1:35" x14ac:dyDescent="0.3">
      <c r="A359" s="287">
        <v>347</v>
      </c>
      <c r="B359" s="161"/>
      <c r="C359" s="150"/>
      <c r="D359" s="150"/>
      <c r="E359" s="150"/>
      <c r="F359" s="152"/>
      <c r="G359" s="152"/>
      <c r="H359" s="154"/>
      <c r="I359" s="155"/>
      <c r="J359" s="159"/>
      <c r="K359" s="159"/>
      <c r="L359" s="337"/>
      <c r="M359" s="343" t="str">
        <f>IF(L359="","",LOOKUP(L359,'Work Programme'!$A$8:$A$207,'Work Programme'!$B$8:$B$207))</f>
        <v/>
      </c>
      <c r="N359" s="150"/>
      <c r="O359" s="151"/>
      <c r="P359" s="254" t="str">
        <f>IF(H359="","",VLOOKUP(H359,'Overview - Financial Statement'!$A$46:$B$60,2,FALSE))</f>
        <v/>
      </c>
      <c r="Q359" s="255" t="str">
        <f t="shared" si="82"/>
        <v/>
      </c>
      <c r="R359" s="153"/>
      <c r="S359" s="153"/>
      <c r="T359" s="238">
        <f t="shared" si="83"/>
        <v>0</v>
      </c>
      <c r="U359" s="193" t="s">
        <v>44</v>
      </c>
      <c r="V359" s="173"/>
      <c r="W359" s="193" t="str">
        <f t="shared" si="84"/>
        <v/>
      </c>
      <c r="X359" s="264" t="str">
        <f t="shared" si="85"/>
        <v>OK</v>
      </c>
      <c r="Y359" s="193" t="str">
        <f t="shared" si="86"/>
        <v/>
      </c>
      <c r="Z359" s="193" t="str">
        <f t="shared" si="87"/>
        <v/>
      </c>
      <c r="AA359" s="397" t="str">
        <f t="shared" si="88"/>
        <v/>
      </c>
      <c r="AB359" s="257" t="str">
        <f t="shared" si="89"/>
        <v/>
      </c>
      <c r="AC359" s="257" t="str">
        <f t="shared" si="90"/>
        <v/>
      </c>
      <c r="AD359" s="193" t="str">
        <f t="shared" si="91"/>
        <v>CHECK DATES</v>
      </c>
      <c r="AE359" s="257" t="str">
        <f t="shared" si="92"/>
        <v/>
      </c>
      <c r="AF359" s="286">
        <v>0</v>
      </c>
      <c r="AG359" s="257">
        <f t="shared" si="93"/>
        <v>0</v>
      </c>
      <c r="AH359" s="257" t="str">
        <f t="shared" si="94"/>
        <v/>
      </c>
      <c r="AI359" s="257">
        <f t="shared" si="95"/>
        <v>0</v>
      </c>
    </row>
    <row r="360" spans="1:35" x14ac:dyDescent="0.3">
      <c r="A360" s="287">
        <v>348</v>
      </c>
      <c r="B360" s="161"/>
      <c r="C360" s="150"/>
      <c r="D360" s="150"/>
      <c r="E360" s="150"/>
      <c r="F360" s="152"/>
      <c r="G360" s="152"/>
      <c r="H360" s="154"/>
      <c r="I360" s="155"/>
      <c r="J360" s="159"/>
      <c r="K360" s="159"/>
      <c r="L360" s="337"/>
      <c r="M360" s="343" t="str">
        <f>IF(L360="","",LOOKUP(L360,'Work Programme'!$A$8:$A$207,'Work Programme'!$B$8:$B$207))</f>
        <v/>
      </c>
      <c r="N360" s="150"/>
      <c r="O360" s="151"/>
      <c r="P360" s="254" t="str">
        <f>IF(H360="","",VLOOKUP(H360,'Overview - Financial Statement'!$A$46:$B$60,2,FALSE))</f>
        <v/>
      </c>
      <c r="Q360" s="255" t="str">
        <f t="shared" si="82"/>
        <v/>
      </c>
      <c r="R360" s="153"/>
      <c r="S360" s="153"/>
      <c r="T360" s="238">
        <f t="shared" si="83"/>
        <v>0</v>
      </c>
      <c r="U360" s="193" t="s">
        <v>44</v>
      </c>
      <c r="V360" s="173"/>
      <c r="W360" s="193" t="str">
        <f t="shared" si="84"/>
        <v/>
      </c>
      <c r="X360" s="264" t="str">
        <f t="shared" si="85"/>
        <v>OK</v>
      </c>
      <c r="Y360" s="193" t="str">
        <f t="shared" si="86"/>
        <v/>
      </c>
      <c r="Z360" s="193" t="str">
        <f t="shared" si="87"/>
        <v/>
      </c>
      <c r="AA360" s="397" t="str">
        <f t="shared" si="88"/>
        <v/>
      </c>
      <c r="AB360" s="257" t="str">
        <f t="shared" si="89"/>
        <v/>
      </c>
      <c r="AC360" s="257" t="str">
        <f t="shared" si="90"/>
        <v/>
      </c>
      <c r="AD360" s="193" t="str">
        <f t="shared" si="91"/>
        <v>CHECK DATES</v>
      </c>
      <c r="AE360" s="257" t="str">
        <f t="shared" si="92"/>
        <v/>
      </c>
      <c r="AF360" s="286">
        <v>0</v>
      </c>
      <c r="AG360" s="257">
        <f t="shared" si="93"/>
        <v>0</v>
      </c>
      <c r="AH360" s="257" t="str">
        <f t="shared" si="94"/>
        <v/>
      </c>
      <c r="AI360" s="257">
        <f t="shared" si="95"/>
        <v>0</v>
      </c>
    </row>
    <row r="361" spans="1:35" x14ac:dyDescent="0.3">
      <c r="A361" s="287">
        <v>349</v>
      </c>
      <c r="B361" s="161"/>
      <c r="C361" s="150"/>
      <c r="D361" s="150"/>
      <c r="E361" s="150"/>
      <c r="F361" s="152"/>
      <c r="G361" s="152"/>
      <c r="H361" s="154"/>
      <c r="I361" s="155"/>
      <c r="J361" s="159"/>
      <c r="K361" s="159"/>
      <c r="L361" s="337"/>
      <c r="M361" s="343" t="str">
        <f>IF(L361="","",LOOKUP(L361,'Work Programme'!$A$8:$A$207,'Work Programme'!$B$8:$B$207))</f>
        <v/>
      </c>
      <c r="N361" s="150"/>
      <c r="O361" s="151"/>
      <c r="P361" s="254" t="str">
        <f>IF(H361="","",VLOOKUP(H361,'Overview - Financial Statement'!$A$46:$B$60,2,FALSE))</f>
        <v/>
      </c>
      <c r="Q361" s="255" t="str">
        <f t="shared" si="82"/>
        <v/>
      </c>
      <c r="R361" s="153"/>
      <c r="S361" s="153"/>
      <c r="T361" s="238">
        <f t="shared" si="83"/>
        <v>0</v>
      </c>
      <c r="U361" s="193" t="s">
        <v>44</v>
      </c>
      <c r="V361" s="173"/>
      <c r="W361" s="193" t="str">
        <f t="shared" si="84"/>
        <v/>
      </c>
      <c r="X361" s="264" t="str">
        <f t="shared" si="85"/>
        <v>OK</v>
      </c>
      <c r="Y361" s="193" t="str">
        <f t="shared" si="86"/>
        <v/>
      </c>
      <c r="Z361" s="193" t="str">
        <f t="shared" si="87"/>
        <v/>
      </c>
      <c r="AA361" s="397" t="str">
        <f t="shared" si="88"/>
        <v/>
      </c>
      <c r="AB361" s="257" t="str">
        <f t="shared" si="89"/>
        <v/>
      </c>
      <c r="AC361" s="257" t="str">
        <f t="shared" si="90"/>
        <v/>
      </c>
      <c r="AD361" s="193" t="str">
        <f t="shared" si="91"/>
        <v>CHECK DATES</v>
      </c>
      <c r="AE361" s="257" t="str">
        <f t="shared" si="92"/>
        <v/>
      </c>
      <c r="AF361" s="286">
        <v>0</v>
      </c>
      <c r="AG361" s="257">
        <f t="shared" si="93"/>
        <v>0</v>
      </c>
      <c r="AH361" s="257" t="str">
        <f t="shared" si="94"/>
        <v/>
      </c>
      <c r="AI361" s="257">
        <f t="shared" si="95"/>
        <v>0</v>
      </c>
    </row>
    <row r="362" spans="1:35" x14ac:dyDescent="0.3">
      <c r="A362" s="287">
        <v>350</v>
      </c>
      <c r="B362" s="161"/>
      <c r="C362" s="150"/>
      <c r="D362" s="150"/>
      <c r="E362" s="150"/>
      <c r="F362" s="152"/>
      <c r="G362" s="152"/>
      <c r="H362" s="154"/>
      <c r="I362" s="155"/>
      <c r="J362" s="159"/>
      <c r="K362" s="159"/>
      <c r="L362" s="337"/>
      <c r="M362" s="343" t="str">
        <f>IF(L362="","",LOOKUP(L362,'Work Programme'!$A$8:$A$207,'Work Programme'!$B$8:$B$207))</f>
        <v/>
      </c>
      <c r="N362" s="150"/>
      <c r="O362" s="151"/>
      <c r="P362" s="254" t="str">
        <f>IF(H362="","",VLOOKUP(H362,'Overview - Financial Statement'!$A$46:$B$60,2,FALSE))</f>
        <v/>
      </c>
      <c r="Q362" s="255" t="str">
        <f t="shared" si="82"/>
        <v/>
      </c>
      <c r="R362" s="153"/>
      <c r="S362" s="153"/>
      <c r="T362" s="238">
        <f t="shared" si="83"/>
        <v>0</v>
      </c>
      <c r="U362" s="193" t="s">
        <v>44</v>
      </c>
      <c r="V362" s="173"/>
      <c r="W362" s="193" t="str">
        <f t="shared" si="84"/>
        <v/>
      </c>
      <c r="X362" s="264" t="str">
        <f t="shared" si="85"/>
        <v>OK</v>
      </c>
      <c r="Y362" s="193" t="str">
        <f t="shared" si="86"/>
        <v/>
      </c>
      <c r="Z362" s="193" t="str">
        <f t="shared" si="87"/>
        <v/>
      </c>
      <c r="AA362" s="397" t="str">
        <f t="shared" si="88"/>
        <v/>
      </c>
      <c r="AB362" s="257" t="str">
        <f t="shared" si="89"/>
        <v/>
      </c>
      <c r="AC362" s="257" t="str">
        <f t="shared" si="90"/>
        <v/>
      </c>
      <c r="AD362" s="193" t="str">
        <f t="shared" si="91"/>
        <v>CHECK DATES</v>
      </c>
      <c r="AE362" s="257" t="str">
        <f t="shared" si="92"/>
        <v/>
      </c>
      <c r="AF362" s="286">
        <v>0</v>
      </c>
      <c r="AG362" s="257">
        <f t="shared" si="93"/>
        <v>0</v>
      </c>
      <c r="AH362" s="257" t="str">
        <f t="shared" si="94"/>
        <v/>
      </c>
      <c r="AI362" s="257">
        <f t="shared" si="95"/>
        <v>0</v>
      </c>
    </row>
    <row r="363" spans="1:35" x14ac:dyDescent="0.3">
      <c r="A363" s="287">
        <v>351</v>
      </c>
      <c r="B363" s="161"/>
      <c r="C363" s="150"/>
      <c r="D363" s="150"/>
      <c r="E363" s="150"/>
      <c r="F363" s="152"/>
      <c r="G363" s="152"/>
      <c r="H363" s="154"/>
      <c r="I363" s="155"/>
      <c r="J363" s="159"/>
      <c r="K363" s="159"/>
      <c r="L363" s="337"/>
      <c r="M363" s="343" t="str">
        <f>IF(L363="","",LOOKUP(L363,'Work Programme'!$A$8:$A$207,'Work Programme'!$B$8:$B$207))</f>
        <v/>
      </c>
      <c r="N363" s="150"/>
      <c r="O363" s="151"/>
      <c r="P363" s="254" t="str">
        <f>IF(H363="","",VLOOKUP(H363,'Overview - Financial Statement'!$A$46:$B$60,2,FALSE))</f>
        <v/>
      </c>
      <c r="Q363" s="255" t="str">
        <f t="shared" si="82"/>
        <v/>
      </c>
      <c r="R363" s="153"/>
      <c r="S363" s="153"/>
      <c r="T363" s="238">
        <f t="shared" si="83"/>
        <v>0</v>
      </c>
      <c r="U363" s="193" t="s">
        <v>44</v>
      </c>
      <c r="V363" s="173"/>
      <c r="W363" s="193" t="str">
        <f t="shared" si="84"/>
        <v/>
      </c>
      <c r="X363" s="264" t="str">
        <f t="shared" si="85"/>
        <v>OK</v>
      </c>
      <c r="Y363" s="193" t="str">
        <f t="shared" si="86"/>
        <v/>
      </c>
      <c r="Z363" s="193" t="str">
        <f t="shared" si="87"/>
        <v/>
      </c>
      <c r="AA363" s="397" t="str">
        <f t="shared" si="88"/>
        <v/>
      </c>
      <c r="AB363" s="257" t="str">
        <f t="shared" si="89"/>
        <v/>
      </c>
      <c r="AC363" s="257" t="str">
        <f t="shared" si="90"/>
        <v/>
      </c>
      <c r="AD363" s="193" t="str">
        <f t="shared" si="91"/>
        <v>CHECK DATES</v>
      </c>
      <c r="AE363" s="257" t="str">
        <f t="shared" si="92"/>
        <v/>
      </c>
      <c r="AF363" s="286">
        <v>0</v>
      </c>
      <c r="AG363" s="257">
        <f t="shared" si="93"/>
        <v>0</v>
      </c>
      <c r="AH363" s="257" t="str">
        <f t="shared" si="94"/>
        <v/>
      </c>
      <c r="AI363" s="257">
        <f t="shared" si="95"/>
        <v>0</v>
      </c>
    </row>
    <row r="364" spans="1:35" x14ac:dyDescent="0.3">
      <c r="A364" s="287">
        <v>352</v>
      </c>
      <c r="B364" s="161"/>
      <c r="C364" s="150"/>
      <c r="D364" s="150"/>
      <c r="E364" s="150"/>
      <c r="F364" s="152"/>
      <c r="G364" s="152"/>
      <c r="H364" s="154"/>
      <c r="I364" s="155"/>
      <c r="J364" s="159"/>
      <c r="K364" s="159"/>
      <c r="L364" s="337"/>
      <c r="M364" s="343" t="str">
        <f>IF(L364="","",LOOKUP(L364,'Work Programme'!$A$8:$A$207,'Work Programme'!$B$8:$B$207))</f>
        <v/>
      </c>
      <c r="N364" s="150"/>
      <c r="O364" s="151"/>
      <c r="P364" s="254" t="str">
        <f>IF(H364="","",VLOOKUP(H364,'Overview - Financial Statement'!$A$46:$B$60,2,FALSE))</f>
        <v/>
      </c>
      <c r="Q364" s="255" t="str">
        <f t="shared" si="82"/>
        <v/>
      </c>
      <c r="R364" s="153"/>
      <c r="S364" s="153"/>
      <c r="T364" s="238">
        <f t="shared" si="83"/>
        <v>0</v>
      </c>
      <c r="U364" s="193" t="s">
        <v>44</v>
      </c>
      <c r="V364" s="173"/>
      <c r="W364" s="193" t="str">
        <f t="shared" si="84"/>
        <v/>
      </c>
      <c r="X364" s="264" t="str">
        <f t="shared" si="85"/>
        <v>OK</v>
      </c>
      <c r="Y364" s="193" t="str">
        <f t="shared" si="86"/>
        <v/>
      </c>
      <c r="Z364" s="193" t="str">
        <f t="shared" si="87"/>
        <v/>
      </c>
      <c r="AA364" s="397" t="str">
        <f t="shared" si="88"/>
        <v/>
      </c>
      <c r="AB364" s="257" t="str">
        <f t="shared" si="89"/>
        <v/>
      </c>
      <c r="AC364" s="257" t="str">
        <f t="shared" si="90"/>
        <v/>
      </c>
      <c r="AD364" s="193" t="str">
        <f t="shared" si="91"/>
        <v>CHECK DATES</v>
      </c>
      <c r="AE364" s="257" t="str">
        <f t="shared" si="92"/>
        <v/>
      </c>
      <c r="AF364" s="286">
        <v>0</v>
      </c>
      <c r="AG364" s="257">
        <f t="shared" si="93"/>
        <v>0</v>
      </c>
      <c r="AH364" s="257" t="str">
        <f t="shared" si="94"/>
        <v/>
      </c>
      <c r="AI364" s="257">
        <f t="shared" si="95"/>
        <v>0</v>
      </c>
    </row>
    <row r="365" spans="1:35" x14ac:dyDescent="0.3">
      <c r="A365" s="287">
        <v>353</v>
      </c>
      <c r="B365" s="161"/>
      <c r="C365" s="150"/>
      <c r="D365" s="150"/>
      <c r="E365" s="150"/>
      <c r="F365" s="152"/>
      <c r="G365" s="152"/>
      <c r="H365" s="154"/>
      <c r="I365" s="155"/>
      <c r="J365" s="159"/>
      <c r="K365" s="159"/>
      <c r="L365" s="337"/>
      <c r="M365" s="343" t="str">
        <f>IF(L365="","",LOOKUP(L365,'Work Programme'!$A$8:$A$207,'Work Programme'!$B$8:$B$207))</f>
        <v/>
      </c>
      <c r="N365" s="150"/>
      <c r="O365" s="151"/>
      <c r="P365" s="254" t="str">
        <f>IF(H365="","",VLOOKUP(H365,'Overview - Financial Statement'!$A$46:$B$60,2,FALSE))</f>
        <v/>
      </c>
      <c r="Q365" s="255" t="str">
        <f t="shared" si="82"/>
        <v/>
      </c>
      <c r="R365" s="153"/>
      <c r="S365" s="153"/>
      <c r="T365" s="238">
        <f t="shared" si="83"/>
        <v>0</v>
      </c>
      <c r="U365" s="193" t="s">
        <v>44</v>
      </c>
      <c r="V365" s="173"/>
      <c r="W365" s="193" t="str">
        <f t="shared" si="84"/>
        <v/>
      </c>
      <c r="X365" s="264" t="str">
        <f t="shared" si="85"/>
        <v>OK</v>
      </c>
      <c r="Y365" s="193" t="str">
        <f t="shared" si="86"/>
        <v/>
      </c>
      <c r="Z365" s="193" t="str">
        <f t="shared" si="87"/>
        <v/>
      </c>
      <c r="AA365" s="397" t="str">
        <f t="shared" si="88"/>
        <v/>
      </c>
      <c r="AB365" s="257" t="str">
        <f t="shared" si="89"/>
        <v/>
      </c>
      <c r="AC365" s="257" t="str">
        <f t="shared" si="90"/>
        <v/>
      </c>
      <c r="AD365" s="193" t="str">
        <f t="shared" si="91"/>
        <v>CHECK DATES</v>
      </c>
      <c r="AE365" s="257" t="str">
        <f t="shared" si="92"/>
        <v/>
      </c>
      <c r="AF365" s="286">
        <v>0</v>
      </c>
      <c r="AG365" s="257">
        <f t="shared" si="93"/>
        <v>0</v>
      </c>
      <c r="AH365" s="257" t="str">
        <f t="shared" si="94"/>
        <v/>
      </c>
      <c r="AI365" s="257">
        <f t="shared" si="95"/>
        <v>0</v>
      </c>
    </row>
    <row r="366" spans="1:35" x14ac:dyDescent="0.3">
      <c r="A366" s="287">
        <v>354</v>
      </c>
      <c r="B366" s="161"/>
      <c r="C366" s="150"/>
      <c r="D366" s="150"/>
      <c r="E366" s="150"/>
      <c r="F366" s="152"/>
      <c r="G366" s="152"/>
      <c r="H366" s="154"/>
      <c r="I366" s="155"/>
      <c r="J366" s="159"/>
      <c r="K366" s="159"/>
      <c r="L366" s="337"/>
      <c r="M366" s="343" t="str">
        <f>IF(L366="","",LOOKUP(L366,'Work Programme'!$A$8:$A$207,'Work Programme'!$B$8:$B$207))</f>
        <v/>
      </c>
      <c r="N366" s="150"/>
      <c r="O366" s="151"/>
      <c r="P366" s="254" t="str">
        <f>IF(H366="","",VLOOKUP(H366,'Overview - Financial Statement'!$A$46:$B$60,2,FALSE))</f>
        <v/>
      </c>
      <c r="Q366" s="255" t="str">
        <f t="shared" si="82"/>
        <v/>
      </c>
      <c r="R366" s="153"/>
      <c r="S366" s="153"/>
      <c r="T366" s="238">
        <f t="shared" si="83"/>
        <v>0</v>
      </c>
      <c r="U366" s="193" t="s">
        <v>44</v>
      </c>
      <c r="V366" s="173"/>
      <c r="W366" s="193" t="str">
        <f t="shared" si="84"/>
        <v/>
      </c>
      <c r="X366" s="264" t="str">
        <f t="shared" si="85"/>
        <v>OK</v>
      </c>
      <c r="Y366" s="193" t="str">
        <f t="shared" si="86"/>
        <v/>
      </c>
      <c r="Z366" s="193" t="str">
        <f t="shared" si="87"/>
        <v/>
      </c>
      <c r="AA366" s="397" t="str">
        <f t="shared" si="88"/>
        <v/>
      </c>
      <c r="AB366" s="257" t="str">
        <f t="shared" si="89"/>
        <v/>
      </c>
      <c r="AC366" s="257" t="str">
        <f t="shared" si="90"/>
        <v/>
      </c>
      <c r="AD366" s="193" t="str">
        <f t="shared" si="91"/>
        <v>CHECK DATES</v>
      </c>
      <c r="AE366" s="257" t="str">
        <f t="shared" si="92"/>
        <v/>
      </c>
      <c r="AF366" s="286">
        <v>0</v>
      </c>
      <c r="AG366" s="257">
        <f t="shared" si="93"/>
        <v>0</v>
      </c>
      <c r="AH366" s="257" t="str">
        <f t="shared" si="94"/>
        <v/>
      </c>
      <c r="AI366" s="257">
        <f t="shared" si="95"/>
        <v>0</v>
      </c>
    </row>
    <row r="367" spans="1:35" x14ac:dyDescent="0.3">
      <c r="A367" s="287">
        <v>355</v>
      </c>
      <c r="B367" s="161"/>
      <c r="C367" s="150"/>
      <c r="D367" s="150"/>
      <c r="E367" s="150"/>
      <c r="F367" s="152"/>
      <c r="G367" s="152"/>
      <c r="H367" s="154"/>
      <c r="I367" s="155"/>
      <c r="J367" s="159"/>
      <c r="K367" s="159"/>
      <c r="L367" s="337"/>
      <c r="M367" s="343" t="str">
        <f>IF(L367="","",LOOKUP(L367,'Work Programme'!$A$8:$A$207,'Work Programme'!$B$8:$B$207))</f>
        <v/>
      </c>
      <c r="N367" s="150"/>
      <c r="O367" s="151"/>
      <c r="P367" s="254" t="str">
        <f>IF(H367="","",VLOOKUP(H367,'Overview - Financial Statement'!$A$46:$B$60,2,FALSE))</f>
        <v/>
      </c>
      <c r="Q367" s="255" t="str">
        <f t="shared" si="82"/>
        <v/>
      </c>
      <c r="R367" s="153"/>
      <c r="S367" s="153"/>
      <c r="T367" s="238">
        <f t="shared" si="83"/>
        <v>0</v>
      </c>
      <c r="U367" s="193" t="s">
        <v>44</v>
      </c>
      <c r="V367" s="173"/>
      <c r="W367" s="193" t="str">
        <f t="shared" si="84"/>
        <v/>
      </c>
      <c r="X367" s="264" t="str">
        <f t="shared" si="85"/>
        <v>OK</v>
      </c>
      <c r="Y367" s="193" t="str">
        <f t="shared" si="86"/>
        <v/>
      </c>
      <c r="Z367" s="193" t="str">
        <f t="shared" si="87"/>
        <v/>
      </c>
      <c r="AA367" s="397" t="str">
        <f t="shared" si="88"/>
        <v/>
      </c>
      <c r="AB367" s="257" t="str">
        <f t="shared" si="89"/>
        <v/>
      </c>
      <c r="AC367" s="257" t="str">
        <f t="shared" si="90"/>
        <v/>
      </c>
      <c r="AD367" s="193" t="str">
        <f t="shared" si="91"/>
        <v>CHECK DATES</v>
      </c>
      <c r="AE367" s="257" t="str">
        <f t="shared" si="92"/>
        <v/>
      </c>
      <c r="AF367" s="286">
        <v>0</v>
      </c>
      <c r="AG367" s="257">
        <f t="shared" si="93"/>
        <v>0</v>
      </c>
      <c r="AH367" s="257" t="str">
        <f t="shared" si="94"/>
        <v/>
      </c>
      <c r="AI367" s="257">
        <f t="shared" si="95"/>
        <v>0</v>
      </c>
    </row>
    <row r="368" spans="1:35" x14ac:dyDescent="0.3">
      <c r="A368" s="287">
        <v>356</v>
      </c>
      <c r="B368" s="161"/>
      <c r="C368" s="150"/>
      <c r="D368" s="150"/>
      <c r="E368" s="150"/>
      <c r="F368" s="152"/>
      <c r="G368" s="152"/>
      <c r="H368" s="154"/>
      <c r="I368" s="155"/>
      <c r="J368" s="159"/>
      <c r="K368" s="159"/>
      <c r="L368" s="337"/>
      <c r="M368" s="343" t="str">
        <f>IF(L368="","",LOOKUP(L368,'Work Programme'!$A$8:$A$207,'Work Programme'!$B$8:$B$207))</f>
        <v/>
      </c>
      <c r="N368" s="150"/>
      <c r="O368" s="151"/>
      <c r="P368" s="254" t="str">
        <f>IF(H368="","",VLOOKUP(H368,'Overview - Financial Statement'!$A$46:$B$60,2,FALSE))</f>
        <v/>
      </c>
      <c r="Q368" s="255" t="str">
        <f t="shared" si="82"/>
        <v/>
      </c>
      <c r="R368" s="153"/>
      <c r="S368" s="153"/>
      <c r="T368" s="238">
        <f t="shared" si="83"/>
        <v>0</v>
      </c>
      <c r="U368" s="193" t="s">
        <v>44</v>
      </c>
      <c r="V368" s="173"/>
      <c r="W368" s="193" t="str">
        <f t="shared" si="84"/>
        <v/>
      </c>
      <c r="X368" s="264" t="str">
        <f t="shared" si="85"/>
        <v>OK</v>
      </c>
      <c r="Y368" s="193" t="str">
        <f t="shared" si="86"/>
        <v/>
      </c>
      <c r="Z368" s="193" t="str">
        <f t="shared" si="87"/>
        <v/>
      </c>
      <c r="AA368" s="397" t="str">
        <f t="shared" si="88"/>
        <v/>
      </c>
      <c r="AB368" s="257" t="str">
        <f t="shared" si="89"/>
        <v/>
      </c>
      <c r="AC368" s="257" t="str">
        <f t="shared" si="90"/>
        <v/>
      </c>
      <c r="AD368" s="193" t="str">
        <f t="shared" si="91"/>
        <v>CHECK DATES</v>
      </c>
      <c r="AE368" s="257" t="str">
        <f t="shared" si="92"/>
        <v/>
      </c>
      <c r="AF368" s="286">
        <v>0</v>
      </c>
      <c r="AG368" s="257">
        <f t="shared" si="93"/>
        <v>0</v>
      </c>
      <c r="AH368" s="257" t="str">
        <f t="shared" si="94"/>
        <v/>
      </c>
      <c r="AI368" s="257">
        <f t="shared" si="95"/>
        <v>0</v>
      </c>
    </row>
    <row r="369" spans="1:35" x14ac:dyDescent="0.3">
      <c r="A369" s="287">
        <v>357</v>
      </c>
      <c r="B369" s="161"/>
      <c r="C369" s="150"/>
      <c r="D369" s="150"/>
      <c r="E369" s="150"/>
      <c r="F369" s="152"/>
      <c r="G369" s="152"/>
      <c r="H369" s="154"/>
      <c r="I369" s="155"/>
      <c r="J369" s="159"/>
      <c r="K369" s="159"/>
      <c r="L369" s="337"/>
      <c r="M369" s="343" t="str">
        <f>IF(L369="","",LOOKUP(L369,'Work Programme'!$A$8:$A$207,'Work Programme'!$B$8:$B$207))</f>
        <v/>
      </c>
      <c r="N369" s="150"/>
      <c r="O369" s="151"/>
      <c r="P369" s="254" t="str">
        <f>IF(H369="","",VLOOKUP(H369,'Overview - Financial Statement'!$A$46:$B$60,2,FALSE))</f>
        <v/>
      </c>
      <c r="Q369" s="255" t="str">
        <f t="shared" si="82"/>
        <v/>
      </c>
      <c r="R369" s="153"/>
      <c r="S369" s="153"/>
      <c r="T369" s="238">
        <f t="shared" si="83"/>
        <v>0</v>
      </c>
      <c r="U369" s="193" t="s">
        <v>44</v>
      </c>
      <c r="V369" s="173"/>
      <c r="W369" s="193" t="str">
        <f t="shared" si="84"/>
        <v/>
      </c>
      <c r="X369" s="264" t="str">
        <f t="shared" si="85"/>
        <v>OK</v>
      </c>
      <c r="Y369" s="193" t="str">
        <f t="shared" si="86"/>
        <v/>
      </c>
      <c r="Z369" s="193" t="str">
        <f t="shared" si="87"/>
        <v/>
      </c>
      <c r="AA369" s="397" t="str">
        <f t="shared" si="88"/>
        <v/>
      </c>
      <c r="AB369" s="257" t="str">
        <f t="shared" si="89"/>
        <v/>
      </c>
      <c r="AC369" s="257" t="str">
        <f t="shared" si="90"/>
        <v/>
      </c>
      <c r="AD369" s="193" t="str">
        <f t="shared" si="91"/>
        <v>CHECK DATES</v>
      </c>
      <c r="AE369" s="257" t="str">
        <f t="shared" si="92"/>
        <v/>
      </c>
      <c r="AF369" s="286">
        <v>0</v>
      </c>
      <c r="AG369" s="257">
        <f t="shared" si="93"/>
        <v>0</v>
      </c>
      <c r="AH369" s="257" t="str">
        <f t="shared" si="94"/>
        <v/>
      </c>
      <c r="AI369" s="257">
        <f t="shared" si="95"/>
        <v>0</v>
      </c>
    </row>
    <row r="370" spans="1:35" x14ac:dyDescent="0.3">
      <c r="A370" s="287">
        <v>358</v>
      </c>
      <c r="B370" s="161"/>
      <c r="C370" s="150"/>
      <c r="D370" s="150"/>
      <c r="E370" s="150"/>
      <c r="F370" s="152"/>
      <c r="G370" s="152"/>
      <c r="H370" s="154"/>
      <c r="I370" s="155"/>
      <c r="J370" s="159"/>
      <c r="K370" s="159"/>
      <c r="L370" s="337"/>
      <c r="M370" s="343" t="str">
        <f>IF(L370="","",LOOKUP(L370,'Work Programme'!$A$8:$A$207,'Work Programme'!$B$8:$B$207))</f>
        <v/>
      </c>
      <c r="N370" s="150"/>
      <c r="O370" s="151"/>
      <c r="P370" s="254" t="str">
        <f>IF(H370="","",VLOOKUP(H370,'Overview - Financial Statement'!$A$46:$B$60,2,FALSE))</f>
        <v/>
      </c>
      <c r="Q370" s="255" t="str">
        <f t="shared" si="82"/>
        <v/>
      </c>
      <c r="R370" s="153"/>
      <c r="S370" s="153"/>
      <c r="T370" s="238">
        <f t="shared" si="83"/>
        <v>0</v>
      </c>
      <c r="U370" s="193" t="s">
        <v>44</v>
      </c>
      <c r="V370" s="173"/>
      <c r="W370" s="193" t="str">
        <f t="shared" si="84"/>
        <v/>
      </c>
      <c r="X370" s="264" t="str">
        <f t="shared" si="85"/>
        <v>OK</v>
      </c>
      <c r="Y370" s="193" t="str">
        <f t="shared" si="86"/>
        <v/>
      </c>
      <c r="Z370" s="193" t="str">
        <f t="shared" si="87"/>
        <v/>
      </c>
      <c r="AA370" s="397" t="str">
        <f t="shared" si="88"/>
        <v/>
      </c>
      <c r="AB370" s="257" t="str">
        <f t="shared" si="89"/>
        <v/>
      </c>
      <c r="AC370" s="257" t="str">
        <f t="shared" si="90"/>
        <v/>
      </c>
      <c r="AD370" s="193" t="str">
        <f t="shared" si="91"/>
        <v>CHECK DATES</v>
      </c>
      <c r="AE370" s="257" t="str">
        <f t="shared" si="92"/>
        <v/>
      </c>
      <c r="AF370" s="286">
        <v>0</v>
      </c>
      <c r="AG370" s="257">
        <f t="shared" si="93"/>
        <v>0</v>
      </c>
      <c r="AH370" s="257" t="str">
        <f t="shared" si="94"/>
        <v/>
      </c>
      <c r="AI370" s="257">
        <f t="shared" si="95"/>
        <v>0</v>
      </c>
    </row>
    <row r="371" spans="1:35" x14ac:dyDescent="0.3">
      <c r="A371" s="287">
        <v>359</v>
      </c>
      <c r="B371" s="161"/>
      <c r="C371" s="150"/>
      <c r="D371" s="150"/>
      <c r="E371" s="150"/>
      <c r="F371" s="152"/>
      <c r="G371" s="152"/>
      <c r="H371" s="154"/>
      <c r="I371" s="155"/>
      <c r="J371" s="159"/>
      <c r="K371" s="159"/>
      <c r="L371" s="337"/>
      <c r="M371" s="343" t="str">
        <f>IF(L371="","",LOOKUP(L371,'Work Programme'!$A$8:$A$207,'Work Programme'!$B$8:$B$207))</f>
        <v/>
      </c>
      <c r="N371" s="150"/>
      <c r="O371" s="151"/>
      <c r="P371" s="254" t="str">
        <f>IF(H371="","",VLOOKUP(H371,'Overview - Financial Statement'!$A$46:$B$60,2,FALSE))</f>
        <v/>
      </c>
      <c r="Q371" s="255" t="str">
        <f t="shared" si="82"/>
        <v/>
      </c>
      <c r="R371" s="153"/>
      <c r="S371" s="153"/>
      <c r="T371" s="238">
        <f t="shared" si="83"/>
        <v>0</v>
      </c>
      <c r="U371" s="193" t="s">
        <v>44</v>
      </c>
      <c r="V371" s="173"/>
      <c r="W371" s="193" t="str">
        <f t="shared" si="84"/>
        <v/>
      </c>
      <c r="X371" s="264" t="str">
        <f t="shared" si="85"/>
        <v>OK</v>
      </c>
      <c r="Y371" s="193" t="str">
        <f t="shared" si="86"/>
        <v/>
      </c>
      <c r="Z371" s="193" t="str">
        <f t="shared" si="87"/>
        <v/>
      </c>
      <c r="AA371" s="397" t="str">
        <f t="shared" si="88"/>
        <v/>
      </c>
      <c r="AB371" s="257" t="str">
        <f t="shared" si="89"/>
        <v/>
      </c>
      <c r="AC371" s="257" t="str">
        <f t="shared" si="90"/>
        <v/>
      </c>
      <c r="AD371" s="193" t="str">
        <f t="shared" si="91"/>
        <v>CHECK DATES</v>
      </c>
      <c r="AE371" s="257" t="str">
        <f t="shared" si="92"/>
        <v/>
      </c>
      <c r="AF371" s="286">
        <v>0</v>
      </c>
      <c r="AG371" s="257">
        <f t="shared" si="93"/>
        <v>0</v>
      </c>
      <c r="AH371" s="257" t="str">
        <f t="shared" si="94"/>
        <v/>
      </c>
      <c r="AI371" s="257">
        <f t="shared" si="95"/>
        <v>0</v>
      </c>
    </row>
    <row r="372" spans="1:35" x14ac:dyDescent="0.3">
      <c r="A372" s="287">
        <v>360</v>
      </c>
      <c r="B372" s="161"/>
      <c r="C372" s="150"/>
      <c r="D372" s="150"/>
      <c r="E372" s="150"/>
      <c r="F372" s="152"/>
      <c r="G372" s="152"/>
      <c r="H372" s="154"/>
      <c r="I372" s="155"/>
      <c r="J372" s="159"/>
      <c r="K372" s="159"/>
      <c r="L372" s="337"/>
      <c r="M372" s="343" t="str">
        <f>IF(L372="","",LOOKUP(L372,'Work Programme'!$A$8:$A$207,'Work Programme'!$B$8:$B$207))</f>
        <v/>
      </c>
      <c r="N372" s="150"/>
      <c r="O372" s="151"/>
      <c r="P372" s="254" t="str">
        <f>IF(H372="","",VLOOKUP(H372,'Overview - Financial Statement'!$A$46:$B$60,2,FALSE))</f>
        <v/>
      </c>
      <c r="Q372" s="255" t="str">
        <f t="shared" si="82"/>
        <v/>
      </c>
      <c r="R372" s="153"/>
      <c r="S372" s="153"/>
      <c r="T372" s="238">
        <f t="shared" si="83"/>
        <v>0</v>
      </c>
      <c r="U372" s="193" t="s">
        <v>44</v>
      </c>
      <c r="V372" s="173"/>
      <c r="W372" s="193" t="str">
        <f t="shared" si="84"/>
        <v/>
      </c>
      <c r="X372" s="264" t="str">
        <f t="shared" si="85"/>
        <v>OK</v>
      </c>
      <c r="Y372" s="193" t="str">
        <f t="shared" si="86"/>
        <v/>
      </c>
      <c r="Z372" s="193" t="str">
        <f t="shared" si="87"/>
        <v/>
      </c>
      <c r="AA372" s="397" t="str">
        <f t="shared" si="88"/>
        <v/>
      </c>
      <c r="AB372" s="257" t="str">
        <f t="shared" si="89"/>
        <v/>
      </c>
      <c r="AC372" s="257" t="str">
        <f t="shared" si="90"/>
        <v/>
      </c>
      <c r="AD372" s="193" t="str">
        <f t="shared" si="91"/>
        <v>CHECK DATES</v>
      </c>
      <c r="AE372" s="257" t="str">
        <f t="shared" si="92"/>
        <v/>
      </c>
      <c r="AF372" s="286">
        <v>0</v>
      </c>
      <c r="AG372" s="257">
        <f t="shared" si="93"/>
        <v>0</v>
      </c>
      <c r="AH372" s="257" t="str">
        <f t="shared" si="94"/>
        <v/>
      </c>
      <c r="AI372" s="257">
        <f t="shared" si="95"/>
        <v>0</v>
      </c>
    </row>
    <row r="373" spans="1:35" x14ac:dyDescent="0.3">
      <c r="A373" s="287">
        <v>361</v>
      </c>
      <c r="B373" s="161"/>
      <c r="C373" s="150"/>
      <c r="D373" s="150"/>
      <c r="E373" s="150"/>
      <c r="F373" s="152"/>
      <c r="G373" s="152"/>
      <c r="H373" s="154"/>
      <c r="I373" s="155"/>
      <c r="J373" s="159"/>
      <c r="K373" s="159"/>
      <c r="L373" s="337"/>
      <c r="M373" s="343" t="str">
        <f>IF(L373="","",LOOKUP(L373,'Work Programme'!$A$8:$A$207,'Work Programme'!$B$8:$B$207))</f>
        <v/>
      </c>
      <c r="N373" s="150"/>
      <c r="O373" s="151"/>
      <c r="P373" s="254" t="str">
        <f>IF(H373="","",VLOOKUP(H373,'Overview - Financial Statement'!$A$46:$B$60,2,FALSE))</f>
        <v/>
      </c>
      <c r="Q373" s="255" t="str">
        <f t="shared" si="82"/>
        <v/>
      </c>
      <c r="R373" s="153"/>
      <c r="S373" s="153"/>
      <c r="T373" s="238">
        <f t="shared" si="83"/>
        <v>0</v>
      </c>
      <c r="U373" s="193" t="s">
        <v>44</v>
      </c>
      <c r="V373" s="173"/>
      <c r="W373" s="193" t="str">
        <f t="shared" si="84"/>
        <v/>
      </c>
      <c r="X373" s="264" t="str">
        <f t="shared" si="85"/>
        <v>OK</v>
      </c>
      <c r="Y373" s="193" t="str">
        <f t="shared" si="86"/>
        <v/>
      </c>
      <c r="Z373" s="193" t="str">
        <f t="shared" si="87"/>
        <v/>
      </c>
      <c r="AA373" s="397" t="str">
        <f t="shared" si="88"/>
        <v/>
      </c>
      <c r="AB373" s="257" t="str">
        <f t="shared" si="89"/>
        <v/>
      </c>
      <c r="AC373" s="257" t="str">
        <f t="shared" si="90"/>
        <v/>
      </c>
      <c r="AD373" s="193" t="str">
        <f t="shared" si="91"/>
        <v>CHECK DATES</v>
      </c>
      <c r="AE373" s="257" t="str">
        <f t="shared" si="92"/>
        <v/>
      </c>
      <c r="AF373" s="286">
        <v>0</v>
      </c>
      <c r="AG373" s="257">
        <f t="shared" si="93"/>
        <v>0</v>
      </c>
      <c r="AH373" s="257" t="str">
        <f t="shared" si="94"/>
        <v/>
      </c>
      <c r="AI373" s="257">
        <f t="shared" si="95"/>
        <v>0</v>
      </c>
    </row>
    <row r="374" spans="1:35" x14ac:dyDescent="0.3">
      <c r="A374" s="287">
        <v>362</v>
      </c>
      <c r="B374" s="161"/>
      <c r="C374" s="150"/>
      <c r="D374" s="150"/>
      <c r="E374" s="150"/>
      <c r="F374" s="152"/>
      <c r="G374" s="152"/>
      <c r="H374" s="154"/>
      <c r="I374" s="155"/>
      <c r="J374" s="159"/>
      <c r="K374" s="159"/>
      <c r="L374" s="337"/>
      <c r="M374" s="343" t="str">
        <f>IF(L374="","",LOOKUP(L374,'Work Programme'!$A$8:$A$207,'Work Programme'!$B$8:$B$207))</f>
        <v/>
      </c>
      <c r="N374" s="150"/>
      <c r="O374" s="151"/>
      <c r="P374" s="254" t="str">
        <f>IF(H374="","",VLOOKUP(H374,'Overview - Financial Statement'!$A$46:$B$60,2,FALSE))</f>
        <v/>
      </c>
      <c r="Q374" s="255" t="str">
        <f t="shared" si="82"/>
        <v/>
      </c>
      <c r="R374" s="153"/>
      <c r="S374" s="153"/>
      <c r="T374" s="238">
        <f t="shared" si="83"/>
        <v>0</v>
      </c>
      <c r="U374" s="193" t="s">
        <v>44</v>
      </c>
      <c r="V374" s="173"/>
      <c r="W374" s="193" t="str">
        <f t="shared" si="84"/>
        <v/>
      </c>
      <c r="X374" s="264" t="str">
        <f t="shared" si="85"/>
        <v>OK</v>
      </c>
      <c r="Y374" s="193" t="str">
        <f t="shared" si="86"/>
        <v/>
      </c>
      <c r="Z374" s="193" t="str">
        <f t="shared" si="87"/>
        <v/>
      </c>
      <c r="AA374" s="397" t="str">
        <f t="shared" si="88"/>
        <v/>
      </c>
      <c r="AB374" s="257" t="str">
        <f t="shared" si="89"/>
        <v/>
      </c>
      <c r="AC374" s="257" t="str">
        <f t="shared" si="90"/>
        <v/>
      </c>
      <c r="AD374" s="193" t="str">
        <f t="shared" si="91"/>
        <v>CHECK DATES</v>
      </c>
      <c r="AE374" s="257" t="str">
        <f t="shared" si="92"/>
        <v/>
      </c>
      <c r="AF374" s="286">
        <v>0</v>
      </c>
      <c r="AG374" s="257">
        <f t="shared" si="93"/>
        <v>0</v>
      </c>
      <c r="AH374" s="257" t="str">
        <f t="shared" si="94"/>
        <v/>
      </c>
      <c r="AI374" s="257">
        <f t="shared" si="95"/>
        <v>0</v>
      </c>
    </row>
    <row r="375" spans="1:35" x14ac:dyDescent="0.3">
      <c r="A375" s="287">
        <v>363</v>
      </c>
      <c r="B375" s="161"/>
      <c r="C375" s="150"/>
      <c r="D375" s="150"/>
      <c r="E375" s="150"/>
      <c r="F375" s="152"/>
      <c r="G375" s="152"/>
      <c r="H375" s="154"/>
      <c r="I375" s="155"/>
      <c r="J375" s="159"/>
      <c r="K375" s="159"/>
      <c r="L375" s="337"/>
      <c r="M375" s="343" t="str">
        <f>IF(L375="","",LOOKUP(L375,'Work Programme'!$A$8:$A$207,'Work Programme'!$B$8:$B$207))</f>
        <v/>
      </c>
      <c r="N375" s="150"/>
      <c r="O375" s="151"/>
      <c r="P375" s="254" t="str">
        <f>IF(H375="","",VLOOKUP(H375,'Overview - Financial Statement'!$A$46:$B$60,2,FALSE))</f>
        <v/>
      </c>
      <c r="Q375" s="255" t="str">
        <f t="shared" si="82"/>
        <v/>
      </c>
      <c r="R375" s="153"/>
      <c r="S375" s="153"/>
      <c r="T375" s="238">
        <f t="shared" si="83"/>
        <v>0</v>
      </c>
      <c r="U375" s="193" t="s">
        <v>44</v>
      </c>
      <c r="V375" s="173"/>
      <c r="W375" s="193" t="str">
        <f t="shared" si="84"/>
        <v/>
      </c>
      <c r="X375" s="264" t="str">
        <f t="shared" si="85"/>
        <v>OK</v>
      </c>
      <c r="Y375" s="193" t="str">
        <f t="shared" si="86"/>
        <v/>
      </c>
      <c r="Z375" s="193" t="str">
        <f t="shared" si="87"/>
        <v/>
      </c>
      <c r="AA375" s="397" t="str">
        <f t="shared" si="88"/>
        <v/>
      </c>
      <c r="AB375" s="257" t="str">
        <f t="shared" si="89"/>
        <v/>
      </c>
      <c r="AC375" s="257" t="str">
        <f t="shared" si="90"/>
        <v/>
      </c>
      <c r="AD375" s="193" t="str">
        <f t="shared" si="91"/>
        <v>CHECK DATES</v>
      </c>
      <c r="AE375" s="257" t="str">
        <f t="shared" si="92"/>
        <v/>
      </c>
      <c r="AF375" s="286">
        <v>0</v>
      </c>
      <c r="AG375" s="257">
        <f t="shared" si="93"/>
        <v>0</v>
      </c>
      <c r="AH375" s="257" t="str">
        <f t="shared" si="94"/>
        <v/>
      </c>
      <c r="AI375" s="257">
        <f t="shared" si="95"/>
        <v>0</v>
      </c>
    </row>
    <row r="376" spans="1:35" x14ac:dyDescent="0.3">
      <c r="A376" s="287">
        <v>364</v>
      </c>
      <c r="B376" s="161"/>
      <c r="C376" s="150"/>
      <c r="D376" s="150"/>
      <c r="E376" s="150"/>
      <c r="F376" s="152"/>
      <c r="G376" s="152"/>
      <c r="H376" s="154"/>
      <c r="I376" s="155"/>
      <c r="J376" s="159"/>
      <c r="K376" s="159"/>
      <c r="L376" s="337"/>
      <c r="M376" s="343" t="str">
        <f>IF(L376="","",LOOKUP(L376,'Work Programme'!$A$8:$A$207,'Work Programme'!$B$8:$B$207))</f>
        <v/>
      </c>
      <c r="N376" s="150"/>
      <c r="O376" s="151"/>
      <c r="P376" s="254" t="str">
        <f>IF(H376="","",VLOOKUP(H376,'Overview - Financial Statement'!$A$46:$B$60,2,FALSE))</f>
        <v/>
      </c>
      <c r="Q376" s="255" t="str">
        <f t="shared" si="82"/>
        <v/>
      </c>
      <c r="R376" s="153"/>
      <c r="S376" s="153"/>
      <c r="T376" s="238">
        <f t="shared" si="83"/>
        <v>0</v>
      </c>
      <c r="U376" s="193" t="s">
        <v>44</v>
      </c>
      <c r="V376" s="173"/>
      <c r="W376" s="193" t="str">
        <f t="shared" si="84"/>
        <v/>
      </c>
      <c r="X376" s="264" t="str">
        <f t="shared" si="85"/>
        <v>OK</v>
      </c>
      <c r="Y376" s="193" t="str">
        <f t="shared" si="86"/>
        <v/>
      </c>
      <c r="Z376" s="193" t="str">
        <f t="shared" si="87"/>
        <v/>
      </c>
      <c r="AA376" s="397" t="str">
        <f t="shared" si="88"/>
        <v/>
      </c>
      <c r="AB376" s="257" t="str">
        <f t="shared" si="89"/>
        <v/>
      </c>
      <c r="AC376" s="257" t="str">
        <f t="shared" si="90"/>
        <v/>
      </c>
      <c r="AD376" s="193" t="str">
        <f t="shared" si="91"/>
        <v>CHECK DATES</v>
      </c>
      <c r="AE376" s="257" t="str">
        <f t="shared" si="92"/>
        <v/>
      </c>
      <c r="AF376" s="286">
        <v>0</v>
      </c>
      <c r="AG376" s="257">
        <f t="shared" si="93"/>
        <v>0</v>
      </c>
      <c r="AH376" s="257" t="str">
        <f t="shared" si="94"/>
        <v/>
      </c>
      <c r="AI376" s="257">
        <f t="shared" si="95"/>
        <v>0</v>
      </c>
    </row>
    <row r="377" spans="1:35" x14ac:dyDescent="0.3">
      <c r="A377" s="287">
        <v>365</v>
      </c>
      <c r="B377" s="161"/>
      <c r="C377" s="150"/>
      <c r="D377" s="150"/>
      <c r="E377" s="150"/>
      <c r="F377" s="152"/>
      <c r="G377" s="152"/>
      <c r="H377" s="154"/>
      <c r="I377" s="155"/>
      <c r="J377" s="159"/>
      <c r="K377" s="159"/>
      <c r="L377" s="337"/>
      <c r="M377" s="343" t="str">
        <f>IF(L377="","",LOOKUP(L377,'Work Programme'!$A$8:$A$207,'Work Programme'!$B$8:$B$207))</f>
        <v/>
      </c>
      <c r="N377" s="150"/>
      <c r="O377" s="151"/>
      <c r="P377" s="254" t="str">
        <f>IF(H377="","",VLOOKUP(H377,'Overview - Financial Statement'!$A$46:$B$60,2,FALSE))</f>
        <v/>
      </c>
      <c r="Q377" s="255" t="str">
        <f t="shared" si="82"/>
        <v/>
      </c>
      <c r="R377" s="153"/>
      <c r="S377" s="153"/>
      <c r="T377" s="238">
        <f t="shared" si="83"/>
        <v>0</v>
      </c>
      <c r="U377" s="193" t="s">
        <v>44</v>
      </c>
      <c r="V377" s="173"/>
      <c r="W377" s="193" t="str">
        <f t="shared" si="84"/>
        <v/>
      </c>
      <c r="X377" s="264" t="str">
        <f t="shared" si="85"/>
        <v>OK</v>
      </c>
      <c r="Y377" s="193" t="str">
        <f t="shared" si="86"/>
        <v/>
      </c>
      <c r="Z377" s="193" t="str">
        <f t="shared" si="87"/>
        <v/>
      </c>
      <c r="AA377" s="397" t="str">
        <f t="shared" si="88"/>
        <v/>
      </c>
      <c r="AB377" s="257" t="str">
        <f t="shared" si="89"/>
        <v/>
      </c>
      <c r="AC377" s="257" t="str">
        <f t="shared" si="90"/>
        <v/>
      </c>
      <c r="AD377" s="193" t="str">
        <f t="shared" si="91"/>
        <v>CHECK DATES</v>
      </c>
      <c r="AE377" s="257" t="str">
        <f t="shared" si="92"/>
        <v/>
      </c>
      <c r="AF377" s="286">
        <v>0</v>
      </c>
      <c r="AG377" s="257">
        <f t="shared" si="93"/>
        <v>0</v>
      </c>
      <c r="AH377" s="257" t="str">
        <f t="shared" si="94"/>
        <v/>
      </c>
      <c r="AI377" s="257">
        <f t="shared" si="95"/>
        <v>0</v>
      </c>
    </row>
    <row r="378" spans="1:35" x14ac:dyDescent="0.3">
      <c r="A378" s="287">
        <v>366</v>
      </c>
      <c r="B378" s="161"/>
      <c r="C378" s="150"/>
      <c r="D378" s="150"/>
      <c r="E378" s="150"/>
      <c r="F378" s="152"/>
      <c r="G378" s="152"/>
      <c r="H378" s="154"/>
      <c r="I378" s="155"/>
      <c r="J378" s="159"/>
      <c r="K378" s="159"/>
      <c r="L378" s="337"/>
      <c r="M378" s="343" t="str">
        <f>IF(L378="","",LOOKUP(L378,'Work Programme'!$A$8:$A$207,'Work Programme'!$B$8:$B$207))</f>
        <v/>
      </c>
      <c r="N378" s="150"/>
      <c r="O378" s="151"/>
      <c r="P378" s="254" t="str">
        <f>IF(H378="","",VLOOKUP(H378,'Overview - Financial Statement'!$A$46:$B$60,2,FALSE))</f>
        <v/>
      </c>
      <c r="Q378" s="255" t="str">
        <f t="shared" si="82"/>
        <v/>
      </c>
      <c r="R378" s="153"/>
      <c r="S378" s="153"/>
      <c r="T378" s="238">
        <f t="shared" si="83"/>
        <v>0</v>
      </c>
      <c r="U378" s="193" t="s">
        <v>44</v>
      </c>
      <c r="V378" s="173"/>
      <c r="W378" s="193" t="str">
        <f t="shared" si="84"/>
        <v/>
      </c>
      <c r="X378" s="264" t="str">
        <f t="shared" si="85"/>
        <v>OK</v>
      </c>
      <c r="Y378" s="193" t="str">
        <f t="shared" si="86"/>
        <v/>
      </c>
      <c r="Z378" s="193" t="str">
        <f t="shared" si="87"/>
        <v/>
      </c>
      <c r="AA378" s="397" t="str">
        <f t="shared" si="88"/>
        <v/>
      </c>
      <c r="AB378" s="257" t="str">
        <f t="shared" si="89"/>
        <v/>
      </c>
      <c r="AC378" s="257" t="str">
        <f t="shared" si="90"/>
        <v/>
      </c>
      <c r="AD378" s="193" t="str">
        <f t="shared" si="91"/>
        <v>CHECK DATES</v>
      </c>
      <c r="AE378" s="257" t="str">
        <f t="shared" si="92"/>
        <v/>
      </c>
      <c r="AF378" s="286">
        <v>0</v>
      </c>
      <c r="AG378" s="257">
        <f t="shared" si="93"/>
        <v>0</v>
      </c>
      <c r="AH378" s="257" t="str">
        <f t="shared" si="94"/>
        <v/>
      </c>
      <c r="AI378" s="257">
        <f t="shared" si="95"/>
        <v>0</v>
      </c>
    </row>
    <row r="379" spans="1:35" x14ac:dyDescent="0.3">
      <c r="A379" s="287">
        <v>367</v>
      </c>
      <c r="B379" s="161"/>
      <c r="C379" s="150"/>
      <c r="D379" s="150"/>
      <c r="E379" s="150"/>
      <c r="F379" s="152"/>
      <c r="G379" s="152"/>
      <c r="H379" s="154"/>
      <c r="I379" s="155"/>
      <c r="J379" s="159"/>
      <c r="K379" s="159"/>
      <c r="L379" s="337"/>
      <c r="M379" s="343" t="str">
        <f>IF(L379="","",LOOKUP(L379,'Work Programme'!$A$8:$A$207,'Work Programme'!$B$8:$B$207))</f>
        <v/>
      </c>
      <c r="N379" s="150"/>
      <c r="O379" s="151"/>
      <c r="P379" s="254" t="str">
        <f>IF(H379="","",VLOOKUP(H379,'Overview - Financial Statement'!$A$46:$B$60,2,FALSE))</f>
        <v/>
      </c>
      <c r="Q379" s="255" t="str">
        <f t="shared" si="82"/>
        <v/>
      </c>
      <c r="R379" s="153"/>
      <c r="S379" s="153"/>
      <c r="T379" s="238">
        <f t="shared" si="83"/>
        <v>0</v>
      </c>
      <c r="U379" s="193" t="s">
        <v>44</v>
      </c>
      <c r="V379" s="173"/>
      <c r="W379" s="193" t="str">
        <f t="shared" si="84"/>
        <v/>
      </c>
      <c r="X379" s="264" t="str">
        <f t="shared" si="85"/>
        <v>OK</v>
      </c>
      <c r="Y379" s="193" t="str">
        <f t="shared" si="86"/>
        <v/>
      </c>
      <c r="Z379" s="193" t="str">
        <f t="shared" si="87"/>
        <v/>
      </c>
      <c r="AA379" s="397" t="str">
        <f t="shared" si="88"/>
        <v/>
      </c>
      <c r="AB379" s="257" t="str">
        <f t="shared" si="89"/>
        <v/>
      </c>
      <c r="AC379" s="257" t="str">
        <f t="shared" si="90"/>
        <v/>
      </c>
      <c r="AD379" s="193" t="str">
        <f t="shared" si="91"/>
        <v>CHECK DATES</v>
      </c>
      <c r="AE379" s="257" t="str">
        <f t="shared" si="92"/>
        <v/>
      </c>
      <c r="AF379" s="286">
        <v>0</v>
      </c>
      <c r="AG379" s="257">
        <f t="shared" si="93"/>
        <v>0</v>
      </c>
      <c r="AH379" s="257" t="str">
        <f t="shared" si="94"/>
        <v/>
      </c>
      <c r="AI379" s="257">
        <f t="shared" si="95"/>
        <v>0</v>
      </c>
    </row>
    <row r="380" spans="1:35" x14ac:dyDescent="0.3">
      <c r="A380" s="287">
        <v>368</v>
      </c>
      <c r="B380" s="161"/>
      <c r="C380" s="150"/>
      <c r="D380" s="150"/>
      <c r="E380" s="150"/>
      <c r="F380" s="152"/>
      <c r="G380" s="152"/>
      <c r="H380" s="154"/>
      <c r="I380" s="155"/>
      <c r="J380" s="159"/>
      <c r="K380" s="159"/>
      <c r="L380" s="337"/>
      <c r="M380" s="343" t="str">
        <f>IF(L380="","",LOOKUP(L380,'Work Programme'!$A$8:$A$207,'Work Programme'!$B$8:$B$207))</f>
        <v/>
      </c>
      <c r="N380" s="150"/>
      <c r="O380" s="151"/>
      <c r="P380" s="254" t="str">
        <f>IF(H380="","",VLOOKUP(H380,'Overview - Financial Statement'!$A$46:$B$60,2,FALSE))</f>
        <v/>
      </c>
      <c r="Q380" s="255" t="str">
        <f t="shared" si="82"/>
        <v/>
      </c>
      <c r="R380" s="153"/>
      <c r="S380" s="153"/>
      <c r="T380" s="238">
        <f t="shared" si="83"/>
        <v>0</v>
      </c>
      <c r="U380" s="193" t="s">
        <v>44</v>
      </c>
      <c r="V380" s="173"/>
      <c r="W380" s="193" t="str">
        <f t="shared" si="84"/>
        <v/>
      </c>
      <c r="X380" s="264" t="str">
        <f t="shared" si="85"/>
        <v>OK</v>
      </c>
      <c r="Y380" s="193" t="str">
        <f t="shared" si="86"/>
        <v/>
      </c>
      <c r="Z380" s="193" t="str">
        <f t="shared" si="87"/>
        <v/>
      </c>
      <c r="AA380" s="397" t="str">
        <f t="shared" si="88"/>
        <v/>
      </c>
      <c r="AB380" s="257" t="str">
        <f t="shared" si="89"/>
        <v/>
      </c>
      <c r="AC380" s="257" t="str">
        <f t="shared" si="90"/>
        <v/>
      </c>
      <c r="AD380" s="193" t="str">
        <f t="shared" si="91"/>
        <v>CHECK DATES</v>
      </c>
      <c r="AE380" s="257" t="str">
        <f t="shared" si="92"/>
        <v/>
      </c>
      <c r="AF380" s="286">
        <v>0</v>
      </c>
      <c r="AG380" s="257">
        <f t="shared" si="93"/>
        <v>0</v>
      </c>
      <c r="AH380" s="257" t="str">
        <f t="shared" si="94"/>
        <v/>
      </c>
      <c r="AI380" s="257">
        <f t="shared" si="95"/>
        <v>0</v>
      </c>
    </row>
    <row r="381" spans="1:35" x14ac:dyDescent="0.3">
      <c r="A381" s="287">
        <v>369</v>
      </c>
      <c r="B381" s="161"/>
      <c r="C381" s="150"/>
      <c r="D381" s="150"/>
      <c r="E381" s="150"/>
      <c r="F381" s="152"/>
      <c r="G381" s="152"/>
      <c r="H381" s="154"/>
      <c r="I381" s="155"/>
      <c r="J381" s="159"/>
      <c r="K381" s="159"/>
      <c r="L381" s="337"/>
      <c r="M381" s="343" t="str">
        <f>IF(L381="","",LOOKUP(L381,'Work Programme'!$A$8:$A$207,'Work Programme'!$B$8:$B$207))</f>
        <v/>
      </c>
      <c r="N381" s="150"/>
      <c r="O381" s="151"/>
      <c r="P381" s="254" t="str">
        <f>IF(H381="","",VLOOKUP(H381,'Overview - Financial Statement'!$A$46:$B$60,2,FALSE))</f>
        <v/>
      </c>
      <c r="Q381" s="255" t="str">
        <f t="shared" si="82"/>
        <v/>
      </c>
      <c r="R381" s="153"/>
      <c r="S381" s="153"/>
      <c r="T381" s="238">
        <f t="shared" si="83"/>
        <v>0</v>
      </c>
      <c r="U381" s="193" t="s">
        <v>44</v>
      </c>
      <c r="V381" s="173"/>
      <c r="W381" s="193" t="str">
        <f t="shared" si="84"/>
        <v/>
      </c>
      <c r="X381" s="264" t="str">
        <f t="shared" si="85"/>
        <v>OK</v>
      </c>
      <c r="Y381" s="193" t="str">
        <f t="shared" si="86"/>
        <v/>
      </c>
      <c r="Z381" s="193" t="str">
        <f t="shared" si="87"/>
        <v/>
      </c>
      <c r="AA381" s="397" t="str">
        <f t="shared" si="88"/>
        <v/>
      </c>
      <c r="AB381" s="257" t="str">
        <f t="shared" si="89"/>
        <v/>
      </c>
      <c r="AC381" s="257" t="str">
        <f t="shared" si="90"/>
        <v/>
      </c>
      <c r="AD381" s="193" t="str">
        <f t="shared" si="91"/>
        <v>CHECK DATES</v>
      </c>
      <c r="AE381" s="257" t="str">
        <f t="shared" si="92"/>
        <v/>
      </c>
      <c r="AF381" s="286">
        <v>0</v>
      </c>
      <c r="AG381" s="257">
        <f t="shared" si="93"/>
        <v>0</v>
      </c>
      <c r="AH381" s="257" t="str">
        <f t="shared" si="94"/>
        <v/>
      </c>
      <c r="AI381" s="257">
        <f t="shared" si="95"/>
        <v>0</v>
      </c>
    </row>
    <row r="382" spans="1:35" x14ac:dyDescent="0.3">
      <c r="A382" s="287">
        <v>370</v>
      </c>
      <c r="B382" s="161"/>
      <c r="C382" s="150"/>
      <c r="D382" s="150"/>
      <c r="E382" s="150"/>
      <c r="F382" s="152"/>
      <c r="G382" s="152"/>
      <c r="H382" s="154"/>
      <c r="I382" s="155"/>
      <c r="J382" s="159"/>
      <c r="K382" s="159"/>
      <c r="L382" s="337"/>
      <c r="M382" s="343" t="str">
        <f>IF(L382="","",LOOKUP(L382,'Work Programme'!$A$8:$A$207,'Work Programme'!$B$8:$B$207))</f>
        <v/>
      </c>
      <c r="N382" s="150"/>
      <c r="O382" s="151"/>
      <c r="P382" s="254" t="str">
        <f>IF(H382="","",VLOOKUP(H382,'Overview - Financial Statement'!$A$46:$B$60,2,FALSE))</f>
        <v/>
      </c>
      <c r="Q382" s="255" t="str">
        <f t="shared" si="82"/>
        <v/>
      </c>
      <c r="R382" s="153"/>
      <c r="S382" s="153"/>
      <c r="T382" s="238">
        <f t="shared" si="83"/>
        <v>0</v>
      </c>
      <c r="U382" s="193" t="s">
        <v>44</v>
      </c>
      <c r="V382" s="173"/>
      <c r="W382" s="193" t="str">
        <f t="shared" si="84"/>
        <v/>
      </c>
      <c r="X382" s="264" t="str">
        <f t="shared" si="85"/>
        <v>OK</v>
      </c>
      <c r="Y382" s="193" t="str">
        <f t="shared" si="86"/>
        <v/>
      </c>
      <c r="Z382" s="193" t="str">
        <f t="shared" si="87"/>
        <v/>
      </c>
      <c r="AA382" s="397" t="str">
        <f t="shared" si="88"/>
        <v/>
      </c>
      <c r="AB382" s="257" t="str">
        <f t="shared" si="89"/>
        <v/>
      </c>
      <c r="AC382" s="257" t="str">
        <f t="shared" si="90"/>
        <v/>
      </c>
      <c r="AD382" s="193" t="str">
        <f t="shared" si="91"/>
        <v>CHECK DATES</v>
      </c>
      <c r="AE382" s="257" t="str">
        <f t="shared" si="92"/>
        <v/>
      </c>
      <c r="AF382" s="286">
        <v>0</v>
      </c>
      <c r="AG382" s="257">
        <f t="shared" si="93"/>
        <v>0</v>
      </c>
      <c r="AH382" s="257" t="str">
        <f t="shared" si="94"/>
        <v/>
      </c>
      <c r="AI382" s="257">
        <f t="shared" si="95"/>
        <v>0</v>
      </c>
    </row>
    <row r="383" spans="1:35" x14ac:dyDescent="0.3">
      <c r="A383" s="287">
        <v>371</v>
      </c>
      <c r="B383" s="161"/>
      <c r="C383" s="150"/>
      <c r="D383" s="150"/>
      <c r="E383" s="150"/>
      <c r="F383" s="152"/>
      <c r="G383" s="152"/>
      <c r="H383" s="154"/>
      <c r="I383" s="155"/>
      <c r="J383" s="159"/>
      <c r="K383" s="159"/>
      <c r="L383" s="337"/>
      <c r="M383" s="343" t="str">
        <f>IF(L383="","",LOOKUP(L383,'Work Programme'!$A$8:$A$207,'Work Programme'!$B$8:$B$207))</f>
        <v/>
      </c>
      <c r="N383" s="150"/>
      <c r="O383" s="151"/>
      <c r="P383" s="254" t="str">
        <f>IF(H383="","",VLOOKUP(H383,'Overview - Financial Statement'!$A$46:$B$60,2,FALSE))</f>
        <v/>
      </c>
      <c r="Q383" s="255" t="str">
        <f t="shared" si="82"/>
        <v/>
      </c>
      <c r="R383" s="153"/>
      <c r="S383" s="153"/>
      <c r="T383" s="238">
        <f t="shared" si="83"/>
        <v>0</v>
      </c>
      <c r="U383" s="193" t="s">
        <v>44</v>
      </c>
      <c r="V383" s="173"/>
      <c r="W383" s="193" t="str">
        <f t="shared" si="84"/>
        <v/>
      </c>
      <c r="X383" s="264" t="str">
        <f t="shared" si="85"/>
        <v>OK</v>
      </c>
      <c r="Y383" s="193" t="str">
        <f t="shared" si="86"/>
        <v/>
      </c>
      <c r="Z383" s="193" t="str">
        <f t="shared" si="87"/>
        <v/>
      </c>
      <c r="AA383" s="397" t="str">
        <f t="shared" si="88"/>
        <v/>
      </c>
      <c r="AB383" s="257" t="str">
        <f t="shared" si="89"/>
        <v/>
      </c>
      <c r="AC383" s="257" t="str">
        <f t="shared" si="90"/>
        <v/>
      </c>
      <c r="AD383" s="193" t="str">
        <f t="shared" si="91"/>
        <v>CHECK DATES</v>
      </c>
      <c r="AE383" s="257" t="str">
        <f t="shared" si="92"/>
        <v/>
      </c>
      <c r="AF383" s="286">
        <v>0</v>
      </c>
      <c r="AG383" s="257">
        <f t="shared" si="93"/>
        <v>0</v>
      </c>
      <c r="AH383" s="257" t="str">
        <f t="shared" si="94"/>
        <v/>
      </c>
      <c r="AI383" s="257">
        <f t="shared" si="95"/>
        <v>0</v>
      </c>
    </row>
    <row r="384" spans="1:35" x14ac:dyDescent="0.3">
      <c r="A384" s="287">
        <v>372</v>
      </c>
      <c r="B384" s="161"/>
      <c r="C384" s="150"/>
      <c r="D384" s="150"/>
      <c r="E384" s="150"/>
      <c r="F384" s="152"/>
      <c r="G384" s="152"/>
      <c r="H384" s="154"/>
      <c r="I384" s="155"/>
      <c r="J384" s="159"/>
      <c r="K384" s="159"/>
      <c r="L384" s="337"/>
      <c r="M384" s="343" t="str">
        <f>IF(L384="","",LOOKUP(L384,'Work Programme'!$A$8:$A$207,'Work Programme'!$B$8:$B$207))</f>
        <v/>
      </c>
      <c r="N384" s="150"/>
      <c r="O384" s="151"/>
      <c r="P384" s="254" t="str">
        <f>IF(H384="","",VLOOKUP(H384,'Overview - Financial Statement'!$A$46:$B$60,2,FALSE))</f>
        <v/>
      </c>
      <c r="Q384" s="255" t="str">
        <f t="shared" si="82"/>
        <v/>
      </c>
      <c r="R384" s="153"/>
      <c r="S384" s="153"/>
      <c r="T384" s="238">
        <f t="shared" si="83"/>
        <v>0</v>
      </c>
      <c r="U384" s="193" t="s">
        <v>44</v>
      </c>
      <c r="V384" s="173"/>
      <c r="W384" s="193" t="str">
        <f t="shared" si="84"/>
        <v/>
      </c>
      <c r="X384" s="264" t="str">
        <f t="shared" si="85"/>
        <v>OK</v>
      </c>
      <c r="Y384" s="193" t="str">
        <f t="shared" si="86"/>
        <v/>
      </c>
      <c r="Z384" s="193" t="str">
        <f t="shared" si="87"/>
        <v/>
      </c>
      <c r="AA384" s="397" t="str">
        <f t="shared" si="88"/>
        <v/>
      </c>
      <c r="AB384" s="257" t="str">
        <f t="shared" si="89"/>
        <v/>
      </c>
      <c r="AC384" s="257" t="str">
        <f t="shared" si="90"/>
        <v/>
      </c>
      <c r="AD384" s="193" t="str">
        <f t="shared" si="91"/>
        <v>CHECK DATES</v>
      </c>
      <c r="AE384" s="257" t="str">
        <f t="shared" si="92"/>
        <v/>
      </c>
      <c r="AF384" s="286">
        <v>0</v>
      </c>
      <c r="AG384" s="257">
        <f t="shared" si="93"/>
        <v>0</v>
      </c>
      <c r="AH384" s="257" t="str">
        <f t="shared" si="94"/>
        <v/>
      </c>
      <c r="AI384" s="257">
        <f t="shared" si="95"/>
        <v>0</v>
      </c>
    </row>
    <row r="385" spans="1:28" x14ac:dyDescent="0.3">
      <c r="A385" s="287">
        <v>373</v>
      </c>
      <c r="B385" s="161"/>
      <c r="C385" s="150"/>
      <c r="D385" s="150"/>
      <c r="E385" s="150"/>
      <c r="F385" s="152"/>
      <c r="G385" s="152"/>
      <c r="H385" s="154"/>
      <c r="I385" s="155"/>
      <c r="J385" s="159"/>
      <c r="K385" s="159"/>
      <c r="L385" s="337"/>
      <c r="M385" s="343" t="str">
        <f>IF(L385="","",LOOKUP(L385,'Work Programme'!$A$8:$A$207,'Work Programme'!$B$8:$B$207))</f>
        <v/>
      </c>
      <c r="N385" s="150"/>
      <c r="O385" s="151"/>
      <c r="P385" s="254" t="str">
        <f>IF(H385="","",VLOOKUP(H385,'Overview - Financial Statement'!$A$46:$B$60,2,FALSE))</f>
        <v/>
      </c>
      <c r="Q385" s="255" t="str">
        <f t="shared" si="82"/>
        <v/>
      </c>
      <c r="R385" s="153"/>
      <c r="S385" s="153"/>
      <c r="T385" s="238">
        <f t="shared" si="83"/>
        <v>0</v>
      </c>
      <c r="AA385" s="257"/>
      <c r="AB385" s="257"/>
    </row>
    <row r="386" spans="1:28" x14ac:dyDescent="0.3">
      <c r="A386" s="287">
        <v>374</v>
      </c>
      <c r="B386" s="161"/>
      <c r="C386" s="150"/>
      <c r="D386" s="150"/>
      <c r="E386" s="150"/>
      <c r="F386" s="152"/>
      <c r="G386" s="152"/>
      <c r="H386" s="154"/>
      <c r="I386" s="155"/>
      <c r="J386" s="159"/>
      <c r="K386" s="159"/>
      <c r="L386" s="337"/>
      <c r="M386" s="343" t="str">
        <f>IF(L386="","",LOOKUP(L386,'Work Programme'!$A$8:$A$207,'Work Programme'!$B$8:$B$207))</f>
        <v/>
      </c>
      <c r="N386" s="150"/>
      <c r="O386" s="151"/>
      <c r="P386" s="254" t="str">
        <f>IF(H386="","",VLOOKUP(H386,'Overview - Financial Statement'!$A$46:$B$60,2,FALSE))</f>
        <v/>
      </c>
      <c r="Q386" s="255" t="str">
        <f t="shared" si="82"/>
        <v/>
      </c>
      <c r="R386" s="153"/>
      <c r="S386" s="153"/>
      <c r="T386" s="238">
        <f t="shared" si="83"/>
        <v>0</v>
      </c>
      <c r="AA386" s="257"/>
      <c r="AB386" s="257"/>
    </row>
    <row r="387" spans="1:28" x14ac:dyDescent="0.3">
      <c r="A387" s="287">
        <v>375</v>
      </c>
      <c r="B387" s="161"/>
      <c r="C387" s="150"/>
      <c r="D387" s="150"/>
      <c r="E387" s="150"/>
      <c r="F387" s="152"/>
      <c r="G387" s="152"/>
      <c r="H387" s="154"/>
      <c r="I387" s="155"/>
      <c r="J387" s="159"/>
      <c r="K387" s="159"/>
      <c r="L387" s="337"/>
      <c r="M387" s="343" t="str">
        <f>IF(L387="","",LOOKUP(L387,'Work Programme'!$A$8:$A$207,'Work Programme'!$B$8:$B$207))</f>
        <v/>
      </c>
      <c r="N387" s="150"/>
      <c r="O387" s="151"/>
      <c r="P387" s="254" t="str">
        <f>IF(H387="","",VLOOKUP(H387,'Overview - Financial Statement'!$A$46:$B$60,2,FALSE))</f>
        <v/>
      </c>
      <c r="Q387" s="255" t="str">
        <f t="shared" si="82"/>
        <v/>
      </c>
      <c r="R387" s="153"/>
      <c r="S387" s="153"/>
      <c r="T387" s="238">
        <f t="shared" si="83"/>
        <v>0</v>
      </c>
      <c r="AA387" s="257"/>
      <c r="AB387" s="257"/>
    </row>
    <row r="388" spans="1:28" x14ac:dyDescent="0.3">
      <c r="A388" s="287">
        <v>376</v>
      </c>
      <c r="B388" s="161"/>
      <c r="C388" s="150"/>
      <c r="D388" s="150"/>
      <c r="E388" s="150"/>
      <c r="F388" s="152"/>
      <c r="G388" s="152"/>
      <c r="H388" s="154"/>
      <c r="I388" s="155"/>
      <c r="J388" s="159"/>
      <c r="K388" s="159"/>
      <c r="L388" s="337"/>
      <c r="M388" s="343" t="str">
        <f>IF(L388="","",LOOKUP(L388,'Work Programme'!$A$8:$A$207,'Work Programme'!$B$8:$B$207))</f>
        <v/>
      </c>
      <c r="N388" s="150"/>
      <c r="O388" s="151"/>
      <c r="P388" s="254" t="str">
        <f>IF(H388="","",VLOOKUP(H388,'Overview - Financial Statement'!$A$46:$B$60,2,FALSE))</f>
        <v/>
      </c>
      <c r="Q388" s="255" t="str">
        <f t="shared" si="82"/>
        <v/>
      </c>
      <c r="R388" s="153"/>
      <c r="S388" s="153"/>
      <c r="T388" s="238">
        <f t="shared" si="83"/>
        <v>0</v>
      </c>
      <c r="AA388" s="257"/>
      <c r="AB388" s="257"/>
    </row>
    <row r="389" spans="1:28" x14ac:dyDescent="0.3">
      <c r="A389" s="287">
        <v>377</v>
      </c>
      <c r="B389" s="161"/>
      <c r="C389" s="150"/>
      <c r="D389" s="150"/>
      <c r="E389" s="150"/>
      <c r="F389" s="152"/>
      <c r="G389" s="152"/>
      <c r="H389" s="154"/>
      <c r="I389" s="155"/>
      <c r="J389" s="159"/>
      <c r="K389" s="159"/>
      <c r="L389" s="337"/>
      <c r="M389" s="343" t="str">
        <f>IF(L389="","",LOOKUP(L389,'Work Programme'!$A$8:$A$207,'Work Programme'!$B$8:$B$207))</f>
        <v/>
      </c>
      <c r="N389" s="150"/>
      <c r="O389" s="151"/>
      <c r="P389" s="254" t="str">
        <f>IF(H389="","",VLOOKUP(H389,'Overview - Financial Statement'!$A$46:$B$60,2,FALSE))</f>
        <v/>
      </c>
      <c r="Q389" s="255" t="str">
        <f t="shared" si="82"/>
        <v/>
      </c>
      <c r="R389" s="153"/>
      <c r="S389" s="153"/>
      <c r="T389" s="238">
        <f t="shared" si="83"/>
        <v>0</v>
      </c>
      <c r="AA389" s="257"/>
      <c r="AB389" s="257"/>
    </row>
    <row r="390" spans="1:28" x14ac:dyDescent="0.3">
      <c r="A390" s="287">
        <v>378</v>
      </c>
      <c r="B390" s="161"/>
      <c r="C390" s="150"/>
      <c r="D390" s="150"/>
      <c r="E390" s="150"/>
      <c r="F390" s="152"/>
      <c r="G390" s="152"/>
      <c r="H390" s="154"/>
      <c r="I390" s="155"/>
      <c r="J390" s="159"/>
      <c r="K390" s="159"/>
      <c r="L390" s="337"/>
      <c r="M390" s="343" t="str">
        <f>IF(L390="","",LOOKUP(L390,'Work Programme'!$A$8:$A$207,'Work Programme'!$B$8:$B$207))</f>
        <v/>
      </c>
      <c r="N390" s="150"/>
      <c r="O390" s="151"/>
      <c r="P390" s="254" t="str">
        <f>IF(H390="","",VLOOKUP(H390,'Overview - Financial Statement'!$A$46:$B$60,2,FALSE))</f>
        <v/>
      </c>
      <c r="Q390" s="255" t="str">
        <f t="shared" si="82"/>
        <v/>
      </c>
      <c r="R390" s="153"/>
      <c r="S390" s="153"/>
      <c r="T390" s="238">
        <f t="shared" si="83"/>
        <v>0</v>
      </c>
      <c r="AA390" s="257"/>
      <c r="AB390" s="257"/>
    </row>
    <row r="391" spans="1:28" x14ac:dyDescent="0.3">
      <c r="A391" s="287">
        <v>379</v>
      </c>
      <c r="B391" s="161"/>
      <c r="C391" s="150"/>
      <c r="D391" s="150"/>
      <c r="E391" s="150"/>
      <c r="F391" s="152"/>
      <c r="G391" s="152"/>
      <c r="H391" s="154"/>
      <c r="I391" s="155"/>
      <c r="J391" s="159"/>
      <c r="K391" s="159"/>
      <c r="L391" s="337"/>
      <c r="M391" s="343" t="str">
        <f>IF(L391="","",LOOKUP(L391,'Work Programme'!$A$8:$A$207,'Work Programme'!$B$8:$B$207))</f>
        <v/>
      </c>
      <c r="N391" s="150"/>
      <c r="O391" s="151"/>
      <c r="P391" s="254" t="str">
        <f>IF(H391="","",VLOOKUP(H391,'Overview - Financial Statement'!$A$46:$B$60,2,FALSE))</f>
        <v/>
      </c>
      <c r="Q391" s="255" t="str">
        <f t="shared" si="82"/>
        <v/>
      </c>
      <c r="R391" s="153"/>
      <c r="S391" s="153"/>
      <c r="T391" s="238">
        <f t="shared" si="83"/>
        <v>0</v>
      </c>
      <c r="AA391" s="257"/>
      <c r="AB391" s="257"/>
    </row>
    <row r="392" spans="1:28" x14ac:dyDescent="0.3">
      <c r="A392" s="287">
        <v>380</v>
      </c>
      <c r="B392" s="161"/>
      <c r="C392" s="150"/>
      <c r="D392" s="150"/>
      <c r="E392" s="150"/>
      <c r="F392" s="152"/>
      <c r="G392" s="152"/>
      <c r="H392" s="154"/>
      <c r="I392" s="155"/>
      <c r="J392" s="159"/>
      <c r="K392" s="159"/>
      <c r="L392" s="337"/>
      <c r="M392" s="343" t="str">
        <f>IF(L392="","",LOOKUP(L392,'Work Programme'!$A$8:$A$207,'Work Programme'!$B$8:$B$207))</f>
        <v/>
      </c>
      <c r="N392" s="150"/>
      <c r="O392" s="151"/>
      <c r="P392" s="254" t="str">
        <f>IF(H392="","",VLOOKUP(H392,'Overview - Financial Statement'!$A$46:$B$60,2,FALSE))</f>
        <v/>
      </c>
      <c r="Q392" s="255" t="str">
        <f t="shared" si="82"/>
        <v/>
      </c>
      <c r="R392" s="153"/>
      <c r="S392" s="153"/>
      <c r="T392" s="238">
        <f t="shared" si="83"/>
        <v>0</v>
      </c>
      <c r="AA392" s="257"/>
      <c r="AB392" s="257"/>
    </row>
    <row r="393" spans="1:28" x14ac:dyDescent="0.3">
      <c r="A393" s="287">
        <v>381</v>
      </c>
      <c r="B393" s="161"/>
      <c r="C393" s="150"/>
      <c r="D393" s="150"/>
      <c r="E393" s="150"/>
      <c r="F393" s="152"/>
      <c r="G393" s="152"/>
      <c r="H393" s="154"/>
      <c r="I393" s="155"/>
      <c r="J393" s="159"/>
      <c r="K393" s="159"/>
      <c r="L393" s="337"/>
      <c r="M393" s="343" t="str">
        <f>IF(L393="","",LOOKUP(L393,'Work Programme'!$A$8:$A$207,'Work Programme'!$B$8:$B$207))</f>
        <v/>
      </c>
      <c r="N393" s="150"/>
      <c r="O393" s="151"/>
      <c r="P393" s="254" t="str">
        <f>IF(H393="","",VLOOKUP(H393,'Overview - Financial Statement'!$A$46:$B$60,2,FALSE))</f>
        <v/>
      </c>
      <c r="Q393" s="255" t="str">
        <f t="shared" si="82"/>
        <v/>
      </c>
      <c r="R393" s="153"/>
      <c r="S393" s="153"/>
      <c r="T393" s="238">
        <f t="shared" si="83"/>
        <v>0</v>
      </c>
      <c r="AA393" s="257"/>
      <c r="AB393" s="257"/>
    </row>
    <row r="394" spans="1:28" x14ac:dyDescent="0.3">
      <c r="A394" s="287">
        <v>382</v>
      </c>
      <c r="B394" s="161"/>
      <c r="C394" s="150"/>
      <c r="D394" s="150"/>
      <c r="E394" s="150"/>
      <c r="F394" s="152"/>
      <c r="G394" s="152"/>
      <c r="H394" s="154"/>
      <c r="I394" s="155"/>
      <c r="J394" s="159"/>
      <c r="K394" s="159"/>
      <c r="L394" s="337"/>
      <c r="M394" s="343" t="str">
        <f>IF(L394="","",LOOKUP(L394,'Work Programme'!$A$8:$A$207,'Work Programme'!$B$8:$B$207))</f>
        <v/>
      </c>
      <c r="N394" s="150"/>
      <c r="O394" s="151"/>
      <c r="P394" s="254" t="str">
        <f>IF(H394="","",VLOOKUP(H394,'Overview - Financial Statement'!$A$46:$B$60,2,FALSE))</f>
        <v/>
      </c>
      <c r="Q394" s="255" t="str">
        <f t="shared" si="82"/>
        <v/>
      </c>
      <c r="R394" s="153"/>
      <c r="S394" s="153"/>
      <c r="T394" s="238">
        <f t="shared" si="83"/>
        <v>0</v>
      </c>
      <c r="AA394" s="257"/>
      <c r="AB394" s="257"/>
    </row>
    <row r="395" spans="1:28" x14ac:dyDescent="0.3">
      <c r="A395" s="287">
        <v>383</v>
      </c>
      <c r="B395" s="161"/>
      <c r="C395" s="150"/>
      <c r="D395" s="150"/>
      <c r="E395" s="150"/>
      <c r="F395" s="152"/>
      <c r="G395" s="152"/>
      <c r="H395" s="154"/>
      <c r="I395" s="155"/>
      <c r="J395" s="159"/>
      <c r="K395" s="159"/>
      <c r="L395" s="337"/>
      <c r="M395" s="343" t="str">
        <f>IF(L395="","",LOOKUP(L395,'Work Programme'!$A$8:$A$207,'Work Programme'!$B$8:$B$207))</f>
        <v/>
      </c>
      <c r="N395" s="150"/>
      <c r="O395" s="151"/>
      <c r="P395" s="254" t="str">
        <f>IF(H395="","",VLOOKUP(H395,'Overview - Financial Statement'!$A$46:$B$60,2,FALSE))</f>
        <v/>
      </c>
      <c r="Q395" s="255" t="str">
        <f t="shared" si="82"/>
        <v/>
      </c>
      <c r="R395" s="153"/>
      <c r="S395" s="153"/>
      <c r="T395" s="238">
        <f t="shared" si="83"/>
        <v>0</v>
      </c>
      <c r="AA395" s="257"/>
      <c r="AB395" s="257"/>
    </row>
    <row r="396" spans="1:28" x14ac:dyDescent="0.3">
      <c r="A396" s="287">
        <v>384</v>
      </c>
      <c r="B396" s="161"/>
      <c r="C396" s="150"/>
      <c r="D396" s="150"/>
      <c r="E396" s="150"/>
      <c r="F396" s="152"/>
      <c r="G396" s="152"/>
      <c r="H396" s="154"/>
      <c r="I396" s="155"/>
      <c r="J396" s="159"/>
      <c r="K396" s="159"/>
      <c r="L396" s="337"/>
      <c r="M396" s="343" t="str">
        <f>IF(L396="","",LOOKUP(L396,'Work Programme'!$A$8:$A$207,'Work Programme'!$B$8:$B$207))</f>
        <v/>
      </c>
      <c r="N396" s="150"/>
      <c r="O396" s="151"/>
      <c r="P396" s="254" t="str">
        <f>IF(H396="","",VLOOKUP(H396,'Overview - Financial Statement'!$A$46:$B$60,2,FALSE))</f>
        <v/>
      </c>
      <c r="Q396" s="255" t="str">
        <f t="shared" si="82"/>
        <v/>
      </c>
      <c r="R396" s="153"/>
      <c r="S396" s="153"/>
      <c r="T396" s="238">
        <f t="shared" si="83"/>
        <v>0</v>
      </c>
      <c r="AA396" s="257"/>
      <c r="AB396" s="257"/>
    </row>
    <row r="397" spans="1:28" x14ac:dyDescent="0.3">
      <c r="A397" s="287">
        <v>385</v>
      </c>
      <c r="B397" s="161"/>
      <c r="C397" s="150"/>
      <c r="D397" s="150"/>
      <c r="E397" s="150"/>
      <c r="F397" s="152"/>
      <c r="G397" s="152"/>
      <c r="H397" s="154"/>
      <c r="I397" s="155"/>
      <c r="J397" s="159"/>
      <c r="K397" s="159"/>
      <c r="L397" s="337"/>
      <c r="M397" s="343" t="str">
        <f>IF(L397="","",LOOKUP(L397,'Work Programme'!$A$8:$A$207,'Work Programme'!$B$8:$B$207))</f>
        <v/>
      </c>
      <c r="N397" s="150"/>
      <c r="O397" s="151"/>
      <c r="P397" s="254" t="str">
        <f>IF(H397="","",VLOOKUP(H397,'Overview - Financial Statement'!$A$46:$B$60,2,FALSE))</f>
        <v/>
      </c>
      <c r="Q397" s="255" t="str">
        <f t="shared" ref="Q397:Q460" si="96">IF(P397="","",I397/P397)</f>
        <v/>
      </c>
      <c r="R397" s="153"/>
      <c r="S397" s="153"/>
      <c r="T397" s="238">
        <f t="shared" si="83"/>
        <v>0</v>
      </c>
      <c r="AA397" s="257"/>
      <c r="AB397" s="257"/>
    </row>
    <row r="398" spans="1:28" x14ac:dyDescent="0.3">
      <c r="A398" s="287">
        <v>386</v>
      </c>
      <c r="B398" s="161"/>
      <c r="C398" s="150"/>
      <c r="D398" s="150"/>
      <c r="E398" s="150"/>
      <c r="F398" s="152"/>
      <c r="G398" s="152"/>
      <c r="H398" s="154"/>
      <c r="I398" s="155"/>
      <c r="J398" s="159"/>
      <c r="K398" s="159"/>
      <c r="L398" s="337"/>
      <c r="M398" s="343" t="str">
        <f>IF(L398="","",LOOKUP(L398,'Work Programme'!$A$8:$A$207,'Work Programme'!$B$8:$B$207))</f>
        <v/>
      </c>
      <c r="N398" s="150"/>
      <c r="O398" s="151"/>
      <c r="P398" s="254" t="str">
        <f>IF(H398="","",VLOOKUP(H398,'Overview - Financial Statement'!$A$46:$B$60,2,FALSE))</f>
        <v/>
      </c>
      <c r="Q398" s="255" t="str">
        <f t="shared" si="96"/>
        <v/>
      </c>
      <c r="R398" s="153"/>
      <c r="S398" s="153"/>
      <c r="T398" s="238">
        <f t="shared" si="83"/>
        <v>0</v>
      </c>
      <c r="AA398" s="257"/>
      <c r="AB398" s="257"/>
    </row>
    <row r="399" spans="1:28" x14ac:dyDescent="0.3">
      <c r="A399" s="287">
        <v>387</v>
      </c>
      <c r="B399" s="161"/>
      <c r="C399" s="150"/>
      <c r="D399" s="150"/>
      <c r="E399" s="150"/>
      <c r="F399" s="152"/>
      <c r="G399" s="152"/>
      <c r="H399" s="154"/>
      <c r="I399" s="155"/>
      <c r="J399" s="159"/>
      <c r="K399" s="159"/>
      <c r="L399" s="337"/>
      <c r="M399" s="343" t="str">
        <f>IF(L399="","",LOOKUP(L399,'Work Programme'!$A$8:$A$207,'Work Programme'!$B$8:$B$207))</f>
        <v/>
      </c>
      <c r="N399" s="150"/>
      <c r="O399" s="151"/>
      <c r="P399" s="254" t="str">
        <f>IF(H399="","",VLOOKUP(H399,'Overview - Financial Statement'!$A$46:$B$60,2,FALSE))</f>
        <v/>
      </c>
      <c r="Q399" s="255" t="str">
        <f t="shared" si="96"/>
        <v/>
      </c>
      <c r="R399" s="153"/>
      <c r="S399" s="153"/>
      <c r="T399" s="238">
        <f t="shared" ref="T399:T462" si="97">IF(R399="YES",Q399,0)</f>
        <v>0</v>
      </c>
      <c r="AA399" s="257"/>
      <c r="AB399" s="257"/>
    </row>
    <row r="400" spans="1:28" x14ac:dyDescent="0.3">
      <c r="A400" s="287">
        <v>388</v>
      </c>
      <c r="B400" s="161"/>
      <c r="C400" s="150"/>
      <c r="D400" s="150"/>
      <c r="E400" s="150"/>
      <c r="F400" s="152"/>
      <c r="G400" s="152"/>
      <c r="H400" s="154"/>
      <c r="I400" s="155"/>
      <c r="J400" s="159"/>
      <c r="K400" s="159"/>
      <c r="L400" s="337"/>
      <c r="M400" s="343" t="str">
        <f>IF(L400="","",LOOKUP(L400,'Work Programme'!$A$8:$A$207,'Work Programme'!$B$8:$B$207))</f>
        <v/>
      </c>
      <c r="N400" s="150"/>
      <c r="O400" s="151"/>
      <c r="P400" s="254" t="str">
        <f>IF(H400="","",VLOOKUP(H400,'Overview - Financial Statement'!$A$46:$B$60,2,FALSE))</f>
        <v/>
      </c>
      <c r="Q400" s="255" t="str">
        <f t="shared" si="96"/>
        <v/>
      </c>
      <c r="R400" s="153"/>
      <c r="S400" s="153"/>
      <c r="T400" s="238">
        <f t="shared" si="97"/>
        <v>0</v>
      </c>
      <c r="AA400" s="257"/>
      <c r="AB400" s="257"/>
    </row>
    <row r="401" spans="1:28" x14ac:dyDescent="0.3">
      <c r="A401" s="287">
        <v>389</v>
      </c>
      <c r="B401" s="161"/>
      <c r="C401" s="150"/>
      <c r="D401" s="150"/>
      <c r="E401" s="150"/>
      <c r="F401" s="152"/>
      <c r="G401" s="152"/>
      <c r="H401" s="154"/>
      <c r="I401" s="155"/>
      <c r="J401" s="159"/>
      <c r="K401" s="159"/>
      <c r="L401" s="337"/>
      <c r="M401" s="343" t="str">
        <f>IF(L401="","",LOOKUP(L401,'Work Programme'!$A$8:$A$207,'Work Programme'!$B$8:$B$207))</f>
        <v/>
      </c>
      <c r="N401" s="150"/>
      <c r="O401" s="151"/>
      <c r="P401" s="254" t="str">
        <f>IF(H401="","",VLOOKUP(H401,'Overview - Financial Statement'!$A$46:$B$60,2,FALSE))</f>
        <v/>
      </c>
      <c r="Q401" s="255" t="str">
        <f t="shared" si="96"/>
        <v/>
      </c>
      <c r="R401" s="153"/>
      <c r="S401" s="153"/>
      <c r="T401" s="238">
        <f t="shared" si="97"/>
        <v>0</v>
      </c>
      <c r="AA401" s="257"/>
      <c r="AB401" s="257"/>
    </row>
    <row r="402" spans="1:28" x14ac:dyDescent="0.3">
      <c r="A402" s="287">
        <v>390</v>
      </c>
      <c r="B402" s="161"/>
      <c r="C402" s="150"/>
      <c r="D402" s="150"/>
      <c r="E402" s="150"/>
      <c r="F402" s="152"/>
      <c r="G402" s="152"/>
      <c r="H402" s="154"/>
      <c r="I402" s="155"/>
      <c r="J402" s="159"/>
      <c r="K402" s="159"/>
      <c r="L402" s="337"/>
      <c r="M402" s="343" t="str">
        <f>IF(L402="","",LOOKUP(L402,'Work Programme'!$A$8:$A$207,'Work Programme'!$B$8:$B$207))</f>
        <v/>
      </c>
      <c r="N402" s="150"/>
      <c r="O402" s="151"/>
      <c r="P402" s="254" t="str">
        <f>IF(H402="","",VLOOKUP(H402,'Overview - Financial Statement'!$A$46:$B$60,2,FALSE))</f>
        <v/>
      </c>
      <c r="Q402" s="255" t="str">
        <f t="shared" si="96"/>
        <v/>
      </c>
      <c r="R402" s="153"/>
      <c r="S402" s="153"/>
      <c r="T402" s="238">
        <f t="shared" si="97"/>
        <v>0</v>
      </c>
      <c r="AA402" s="257"/>
      <c r="AB402" s="257"/>
    </row>
    <row r="403" spans="1:28" x14ac:dyDescent="0.3">
      <c r="A403" s="287">
        <v>391</v>
      </c>
      <c r="B403" s="161"/>
      <c r="C403" s="150"/>
      <c r="D403" s="150"/>
      <c r="E403" s="150"/>
      <c r="F403" s="152"/>
      <c r="G403" s="152"/>
      <c r="H403" s="154"/>
      <c r="I403" s="155"/>
      <c r="J403" s="159"/>
      <c r="K403" s="159"/>
      <c r="L403" s="337"/>
      <c r="M403" s="343" t="str">
        <f>IF(L403="","",LOOKUP(L403,'Work Programme'!$A$8:$A$207,'Work Programme'!$B$8:$B$207))</f>
        <v/>
      </c>
      <c r="N403" s="150"/>
      <c r="O403" s="151"/>
      <c r="P403" s="254" t="str">
        <f>IF(H403="","",VLOOKUP(H403,'Overview - Financial Statement'!$A$46:$B$60,2,FALSE))</f>
        <v/>
      </c>
      <c r="Q403" s="255" t="str">
        <f t="shared" si="96"/>
        <v/>
      </c>
      <c r="R403" s="153"/>
      <c r="S403" s="153"/>
      <c r="T403" s="238">
        <f t="shared" si="97"/>
        <v>0</v>
      </c>
      <c r="AA403" s="257"/>
      <c r="AB403" s="257"/>
    </row>
    <row r="404" spans="1:28" x14ac:dyDescent="0.3">
      <c r="A404" s="287">
        <v>392</v>
      </c>
      <c r="B404" s="161"/>
      <c r="C404" s="150"/>
      <c r="D404" s="150"/>
      <c r="E404" s="150"/>
      <c r="F404" s="152"/>
      <c r="G404" s="152"/>
      <c r="H404" s="154"/>
      <c r="I404" s="155"/>
      <c r="J404" s="159"/>
      <c r="K404" s="159"/>
      <c r="L404" s="337"/>
      <c r="M404" s="343" t="str">
        <f>IF(L404="","",LOOKUP(L404,'Work Programme'!$A$8:$A$207,'Work Programme'!$B$8:$B$207))</f>
        <v/>
      </c>
      <c r="N404" s="150"/>
      <c r="O404" s="151"/>
      <c r="P404" s="254" t="str">
        <f>IF(H404="","",VLOOKUP(H404,'Overview - Financial Statement'!$A$46:$B$60,2,FALSE))</f>
        <v/>
      </c>
      <c r="Q404" s="255" t="str">
        <f t="shared" si="96"/>
        <v/>
      </c>
      <c r="R404" s="153"/>
      <c r="S404" s="153"/>
      <c r="T404" s="238">
        <f t="shared" si="97"/>
        <v>0</v>
      </c>
      <c r="AA404" s="257"/>
      <c r="AB404" s="257"/>
    </row>
    <row r="405" spans="1:28" x14ac:dyDescent="0.3">
      <c r="A405" s="287">
        <v>393</v>
      </c>
      <c r="B405" s="161"/>
      <c r="C405" s="150"/>
      <c r="D405" s="150"/>
      <c r="E405" s="150"/>
      <c r="F405" s="152"/>
      <c r="G405" s="152"/>
      <c r="H405" s="154"/>
      <c r="I405" s="155"/>
      <c r="J405" s="159"/>
      <c r="K405" s="159"/>
      <c r="L405" s="337"/>
      <c r="M405" s="343" t="str">
        <f>IF(L405="","",LOOKUP(L405,'Work Programme'!$A$8:$A$207,'Work Programme'!$B$8:$B$207))</f>
        <v/>
      </c>
      <c r="N405" s="150"/>
      <c r="O405" s="151"/>
      <c r="P405" s="254" t="str">
        <f>IF(H405="","",VLOOKUP(H405,'Overview - Financial Statement'!$A$46:$B$60,2,FALSE))</f>
        <v/>
      </c>
      <c r="Q405" s="255" t="str">
        <f t="shared" si="96"/>
        <v/>
      </c>
      <c r="R405" s="153"/>
      <c r="S405" s="153"/>
      <c r="T405" s="238">
        <f t="shared" si="97"/>
        <v>0</v>
      </c>
      <c r="AA405" s="257"/>
      <c r="AB405" s="257"/>
    </row>
    <row r="406" spans="1:28" x14ac:dyDescent="0.3">
      <c r="A406" s="287">
        <v>394</v>
      </c>
      <c r="B406" s="161"/>
      <c r="C406" s="150"/>
      <c r="D406" s="150"/>
      <c r="E406" s="150"/>
      <c r="F406" s="152"/>
      <c r="G406" s="152"/>
      <c r="H406" s="154"/>
      <c r="I406" s="155"/>
      <c r="J406" s="159"/>
      <c r="K406" s="159"/>
      <c r="L406" s="337"/>
      <c r="M406" s="343" t="str">
        <f>IF(L406="","",LOOKUP(L406,'Work Programme'!$A$8:$A$207,'Work Programme'!$B$8:$B$207))</f>
        <v/>
      </c>
      <c r="N406" s="150"/>
      <c r="O406" s="151"/>
      <c r="P406" s="254" t="str">
        <f>IF(H406="","",VLOOKUP(H406,'Overview - Financial Statement'!$A$46:$B$60,2,FALSE))</f>
        <v/>
      </c>
      <c r="Q406" s="255" t="str">
        <f t="shared" si="96"/>
        <v/>
      </c>
      <c r="R406" s="153"/>
      <c r="S406" s="153"/>
      <c r="T406" s="238">
        <f t="shared" si="97"/>
        <v>0</v>
      </c>
      <c r="AA406" s="257"/>
      <c r="AB406" s="257"/>
    </row>
    <row r="407" spans="1:28" x14ac:dyDescent="0.3">
      <c r="A407" s="287">
        <v>395</v>
      </c>
      <c r="B407" s="161"/>
      <c r="C407" s="150"/>
      <c r="D407" s="150"/>
      <c r="E407" s="150"/>
      <c r="F407" s="152"/>
      <c r="G407" s="152"/>
      <c r="H407" s="154"/>
      <c r="I407" s="155"/>
      <c r="J407" s="159"/>
      <c r="K407" s="159"/>
      <c r="L407" s="337"/>
      <c r="M407" s="343" t="str">
        <f>IF(L407="","",LOOKUP(L407,'Work Programme'!$A$8:$A$207,'Work Programme'!$B$8:$B$207))</f>
        <v/>
      </c>
      <c r="N407" s="150"/>
      <c r="O407" s="151"/>
      <c r="P407" s="254" t="str">
        <f>IF(H407="","",VLOOKUP(H407,'Overview - Financial Statement'!$A$46:$B$60,2,FALSE))</f>
        <v/>
      </c>
      <c r="Q407" s="255" t="str">
        <f t="shared" si="96"/>
        <v/>
      </c>
      <c r="R407" s="153"/>
      <c r="S407" s="153"/>
      <c r="T407" s="238">
        <f t="shared" si="97"/>
        <v>0</v>
      </c>
      <c r="AA407" s="257"/>
      <c r="AB407" s="257"/>
    </row>
    <row r="408" spans="1:28" x14ac:dyDescent="0.3">
      <c r="A408" s="287">
        <v>396</v>
      </c>
      <c r="B408" s="161"/>
      <c r="C408" s="150"/>
      <c r="D408" s="150"/>
      <c r="E408" s="150"/>
      <c r="F408" s="152"/>
      <c r="G408" s="152"/>
      <c r="H408" s="154"/>
      <c r="I408" s="155"/>
      <c r="J408" s="159"/>
      <c r="K408" s="159"/>
      <c r="L408" s="337"/>
      <c r="M408" s="343" t="str">
        <f>IF(L408="","",LOOKUP(L408,'Work Programme'!$A$8:$A$207,'Work Programme'!$B$8:$B$207))</f>
        <v/>
      </c>
      <c r="N408" s="150"/>
      <c r="O408" s="151"/>
      <c r="P408" s="254" t="str">
        <f>IF(H408="","",VLOOKUP(H408,'Overview - Financial Statement'!$A$46:$B$60,2,FALSE))</f>
        <v/>
      </c>
      <c r="Q408" s="255" t="str">
        <f t="shared" si="96"/>
        <v/>
      </c>
      <c r="R408" s="153"/>
      <c r="S408" s="153"/>
      <c r="T408" s="238">
        <f t="shared" si="97"/>
        <v>0</v>
      </c>
      <c r="AA408" s="257"/>
      <c r="AB408" s="257"/>
    </row>
    <row r="409" spans="1:28" x14ac:dyDescent="0.3">
      <c r="A409" s="287">
        <v>397</v>
      </c>
      <c r="B409" s="161"/>
      <c r="C409" s="150"/>
      <c r="D409" s="150"/>
      <c r="E409" s="150"/>
      <c r="F409" s="152"/>
      <c r="G409" s="152"/>
      <c r="H409" s="154"/>
      <c r="I409" s="155"/>
      <c r="J409" s="159"/>
      <c r="K409" s="159"/>
      <c r="L409" s="337"/>
      <c r="M409" s="343" t="str">
        <f>IF(L409="","",LOOKUP(L409,'Work Programme'!$A$8:$A$207,'Work Programme'!$B$8:$B$207))</f>
        <v/>
      </c>
      <c r="N409" s="150"/>
      <c r="O409" s="151"/>
      <c r="P409" s="254" t="str">
        <f>IF(H409="","",VLOOKUP(H409,'Overview - Financial Statement'!$A$46:$B$60,2,FALSE))</f>
        <v/>
      </c>
      <c r="Q409" s="255" t="str">
        <f t="shared" si="96"/>
        <v/>
      </c>
      <c r="R409" s="153"/>
      <c r="S409" s="153"/>
      <c r="T409" s="238">
        <f t="shared" si="97"/>
        <v>0</v>
      </c>
      <c r="AA409" s="257"/>
      <c r="AB409" s="257"/>
    </row>
    <row r="410" spans="1:28" x14ac:dyDescent="0.3">
      <c r="A410" s="287">
        <v>398</v>
      </c>
      <c r="B410" s="161"/>
      <c r="C410" s="150"/>
      <c r="D410" s="150"/>
      <c r="E410" s="150"/>
      <c r="F410" s="152"/>
      <c r="G410" s="152"/>
      <c r="H410" s="154"/>
      <c r="I410" s="155"/>
      <c r="J410" s="159"/>
      <c r="K410" s="159"/>
      <c r="L410" s="337"/>
      <c r="M410" s="343" t="str">
        <f>IF(L410="","",LOOKUP(L410,'Work Programme'!$A$8:$A$207,'Work Programme'!$B$8:$B$207))</f>
        <v/>
      </c>
      <c r="N410" s="150"/>
      <c r="O410" s="151"/>
      <c r="P410" s="254" t="str">
        <f>IF(H410="","",VLOOKUP(H410,'Overview - Financial Statement'!$A$46:$B$60,2,FALSE))</f>
        <v/>
      </c>
      <c r="Q410" s="255" t="str">
        <f t="shared" si="96"/>
        <v/>
      </c>
      <c r="R410" s="153"/>
      <c r="S410" s="153"/>
      <c r="T410" s="238">
        <f t="shared" si="97"/>
        <v>0</v>
      </c>
      <c r="AA410" s="257"/>
      <c r="AB410" s="257"/>
    </row>
    <row r="411" spans="1:28" x14ac:dyDescent="0.3">
      <c r="A411" s="287">
        <v>399</v>
      </c>
      <c r="B411" s="161"/>
      <c r="C411" s="150"/>
      <c r="D411" s="150"/>
      <c r="E411" s="150"/>
      <c r="F411" s="152"/>
      <c r="G411" s="152"/>
      <c r="H411" s="154"/>
      <c r="I411" s="155"/>
      <c r="J411" s="159"/>
      <c r="K411" s="159"/>
      <c r="L411" s="337"/>
      <c r="M411" s="343" t="str">
        <f>IF(L411="","",LOOKUP(L411,'Work Programme'!$A$8:$A$207,'Work Programme'!$B$8:$B$207))</f>
        <v/>
      </c>
      <c r="N411" s="150"/>
      <c r="O411" s="151"/>
      <c r="P411" s="254" t="str">
        <f>IF(H411="","",VLOOKUP(H411,'Overview - Financial Statement'!$A$46:$B$60,2,FALSE))</f>
        <v/>
      </c>
      <c r="Q411" s="255" t="str">
        <f t="shared" si="96"/>
        <v/>
      </c>
      <c r="R411" s="153"/>
      <c r="S411" s="153"/>
      <c r="T411" s="238">
        <f t="shared" si="97"/>
        <v>0</v>
      </c>
      <c r="AA411" s="257"/>
      <c r="AB411" s="257"/>
    </row>
    <row r="412" spans="1:28" x14ac:dyDescent="0.3">
      <c r="A412" s="287">
        <v>400</v>
      </c>
      <c r="B412" s="161"/>
      <c r="C412" s="150"/>
      <c r="D412" s="150"/>
      <c r="E412" s="150"/>
      <c r="F412" s="152"/>
      <c r="G412" s="152"/>
      <c r="H412" s="154"/>
      <c r="I412" s="155"/>
      <c r="J412" s="159"/>
      <c r="K412" s="159"/>
      <c r="L412" s="337"/>
      <c r="M412" s="343" t="str">
        <f>IF(L412="","",LOOKUP(L412,'Work Programme'!$A$8:$A$207,'Work Programme'!$B$8:$B$207))</f>
        <v/>
      </c>
      <c r="N412" s="150"/>
      <c r="O412" s="151"/>
      <c r="P412" s="254" t="str">
        <f>IF(H412="","",VLOOKUP(H412,'Overview - Financial Statement'!$A$46:$B$60,2,FALSE))</f>
        <v/>
      </c>
      <c r="Q412" s="255" t="str">
        <f t="shared" si="96"/>
        <v/>
      </c>
      <c r="R412" s="153"/>
      <c r="S412" s="153"/>
      <c r="T412" s="238">
        <f t="shared" si="97"/>
        <v>0</v>
      </c>
      <c r="AA412" s="257"/>
      <c r="AB412" s="257"/>
    </row>
    <row r="413" spans="1:28" x14ac:dyDescent="0.3">
      <c r="A413" s="287">
        <v>401</v>
      </c>
      <c r="B413" s="161"/>
      <c r="C413" s="150"/>
      <c r="D413" s="150"/>
      <c r="E413" s="150"/>
      <c r="F413" s="152"/>
      <c r="G413" s="152"/>
      <c r="H413" s="154"/>
      <c r="I413" s="155"/>
      <c r="J413" s="159"/>
      <c r="K413" s="159"/>
      <c r="L413" s="337"/>
      <c r="M413" s="343" t="str">
        <f>IF(L413="","",LOOKUP(L413,'Work Programme'!$A$8:$A$207,'Work Programme'!$B$8:$B$207))</f>
        <v/>
      </c>
      <c r="N413" s="150"/>
      <c r="O413" s="151"/>
      <c r="P413" s="254" t="str">
        <f>IF(H413="","",VLOOKUP(H413,'Overview - Financial Statement'!$A$46:$B$60,2,FALSE))</f>
        <v/>
      </c>
      <c r="Q413" s="255" t="str">
        <f t="shared" si="96"/>
        <v/>
      </c>
      <c r="R413" s="153"/>
      <c r="S413" s="153"/>
      <c r="T413" s="238">
        <f t="shared" si="97"/>
        <v>0</v>
      </c>
      <c r="AA413" s="257"/>
      <c r="AB413" s="257"/>
    </row>
    <row r="414" spans="1:28" x14ac:dyDescent="0.3">
      <c r="A414" s="287">
        <v>402</v>
      </c>
      <c r="B414" s="161"/>
      <c r="C414" s="150"/>
      <c r="D414" s="150"/>
      <c r="E414" s="150"/>
      <c r="F414" s="152"/>
      <c r="G414" s="152"/>
      <c r="H414" s="154"/>
      <c r="I414" s="155"/>
      <c r="J414" s="159"/>
      <c r="K414" s="159"/>
      <c r="L414" s="337"/>
      <c r="M414" s="343" t="str">
        <f>IF(L414="","",LOOKUP(L414,'Work Programme'!$A$8:$A$207,'Work Programme'!$B$8:$B$207))</f>
        <v/>
      </c>
      <c r="N414" s="150"/>
      <c r="O414" s="151"/>
      <c r="P414" s="254" t="str">
        <f>IF(H414="","",VLOOKUP(H414,'Overview - Financial Statement'!$A$46:$B$60,2,FALSE))</f>
        <v/>
      </c>
      <c r="Q414" s="255" t="str">
        <f t="shared" si="96"/>
        <v/>
      </c>
      <c r="R414" s="153"/>
      <c r="S414" s="153"/>
      <c r="T414" s="238">
        <f t="shared" si="97"/>
        <v>0</v>
      </c>
      <c r="AA414" s="257"/>
      <c r="AB414" s="257"/>
    </row>
    <row r="415" spans="1:28" x14ac:dyDescent="0.3">
      <c r="A415" s="287">
        <v>403</v>
      </c>
      <c r="B415" s="161"/>
      <c r="C415" s="150"/>
      <c r="D415" s="150"/>
      <c r="E415" s="150"/>
      <c r="F415" s="152"/>
      <c r="G415" s="152"/>
      <c r="H415" s="154"/>
      <c r="I415" s="155"/>
      <c r="J415" s="159"/>
      <c r="K415" s="159"/>
      <c r="L415" s="337"/>
      <c r="M415" s="343" t="str">
        <f>IF(L415="","",LOOKUP(L415,'Work Programme'!$A$8:$A$207,'Work Programme'!$B$8:$B$207))</f>
        <v/>
      </c>
      <c r="N415" s="150"/>
      <c r="O415" s="151"/>
      <c r="P415" s="254" t="str">
        <f>IF(H415="","",VLOOKUP(H415,'Overview - Financial Statement'!$A$46:$B$60,2,FALSE))</f>
        <v/>
      </c>
      <c r="Q415" s="255" t="str">
        <f t="shared" si="96"/>
        <v/>
      </c>
      <c r="R415" s="153"/>
      <c r="S415" s="153"/>
      <c r="T415" s="238">
        <f t="shared" si="97"/>
        <v>0</v>
      </c>
      <c r="AA415" s="257"/>
      <c r="AB415" s="257"/>
    </row>
    <row r="416" spans="1:28" x14ac:dyDescent="0.3">
      <c r="A416" s="287">
        <v>404</v>
      </c>
      <c r="B416" s="161"/>
      <c r="C416" s="150"/>
      <c r="D416" s="150"/>
      <c r="E416" s="150"/>
      <c r="F416" s="152"/>
      <c r="G416" s="152"/>
      <c r="H416" s="154"/>
      <c r="I416" s="155"/>
      <c r="J416" s="159"/>
      <c r="K416" s="159"/>
      <c r="L416" s="337"/>
      <c r="M416" s="343" t="str">
        <f>IF(L416="","",LOOKUP(L416,'Work Programme'!$A$8:$A$207,'Work Programme'!$B$8:$B$207))</f>
        <v/>
      </c>
      <c r="N416" s="150"/>
      <c r="O416" s="151"/>
      <c r="P416" s="254" t="str">
        <f>IF(H416="","",VLOOKUP(H416,'Overview - Financial Statement'!$A$46:$B$60,2,FALSE))</f>
        <v/>
      </c>
      <c r="Q416" s="255" t="str">
        <f t="shared" si="96"/>
        <v/>
      </c>
      <c r="R416" s="153"/>
      <c r="S416" s="153"/>
      <c r="T416" s="238">
        <f t="shared" si="97"/>
        <v>0</v>
      </c>
      <c r="AA416" s="257"/>
      <c r="AB416" s="257"/>
    </row>
    <row r="417" spans="1:28" x14ac:dyDescent="0.3">
      <c r="A417" s="287">
        <v>405</v>
      </c>
      <c r="B417" s="161"/>
      <c r="C417" s="150"/>
      <c r="D417" s="150"/>
      <c r="E417" s="150"/>
      <c r="F417" s="152"/>
      <c r="G417" s="152"/>
      <c r="H417" s="154"/>
      <c r="I417" s="155"/>
      <c r="J417" s="159"/>
      <c r="K417" s="159"/>
      <c r="L417" s="337"/>
      <c r="M417" s="343" t="str">
        <f>IF(L417="","",LOOKUP(L417,'Work Programme'!$A$8:$A$207,'Work Programme'!$B$8:$B$207))</f>
        <v/>
      </c>
      <c r="N417" s="150"/>
      <c r="O417" s="151"/>
      <c r="P417" s="254" t="str">
        <f>IF(H417="","",VLOOKUP(H417,'Overview - Financial Statement'!$A$46:$B$60,2,FALSE))</f>
        <v/>
      </c>
      <c r="Q417" s="255" t="str">
        <f t="shared" si="96"/>
        <v/>
      </c>
      <c r="R417" s="153"/>
      <c r="S417" s="153"/>
      <c r="T417" s="238">
        <f t="shared" si="97"/>
        <v>0</v>
      </c>
      <c r="AA417" s="257"/>
      <c r="AB417" s="257"/>
    </row>
    <row r="418" spans="1:28" x14ac:dyDescent="0.3">
      <c r="A418" s="287">
        <v>406</v>
      </c>
      <c r="B418" s="161"/>
      <c r="C418" s="150"/>
      <c r="D418" s="150"/>
      <c r="E418" s="150"/>
      <c r="F418" s="152"/>
      <c r="G418" s="152"/>
      <c r="H418" s="154"/>
      <c r="I418" s="155"/>
      <c r="J418" s="159"/>
      <c r="K418" s="159"/>
      <c r="L418" s="337"/>
      <c r="M418" s="343" t="str">
        <f>IF(L418="","",LOOKUP(L418,'Work Programme'!$A$8:$A$207,'Work Programme'!$B$8:$B$207))</f>
        <v/>
      </c>
      <c r="N418" s="150"/>
      <c r="O418" s="151"/>
      <c r="P418" s="254" t="str">
        <f>IF(H418="","",VLOOKUP(H418,'Overview - Financial Statement'!$A$46:$B$60,2,FALSE))</f>
        <v/>
      </c>
      <c r="Q418" s="255" t="str">
        <f t="shared" si="96"/>
        <v/>
      </c>
      <c r="R418" s="153"/>
      <c r="S418" s="153"/>
      <c r="T418" s="238">
        <f t="shared" si="97"/>
        <v>0</v>
      </c>
      <c r="AA418" s="257"/>
      <c r="AB418" s="257"/>
    </row>
    <row r="419" spans="1:28" x14ac:dyDescent="0.3">
      <c r="A419" s="287">
        <v>407</v>
      </c>
      <c r="B419" s="161"/>
      <c r="C419" s="150"/>
      <c r="D419" s="150"/>
      <c r="E419" s="150"/>
      <c r="F419" s="152"/>
      <c r="G419" s="152"/>
      <c r="H419" s="154"/>
      <c r="I419" s="155"/>
      <c r="J419" s="159"/>
      <c r="K419" s="159"/>
      <c r="L419" s="337"/>
      <c r="M419" s="343" t="str">
        <f>IF(L419="","",LOOKUP(L419,'Work Programme'!$A$8:$A$207,'Work Programme'!$B$8:$B$207))</f>
        <v/>
      </c>
      <c r="N419" s="150"/>
      <c r="O419" s="151"/>
      <c r="P419" s="254" t="str">
        <f>IF(H419="","",VLOOKUP(H419,'Overview - Financial Statement'!$A$46:$B$60,2,FALSE))</f>
        <v/>
      </c>
      <c r="Q419" s="255" t="str">
        <f t="shared" si="96"/>
        <v/>
      </c>
      <c r="R419" s="153"/>
      <c r="S419" s="153"/>
      <c r="T419" s="238">
        <f t="shared" si="97"/>
        <v>0</v>
      </c>
      <c r="AA419" s="257"/>
      <c r="AB419" s="257"/>
    </row>
    <row r="420" spans="1:28" x14ac:dyDescent="0.3">
      <c r="A420" s="287">
        <v>408</v>
      </c>
      <c r="B420" s="161"/>
      <c r="C420" s="150"/>
      <c r="D420" s="150"/>
      <c r="E420" s="150"/>
      <c r="F420" s="152"/>
      <c r="G420" s="152"/>
      <c r="H420" s="154"/>
      <c r="I420" s="155"/>
      <c r="J420" s="159"/>
      <c r="K420" s="159"/>
      <c r="L420" s="337"/>
      <c r="M420" s="343" t="str">
        <f>IF(L420="","",LOOKUP(L420,'Work Programme'!$A$8:$A$207,'Work Programme'!$B$8:$B$207))</f>
        <v/>
      </c>
      <c r="N420" s="150"/>
      <c r="O420" s="151"/>
      <c r="P420" s="254" t="str">
        <f>IF(H420="","",VLOOKUP(H420,'Overview - Financial Statement'!$A$46:$B$60,2,FALSE))</f>
        <v/>
      </c>
      <c r="Q420" s="255" t="str">
        <f t="shared" si="96"/>
        <v/>
      </c>
      <c r="R420" s="153"/>
      <c r="S420" s="153"/>
      <c r="T420" s="238">
        <f t="shared" si="97"/>
        <v>0</v>
      </c>
      <c r="AA420" s="257"/>
      <c r="AB420" s="257"/>
    </row>
    <row r="421" spans="1:28" x14ac:dyDescent="0.3">
      <c r="A421" s="287">
        <v>409</v>
      </c>
      <c r="B421" s="161"/>
      <c r="C421" s="150"/>
      <c r="D421" s="150"/>
      <c r="E421" s="150"/>
      <c r="F421" s="152"/>
      <c r="G421" s="152"/>
      <c r="H421" s="154"/>
      <c r="I421" s="155"/>
      <c r="J421" s="159"/>
      <c r="K421" s="159"/>
      <c r="L421" s="337"/>
      <c r="M421" s="343" t="str">
        <f>IF(L421="","",LOOKUP(L421,'Work Programme'!$A$8:$A$207,'Work Programme'!$B$8:$B$207))</f>
        <v/>
      </c>
      <c r="N421" s="150"/>
      <c r="O421" s="151"/>
      <c r="P421" s="254" t="str">
        <f>IF(H421="","",VLOOKUP(H421,'Overview - Financial Statement'!$A$46:$B$60,2,FALSE))</f>
        <v/>
      </c>
      <c r="Q421" s="255" t="str">
        <f t="shared" si="96"/>
        <v/>
      </c>
      <c r="R421" s="153"/>
      <c r="S421" s="153"/>
      <c r="T421" s="238">
        <f t="shared" si="97"/>
        <v>0</v>
      </c>
      <c r="AA421" s="257"/>
      <c r="AB421" s="257"/>
    </row>
    <row r="422" spans="1:28" x14ac:dyDescent="0.3">
      <c r="A422" s="287">
        <v>410</v>
      </c>
      <c r="B422" s="161"/>
      <c r="C422" s="150"/>
      <c r="D422" s="150"/>
      <c r="E422" s="150"/>
      <c r="F422" s="152"/>
      <c r="G422" s="152"/>
      <c r="H422" s="154"/>
      <c r="I422" s="155"/>
      <c r="J422" s="159"/>
      <c r="K422" s="159"/>
      <c r="L422" s="337"/>
      <c r="M422" s="343" t="str">
        <f>IF(L422="","",LOOKUP(L422,'Work Programme'!$A$8:$A$207,'Work Programme'!$B$8:$B$207))</f>
        <v/>
      </c>
      <c r="N422" s="150"/>
      <c r="O422" s="151"/>
      <c r="P422" s="254" t="str">
        <f>IF(H422="","",VLOOKUP(H422,'Overview - Financial Statement'!$A$46:$B$60,2,FALSE))</f>
        <v/>
      </c>
      <c r="Q422" s="255" t="str">
        <f t="shared" si="96"/>
        <v/>
      </c>
      <c r="R422" s="153"/>
      <c r="S422" s="153"/>
      <c r="T422" s="238">
        <f t="shared" si="97"/>
        <v>0</v>
      </c>
      <c r="AA422" s="257"/>
      <c r="AB422" s="257"/>
    </row>
    <row r="423" spans="1:28" x14ac:dyDescent="0.3">
      <c r="A423" s="287">
        <v>411</v>
      </c>
      <c r="B423" s="161"/>
      <c r="C423" s="150"/>
      <c r="D423" s="150"/>
      <c r="E423" s="150"/>
      <c r="F423" s="152"/>
      <c r="G423" s="152"/>
      <c r="H423" s="154"/>
      <c r="I423" s="155"/>
      <c r="J423" s="159"/>
      <c r="K423" s="159"/>
      <c r="L423" s="337"/>
      <c r="M423" s="343" t="str">
        <f>IF(L423="","",LOOKUP(L423,'Work Programme'!$A$8:$A$207,'Work Programme'!$B$8:$B$207))</f>
        <v/>
      </c>
      <c r="N423" s="150"/>
      <c r="O423" s="151"/>
      <c r="P423" s="254" t="str">
        <f>IF(H423="","",VLOOKUP(H423,'Overview - Financial Statement'!$A$46:$B$60,2,FALSE))</f>
        <v/>
      </c>
      <c r="Q423" s="255" t="str">
        <f t="shared" si="96"/>
        <v/>
      </c>
      <c r="R423" s="153"/>
      <c r="S423" s="153"/>
      <c r="T423" s="238">
        <f t="shared" si="97"/>
        <v>0</v>
      </c>
      <c r="AA423" s="257"/>
      <c r="AB423" s="257"/>
    </row>
    <row r="424" spans="1:28" x14ac:dyDescent="0.3">
      <c r="A424" s="287">
        <v>412</v>
      </c>
      <c r="B424" s="161"/>
      <c r="C424" s="150"/>
      <c r="D424" s="150"/>
      <c r="E424" s="150"/>
      <c r="F424" s="152"/>
      <c r="G424" s="152"/>
      <c r="H424" s="154"/>
      <c r="I424" s="155"/>
      <c r="J424" s="159"/>
      <c r="K424" s="159"/>
      <c r="L424" s="337"/>
      <c r="M424" s="343" t="str">
        <f>IF(L424="","",LOOKUP(L424,'Work Programme'!$A$8:$A$207,'Work Programme'!$B$8:$B$207))</f>
        <v/>
      </c>
      <c r="N424" s="150"/>
      <c r="O424" s="151"/>
      <c r="P424" s="254" t="str">
        <f>IF(H424="","",VLOOKUP(H424,'Overview - Financial Statement'!$A$46:$B$60,2,FALSE))</f>
        <v/>
      </c>
      <c r="Q424" s="255" t="str">
        <f t="shared" si="96"/>
        <v/>
      </c>
      <c r="R424" s="153"/>
      <c r="S424" s="153"/>
      <c r="T424" s="238">
        <f t="shared" si="97"/>
        <v>0</v>
      </c>
      <c r="AA424" s="257"/>
      <c r="AB424" s="257"/>
    </row>
    <row r="425" spans="1:28" x14ac:dyDescent="0.3">
      <c r="A425" s="287">
        <v>413</v>
      </c>
      <c r="B425" s="161"/>
      <c r="C425" s="150"/>
      <c r="D425" s="150"/>
      <c r="E425" s="150"/>
      <c r="F425" s="152"/>
      <c r="G425" s="152"/>
      <c r="H425" s="154"/>
      <c r="I425" s="155"/>
      <c r="J425" s="159"/>
      <c r="K425" s="159"/>
      <c r="L425" s="337"/>
      <c r="M425" s="343" t="str">
        <f>IF(L425="","",LOOKUP(L425,'Work Programme'!$A$8:$A$207,'Work Programme'!$B$8:$B$207))</f>
        <v/>
      </c>
      <c r="N425" s="150"/>
      <c r="O425" s="151"/>
      <c r="P425" s="254" t="str">
        <f>IF(H425="","",VLOOKUP(H425,'Overview - Financial Statement'!$A$46:$B$60,2,FALSE))</f>
        <v/>
      </c>
      <c r="Q425" s="255" t="str">
        <f t="shared" si="96"/>
        <v/>
      </c>
      <c r="R425" s="153"/>
      <c r="S425" s="153"/>
      <c r="T425" s="238">
        <f t="shared" si="97"/>
        <v>0</v>
      </c>
      <c r="AA425" s="257"/>
      <c r="AB425" s="257"/>
    </row>
    <row r="426" spans="1:28" x14ac:dyDescent="0.3">
      <c r="A426" s="287">
        <v>414</v>
      </c>
      <c r="B426" s="161"/>
      <c r="C426" s="150"/>
      <c r="D426" s="150"/>
      <c r="E426" s="150"/>
      <c r="F426" s="152"/>
      <c r="G426" s="152"/>
      <c r="H426" s="154"/>
      <c r="I426" s="155"/>
      <c r="J426" s="159"/>
      <c r="K426" s="159"/>
      <c r="L426" s="337"/>
      <c r="M426" s="343" t="str">
        <f>IF(L426="","",LOOKUP(L426,'Work Programme'!$A$8:$A$207,'Work Programme'!$B$8:$B$207))</f>
        <v/>
      </c>
      <c r="N426" s="150"/>
      <c r="O426" s="151"/>
      <c r="P426" s="254" t="str">
        <f>IF(H426="","",VLOOKUP(H426,'Overview - Financial Statement'!$A$46:$B$60,2,FALSE))</f>
        <v/>
      </c>
      <c r="Q426" s="255" t="str">
        <f t="shared" si="96"/>
        <v/>
      </c>
      <c r="R426" s="153"/>
      <c r="S426" s="153"/>
      <c r="T426" s="238">
        <f t="shared" si="97"/>
        <v>0</v>
      </c>
      <c r="AA426" s="257"/>
      <c r="AB426" s="257"/>
    </row>
    <row r="427" spans="1:28" x14ac:dyDescent="0.3">
      <c r="A427" s="287">
        <v>415</v>
      </c>
      <c r="B427" s="161"/>
      <c r="C427" s="150"/>
      <c r="D427" s="150"/>
      <c r="E427" s="150"/>
      <c r="F427" s="152"/>
      <c r="G427" s="152"/>
      <c r="H427" s="154"/>
      <c r="I427" s="155"/>
      <c r="J427" s="159"/>
      <c r="K427" s="159"/>
      <c r="L427" s="337"/>
      <c r="M427" s="343" t="str">
        <f>IF(L427="","",LOOKUP(L427,'Work Programme'!$A$8:$A$207,'Work Programme'!$B$8:$B$207))</f>
        <v/>
      </c>
      <c r="N427" s="150"/>
      <c r="O427" s="151"/>
      <c r="P427" s="254" t="str">
        <f>IF(H427="","",VLOOKUP(H427,'Overview - Financial Statement'!$A$46:$B$60,2,FALSE))</f>
        <v/>
      </c>
      <c r="Q427" s="255" t="str">
        <f t="shared" si="96"/>
        <v/>
      </c>
      <c r="R427" s="153"/>
      <c r="S427" s="153"/>
      <c r="T427" s="238">
        <f t="shared" si="97"/>
        <v>0</v>
      </c>
      <c r="AA427" s="257"/>
      <c r="AB427" s="257"/>
    </row>
    <row r="428" spans="1:28" x14ac:dyDescent="0.3">
      <c r="A428" s="287">
        <v>416</v>
      </c>
      <c r="B428" s="161"/>
      <c r="C428" s="150"/>
      <c r="D428" s="150"/>
      <c r="E428" s="150"/>
      <c r="F428" s="152"/>
      <c r="G428" s="152"/>
      <c r="H428" s="154"/>
      <c r="I428" s="155"/>
      <c r="J428" s="159"/>
      <c r="K428" s="159"/>
      <c r="L428" s="337"/>
      <c r="M428" s="343" t="str">
        <f>IF(L428="","",LOOKUP(L428,'Work Programme'!$A$8:$A$207,'Work Programme'!$B$8:$B$207))</f>
        <v/>
      </c>
      <c r="N428" s="150"/>
      <c r="O428" s="151"/>
      <c r="P428" s="254" t="str">
        <f>IF(H428="","",VLOOKUP(H428,'Overview - Financial Statement'!$A$46:$B$60,2,FALSE))</f>
        <v/>
      </c>
      <c r="Q428" s="255" t="str">
        <f t="shared" si="96"/>
        <v/>
      </c>
      <c r="R428" s="153"/>
      <c r="S428" s="153"/>
      <c r="T428" s="238">
        <f t="shared" si="97"/>
        <v>0</v>
      </c>
      <c r="AA428" s="257"/>
      <c r="AB428" s="257"/>
    </row>
    <row r="429" spans="1:28" x14ac:dyDescent="0.3">
      <c r="A429" s="287">
        <v>417</v>
      </c>
      <c r="B429" s="161"/>
      <c r="C429" s="150"/>
      <c r="D429" s="150"/>
      <c r="E429" s="150"/>
      <c r="F429" s="152"/>
      <c r="G429" s="152"/>
      <c r="H429" s="154"/>
      <c r="I429" s="155"/>
      <c r="J429" s="159"/>
      <c r="K429" s="159"/>
      <c r="L429" s="337"/>
      <c r="M429" s="343" t="str">
        <f>IF(L429="","",LOOKUP(L429,'Work Programme'!$A$8:$A$207,'Work Programme'!$B$8:$B$207))</f>
        <v/>
      </c>
      <c r="N429" s="150"/>
      <c r="O429" s="151"/>
      <c r="P429" s="254" t="str">
        <f>IF(H429="","",VLOOKUP(H429,'Overview - Financial Statement'!$A$46:$B$60,2,FALSE))</f>
        <v/>
      </c>
      <c r="Q429" s="255" t="str">
        <f t="shared" si="96"/>
        <v/>
      </c>
      <c r="R429" s="153"/>
      <c r="S429" s="153"/>
      <c r="T429" s="238">
        <f t="shared" si="97"/>
        <v>0</v>
      </c>
      <c r="AA429" s="257"/>
      <c r="AB429" s="257"/>
    </row>
    <row r="430" spans="1:28" x14ac:dyDescent="0.3">
      <c r="A430" s="287">
        <v>418</v>
      </c>
      <c r="B430" s="161"/>
      <c r="C430" s="150"/>
      <c r="D430" s="150"/>
      <c r="E430" s="150"/>
      <c r="F430" s="152"/>
      <c r="G430" s="152"/>
      <c r="H430" s="154"/>
      <c r="I430" s="155"/>
      <c r="J430" s="159"/>
      <c r="K430" s="159"/>
      <c r="L430" s="337"/>
      <c r="M430" s="343" t="str">
        <f>IF(L430="","",LOOKUP(L430,'Work Programme'!$A$8:$A$207,'Work Programme'!$B$8:$B$207))</f>
        <v/>
      </c>
      <c r="N430" s="150"/>
      <c r="O430" s="151"/>
      <c r="P430" s="254" t="str">
        <f>IF(H430="","",VLOOKUP(H430,'Overview - Financial Statement'!$A$46:$B$60,2,FALSE))</f>
        <v/>
      </c>
      <c r="Q430" s="255" t="str">
        <f t="shared" si="96"/>
        <v/>
      </c>
      <c r="R430" s="153"/>
      <c r="S430" s="153"/>
      <c r="T430" s="238">
        <f t="shared" si="97"/>
        <v>0</v>
      </c>
      <c r="AA430" s="257"/>
      <c r="AB430" s="257"/>
    </row>
    <row r="431" spans="1:28" x14ac:dyDescent="0.3">
      <c r="A431" s="287">
        <v>419</v>
      </c>
      <c r="B431" s="161"/>
      <c r="C431" s="150"/>
      <c r="D431" s="150"/>
      <c r="E431" s="150"/>
      <c r="F431" s="152"/>
      <c r="G431" s="152"/>
      <c r="H431" s="154"/>
      <c r="I431" s="155"/>
      <c r="J431" s="159"/>
      <c r="K431" s="159"/>
      <c r="L431" s="337"/>
      <c r="M431" s="343" t="str">
        <f>IF(L431="","",LOOKUP(L431,'Work Programme'!$A$8:$A$207,'Work Programme'!$B$8:$B$207))</f>
        <v/>
      </c>
      <c r="N431" s="150"/>
      <c r="O431" s="151"/>
      <c r="P431" s="254" t="str">
        <f>IF(H431="","",VLOOKUP(H431,'Overview - Financial Statement'!$A$46:$B$60,2,FALSE))</f>
        <v/>
      </c>
      <c r="Q431" s="255" t="str">
        <f t="shared" si="96"/>
        <v/>
      </c>
      <c r="R431" s="153"/>
      <c r="S431" s="153"/>
      <c r="T431" s="238">
        <f t="shared" si="97"/>
        <v>0</v>
      </c>
      <c r="AA431" s="257"/>
      <c r="AB431" s="257"/>
    </row>
    <row r="432" spans="1:28" x14ac:dyDescent="0.3">
      <c r="A432" s="287">
        <v>420</v>
      </c>
      <c r="B432" s="161"/>
      <c r="C432" s="150"/>
      <c r="D432" s="150"/>
      <c r="E432" s="150"/>
      <c r="F432" s="152"/>
      <c r="G432" s="152"/>
      <c r="H432" s="154"/>
      <c r="I432" s="155"/>
      <c r="J432" s="159"/>
      <c r="K432" s="159"/>
      <c r="L432" s="337"/>
      <c r="M432" s="343" t="str">
        <f>IF(L432="","",LOOKUP(L432,'Work Programme'!$A$8:$A$207,'Work Programme'!$B$8:$B$207))</f>
        <v/>
      </c>
      <c r="N432" s="150"/>
      <c r="O432" s="151"/>
      <c r="P432" s="254" t="str">
        <f>IF(H432="","",VLOOKUP(H432,'Overview - Financial Statement'!$A$46:$B$60,2,FALSE))</f>
        <v/>
      </c>
      <c r="Q432" s="255" t="str">
        <f t="shared" si="96"/>
        <v/>
      </c>
      <c r="R432" s="153"/>
      <c r="S432" s="153"/>
      <c r="T432" s="238">
        <f t="shared" si="97"/>
        <v>0</v>
      </c>
      <c r="AA432" s="257"/>
      <c r="AB432" s="257"/>
    </row>
    <row r="433" spans="1:28" x14ac:dyDescent="0.3">
      <c r="A433" s="287">
        <v>421</v>
      </c>
      <c r="B433" s="161"/>
      <c r="C433" s="150"/>
      <c r="D433" s="150"/>
      <c r="E433" s="150"/>
      <c r="F433" s="152"/>
      <c r="G433" s="152"/>
      <c r="H433" s="154"/>
      <c r="I433" s="155"/>
      <c r="J433" s="159"/>
      <c r="K433" s="159"/>
      <c r="L433" s="337"/>
      <c r="M433" s="343" t="str">
        <f>IF(L433="","",LOOKUP(L433,'Work Programme'!$A$8:$A$207,'Work Programme'!$B$8:$B$207))</f>
        <v/>
      </c>
      <c r="N433" s="150"/>
      <c r="O433" s="151"/>
      <c r="P433" s="254" t="str">
        <f>IF(H433="","",VLOOKUP(H433,'Overview - Financial Statement'!$A$46:$B$60,2,FALSE))</f>
        <v/>
      </c>
      <c r="Q433" s="255" t="str">
        <f t="shared" si="96"/>
        <v/>
      </c>
      <c r="R433" s="153"/>
      <c r="S433" s="153"/>
      <c r="T433" s="238">
        <f t="shared" si="97"/>
        <v>0</v>
      </c>
      <c r="AA433" s="257"/>
      <c r="AB433" s="257"/>
    </row>
    <row r="434" spans="1:28" x14ac:dyDescent="0.3">
      <c r="A434" s="287">
        <v>422</v>
      </c>
      <c r="B434" s="161"/>
      <c r="C434" s="150"/>
      <c r="D434" s="150"/>
      <c r="E434" s="150"/>
      <c r="F434" s="152"/>
      <c r="G434" s="152"/>
      <c r="H434" s="154"/>
      <c r="I434" s="155"/>
      <c r="J434" s="159"/>
      <c r="K434" s="159"/>
      <c r="L434" s="337"/>
      <c r="M434" s="343" t="str">
        <f>IF(L434="","",LOOKUP(L434,'Work Programme'!$A$8:$A$207,'Work Programme'!$B$8:$B$207))</f>
        <v/>
      </c>
      <c r="N434" s="150"/>
      <c r="O434" s="151"/>
      <c r="P434" s="254" t="str">
        <f>IF(H434="","",VLOOKUP(H434,'Overview - Financial Statement'!$A$46:$B$60,2,FALSE))</f>
        <v/>
      </c>
      <c r="Q434" s="255" t="str">
        <f t="shared" si="96"/>
        <v/>
      </c>
      <c r="R434" s="153"/>
      <c r="S434" s="153"/>
      <c r="T434" s="238">
        <f t="shared" si="97"/>
        <v>0</v>
      </c>
      <c r="AA434" s="257"/>
      <c r="AB434" s="257"/>
    </row>
    <row r="435" spans="1:28" x14ac:dyDescent="0.3">
      <c r="A435" s="287">
        <v>423</v>
      </c>
      <c r="B435" s="161"/>
      <c r="C435" s="150"/>
      <c r="D435" s="150"/>
      <c r="E435" s="150"/>
      <c r="F435" s="152"/>
      <c r="G435" s="152"/>
      <c r="H435" s="154"/>
      <c r="I435" s="155"/>
      <c r="J435" s="159"/>
      <c r="K435" s="159"/>
      <c r="L435" s="337"/>
      <c r="M435" s="343" t="str">
        <f>IF(L435="","",LOOKUP(L435,'Work Programme'!$A$8:$A$207,'Work Programme'!$B$8:$B$207))</f>
        <v/>
      </c>
      <c r="N435" s="150"/>
      <c r="O435" s="151"/>
      <c r="P435" s="254" t="str">
        <f>IF(H435="","",VLOOKUP(H435,'Overview - Financial Statement'!$A$46:$B$60,2,FALSE))</f>
        <v/>
      </c>
      <c r="Q435" s="255" t="str">
        <f t="shared" si="96"/>
        <v/>
      </c>
      <c r="R435" s="153"/>
      <c r="S435" s="153"/>
      <c r="T435" s="238">
        <f t="shared" si="97"/>
        <v>0</v>
      </c>
      <c r="AA435" s="257"/>
      <c r="AB435" s="257"/>
    </row>
    <row r="436" spans="1:28" x14ac:dyDescent="0.3">
      <c r="A436" s="287">
        <v>424</v>
      </c>
      <c r="B436" s="161"/>
      <c r="C436" s="150"/>
      <c r="D436" s="150"/>
      <c r="E436" s="150"/>
      <c r="F436" s="152"/>
      <c r="G436" s="152"/>
      <c r="H436" s="154"/>
      <c r="I436" s="155"/>
      <c r="J436" s="159"/>
      <c r="K436" s="159"/>
      <c r="L436" s="337"/>
      <c r="M436" s="343" t="str">
        <f>IF(L436="","",LOOKUP(L436,'Work Programme'!$A$8:$A$207,'Work Programme'!$B$8:$B$207))</f>
        <v/>
      </c>
      <c r="N436" s="150"/>
      <c r="O436" s="151"/>
      <c r="P436" s="254" t="str">
        <f>IF(H436="","",VLOOKUP(H436,'Overview - Financial Statement'!$A$46:$B$60,2,FALSE))</f>
        <v/>
      </c>
      <c r="Q436" s="255" t="str">
        <f t="shared" si="96"/>
        <v/>
      </c>
      <c r="R436" s="153"/>
      <c r="S436" s="153"/>
      <c r="T436" s="238">
        <f t="shared" si="97"/>
        <v>0</v>
      </c>
      <c r="AA436" s="257"/>
      <c r="AB436" s="257"/>
    </row>
    <row r="437" spans="1:28" x14ac:dyDescent="0.3">
      <c r="A437" s="287">
        <v>425</v>
      </c>
      <c r="B437" s="161"/>
      <c r="C437" s="150"/>
      <c r="D437" s="150"/>
      <c r="E437" s="150"/>
      <c r="F437" s="152"/>
      <c r="G437" s="152"/>
      <c r="H437" s="154"/>
      <c r="I437" s="155"/>
      <c r="J437" s="159"/>
      <c r="K437" s="159"/>
      <c r="L437" s="337"/>
      <c r="M437" s="343" t="str">
        <f>IF(L437="","",LOOKUP(L437,'Work Programme'!$A$8:$A$207,'Work Programme'!$B$8:$B$207))</f>
        <v/>
      </c>
      <c r="N437" s="150"/>
      <c r="O437" s="151"/>
      <c r="P437" s="254" t="str">
        <f>IF(H437="","",VLOOKUP(H437,'Overview - Financial Statement'!$A$46:$B$60,2,FALSE))</f>
        <v/>
      </c>
      <c r="Q437" s="255" t="str">
        <f t="shared" si="96"/>
        <v/>
      </c>
      <c r="R437" s="153"/>
      <c r="S437" s="153"/>
      <c r="T437" s="238">
        <f t="shared" si="97"/>
        <v>0</v>
      </c>
      <c r="AA437" s="257"/>
      <c r="AB437" s="257"/>
    </row>
    <row r="438" spans="1:28" x14ac:dyDescent="0.3">
      <c r="A438" s="287">
        <v>426</v>
      </c>
      <c r="B438" s="161"/>
      <c r="C438" s="150"/>
      <c r="D438" s="150"/>
      <c r="E438" s="150"/>
      <c r="F438" s="152"/>
      <c r="G438" s="152"/>
      <c r="H438" s="154"/>
      <c r="I438" s="155"/>
      <c r="J438" s="159"/>
      <c r="K438" s="159"/>
      <c r="L438" s="337"/>
      <c r="M438" s="343" t="str">
        <f>IF(L438="","",LOOKUP(L438,'Work Programme'!$A$8:$A$207,'Work Programme'!$B$8:$B$207))</f>
        <v/>
      </c>
      <c r="N438" s="150"/>
      <c r="O438" s="151"/>
      <c r="P438" s="254" t="str">
        <f>IF(H438="","",VLOOKUP(H438,'Overview - Financial Statement'!$A$46:$B$60,2,FALSE))</f>
        <v/>
      </c>
      <c r="Q438" s="255" t="str">
        <f t="shared" si="96"/>
        <v/>
      </c>
      <c r="R438" s="153"/>
      <c r="S438" s="153"/>
      <c r="T438" s="238">
        <f t="shared" si="97"/>
        <v>0</v>
      </c>
      <c r="AA438" s="257"/>
      <c r="AB438" s="257"/>
    </row>
    <row r="439" spans="1:28" x14ac:dyDescent="0.3">
      <c r="A439" s="287">
        <v>427</v>
      </c>
      <c r="B439" s="161"/>
      <c r="C439" s="150"/>
      <c r="D439" s="150"/>
      <c r="E439" s="150"/>
      <c r="F439" s="152"/>
      <c r="G439" s="152"/>
      <c r="H439" s="154"/>
      <c r="I439" s="155"/>
      <c r="J439" s="159"/>
      <c r="K439" s="159"/>
      <c r="L439" s="337"/>
      <c r="M439" s="343" t="str">
        <f>IF(L439="","",LOOKUP(L439,'Work Programme'!$A$8:$A$207,'Work Programme'!$B$8:$B$207))</f>
        <v/>
      </c>
      <c r="N439" s="150"/>
      <c r="O439" s="151"/>
      <c r="P439" s="254" t="str">
        <f>IF(H439="","",VLOOKUP(H439,'Overview - Financial Statement'!$A$46:$B$60,2,FALSE))</f>
        <v/>
      </c>
      <c r="Q439" s="255" t="str">
        <f t="shared" si="96"/>
        <v/>
      </c>
      <c r="R439" s="153"/>
      <c r="S439" s="153"/>
      <c r="T439" s="238">
        <f t="shared" si="97"/>
        <v>0</v>
      </c>
      <c r="AA439" s="257"/>
      <c r="AB439" s="257"/>
    </row>
    <row r="440" spans="1:28" x14ac:dyDescent="0.3">
      <c r="A440" s="287">
        <v>428</v>
      </c>
      <c r="B440" s="161"/>
      <c r="C440" s="150"/>
      <c r="D440" s="150"/>
      <c r="E440" s="150"/>
      <c r="F440" s="152"/>
      <c r="G440" s="152"/>
      <c r="H440" s="154"/>
      <c r="I440" s="155"/>
      <c r="J440" s="159"/>
      <c r="K440" s="159"/>
      <c r="L440" s="337"/>
      <c r="M440" s="343" t="str">
        <f>IF(L440="","",LOOKUP(L440,'Work Programme'!$A$8:$A$207,'Work Programme'!$B$8:$B$207))</f>
        <v/>
      </c>
      <c r="N440" s="150"/>
      <c r="O440" s="151"/>
      <c r="P440" s="254" t="str">
        <f>IF(H440="","",VLOOKUP(H440,'Overview - Financial Statement'!$A$46:$B$60,2,FALSE))</f>
        <v/>
      </c>
      <c r="Q440" s="255" t="str">
        <f t="shared" si="96"/>
        <v/>
      </c>
      <c r="R440" s="153"/>
      <c r="S440" s="153"/>
      <c r="T440" s="238">
        <f t="shared" si="97"/>
        <v>0</v>
      </c>
      <c r="AA440" s="257"/>
      <c r="AB440" s="257"/>
    </row>
    <row r="441" spans="1:28" x14ac:dyDescent="0.3">
      <c r="A441" s="287">
        <v>429</v>
      </c>
      <c r="B441" s="161"/>
      <c r="C441" s="150"/>
      <c r="D441" s="150"/>
      <c r="E441" s="150"/>
      <c r="F441" s="152"/>
      <c r="G441" s="152"/>
      <c r="H441" s="154"/>
      <c r="I441" s="155"/>
      <c r="J441" s="159"/>
      <c r="K441" s="159"/>
      <c r="L441" s="337"/>
      <c r="M441" s="343" t="str">
        <f>IF(L441="","",LOOKUP(L441,'Work Programme'!$A$8:$A$207,'Work Programme'!$B$8:$B$207))</f>
        <v/>
      </c>
      <c r="N441" s="150"/>
      <c r="O441" s="151"/>
      <c r="P441" s="254" t="str">
        <f>IF(H441="","",VLOOKUP(H441,'Overview - Financial Statement'!$A$46:$B$60,2,FALSE))</f>
        <v/>
      </c>
      <c r="Q441" s="255" t="str">
        <f t="shared" si="96"/>
        <v/>
      </c>
      <c r="R441" s="153"/>
      <c r="S441" s="153"/>
      <c r="T441" s="238">
        <f t="shared" si="97"/>
        <v>0</v>
      </c>
      <c r="AA441" s="257"/>
      <c r="AB441" s="257"/>
    </row>
    <row r="442" spans="1:28" x14ac:dyDescent="0.3">
      <c r="A442" s="287">
        <v>430</v>
      </c>
      <c r="B442" s="161"/>
      <c r="C442" s="150"/>
      <c r="D442" s="150"/>
      <c r="E442" s="150"/>
      <c r="F442" s="152"/>
      <c r="G442" s="152"/>
      <c r="H442" s="154"/>
      <c r="I442" s="155"/>
      <c r="J442" s="159"/>
      <c r="K442" s="159"/>
      <c r="L442" s="337"/>
      <c r="M442" s="343" t="str">
        <f>IF(L442="","",LOOKUP(L442,'Work Programme'!$A$8:$A$207,'Work Programme'!$B$8:$B$207))</f>
        <v/>
      </c>
      <c r="N442" s="150"/>
      <c r="O442" s="151"/>
      <c r="P442" s="254" t="str">
        <f>IF(H442="","",VLOOKUP(H442,'Overview - Financial Statement'!$A$46:$B$60,2,FALSE))</f>
        <v/>
      </c>
      <c r="Q442" s="255" t="str">
        <f t="shared" si="96"/>
        <v/>
      </c>
      <c r="R442" s="153"/>
      <c r="S442" s="153"/>
      <c r="T442" s="238">
        <f t="shared" si="97"/>
        <v>0</v>
      </c>
      <c r="AA442" s="257"/>
      <c r="AB442" s="257"/>
    </row>
    <row r="443" spans="1:28" x14ac:dyDescent="0.3">
      <c r="A443" s="287">
        <v>431</v>
      </c>
      <c r="B443" s="161"/>
      <c r="C443" s="150"/>
      <c r="D443" s="150"/>
      <c r="E443" s="150"/>
      <c r="F443" s="152"/>
      <c r="G443" s="152"/>
      <c r="H443" s="154"/>
      <c r="I443" s="155"/>
      <c r="J443" s="159"/>
      <c r="K443" s="159"/>
      <c r="L443" s="337"/>
      <c r="M443" s="343" t="str">
        <f>IF(L443="","",LOOKUP(L443,'Work Programme'!$A$8:$A$207,'Work Programme'!$B$8:$B$207))</f>
        <v/>
      </c>
      <c r="N443" s="150"/>
      <c r="O443" s="151"/>
      <c r="P443" s="254" t="str">
        <f>IF(H443="","",VLOOKUP(H443,'Overview - Financial Statement'!$A$46:$B$60,2,FALSE))</f>
        <v/>
      </c>
      <c r="Q443" s="255" t="str">
        <f t="shared" si="96"/>
        <v/>
      </c>
      <c r="R443" s="153"/>
      <c r="S443" s="153"/>
      <c r="T443" s="238">
        <f t="shared" si="97"/>
        <v>0</v>
      </c>
      <c r="AA443" s="257"/>
      <c r="AB443" s="257"/>
    </row>
    <row r="444" spans="1:28" x14ac:dyDescent="0.3">
      <c r="A444" s="287">
        <v>432</v>
      </c>
      <c r="B444" s="161"/>
      <c r="C444" s="150"/>
      <c r="D444" s="150"/>
      <c r="E444" s="150"/>
      <c r="F444" s="152"/>
      <c r="G444" s="152"/>
      <c r="H444" s="154"/>
      <c r="I444" s="155"/>
      <c r="J444" s="159"/>
      <c r="K444" s="159"/>
      <c r="L444" s="337"/>
      <c r="M444" s="343" t="str">
        <f>IF(L444="","",LOOKUP(L444,'Work Programme'!$A$8:$A$207,'Work Programme'!$B$8:$B$207))</f>
        <v/>
      </c>
      <c r="N444" s="150"/>
      <c r="O444" s="151"/>
      <c r="P444" s="254" t="str">
        <f>IF(H444="","",VLOOKUP(H444,'Overview - Financial Statement'!$A$46:$B$60,2,FALSE))</f>
        <v/>
      </c>
      <c r="Q444" s="255" t="str">
        <f t="shared" si="96"/>
        <v/>
      </c>
      <c r="R444" s="153"/>
      <c r="S444" s="153"/>
      <c r="T444" s="238">
        <f t="shared" si="97"/>
        <v>0</v>
      </c>
      <c r="AA444" s="257"/>
      <c r="AB444" s="257"/>
    </row>
    <row r="445" spans="1:28" x14ac:dyDescent="0.3">
      <c r="A445" s="287">
        <v>433</v>
      </c>
      <c r="B445" s="161"/>
      <c r="C445" s="150"/>
      <c r="D445" s="150"/>
      <c r="E445" s="150"/>
      <c r="F445" s="152"/>
      <c r="G445" s="152"/>
      <c r="H445" s="154"/>
      <c r="I445" s="155"/>
      <c r="J445" s="159"/>
      <c r="K445" s="159"/>
      <c r="L445" s="337"/>
      <c r="M445" s="343" t="str">
        <f>IF(L445="","",LOOKUP(L445,'Work Programme'!$A$8:$A$207,'Work Programme'!$B$8:$B$207))</f>
        <v/>
      </c>
      <c r="N445" s="150"/>
      <c r="O445" s="151"/>
      <c r="P445" s="254" t="str">
        <f>IF(H445="","",VLOOKUP(H445,'Overview - Financial Statement'!$A$46:$B$60,2,FALSE))</f>
        <v/>
      </c>
      <c r="Q445" s="255" t="str">
        <f t="shared" si="96"/>
        <v/>
      </c>
      <c r="R445" s="153"/>
      <c r="S445" s="153"/>
      <c r="T445" s="238">
        <f t="shared" si="97"/>
        <v>0</v>
      </c>
      <c r="AA445" s="257"/>
      <c r="AB445" s="257"/>
    </row>
    <row r="446" spans="1:28" x14ac:dyDescent="0.3">
      <c r="A446" s="287">
        <v>434</v>
      </c>
      <c r="B446" s="161"/>
      <c r="C446" s="150"/>
      <c r="D446" s="150"/>
      <c r="E446" s="150"/>
      <c r="F446" s="152"/>
      <c r="G446" s="152"/>
      <c r="H446" s="154"/>
      <c r="I446" s="155"/>
      <c r="J446" s="159"/>
      <c r="K446" s="159"/>
      <c r="L446" s="337"/>
      <c r="M446" s="343" t="str">
        <f>IF(L446="","",LOOKUP(L446,'Work Programme'!$A$8:$A$207,'Work Programme'!$B$8:$B$207))</f>
        <v/>
      </c>
      <c r="N446" s="150"/>
      <c r="O446" s="151"/>
      <c r="P446" s="254" t="str">
        <f>IF(H446="","",VLOOKUP(H446,'Overview - Financial Statement'!$A$46:$B$60,2,FALSE))</f>
        <v/>
      </c>
      <c r="Q446" s="255" t="str">
        <f t="shared" si="96"/>
        <v/>
      </c>
      <c r="R446" s="153"/>
      <c r="S446" s="153"/>
      <c r="T446" s="238">
        <f t="shared" si="97"/>
        <v>0</v>
      </c>
      <c r="AA446" s="257"/>
      <c r="AB446" s="257"/>
    </row>
    <row r="447" spans="1:28" x14ac:dyDescent="0.3">
      <c r="A447" s="287">
        <v>435</v>
      </c>
      <c r="B447" s="161"/>
      <c r="C447" s="150"/>
      <c r="D447" s="150"/>
      <c r="E447" s="150"/>
      <c r="F447" s="152"/>
      <c r="G447" s="152"/>
      <c r="H447" s="154"/>
      <c r="I447" s="155"/>
      <c r="J447" s="159"/>
      <c r="K447" s="159"/>
      <c r="L447" s="337"/>
      <c r="M447" s="343" t="str">
        <f>IF(L447="","",LOOKUP(L447,'Work Programme'!$A$8:$A$207,'Work Programme'!$B$8:$B$207))</f>
        <v/>
      </c>
      <c r="N447" s="150"/>
      <c r="O447" s="151"/>
      <c r="P447" s="254" t="str">
        <f>IF(H447="","",VLOOKUP(H447,'Overview - Financial Statement'!$A$46:$B$60,2,FALSE))</f>
        <v/>
      </c>
      <c r="Q447" s="255" t="str">
        <f t="shared" si="96"/>
        <v/>
      </c>
      <c r="R447" s="153"/>
      <c r="S447" s="153"/>
      <c r="T447" s="238">
        <f t="shared" si="97"/>
        <v>0</v>
      </c>
      <c r="AA447" s="257"/>
      <c r="AB447" s="257"/>
    </row>
    <row r="448" spans="1:28" x14ac:dyDescent="0.3">
      <c r="A448" s="287">
        <v>436</v>
      </c>
      <c r="B448" s="161"/>
      <c r="C448" s="150"/>
      <c r="D448" s="150"/>
      <c r="E448" s="150"/>
      <c r="F448" s="152"/>
      <c r="G448" s="152"/>
      <c r="H448" s="154"/>
      <c r="I448" s="155"/>
      <c r="J448" s="159"/>
      <c r="K448" s="159"/>
      <c r="L448" s="337"/>
      <c r="M448" s="343" t="str">
        <f>IF(L448="","",LOOKUP(L448,'Work Programme'!$A$8:$A$207,'Work Programme'!$B$8:$B$207))</f>
        <v/>
      </c>
      <c r="N448" s="150"/>
      <c r="O448" s="151"/>
      <c r="P448" s="254" t="str">
        <f>IF(H448="","",VLOOKUP(H448,'Overview - Financial Statement'!$A$46:$B$60,2,FALSE))</f>
        <v/>
      </c>
      <c r="Q448" s="255" t="str">
        <f t="shared" si="96"/>
        <v/>
      </c>
      <c r="R448" s="153"/>
      <c r="S448" s="153"/>
      <c r="T448" s="238">
        <f t="shared" si="97"/>
        <v>0</v>
      </c>
      <c r="AA448" s="257"/>
      <c r="AB448" s="257"/>
    </row>
    <row r="449" spans="1:28" x14ac:dyDescent="0.3">
      <c r="A449" s="287">
        <v>437</v>
      </c>
      <c r="B449" s="161"/>
      <c r="C449" s="150"/>
      <c r="D449" s="150"/>
      <c r="E449" s="150"/>
      <c r="F449" s="152"/>
      <c r="G449" s="152"/>
      <c r="H449" s="154"/>
      <c r="I449" s="155"/>
      <c r="J449" s="159"/>
      <c r="K449" s="159"/>
      <c r="L449" s="337"/>
      <c r="M449" s="343" t="str">
        <f>IF(L449="","",LOOKUP(L449,'Work Programme'!$A$8:$A$207,'Work Programme'!$B$8:$B$207))</f>
        <v/>
      </c>
      <c r="N449" s="150"/>
      <c r="O449" s="151"/>
      <c r="P449" s="254" t="str">
        <f>IF(H449="","",VLOOKUP(H449,'Overview - Financial Statement'!$A$46:$B$60,2,FALSE))</f>
        <v/>
      </c>
      <c r="Q449" s="255" t="str">
        <f t="shared" si="96"/>
        <v/>
      </c>
      <c r="R449" s="153"/>
      <c r="S449" s="153"/>
      <c r="T449" s="238">
        <f t="shared" si="97"/>
        <v>0</v>
      </c>
      <c r="AA449" s="257"/>
      <c r="AB449" s="257"/>
    </row>
    <row r="450" spans="1:28" x14ac:dyDescent="0.3">
      <c r="A450" s="287">
        <v>438</v>
      </c>
      <c r="B450" s="161"/>
      <c r="C450" s="150"/>
      <c r="D450" s="150"/>
      <c r="E450" s="150"/>
      <c r="F450" s="152"/>
      <c r="G450" s="152"/>
      <c r="H450" s="154"/>
      <c r="I450" s="155"/>
      <c r="J450" s="159"/>
      <c r="K450" s="159"/>
      <c r="L450" s="337"/>
      <c r="M450" s="343" t="str">
        <f>IF(L450="","",LOOKUP(L450,'Work Programme'!$A$8:$A$207,'Work Programme'!$B$8:$B$207))</f>
        <v/>
      </c>
      <c r="N450" s="150"/>
      <c r="O450" s="151"/>
      <c r="P450" s="254" t="str">
        <f>IF(H450="","",VLOOKUP(H450,'Overview - Financial Statement'!$A$46:$B$60,2,FALSE))</f>
        <v/>
      </c>
      <c r="Q450" s="255" t="str">
        <f t="shared" si="96"/>
        <v/>
      </c>
      <c r="R450" s="153"/>
      <c r="S450" s="153"/>
      <c r="T450" s="238">
        <f t="shared" si="97"/>
        <v>0</v>
      </c>
      <c r="AA450" s="257"/>
      <c r="AB450" s="257"/>
    </row>
    <row r="451" spans="1:28" x14ac:dyDescent="0.3">
      <c r="A451" s="287">
        <v>439</v>
      </c>
      <c r="B451" s="161"/>
      <c r="C451" s="150"/>
      <c r="D451" s="150"/>
      <c r="E451" s="150"/>
      <c r="F451" s="152"/>
      <c r="G451" s="152"/>
      <c r="H451" s="154"/>
      <c r="I451" s="155"/>
      <c r="J451" s="159"/>
      <c r="K451" s="159"/>
      <c r="L451" s="337"/>
      <c r="M451" s="343" t="str">
        <f>IF(L451="","",LOOKUP(L451,'Work Programme'!$A$8:$A$207,'Work Programme'!$B$8:$B$207))</f>
        <v/>
      </c>
      <c r="N451" s="150"/>
      <c r="O451" s="151"/>
      <c r="P451" s="254" t="str">
        <f>IF(H451="","",VLOOKUP(H451,'Overview - Financial Statement'!$A$46:$B$60,2,FALSE))</f>
        <v/>
      </c>
      <c r="Q451" s="255" t="str">
        <f t="shared" si="96"/>
        <v/>
      </c>
      <c r="R451" s="153"/>
      <c r="S451" s="153"/>
      <c r="T451" s="238">
        <f t="shared" si="97"/>
        <v>0</v>
      </c>
      <c r="AA451" s="257"/>
      <c r="AB451" s="257"/>
    </row>
    <row r="452" spans="1:28" x14ac:dyDescent="0.3">
      <c r="A452" s="287">
        <v>440</v>
      </c>
      <c r="B452" s="161"/>
      <c r="C452" s="150"/>
      <c r="D452" s="150"/>
      <c r="E452" s="150"/>
      <c r="F452" s="152"/>
      <c r="G452" s="152"/>
      <c r="H452" s="154"/>
      <c r="I452" s="155"/>
      <c r="J452" s="159"/>
      <c r="K452" s="159"/>
      <c r="L452" s="337"/>
      <c r="M452" s="343" t="str">
        <f>IF(L452="","",LOOKUP(L452,'Work Programme'!$A$8:$A$207,'Work Programme'!$B$8:$B$207))</f>
        <v/>
      </c>
      <c r="N452" s="150"/>
      <c r="O452" s="151"/>
      <c r="P452" s="254" t="str">
        <f>IF(H452="","",VLOOKUP(H452,'Overview - Financial Statement'!$A$46:$B$60,2,FALSE))</f>
        <v/>
      </c>
      <c r="Q452" s="255" t="str">
        <f t="shared" si="96"/>
        <v/>
      </c>
      <c r="R452" s="153"/>
      <c r="S452" s="153"/>
      <c r="T452" s="238">
        <f t="shared" si="97"/>
        <v>0</v>
      </c>
      <c r="AA452" s="257"/>
      <c r="AB452" s="257"/>
    </row>
    <row r="453" spans="1:28" x14ac:dyDescent="0.3">
      <c r="A453" s="287">
        <v>441</v>
      </c>
      <c r="B453" s="161"/>
      <c r="C453" s="150"/>
      <c r="D453" s="150"/>
      <c r="E453" s="150"/>
      <c r="F453" s="152"/>
      <c r="G453" s="152"/>
      <c r="H453" s="154"/>
      <c r="I453" s="155"/>
      <c r="J453" s="159"/>
      <c r="K453" s="159"/>
      <c r="L453" s="337"/>
      <c r="M453" s="343" t="str">
        <f>IF(L453="","",LOOKUP(L453,'Work Programme'!$A$8:$A$207,'Work Programme'!$B$8:$B$207))</f>
        <v/>
      </c>
      <c r="N453" s="150"/>
      <c r="O453" s="151"/>
      <c r="P453" s="254" t="str">
        <f>IF(H453="","",VLOOKUP(H453,'Overview - Financial Statement'!$A$46:$B$60,2,FALSE))</f>
        <v/>
      </c>
      <c r="Q453" s="255" t="str">
        <f t="shared" si="96"/>
        <v/>
      </c>
      <c r="R453" s="153"/>
      <c r="S453" s="153"/>
      <c r="T453" s="238">
        <f t="shared" si="97"/>
        <v>0</v>
      </c>
      <c r="AA453" s="257"/>
      <c r="AB453" s="257"/>
    </row>
    <row r="454" spans="1:28" x14ac:dyDescent="0.3">
      <c r="A454" s="287">
        <v>442</v>
      </c>
      <c r="B454" s="161"/>
      <c r="C454" s="150"/>
      <c r="D454" s="150"/>
      <c r="E454" s="150"/>
      <c r="F454" s="152"/>
      <c r="G454" s="152"/>
      <c r="H454" s="154"/>
      <c r="I454" s="155"/>
      <c r="J454" s="159"/>
      <c r="K454" s="159"/>
      <c r="L454" s="337"/>
      <c r="M454" s="343" t="str">
        <f>IF(L454="","",LOOKUP(L454,'Work Programme'!$A$8:$A$207,'Work Programme'!$B$8:$B$207))</f>
        <v/>
      </c>
      <c r="N454" s="150"/>
      <c r="O454" s="151"/>
      <c r="P454" s="254" t="str">
        <f>IF(H454="","",VLOOKUP(H454,'Overview - Financial Statement'!$A$46:$B$60,2,FALSE))</f>
        <v/>
      </c>
      <c r="Q454" s="255" t="str">
        <f t="shared" si="96"/>
        <v/>
      </c>
      <c r="R454" s="153"/>
      <c r="S454" s="153"/>
      <c r="T454" s="238">
        <f t="shared" si="97"/>
        <v>0</v>
      </c>
      <c r="AA454" s="257"/>
      <c r="AB454" s="257"/>
    </row>
    <row r="455" spans="1:28" x14ac:dyDescent="0.3">
      <c r="A455" s="287">
        <v>443</v>
      </c>
      <c r="B455" s="161"/>
      <c r="C455" s="150"/>
      <c r="D455" s="150"/>
      <c r="E455" s="150"/>
      <c r="F455" s="152"/>
      <c r="G455" s="152"/>
      <c r="H455" s="154"/>
      <c r="I455" s="155"/>
      <c r="J455" s="159"/>
      <c r="K455" s="159"/>
      <c r="L455" s="337"/>
      <c r="M455" s="343" t="str">
        <f>IF(L455="","",LOOKUP(L455,'Work Programme'!$A$8:$A$207,'Work Programme'!$B$8:$B$207))</f>
        <v/>
      </c>
      <c r="N455" s="150"/>
      <c r="O455" s="151"/>
      <c r="P455" s="254" t="str">
        <f>IF(H455="","",VLOOKUP(H455,'Overview - Financial Statement'!$A$46:$B$60,2,FALSE))</f>
        <v/>
      </c>
      <c r="Q455" s="255" t="str">
        <f t="shared" si="96"/>
        <v/>
      </c>
      <c r="R455" s="153"/>
      <c r="S455" s="153"/>
      <c r="T455" s="238">
        <f t="shared" si="97"/>
        <v>0</v>
      </c>
      <c r="AA455" s="257"/>
      <c r="AB455" s="257"/>
    </row>
    <row r="456" spans="1:28" x14ac:dyDescent="0.3">
      <c r="A456" s="287">
        <v>444</v>
      </c>
      <c r="B456" s="161"/>
      <c r="C456" s="150"/>
      <c r="D456" s="150"/>
      <c r="E456" s="150"/>
      <c r="F456" s="152"/>
      <c r="G456" s="152"/>
      <c r="H456" s="154"/>
      <c r="I456" s="155"/>
      <c r="J456" s="159"/>
      <c r="K456" s="159"/>
      <c r="L456" s="337"/>
      <c r="M456" s="343" t="str">
        <f>IF(L456="","",LOOKUP(L456,'Work Programme'!$A$8:$A$207,'Work Programme'!$B$8:$B$207))</f>
        <v/>
      </c>
      <c r="N456" s="150"/>
      <c r="O456" s="151"/>
      <c r="P456" s="254" t="str">
        <f>IF(H456="","",VLOOKUP(H456,'Overview - Financial Statement'!$A$46:$B$60,2,FALSE))</f>
        <v/>
      </c>
      <c r="Q456" s="255" t="str">
        <f t="shared" si="96"/>
        <v/>
      </c>
      <c r="R456" s="153"/>
      <c r="S456" s="153"/>
      <c r="T456" s="238">
        <f t="shared" si="97"/>
        <v>0</v>
      </c>
      <c r="AA456" s="257"/>
      <c r="AB456" s="257"/>
    </row>
    <row r="457" spans="1:28" x14ac:dyDescent="0.3">
      <c r="A457" s="287">
        <v>445</v>
      </c>
      <c r="B457" s="161"/>
      <c r="C457" s="150"/>
      <c r="D457" s="150"/>
      <c r="E457" s="150"/>
      <c r="F457" s="152"/>
      <c r="G457" s="152"/>
      <c r="H457" s="154"/>
      <c r="I457" s="155"/>
      <c r="J457" s="159"/>
      <c r="K457" s="159"/>
      <c r="L457" s="337"/>
      <c r="M457" s="343" t="str">
        <f>IF(L457="","",LOOKUP(L457,'Work Programme'!$A$8:$A$207,'Work Programme'!$B$8:$B$207))</f>
        <v/>
      </c>
      <c r="N457" s="150"/>
      <c r="O457" s="151"/>
      <c r="P457" s="254" t="str">
        <f>IF(H457="","",VLOOKUP(H457,'Overview - Financial Statement'!$A$46:$B$60,2,FALSE))</f>
        <v/>
      </c>
      <c r="Q457" s="255" t="str">
        <f t="shared" si="96"/>
        <v/>
      </c>
      <c r="R457" s="153"/>
      <c r="S457" s="153"/>
      <c r="T457" s="238">
        <f t="shared" si="97"/>
        <v>0</v>
      </c>
      <c r="AA457" s="257"/>
      <c r="AB457" s="257"/>
    </row>
    <row r="458" spans="1:28" x14ac:dyDescent="0.3">
      <c r="A458" s="287">
        <v>446</v>
      </c>
      <c r="B458" s="161"/>
      <c r="C458" s="150"/>
      <c r="D458" s="150"/>
      <c r="E458" s="150"/>
      <c r="F458" s="152"/>
      <c r="G458" s="152"/>
      <c r="H458" s="154"/>
      <c r="I458" s="155"/>
      <c r="J458" s="159"/>
      <c r="K458" s="159"/>
      <c r="L458" s="337"/>
      <c r="M458" s="343" t="str">
        <f>IF(L458="","",LOOKUP(L458,'Work Programme'!$A$8:$A$207,'Work Programme'!$B$8:$B$207))</f>
        <v/>
      </c>
      <c r="N458" s="150"/>
      <c r="O458" s="151"/>
      <c r="P458" s="254" t="str">
        <f>IF(H458="","",VLOOKUP(H458,'Overview - Financial Statement'!$A$46:$B$60,2,FALSE))</f>
        <v/>
      </c>
      <c r="Q458" s="255" t="str">
        <f t="shared" si="96"/>
        <v/>
      </c>
      <c r="R458" s="153"/>
      <c r="S458" s="153"/>
      <c r="T458" s="238">
        <f t="shared" si="97"/>
        <v>0</v>
      </c>
      <c r="AA458" s="257"/>
      <c r="AB458" s="257"/>
    </row>
    <row r="459" spans="1:28" x14ac:dyDescent="0.3">
      <c r="A459" s="287">
        <v>447</v>
      </c>
      <c r="B459" s="161"/>
      <c r="C459" s="150"/>
      <c r="D459" s="150"/>
      <c r="E459" s="150"/>
      <c r="F459" s="152"/>
      <c r="G459" s="152"/>
      <c r="H459" s="154"/>
      <c r="I459" s="155"/>
      <c r="J459" s="159"/>
      <c r="K459" s="159"/>
      <c r="L459" s="337"/>
      <c r="M459" s="343" t="str">
        <f>IF(L459="","",LOOKUP(L459,'Work Programme'!$A$8:$A$207,'Work Programme'!$B$8:$B$207))</f>
        <v/>
      </c>
      <c r="N459" s="150"/>
      <c r="O459" s="151"/>
      <c r="P459" s="254" t="str">
        <f>IF(H459="","",VLOOKUP(H459,'Overview - Financial Statement'!$A$46:$B$60,2,FALSE))</f>
        <v/>
      </c>
      <c r="Q459" s="255" t="str">
        <f t="shared" si="96"/>
        <v/>
      </c>
      <c r="R459" s="153"/>
      <c r="S459" s="153"/>
      <c r="T459" s="238">
        <f t="shared" si="97"/>
        <v>0</v>
      </c>
      <c r="AA459" s="257"/>
      <c r="AB459" s="257"/>
    </row>
    <row r="460" spans="1:28" x14ac:dyDescent="0.3">
      <c r="A460" s="287">
        <v>448</v>
      </c>
      <c r="B460" s="161"/>
      <c r="C460" s="150"/>
      <c r="D460" s="150"/>
      <c r="E460" s="150"/>
      <c r="F460" s="152"/>
      <c r="G460" s="152"/>
      <c r="H460" s="154"/>
      <c r="I460" s="155"/>
      <c r="J460" s="159"/>
      <c r="K460" s="159"/>
      <c r="L460" s="337"/>
      <c r="M460" s="343" t="str">
        <f>IF(L460="","",LOOKUP(L460,'Work Programme'!$A$8:$A$207,'Work Programme'!$B$8:$B$207))</f>
        <v/>
      </c>
      <c r="N460" s="150"/>
      <c r="O460" s="151"/>
      <c r="P460" s="254" t="str">
        <f>IF(H460="","",VLOOKUP(H460,'Overview - Financial Statement'!$A$46:$B$60,2,FALSE))</f>
        <v/>
      </c>
      <c r="Q460" s="255" t="str">
        <f t="shared" si="96"/>
        <v/>
      </c>
      <c r="R460" s="153"/>
      <c r="S460" s="153"/>
      <c r="T460" s="238">
        <f t="shared" si="97"/>
        <v>0</v>
      </c>
      <c r="AA460" s="257"/>
      <c r="AB460" s="257"/>
    </row>
    <row r="461" spans="1:28" x14ac:dyDescent="0.3">
      <c r="A461" s="287">
        <v>449</v>
      </c>
      <c r="B461" s="161"/>
      <c r="C461" s="150"/>
      <c r="D461" s="150"/>
      <c r="E461" s="150"/>
      <c r="F461" s="152"/>
      <c r="G461" s="152"/>
      <c r="H461" s="154"/>
      <c r="I461" s="155"/>
      <c r="J461" s="159"/>
      <c r="K461" s="159"/>
      <c r="L461" s="337"/>
      <c r="M461" s="343" t="str">
        <f>IF(L461="","",LOOKUP(L461,'Work Programme'!$A$8:$A$207,'Work Programme'!$B$8:$B$207))</f>
        <v/>
      </c>
      <c r="N461" s="150"/>
      <c r="O461" s="151"/>
      <c r="P461" s="254" t="str">
        <f>IF(H461="","",VLOOKUP(H461,'Overview - Financial Statement'!$A$46:$B$60,2,FALSE))</f>
        <v/>
      </c>
      <c r="Q461" s="255" t="str">
        <f t="shared" ref="Q461:Q524" si="98">IF(P461="","",I461/P461)</f>
        <v/>
      </c>
      <c r="R461" s="153"/>
      <c r="S461" s="153"/>
      <c r="T461" s="238">
        <f t="shared" si="97"/>
        <v>0</v>
      </c>
      <c r="AA461" s="257"/>
      <c r="AB461" s="257"/>
    </row>
    <row r="462" spans="1:28" x14ac:dyDescent="0.3">
      <c r="A462" s="287">
        <v>450</v>
      </c>
      <c r="B462" s="161"/>
      <c r="C462" s="150"/>
      <c r="D462" s="150"/>
      <c r="E462" s="150"/>
      <c r="F462" s="152"/>
      <c r="G462" s="152"/>
      <c r="H462" s="154"/>
      <c r="I462" s="155"/>
      <c r="J462" s="159"/>
      <c r="K462" s="159"/>
      <c r="L462" s="337"/>
      <c r="M462" s="343" t="str">
        <f>IF(L462="","",LOOKUP(L462,'Work Programme'!$A$8:$A$207,'Work Programme'!$B$8:$B$207))</f>
        <v/>
      </c>
      <c r="N462" s="150"/>
      <c r="O462" s="151"/>
      <c r="P462" s="254" t="str">
        <f>IF(H462="","",VLOOKUP(H462,'Overview - Financial Statement'!$A$46:$B$60,2,FALSE))</f>
        <v/>
      </c>
      <c r="Q462" s="255" t="str">
        <f t="shared" si="98"/>
        <v/>
      </c>
      <c r="R462" s="153"/>
      <c r="S462" s="153"/>
      <c r="T462" s="238">
        <f t="shared" si="97"/>
        <v>0</v>
      </c>
      <c r="AA462" s="257"/>
      <c r="AB462" s="257"/>
    </row>
    <row r="463" spans="1:28" x14ac:dyDescent="0.3">
      <c r="A463" s="287">
        <v>451</v>
      </c>
      <c r="B463" s="161"/>
      <c r="C463" s="150"/>
      <c r="D463" s="150"/>
      <c r="E463" s="150"/>
      <c r="F463" s="152"/>
      <c r="G463" s="152"/>
      <c r="H463" s="154"/>
      <c r="I463" s="155"/>
      <c r="J463" s="159"/>
      <c r="K463" s="159"/>
      <c r="L463" s="337"/>
      <c r="M463" s="343" t="str">
        <f>IF(L463="","",LOOKUP(L463,'Work Programme'!$A$8:$A$207,'Work Programme'!$B$8:$B$207))</f>
        <v/>
      </c>
      <c r="N463" s="150"/>
      <c r="O463" s="151"/>
      <c r="P463" s="254" t="str">
        <f>IF(H463="","",VLOOKUP(H463,'Overview - Financial Statement'!$A$46:$B$60,2,FALSE))</f>
        <v/>
      </c>
      <c r="Q463" s="255" t="str">
        <f t="shared" si="98"/>
        <v/>
      </c>
      <c r="R463" s="153"/>
      <c r="S463" s="153"/>
      <c r="T463" s="238">
        <f t="shared" ref="T463:T526" si="99">IF(R463="YES",Q463,0)</f>
        <v>0</v>
      </c>
      <c r="AA463" s="257"/>
      <c r="AB463" s="257"/>
    </row>
    <row r="464" spans="1:28" x14ac:dyDescent="0.3">
      <c r="A464" s="287">
        <v>452</v>
      </c>
      <c r="B464" s="161"/>
      <c r="C464" s="150"/>
      <c r="D464" s="150"/>
      <c r="E464" s="150"/>
      <c r="F464" s="152"/>
      <c r="G464" s="152"/>
      <c r="H464" s="154"/>
      <c r="I464" s="155"/>
      <c r="J464" s="159"/>
      <c r="K464" s="159"/>
      <c r="L464" s="337"/>
      <c r="M464" s="343" t="str">
        <f>IF(L464="","",LOOKUP(L464,'Work Programme'!$A$8:$A$207,'Work Programme'!$B$8:$B$207))</f>
        <v/>
      </c>
      <c r="N464" s="150"/>
      <c r="O464" s="151"/>
      <c r="P464" s="254" t="str">
        <f>IF(H464="","",VLOOKUP(H464,'Overview - Financial Statement'!$A$46:$B$60,2,FALSE))</f>
        <v/>
      </c>
      <c r="Q464" s="255" t="str">
        <f t="shared" si="98"/>
        <v/>
      </c>
      <c r="R464" s="153"/>
      <c r="S464" s="153"/>
      <c r="T464" s="238">
        <f t="shared" si="99"/>
        <v>0</v>
      </c>
      <c r="AA464" s="257"/>
      <c r="AB464" s="257"/>
    </row>
    <row r="465" spans="1:28" x14ac:dyDescent="0.3">
      <c r="A465" s="287">
        <v>453</v>
      </c>
      <c r="B465" s="161"/>
      <c r="C465" s="150"/>
      <c r="D465" s="150"/>
      <c r="E465" s="150"/>
      <c r="F465" s="152"/>
      <c r="G465" s="152"/>
      <c r="H465" s="154"/>
      <c r="I465" s="155"/>
      <c r="J465" s="159"/>
      <c r="K465" s="159"/>
      <c r="L465" s="337"/>
      <c r="M465" s="343" t="str">
        <f>IF(L465="","",LOOKUP(L465,'Work Programme'!$A$8:$A$207,'Work Programme'!$B$8:$B$207))</f>
        <v/>
      </c>
      <c r="N465" s="150"/>
      <c r="O465" s="151"/>
      <c r="P465" s="254" t="str">
        <f>IF(H465="","",VLOOKUP(H465,'Overview - Financial Statement'!$A$46:$B$60,2,FALSE))</f>
        <v/>
      </c>
      <c r="Q465" s="255" t="str">
        <f t="shared" si="98"/>
        <v/>
      </c>
      <c r="R465" s="153"/>
      <c r="S465" s="153"/>
      <c r="T465" s="238">
        <f t="shared" si="99"/>
        <v>0</v>
      </c>
      <c r="AA465" s="257"/>
      <c r="AB465" s="257"/>
    </row>
    <row r="466" spans="1:28" x14ac:dyDescent="0.3">
      <c r="A466" s="287">
        <v>454</v>
      </c>
      <c r="B466" s="161"/>
      <c r="C466" s="150"/>
      <c r="D466" s="150"/>
      <c r="E466" s="150"/>
      <c r="F466" s="152"/>
      <c r="G466" s="152"/>
      <c r="H466" s="154"/>
      <c r="I466" s="155"/>
      <c r="J466" s="159"/>
      <c r="K466" s="159"/>
      <c r="L466" s="337"/>
      <c r="M466" s="343" t="str">
        <f>IF(L466="","",LOOKUP(L466,'Work Programme'!$A$8:$A$207,'Work Programme'!$B$8:$B$207))</f>
        <v/>
      </c>
      <c r="N466" s="150"/>
      <c r="O466" s="151"/>
      <c r="P466" s="254" t="str">
        <f>IF(H466="","",VLOOKUP(H466,'Overview - Financial Statement'!$A$46:$B$60,2,FALSE))</f>
        <v/>
      </c>
      <c r="Q466" s="255" t="str">
        <f t="shared" si="98"/>
        <v/>
      </c>
      <c r="R466" s="153"/>
      <c r="S466" s="153"/>
      <c r="T466" s="238">
        <f t="shared" si="99"/>
        <v>0</v>
      </c>
      <c r="AA466" s="257"/>
      <c r="AB466" s="257"/>
    </row>
    <row r="467" spans="1:28" x14ac:dyDescent="0.3">
      <c r="A467" s="287">
        <v>455</v>
      </c>
      <c r="B467" s="161"/>
      <c r="C467" s="150"/>
      <c r="D467" s="150"/>
      <c r="E467" s="150"/>
      <c r="F467" s="152"/>
      <c r="G467" s="152"/>
      <c r="H467" s="154"/>
      <c r="I467" s="155"/>
      <c r="J467" s="159"/>
      <c r="K467" s="159"/>
      <c r="L467" s="337"/>
      <c r="M467" s="343" t="str">
        <f>IF(L467="","",LOOKUP(L467,'Work Programme'!$A$8:$A$207,'Work Programme'!$B$8:$B$207))</f>
        <v/>
      </c>
      <c r="N467" s="150"/>
      <c r="O467" s="151"/>
      <c r="P467" s="254" t="str">
        <f>IF(H467="","",VLOOKUP(H467,'Overview - Financial Statement'!$A$46:$B$60,2,FALSE))</f>
        <v/>
      </c>
      <c r="Q467" s="255" t="str">
        <f t="shared" si="98"/>
        <v/>
      </c>
      <c r="R467" s="153"/>
      <c r="S467" s="153"/>
      <c r="T467" s="238">
        <f t="shared" si="99"/>
        <v>0</v>
      </c>
      <c r="AA467" s="257"/>
      <c r="AB467" s="257"/>
    </row>
    <row r="468" spans="1:28" x14ac:dyDescent="0.3">
      <c r="A468" s="287">
        <v>456</v>
      </c>
      <c r="B468" s="161"/>
      <c r="C468" s="150"/>
      <c r="D468" s="150"/>
      <c r="E468" s="150"/>
      <c r="F468" s="152"/>
      <c r="G468" s="152"/>
      <c r="H468" s="154"/>
      <c r="I468" s="155"/>
      <c r="J468" s="159"/>
      <c r="K468" s="159"/>
      <c r="L468" s="337"/>
      <c r="M468" s="343" t="str">
        <f>IF(L468="","",LOOKUP(L468,'Work Programme'!$A$8:$A$207,'Work Programme'!$B$8:$B$207))</f>
        <v/>
      </c>
      <c r="N468" s="150"/>
      <c r="O468" s="151"/>
      <c r="P468" s="254" t="str">
        <f>IF(H468="","",VLOOKUP(H468,'Overview - Financial Statement'!$A$46:$B$60,2,FALSE))</f>
        <v/>
      </c>
      <c r="Q468" s="255" t="str">
        <f t="shared" si="98"/>
        <v/>
      </c>
      <c r="R468" s="153"/>
      <c r="S468" s="153"/>
      <c r="T468" s="238">
        <f t="shared" si="99"/>
        <v>0</v>
      </c>
      <c r="AA468" s="257"/>
      <c r="AB468" s="257"/>
    </row>
    <row r="469" spans="1:28" x14ac:dyDescent="0.3">
      <c r="A469" s="287">
        <v>457</v>
      </c>
      <c r="B469" s="161"/>
      <c r="C469" s="150"/>
      <c r="D469" s="150"/>
      <c r="E469" s="150"/>
      <c r="F469" s="152"/>
      <c r="G469" s="152"/>
      <c r="H469" s="154"/>
      <c r="I469" s="155"/>
      <c r="J469" s="159"/>
      <c r="K469" s="159"/>
      <c r="L469" s="337"/>
      <c r="M469" s="343" t="str">
        <f>IF(L469="","",LOOKUP(L469,'Work Programme'!$A$8:$A$207,'Work Programme'!$B$8:$B$207))</f>
        <v/>
      </c>
      <c r="N469" s="150"/>
      <c r="O469" s="151"/>
      <c r="P469" s="254" t="str">
        <f>IF(H469="","",VLOOKUP(H469,'Overview - Financial Statement'!$A$46:$B$60,2,FALSE))</f>
        <v/>
      </c>
      <c r="Q469" s="255" t="str">
        <f t="shared" si="98"/>
        <v/>
      </c>
      <c r="R469" s="153"/>
      <c r="S469" s="153"/>
      <c r="T469" s="238">
        <f t="shared" si="99"/>
        <v>0</v>
      </c>
      <c r="AA469" s="257"/>
      <c r="AB469" s="257"/>
    </row>
    <row r="470" spans="1:28" x14ac:dyDescent="0.3">
      <c r="A470" s="287">
        <v>458</v>
      </c>
      <c r="B470" s="161"/>
      <c r="C470" s="150"/>
      <c r="D470" s="150"/>
      <c r="E470" s="150"/>
      <c r="F470" s="152"/>
      <c r="G470" s="152"/>
      <c r="H470" s="154"/>
      <c r="I470" s="155"/>
      <c r="J470" s="159"/>
      <c r="K470" s="159"/>
      <c r="L470" s="337"/>
      <c r="M470" s="343" t="str">
        <f>IF(L470="","",LOOKUP(L470,'Work Programme'!$A$8:$A$207,'Work Programme'!$B$8:$B$207))</f>
        <v/>
      </c>
      <c r="N470" s="150"/>
      <c r="O470" s="151"/>
      <c r="P470" s="254" t="str">
        <f>IF(H470="","",VLOOKUP(H470,'Overview - Financial Statement'!$A$46:$B$60,2,FALSE))</f>
        <v/>
      </c>
      <c r="Q470" s="255" t="str">
        <f t="shared" si="98"/>
        <v/>
      </c>
      <c r="R470" s="153"/>
      <c r="S470" s="153"/>
      <c r="T470" s="238">
        <f t="shared" si="99"/>
        <v>0</v>
      </c>
      <c r="AA470" s="257"/>
      <c r="AB470" s="257"/>
    </row>
    <row r="471" spans="1:28" x14ac:dyDescent="0.3">
      <c r="A471" s="287">
        <v>459</v>
      </c>
      <c r="B471" s="161"/>
      <c r="C471" s="150"/>
      <c r="D471" s="150"/>
      <c r="E471" s="150"/>
      <c r="F471" s="152"/>
      <c r="G471" s="152"/>
      <c r="H471" s="154"/>
      <c r="I471" s="155"/>
      <c r="J471" s="159"/>
      <c r="K471" s="159"/>
      <c r="L471" s="337"/>
      <c r="M471" s="343" t="str">
        <f>IF(L471="","",LOOKUP(L471,'Work Programme'!$A$8:$A$207,'Work Programme'!$B$8:$B$207))</f>
        <v/>
      </c>
      <c r="N471" s="150"/>
      <c r="O471" s="151"/>
      <c r="P471" s="254" t="str">
        <f>IF(H471="","",VLOOKUP(H471,'Overview - Financial Statement'!$A$46:$B$60,2,FALSE))</f>
        <v/>
      </c>
      <c r="Q471" s="255" t="str">
        <f t="shared" si="98"/>
        <v/>
      </c>
      <c r="R471" s="153"/>
      <c r="S471" s="153"/>
      <c r="T471" s="238">
        <f t="shared" si="99"/>
        <v>0</v>
      </c>
      <c r="AA471" s="257"/>
      <c r="AB471" s="257"/>
    </row>
    <row r="472" spans="1:28" x14ac:dyDescent="0.3">
      <c r="A472" s="287">
        <v>460</v>
      </c>
      <c r="B472" s="161"/>
      <c r="C472" s="150"/>
      <c r="D472" s="150"/>
      <c r="E472" s="150"/>
      <c r="F472" s="152"/>
      <c r="G472" s="152"/>
      <c r="H472" s="154"/>
      <c r="I472" s="155"/>
      <c r="J472" s="159"/>
      <c r="K472" s="159"/>
      <c r="L472" s="337"/>
      <c r="M472" s="343" t="str">
        <f>IF(L472="","",LOOKUP(L472,'Work Programme'!$A$8:$A$207,'Work Programme'!$B$8:$B$207))</f>
        <v/>
      </c>
      <c r="N472" s="150"/>
      <c r="O472" s="151"/>
      <c r="P472" s="254" t="str">
        <f>IF(H472="","",VLOOKUP(H472,'Overview - Financial Statement'!$A$46:$B$60,2,FALSE))</f>
        <v/>
      </c>
      <c r="Q472" s="255" t="str">
        <f t="shared" si="98"/>
        <v/>
      </c>
      <c r="R472" s="153"/>
      <c r="S472" s="153"/>
      <c r="T472" s="238">
        <f t="shared" si="99"/>
        <v>0</v>
      </c>
      <c r="AA472" s="257"/>
      <c r="AB472" s="257"/>
    </row>
    <row r="473" spans="1:28" x14ac:dyDescent="0.3">
      <c r="A473" s="287">
        <v>461</v>
      </c>
      <c r="B473" s="161"/>
      <c r="C473" s="150"/>
      <c r="D473" s="150"/>
      <c r="E473" s="150"/>
      <c r="F473" s="152"/>
      <c r="G473" s="152"/>
      <c r="H473" s="154"/>
      <c r="I473" s="155"/>
      <c r="J473" s="159"/>
      <c r="K473" s="159"/>
      <c r="L473" s="337"/>
      <c r="M473" s="343" t="str">
        <f>IF(L473="","",LOOKUP(L473,'Work Programme'!$A$8:$A$207,'Work Programme'!$B$8:$B$207))</f>
        <v/>
      </c>
      <c r="N473" s="150"/>
      <c r="O473" s="151"/>
      <c r="P473" s="254" t="str">
        <f>IF(H473="","",VLOOKUP(H473,'Overview - Financial Statement'!$A$46:$B$60,2,FALSE))</f>
        <v/>
      </c>
      <c r="Q473" s="255" t="str">
        <f t="shared" si="98"/>
        <v/>
      </c>
      <c r="R473" s="153"/>
      <c r="S473" s="153"/>
      <c r="T473" s="238">
        <f t="shared" si="99"/>
        <v>0</v>
      </c>
      <c r="AA473" s="257"/>
      <c r="AB473" s="257"/>
    </row>
    <row r="474" spans="1:28" x14ac:dyDescent="0.3">
      <c r="A474" s="287">
        <v>462</v>
      </c>
      <c r="B474" s="161"/>
      <c r="C474" s="150"/>
      <c r="D474" s="150"/>
      <c r="E474" s="150"/>
      <c r="F474" s="152"/>
      <c r="G474" s="152"/>
      <c r="H474" s="154"/>
      <c r="I474" s="155"/>
      <c r="J474" s="159"/>
      <c r="K474" s="159"/>
      <c r="L474" s="337"/>
      <c r="M474" s="343" t="str">
        <f>IF(L474="","",LOOKUP(L474,'Work Programme'!$A$8:$A$207,'Work Programme'!$B$8:$B$207))</f>
        <v/>
      </c>
      <c r="N474" s="150"/>
      <c r="O474" s="151"/>
      <c r="P474" s="254" t="str">
        <f>IF(H474="","",VLOOKUP(H474,'Overview - Financial Statement'!$A$46:$B$60,2,FALSE))</f>
        <v/>
      </c>
      <c r="Q474" s="255" t="str">
        <f t="shared" si="98"/>
        <v/>
      </c>
      <c r="R474" s="153"/>
      <c r="S474" s="153"/>
      <c r="T474" s="238">
        <f t="shared" si="99"/>
        <v>0</v>
      </c>
      <c r="AA474" s="257"/>
      <c r="AB474" s="257"/>
    </row>
    <row r="475" spans="1:28" x14ac:dyDescent="0.3">
      <c r="A475" s="287">
        <v>463</v>
      </c>
      <c r="B475" s="161"/>
      <c r="C475" s="150"/>
      <c r="D475" s="150"/>
      <c r="E475" s="150"/>
      <c r="F475" s="152"/>
      <c r="G475" s="152"/>
      <c r="H475" s="154"/>
      <c r="I475" s="155"/>
      <c r="J475" s="159"/>
      <c r="K475" s="159"/>
      <c r="L475" s="337"/>
      <c r="M475" s="343" t="str">
        <f>IF(L475="","",LOOKUP(L475,'Work Programme'!$A$8:$A$207,'Work Programme'!$B$8:$B$207))</f>
        <v/>
      </c>
      <c r="N475" s="150"/>
      <c r="O475" s="151"/>
      <c r="P475" s="254" t="str">
        <f>IF(H475="","",VLOOKUP(H475,'Overview - Financial Statement'!$A$46:$B$60,2,FALSE))</f>
        <v/>
      </c>
      <c r="Q475" s="255" t="str">
        <f t="shared" si="98"/>
        <v/>
      </c>
      <c r="R475" s="153"/>
      <c r="S475" s="153"/>
      <c r="T475" s="238">
        <f t="shared" si="99"/>
        <v>0</v>
      </c>
      <c r="AA475" s="257"/>
      <c r="AB475" s="257"/>
    </row>
    <row r="476" spans="1:28" x14ac:dyDescent="0.3">
      <c r="A476" s="287">
        <v>464</v>
      </c>
      <c r="B476" s="161"/>
      <c r="C476" s="150"/>
      <c r="D476" s="150"/>
      <c r="E476" s="150"/>
      <c r="F476" s="152"/>
      <c r="G476" s="152"/>
      <c r="H476" s="154"/>
      <c r="I476" s="155"/>
      <c r="J476" s="159"/>
      <c r="K476" s="159"/>
      <c r="L476" s="337"/>
      <c r="M476" s="343" t="str">
        <f>IF(L476="","",LOOKUP(L476,'Work Programme'!$A$8:$A$207,'Work Programme'!$B$8:$B$207))</f>
        <v/>
      </c>
      <c r="N476" s="150"/>
      <c r="O476" s="151"/>
      <c r="P476" s="254" t="str">
        <f>IF(H476="","",VLOOKUP(H476,'Overview - Financial Statement'!$A$46:$B$60,2,FALSE))</f>
        <v/>
      </c>
      <c r="Q476" s="255" t="str">
        <f t="shared" si="98"/>
        <v/>
      </c>
      <c r="R476" s="153"/>
      <c r="S476" s="153"/>
      <c r="T476" s="238">
        <f t="shared" si="99"/>
        <v>0</v>
      </c>
      <c r="AA476" s="257"/>
      <c r="AB476" s="257"/>
    </row>
    <row r="477" spans="1:28" x14ac:dyDescent="0.3">
      <c r="A477" s="287">
        <v>465</v>
      </c>
      <c r="B477" s="161"/>
      <c r="C477" s="150"/>
      <c r="D477" s="150"/>
      <c r="E477" s="150"/>
      <c r="F477" s="152"/>
      <c r="G477" s="152"/>
      <c r="H477" s="154"/>
      <c r="I477" s="155"/>
      <c r="J477" s="159"/>
      <c r="K477" s="159"/>
      <c r="L477" s="337"/>
      <c r="M477" s="343" t="str">
        <f>IF(L477="","",LOOKUP(L477,'Work Programme'!$A$8:$A$207,'Work Programme'!$B$8:$B$207))</f>
        <v/>
      </c>
      <c r="N477" s="150"/>
      <c r="O477" s="151"/>
      <c r="P477" s="254" t="str">
        <f>IF(H477="","",VLOOKUP(H477,'Overview - Financial Statement'!$A$46:$B$60,2,FALSE))</f>
        <v/>
      </c>
      <c r="Q477" s="255" t="str">
        <f t="shared" si="98"/>
        <v/>
      </c>
      <c r="R477" s="153"/>
      <c r="S477" s="153"/>
      <c r="T477" s="238">
        <f t="shared" si="99"/>
        <v>0</v>
      </c>
      <c r="AA477" s="257"/>
      <c r="AB477" s="257"/>
    </row>
    <row r="478" spans="1:28" x14ac:dyDescent="0.3">
      <c r="A478" s="287">
        <v>466</v>
      </c>
      <c r="B478" s="161"/>
      <c r="C478" s="150"/>
      <c r="D478" s="150"/>
      <c r="E478" s="150"/>
      <c r="F478" s="152"/>
      <c r="G478" s="152"/>
      <c r="H478" s="154"/>
      <c r="I478" s="155"/>
      <c r="J478" s="159"/>
      <c r="K478" s="159"/>
      <c r="L478" s="337"/>
      <c r="M478" s="343" t="str">
        <f>IF(L478="","",LOOKUP(L478,'Work Programme'!$A$8:$A$207,'Work Programme'!$B$8:$B$207))</f>
        <v/>
      </c>
      <c r="N478" s="150"/>
      <c r="O478" s="151"/>
      <c r="P478" s="254" t="str">
        <f>IF(H478="","",VLOOKUP(H478,'Overview - Financial Statement'!$A$46:$B$60,2,FALSE))</f>
        <v/>
      </c>
      <c r="Q478" s="255" t="str">
        <f t="shared" si="98"/>
        <v/>
      </c>
      <c r="R478" s="153"/>
      <c r="S478" s="153"/>
      <c r="T478" s="238">
        <f t="shared" si="99"/>
        <v>0</v>
      </c>
      <c r="AA478" s="257"/>
      <c r="AB478" s="257"/>
    </row>
    <row r="479" spans="1:28" x14ac:dyDescent="0.3">
      <c r="A479" s="287">
        <v>467</v>
      </c>
      <c r="B479" s="161"/>
      <c r="C479" s="150"/>
      <c r="D479" s="150"/>
      <c r="E479" s="150"/>
      <c r="F479" s="152"/>
      <c r="G479" s="152"/>
      <c r="H479" s="154"/>
      <c r="I479" s="155"/>
      <c r="J479" s="159"/>
      <c r="K479" s="159"/>
      <c r="L479" s="337"/>
      <c r="M479" s="343" t="str">
        <f>IF(L479="","",LOOKUP(L479,'Work Programme'!$A$8:$A$207,'Work Programme'!$B$8:$B$207))</f>
        <v/>
      </c>
      <c r="N479" s="150"/>
      <c r="O479" s="151"/>
      <c r="P479" s="254" t="str">
        <f>IF(H479="","",VLOOKUP(H479,'Overview - Financial Statement'!$A$46:$B$60,2,FALSE))</f>
        <v/>
      </c>
      <c r="Q479" s="255" t="str">
        <f t="shared" si="98"/>
        <v/>
      </c>
      <c r="R479" s="153"/>
      <c r="S479" s="153"/>
      <c r="T479" s="238">
        <f t="shared" si="99"/>
        <v>0</v>
      </c>
      <c r="AA479" s="257"/>
      <c r="AB479" s="257"/>
    </row>
    <row r="480" spans="1:28" x14ac:dyDescent="0.3">
      <c r="A480" s="287">
        <v>468</v>
      </c>
      <c r="B480" s="161"/>
      <c r="C480" s="150"/>
      <c r="D480" s="150"/>
      <c r="E480" s="150"/>
      <c r="F480" s="152"/>
      <c r="G480" s="152"/>
      <c r="H480" s="154"/>
      <c r="I480" s="155"/>
      <c r="J480" s="159"/>
      <c r="K480" s="159"/>
      <c r="L480" s="337"/>
      <c r="M480" s="343" t="str">
        <f>IF(L480="","",LOOKUP(L480,'Work Programme'!$A$8:$A$207,'Work Programme'!$B$8:$B$207))</f>
        <v/>
      </c>
      <c r="N480" s="150"/>
      <c r="O480" s="151"/>
      <c r="P480" s="254" t="str">
        <f>IF(H480="","",VLOOKUP(H480,'Overview - Financial Statement'!$A$46:$B$60,2,FALSE))</f>
        <v/>
      </c>
      <c r="Q480" s="255" t="str">
        <f t="shared" si="98"/>
        <v/>
      </c>
      <c r="R480" s="153"/>
      <c r="S480" s="153"/>
      <c r="T480" s="238">
        <f t="shared" si="99"/>
        <v>0</v>
      </c>
      <c r="AA480" s="257"/>
      <c r="AB480" s="257"/>
    </row>
    <row r="481" spans="1:28" x14ac:dyDescent="0.3">
      <c r="A481" s="287">
        <v>469</v>
      </c>
      <c r="B481" s="161"/>
      <c r="C481" s="150"/>
      <c r="D481" s="150"/>
      <c r="E481" s="150"/>
      <c r="F481" s="152"/>
      <c r="G481" s="152"/>
      <c r="H481" s="154"/>
      <c r="I481" s="155"/>
      <c r="J481" s="159"/>
      <c r="K481" s="159"/>
      <c r="L481" s="337"/>
      <c r="M481" s="343" t="str">
        <f>IF(L481="","",LOOKUP(L481,'Work Programme'!$A$8:$A$207,'Work Programme'!$B$8:$B$207))</f>
        <v/>
      </c>
      <c r="N481" s="150"/>
      <c r="O481" s="151"/>
      <c r="P481" s="254" t="str">
        <f>IF(H481="","",VLOOKUP(H481,'Overview - Financial Statement'!$A$46:$B$60,2,FALSE))</f>
        <v/>
      </c>
      <c r="Q481" s="255" t="str">
        <f t="shared" si="98"/>
        <v/>
      </c>
      <c r="R481" s="153"/>
      <c r="S481" s="153"/>
      <c r="T481" s="238">
        <f t="shared" si="99"/>
        <v>0</v>
      </c>
      <c r="AA481" s="257"/>
      <c r="AB481" s="257"/>
    </row>
    <row r="482" spans="1:28" x14ac:dyDescent="0.3">
      <c r="A482" s="287">
        <v>470</v>
      </c>
      <c r="B482" s="161"/>
      <c r="C482" s="150"/>
      <c r="D482" s="150"/>
      <c r="E482" s="150"/>
      <c r="F482" s="152"/>
      <c r="G482" s="152"/>
      <c r="H482" s="154"/>
      <c r="I482" s="155"/>
      <c r="J482" s="159"/>
      <c r="K482" s="159"/>
      <c r="L482" s="337"/>
      <c r="M482" s="343" t="str">
        <f>IF(L482="","",LOOKUP(L482,'Work Programme'!$A$8:$A$207,'Work Programme'!$B$8:$B$207))</f>
        <v/>
      </c>
      <c r="N482" s="150"/>
      <c r="O482" s="151"/>
      <c r="P482" s="254" t="str">
        <f>IF(H482="","",VLOOKUP(H482,'Overview - Financial Statement'!$A$46:$B$60,2,FALSE))</f>
        <v/>
      </c>
      <c r="Q482" s="255" t="str">
        <f t="shared" si="98"/>
        <v/>
      </c>
      <c r="R482" s="153"/>
      <c r="S482" s="153"/>
      <c r="T482" s="238">
        <f t="shared" si="99"/>
        <v>0</v>
      </c>
      <c r="AA482" s="257"/>
      <c r="AB482" s="257"/>
    </row>
    <row r="483" spans="1:28" x14ac:dyDescent="0.3">
      <c r="A483" s="287">
        <v>471</v>
      </c>
      <c r="B483" s="161"/>
      <c r="C483" s="150"/>
      <c r="D483" s="150"/>
      <c r="E483" s="150"/>
      <c r="F483" s="152"/>
      <c r="G483" s="152"/>
      <c r="H483" s="154"/>
      <c r="I483" s="155"/>
      <c r="J483" s="159"/>
      <c r="K483" s="159"/>
      <c r="L483" s="337"/>
      <c r="M483" s="343" t="str">
        <f>IF(L483="","",LOOKUP(L483,'Work Programme'!$A$8:$A$207,'Work Programme'!$B$8:$B$207))</f>
        <v/>
      </c>
      <c r="N483" s="150"/>
      <c r="O483" s="151"/>
      <c r="P483" s="254" t="str">
        <f>IF(H483="","",VLOOKUP(H483,'Overview - Financial Statement'!$A$46:$B$60,2,FALSE))</f>
        <v/>
      </c>
      <c r="Q483" s="255" t="str">
        <f t="shared" si="98"/>
        <v/>
      </c>
      <c r="R483" s="153"/>
      <c r="S483" s="153"/>
      <c r="T483" s="238">
        <f t="shared" si="99"/>
        <v>0</v>
      </c>
      <c r="AA483" s="257"/>
      <c r="AB483" s="257"/>
    </row>
    <row r="484" spans="1:28" x14ac:dyDescent="0.3">
      <c r="A484" s="287">
        <v>472</v>
      </c>
      <c r="B484" s="161"/>
      <c r="C484" s="150"/>
      <c r="D484" s="150"/>
      <c r="E484" s="150"/>
      <c r="F484" s="152"/>
      <c r="G484" s="152"/>
      <c r="H484" s="154"/>
      <c r="I484" s="155"/>
      <c r="J484" s="159"/>
      <c r="K484" s="159"/>
      <c r="L484" s="337"/>
      <c r="M484" s="343" t="str">
        <f>IF(L484="","",LOOKUP(L484,'Work Programme'!$A$8:$A$207,'Work Programme'!$B$8:$B$207))</f>
        <v/>
      </c>
      <c r="N484" s="150"/>
      <c r="O484" s="151"/>
      <c r="P484" s="254" t="str">
        <f>IF(H484="","",VLOOKUP(H484,'Overview - Financial Statement'!$A$46:$B$60,2,FALSE))</f>
        <v/>
      </c>
      <c r="Q484" s="255" t="str">
        <f t="shared" si="98"/>
        <v/>
      </c>
      <c r="R484" s="153"/>
      <c r="S484" s="153"/>
      <c r="T484" s="238">
        <f t="shared" si="99"/>
        <v>0</v>
      </c>
      <c r="AA484" s="257"/>
      <c r="AB484" s="257"/>
    </row>
    <row r="485" spans="1:28" x14ac:dyDescent="0.3">
      <c r="A485" s="287">
        <v>473</v>
      </c>
      <c r="B485" s="161"/>
      <c r="C485" s="150"/>
      <c r="D485" s="150"/>
      <c r="E485" s="150"/>
      <c r="F485" s="152"/>
      <c r="G485" s="152"/>
      <c r="H485" s="154"/>
      <c r="I485" s="155"/>
      <c r="J485" s="159"/>
      <c r="K485" s="159"/>
      <c r="L485" s="337"/>
      <c r="M485" s="343" t="str">
        <f>IF(L485="","",LOOKUP(L485,'Work Programme'!$A$8:$A$207,'Work Programme'!$B$8:$B$207))</f>
        <v/>
      </c>
      <c r="N485" s="150"/>
      <c r="O485" s="151"/>
      <c r="P485" s="254" t="str">
        <f>IF(H485="","",VLOOKUP(H485,'Overview - Financial Statement'!$A$46:$B$60,2,FALSE))</f>
        <v/>
      </c>
      <c r="Q485" s="255" t="str">
        <f t="shared" si="98"/>
        <v/>
      </c>
      <c r="R485" s="153"/>
      <c r="S485" s="153"/>
      <c r="T485" s="238">
        <f t="shared" si="99"/>
        <v>0</v>
      </c>
      <c r="AA485" s="257"/>
      <c r="AB485" s="257"/>
    </row>
    <row r="486" spans="1:28" x14ac:dyDescent="0.3">
      <c r="A486" s="287">
        <v>474</v>
      </c>
      <c r="B486" s="161"/>
      <c r="C486" s="150"/>
      <c r="D486" s="150"/>
      <c r="E486" s="150"/>
      <c r="F486" s="152"/>
      <c r="G486" s="152"/>
      <c r="H486" s="154"/>
      <c r="I486" s="155"/>
      <c r="J486" s="159"/>
      <c r="K486" s="159"/>
      <c r="L486" s="337"/>
      <c r="M486" s="343" t="str">
        <f>IF(L486="","",LOOKUP(L486,'Work Programme'!$A$8:$A$207,'Work Programme'!$B$8:$B$207))</f>
        <v/>
      </c>
      <c r="N486" s="150"/>
      <c r="O486" s="151"/>
      <c r="P486" s="254" t="str">
        <f>IF(H486="","",VLOOKUP(H486,'Overview - Financial Statement'!$A$46:$B$60,2,FALSE))</f>
        <v/>
      </c>
      <c r="Q486" s="255" t="str">
        <f t="shared" si="98"/>
        <v/>
      </c>
      <c r="R486" s="153"/>
      <c r="S486" s="153"/>
      <c r="T486" s="238">
        <f t="shared" si="99"/>
        <v>0</v>
      </c>
      <c r="AA486" s="257"/>
      <c r="AB486" s="257"/>
    </row>
    <row r="487" spans="1:28" x14ac:dyDescent="0.3">
      <c r="A487" s="287">
        <v>475</v>
      </c>
      <c r="B487" s="161"/>
      <c r="C487" s="150"/>
      <c r="D487" s="150"/>
      <c r="E487" s="150"/>
      <c r="F487" s="152"/>
      <c r="G487" s="152"/>
      <c r="H487" s="154"/>
      <c r="I487" s="155"/>
      <c r="J487" s="159"/>
      <c r="K487" s="159"/>
      <c r="L487" s="337"/>
      <c r="M487" s="343" t="str">
        <f>IF(L487="","",LOOKUP(L487,'Work Programme'!$A$8:$A$207,'Work Programme'!$B$8:$B$207))</f>
        <v/>
      </c>
      <c r="N487" s="150"/>
      <c r="O487" s="151"/>
      <c r="P487" s="254" t="str">
        <f>IF(H487="","",VLOOKUP(H487,'Overview - Financial Statement'!$A$46:$B$60,2,FALSE))</f>
        <v/>
      </c>
      <c r="Q487" s="255" t="str">
        <f t="shared" si="98"/>
        <v/>
      </c>
      <c r="R487" s="153"/>
      <c r="S487" s="153"/>
      <c r="T487" s="238">
        <f t="shared" si="99"/>
        <v>0</v>
      </c>
      <c r="AA487" s="257"/>
      <c r="AB487" s="257"/>
    </row>
    <row r="488" spans="1:28" x14ac:dyDescent="0.3">
      <c r="A488" s="287">
        <v>476</v>
      </c>
      <c r="B488" s="161"/>
      <c r="C488" s="150"/>
      <c r="D488" s="150"/>
      <c r="E488" s="150"/>
      <c r="F488" s="152"/>
      <c r="G488" s="152"/>
      <c r="H488" s="154"/>
      <c r="I488" s="155"/>
      <c r="J488" s="159"/>
      <c r="K488" s="159"/>
      <c r="L488" s="337"/>
      <c r="M488" s="343" t="str">
        <f>IF(L488="","",LOOKUP(L488,'Work Programme'!$A$8:$A$207,'Work Programme'!$B$8:$B$207))</f>
        <v/>
      </c>
      <c r="N488" s="150"/>
      <c r="O488" s="151"/>
      <c r="P488" s="254" t="str">
        <f>IF(H488="","",VLOOKUP(H488,'Overview - Financial Statement'!$A$46:$B$60,2,FALSE))</f>
        <v/>
      </c>
      <c r="Q488" s="255" t="str">
        <f t="shared" si="98"/>
        <v/>
      </c>
      <c r="R488" s="153"/>
      <c r="S488" s="153"/>
      <c r="T488" s="238">
        <f t="shared" si="99"/>
        <v>0</v>
      </c>
      <c r="AA488" s="257"/>
      <c r="AB488" s="257"/>
    </row>
    <row r="489" spans="1:28" x14ac:dyDescent="0.3">
      <c r="A489" s="287">
        <v>477</v>
      </c>
      <c r="B489" s="161"/>
      <c r="C489" s="150"/>
      <c r="D489" s="150"/>
      <c r="E489" s="150"/>
      <c r="F489" s="152"/>
      <c r="G489" s="152"/>
      <c r="H489" s="154"/>
      <c r="I489" s="155"/>
      <c r="J489" s="159"/>
      <c r="K489" s="159"/>
      <c r="L489" s="337"/>
      <c r="M489" s="343" t="str">
        <f>IF(L489="","",LOOKUP(L489,'Work Programme'!$A$8:$A$207,'Work Programme'!$B$8:$B$207))</f>
        <v/>
      </c>
      <c r="N489" s="150"/>
      <c r="O489" s="151"/>
      <c r="P489" s="254" t="str">
        <f>IF(H489="","",VLOOKUP(H489,'Overview - Financial Statement'!$A$46:$B$60,2,FALSE))</f>
        <v/>
      </c>
      <c r="Q489" s="255" t="str">
        <f t="shared" si="98"/>
        <v/>
      </c>
      <c r="R489" s="153"/>
      <c r="S489" s="153"/>
      <c r="T489" s="238">
        <f t="shared" si="99"/>
        <v>0</v>
      </c>
      <c r="AA489" s="257"/>
      <c r="AB489" s="257"/>
    </row>
    <row r="490" spans="1:28" x14ac:dyDescent="0.3">
      <c r="A490" s="287">
        <v>478</v>
      </c>
      <c r="B490" s="161"/>
      <c r="C490" s="150"/>
      <c r="D490" s="150"/>
      <c r="E490" s="150"/>
      <c r="F490" s="152"/>
      <c r="G490" s="152"/>
      <c r="H490" s="154"/>
      <c r="I490" s="155"/>
      <c r="J490" s="159"/>
      <c r="K490" s="159"/>
      <c r="L490" s="337"/>
      <c r="M490" s="343" t="str">
        <f>IF(L490="","",LOOKUP(L490,'Work Programme'!$A$8:$A$207,'Work Programme'!$B$8:$B$207))</f>
        <v/>
      </c>
      <c r="N490" s="150"/>
      <c r="O490" s="151"/>
      <c r="P490" s="254" t="str">
        <f>IF(H490="","",VLOOKUP(H490,'Overview - Financial Statement'!$A$46:$B$60,2,FALSE))</f>
        <v/>
      </c>
      <c r="Q490" s="255" t="str">
        <f t="shared" si="98"/>
        <v/>
      </c>
      <c r="R490" s="153"/>
      <c r="S490" s="153"/>
      <c r="T490" s="238">
        <f t="shared" si="99"/>
        <v>0</v>
      </c>
      <c r="AA490" s="257"/>
      <c r="AB490" s="257"/>
    </row>
    <row r="491" spans="1:28" x14ac:dyDescent="0.3">
      <c r="A491" s="287">
        <v>479</v>
      </c>
      <c r="B491" s="161"/>
      <c r="C491" s="150"/>
      <c r="D491" s="150"/>
      <c r="E491" s="150"/>
      <c r="F491" s="152"/>
      <c r="G491" s="152"/>
      <c r="H491" s="154"/>
      <c r="I491" s="155"/>
      <c r="J491" s="159"/>
      <c r="K491" s="159"/>
      <c r="L491" s="337"/>
      <c r="M491" s="343" t="str">
        <f>IF(L491="","",LOOKUP(L491,'Work Programme'!$A$8:$A$207,'Work Programme'!$B$8:$B$207))</f>
        <v/>
      </c>
      <c r="N491" s="150"/>
      <c r="O491" s="151"/>
      <c r="P491" s="254" t="str">
        <f>IF(H491="","",VLOOKUP(H491,'Overview - Financial Statement'!$A$46:$B$60,2,FALSE))</f>
        <v/>
      </c>
      <c r="Q491" s="255" t="str">
        <f t="shared" si="98"/>
        <v/>
      </c>
      <c r="R491" s="153"/>
      <c r="S491" s="153"/>
      <c r="T491" s="238">
        <f t="shared" si="99"/>
        <v>0</v>
      </c>
      <c r="AA491" s="257"/>
      <c r="AB491" s="257"/>
    </row>
    <row r="492" spans="1:28" x14ac:dyDescent="0.3">
      <c r="A492" s="287">
        <v>480</v>
      </c>
      <c r="B492" s="161"/>
      <c r="C492" s="150"/>
      <c r="D492" s="150"/>
      <c r="E492" s="150"/>
      <c r="F492" s="152"/>
      <c r="G492" s="152"/>
      <c r="H492" s="154"/>
      <c r="I492" s="155"/>
      <c r="J492" s="159"/>
      <c r="K492" s="159"/>
      <c r="L492" s="337"/>
      <c r="M492" s="343" t="str">
        <f>IF(L492="","",LOOKUP(L492,'Work Programme'!$A$8:$A$207,'Work Programme'!$B$8:$B$207))</f>
        <v/>
      </c>
      <c r="N492" s="150"/>
      <c r="O492" s="151"/>
      <c r="P492" s="254" t="str">
        <f>IF(H492="","",VLOOKUP(H492,'Overview - Financial Statement'!$A$46:$B$60,2,FALSE))</f>
        <v/>
      </c>
      <c r="Q492" s="255" t="str">
        <f t="shared" si="98"/>
        <v/>
      </c>
      <c r="R492" s="153"/>
      <c r="S492" s="153"/>
      <c r="T492" s="238">
        <f t="shared" si="99"/>
        <v>0</v>
      </c>
      <c r="AA492" s="257"/>
      <c r="AB492" s="257"/>
    </row>
    <row r="493" spans="1:28" x14ac:dyDescent="0.3">
      <c r="A493" s="287">
        <v>481</v>
      </c>
      <c r="B493" s="161"/>
      <c r="C493" s="150"/>
      <c r="D493" s="150"/>
      <c r="E493" s="150"/>
      <c r="F493" s="152"/>
      <c r="G493" s="152"/>
      <c r="H493" s="154"/>
      <c r="I493" s="155"/>
      <c r="J493" s="159"/>
      <c r="K493" s="159"/>
      <c r="L493" s="337"/>
      <c r="M493" s="343" t="str">
        <f>IF(L493="","",LOOKUP(L493,'Work Programme'!$A$8:$A$207,'Work Programme'!$B$8:$B$207))</f>
        <v/>
      </c>
      <c r="N493" s="150"/>
      <c r="O493" s="151"/>
      <c r="P493" s="254" t="str">
        <f>IF(H493="","",VLOOKUP(H493,'Overview - Financial Statement'!$A$46:$B$60,2,FALSE))</f>
        <v/>
      </c>
      <c r="Q493" s="255" t="str">
        <f t="shared" si="98"/>
        <v/>
      </c>
      <c r="R493" s="153"/>
      <c r="S493" s="153"/>
      <c r="T493" s="238">
        <f t="shared" si="99"/>
        <v>0</v>
      </c>
      <c r="AA493" s="257"/>
      <c r="AB493" s="257"/>
    </row>
    <row r="494" spans="1:28" x14ac:dyDescent="0.3">
      <c r="A494" s="287">
        <v>482</v>
      </c>
      <c r="B494" s="161"/>
      <c r="C494" s="150"/>
      <c r="D494" s="150"/>
      <c r="E494" s="150"/>
      <c r="F494" s="152"/>
      <c r="G494" s="152"/>
      <c r="H494" s="154"/>
      <c r="I494" s="155"/>
      <c r="J494" s="159"/>
      <c r="K494" s="159"/>
      <c r="L494" s="337"/>
      <c r="M494" s="343" t="str">
        <f>IF(L494="","",LOOKUP(L494,'Work Programme'!$A$8:$A$207,'Work Programme'!$B$8:$B$207))</f>
        <v/>
      </c>
      <c r="N494" s="150"/>
      <c r="O494" s="151"/>
      <c r="P494" s="254" t="str">
        <f>IF(H494="","",VLOOKUP(H494,'Overview - Financial Statement'!$A$46:$B$60,2,FALSE))</f>
        <v/>
      </c>
      <c r="Q494" s="255" t="str">
        <f t="shared" si="98"/>
        <v/>
      </c>
      <c r="R494" s="153"/>
      <c r="S494" s="153"/>
      <c r="T494" s="238">
        <f t="shared" si="99"/>
        <v>0</v>
      </c>
      <c r="AA494" s="257"/>
      <c r="AB494" s="257"/>
    </row>
    <row r="495" spans="1:28" x14ac:dyDescent="0.3">
      <c r="A495" s="287">
        <v>483</v>
      </c>
      <c r="B495" s="161"/>
      <c r="C495" s="150"/>
      <c r="D495" s="150"/>
      <c r="E495" s="150"/>
      <c r="F495" s="152"/>
      <c r="G495" s="152"/>
      <c r="H495" s="154"/>
      <c r="I495" s="155"/>
      <c r="J495" s="159"/>
      <c r="K495" s="159"/>
      <c r="L495" s="337"/>
      <c r="M495" s="343" t="str">
        <f>IF(L495="","",LOOKUP(L495,'Work Programme'!$A$8:$A$207,'Work Programme'!$B$8:$B$207))</f>
        <v/>
      </c>
      <c r="N495" s="150"/>
      <c r="O495" s="151"/>
      <c r="P495" s="254" t="str">
        <f>IF(H495="","",VLOOKUP(H495,'Overview - Financial Statement'!$A$46:$B$60,2,FALSE))</f>
        <v/>
      </c>
      <c r="Q495" s="255" t="str">
        <f t="shared" si="98"/>
        <v/>
      </c>
      <c r="R495" s="153"/>
      <c r="S495" s="153"/>
      <c r="T495" s="238">
        <f t="shared" si="99"/>
        <v>0</v>
      </c>
      <c r="AA495" s="257"/>
      <c r="AB495" s="257"/>
    </row>
    <row r="496" spans="1:28" x14ac:dyDescent="0.3">
      <c r="A496" s="287">
        <v>484</v>
      </c>
      <c r="B496" s="161"/>
      <c r="C496" s="150"/>
      <c r="D496" s="150"/>
      <c r="E496" s="150"/>
      <c r="F496" s="152"/>
      <c r="G496" s="152"/>
      <c r="H496" s="154"/>
      <c r="I496" s="155"/>
      <c r="J496" s="159"/>
      <c r="K496" s="159"/>
      <c r="L496" s="337"/>
      <c r="M496" s="343" t="str">
        <f>IF(L496="","",LOOKUP(L496,'Work Programme'!$A$8:$A$207,'Work Programme'!$B$8:$B$207))</f>
        <v/>
      </c>
      <c r="N496" s="150"/>
      <c r="O496" s="151"/>
      <c r="P496" s="254" t="str">
        <f>IF(H496="","",VLOOKUP(H496,'Overview - Financial Statement'!$A$46:$B$60,2,FALSE))</f>
        <v/>
      </c>
      <c r="Q496" s="255" t="str">
        <f t="shared" si="98"/>
        <v/>
      </c>
      <c r="R496" s="153"/>
      <c r="S496" s="153"/>
      <c r="T496" s="238">
        <f t="shared" si="99"/>
        <v>0</v>
      </c>
      <c r="AA496" s="257"/>
      <c r="AB496" s="257"/>
    </row>
    <row r="497" spans="1:28" x14ac:dyDescent="0.3">
      <c r="A497" s="287">
        <v>485</v>
      </c>
      <c r="B497" s="161"/>
      <c r="C497" s="150"/>
      <c r="D497" s="150"/>
      <c r="E497" s="150"/>
      <c r="F497" s="152"/>
      <c r="G497" s="152"/>
      <c r="H497" s="154"/>
      <c r="I497" s="155"/>
      <c r="J497" s="159"/>
      <c r="K497" s="159"/>
      <c r="L497" s="337"/>
      <c r="M497" s="343" t="str">
        <f>IF(L497="","",LOOKUP(L497,'Work Programme'!$A$8:$A$207,'Work Programme'!$B$8:$B$207))</f>
        <v/>
      </c>
      <c r="N497" s="150"/>
      <c r="O497" s="151"/>
      <c r="P497" s="254" t="str">
        <f>IF(H497="","",VLOOKUP(H497,'Overview - Financial Statement'!$A$46:$B$60,2,FALSE))</f>
        <v/>
      </c>
      <c r="Q497" s="255" t="str">
        <f t="shared" si="98"/>
        <v/>
      </c>
      <c r="R497" s="153"/>
      <c r="S497" s="153"/>
      <c r="T497" s="238">
        <f t="shared" si="99"/>
        <v>0</v>
      </c>
      <c r="AA497" s="257"/>
      <c r="AB497" s="257"/>
    </row>
    <row r="498" spans="1:28" x14ac:dyDescent="0.3">
      <c r="A498" s="287">
        <v>486</v>
      </c>
      <c r="B498" s="161"/>
      <c r="C498" s="150"/>
      <c r="D498" s="150"/>
      <c r="E498" s="150"/>
      <c r="F498" s="152"/>
      <c r="G498" s="152"/>
      <c r="H498" s="154"/>
      <c r="I498" s="155"/>
      <c r="J498" s="159"/>
      <c r="K498" s="159"/>
      <c r="L498" s="337"/>
      <c r="M498" s="343" t="str">
        <f>IF(L498="","",LOOKUP(L498,'Work Programme'!$A$8:$A$207,'Work Programme'!$B$8:$B$207))</f>
        <v/>
      </c>
      <c r="N498" s="150"/>
      <c r="O498" s="151"/>
      <c r="P498" s="254" t="str">
        <f>IF(H498="","",VLOOKUP(H498,'Overview - Financial Statement'!$A$46:$B$60,2,FALSE))</f>
        <v/>
      </c>
      <c r="Q498" s="255" t="str">
        <f t="shared" si="98"/>
        <v/>
      </c>
      <c r="R498" s="153"/>
      <c r="S498" s="153"/>
      <c r="T498" s="238">
        <f t="shared" si="99"/>
        <v>0</v>
      </c>
      <c r="AA498" s="257"/>
      <c r="AB498" s="257"/>
    </row>
    <row r="499" spans="1:28" x14ac:dyDescent="0.3">
      <c r="A499" s="287">
        <v>487</v>
      </c>
      <c r="B499" s="161"/>
      <c r="C499" s="150"/>
      <c r="D499" s="150"/>
      <c r="E499" s="150"/>
      <c r="F499" s="152"/>
      <c r="G499" s="152"/>
      <c r="H499" s="154"/>
      <c r="I499" s="155"/>
      <c r="J499" s="159"/>
      <c r="K499" s="159"/>
      <c r="L499" s="337"/>
      <c r="M499" s="343" t="str">
        <f>IF(L499="","",LOOKUP(L499,'Work Programme'!$A$8:$A$207,'Work Programme'!$B$8:$B$207))</f>
        <v/>
      </c>
      <c r="N499" s="150"/>
      <c r="O499" s="151"/>
      <c r="P499" s="254" t="str">
        <f>IF(H499="","",VLOOKUP(H499,'Overview - Financial Statement'!$A$46:$B$60,2,FALSE))</f>
        <v/>
      </c>
      <c r="Q499" s="255" t="str">
        <f t="shared" si="98"/>
        <v/>
      </c>
      <c r="R499" s="153"/>
      <c r="S499" s="153"/>
      <c r="T499" s="238">
        <f t="shared" si="99"/>
        <v>0</v>
      </c>
      <c r="AA499" s="257"/>
      <c r="AB499" s="257"/>
    </row>
    <row r="500" spans="1:28" x14ac:dyDescent="0.3">
      <c r="A500" s="287">
        <v>488</v>
      </c>
      <c r="B500" s="161"/>
      <c r="C500" s="150"/>
      <c r="D500" s="150"/>
      <c r="E500" s="150"/>
      <c r="F500" s="152"/>
      <c r="G500" s="152"/>
      <c r="H500" s="154"/>
      <c r="I500" s="155"/>
      <c r="J500" s="159"/>
      <c r="K500" s="159"/>
      <c r="L500" s="337"/>
      <c r="M500" s="343" t="str">
        <f>IF(L500="","",LOOKUP(L500,'Work Programme'!$A$8:$A$207,'Work Programme'!$B$8:$B$207))</f>
        <v/>
      </c>
      <c r="N500" s="150"/>
      <c r="O500" s="151"/>
      <c r="P500" s="254" t="str">
        <f>IF(H500="","",VLOOKUP(H500,'Overview - Financial Statement'!$A$46:$B$60,2,FALSE))</f>
        <v/>
      </c>
      <c r="Q500" s="255" t="str">
        <f t="shared" si="98"/>
        <v/>
      </c>
      <c r="R500" s="153"/>
      <c r="S500" s="153"/>
      <c r="T500" s="238">
        <f t="shared" si="99"/>
        <v>0</v>
      </c>
      <c r="AA500" s="257"/>
      <c r="AB500" s="257"/>
    </row>
    <row r="501" spans="1:28" x14ac:dyDescent="0.3">
      <c r="A501" s="287">
        <v>489</v>
      </c>
      <c r="B501" s="161"/>
      <c r="C501" s="150"/>
      <c r="D501" s="150"/>
      <c r="E501" s="150"/>
      <c r="F501" s="152"/>
      <c r="G501" s="152"/>
      <c r="H501" s="154"/>
      <c r="I501" s="155"/>
      <c r="J501" s="159"/>
      <c r="K501" s="159"/>
      <c r="L501" s="337"/>
      <c r="M501" s="343" t="str">
        <f>IF(L501="","",LOOKUP(L501,'Work Programme'!$A$8:$A$207,'Work Programme'!$B$8:$B$207))</f>
        <v/>
      </c>
      <c r="N501" s="150"/>
      <c r="O501" s="151"/>
      <c r="P501" s="254" t="str">
        <f>IF(H501="","",VLOOKUP(H501,'Overview - Financial Statement'!$A$46:$B$60,2,FALSE))</f>
        <v/>
      </c>
      <c r="Q501" s="255" t="str">
        <f t="shared" si="98"/>
        <v/>
      </c>
      <c r="R501" s="153"/>
      <c r="S501" s="153"/>
      <c r="T501" s="238">
        <f t="shared" si="99"/>
        <v>0</v>
      </c>
      <c r="AA501" s="257"/>
      <c r="AB501" s="257"/>
    </row>
    <row r="502" spans="1:28" x14ac:dyDescent="0.3">
      <c r="A502" s="287">
        <v>490</v>
      </c>
      <c r="B502" s="161"/>
      <c r="C502" s="150"/>
      <c r="D502" s="150"/>
      <c r="E502" s="150"/>
      <c r="F502" s="152"/>
      <c r="G502" s="152"/>
      <c r="H502" s="154"/>
      <c r="I502" s="155"/>
      <c r="J502" s="159"/>
      <c r="K502" s="159"/>
      <c r="L502" s="337"/>
      <c r="M502" s="343" t="str">
        <f>IF(L502="","",LOOKUP(L502,'Work Programme'!$A$8:$A$207,'Work Programme'!$B$8:$B$207))</f>
        <v/>
      </c>
      <c r="N502" s="150"/>
      <c r="O502" s="151"/>
      <c r="P502" s="254" t="str">
        <f>IF(H502="","",VLOOKUP(H502,'Overview - Financial Statement'!$A$46:$B$60,2,FALSE))</f>
        <v/>
      </c>
      <c r="Q502" s="255" t="str">
        <f t="shared" si="98"/>
        <v/>
      </c>
      <c r="R502" s="153"/>
      <c r="S502" s="153"/>
      <c r="T502" s="238">
        <f t="shared" si="99"/>
        <v>0</v>
      </c>
      <c r="AA502" s="257"/>
      <c r="AB502" s="257"/>
    </row>
    <row r="503" spans="1:28" x14ac:dyDescent="0.3">
      <c r="A503" s="287">
        <v>491</v>
      </c>
      <c r="B503" s="161"/>
      <c r="C503" s="150"/>
      <c r="D503" s="150"/>
      <c r="E503" s="150"/>
      <c r="F503" s="152"/>
      <c r="G503" s="152"/>
      <c r="H503" s="154"/>
      <c r="I503" s="155"/>
      <c r="J503" s="159"/>
      <c r="K503" s="159"/>
      <c r="L503" s="337"/>
      <c r="M503" s="343" t="str">
        <f>IF(L503="","",LOOKUP(L503,'Work Programme'!$A$8:$A$207,'Work Programme'!$B$8:$B$207))</f>
        <v/>
      </c>
      <c r="N503" s="150"/>
      <c r="O503" s="151"/>
      <c r="P503" s="254" t="str">
        <f>IF(H503="","",VLOOKUP(H503,'Overview - Financial Statement'!$A$46:$B$60,2,FALSE))</f>
        <v/>
      </c>
      <c r="Q503" s="255" t="str">
        <f t="shared" si="98"/>
        <v/>
      </c>
      <c r="R503" s="153"/>
      <c r="S503" s="153"/>
      <c r="T503" s="238">
        <f t="shared" si="99"/>
        <v>0</v>
      </c>
      <c r="AA503" s="257"/>
      <c r="AB503" s="257"/>
    </row>
    <row r="504" spans="1:28" x14ac:dyDescent="0.3">
      <c r="A504" s="287">
        <v>492</v>
      </c>
      <c r="B504" s="161"/>
      <c r="C504" s="150"/>
      <c r="D504" s="150"/>
      <c r="E504" s="150"/>
      <c r="F504" s="152"/>
      <c r="G504" s="152"/>
      <c r="H504" s="154"/>
      <c r="I504" s="155"/>
      <c r="J504" s="159"/>
      <c r="K504" s="159"/>
      <c r="L504" s="337"/>
      <c r="M504" s="343" t="str">
        <f>IF(L504="","",LOOKUP(L504,'Work Programme'!$A$8:$A$207,'Work Programme'!$B$8:$B$207))</f>
        <v/>
      </c>
      <c r="N504" s="150"/>
      <c r="O504" s="151"/>
      <c r="P504" s="254" t="str">
        <f>IF(H504="","",VLOOKUP(H504,'Overview - Financial Statement'!$A$46:$B$60,2,FALSE))</f>
        <v/>
      </c>
      <c r="Q504" s="255" t="str">
        <f t="shared" si="98"/>
        <v/>
      </c>
      <c r="R504" s="153"/>
      <c r="S504" s="153"/>
      <c r="T504" s="238">
        <f t="shared" si="99"/>
        <v>0</v>
      </c>
      <c r="AA504" s="257"/>
      <c r="AB504" s="257"/>
    </row>
    <row r="505" spans="1:28" x14ac:dyDescent="0.3">
      <c r="A505" s="287">
        <v>493</v>
      </c>
      <c r="B505" s="161"/>
      <c r="C505" s="150"/>
      <c r="D505" s="150"/>
      <c r="E505" s="150"/>
      <c r="F505" s="152"/>
      <c r="G505" s="152"/>
      <c r="H505" s="154"/>
      <c r="I505" s="155"/>
      <c r="J505" s="159"/>
      <c r="K505" s="159"/>
      <c r="L505" s="337"/>
      <c r="M505" s="343" t="str">
        <f>IF(L505="","",LOOKUP(L505,'Work Programme'!$A$8:$A$207,'Work Programme'!$B$8:$B$207))</f>
        <v/>
      </c>
      <c r="N505" s="150"/>
      <c r="O505" s="151"/>
      <c r="P505" s="254" t="str">
        <f>IF(H505="","",VLOOKUP(H505,'Overview - Financial Statement'!$A$46:$B$60,2,FALSE))</f>
        <v/>
      </c>
      <c r="Q505" s="255" t="str">
        <f t="shared" si="98"/>
        <v/>
      </c>
      <c r="R505" s="153"/>
      <c r="S505" s="153"/>
      <c r="T505" s="238">
        <f t="shared" si="99"/>
        <v>0</v>
      </c>
      <c r="AA505" s="257"/>
      <c r="AB505" s="257"/>
    </row>
    <row r="506" spans="1:28" x14ac:dyDescent="0.3">
      <c r="A506" s="287">
        <v>494</v>
      </c>
      <c r="B506" s="161"/>
      <c r="C506" s="150"/>
      <c r="D506" s="150"/>
      <c r="E506" s="150"/>
      <c r="F506" s="152"/>
      <c r="G506" s="152"/>
      <c r="H506" s="154"/>
      <c r="I506" s="155"/>
      <c r="J506" s="159"/>
      <c r="K506" s="159"/>
      <c r="L506" s="337"/>
      <c r="M506" s="343" t="str">
        <f>IF(L506="","",LOOKUP(L506,'Work Programme'!$A$8:$A$207,'Work Programme'!$B$8:$B$207))</f>
        <v/>
      </c>
      <c r="N506" s="150"/>
      <c r="O506" s="151"/>
      <c r="P506" s="254" t="str">
        <f>IF(H506="","",VLOOKUP(H506,'Overview - Financial Statement'!$A$46:$B$60,2,FALSE))</f>
        <v/>
      </c>
      <c r="Q506" s="255" t="str">
        <f t="shared" si="98"/>
        <v/>
      </c>
      <c r="R506" s="153"/>
      <c r="S506" s="153"/>
      <c r="T506" s="238">
        <f t="shared" si="99"/>
        <v>0</v>
      </c>
      <c r="AA506" s="257"/>
      <c r="AB506" s="257"/>
    </row>
    <row r="507" spans="1:28" x14ac:dyDescent="0.3">
      <c r="A507" s="287">
        <v>495</v>
      </c>
      <c r="B507" s="161"/>
      <c r="C507" s="150"/>
      <c r="D507" s="150"/>
      <c r="E507" s="150"/>
      <c r="F507" s="152"/>
      <c r="G507" s="152"/>
      <c r="H507" s="154"/>
      <c r="I507" s="155"/>
      <c r="J507" s="159"/>
      <c r="K507" s="159"/>
      <c r="L507" s="337"/>
      <c r="M507" s="343" t="str">
        <f>IF(L507="","",LOOKUP(L507,'Work Programme'!$A$8:$A$207,'Work Programme'!$B$8:$B$207))</f>
        <v/>
      </c>
      <c r="N507" s="150"/>
      <c r="O507" s="151"/>
      <c r="P507" s="254" t="str">
        <f>IF(H507="","",VLOOKUP(H507,'Overview - Financial Statement'!$A$46:$B$60,2,FALSE))</f>
        <v/>
      </c>
      <c r="Q507" s="255" t="str">
        <f t="shared" si="98"/>
        <v/>
      </c>
      <c r="R507" s="153"/>
      <c r="S507" s="153"/>
      <c r="T507" s="238">
        <f t="shared" si="99"/>
        <v>0</v>
      </c>
      <c r="AA507" s="257"/>
      <c r="AB507" s="257"/>
    </row>
    <row r="508" spans="1:28" x14ac:dyDescent="0.3">
      <c r="A508" s="287">
        <v>496</v>
      </c>
      <c r="B508" s="161"/>
      <c r="C508" s="150"/>
      <c r="D508" s="150"/>
      <c r="E508" s="150"/>
      <c r="F508" s="152"/>
      <c r="G508" s="152"/>
      <c r="H508" s="154"/>
      <c r="I508" s="155"/>
      <c r="J508" s="159"/>
      <c r="K508" s="159"/>
      <c r="L508" s="337"/>
      <c r="M508" s="343" t="str">
        <f>IF(L508="","",LOOKUP(L508,'Work Programme'!$A$8:$A$207,'Work Programme'!$B$8:$B$207))</f>
        <v/>
      </c>
      <c r="N508" s="150"/>
      <c r="O508" s="151"/>
      <c r="P508" s="254" t="str">
        <f>IF(H508="","",VLOOKUP(H508,'Overview - Financial Statement'!$A$46:$B$60,2,FALSE))</f>
        <v/>
      </c>
      <c r="Q508" s="255" t="str">
        <f t="shared" si="98"/>
        <v/>
      </c>
      <c r="R508" s="153"/>
      <c r="S508" s="153"/>
      <c r="T508" s="238">
        <f t="shared" si="99"/>
        <v>0</v>
      </c>
      <c r="AA508" s="257"/>
      <c r="AB508" s="257"/>
    </row>
    <row r="509" spans="1:28" x14ac:dyDescent="0.3">
      <c r="A509" s="287">
        <v>497</v>
      </c>
      <c r="B509" s="161"/>
      <c r="C509" s="150"/>
      <c r="D509" s="150"/>
      <c r="E509" s="150"/>
      <c r="F509" s="152"/>
      <c r="G509" s="152"/>
      <c r="H509" s="154"/>
      <c r="I509" s="155"/>
      <c r="J509" s="159"/>
      <c r="K509" s="159"/>
      <c r="L509" s="337"/>
      <c r="M509" s="343" t="str">
        <f>IF(L509="","",LOOKUP(L509,'Work Programme'!$A$8:$A$207,'Work Programme'!$B$8:$B$207))</f>
        <v/>
      </c>
      <c r="N509" s="150"/>
      <c r="O509" s="151"/>
      <c r="P509" s="254" t="str">
        <f>IF(H509="","",VLOOKUP(H509,'Overview - Financial Statement'!$A$46:$B$60,2,FALSE))</f>
        <v/>
      </c>
      <c r="Q509" s="255" t="str">
        <f t="shared" si="98"/>
        <v/>
      </c>
      <c r="R509" s="153"/>
      <c r="S509" s="153"/>
      <c r="T509" s="238">
        <f t="shared" si="99"/>
        <v>0</v>
      </c>
      <c r="AA509" s="257"/>
      <c r="AB509" s="257"/>
    </row>
    <row r="510" spans="1:28" x14ac:dyDescent="0.3">
      <c r="A510" s="287">
        <v>498</v>
      </c>
      <c r="B510" s="161"/>
      <c r="C510" s="150"/>
      <c r="D510" s="150"/>
      <c r="E510" s="150"/>
      <c r="F510" s="152"/>
      <c r="G510" s="152"/>
      <c r="H510" s="154"/>
      <c r="I510" s="155"/>
      <c r="J510" s="159"/>
      <c r="K510" s="159"/>
      <c r="L510" s="337"/>
      <c r="M510" s="343" t="str">
        <f>IF(L510="","",LOOKUP(L510,'Work Programme'!$A$8:$A$207,'Work Programme'!$B$8:$B$207))</f>
        <v/>
      </c>
      <c r="N510" s="150"/>
      <c r="O510" s="151"/>
      <c r="P510" s="254" t="str">
        <f>IF(H510="","",VLOOKUP(H510,'Overview - Financial Statement'!$A$46:$B$60,2,FALSE))</f>
        <v/>
      </c>
      <c r="Q510" s="255" t="str">
        <f t="shared" si="98"/>
        <v/>
      </c>
      <c r="R510" s="153"/>
      <c r="S510" s="153"/>
      <c r="T510" s="238">
        <f t="shared" si="99"/>
        <v>0</v>
      </c>
      <c r="AA510" s="257"/>
      <c r="AB510" s="257"/>
    </row>
    <row r="511" spans="1:28" x14ac:dyDescent="0.3">
      <c r="A511" s="287">
        <v>499</v>
      </c>
      <c r="B511" s="161"/>
      <c r="C511" s="150"/>
      <c r="D511" s="150"/>
      <c r="E511" s="150"/>
      <c r="F511" s="152"/>
      <c r="G511" s="152"/>
      <c r="H511" s="154"/>
      <c r="I511" s="155"/>
      <c r="J511" s="159"/>
      <c r="K511" s="159"/>
      <c r="L511" s="337"/>
      <c r="M511" s="343" t="str">
        <f>IF(L511="","",LOOKUP(L511,'Work Programme'!$A$8:$A$207,'Work Programme'!$B$8:$B$207))</f>
        <v/>
      </c>
      <c r="N511" s="150"/>
      <c r="O511" s="151"/>
      <c r="P511" s="254" t="str">
        <f>IF(H511="","",VLOOKUP(H511,'Overview - Financial Statement'!$A$46:$B$60,2,FALSE))</f>
        <v/>
      </c>
      <c r="Q511" s="255" t="str">
        <f t="shared" si="98"/>
        <v/>
      </c>
      <c r="R511" s="153"/>
      <c r="S511" s="153"/>
      <c r="T511" s="238">
        <f t="shared" si="99"/>
        <v>0</v>
      </c>
      <c r="AA511" s="257"/>
      <c r="AB511" s="257"/>
    </row>
    <row r="512" spans="1:28" x14ac:dyDescent="0.3">
      <c r="A512" s="287">
        <v>500</v>
      </c>
      <c r="B512" s="161"/>
      <c r="C512" s="150"/>
      <c r="D512" s="150"/>
      <c r="E512" s="150"/>
      <c r="F512" s="152"/>
      <c r="G512" s="152"/>
      <c r="H512" s="154"/>
      <c r="I512" s="155"/>
      <c r="J512" s="159"/>
      <c r="K512" s="159"/>
      <c r="L512" s="337"/>
      <c r="M512" s="343" t="str">
        <f>IF(L512="","",LOOKUP(L512,'Work Programme'!$A$8:$A$207,'Work Programme'!$B$8:$B$207))</f>
        <v/>
      </c>
      <c r="N512" s="150"/>
      <c r="O512" s="151"/>
      <c r="P512" s="254" t="str">
        <f>IF(H512="","",VLOOKUP(H512,'Overview - Financial Statement'!$A$46:$B$60,2,FALSE))</f>
        <v/>
      </c>
      <c r="Q512" s="255" t="str">
        <f t="shared" si="98"/>
        <v/>
      </c>
      <c r="R512" s="153"/>
      <c r="S512" s="153"/>
      <c r="T512" s="238">
        <f t="shared" si="99"/>
        <v>0</v>
      </c>
      <c r="AA512" s="257"/>
      <c r="AB512" s="257"/>
    </row>
    <row r="513" spans="1:28" x14ac:dyDescent="0.3">
      <c r="A513" s="287">
        <v>501</v>
      </c>
      <c r="B513" s="161"/>
      <c r="C513" s="150"/>
      <c r="D513" s="150"/>
      <c r="E513" s="150"/>
      <c r="F513" s="152"/>
      <c r="G513" s="152"/>
      <c r="H513" s="154"/>
      <c r="I513" s="155"/>
      <c r="J513" s="159"/>
      <c r="K513" s="159"/>
      <c r="L513" s="337"/>
      <c r="M513" s="343" t="str">
        <f>IF(L513="","",LOOKUP(L513,'Work Programme'!$A$8:$A$207,'Work Programme'!$B$8:$B$207))</f>
        <v/>
      </c>
      <c r="N513" s="150"/>
      <c r="O513" s="151"/>
      <c r="P513" s="254" t="str">
        <f>IF(H513="","",VLOOKUP(H513,'Overview - Financial Statement'!$A$46:$B$60,2,FALSE))</f>
        <v/>
      </c>
      <c r="Q513" s="255" t="str">
        <f t="shared" si="98"/>
        <v/>
      </c>
      <c r="R513" s="153"/>
      <c r="S513" s="153"/>
      <c r="T513" s="238">
        <f t="shared" si="99"/>
        <v>0</v>
      </c>
      <c r="AA513" s="257"/>
      <c r="AB513" s="257"/>
    </row>
    <row r="514" spans="1:28" x14ac:dyDescent="0.3">
      <c r="A514" s="287">
        <v>502</v>
      </c>
      <c r="B514" s="161"/>
      <c r="C514" s="150"/>
      <c r="D514" s="150"/>
      <c r="E514" s="150"/>
      <c r="F514" s="152"/>
      <c r="G514" s="152"/>
      <c r="H514" s="154"/>
      <c r="I514" s="155"/>
      <c r="J514" s="159"/>
      <c r="K514" s="159"/>
      <c r="L514" s="337"/>
      <c r="M514" s="343" t="str">
        <f>IF(L514="","",LOOKUP(L514,'Work Programme'!$A$8:$A$207,'Work Programme'!$B$8:$B$207))</f>
        <v/>
      </c>
      <c r="N514" s="150"/>
      <c r="O514" s="151"/>
      <c r="P514" s="254" t="str">
        <f>IF(H514="","",VLOOKUP(H514,'Overview - Financial Statement'!$A$46:$B$60,2,FALSE))</f>
        <v/>
      </c>
      <c r="Q514" s="255" t="str">
        <f t="shared" si="98"/>
        <v/>
      </c>
      <c r="R514" s="153"/>
      <c r="S514" s="153"/>
      <c r="T514" s="238">
        <f t="shared" si="99"/>
        <v>0</v>
      </c>
      <c r="AA514" s="257"/>
      <c r="AB514" s="257"/>
    </row>
    <row r="515" spans="1:28" x14ac:dyDescent="0.3">
      <c r="A515" s="287">
        <v>503</v>
      </c>
      <c r="B515" s="161"/>
      <c r="C515" s="150"/>
      <c r="D515" s="150"/>
      <c r="E515" s="150"/>
      <c r="F515" s="152"/>
      <c r="G515" s="152"/>
      <c r="H515" s="154"/>
      <c r="I515" s="155"/>
      <c r="J515" s="159"/>
      <c r="K515" s="159"/>
      <c r="L515" s="337"/>
      <c r="M515" s="343" t="str">
        <f>IF(L515="","",LOOKUP(L515,'Work Programme'!$A$8:$A$207,'Work Programme'!$B$8:$B$207))</f>
        <v/>
      </c>
      <c r="N515" s="150"/>
      <c r="O515" s="151"/>
      <c r="P515" s="254" t="str">
        <f>IF(H515="","",VLOOKUP(H515,'Overview - Financial Statement'!$A$46:$B$60,2,FALSE))</f>
        <v/>
      </c>
      <c r="Q515" s="255" t="str">
        <f t="shared" si="98"/>
        <v/>
      </c>
      <c r="R515" s="153"/>
      <c r="S515" s="153"/>
      <c r="T515" s="238">
        <f t="shared" si="99"/>
        <v>0</v>
      </c>
      <c r="AA515" s="257"/>
      <c r="AB515" s="257"/>
    </row>
    <row r="516" spans="1:28" x14ac:dyDescent="0.3">
      <c r="A516" s="287">
        <v>504</v>
      </c>
      <c r="B516" s="161"/>
      <c r="C516" s="150"/>
      <c r="D516" s="150"/>
      <c r="E516" s="150"/>
      <c r="F516" s="152"/>
      <c r="G516" s="152"/>
      <c r="H516" s="154"/>
      <c r="I516" s="155"/>
      <c r="J516" s="159"/>
      <c r="K516" s="159"/>
      <c r="L516" s="337"/>
      <c r="M516" s="343" t="str">
        <f>IF(L516="","",LOOKUP(L516,'Work Programme'!$A$8:$A$207,'Work Programme'!$B$8:$B$207))</f>
        <v/>
      </c>
      <c r="N516" s="150"/>
      <c r="O516" s="151"/>
      <c r="P516" s="254" t="str">
        <f>IF(H516="","",VLOOKUP(H516,'Overview - Financial Statement'!$A$46:$B$60,2,FALSE))</f>
        <v/>
      </c>
      <c r="Q516" s="255" t="str">
        <f t="shared" si="98"/>
        <v/>
      </c>
      <c r="R516" s="153"/>
      <c r="S516" s="153"/>
      <c r="T516" s="238">
        <f t="shared" si="99"/>
        <v>0</v>
      </c>
      <c r="AA516" s="257"/>
      <c r="AB516" s="257"/>
    </row>
    <row r="517" spans="1:28" x14ac:dyDescent="0.3">
      <c r="A517" s="287">
        <v>505</v>
      </c>
      <c r="B517" s="161"/>
      <c r="C517" s="150"/>
      <c r="D517" s="150"/>
      <c r="E517" s="150"/>
      <c r="F517" s="152"/>
      <c r="G517" s="152"/>
      <c r="H517" s="154"/>
      <c r="I517" s="155"/>
      <c r="J517" s="159"/>
      <c r="K517" s="159"/>
      <c r="L517" s="337"/>
      <c r="M517" s="343" t="str">
        <f>IF(L517="","",LOOKUP(L517,'Work Programme'!$A$8:$A$207,'Work Programme'!$B$8:$B$207))</f>
        <v/>
      </c>
      <c r="N517" s="150"/>
      <c r="O517" s="151"/>
      <c r="P517" s="254" t="str">
        <f>IF(H517="","",VLOOKUP(H517,'Overview - Financial Statement'!$A$46:$B$60,2,FALSE))</f>
        <v/>
      </c>
      <c r="Q517" s="255" t="str">
        <f t="shared" si="98"/>
        <v/>
      </c>
      <c r="R517" s="153"/>
      <c r="S517" s="153"/>
      <c r="T517" s="238">
        <f t="shared" si="99"/>
        <v>0</v>
      </c>
      <c r="AA517" s="257"/>
      <c r="AB517" s="257"/>
    </row>
    <row r="518" spans="1:28" x14ac:dyDescent="0.3">
      <c r="A518" s="287">
        <v>506</v>
      </c>
      <c r="B518" s="161"/>
      <c r="C518" s="150"/>
      <c r="D518" s="150"/>
      <c r="E518" s="150"/>
      <c r="F518" s="152"/>
      <c r="G518" s="152"/>
      <c r="H518" s="154"/>
      <c r="I518" s="155"/>
      <c r="J518" s="159"/>
      <c r="K518" s="159"/>
      <c r="L518" s="337"/>
      <c r="M518" s="343" t="str">
        <f>IF(L518="","",LOOKUP(L518,'Work Programme'!$A$8:$A$207,'Work Programme'!$B$8:$B$207))</f>
        <v/>
      </c>
      <c r="N518" s="150"/>
      <c r="O518" s="151"/>
      <c r="P518" s="254" t="str">
        <f>IF(H518="","",VLOOKUP(H518,'Overview - Financial Statement'!$A$46:$B$60,2,FALSE))</f>
        <v/>
      </c>
      <c r="Q518" s="255" t="str">
        <f t="shared" si="98"/>
        <v/>
      </c>
      <c r="R518" s="153"/>
      <c r="S518" s="153"/>
      <c r="T518" s="238">
        <f t="shared" si="99"/>
        <v>0</v>
      </c>
      <c r="AA518" s="257"/>
      <c r="AB518" s="257"/>
    </row>
    <row r="519" spans="1:28" x14ac:dyDescent="0.3">
      <c r="A519" s="287">
        <v>507</v>
      </c>
      <c r="B519" s="161"/>
      <c r="C519" s="150"/>
      <c r="D519" s="150"/>
      <c r="E519" s="150"/>
      <c r="F519" s="152"/>
      <c r="G519" s="152"/>
      <c r="H519" s="154"/>
      <c r="I519" s="155"/>
      <c r="J519" s="159"/>
      <c r="K519" s="159"/>
      <c r="L519" s="337"/>
      <c r="M519" s="343" t="str">
        <f>IF(L519="","",LOOKUP(L519,'Work Programme'!$A$8:$A$207,'Work Programme'!$B$8:$B$207))</f>
        <v/>
      </c>
      <c r="N519" s="150"/>
      <c r="O519" s="151"/>
      <c r="P519" s="254" t="str">
        <f>IF(H519="","",VLOOKUP(H519,'Overview - Financial Statement'!$A$46:$B$60,2,FALSE))</f>
        <v/>
      </c>
      <c r="Q519" s="255" t="str">
        <f t="shared" si="98"/>
        <v/>
      </c>
      <c r="R519" s="153"/>
      <c r="S519" s="153"/>
      <c r="T519" s="238">
        <f t="shared" si="99"/>
        <v>0</v>
      </c>
      <c r="AA519" s="257"/>
      <c r="AB519" s="257"/>
    </row>
    <row r="520" spans="1:28" x14ac:dyDescent="0.3">
      <c r="A520" s="287">
        <v>508</v>
      </c>
      <c r="B520" s="161"/>
      <c r="C520" s="150"/>
      <c r="D520" s="150"/>
      <c r="E520" s="150"/>
      <c r="F520" s="152"/>
      <c r="G520" s="152"/>
      <c r="H520" s="154"/>
      <c r="I520" s="155"/>
      <c r="J520" s="159"/>
      <c r="K520" s="159"/>
      <c r="L520" s="337"/>
      <c r="M520" s="343" t="str">
        <f>IF(L520="","",LOOKUP(L520,'Work Programme'!$A$8:$A$207,'Work Programme'!$B$8:$B$207))</f>
        <v/>
      </c>
      <c r="N520" s="150"/>
      <c r="O520" s="151"/>
      <c r="P520" s="254" t="str">
        <f>IF(H520="","",VLOOKUP(H520,'Overview - Financial Statement'!$A$46:$B$60,2,FALSE))</f>
        <v/>
      </c>
      <c r="Q520" s="255" t="str">
        <f t="shared" si="98"/>
        <v/>
      </c>
      <c r="R520" s="153"/>
      <c r="S520" s="153"/>
      <c r="T520" s="238">
        <f t="shared" si="99"/>
        <v>0</v>
      </c>
      <c r="AA520" s="257"/>
      <c r="AB520" s="257"/>
    </row>
    <row r="521" spans="1:28" x14ac:dyDescent="0.3">
      <c r="A521" s="287">
        <v>509</v>
      </c>
      <c r="B521" s="161"/>
      <c r="C521" s="150"/>
      <c r="D521" s="150"/>
      <c r="E521" s="150"/>
      <c r="F521" s="152"/>
      <c r="G521" s="152"/>
      <c r="H521" s="154"/>
      <c r="I521" s="155"/>
      <c r="J521" s="159"/>
      <c r="K521" s="159"/>
      <c r="L521" s="337"/>
      <c r="M521" s="343" t="str">
        <f>IF(L521="","",LOOKUP(L521,'Work Programme'!$A$8:$A$207,'Work Programme'!$B$8:$B$207))</f>
        <v/>
      </c>
      <c r="N521" s="150"/>
      <c r="O521" s="151"/>
      <c r="P521" s="254" t="str">
        <f>IF(H521="","",VLOOKUP(H521,'Overview - Financial Statement'!$A$46:$B$60,2,FALSE))</f>
        <v/>
      </c>
      <c r="Q521" s="255" t="str">
        <f t="shared" si="98"/>
        <v/>
      </c>
      <c r="R521" s="153"/>
      <c r="S521" s="153"/>
      <c r="T521" s="238">
        <f t="shared" si="99"/>
        <v>0</v>
      </c>
      <c r="AA521" s="257"/>
      <c r="AB521" s="257"/>
    </row>
    <row r="522" spans="1:28" x14ac:dyDescent="0.3">
      <c r="A522" s="287">
        <v>510</v>
      </c>
      <c r="B522" s="161"/>
      <c r="C522" s="150"/>
      <c r="D522" s="150"/>
      <c r="E522" s="150"/>
      <c r="F522" s="152"/>
      <c r="G522" s="152"/>
      <c r="H522" s="154"/>
      <c r="I522" s="155"/>
      <c r="J522" s="159"/>
      <c r="K522" s="159"/>
      <c r="L522" s="337"/>
      <c r="M522" s="343" t="str">
        <f>IF(L522="","",LOOKUP(L522,'Work Programme'!$A$8:$A$207,'Work Programme'!$B$8:$B$207))</f>
        <v/>
      </c>
      <c r="N522" s="150"/>
      <c r="O522" s="151"/>
      <c r="P522" s="254" t="str">
        <f>IF(H522="","",VLOOKUP(H522,'Overview - Financial Statement'!$A$46:$B$60,2,FALSE))</f>
        <v/>
      </c>
      <c r="Q522" s="255" t="str">
        <f t="shared" si="98"/>
        <v/>
      </c>
      <c r="R522" s="153"/>
      <c r="S522" s="153"/>
      <c r="T522" s="238">
        <f t="shared" si="99"/>
        <v>0</v>
      </c>
      <c r="AA522" s="257"/>
      <c r="AB522" s="257"/>
    </row>
    <row r="523" spans="1:28" x14ac:dyDescent="0.3">
      <c r="A523" s="287">
        <v>511</v>
      </c>
      <c r="B523" s="161"/>
      <c r="C523" s="150"/>
      <c r="D523" s="150"/>
      <c r="E523" s="150"/>
      <c r="F523" s="152"/>
      <c r="G523" s="152"/>
      <c r="H523" s="154"/>
      <c r="I523" s="155"/>
      <c r="J523" s="159"/>
      <c r="K523" s="159"/>
      <c r="L523" s="337"/>
      <c r="M523" s="343" t="str">
        <f>IF(L523="","",LOOKUP(L523,'Work Programme'!$A$8:$A$207,'Work Programme'!$B$8:$B$207))</f>
        <v/>
      </c>
      <c r="N523" s="150"/>
      <c r="O523" s="151"/>
      <c r="P523" s="254" t="str">
        <f>IF(H523="","",VLOOKUP(H523,'Overview - Financial Statement'!$A$46:$B$60,2,FALSE))</f>
        <v/>
      </c>
      <c r="Q523" s="255" t="str">
        <f t="shared" si="98"/>
        <v/>
      </c>
      <c r="R523" s="153"/>
      <c r="S523" s="153"/>
      <c r="T523" s="238">
        <f t="shared" si="99"/>
        <v>0</v>
      </c>
      <c r="AA523" s="257"/>
      <c r="AB523" s="257"/>
    </row>
    <row r="524" spans="1:28" x14ac:dyDescent="0.3">
      <c r="A524" s="287">
        <v>512</v>
      </c>
      <c r="B524" s="161"/>
      <c r="C524" s="150"/>
      <c r="D524" s="150"/>
      <c r="E524" s="150"/>
      <c r="F524" s="152"/>
      <c r="G524" s="152"/>
      <c r="H524" s="154"/>
      <c r="I524" s="155"/>
      <c r="J524" s="159"/>
      <c r="K524" s="159"/>
      <c r="L524" s="337"/>
      <c r="M524" s="343" t="str">
        <f>IF(L524="","",LOOKUP(L524,'Work Programme'!$A$8:$A$207,'Work Programme'!$B$8:$B$207))</f>
        <v/>
      </c>
      <c r="N524" s="150"/>
      <c r="O524" s="151"/>
      <c r="P524" s="254" t="str">
        <f>IF(H524="","",VLOOKUP(H524,'Overview - Financial Statement'!$A$46:$B$60,2,FALSE))</f>
        <v/>
      </c>
      <c r="Q524" s="255" t="str">
        <f t="shared" si="98"/>
        <v/>
      </c>
      <c r="R524" s="153"/>
      <c r="S524" s="153"/>
      <c r="T524" s="238">
        <f t="shared" si="99"/>
        <v>0</v>
      </c>
      <c r="AA524" s="257"/>
      <c r="AB524" s="257"/>
    </row>
    <row r="525" spans="1:28" x14ac:dyDescent="0.3">
      <c r="A525" s="287">
        <v>513</v>
      </c>
      <c r="B525" s="161"/>
      <c r="C525" s="150"/>
      <c r="D525" s="150"/>
      <c r="E525" s="150"/>
      <c r="F525" s="152"/>
      <c r="G525" s="152"/>
      <c r="H525" s="154"/>
      <c r="I525" s="155"/>
      <c r="J525" s="159"/>
      <c r="K525" s="159"/>
      <c r="L525" s="337"/>
      <c r="M525" s="343" t="str">
        <f>IF(L525="","",LOOKUP(L525,'Work Programme'!$A$8:$A$207,'Work Programme'!$B$8:$B$207))</f>
        <v/>
      </c>
      <c r="N525" s="150"/>
      <c r="O525" s="151"/>
      <c r="P525" s="254" t="str">
        <f>IF(H525="","",VLOOKUP(H525,'Overview - Financial Statement'!$A$46:$B$60,2,FALSE))</f>
        <v/>
      </c>
      <c r="Q525" s="255" t="str">
        <f t="shared" ref="Q525:Q588" si="100">IF(P525="","",I525/P525)</f>
        <v/>
      </c>
      <c r="R525" s="153"/>
      <c r="S525" s="153"/>
      <c r="T525" s="238">
        <f t="shared" si="99"/>
        <v>0</v>
      </c>
      <c r="AA525" s="257"/>
      <c r="AB525" s="257"/>
    </row>
    <row r="526" spans="1:28" x14ac:dyDescent="0.3">
      <c r="A526" s="287">
        <v>514</v>
      </c>
      <c r="B526" s="161"/>
      <c r="C526" s="150"/>
      <c r="D526" s="150"/>
      <c r="E526" s="150"/>
      <c r="F526" s="152"/>
      <c r="G526" s="152"/>
      <c r="H526" s="154"/>
      <c r="I526" s="155"/>
      <c r="J526" s="159"/>
      <c r="K526" s="159"/>
      <c r="L526" s="337"/>
      <c r="M526" s="343" t="str">
        <f>IF(L526="","",LOOKUP(L526,'Work Programme'!$A$8:$A$207,'Work Programme'!$B$8:$B$207))</f>
        <v/>
      </c>
      <c r="N526" s="150"/>
      <c r="O526" s="151"/>
      <c r="P526" s="254" t="str">
        <f>IF(H526="","",VLOOKUP(H526,'Overview - Financial Statement'!$A$46:$B$60,2,FALSE))</f>
        <v/>
      </c>
      <c r="Q526" s="255" t="str">
        <f t="shared" si="100"/>
        <v/>
      </c>
      <c r="R526" s="153"/>
      <c r="S526" s="153"/>
      <c r="T526" s="238">
        <f t="shared" si="99"/>
        <v>0</v>
      </c>
      <c r="AA526" s="257"/>
      <c r="AB526" s="257"/>
    </row>
    <row r="527" spans="1:28" x14ac:dyDescent="0.3">
      <c r="A527" s="287">
        <v>515</v>
      </c>
      <c r="B527" s="161"/>
      <c r="C527" s="150"/>
      <c r="D527" s="150"/>
      <c r="E527" s="150"/>
      <c r="F527" s="152"/>
      <c r="G527" s="152"/>
      <c r="H527" s="154"/>
      <c r="I527" s="155"/>
      <c r="J527" s="159"/>
      <c r="K527" s="159"/>
      <c r="L527" s="337"/>
      <c r="M527" s="343" t="str">
        <f>IF(L527="","",LOOKUP(L527,'Work Programme'!$A$8:$A$207,'Work Programme'!$B$8:$B$207))</f>
        <v/>
      </c>
      <c r="N527" s="150"/>
      <c r="O527" s="151"/>
      <c r="P527" s="254" t="str">
        <f>IF(H527="","",VLOOKUP(H527,'Overview - Financial Statement'!$A$46:$B$60,2,FALSE))</f>
        <v/>
      </c>
      <c r="Q527" s="255" t="str">
        <f t="shared" si="100"/>
        <v/>
      </c>
      <c r="R527" s="153"/>
      <c r="S527" s="153"/>
      <c r="T527" s="238">
        <f t="shared" ref="T527:T590" si="101">IF(R527="YES",Q527,0)</f>
        <v>0</v>
      </c>
      <c r="AA527" s="257"/>
      <c r="AB527" s="257"/>
    </row>
    <row r="528" spans="1:28" x14ac:dyDescent="0.3">
      <c r="A528" s="287">
        <v>516</v>
      </c>
      <c r="B528" s="161"/>
      <c r="C528" s="150"/>
      <c r="D528" s="150"/>
      <c r="E528" s="150"/>
      <c r="F528" s="152"/>
      <c r="G528" s="152"/>
      <c r="H528" s="154"/>
      <c r="I528" s="155"/>
      <c r="J528" s="159"/>
      <c r="K528" s="159"/>
      <c r="L528" s="337"/>
      <c r="M528" s="343" t="str">
        <f>IF(L528="","",LOOKUP(L528,'Work Programme'!$A$8:$A$207,'Work Programme'!$B$8:$B$207))</f>
        <v/>
      </c>
      <c r="N528" s="150"/>
      <c r="O528" s="151"/>
      <c r="P528" s="254" t="str">
        <f>IF(H528="","",VLOOKUP(H528,'Overview - Financial Statement'!$A$46:$B$60,2,FALSE))</f>
        <v/>
      </c>
      <c r="Q528" s="255" t="str">
        <f t="shared" si="100"/>
        <v/>
      </c>
      <c r="R528" s="153"/>
      <c r="S528" s="153"/>
      <c r="T528" s="238">
        <f t="shared" si="101"/>
        <v>0</v>
      </c>
      <c r="AA528" s="257"/>
      <c r="AB528" s="257"/>
    </row>
    <row r="529" spans="1:28" x14ac:dyDescent="0.3">
      <c r="A529" s="287">
        <v>517</v>
      </c>
      <c r="B529" s="161"/>
      <c r="C529" s="150"/>
      <c r="D529" s="150"/>
      <c r="E529" s="150"/>
      <c r="F529" s="152"/>
      <c r="G529" s="152"/>
      <c r="H529" s="154"/>
      <c r="I529" s="155"/>
      <c r="J529" s="159"/>
      <c r="K529" s="159"/>
      <c r="L529" s="337"/>
      <c r="M529" s="343" t="str">
        <f>IF(L529="","",LOOKUP(L529,'Work Programme'!$A$8:$A$207,'Work Programme'!$B$8:$B$207))</f>
        <v/>
      </c>
      <c r="N529" s="150"/>
      <c r="O529" s="151"/>
      <c r="P529" s="254" t="str">
        <f>IF(H529="","",VLOOKUP(H529,'Overview - Financial Statement'!$A$46:$B$60,2,FALSE))</f>
        <v/>
      </c>
      <c r="Q529" s="255" t="str">
        <f t="shared" si="100"/>
        <v/>
      </c>
      <c r="R529" s="153"/>
      <c r="S529" s="153"/>
      <c r="T529" s="238">
        <f t="shared" si="101"/>
        <v>0</v>
      </c>
      <c r="AA529" s="257"/>
      <c r="AB529" s="257"/>
    </row>
    <row r="530" spans="1:28" x14ac:dyDescent="0.3">
      <c r="A530" s="287">
        <v>518</v>
      </c>
      <c r="B530" s="161"/>
      <c r="C530" s="150"/>
      <c r="D530" s="150"/>
      <c r="E530" s="150"/>
      <c r="F530" s="152"/>
      <c r="G530" s="152"/>
      <c r="H530" s="154"/>
      <c r="I530" s="155"/>
      <c r="J530" s="159"/>
      <c r="K530" s="159"/>
      <c r="L530" s="337"/>
      <c r="M530" s="343" t="str">
        <f>IF(L530="","",LOOKUP(L530,'Work Programme'!$A$8:$A$207,'Work Programme'!$B$8:$B$207))</f>
        <v/>
      </c>
      <c r="N530" s="150"/>
      <c r="O530" s="151"/>
      <c r="P530" s="254" t="str">
        <f>IF(H530="","",VLOOKUP(H530,'Overview - Financial Statement'!$A$46:$B$60,2,FALSE))</f>
        <v/>
      </c>
      <c r="Q530" s="255" t="str">
        <f t="shared" si="100"/>
        <v/>
      </c>
      <c r="R530" s="153"/>
      <c r="S530" s="153"/>
      <c r="T530" s="238">
        <f t="shared" si="101"/>
        <v>0</v>
      </c>
      <c r="AA530" s="257"/>
      <c r="AB530" s="257"/>
    </row>
    <row r="531" spans="1:28" x14ac:dyDescent="0.3">
      <c r="A531" s="287">
        <v>519</v>
      </c>
      <c r="B531" s="161"/>
      <c r="C531" s="150"/>
      <c r="D531" s="150"/>
      <c r="E531" s="150"/>
      <c r="F531" s="152"/>
      <c r="G531" s="152"/>
      <c r="H531" s="154"/>
      <c r="I531" s="155"/>
      <c r="J531" s="159"/>
      <c r="K531" s="159"/>
      <c r="L531" s="337"/>
      <c r="M531" s="343" t="str">
        <f>IF(L531="","",LOOKUP(L531,'Work Programme'!$A$8:$A$207,'Work Programme'!$B$8:$B$207))</f>
        <v/>
      </c>
      <c r="N531" s="150"/>
      <c r="O531" s="151"/>
      <c r="P531" s="254" t="str">
        <f>IF(H531="","",VLOOKUP(H531,'Overview - Financial Statement'!$A$46:$B$60,2,FALSE))</f>
        <v/>
      </c>
      <c r="Q531" s="255" t="str">
        <f t="shared" si="100"/>
        <v/>
      </c>
      <c r="R531" s="153"/>
      <c r="S531" s="153"/>
      <c r="T531" s="238">
        <f t="shared" si="101"/>
        <v>0</v>
      </c>
      <c r="AA531" s="257"/>
      <c r="AB531" s="257"/>
    </row>
    <row r="532" spans="1:28" x14ac:dyDescent="0.3">
      <c r="A532" s="287">
        <v>520</v>
      </c>
      <c r="B532" s="161"/>
      <c r="C532" s="150"/>
      <c r="D532" s="150"/>
      <c r="E532" s="150"/>
      <c r="F532" s="152"/>
      <c r="G532" s="152"/>
      <c r="H532" s="154"/>
      <c r="I532" s="155"/>
      <c r="J532" s="159"/>
      <c r="K532" s="159"/>
      <c r="L532" s="337"/>
      <c r="M532" s="343" t="str">
        <f>IF(L532="","",LOOKUP(L532,'Work Programme'!$A$8:$A$207,'Work Programme'!$B$8:$B$207))</f>
        <v/>
      </c>
      <c r="N532" s="150"/>
      <c r="O532" s="151"/>
      <c r="P532" s="254" t="str">
        <f>IF(H532="","",VLOOKUP(H532,'Overview - Financial Statement'!$A$46:$B$60,2,FALSE))</f>
        <v/>
      </c>
      <c r="Q532" s="255" t="str">
        <f t="shared" si="100"/>
        <v/>
      </c>
      <c r="R532" s="153"/>
      <c r="S532" s="153"/>
      <c r="T532" s="238">
        <f t="shared" si="101"/>
        <v>0</v>
      </c>
      <c r="AA532" s="257"/>
      <c r="AB532" s="257"/>
    </row>
    <row r="533" spans="1:28" x14ac:dyDescent="0.3">
      <c r="A533" s="287">
        <v>521</v>
      </c>
      <c r="B533" s="161"/>
      <c r="C533" s="150"/>
      <c r="D533" s="150"/>
      <c r="E533" s="150"/>
      <c r="F533" s="152"/>
      <c r="G533" s="152"/>
      <c r="H533" s="154"/>
      <c r="I533" s="155"/>
      <c r="J533" s="159"/>
      <c r="K533" s="159"/>
      <c r="L533" s="337"/>
      <c r="M533" s="343" t="str">
        <f>IF(L533="","",LOOKUP(L533,'Work Programme'!$A$8:$A$207,'Work Programme'!$B$8:$B$207))</f>
        <v/>
      </c>
      <c r="N533" s="150"/>
      <c r="O533" s="151"/>
      <c r="P533" s="254" t="str">
        <f>IF(H533="","",VLOOKUP(H533,'Overview - Financial Statement'!$A$46:$B$60,2,FALSE))</f>
        <v/>
      </c>
      <c r="Q533" s="255" t="str">
        <f t="shared" si="100"/>
        <v/>
      </c>
      <c r="R533" s="153"/>
      <c r="S533" s="153"/>
      <c r="T533" s="238">
        <f t="shared" si="101"/>
        <v>0</v>
      </c>
      <c r="AA533" s="257"/>
      <c r="AB533" s="257"/>
    </row>
    <row r="534" spans="1:28" x14ac:dyDescent="0.3">
      <c r="A534" s="287">
        <v>522</v>
      </c>
      <c r="B534" s="161"/>
      <c r="C534" s="150"/>
      <c r="D534" s="150"/>
      <c r="E534" s="150"/>
      <c r="F534" s="152"/>
      <c r="G534" s="152"/>
      <c r="H534" s="154"/>
      <c r="I534" s="155"/>
      <c r="J534" s="159"/>
      <c r="K534" s="159"/>
      <c r="L534" s="337"/>
      <c r="M534" s="343" t="str">
        <f>IF(L534="","",LOOKUP(L534,'Work Programme'!$A$8:$A$207,'Work Programme'!$B$8:$B$207))</f>
        <v/>
      </c>
      <c r="N534" s="150"/>
      <c r="O534" s="151"/>
      <c r="P534" s="254" t="str">
        <f>IF(H534="","",VLOOKUP(H534,'Overview - Financial Statement'!$A$46:$B$60,2,FALSE))</f>
        <v/>
      </c>
      <c r="Q534" s="255" t="str">
        <f t="shared" si="100"/>
        <v/>
      </c>
      <c r="R534" s="153"/>
      <c r="S534" s="153"/>
      <c r="T534" s="238">
        <f t="shared" si="101"/>
        <v>0</v>
      </c>
      <c r="AA534" s="257"/>
      <c r="AB534" s="257"/>
    </row>
    <row r="535" spans="1:28" x14ac:dyDescent="0.3">
      <c r="A535" s="287">
        <v>523</v>
      </c>
      <c r="B535" s="161"/>
      <c r="C535" s="150"/>
      <c r="D535" s="150"/>
      <c r="E535" s="150"/>
      <c r="F535" s="152"/>
      <c r="G535" s="152"/>
      <c r="H535" s="154"/>
      <c r="I535" s="155"/>
      <c r="J535" s="159"/>
      <c r="K535" s="159"/>
      <c r="L535" s="337"/>
      <c r="M535" s="343" t="str">
        <f>IF(L535="","",LOOKUP(L535,'Work Programme'!$A$8:$A$207,'Work Programme'!$B$8:$B$207))</f>
        <v/>
      </c>
      <c r="N535" s="150"/>
      <c r="O535" s="151"/>
      <c r="P535" s="254" t="str">
        <f>IF(H535="","",VLOOKUP(H535,'Overview - Financial Statement'!$A$46:$B$60,2,FALSE))</f>
        <v/>
      </c>
      <c r="Q535" s="255" t="str">
        <f t="shared" si="100"/>
        <v/>
      </c>
      <c r="R535" s="153"/>
      <c r="S535" s="153"/>
      <c r="T535" s="238">
        <f t="shared" si="101"/>
        <v>0</v>
      </c>
      <c r="AA535" s="257"/>
      <c r="AB535" s="257"/>
    </row>
    <row r="536" spans="1:28" x14ac:dyDescent="0.3">
      <c r="A536" s="287">
        <v>524</v>
      </c>
      <c r="B536" s="161"/>
      <c r="C536" s="150"/>
      <c r="D536" s="150"/>
      <c r="E536" s="150"/>
      <c r="F536" s="152"/>
      <c r="G536" s="152"/>
      <c r="H536" s="154"/>
      <c r="I536" s="155"/>
      <c r="J536" s="159"/>
      <c r="K536" s="159"/>
      <c r="L536" s="337"/>
      <c r="M536" s="343" t="str">
        <f>IF(L536="","",LOOKUP(L536,'Work Programme'!$A$8:$A$207,'Work Programme'!$B$8:$B$207))</f>
        <v/>
      </c>
      <c r="N536" s="150"/>
      <c r="O536" s="151"/>
      <c r="P536" s="254" t="str">
        <f>IF(H536="","",VLOOKUP(H536,'Overview - Financial Statement'!$A$46:$B$60,2,FALSE))</f>
        <v/>
      </c>
      <c r="Q536" s="255" t="str">
        <f t="shared" si="100"/>
        <v/>
      </c>
      <c r="R536" s="153"/>
      <c r="S536" s="153"/>
      <c r="T536" s="238">
        <f t="shared" si="101"/>
        <v>0</v>
      </c>
      <c r="AA536" s="257"/>
      <c r="AB536" s="257"/>
    </row>
    <row r="537" spans="1:28" x14ac:dyDescent="0.3">
      <c r="A537" s="287">
        <v>525</v>
      </c>
      <c r="B537" s="161"/>
      <c r="C537" s="150"/>
      <c r="D537" s="150"/>
      <c r="E537" s="150"/>
      <c r="F537" s="152"/>
      <c r="G537" s="152"/>
      <c r="H537" s="154"/>
      <c r="I537" s="155"/>
      <c r="J537" s="159"/>
      <c r="K537" s="159"/>
      <c r="L537" s="337"/>
      <c r="M537" s="343" t="str">
        <f>IF(L537="","",LOOKUP(L537,'Work Programme'!$A$8:$A$207,'Work Programme'!$B$8:$B$207))</f>
        <v/>
      </c>
      <c r="N537" s="150"/>
      <c r="O537" s="151"/>
      <c r="P537" s="254" t="str">
        <f>IF(H537="","",VLOOKUP(H537,'Overview - Financial Statement'!$A$46:$B$60,2,FALSE))</f>
        <v/>
      </c>
      <c r="Q537" s="255" t="str">
        <f t="shared" si="100"/>
        <v/>
      </c>
      <c r="R537" s="153"/>
      <c r="S537" s="153"/>
      <c r="T537" s="238">
        <f t="shared" si="101"/>
        <v>0</v>
      </c>
      <c r="AA537" s="257"/>
      <c r="AB537" s="257"/>
    </row>
    <row r="538" spans="1:28" x14ac:dyDescent="0.3">
      <c r="A538" s="287">
        <v>526</v>
      </c>
      <c r="B538" s="161"/>
      <c r="C538" s="150"/>
      <c r="D538" s="150"/>
      <c r="E538" s="150"/>
      <c r="F538" s="152"/>
      <c r="G538" s="152"/>
      <c r="H538" s="154"/>
      <c r="I538" s="155"/>
      <c r="J538" s="159"/>
      <c r="K538" s="159"/>
      <c r="L538" s="337"/>
      <c r="M538" s="343" t="str">
        <f>IF(L538="","",LOOKUP(L538,'Work Programme'!$A$8:$A$207,'Work Programme'!$B$8:$B$207))</f>
        <v/>
      </c>
      <c r="N538" s="150"/>
      <c r="O538" s="151"/>
      <c r="P538" s="254" t="str">
        <f>IF(H538="","",VLOOKUP(H538,'Overview - Financial Statement'!$A$46:$B$60,2,FALSE))</f>
        <v/>
      </c>
      <c r="Q538" s="255" t="str">
        <f t="shared" si="100"/>
        <v/>
      </c>
      <c r="R538" s="153"/>
      <c r="S538" s="153"/>
      <c r="T538" s="238">
        <f t="shared" si="101"/>
        <v>0</v>
      </c>
      <c r="AA538" s="257"/>
      <c r="AB538" s="257"/>
    </row>
    <row r="539" spans="1:28" x14ac:dyDescent="0.3">
      <c r="A539" s="287">
        <v>527</v>
      </c>
      <c r="B539" s="161"/>
      <c r="C539" s="150"/>
      <c r="D539" s="150"/>
      <c r="E539" s="150"/>
      <c r="F539" s="152"/>
      <c r="G539" s="152"/>
      <c r="H539" s="154"/>
      <c r="I539" s="155"/>
      <c r="J539" s="159"/>
      <c r="K539" s="159"/>
      <c r="L539" s="337"/>
      <c r="M539" s="343" t="str">
        <f>IF(L539="","",LOOKUP(L539,'Work Programme'!$A$8:$A$207,'Work Programme'!$B$8:$B$207))</f>
        <v/>
      </c>
      <c r="N539" s="150"/>
      <c r="O539" s="151"/>
      <c r="P539" s="254" t="str">
        <f>IF(H539="","",VLOOKUP(H539,'Overview - Financial Statement'!$A$46:$B$60,2,FALSE))</f>
        <v/>
      </c>
      <c r="Q539" s="255" t="str">
        <f t="shared" si="100"/>
        <v/>
      </c>
      <c r="R539" s="153"/>
      <c r="S539" s="153"/>
      <c r="T539" s="238">
        <f t="shared" si="101"/>
        <v>0</v>
      </c>
      <c r="AA539" s="257"/>
      <c r="AB539" s="257"/>
    </row>
    <row r="540" spans="1:28" x14ac:dyDescent="0.3">
      <c r="A540" s="287">
        <v>528</v>
      </c>
      <c r="B540" s="161"/>
      <c r="C540" s="150"/>
      <c r="D540" s="150"/>
      <c r="E540" s="150"/>
      <c r="F540" s="152"/>
      <c r="G540" s="152"/>
      <c r="H540" s="154"/>
      <c r="I540" s="155"/>
      <c r="J540" s="159"/>
      <c r="K540" s="159"/>
      <c r="L540" s="337"/>
      <c r="M540" s="343" t="str">
        <f>IF(L540="","",LOOKUP(L540,'Work Programme'!$A$8:$A$207,'Work Programme'!$B$8:$B$207))</f>
        <v/>
      </c>
      <c r="N540" s="150"/>
      <c r="O540" s="151"/>
      <c r="P540" s="254" t="str">
        <f>IF(H540="","",VLOOKUP(H540,'Overview - Financial Statement'!$A$46:$B$60,2,FALSE))</f>
        <v/>
      </c>
      <c r="Q540" s="255" t="str">
        <f t="shared" si="100"/>
        <v/>
      </c>
      <c r="R540" s="153"/>
      <c r="S540" s="153"/>
      <c r="T540" s="238">
        <f t="shared" si="101"/>
        <v>0</v>
      </c>
      <c r="AA540" s="257"/>
      <c r="AB540" s="257"/>
    </row>
    <row r="541" spans="1:28" x14ac:dyDescent="0.3">
      <c r="A541" s="287">
        <v>529</v>
      </c>
      <c r="B541" s="161"/>
      <c r="C541" s="150"/>
      <c r="D541" s="150"/>
      <c r="E541" s="150"/>
      <c r="F541" s="152"/>
      <c r="G541" s="152"/>
      <c r="H541" s="154"/>
      <c r="I541" s="155"/>
      <c r="J541" s="159"/>
      <c r="K541" s="159"/>
      <c r="L541" s="337"/>
      <c r="M541" s="343" t="str">
        <f>IF(L541="","",LOOKUP(L541,'Work Programme'!$A$8:$A$207,'Work Programme'!$B$8:$B$207))</f>
        <v/>
      </c>
      <c r="N541" s="150"/>
      <c r="O541" s="151"/>
      <c r="P541" s="254" t="str">
        <f>IF(H541="","",VLOOKUP(H541,'Overview - Financial Statement'!$A$46:$B$60,2,FALSE))</f>
        <v/>
      </c>
      <c r="Q541" s="255" t="str">
        <f t="shared" si="100"/>
        <v/>
      </c>
      <c r="R541" s="153"/>
      <c r="S541" s="153"/>
      <c r="T541" s="238">
        <f t="shared" si="101"/>
        <v>0</v>
      </c>
      <c r="AA541" s="257"/>
      <c r="AB541" s="257"/>
    </row>
    <row r="542" spans="1:28" x14ac:dyDescent="0.3">
      <c r="A542" s="287">
        <v>530</v>
      </c>
      <c r="B542" s="161"/>
      <c r="C542" s="150"/>
      <c r="D542" s="150"/>
      <c r="E542" s="150"/>
      <c r="F542" s="152"/>
      <c r="G542" s="152"/>
      <c r="H542" s="154"/>
      <c r="I542" s="155"/>
      <c r="J542" s="159"/>
      <c r="K542" s="159"/>
      <c r="L542" s="337"/>
      <c r="M542" s="343" t="str">
        <f>IF(L542="","",LOOKUP(L542,'Work Programme'!$A$8:$A$207,'Work Programme'!$B$8:$B$207))</f>
        <v/>
      </c>
      <c r="N542" s="150"/>
      <c r="O542" s="151"/>
      <c r="P542" s="254" t="str">
        <f>IF(H542="","",VLOOKUP(H542,'Overview - Financial Statement'!$A$46:$B$60,2,FALSE))</f>
        <v/>
      </c>
      <c r="Q542" s="255" t="str">
        <f t="shared" si="100"/>
        <v/>
      </c>
      <c r="R542" s="153"/>
      <c r="S542" s="153"/>
      <c r="T542" s="238">
        <f t="shared" si="101"/>
        <v>0</v>
      </c>
      <c r="AA542" s="257"/>
      <c r="AB542" s="257"/>
    </row>
    <row r="543" spans="1:28" x14ac:dyDescent="0.3">
      <c r="A543" s="287">
        <v>531</v>
      </c>
      <c r="B543" s="161"/>
      <c r="C543" s="150"/>
      <c r="D543" s="150"/>
      <c r="E543" s="150"/>
      <c r="F543" s="152"/>
      <c r="G543" s="152"/>
      <c r="H543" s="154"/>
      <c r="I543" s="155"/>
      <c r="J543" s="159"/>
      <c r="K543" s="159"/>
      <c r="L543" s="337"/>
      <c r="M543" s="343" t="str">
        <f>IF(L543="","",LOOKUP(L543,'Work Programme'!$A$8:$A$207,'Work Programme'!$B$8:$B$207))</f>
        <v/>
      </c>
      <c r="N543" s="150"/>
      <c r="O543" s="151"/>
      <c r="P543" s="254" t="str">
        <f>IF(H543="","",VLOOKUP(H543,'Overview - Financial Statement'!$A$46:$B$60,2,FALSE))</f>
        <v/>
      </c>
      <c r="Q543" s="255" t="str">
        <f t="shared" si="100"/>
        <v/>
      </c>
      <c r="R543" s="153"/>
      <c r="S543" s="153"/>
      <c r="T543" s="238">
        <f t="shared" si="101"/>
        <v>0</v>
      </c>
      <c r="AA543" s="257"/>
      <c r="AB543" s="257"/>
    </row>
    <row r="544" spans="1:28" x14ac:dyDescent="0.3">
      <c r="A544" s="287">
        <v>532</v>
      </c>
      <c r="B544" s="161"/>
      <c r="C544" s="150"/>
      <c r="D544" s="150"/>
      <c r="E544" s="150"/>
      <c r="F544" s="152"/>
      <c r="G544" s="152"/>
      <c r="H544" s="154"/>
      <c r="I544" s="155"/>
      <c r="J544" s="159"/>
      <c r="K544" s="159"/>
      <c r="L544" s="337"/>
      <c r="M544" s="343" t="str">
        <f>IF(L544="","",LOOKUP(L544,'Work Programme'!$A$8:$A$207,'Work Programme'!$B$8:$B$207))</f>
        <v/>
      </c>
      <c r="N544" s="150"/>
      <c r="O544" s="151"/>
      <c r="P544" s="254" t="str">
        <f>IF(H544="","",VLOOKUP(H544,'Overview - Financial Statement'!$A$46:$B$60,2,FALSE))</f>
        <v/>
      </c>
      <c r="Q544" s="255" t="str">
        <f t="shared" si="100"/>
        <v/>
      </c>
      <c r="R544" s="153"/>
      <c r="S544" s="153"/>
      <c r="T544" s="238">
        <f t="shared" si="101"/>
        <v>0</v>
      </c>
      <c r="AA544" s="257"/>
      <c r="AB544" s="257"/>
    </row>
    <row r="545" spans="1:28" x14ac:dyDescent="0.3">
      <c r="A545" s="287">
        <v>533</v>
      </c>
      <c r="B545" s="161"/>
      <c r="C545" s="150"/>
      <c r="D545" s="150"/>
      <c r="E545" s="150"/>
      <c r="F545" s="152"/>
      <c r="G545" s="152"/>
      <c r="H545" s="154"/>
      <c r="I545" s="155"/>
      <c r="J545" s="159"/>
      <c r="K545" s="159"/>
      <c r="L545" s="337"/>
      <c r="M545" s="343" t="str">
        <f>IF(L545="","",LOOKUP(L545,'Work Programme'!$A$8:$A$207,'Work Programme'!$B$8:$B$207))</f>
        <v/>
      </c>
      <c r="N545" s="150"/>
      <c r="O545" s="151"/>
      <c r="P545" s="254" t="str">
        <f>IF(H545="","",VLOOKUP(H545,'Overview - Financial Statement'!$A$46:$B$60,2,FALSE))</f>
        <v/>
      </c>
      <c r="Q545" s="255" t="str">
        <f t="shared" si="100"/>
        <v/>
      </c>
      <c r="R545" s="153"/>
      <c r="S545" s="153"/>
      <c r="T545" s="238">
        <f t="shared" si="101"/>
        <v>0</v>
      </c>
      <c r="AA545" s="257"/>
      <c r="AB545" s="257"/>
    </row>
    <row r="546" spans="1:28" x14ac:dyDescent="0.3">
      <c r="A546" s="287">
        <v>534</v>
      </c>
      <c r="B546" s="161"/>
      <c r="C546" s="150"/>
      <c r="D546" s="150"/>
      <c r="E546" s="150"/>
      <c r="F546" s="152"/>
      <c r="G546" s="152"/>
      <c r="H546" s="154"/>
      <c r="I546" s="155"/>
      <c r="J546" s="159"/>
      <c r="K546" s="159"/>
      <c r="L546" s="337"/>
      <c r="M546" s="343" t="str">
        <f>IF(L546="","",LOOKUP(L546,'Work Programme'!$A$8:$A$207,'Work Programme'!$B$8:$B$207))</f>
        <v/>
      </c>
      <c r="N546" s="150"/>
      <c r="O546" s="151"/>
      <c r="P546" s="254" t="str">
        <f>IF(H546="","",VLOOKUP(H546,'Overview - Financial Statement'!$A$46:$B$60,2,FALSE))</f>
        <v/>
      </c>
      <c r="Q546" s="255" t="str">
        <f t="shared" si="100"/>
        <v/>
      </c>
      <c r="R546" s="153"/>
      <c r="S546" s="153"/>
      <c r="T546" s="238">
        <f t="shared" si="101"/>
        <v>0</v>
      </c>
      <c r="AA546" s="257"/>
      <c r="AB546" s="257"/>
    </row>
    <row r="547" spans="1:28" x14ac:dyDescent="0.3">
      <c r="A547" s="287">
        <v>535</v>
      </c>
      <c r="B547" s="161"/>
      <c r="C547" s="150"/>
      <c r="D547" s="150"/>
      <c r="E547" s="150"/>
      <c r="F547" s="152"/>
      <c r="G547" s="152"/>
      <c r="H547" s="154"/>
      <c r="I547" s="155"/>
      <c r="J547" s="159"/>
      <c r="K547" s="159"/>
      <c r="L547" s="337"/>
      <c r="M547" s="343" t="str">
        <f>IF(L547="","",LOOKUP(L547,'Work Programme'!$A$8:$A$207,'Work Programme'!$B$8:$B$207))</f>
        <v/>
      </c>
      <c r="N547" s="150"/>
      <c r="O547" s="151"/>
      <c r="P547" s="254" t="str">
        <f>IF(H547="","",VLOOKUP(H547,'Overview - Financial Statement'!$A$46:$B$60,2,FALSE))</f>
        <v/>
      </c>
      <c r="Q547" s="255" t="str">
        <f t="shared" si="100"/>
        <v/>
      </c>
      <c r="R547" s="153"/>
      <c r="S547" s="153"/>
      <c r="T547" s="238">
        <f t="shared" si="101"/>
        <v>0</v>
      </c>
      <c r="AA547" s="257"/>
      <c r="AB547" s="257"/>
    </row>
    <row r="548" spans="1:28" x14ac:dyDescent="0.3">
      <c r="A548" s="287">
        <v>536</v>
      </c>
      <c r="B548" s="161"/>
      <c r="C548" s="150"/>
      <c r="D548" s="150"/>
      <c r="E548" s="150"/>
      <c r="F548" s="152"/>
      <c r="G548" s="152"/>
      <c r="H548" s="154"/>
      <c r="I548" s="155"/>
      <c r="J548" s="159"/>
      <c r="K548" s="159"/>
      <c r="L548" s="337"/>
      <c r="M548" s="343" t="str">
        <f>IF(L548="","",LOOKUP(L548,'Work Programme'!$A$8:$A$207,'Work Programme'!$B$8:$B$207))</f>
        <v/>
      </c>
      <c r="N548" s="150"/>
      <c r="O548" s="151"/>
      <c r="P548" s="254" t="str">
        <f>IF(H548="","",VLOOKUP(H548,'Overview - Financial Statement'!$A$46:$B$60,2,FALSE))</f>
        <v/>
      </c>
      <c r="Q548" s="255" t="str">
        <f t="shared" si="100"/>
        <v/>
      </c>
      <c r="R548" s="153"/>
      <c r="S548" s="153"/>
      <c r="T548" s="238">
        <f t="shared" si="101"/>
        <v>0</v>
      </c>
      <c r="AA548" s="257"/>
      <c r="AB548" s="257"/>
    </row>
    <row r="549" spans="1:28" x14ac:dyDescent="0.3">
      <c r="A549" s="287">
        <v>537</v>
      </c>
      <c r="B549" s="161"/>
      <c r="C549" s="150"/>
      <c r="D549" s="150"/>
      <c r="E549" s="150"/>
      <c r="F549" s="152"/>
      <c r="G549" s="152"/>
      <c r="H549" s="154"/>
      <c r="I549" s="155"/>
      <c r="J549" s="159"/>
      <c r="K549" s="159"/>
      <c r="L549" s="337"/>
      <c r="M549" s="343" t="str">
        <f>IF(L549="","",LOOKUP(L549,'Work Programme'!$A$8:$A$207,'Work Programme'!$B$8:$B$207))</f>
        <v/>
      </c>
      <c r="N549" s="150"/>
      <c r="O549" s="151"/>
      <c r="P549" s="254" t="str">
        <f>IF(H549="","",VLOOKUP(H549,'Overview - Financial Statement'!$A$46:$B$60,2,FALSE))</f>
        <v/>
      </c>
      <c r="Q549" s="255" t="str">
        <f t="shared" si="100"/>
        <v/>
      </c>
      <c r="R549" s="153"/>
      <c r="S549" s="153"/>
      <c r="T549" s="238">
        <f t="shared" si="101"/>
        <v>0</v>
      </c>
      <c r="AA549" s="257"/>
      <c r="AB549" s="257"/>
    </row>
    <row r="550" spans="1:28" x14ac:dyDescent="0.3">
      <c r="A550" s="287">
        <v>538</v>
      </c>
      <c r="B550" s="161"/>
      <c r="C550" s="150"/>
      <c r="D550" s="150"/>
      <c r="E550" s="150"/>
      <c r="F550" s="152"/>
      <c r="G550" s="152"/>
      <c r="H550" s="154"/>
      <c r="I550" s="155"/>
      <c r="J550" s="159"/>
      <c r="K550" s="159"/>
      <c r="L550" s="337"/>
      <c r="M550" s="343" t="str">
        <f>IF(L550="","",LOOKUP(L550,'Work Programme'!$A$8:$A$207,'Work Programme'!$B$8:$B$207))</f>
        <v/>
      </c>
      <c r="N550" s="150"/>
      <c r="O550" s="151"/>
      <c r="P550" s="254" t="str">
        <f>IF(H550="","",VLOOKUP(H550,'Overview - Financial Statement'!$A$46:$B$60,2,FALSE))</f>
        <v/>
      </c>
      <c r="Q550" s="255" t="str">
        <f t="shared" si="100"/>
        <v/>
      </c>
      <c r="R550" s="153"/>
      <c r="S550" s="153"/>
      <c r="T550" s="238">
        <f t="shared" si="101"/>
        <v>0</v>
      </c>
      <c r="AA550" s="257"/>
      <c r="AB550" s="257"/>
    </row>
    <row r="551" spans="1:28" x14ac:dyDescent="0.3">
      <c r="A551" s="287">
        <v>539</v>
      </c>
      <c r="B551" s="161"/>
      <c r="C551" s="150"/>
      <c r="D551" s="150"/>
      <c r="E551" s="150"/>
      <c r="F551" s="152"/>
      <c r="G551" s="152"/>
      <c r="H551" s="154"/>
      <c r="I551" s="155"/>
      <c r="J551" s="159"/>
      <c r="K551" s="159"/>
      <c r="L551" s="337"/>
      <c r="M551" s="343" t="str">
        <f>IF(L551="","",LOOKUP(L551,'Work Programme'!$A$8:$A$207,'Work Programme'!$B$8:$B$207))</f>
        <v/>
      </c>
      <c r="N551" s="150"/>
      <c r="O551" s="151"/>
      <c r="P551" s="254" t="str">
        <f>IF(H551="","",VLOOKUP(H551,'Overview - Financial Statement'!$A$46:$B$60,2,FALSE))</f>
        <v/>
      </c>
      <c r="Q551" s="255" t="str">
        <f t="shared" si="100"/>
        <v/>
      </c>
      <c r="R551" s="153"/>
      <c r="S551" s="153"/>
      <c r="T551" s="238">
        <f t="shared" si="101"/>
        <v>0</v>
      </c>
      <c r="AA551" s="257"/>
      <c r="AB551" s="257"/>
    </row>
    <row r="552" spans="1:28" x14ac:dyDescent="0.3">
      <c r="A552" s="287">
        <v>540</v>
      </c>
      <c r="B552" s="161"/>
      <c r="C552" s="150"/>
      <c r="D552" s="150"/>
      <c r="E552" s="150"/>
      <c r="F552" s="152"/>
      <c r="G552" s="152"/>
      <c r="H552" s="154"/>
      <c r="I552" s="155"/>
      <c r="J552" s="159"/>
      <c r="K552" s="159"/>
      <c r="L552" s="337"/>
      <c r="M552" s="343" t="str">
        <f>IF(L552="","",LOOKUP(L552,'Work Programme'!$A$8:$A$207,'Work Programme'!$B$8:$B$207))</f>
        <v/>
      </c>
      <c r="N552" s="150"/>
      <c r="O552" s="151"/>
      <c r="P552" s="254" t="str">
        <f>IF(H552="","",VLOOKUP(H552,'Overview - Financial Statement'!$A$46:$B$60,2,FALSE))</f>
        <v/>
      </c>
      <c r="Q552" s="255" t="str">
        <f t="shared" si="100"/>
        <v/>
      </c>
      <c r="R552" s="153"/>
      <c r="S552" s="153"/>
      <c r="T552" s="238">
        <f t="shared" si="101"/>
        <v>0</v>
      </c>
      <c r="AA552" s="257"/>
      <c r="AB552" s="257"/>
    </row>
    <row r="553" spans="1:28" x14ac:dyDescent="0.3">
      <c r="A553" s="287">
        <v>541</v>
      </c>
      <c r="B553" s="161"/>
      <c r="C553" s="150"/>
      <c r="D553" s="150"/>
      <c r="E553" s="150"/>
      <c r="F553" s="152"/>
      <c r="G553" s="152"/>
      <c r="H553" s="154"/>
      <c r="I553" s="155"/>
      <c r="J553" s="159"/>
      <c r="K553" s="159"/>
      <c r="L553" s="337"/>
      <c r="M553" s="343" t="str">
        <f>IF(L553="","",LOOKUP(L553,'Work Programme'!$A$8:$A$207,'Work Programme'!$B$8:$B$207))</f>
        <v/>
      </c>
      <c r="N553" s="150"/>
      <c r="O553" s="151"/>
      <c r="P553" s="254" t="str">
        <f>IF(H553="","",VLOOKUP(H553,'Overview - Financial Statement'!$A$46:$B$60,2,FALSE))</f>
        <v/>
      </c>
      <c r="Q553" s="255" t="str">
        <f t="shared" si="100"/>
        <v/>
      </c>
      <c r="R553" s="153"/>
      <c r="S553" s="153"/>
      <c r="T553" s="238">
        <f t="shared" si="101"/>
        <v>0</v>
      </c>
      <c r="AA553" s="257"/>
      <c r="AB553" s="257"/>
    </row>
    <row r="554" spans="1:28" x14ac:dyDescent="0.3">
      <c r="A554" s="287">
        <v>542</v>
      </c>
      <c r="B554" s="161"/>
      <c r="C554" s="150"/>
      <c r="D554" s="150"/>
      <c r="E554" s="150"/>
      <c r="F554" s="152"/>
      <c r="G554" s="152"/>
      <c r="H554" s="154"/>
      <c r="I554" s="155"/>
      <c r="J554" s="159"/>
      <c r="K554" s="159"/>
      <c r="L554" s="337"/>
      <c r="M554" s="343" t="str">
        <f>IF(L554="","",LOOKUP(L554,'Work Programme'!$A$8:$A$207,'Work Programme'!$B$8:$B$207))</f>
        <v/>
      </c>
      <c r="N554" s="150"/>
      <c r="O554" s="151"/>
      <c r="P554" s="254" t="str">
        <f>IF(H554="","",VLOOKUP(H554,'Overview - Financial Statement'!$A$46:$B$60,2,FALSE))</f>
        <v/>
      </c>
      <c r="Q554" s="255" t="str">
        <f t="shared" si="100"/>
        <v/>
      </c>
      <c r="R554" s="153"/>
      <c r="S554" s="153"/>
      <c r="T554" s="238">
        <f t="shared" si="101"/>
        <v>0</v>
      </c>
      <c r="AA554" s="257"/>
      <c r="AB554" s="257"/>
    </row>
    <row r="555" spans="1:28" x14ac:dyDescent="0.3">
      <c r="A555" s="287">
        <v>543</v>
      </c>
      <c r="B555" s="161"/>
      <c r="C555" s="150"/>
      <c r="D555" s="150"/>
      <c r="E555" s="150"/>
      <c r="F555" s="152"/>
      <c r="G555" s="152"/>
      <c r="H555" s="154"/>
      <c r="I555" s="155"/>
      <c r="J555" s="159"/>
      <c r="K555" s="159"/>
      <c r="L555" s="337"/>
      <c r="M555" s="343" t="str">
        <f>IF(L555="","",LOOKUP(L555,'Work Programme'!$A$8:$A$207,'Work Programme'!$B$8:$B$207))</f>
        <v/>
      </c>
      <c r="N555" s="150"/>
      <c r="O555" s="151"/>
      <c r="P555" s="254" t="str">
        <f>IF(H555="","",VLOOKUP(H555,'Overview - Financial Statement'!$A$46:$B$60,2,FALSE))</f>
        <v/>
      </c>
      <c r="Q555" s="255" t="str">
        <f t="shared" si="100"/>
        <v/>
      </c>
      <c r="R555" s="153"/>
      <c r="S555" s="153"/>
      <c r="T555" s="238">
        <f t="shared" si="101"/>
        <v>0</v>
      </c>
      <c r="AA555" s="257"/>
      <c r="AB555" s="257"/>
    </row>
    <row r="556" spans="1:28" x14ac:dyDescent="0.3">
      <c r="A556" s="287">
        <v>544</v>
      </c>
      <c r="B556" s="161"/>
      <c r="C556" s="150"/>
      <c r="D556" s="150"/>
      <c r="E556" s="150"/>
      <c r="F556" s="152"/>
      <c r="G556" s="152"/>
      <c r="H556" s="154"/>
      <c r="I556" s="155"/>
      <c r="J556" s="159"/>
      <c r="K556" s="159"/>
      <c r="L556" s="337"/>
      <c r="M556" s="343" t="str">
        <f>IF(L556="","",LOOKUP(L556,'Work Programme'!$A$8:$A$207,'Work Programme'!$B$8:$B$207))</f>
        <v/>
      </c>
      <c r="N556" s="150"/>
      <c r="O556" s="151"/>
      <c r="P556" s="254" t="str">
        <f>IF(H556="","",VLOOKUP(H556,'Overview - Financial Statement'!$A$46:$B$60,2,FALSE))</f>
        <v/>
      </c>
      <c r="Q556" s="255" t="str">
        <f t="shared" si="100"/>
        <v/>
      </c>
      <c r="R556" s="153"/>
      <c r="S556" s="153"/>
      <c r="T556" s="238">
        <f t="shared" si="101"/>
        <v>0</v>
      </c>
      <c r="AA556" s="257"/>
      <c r="AB556" s="257"/>
    </row>
    <row r="557" spans="1:28" x14ac:dyDescent="0.3">
      <c r="A557" s="287">
        <v>545</v>
      </c>
      <c r="B557" s="161"/>
      <c r="C557" s="150"/>
      <c r="D557" s="150"/>
      <c r="E557" s="150"/>
      <c r="F557" s="152"/>
      <c r="G557" s="152"/>
      <c r="H557" s="154"/>
      <c r="I557" s="155"/>
      <c r="J557" s="159"/>
      <c r="K557" s="159"/>
      <c r="L557" s="337"/>
      <c r="M557" s="343" t="str">
        <f>IF(L557="","",LOOKUP(L557,'Work Programme'!$A$8:$A$207,'Work Programme'!$B$8:$B$207))</f>
        <v/>
      </c>
      <c r="N557" s="150"/>
      <c r="O557" s="151"/>
      <c r="P557" s="254" t="str">
        <f>IF(H557="","",VLOOKUP(H557,'Overview - Financial Statement'!$A$46:$B$60,2,FALSE))</f>
        <v/>
      </c>
      <c r="Q557" s="255" t="str">
        <f t="shared" si="100"/>
        <v/>
      </c>
      <c r="R557" s="153"/>
      <c r="S557" s="153"/>
      <c r="T557" s="238">
        <f t="shared" si="101"/>
        <v>0</v>
      </c>
      <c r="AA557" s="257"/>
      <c r="AB557" s="257"/>
    </row>
    <row r="558" spans="1:28" x14ac:dyDescent="0.3">
      <c r="A558" s="287">
        <v>546</v>
      </c>
      <c r="B558" s="161"/>
      <c r="C558" s="150"/>
      <c r="D558" s="150"/>
      <c r="E558" s="150"/>
      <c r="F558" s="152"/>
      <c r="G558" s="152"/>
      <c r="H558" s="154"/>
      <c r="I558" s="155"/>
      <c r="J558" s="159"/>
      <c r="K558" s="159"/>
      <c r="L558" s="337"/>
      <c r="M558" s="343" t="str">
        <f>IF(L558="","",LOOKUP(L558,'Work Programme'!$A$8:$A$207,'Work Programme'!$B$8:$B$207))</f>
        <v/>
      </c>
      <c r="N558" s="150"/>
      <c r="O558" s="151"/>
      <c r="P558" s="254" t="str">
        <f>IF(H558="","",VLOOKUP(H558,'Overview - Financial Statement'!$A$46:$B$60,2,FALSE))</f>
        <v/>
      </c>
      <c r="Q558" s="255" t="str">
        <f t="shared" si="100"/>
        <v/>
      </c>
      <c r="R558" s="153"/>
      <c r="S558" s="153"/>
      <c r="T558" s="238">
        <f t="shared" si="101"/>
        <v>0</v>
      </c>
      <c r="AA558" s="257"/>
      <c r="AB558" s="257"/>
    </row>
    <row r="559" spans="1:28" x14ac:dyDescent="0.3">
      <c r="A559" s="287">
        <v>547</v>
      </c>
      <c r="B559" s="161"/>
      <c r="C559" s="150"/>
      <c r="D559" s="150"/>
      <c r="E559" s="150"/>
      <c r="F559" s="152"/>
      <c r="G559" s="152"/>
      <c r="H559" s="154"/>
      <c r="I559" s="155"/>
      <c r="J559" s="159"/>
      <c r="K559" s="159"/>
      <c r="L559" s="337"/>
      <c r="M559" s="343" t="str">
        <f>IF(L559="","",LOOKUP(L559,'Work Programme'!$A$8:$A$207,'Work Programme'!$B$8:$B$207))</f>
        <v/>
      </c>
      <c r="N559" s="150"/>
      <c r="O559" s="151"/>
      <c r="P559" s="254" t="str">
        <f>IF(H559="","",VLOOKUP(H559,'Overview - Financial Statement'!$A$46:$B$60,2,FALSE))</f>
        <v/>
      </c>
      <c r="Q559" s="255" t="str">
        <f t="shared" si="100"/>
        <v/>
      </c>
      <c r="R559" s="153"/>
      <c r="S559" s="153"/>
      <c r="T559" s="238">
        <f t="shared" si="101"/>
        <v>0</v>
      </c>
      <c r="AA559" s="257"/>
      <c r="AB559" s="257"/>
    </row>
    <row r="560" spans="1:28" x14ac:dyDescent="0.3">
      <c r="A560" s="287">
        <v>548</v>
      </c>
      <c r="B560" s="161"/>
      <c r="C560" s="150"/>
      <c r="D560" s="150"/>
      <c r="E560" s="150"/>
      <c r="F560" s="152"/>
      <c r="G560" s="152"/>
      <c r="H560" s="154"/>
      <c r="I560" s="155"/>
      <c r="J560" s="159"/>
      <c r="K560" s="159"/>
      <c r="L560" s="337"/>
      <c r="M560" s="343" t="str">
        <f>IF(L560="","",LOOKUP(L560,'Work Programme'!$A$8:$A$207,'Work Programme'!$B$8:$B$207))</f>
        <v/>
      </c>
      <c r="N560" s="150"/>
      <c r="O560" s="151"/>
      <c r="P560" s="254" t="str">
        <f>IF(H560="","",VLOOKUP(H560,'Overview - Financial Statement'!$A$46:$B$60,2,FALSE))</f>
        <v/>
      </c>
      <c r="Q560" s="255" t="str">
        <f t="shared" si="100"/>
        <v/>
      </c>
      <c r="R560" s="153"/>
      <c r="S560" s="153"/>
      <c r="T560" s="238">
        <f t="shared" si="101"/>
        <v>0</v>
      </c>
      <c r="AA560" s="257"/>
      <c r="AB560" s="257"/>
    </row>
    <row r="561" spans="1:28" x14ac:dyDescent="0.3">
      <c r="A561" s="287">
        <v>549</v>
      </c>
      <c r="B561" s="161"/>
      <c r="C561" s="150"/>
      <c r="D561" s="150"/>
      <c r="E561" s="150"/>
      <c r="F561" s="152"/>
      <c r="G561" s="152"/>
      <c r="H561" s="154"/>
      <c r="I561" s="155"/>
      <c r="J561" s="159"/>
      <c r="K561" s="159"/>
      <c r="L561" s="337"/>
      <c r="M561" s="343" t="str">
        <f>IF(L561="","",LOOKUP(L561,'Work Programme'!$A$8:$A$207,'Work Programme'!$B$8:$B$207))</f>
        <v/>
      </c>
      <c r="N561" s="150"/>
      <c r="O561" s="151"/>
      <c r="P561" s="254" t="str">
        <f>IF(H561="","",VLOOKUP(H561,'Overview - Financial Statement'!$A$46:$B$60,2,FALSE))</f>
        <v/>
      </c>
      <c r="Q561" s="255" t="str">
        <f t="shared" si="100"/>
        <v/>
      </c>
      <c r="R561" s="153"/>
      <c r="S561" s="153"/>
      <c r="T561" s="238">
        <f t="shared" si="101"/>
        <v>0</v>
      </c>
      <c r="AA561" s="257"/>
      <c r="AB561" s="257"/>
    </row>
    <row r="562" spans="1:28" x14ac:dyDescent="0.3">
      <c r="A562" s="287">
        <v>550</v>
      </c>
      <c r="B562" s="161"/>
      <c r="C562" s="150"/>
      <c r="D562" s="150"/>
      <c r="E562" s="150"/>
      <c r="F562" s="152"/>
      <c r="G562" s="152"/>
      <c r="H562" s="154"/>
      <c r="I562" s="155"/>
      <c r="J562" s="159"/>
      <c r="K562" s="159"/>
      <c r="L562" s="337"/>
      <c r="M562" s="343" t="str">
        <f>IF(L562="","",LOOKUP(L562,'Work Programme'!$A$8:$A$207,'Work Programme'!$B$8:$B$207))</f>
        <v/>
      </c>
      <c r="N562" s="150"/>
      <c r="O562" s="151"/>
      <c r="P562" s="254" t="str">
        <f>IF(H562="","",VLOOKUP(H562,'Overview - Financial Statement'!$A$46:$B$60,2,FALSE))</f>
        <v/>
      </c>
      <c r="Q562" s="255" t="str">
        <f t="shared" si="100"/>
        <v/>
      </c>
      <c r="R562" s="153"/>
      <c r="S562" s="153"/>
      <c r="T562" s="238">
        <f t="shared" si="101"/>
        <v>0</v>
      </c>
      <c r="AA562" s="257"/>
      <c r="AB562" s="257"/>
    </row>
    <row r="563" spans="1:28" x14ac:dyDescent="0.3">
      <c r="A563" s="287">
        <v>551</v>
      </c>
      <c r="B563" s="161"/>
      <c r="C563" s="150"/>
      <c r="D563" s="150"/>
      <c r="E563" s="150"/>
      <c r="F563" s="152"/>
      <c r="G563" s="152"/>
      <c r="H563" s="154"/>
      <c r="I563" s="155"/>
      <c r="J563" s="159"/>
      <c r="K563" s="159"/>
      <c r="L563" s="337"/>
      <c r="M563" s="343" t="str">
        <f>IF(L563="","",LOOKUP(L563,'Work Programme'!$A$8:$A$207,'Work Programme'!$B$8:$B$207))</f>
        <v/>
      </c>
      <c r="N563" s="150"/>
      <c r="O563" s="151"/>
      <c r="P563" s="254" t="str">
        <f>IF(H563="","",VLOOKUP(H563,'Overview - Financial Statement'!$A$46:$B$60,2,FALSE))</f>
        <v/>
      </c>
      <c r="Q563" s="255" t="str">
        <f t="shared" si="100"/>
        <v/>
      </c>
      <c r="R563" s="153"/>
      <c r="S563" s="153"/>
      <c r="T563" s="238">
        <f t="shared" si="101"/>
        <v>0</v>
      </c>
      <c r="AA563" s="257"/>
      <c r="AB563" s="257"/>
    </row>
    <row r="564" spans="1:28" x14ac:dyDescent="0.3">
      <c r="A564" s="287">
        <v>552</v>
      </c>
      <c r="B564" s="161"/>
      <c r="C564" s="150"/>
      <c r="D564" s="150"/>
      <c r="E564" s="150"/>
      <c r="F564" s="152"/>
      <c r="G564" s="152"/>
      <c r="H564" s="154"/>
      <c r="I564" s="155"/>
      <c r="J564" s="159"/>
      <c r="K564" s="159"/>
      <c r="L564" s="337"/>
      <c r="M564" s="343" t="str">
        <f>IF(L564="","",LOOKUP(L564,'Work Programme'!$A$8:$A$207,'Work Programme'!$B$8:$B$207))</f>
        <v/>
      </c>
      <c r="N564" s="150"/>
      <c r="O564" s="151"/>
      <c r="P564" s="254" t="str">
        <f>IF(H564="","",VLOOKUP(H564,'Overview - Financial Statement'!$A$46:$B$60,2,FALSE))</f>
        <v/>
      </c>
      <c r="Q564" s="255" t="str">
        <f t="shared" si="100"/>
        <v/>
      </c>
      <c r="R564" s="153"/>
      <c r="S564" s="153"/>
      <c r="T564" s="238">
        <f t="shared" si="101"/>
        <v>0</v>
      </c>
      <c r="AA564" s="257"/>
      <c r="AB564" s="257"/>
    </row>
    <row r="565" spans="1:28" x14ac:dyDescent="0.3">
      <c r="A565" s="287">
        <v>553</v>
      </c>
      <c r="B565" s="161"/>
      <c r="C565" s="150"/>
      <c r="D565" s="150"/>
      <c r="E565" s="150"/>
      <c r="F565" s="152"/>
      <c r="G565" s="152"/>
      <c r="H565" s="154"/>
      <c r="I565" s="155"/>
      <c r="J565" s="159"/>
      <c r="K565" s="159"/>
      <c r="L565" s="337"/>
      <c r="M565" s="343" t="str">
        <f>IF(L565="","",LOOKUP(L565,'Work Programme'!$A$8:$A$207,'Work Programme'!$B$8:$B$207))</f>
        <v/>
      </c>
      <c r="N565" s="150"/>
      <c r="O565" s="151"/>
      <c r="P565" s="254" t="str">
        <f>IF(H565="","",VLOOKUP(H565,'Overview - Financial Statement'!$A$46:$B$60,2,FALSE))</f>
        <v/>
      </c>
      <c r="Q565" s="255" t="str">
        <f t="shared" si="100"/>
        <v/>
      </c>
      <c r="R565" s="153"/>
      <c r="S565" s="153"/>
      <c r="T565" s="238">
        <f t="shared" si="101"/>
        <v>0</v>
      </c>
      <c r="AA565" s="257"/>
      <c r="AB565" s="257"/>
    </row>
    <row r="566" spans="1:28" x14ac:dyDescent="0.3">
      <c r="A566" s="287">
        <v>554</v>
      </c>
      <c r="B566" s="161"/>
      <c r="C566" s="150"/>
      <c r="D566" s="150"/>
      <c r="E566" s="150"/>
      <c r="F566" s="152"/>
      <c r="G566" s="152"/>
      <c r="H566" s="154"/>
      <c r="I566" s="155"/>
      <c r="J566" s="159"/>
      <c r="K566" s="159"/>
      <c r="L566" s="337"/>
      <c r="M566" s="343" t="str">
        <f>IF(L566="","",LOOKUP(L566,'Work Programme'!$A$8:$A$207,'Work Programme'!$B$8:$B$207))</f>
        <v/>
      </c>
      <c r="N566" s="150"/>
      <c r="O566" s="151"/>
      <c r="P566" s="254" t="str">
        <f>IF(H566="","",VLOOKUP(H566,'Overview - Financial Statement'!$A$46:$B$60,2,FALSE))</f>
        <v/>
      </c>
      <c r="Q566" s="255" t="str">
        <f t="shared" si="100"/>
        <v/>
      </c>
      <c r="R566" s="153"/>
      <c r="S566" s="153"/>
      <c r="T566" s="238">
        <f t="shared" si="101"/>
        <v>0</v>
      </c>
      <c r="AA566" s="257"/>
      <c r="AB566" s="257"/>
    </row>
    <row r="567" spans="1:28" x14ac:dyDescent="0.3">
      <c r="A567" s="287">
        <v>555</v>
      </c>
      <c r="B567" s="161"/>
      <c r="C567" s="150"/>
      <c r="D567" s="150"/>
      <c r="E567" s="150"/>
      <c r="F567" s="152"/>
      <c r="G567" s="152"/>
      <c r="H567" s="154"/>
      <c r="I567" s="155"/>
      <c r="J567" s="159"/>
      <c r="K567" s="159"/>
      <c r="L567" s="337"/>
      <c r="M567" s="343" t="str">
        <f>IF(L567="","",LOOKUP(L567,'Work Programme'!$A$8:$A$207,'Work Programme'!$B$8:$B$207))</f>
        <v/>
      </c>
      <c r="N567" s="150"/>
      <c r="O567" s="151"/>
      <c r="P567" s="254" t="str">
        <f>IF(H567="","",VLOOKUP(H567,'Overview - Financial Statement'!$A$46:$B$60,2,FALSE))</f>
        <v/>
      </c>
      <c r="Q567" s="255" t="str">
        <f t="shared" si="100"/>
        <v/>
      </c>
      <c r="R567" s="153"/>
      <c r="S567" s="153"/>
      <c r="T567" s="238">
        <f t="shared" si="101"/>
        <v>0</v>
      </c>
      <c r="AA567" s="257"/>
      <c r="AB567" s="257"/>
    </row>
    <row r="568" spans="1:28" x14ac:dyDescent="0.3">
      <c r="A568" s="287">
        <v>556</v>
      </c>
      <c r="B568" s="161"/>
      <c r="C568" s="150"/>
      <c r="D568" s="150"/>
      <c r="E568" s="150"/>
      <c r="F568" s="152"/>
      <c r="G568" s="152"/>
      <c r="H568" s="154"/>
      <c r="I568" s="155"/>
      <c r="J568" s="159"/>
      <c r="K568" s="159"/>
      <c r="L568" s="337"/>
      <c r="M568" s="343" t="str">
        <f>IF(L568="","",LOOKUP(L568,'Work Programme'!$A$8:$A$207,'Work Programme'!$B$8:$B$207))</f>
        <v/>
      </c>
      <c r="N568" s="150"/>
      <c r="O568" s="151"/>
      <c r="P568" s="254" t="str">
        <f>IF(H568="","",VLOOKUP(H568,'Overview - Financial Statement'!$A$46:$B$60,2,FALSE))</f>
        <v/>
      </c>
      <c r="Q568" s="255" t="str">
        <f t="shared" si="100"/>
        <v/>
      </c>
      <c r="R568" s="153"/>
      <c r="S568" s="153"/>
      <c r="T568" s="238">
        <f t="shared" si="101"/>
        <v>0</v>
      </c>
      <c r="AA568" s="257"/>
      <c r="AB568" s="257"/>
    </row>
    <row r="569" spans="1:28" x14ac:dyDescent="0.3">
      <c r="A569" s="287">
        <v>557</v>
      </c>
      <c r="B569" s="161"/>
      <c r="C569" s="150"/>
      <c r="D569" s="150"/>
      <c r="E569" s="150"/>
      <c r="F569" s="152"/>
      <c r="G569" s="152"/>
      <c r="H569" s="154"/>
      <c r="I569" s="155"/>
      <c r="J569" s="159"/>
      <c r="K569" s="159"/>
      <c r="L569" s="337"/>
      <c r="M569" s="343" t="str">
        <f>IF(L569="","",LOOKUP(L569,'Work Programme'!$A$8:$A$207,'Work Programme'!$B$8:$B$207))</f>
        <v/>
      </c>
      <c r="N569" s="150"/>
      <c r="O569" s="151"/>
      <c r="P569" s="254" t="str">
        <f>IF(H569="","",VLOOKUP(H569,'Overview - Financial Statement'!$A$46:$B$60,2,FALSE))</f>
        <v/>
      </c>
      <c r="Q569" s="255" t="str">
        <f t="shared" si="100"/>
        <v/>
      </c>
      <c r="R569" s="153"/>
      <c r="S569" s="153"/>
      <c r="T569" s="238">
        <f t="shared" si="101"/>
        <v>0</v>
      </c>
      <c r="AA569" s="257"/>
      <c r="AB569" s="257"/>
    </row>
    <row r="570" spans="1:28" x14ac:dyDescent="0.3">
      <c r="A570" s="287">
        <v>558</v>
      </c>
      <c r="B570" s="161"/>
      <c r="C570" s="150"/>
      <c r="D570" s="150"/>
      <c r="E570" s="150"/>
      <c r="F570" s="152"/>
      <c r="G570" s="152"/>
      <c r="H570" s="154"/>
      <c r="I570" s="155"/>
      <c r="J570" s="159"/>
      <c r="K570" s="159"/>
      <c r="L570" s="337"/>
      <c r="M570" s="343" t="str">
        <f>IF(L570="","",LOOKUP(L570,'Work Programme'!$A$8:$A$207,'Work Programme'!$B$8:$B$207))</f>
        <v/>
      </c>
      <c r="N570" s="150"/>
      <c r="O570" s="151"/>
      <c r="P570" s="254" t="str">
        <f>IF(H570="","",VLOOKUP(H570,'Overview - Financial Statement'!$A$46:$B$60,2,FALSE))</f>
        <v/>
      </c>
      <c r="Q570" s="255" t="str">
        <f t="shared" si="100"/>
        <v/>
      </c>
      <c r="R570" s="153"/>
      <c r="S570" s="153"/>
      <c r="T570" s="238">
        <f t="shared" si="101"/>
        <v>0</v>
      </c>
      <c r="AA570" s="257"/>
      <c r="AB570" s="257"/>
    </row>
    <row r="571" spans="1:28" x14ac:dyDescent="0.3">
      <c r="A571" s="287">
        <v>559</v>
      </c>
      <c r="B571" s="161"/>
      <c r="C571" s="150"/>
      <c r="D571" s="150"/>
      <c r="E571" s="150"/>
      <c r="F571" s="152"/>
      <c r="G571" s="152"/>
      <c r="H571" s="154"/>
      <c r="I571" s="155"/>
      <c r="J571" s="159"/>
      <c r="K571" s="159"/>
      <c r="L571" s="337"/>
      <c r="M571" s="343" t="str">
        <f>IF(L571="","",LOOKUP(L571,'Work Programme'!$A$8:$A$207,'Work Programme'!$B$8:$B$207))</f>
        <v/>
      </c>
      <c r="N571" s="150"/>
      <c r="O571" s="151"/>
      <c r="P571" s="254" t="str">
        <f>IF(H571="","",VLOOKUP(H571,'Overview - Financial Statement'!$A$46:$B$60,2,FALSE))</f>
        <v/>
      </c>
      <c r="Q571" s="255" t="str">
        <f t="shared" si="100"/>
        <v/>
      </c>
      <c r="R571" s="153"/>
      <c r="S571" s="153"/>
      <c r="T571" s="238">
        <f t="shared" si="101"/>
        <v>0</v>
      </c>
      <c r="AA571" s="257"/>
      <c r="AB571" s="257"/>
    </row>
    <row r="572" spans="1:28" x14ac:dyDescent="0.3">
      <c r="A572" s="287">
        <v>560</v>
      </c>
      <c r="B572" s="161"/>
      <c r="C572" s="150"/>
      <c r="D572" s="150"/>
      <c r="E572" s="150"/>
      <c r="F572" s="152"/>
      <c r="G572" s="152"/>
      <c r="H572" s="154"/>
      <c r="I572" s="155"/>
      <c r="J572" s="159"/>
      <c r="K572" s="159"/>
      <c r="L572" s="337"/>
      <c r="M572" s="343" t="str">
        <f>IF(L572="","",LOOKUP(L572,'Work Programme'!$A$8:$A$207,'Work Programme'!$B$8:$B$207))</f>
        <v/>
      </c>
      <c r="N572" s="150"/>
      <c r="O572" s="151"/>
      <c r="P572" s="254" t="str">
        <f>IF(H572="","",VLOOKUP(H572,'Overview - Financial Statement'!$A$46:$B$60,2,FALSE))</f>
        <v/>
      </c>
      <c r="Q572" s="255" t="str">
        <f t="shared" si="100"/>
        <v/>
      </c>
      <c r="R572" s="153"/>
      <c r="S572" s="153"/>
      <c r="T572" s="238">
        <f t="shared" si="101"/>
        <v>0</v>
      </c>
      <c r="AA572" s="257"/>
      <c r="AB572" s="257"/>
    </row>
    <row r="573" spans="1:28" x14ac:dyDescent="0.3">
      <c r="A573" s="287">
        <v>561</v>
      </c>
      <c r="B573" s="161"/>
      <c r="C573" s="150"/>
      <c r="D573" s="150"/>
      <c r="E573" s="150"/>
      <c r="F573" s="152"/>
      <c r="G573" s="152"/>
      <c r="H573" s="154"/>
      <c r="I573" s="155"/>
      <c r="J573" s="159"/>
      <c r="K573" s="159"/>
      <c r="L573" s="337"/>
      <c r="M573" s="343" t="str">
        <f>IF(L573="","",LOOKUP(L573,'Work Programme'!$A$8:$A$207,'Work Programme'!$B$8:$B$207))</f>
        <v/>
      </c>
      <c r="N573" s="150"/>
      <c r="O573" s="151"/>
      <c r="P573" s="254" t="str">
        <f>IF(H573="","",VLOOKUP(H573,'Overview - Financial Statement'!$A$46:$B$60,2,FALSE))</f>
        <v/>
      </c>
      <c r="Q573" s="255" t="str">
        <f t="shared" si="100"/>
        <v/>
      </c>
      <c r="R573" s="153"/>
      <c r="S573" s="153"/>
      <c r="T573" s="238">
        <f t="shared" si="101"/>
        <v>0</v>
      </c>
      <c r="AA573" s="257"/>
      <c r="AB573" s="257"/>
    </row>
    <row r="574" spans="1:28" x14ac:dyDescent="0.3">
      <c r="A574" s="287">
        <v>562</v>
      </c>
      <c r="B574" s="161"/>
      <c r="C574" s="150"/>
      <c r="D574" s="150"/>
      <c r="E574" s="150"/>
      <c r="F574" s="152"/>
      <c r="G574" s="152"/>
      <c r="H574" s="154"/>
      <c r="I574" s="155"/>
      <c r="J574" s="159"/>
      <c r="K574" s="159"/>
      <c r="L574" s="337"/>
      <c r="M574" s="343" t="str">
        <f>IF(L574="","",LOOKUP(L574,'Work Programme'!$A$8:$A$207,'Work Programme'!$B$8:$B$207))</f>
        <v/>
      </c>
      <c r="N574" s="150"/>
      <c r="O574" s="151"/>
      <c r="P574" s="254" t="str">
        <f>IF(H574="","",VLOOKUP(H574,'Overview - Financial Statement'!$A$46:$B$60,2,FALSE))</f>
        <v/>
      </c>
      <c r="Q574" s="255" t="str">
        <f t="shared" si="100"/>
        <v/>
      </c>
      <c r="R574" s="153"/>
      <c r="S574" s="153"/>
      <c r="T574" s="238">
        <f t="shared" si="101"/>
        <v>0</v>
      </c>
      <c r="AA574" s="257"/>
      <c r="AB574" s="257"/>
    </row>
    <row r="575" spans="1:28" x14ac:dyDescent="0.3">
      <c r="A575" s="287">
        <v>563</v>
      </c>
      <c r="B575" s="161"/>
      <c r="C575" s="150"/>
      <c r="D575" s="150"/>
      <c r="E575" s="150"/>
      <c r="F575" s="152"/>
      <c r="G575" s="152"/>
      <c r="H575" s="154"/>
      <c r="I575" s="155"/>
      <c r="J575" s="159"/>
      <c r="K575" s="159"/>
      <c r="L575" s="337"/>
      <c r="M575" s="343" t="str">
        <f>IF(L575="","",LOOKUP(L575,'Work Programme'!$A$8:$A$207,'Work Programme'!$B$8:$B$207))</f>
        <v/>
      </c>
      <c r="N575" s="150"/>
      <c r="O575" s="151"/>
      <c r="P575" s="254" t="str">
        <f>IF(H575="","",VLOOKUP(H575,'Overview - Financial Statement'!$A$46:$B$60,2,FALSE))</f>
        <v/>
      </c>
      <c r="Q575" s="255" t="str">
        <f t="shared" si="100"/>
        <v/>
      </c>
      <c r="R575" s="153"/>
      <c r="S575" s="153"/>
      <c r="T575" s="238">
        <f t="shared" si="101"/>
        <v>0</v>
      </c>
      <c r="AA575" s="257"/>
      <c r="AB575" s="257"/>
    </row>
    <row r="576" spans="1:28" x14ac:dyDescent="0.3">
      <c r="A576" s="287">
        <v>564</v>
      </c>
      <c r="B576" s="161"/>
      <c r="C576" s="150"/>
      <c r="D576" s="150"/>
      <c r="E576" s="150"/>
      <c r="F576" s="152"/>
      <c r="G576" s="152"/>
      <c r="H576" s="154"/>
      <c r="I576" s="155"/>
      <c r="J576" s="159"/>
      <c r="K576" s="159"/>
      <c r="L576" s="337"/>
      <c r="M576" s="343" t="str">
        <f>IF(L576="","",LOOKUP(L576,'Work Programme'!$A$8:$A$207,'Work Programme'!$B$8:$B$207))</f>
        <v/>
      </c>
      <c r="N576" s="150"/>
      <c r="O576" s="151"/>
      <c r="P576" s="254" t="str">
        <f>IF(H576="","",VLOOKUP(H576,'Overview - Financial Statement'!$A$46:$B$60,2,FALSE))</f>
        <v/>
      </c>
      <c r="Q576" s="255" t="str">
        <f t="shared" si="100"/>
        <v/>
      </c>
      <c r="R576" s="153"/>
      <c r="S576" s="153"/>
      <c r="T576" s="238">
        <f t="shared" si="101"/>
        <v>0</v>
      </c>
      <c r="AA576" s="257"/>
      <c r="AB576" s="257"/>
    </row>
    <row r="577" spans="1:28" x14ac:dyDescent="0.3">
      <c r="A577" s="287">
        <v>565</v>
      </c>
      <c r="B577" s="161"/>
      <c r="C577" s="150"/>
      <c r="D577" s="150"/>
      <c r="E577" s="150"/>
      <c r="F577" s="152"/>
      <c r="G577" s="152"/>
      <c r="H577" s="154"/>
      <c r="I577" s="155"/>
      <c r="J577" s="159"/>
      <c r="K577" s="159"/>
      <c r="L577" s="337"/>
      <c r="M577" s="343" t="str">
        <f>IF(L577="","",LOOKUP(L577,'Work Programme'!$A$8:$A$207,'Work Programme'!$B$8:$B$207))</f>
        <v/>
      </c>
      <c r="N577" s="150"/>
      <c r="O577" s="151"/>
      <c r="P577" s="254" t="str">
        <f>IF(H577="","",VLOOKUP(H577,'Overview - Financial Statement'!$A$46:$B$60,2,FALSE))</f>
        <v/>
      </c>
      <c r="Q577" s="255" t="str">
        <f t="shared" si="100"/>
        <v/>
      </c>
      <c r="R577" s="153"/>
      <c r="S577" s="153"/>
      <c r="T577" s="238">
        <f t="shared" si="101"/>
        <v>0</v>
      </c>
      <c r="AA577" s="257"/>
      <c r="AB577" s="257"/>
    </row>
    <row r="578" spans="1:28" x14ac:dyDescent="0.3">
      <c r="A578" s="287">
        <v>566</v>
      </c>
      <c r="B578" s="161"/>
      <c r="C578" s="150"/>
      <c r="D578" s="150"/>
      <c r="E578" s="150"/>
      <c r="F578" s="152"/>
      <c r="G578" s="152"/>
      <c r="H578" s="154"/>
      <c r="I578" s="155"/>
      <c r="J578" s="159"/>
      <c r="K578" s="159"/>
      <c r="L578" s="337"/>
      <c r="M578" s="343" t="str">
        <f>IF(L578="","",LOOKUP(L578,'Work Programme'!$A$8:$A$207,'Work Programme'!$B$8:$B$207))</f>
        <v/>
      </c>
      <c r="N578" s="150"/>
      <c r="O578" s="151"/>
      <c r="P578" s="254" t="str">
        <f>IF(H578="","",VLOOKUP(H578,'Overview - Financial Statement'!$A$46:$B$60,2,FALSE))</f>
        <v/>
      </c>
      <c r="Q578" s="255" t="str">
        <f t="shared" si="100"/>
        <v/>
      </c>
      <c r="R578" s="153"/>
      <c r="S578" s="153"/>
      <c r="T578" s="238">
        <f t="shared" si="101"/>
        <v>0</v>
      </c>
      <c r="AA578" s="257"/>
      <c r="AB578" s="257"/>
    </row>
    <row r="579" spans="1:28" x14ac:dyDescent="0.3">
      <c r="A579" s="287">
        <v>567</v>
      </c>
      <c r="B579" s="161"/>
      <c r="C579" s="150"/>
      <c r="D579" s="150"/>
      <c r="E579" s="150"/>
      <c r="F579" s="152"/>
      <c r="G579" s="152"/>
      <c r="H579" s="154"/>
      <c r="I579" s="155"/>
      <c r="J579" s="159"/>
      <c r="K579" s="159"/>
      <c r="L579" s="337"/>
      <c r="M579" s="343" t="str">
        <f>IF(L579="","",LOOKUP(L579,'Work Programme'!$A$8:$A$207,'Work Programme'!$B$8:$B$207))</f>
        <v/>
      </c>
      <c r="N579" s="150"/>
      <c r="O579" s="151"/>
      <c r="P579" s="254" t="str">
        <f>IF(H579="","",VLOOKUP(H579,'Overview - Financial Statement'!$A$46:$B$60,2,FALSE))</f>
        <v/>
      </c>
      <c r="Q579" s="255" t="str">
        <f t="shared" si="100"/>
        <v/>
      </c>
      <c r="R579" s="153"/>
      <c r="S579" s="153"/>
      <c r="T579" s="238">
        <f t="shared" si="101"/>
        <v>0</v>
      </c>
      <c r="AA579" s="257"/>
      <c r="AB579" s="257"/>
    </row>
    <row r="580" spans="1:28" x14ac:dyDescent="0.3">
      <c r="A580" s="287">
        <v>568</v>
      </c>
      <c r="B580" s="161"/>
      <c r="C580" s="150"/>
      <c r="D580" s="150"/>
      <c r="E580" s="150"/>
      <c r="F580" s="152"/>
      <c r="G580" s="152"/>
      <c r="H580" s="154"/>
      <c r="I580" s="155"/>
      <c r="J580" s="159"/>
      <c r="K580" s="159"/>
      <c r="L580" s="337"/>
      <c r="M580" s="343" t="str">
        <f>IF(L580="","",LOOKUP(L580,'Work Programme'!$A$8:$A$207,'Work Programme'!$B$8:$B$207))</f>
        <v/>
      </c>
      <c r="N580" s="150"/>
      <c r="O580" s="151"/>
      <c r="P580" s="254" t="str">
        <f>IF(H580="","",VLOOKUP(H580,'Overview - Financial Statement'!$A$46:$B$60,2,FALSE))</f>
        <v/>
      </c>
      <c r="Q580" s="255" t="str">
        <f t="shared" si="100"/>
        <v/>
      </c>
      <c r="R580" s="153"/>
      <c r="S580" s="153"/>
      <c r="T580" s="238">
        <f t="shared" si="101"/>
        <v>0</v>
      </c>
      <c r="AA580" s="257"/>
      <c r="AB580" s="257"/>
    </row>
    <row r="581" spans="1:28" x14ac:dyDescent="0.3">
      <c r="A581" s="287">
        <v>569</v>
      </c>
      <c r="B581" s="161"/>
      <c r="C581" s="150"/>
      <c r="D581" s="150"/>
      <c r="E581" s="150"/>
      <c r="F581" s="152"/>
      <c r="G581" s="152"/>
      <c r="H581" s="154"/>
      <c r="I581" s="155"/>
      <c r="J581" s="159"/>
      <c r="K581" s="159"/>
      <c r="L581" s="337"/>
      <c r="M581" s="343" t="str">
        <f>IF(L581="","",LOOKUP(L581,'Work Programme'!$A$8:$A$207,'Work Programme'!$B$8:$B$207))</f>
        <v/>
      </c>
      <c r="N581" s="150"/>
      <c r="O581" s="151"/>
      <c r="P581" s="254" t="str">
        <f>IF(H581="","",VLOOKUP(H581,'Overview - Financial Statement'!$A$46:$B$60,2,FALSE))</f>
        <v/>
      </c>
      <c r="Q581" s="255" t="str">
        <f t="shared" si="100"/>
        <v/>
      </c>
      <c r="R581" s="153"/>
      <c r="S581" s="153"/>
      <c r="T581" s="238">
        <f t="shared" si="101"/>
        <v>0</v>
      </c>
      <c r="AA581" s="257"/>
      <c r="AB581" s="257"/>
    </row>
    <row r="582" spans="1:28" x14ac:dyDescent="0.3">
      <c r="A582" s="287">
        <v>570</v>
      </c>
      <c r="B582" s="161"/>
      <c r="C582" s="150"/>
      <c r="D582" s="150"/>
      <c r="E582" s="150"/>
      <c r="F582" s="152"/>
      <c r="G582" s="152"/>
      <c r="H582" s="154"/>
      <c r="I582" s="155"/>
      <c r="J582" s="159"/>
      <c r="K582" s="159"/>
      <c r="L582" s="337"/>
      <c r="M582" s="343" t="str">
        <f>IF(L582="","",LOOKUP(L582,'Work Programme'!$A$8:$A$207,'Work Programme'!$B$8:$B$207))</f>
        <v/>
      </c>
      <c r="N582" s="150"/>
      <c r="O582" s="151"/>
      <c r="P582" s="254" t="str">
        <f>IF(H582="","",VLOOKUP(H582,'Overview - Financial Statement'!$A$46:$B$60,2,FALSE))</f>
        <v/>
      </c>
      <c r="Q582" s="255" t="str">
        <f t="shared" si="100"/>
        <v/>
      </c>
      <c r="R582" s="153"/>
      <c r="S582" s="153"/>
      <c r="T582" s="238">
        <f t="shared" si="101"/>
        <v>0</v>
      </c>
      <c r="AA582" s="257"/>
      <c r="AB582" s="257"/>
    </row>
    <row r="583" spans="1:28" x14ac:dyDescent="0.3">
      <c r="A583" s="287">
        <v>571</v>
      </c>
      <c r="B583" s="161"/>
      <c r="C583" s="150"/>
      <c r="D583" s="150"/>
      <c r="E583" s="150"/>
      <c r="F583" s="152"/>
      <c r="G583" s="152"/>
      <c r="H583" s="154"/>
      <c r="I583" s="155"/>
      <c r="J583" s="159"/>
      <c r="K583" s="159"/>
      <c r="L583" s="337"/>
      <c r="M583" s="343" t="str">
        <f>IF(L583="","",LOOKUP(L583,'Work Programme'!$A$8:$A$207,'Work Programme'!$B$8:$B$207))</f>
        <v/>
      </c>
      <c r="N583" s="150"/>
      <c r="O583" s="151"/>
      <c r="P583" s="254" t="str">
        <f>IF(H583="","",VLOOKUP(H583,'Overview - Financial Statement'!$A$46:$B$60,2,FALSE))</f>
        <v/>
      </c>
      <c r="Q583" s="255" t="str">
        <f t="shared" si="100"/>
        <v/>
      </c>
      <c r="R583" s="153"/>
      <c r="S583" s="153"/>
      <c r="T583" s="238">
        <f t="shared" si="101"/>
        <v>0</v>
      </c>
      <c r="AA583" s="257"/>
      <c r="AB583" s="257"/>
    </row>
    <row r="584" spans="1:28" x14ac:dyDescent="0.3">
      <c r="A584" s="287">
        <v>572</v>
      </c>
      <c r="B584" s="161"/>
      <c r="C584" s="150"/>
      <c r="D584" s="150"/>
      <c r="E584" s="150"/>
      <c r="F584" s="152"/>
      <c r="G584" s="152"/>
      <c r="H584" s="154"/>
      <c r="I584" s="155"/>
      <c r="J584" s="159"/>
      <c r="K584" s="159"/>
      <c r="L584" s="337"/>
      <c r="M584" s="343" t="str">
        <f>IF(L584="","",LOOKUP(L584,'Work Programme'!$A$8:$A$207,'Work Programme'!$B$8:$B$207))</f>
        <v/>
      </c>
      <c r="N584" s="150"/>
      <c r="O584" s="151"/>
      <c r="P584" s="254" t="str">
        <f>IF(H584="","",VLOOKUP(H584,'Overview - Financial Statement'!$A$46:$B$60,2,FALSE))</f>
        <v/>
      </c>
      <c r="Q584" s="255" t="str">
        <f t="shared" si="100"/>
        <v/>
      </c>
      <c r="R584" s="153"/>
      <c r="S584" s="153"/>
      <c r="T584" s="238">
        <f t="shared" si="101"/>
        <v>0</v>
      </c>
      <c r="AA584" s="257"/>
      <c r="AB584" s="257"/>
    </row>
    <row r="585" spans="1:28" x14ac:dyDescent="0.3">
      <c r="A585" s="287">
        <v>573</v>
      </c>
      <c r="B585" s="161"/>
      <c r="C585" s="150"/>
      <c r="D585" s="150"/>
      <c r="E585" s="150"/>
      <c r="F585" s="152"/>
      <c r="G585" s="152"/>
      <c r="H585" s="154"/>
      <c r="I585" s="155"/>
      <c r="J585" s="159"/>
      <c r="K585" s="159"/>
      <c r="L585" s="337"/>
      <c r="M585" s="343" t="str">
        <f>IF(L585="","",LOOKUP(L585,'Work Programme'!$A$8:$A$207,'Work Programme'!$B$8:$B$207))</f>
        <v/>
      </c>
      <c r="N585" s="150"/>
      <c r="O585" s="151"/>
      <c r="P585" s="254" t="str">
        <f>IF(H585="","",VLOOKUP(H585,'Overview - Financial Statement'!$A$46:$B$60,2,FALSE))</f>
        <v/>
      </c>
      <c r="Q585" s="255" t="str">
        <f t="shared" si="100"/>
        <v/>
      </c>
      <c r="R585" s="153"/>
      <c r="S585" s="153"/>
      <c r="T585" s="238">
        <f t="shared" si="101"/>
        <v>0</v>
      </c>
      <c r="AA585" s="257"/>
      <c r="AB585" s="257"/>
    </row>
    <row r="586" spans="1:28" x14ac:dyDescent="0.3">
      <c r="A586" s="287">
        <v>574</v>
      </c>
      <c r="B586" s="161"/>
      <c r="C586" s="150"/>
      <c r="D586" s="150"/>
      <c r="E586" s="150"/>
      <c r="F586" s="152"/>
      <c r="G586" s="152"/>
      <c r="H586" s="154"/>
      <c r="I586" s="155"/>
      <c r="J586" s="159"/>
      <c r="K586" s="159"/>
      <c r="L586" s="337"/>
      <c r="M586" s="343" t="str">
        <f>IF(L586="","",LOOKUP(L586,'Work Programme'!$A$8:$A$207,'Work Programme'!$B$8:$B$207))</f>
        <v/>
      </c>
      <c r="N586" s="150"/>
      <c r="O586" s="151"/>
      <c r="P586" s="254" t="str">
        <f>IF(H586="","",VLOOKUP(H586,'Overview - Financial Statement'!$A$46:$B$60,2,FALSE))</f>
        <v/>
      </c>
      <c r="Q586" s="255" t="str">
        <f t="shared" si="100"/>
        <v/>
      </c>
      <c r="R586" s="153"/>
      <c r="S586" s="153"/>
      <c r="T586" s="238">
        <f t="shared" si="101"/>
        <v>0</v>
      </c>
      <c r="AA586" s="257"/>
      <c r="AB586" s="257"/>
    </row>
    <row r="587" spans="1:28" x14ac:dyDescent="0.3">
      <c r="A587" s="287">
        <v>575</v>
      </c>
      <c r="B587" s="161"/>
      <c r="C587" s="150"/>
      <c r="D587" s="150"/>
      <c r="E587" s="150"/>
      <c r="F587" s="152"/>
      <c r="G587" s="152"/>
      <c r="H587" s="154"/>
      <c r="I587" s="155"/>
      <c r="J587" s="159"/>
      <c r="K587" s="159"/>
      <c r="L587" s="337"/>
      <c r="M587" s="343" t="str">
        <f>IF(L587="","",LOOKUP(L587,'Work Programme'!$A$8:$A$207,'Work Programme'!$B$8:$B$207))</f>
        <v/>
      </c>
      <c r="N587" s="150"/>
      <c r="O587" s="151"/>
      <c r="P587" s="254" t="str">
        <f>IF(H587="","",VLOOKUP(H587,'Overview - Financial Statement'!$A$46:$B$60,2,FALSE))</f>
        <v/>
      </c>
      <c r="Q587" s="255" t="str">
        <f t="shared" si="100"/>
        <v/>
      </c>
      <c r="R587" s="153"/>
      <c r="S587" s="153"/>
      <c r="T587" s="238">
        <f t="shared" si="101"/>
        <v>0</v>
      </c>
      <c r="AA587" s="257"/>
      <c r="AB587" s="257"/>
    </row>
    <row r="588" spans="1:28" x14ac:dyDescent="0.3">
      <c r="A588" s="287">
        <v>576</v>
      </c>
      <c r="B588" s="161"/>
      <c r="C588" s="150"/>
      <c r="D588" s="150"/>
      <c r="E588" s="150"/>
      <c r="F588" s="152"/>
      <c r="G588" s="152"/>
      <c r="H588" s="154"/>
      <c r="I588" s="155"/>
      <c r="J588" s="159"/>
      <c r="K588" s="159"/>
      <c r="L588" s="337"/>
      <c r="M588" s="343" t="str">
        <f>IF(L588="","",LOOKUP(L588,'Work Programme'!$A$8:$A$207,'Work Programme'!$B$8:$B$207))</f>
        <v/>
      </c>
      <c r="N588" s="150"/>
      <c r="O588" s="151"/>
      <c r="P588" s="254" t="str">
        <f>IF(H588="","",VLOOKUP(H588,'Overview - Financial Statement'!$A$46:$B$60,2,FALSE))</f>
        <v/>
      </c>
      <c r="Q588" s="255" t="str">
        <f t="shared" si="100"/>
        <v/>
      </c>
      <c r="R588" s="153"/>
      <c r="S588" s="153"/>
      <c r="T588" s="238">
        <f t="shared" si="101"/>
        <v>0</v>
      </c>
      <c r="AA588" s="257"/>
      <c r="AB588" s="257"/>
    </row>
    <row r="589" spans="1:28" x14ac:dyDescent="0.3">
      <c r="A589" s="287">
        <v>577</v>
      </c>
      <c r="B589" s="161"/>
      <c r="C589" s="150"/>
      <c r="D589" s="150"/>
      <c r="E589" s="150"/>
      <c r="F589" s="152"/>
      <c r="G589" s="152"/>
      <c r="H589" s="154"/>
      <c r="I589" s="155"/>
      <c r="J589" s="159"/>
      <c r="K589" s="159"/>
      <c r="L589" s="337"/>
      <c r="M589" s="343" t="str">
        <f>IF(L589="","",LOOKUP(L589,'Work Programme'!$A$8:$A$207,'Work Programme'!$B$8:$B$207))</f>
        <v/>
      </c>
      <c r="N589" s="150"/>
      <c r="O589" s="151"/>
      <c r="P589" s="254" t="str">
        <f>IF(H589="","",VLOOKUP(H589,'Overview - Financial Statement'!$A$46:$B$60,2,FALSE))</f>
        <v/>
      </c>
      <c r="Q589" s="255" t="str">
        <f t="shared" ref="Q589:Q652" si="102">IF(P589="","",I589/P589)</f>
        <v/>
      </c>
      <c r="R589" s="153"/>
      <c r="S589" s="153"/>
      <c r="T589" s="238">
        <f t="shared" si="101"/>
        <v>0</v>
      </c>
      <c r="AA589" s="257"/>
      <c r="AB589" s="257"/>
    </row>
    <row r="590" spans="1:28" x14ac:dyDescent="0.3">
      <c r="A590" s="287">
        <v>578</v>
      </c>
      <c r="B590" s="161"/>
      <c r="C590" s="150"/>
      <c r="D590" s="150"/>
      <c r="E590" s="150"/>
      <c r="F590" s="152"/>
      <c r="G590" s="152"/>
      <c r="H590" s="154"/>
      <c r="I590" s="155"/>
      <c r="J590" s="159"/>
      <c r="K590" s="159"/>
      <c r="L590" s="337"/>
      <c r="M590" s="343" t="str">
        <f>IF(L590="","",LOOKUP(L590,'Work Programme'!$A$8:$A$207,'Work Programme'!$B$8:$B$207))</f>
        <v/>
      </c>
      <c r="N590" s="150"/>
      <c r="O590" s="151"/>
      <c r="P590" s="254" t="str">
        <f>IF(H590="","",VLOOKUP(H590,'Overview - Financial Statement'!$A$46:$B$60,2,FALSE))</f>
        <v/>
      </c>
      <c r="Q590" s="255" t="str">
        <f t="shared" si="102"/>
        <v/>
      </c>
      <c r="R590" s="153"/>
      <c r="S590" s="153"/>
      <c r="T590" s="238">
        <f t="shared" si="101"/>
        <v>0</v>
      </c>
      <c r="AA590" s="257"/>
      <c r="AB590" s="257"/>
    </row>
    <row r="591" spans="1:28" x14ac:dyDescent="0.3">
      <c r="A591" s="287">
        <v>579</v>
      </c>
      <c r="B591" s="161"/>
      <c r="C591" s="150"/>
      <c r="D591" s="150"/>
      <c r="E591" s="150"/>
      <c r="F591" s="152"/>
      <c r="G591" s="152"/>
      <c r="H591" s="154"/>
      <c r="I591" s="155"/>
      <c r="J591" s="159"/>
      <c r="K591" s="159"/>
      <c r="L591" s="337"/>
      <c r="M591" s="343" t="str">
        <f>IF(L591="","",LOOKUP(L591,'Work Programme'!$A$8:$A$207,'Work Programme'!$B$8:$B$207))</f>
        <v/>
      </c>
      <c r="N591" s="150"/>
      <c r="O591" s="151"/>
      <c r="P591" s="254" t="str">
        <f>IF(H591="","",VLOOKUP(H591,'Overview - Financial Statement'!$A$46:$B$60,2,FALSE))</f>
        <v/>
      </c>
      <c r="Q591" s="255" t="str">
        <f t="shared" si="102"/>
        <v/>
      </c>
      <c r="R591" s="153"/>
      <c r="S591" s="153"/>
      <c r="T591" s="238">
        <f t="shared" ref="T591:T654" si="103">IF(R591="YES",Q591,0)</f>
        <v>0</v>
      </c>
      <c r="AA591" s="257"/>
      <c r="AB591" s="257"/>
    </row>
    <row r="592" spans="1:28" x14ac:dyDescent="0.3">
      <c r="A592" s="287">
        <v>580</v>
      </c>
      <c r="B592" s="161"/>
      <c r="C592" s="150"/>
      <c r="D592" s="150"/>
      <c r="E592" s="150"/>
      <c r="F592" s="152"/>
      <c r="G592" s="152"/>
      <c r="H592" s="154"/>
      <c r="I592" s="155"/>
      <c r="J592" s="159"/>
      <c r="K592" s="159"/>
      <c r="L592" s="337"/>
      <c r="M592" s="343" t="str">
        <f>IF(L592="","",LOOKUP(L592,'Work Programme'!$A$8:$A$207,'Work Programme'!$B$8:$B$207))</f>
        <v/>
      </c>
      <c r="N592" s="150"/>
      <c r="O592" s="151"/>
      <c r="P592" s="254" t="str">
        <f>IF(H592="","",VLOOKUP(H592,'Overview - Financial Statement'!$A$46:$B$60,2,FALSE))</f>
        <v/>
      </c>
      <c r="Q592" s="255" t="str">
        <f t="shared" si="102"/>
        <v/>
      </c>
      <c r="R592" s="153"/>
      <c r="S592" s="153"/>
      <c r="T592" s="238">
        <f t="shared" si="103"/>
        <v>0</v>
      </c>
      <c r="AA592" s="257"/>
      <c r="AB592" s="257"/>
    </row>
    <row r="593" spans="1:28" x14ac:dyDescent="0.3">
      <c r="A593" s="287">
        <v>581</v>
      </c>
      <c r="B593" s="161"/>
      <c r="C593" s="150"/>
      <c r="D593" s="150"/>
      <c r="E593" s="150"/>
      <c r="F593" s="152"/>
      <c r="G593" s="152"/>
      <c r="H593" s="154"/>
      <c r="I593" s="155"/>
      <c r="J593" s="159"/>
      <c r="K593" s="159"/>
      <c r="L593" s="337"/>
      <c r="M593" s="343" t="str">
        <f>IF(L593="","",LOOKUP(L593,'Work Programme'!$A$8:$A$207,'Work Programme'!$B$8:$B$207))</f>
        <v/>
      </c>
      <c r="N593" s="150"/>
      <c r="O593" s="151"/>
      <c r="P593" s="254" t="str">
        <f>IF(H593="","",VLOOKUP(H593,'Overview - Financial Statement'!$A$46:$B$60,2,FALSE))</f>
        <v/>
      </c>
      <c r="Q593" s="255" t="str">
        <f t="shared" si="102"/>
        <v/>
      </c>
      <c r="R593" s="153"/>
      <c r="S593" s="153"/>
      <c r="T593" s="238">
        <f t="shared" si="103"/>
        <v>0</v>
      </c>
      <c r="AA593" s="257"/>
      <c r="AB593" s="257"/>
    </row>
    <row r="594" spans="1:28" x14ac:dyDescent="0.3">
      <c r="A594" s="287">
        <v>582</v>
      </c>
      <c r="B594" s="161"/>
      <c r="C594" s="150"/>
      <c r="D594" s="150"/>
      <c r="E594" s="150"/>
      <c r="F594" s="152"/>
      <c r="G594" s="152"/>
      <c r="H594" s="154"/>
      <c r="I594" s="155"/>
      <c r="J594" s="159"/>
      <c r="K594" s="159"/>
      <c r="L594" s="337"/>
      <c r="M594" s="343" t="str">
        <f>IF(L594="","",LOOKUP(L594,'Work Programme'!$A$8:$A$207,'Work Programme'!$B$8:$B$207))</f>
        <v/>
      </c>
      <c r="N594" s="150"/>
      <c r="O594" s="151"/>
      <c r="P594" s="254" t="str">
        <f>IF(H594="","",VLOOKUP(H594,'Overview - Financial Statement'!$A$46:$B$60,2,FALSE))</f>
        <v/>
      </c>
      <c r="Q594" s="255" t="str">
        <f t="shared" si="102"/>
        <v/>
      </c>
      <c r="R594" s="153"/>
      <c r="S594" s="153"/>
      <c r="T594" s="238">
        <f t="shared" si="103"/>
        <v>0</v>
      </c>
      <c r="AA594" s="257"/>
      <c r="AB594" s="257"/>
    </row>
    <row r="595" spans="1:28" x14ac:dyDescent="0.3">
      <c r="A595" s="287">
        <v>583</v>
      </c>
      <c r="B595" s="161"/>
      <c r="C595" s="150"/>
      <c r="D595" s="150"/>
      <c r="E595" s="150"/>
      <c r="F595" s="152"/>
      <c r="G595" s="152"/>
      <c r="H595" s="154"/>
      <c r="I595" s="155"/>
      <c r="J595" s="159"/>
      <c r="K595" s="159"/>
      <c r="L595" s="337"/>
      <c r="M595" s="343" t="str">
        <f>IF(L595="","",LOOKUP(L595,'Work Programme'!$A$8:$A$207,'Work Programme'!$B$8:$B$207))</f>
        <v/>
      </c>
      <c r="N595" s="150"/>
      <c r="O595" s="151"/>
      <c r="P595" s="254" t="str">
        <f>IF(H595="","",VLOOKUP(H595,'Overview - Financial Statement'!$A$46:$B$60,2,FALSE))</f>
        <v/>
      </c>
      <c r="Q595" s="255" t="str">
        <f t="shared" si="102"/>
        <v/>
      </c>
      <c r="R595" s="153"/>
      <c r="S595" s="153"/>
      <c r="T595" s="238">
        <f t="shared" si="103"/>
        <v>0</v>
      </c>
      <c r="AA595" s="257"/>
      <c r="AB595" s="257"/>
    </row>
    <row r="596" spans="1:28" x14ac:dyDescent="0.3">
      <c r="A596" s="287">
        <v>584</v>
      </c>
      <c r="B596" s="161"/>
      <c r="C596" s="150"/>
      <c r="D596" s="150"/>
      <c r="E596" s="150"/>
      <c r="F596" s="152"/>
      <c r="G596" s="152"/>
      <c r="H596" s="154"/>
      <c r="I596" s="155"/>
      <c r="J596" s="159"/>
      <c r="K596" s="159"/>
      <c r="L596" s="337"/>
      <c r="M596" s="343" t="str">
        <f>IF(L596="","",LOOKUP(L596,'Work Programme'!$A$8:$A$207,'Work Programme'!$B$8:$B$207))</f>
        <v/>
      </c>
      <c r="N596" s="150"/>
      <c r="O596" s="151"/>
      <c r="P596" s="254" t="str">
        <f>IF(H596="","",VLOOKUP(H596,'Overview - Financial Statement'!$A$46:$B$60,2,FALSE))</f>
        <v/>
      </c>
      <c r="Q596" s="255" t="str">
        <f t="shared" si="102"/>
        <v/>
      </c>
      <c r="R596" s="153"/>
      <c r="S596" s="153"/>
      <c r="T596" s="238">
        <f t="shared" si="103"/>
        <v>0</v>
      </c>
      <c r="AA596" s="257"/>
      <c r="AB596" s="257"/>
    </row>
    <row r="597" spans="1:28" x14ac:dyDescent="0.3">
      <c r="A597" s="287">
        <v>585</v>
      </c>
      <c r="B597" s="161"/>
      <c r="C597" s="150"/>
      <c r="D597" s="150"/>
      <c r="E597" s="150"/>
      <c r="F597" s="152"/>
      <c r="G597" s="152"/>
      <c r="H597" s="154"/>
      <c r="I597" s="155"/>
      <c r="J597" s="159"/>
      <c r="K597" s="159"/>
      <c r="L597" s="337"/>
      <c r="M597" s="343" t="str">
        <f>IF(L597="","",LOOKUP(L597,'Work Programme'!$A$8:$A$207,'Work Programme'!$B$8:$B$207))</f>
        <v/>
      </c>
      <c r="N597" s="150"/>
      <c r="O597" s="151"/>
      <c r="P597" s="254" t="str">
        <f>IF(H597="","",VLOOKUP(H597,'Overview - Financial Statement'!$A$46:$B$60,2,FALSE))</f>
        <v/>
      </c>
      <c r="Q597" s="255" t="str">
        <f t="shared" si="102"/>
        <v/>
      </c>
      <c r="R597" s="153"/>
      <c r="S597" s="153"/>
      <c r="T597" s="238">
        <f t="shared" si="103"/>
        <v>0</v>
      </c>
      <c r="AA597" s="257"/>
      <c r="AB597" s="257"/>
    </row>
    <row r="598" spans="1:28" x14ac:dyDescent="0.3">
      <c r="A598" s="287">
        <v>586</v>
      </c>
      <c r="B598" s="161"/>
      <c r="C598" s="150"/>
      <c r="D598" s="150"/>
      <c r="E598" s="150"/>
      <c r="F598" s="152"/>
      <c r="G598" s="152"/>
      <c r="H598" s="154"/>
      <c r="I598" s="155"/>
      <c r="J598" s="159"/>
      <c r="K598" s="159"/>
      <c r="L598" s="337"/>
      <c r="M598" s="343" t="str">
        <f>IF(L598="","",LOOKUP(L598,'Work Programme'!$A$8:$A$207,'Work Programme'!$B$8:$B$207))</f>
        <v/>
      </c>
      <c r="N598" s="150"/>
      <c r="O598" s="151"/>
      <c r="P598" s="254" t="str">
        <f>IF(H598="","",VLOOKUP(H598,'Overview - Financial Statement'!$A$46:$B$60,2,FALSE))</f>
        <v/>
      </c>
      <c r="Q598" s="255" t="str">
        <f t="shared" si="102"/>
        <v/>
      </c>
      <c r="R598" s="153"/>
      <c r="S598" s="153"/>
      <c r="T598" s="238">
        <f t="shared" si="103"/>
        <v>0</v>
      </c>
      <c r="AA598" s="257"/>
      <c r="AB598" s="257"/>
    </row>
    <row r="599" spans="1:28" x14ac:dyDescent="0.3">
      <c r="A599" s="287">
        <v>587</v>
      </c>
      <c r="B599" s="161"/>
      <c r="C599" s="150"/>
      <c r="D599" s="150"/>
      <c r="E599" s="150"/>
      <c r="F599" s="152"/>
      <c r="G599" s="152"/>
      <c r="H599" s="154"/>
      <c r="I599" s="155"/>
      <c r="J599" s="159"/>
      <c r="K599" s="159"/>
      <c r="L599" s="337"/>
      <c r="M599" s="343" t="str">
        <f>IF(L599="","",LOOKUP(L599,'Work Programme'!$A$8:$A$207,'Work Programme'!$B$8:$B$207))</f>
        <v/>
      </c>
      <c r="N599" s="150"/>
      <c r="O599" s="151"/>
      <c r="P599" s="254" t="str">
        <f>IF(H599="","",VLOOKUP(H599,'Overview - Financial Statement'!$A$46:$B$60,2,FALSE))</f>
        <v/>
      </c>
      <c r="Q599" s="255" t="str">
        <f t="shared" si="102"/>
        <v/>
      </c>
      <c r="R599" s="153"/>
      <c r="S599" s="153"/>
      <c r="T599" s="238">
        <f t="shared" si="103"/>
        <v>0</v>
      </c>
      <c r="AA599" s="257"/>
      <c r="AB599" s="257"/>
    </row>
    <row r="600" spans="1:28" x14ac:dyDescent="0.3">
      <c r="A600" s="287">
        <v>588</v>
      </c>
      <c r="B600" s="161"/>
      <c r="C600" s="150"/>
      <c r="D600" s="150"/>
      <c r="E600" s="150"/>
      <c r="F600" s="152"/>
      <c r="G600" s="152"/>
      <c r="H600" s="154"/>
      <c r="I600" s="155"/>
      <c r="J600" s="159"/>
      <c r="K600" s="159"/>
      <c r="L600" s="337"/>
      <c r="M600" s="343" t="str">
        <f>IF(L600="","",LOOKUP(L600,'Work Programme'!$A$8:$A$207,'Work Programme'!$B$8:$B$207))</f>
        <v/>
      </c>
      <c r="N600" s="150"/>
      <c r="O600" s="151"/>
      <c r="P600" s="254" t="str">
        <f>IF(H600="","",VLOOKUP(H600,'Overview - Financial Statement'!$A$46:$B$60,2,FALSE))</f>
        <v/>
      </c>
      <c r="Q600" s="255" t="str">
        <f t="shared" si="102"/>
        <v/>
      </c>
      <c r="R600" s="153"/>
      <c r="S600" s="153"/>
      <c r="T600" s="238">
        <f t="shared" si="103"/>
        <v>0</v>
      </c>
      <c r="AA600" s="257"/>
      <c r="AB600" s="257"/>
    </row>
    <row r="601" spans="1:28" x14ac:dyDescent="0.3">
      <c r="A601" s="287">
        <v>589</v>
      </c>
      <c r="B601" s="161"/>
      <c r="C601" s="150"/>
      <c r="D601" s="150"/>
      <c r="E601" s="150"/>
      <c r="F601" s="152"/>
      <c r="G601" s="152"/>
      <c r="H601" s="154"/>
      <c r="I601" s="155"/>
      <c r="J601" s="159"/>
      <c r="K601" s="159"/>
      <c r="L601" s="337"/>
      <c r="M601" s="343" t="str">
        <f>IF(L601="","",LOOKUP(L601,'Work Programme'!$A$8:$A$207,'Work Programme'!$B$8:$B$207))</f>
        <v/>
      </c>
      <c r="N601" s="150"/>
      <c r="O601" s="151"/>
      <c r="P601" s="254" t="str">
        <f>IF(H601="","",VLOOKUP(H601,'Overview - Financial Statement'!$A$46:$B$60,2,FALSE))</f>
        <v/>
      </c>
      <c r="Q601" s="255" t="str">
        <f t="shared" si="102"/>
        <v/>
      </c>
      <c r="R601" s="153"/>
      <c r="S601" s="153"/>
      <c r="T601" s="238">
        <f t="shared" si="103"/>
        <v>0</v>
      </c>
      <c r="AA601" s="257"/>
      <c r="AB601" s="257"/>
    </row>
    <row r="602" spans="1:28" x14ac:dyDescent="0.3">
      <c r="A602" s="287">
        <v>590</v>
      </c>
      <c r="B602" s="161"/>
      <c r="C602" s="150"/>
      <c r="D602" s="150"/>
      <c r="E602" s="150"/>
      <c r="F602" s="152"/>
      <c r="G602" s="152"/>
      <c r="H602" s="154"/>
      <c r="I602" s="155"/>
      <c r="J602" s="159"/>
      <c r="K602" s="159"/>
      <c r="L602" s="337"/>
      <c r="M602" s="343" t="str">
        <f>IF(L602="","",LOOKUP(L602,'Work Programme'!$A$8:$A$207,'Work Programme'!$B$8:$B$207))</f>
        <v/>
      </c>
      <c r="N602" s="150"/>
      <c r="O602" s="151"/>
      <c r="P602" s="254" t="str">
        <f>IF(H602="","",VLOOKUP(H602,'Overview - Financial Statement'!$A$46:$B$60,2,FALSE))</f>
        <v/>
      </c>
      <c r="Q602" s="255" t="str">
        <f t="shared" si="102"/>
        <v/>
      </c>
      <c r="R602" s="153"/>
      <c r="S602" s="153"/>
      <c r="T602" s="238">
        <f t="shared" si="103"/>
        <v>0</v>
      </c>
      <c r="AA602" s="257"/>
      <c r="AB602" s="257"/>
    </row>
    <row r="603" spans="1:28" x14ac:dyDescent="0.3">
      <c r="A603" s="287">
        <v>591</v>
      </c>
      <c r="B603" s="161"/>
      <c r="C603" s="150"/>
      <c r="D603" s="150"/>
      <c r="E603" s="150"/>
      <c r="F603" s="152"/>
      <c r="G603" s="152"/>
      <c r="H603" s="154"/>
      <c r="I603" s="155"/>
      <c r="J603" s="159"/>
      <c r="K603" s="159"/>
      <c r="L603" s="337"/>
      <c r="M603" s="343" t="str">
        <f>IF(L603="","",LOOKUP(L603,'Work Programme'!$A$8:$A$207,'Work Programme'!$B$8:$B$207))</f>
        <v/>
      </c>
      <c r="N603" s="150"/>
      <c r="O603" s="151"/>
      <c r="P603" s="254" t="str">
        <f>IF(H603="","",VLOOKUP(H603,'Overview - Financial Statement'!$A$46:$B$60,2,FALSE))</f>
        <v/>
      </c>
      <c r="Q603" s="255" t="str">
        <f t="shared" si="102"/>
        <v/>
      </c>
      <c r="R603" s="153"/>
      <c r="S603" s="153"/>
      <c r="T603" s="238">
        <f t="shared" si="103"/>
        <v>0</v>
      </c>
      <c r="AA603" s="257"/>
      <c r="AB603" s="257"/>
    </row>
    <row r="604" spans="1:28" x14ac:dyDescent="0.3">
      <c r="A604" s="287">
        <v>592</v>
      </c>
      <c r="B604" s="161"/>
      <c r="C604" s="150"/>
      <c r="D604" s="150"/>
      <c r="E604" s="150"/>
      <c r="F604" s="152"/>
      <c r="G604" s="152"/>
      <c r="H604" s="154"/>
      <c r="I604" s="155"/>
      <c r="J604" s="159"/>
      <c r="K604" s="159"/>
      <c r="L604" s="337"/>
      <c r="M604" s="343" t="str">
        <f>IF(L604="","",LOOKUP(L604,'Work Programme'!$A$8:$A$207,'Work Programme'!$B$8:$B$207))</f>
        <v/>
      </c>
      <c r="N604" s="150"/>
      <c r="O604" s="151"/>
      <c r="P604" s="254" t="str">
        <f>IF(H604="","",VLOOKUP(H604,'Overview - Financial Statement'!$A$46:$B$60,2,FALSE))</f>
        <v/>
      </c>
      <c r="Q604" s="255" t="str">
        <f t="shared" si="102"/>
        <v/>
      </c>
      <c r="R604" s="153"/>
      <c r="S604" s="153"/>
      <c r="T604" s="238">
        <f t="shared" si="103"/>
        <v>0</v>
      </c>
      <c r="AA604" s="257"/>
      <c r="AB604" s="257"/>
    </row>
    <row r="605" spans="1:28" x14ac:dyDescent="0.3">
      <c r="A605" s="287">
        <v>593</v>
      </c>
      <c r="B605" s="161"/>
      <c r="C605" s="150"/>
      <c r="D605" s="150"/>
      <c r="E605" s="150"/>
      <c r="F605" s="152"/>
      <c r="G605" s="152"/>
      <c r="H605" s="154"/>
      <c r="I605" s="155"/>
      <c r="J605" s="159"/>
      <c r="K605" s="159"/>
      <c r="L605" s="337"/>
      <c r="M605" s="343" t="str">
        <f>IF(L605="","",LOOKUP(L605,'Work Programme'!$A$8:$A$207,'Work Programme'!$B$8:$B$207))</f>
        <v/>
      </c>
      <c r="N605" s="150"/>
      <c r="O605" s="151"/>
      <c r="P605" s="254" t="str">
        <f>IF(H605="","",VLOOKUP(H605,'Overview - Financial Statement'!$A$46:$B$60,2,FALSE))</f>
        <v/>
      </c>
      <c r="Q605" s="255" t="str">
        <f t="shared" si="102"/>
        <v/>
      </c>
      <c r="R605" s="153"/>
      <c r="S605" s="153"/>
      <c r="T605" s="238">
        <f t="shared" si="103"/>
        <v>0</v>
      </c>
      <c r="AA605" s="257"/>
      <c r="AB605" s="257"/>
    </row>
    <row r="606" spans="1:28" x14ac:dyDescent="0.3">
      <c r="A606" s="287">
        <v>594</v>
      </c>
      <c r="B606" s="161"/>
      <c r="C606" s="150"/>
      <c r="D606" s="150"/>
      <c r="E606" s="150"/>
      <c r="F606" s="152"/>
      <c r="G606" s="152"/>
      <c r="H606" s="154"/>
      <c r="I606" s="155"/>
      <c r="J606" s="159"/>
      <c r="K606" s="159"/>
      <c r="L606" s="337"/>
      <c r="M606" s="343" t="str">
        <f>IF(L606="","",LOOKUP(L606,'Work Programme'!$A$8:$A$207,'Work Programme'!$B$8:$B$207))</f>
        <v/>
      </c>
      <c r="N606" s="150"/>
      <c r="O606" s="151"/>
      <c r="P606" s="254" t="str">
        <f>IF(H606="","",VLOOKUP(H606,'Overview - Financial Statement'!$A$46:$B$60,2,FALSE))</f>
        <v/>
      </c>
      <c r="Q606" s="255" t="str">
        <f t="shared" si="102"/>
        <v/>
      </c>
      <c r="R606" s="153"/>
      <c r="S606" s="153"/>
      <c r="T606" s="238">
        <f t="shared" si="103"/>
        <v>0</v>
      </c>
      <c r="AA606" s="257"/>
      <c r="AB606" s="257"/>
    </row>
    <row r="607" spans="1:28" x14ac:dyDescent="0.3">
      <c r="A607" s="287">
        <v>595</v>
      </c>
      <c r="B607" s="161"/>
      <c r="C607" s="150"/>
      <c r="D607" s="150"/>
      <c r="E607" s="150"/>
      <c r="F607" s="152"/>
      <c r="G607" s="152"/>
      <c r="H607" s="154"/>
      <c r="I607" s="155"/>
      <c r="J607" s="159"/>
      <c r="K607" s="159"/>
      <c r="L607" s="337"/>
      <c r="M607" s="343" t="str">
        <f>IF(L607="","",LOOKUP(L607,'Work Programme'!$A$8:$A$207,'Work Programme'!$B$8:$B$207))</f>
        <v/>
      </c>
      <c r="N607" s="150"/>
      <c r="O607" s="151"/>
      <c r="P607" s="254" t="str">
        <f>IF(H607="","",VLOOKUP(H607,'Overview - Financial Statement'!$A$46:$B$60,2,FALSE))</f>
        <v/>
      </c>
      <c r="Q607" s="255" t="str">
        <f t="shared" si="102"/>
        <v/>
      </c>
      <c r="R607" s="153"/>
      <c r="S607" s="153"/>
      <c r="T607" s="238">
        <f t="shared" si="103"/>
        <v>0</v>
      </c>
      <c r="AA607" s="257"/>
      <c r="AB607" s="257"/>
    </row>
    <row r="608" spans="1:28" x14ac:dyDescent="0.3">
      <c r="A608" s="287">
        <v>596</v>
      </c>
      <c r="B608" s="161"/>
      <c r="C608" s="150"/>
      <c r="D608" s="150"/>
      <c r="E608" s="150"/>
      <c r="F608" s="152"/>
      <c r="G608" s="152"/>
      <c r="H608" s="154"/>
      <c r="I608" s="155"/>
      <c r="J608" s="159"/>
      <c r="K608" s="159"/>
      <c r="L608" s="337"/>
      <c r="M608" s="343" t="str">
        <f>IF(L608="","",LOOKUP(L608,'Work Programme'!$A$8:$A$207,'Work Programme'!$B$8:$B$207))</f>
        <v/>
      </c>
      <c r="N608" s="150"/>
      <c r="O608" s="151"/>
      <c r="P608" s="254" t="str">
        <f>IF(H608="","",VLOOKUP(H608,'Overview - Financial Statement'!$A$46:$B$60,2,FALSE))</f>
        <v/>
      </c>
      <c r="Q608" s="255" t="str">
        <f t="shared" si="102"/>
        <v/>
      </c>
      <c r="R608" s="153"/>
      <c r="S608" s="153"/>
      <c r="T608" s="238">
        <f t="shared" si="103"/>
        <v>0</v>
      </c>
      <c r="AA608" s="257"/>
      <c r="AB608" s="257"/>
    </row>
    <row r="609" spans="1:28" x14ac:dyDescent="0.3">
      <c r="A609" s="287">
        <v>597</v>
      </c>
      <c r="B609" s="161"/>
      <c r="C609" s="150"/>
      <c r="D609" s="150"/>
      <c r="E609" s="150"/>
      <c r="F609" s="152"/>
      <c r="G609" s="152"/>
      <c r="H609" s="154"/>
      <c r="I609" s="155"/>
      <c r="J609" s="159"/>
      <c r="K609" s="159"/>
      <c r="L609" s="337"/>
      <c r="M609" s="343" t="str">
        <f>IF(L609="","",LOOKUP(L609,'Work Programme'!$A$8:$A$207,'Work Programme'!$B$8:$B$207))</f>
        <v/>
      </c>
      <c r="N609" s="150"/>
      <c r="O609" s="151"/>
      <c r="P609" s="254" t="str">
        <f>IF(H609="","",VLOOKUP(H609,'Overview - Financial Statement'!$A$46:$B$60,2,FALSE))</f>
        <v/>
      </c>
      <c r="Q609" s="255" t="str">
        <f t="shared" si="102"/>
        <v/>
      </c>
      <c r="R609" s="153"/>
      <c r="S609" s="153"/>
      <c r="T609" s="238">
        <f t="shared" si="103"/>
        <v>0</v>
      </c>
      <c r="AA609" s="257"/>
      <c r="AB609" s="257"/>
    </row>
    <row r="610" spans="1:28" x14ac:dyDescent="0.3">
      <c r="A610" s="287">
        <v>598</v>
      </c>
      <c r="B610" s="161"/>
      <c r="C610" s="150"/>
      <c r="D610" s="150"/>
      <c r="E610" s="150"/>
      <c r="F610" s="152"/>
      <c r="G610" s="152"/>
      <c r="H610" s="154"/>
      <c r="I610" s="155"/>
      <c r="J610" s="159"/>
      <c r="K610" s="159"/>
      <c r="L610" s="337"/>
      <c r="M610" s="343" t="str">
        <f>IF(L610="","",LOOKUP(L610,'Work Programme'!$A$8:$A$207,'Work Programme'!$B$8:$B$207))</f>
        <v/>
      </c>
      <c r="N610" s="150"/>
      <c r="O610" s="151"/>
      <c r="P610" s="254" t="str">
        <f>IF(H610="","",VLOOKUP(H610,'Overview - Financial Statement'!$A$46:$B$60,2,FALSE))</f>
        <v/>
      </c>
      <c r="Q610" s="255" t="str">
        <f t="shared" si="102"/>
        <v/>
      </c>
      <c r="R610" s="153"/>
      <c r="S610" s="153"/>
      <c r="T610" s="238">
        <f t="shared" si="103"/>
        <v>0</v>
      </c>
      <c r="AA610" s="257"/>
      <c r="AB610" s="257"/>
    </row>
    <row r="611" spans="1:28" x14ac:dyDescent="0.3">
      <c r="A611" s="287">
        <v>599</v>
      </c>
      <c r="B611" s="161"/>
      <c r="C611" s="150"/>
      <c r="D611" s="150"/>
      <c r="E611" s="150"/>
      <c r="F611" s="152"/>
      <c r="G611" s="152"/>
      <c r="H611" s="154"/>
      <c r="I611" s="155"/>
      <c r="J611" s="159"/>
      <c r="K611" s="159"/>
      <c r="L611" s="337"/>
      <c r="M611" s="343" t="str">
        <f>IF(L611="","",LOOKUP(L611,'Work Programme'!$A$8:$A$207,'Work Programme'!$B$8:$B$207))</f>
        <v/>
      </c>
      <c r="N611" s="150"/>
      <c r="O611" s="151"/>
      <c r="P611" s="254" t="str">
        <f>IF(H611="","",VLOOKUP(H611,'Overview - Financial Statement'!$A$46:$B$60,2,FALSE))</f>
        <v/>
      </c>
      <c r="Q611" s="255" t="str">
        <f t="shared" si="102"/>
        <v/>
      </c>
      <c r="R611" s="153"/>
      <c r="S611" s="153"/>
      <c r="T611" s="238">
        <f t="shared" si="103"/>
        <v>0</v>
      </c>
      <c r="AA611" s="257"/>
      <c r="AB611" s="257"/>
    </row>
    <row r="612" spans="1:28" x14ac:dyDescent="0.3">
      <c r="A612" s="287">
        <v>600</v>
      </c>
      <c r="B612" s="161"/>
      <c r="C612" s="150"/>
      <c r="D612" s="150"/>
      <c r="E612" s="150"/>
      <c r="F612" s="152"/>
      <c r="G612" s="152"/>
      <c r="H612" s="154"/>
      <c r="I612" s="155"/>
      <c r="J612" s="159"/>
      <c r="K612" s="159"/>
      <c r="L612" s="337"/>
      <c r="M612" s="343" t="str">
        <f>IF(L612="","",LOOKUP(L612,'Work Programme'!$A$8:$A$207,'Work Programme'!$B$8:$B$207))</f>
        <v/>
      </c>
      <c r="N612" s="150"/>
      <c r="O612" s="151"/>
      <c r="P612" s="254" t="str">
        <f>IF(H612="","",VLOOKUP(H612,'Overview - Financial Statement'!$A$46:$B$60,2,FALSE))</f>
        <v/>
      </c>
      <c r="Q612" s="255" t="str">
        <f t="shared" si="102"/>
        <v/>
      </c>
      <c r="R612" s="153"/>
      <c r="S612" s="153"/>
      <c r="T612" s="238">
        <f t="shared" si="103"/>
        <v>0</v>
      </c>
      <c r="AA612" s="257"/>
      <c r="AB612" s="257"/>
    </row>
    <row r="613" spans="1:28" x14ac:dyDescent="0.3">
      <c r="A613" s="287">
        <v>601</v>
      </c>
      <c r="B613" s="161"/>
      <c r="C613" s="150"/>
      <c r="D613" s="150"/>
      <c r="E613" s="150"/>
      <c r="F613" s="152"/>
      <c r="G613" s="152"/>
      <c r="H613" s="154"/>
      <c r="I613" s="155"/>
      <c r="J613" s="159"/>
      <c r="K613" s="159"/>
      <c r="L613" s="337"/>
      <c r="M613" s="343" t="str">
        <f>IF(L613="","",LOOKUP(L613,'Work Programme'!$A$8:$A$207,'Work Programme'!$B$8:$B$207))</f>
        <v/>
      </c>
      <c r="N613" s="150"/>
      <c r="O613" s="151"/>
      <c r="P613" s="254" t="str">
        <f>IF(H613="","",VLOOKUP(H613,'Overview - Financial Statement'!$A$46:$B$60,2,FALSE))</f>
        <v/>
      </c>
      <c r="Q613" s="255" t="str">
        <f t="shared" si="102"/>
        <v/>
      </c>
      <c r="R613" s="153"/>
      <c r="S613" s="153"/>
      <c r="T613" s="238">
        <f t="shared" si="103"/>
        <v>0</v>
      </c>
      <c r="AA613" s="257"/>
      <c r="AB613" s="257"/>
    </row>
    <row r="614" spans="1:28" x14ac:dyDescent="0.3">
      <c r="A614" s="287">
        <v>602</v>
      </c>
      <c r="B614" s="161"/>
      <c r="C614" s="150"/>
      <c r="D614" s="150"/>
      <c r="E614" s="150"/>
      <c r="F614" s="152"/>
      <c r="G614" s="152"/>
      <c r="H614" s="154"/>
      <c r="I614" s="155"/>
      <c r="J614" s="159"/>
      <c r="K614" s="159"/>
      <c r="L614" s="337"/>
      <c r="M614" s="343" t="str">
        <f>IF(L614="","",LOOKUP(L614,'Work Programme'!$A$8:$A$207,'Work Programme'!$B$8:$B$207))</f>
        <v/>
      </c>
      <c r="N614" s="150"/>
      <c r="O614" s="151"/>
      <c r="P614" s="254" t="str">
        <f>IF(H614="","",VLOOKUP(H614,'Overview - Financial Statement'!$A$46:$B$60,2,FALSE))</f>
        <v/>
      </c>
      <c r="Q614" s="255" t="str">
        <f t="shared" si="102"/>
        <v/>
      </c>
      <c r="R614" s="153"/>
      <c r="S614" s="153"/>
      <c r="T614" s="238">
        <f t="shared" si="103"/>
        <v>0</v>
      </c>
      <c r="AA614" s="257"/>
      <c r="AB614" s="257"/>
    </row>
    <row r="615" spans="1:28" x14ac:dyDescent="0.3">
      <c r="A615" s="287">
        <v>603</v>
      </c>
      <c r="B615" s="161"/>
      <c r="C615" s="150"/>
      <c r="D615" s="150"/>
      <c r="E615" s="150"/>
      <c r="F615" s="152"/>
      <c r="G615" s="152"/>
      <c r="H615" s="154"/>
      <c r="I615" s="155"/>
      <c r="J615" s="159"/>
      <c r="K615" s="159"/>
      <c r="L615" s="337"/>
      <c r="M615" s="343" t="str">
        <f>IF(L615="","",LOOKUP(L615,'Work Programme'!$A$8:$A$207,'Work Programme'!$B$8:$B$207))</f>
        <v/>
      </c>
      <c r="N615" s="150"/>
      <c r="O615" s="151"/>
      <c r="P615" s="254" t="str">
        <f>IF(H615="","",VLOOKUP(H615,'Overview - Financial Statement'!$A$46:$B$60,2,FALSE))</f>
        <v/>
      </c>
      <c r="Q615" s="255" t="str">
        <f t="shared" si="102"/>
        <v/>
      </c>
      <c r="R615" s="153"/>
      <c r="S615" s="153"/>
      <c r="T615" s="238">
        <f t="shared" si="103"/>
        <v>0</v>
      </c>
      <c r="AA615" s="257"/>
      <c r="AB615" s="257"/>
    </row>
    <row r="616" spans="1:28" x14ac:dyDescent="0.3">
      <c r="A616" s="287">
        <v>604</v>
      </c>
      <c r="B616" s="161"/>
      <c r="C616" s="150"/>
      <c r="D616" s="150"/>
      <c r="E616" s="150"/>
      <c r="F616" s="152"/>
      <c r="G616" s="152"/>
      <c r="H616" s="154"/>
      <c r="I616" s="155"/>
      <c r="J616" s="159"/>
      <c r="K616" s="159"/>
      <c r="L616" s="337"/>
      <c r="M616" s="343" t="str">
        <f>IF(L616="","",LOOKUP(L616,'Work Programme'!$A$8:$A$207,'Work Programme'!$B$8:$B$207))</f>
        <v/>
      </c>
      <c r="N616" s="150"/>
      <c r="O616" s="151"/>
      <c r="P616" s="254" t="str">
        <f>IF(H616="","",VLOOKUP(H616,'Overview - Financial Statement'!$A$46:$B$60,2,FALSE))</f>
        <v/>
      </c>
      <c r="Q616" s="255" t="str">
        <f t="shared" si="102"/>
        <v/>
      </c>
      <c r="R616" s="153"/>
      <c r="S616" s="153"/>
      <c r="T616" s="238">
        <f t="shared" si="103"/>
        <v>0</v>
      </c>
      <c r="AA616" s="257"/>
      <c r="AB616" s="257"/>
    </row>
    <row r="617" spans="1:28" x14ac:dyDescent="0.3">
      <c r="A617" s="287">
        <v>605</v>
      </c>
      <c r="B617" s="161"/>
      <c r="C617" s="150"/>
      <c r="D617" s="150"/>
      <c r="E617" s="150"/>
      <c r="F617" s="152"/>
      <c r="G617" s="152"/>
      <c r="H617" s="154"/>
      <c r="I617" s="155"/>
      <c r="J617" s="159"/>
      <c r="K617" s="159"/>
      <c r="L617" s="337"/>
      <c r="M617" s="343" t="str">
        <f>IF(L617="","",LOOKUP(L617,'Work Programme'!$A$8:$A$207,'Work Programme'!$B$8:$B$207))</f>
        <v/>
      </c>
      <c r="N617" s="150"/>
      <c r="O617" s="151"/>
      <c r="P617" s="254" t="str">
        <f>IF(H617="","",VLOOKUP(H617,'Overview - Financial Statement'!$A$46:$B$60,2,FALSE))</f>
        <v/>
      </c>
      <c r="Q617" s="255" t="str">
        <f t="shared" si="102"/>
        <v/>
      </c>
      <c r="R617" s="153"/>
      <c r="S617" s="153"/>
      <c r="T617" s="238">
        <f t="shared" si="103"/>
        <v>0</v>
      </c>
      <c r="AA617" s="257"/>
      <c r="AB617" s="257"/>
    </row>
    <row r="618" spans="1:28" x14ac:dyDescent="0.3">
      <c r="A618" s="287">
        <v>606</v>
      </c>
      <c r="B618" s="161"/>
      <c r="C618" s="150"/>
      <c r="D618" s="150"/>
      <c r="E618" s="150"/>
      <c r="F618" s="152"/>
      <c r="G618" s="152"/>
      <c r="H618" s="154"/>
      <c r="I618" s="155"/>
      <c r="J618" s="159"/>
      <c r="K618" s="159"/>
      <c r="L618" s="337"/>
      <c r="M618" s="343" t="str">
        <f>IF(L618="","",LOOKUP(L618,'Work Programme'!$A$8:$A$207,'Work Programme'!$B$8:$B$207))</f>
        <v/>
      </c>
      <c r="N618" s="150"/>
      <c r="O618" s="151"/>
      <c r="P618" s="254" t="str">
        <f>IF(H618="","",VLOOKUP(H618,'Overview - Financial Statement'!$A$46:$B$60,2,FALSE))</f>
        <v/>
      </c>
      <c r="Q618" s="255" t="str">
        <f t="shared" si="102"/>
        <v/>
      </c>
      <c r="R618" s="153"/>
      <c r="S618" s="153"/>
      <c r="T618" s="238">
        <f t="shared" si="103"/>
        <v>0</v>
      </c>
      <c r="AA618" s="257"/>
      <c r="AB618" s="257"/>
    </row>
    <row r="619" spans="1:28" x14ac:dyDescent="0.3">
      <c r="A619" s="287">
        <v>607</v>
      </c>
      <c r="B619" s="161"/>
      <c r="C619" s="150"/>
      <c r="D619" s="150"/>
      <c r="E619" s="150"/>
      <c r="F619" s="152"/>
      <c r="G619" s="152"/>
      <c r="H619" s="154"/>
      <c r="I619" s="155"/>
      <c r="J619" s="159"/>
      <c r="K619" s="159"/>
      <c r="L619" s="337"/>
      <c r="M619" s="343" t="str">
        <f>IF(L619="","",LOOKUP(L619,'Work Programme'!$A$8:$A$207,'Work Programme'!$B$8:$B$207))</f>
        <v/>
      </c>
      <c r="N619" s="150"/>
      <c r="O619" s="151"/>
      <c r="P619" s="254" t="str">
        <f>IF(H619="","",VLOOKUP(H619,'Overview - Financial Statement'!$A$46:$B$60,2,FALSE))</f>
        <v/>
      </c>
      <c r="Q619" s="255" t="str">
        <f t="shared" si="102"/>
        <v/>
      </c>
      <c r="R619" s="153"/>
      <c r="S619" s="153"/>
      <c r="T619" s="238">
        <f t="shared" si="103"/>
        <v>0</v>
      </c>
      <c r="AA619" s="257"/>
      <c r="AB619" s="257"/>
    </row>
    <row r="620" spans="1:28" x14ac:dyDescent="0.3">
      <c r="A620" s="287">
        <v>608</v>
      </c>
      <c r="B620" s="161"/>
      <c r="C620" s="150"/>
      <c r="D620" s="150"/>
      <c r="E620" s="150"/>
      <c r="F620" s="152"/>
      <c r="G620" s="152"/>
      <c r="H620" s="154"/>
      <c r="I620" s="155"/>
      <c r="J620" s="159"/>
      <c r="K620" s="159"/>
      <c r="L620" s="337"/>
      <c r="M620" s="343" t="str">
        <f>IF(L620="","",LOOKUP(L620,'Work Programme'!$A$8:$A$207,'Work Programme'!$B$8:$B$207))</f>
        <v/>
      </c>
      <c r="N620" s="150"/>
      <c r="O620" s="151"/>
      <c r="P620" s="254" t="str">
        <f>IF(H620="","",VLOOKUP(H620,'Overview - Financial Statement'!$A$46:$B$60,2,FALSE))</f>
        <v/>
      </c>
      <c r="Q620" s="255" t="str">
        <f t="shared" si="102"/>
        <v/>
      </c>
      <c r="R620" s="153"/>
      <c r="S620" s="153"/>
      <c r="T620" s="238">
        <f t="shared" si="103"/>
        <v>0</v>
      </c>
      <c r="AA620" s="257"/>
      <c r="AB620" s="257"/>
    </row>
    <row r="621" spans="1:28" x14ac:dyDescent="0.3">
      <c r="A621" s="287">
        <v>609</v>
      </c>
      <c r="B621" s="161"/>
      <c r="C621" s="150"/>
      <c r="D621" s="150"/>
      <c r="E621" s="150"/>
      <c r="F621" s="152"/>
      <c r="G621" s="152"/>
      <c r="H621" s="154"/>
      <c r="I621" s="155"/>
      <c r="J621" s="159"/>
      <c r="K621" s="159"/>
      <c r="L621" s="337"/>
      <c r="M621" s="343" t="str">
        <f>IF(L621="","",LOOKUP(L621,'Work Programme'!$A$8:$A$207,'Work Programme'!$B$8:$B$207))</f>
        <v/>
      </c>
      <c r="N621" s="150"/>
      <c r="O621" s="151"/>
      <c r="P621" s="254" t="str">
        <f>IF(H621="","",VLOOKUP(H621,'Overview - Financial Statement'!$A$46:$B$60,2,FALSE))</f>
        <v/>
      </c>
      <c r="Q621" s="255" t="str">
        <f t="shared" si="102"/>
        <v/>
      </c>
      <c r="R621" s="153"/>
      <c r="S621" s="153"/>
      <c r="T621" s="238">
        <f t="shared" si="103"/>
        <v>0</v>
      </c>
      <c r="AA621" s="257"/>
      <c r="AB621" s="257"/>
    </row>
    <row r="622" spans="1:28" x14ac:dyDescent="0.3">
      <c r="A622" s="287">
        <v>610</v>
      </c>
      <c r="B622" s="161"/>
      <c r="C622" s="150"/>
      <c r="D622" s="150"/>
      <c r="E622" s="150"/>
      <c r="F622" s="152"/>
      <c r="G622" s="152"/>
      <c r="H622" s="154"/>
      <c r="I622" s="155"/>
      <c r="J622" s="159"/>
      <c r="K622" s="159"/>
      <c r="L622" s="337"/>
      <c r="M622" s="343" t="str">
        <f>IF(L622="","",LOOKUP(L622,'Work Programme'!$A$8:$A$207,'Work Programme'!$B$8:$B$207))</f>
        <v/>
      </c>
      <c r="N622" s="150"/>
      <c r="O622" s="151"/>
      <c r="P622" s="254" t="str">
        <f>IF(H622="","",VLOOKUP(H622,'Overview - Financial Statement'!$A$46:$B$60,2,FALSE))</f>
        <v/>
      </c>
      <c r="Q622" s="255" t="str">
        <f t="shared" si="102"/>
        <v/>
      </c>
      <c r="R622" s="153"/>
      <c r="S622" s="153"/>
      <c r="T622" s="238">
        <f t="shared" si="103"/>
        <v>0</v>
      </c>
      <c r="AA622" s="257"/>
      <c r="AB622" s="257"/>
    </row>
    <row r="623" spans="1:28" x14ac:dyDescent="0.3">
      <c r="A623" s="287">
        <v>611</v>
      </c>
      <c r="B623" s="161"/>
      <c r="C623" s="150"/>
      <c r="D623" s="150"/>
      <c r="E623" s="150"/>
      <c r="F623" s="152"/>
      <c r="G623" s="152"/>
      <c r="H623" s="154"/>
      <c r="I623" s="155"/>
      <c r="J623" s="159"/>
      <c r="K623" s="159"/>
      <c r="L623" s="337"/>
      <c r="M623" s="343" t="str">
        <f>IF(L623="","",LOOKUP(L623,'Work Programme'!$A$8:$A$207,'Work Programme'!$B$8:$B$207))</f>
        <v/>
      </c>
      <c r="N623" s="150"/>
      <c r="O623" s="151"/>
      <c r="P623" s="254" t="str">
        <f>IF(H623="","",VLOOKUP(H623,'Overview - Financial Statement'!$A$46:$B$60,2,FALSE))</f>
        <v/>
      </c>
      <c r="Q623" s="255" t="str">
        <f t="shared" si="102"/>
        <v/>
      </c>
      <c r="R623" s="153"/>
      <c r="S623" s="153"/>
      <c r="T623" s="238">
        <f t="shared" si="103"/>
        <v>0</v>
      </c>
      <c r="AA623" s="257"/>
      <c r="AB623" s="257"/>
    </row>
    <row r="624" spans="1:28" x14ac:dyDescent="0.3">
      <c r="A624" s="287">
        <v>612</v>
      </c>
      <c r="B624" s="161"/>
      <c r="C624" s="150"/>
      <c r="D624" s="150"/>
      <c r="E624" s="150"/>
      <c r="F624" s="152"/>
      <c r="G624" s="152"/>
      <c r="H624" s="154"/>
      <c r="I624" s="155"/>
      <c r="J624" s="159"/>
      <c r="K624" s="159"/>
      <c r="L624" s="337"/>
      <c r="M624" s="343" t="str">
        <f>IF(L624="","",LOOKUP(L624,'Work Programme'!$A$8:$A$207,'Work Programme'!$B$8:$B$207))</f>
        <v/>
      </c>
      <c r="N624" s="150"/>
      <c r="O624" s="151"/>
      <c r="P624" s="254" t="str">
        <f>IF(H624="","",VLOOKUP(H624,'Overview - Financial Statement'!$A$46:$B$60,2,FALSE))</f>
        <v/>
      </c>
      <c r="Q624" s="255" t="str">
        <f t="shared" si="102"/>
        <v/>
      </c>
      <c r="R624" s="153"/>
      <c r="S624" s="153"/>
      <c r="T624" s="238">
        <f t="shared" si="103"/>
        <v>0</v>
      </c>
      <c r="AA624" s="257"/>
      <c r="AB624" s="257"/>
    </row>
    <row r="625" spans="1:28" x14ac:dyDescent="0.3">
      <c r="A625" s="287">
        <v>613</v>
      </c>
      <c r="B625" s="161"/>
      <c r="C625" s="150"/>
      <c r="D625" s="150"/>
      <c r="E625" s="150"/>
      <c r="F625" s="152"/>
      <c r="G625" s="152"/>
      <c r="H625" s="154"/>
      <c r="I625" s="155"/>
      <c r="J625" s="159"/>
      <c r="K625" s="159"/>
      <c r="L625" s="337"/>
      <c r="M625" s="343" t="str">
        <f>IF(L625="","",LOOKUP(L625,'Work Programme'!$A$8:$A$207,'Work Programme'!$B$8:$B$207))</f>
        <v/>
      </c>
      <c r="N625" s="150"/>
      <c r="O625" s="151"/>
      <c r="P625" s="254" t="str">
        <f>IF(H625="","",VLOOKUP(H625,'Overview - Financial Statement'!$A$46:$B$60,2,FALSE))</f>
        <v/>
      </c>
      <c r="Q625" s="255" t="str">
        <f t="shared" si="102"/>
        <v/>
      </c>
      <c r="R625" s="153"/>
      <c r="S625" s="153"/>
      <c r="T625" s="238">
        <f t="shared" si="103"/>
        <v>0</v>
      </c>
      <c r="AA625" s="257"/>
      <c r="AB625" s="257"/>
    </row>
    <row r="626" spans="1:28" x14ac:dyDescent="0.3">
      <c r="A626" s="287">
        <v>614</v>
      </c>
      <c r="B626" s="161"/>
      <c r="C626" s="150"/>
      <c r="D626" s="150"/>
      <c r="E626" s="150"/>
      <c r="F626" s="152"/>
      <c r="G626" s="152"/>
      <c r="H626" s="154"/>
      <c r="I626" s="155"/>
      <c r="J626" s="159"/>
      <c r="K626" s="159"/>
      <c r="L626" s="337"/>
      <c r="M626" s="343" t="str">
        <f>IF(L626="","",LOOKUP(L626,'Work Programme'!$A$8:$A$207,'Work Programme'!$B$8:$B$207))</f>
        <v/>
      </c>
      <c r="N626" s="150"/>
      <c r="O626" s="151"/>
      <c r="P626" s="254" t="str">
        <f>IF(H626="","",VLOOKUP(H626,'Overview - Financial Statement'!$A$46:$B$60,2,FALSE))</f>
        <v/>
      </c>
      <c r="Q626" s="255" t="str">
        <f t="shared" si="102"/>
        <v/>
      </c>
      <c r="R626" s="153"/>
      <c r="S626" s="153"/>
      <c r="T626" s="238">
        <f t="shared" si="103"/>
        <v>0</v>
      </c>
      <c r="AA626" s="257"/>
      <c r="AB626" s="257"/>
    </row>
    <row r="627" spans="1:28" x14ac:dyDescent="0.3">
      <c r="A627" s="287">
        <v>615</v>
      </c>
      <c r="B627" s="161"/>
      <c r="C627" s="150"/>
      <c r="D627" s="150"/>
      <c r="E627" s="150"/>
      <c r="F627" s="152"/>
      <c r="G627" s="152"/>
      <c r="H627" s="154"/>
      <c r="I627" s="155"/>
      <c r="J627" s="159"/>
      <c r="K627" s="159"/>
      <c r="L627" s="337"/>
      <c r="M627" s="343" t="str">
        <f>IF(L627="","",LOOKUP(L627,'Work Programme'!$A$8:$A$207,'Work Programme'!$B$8:$B$207))</f>
        <v/>
      </c>
      <c r="N627" s="150"/>
      <c r="O627" s="151"/>
      <c r="P627" s="254" t="str">
        <f>IF(H627="","",VLOOKUP(H627,'Overview - Financial Statement'!$A$46:$B$60,2,FALSE))</f>
        <v/>
      </c>
      <c r="Q627" s="255" t="str">
        <f t="shared" si="102"/>
        <v/>
      </c>
      <c r="R627" s="153"/>
      <c r="S627" s="153"/>
      <c r="T627" s="238">
        <f t="shared" si="103"/>
        <v>0</v>
      </c>
      <c r="AA627" s="257"/>
      <c r="AB627" s="257"/>
    </row>
    <row r="628" spans="1:28" x14ac:dyDescent="0.3">
      <c r="A628" s="287">
        <v>616</v>
      </c>
      <c r="B628" s="161"/>
      <c r="C628" s="150"/>
      <c r="D628" s="150"/>
      <c r="E628" s="150"/>
      <c r="F628" s="152"/>
      <c r="G628" s="152"/>
      <c r="H628" s="154"/>
      <c r="I628" s="155"/>
      <c r="J628" s="159"/>
      <c r="K628" s="159"/>
      <c r="L628" s="337"/>
      <c r="M628" s="343" t="str">
        <f>IF(L628="","",LOOKUP(L628,'Work Programme'!$A$8:$A$207,'Work Programme'!$B$8:$B$207))</f>
        <v/>
      </c>
      <c r="N628" s="150"/>
      <c r="O628" s="151"/>
      <c r="P628" s="254" t="str">
        <f>IF(H628="","",VLOOKUP(H628,'Overview - Financial Statement'!$A$46:$B$60,2,FALSE))</f>
        <v/>
      </c>
      <c r="Q628" s="255" t="str">
        <f t="shared" si="102"/>
        <v/>
      </c>
      <c r="R628" s="153"/>
      <c r="S628" s="153"/>
      <c r="T628" s="238">
        <f t="shared" si="103"/>
        <v>0</v>
      </c>
      <c r="AA628" s="257"/>
      <c r="AB628" s="257"/>
    </row>
    <row r="629" spans="1:28" x14ac:dyDescent="0.3">
      <c r="A629" s="287">
        <v>617</v>
      </c>
      <c r="B629" s="161"/>
      <c r="C629" s="150"/>
      <c r="D629" s="150"/>
      <c r="E629" s="150"/>
      <c r="F629" s="152"/>
      <c r="G629" s="152"/>
      <c r="H629" s="154"/>
      <c r="I629" s="155"/>
      <c r="J629" s="159"/>
      <c r="K629" s="159"/>
      <c r="L629" s="337"/>
      <c r="M629" s="343" t="str">
        <f>IF(L629="","",LOOKUP(L629,'Work Programme'!$A$8:$A$207,'Work Programme'!$B$8:$B$207))</f>
        <v/>
      </c>
      <c r="N629" s="150"/>
      <c r="O629" s="151"/>
      <c r="P629" s="254" t="str">
        <f>IF(H629="","",VLOOKUP(H629,'Overview - Financial Statement'!$A$46:$B$60,2,FALSE))</f>
        <v/>
      </c>
      <c r="Q629" s="255" t="str">
        <f t="shared" si="102"/>
        <v/>
      </c>
      <c r="R629" s="153"/>
      <c r="S629" s="153"/>
      <c r="T629" s="238">
        <f t="shared" si="103"/>
        <v>0</v>
      </c>
      <c r="AA629" s="257"/>
      <c r="AB629" s="257"/>
    </row>
    <row r="630" spans="1:28" x14ac:dyDescent="0.3">
      <c r="A630" s="287">
        <v>618</v>
      </c>
      <c r="B630" s="161"/>
      <c r="C630" s="150"/>
      <c r="D630" s="150"/>
      <c r="E630" s="150"/>
      <c r="F630" s="152"/>
      <c r="G630" s="152"/>
      <c r="H630" s="154"/>
      <c r="I630" s="155"/>
      <c r="J630" s="159"/>
      <c r="K630" s="159"/>
      <c r="L630" s="337"/>
      <c r="M630" s="343" t="str">
        <f>IF(L630="","",LOOKUP(L630,'Work Programme'!$A$8:$A$207,'Work Programme'!$B$8:$B$207))</f>
        <v/>
      </c>
      <c r="N630" s="150"/>
      <c r="O630" s="151"/>
      <c r="P630" s="254" t="str">
        <f>IF(H630="","",VLOOKUP(H630,'Overview - Financial Statement'!$A$46:$B$60,2,FALSE))</f>
        <v/>
      </c>
      <c r="Q630" s="255" t="str">
        <f t="shared" si="102"/>
        <v/>
      </c>
      <c r="R630" s="153"/>
      <c r="S630" s="153"/>
      <c r="T630" s="238">
        <f t="shared" si="103"/>
        <v>0</v>
      </c>
      <c r="AA630" s="257"/>
      <c r="AB630" s="257"/>
    </row>
    <row r="631" spans="1:28" x14ac:dyDescent="0.3">
      <c r="A631" s="287">
        <v>619</v>
      </c>
      <c r="B631" s="161"/>
      <c r="C631" s="150"/>
      <c r="D631" s="150"/>
      <c r="E631" s="150"/>
      <c r="F631" s="152"/>
      <c r="G631" s="152"/>
      <c r="H631" s="154"/>
      <c r="I631" s="155"/>
      <c r="J631" s="159"/>
      <c r="K631" s="159"/>
      <c r="L631" s="337"/>
      <c r="M631" s="343" t="str">
        <f>IF(L631="","",LOOKUP(L631,'Work Programme'!$A$8:$A$207,'Work Programme'!$B$8:$B$207))</f>
        <v/>
      </c>
      <c r="N631" s="150"/>
      <c r="O631" s="151"/>
      <c r="P631" s="254" t="str">
        <f>IF(H631="","",VLOOKUP(H631,'Overview - Financial Statement'!$A$46:$B$60,2,FALSE))</f>
        <v/>
      </c>
      <c r="Q631" s="255" t="str">
        <f t="shared" si="102"/>
        <v/>
      </c>
      <c r="R631" s="153"/>
      <c r="S631" s="153"/>
      <c r="T631" s="238">
        <f t="shared" si="103"/>
        <v>0</v>
      </c>
      <c r="AA631" s="257"/>
      <c r="AB631" s="257"/>
    </row>
    <row r="632" spans="1:28" x14ac:dyDescent="0.3">
      <c r="A632" s="287">
        <v>620</v>
      </c>
      <c r="B632" s="161"/>
      <c r="C632" s="150"/>
      <c r="D632" s="150"/>
      <c r="E632" s="150"/>
      <c r="F632" s="152"/>
      <c r="G632" s="152"/>
      <c r="H632" s="154"/>
      <c r="I632" s="155"/>
      <c r="J632" s="159"/>
      <c r="K632" s="159"/>
      <c r="L632" s="337"/>
      <c r="M632" s="343" t="str">
        <f>IF(L632="","",LOOKUP(L632,'Work Programme'!$A$8:$A$207,'Work Programme'!$B$8:$B$207))</f>
        <v/>
      </c>
      <c r="N632" s="150"/>
      <c r="O632" s="151"/>
      <c r="P632" s="254" t="str">
        <f>IF(H632="","",VLOOKUP(H632,'Overview - Financial Statement'!$A$46:$B$60,2,FALSE))</f>
        <v/>
      </c>
      <c r="Q632" s="255" t="str">
        <f t="shared" si="102"/>
        <v/>
      </c>
      <c r="R632" s="153"/>
      <c r="S632" s="153"/>
      <c r="T632" s="238">
        <f t="shared" si="103"/>
        <v>0</v>
      </c>
      <c r="AA632" s="257"/>
      <c r="AB632" s="257"/>
    </row>
    <row r="633" spans="1:28" x14ac:dyDescent="0.3">
      <c r="A633" s="287">
        <v>621</v>
      </c>
      <c r="B633" s="161"/>
      <c r="C633" s="150"/>
      <c r="D633" s="150"/>
      <c r="E633" s="150"/>
      <c r="F633" s="152"/>
      <c r="G633" s="152"/>
      <c r="H633" s="154"/>
      <c r="I633" s="155"/>
      <c r="J633" s="159"/>
      <c r="K633" s="159"/>
      <c r="L633" s="337"/>
      <c r="M633" s="343" t="str">
        <f>IF(L633="","",LOOKUP(L633,'Work Programme'!$A$8:$A$207,'Work Programme'!$B$8:$B$207))</f>
        <v/>
      </c>
      <c r="N633" s="150"/>
      <c r="O633" s="151"/>
      <c r="P633" s="254" t="str">
        <f>IF(H633="","",VLOOKUP(H633,'Overview - Financial Statement'!$A$46:$B$60,2,FALSE))</f>
        <v/>
      </c>
      <c r="Q633" s="255" t="str">
        <f t="shared" si="102"/>
        <v/>
      </c>
      <c r="R633" s="153"/>
      <c r="S633" s="153"/>
      <c r="T633" s="238">
        <f t="shared" si="103"/>
        <v>0</v>
      </c>
      <c r="AA633" s="257"/>
      <c r="AB633" s="257"/>
    </row>
    <row r="634" spans="1:28" x14ac:dyDescent="0.3">
      <c r="A634" s="287">
        <v>622</v>
      </c>
      <c r="B634" s="161"/>
      <c r="C634" s="150"/>
      <c r="D634" s="150"/>
      <c r="E634" s="150"/>
      <c r="F634" s="152"/>
      <c r="G634" s="152"/>
      <c r="H634" s="154"/>
      <c r="I634" s="155"/>
      <c r="J634" s="159"/>
      <c r="K634" s="159"/>
      <c r="L634" s="337"/>
      <c r="M634" s="343" t="str">
        <f>IF(L634="","",LOOKUP(L634,'Work Programme'!$A$8:$A$207,'Work Programme'!$B$8:$B$207))</f>
        <v/>
      </c>
      <c r="N634" s="150"/>
      <c r="O634" s="151"/>
      <c r="P634" s="254" t="str">
        <f>IF(H634="","",VLOOKUP(H634,'Overview - Financial Statement'!$A$46:$B$60,2,FALSE))</f>
        <v/>
      </c>
      <c r="Q634" s="255" t="str">
        <f t="shared" si="102"/>
        <v/>
      </c>
      <c r="R634" s="153"/>
      <c r="S634" s="153"/>
      <c r="T634" s="238">
        <f t="shared" si="103"/>
        <v>0</v>
      </c>
      <c r="AA634" s="257"/>
      <c r="AB634" s="257"/>
    </row>
    <row r="635" spans="1:28" x14ac:dyDescent="0.3">
      <c r="A635" s="287">
        <v>623</v>
      </c>
      <c r="B635" s="161"/>
      <c r="C635" s="150"/>
      <c r="D635" s="150"/>
      <c r="E635" s="150"/>
      <c r="F635" s="152"/>
      <c r="G635" s="152"/>
      <c r="H635" s="154"/>
      <c r="I635" s="155"/>
      <c r="J635" s="159"/>
      <c r="K635" s="159"/>
      <c r="L635" s="337"/>
      <c r="M635" s="343" t="str">
        <f>IF(L635="","",LOOKUP(L635,'Work Programme'!$A$8:$A$207,'Work Programme'!$B$8:$B$207))</f>
        <v/>
      </c>
      <c r="N635" s="150"/>
      <c r="O635" s="151"/>
      <c r="P635" s="254" t="str">
        <f>IF(H635="","",VLOOKUP(H635,'Overview - Financial Statement'!$A$46:$B$60,2,FALSE))</f>
        <v/>
      </c>
      <c r="Q635" s="255" t="str">
        <f t="shared" si="102"/>
        <v/>
      </c>
      <c r="R635" s="153"/>
      <c r="S635" s="153"/>
      <c r="T635" s="238">
        <f t="shared" si="103"/>
        <v>0</v>
      </c>
      <c r="AA635" s="257"/>
      <c r="AB635" s="257"/>
    </row>
    <row r="636" spans="1:28" x14ac:dyDescent="0.3">
      <c r="A636" s="287">
        <v>624</v>
      </c>
      <c r="B636" s="161"/>
      <c r="C636" s="150"/>
      <c r="D636" s="150"/>
      <c r="E636" s="150"/>
      <c r="F636" s="152"/>
      <c r="G636" s="152"/>
      <c r="H636" s="154"/>
      <c r="I636" s="155"/>
      <c r="J636" s="159"/>
      <c r="K636" s="159"/>
      <c r="L636" s="337"/>
      <c r="M636" s="343" t="str">
        <f>IF(L636="","",LOOKUP(L636,'Work Programme'!$A$8:$A$207,'Work Programme'!$B$8:$B$207))</f>
        <v/>
      </c>
      <c r="N636" s="150"/>
      <c r="O636" s="151"/>
      <c r="P636" s="254" t="str">
        <f>IF(H636="","",VLOOKUP(H636,'Overview - Financial Statement'!$A$46:$B$60,2,FALSE))</f>
        <v/>
      </c>
      <c r="Q636" s="255" t="str">
        <f t="shared" si="102"/>
        <v/>
      </c>
      <c r="R636" s="153"/>
      <c r="S636" s="153"/>
      <c r="T636" s="238">
        <f t="shared" si="103"/>
        <v>0</v>
      </c>
      <c r="AA636" s="257"/>
      <c r="AB636" s="257"/>
    </row>
    <row r="637" spans="1:28" x14ac:dyDescent="0.3">
      <c r="A637" s="287">
        <v>625</v>
      </c>
      <c r="B637" s="161"/>
      <c r="C637" s="150"/>
      <c r="D637" s="150"/>
      <c r="E637" s="150"/>
      <c r="F637" s="152"/>
      <c r="G637" s="152"/>
      <c r="H637" s="154"/>
      <c r="I637" s="155"/>
      <c r="J637" s="159"/>
      <c r="K637" s="159"/>
      <c r="L637" s="337"/>
      <c r="M637" s="343" t="str">
        <f>IF(L637="","",LOOKUP(L637,'Work Programme'!$A$8:$A$207,'Work Programme'!$B$8:$B$207))</f>
        <v/>
      </c>
      <c r="N637" s="150"/>
      <c r="O637" s="151"/>
      <c r="P637" s="254" t="str">
        <f>IF(H637="","",VLOOKUP(H637,'Overview - Financial Statement'!$A$46:$B$60,2,FALSE))</f>
        <v/>
      </c>
      <c r="Q637" s="255" t="str">
        <f t="shared" si="102"/>
        <v/>
      </c>
      <c r="R637" s="153"/>
      <c r="S637" s="153"/>
      <c r="T637" s="238">
        <f t="shared" si="103"/>
        <v>0</v>
      </c>
      <c r="AA637" s="257"/>
      <c r="AB637" s="257"/>
    </row>
    <row r="638" spans="1:28" x14ac:dyDescent="0.3">
      <c r="A638" s="287">
        <v>626</v>
      </c>
      <c r="B638" s="161"/>
      <c r="C638" s="150"/>
      <c r="D638" s="150"/>
      <c r="E638" s="150"/>
      <c r="F638" s="152"/>
      <c r="G638" s="152"/>
      <c r="H638" s="154"/>
      <c r="I638" s="155"/>
      <c r="J638" s="159"/>
      <c r="K638" s="159"/>
      <c r="L638" s="337"/>
      <c r="M638" s="343" t="str">
        <f>IF(L638="","",LOOKUP(L638,'Work Programme'!$A$8:$A$207,'Work Programme'!$B$8:$B$207))</f>
        <v/>
      </c>
      <c r="N638" s="150"/>
      <c r="O638" s="151"/>
      <c r="P638" s="254" t="str">
        <f>IF(H638="","",VLOOKUP(H638,'Overview - Financial Statement'!$A$46:$B$60,2,FALSE))</f>
        <v/>
      </c>
      <c r="Q638" s="255" t="str">
        <f t="shared" si="102"/>
        <v/>
      </c>
      <c r="R638" s="153"/>
      <c r="S638" s="153"/>
      <c r="T638" s="238">
        <f t="shared" si="103"/>
        <v>0</v>
      </c>
      <c r="AA638" s="257"/>
      <c r="AB638" s="257"/>
    </row>
    <row r="639" spans="1:28" x14ac:dyDescent="0.3">
      <c r="A639" s="287">
        <v>627</v>
      </c>
      <c r="B639" s="161"/>
      <c r="C639" s="150"/>
      <c r="D639" s="150"/>
      <c r="E639" s="150"/>
      <c r="F639" s="152"/>
      <c r="G639" s="152"/>
      <c r="H639" s="154"/>
      <c r="I639" s="155"/>
      <c r="J639" s="159"/>
      <c r="K639" s="159"/>
      <c r="L639" s="337"/>
      <c r="M639" s="343" t="str">
        <f>IF(L639="","",LOOKUP(L639,'Work Programme'!$A$8:$A$207,'Work Programme'!$B$8:$B$207))</f>
        <v/>
      </c>
      <c r="N639" s="150"/>
      <c r="O639" s="151"/>
      <c r="P639" s="254" t="str">
        <f>IF(H639="","",VLOOKUP(H639,'Overview - Financial Statement'!$A$46:$B$60,2,FALSE))</f>
        <v/>
      </c>
      <c r="Q639" s="255" t="str">
        <f t="shared" si="102"/>
        <v/>
      </c>
      <c r="R639" s="153"/>
      <c r="S639" s="153"/>
      <c r="T639" s="238">
        <f t="shared" si="103"/>
        <v>0</v>
      </c>
      <c r="AA639" s="257"/>
      <c r="AB639" s="257"/>
    </row>
    <row r="640" spans="1:28" x14ac:dyDescent="0.3">
      <c r="A640" s="287">
        <v>628</v>
      </c>
      <c r="B640" s="161"/>
      <c r="C640" s="150"/>
      <c r="D640" s="150"/>
      <c r="E640" s="150"/>
      <c r="F640" s="152"/>
      <c r="G640" s="152"/>
      <c r="H640" s="154"/>
      <c r="I640" s="155"/>
      <c r="J640" s="159"/>
      <c r="K640" s="159"/>
      <c r="L640" s="337"/>
      <c r="M640" s="343" t="str">
        <f>IF(L640="","",LOOKUP(L640,'Work Programme'!$A$8:$A$207,'Work Programme'!$B$8:$B$207))</f>
        <v/>
      </c>
      <c r="N640" s="150"/>
      <c r="O640" s="151"/>
      <c r="P640" s="254" t="str">
        <f>IF(H640="","",VLOOKUP(H640,'Overview - Financial Statement'!$A$46:$B$60,2,FALSE))</f>
        <v/>
      </c>
      <c r="Q640" s="255" t="str">
        <f t="shared" si="102"/>
        <v/>
      </c>
      <c r="R640" s="153"/>
      <c r="S640" s="153"/>
      <c r="T640" s="238">
        <f t="shared" si="103"/>
        <v>0</v>
      </c>
      <c r="AA640" s="257"/>
      <c r="AB640" s="257"/>
    </row>
    <row r="641" spans="1:28" x14ac:dyDescent="0.3">
      <c r="A641" s="287">
        <v>629</v>
      </c>
      <c r="B641" s="161"/>
      <c r="C641" s="150"/>
      <c r="D641" s="150"/>
      <c r="E641" s="150"/>
      <c r="F641" s="152"/>
      <c r="G641" s="152"/>
      <c r="H641" s="154"/>
      <c r="I641" s="155"/>
      <c r="J641" s="159"/>
      <c r="K641" s="159"/>
      <c r="L641" s="337"/>
      <c r="M641" s="343" t="str">
        <f>IF(L641="","",LOOKUP(L641,'Work Programme'!$A$8:$A$207,'Work Programme'!$B$8:$B$207))</f>
        <v/>
      </c>
      <c r="N641" s="150"/>
      <c r="O641" s="151"/>
      <c r="P641" s="254" t="str">
        <f>IF(H641="","",VLOOKUP(H641,'Overview - Financial Statement'!$A$46:$B$60,2,FALSE))</f>
        <v/>
      </c>
      <c r="Q641" s="255" t="str">
        <f t="shared" si="102"/>
        <v/>
      </c>
      <c r="R641" s="153"/>
      <c r="S641" s="153"/>
      <c r="T641" s="238">
        <f t="shared" si="103"/>
        <v>0</v>
      </c>
      <c r="AA641" s="257"/>
      <c r="AB641" s="257"/>
    </row>
    <row r="642" spans="1:28" x14ac:dyDescent="0.3">
      <c r="A642" s="287">
        <v>630</v>
      </c>
      <c r="B642" s="161"/>
      <c r="C642" s="150"/>
      <c r="D642" s="150"/>
      <c r="E642" s="150"/>
      <c r="F642" s="152"/>
      <c r="G642" s="152"/>
      <c r="H642" s="154"/>
      <c r="I642" s="155"/>
      <c r="J642" s="159"/>
      <c r="K642" s="159"/>
      <c r="L642" s="337"/>
      <c r="M642" s="343" t="str">
        <f>IF(L642="","",LOOKUP(L642,'Work Programme'!$A$8:$A$207,'Work Programme'!$B$8:$B$207))</f>
        <v/>
      </c>
      <c r="N642" s="150"/>
      <c r="O642" s="151"/>
      <c r="P642" s="254" t="str">
        <f>IF(H642="","",VLOOKUP(H642,'Overview - Financial Statement'!$A$46:$B$60,2,FALSE))</f>
        <v/>
      </c>
      <c r="Q642" s="255" t="str">
        <f t="shared" si="102"/>
        <v/>
      </c>
      <c r="R642" s="153"/>
      <c r="S642" s="153"/>
      <c r="T642" s="238">
        <f t="shared" si="103"/>
        <v>0</v>
      </c>
      <c r="AA642" s="257"/>
      <c r="AB642" s="257"/>
    </row>
    <row r="643" spans="1:28" x14ac:dyDescent="0.3">
      <c r="A643" s="287">
        <v>631</v>
      </c>
      <c r="B643" s="161"/>
      <c r="C643" s="150"/>
      <c r="D643" s="150"/>
      <c r="E643" s="150"/>
      <c r="F643" s="152"/>
      <c r="G643" s="152"/>
      <c r="H643" s="154"/>
      <c r="I643" s="155"/>
      <c r="J643" s="159"/>
      <c r="K643" s="159"/>
      <c r="L643" s="337"/>
      <c r="M643" s="343" t="str">
        <f>IF(L643="","",LOOKUP(L643,'Work Programme'!$A$8:$A$207,'Work Programme'!$B$8:$B$207))</f>
        <v/>
      </c>
      <c r="N643" s="150"/>
      <c r="O643" s="151"/>
      <c r="P643" s="254" t="str">
        <f>IF(H643="","",VLOOKUP(H643,'Overview - Financial Statement'!$A$46:$B$60,2,FALSE))</f>
        <v/>
      </c>
      <c r="Q643" s="255" t="str">
        <f t="shared" si="102"/>
        <v/>
      </c>
      <c r="R643" s="153"/>
      <c r="S643" s="153"/>
      <c r="T643" s="238">
        <f t="shared" si="103"/>
        <v>0</v>
      </c>
      <c r="AA643" s="257"/>
      <c r="AB643" s="257"/>
    </row>
    <row r="644" spans="1:28" x14ac:dyDescent="0.3">
      <c r="A644" s="287">
        <v>632</v>
      </c>
      <c r="B644" s="161"/>
      <c r="C644" s="150"/>
      <c r="D644" s="150"/>
      <c r="E644" s="150"/>
      <c r="F644" s="152"/>
      <c r="G644" s="152"/>
      <c r="H644" s="154"/>
      <c r="I644" s="155"/>
      <c r="J644" s="159"/>
      <c r="K644" s="159"/>
      <c r="L644" s="337"/>
      <c r="M644" s="343" t="str">
        <f>IF(L644="","",LOOKUP(L644,'Work Programme'!$A$8:$A$207,'Work Programme'!$B$8:$B$207))</f>
        <v/>
      </c>
      <c r="N644" s="150"/>
      <c r="O644" s="151"/>
      <c r="P644" s="254" t="str">
        <f>IF(H644="","",VLOOKUP(H644,'Overview - Financial Statement'!$A$46:$B$60,2,FALSE))</f>
        <v/>
      </c>
      <c r="Q644" s="255" t="str">
        <f t="shared" si="102"/>
        <v/>
      </c>
      <c r="R644" s="153"/>
      <c r="S644" s="153"/>
      <c r="T644" s="238">
        <f t="shared" si="103"/>
        <v>0</v>
      </c>
      <c r="AA644" s="257"/>
      <c r="AB644" s="257"/>
    </row>
    <row r="645" spans="1:28" x14ac:dyDescent="0.3">
      <c r="A645" s="287">
        <v>633</v>
      </c>
      <c r="B645" s="161"/>
      <c r="C645" s="150"/>
      <c r="D645" s="150"/>
      <c r="E645" s="150"/>
      <c r="F645" s="152"/>
      <c r="G645" s="152"/>
      <c r="H645" s="154"/>
      <c r="I645" s="155"/>
      <c r="J645" s="159"/>
      <c r="K645" s="159"/>
      <c r="L645" s="337"/>
      <c r="M645" s="343" t="str">
        <f>IF(L645="","",LOOKUP(L645,'Work Programme'!$A$8:$A$207,'Work Programme'!$B$8:$B$207))</f>
        <v/>
      </c>
      <c r="N645" s="150"/>
      <c r="O645" s="151"/>
      <c r="P645" s="254" t="str">
        <f>IF(H645="","",VLOOKUP(H645,'Overview - Financial Statement'!$A$46:$B$60,2,FALSE))</f>
        <v/>
      </c>
      <c r="Q645" s="255" t="str">
        <f t="shared" si="102"/>
        <v/>
      </c>
      <c r="R645" s="153"/>
      <c r="S645" s="153"/>
      <c r="T645" s="238">
        <f t="shared" si="103"/>
        <v>0</v>
      </c>
      <c r="AA645" s="257"/>
      <c r="AB645" s="257"/>
    </row>
    <row r="646" spans="1:28" x14ac:dyDescent="0.3">
      <c r="A646" s="287">
        <v>634</v>
      </c>
      <c r="B646" s="161"/>
      <c r="C646" s="150"/>
      <c r="D646" s="150"/>
      <c r="E646" s="150"/>
      <c r="F646" s="152"/>
      <c r="G646" s="152"/>
      <c r="H646" s="154"/>
      <c r="I646" s="155"/>
      <c r="J646" s="159"/>
      <c r="K646" s="159"/>
      <c r="L646" s="337"/>
      <c r="M646" s="343" t="str">
        <f>IF(L646="","",LOOKUP(L646,'Work Programme'!$A$8:$A$207,'Work Programme'!$B$8:$B$207))</f>
        <v/>
      </c>
      <c r="N646" s="150"/>
      <c r="O646" s="151"/>
      <c r="P646" s="254" t="str">
        <f>IF(H646="","",VLOOKUP(H646,'Overview - Financial Statement'!$A$46:$B$60,2,FALSE))</f>
        <v/>
      </c>
      <c r="Q646" s="255" t="str">
        <f t="shared" si="102"/>
        <v/>
      </c>
      <c r="R646" s="153"/>
      <c r="S646" s="153"/>
      <c r="T646" s="238">
        <f t="shared" si="103"/>
        <v>0</v>
      </c>
      <c r="AA646" s="257"/>
      <c r="AB646" s="257"/>
    </row>
    <row r="647" spans="1:28" x14ac:dyDescent="0.3">
      <c r="A647" s="287">
        <v>635</v>
      </c>
      <c r="B647" s="161"/>
      <c r="C647" s="150"/>
      <c r="D647" s="150"/>
      <c r="E647" s="150"/>
      <c r="F647" s="152"/>
      <c r="G647" s="152"/>
      <c r="H647" s="154"/>
      <c r="I647" s="155"/>
      <c r="J647" s="159"/>
      <c r="K647" s="159"/>
      <c r="L647" s="337"/>
      <c r="M647" s="343" t="str">
        <f>IF(L647="","",LOOKUP(L647,'Work Programme'!$A$8:$A$207,'Work Programme'!$B$8:$B$207))</f>
        <v/>
      </c>
      <c r="N647" s="150"/>
      <c r="O647" s="151"/>
      <c r="P647" s="254" t="str">
        <f>IF(H647="","",VLOOKUP(H647,'Overview - Financial Statement'!$A$46:$B$60,2,FALSE))</f>
        <v/>
      </c>
      <c r="Q647" s="255" t="str">
        <f t="shared" si="102"/>
        <v/>
      </c>
      <c r="R647" s="153"/>
      <c r="S647" s="153"/>
      <c r="T647" s="238">
        <f t="shared" si="103"/>
        <v>0</v>
      </c>
      <c r="AA647" s="257"/>
      <c r="AB647" s="257"/>
    </row>
    <row r="648" spans="1:28" x14ac:dyDescent="0.3">
      <c r="A648" s="287">
        <v>636</v>
      </c>
      <c r="B648" s="161"/>
      <c r="C648" s="150"/>
      <c r="D648" s="150"/>
      <c r="E648" s="150"/>
      <c r="F648" s="152"/>
      <c r="G648" s="152"/>
      <c r="H648" s="154"/>
      <c r="I648" s="155"/>
      <c r="J648" s="159"/>
      <c r="K648" s="159"/>
      <c r="L648" s="337"/>
      <c r="M648" s="343" t="str">
        <f>IF(L648="","",LOOKUP(L648,'Work Programme'!$A$8:$A$207,'Work Programme'!$B$8:$B$207))</f>
        <v/>
      </c>
      <c r="N648" s="150"/>
      <c r="O648" s="151"/>
      <c r="P648" s="254" t="str">
        <f>IF(H648="","",VLOOKUP(H648,'Overview - Financial Statement'!$A$46:$B$60,2,FALSE))</f>
        <v/>
      </c>
      <c r="Q648" s="255" t="str">
        <f t="shared" si="102"/>
        <v/>
      </c>
      <c r="R648" s="153"/>
      <c r="S648" s="153"/>
      <c r="T648" s="238">
        <f t="shared" si="103"/>
        <v>0</v>
      </c>
      <c r="AA648" s="257"/>
      <c r="AB648" s="257"/>
    </row>
    <row r="649" spans="1:28" x14ac:dyDescent="0.3">
      <c r="A649" s="287">
        <v>637</v>
      </c>
      <c r="B649" s="161"/>
      <c r="C649" s="150"/>
      <c r="D649" s="150"/>
      <c r="E649" s="150"/>
      <c r="F649" s="152"/>
      <c r="G649" s="152"/>
      <c r="H649" s="154"/>
      <c r="I649" s="155"/>
      <c r="J649" s="159"/>
      <c r="K649" s="159"/>
      <c r="L649" s="337"/>
      <c r="M649" s="343" t="str">
        <f>IF(L649="","",LOOKUP(L649,'Work Programme'!$A$8:$A$207,'Work Programme'!$B$8:$B$207))</f>
        <v/>
      </c>
      <c r="N649" s="150"/>
      <c r="O649" s="151"/>
      <c r="P649" s="254" t="str">
        <f>IF(H649="","",VLOOKUP(H649,'Overview - Financial Statement'!$A$46:$B$60,2,FALSE))</f>
        <v/>
      </c>
      <c r="Q649" s="255" t="str">
        <f t="shared" si="102"/>
        <v/>
      </c>
      <c r="R649" s="153"/>
      <c r="S649" s="153"/>
      <c r="T649" s="238">
        <f t="shared" si="103"/>
        <v>0</v>
      </c>
      <c r="AA649" s="257"/>
      <c r="AB649" s="257"/>
    </row>
    <row r="650" spans="1:28" x14ac:dyDescent="0.3">
      <c r="A650" s="287">
        <v>638</v>
      </c>
      <c r="B650" s="161"/>
      <c r="C650" s="150"/>
      <c r="D650" s="150"/>
      <c r="E650" s="150"/>
      <c r="F650" s="152"/>
      <c r="G650" s="152"/>
      <c r="H650" s="154"/>
      <c r="I650" s="155"/>
      <c r="J650" s="159"/>
      <c r="K650" s="159"/>
      <c r="L650" s="337"/>
      <c r="M650" s="343" t="str">
        <f>IF(L650="","",LOOKUP(L650,'Work Programme'!$A$8:$A$207,'Work Programme'!$B$8:$B$207))</f>
        <v/>
      </c>
      <c r="N650" s="150"/>
      <c r="O650" s="151"/>
      <c r="P650" s="254" t="str">
        <f>IF(H650="","",VLOOKUP(H650,'Overview - Financial Statement'!$A$46:$B$60,2,FALSE))</f>
        <v/>
      </c>
      <c r="Q650" s="255" t="str">
        <f t="shared" si="102"/>
        <v/>
      </c>
      <c r="R650" s="153"/>
      <c r="S650" s="153"/>
      <c r="T650" s="238">
        <f t="shared" si="103"/>
        <v>0</v>
      </c>
      <c r="AA650" s="257"/>
      <c r="AB650" s="257"/>
    </row>
    <row r="651" spans="1:28" x14ac:dyDescent="0.3">
      <c r="A651" s="287">
        <v>639</v>
      </c>
      <c r="B651" s="161"/>
      <c r="C651" s="150"/>
      <c r="D651" s="150"/>
      <c r="E651" s="150"/>
      <c r="F651" s="152"/>
      <c r="G651" s="152"/>
      <c r="H651" s="154"/>
      <c r="I651" s="155"/>
      <c r="J651" s="159"/>
      <c r="K651" s="159"/>
      <c r="L651" s="337"/>
      <c r="M651" s="343" t="str">
        <f>IF(L651="","",LOOKUP(L651,'Work Programme'!$A$8:$A$207,'Work Programme'!$B$8:$B$207))</f>
        <v/>
      </c>
      <c r="N651" s="150"/>
      <c r="O651" s="151"/>
      <c r="P651" s="254" t="str">
        <f>IF(H651="","",VLOOKUP(H651,'Overview - Financial Statement'!$A$46:$B$60,2,FALSE))</f>
        <v/>
      </c>
      <c r="Q651" s="255" t="str">
        <f t="shared" si="102"/>
        <v/>
      </c>
      <c r="R651" s="153"/>
      <c r="S651" s="153"/>
      <c r="T651" s="238">
        <f t="shared" si="103"/>
        <v>0</v>
      </c>
      <c r="AA651" s="257"/>
      <c r="AB651" s="257"/>
    </row>
    <row r="652" spans="1:28" x14ac:dyDescent="0.3">
      <c r="A652" s="287">
        <v>640</v>
      </c>
      <c r="B652" s="161"/>
      <c r="C652" s="150"/>
      <c r="D652" s="150"/>
      <c r="E652" s="150"/>
      <c r="F652" s="152"/>
      <c r="G652" s="152"/>
      <c r="H652" s="154"/>
      <c r="I652" s="155"/>
      <c r="J652" s="159"/>
      <c r="K652" s="159"/>
      <c r="L652" s="337"/>
      <c r="M652" s="343" t="str">
        <f>IF(L652="","",LOOKUP(L652,'Work Programme'!$A$8:$A$207,'Work Programme'!$B$8:$B$207))</f>
        <v/>
      </c>
      <c r="N652" s="150"/>
      <c r="O652" s="151"/>
      <c r="P652" s="254" t="str">
        <f>IF(H652="","",VLOOKUP(H652,'Overview - Financial Statement'!$A$46:$B$60,2,FALSE))</f>
        <v/>
      </c>
      <c r="Q652" s="255" t="str">
        <f t="shared" si="102"/>
        <v/>
      </c>
      <c r="R652" s="153"/>
      <c r="S652" s="153"/>
      <c r="T652" s="238">
        <f t="shared" si="103"/>
        <v>0</v>
      </c>
      <c r="AA652" s="257"/>
      <c r="AB652" s="257"/>
    </row>
    <row r="653" spans="1:28" x14ac:dyDescent="0.3">
      <c r="A653" s="287">
        <v>641</v>
      </c>
      <c r="B653" s="161"/>
      <c r="C653" s="150"/>
      <c r="D653" s="150"/>
      <c r="E653" s="150"/>
      <c r="F653" s="152"/>
      <c r="G653" s="152"/>
      <c r="H653" s="154"/>
      <c r="I653" s="155"/>
      <c r="J653" s="159"/>
      <c r="K653" s="159"/>
      <c r="L653" s="337"/>
      <c r="M653" s="343" t="str">
        <f>IF(L653="","",LOOKUP(L653,'Work Programme'!$A$8:$A$207,'Work Programme'!$B$8:$B$207))</f>
        <v/>
      </c>
      <c r="N653" s="150"/>
      <c r="O653" s="151"/>
      <c r="P653" s="254" t="str">
        <f>IF(H653="","",VLOOKUP(H653,'Overview - Financial Statement'!$A$46:$B$60,2,FALSE))</f>
        <v/>
      </c>
      <c r="Q653" s="255" t="str">
        <f t="shared" ref="Q653:Q716" si="104">IF(P653="","",I653/P653)</f>
        <v/>
      </c>
      <c r="R653" s="153"/>
      <c r="S653" s="153"/>
      <c r="T653" s="238">
        <f t="shared" si="103"/>
        <v>0</v>
      </c>
      <c r="AA653" s="257"/>
      <c r="AB653" s="257"/>
    </row>
    <row r="654" spans="1:28" x14ac:dyDescent="0.3">
      <c r="A654" s="287">
        <v>642</v>
      </c>
      <c r="B654" s="161"/>
      <c r="C654" s="150"/>
      <c r="D654" s="150"/>
      <c r="E654" s="150"/>
      <c r="F654" s="152"/>
      <c r="G654" s="152"/>
      <c r="H654" s="154"/>
      <c r="I654" s="155"/>
      <c r="J654" s="159"/>
      <c r="K654" s="159"/>
      <c r="L654" s="337"/>
      <c r="M654" s="343" t="str">
        <f>IF(L654="","",LOOKUP(L654,'Work Programme'!$A$8:$A$207,'Work Programme'!$B$8:$B$207))</f>
        <v/>
      </c>
      <c r="N654" s="150"/>
      <c r="O654" s="151"/>
      <c r="P654" s="254" t="str">
        <f>IF(H654="","",VLOOKUP(H654,'Overview - Financial Statement'!$A$46:$B$60,2,FALSE))</f>
        <v/>
      </c>
      <c r="Q654" s="255" t="str">
        <f t="shared" si="104"/>
        <v/>
      </c>
      <c r="R654" s="153"/>
      <c r="S654" s="153"/>
      <c r="T654" s="238">
        <f t="shared" si="103"/>
        <v>0</v>
      </c>
      <c r="AA654" s="257"/>
      <c r="AB654" s="257"/>
    </row>
    <row r="655" spans="1:28" x14ac:dyDescent="0.3">
      <c r="A655" s="287">
        <v>643</v>
      </c>
      <c r="B655" s="161"/>
      <c r="C655" s="150"/>
      <c r="D655" s="150"/>
      <c r="E655" s="150"/>
      <c r="F655" s="152"/>
      <c r="G655" s="152"/>
      <c r="H655" s="154"/>
      <c r="I655" s="155"/>
      <c r="J655" s="159"/>
      <c r="K655" s="159"/>
      <c r="L655" s="337"/>
      <c r="M655" s="343" t="str">
        <f>IF(L655="","",LOOKUP(L655,'Work Programme'!$A$8:$A$207,'Work Programme'!$B$8:$B$207))</f>
        <v/>
      </c>
      <c r="N655" s="150"/>
      <c r="O655" s="151"/>
      <c r="P655" s="254" t="str">
        <f>IF(H655="","",VLOOKUP(H655,'Overview - Financial Statement'!$A$46:$B$60,2,FALSE))</f>
        <v/>
      </c>
      <c r="Q655" s="255" t="str">
        <f t="shared" si="104"/>
        <v/>
      </c>
      <c r="R655" s="153"/>
      <c r="S655" s="153"/>
      <c r="T655" s="238">
        <f t="shared" ref="T655:T718" si="105">IF(R655="YES",Q655,0)</f>
        <v>0</v>
      </c>
      <c r="AA655" s="257"/>
      <c r="AB655" s="257"/>
    </row>
    <row r="656" spans="1:28" x14ac:dyDescent="0.3">
      <c r="A656" s="287">
        <v>644</v>
      </c>
      <c r="B656" s="161"/>
      <c r="C656" s="150"/>
      <c r="D656" s="150"/>
      <c r="E656" s="150"/>
      <c r="F656" s="152"/>
      <c r="G656" s="152"/>
      <c r="H656" s="154"/>
      <c r="I656" s="155"/>
      <c r="J656" s="159"/>
      <c r="K656" s="159"/>
      <c r="L656" s="337"/>
      <c r="M656" s="343" t="str">
        <f>IF(L656="","",LOOKUP(L656,'Work Programme'!$A$8:$A$207,'Work Programme'!$B$8:$B$207))</f>
        <v/>
      </c>
      <c r="N656" s="150"/>
      <c r="O656" s="151"/>
      <c r="P656" s="254" t="str">
        <f>IF(H656="","",VLOOKUP(H656,'Overview - Financial Statement'!$A$46:$B$60,2,FALSE))</f>
        <v/>
      </c>
      <c r="Q656" s="255" t="str">
        <f t="shared" si="104"/>
        <v/>
      </c>
      <c r="R656" s="153"/>
      <c r="S656" s="153"/>
      <c r="T656" s="238">
        <f t="shared" si="105"/>
        <v>0</v>
      </c>
      <c r="AA656" s="257"/>
      <c r="AB656" s="257"/>
    </row>
    <row r="657" spans="1:28" x14ac:dyDescent="0.3">
      <c r="A657" s="287">
        <v>645</v>
      </c>
      <c r="B657" s="161"/>
      <c r="C657" s="150"/>
      <c r="D657" s="150"/>
      <c r="E657" s="150"/>
      <c r="F657" s="152"/>
      <c r="G657" s="152"/>
      <c r="H657" s="154"/>
      <c r="I657" s="155"/>
      <c r="J657" s="159"/>
      <c r="K657" s="159"/>
      <c r="L657" s="337"/>
      <c r="M657" s="343" t="str">
        <f>IF(L657="","",LOOKUP(L657,'Work Programme'!$A$8:$A$207,'Work Programme'!$B$8:$B$207))</f>
        <v/>
      </c>
      <c r="N657" s="150"/>
      <c r="O657" s="151"/>
      <c r="P657" s="254" t="str">
        <f>IF(H657="","",VLOOKUP(H657,'Overview - Financial Statement'!$A$46:$B$60,2,FALSE))</f>
        <v/>
      </c>
      <c r="Q657" s="255" t="str">
        <f t="shared" si="104"/>
        <v/>
      </c>
      <c r="R657" s="153"/>
      <c r="S657" s="153"/>
      <c r="T657" s="238">
        <f t="shared" si="105"/>
        <v>0</v>
      </c>
      <c r="AA657" s="257"/>
      <c r="AB657" s="257"/>
    </row>
    <row r="658" spans="1:28" x14ac:dyDescent="0.3">
      <c r="A658" s="287">
        <v>646</v>
      </c>
      <c r="B658" s="161"/>
      <c r="C658" s="150"/>
      <c r="D658" s="150"/>
      <c r="E658" s="150"/>
      <c r="F658" s="152"/>
      <c r="G658" s="152"/>
      <c r="H658" s="154"/>
      <c r="I658" s="155"/>
      <c r="J658" s="159"/>
      <c r="K658" s="159"/>
      <c r="L658" s="337"/>
      <c r="M658" s="343" t="str">
        <f>IF(L658="","",LOOKUP(L658,'Work Programme'!$A$8:$A$207,'Work Programme'!$B$8:$B$207))</f>
        <v/>
      </c>
      <c r="N658" s="150"/>
      <c r="O658" s="151"/>
      <c r="P658" s="254" t="str">
        <f>IF(H658="","",VLOOKUP(H658,'Overview - Financial Statement'!$A$46:$B$60,2,FALSE))</f>
        <v/>
      </c>
      <c r="Q658" s="255" t="str">
        <f t="shared" si="104"/>
        <v/>
      </c>
      <c r="R658" s="153"/>
      <c r="S658" s="153"/>
      <c r="T658" s="238">
        <f t="shared" si="105"/>
        <v>0</v>
      </c>
      <c r="AA658" s="257"/>
      <c r="AB658" s="257"/>
    </row>
    <row r="659" spans="1:28" x14ac:dyDescent="0.3">
      <c r="A659" s="287">
        <v>647</v>
      </c>
      <c r="B659" s="161"/>
      <c r="C659" s="150"/>
      <c r="D659" s="150"/>
      <c r="E659" s="150"/>
      <c r="F659" s="152"/>
      <c r="G659" s="152"/>
      <c r="H659" s="154"/>
      <c r="I659" s="155"/>
      <c r="J659" s="159"/>
      <c r="K659" s="159"/>
      <c r="L659" s="337"/>
      <c r="M659" s="343" t="str">
        <f>IF(L659="","",LOOKUP(L659,'Work Programme'!$A$8:$A$207,'Work Programme'!$B$8:$B$207))</f>
        <v/>
      </c>
      <c r="N659" s="150"/>
      <c r="O659" s="151"/>
      <c r="P659" s="254" t="str">
        <f>IF(H659="","",VLOOKUP(H659,'Overview - Financial Statement'!$A$46:$B$60,2,FALSE))</f>
        <v/>
      </c>
      <c r="Q659" s="255" t="str">
        <f t="shared" si="104"/>
        <v/>
      </c>
      <c r="R659" s="153"/>
      <c r="S659" s="153"/>
      <c r="T659" s="238">
        <f t="shared" si="105"/>
        <v>0</v>
      </c>
      <c r="AA659" s="257"/>
      <c r="AB659" s="257"/>
    </row>
    <row r="660" spans="1:28" x14ac:dyDescent="0.3">
      <c r="A660" s="287">
        <v>648</v>
      </c>
      <c r="B660" s="161"/>
      <c r="C660" s="150"/>
      <c r="D660" s="150"/>
      <c r="E660" s="150"/>
      <c r="F660" s="152"/>
      <c r="G660" s="152"/>
      <c r="H660" s="154"/>
      <c r="I660" s="155"/>
      <c r="J660" s="159"/>
      <c r="K660" s="159"/>
      <c r="L660" s="337"/>
      <c r="M660" s="343" t="str">
        <f>IF(L660="","",LOOKUP(L660,'Work Programme'!$A$8:$A$207,'Work Programme'!$B$8:$B$207))</f>
        <v/>
      </c>
      <c r="N660" s="150"/>
      <c r="O660" s="151"/>
      <c r="P660" s="254" t="str">
        <f>IF(H660="","",VLOOKUP(H660,'Overview - Financial Statement'!$A$46:$B$60,2,FALSE))</f>
        <v/>
      </c>
      <c r="Q660" s="255" t="str">
        <f t="shared" si="104"/>
        <v/>
      </c>
      <c r="R660" s="153"/>
      <c r="S660" s="153"/>
      <c r="T660" s="238">
        <f t="shared" si="105"/>
        <v>0</v>
      </c>
      <c r="AA660" s="257"/>
      <c r="AB660" s="257"/>
    </row>
    <row r="661" spans="1:28" x14ac:dyDescent="0.3">
      <c r="A661" s="287">
        <v>649</v>
      </c>
      <c r="B661" s="161"/>
      <c r="C661" s="150"/>
      <c r="D661" s="150"/>
      <c r="E661" s="150"/>
      <c r="F661" s="152"/>
      <c r="G661" s="152"/>
      <c r="H661" s="154"/>
      <c r="I661" s="155"/>
      <c r="J661" s="159"/>
      <c r="K661" s="159"/>
      <c r="L661" s="337"/>
      <c r="M661" s="343" t="str">
        <f>IF(L661="","",LOOKUP(L661,'Work Programme'!$A$8:$A$207,'Work Programme'!$B$8:$B$207))</f>
        <v/>
      </c>
      <c r="N661" s="150"/>
      <c r="O661" s="151"/>
      <c r="P661" s="254" t="str">
        <f>IF(H661="","",VLOOKUP(H661,'Overview - Financial Statement'!$A$46:$B$60,2,FALSE))</f>
        <v/>
      </c>
      <c r="Q661" s="255" t="str">
        <f t="shared" si="104"/>
        <v/>
      </c>
      <c r="R661" s="153"/>
      <c r="S661" s="153"/>
      <c r="T661" s="238">
        <f t="shared" si="105"/>
        <v>0</v>
      </c>
      <c r="AA661" s="257"/>
      <c r="AB661" s="257"/>
    </row>
    <row r="662" spans="1:28" x14ac:dyDescent="0.3">
      <c r="A662" s="287">
        <v>650</v>
      </c>
      <c r="B662" s="161"/>
      <c r="C662" s="150"/>
      <c r="D662" s="150"/>
      <c r="E662" s="150"/>
      <c r="F662" s="152"/>
      <c r="G662" s="152"/>
      <c r="H662" s="154"/>
      <c r="I662" s="155"/>
      <c r="J662" s="159"/>
      <c r="K662" s="159"/>
      <c r="L662" s="337"/>
      <c r="M662" s="343" t="str">
        <f>IF(L662="","",LOOKUP(L662,'Work Programme'!$A$8:$A$207,'Work Programme'!$B$8:$B$207))</f>
        <v/>
      </c>
      <c r="N662" s="150"/>
      <c r="O662" s="151"/>
      <c r="P662" s="254" t="str">
        <f>IF(H662="","",VLOOKUP(H662,'Overview - Financial Statement'!$A$46:$B$60,2,FALSE))</f>
        <v/>
      </c>
      <c r="Q662" s="255" t="str">
        <f t="shared" si="104"/>
        <v/>
      </c>
      <c r="R662" s="153"/>
      <c r="S662" s="153"/>
      <c r="T662" s="238">
        <f t="shared" si="105"/>
        <v>0</v>
      </c>
      <c r="AA662" s="257"/>
      <c r="AB662" s="257"/>
    </row>
    <row r="663" spans="1:28" x14ac:dyDescent="0.3">
      <c r="A663" s="287">
        <v>651</v>
      </c>
      <c r="B663" s="161"/>
      <c r="C663" s="150"/>
      <c r="D663" s="150"/>
      <c r="E663" s="150"/>
      <c r="F663" s="152"/>
      <c r="G663" s="152"/>
      <c r="H663" s="154"/>
      <c r="I663" s="155"/>
      <c r="J663" s="159"/>
      <c r="K663" s="159"/>
      <c r="L663" s="337"/>
      <c r="M663" s="343" t="str">
        <f>IF(L663="","",LOOKUP(L663,'Work Programme'!$A$8:$A$207,'Work Programme'!$B$8:$B$207))</f>
        <v/>
      </c>
      <c r="N663" s="150"/>
      <c r="O663" s="151"/>
      <c r="P663" s="254" t="str">
        <f>IF(H663="","",VLOOKUP(H663,'Overview - Financial Statement'!$A$46:$B$60,2,FALSE))</f>
        <v/>
      </c>
      <c r="Q663" s="255" t="str">
        <f t="shared" si="104"/>
        <v/>
      </c>
      <c r="R663" s="153"/>
      <c r="S663" s="153"/>
      <c r="T663" s="238">
        <f t="shared" si="105"/>
        <v>0</v>
      </c>
      <c r="AA663" s="257"/>
      <c r="AB663" s="257"/>
    </row>
    <row r="664" spans="1:28" x14ac:dyDescent="0.3">
      <c r="A664" s="287">
        <v>652</v>
      </c>
      <c r="B664" s="161"/>
      <c r="C664" s="150"/>
      <c r="D664" s="150"/>
      <c r="E664" s="150"/>
      <c r="F664" s="152"/>
      <c r="G664" s="152"/>
      <c r="H664" s="154"/>
      <c r="I664" s="155"/>
      <c r="J664" s="159"/>
      <c r="K664" s="159"/>
      <c r="L664" s="337"/>
      <c r="M664" s="343" t="str">
        <f>IF(L664="","",LOOKUP(L664,'Work Programme'!$A$8:$A$207,'Work Programme'!$B$8:$B$207))</f>
        <v/>
      </c>
      <c r="N664" s="150"/>
      <c r="O664" s="151"/>
      <c r="P664" s="254" t="str">
        <f>IF(H664="","",VLOOKUP(H664,'Overview - Financial Statement'!$A$46:$B$60,2,FALSE))</f>
        <v/>
      </c>
      <c r="Q664" s="255" t="str">
        <f t="shared" si="104"/>
        <v/>
      </c>
      <c r="R664" s="153"/>
      <c r="S664" s="153"/>
      <c r="T664" s="238">
        <f t="shared" si="105"/>
        <v>0</v>
      </c>
      <c r="AA664" s="257"/>
      <c r="AB664" s="257"/>
    </row>
    <row r="665" spans="1:28" x14ac:dyDescent="0.3">
      <c r="A665" s="287">
        <v>653</v>
      </c>
      <c r="B665" s="161"/>
      <c r="C665" s="150"/>
      <c r="D665" s="150"/>
      <c r="E665" s="150"/>
      <c r="F665" s="152"/>
      <c r="G665" s="152"/>
      <c r="H665" s="154"/>
      <c r="I665" s="155"/>
      <c r="J665" s="159"/>
      <c r="K665" s="159"/>
      <c r="L665" s="337"/>
      <c r="M665" s="343" t="str">
        <f>IF(L665="","",LOOKUP(L665,'Work Programme'!$A$8:$A$207,'Work Programme'!$B$8:$B$207))</f>
        <v/>
      </c>
      <c r="N665" s="150"/>
      <c r="O665" s="151"/>
      <c r="P665" s="254" t="str">
        <f>IF(H665="","",VLOOKUP(H665,'Overview - Financial Statement'!$A$46:$B$60,2,FALSE))</f>
        <v/>
      </c>
      <c r="Q665" s="255" t="str">
        <f t="shared" si="104"/>
        <v/>
      </c>
      <c r="R665" s="153"/>
      <c r="S665" s="153"/>
      <c r="T665" s="238">
        <f t="shared" si="105"/>
        <v>0</v>
      </c>
      <c r="AA665" s="257"/>
      <c r="AB665" s="257"/>
    </row>
    <row r="666" spans="1:28" x14ac:dyDescent="0.3">
      <c r="A666" s="287">
        <v>654</v>
      </c>
      <c r="B666" s="161"/>
      <c r="C666" s="150"/>
      <c r="D666" s="150"/>
      <c r="E666" s="150"/>
      <c r="F666" s="152"/>
      <c r="G666" s="152"/>
      <c r="H666" s="154"/>
      <c r="I666" s="155"/>
      <c r="J666" s="159"/>
      <c r="K666" s="159"/>
      <c r="L666" s="337"/>
      <c r="M666" s="343" t="str">
        <f>IF(L666="","",LOOKUP(L666,'Work Programme'!$A$8:$A$207,'Work Programme'!$B$8:$B$207))</f>
        <v/>
      </c>
      <c r="N666" s="150"/>
      <c r="O666" s="151"/>
      <c r="P666" s="254" t="str">
        <f>IF(H666="","",VLOOKUP(H666,'Overview - Financial Statement'!$A$46:$B$60,2,FALSE))</f>
        <v/>
      </c>
      <c r="Q666" s="255" t="str">
        <f t="shared" si="104"/>
        <v/>
      </c>
      <c r="R666" s="153"/>
      <c r="S666" s="153"/>
      <c r="T666" s="238">
        <f t="shared" si="105"/>
        <v>0</v>
      </c>
      <c r="AA666" s="257"/>
      <c r="AB666" s="257"/>
    </row>
    <row r="667" spans="1:28" x14ac:dyDescent="0.3">
      <c r="A667" s="287">
        <v>655</v>
      </c>
      <c r="B667" s="161"/>
      <c r="C667" s="150"/>
      <c r="D667" s="150"/>
      <c r="E667" s="150"/>
      <c r="F667" s="152"/>
      <c r="G667" s="152"/>
      <c r="H667" s="154"/>
      <c r="I667" s="155"/>
      <c r="J667" s="159"/>
      <c r="K667" s="159"/>
      <c r="L667" s="337"/>
      <c r="M667" s="343" t="str">
        <f>IF(L667="","",LOOKUP(L667,'Work Programme'!$A$8:$A$207,'Work Programme'!$B$8:$B$207))</f>
        <v/>
      </c>
      <c r="N667" s="150"/>
      <c r="O667" s="151"/>
      <c r="P667" s="254" t="str">
        <f>IF(H667="","",VLOOKUP(H667,'Overview - Financial Statement'!$A$46:$B$60,2,FALSE))</f>
        <v/>
      </c>
      <c r="Q667" s="255" t="str">
        <f t="shared" si="104"/>
        <v/>
      </c>
      <c r="R667" s="153"/>
      <c r="S667" s="153"/>
      <c r="T667" s="238">
        <f t="shared" si="105"/>
        <v>0</v>
      </c>
      <c r="AA667" s="257"/>
      <c r="AB667" s="257"/>
    </row>
    <row r="668" spans="1:28" x14ac:dyDescent="0.3">
      <c r="A668" s="287">
        <v>656</v>
      </c>
      <c r="B668" s="161"/>
      <c r="C668" s="150"/>
      <c r="D668" s="150"/>
      <c r="E668" s="150"/>
      <c r="F668" s="152"/>
      <c r="G668" s="152"/>
      <c r="H668" s="154"/>
      <c r="I668" s="155"/>
      <c r="J668" s="159"/>
      <c r="K668" s="159"/>
      <c r="L668" s="337"/>
      <c r="M668" s="343" t="str">
        <f>IF(L668="","",LOOKUP(L668,'Work Programme'!$A$8:$A$207,'Work Programme'!$B$8:$B$207))</f>
        <v/>
      </c>
      <c r="N668" s="150"/>
      <c r="O668" s="151"/>
      <c r="P668" s="254" t="str">
        <f>IF(H668="","",VLOOKUP(H668,'Overview - Financial Statement'!$A$46:$B$60,2,FALSE))</f>
        <v/>
      </c>
      <c r="Q668" s="255" t="str">
        <f t="shared" si="104"/>
        <v/>
      </c>
      <c r="R668" s="153"/>
      <c r="S668" s="153"/>
      <c r="T668" s="238">
        <f t="shared" si="105"/>
        <v>0</v>
      </c>
      <c r="AA668" s="257"/>
      <c r="AB668" s="257"/>
    </row>
    <row r="669" spans="1:28" x14ac:dyDescent="0.3">
      <c r="A669" s="287">
        <v>657</v>
      </c>
      <c r="B669" s="161"/>
      <c r="C669" s="150"/>
      <c r="D669" s="150"/>
      <c r="E669" s="150"/>
      <c r="F669" s="152"/>
      <c r="G669" s="152"/>
      <c r="H669" s="154"/>
      <c r="I669" s="155"/>
      <c r="J669" s="159"/>
      <c r="K669" s="159"/>
      <c r="L669" s="337"/>
      <c r="M669" s="343" t="str">
        <f>IF(L669="","",LOOKUP(L669,'Work Programme'!$A$8:$A$207,'Work Programme'!$B$8:$B$207))</f>
        <v/>
      </c>
      <c r="N669" s="150"/>
      <c r="O669" s="151"/>
      <c r="P669" s="254" t="str">
        <f>IF(H669="","",VLOOKUP(H669,'Overview - Financial Statement'!$A$46:$B$60,2,FALSE))</f>
        <v/>
      </c>
      <c r="Q669" s="255" t="str">
        <f t="shared" si="104"/>
        <v/>
      </c>
      <c r="R669" s="153"/>
      <c r="S669" s="153"/>
      <c r="T669" s="238">
        <f t="shared" si="105"/>
        <v>0</v>
      </c>
      <c r="AA669" s="257"/>
      <c r="AB669" s="257"/>
    </row>
    <row r="670" spans="1:28" x14ac:dyDescent="0.3">
      <c r="A670" s="287">
        <v>658</v>
      </c>
      <c r="B670" s="161"/>
      <c r="C670" s="150"/>
      <c r="D670" s="150"/>
      <c r="E670" s="150"/>
      <c r="F670" s="152"/>
      <c r="G670" s="152"/>
      <c r="H670" s="154"/>
      <c r="I670" s="155"/>
      <c r="J670" s="159"/>
      <c r="K670" s="159"/>
      <c r="L670" s="337"/>
      <c r="M670" s="343" t="str">
        <f>IF(L670="","",LOOKUP(L670,'Work Programme'!$A$8:$A$207,'Work Programme'!$B$8:$B$207))</f>
        <v/>
      </c>
      <c r="N670" s="150"/>
      <c r="O670" s="151"/>
      <c r="P670" s="254" t="str">
        <f>IF(H670="","",VLOOKUP(H670,'Overview - Financial Statement'!$A$46:$B$60,2,FALSE))</f>
        <v/>
      </c>
      <c r="Q670" s="255" t="str">
        <f t="shared" si="104"/>
        <v/>
      </c>
      <c r="R670" s="153"/>
      <c r="S670" s="153"/>
      <c r="T670" s="238">
        <f t="shared" si="105"/>
        <v>0</v>
      </c>
      <c r="AA670" s="257"/>
      <c r="AB670" s="257"/>
    </row>
    <row r="671" spans="1:28" x14ac:dyDescent="0.3">
      <c r="A671" s="287">
        <v>659</v>
      </c>
      <c r="B671" s="161"/>
      <c r="C671" s="150"/>
      <c r="D671" s="150"/>
      <c r="E671" s="150"/>
      <c r="F671" s="152"/>
      <c r="G671" s="152"/>
      <c r="H671" s="154"/>
      <c r="I671" s="155"/>
      <c r="J671" s="159"/>
      <c r="K671" s="159"/>
      <c r="L671" s="337"/>
      <c r="M671" s="343" t="str">
        <f>IF(L671="","",LOOKUP(L671,'Work Programme'!$A$8:$A$207,'Work Programme'!$B$8:$B$207))</f>
        <v/>
      </c>
      <c r="N671" s="150"/>
      <c r="O671" s="151"/>
      <c r="P671" s="254" t="str">
        <f>IF(H671="","",VLOOKUP(H671,'Overview - Financial Statement'!$A$46:$B$60,2,FALSE))</f>
        <v/>
      </c>
      <c r="Q671" s="255" t="str">
        <f t="shared" si="104"/>
        <v/>
      </c>
      <c r="R671" s="153"/>
      <c r="S671" s="153"/>
      <c r="T671" s="238">
        <f t="shared" si="105"/>
        <v>0</v>
      </c>
      <c r="AA671" s="257"/>
      <c r="AB671" s="257"/>
    </row>
    <row r="672" spans="1:28" x14ac:dyDescent="0.3">
      <c r="A672" s="287">
        <v>660</v>
      </c>
      <c r="B672" s="161"/>
      <c r="C672" s="150"/>
      <c r="D672" s="150"/>
      <c r="E672" s="150"/>
      <c r="F672" s="152"/>
      <c r="G672" s="152"/>
      <c r="H672" s="154"/>
      <c r="I672" s="155"/>
      <c r="J672" s="159"/>
      <c r="K672" s="159"/>
      <c r="L672" s="337"/>
      <c r="M672" s="343" t="str">
        <f>IF(L672="","",LOOKUP(L672,'Work Programme'!$A$8:$A$207,'Work Programme'!$B$8:$B$207))</f>
        <v/>
      </c>
      <c r="N672" s="150"/>
      <c r="O672" s="151"/>
      <c r="P672" s="254" t="str">
        <f>IF(H672="","",VLOOKUP(H672,'Overview - Financial Statement'!$A$46:$B$60,2,FALSE))</f>
        <v/>
      </c>
      <c r="Q672" s="255" t="str">
        <f t="shared" si="104"/>
        <v/>
      </c>
      <c r="R672" s="153"/>
      <c r="S672" s="153"/>
      <c r="T672" s="238">
        <f t="shared" si="105"/>
        <v>0</v>
      </c>
      <c r="AA672" s="257"/>
      <c r="AB672" s="257"/>
    </row>
    <row r="673" spans="1:28" x14ac:dyDescent="0.3">
      <c r="A673" s="287">
        <v>661</v>
      </c>
      <c r="B673" s="161"/>
      <c r="C673" s="150"/>
      <c r="D673" s="150"/>
      <c r="E673" s="150"/>
      <c r="F673" s="152"/>
      <c r="G673" s="152"/>
      <c r="H673" s="154"/>
      <c r="I673" s="155"/>
      <c r="J673" s="159"/>
      <c r="K673" s="159"/>
      <c r="L673" s="337"/>
      <c r="M673" s="343" t="str">
        <f>IF(L673="","",LOOKUP(L673,'Work Programme'!$A$8:$A$207,'Work Programme'!$B$8:$B$207))</f>
        <v/>
      </c>
      <c r="N673" s="150"/>
      <c r="O673" s="151"/>
      <c r="P673" s="254" t="str">
        <f>IF(H673="","",VLOOKUP(H673,'Overview - Financial Statement'!$A$46:$B$60,2,FALSE))</f>
        <v/>
      </c>
      <c r="Q673" s="255" t="str">
        <f t="shared" si="104"/>
        <v/>
      </c>
      <c r="R673" s="153"/>
      <c r="S673" s="153"/>
      <c r="T673" s="238">
        <f t="shared" si="105"/>
        <v>0</v>
      </c>
      <c r="AA673" s="257"/>
      <c r="AB673" s="257"/>
    </row>
    <row r="674" spans="1:28" x14ac:dyDescent="0.3">
      <c r="A674" s="287">
        <v>662</v>
      </c>
      <c r="B674" s="161"/>
      <c r="C674" s="150"/>
      <c r="D674" s="150"/>
      <c r="E674" s="150"/>
      <c r="F674" s="152"/>
      <c r="G674" s="152"/>
      <c r="H674" s="154"/>
      <c r="I674" s="155"/>
      <c r="J674" s="159"/>
      <c r="K674" s="159"/>
      <c r="L674" s="337"/>
      <c r="M674" s="343" t="str">
        <f>IF(L674="","",LOOKUP(L674,'Work Programme'!$A$8:$A$207,'Work Programme'!$B$8:$B$207))</f>
        <v/>
      </c>
      <c r="N674" s="150"/>
      <c r="O674" s="151"/>
      <c r="P674" s="254" t="str">
        <f>IF(H674="","",VLOOKUP(H674,'Overview - Financial Statement'!$A$46:$B$60,2,FALSE))</f>
        <v/>
      </c>
      <c r="Q674" s="255" t="str">
        <f t="shared" si="104"/>
        <v/>
      </c>
      <c r="R674" s="153"/>
      <c r="S674" s="153"/>
      <c r="T674" s="238">
        <f t="shared" si="105"/>
        <v>0</v>
      </c>
      <c r="AA674" s="257"/>
      <c r="AB674" s="257"/>
    </row>
    <row r="675" spans="1:28" x14ac:dyDescent="0.3">
      <c r="A675" s="287">
        <v>663</v>
      </c>
      <c r="B675" s="161"/>
      <c r="C675" s="150"/>
      <c r="D675" s="150"/>
      <c r="E675" s="150"/>
      <c r="F675" s="152"/>
      <c r="G675" s="152"/>
      <c r="H675" s="154"/>
      <c r="I675" s="155"/>
      <c r="J675" s="159"/>
      <c r="K675" s="159"/>
      <c r="L675" s="337"/>
      <c r="M675" s="343" t="str">
        <f>IF(L675="","",LOOKUP(L675,'Work Programme'!$A$8:$A$207,'Work Programme'!$B$8:$B$207))</f>
        <v/>
      </c>
      <c r="N675" s="150"/>
      <c r="O675" s="151"/>
      <c r="P675" s="254" t="str">
        <f>IF(H675="","",VLOOKUP(H675,'Overview - Financial Statement'!$A$46:$B$60,2,FALSE))</f>
        <v/>
      </c>
      <c r="Q675" s="255" t="str">
        <f t="shared" si="104"/>
        <v/>
      </c>
      <c r="R675" s="153"/>
      <c r="S675" s="153"/>
      <c r="T675" s="238">
        <f t="shared" si="105"/>
        <v>0</v>
      </c>
      <c r="AA675" s="257"/>
      <c r="AB675" s="257"/>
    </row>
    <row r="676" spans="1:28" x14ac:dyDescent="0.3">
      <c r="A676" s="287">
        <v>664</v>
      </c>
      <c r="B676" s="161"/>
      <c r="C676" s="150"/>
      <c r="D676" s="150"/>
      <c r="E676" s="150"/>
      <c r="F676" s="152"/>
      <c r="G676" s="152"/>
      <c r="H676" s="154"/>
      <c r="I676" s="155"/>
      <c r="J676" s="159"/>
      <c r="K676" s="159"/>
      <c r="L676" s="337"/>
      <c r="M676" s="343" t="str">
        <f>IF(L676="","",LOOKUP(L676,'Work Programme'!$A$8:$A$207,'Work Programme'!$B$8:$B$207))</f>
        <v/>
      </c>
      <c r="N676" s="150"/>
      <c r="O676" s="151"/>
      <c r="P676" s="254" t="str">
        <f>IF(H676="","",VLOOKUP(H676,'Overview - Financial Statement'!$A$46:$B$60,2,FALSE))</f>
        <v/>
      </c>
      <c r="Q676" s="255" t="str">
        <f t="shared" si="104"/>
        <v/>
      </c>
      <c r="R676" s="153"/>
      <c r="S676" s="153"/>
      <c r="T676" s="238">
        <f t="shared" si="105"/>
        <v>0</v>
      </c>
      <c r="AA676" s="257"/>
      <c r="AB676" s="257"/>
    </row>
    <row r="677" spans="1:28" x14ac:dyDescent="0.3">
      <c r="A677" s="287">
        <v>665</v>
      </c>
      <c r="B677" s="161"/>
      <c r="C677" s="150"/>
      <c r="D677" s="150"/>
      <c r="E677" s="150"/>
      <c r="F677" s="152"/>
      <c r="G677" s="152"/>
      <c r="H677" s="154"/>
      <c r="I677" s="155"/>
      <c r="J677" s="159"/>
      <c r="K677" s="159"/>
      <c r="L677" s="337"/>
      <c r="M677" s="343" t="str">
        <f>IF(L677="","",LOOKUP(L677,'Work Programme'!$A$8:$A$207,'Work Programme'!$B$8:$B$207))</f>
        <v/>
      </c>
      <c r="N677" s="150"/>
      <c r="O677" s="151"/>
      <c r="P677" s="254" t="str">
        <f>IF(H677="","",VLOOKUP(H677,'Overview - Financial Statement'!$A$46:$B$60,2,FALSE))</f>
        <v/>
      </c>
      <c r="Q677" s="255" t="str">
        <f t="shared" si="104"/>
        <v/>
      </c>
      <c r="R677" s="153"/>
      <c r="S677" s="153"/>
      <c r="T677" s="238">
        <f t="shared" si="105"/>
        <v>0</v>
      </c>
      <c r="AA677" s="257"/>
      <c r="AB677" s="257"/>
    </row>
    <row r="678" spans="1:28" x14ac:dyDescent="0.3">
      <c r="A678" s="287">
        <v>666</v>
      </c>
      <c r="B678" s="161"/>
      <c r="C678" s="150"/>
      <c r="D678" s="150"/>
      <c r="E678" s="150"/>
      <c r="F678" s="152"/>
      <c r="G678" s="152"/>
      <c r="H678" s="154"/>
      <c r="I678" s="155"/>
      <c r="J678" s="159"/>
      <c r="K678" s="159"/>
      <c r="L678" s="337"/>
      <c r="M678" s="343" t="str">
        <f>IF(L678="","",LOOKUP(L678,'Work Programme'!$A$8:$A$207,'Work Programme'!$B$8:$B$207))</f>
        <v/>
      </c>
      <c r="N678" s="150"/>
      <c r="O678" s="151"/>
      <c r="P678" s="254" t="str">
        <f>IF(H678="","",VLOOKUP(H678,'Overview - Financial Statement'!$A$46:$B$60,2,FALSE))</f>
        <v/>
      </c>
      <c r="Q678" s="255" t="str">
        <f t="shared" si="104"/>
        <v/>
      </c>
      <c r="R678" s="153"/>
      <c r="S678" s="153"/>
      <c r="T678" s="238">
        <f t="shared" si="105"/>
        <v>0</v>
      </c>
      <c r="AA678" s="257"/>
      <c r="AB678" s="257"/>
    </row>
    <row r="679" spans="1:28" x14ac:dyDescent="0.3">
      <c r="A679" s="287">
        <v>667</v>
      </c>
      <c r="B679" s="161"/>
      <c r="C679" s="150"/>
      <c r="D679" s="150"/>
      <c r="E679" s="150"/>
      <c r="F679" s="152"/>
      <c r="G679" s="152"/>
      <c r="H679" s="154"/>
      <c r="I679" s="155"/>
      <c r="J679" s="159"/>
      <c r="K679" s="159"/>
      <c r="L679" s="337"/>
      <c r="M679" s="343" t="str">
        <f>IF(L679="","",LOOKUP(L679,'Work Programme'!$A$8:$A$207,'Work Programme'!$B$8:$B$207))</f>
        <v/>
      </c>
      <c r="N679" s="150"/>
      <c r="O679" s="151"/>
      <c r="P679" s="254" t="str">
        <f>IF(H679="","",VLOOKUP(H679,'Overview - Financial Statement'!$A$46:$B$60,2,FALSE))</f>
        <v/>
      </c>
      <c r="Q679" s="255" t="str">
        <f t="shared" si="104"/>
        <v/>
      </c>
      <c r="R679" s="153"/>
      <c r="S679" s="153"/>
      <c r="T679" s="238">
        <f t="shared" si="105"/>
        <v>0</v>
      </c>
      <c r="AA679" s="257"/>
      <c r="AB679" s="257"/>
    </row>
    <row r="680" spans="1:28" x14ac:dyDescent="0.3">
      <c r="A680" s="287">
        <v>668</v>
      </c>
      <c r="B680" s="161"/>
      <c r="C680" s="150"/>
      <c r="D680" s="150"/>
      <c r="E680" s="150"/>
      <c r="F680" s="152"/>
      <c r="G680" s="152"/>
      <c r="H680" s="154"/>
      <c r="I680" s="155"/>
      <c r="J680" s="159"/>
      <c r="K680" s="159"/>
      <c r="L680" s="337"/>
      <c r="M680" s="343" t="str">
        <f>IF(L680="","",LOOKUP(L680,'Work Programme'!$A$8:$A$207,'Work Programme'!$B$8:$B$207))</f>
        <v/>
      </c>
      <c r="N680" s="150"/>
      <c r="O680" s="151"/>
      <c r="P680" s="254" t="str">
        <f>IF(H680="","",VLOOKUP(H680,'Overview - Financial Statement'!$A$46:$B$60,2,FALSE))</f>
        <v/>
      </c>
      <c r="Q680" s="255" t="str">
        <f t="shared" si="104"/>
        <v/>
      </c>
      <c r="R680" s="153"/>
      <c r="S680" s="153"/>
      <c r="T680" s="238">
        <f t="shared" si="105"/>
        <v>0</v>
      </c>
      <c r="AA680" s="257"/>
      <c r="AB680" s="257"/>
    </row>
    <row r="681" spans="1:28" x14ac:dyDescent="0.3">
      <c r="A681" s="287">
        <v>669</v>
      </c>
      <c r="B681" s="161"/>
      <c r="C681" s="150"/>
      <c r="D681" s="150"/>
      <c r="E681" s="150"/>
      <c r="F681" s="152"/>
      <c r="G681" s="152"/>
      <c r="H681" s="154"/>
      <c r="I681" s="155"/>
      <c r="J681" s="159"/>
      <c r="K681" s="159"/>
      <c r="L681" s="337"/>
      <c r="M681" s="343" t="str">
        <f>IF(L681="","",LOOKUP(L681,'Work Programme'!$A$8:$A$207,'Work Programme'!$B$8:$B$207))</f>
        <v/>
      </c>
      <c r="N681" s="150"/>
      <c r="O681" s="151"/>
      <c r="P681" s="254" t="str">
        <f>IF(H681="","",VLOOKUP(H681,'Overview - Financial Statement'!$A$46:$B$60,2,FALSE))</f>
        <v/>
      </c>
      <c r="Q681" s="255" t="str">
        <f t="shared" si="104"/>
        <v/>
      </c>
      <c r="R681" s="153"/>
      <c r="S681" s="153"/>
      <c r="T681" s="238">
        <f t="shared" si="105"/>
        <v>0</v>
      </c>
      <c r="AA681" s="257"/>
      <c r="AB681" s="257"/>
    </row>
    <row r="682" spans="1:28" x14ac:dyDescent="0.3">
      <c r="A682" s="287">
        <v>670</v>
      </c>
      <c r="B682" s="161"/>
      <c r="C682" s="150"/>
      <c r="D682" s="150"/>
      <c r="E682" s="150"/>
      <c r="F682" s="152"/>
      <c r="G682" s="152"/>
      <c r="H682" s="154"/>
      <c r="I682" s="155"/>
      <c r="J682" s="159"/>
      <c r="K682" s="159"/>
      <c r="L682" s="337"/>
      <c r="M682" s="343" t="str">
        <f>IF(L682="","",LOOKUP(L682,'Work Programme'!$A$8:$A$207,'Work Programme'!$B$8:$B$207))</f>
        <v/>
      </c>
      <c r="N682" s="150"/>
      <c r="O682" s="151"/>
      <c r="P682" s="254" t="str">
        <f>IF(H682="","",VLOOKUP(H682,'Overview - Financial Statement'!$A$46:$B$60,2,FALSE))</f>
        <v/>
      </c>
      <c r="Q682" s="255" t="str">
        <f t="shared" si="104"/>
        <v/>
      </c>
      <c r="R682" s="153"/>
      <c r="S682" s="153"/>
      <c r="T682" s="238">
        <f t="shared" si="105"/>
        <v>0</v>
      </c>
      <c r="AA682" s="257"/>
      <c r="AB682" s="257"/>
    </row>
    <row r="683" spans="1:28" x14ac:dyDescent="0.3">
      <c r="A683" s="287">
        <v>671</v>
      </c>
      <c r="B683" s="161"/>
      <c r="C683" s="150"/>
      <c r="D683" s="150"/>
      <c r="E683" s="150"/>
      <c r="F683" s="152"/>
      <c r="G683" s="152"/>
      <c r="H683" s="154"/>
      <c r="I683" s="155"/>
      <c r="J683" s="159"/>
      <c r="K683" s="159"/>
      <c r="L683" s="337"/>
      <c r="M683" s="343" t="str">
        <f>IF(L683="","",LOOKUP(L683,'Work Programme'!$A$8:$A$207,'Work Programme'!$B$8:$B$207))</f>
        <v/>
      </c>
      <c r="N683" s="150"/>
      <c r="O683" s="151"/>
      <c r="P683" s="254" t="str">
        <f>IF(H683="","",VLOOKUP(H683,'Overview - Financial Statement'!$A$46:$B$60,2,FALSE))</f>
        <v/>
      </c>
      <c r="Q683" s="255" t="str">
        <f t="shared" si="104"/>
        <v/>
      </c>
      <c r="R683" s="153"/>
      <c r="S683" s="153"/>
      <c r="T683" s="238">
        <f t="shared" si="105"/>
        <v>0</v>
      </c>
      <c r="AA683" s="257"/>
      <c r="AB683" s="257"/>
    </row>
    <row r="684" spans="1:28" x14ac:dyDescent="0.3">
      <c r="A684" s="287">
        <v>672</v>
      </c>
      <c r="B684" s="161"/>
      <c r="C684" s="150"/>
      <c r="D684" s="150"/>
      <c r="E684" s="150"/>
      <c r="F684" s="152"/>
      <c r="G684" s="152"/>
      <c r="H684" s="154"/>
      <c r="I684" s="155"/>
      <c r="J684" s="159"/>
      <c r="K684" s="159"/>
      <c r="L684" s="337"/>
      <c r="M684" s="343" t="str">
        <f>IF(L684="","",LOOKUP(L684,'Work Programme'!$A$8:$A$207,'Work Programme'!$B$8:$B$207))</f>
        <v/>
      </c>
      <c r="N684" s="150"/>
      <c r="O684" s="151"/>
      <c r="P684" s="254" t="str">
        <f>IF(H684="","",VLOOKUP(H684,'Overview - Financial Statement'!$A$46:$B$60,2,FALSE))</f>
        <v/>
      </c>
      <c r="Q684" s="255" t="str">
        <f t="shared" si="104"/>
        <v/>
      </c>
      <c r="R684" s="153"/>
      <c r="S684" s="153"/>
      <c r="T684" s="238">
        <f t="shared" si="105"/>
        <v>0</v>
      </c>
      <c r="AA684" s="257"/>
      <c r="AB684" s="257"/>
    </row>
    <row r="685" spans="1:28" x14ac:dyDescent="0.3">
      <c r="A685" s="287">
        <v>673</v>
      </c>
      <c r="B685" s="161"/>
      <c r="C685" s="150"/>
      <c r="D685" s="150"/>
      <c r="E685" s="150"/>
      <c r="F685" s="152"/>
      <c r="G685" s="152"/>
      <c r="H685" s="154"/>
      <c r="I685" s="155"/>
      <c r="J685" s="159"/>
      <c r="K685" s="159"/>
      <c r="L685" s="337"/>
      <c r="M685" s="343" t="str">
        <f>IF(L685="","",LOOKUP(L685,'Work Programme'!$A$8:$A$207,'Work Programme'!$B$8:$B$207))</f>
        <v/>
      </c>
      <c r="N685" s="150"/>
      <c r="O685" s="151"/>
      <c r="P685" s="254" t="str">
        <f>IF(H685="","",VLOOKUP(H685,'Overview - Financial Statement'!$A$46:$B$60,2,FALSE))</f>
        <v/>
      </c>
      <c r="Q685" s="255" t="str">
        <f t="shared" si="104"/>
        <v/>
      </c>
      <c r="R685" s="153"/>
      <c r="S685" s="153"/>
      <c r="T685" s="238">
        <f t="shared" si="105"/>
        <v>0</v>
      </c>
      <c r="AA685" s="257"/>
      <c r="AB685" s="257"/>
    </row>
    <row r="686" spans="1:28" x14ac:dyDescent="0.3">
      <c r="A686" s="287">
        <v>674</v>
      </c>
      <c r="B686" s="161"/>
      <c r="C686" s="150"/>
      <c r="D686" s="150"/>
      <c r="E686" s="150"/>
      <c r="F686" s="152"/>
      <c r="G686" s="152"/>
      <c r="H686" s="154"/>
      <c r="I686" s="155"/>
      <c r="J686" s="159"/>
      <c r="K686" s="159"/>
      <c r="L686" s="337"/>
      <c r="M686" s="343" t="str">
        <f>IF(L686="","",LOOKUP(L686,'Work Programme'!$A$8:$A$207,'Work Programme'!$B$8:$B$207))</f>
        <v/>
      </c>
      <c r="N686" s="150"/>
      <c r="O686" s="151"/>
      <c r="P686" s="254" t="str">
        <f>IF(H686="","",VLOOKUP(H686,'Overview - Financial Statement'!$A$46:$B$60,2,FALSE))</f>
        <v/>
      </c>
      <c r="Q686" s="255" t="str">
        <f t="shared" si="104"/>
        <v/>
      </c>
      <c r="R686" s="153"/>
      <c r="S686" s="153"/>
      <c r="T686" s="238">
        <f t="shared" si="105"/>
        <v>0</v>
      </c>
      <c r="AA686" s="257"/>
      <c r="AB686" s="257"/>
    </row>
    <row r="687" spans="1:28" x14ac:dyDescent="0.3">
      <c r="A687" s="287">
        <v>675</v>
      </c>
      <c r="B687" s="161"/>
      <c r="C687" s="150"/>
      <c r="D687" s="150"/>
      <c r="E687" s="150"/>
      <c r="F687" s="152"/>
      <c r="G687" s="152"/>
      <c r="H687" s="154"/>
      <c r="I687" s="155"/>
      <c r="J687" s="159"/>
      <c r="K687" s="159"/>
      <c r="L687" s="337"/>
      <c r="M687" s="343" t="str">
        <f>IF(L687="","",LOOKUP(L687,'Work Programme'!$A$8:$A$207,'Work Programme'!$B$8:$B$207))</f>
        <v/>
      </c>
      <c r="N687" s="150"/>
      <c r="O687" s="151"/>
      <c r="P687" s="254" t="str">
        <f>IF(H687="","",VLOOKUP(H687,'Overview - Financial Statement'!$A$46:$B$60,2,FALSE))</f>
        <v/>
      </c>
      <c r="Q687" s="255" t="str">
        <f t="shared" si="104"/>
        <v/>
      </c>
      <c r="R687" s="153"/>
      <c r="S687" s="153"/>
      <c r="T687" s="238">
        <f t="shared" si="105"/>
        <v>0</v>
      </c>
      <c r="AA687" s="257"/>
      <c r="AB687" s="257"/>
    </row>
    <row r="688" spans="1:28" x14ac:dyDescent="0.3">
      <c r="A688" s="287">
        <v>676</v>
      </c>
      <c r="B688" s="161"/>
      <c r="C688" s="150"/>
      <c r="D688" s="150"/>
      <c r="E688" s="150"/>
      <c r="F688" s="152"/>
      <c r="G688" s="152"/>
      <c r="H688" s="154"/>
      <c r="I688" s="155"/>
      <c r="J688" s="159"/>
      <c r="K688" s="159"/>
      <c r="L688" s="337"/>
      <c r="M688" s="343" t="str">
        <f>IF(L688="","",LOOKUP(L688,'Work Programme'!$A$8:$A$207,'Work Programme'!$B$8:$B$207))</f>
        <v/>
      </c>
      <c r="N688" s="150"/>
      <c r="O688" s="151"/>
      <c r="P688" s="254" t="str">
        <f>IF(H688="","",VLOOKUP(H688,'Overview - Financial Statement'!$A$46:$B$60,2,FALSE))</f>
        <v/>
      </c>
      <c r="Q688" s="255" t="str">
        <f t="shared" si="104"/>
        <v/>
      </c>
      <c r="R688" s="153"/>
      <c r="S688" s="153"/>
      <c r="T688" s="238">
        <f t="shared" si="105"/>
        <v>0</v>
      </c>
      <c r="AA688" s="257"/>
      <c r="AB688" s="257"/>
    </row>
    <row r="689" spans="1:28" x14ac:dyDescent="0.3">
      <c r="A689" s="287">
        <v>677</v>
      </c>
      <c r="B689" s="161"/>
      <c r="C689" s="150"/>
      <c r="D689" s="150"/>
      <c r="E689" s="150"/>
      <c r="F689" s="152"/>
      <c r="G689" s="152"/>
      <c r="H689" s="154"/>
      <c r="I689" s="155"/>
      <c r="J689" s="159"/>
      <c r="K689" s="159"/>
      <c r="L689" s="337"/>
      <c r="M689" s="343" t="str">
        <f>IF(L689="","",LOOKUP(L689,'Work Programme'!$A$8:$A$207,'Work Programme'!$B$8:$B$207))</f>
        <v/>
      </c>
      <c r="N689" s="150"/>
      <c r="O689" s="151"/>
      <c r="P689" s="254" t="str">
        <f>IF(H689="","",VLOOKUP(H689,'Overview - Financial Statement'!$A$46:$B$60,2,FALSE))</f>
        <v/>
      </c>
      <c r="Q689" s="255" t="str">
        <f t="shared" si="104"/>
        <v/>
      </c>
      <c r="R689" s="153"/>
      <c r="S689" s="153"/>
      <c r="T689" s="238">
        <f t="shared" si="105"/>
        <v>0</v>
      </c>
      <c r="AA689" s="257"/>
      <c r="AB689" s="257"/>
    </row>
    <row r="690" spans="1:28" x14ac:dyDescent="0.3">
      <c r="A690" s="287">
        <v>678</v>
      </c>
      <c r="B690" s="161"/>
      <c r="C690" s="150"/>
      <c r="D690" s="150"/>
      <c r="E690" s="150"/>
      <c r="F690" s="152"/>
      <c r="G690" s="152"/>
      <c r="H690" s="154"/>
      <c r="I690" s="155"/>
      <c r="J690" s="159"/>
      <c r="K690" s="159"/>
      <c r="L690" s="337"/>
      <c r="M690" s="343" t="str">
        <f>IF(L690="","",LOOKUP(L690,'Work Programme'!$A$8:$A$207,'Work Programme'!$B$8:$B$207))</f>
        <v/>
      </c>
      <c r="N690" s="150"/>
      <c r="O690" s="151"/>
      <c r="P690" s="254" t="str">
        <f>IF(H690="","",VLOOKUP(H690,'Overview - Financial Statement'!$A$46:$B$60,2,FALSE))</f>
        <v/>
      </c>
      <c r="Q690" s="255" t="str">
        <f t="shared" si="104"/>
        <v/>
      </c>
      <c r="R690" s="153"/>
      <c r="S690" s="153"/>
      <c r="T690" s="238">
        <f t="shared" si="105"/>
        <v>0</v>
      </c>
      <c r="AA690" s="257"/>
      <c r="AB690" s="257"/>
    </row>
    <row r="691" spans="1:28" x14ac:dyDescent="0.3">
      <c r="A691" s="287">
        <v>679</v>
      </c>
      <c r="B691" s="161"/>
      <c r="C691" s="150"/>
      <c r="D691" s="150"/>
      <c r="E691" s="150"/>
      <c r="F691" s="152"/>
      <c r="G691" s="152"/>
      <c r="H691" s="154"/>
      <c r="I691" s="155"/>
      <c r="J691" s="159"/>
      <c r="K691" s="159"/>
      <c r="L691" s="337"/>
      <c r="M691" s="343" t="str">
        <f>IF(L691="","",LOOKUP(L691,'Work Programme'!$A$8:$A$207,'Work Programme'!$B$8:$B$207))</f>
        <v/>
      </c>
      <c r="N691" s="150"/>
      <c r="O691" s="151"/>
      <c r="P691" s="254" t="str">
        <f>IF(H691="","",VLOOKUP(H691,'Overview - Financial Statement'!$A$46:$B$60,2,FALSE))</f>
        <v/>
      </c>
      <c r="Q691" s="255" t="str">
        <f t="shared" si="104"/>
        <v/>
      </c>
      <c r="R691" s="153"/>
      <c r="S691" s="153"/>
      <c r="T691" s="238">
        <f t="shared" si="105"/>
        <v>0</v>
      </c>
      <c r="AA691" s="257"/>
      <c r="AB691" s="257"/>
    </row>
    <row r="692" spans="1:28" x14ac:dyDescent="0.3">
      <c r="A692" s="287">
        <v>680</v>
      </c>
      <c r="B692" s="161"/>
      <c r="C692" s="150"/>
      <c r="D692" s="150"/>
      <c r="E692" s="150"/>
      <c r="F692" s="152"/>
      <c r="G692" s="152"/>
      <c r="H692" s="154"/>
      <c r="I692" s="155"/>
      <c r="J692" s="159"/>
      <c r="K692" s="159"/>
      <c r="L692" s="337"/>
      <c r="M692" s="343" t="str">
        <f>IF(L692="","",LOOKUP(L692,'Work Programme'!$A$8:$A$207,'Work Programme'!$B$8:$B$207))</f>
        <v/>
      </c>
      <c r="N692" s="150"/>
      <c r="O692" s="151"/>
      <c r="P692" s="254" t="str">
        <f>IF(H692="","",VLOOKUP(H692,'Overview - Financial Statement'!$A$46:$B$60,2,FALSE))</f>
        <v/>
      </c>
      <c r="Q692" s="255" t="str">
        <f t="shared" si="104"/>
        <v/>
      </c>
      <c r="R692" s="153"/>
      <c r="S692" s="153"/>
      <c r="T692" s="238">
        <f t="shared" si="105"/>
        <v>0</v>
      </c>
      <c r="AA692" s="257"/>
      <c r="AB692" s="257"/>
    </row>
    <row r="693" spans="1:28" x14ac:dyDescent="0.3">
      <c r="A693" s="287">
        <v>681</v>
      </c>
      <c r="B693" s="161"/>
      <c r="C693" s="150"/>
      <c r="D693" s="150"/>
      <c r="E693" s="150"/>
      <c r="F693" s="152"/>
      <c r="G693" s="152"/>
      <c r="H693" s="154"/>
      <c r="I693" s="155"/>
      <c r="J693" s="159"/>
      <c r="K693" s="159"/>
      <c r="L693" s="337"/>
      <c r="M693" s="343" t="str">
        <f>IF(L693="","",LOOKUP(L693,'Work Programme'!$A$8:$A$207,'Work Programme'!$B$8:$B$207))</f>
        <v/>
      </c>
      <c r="N693" s="150"/>
      <c r="O693" s="151"/>
      <c r="P693" s="254" t="str">
        <f>IF(H693="","",VLOOKUP(H693,'Overview - Financial Statement'!$A$46:$B$60,2,FALSE))</f>
        <v/>
      </c>
      <c r="Q693" s="255" t="str">
        <f t="shared" si="104"/>
        <v/>
      </c>
      <c r="R693" s="153"/>
      <c r="S693" s="153"/>
      <c r="T693" s="238">
        <f t="shared" si="105"/>
        <v>0</v>
      </c>
      <c r="AA693" s="257"/>
      <c r="AB693" s="257"/>
    </row>
    <row r="694" spans="1:28" x14ac:dyDescent="0.3">
      <c r="A694" s="287">
        <v>682</v>
      </c>
      <c r="B694" s="161"/>
      <c r="C694" s="150"/>
      <c r="D694" s="150"/>
      <c r="E694" s="150"/>
      <c r="F694" s="152"/>
      <c r="G694" s="152"/>
      <c r="H694" s="154"/>
      <c r="I694" s="155"/>
      <c r="J694" s="159"/>
      <c r="K694" s="159"/>
      <c r="L694" s="337"/>
      <c r="M694" s="343" t="str">
        <f>IF(L694="","",LOOKUP(L694,'Work Programme'!$A$8:$A$207,'Work Programme'!$B$8:$B$207))</f>
        <v/>
      </c>
      <c r="N694" s="150"/>
      <c r="O694" s="151"/>
      <c r="P694" s="254" t="str">
        <f>IF(H694="","",VLOOKUP(H694,'Overview - Financial Statement'!$A$46:$B$60,2,FALSE))</f>
        <v/>
      </c>
      <c r="Q694" s="255" t="str">
        <f t="shared" si="104"/>
        <v/>
      </c>
      <c r="R694" s="153"/>
      <c r="S694" s="153"/>
      <c r="T694" s="238">
        <f t="shared" si="105"/>
        <v>0</v>
      </c>
      <c r="AA694" s="257"/>
      <c r="AB694" s="257"/>
    </row>
    <row r="695" spans="1:28" x14ac:dyDescent="0.3">
      <c r="A695" s="287">
        <v>683</v>
      </c>
      <c r="B695" s="161"/>
      <c r="C695" s="150"/>
      <c r="D695" s="150"/>
      <c r="E695" s="150"/>
      <c r="F695" s="152"/>
      <c r="G695" s="152"/>
      <c r="H695" s="154"/>
      <c r="I695" s="155"/>
      <c r="J695" s="159"/>
      <c r="K695" s="159"/>
      <c r="L695" s="337"/>
      <c r="M695" s="343" t="str">
        <f>IF(L695="","",LOOKUP(L695,'Work Programme'!$A$8:$A$207,'Work Programme'!$B$8:$B$207))</f>
        <v/>
      </c>
      <c r="N695" s="150"/>
      <c r="O695" s="151"/>
      <c r="P695" s="254" t="str">
        <f>IF(H695="","",VLOOKUP(H695,'Overview - Financial Statement'!$A$46:$B$60,2,FALSE))</f>
        <v/>
      </c>
      <c r="Q695" s="255" t="str">
        <f t="shared" si="104"/>
        <v/>
      </c>
      <c r="R695" s="153"/>
      <c r="S695" s="153"/>
      <c r="T695" s="238">
        <f t="shared" si="105"/>
        <v>0</v>
      </c>
      <c r="AA695" s="257"/>
      <c r="AB695" s="257"/>
    </row>
    <row r="696" spans="1:28" x14ac:dyDescent="0.3">
      <c r="A696" s="287">
        <v>684</v>
      </c>
      <c r="B696" s="161"/>
      <c r="C696" s="150"/>
      <c r="D696" s="150"/>
      <c r="E696" s="150"/>
      <c r="F696" s="152"/>
      <c r="G696" s="152"/>
      <c r="H696" s="154"/>
      <c r="I696" s="155"/>
      <c r="J696" s="159"/>
      <c r="K696" s="159"/>
      <c r="L696" s="337"/>
      <c r="M696" s="343" t="str">
        <f>IF(L696="","",LOOKUP(L696,'Work Programme'!$A$8:$A$207,'Work Programme'!$B$8:$B$207))</f>
        <v/>
      </c>
      <c r="N696" s="150"/>
      <c r="O696" s="151"/>
      <c r="P696" s="254" t="str">
        <f>IF(H696="","",VLOOKUP(H696,'Overview - Financial Statement'!$A$46:$B$60,2,FALSE))</f>
        <v/>
      </c>
      <c r="Q696" s="255" t="str">
        <f t="shared" si="104"/>
        <v/>
      </c>
      <c r="R696" s="153"/>
      <c r="S696" s="153"/>
      <c r="T696" s="238">
        <f t="shared" si="105"/>
        <v>0</v>
      </c>
      <c r="AA696" s="257"/>
      <c r="AB696" s="257"/>
    </row>
    <row r="697" spans="1:28" x14ac:dyDescent="0.3">
      <c r="A697" s="287">
        <v>685</v>
      </c>
      <c r="B697" s="161"/>
      <c r="C697" s="150"/>
      <c r="D697" s="150"/>
      <c r="E697" s="150"/>
      <c r="F697" s="152"/>
      <c r="G697" s="152"/>
      <c r="H697" s="154"/>
      <c r="I697" s="155"/>
      <c r="J697" s="159"/>
      <c r="K697" s="159"/>
      <c r="L697" s="337"/>
      <c r="M697" s="343" t="str">
        <f>IF(L697="","",LOOKUP(L697,'Work Programme'!$A$8:$A$207,'Work Programme'!$B$8:$B$207))</f>
        <v/>
      </c>
      <c r="N697" s="150"/>
      <c r="O697" s="151"/>
      <c r="P697" s="254" t="str">
        <f>IF(H697="","",VLOOKUP(H697,'Overview - Financial Statement'!$A$46:$B$60,2,FALSE))</f>
        <v/>
      </c>
      <c r="Q697" s="255" t="str">
        <f t="shared" si="104"/>
        <v/>
      </c>
      <c r="R697" s="153"/>
      <c r="S697" s="153"/>
      <c r="T697" s="238">
        <f t="shared" si="105"/>
        <v>0</v>
      </c>
      <c r="AA697" s="257"/>
      <c r="AB697" s="257"/>
    </row>
    <row r="698" spans="1:28" x14ac:dyDescent="0.3">
      <c r="A698" s="287">
        <v>686</v>
      </c>
      <c r="B698" s="161"/>
      <c r="C698" s="150"/>
      <c r="D698" s="150"/>
      <c r="E698" s="150"/>
      <c r="F698" s="152"/>
      <c r="G698" s="152"/>
      <c r="H698" s="154"/>
      <c r="I698" s="155"/>
      <c r="J698" s="159"/>
      <c r="K698" s="159"/>
      <c r="L698" s="337"/>
      <c r="M698" s="343" t="str">
        <f>IF(L698="","",LOOKUP(L698,'Work Programme'!$A$8:$A$207,'Work Programme'!$B$8:$B$207))</f>
        <v/>
      </c>
      <c r="N698" s="150"/>
      <c r="O698" s="151"/>
      <c r="P698" s="254" t="str">
        <f>IF(H698="","",VLOOKUP(H698,'Overview - Financial Statement'!$A$46:$B$60,2,FALSE))</f>
        <v/>
      </c>
      <c r="Q698" s="255" t="str">
        <f t="shared" si="104"/>
        <v/>
      </c>
      <c r="R698" s="153"/>
      <c r="S698" s="153"/>
      <c r="T698" s="238">
        <f t="shared" si="105"/>
        <v>0</v>
      </c>
      <c r="AA698" s="257"/>
      <c r="AB698" s="257"/>
    </row>
    <row r="699" spans="1:28" x14ac:dyDescent="0.3">
      <c r="A699" s="287">
        <v>687</v>
      </c>
      <c r="B699" s="161"/>
      <c r="C699" s="150"/>
      <c r="D699" s="150"/>
      <c r="E699" s="150"/>
      <c r="F699" s="152"/>
      <c r="G699" s="152"/>
      <c r="H699" s="154"/>
      <c r="I699" s="155"/>
      <c r="J699" s="159"/>
      <c r="K699" s="159"/>
      <c r="L699" s="337"/>
      <c r="M699" s="343" t="str">
        <f>IF(L699="","",LOOKUP(L699,'Work Programme'!$A$8:$A$207,'Work Programme'!$B$8:$B$207))</f>
        <v/>
      </c>
      <c r="N699" s="150"/>
      <c r="O699" s="151"/>
      <c r="P699" s="254" t="str">
        <f>IF(H699="","",VLOOKUP(H699,'Overview - Financial Statement'!$A$46:$B$60,2,FALSE))</f>
        <v/>
      </c>
      <c r="Q699" s="255" t="str">
        <f t="shared" si="104"/>
        <v/>
      </c>
      <c r="R699" s="153"/>
      <c r="S699" s="153"/>
      <c r="T699" s="238">
        <f t="shared" si="105"/>
        <v>0</v>
      </c>
      <c r="AA699" s="257"/>
      <c r="AB699" s="257"/>
    </row>
    <row r="700" spans="1:28" x14ac:dyDescent="0.3">
      <c r="A700" s="287">
        <v>688</v>
      </c>
      <c r="B700" s="161"/>
      <c r="C700" s="150"/>
      <c r="D700" s="150"/>
      <c r="E700" s="150"/>
      <c r="F700" s="152"/>
      <c r="G700" s="152"/>
      <c r="H700" s="154"/>
      <c r="I700" s="155"/>
      <c r="J700" s="159"/>
      <c r="K700" s="159"/>
      <c r="L700" s="337"/>
      <c r="M700" s="343" t="str">
        <f>IF(L700="","",LOOKUP(L700,'Work Programme'!$A$8:$A$207,'Work Programme'!$B$8:$B$207))</f>
        <v/>
      </c>
      <c r="N700" s="150"/>
      <c r="O700" s="151"/>
      <c r="P700" s="254" t="str">
        <f>IF(H700="","",VLOOKUP(H700,'Overview - Financial Statement'!$A$46:$B$60,2,FALSE))</f>
        <v/>
      </c>
      <c r="Q700" s="255" t="str">
        <f t="shared" si="104"/>
        <v/>
      </c>
      <c r="R700" s="153"/>
      <c r="S700" s="153"/>
      <c r="T700" s="238">
        <f t="shared" si="105"/>
        <v>0</v>
      </c>
      <c r="AA700" s="257"/>
      <c r="AB700" s="257"/>
    </row>
    <row r="701" spans="1:28" x14ac:dyDescent="0.3">
      <c r="A701" s="287">
        <v>689</v>
      </c>
      <c r="B701" s="161"/>
      <c r="C701" s="150"/>
      <c r="D701" s="150"/>
      <c r="E701" s="150"/>
      <c r="F701" s="152"/>
      <c r="G701" s="152"/>
      <c r="H701" s="154"/>
      <c r="I701" s="155"/>
      <c r="J701" s="159"/>
      <c r="K701" s="159"/>
      <c r="L701" s="337"/>
      <c r="M701" s="343" t="str">
        <f>IF(L701="","",LOOKUP(L701,'Work Programme'!$A$8:$A$207,'Work Programme'!$B$8:$B$207))</f>
        <v/>
      </c>
      <c r="N701" s="150"/>
      <c r="O701" s="151"/>
      <c r="P701" s="254" t="str">
        <f>IF(H701="","",VLOOKUP(H701,'Overview - Financial Statement'!$A$46:$B$60,2,FALSE))</f>
        <v/>
      </c>
      <c r="Q701" s="255" t="str">
        <f t="shared" si="104"/>
        <v/>
      </c>
      <c r="R701" s="153"/>
      <c r="S701" s="153"/>
      <c r="T701" s="238">
        <f t="shared" si="105"/>
        <v>0</v>
      </c>
      <c r="AA701" s="257"/>
      <c r="AB701" s="257"/>
    </row>
    <row r="702" spans="1:28" x14ac:dyDescent="0.3">
      <c r="A702" s="287">
        <v>690</v>
      </c>
      <c r="B702" s="161"/>
      <c r="C702" s="150"/>
      <c r="D702" s="150"/>
      <c r="E702" s="150"/>
      <c r="F702" s="152"/>
      <c r="G702" s="152"/>
      <c r="H702" s="154"/>
      <c r="I702" s="155"/>
      <c r="J702" s="159"/>
      <c r="K702" s="159"/>
      <c r="L702" s="337"/>
      <c r="M702" s="343" t="str">
        <f>IF(L702="","",LOOKUP(L702,'Work Programme'!$A$8:$A$207,'Work Programme'!$B$8:$B$207))</f>
        <v/>
      </c>
      <c r="N702" s="150"/>
      <c r="O702" s="151"/>
      <c r="P702" s="254" t="str">
        <f>IF(H702="","",VLOOKUP(H702,'Overview - Financial Statement'!$A$46:$B$60,2,FALSE))</f>
        <v/>
      </c>
      <c r="Q702" s="255" t="str">
        <f t="shared" si="104"/>
        <v/>
      </c>
      <c r="R702" s="153"/>
      <c r="S702" s="153"/>
      <c r="T702" s="238">
        <f t="shared" si="105"/>
        <v>0</v>
      </c>
      <c r="AA702" s="257"/>
      <c r="AB702" s="257"/>
    </row>
    <row r="703" spans="1:28" x14ac:dyDescent="0.3">
      <c r="A703" s="287">
        <v>691</v>
      </c>
      <c r="B703" s="161"/>
      <c r="C703" s="150"/>
      <c r="D703" s="150"/>
      <c r="E703" s="150"/>
      <c r="F703" s="152"/>
      <c r="G703" s="152"/>
      <c r="H703" s="154"/>
      <c r="I703" s="155"/>
      <c r="J703" s="159"/>
      <c r="K703" s="159"/>
      <c r="L703" s="337"/>
      <c r="M703" s="343" t="str">
        <f>IF(L703="","",LOOKUP(L703,'Work Programme'!$A$8:$A$207,'Work Programme'!$B$8:$B$207))</f>
        <v/>
      </c>
      <c r="N703" s="150"/>
      <c r="O703" s="151"/>
      <c r="P703" s="254" t="str">
        <f>IF(H703="","",VLOOKUP(H703,'Overview - Financial Statement'!$A$46:$B$60,2,FALSE))</f>
        <v/>
      </c>
      <c r="Q703" s="255" t="str">
        <f t="shared" si="104"/>
        <v/>
      </c>
      <c r="R703" s="153"/>
      <c r="S703" s="153"/>
      <c r="T703" s="238">
        <f t="shared" si="105"/>
        <v>0</v>
      </c>
      <c r="AA703" s="257"/>
      <c r="AB703" s="257"/>
    </row>
    <row r="704" spans="1:28" x14ac:dyDescent="0.3">
      <c r="A704" s="287">
        <v>692</v>
      </c>
      <c r="B704" s="161"/>
      <c r="C704" s="150"/>
      <c r="D704" s="150"/>
      <c r="E704" s="150"/>
      <c r="F704" s="152"/>
      <c r="G704" s="152"/>
      <c r="H704" s="154"/>
      <c r="I704" s="155"/>
      <c r="J704" s="159"/>
      <c r="K704" s="159"/>
      <c r="L704" s="337"/>
      <c r="M704" s="343" t="str">
        <f>IF(L704="","",LOOKUP(L704,'Work Programme'!$A$8:$A$207,'Work Programme'!$B$8:$B$207))</f>
        <v/>
      </c>
      <c r="N704" s="150"/>
      <c r="O704" s="151"/>
      <c r="P704" s="254" t="str">
        <f>IF(H704="","",VLOOKUP(H704,'Overview - Financial Statement'!$A$46:$B$60,2,FALSE))</f>
        <v/>
      </c>
      <c r="Q704" s="255" t="str">
        <f t="shared" si="104"/>
        <v/>
      </c>
      <c r="R704" s="153"/>
      <c r="S704" s="153"/>
      <c r="T704" s="238">
        <f t="shared" si="105"/>
        <v>0</v>
      </c>
      <c r="AA704" s="257"/>
      <c r="AB704" s="257"/>
    </row>
    <row r="705" spans="1:28" x14ac:dyDescent="0.3">
      <c r="A705" s="287">
        <v>693</v>
      </c>
      <c r="B705" s="161"/>
      <c r="C705" s="150"/>
      <c r="D705" s="150"/>
      <c r="E705" s="150"/>
      <c r="F705" s="152"/>
      <c r="G705" s="152"/>
      <c r="H705" s="154"/>
      <c r="I705" s="155"/>
      <c r="J705" s="159"/>
      <c r="K705" s="159"/>
      <c r="L705" s="337"/>
      <c r="M705" s="343" t="str">
        <f>IF(L705="","",LOOKUP(L705,'Work Programme'!$A$8:$A$207,'Work Programme'!$B$8:$B$207))</f>
        <v/>
      </c>
      <c r="N705" s="150"/>
      <c r="O705" s="151"/>
      <c r="P705" s="254" t="str">
        <f>IF(H705="","",VLOOKUP(H705,'Overview - Financial Statement'!$A$46:$B$60,2,FALSE))</f>
        <v/>
      </c>
      <c r="Q705" s="255" t="str">
        <f t="shared" si="104"/>
        <v/>
      </c>
      <c r="R705" s="153"/>
      <c r="S705" s="153"/>
      <c r="T705" s="238">
        <f t="shared" si="105"/>
        <v>0</v>
      </c>
      <c r="AA705" s="257"/>
      <c r="AB705" s="257"/>
    </row>
    <row r="706" spans="1:28" x14ac:dyDescent="0.3">
      <c r="A706" s="287">
        <v>694</v>
      </c>
      <c r="B706" s="161"/>
      <c r="C706" s="150"/>
      <c r="D706" s="150"/>
      <c r="E706" s="150"/>
      <c r="F706" s="152"/>
      <c r="G706" s="152"/>
      <c r="H706" s="154"/>
      <c r="I706" s="155"/>
      <c r="J706" s="159"/>
      <c r="K706" s="159"/>
      <c r="L706" s="337"/>
      <c r="M706" s="343" t="str">
        <f>IF(L706="","",LOOKUP(L706,'Work Programme'!$A$8:$A$207,'Work Programme'!$B$8:$B$207))</f>
        <v/>
      </c>
      <c r="N706" s="150"/>
      <c r="O706" s="151"/>
      <c r="P706" s="254" t="str">
        <f>IF(H706="","",VLOOKUP(H706,'Overview - Financial Statement'!$A$46:$B$60,2,FALSE))</f>
        <v/>
      </c>
      <c r="Q706" s="255" t="str">
        <f t="shared" si="104"/>
        <v/>
      </c>
      <c r="R706" s="153"/>
      <c r="S706" s="153"/>
      <c r="T706" s="238">
        <f t="shared" si="105"/>
        <v>0</v>
      </c>
      <c r="AA706" s="257"/>
      <c r="AB706" s="257"/>
    </row>
    <row r="707" spans="1:28" x14ac:dyDescent="0.3">
      <c r="A707" s="287">
        <v>695</v>
      </c>
      <c r="B707" s="161"/>
      <c r="C707" s="150"/>
      <c r="D707" s="150"/>
      <c r="E707" s="150"/>
      <c r="F707" s="152"/>
      <c r="G707" s="152"/>
      <c r="H707" s="154"/>
      <c r="I707" s="155"/>
      <c r="J707" s="159"/>
      <c r="K707" s="159"/>
      <c r="L707" s="337"/>
      <c r="M707" s="343" t="str">
        <f>IF(L707="","",LOOKUP(L707,'Work Programme'!$A$8:$A$207,'Work Programme'!$B$8:$B$207))</f>
        <v/>
      </c>
      <c r="N707" s="150"/>
      <c r="O707" s="151"/>
      <c r="P707" s="254" t="str">
        <f>IF(H707="","",VLOOKUP(H707,'Overview - Financial Statement'!$A$46:$B$60,2,FALSE))</f>
        <v/>
      </c>
      <c r="Q707" s="255" t="str">
        <f t="shared" si="104"/>
        <v/>
      </c>
      <c r="R707" s="153"/>
      <c r="S707" s="153"/>
      <c r="T707" s="238">
        <f t="shared" si="105"/>
        <v>0</v>
      </c>
      <c r="AA707" s="257"/>
      <c r="AB707" s="257"/>
    </row>
    <row r="708" spans="1:28" x14ac:dyDescent="0.3">
      <c r="A708" s="287">
        <v>696</v>
      </c>
      <c r="B708" s="161"/>
      <c r="C708" s="150"/>
      <c r="D708" s="150"/>
      <c r="E708" s="150"/>
      <c r="F708" s="152"/>
      <c r="G708" s="152"/>
      <c r="H708" s="154"/>
      <c r="I708" s="155"/>
      <c r="J708" s="159"/>
      <c r="K708" s="159"/>
      <c r="L708" s="337"/>
      <c r="M708" s="343" t="str">
        <f>IF(L708="","",LOOKUP(L708,'Work Programme'!$A$8:$A$207,'Work Programme'!$B$8:$B$207))</f>
        <v/>
      </c>
      <c r="N708" s="150"/>
      <c r="O708" s="151"/>
      <c r="P708" s="254" t="str">
        <f>IF(H708="","",VLOOKUP(H708,'Overview - Financial Statement'!$A$46:$B$60,2,FALSE))</f>
        <v/>
      </c>
      <c r="Q708" s="255" t="str">
        <f t="shared" si="104"/>
        <v/>
      </c>
      <c r="R708" s="153"/>
      <c r="S708" s="153"/>
      <c r="T708" s="238">
        <f t="shared" si="105"/>
        <v>0</v>
      </c>
      <c r="AA708" s="257"/>
      <c r="AB708" s="257"/>
    </row>
    <row r="709" spans="1:28" x14ac:dyDescent="0.3">
      <c r="A709" s="287">
        <v>697</v>
      </c>
      <c r="B709" s="161"/>
      <c r="C709" s="150"/>
      <c r="D709" s="150"/>
      <c r="E709" s="150"/>
      <c r="F709" s="152"/>
      <c r="G709" s="152"/>
      <c r="H709" s="154"/>
      <c r="I709" s="155"/>
      <c r="J709" s="159"/>
      <c r="K709" s="159"/>
      <c r="L709" s="337"/>
      <c r="M709" s="343" t="str">
        <f>IF(L709="","",LOOKUP(L709,'Work Programme'!$A$8:$A$207,'Work Programme'!$B$8:$B$207))</f>
        <v/>
      </c>
      <c r="N709" s="150"/>
      <c r="O709" s="151"/>
      <c r="P709" s="254" t="str">
        <f>IF(H709="","",VLOOKUP(H709,'Overview - Financial Statement'!$A$46:$B$60,2,FALSE))</f>
        <v/>
      </c>
      <c r="Q709" s="255" t="str">
        <f t="shared" si="104"/>
        <v/>
      </c>
      <c r="R709" s="153"/>
      <c r="S709" s="153"/>
      <c r="T709" s="238">
        <f t="shared" si="105"/>
        <v>0</v>
      </c>
      <c r="AA709" s="257"/>
      <c r="AB709" s="257"/>
    </row>
    <row r="710" spans="1:28" x14ac:dyDescent="0.3">
      <c r="A710" s="287">
        <v>698</v>
      </c>
      <c r="B710" s="161"/>
      <c r="C710" s="150"/>
      <c r="D710" s="150"/>
      <c r="E710" s="150"/>
      <c r="F710" s="152"/>
      <c r="G710" s="152"/>
      <c r="H710" s="154"/>
      <c r="I710" s="155"/>
      <c r="J710" s="159"/>
      <c r="K710" s="159"/>
      <c r="L710" s="337"/>
      <c r="M710" s="343" t="str">
        <f>IF(L710="","",LOOKUP(L710,'Work Programme'!$A$8:$A$207,'Work Programme'!$B$8:$B$207))</f>
        <v/>
      </c>
      <c r="N710" s="150"/>
      <c r="O710" s="151"/>
      <c r="P710" s="254" t="str">
        <f>IF(H710="","",VLOOKUP(H710,'Overview - Financial Statement'!$A$46:$B$60,2,FALSE))</f>
        <v/>
      </c>
      <c r="Q710" s="255" t="str">
        <f t="shared" si="104"/>
        <v/>
      </c>
      <c r="R710" s="153"/>
      <c r="S710" s="153"/>
      <c r="T710" s="238">
        <f t="shared" si="105"/>
        <v>0</v>
      </c>
      <c r="AA710" s="257"/>
      <c r="AB710" s="257"/>
    </row>
    <row r="711" spans="1:28" x14ac:dyDescent="0.3">
      <c r="A711" s="287">
        <v>699</v>
      </c>
      <c r="B711" s="161"/>
      <c r="C711" s="150"/>
      <c r="D711" s="150"/>
      <c r="E711" s="150"/>
      <c r="F711" s="152"/>
      <c r="G711" s="152"/>
      <c r="H711" s="154"/>
      <c r="I711" s="155"/>
      <c r="J711" s="159"/>
      <c r="K711" s="159"/>
      <c r="L711" s="337"/>
      <c r="M711" s="343" t="str">
        <f>IF(L711="","",LOOKUP(L711,'Work Programme'!$A$8:$A$207,'Work Programme'!$B$8:$B$207))</f>
        <v/>
      </c>
      <c r="N711" s="150"/>
      <c r="O711" s="151"/>
      <c r="P711" s="254" t="str">
        <f>IF(H711="","",VLOOKUP(H711,'Overview - Financial Statement'!$A$46:$B$60,2,FALSE))</f>
        <v/>
      </c>
      <c r="Q711" s="255" t="str">
        <f t="shared" si="104"/>
        <v/>
      </c>
      <c r="R711" s="153"/>
      <c r="S711" s="153"/>
      <c r="T711" s="238">
        <f t="shared" si="105"/>
        <v>0</v>
      </c>
      <c r="AA711" s="257"/>
      <c r="AB711" s="257"/>
    </row>
    <row r="712" spans="1:28" x14ac:dyDescent="0.3">
      <c r="A712" s="287">
        <v>700</v>
      </c>
      <c r="B712" s="161"/>
      <c r="C712" s="150"/>
      <c r="D712" s="150"/>
      <c r="E712" s="150"/>
      <c r="F712" s="152"/>
      <c r="G712" s="152"/>
      <c r="H712" s="154"/>
      <c r="I712" s="155"/>
      <c r="J712" s="159"/>
      <c r="K712" s="159"/>
      <c r="L712" s="337"/>
      <c r="M712" s="343" t="str">
        <f>IF(L712="","",LOOKUP(L712,'Work Programme'!$A$8:$A$207,'Work Programme'!$B$8:$B$207))</f>
        <v/>
      </c>
      <c r="N712" s="150"/>
      <c r="O712" s="151"/>
      <c r="P712" s="254" t="str">
        <f>IF(H712="","",VLOOKUP(H712,'Overview - Financial Statement'!$A$46:$B$60,2,FALSE))</f>
        <v/>
      </c>
      <c r="Q712" s="255" t="str">
        <f t="shared" si="104"/>
        <v/>
      </c>
      <c r="R712" s="153"/>
      <c r="S712" s="153"/>
      <c r="T712" s="238">
        <f t="shared" si="105"/>
        <v>0</v>
      </c>
      <c r="AA712" s="257"/>
      <c r="AB712" s="257"/>
    </row>
    <row r="713" spans="1:28" x14ac:dyDescent="0.3">
      <c r="A713" s="287">
        <v>701</v>
      </c>
      <c r="B713" s="161"/>
      <c r="C713" s="150"/>
      <c r="D713" s="150"/>
      <c r="E713" s="150"/>
      <c r="F713" s="152"/>
      <c r="G713" s="152"/>
      <c r="H713" s="154"/>
      <c r="I713" s="155"/>
      <c r="J713" s="159"/>
      <c r="K713" s="159"/>
      <c r="L713" s="337"/>
      <c r="M713" s="343" t="str">
        <f>IF(L713="","",LOOKUP(L713,'Work Programme'!$A$8:$A$207,'Work Programme'!$B$8:$B$207))</f>
        <v/>
      </c>
      <c r="N713" s="150"/>
      <c r="O713" s="151"/>
      <c r="P713" s="254" t="str">
        <f>IF(H713="","",VLOOKUP(H713,'Overview - Financial Statement'!$A$46:$B$60,2,FALSE))</f>
        <v/>
      </c>
      <c r="Q713" s="255" t="str">
        <f t="shared" si="104"/>
        <v/>
      </c>
      <c r="R713" s="153"/>
      <c r="S713" s="153"/>
      <c r="T713" s="238">
        <f t="shared" si="105"/>
        <v>0</v>
      </c>
      <c r="AA713" s="257"/>
      <c r="AB713" s="257"/>
    </row>
    <row r="714" spans="1:28" x14ac:dyDescent="0.3">
      <c r="A714" s="287">
        <v>702</v>
      </c>
      <c r="B714" s="161"/>
      <c r="C714" s="150"/>
      <c r="D714" s="150"/>
      <c r="E714" s="150"/>
      <c r="F714" s="152"/>
      <c r="G714" s="152"/>
      <c r="H714" s="154"/>
      <c r="I714" s="155"/>
      <c r="J714" s="159"/>
      <c r="K714" s="159"/>
      <c r="L714" s="337"/>
      <c r="M714" s="343" t="str">
        <f>IF(L714="","",LOOKUP(L714,'Work Programme'!$A$8:$A$207,'Work Programme'!$B$8:$B$207))</f>
        <v/>
      </c>
      <c r="N714" s="150"/>
      <c r="O714" s="151"/>
      <c r="P714" s="254" t="str">
        <f>IF(H714="","",VLOOKUP(H714,'Overview - Financial Statement'!$A$46:$B$60,2,FALSE))</f>
        <v/>
      </c>
      <c r="Q714" s="255" t="str">
        <f t="shared" si="104"/>
        <v/>
      </c>
      <c r="R714" s="153"/>
      <c r="S714" s="153"/>
      <c r="T714" s="238">
        <f t="shared" si="105"/>
        <v>0</v>
      </c>
      <c r="AA714" s="257"/>
      <c r="AB714" s="257"/>
    </row>
    <row r="715" spans="1:28" x14ac:dyDescent="0.3">
      <c r="A715" s="287">
        <v>703</v>
      </c>
      <c r="B715" s="161"/>
      <c r="C715" s="150"/>
      <c r="D715" s="150"/>
      <c r="E715" s="150"/>
      <c r="F715" s="152"/>
      <c r="G715" s="152"/>
      <c r="H715" s="154"/>
      <c r="I715" s="155"/>
      <c r="J715" s="159"/>
      <c r="K715" s="159"/>
      <c r="L715" s="337"/>
      <c r="M715" s="343" t="str">
        <f>IF(L715="","",LOOKUP(L715,'Work Programme'!$A$8:$A$207,'Work Programme'!$B$8:$B$207))</f>
        <v/>
      </c>
      <c r="N715" s="150"/>
      <c r="O715" s="151"/>
      <c r="P715" s="254" t="str">
        <f>IF(H715="","",VLOOKUP(H715,'Overview - Financial Statement'!$A$46:$B$60,2,FALSE))</f>
        <v/>
      </c>
      <c r="Q715" s="255" t="str">
        <f t="shared" si="104"/>
        <v/>
      </c>
      <c r="R715" s="153"/>
      <c r="S715" s="153"/>
      <c r="T715" s="238">
        <f t="shared" si="105"/>
        <v>0</v>
      </c>
      <c r="AA715" s="257"/>
      <c r="AB715" s="257"/>
    </row>
    <row r="716" spans="1:28" x14ac:dyDescent="0.3">
      <c r="A716" s="287">
        <v>704</v>
      </c>
      <c r="B716" s="161"/>
      <c r="C716" s="150"/>
      <c r="D716" s="150"/>
      <c r="E716" s="150"/>
      <c r="F716" s="152"/>
      <c r="G716" s="152"/>
      <c r="H716" s="154"/>
      <c r="I716" s="155"/>
      <c r="J716" s="159"/>
      <c r="K716" s="159"/>
      <c r="L716" s="337"/>
      <c r="M716" s="343" t="str">
        <f>IF(L716="","",LOOKUP(L716,'Work Programme'!$A$8:$A$207,'Work Programme'!$B$8:$B$207))</f>
        <v/>
      </c>
      <c r="N716" s="150"/>
      <c r="O716" s="151"/>
      <c r="P716" s="254" t="str">
        <f>IF(H716="","",VLOOKUP(H716,'Overview - Financial Statement'!$A$46:$B$60,2,FALSE))</f>
        <v/>
      </c>
      <c r="Q716" s="255" t="str">
        <f t="shared" si="104"/>
        <v/>
      </c>
      <c r="R716" s="153"/>
      <c r="S716" s="153"/>
      <c r="T716" s="238">
        <f t="shared" si="105"/>
        <v>0</v>
      </c>
      <c r="AA716" s="257"/>
      <c r="AB716" s="257"/>
    </row>
    <row r="717" spans="1:28" x14ac:dyDescent="0.3">
      <c r="A717" s="287">
        <v>705</v>
      </c>
      <c r="B717" s="161"/>
      <c r="C717" s="150"/>
      <c r="D717" s="150"/>
      <c r="E717" s="150"/>
      <c r="F717" s="152"/>
      <c r="G717" s="152"/>
      <c r="H717" s="154"/>
      <c r="I717" s="155"/>
      <c r="J717" s="159"/>
      <c r="K717" s="159"/>
      <c r="L717" s="337"/>
      <c r="M717" s="343" t="str">
        <f>IF(L717="","",LOOKUP(L717,'Work Programme'!$A$8:$A$207,'Work Programme'!$B$8:$B$207))</f>
        <v/>
      </c>
      <c r="N717" s="150"/>
      <c r="O717" s="151"/>
      <c r="P717" s="254" t="str">
        <f>IF(H717="","",VLOOKUP(H717,'Overview - Financial Statement'!$A$46:$B$60,2,FALSE))</f>
        <v/>
      </c>
      <c r="Q717" s="255" t="str">
        <f t="shared" ref="Q717:Q780" si="106">IF(P717="","",I717/P717)</f>
        <v/>
      </c>
      <c r="R717" s="153"/>
      <c r="S717" s="153"/>
      <c r="T717" s="238">
        <f t="shared" si="105"/>
        <v>0</v>
      </c>
      <c r="AA717" s="257"/>
      <c r="AB717" s="257"/>
    </row>
    <row r="718" spans="1:28" x14ac:dyDescent="0.3">
      <c r="A718" s="287">
        <v>706</v>
      </c>
      <c r="B718" s="161"/>
      <c r="C718" s="150"/>
      <c r="D718" s="150"/>
      <c r="E718" s="150"/>
      <c r="F718" s="152"/>
      <c r="G718" s="152"/>
      <c r="H718" s="154"/>
      <c r="I718" s="155"/>
      <c r="J718" s="159"/>
      <c r="K718" s="159"/>
      <c r="L718" s="337"/>
      <c r="M718" s="343" t="str">
        <f>IF(L718="","",LOOKUP(L718,'Work Programme'!$A$8:$A$207,'Work Programme'!$B$8:$B$207))</f>
        <v/>
      </c>
      <c r="N718" s="150"/>
      <c r="O718" s="151"/>
      <c r="P718" s="254" t="str">
        <f>IF(H718="","",VLOOKUP(H718,'Overview - Financial Statement'!$A$46:$B$60,2,FALSE))</f>
        <v/>
      </c>
      <c r="Q718" s="255" t="str">
        <f t="shared" si="106"/>
        <v/>
      </c>
      <c r="R718" s="153"/>
      <c r="S718" s="153"/>
      <c r="T718" s="238">
        <f t="shared" si="105"/>
        <v>0</v>
      </c>
      <c r="AA718" s="257"/>
      <c r="AB718" s="257"/>
    </row>
    <row r="719" spans="1:28" x14ac:dyDescent="0.3">
      <c r="A719" s="287">
        <v>707</v>
      </c>
      <c r="B719" s="161"/>
      <c r="C719" s="150"/>
      <c r="D719" s="150"/>
      <c r="E719" s="150"/>
      <c r="F719" s="152"/>
      <c r="G719" s="152"/>
      <c r="H719" s="154"/>
      <c r="I719" s="155"/>
      <c r="J719" s="159"/>
      <c r="K719" s="159"/>
      <c r="L719" s="337"/>
      <c r="M719" s="343" t="str">
        <f>IF(L719="","",LOOKUP(L719,'Work Programme'!$A$8:$A$207,'Work Programme'!$B$8:$B$207))</f>
        <v/>
      </c>
      <c r="N719" s="150"/>
      <c r="O719" s="151"/>
      <c r="P719" s="254" t="str">
        <f>IF(H719="","",VLOOKUP(H719,'Overview - Financial Statement'!$A$46:$B$60,2,FALSE))</f>
        <v/>
      </c>
      <c r="Q719" s="255" t="str">
        <f t="shared" si="106"/>
        <v/>
      </c>
      <c r="R719" s="153"/>
      <c r="S719" s="153"/>
      <c r="T719" s="238">
        <f t="shared" ref="T719:T782" si="107">IF(R719="YES",Q719,0)</f>
        <v>0</v>
      </c>
      <c r="AA719" s="257"/>
      <c r="AB719" s="257"/>
    </row>
    <row r="720" spans="1:28" x14ac:dyDescent="0.3">
      <c r="A720" s="287">
        <v>708</v>
      </c>
      <c r="B720" s="161"/>
      <c r="C720" s="150"/>
      <c r="D720" s="150"/>
      <c r="E720" s="150"/>
      <c r="F720" s="152"/>
      <c r="G720" s="152"/>
      <c r="H720" s="154"/>
      <c r="I720" s="155"/>
      <c r="J720" s="159"/>
      <c r="K720" s="159"/>
      <c r="L720" s="337"/>
      <c r="M720" s="343" t="str">
        <f>IF(L720="","",LOOKUP(L720,'Work Programme'!$A$8:$A$207,'Work Programme'!$B$8:$B$207))</f>
        <v/>
      </c>
      <c r="N720" s="150"/>
      <c r="O720" s="151"/>
      <c r="P720" s="254" t="str">
        <f>IF(H720="","",VLOOKUP(H720,'Overview - Financial Statement'!$A$46:$B$60,2,FALSE))</f>
        <v/>
      </c>
      <c r="Q720" s="255" t="str">
        <f t="shared" si="106"/>
        <v/>
      </c>
      <c r="R720" s="153"/>
      <c r="S720" s="153"/>
      <c r="T720" s="238">
        <f t="shared" si="107"/>
        <v>0</v>
      </c>
      <c r="AA720" s="257"/>
      <c r="AB720" s="257"/>
    </row>
    <row r="721" spans="1:28" x14ac:dyDescent="0.3">
      <c r="A721" s="287">
        <v>709</v>
      </c>
      <c r="B721" s="161"/>
      <c r="C721" s="150"/>
      <c r="D721" s="150"/>
      <c r="E721" s="150"/>
      <c r="F721" s="152"/>
      <c r="G721" s="152"/>
      <c r="H721" s="154"/>
      <c r="I721" s="155"/>
      <c r="J721" s="159"/>
      <c r="K721" s="159"/>
      <c r="L721" s="337"/>
      <c r="M721" s="343" t="str">
        <f>IF(L721="","",LOOKUP(L721,'Work Programme'!$A$8:$A$207,'Work Programme'!$B$8:$B$207))</f>
        <v/>
      </c>
      <c r="N721" s="150"/>
      <c r="O721" s="151"/>
      <c r="P721" s="254" t="str">
        <f>IF(H721="","",VLOOKUP(H721,'Overview - Financial Statement'!$A$46:$B$60,2,FALSE))</f>
        <v/>
      </c>
      <c r="Q721" s="255" t="str">
        <f t="shared" si="106"/>
        <v/>
      </c>
      <c r="R721" s="153"/>
      <c r="S721" s="153"/>
      <c r="T721" s="238">
        <f t="shared" si="107"/>
        <v>0</v>
      </c>
      <c r="AA721" s="257"/>
      <c r="AB721" s="257"/>
    </row>
    <row r="722" spans="1:28" x14ac:dyDescent="0.3">
      <c r="A722" s="287">
        <v>710</v>
      </c>
      <c r="B722" s="161"/>
      <c r="C722" s="150"/>
      <c r="D722" s="150"/>
      <c r="E722" s="150"/>
      <c r="F722" s="152"/>
      <c r="G722" s="152"/>
      <c r="H722" s="154"/>
      <c r="I722" s="155"/>
      <c r="J722" s="159"/>
      <c r="K722" s="159"/>
      <c r="L722" s="337"/>
      <c r="M722" s="343" t="str">
        <f>IF(L722="","",LOOKUP(L722,'Work Programme'!$A$8:$A$207,'Work Programme'!$B$8:$B$207))</f>
        <v/>
      </c>
      <c r="N722" s="150"/>
      <c r="O722" s="151"/>
      <c r="P722" s="254" t="str">
        <f>IF(H722="","",VLOOKUP(H722,'Overview - Financial Statement'!$A$46:$B$60,2,FALSE))</f>
        <v/>
      </c>
      <c r="Q722" s="255" t="str">
        <f t="shared" si="106"/>
        <v/>
      </c>
      <c r="R722" s="153"/>
      <c r="S722" s="153"/>
      <c r="T722" s="238">
        <f t="shared" si="107"/>
        <v>0</v>
      </c>
      <c r="AA722" s="257"/>
      <c r="AB722" s="257"/>
    </row>
    <row r="723" spans="1:28" x14ac:dyDescent="0.3">
      <c r="A723" s="287">
        <v>711</v>
      </c>
      <c r="B723" s="161"/>
      <c r="C723" s="150"/>
      <c r="D723" s="150"/>
      <c r="E723" s="150"/>
      <c r="F723" s="152"/>
      <c r="G723" s="152"/>
      <c r="H723" s="154"/>
      <c r="I723" s="155"/>
      <c r="J723" s="159"/>
      <c r="K723" s="159"/>
      <c r="L723" s="337"/>
      <c r="M723" s="343" t="str">
        <f>IF(L723="","",LOOKUP(L723,'Work Programme'!$A$8:$A$207,'Work Programme'!$B$8:$B$207))</f>
        <v/>
      </c>
      <c r="N723" s="150"/>
      <c r="O723" s="151"/>
      <c r="P723" s="254" t="str">
        <f>IF(H723="","",VLOOKUP(H723,'Overview - Financial Statement'!$A$46:$B$60,2,FALSE))</f>
        <v/>
      </c>
      <c r="Q723" s="255" t="str">
        <f t="shared" si="106"/>
        <v/>
      </c>
      <c r="R723" s="153"/>
      <c r="S723" s="153"/>
      <c r="T723" s="238">
        <f t="shared" si="107"/>
        <v>0</v>
      </c>
      <c r="AA723" s="257"/>
      <c r="AB723" s="257"/>
    </row>
    <row r="724" spans="1:28" x14ac:dyDescent="0.3">
      <c r="A724" s="287">
        <v>712</v>
      </c>
      <c r="B724" s="161"/>
      <c r="C724" s="150"/>
      <c r="D724" s="150"/>
      <c r="E724" s="150"/>
      <c r="F724" s="152"/>
      <c r="G724" s="152"/>
      <c r="H724" s="154"/>
      <c r="I724" s="155"/>
      <c r="J724" s="159"/>
      <c r="K724" s="159"/>
      <c r="L724" s="337"/>
      <c r="M724" s="343" t="str">
        <f>IF(L724="","",LOOKUP(L724,'Work Programme'!$A$8:$A$207,'Work Programme'!$B$8:$B$207))</f>
        <v/>
      </c>
      <c r="N724" s="150"/>
      <c r="O724" s="151"/>
      <c r="P724" s="254" t="str">
        <f>IF(H724="","",VLOOKUP(H724,'Overview - Financial Statement'!$A$46:$B$60,2,FALSE))</f>
        <v/>
      </c>
      <c r="Q724" s="255" t="str">
        <f t="shared" si="106"/>
        <v/>
      </c>
      <c r="R724" s="153"/>
      <c r="S724" s="153"/>
      <c r="T724" s="238">
        <f t="shared" si="107"/>
        <v>0</v>
      </c>
      <c r="AA724" s="257"/>
      <c r="AB724" s="257"/>
    </row>
    <row r="725" spans="1:28" x14ac:dyDescent="0.3">
      <c r="A725" s="287">
        <v>713</v>
      </c>
      <c r="B725" s="161"/>
      <c r="C725" s="150"/>
      <c r="D725" s="150"/>
      <c r="E725" s="150"/>
      <c r="F725" s="152"/>
      <c r="G725" s="152"/>
      <c r="H725" s="154"/>
      <c r="I725" s="155"/>
      <c r="J725" s="159"/>
      <c r="K725" s="159"/>
      <c r="L725" s="337"/>
      <c r="M725" s="343" t="str">
        <f>IF(L725="","",LOOKUP(L725,'Work Programme'!$A$8:$A$207,'Work Programme'!$B$8:$B$207))</f>
        <v/>
      </c>
      <c r="N725" s="150"/>
      <c r="O725" s="151"/>
      <c r="P725" s="254" t="str">
        <f>IF(H725="","",VLOOKUP(H725,'Overview - Financial Statement'!$A$46:$B$60,2,FALSE))</f>
        <v/>
      </c>
      <c r="Q725" s="255" t="str">
        <f t="shared" si="106"/>
        <v/>
      </c>
      <c r="R725" s="153"/>
      <c r="S725" s="153"/>
      <c r="T725" s="238">
        <f t="shared" si="107"/>
        <v>0</v>
      </c>
      <c r="AA725" s="257"/>
      <c r="AB725" s="257"/>
    </row>
    <row r="726" spans="1:28" x14ac:dyDescent="0.3">
      <c r="A726" s="287">
        <v>714</v>
      </c>
      <c r="B726" s="161"/>
      <c r="C726" s="150"/>
      <c r="D726" s="150"/>
      <c r="E726" s="150"/>
      <c r="F726" s="152"/>
      <c r="G726" s="152"/>
      <c r="H726" s="154"/>
      <c r="I726" s="155"/>
      <c r="J726" s="159"/>
      <c r="K726" s="159"/>
      <c r="L726" s="337"/>
      <c r="M726" s="343" t="str">
        <f>IF(L726="","",LOOKUP(L726,'Work Programme'!$A$8:$A$207,'Work Programme'!$B$8:$B$207))</f>
        <v/>
      </c>
      <c r="N726" s="150"/>
      <c r="O726" s="151"/>
      <c r="P726" s="254" t="str">
        <f>IF(H726="","",VLOOKUP(H726,'Overview - Financial Statement'!$A$46:$B$60,2,FALSE))</f>
        <v/>
      </c>
      <c r="Q726" s="255" t="str">
        <f t="shared" si="106"/>
        <v/>
      </c>
      <c r="R726" s="153"/>
      <c r="S726" s="153"/>
      <c r="T726" s="238">
        <f t="shared" si="107"/>
        <v>0</v>
      </c>
      <c r="AA726" s="257"/>
      <c r="AB726" s="257"/>
    </row>
    <row r="727" spans="1:28" x14ac:dyDescent="0.3">
      <c r="A727" s="287">
        <v>715</v>
      </c>
      <c r="B727" s="161"/>
      <c r="C727" s="150"/>
      <c r="D727" s="150"/>
      <c r="E727" s="150"/>
      <c r="F727" s="152"/>
      <c r="G727" s="152"/>
      <c r="H727" s="154"/>
      <c r="I727" s="155"/>
      <c r="J727" s="159"/>
      <c r="K727" s="159"/>
      <c r="L727" s="337"/>
      <c r="M727" s="343" t="str">
        <f>IF(L727="","",LOOKUP(L727,'Work Programme'!$A$8:$A$207,'Work Programme'!$B$8:$B$207))</f>
        <v/>
      </c>
      <c r="N727" s="150"/>
      <c r="O727" s="151"/>
      <c r="P727" s="254" t="str">
        <f>IF(H727="","",VLOOKUP(H727,'Overview - Financial Statement'!$A$46:$B$60,2,FALSE))</f>
        <v/>
      </c>
      <c r="Q727" s="255" t="str">
        <f t="shared" si="106"/>
        <v/>
      </c>
      <c r="R727" s="153"/>
      <c r="S727" s="153"/>
      <c r="T727" s="238">
        <f t="shared" si="107"/>
        <v>0</v>
      </c>
      <c r="AA727" s="257"/>
      <c r="AB727" s="257"/>
    </row>
    <row r="728" spans="1:28" x14ac:dyDescent="0.3">
      <c r="A728" s="287">
        <v>716</v>
      </c>
      <c r="B728" s="161"/>
      <c r="C728" s="150"/>
      <c r="D728" s="150"/>
      <c r="E728" s="150"/>
      <c r="F728" s="152"/>
      <c r="G728" s="152"/>
      <c r="H728" s="154"/>
      <c r="I728" s="155"/>
      <c r="J728" s="159"/>
      <c r="K728" s="159"/>
      <c r="L728" s="337"/>
      <c r="M728" s="343" t="str">
        <f>IF(L728="","",LOOKUP(L728,'Work Programme'!$A$8:$A$207,'Work Programme'!$B$8:$B$207))</f>
        <v/>
      </c>
      <c r="N728" s="150"/>
      <c r="O728" s="151"/>
      <c r="P728" s="254" t="str">
        <f>IF(H728="","",VLOOKUP(H728,'Overview - Financial Statement'!$A$46:$B$60,2,FALSE))</f>
        <v/>
      </c>
      <c r="Q728" s="255" t="str">
        <f t="shared" si="106"/>
        <v/>
      </c>
      <c r="R728" s="153"/>
      <c r="S728" s="153"/>
      <c r="T728" s="238">
        <f t="shared" si="107"/>
        <v>0</v>
      </c>
      <c r="AA728" s="257"/>
      <c r="AB728" s="257"/>
    </row>
    <row r="729" spans="1:28" x14ac:dyDescent="0.3">
      <c r="A729" s="287">
        <v>717</v>
      </c>
      <c r="B729" s="161"/>
      <c r="C729" s="150"/>
      <c r="D729" s="150"/>
      <c r="E729" s="150"/>
      <c r="F729" s="152"/>
      <c r="G729" s="152"/>
      <c r="H729" s="154"/>
      <c r="I729" s="155"/>
      <c r="J729" s="159"/>
      <c r="K729" s="159"/>
      <c r="L729" s="337"/>
      <c r="M729" s="343" t="str">
        <f>IF(L729="","",LOOKUP(L729,'Work Programme'!$A$8:$A$207,'Work Programme'!$B$8:$B$207))</f>
        <v/>
      </c>
      <c r="N729" s="150"/>
      <c r="O729" s="151"/>
      <c r="P729" s="254" t="str">
        <f>IF(H729="","",VLOOKUP(H729,'Overview - Financial Statement'!$A$46:$B$60,2,FALSE))</f>
        <v/>
      </c>
      <c r="Q729" s="255" t="str">
        <f t="shared" si="106"/>
        <v/>
      </c>
      <c r="R729" s="153"/>
      <c r="S729" s="153"/>
      <c r="T729" s="238">
        <f t="shared" si="107"/>
        <v>0</v>
      </c>
      <c r="AA729" s="257"/>
      <c r="AB729" s="257"/>
    </row>
    <row r="730" spans="1:28" x14ac:dyDescent="0.3">
      <c r="A730" s="287">
        <v>718</v>
      </c>
      <c r="B730" s="161"/>
      <c r="C730" s="150"/>
      <c r="D730" s="150"/>
      <c r="E730" s="150"/>
      <c r="F730" s="152"/>
      <c r="G730" s="152"/>
      <c r="H730" s="154"/>
      <c r="I730" s="155"/>
      <c r="J730" s="159"/>
      <c r="K730" s="159"/>
      <c r="L730" s="337"/>
      <c r="M730" s="343" t="str">
        <f>IF(L730="","",LOOKUP(L730,'Work Programme'!$A$8:$A$207,'Work Programme'!$B$8:$B$207))</f>
        <v/>
      </c>
      <c r="N730" s="150"/>
      <c r="O730" s="151"/>
      <c r="P730" s="254" t="str">
        <f>IF(H730="","",VLOOKUP(H730,'Overview - Financial Statement'!$A$46:$B$60,2,FALSE))</f>
        <v/>
      </c>
      <c r="Q730" s="255" t="str">
        <f t="shared" si="106"/>
        <v/>
      </c>
      <c r="R730" s="153"/>
      <c r="S730" s="153"/>
      <c r="T730" s="238">
        <f t="shared" si="107"/>
        <v>0</v>
      </c>
      <c r="AA730" s="257"/>
      <c r="AB730" s="257"/>
    </row>
    <row r="731" spans="1:28" x14ac:dyDescent="0.3">
      <c r="A731" s="287">
        <v>719</v>
      </c>
      <c r="B731" s="161"/>
      <c r="C731" s="150"/>
      <c r="D731" s="150"/>
      <c r="E731" s="150"/>
      <c r="F731" s="152"/>
      <c r="G731" s="152"/>
      <c r="H731" s="154"/>
      <c r="I731" s="155"/>
      <c r="J731" s="159"/>
      <c r="K731" s="159"/>
      <c r="L731" s="337"/>
      <c r="M731" s="343" t="str">
        <f>IF(L731="","",LOOKUP(L731,'Work Programme'!$A$8:$A$207,'Work Programme'!$B$8:$B$207))</f>
        <v/>
      </c>
      <c r="N731" s="150"/>
      <c r="O731" s="151"/>
      <c r="P731" s="254" t="str">
        <f>IF(H731="","",VLOOKUP(H731,'Overview - Financial Statement'!$A$46:$B$60,2,FALSE))</f>
        <v/>
      </c>
      <c r="Q731" s="255" t="str">
        <f t="shared" si="106"/>
        <v/>
      </c>
      <c r="R731" s="153"/>
      <c r="S731" s="153"/>
      <c r="T731" s="238">
        <f t="shared" si="107"/>
        <v>0</v>
      </c>
      <c r="AA731" s="257"/>
      <c r="AB731" s="257"/>
    </row>
    <row r="732" spans="1:28" x14ac:dyDescent="0.3">
      <c r="A732" s="287">
        <v>720</v>
      </c>
      <c r="B732" s="161"/>
      <c r="C732" s="150"/>
      <c r="D732" s="150"/>
      <c r="E732" s="150"/>
      <c r="F732" s="152"/>
      <c r="G732" s="152"/>
      <c r="H732" s="154"/>
      <c r="I732" s="155"/>
      <c r="J732" s="159"/>
      <c r="K732" s="159"/>
      <c r="L732" s="337"/>
      <c r="M732" s="343" t="str">
        <f>IF(L732="","",LOOKUP(L732,'Work Programme'!$A$8:$A$207,'Work Programme'!$B$8:$B$207))</f>
        <v/>
      </c>
      <c r="N732" s="150"/>
      <c r="O732" s="151"/>
      <c r="P732" s="254" t="str">
        <f>IF(H732="","",VLOOKUP(H732,'Overview - Financial Statement'!$A$46:$B$60,2,FALSE))</f>
        <v/>
      </c>
      <c r="Q732" s="255" t="str">
        <f t="shared" si="106"/>
        <v/>
      </c>
      <c r="R732" s="153"/>
      <c r="S732" s="153"/>
      <c r="T732" s="238">
        <f t="shared" si="107"/>
        <v>0</v>
      </c>
      <c r="AA732" s="257"/>
      <c r="AB732" s="257"/>
    </row>
    <row r="733" spans="1:28" x14ac:dyDescent="0.3">
      <c r="A733" s="287">
        <v>721</v>
      </c>
      <c r="B733" s="161"/>
      <c r="C733" s="150"/>
      <c r="D733" s="150"/>
      <c r="E733" s="150"/>
      <c r="F733" s="152"/>
      <c r="G733" s="152"/>
      <c r="H733" s="154"/>
      <c r="I733" s="155"/>
      <c r="J733" s="159"/>
      <c r="K733" s="159"/>
      <c r="L733" s="337"/>
      <c r="M733" s="343" t="str">
        <f>IF(L733="","",LOOKUP(L733,'Work Programme'!$A$8:$A$207,'Work Programme'!$B$8:$B$207))</f>
        <v/>
      </c>
      <c r="N733" s="150"/>
      <c r="O733" s="151"/>
      <c r="P733" s="254" t="str">
        <f>IF(H733="","",VLOOKUP(H733,'Overview - Financial Statement'!$A$46:$B$60,2,FALSE))</f>
        <v/>
      </c>
      <c r="Q733" s="255" t="str">
        <f t="shared" si="106"/>
        <v/>
      </c>
      <c r="R733" s="153"/>
      <c r="S733" s="153"/>
      <c r="T733" s="238">
        <f t="shared" si="107"/>
        <v>0</v>
      </c>
      <c r="AA733" s="257"/>
      <c r="AB733" s="257"/>
    </row>
    <row r="734" spans="1:28" x14ac:dyDescent="0.3">
      <c r="A734" s="287">
        <v>722</v>
      </c>
      <c r="B734" s="161"/>
      <c r="C734" s="150"/>
      <c r="D734" s="150"/>
      <c r="E734" s="150"/>
      <c r="F734" s="152"/>
      <c r="G734" s="152"/>
      <c r="H734" s="154"/>
      <c r="I734" s="155"/>
      <c r="J734" s="159"/>
      <c r="K734" s="159"/>
      <c r="L734" s="337"/>
      <c r="M734" s="343" t="str">
        <f>IF(L734="","",LOOKUP(L734,'Work Programme'!$A$8:$A$207,'Work Programme'!$B$8:$B$207))</f>
        <v/>
      </c>
      <c r="N734" s="150"/>
      <c r="O734" s="151"/>
      <c r="P734" s="254" t="str">
        <f>IF(H734="","",VLOOKUP(H734,'Overview - Financial Statement'!$A$46:$B$60,2,FALSE))</f>
        <v/>
      </c>
      <c r="Q734" s="255" t="str">
        <f t="shared" si="106"/>
        <v/>
      </c>
      <c r="R734" s="153"/>
      <c r="S734" s="153"/>
      <c r="T734" s="238">
        <f t="shared" si="107"/>
        <v>0</v>
      </c>
      <c r="AA734" s="257"/>
      <c r="AB734" s="257"/>
    </row>
    <row r="735" spans="1:28" x14ac:dyDescent="0.3">
      <c r="A735" s="287">
        <v>723</v>
      </c>
      <c r="B735" s="161"/>
      <c r="C735" s="150"/>
      <c r="D735" s="150"/>
      <c r="E735" s="150"/>
      <c r="F735" s="152"/>
      <c r="G735" s="152"/>
      <c r="H735" s="154"/>
      <c r="I735" s="155"/>
      <c r="J735" s="159"/>
      <c r="K735" s="159"/>
      <c r="L735" s="337"/>
      <c r="M735" s="343" t="str">
        <f>IF(L735="","",LOOKUP(L735,'Work Programme'!$A$8:$A$207,'Work Programme'!$B$8:$B$207))</f>
        <v/>
      </c>
      <c r="N735" s="150"/>
      <c r="O735" s="151"/>
      <c r="P735" s="254" t="str">
        <f>IF(H735="","",VLOOKUP(H735,'Overview - Financial Statement'!$A$46:$B$60,2,FALSE))</f>
        <v/>
      </c>
      <c r="Q735" s="255" t="str">
        <f t="shared" si="106"/>
        <v/>
      </c>
      <c r="R735" s="153"/>
      <c r="S735" s="153"/>
      <c r="T735" s="238">
        <f t="shared" si="107"/>
        <v>0</v>
      </c>
      <c r="AA735" s="257"/>
      <c r="AB735" s="257"/>
    </row>
    <row r="736" spans="1:28" x14ac:dyDescent="0.3">
      <c r="A736" s="287">
        <v>724</v>
      </c>
      <c r="B736" s="161"/>
      <c r="C736" s="150"/>
      <c r="D736" s="150"/>
      <c r="E736" s="150"/>
      <c r="F736" s="152"/>
      <c r="G736" s="152"/>
      <c r="H736" s="154"/>
      <c r="I736" s="155"/>
      <c r="J736" s="159"/>
      <c r="K736" s="159"/>
      <c r="L736" s="337"/>
      <c r="M736" s="343" t="str">
        <f>IF(L736="","",LOOKUP(L736,'Work Programme'!$A$8:$A$207,'Work Programme'!$B$8:$B$207))</f>
        <v/>
      </c>
      <c r="N736" s="150"/>
      <c r="O736" s="151"/>
      <c r="P736" s="254" t="str">
        <f>IF(H736="","",VLOOKUP(H736,'Overview - Financial Statement'!$A$46:$B$60,2,FALSE))</f>
        <v/>
      </c>
      <c r="Q736" s="255" t="str">
        <f t="shared" si="106"/>
        <v/>
      </c>
      <c r="R736" s="153"/>
      <c r="S736" s="153"/>
      <c r="T736" s="238">
        <f t="shared" si="107"/>
        <v>0</v>
      </c>
      <c r="AA736" s="257"/>
      <c r="AB736" s="257"/>
    </row>
    <row r="737" spans="1:28" x14ac:dyDescent="0.3">
      <c r="A737" s="287">
        <v>725</v>
      </c>
      <c r="B737" s="161"/>
      <c r="C737" s="150"/>
      <c r="D737" s="150"/>
      <c r="E737" s="150"/>
      <c r="F737" s="152"/>
      <c r="G737" s="152"/>
      <c r="H737" s="154"/>
      <c r="I737" s="155"/>
      <c r="J737" s="159"/>
      <c r="K737" s="159"/>
      <c r="L737" s="337"/>
      <c r="M737" s="343" t="str">
        <f>IF(L737="","",LOOKUP(L737,'Work Programme'!$A$8:$A$207,'Work Programme'!$B$8:$B$207))</f>
        <v/>
      </c>
      <c r="N737" s="150"/>
      <c r="O737" s="151"/>
      <c r="P737" s="254" t="str">
        <f>IF(H737="","",VLOOKUP(H737,'Overview - Financial Statement'!$A$46:$B$60,2,FALSE))</f>
        <v/>
      </c>
      <c r="Q737" s="255" t="str">
        <f t="shared" si="106"/>
        <v/>
      </c>
      <c r="R737" s="153"/>
      <c r="S737" s="153"/>
      <c r="T737" s="238">
        <f t="shared" si="107"/>
        <v>0</v>
      </c>
      <c r="AA737" s="257"/>
      <c r="AB737" s="257"/>
    </row>
    <row r="738" spans="1:28" x14ac:dyDescent="0.3">
      <c r="A738" s="287">
        <v>726</v>
      </c>
      <c r="B738" s="161"/>
      <c r="C738" s="150"/>
      <c r="D738" s="150"/>
      <c r="E738" s="150"/>
      <c r="F738" s="152"/>
      <c r="G738" s="152"/>
      <c r="H738" s="154"/>
      <c r="I738" s="155"/>
      <c r="J738" s="159"/>
      <c r="K738" s="159"/>
      <c r="L738" s="337"/>
      <c r="M738" s="343" t="str">
        <f>IF(L738="","",LOOKUP(L738,'Work Programme'!$A$8:$A$207,'Work Programme'!$B$8:$B$207))</f>
        <v/>
      </c>
      <c r="N738" s="150"/>
      <c r="O738" s="151"/>
      <c r="P738" s="254" t="str">
        <f>IF(H738="","",VLOOKUP(H738,'Overview - Financial Statement'!$A$46:$B$60,2,FALSE))</f>
        <v/>
      </c>
      <c r="Q738" s="255" t="str">
        <f t="shared" si="106"/>
        <v/>
      </c>
      <c r="R738" s="153"/>
      <c r="S738" s="153"/>
      <c r="T738" s="238">
        <f t="shared" si="107"/>
        <v>0</v>
      </c>
      <c r="AA738" s="257"/>
      <c r="AB738" s="257"/>
    </row>
    <row r="739" spans="1:28" x14ac:dyDescent="0.3">
      <c r="A739" s="287">
        <v>727</v>
      </c>
      <c r="B739" s="161"/>
      <c r="C739" s="150"/>
      <c r="D739" s="150"/>
      <c r="E739" s="150"/>
      <c r="F739" s="152"/>
      <c r="G739" s="152"/>
      <c r="H739" s="154"/>
      <c r="I739" s="155"/>
      <c r="J739" s="159"/>
      <c r="K739" s="159"/>
      <c r="L739" s="337"/>
      <c r="M739" s="343" t="str">
        <f>IF(L739="","",LOOKUP(L739,'Work Programme'!$A$8:$A$207,'Work Programme'!$B$8:$B$207))</f>
        <v/>
      </c>
      <c r="N739" s="150"/>
      <c r="O739" s="151"/>
      <c r="P739" s="254" t="str">
        <f>IF(H739="","",VLOOKUP(H739,'Overview - Financial Statement'!$A$46:$B$60,2,FALSE))</f>
        <v/>
      </c>
      <c r="Q739" s="255" t="str">
        <f t="shared" si="106"/>
        <v/>
      </c>
      <c r="R739" s="153"/>
      <c r="S739" s="153"/>
      <c r="T739" s="238">
        <f t="shared" si="107"/>
        <v>0</v>
      </c>
      <c r="AA739" s="257"/>
      <c r="AB739" s="257"/>
    </row>
    <row r="740" spans="1:28" x14ac:dyDescent="0.3">
      <c r="A740" s="287">
        <v>728</v>
      </c>
      <c r="B740" s="161"/>
      <c r="C740" s="150"/>
      <c r="D740" s="150"/>
      <c r="E740" s="150"/>
      <c r="F740" s="152"/>
      <c r="G740" s="152"/>
      <c r="H740" s="154"/>
      <c r="I740" s="155"/>
      <c r="J740" s="159"/>
      <c r="K740" s="159"/>
      <c r="L740" s="337"/>
      <c r="M740" s="343" t="str">
        <f>IF(L740="","",LOOKUP(L740,'Work Programme'!$A$8:$A$207,'Work Programme'!$B$8:$B$207))</f>
        <v/>
      </c>
      <c r="N740" s="150"/>
      <c r="O740" s="151"/>
      <c r="P740" s="254" t="str">
        <f>IF(H740="","",VLOOKUP(H740,'Overview - Financial Statement'!$A$46:$B$60,2,FALSE))</f>
        <v/>
      </c>
      <c r="Q740" s="255" t="str">
        <f t="shared" si="106"/>
        <v/>
      </c>
      <c r="R740" s="153"/>
      <c r="S740" s="153"/>
      <c r="T740" s="238">
        <f t="shared" si="107"/>
        <v>0</v>
      </c>
      <c r="AA740" s="257"/>
      <c r="AB740" s="257"/>
    </row>
    <row r="741" spans="1:28" x14ac:dyDescent="0.3">
      <c r="A741" s="287">
        <v>729</v>
      </c>
      <c r="B741" s="161"/>
      <c r="C741" s="150"/>
      <c r="D741" s="150"/>
      <c r="E741" s="150"/>
      <c r="F741" s="152"/>
      <c r="G741" s="152"/>
      <c r="H741" s="154"/>
      <c r="I741" s="155"/>
      <c r="J741" s="159"/>
      <c r="K741" s="159"/>
      <c r="L741" s="337"/>
      <c r="M741" s="343" t="str">
        <f>IF(L741="","",LOOKUP(L741,'Work Programme'!$A$8:$A$207,'Work Programme'!$B$8:$B$207))</f>
        <v/>
      </c>
      <c r="N741" s="150"/>
      <c r="O741" s="151"/>
      <c r="P741" s="254" t="str">
        <f>IF(H741="","",VLOOKUP(H741,'Overview - Financial Statement'!$A$46:$B$60,2,FALSE))</f>
        <v/>
      </c>
      <c r="Q741" s="255" t="str">
        <f t="shared" si="106"/>
        <v/>
      </c>
      <c r="R741" s="153"/>
      <c r="S741" s="153"/>
      <c r="T741" s="238">
        <f t="shared" si="107"/>
        <v>0</v>
      </c>
      <c r="AA741" s="257"/>
      <c r="AB741" s="257"/>
    </row>
    <row r="742" spans="1:28" x14ac:dyDescent="0.3">
      <c r="A742" s="287">
        <v>730</v>
      </c>
      <c r="B742" s="161"/>
      <c r="C742" s="150"/>
      <c r="D742" s="150"/>
      <c r="E742" s="150"/>
      <c r="F742" s="152"/>
      <c r="G742" s="152"/>
      <c r="H742" s="154"/>
      <c r="I742" s="155"/>
      <c r="J742" s="159"/>
      <c r="K742" s="159"/>
      <c r="L742" s="337"/>
      <c r="M742" s="343" t="str">
        <f>IF(L742="","",LOOKUP(L742,'Work Programme'!$A$8:$A$207,'Work Programme'!$B$8:$B$207))</f>
        <v/>
      </c>
      <c r="N742" s="150"/>
      <c r="O742" s="151"/>
      <c r="P742" s="254" t="str">
        <f>IF(H742="","",VLOOKUP(H742,'Overview - Financial Statement'!$A$46:$B$60,2,FALSE))</f>
        <v/>
      </c>
      <c r="Q742" s="255" t="str">
        <f t="shared" si="106"/>
        <v/>
      </c>
      <c r="R742" s="153"/>
      <c r="S742" s="153"/>
      <c r="T742" s="238">
        <f t="shared" si="107"/>
        <v>0</v>
      </c>
      <c r="AA742" s="257"/>
      <c r="AB742" s="257"/>
    </row>
    <row r="743" spans="1:28" x14ac:dyDescent="0.3">
      <c r="A743" s="287">
        <v>731</v>
      </c>
      <c r="B743" s="161"/>
      <c r="C743" s="150"/>
      <c r="D743" s="150"/>
      <c r="E743" s="150"/>
      <c r="F743" s="152"/>
      <c r="G743" s="152"/>
      <c r="H743" s="154"/>
      <c r="I743" s="155"/>
      <c r="J743" s="159"/>
      <c r="K743" s="159"/>
      <c r="L743" s="337"/>
      <c r="M743" s="343" t="str">
        <f>IF(L743="","",LOOKUP(L743,'Work Programme'!$A$8:$A$207,'Work Programme'!$B$8:$B$207))</f>
        <v/>
      </c>
      <c r="N743" s="150"/>
      <c r="O743" s="151"/>
      <c r="P743" s="254" t="str">
        <f>IF(H743="","",VLOOKUP(H743,'Overview - Financial Statement'!$A$46:$B$60,2,FALSE))</f>
        <v/>
      </c>
      <c r="Q743" s="255" t="str">
        <f t="shared" si="106"/>
        <v/>
      </c>
      <c r="R743" s="153"/>
      <c r="S743" s="153"/>
      <c r="T743" s="238">
        <f t="shared" si="107"/>
        <v>0</v>
      </c>
      <c r="AA743" s="257"/>
      <c r="AB743" s="257"/>
    </row>
    <row r="744" spans="1:28" x14ac:dyDescent="0.3">
      <c r="A744" s="287">
        <v>732</v>
      </c>
      <c r="B744" s="161"/>
      <c r="C744" s="150"/>
      <c r="D744" s="150"/>
      <c r="E744" s="150"/>
      <c r="F744" s="152"/>
      <c r="G744" s="152"/>
      <c r="H744" s="154"/>
      <c r="I744" s="155"/>
      <c r="J744" s="159"/>
      <c r="K744" s="159"/>
      <c r="L744" s="337"/>
      <c r="M744" s="343" t="str">
        <f>IF(L744="","",LOOKUP(L744,'Work Programme'!$A$8:$A$207,'Work Programme'!$B$8:$B$207))</f>
        <v/>
      </c>
      <c r="N744" s="150"/>
      <c r="O744" s="151"/>
      <c r="P744" s="254" t="str">
        <f>IF(H744="","",VLOOKUP(H744,'Overview - Financial Statement'!$A$46:$B$60,2,FALSE))</f>
        <v/>
      </c>
      <c r="Q744" s="255" t="str">
        <f t="shared" si="106"/>
        <v/>
      </c>
      <c r="R744" s="153"/>
      <c r="S744" s="153"/>
      <c r="T744" s="238">
        <f t="shared" si="107"/>
        <v>0</v>
      </c>
      <c r="AA744" s="257"/>
      <c r="AB744" s="257"/>
    </row>
    <row r="745" spans="1:28" x14ac:dyDescent="0.3">
      <c r="A745" s="287">
        <v>733</v>
      </c>
      <c r="B745" s="161"/>
      <c r="C745" s="150"/>
      <c r="D745" s="150"/>
      <c r="E745" s="150"/>
      <c r="F745" s="152"/>
      <c r="G745" s="152"/>
      <c r="H745" s="154"/>
      <c r="I745" s="155"/>
      <c r="J745" s="159"/>
      <c r="K745" s="159"/>
      <c r="L745" s="337"/>
      <c r="M745" s="343" t="str">
        <f>IF(L745="","",LOOKUP(L745,'Work Programme'!$A$8:$A$207,'Work Programme'!$B$8:$B$207))</f>
        <v/>
      </c>
      <c r="N745" s="150"/>
      <c r="O745" s="151"/>
      <c r="P745" s="254" t="str">
        <f>IF(H745="","",VLOOKUP(H745,'Overview - Financial Statement'!$A$46:$B$60,2,FALSE))</f>
        <v/>
      </c>
      <c r="Q745" s="255" t="str">
        <f t="shared" si="106"/>
        <v/>
      </c>
      <c r="R745" s="153"/>
      <c r="S745" s="153"/>
      <c r="T745" s="238">
        <f t="shared" si="107"/>
        <v>0</v>
      </c>
      <c r="AA745" s="257"/>
      <c r="AB745" s="257"/>
    </row>
    <row r="746" spans="1:28" x14ac:dyDescent="0.3">
      <c r="A746" s="287">
        <v>734</v>
      </c>
      <c r="B746" s="161"/>
      <c r="C746" s="150"/>
      <c r="D746" s="150"/>
      <c r="E746" s="150"/>
      <c r="F746" s="152"/>
      <c r="G746" s="152"/>
      <c r="H746" s="154"/>
      <c r="I746" s="155"/>
      <c r="J746" s="159"/>
      <c r="K746" s="159"/>
      <c r="L746" s="337"/>
      <c r="M746" s="343" t="str">
        <f>IF(L746="","",LOOKUP(L746,'Work Programme'!$A$8:$A$207,'Work Programme'!$B$8:$B$207))</f>
        <v/>
      </c>
      <c r="N746" s="150"/>
      <c r="O746" s="151"/>
      <c r="P746" s="254" t="str">
        <f>IF(H746="","",VLOOKUP(H746,'Overview - Financial Statement'!$A$46:$B$60,2,FALSE))</f>
        <v/>
      </c>
      <c r="Q746" s="255" t="str">
        <f t="shared" si="106"/>
        <v/>
      </c>
      <c r="R746" s="153"/>
      <c r="S746" s="153"/>
      <c r="T746" s="238">
        <f t="shared" si="107"/>
        <v>0</v>
      </c>
      <c r="AA746" s="257"/>
      <c r="AB746" s="257"/>
    </row>
    <row r="747" spans="1:28" x14ac:dyDescent="0.3">
      <c r="A747" s="287">
        <v>735</v>
      </c>
      <c r="B747" s="161"/>
      <c r="C747" s="150"/>
      <c r="D747" s="150"/>
      <c r="E747" s="150"/>
      <c r="F747" s="152"/>
      <c r="G747" s="152"/>
      <c r="H747" s="154"/>
      <c r="I747" s="155"/>
      <c r="J747" s="159"/>
      <c r="K747" s="159"/>
      <c r="L747" s="337"/>
      <c r="M747" s="343" t="str">
        <f>IF(L747="","",LOOKUP(L747,'Work Programme'!$A$8:$A$207,'Work Programme'!$B$8:$B$207))</f>
        <v/>
      </c>
      <c r="N747" s="150"/>
      <c r="O747" s="151"/>
      <c r="P747" s="254" t="str">
        <f>IF(H747="","",VLOOKUP(H747,'Overview - Financial Statement'!$A$46:$B$60,2,FALSE))</f>
        <v/>
      </c>
      <c r="Q747" s="255" t="str">
        <f t="shared" si="106"/>
        <v/>
      </c>
      <c r="R747" s="153"/>
      <c r="S747" s="153"/>
      <c r="T747" s="238">
        <f t="shared" si="107"/>
        <v>0</v>
      </c>
      <c r="AA747" s="257"/>
      <c r="AB747" s="257"/>
    </row>
    <row r="748" spans="1:28" x14ac:dyDescent="0.3">
      <c r="A748" s="287">
        <v>736</v>
      </c>
      <c r="B748" s="161"/>
      <c r="C748" s="150"/>
      <c r="D748" s="150"/>
      <c r="E748" s="150"/>
      <c r="F748" s="152"/>
      <c r="G748" s="152"/>
      <c r="H748" s="154"/>
      <c r="I748" s="155"/>
      <c r="J748" s="159"/>
      <c r="K748" s="159"/>
      <c r="L748" s="337"/>
      <c r="M748" s="343" t="str">
        <f>IF(L748="","",LOOKUP(L748,'Work Programme'!$A$8:$A$207,'Work Programme'!$B$8:$B$207))</f>
        <v/>
      </c>
      <c r="N748" s="150"/>
      <c r="O748" s="151"/>
      <c r="P748" s="254" t="str">
        <f>IF(H748="","",VLOOKUP(H748,'Overview - Financial Statement'!$A$46:$B$60,2,FALSE))</f>
        <v/>
      </c>
      <c r="Q748" s="255" t="str">
        <f t="shared" si="106"/>
        <v/>
      </c>
      <c r="R748" s="153"/>
      <c r="S748" s="153"/>
      <c r="T748" s="238">
        <f t="shared" si="107"/>
        <v>0</v>
      </c>
      <c r="AA748" s="257"/>
      <c r="AB748" s="257"/>
    </row>
    <row r="749" spans="1:28" x14ac:dyDescent="0.3">
      <c r="A749" s="287">
        <v>737</v>
      </c>
      <c r="B749" s="161"/>
      <c r="C749" s="150"/>
      <c r="D749" s="150"/>
      <c r="E749" s="150"/>
      <c r="F749" s="152"/>
      <c r="G749" s="152"/>
      <c r="H749" s="154"/>
      <c r="I749" s="155"/>
      <c r="J749" s="159"/>
      <c r="K749" s="159"/>
      <c r="L749" s="337"/>
      <c r="M749" s="343" t="str">
        <f>IF(L749="","",LOOKUP(L749,'Work Programme'!$A$8:$A$207,'Work Programme'!$B$8:$B$207))</f>
        <v/>
      </c>
      <c r="N749" s="150"/>
      <c r="O749" s="151"/>
      <c r="P749" s="254" t="str">
        <f>IF(H749="","",VLOOKUP(H749,'Overview - Financial Statement'!$A$46:$B$60,2,FALSE))</f>
        <v/>
      </c>
      <c r="Q749" s="255" t="str">
        <f t="shared" si="106"/>
        <v/>
      </c>
      <c r="R749" s="153"/>
      <c r="S749" s="153"/>
      <c r="T749" s="238">
        <f t="shared" si="107"/>
        <v>0</v>
      </c>
      <c r="AA749" s="257"/>
      <c r="AB749" s="257"/>
    </row>
    <row r="750" spans="1:28" x14ac:dyDescent="0.3">
      <c r="A750" s="287">
        <v>738</v>
      </c>
      <c r="B750" s="161"/>
      <c r="C750" s="150"/>
      <c r="D750" s="150"/>
      <c r="E750" s="150"/>
      <c r="F750" s="152"/>
      <c r="G750" s="152"/>
      <c r="H750" s="154"/>
      <c r="I750" s="155"/>
      <c r="J750" s="159"/>
      <c r="K750" s="159"/>
      <c r="L750" s="337"/>
      <c r="M750" s="343" t="str">
        <f>IF(L750="","",LOOKUP(L750,'Work Programme'!$A$8:$A$207,'Work Programme'!$B$8:$B$207))</f>
        <v/>
      </c>
      <c r="N750" s="150"/>
      <c r="O750" s="151"/>
      <c r="P750" s="254" t="str">
        <f>IF(H750="","",VLOOKUP(H750,'Overview - Financial Statement'!$A$46:$B$60,2,FALSE))</f>
        <v/>
      </c>
      <c r="Q750" s="255" t="str">
        <f t="shared" si="106"/>
        <v/>
      </c>
      <c r="R750" s="153"/>
      <c r="S750" s="153"/>
      <c r="T750" s="238">
        <f t="shared" si="107"/>
        <v>0</v>
      </c>
      <c r="AA750" s="257"/>
      <c r="AB750" s="257"/>
    </row>
    <row r="751" spans="1:28" x14ac:dyDescent="0.3">
      <c r="A751" s="287">
        <v>739</v>
      </c>
      <c r="B751" s="161"/>
      <c r="C751" s="150"/>
      <c r="D751" s="150"/>
      <c r="E751" s="150"/>
      <c r="F751" s="152"/>
      <c r="G751" s="152"/>
      <c r="H751" s="154"/>
      <c r="I751" s="155"/>
      <c r="J751" s="159"/>
      <c r="K751" s="159"/>
      <c r="L751" s="337"/>
      <c r="M751" s="343" t="str">
        <f>IF(L751="","",LOOKUP(L751,'Work Programme'!$A$8:$A$207,'Work Programme'!$B$8:$B$207))</f>
        <v/>
      </c>
      <c r="N751" s="150"/>
      <c r="O751" s="151"/>
      <c r="P751" s="254" t="str">
        <f>IF(H751="","",VLOOKUP(H751,'Overview - Financial Statement'!$A$46:$B$60,2,FALSE))</f>
        <v/>
      </c>
      <c r="Q751" s="255" t="str">
        <f t="shared" si="106"/>
        <v/>
      </c>
      <c r="R751" s="153"/>
      <c r="S751" s="153"/>
      <c r="T751" s="238">
        <f t="shared" si="107"/>
        <v>0</v>
      </c>
      <c r="AA751" s="257"/>
      <c r="AB751" s="257"/>
    </row>
    <row r="752" spans="1:28" x14ac:dyDescent="0.3">
      <c r="A752" s="287">
        <v>740</v>
      </c>
      <c r="B752" s="161"/>
      <c r="C752" s="150"/>
      <c r="D752" s="150"/>
      <c r="E752" s="150"/>
      <c r="F752" s="152"/>
      <c r="G752" s="152"/>
      <c r="H752" s="154"/>
      <c r="I752" s="155"/>
      <c r="J752" s="159"/>
      <c r="K752" s="159"/>
      <c r="L752" s="337"/>
      <c r="M752" s="343" t="str">
        <f>IF(L752="","",LOOKUP(L752,'Work Programme'!$A$8:$A$207,'Work Programme'!$B$8:$B$207))</f>
        <v/>
      </c>
      <c r="N752" s="150"/>
      <c r="O752" s="151"/>
      <c r="P752" s="254" t="str">
        <f>IF(H752="","",VLOOKUP(H752,'Overview - Financial Statement'!$A$46:$B$60,2,FALSE))</f>
        <v/>
      </c>
      <c r="Q752" s="255" t="str">
        <f t="shared" si="106"/>
        <v/>
      </c>
      <c r="R752" s="153"/>
      <c r="S752" s="153"/>
      <c r="T752" s="238">
        <f t="shared" si="107"/>
        <v>0</v>
      </c>
      <c r="AA752" s="257"/>
      <c r="AB752" s="257"/>
    </row>
    <row r="753" spans="1:28" x14ac:dyDescent="0.3">
      <c r="A753" s="287">
        <v>741</v>
      </c>
      <c r="B753" s="161"/>
      <c r="C753" s="150"/>
      <c r="D753" s="150"/>
      <c r="E753" s="150"/>
      <c r="F753" s="152"/>
      <c r="G753" s="152"/>
      <c r="H753" s="154"/>
      <c r="I753" s="155"/>
      <c r="J753" s="159"/>
      <c r="K753" s="159"/>
      <c r="L753" s="337"/>
      <c r="M753" s="343" t="str">
        <f>IF(L753="","",LOOKUP(L753,'Work Programme'!$A$8:$A$207,'Work Programme'!$B$8:$B$207))</f>
        <v/>
      </c>
      <c r="N753" s="150"/>
      <c r="O753" s="151"/>
      <c r="P753" s="254" t="str">
        <f>IF(H753="","",VLOOKUP(H753,'Overview - Financial Statement'!$A$46:$B$60,2,FALSE))</f>
        <v/>
      </c>
      <c r="Q753" s="255" t="str">
        <f t="shared" si="106"/>
        <v/>
      </c>
      <c r="R753" s="153"/>
      <c r="S753" s="153"/>
      <c r="T753" s="238">
        <f t="shared" si="107"/>
        <v>0</v>
      </c>
      <c r="AA753" s="257"/>
      <c r="AB753" s="257"/>
    </row>
    <row r="754" spans="1:28" x14ac:dyDescent="0.3">
      <c r="A754" s="287">
        <v>742</v>
      </c>
      <c r="B754" s="161"/>
      <c r="C754" s="150"/>
      <c r="D754" s="150"/>
      <c r="E754" s="150"/>
      <c r="F754" s="152"/>
      <c r="G754" s="152"/>
      <c r="H754" s="154"/>
      <c r="I754" s="155"/>
      <c r="J754" s="159"/>
      <c r="K754" s="159"/>
      <c r="L754" s="337"/>
      <c r="M754" s="343" t="str">
        <f>IF(L754="","",LOOKUP(L754,'Work Programme'!$A$8:$A$207,'Work Programme'!$B$8:$B$207))</f>
        <v/>
      </c>
      <c r="N754" s="150"/>
      <c r="O754" s="151"/>
      <c r="P754" s="254" t="str">
        <f>IF(H754="","",VLOOKUP(H754,'Overview - Financial Statement'!$A$46:$B$60,2,FALSE))</f>
        <v/>
      </c>
      <c r="Q754" s="255" t="str">
        <f t="shared" si="106"/>
        <v/>
      </c>
      <c r="R754" s="153"/>
      <c r="S754" s="153"/>
      <c r="T754" s="238">
        <f t="shared" si="107"/>
        <v>0</v>
      </c>
      <c r="AA754" s="257"/>
      <c r="AB754" s="257"/>
    </row>
    <row r="755" spans="1:28" x14ac:dyDescent="0.3">
      <c r="A755" s="287">
        <v>743</v>
      </c>
      <c r="B755" s="161"/>
      <c r="C755" s="150"/>
      <c r="D755" s="150"/>
      <c r="E755" s="150"/>
      <c r="F755" s="152"/>
      <c r="G755" s="152"/>
      <c r="H755" s="154"/>
      <c r="I755" s="155"/>
      <c r="J755" s="159"/>
      <c r="K755" s="159"/>
      <c r="L755" s="337"/>
      <c r="M755" s="343" t="str">
        <f>IF(L755="","",LOOKUP(L755,'Work Programme'!$A$8:$A$207,'Work Programme'!$B$8:$B$207))</f>
        <v/>
      </c>
      <c r="N755" s="150"/>
      <c r="O755" s="151"/>
      <c r="P755" s="254" t="str">
        <f>IF(H755="","",VLOOKUP(H755,'Overview - Financial Statement'!$A$46:$B$60,2,FALSE))</f>
        <v/>
      </c>
      <c r="Q755" s="255" t="str">
        <f t="shared" si="106"/>
        <v/>
      </c>
      <c r="R755" s="153"/>
      <c r="S755" s="153"/>
      <c r="T755" s="238">
        <f t="shared" si="107"/>
        <v>0</v>
      </c>
      <c r="AA755" s="257"/>
      <c r="AB755" s="257"/>
    </row>
    <row r="756" spans="1:28" x14ac:dyDescent="0.3">
      <c r="A756" s="287">
        <v>744</v>
      </c>
      <c r="B756" s="161"/>
      <c r="C756" s="150"/>
      <c r="D756" s="150"/>
      <c r="E756" s="150"/>
      <c r="F756" s="152"/>
      <c r="G756" s="152"/>
      <c r="H756" s="154"/>
      <c r="I756" s="155"/>
      <c r="J756" s="159"/>
      <c r="K756" s="159"/>
      <c r="L756" s="337"/>
      <c r="M756" s="343" t="str">
        <f>IF(L756="","",LOOKUP(L756,'Work Programme'!$A$8:$A$207,'Work Programme'!$B$8:$B$207))</f>
        <v/>
      </c>
      <c r="N756" s="150"/>
      <c r="O756" s="151"/>
      <c r="P756" s="254" t="str">
        <f>IF(H756="","",VLOOKUP(H756,'Overview - Financial Statement'!$A$46:$B$60,2,FALSE))</f>
        <v/>
      </c>
      <c r="Q756" s="255" t="str">
        <f t="shared" si="106"/>
        <v/>
      </c>
      <c r="R756" s="153"/>
      <c r="S756" s="153"/>
      <c r="T756" s="238">
        <f t="shared" si="107"/>
        <v>0</v>
      </c>
      <c r="AA756" s="257"/>
      <c r="AB756" s="257"/>
    </row>
    <row r="757" spans="1:28" x14ac:dyDescent="0.3">
      <c r="A757" s="287">
        <v>745</v>
      </c>
      <c r="B757" s="161"/>
      <c r="C757" s="150"/>
      <c r="D757" s="150"/>
      <c r="E757" s="150"/>
      <c r="F757" s="152"/>
      <c r="G757" s="152"/>
      <c r="H757" s="154"/>
      <c r="I757" s="155"/>
      <c r="J757" s="159"/>
      <c r="K757" s="159"/>
      <c r="L757" s="337"/>
      <c r="M757" s="343" t="str">
        <f>IF(L757="","",LOOKUP(L757,'Work Programme'!$A$8:$A$207,'Work Programme'!$B$8:$B$207))</f>
        <v/>
      </c>
      <c r="N757" s="150"/>
      <c r="O757" s="151"/>
      <c r="P757" s="254" t="str">
        <f>IF(H757="","",VLOOKUP(H757,'Overview - Financial Statement'!$A$46:$B$60,2,FALSE))</f>
        <v/>
      </c>
      <c r="Q757" s="255" t="str">
        <f t="shared" si="106"/>
        <v/>
      </c>
      <c r="R757" s="153"/>
      <c r="S757" s="153"/>
      <c r="T757" s="238">
        <f t="shared" si="107"/>
        <v>0</v>
      </c>
      <c r="AA757" s="257"/>
      <c r="AB757" s="257"/>
    </row>
    <row r="758" spans="1:28" x14ac:dyDescent="0.3">
      <c r="A758" s="287">
        <v>746</v>
      </c>
      <c r="B758" s="161"/>
      <c r="C758" s="150"/>
      <c r="D758" s="150"/>
      <c r="E758" s="150"/>
      <c r="F758" s="152"/>
      <c r="G758" s="152"/>
      <c r="H758" s="154"/>
      <c r="I758" s="155"/>
      <c r="J758" s="159"/>
      <c r="K758" s="159"/>
      <c r="L758" s="337"/>
      <c r="M758" s="343" t="str">
        <f>IF(L758="","",LOOKUP(L758,'Work Programme'!$A$8:$A$207,'Work Programme'!$B$8:$B$207))</f>
        <v/>
      </c>
      <c r="N758" s="150"/>
      <c r="O758" s="151"/>
      <c r="P758" s="254" t="str">
        <f>IF(H758="","",VLOOKUP(H758,'Overview - Financial Statement'!$A$46:$B$60,2,FALSE))</f>
        <v/>
      </c>
      <c r="Q758" s="255" t="str">
        <f t="shared" si="106"/>
        <v/>
      </c>
      <c r="R758" s="153"/>
      <c r="S758" s="153"/>
      <c r="T758" s="238">
        <f t="shared" si="107"/>
        <v>0</v>
      </c>
      <c r="AA758" s="257"/>
      <c r="AB758" s="257"/>
    </row>
    <row r="759" spans="1:28" x14ac:dyDescent="0.3">
      <c r="A759" s="287">
        <v>747</v>
      </c>
      <c r="B759" s="161"/>
      <c r="C759" s="150"/>
      <c r="D759" s="150"/>
      <c r="E759" s="150"/>
      <c r="F759" s="152"/>
      <c r="G759" s="152"/>
      <c r="H759" s="154"/>
      <c r="I759" s="155"/>
      <c r="J759" s="159"/>
      <c r="K759" s="159"/>
      <c r="L759" s="337"/>
      <c r="M759" s="343" t="str">
        <f>IF(L759="","",LOOKUP(L759,'Work Programme'!$A$8:$A$207,'Work Programme'!$B$8:$B$207))</f>
        <v/>
      </c>
      <c r="N759" s="150"/>
      <c r="O759" s="151"/>
      <c r="P759" s="254" t="str">
        <f>IF(H759="","",VLOOKUP(H759,'Overview - Financial Statement'!$A$46:$B$60,2,FALSE))</f>
        <v/>
      </c>
      <c r="Q759" s="255" t="str">
        <f t="shared" si="106"/>
        <v/>
      </c>
      <c r="R759" s="153"/>
      <c r="S759" s="153"/>
      <c r="T759" s="238">
        <f t="shared" si="107"/>
        <v>0</v>
      </c>
      <c r="AA759" s="257"/>
      <c r="AB759" s="257"/>
    </row>
    <row r="760" spans="1:28" x14ac:dyDescent="0.3">
      <c r="A760" s="287">
        <v>748</v>
      </c>
      <c r="B760" s="161"/>
      <c r="C760" s="150"/>
      <c r="D760" s="150"/>
      <c r="E760" s="150"/>
      <c r="F760" s="152"/>
      <c r="G760" s="152"/>
      <c r="H760" s="154"/>
      <c r="I760" s="155"/>
      <c r="J760" s="159"/>
      <c r="K760" s="159"/>
      <c r="L760" s="337"/>
      <c r="M760" s="343" t="str">
        <f>IF(L760="","",LOOKUP(L760,'Work Programme'!$A$8:$A$207,'Work Programme'!$B$8:$B$207))</f>
        <v/>
      </c>
      <c r="N760" s="150"/>
      <c r="O760" s="151"/>
      <c r="P760" s="254" t="str">
        <f>IF(H760="","",VLOOKUP(H760,'Overview - Financial Statement'!$A$46:$B$60,2,FALSE))</f>
        <v/>
      </c>
      <c r="Q760" s="255" t="str">
        <f t="shared" si="106"/>
        <v/>
      </c>
      <c r="R760" s="153"/>
      <c r="S760" s="153"/>
      <c r="T760" s="238">
        <f t="shared" si="107"/>
        <v>0</v>
      </c>
      <c r="AA760" s="257"/>
      <c r="AB760" s="257"/>
    </row>
    <row r="761" spans="1:28" x14ac:dyDescent="0.3">
      <c r="A761" s="287">
        <v>749</v>
      </c>
      <c r="B761" s="161"/>
      <c r="C761" s="150"/>
      <c r="D761" s="150"/>
      <c r="E761" s="150"/>
      <c r="F761" s="152"/>
      <c r="G761" s="152"/>
      <c r="H761" s="154"/>
      <c r="I761" s="155"/>
      <c r="J761" s="159"/>
      <c r="K761" s="159"/>
      <c r="L761" s="337"/>
      <c r="M761" s="343" t="str">
        <f>IF(L761="","",LOOKUP(L761,'Work Programme'!$A$8:$A$207,'Work Programme'!$B$8:$B$207))</f>
        <v/>
      </c>
      <c r="N761" s="150"/>
      <c r="O761" s="151"/>
      <c r="P761" s="254" t="str">
        <f>IF(H761="","",VLOOKUP(H761,'Overview - Financial Statement'!$A$46:$B$60,2,FALSE))</f>
        <v/>
      </c>
      <c r="Q761" s="255" t="str">
        <f t="shared" si="106"/>
        <v/>
      </c>
      <c r="R761" s="153"/>
      <c r="S761" s="153"/>
      <c r="T761" s="238">
        <f t="shared" si="107"/>
        <v>0</v>
      </c>
      <c r="AA761" s="257"/>
      <c r="AB761" s="257"/>
    </row>
    <row r="762" spans="1:28" x14ac:dyDescent="0.3">
      <c r="A762" s="287">
        <v>750</v>
      </c>
      <c r="B762" s="161"/>
      <c r="C762" s="150"/>
      <c r="D762" s="150"/>
      <c r="E762" s="150"/>
      <c r="F762" s="152"/>
      <c r="G762" s="152"/>
      <c r="H762" s="154"/>
      <c r="I762" s="155"/>
      <c r="J762" s="159"/>
      <c r="K762" s="159"/>
      <c r="L762" s="337"/>
      <c r="M762" s="343" t="str">
        <f>IF(L762="","",LOOKUP(L762,'Work Programme'!$A$8:$A$207,'Work Programme'!$B$8:$B$207))</f>
        <v/>
      </c>
      <c r="N762" s="150"/>
      <c r="O762" s="151"/>
      <c r="P762" s="254" t="str">
        <f>IF(H762="","",VLOOKUP(H762,'Overview - Financial Statement'!$A$46:$B$60,2,FALSE))</f>
        <v/>
      </c>
      <c r="Q762" s="255" t="str">
        <f t="shared" si="106"/>
        <v/>
      </c>
      <c r="R762" s="153"/>
      <c r="S762" s="153"/>
      <c r="T762" s="238">
        <f t="shared" si="107"/>
        <v>0</v>
      </c>
      <c r="AA762" s="257"/>
      <c r="AB762" s="257"/>
    </row>
    <row r="763" spans="1:28" x14ac:dyDescent="0.3">
      <c r="A763" s="287">
        <v>751</v>
      </c>
      <c r="B763" s="161"/>
      <c r="C763" s="150"/>
      <c r="D763" s="150"/>
      <c r="E763" s="150"/>
      <c r="F763" s="152"/>
      <c r="G763" s="152"/>
      <c r="H763" s="154"/>
      <c r="I763" s="155"/>
      <c r="J763" s="159"/>
      <c r="K763" s="159"/>
      <c r="L763" s="337"/>
      <c r="M763" s="343" t="str">
        <f>IF(L763="","",LOOKUP(L763,'Work Programme'!$A$8:$A$207,'Work Programme'!$B$8:$B$207))</f>
        <v/>
      </c>
      <c r="N763" s="150"/>
      <c r="O763" s="151"/>
      <c r="P763" s="254" t="str">
        <f>IF(H763="","",VLOOKUP(H763,'Overview - Financial Statement'!$A$46:$B$60,2,FALSE))</f>
        <v/>
      </c>
      <c r="Q763" s="255" t="str">
        <f t="shared" si="106"/>
        <v/>
      </c>
      <c r="R763" s="153"/>
      <c r="S763" s="153"/>
      <c r="T763" s="238">
        <f t="shared" si="107"/>
        <v>0</v>
      </c>
      <c r="AA763" s="257"/>
      <c r="AB763" s="257"/>
    </row>
    <row r="764" spans="1:28" x14ac:dyDescent="0.3">
      <c r="A764" s="287">
        <v>752</v>
      </c>
      <c r="B764" s="161"/>
      <c r="C764" s="150"/>
      <c r="D764" s="150"/>
      <c r="E764" s="150"/>
      <c r="F764" s="152"/>
      <c r="G764" s="152"/>
      <c r="H764" s="154"/>
      <c r="I764" s="155"/>
      <c r="J764" s="159"/>
      <c r="K764" s="159"/>
      <c r="L764" s="337"/>
      <c r="M764" s="343" t="str">
        <f>IF(L764="","",LOOKUP(L764,'Work Programme'!$A$8:$A$207,'Work Programme'!$B$8:$B$207))</f>
        <v/>
      </c>
      <c r="N764" s="150"/>
      <c r="O764" s="151"/>
      <c r="P764" s="254" t="str">
        <f>IF(H764="","",VLOOKUP(H764,'Overview - Financial Statement'!$A$46:$B$60,2,FALSE))</f>
        <v/>
      </c>
      <c r="Q764" s="255" t="str">
        <f t="shared" si="106"/>
        <v/>
      </c>
      <c r="R764" s="153"/>
      <c r="S764" s="153"/>
      <c r="T764" s="238">
        <f t="shared" si="107"/>
        <v>0</v>
      </c>
      <c r="AA764" s="257"/>
      <c r="AB764" s="257"/>
    </row>
    <row r="765" spans="1:28" x14ac:dyDescent="0.3">
      <c r="A765" s="287">
        <v>753</v>
      </c>
      <c r="B765" s="161"/>
      <c r="C765" s="150"/>
      <c r="D765" s="150"/>
      <c r="E765" s="150"/>
      <c r="F765" s="152"/>
      <c r="G765" s="152"/>
      <c r="H765" s="154"/>
      <c r="I765" s="155"/>
      <c r="J765" s="159"/>
      <c r="K765" s="159"/>
      <c r="L765" s="337"/>
      <c r="M765" s="343" t="str">
        <f>IF(L765="","",LOOKUP(L765,'Work Programme'!$A$8:$A$207,'Work Programme'!$B$8:$B$207))</f>
        <v/>
      </c>
      <c r="N765" s="150"/>
      <c r="O765" s="151"/>
      <c r="P765" s="254" t="str">
        <f>IF(H765="","",VLOOKUP(H765,'Overview - Financial Statement'!$A$46:$B$60,2,FALSE))</f>
        <v/>
      </c>
      <c r="Q765" s="255" t="str">
        <f t="shared" si="106"/>
        <v/>
      </c>
      <c r="R765" s="153"/>
      <c r="S765" s="153"/>
      <c r="T765" s="238">
        <f t="shared" si="107"/>
        <v>0</v>
      </c>
      <c r="AA765" s="257"/>
      <c r="AB765" s="257"/>
    </row>
    <row r="766" spans="1:28" x14ac:dyDescent="0.3">
      <c r="A766" s="287">
        <v>754</v>
      </c>
      <c r="B766" s="161"/>
      <c r="C766" s="150"/>
      <c r="D766" s="150"/>
      <c r="E766" s="150"/>
      <c r="F766" s="152"/>
      <c r="G766" s="152"/>
      <c r="H766" s="154"/>
      <c r="I766" s="155"/>
      <c r="J766" s="159"/>
      <c r="K766" s="159"/>
      <c r="L766" s="337"/>
      <c r="M766" s="343" t="str">
        <f>IF(L766="","",LOOKUP(L766,'Work Programme'!$A$8:$A$207,'Work Programme'!$B$8:$B$207))</f>
        <v/>
      </c>
      <c r="N766" s="150"/>
      <c r="O766" s="151"/>
      <c r="P766" s="254" t="str">
        <f>IF(H766="","",VLOOKUP(H766,'Overview - Financial Statement'!$A$46:$B$60,2,FALSE))</f>
        <v/>
      </c>
      <c r="Q766" s="255" t="str">
        <f t="shared" si="106"/>
        <v/>
      </c>
      <c r="R766" s="153"/>
      <c r="S766" s="153"/>
      <c r="T766" s="238">
        <f t="shared" si="107"/>
        <v>0</v>
      </c>
      <c r="AA766" s="257"/>
      <c r="AB766" s="257"/>
    </row>
    <row r="767" spans="1:28" x14ac:dyDescent="0.3">
      <c r="A767" s="287">
        <v>755</v>
      </c>
      <c r="B767" s="161"/>
      <c r="C767" s="150"/>
      <c r="D767" s="150"/>
      <c r="E767" s="150"/>
      <c r="F767" s="152"/>
      <c r="G767" s="152"/>
      <c r="H767" s="154"/>
      <c r="I767" s="155"/>
      <c r="J767" s="159"/>
      <c r="K767" s="159"/>
      <c r="L767" s="337"/>
      <c r="M767" s="343" t="str">
        <f>IF(L767="","",LOOKUP(L767,'Work Programme'!$A$8:$A$207,'Work Programme'!$B$8:$B$207))</f>
        <v/>
      </c>
      <c r="N767" s="150"/>
      <c r="O767" s="151"/>
      <c r="P767" s="254" t="str">
        <f>IF(H767="","",VLOOKUP(H767,'Overview - Financial Statement'!$A$46:$B$60,2,FALSE))</f>
        <v/>
      </c>
      <c r="Q767" s="255" t="str">
        <f t="shared" si="106"/>
        <v/>
      </c>
      <c r="R767" s="153"/>
      <c r="S767" s="153"/>
      <c r="T767" s="238">
        <f t="shared" si="107"/>
        <v>0</v>
      </c>
      <c r="AA767" s="257"/>
      <c r="AB767" s="257"/>
    </row>
    <row r="768" spans="1:28" x14ac:dyDescent="0.3">
      <c r="A768" s="287">
        <v>756</v>
      </c>
      <c r="B768" s="161"/>
      <c r="C768" s="150"/>
      <c r="D768" s="150"/>
      <c r="E768" s="150"/>
      <c r="F768" s="152"/>
      <c r="G768" s="152"/>
      <c r="H768" s="154"/>
      <c r="I768" s="155"/>
      <c r="J768" s="159"/>
      <c r="K768" s="159"/>
      <c r="L768" s="337"/>
      <c r="M768" s="343" t="str">
        <f>IF(L768="","",LOOKUP(L768,'Work Programme'!$A$8:$A$207,'Work Programme'!$B$8:$B$207))</f>
        <v/>
      </c>
      <c r="N768" s="150"/>
      <c r="O768" s="151"/>
      <c r="P768" s="254" t="str">
        <f>IF(H768="","",VLOOKUP(H768,'Overview - Financial Statement'!$A$46:$B$60,2,FALSE))</f>
        <v/>
      </c>
      <c r="Q768" s="255" t="str">
        <f t="shared" si="106"/>
        <v/>
      </c>
      <c r="R768" s="153"/>
      <c r="S768" s="153"/>
      <c r="T768" s="238">
        <f t="shared" si="107"/>
        <v>0</v>
      </c>
      <c r="AA768" s="257"/>
      <c r="AB768" s="257"/>
    </row>
    <row r="769" spans="1:28" x14ac:dyDescent="0.3">
      <c r="A769" s="287">
        <v>757</v>
      </c>
      <c r="B769" s="161"/>
      <c r="C769" s="150"/>
      <c r="D769" s="150"/>
      <c r="E769" s="150"/>
      <c r="F769" s="152"/>
      <c r="G769" s="152"/>
      <c r="H769" s="154"/>
      <c r="I769" s="155"/>
      <c r="J769" s="159"/>
      <c r="K769" s="159"/>
      <c r="L769" s="337"/>
      <c r="M769" s="343" t="str">
        <f>IF(L769="","",LOOKUP(L769,'Work Programme'!$A$8:$A$207,'Work Programme'!$B$8:$B$207))</f>
        <v/>
      </c>
      <c r="N769" s="150"/>
      <c r="O769" s="151"/>
      <c r="P769" s="254" t="str">
        <f>IF(H769="","",VLOOKUP(H769,'Overview - Financial Statement'!$A$46:$B$60,2,FALSE))</f>
        <v/>
      </c>
      <c r="Q769" s="255" t="str">
        <f t="shared" si="106"/>
        <v/>
      </c>
      <c r="R769" s="153"/>
      <c r="S769" s="153"/>
      <c r="T769" s="238">
        <f t="shared" si="107"/>
        <v>0</v>
      </c>
      <c r="AA769" s="257"/>
      <c r="AB769" s="257"/>
    </row>
    <row r="770" spans="1:28" x14ac:dyDescent="0.3">
      <c r="A770" s="287">
        <v>758</v>
      </c>
      <c r="B770" s="161"/>
      <c r="C770" s="150"/>
      <c r="D770" s="150"/>
      <c r="E770" s="150"/>
      <c r="F770" s="152"/>
      <c r="G770" s="152"/>
      <c r="H770" s="154"/>
      <c r="I770" s="155"/>
      <c r="J770" s="159"/>
      <c r="K770" s="159"/>
      <c r="L770" s="337"/>
      <c r="M770" s="343" t="str">
        <f>IF(L770="","",LOOKUP(L770,'Work Programme'!$A$8:$A$207,'Work Programme'!$B$8:$B$207))</f>
        <v/>
      </c>
      <c r="N770" s="150"/>
      <c r="O770" s="151"/>
      <c r="P770" s="254" t="str">
        <f>IF(H770="","",VLOOKUP(H770,'Overview - Financial Statement'!$A$46:$B$60,2,FALSE))</f>
        <v/>
      </c>
      <c r="Q770" s="255" t="str">
        <f t="shared" si="106"/>
        <v/>
      </c>
      <c r="R770" s="153"/>
      <c r="S770" s="153"/>
      <c r="T770" s="238">
        <f t="shared" si="107"/>
        <v>0</v>
      </c>
      <c r="AA770" s="257"/>
      <c r="AB770" s="257"/>
    </row>
    <row r="771" spans="1:28" x14ac:dyDescent="0.3">
      <c r="A771" s="287">
        <v>759</v>
      </c>
      <c r="B771" s="161"/>
      <c r="C771" s="150"/>
      <c r="D771" s="150"/>
      <c r="E771" s="150"/>
      <c r="F771" s="152"/>
      <c r="G771" s="152"/>
      <c r="H771" s="154"/>
      <c r="I771" s="155"/>
      <c r="J771" s="159"/>
      <c r="K771" s="159"/>
      <c r="L771" s="337"/>
      <c r="M771" s="343" t="str">
        <f>IF(L771="","",LOOKUP(L771,'Work Programme'!$A$8:$A$207,'Work Programme'!$B$8:$B$207))</f>
        <v/>
      </c>
      <c r="N771" s="150"/>
      <c r="O771" s="151"/>
      <c r="P771" s="254" t="str">
        <f>IF(H771="","",VLOOKUP(H771,'Overview - Financial Statement'!$A$46:$B$60,2,FALSE))</f>
        <v/>
      </c>
      <c r="Q771" s="255" t="str">
        <f t="shared" si="106"/>
        <v/>
      </c>
      <c r="R771" s="153"/>
      <c r="S771" s="153"/>
      <c r="T771" s="238">
        <f t="shared" si="107"/>
        <v>0</v>
      </c>
      <c r="AA771" s="257"/>
      <c r="AB771" s="257"/>
    </row>
    <row r="772" spans="1:28" x14ac:dyDescent="0.3">
      <c r="A772" s="287">
        <v>760</v>
      </c>
      <c r="B772" s="161"/>
      <c r="C772" s="150"/>
      <c r="D772" s="150"/>
      <c r="E772" s="150"/>
      <c r="F772" s="152"/>
      <c r="G772" s="152"/>
      <c r="H772" s="154"/>
      <c r="I772" s="155"/>
      <c r="J772" s="159"/>
      <c r="K772" s="159"/>
      <c r="L772" s="337"/>
      <c r="M772" s="343" t="str">
        <f>IF(L772="","",LOOKUP(L772,'Work Programme'!$A$8:$A$207,'Work Programme'!$B$8:$B$207))</f>
        <v/>
      </c>
      <c r="N772" s="150"/>
      <c r="O772" s="151"/>
      <c r="P772" s="254" t="str">
        <f>IF(H772="","",VLOOKUP(H772,'Overview - Financial Statement'!$A$46:$B$60,2,FALSE))</f>
        <v/>
      </c>
      <c r="Q772" s="255" t="str">
        <f t="shared" si="106"/>
        <v/>
      </c>
      <c r="R772" s="153"/>
      <c r="S772" s="153"/>
      <c r="T772" s="238">
        <f t="shared" si="107"/>
        <v>0</v>
      </c>
      <c r="AA772" s="257"/>
      <c r="AB772" s="257"/>
    </row>
    <row r="773" spans="1:28" x14ac:dyDescent="0.3">
      <c r="A773" s="287">
        <v>761</v>
      </c>
      <c r="B773" s="161"/>
      <c r="C773" s="150"/>
      <c r="D773" s="150"/>
      <c r="E773" s="150"/>
      <c r="F773" s="152"/>
      <c r="G773" s="152"/>
      <c r="H773" s="154"/>
      <c r="I773" s="155"/>
      <c r="J773" s="159"/>
      <c r="K773" s="159"/>
      <c r="L773" s="337"/>
      <c r="M773" s="343" t="str">
        <f>IF(L773="","",LOOKUP(L773,'Work Programme'!$A$8:$A$207,'Work Programme'!$B$8:$B$207))</f>
        <v/>
      </c>
      <c r="N773" s="150"/>
      <c r="O773" s="151"/>
      <c r="P773" s="254" t="str">
        <f>IF(H773="","",VLOOKUP(H773,'Overview - Financial Statement'!$A$46:$B$60,2,FALSE))</f>
        <v/>
      </c>
      <c r="Q773" s="255" t="str">
        <f t="shared" si="106"/>
        <v/>
      </c>
      <c r="R773" s="153"/>
      <c r="S773" s="153"/>
      <c r="T773" s="238">
        <f t="shared" si="107"/>
        <v>0</v>
      </c>
      <c r="AA773" s="257"/>
      <c r="AB773" s="257"/>
    </row>
    <row r="774" spans="1:28" x14ac:dyDescent="0.3">
      <c r="A774" s="287">
        <v>762</v>
      </c>
      <c r="B774" s="161"/>
      <c r="C774" s="150"/>
      <c r="D774" s="150"/>
      <c r="E774" s="150"/>
      <c r="F774" s="152"/>
      <c r="G774" s="152"/>
      <c r="H774" s="154"/>
      <c r="I774" s="155"/>
      <c r="J774" s="159"/>
      <c r="K774" s="159"/>
      <c r="L774" s="337"/>
      <c r="M774" s="343" t="str">
        <f>IF(L774="","",LOOKUP(L774,'Work Programme'!$A$8:$A$207,'Work Programme'!$B$8:$B$207))</f>
        <v/>
      </c>
      <c r="N774" s="150"/>
      <c r="O774" s="151"/>
      <c r="P774" s="254" t="str">
        <f>IF(H774="","",VLOOKUP(H774,'Overview - Financial Statement'!$A$46:$B$60,2,FALSE))</f>
        <v/>
      </c>
      <c r="Q774" s="255" t="str">
        <f t="shared" si="106"/>
        <v/>
      </c>
      <c r="R774" s="153"/>
      <c r="S774" s="153"/>
      <c r="T774" s="238">
        <f t="shared" si="107"/>
        <v>0</v>
      </c>
      <c r="AA774" s="257"/>
      <c r="AB774" s="257"/>
    </row>
    <row r="775" spans="1:28" x14ac:dyDescent="0.3">
      <c r="A775" s="287">
        <v>763</v>
      </c>
      <c r="B775" s="161"/>
      <c r="C775" s="150"/>
      <c r="D775" s="150"/>
      <c r="E775" s="150"/>
      <c r="F775" s="152"/>
      <c r="G775" s="152"/>
      <c r="H775" s="154"/>
      <c r="I775" s="155"/>
      <c r="J775" s="159"/>
      <c r="K775" s="159"/>
      <c r="L775" s="337"/>
      <c r="M775" s="343" t="str">
        <f>IF(L775="","",LOOKUP(L775,'Work Programme'!$A$8:$A$207,'Work Programme'!$B$8:$B$207))</f>
        <v/>
      </c>
      <c r="N775" s="150"/>
      <c r="O775" s="151"/>
      <c r="P775" s="254" t="str">
        <f>IF(H775="","",VLOOKUP(H775,'Overview - Financial Statement'!$A$46:$B$60,2,FALSE))</f>
        <v/>
      </c>
      <c r="Q775" s="255" t="str">
        <f t="shared" si="106"/>
        <v/>
      </c>
      <c r="R775" s="153"/>
      <c r="S775" s="153"/>
      <c r="T775" s="238">
        <f t="shared" si="107"/>
        <v>0</v>
      </c>
      <c r="AA775" s="257"/>
      <c r="AB775" s="257"/>
    </row>
    <row r="776" spans="1:28" x14ac:dyDescent="0.3">
      <c r="A776" s="287">
        <v>764</v>
      </c>
      <c r="B776" s="161"/>
      <c r="C776" s="150"/>
      <c r="D776" s="150"/>
      <c r="E776" s="150"/>
      <c r="F776" s="152"/>
      <c r="G776" s="152"/>
      <c r="H776" s="154"/>
      <c r="I776" s="155"/>
      <c r="J776" s="159"/>
      <c r="K776" s="159"/>
      <c r="L776" s="337"/>
      <c r="M776" s="343" t="str">
        <f>IF(L776="","",LOOKUP(L776,'Work Programme'!$A$8:$A$207,'Work Programme'!$B$8:$B$207))</f>
        <v/>
      </c>
      <c r="N776" s="150"/>
      <c r="O776" s="151"/>
      <c r="P776" s="254" t="str">
        <f>IF(H776="","",VLOOKUP(H776,'Overview - Financial Statement'!$A$46:$B$60,2,FALSE))</f>
        <v/>
      </c>
      <c r="Q776" s="255" t="str">
        <f t="shared" si="106"/>
        <v/>
      </c>
      <c r="R776" s="153"/>
      <c r="S776" s="153"/>
      <c r="T776" s="238">
        <f t="shared" si="107"/>
        <v>0</v>
      </c>
      <c r="AA776" s="257"/>
      <c r="AB776" s="257"/>
    </row>
    <row r="777" spans="1:28" x14ac:dyDescent="0.3">
      <c r="A777" s="287">
        <v>765</v>
      </c>
      <c r="B777" s="161"/>
      <c r="C777" s="150"/>
      <c r="D777" s="150"/>
      <c r="E777" s="150"/>
      <c r="F777" s="152"/>
      <c r="G777" s="152"/>
      <c r="H777" s="154"/>
      <c r="I777" s="155"/>
      <c r="J777" s="159"/>
      <c r="K777" s="159"/>
      <c r="L777" s="337"/>
      <c r="M777" s="343" t="str">
        <f>IF(L777="","",LOOKUP(L777,'Work Programme'!$A$8:$A$207,'Work Programme'!$B$8:$B$207))</f>
        <v/>
      </c>
      <c r="N777" s="150"/>
      <c r="O777" s="151"/>
      <c r="P777" s="254" t="str">
        <f>IF(H777="","",VLOOKUP(H777,'Overview - Financial Statement'!$A$46:$B$60,2,FALSE))</f>
        <v/>
      </c>
      <c r="Q777" s="255" t="str">
        <f t="shared" si="106"/>
        <v/>
      </c>
      <c r="R777" s="153"/>
      <c r="S777" s="153"/>
      <c r="T777" s="238">
        <f t="shared" si="107"/>
        <v>0</v>
      </c>
      <c r="AA777" s="257"/>
      <c r="AB777" s="257"/>
    </row>
    <row r="778" spans="1:28" x14ac:dyDescent="0.3">
      <c r="A778" s="287">
        <v>766</v>
      </c>
      <c r="B778" s="161"/>
      <c r="C778" s="150"/>
      <c r="D778" s="150"/>
      <c r="E778" s="150"/>
      <c r="F778" s="152"/>
      <c r="G778" s="152"/>
      <c r="H778" s="154"/>
      <c r="I778" s="155"/>
      <c r="J778" s="159"/>
      <c r="K778" s="159"/>
      <c r="L778" s="337"/>
      <c r="M778" s="343" t="str">
        <f>IF(L778="","",LOOKUP(L778,'Work Programme'!$A$8:$A$207,'Work Programme'!$B$8:$B$207))</f>
        <v/>
      </c>
      <c r="N778" s="150"/>
      <c r="O778" s="151"/>
      <c r="P778" s="254" t="str">
        <f>IF(H778="","",VLOOKUP(H778,'Overview - Financial Statement'!$A$46:$B$60,2,FALSE))</f>
        <v/>
      </c>
      <c r="Q778" s="255" t="str">
        <f t="shared" si="106"/>
        <v/>
      </c>
      <c r="R778" s="153"/>
      <c r="S778" s="153"/>
      <c r="T778" s="238">
        <f t="shared" si="107"/>
        <v>0</v>
      </c>
      <c r="AA778" s="257"/>
      <c r="AB778" s="257"/>
    </row>
    <row r="779" spans="1:28" x14ac:dyDescent="0.3">
      <c r="A779" s="287">
        <v>767</v>
      </c>
      <c r="B779" s="161"/>
      <c r="C779" s="150"/>
      <c r="D779" s="150"/>
      <c r="E779" s="150"/>
      <c r="F779" s="152"/>
      <c r="G779" s="152"/>
      <c r="H779" s="154"/>
      <c r="I779" s="155"/>
      <c r="J779" s="159"/>
      <c r="K779" s="159"/>
      <c r="L779" s="337"/>
      <c r="M779" s="343" t="str">
        <f>IF(L779="","",LOOKUP(L779,'Work Programme'!$A$8:$A$207,'Work Programme'!$B$8:$B$207))</f>
        <v/>
      </c>
      <c r="N779" s="150"/>
      <c r="O779" s="151"/>
      <c r="P779" s="254" t="str">
        <f>IF(H779="","",VLOOKUP(H779,'Overview - Financial Statement'!$A$46:$B$60,2,FALSE))</f>
        <v/>
      </c>
      <c r="Q779" s="255" t="str">
        <f t="shared" si="106"/>
        <v/>
      </c>
      <c r="R779" s="153"/>
      <c r="S779" s="153"/>
      <c r="T779" s="238">
        <f t="shared" si="107"/>
        <v>0</v>
      </c>
      <c r="AA779" s="257"/>
      <c r="AB779" s="257"/>
    </row>
    <row r="780" spans="1:28" x14ac:dyDescent="0.3">
      <c r="A780" s="287">
        <v>768</v>
      </c>
      <c r="B780" s="161"/>
      <c r="C780" s="150"/>
      <c r="D780" s="150"/>
      <c r="E780" s="150"/>
      <c r="F780" s="152"/>
      <c r="G780" s="152"/>
      <c r="H780" s="154"/>
      <c r="I780" s="155"/>
      <c r="J780" s="159"/>
      <c r="K780" s="159"/>
      <c r="L780" s="337"/>
      <c r="M780" s="343" t="str">
        <f>IF(L780="","",LOOKUP(L780,'Work Programme'!$A$8:$A$207,'Work Programme'!$B$8:$B$207))</f>
        <v/>
      </c>
      <c r="N780" s="150"/>
      <c r="O780" s="151"/>
      <c r="P780" s="254" t="str">
        <f>IF(H780="","",VLOOKUP(H780,'Overview - Financial Statement'!$A$46:$B$60,2,FALSE))</f>
        <v/>
      </c>
      <c r="Q780" s="255" t="str">
        <f t="shared" si="106"/>
        <v/>
      </c>
      <c r="R780" s="153"/>
      <c r="S780" s="153"/>
      <c r="T780" s="238">
        <f t="shared" si="107"/>
        <v>0</v>
      </c>
      <c r="AA780" s="257"/>
      <c r="AB780" s="257"/>
    </row>
    <row r="781" spans="1:28" x14ac:dyDescent="0.3">
      <c r="A781" s="287">
        <v>769</v>
      </c>
      <c r="B781" s="161"/>
      <c r="C781" s="150"/>
      <c r="D781" s="150"/>
      <c r="E781" s="150"/>
      <c r="F781" s="152"/>
      <c r="G781" s="152"/>
      <c r="H781" s="154"/>
      <c r="I781" s="155"/>
      <c r="J781" s="159"/>
      <c r="K781" s="159"/>
      <c r="L781" s="337"/>
      <c r="M781" s="343" t="str">
        <f>IF(L781="","",LOOKUP(L781,'Work Programme'!$A$8:$A$207,'Work Programme'!$B$8:$B$207))</f>
        <v/>
      </c>
      <c r="N781" s="150"/>
      <c r="O781" s="151"/>
      <c r="P781" s="254" t="str">
        <f>IF(H781="","",VLOOKUP(H781,'Overview - Financial Statement'!$A$46:$B$60,2,FALSE))</f>
        <v/>
      </c>
      <c r="Q781" s="255" t="str">
        <f t="shared" ref="Q781:Q844" si="108">IF(P781="","",I781/P781)</f>
        <v/>
      </c>
      <c r="R781" s="153"/>
      <c r="S781" s="153"/>
      <c r="T781" s="238">
        <f t="shared" si="107"/>
        <v>0</v>
      </c>
      <c r="AA781" s="257"/>
      <c r="AB781" s="257"/>
    </row>
    <row r="782" spans="1:28" x14ac:dyDescent="0.3">
      <c r="A782" s="287">
        <v>770</v>
      </c>
      <c r="B782" s="161"/>
      <c r="C782" s="150"/>
      <c r="D782" s="150"/>
      <c r="E782" s="150"/>
      <c r="F782" s="152"/>
      <c r="G782" s="152"/>
      <c r="H782" s="154"/>
      <c r="I782" s="155"/>
      <c r="J782" s="159"/>
      <c r="K782" s="159"/>
      <c r="L782" s="337"/>
      <c r="M782" s="343" t="str">
        <f>IF(L782="","",LOOKUP(L782,'Work Programme'!$A$8:$A$207,'Work Programme'!$B$8:$B$207))</f>
        <v/>
      </c>
      <c r="N782" s="150"/>
      <c r="O782" s="151"/>
      <c r="P782" s="254" t="str">
        <f>IF(H782="","",VLOOKUP(H782,'Overview - Financial Statement'!$A$46:$B$60,2,FALSE))</f>
        <v/>
      </c>
      <c r="Q782" s="255" t="str">
        <f t="shared" si="108"/>
        <v/>
      </c>
      <c r="R782" s="153"/>
      <c r="S782" s="153"/>
      <c r="T782" s="238">
        <f t="shared" si="107"/>
        <v>0</v>
      </c>
      <c r="AA782" s="257"/>
      <c r="AB782" s="257"/>
    </row>
    <row r="783" spans="1:28" x14ac:dyDescent="0.3">
      <c r="A783" s="287">
        <v>771</v>
      </c>
      <c r="B783" s="161"/>
      <c r="C783" s="150"/>
      <c r="D783" s="150"/>
      <c r="E783" s="150"/>
      <c r="F783" s="152"/>
      <c r="G783" s="152"/>
      <c r="H783" s="154"/>
      <c r="I783" s="155"/>
      <c r="J783" s="159"/>
      <c r="K783" s="159"/>
      <c r="L783" s="337"/>
      <c r="M783" s="343" t="str">
        <f>IF(L783="","",LOOKUP(L783,'Work Programme'!$A$8:$A$207,'Work Programme'!$B$8:$B$207))</f>
        <v/>
      </c>
      <c r="N783" s="150"/>
      <c r="O783" s="151"/>
      <c r="P783" s="254" t="str">
        <f>IF(H783="","",VLOOKUP(H783,'Overview - Financial Statement'!$A$46:$B$60,2,FALSE))</f>
        <v/>
      </c>
      <c r="Q783" s="255" t="str">
        <f t="shared" si="108"/>
        <v/>
      </c>
      <c r="R783" s="153"/>
      <c r="S783" s="153"/>
      <c r="T783" s="238">
        <f t="shared" ref="T783:T846" si="109">IF(R783="YES",Q783,0)</f>
        <v>0</v>
      </c>
      <c r="AA783" s="257"/>
      <c r="AB783" s="257"/>
    </row>
    <row r="784" spans="1:28" x14ac:dyDescent="0.3">
      <c r="A784" s="287">
        <v>772</v>
      </c>
      <c r="B784" s="161"/>
      <c r="C784" s="150"/>
      <c r="D784" s="150"/>
      <c r="E784" s="150"/>
      <c r="F784" s="152"/>
      <c r="G784" s="152"/>
      <c r="H784" s="154"/>
      <c r="I784" s="155"/>
      <c r="J784" s="159"/>
      <c r="K784" s="159"/>
      <c r="L784" s="337"/>
      <c r="M784" s="343" t="str">
        <f>IF(L784="","",LOOKUP(L784,'Work Programme'!$A$8:$A$207,'Work Programme'!$B$8:$B$207))</f>
        <v/>
      </c>
      <c r="N784" s="150"/>
      <c r="O784" s="151"/>
      <c r="P784" s="254" t="str">
        <f>IF(H784="","",VLOOKUP(H784,'Overview - Financial Statement'!$A$46:$B$60,2,FALSE))</f>
        <v/>
      </c>
      <c r="Q784" s="255" t="str">
        <f t="shared" si="108"/>
        <v/>
      </c>
      <c r="R784" s="153"/>
      <c r="S784" s="153"/>
      <c r="T784" s="238">
        <f t="shared" si="109"/>
        <v>0</v>
      </c>
      <c r="AA784" s="257"/>
      <c r="AB784" s="257"/>
    </row>
    <row r="785" spans="1:28" x14ac:dyDescent="0.3">
      <c r="A785" s="287">
        <v>773</v>
      </c>
      <c r="B785" s="161"/>
      <c r="C785" s="150"/>
      <c r="D785" s="150"/>
      <c r="E785" s="150"/>
      <c r="F785" s="152"/>
      <c r="G785" s="152"/>
      <c r="H785" s="154"/>
      <c r="I785" s="155"/>
      <c r="J785" s="159"/>
      <c r="K785" s="159"/>
      <c r="L785" s="337"/>
      <c r="M785" s="343" t="str">
        <f>IF(L785="","",LOOKUP(L785,'Work Programme'!$A$8:$A$207,'Work Programme'!$B$8:$B$207))</f>
        <v/>
      </c>
      <c r="N785" s="150"/>
      <c r="O785" s="151"/>
      <c r="P785" s="254" t="str">
        <f>IF(H785="","",VLOOKUP(H785,'Overview - Financial Statement'!$A$46:$B$60,2,FALSE))</f>
        <v/>
      </c>
      <c r="Q785" s="255" t="str">
        <f t="shared" si="108"/>
        <v/>
      </c>
      <c r="R785" s="153"/>
      <c r="S785" s="153"/>
      <c r="T785" s="238">
        <f t="shared" si="109"/>
        <v>0</v>
      </c>
      <c r="AA785" s="257"/>
      <c r="AB785" s="257"/>
    </row>
    <row r="786" spans="1:28" x14ac:dyDescent="0.3">
      <c r="A786" s="287">
        <v>774</v>
      </c>
      <c r="B786" s="161"/>
      <c r="C786" s="150"/>
      <c r="D786" s="150"/>
      <c r="E786" s="150"/>
      <c r="F786" s="152"/>
      <c r="G786" s="152"/>
      <c r="H786" s="154"/>
      <c r="I786" s="155"/>
      <c r="J786" s="159"/>
      <c r="K786" s="159"/>
      <c r="L786" s="337"/>
      <c r="M786" s="343" t="str">
        <f>IF(L786="","",LOOKUP(L786,'Work Programme'!$A$8:$A$207,'Work Programme'!$B$8:$B$207))</f>
        <v/>
      </c>
      <c r="N786" s="150"/>
      <c r="O786" s="151"/>
      <c r="P786" s="254" t="str">
        <f>IF(H786="","",VLOOKUP(H786,'Overview - Financial Statement'!$A$46:$B$60,2,FALSE))</f>
        <v/>
      </c>
      <c r="Q786" s="255" t="str">
        <f t="shared" si="108"/>
        <v/>
      </c>
      <c r="R786" s="153"/>
      <c r="S786" s="153"/>
      <c r="T786" s="238">
        <f t="shared" si="109"/>
        <v>0</v>
      </c>
      <c r="AA786" s="257"/>
      <c r="AB786" s="257"/>
    </row>
    <row r="787" spans="1:28" x14ac:dyDescent="0.3">
      <c r="A787" s="287">
        <v>775</v>
      </c>
      <c r="B787" s="161"/>
      <c r="C787" s="150"/>
      <c r="D787" s="150"/>
      <c r="E787" s="150"/>
      <c r="F787" s="152"/>
      <c r="G787" s="152"/>
      <c r="H787" s="154"/>
      <c r="I787" s="155"/>
      <c r="J787" s="159"/>
      <c r="K787" s="159"/>
      <c r="L787" s="337"/>
      <c r="M787" s="343" t="str">
        <f>IF(L787="","",LOOKUP(L787,'Work Programme'!$A$8:$A$207,'Work Programme'!$B$8:$B$207))</f>
        <v/>
      </c>
      <c r="N787" s="150"/>
      <c r="O787" s="151"/>
      <c r="P787" s="254" t="str">
        <f>IF(H787="","",VLOOKUP(H787,'Overview - Financial Statement'!$A$46:$B$60,2,FALSE))</f>
        <v/>
      </c>
      <c r="Q787" s="255" t="str">
        <f t="shared" si="108"/>
        <v/>
      </c>
      <c r="R787" s="153"/>
      <c r="S787" s="153"/>
      <c r="T787" s="238">
        <f t="shared" si="109"/>
        <v>0</v>
      </c>
      <c r="AA787" s="257"/>
      <c r="AB787" s="257"/>
    </row>
    <row r="788" spans="1:28" x14ac:dyDescent="0.3">
      <c r="A788" s="287">
        <v>776</v>
      </c>
      <c r="B788" s="161"/>
      <c r="C788" s="150"/>
      <c r="D788" s="150"/>
      <c r="E788" s="150"/>
      <c r="F788" s="152"/>
      <c r="G788" s="152"/>
      <c r="H788" s="154"/>
      <c r="I788" s="155"/>
      <c r="J788" s="159"/>
      <c r="K788" s="159"/>
      <c r="L788" s="337"/>
      <c r="M788" s="343" t="str">
        <f>IF(L788="","",LOOKUP(L788,'Work Programme'!$A$8:$A$207,'Work Programme'!$B$8:$B$207))</f>
        <v/>
      </c>
      <c r="N788" s="150"/>
      <c r="O788" s="151"/>
      <c r="P788" s="254" t="str">
        <f>IF(H788="","",VLOOKUP(H788,'Overview - Financial Statement'!$A$46:$B$60,2,FALSE))</f>
        <v/>
      </c>
      <c r="Q788" s="255" t="str">
        <f t="shared" si="108"/>
        <v/>
      </c>
      <c r="R788" s="153"/>
      <c r="S788" s="153"/>
      <c r="T788" s="238">
        <f t="shared" si="109"/>
        <v>0</v>
      </c>
      <c r="AA788" s="257"/>
      <c r="AB788" s="257"/>
    </row>
    <row r="789" spans="1:28" x14ac:dyDescent="0.3">
      <c r="A789" s="287">
        <v>777</v>
      </c>
      <c r="B789" s="161"/>
      <c r="C789" s="150"/>
      <c r="D789" s="150"/>
      <c r="E789" s="150"/>
      <c r="F789" s="152"/>
      <c r="G789" s="152"/>
      <c r="H789" s="154"/>
      <c r="I789" s="155"/>
      <c r="J789" s="159"/>
      <c r="K789" s="159"/>
      <c r="L789" s="337"/>
      <c r="M789" s="343" t="str">
        <f>IF(L789="","",LOOKUP(L789,'Work Programme'!$A$8:$A$207,'Work Programme'!$B$8:$B$207))</f>
        <v/>
      </c>
      <c r="N789" s="150"/>
      <c r="O789" s="151"/>
      <c r="P789" s="254" t="str">
        <f>IF(H789="","",VLOOKUP(H789,'Overview - Financial Statement'!$A$46:$B$60,2,FALSE))</f>
        <v/>
      </c>
      <c r="Q789" s="255" t="str">
        <f t="shared" si="108"/>
        <v/>
      </c>
      <c r="R789" s="153"/>
      <c r="S789" s="153"/>
      <c r="T789" s="238">
        <f t="shared" si="109"/>
        <v>0</v>
      </c>
      <c r="AA789" s="257"/>
      <c r="AB789" s="257"/>
    </row>
    <row r="790" spans="1:28" x14ac:dyDescent="0.3">
      <c r="A790" s="287">
        <v>778</v>
      </c>
      <c r="B790" s="161"/>
      <c r="C790" s="150"/>
      <c r="D790" s="150"/>
      <c r="E790" s="150"/>
      <c r="F790" s="152"/>
      <c r="G790" s="152"/>
      <c r="H790" s="154"/>
      <c r="I790" s="155"/>
      <c r="J790" s="159"/>
      <c r="K790" s="159"/>
      <c r="L790" s="337"/>
      <c r="M790" s="343" t="str">
        <f>IF(L790="","",LOOKUP(L790,'Work Programme'!$A$8:$A$207,'Work Programme'!$B$8:$B$207))</f>
        <v/>
      </c>
      <c r="N790" s="150"/>
      <c r="O790" s="151"/>
      <c r="P790" s="254" t="str">
        <f>IF(H790="","",VLOOKUP(H790,'Overview - Financial Statement'!$A$46:$B$60,2,FALSE))</f>
        <v/>
      </c>
      <c r="Q790" s="255" t="str">
        <f t="shared" si="108"/>
        <v/>
      </c>
      <c r="R790" s="153"/>
      <c r="S790" s="153"/>
      <c r="T790" s="238">
        <f t="shared" si="109"/>
        <v>0</v>
      </c>
      <c r="AA790" s="257"/>
      <c r="AB790" s="257"/>
    </row>
    <row r="791" spans="1:28" x14ac:dyDescent="0.3">
      <c r="A791" s="287">
        <v>779</v>
      </c>
      <c r="B791" s="161"/>
      <c r="C791" s="150"/>
      <c r="D791" s="150"/>
      <c r="E791" s="150"/>
      <c r="F791" s="152"/>
      <c r="G791" s="152"/>
      <c r="H791" s="154"/>
      <c r="I791" s="155"/>
      <c r="J791" s="159"/>
      <c r="K791" s="159"/>
      <c r="L791" s="337"/>
      <c r="M791" s="343" t="str">
        <f>IF(L791="","",LOOKUP(L791,'Work Programme'!$A$8:$A$207,'Work Programme'!$B$8:$B$207))</f>
        <v/>
      </c>
      <c r="N791" s="150"/>
      <c r="O791" s="151"/>
      <c r="P791" s="254" t="str">
        <f>IF(H791="","",VLOOKUP(H791,'Overview - Financial Statement'!$A$46:$B$60,2,FALSE))</f>
        <v/>
      </c>
      <c r="Q791" s="255" t="str">
        <f t="shared" si="108"/>
        <v/>
      </c>
      <c r="R791" s="153"/>
      <c r="S791" s="153"/>
      <c r="T791" s="238">
        <f t="shared" si="109"/>
        <v>0</v>
      </c>
      <c r="AA791" s="257"/>
      <c r="AB791" s="257"/>
    </row>
    <row r="792" spans="1:28" x14ac:dyDescent="0.3">
      <c r="A792" s="287">
        <v>780</v>
      </c>
      <c r="B792" s="161"/>
      <c r="C792" s="150"/>
      <c r="D792" s="150"/>
      <c r="E792" s="150"/>
      <c r="F792" s="152"/>
      <c r="G792" s="152"/>
      <c r="H792" s="154"/>
      <c r="I792" s="155"/>
      <c r="J792" s="159"/>
      <c r="K792" s="159"/>
      <c r="L792" s="337"/>
      <c r="M792" s="343" t="str">
        <f>IF(L792="","",LOOKUP(L792,'Work Programme'!$A$8:$A$207,'Work Programme'!$B$8:$B$207))</f>
        <v/>
      </c>
      <c r="N792" s="150"/>
      <c r="O792" s="151"/>
      <c r="P792" s="254" t="str">
        <f>IF(H792="","",VLOOKUP(H792,'Overview - Financial Statement'!$A$46:$B$60,2,FALSE))</f>
        <v/>
      </c>
      <c r="Q792" s="255" t="str">
        <f t="shared" si="108"/>
        <v/>
      </c>
      <c r="R792" s="153"/>
      <c r="S792" s="153"/>
      <c r="T792" s="238">
        <f t="shared" si="109"/>
        <v>0</v>
      </c>
      <c r="AA792" s="257"/>
      <c r="AB792" s="257"/>
    </row>
    <row r="793" spans="1:28" x14ac:dyDescent="0.3">
      <c r="A793" s="287">
        <v>781</v>
      </c>
      <c r="B793" s="161"/>
      <c r="C793" s="150"/>
      <c r="D793" s="150"/>
      <c r="E793" s="150"/>
      <c r="F793" s="152"/>
      <c r="G793" s="152"/>
      <c r="H793" s="154"/>
      <c r="I793" s="155"/>
      <c r="J793" s="159"/>
      <c r="K793" s="159"/>
      <c r="L793" s="337"/>
      <c r="M793" s="343" t="str">
        <f>IF(L793="","",LOOKUP(L793,'Work Programme'!$A$8:$A$207,'Work Programme'!$B$8:$B$207))</f>
        <v/>
      </c>
      <c r="N793" s="150"/>
      <c r="O793" s="151"/>
      <c r="P793" s="254" t="str">
        <f>IF(H793="","",VLOOKUP(H793,'Overview - Financial Statement'!$A$46:$B$60,2,FALSE))</f>
        <v/>
      </c>
      <c r="Q793" s="255" t="str">
        <f t="shared" si="108"/>
        <v/>
      </c>
      <c r="R793" s="153"/>
      <c r="S793" s="153"/>
      <c r="T793" s="238">
        <f t="shared" si="109"/>
        <v>0</v>
      </c>
      <c r="AA793" s="257"/>
      <c r="AB793" s="257"/>
    </row>
    <row r="794" spans="1:28" x14ac:dyDescent="0.3">
      <c r="A794" s="287">
        <v>782</v>
      </c>
      <c r="B794" s="161"/>
      <c r="C794" s="150"/>
      <c r="D794" s="150"/>
      <c r="E794" s="150"/>
      <c r="F794" s="152"/>
      <c r="G794" s="152"/>
      <c r="H794" s="154"/>
      <c r="I794" s="155"/>
      <c r="J794" s="159"/>
      <c r="K794" s="159"/>
      <c r="L794" s="337"/>
      <c r="M794" s="343" t="str">
        <f>IF(L794="","",LOOKUP(L794,'Work Programme'!$A$8:$A$207,'Work Programme'!$B$8:$B$207))</f>
        <v/>
      </c>
      <c r="N794" s="150"/>
      <c r="O794" s="151"/>
      <c r="P794" s="254" t="str">
        <f>IF(H794="","",VLOOKUP(H794,'Overview - Financial Statement'!$A$46:$B$60,2,FALSE))</f>
        <v/>
      </c>
      <c r="Q794" s="255" t="str">
        <f t="shared" si="108"/>
        <v/>
      </c>
      <c r="R794" s="153"/>
      <c r="S794" s="153"/>
      <c r="T794" s="238">
        <f t="shared" si="109"/>
        <v>0</v>
      </c>
      <c r="AA794" s="257"/>
      <c r="AB794" s="257"/>
    </row>
    <row r="795" spans="1:28" x14ac:dyDescent="0.3">
      <c r="A795" s="287">
        <v>783</v>
      </c>
      <c r="B795" s="161"/>
      <c r="C795" s="150"/>
      <c r="D795" s="150"/>
      <c r="E795" s="150"/>
      <c r="F795" s="152"/>
      <c r="G795" s="152"/>
      <c r="H795" s="154"/>
      <c r="I795" s="155"/>
      <c r="J795" s="159"/>
      <c r="K795" s="159"/>
      <c r="L795" s="337"/>
      <c r="M795" s="343" t="str">
        <f>IF(L795="","",LOOKUP(L795,'Work Programme'!$A$8:$A$207,'Work Programme'!$B$8:$B$207))</f>
        <v/>
      </c>
      <c r="N795" s="150"/>
      <c r="O795" s="151"/>
      <c r="P795" s="254" t="str">
        <f>IF(H795="","",VLOOKUP(H795,'Overview - Financial Statement'!$A$46:$B$60,2,FALSE))</f>
        <v/>
      </c>
      <c r="Q795" s="255" t="str">
        <f t="shared" si="108"/>
        <v/>
      </c>
      <c r="R795" s="153"/>
      <c r="S795" s="153"/>
      <c r="T795" s="238">
        <f t="shared" si="109"/>
        <v>0</v>
      </c>
      <c r="AA795" s="257"/>
      <c r="AB795" s="257"/>
    </row>
    <row r="796" spans="1:28" x14ac:dyDescent="0.3">
      <c r="A796" s="287">
        <v>784</v>
      </c>
      <c r="B796" s="161"/>
      <c r="C796" s="150"/>
      <c r="D796" s="150"/>
      <c r="E796" s="150"/>
      <c r="F796" s="152"/>
      <c r="G796" s="152"/>
      <c r="H796" s="154"/>
      <c r="I796" s="155"/>
      <c r="J796" s="159"/>
      <c r="K796" s="159"/>
      <c r="L796" s="337"/>
      <c r="M796" s="343" t="str">
        <f>IF(L796="","",LOOKUP(L796,'Work Programme'!$A$8:$A$207,'Work Programme'!$B$8:$B$207))</f>
        <v/>
      </c>
      <c r="N796" s="150"/>
      <c r="O796" s="151"/>
      <c r="P796" s="254" t="str">
        <f>IF(H796="","",VLOOKUP(H796,'Overview - Financial Statement'!$A$46:$B$60,2,FALSE))</f>
        <v/>
      </c>
      <c r="Q796" s="255" t="str">
        <f t="shared" si="108"/>
        <v/>
      </c>
      <c r="R796" s="153"/>
      <c r="S796" s="153"/>
      <c r="T796" s="238">
        <f t="shared" si="109"/>
        <v>0</v>
      </c>
      <c r="AA796" s="257"/>
      <c r="AB796" s="257"/>
    </row>
    <row r="797" spans="1:28" x14ac:dyDescent="0.3">
      <c r="A797" s="287">
        <v>785</v>
      </c>
      <c r="B797" s="161"/>
      <c r="C797" s="150"/>
      <c r="D797" s="150"/>
      <c r="E797" s="150"/>
      <c r="F797" s="152"/>
      <c r="G797" s="152"/>
      <c r="H797" s="154"/>
      <c r="I797" s="155"/>
      <c r="J797" s="159"/>
      <c r="K797" s="159"/>
      <c r="L797" s="337"/>
      <c r="M797" s="343" t="str">
        <f>IF(L797="","",LOOKUP(L797,'Work Programme'!$A$8:$A$207,'Work Programme'!$B$8:$B$207))</f>
        <v/>
      </c>
      <c r="N797" s="150"/>
      <c r="O797" s="151"/>
      <c r="P797" s="254" t="str">
        <f>IF(H797="","",VLOOKUP(H797,'Overview - Financial Statement'!$A$46:$B$60,2,FALSE))</f>
        <v/>
      </c>
      <c r="Q797" s="255" t="str">
        <f t="shared" si="108"/>
        <v/>
      </c>
      <c r="R797" s="153"/>
      <c r="S797" s="153"/>
      <c r="T797" s="238">
        <f t="shared" si="109"/>
        <v>0</v>
      </c>
      <c r="AA797" s="257"/>
      <c r="AB797" s="257"/>
    </row>
    <row r="798" spans="1:28" x14ac:dyDescent="0.3">
      <c r="A798" s="287">
        <v>786</v>
      </c>
      <c r="B798" s="161"/>
      <c r="C798" s="150"/>
      <c r="D798" s="150"/>
      <c r="E798" s="150"/>
      <c r="F798" s="152"/>
      <c r="G798" s="152"/>
      <c r="H798" s="154"/>
      <c r="I798" s="155"/>
      <c r="J798" s="159"/>
      <c r="K798" s="159"/>
      <c r="L798" s="337"/>
      <c r="M798" s="343" t="str">
        <f>IF(L798="","",LOOKUP(L798,'Work Programme'!$A$8:$A$207,'Work Programme'!$B$8:$B$207))</f>
        <v/>
      </c>
      <c r="N798" s="150"/>
      <c r="O798" s="151"/>
      <c r="P798" s="254" t="str">
        <f>IF(H798="","",VLOOKUP(H798,'Overview - Financial Statement'!$A$46:$B$60,2,FALSE))</f>
        <v/>
      </c>
      <c r="Q798" s="255" t="str">
        <f t="shared" si="108"/>
        <v/>
      </c>
      <c r="R798" s="153"/>
      <c r="S798" s="153"/>
      <c r="T798" s="238">
        <f t="shared" si="109"/>
        <v>0</v>
      </c>
      <c r="AA798" s="257"/>
      <c r="AB798" s="257"/>
    </row>
    <row r="799" spans="1:28" x14ac:dyDescent="0.3">
      <c r="A799" s="287">
        <v>787</v>
      </c>
      <c r="B799" s="161"/>
      <c r="C799" s="150"/>
      <c r="D799" s="150"/>
      <c r="E799" s="150"/>
      <c r="F799" s="152"/>
      <c r="G799" s="152"/>
      <c r="H799" s="154"/>
      <c r="I799" s="155"/>
      <c r="J799" s="159"/>
      <c r="K799" s="159"/>
      <c r="L799" s="337"/>
      <c r="M799" s="343" t="str">
        <f>IF(L799="","",LOOKUP(L799,'Work Programme'!$A$8:$A$207,'Work Programme'!$B$8:$B$207))</f>
        <v/>
      </c>
      <c r="N799" s="150"/>
      <c r="O799" s="151"/>
      <c r="P799" s="254" t="str">
        <f>IF(H799="","",VLOOKUP(H799,'Overview - Financial Statement'!$A$46:$B$60,2,FALSE))</f>
        <v/>
      </c>
      <c r="Q799" s="255" t="str">
        <f t="shared" si="108"/>
        <v/>
      </c>
      <c r="R799" s="153"/>
      <c r="S799" s="153"/>
      <c r="T799" s="238">
        <f t="shared" si="109"/>
        <v>0</v>
      </c>
      <c r="AA799" s="257"/>
      <c r="AB799" s="257"/>
    </row>
    <row r="800" spans="1:28" x14ac:dyDescent="0.3">
      <c r="A800" s="287">
        <v>788</v>
      </c>
      <c r="B800" s="161"/>
      <c r="C800" s="150"/>
      <c r="D800" s="150"/>
      <c r="E800" s="150"/>
      <c r="F800" s="152"/>
      <c r="G800" s="152"/>
      <c r="H800" s="154"/>
      <c r="I800" s="155"/>
      <c r="J800" s="159"/>
      <c r="K800" s="159"/>
      <c r="L800" s="337"/>
      <c r="M800" s="343" t="str">
        <f>IF(L800="","",LOOKUP(L800,'Work Programme'!$A$8:$A$207,'Work Programme'!$B$8:$B$207))</f>
        <v/>
      </c>
      <c r="N800" s="150"/>
      <c r="O800" s="151"/>
      <c r="P800" s="254" t="str">
        <f>IF(H800="","",VLOOKUP(H800,'Overview - Financial Statement'!$A$46:$B$60,2,FALSE))</f>
        <v/>
      </c>
      <c r="Q800" s="255" t="str">
        <f t="shared" si="108"/>
        <v/>
      </c>
      <c r="R800" s="153"/>
      <c r="S800" s="153"/>
      <c r="T800" s="238">
        <f t="shared" si="109"/>
        <v>0</v>
      </c>
      <c r="AA800" s="257"/>
      <c r="AB800" s="257"/>
    </row>
    <row r="801" spans="1:28" x14ac:dyDescent="0.3">
      <c r="A801" s="287">
        <v>789</v>
      </c>
      <c r="B801" s="161"/>
      <c r="C801" s="150"/>
      <c r="D801" s="150"/>
      <c r="E801" s="150"/>
      <c r="F801" s="152"/>
      <c r="G801" s="152"/>
      <c r="H801" s="154"/>
      <c r="I801" s="155"/>
      <c r="J801" s="159"/>
      <c r="K801" s="159"/>
      <c r="L801" s="337"/>
      <c r="M801" s="343" t="str">
        <f>IF(L801="","",LOOKUP(L801,'Work Programme'!$A$8:$A$207,'Work Programme'!$B$8:$B$207))</f>
        <v/>
      </c>
      <c r="N801" s="150"/>
      <c r="O801" s="151"/>
      <c r="P801" s="254" t="str">
        <f>IF(H801="","",VLOOKUP(H801,'Overview - Financial Statement'!$A$46:$B$60,2,FALSE))</f>
        <v/>
      </c>
      <c r="Q801" s="255" t="str">
        <f t="shared" si="108"/>
        <v/>
      </c>
      <c r="R801" s="153"/>
      <c r="S801" s="153"/>
      <c r="T801" s="238">
        <f t="shared" si="109"/>
        <v>0</v>
      </c>
      <c r="AA801" s="257"/>
      <c r="AB801" s="257"/>
    </row>
    <row r="802" spans="1:28" x14ac:dyDescent="0.3">
      <c r="A802" s="287">
        <v>790</v>
      </c>
      <c r="B802" s="161"/>
      <c r="C802" s="150"/>
      <c r="D802" s="150"/>
      <c r="E802" s="150"/>
      <c r="F802" s="152"/>
      <c r="G802" s="152"/>
      <c r="H802" s="154"/>
      <c r="I802" s="155"/>
      <c r="J802" s="159"/>
      <c r="K802" s="159"/>
      <c r="L802" s="337"/>
      <c r="M802" s="343" t="str">
        <f>IF(L802="","",LOOKUP(L802,'Work Programme'!$A$8:$A$207,'Work Programme'!$B$8:$B$207))</f>
        <v/>
      </c>
      <c r="N802" s="150"/>
      <c r="O802" s="151"/>
      <c r="P802" s="254" t="str">
        <f>IF(H802="","",VLOOKUP(H802,'Overview - Financial Statement'!$A$46:$B$60,2,FALSE))</f>
        <v/>
      </c>
      <c r="Q802" s="255" t="str">
        <f t="shared" si="108"/>
        <v/>
      </c>
      <c r="R802" s="153"/>
      <c r="S802" s="153"/>
      <c r="T802" s="238">
        <f t="shared" si="109"/>
        <v>0</v>
      </c>
      <c r="AA802" s="257"/>
      <c r="AB802" s="257"/>
    </row>
    <row r="803" spans="1:28" x14ac:dyDescent="0.3">
      <c r="A803" s="287">
        <v>791</v>
      </c>
      <c r="B803" s="161"/>
      <c r="C803" s="150"/>
      <c r="D803" s="150"/>
      <c r="E803" s="150"/>
      <c r="F803" s="152"/>
      <c r="G803" s="152"/>
      <c r="H803" s="154"/>
      <c r="I803" s="155"/>
      <c r="J803" s="159"/>
      <c r="K803" s="159"/>
      <c r="L803" s="337"/>
      <c r="M803" s="343" t="str">
        <f>IF(L803="","",LOOKUP(L803,'Work Programme'!$A$8:$A$207,'Work Programme'!$B$8:$B$207))</f>
        <v/>
      </c>
      <c r="N803" s="150"/>
      <c r="O803" s="151"/>
      <c r="P803" s="254" t="str">
        <f>IF(H803="","",VLOOKUP(H803,'Overview - Financial Statement'!$A$46:$B$60,2,FALSE))</f>
        <v/>
      </c>
      <c r="Q803" s="255" t="str">
        <f t="shared" si="108"/>
        <v/>
      </c>
      <c r="R803" s="153"/>
      <c r="S803" s="153"/>
      <c r="T803" s="238">
        <f t="shared" si="109"/>
        <v>0</v>
      </c>
      <c r="AA803" s="257"/>
      <c r="AB803" s="257"/>
    </row>
    <row r="804" spans="1:28" x14ac:dyDescent="0.3">
      <c r="A804" s="287">
        <v>792</v>
      </c>
      <c r="B804" s="161"/>
      <c r="C804" s="150"/>
      <c r="D804" s="150"/>
      <c r="E804" s="150"/>
      <c r="F804" s="152"/>
      <c r="G804" s="152"/>
      <c r="H804" s="154"/>
      <c r="I804" s="155"/>
      <c r="J804" s="159"/>
      <c r="K804" s="159"/>
      <c r="L804" s="337"/>
      <c r="M804" s="343" t="str">
        <f>IF(L804="","",LOOKUP(L804,'Work Programme'!$A$8:$A$207,'Work Programme'!$B$8:$B$207))</f>
        <v/>
      </c>
      <c r="N804" s="150"/>
      <c r="O804" s="151"/>
      <c r="P804" s="254" t="str">
        <f>IF(H804="","",VLOOKUP(H804,'Overview - Financial Statement'!$A$46:$B$60,2,FALSE))</f>
        <v/>
      </c>
      <c r="Q804" s="255" t="str">
        <f t="shared" si="108"/>
        <v/>
      </c>
      <c r="R804" s="153"/>
      <c r="S804" s="153"/>
      <c r="T804" s="238">
        <f t="shared" si="109"/>
        <v>0</v>
      </c>
      <c r="AA804" s="257"/>
      <c r="AB804" s="257"/>
    </row>
    <row r="805" spans="1:28" x14ac:dyDescent="0.3">
      <c r="A805" s="287">
        <v>793</v>
      </c>
      <c r="B805" s="161"/>
      <c r="C805" s="150"/>
      <c r="D805" s="150"/>
      <c r="E805" s="150"/>
      <c r="F805" s="152"/>
      <c r="G805" s="152"/>
      <c r="H805" s="154"/>
      <c r="I805" s="155"/>
      <c r="J805" s="159"/>
      <c r="K805" s="159"/>
      <c r="L805" s="337"/>
      <c r="M805" s="343" t="str">
        <f>IF(L805="","",LOOKUP(L805,'Work Programme'!$A$8:$A$207,'Work Programme'!$B$8:$B$207))</f>
        <v/>
      </c>
      <c r="N805" s="150"/>
      <c r="O805" s="151"/>
      <c r="P805" s="254" t="str">
        <f>IF(H805="","",VLOOKUP(H805,'Overview - Financial Statement'!$A$46:$B$60,2,FALSE))</f>
        <v/>
      </c>
      <c r="Q805" s="255" t="str">
        <f t="shared" si="108"/>
        <v/>
      </c>
      <c r="R805" s="153"/>
      <c r="S805" s="153"/>
      <c r="T805" s="238">
        <f t="shared" si="109"/>
        <v>0</v>
      </c>
      <c r="AA805" s="257"/>
      <c r="AB805" s="257"/>
    </row>
    <row r="806" spans="1:28" x14ac:dyDescent="0.3">
      <c r="A806" s="287">
        <v>794</v>
      </c>
      <c r="B806" s="161"/>
      <c r="C806" s="150"/>
      <c r="D806" s="150"/>
      <c r="E806" s="150"/>
      <c r="F806" s="152"/>
      <c r="G806" s="152"/>
      <c r="H806" s="154"/>
      <c r="I806" s="155"/>
      <c r="J806" s="159"/>
      <c r="K806" s="159"/>
      <c r="L806" s="337"/>
      <c r="M806" s="343" t="str">
        <f>IF(L806="","",LOOKUP(L806,'Work Programme'!$A$8:$A$207,'Work Programme'!$B$8:$B$207))</f>
        <v/>
      </c>
      <c r="N806" s="150"/>
      <c r="O806" s="151"/>
      <c r="P806" s="254" t="str">
        <f>IF(H806="","",VLOOKUP(H806,'Overview - Financial Statement'!$A$46:$B$60,2,FALSE))</f>
        <v/>
      </c>
      <c r="Q806" s="255" t="str">
        <f t="shared" si="108"/>
        <v/>
      </c>
      <c r="R806" s="153"/>
      <c r="S806" s="153"/>
      <c r="T806" s="238">
        <f t="shared" si="109"/>
        <v>0</v>
      </c>
      <c r="AA806" s="257"/>
      <c r="AB806" s="257"/>
    </row>
    <row r="807" spans="1:28" x14ac:dyDescent="0.3">
      <c r="A807" s="287">
        <v>795</v>
      </c>
      <c r="B807" s="161"/>
      <c r="C807" s="150"/>
      <c r="D807" s="150"/>
      <c r="E807" s="150"/>
      <c r="F807" s="152"/>
      <c r="G807" s="152"/>
      <c r="H807" s="154"/>
      <c r="I807" s="155"/>
      <c r="J807" s="159"/>
      <c r="K807" s="159"/>
      <c r="L807" s="337"/>
      <c r="M807" s="343" t="str">
        <f>IF(L807="","",LOOKUP(L807,'Work Programme'!$A$8:$A$207,'Work Programme'!$B$8:$B$207))</f>
        <v/>
      </c>
      <c r="N807" s="150"/>
      <c r="O807" s="151"/>
      <c r="P807" s="254" t="str">
        <f>IF(H807="","",VLOOKUP(H807,'Overview - Financial Statement'!$A$46:$B$60,2,FALSE))</f>
        <v/>
      </c>
      <c r="Q807" s="255" t="str">
        <f t="shared" si="108"/>
        <v/>
      </c>
      <c r="R807" s="153"/>
      <c r="S807" s="153"/>
      <c r="T807" s="238">
        <f t="shared" si="109"/>
        <v>0</v>
      </c>
      <c r="AA807" s="257"/>
      <c r="AB807" s="257"/>
    </row>
    <row r="808" spans="1:28" x14ac:dyDescent="0.3">
      <c r="A808" s="287">
        <v>796</v>
      </c>
      <c r="B808" s="161"/>
      <c r="C808" s="150"/>
      <c r="D808" s="150"/>
      <c r="E808" s="150"/>
      <c r="F808" s="152"/>
      <c r="G808" s="152"/>
      <c r="H808" s="154"/>
      <c r="I808" s="155"/>
      <c r="J808" s="159"/>
      <c r="K808" s="159"/>
      <c r="L808" s="337"/>
      <c r="M808" s="343" t="str">
        <f>IF(L808="","",LOOKUP(L808,'Work Programme'!$A$8:$A$207,'Work Programme'!$B$8:$B$207))</f>
        <v/>
      </c>
      <c r="N808" s="150"/>
      <c r="O808" s="151"/>
      <c r="P808" s="254" t="str">
        <f>IF(H808="","",VLOOKUP(H808,'Overview - Financial Statement'!$A$46:$B$60,2,FALSE))</f>
        <v/>
      </c>
      <c r="Q808" s="255" t="str">
        <f t="shared" si="108"/>
        <v/>
      </c>
      <c r="R808" s="153"/>
      <c r="S808" s="153"/>
      <c r="T808" s="238">
        <f t="shared" si="109"/>
        <v>0</v>
      </c>
      <c r="AA808" s="257"/>
      <c r="AB808" s="257"/>
    </row>
    <row r="809" spans="1:28" x14ac:dyDescent="0.3">
      <c r="A809" s="287">
        <v>797</v>
      </c>
      <c r="B809" s="161"/>
      <c r="C809" s="150"/>
      <c r="D809" s="150"/>
      <c r="E809" s="150"/>
      <c r="F809" s="152"/>
      <c r="G809" s="152"/>
      <c r="H809" s="154"/>
      <c r="I809" s="155"/>
      <c r="J809" s="159"/>
      <c r="K809" s="159"/>
      <c r="L809" s="337"/>
      <c r="M809" s="343" t="str">
        <f>IF(L809="","",LOOKUP(L809,'Work Programme'!$A$8:$A$207,'Work Programme'!$B$8:$B$207))</f>
        <v/>
      </c>
      <c r="N809" s="150"/>
      <c r="O809" s="151"/>
      <c r="P809" s="254" t="str">
        <f>IF(H809="","",VLOOKUP(H809,'Overview - Financial Statement'!$A$46:$B$60,2,FALSE))</f>
        <v/>
      </c>
      <c r="Q809" s="255" t="str">
        <f t="shared" si="108"/>
        <v/>
      </c>
      <c r="R809" s="153"/>
      <c r="S809" s="153"/>
      <c r="T809" s="238">
        <f t="shared" si="109"/>
        <v>0</v>
      </c>
      <c r="AA809" s="257"/>
      <c r="AB809" s="257"/>
    </row>
    <row r="810" spans="1:28" x14ac:dyDescent="0.3">
      <c r="A810" s="287">
        <v>798</v>
      </c>
      <c r="B810" s="161"/>
      <c r="C810" s="150"/>
      <c r="D810" s="150"/>
      <c r="E810" s="150"/>
      <c r="F810" s="152"/>
      <c r="G810" s="152"/>
      <c r="H810" s="154"/>
      <c r="I810" s="155"/>
      <c r="J810" s="159"/>
      <c r="K810" s="159"/>
      <c r="L810" s="337"/>
      <c r="M810" s="343" t="str">
        <f>IF(L810="","",LOOKUP(L810,'Work Programme'!$A$8:$A$207,'Work Programme'!$B$8:$B$207))</f>
        <v/>
      </c>
      <c r="N810" s="150"/>
      <c r="O810" s="151"/>
      <c r="P810" s="254" t="str">
        <f>IF(H810="","",VLOOKUP(H810,'Overview - Financial Statement'!$A$46:$B$60,2,FALSE))</f>
        <v/>
      </c>
      <c r="Q810" s="255" t="str">
        <f t="shared" si="108"/>
        <v/>
      </c>
      <c r="R810" s="153"/>
      <c r="S810" s="153"/>
      <c r="T810" s="238">
        <f t="shared" si="109"/>
        <v>0</v>
      </c>
      <c r="AA810" s="257"/>
      <c r="AB810" s="257"/>
    </row>
    <row r="811" spans="1:28" x14ac:dyDescent="0.3">
      <c r="A811" s="287">
        <v>799</v>
      </c>
      <c r="B811" s="161"/>
      <c r="C811" s="150"/>
      <c r="D811" s="150"/>
      <c r="E811" s="150"/>
      <c r="F811" s="152"/>
      <c r="G811" s="152"/>
      <c r="H811" s="154"/>
      <c r="I811" s="155"/>
      <c r="J811" s="159"/>
      <c r="K811" s="159"/>
      <c r="L811" s="337"/>
      <c r="M811" s="343" t="str">
        <f>IF(L811="","",LOOKUP(L811,'Work Programme'!$A$8:$A$207,'Work Programme'!$B$8:$B$207))</f>
        <v/>
      </c>
      <c r="N811" s="150"/>
      <c r="O811" s="151"/>
      <c r="P811" s="254" t="str">
        <f>IF(H811="","",VLOOKUP(H811,'Overview - Financial Statement'!$A$46:$B$60,2,FALSE))</f>
        <v/>
      </c>
      <c r="Q811" s="255" t="str">
        <f t="shared" si="108"/>
        <v/>
      </c>
      <c r="R811" s="153"/>
      <c r="S811" s="153"/>
      <c r="T811" s="238">
        <f t="shared" si="109"/>
        <v>0</v>
      </c>
      <c r="AA811" s="257"/>
      <c r="AB811" s="257"/>
    </row>
    <row r="812" spans="1:28" x14ac:dyDescent="0.3">
      <c r="A812" s="287">
        <v>800</v>
      </c>
      <c r="B812" s="161"/>
      <c r="C812" s="150"/>
      <c r="D812" s="150"/>
      <c r="E812" s="150"/>
      <c r="F812" s="152"/>
      <c r="G812" s="152"/>
      <c r="H812" s="154"/>
      <c r="I812" s="155"/>
      <c r="J812" s="159"/>
      <c r="K812" s="159"/>
      <c r="L812" s="337"/>
      <c r="M812" s="343" t="str">
        <f>IF(L812="","",LOOKUP(L812,'Work Programme'!$A$8:$A$207,'Work Programme'!$B$8:$B$207))</f>
        <v/>
      </c>
      <c r="N812" s="150"/>
      <c r="O812" s="151"/>
      <c r="P812" s="254" t="str">
        <f>IF(H812="","",VLOOKUP(H812,'Overview - Financial Statement'!$A$46:$B$60,2,FALSE))</f>
        <v/>
      </c>
      <c r="Q812" s="255" t="str">
        <f t="shared" si="108"/>
        <v/>
      </c>
      <c r="R812" s="153"/>
      <c r="S812" s="153"/>
      <c r="T812" s="238">
        <f t="shared" si="109"/>
        <v>0</v>
      </c>
      <c r="AA812" s="257"/>
      <c r="AB812" s="257"/>
    </row>
    <row r="813" spans="1:28" x14ac:dyDescent="0.3">
      <c r="A813" s="287">
        <v>801</v>
      </c>
      <c r="B813" s="161"/>
      <c r="C813" s="150"/>
      <c r="D813" s="150"/>
      <c r="E813" s="150"/>
      <c r="F813" s="152"/>
      <c r="G813" s="152"/>
      <c r="H813" s="154"/>
      <c r="I813" s="155"/>
      <c r="J813" s="159"/>
      <c r="K813" s="159"/>
      <c r="L813" s="337"/>
      <c r="M813" s="343" t="str">
        <f>IF(L813="","",LOOKUP(L813,'Work Programme'!$A$8:$A$207,'Work Programme'!$B$8:$B$207))</f>
        <v/>
      </c>
      <c r="N813" s="150"/>
      <c r="O813" s="151"/>
      <c r="P813" s="254" t="str">
        <f>IF(H813="","",VLOOKUP(H813,'Overview - Financial Statement'!$A$46:$B$60,2,FALSE))</f>
        <v/>
      </c>
      <c r="Q813" s="255" t="str">
        <f t="shared" si="108"/>
        <v/>
      </c>
      <c r="R813" s="153"/>
      <c r="S813" s="153"/>
      <c r="T813" s="238">
        <f t="shared" si="109"/>
        <v>0</v>
      </c>
      <c r="AA813" s="257"/>
      <c r="AB813" s="257"/>
    </row>
    <row r="814" spans="1:28" x14ac:dyDescent="0.3">
      <c r="A814" s="287">
        <v>802</v>
      </c>
      <c r="B814" s="161"/>
      <c r="C814" s="150"/>
      <c r="D814" s="150"/>
      <c r="E814" s="150"/>
      <c r="F814" s="152"/>
      <c r="G814" s="152"/>
      <c r="H814" s="154"/>
      <c r="I814" s="155"/>
      <c r="J814" s="159"/>
      <c r="K814" s="159"/>
      <c r="L814" s="337"/>
      <c r="M814" s="343" t="str">
        <f>IF(L814="","",LOOKUP(L814,'Work Programme'!$A$8:$A$207,'Work Programme'!$B$8:$B$207))</f>
        <v/>
      </c>
      <c r="N814" s="150"/>
      <c r="O814" s="151"/>
      <c r="P814" s="254" t="str">
        <f>IF(H814="","",VLOOKUP(H814,'Overview - Financial Statement'!$A$46:$B$60,2,FALSE))</f>
        <v/>
      </c>
      <c r="Q814" s="255" t="str">
        <f t="shared" si="108"/>
        <v/>
      </c>
      <c r="R814" s="153"/>
      <c r="S814" s="153"/>
      <c r="T814" s="238">
        <f t="shared" si="109"/>
        <v>0</v>
      </c>
      <c r="AA814" s="257"/>
      <c r="AB814" s="257"/>
    </row>
    <row r="815" spans="1:28" x14ac:dyDescent="0.3">
      <c r="A815" s="287">
        <v>803</v>
      </c>
      <c r="B815" s="161"/>
      <c r="C815" s="150"/>
      <c r="D815" s="150"/>
      <c r="E815" s="150"/>
      <c r="F815" s="152"/>
      <c r="G815" s="152"/>
      <c r="H815" s="154"/>
      <c r="I815" s="155"/>
      <c r="J815" s="159"/>
      <c r="K815" s="159"/>
      <c r="L815" s="337"/>
      <c r="M815" s="343" t="str">
        <f>IF(L815="","",LOOKUP(L815,'Work Programme'!$A$8:$A$207,'Work Programme'!$B$8:$B$207))</f>
        <v/>
      </c>
      <c r="N815" s="150"/>
      <c r="O815" s="151"/>
      <c r="P815" s="254" t="str">
        <f>IF(H815="","",VLOOKUP(H815,'Overview - Financial Statement'!$A$46:$B$60,2,FALSE))</f>
        <v/>
      </c>
      <c r="Q815" s="255" t="str">
        <f t="shared" si="108"/>
        <v/>
      </c>
      <c r="R815" s="153"/>
      <c r="S815" s="153"/>
      <c r="T815" s="238">
        <f t="shared" si="109"/>
        <v>0</v>
      </c>
      <c r="AA815" s="257"/>
      <c r="AB815" s="257"/>
    </row>
    <row r="816" spans="1:28" x14ac:dyDescent="0.3">
      <c r="A816" s="287">
        <v>804</v>
      </c>
      <c r="B816" s="161"/>
      <c r="C816" s="150"/>
      <c r="D816" s="150"/>
      <c r="E816" s="150"/>
      <c r="F816" s="152"/>
      <c r="G816" s="152"/>
      <c r="H816" s="154"/>
      <c r="I816" s="155"/>
      <c r="J816" s="159"/>
      <c r="K816" s="159"/>
      <c r="L816" s="337"/>
      <c r="M816" s="343" t="str">
        <f>IF(L816="","",LOOKUP(L816,'Work Programme'!$A$8:$A$207,'Work Programme'!$B$8:$B$207))</f>
        <v/>
      </c>
      <c r="N816" s="150"/>
      <c r="O816" s="151"/>
      <c r="P816" s="254" t="str">
        <f>IF(H816="","",VLOOKUP(H816,'Overview - Financial Statement'!$A$46:$B$60,2,FALSE))</f>
        <v/>
      </c>
      <c r="Q816" s="255" t="str">
        <f t="shared" si="108"/>
        <v/>
      </c>
      <c r="R816" s="153"/>
      <c r="S816" s="153"/>
      <c r="T816" s="238">
        <f t="shared" si="109"/>
        <v>0</v>
      </c>
      <c r="AA816" s="257"/>
      <c r="AB816" s="257"/>
    </row>
    <row r="817" spans="1:28" x14ac:dyDescent="0.3">
      <c r="A817" s="287">
        <v>805</v>
      </c>
      <c r="B817" s="161"/>
      <c r="C817" s="150"/>
      <c r="D817" s="150"/>
      <c r="E817" s="150"/>
      <c r="F817" s="152"/>
      <c r="G817" s="152"/>
      <c r="H817" s="154"/>
      <c r="I817" s="155"/>
      <c r="J817" s="159"/>
      <c r="K817" s="159"/>
      <c r="L817" s="337"/>
      <c r="M817" s="343" t="str">
        <f>IF(L817="","",LOOKUP(L817,'Work Programme'!$A$8:$A$207,'Work Programme'!$B$8:$B$207))</f>
        <v/>
      </c>
      <c r="N817" s="150"/>
      <c r="O817" s="151"/>
      <c r="P817" s="254" t="str">
        <f>IF(H817="","",VLOOKUP(H817,'Overview - Financial Statement'!$A$46:$B$60,2,FALSE))</f>
        <v/>
      </c>
      <c r="Q817" s="255" t="str">
        <f t="shared" si="108"/>
        <v/>
      </c>
      <c r="R817" s="153"/>
      <c r="S817" s="153"/>
      <c r="T817" s="238">
        <f t="shared" si="109"/>
        <v>0</v>
      </c>
      <c r="AA817" s="257"/>
      <c r="AB817" s="257"/>
    </row>
    <row r="818" spans="1:28" x14ac:dyDescent="0.3">
      <c r="A818" s="287">
        <v>806</v>
      </c>
      <c r="B818" s="161"/>
      <c r="C818" s="150"/>
      <c r="D818" s="150"/>
      <c r="E818" s="150"/>
      <c r="F818" s="152"/>
      <c r="G818" s="152"/>
      <c r="H818" s="154"/>
      <c r="I818" s="155"/>
      <c r="J818" s="159"/>
      <c r="K818" s="159"/>
      <c r="L818" s="337"/>
      <c r="M818" s="343" t="str">
        <f>IF(L818="","",LOOKUP(L818,'Work Programme'!$A$8:$A$207,'Work Programme'!$B$8:$B$207))</f>
        <v/>
      </c>
      <c r="N818" s="150"/>
      <c r="O818" s="151"/>
      <c r="P818" s="254" t="str">
        <f>IF(H818="","",VLOOKUP(H818,'Overview - Financial Statement'!$A$46:$B$60,2,FALSE))</f>
        <v/>
      </c>
      <c r="Q818" s="255" t="str">
        <f t="shared" si="108"/>
        <v/>
      </c>
      <c r="R818" s="153"/>
      <c r="S818" s="153"/>
      <c r="T818" s="238">
        <f t="shared" si="109"/>
        <v>0</v>
      </c>
      <c r="AA818" s="257"/>
      <c r="AB818" s="257"/>
    </row>
    <row r="819" spans="1:28" x14ac:dyDescent="0.3">
      <c r="A819" s="287">
        <v>807</v>
      </c>
      <c r="B819" s="161"/>
      <c r="C819" s="150"/>
      <c r="D819" s="150"/>
      <c r="E819" s="150"/>
      <c r="F819" s="152"/>
      <c r="G819" s="152"/>
      <c r="H819" s="154"/>
      <c r="I819" s="155"/>
      <c r="J819" s="159"/>
      <c r="K819" s="159"/>
      <c r="L819" s="337"/>
      <c r="M819" s="343" t="str">
        <f>IF(L819="","",LOOKUP(L819,'Work Programme'!$A$8:$A$207,'Work Programme'!$B$8:$B$207))</f>
        <v/>
      </c>
      <c r="N819" s="150"/>
      <c r="O819" s="151"/>
      <c r="P819" s="254" t="str">
        <f>IF(H819="","",VLOOKUP(H819,'Overview - Financial Statement'!$A$46:$B$60,2,FALSE))</f>
        <v/>
      </c>
      <c r="Q819" s="255" t="str">
        <f t="shared" si="108"/>
        <v/>
      </c>
      <c r="R819" s="153"/>
      <c r="S819" s="153"/>
      <c r="T819" s="238">
        <f t="shared" si="109"/>
        <v>0</v>
      </c>
      <c r="AA819" s="257"/>
      <c r="AB819" s="257"/>
    </row>
    <row r="820" spans="1:28" x14ac:dyDescent="0.3">
      <c r="A820" s="287">
        <v>808</v>
      </c>
      <c r="B820" s="161"/>
      <c r="C820" s="150"/>
      <c r="D820" s="150"/>
      <c r="E820" s="150"/>
      <c r="F820" s="152"/>
      <c r="G820" s="152"/>
      <c r="H820" s="154"/>
      <c r="I820" s="155"/>
      <c r="J820" s="159"/>
      <c r="K820" s="159"/>
      <c r="L820" s="337"/>
      <c r="M820" s="343" t="str">
        <f>IF(L820="","",LOOKUP(L820,'Work Programme'!$A$8:$A$207,'Work Programme'!$B$8:$B$207))</f>
        <v/>
      </c>
      <c r="N820" s="150"/>
      <c r="O820" s="151"/>
      <c r="P820" s="254" t="str">
        <f>IF(H820="","",VLOOKUP(H820,'Overview - Financial Statement'!$A$46:$B$60,2,FALSE))</f>
        <v/>
      </c>
      <c r="Q820" s="255" t="str">
        <f t="shared" si="108"/>
        <v/>
      </c>
      <c r="R820" s="153"/>
      <c r="S820" s="153"/>
      <c r="T820" s="238">
        <f t="shared" si="109"/>
        <v>0</v>
      </c>
      <c r="AA820" s="257"/>
      <c r="AB820" s="257"/>
    </row>
    <row r="821" spans="1:28" x14ac:dyDescent="0.3">
      <c r="A821" s="287">
        <v>809</v>
      </c>
      <c r="B821" s="161"/>
      <c r="C821" s="150"/>
      <c r="D821" s="150"/>
      <c r="E821" s="150"/>
      <c r="F821" s="152"/>
      <c r="G821" s="152"/>
      <c r="H821" s="154"/>
      <c r="I821" s="155"/>
      <c r="J821" s="159"/>
      <c r="K821" s="159"/>
      <c r="L821" s="337"/>
      <c r="M821" s="343" t="str">
        <f>IF(L821="","",LOOKUP(L821,'Work Programme'!$A$8:$A$207,'Work Programme'!$B$8:$B$207))</f>
        <v/>
      </c>
      <c r="N821" s="150"/>
      <c r="O821" s="151"/>
      <c r="P821" s="254" t="str">
        <f>IF(H821="","",VLOOKUP(H821,'Overview - Financial Statement'!$A$46:$B$60,2,FALSE))</f>
        <v/>
      </c>
      <c r="Q821" s="255" t="str">
        <f t="shared" si="108"/>
        <v/>
      </c>
      <c r="R821" s="153"/>
      <c r="S821" s="153"/>
      <c r="T821" s="238">
        <f t="shared" si="109"/>
        <v>0</v>
      </c>
      <c r="AA821" s="257"/>
      <c r="AB821" s="257"/>
    </row>
    <row r="822" spans="1:28" x14ac:dyDescent="0.3">
      <c r="A822" s="287">
        <v>810</v>
      </c>
      <c r="B822" s="161"/>
      <c r="C822" s="150"/>
      <c r="D822" s="150"/>
      <c r="E822" s="150"/>
      <c r="F822" s="152"/>
      <c r="G822" s="152"/>
      <c r="H822" s="154"/>
      <c r="I822" s="155"/>
      <c r="J822" s="159"/>
      <c r="K822" s="159"/>
      <c r="L822" s="337"/>
      <c r="M822" s="343" t="str">
        <f>IF(L822="","",LOOKUP(L822,'Work Programme'!$A$8:$A$207,'Work Programme'!$B$8:$B$207))</f>
        <v/>
      </c>
      <c r="N822" s="150"/>
      <c r="O822" s="151"/>
      <c r="P822" s="254" t="str">
        <f>IF(H822="","",VLOOKUP(H822,'Overview - Financial Statement'!$A$46:$B$60,2,FALSE))</f>
        <v/>
      </c>
      <c r="Q822" s="255" t="str">
        <f t="shared" si="108"/>
        <v/>
      </c>
      <c r="R822" s="153"/>
      <c r="S822" s="153"/>
      <c r="T822" s="238">
        <f t="shared" si="109"/>
        <v>0</v>
      </c>
      <c r="AA822" s="257"/>
      <c r="AB822" s="257"/>
    </row>
    <row r="823" spans="1:28" x14ac:dyDescent="0.3">
      <c r="A823" s="287">
        <v>811</v>
      </c>
      <c r="B823" s="161"/>
      <c r="C823" s="150"/>
      <c r="D823" s="150"/>
      <c r="E823" s="150"/>
      <c r="F823" s="152"/>
      <c r="G823" s="152"/>
      <c r="H823" s="154"/>
      <c r="I823" s="155"/>
      <c r="J823" s="159"/>
      <c r="K823" s="159"/>
      <c r="L823" s="337"/>
      <c r="M823" s="343" t="str">
        <f>IF(L823="","",LOOKUP(L823,'Work Programme'!$A$8:$A$207,'Work Programme'!$B$8:$B$207))</f>
        <v/>
      </c>
      <c r="N823" s="150"/>
      <c r="O823" s="151"/>
      <c r="P823" s="254" t="str">
        <f>IF(H823="","",VLOOKUP(H823,'Overview - Financial Statement'!$A$46:$B$60,2,FALSE))</f>
        <v/>
      </c>
      <c r="Q823" s="255" t="str">
        <f t="shared" si="108"/>
        <v/>
      </c>
      <c r="R823" s="153"/>
      <c r="S823" s="153"/>
      <c r="T823" s="238">
        <f t="shared" si="109"/>
        <v>0</v>
      </c>
      <c r="AA823" s="257"/>
      <c r="AB823" s="257"/>
    </row>
    <row r="824" spans="1:28" x14ac:dyDescent="0.3">
      <c r="A824" s="287">
        <v>812</v>
      </c>
      <c r="B824" s="161"/>
      <c r="C824" s="150"/>
      <c r="D824" s="150"/>
      <c r="E824" s="150"/>
      <c r="F824" s="152"/>
      <c r="G824" s="152"/>
      <c r="H824" s="154"/>
      <c r="I824" s="155"/>
      <c r="J824" s="159"/>
      <c r="K824" s="159"/>
      <c r="L824" s="337"/>
      <c r="M824" s="343" t="str">
        <f>IF(L824="","",LOOKUP(L824,'Work Programme'!$A$8:$A$207,'Work Programme'!$B$8:$B$207))</f>
        <v/>
      </c>
      <c r="N824" s="150"/>
      <c r="O824" s="151"/>
      <c r="P824" s="254" t="str">
        <f>IF(H824="","",VLOOKUP(H824,'Overview - Financial Statement'!$A$46:$B$60,2,FALSE))</f>
        <v/>
      </c>
      <c r="Q824" s="255" t="str">
        <f t="shared" si="108"/>
        <v/>
      </c>
      <c r="R824" s="153"/>
      <c r="S824" s="153"/>
      <c r="T824" s="238">
        <f t="shared" si="109"/>
        <v>0</v>
      </c>
      <c r="AA824" s="257"/>
      <c r="AB824" s="257"/>
    </row>
    <row r="825" spans="1:28" x14ac:dyDescent="0.3">
      <c r="A825" s="287">
        <v>813</v>
      </c>
      <c r="B825" s="161"/>
      <c r="C825" s="150"/>
      <c r="D825" s="150"/>
      <c r="E825" s="150"/>
      <c r="F825" s="152"/>
      <c r="G825" s="152"/>
      <c r="H825" s="154"/>
      <c r="I825" s="155"/>
      <c r="J825" s="159"/>
      <c r="K825" s="159"/>
      <c r="L825" s="337"/>
      <c r="M825" s="343" t="str">
        <f>IF(L825="","",LOOKUP(L825,'Work Programme'!$A$8:$A$207,'Work Programme'!$B$8:$B$207))</f>
        <v/>
      </c>
      <c r="N825" s="150"/>
      <c r="O825" s="151"/>
      <c r="P825" s="254" t="str">
        <f>IF(H825="","",VLOOKUP(H825,'Overview - Financial Statement'!$A$46:$B$60,2,FALSE))</f>
        <v/>
      </c>
      <c r="Q825" s="255" t="str">
        <f t="shared" si="108"/>
        <v/>
      </c>
      <c r="R825" s="153"/>
      <c r="S825" s="153"/>
      <c r="T825" s="238">
        <f t="shared" si="109"/>
        <v>0</v>
      </c>
      <c r="AA825" s="257"/>
      <c r="AB825" s="257"/>
    </row>
    <row r="826" spans="1:28" x14ac:dyDescent="0.3">
      <c r="A826" s="287">
        <v>814</v>
      </c>
      <c r="B826" s="161"/>
      <c r="C826" s="150"/>
      <c r="D826" s="150"/>
      <c r="E826" s="150"/>
      <c r="F826" s="152"/>
      <c r="G826" s="152"/>
      <c r="H826" s="154"/>
      <c r="I826" s="155"/>
      <c r="J826" s="159"/>
      <c r="K826" s="159"/>
      <c r="L826" s="337"/>
      <c r="M826" s="343" t="str">
        <f>IF(L826="","",LOOKUP(L826,'Work Programme'!$A$8:$A$207,'Work Programme'!$B$8:$B$207))</f>
        <v/>
      </c>
      <c r="N826" s="150"/>
      <c r="O826" s="151"/>
      <c r="P826" s="254" t="str">
        <f>IF(H826="","",VLOOKUP(H826,'Overview - Financial Statement'!$A$46:$B$60,2,FALSE))</f>
        <v/>
      </c>
      <c r="Q826" s="255" t="str">
        <f t="shared" si="108"/>
        <v/>
      </c>
      <c r="R826" s="153"/>
      <c r="S826" s="153"/>
      <c r="T826" s="238">
        <f t="shared" si="109"/>
        <v>0</v>
      </c>
      <c r="AA826" s="257"/>
      <c r="AB826" s="257"/>
    </row>
    <row r="827" spans="1:28" x14ac:dyDescent="0.3">
      <c r="A827" s="287">
        <v>815</v>
      </c>
      <c r="B827" s="161"/>
      <c r="C827" s="150"/>
      <c r="D827" s="150"/>
      <c r="E827" s="150"/>
      <c r="F827" s="152"/>
      <c r="G827" s="152"/>
      <c r="H827" s="154"/>
      <c r="I827" s="155"/>
      <c r="J827" s="159"/>
      <c r="K827" s="159"/>
      <c r="L827" s="337"/>
      <c r="M827" s="343" t="str">
        <f>IF(L827="","",LOOKUP(L827,'Work Programme'!$A$8:$A$207,'Work Programme'!$B$8:$B$207))</f>
        <v/>
      </c>
      <c r="N827" s="150"/>
      <c r="O827" s="151"/>
      <c r="P827" s="254" t="str">
        <f>IF(H827="","",VLOOKUP(H827,'Overview - Financial Statement'!$A$46:$B$60,2,FALSE))</f>
        <v/>
      </c>
      <c r="Q827" s="255" t="str">
        <f t="shared" si="108"/>
        <v/>
      </c>
      <c r="R827" s="153"/>
      <c r="S827" s="153"/>
      <c r="T827" s="238">
        <f t="shared" si="109"/>
        <v>0</v>
      </c>
      <c r="AA827" s="257"/>
      <c r="AB827" s="257"/>
    </row>
    <row r="828" spans="1:28" x14ac:dyDescent="0.3">
      <c r="A828" s="287">
        <v>816</v>
      </c>
      <c r="B828" s="161"/>
      <c r="C828" s="150"/>
      <c r="D828" s="150"/>
      <c r="E828" s="150"/>
      <c r="F828" s="152"/>
      <c r="G828" s="152"/>
      <c r="H828" s="154"/>
      <c r="I828" s="155"/>
      <c r="J828" s="159"/>
      <c r="K828" s="159"/>
      <c r="L828" s="337"/>
      <c r="M828" s="343" t="str">
        <f>IF(L828="","",LOOKUP(L828,'Work Programme'!$A$8:$A$207,'Work Programme'!$B$8:$B$207))</f>
        <v/>
      </c>
      <c r="N828" s="150"/>
      <c r="O828" s="151"/>
      <c r="P828" s="254" t="str">
        <f>IF(H828="","",VLOOKUP(H828,'Overview - Financial Statement'!$A$46:$B$60,2,FALSE))</f>
        <v/>
      </c>
      <c r="Q828" s="255" t="str">
        <f t="shared" si="108"/>
        <v/>
      </c>
      <c r="R828" s="153"/>
      <c r="S828" s="153"/>
      <c r="T828" s="238">
        <f t="shared" si="109"/>
        <v>0</v>
      </c>
      <c r="AA828" s="257"/>
      <c r="AB828" s="257"/>
    </row>
    <row r="829" spans="1:28" x14ac:dyDescent="0.3">
      <c r="A829" s="287">
        <v>817</v>
      </c>
      <c r="B829" s="161"/>
      <c r="C829" s="150"/>
      <c r="D829" s="150"/>
      <c r="E829" s="150"/>
      <c r="F829" s="152"/>
      <c r="G829" s="152"/>
      <c r="H829" s="154"/>
      <c r="I829" s="155"/>
      <c r="J829" s="159"/>
      <c r="K829" s="159"/>
      <c r="L829" s="337"/>
      <c r="M829" s="343" t="str">
        <f>IF(L829="","",LOOKUP(L829,'Work Programme'!$A$8:$A$207,'Work Programme'!$B$8:$B$207))</f>
        <v/>
      </c>
      <c r="N829" s="150"/>
      <c r="O829" s="151"/>
      <c r="P829" s="254" t="str">
        <f>IF(H829="","",VLOOKUP(H829,'Overview - Financial Statement'!$A$46:$B$60,2,FALSE))</f>
        <v/>
      </c>
      <c r="Q829" s="255" t="str">
        <f t="shared" si="108"/>
        <v/>
      </c>
      <c r="R829" s="153"/>
      <c r="S829" s="153"/>
      <c r="T829" s="238">
        <f t="shared" si="109"/>
        <v>0</v>
      </c>
      <c r="AA829" s="257"/>
      <c r="AB829" s="257"/>
    </row>
    <row r="830" spans="1:28" x14ac:dyDescent="0.3">
      <c r="A830" s="287">
        <v>818</v>
      </c>
      <c r="B830" s="161"/>
      <c r="C830" s="150"/>
      <c r="D830" s="150"/>
      <c r="E830" s="150"/>
      <c r="F830" s="152"/>
      <c r="G830" s="152"/>
      <c r="H830" s="154"/>
      <c r="I830" s="155"/>
      <c r="J830" s="159"/>
      <c r="K830" s="159"/>
      <c r="L830" s="337"/>
      <c r="M830" s="343" t="str">
        <f>IF(L830="","",LOOKUP(L830,'Work Programme'!$A$8:$A$207,'Work Programme'!$B$8:$B$207))</f>
        <v/>
      </c>
      <c r="N830" s="150"/>
      <c r="O830" s="151"/>
      <c r="P830" s="254" t="str">
        <f>IF(H830="","",VLOOKUP(H830,'Overview - Financial Statement'!$A$46:$B$60,2,FALSE))</f>
        <v/>
      </c>
      <c r="Q830" s="255" t="str">
        <f t="shared" si="108"/>
        <v/>
      </c>
      <c r="R830" s="153"/>
      <c r="S830" s="153"/>
      <c r="T830" s="238">
        <f t="shared" si="109"/>
        <v>0</v>
      </c>
      <c r="AA830" s="257"/>
      <c r="AB830" s="257"/>
    </row>
    <row r="831" spans="1:28" x14ac:dyDescent="0.3">
      <c r="A831" s="287">
        <v>819</v>
      </c>
      <c r="B831" s="161"/>
      <c r="C831" s="150"/>
      <c r="D831" s="150"/>
      <c r="E831" s="150"/>
      <c r="F831" s="152"/>
      <c r="G831" s="152"/>
      <c r="H831" s="154"/>
      <c r="I831" s="155"/>
      <c r="J831" s="159"/>
      <c r="K831" s="159"/>
      <c r="L831" s="337"/>
      <c r="M831" s="343" t="str">
        <f>IF(L831="","",LOOKUP(L831,'Work Programme'!$A$8:$A$207,'Work Programme'!$B$8:$B$207))</f>
        <v/>
      </c>
      <c r="N831" s="150"/>
      <c r="O831" s="151"/>
      <c r="P831" s="254" t="str">
        <f>IF(H831="","",VLOOKUP(H831,'Overview - Financial Statement'!$A$46:$B$60,2,FALSE))</f>
        <v/>
      </c>
      <c r="Q831" s="255" t="str">
        <f t="shared" si="108"/>
        <v/>
      </c>
      <c r="R831" s="153"/>
      <c r="S831" s="153"/>
      <c r="T831" s="238">
        <f t="shared" si="109"/>
        <v>0</v>
      </c>
      <c r="AA831" s="257"/>
      <c r="AB831" s="257"/>
    </row>
    <row r="832" spans="1:28" x14ac:dyDescent="0.3">
      <c r="A832" s="287">
        <v>820</v>
      </c>
      <c r="B832" s="161"/>
      <c r="C832" s="150"/>
      <c r="D832" s="150"/>
      <c r="E832" s="150"/>
      <c r="F832" s="152"/>
      <c r="G832" s="152"/>
      <c r="H832" s="154"/>
      <c r="I832" s="155"/>
      <c r="J832" s="159"/>
      <c r="K832" s="159"/>
      <c r="L832" s="337"/>
      <c r="M832" s="343" t="str">
        <f>IF(L832="","",LOOKUP(L832,'Work Programme'!$A$8:$A$207,'Work Programme'!$B$8:$B$207))</f>
        <v/>
      </c>
      <c r="N832" s="150"/>
      <c r="O832" s="151"/>
      <c r="P832" s="254" t="str">
        <f>IF(H832="","",VLOOKUP(H832,'Overview - Financial Statement'!$A$46:$B$60,2,FALSE))</f>
        <v/>
      </c>
      <c r="Q832" s="255" t="str">
        <f t="shared" si="108"/>
        <v/>
      </c>
      <c r="R832" s="153"/>
      <c r="S832" s="153"/>
      <c r="T832" s="238">
        <f t="shared" si="109"/>
        <v>0</v>
      </c>
      <c r="AA832" s="257"/>
      <c r="AB832" s="257"/>
    </row>
    <row r="833" spans="1:28" x14ac:dyDescent="0.3">
      <c r="A833" s="287">
        <v>821</v>
      </c>
      <c r="B833" s="161"/>
      <c r="C833" s="150"/>
      <c r="D833" s="150"/>
      <c r="E833" s="150"/>
      <c r="F833" s="152"/>
      <c r="G833" s="152"/>
      <c r="H833" s="154"/>
      <c r="I833" s="155"/>
      <c r="J833" s="159"/>
      <c r="K833" s="159"/>
      <c r="L833" s="337"/>
      <c r="M833" s="343" t="str">
        <f>IF(L833="","",LOOKUP(L833,'Work Programme'!$A$8:$A$207,'Work Programme'!$B$8:$B$207))</f>
        <v/>
      </c>
      <c r="N833" s="150"/>
      <c r="O833" s="151"/>
      <c r="P833" s="254" t="str">
        <f>IF(H833="","",VLOOKUP(H833,'Overview - Financial Statement'!$A$46:$B$60,2,FALSE))</f>
        <v/>
      </c>
      <c r="Q833" s="255" t="str">
        <f t="shared" si="108"/>
        <v/>
      </c>
      <c r="R833" s="153"/>
      <c r="S833" s="153"/>
      <c r="T833" s="238">
        <f t="shared" si="109"/>
        <v>0</v>
      </c>
      <c r="AA833" s="257"/>
      <c r="AB833" s="257"/>
    </row>
    <row r="834" spans="1:28" x14ac:dyDescent="0.3">
      <c r="A834" s="287">
        <v>822</v>
      </c>
      <c r="B834" s="161"/>
      <c r="C834" s="150"/>
      <c r="D834" s="150"/>
      <c r="E834" s="150"/>
      <c r="F834" s="152"/>
      <c r="G834" s="152"/>
      <c r="H834" s="154"/>
      <c r="I834" s="155"/>
      <c r="J834" s="159"/>
      <c r="K834" s="159"/>
      <c r="L834" s="337"/>
      <c r="M834" s="343" t="str">
        <f>IF(L834="","",LOOKUP(L834,'Work Programme'!$A$8:$A$207,'Work Programme'!$B$8:$B$207))</f>
        <v/>
      </c>
      <c r="N834" s="150"/>
      <c r="O834" s="151"/>
      <c r="P834" s="254" t="str">
        <f>IF(H834="","",VLOOKUP(H834,'Overview - Financial Statement'!$A$46:$B$60,2,FALSE))</f>
        <v/>
      </c>
      <c r="Q834" s="255" t="str">
        <f t="shared" si="108"/>
        <v/>
      </c>
      <c r="R834" s="153"/>
      <c r="S834" s="153"/>
      <c r="T834" s="238">
        <f t="shared" si="109"/>
        <v>0</v>
      </c>
      <c r="AA834" s="257"/>
      <c r="AB834" s="257"/>
    </row>
    <row r="835" spans="1:28" x14ac:dyDescent="0.3">
      <c r="A835" s="287">
        <v>823</v>
      </c>
      <c r="B835" s="161"/>
      <c r="C835" s="150"/>
      <c r="D835" s="150"/>
      <c r="E835" s="150"/>
      <c r="F835" s="152"/>
      <c r="G835" s="152"/>
      <c r="H835" s="154"/>
      <c r="I835" s="155"/>
      <c r="J835" s="159"/>
      <c r="K835" s="159"/>
      <c r="L835" s="337"/>
      <c r="M835" s="343" t="str">
        <f>IF(L835="","",LOOKUP(L835,'Work Programme'!$A$8:$A$207,'Work Programme'!$B$8:$B$207))</f>
        <v/>
      </c>
      <c r="N835" s="150"/>
      <c r="O835" s="151"/>
      <c r="P835" s="254" t="str">
        <f>IF(H835="","",VLOOKUP(H835,'Overview - Financial Statement'!$A$46:$B$60,2,FALSE))</f>
        <v/>
      </c>
      <c r="Q835" s="255" t="str">
        <f t="shared" si="108"/>
        <v/>
      </c>
      <c r="R835" s="153"/>
      <c r="S835" s="153"/>
      <c r="T835" s="238">
        <f t="shared" si="109"/>
        <v>0</v>
      </c>
      <c r="AA835" s="257"/>
      <c r="AB835" s="257"/>
    </row>
    <row r="836" spans="1:28" x14ac:dyDescent="0.3">
      <c r="A836" s="287">
        <v>824</v>
      </c>
      <c r="B836" s="161"/>
      <c r="C836" s="150"/>
      <c r="D836" s="150"/>
      <c r="E836" s="150"/>
      <c r="F836" s="152"/>
      <c r="G836" s="152"/>
      <c r="H836" s="154"/>
      <c r="I836" s="155"/>
      <c r="J836" s="159"/>
      <c r="K836" s="159"/>
      <c r="L836" s="337"/>
      <c r="M836" s="343" t="str">
        <f>IF(L836="","",LOOKUP(L836,'Work Programme'!$A$8:$A$207,'Work Programme'!$B$8:$B$207))</f>
        <v/>
      </c>
      <c r="N836" s="150"/>
      <c r="O836" s="151"/>
      <c r="P836" s="254" t="str">
        <f>IF(H836="","",VLOOKUP(H836,'Overview - Financial Statement'!$A$46:$B$60,2,FALSE))</f>
        <v/>
      </c>
      <c r="Q836" s="255" t="str">
        <f t="shared" si="108"/>
        <v/>
      </c>
      <c r="R836" s="153"/>
      <c r="S836" s="153"/>
      <c r="T836" s="238">
        <f t="shared" si="109"/>
        <v>0</v>
      </c>
      <c r="AA836" s="257"/>
      <c r="AB836" s="257"/>
    </row>
    <row r="837" spans="1:28" x14ac:dyDescent="0.3">
      <c r="A837" s="287">
        <v>825</v>
      </c>
      <c r="B837" s="161"/>
      <c r="C837" s="150"/>
      <c r="D837" s="150"/>
      <c r="E837" s="150"/>
      <c r="F837" s="152"/>
      <c r="G837" s="152"/>
      <c r="H837" s="154"/>
      <c r="I837" s="155"/>
      <c r="J837" s="159"/>
      <c r="K837" s="159"/>
      <c r="L837" s="337"/>
      <c r="M837" s="343" t="str">
        <f>IF(L837="","",LOOKUP(L837,'Work Programme'!$A$8:$A$207,'Work Programme'!$B$8:$B$207))</f>
        <v/>
      </c>
      <c r="N837" s="150"/>
      <c r="O837" s="151"/>
      <c r="P837" s="254" t="str">
        <f>IF(H837="","",VLOOKUP(H837,'Overview - Financial Statement'!$A$46:$B$60,2,FALSE))</f>
        <v/>
      </c>
      <c r="Q837" s="255" t="str">
        <f t="shared" si="108"/>
        <v/>
      </c>
      <c r="R837" s="153"/>
      <c r="S837" s="153"/>
      <c r="T837" s="238">
        <f t="shared" si="109"/>
        <v>0</v>
      </c>
      <c r="AA837" s="257"/>
      <c r="AB837" s="257"/>
    </row>
    <row r="838" spans="1:28" x14ac:dyDescent="0.3">
      <c r="A838" s="287">
        <v>826</v>
      </c>
      <c r="B838" s="161"/>
      <c r="C838" s="150"/>
      <c r="D838" s="150"/>
      <c r="E838" s="150"/>
      <c r="F838" s="152"/>
      <c r="G838" s="152"/>
      <c r="H838" s="154"/>
      <c r="I838" s="155"/>
      <c r="J838" s="159"/>
      <c r="K838" s="159"/>
      <c r="L838" s="337"/>
      <c r="M838" s="343" t="str">
        <f>IF(L838="","",LOOKUP(L838,'Work Programme'!$A$8:$A$207,'Work Programme'!$B$8:$B$207))</f>
        <v/>
      </c>
      <c r="N838" s="150"/>
      <c r="O838" s="151"/>
      <c r="P838" s="254" t="str">
        <f>IF(H838="","",VLOOKUP(H838,'Overview - Financial Statement'!$A$46:$B$60,2,FALSE))</f>
        <v/>
      </c>
      <c r="Q838" s="255" t="str">
        <f t="shared" si="108"/>
        <v/>
      </c>
      <c r="R838" s="153"/>
      <c r="S838" s="153"/>
      <c r="T838" s="238">
        <f t="shared" si="109"/>
        <v>0</v>
      </c>
      <c r="AA838" s="257"/>
      <c r="AB838" s="257"/>
    </row>
    <row r="839" spans="1:28" x14ac:dyDescent="0.3">
      <c r="A839" s="287">
        <v>827</v>
      </c>
      <c r="B839" s="161"/>
      <c r="C839" s="150"/>
      <c r="D839" s="150"/>
      <c r="E839" s="150"/>
      <c r="F839" s="152"/>
      <c r="G839" s="152"/>
      <c r="H839" s="154"/>
      <c r="I839" s="155"/>
      <c r="J839" s="159"/>
      <c r="K839" s="159"/>
      <c r="L839" s="337"/>
      <c r="M839" s="343" t="str">
        <f>IF(L839="","",LOOKUP(L839,'Work Programme'!$A$8:$A$207,'Work Programme'!$B$8:$B$207))</f>
        <v/>
      </c>
      <c r="N839" s="150"/>
      <c r="O839" s="151"/>
      <c r="P839" s="254" t="str">
        <f>IF(H839="","",VLOOKUP(H839,'Overview - Financial Statement'!$A$46:$B$60,2,FALSE))</f>
        <v/>
      </c>
      <c r="Q839" s="255" t="str">
        <f t="shared" si="108"/>
        <v/>
      </c>
      <c r="R839" s="153"/>
      <c r="S839" s="153"/>
      <c r="T839" s="238">
        <f t="shared" si="109"/>
        <v>0</v>
      </c>
      <c r="AA839" s="257"/>
      <c r="AB839" s="257"/>
    </row>
    <row r="840" spans="1:28" x14ac:dyDescent="0.3">
      <c r="A840" s="287">
        <v>828</v>
      </c>
      <c r="B840" s="161"/>
      <c r="C840" s="150"/>
      <c r="D840" s="150"/>
      <c r="E840" s="150"/>
      <c r="F840" s="152"/>
      <c r="G840" s="152"/>
      <c r="H840" s="154"/>
      <c r="I840" s="155"/>
      <c r="J840" s="159"/>
      <c r="K840" s="159"/>
      <c r="L840" s="337"/>
      <c r="M840" s="343" t="str">
        <f>IF(L840="","",LOOKUP(L840,'Work Programme'!$A$8:$A$207,'Work Programme'!$B$8:$B$207))</f>
        <v/>
      </c>
      <c r="N840" s="150"/>
      <c r="O840" s="151"/>
      <c r="P840" s="254" t="str">
        <f>IF(H840="","",VLOOKUP(H840,'Overview - Financial Statement'!$A$46:$B$60,2,FALSE))</f>
        <v/>
      </c>
      <c r="Q840" s="255" t="str">
        <f t="shared" si="108"/>
        <v/>
      </c>
      <c r="R840" s="153"/>
      <c r="S840" s="153"/>
      <c r="T840" s="238">
        <f t="shared" si="109"/>
        <v>0</v>
      </c>
      <c r="AA840" s="257"/>
      <c r="AB840" s="257"/>
    </row>
    <row r="841" spans="1:28" x14ac:dyDescent="0.3">
      <c r="A841" s="287">
        <v>829</v>
      </c>
      <c r="B841" s="161"/>
      <c r="C841" s="150"/>
      <c r="D841" s="150"/>
      <c r="E841" s="150"/>
      <c r="F841" s="152"/>
      <c r="G841" s="152"/>
      <c r="H841" s="154"/>
      <c r="I841" s="155"/>
      <c r="J841" s="159"/>
      <c r="K841" s="159"/>
      <c r="L841" s="337"/>
      <c r="M841" s="343" t="str">
        <f>IF(L841="","",LOOKUP(L841,'Work Programme'!$A$8:$A$207,'Work Programme'!$B$8:$B$207))</f>
        <v/>
      </c>
      <c r="N841" s="150"/>
      <c r="O841" s="151"/>
      <c r="P841" s="254" t="str">
        <f>IF(H841="","",VLOOKUP(H841,'Overview - Financial Statement'!$A$46:$B$60,2,FALSE))</f>
        <v/>
      </c>
      <c r="Q841" s="255" t="str">
        <f t="shared" si="108"/>
        <v/>
      </c>
      <c r="R841" s="153"/>
      <c r="S841" s="153"/>
      <c r="T841" s="238">
        <f t="shared" si="109"/>
        <v>0</v>
      </c>
      <c r="AA841" s="257"/>
      <c r="AB841" s="257"/>
    </row>
    <row r="842" spans="1:28" x14ac:dyDescent="0.3">
      <c r="A842" s="287">
        <v>830</v>
      </c>
      <c r="B842" s="161"/>
      <c r="C842" s="150"/>
      <c r="D842" s="150"/>
      <c r="E842" s="150"/>
      <c r="F842" s="152"/>
      <c r="G842" s="152"/>
      <c r="H842" s="154"/>
      <c r="I842" s="155"/>
      <c r="J842" s="159"/>
      <c r="K842" s="159"/>
      <c r="L842" s="337"/>
      <c r="M842" s="343" t="str">
        <f>IF(L842="","",LOOKUP(L842,'Work Programme'!$A$8:$A$207,'Work Programme'!$B$8:$B$207))</f>
        <v/>
      </c>
      <c r="N842" s="150"/>
      <c r="O842" s="151"/>
      <c r="P842" s="254" t="str">
        <f>IF(H842="","",VLOOKUP(H842,'Overview - Financial Statement'!$A$46:$B$60,2,FALSE))</f>
        <v/>
      </c>
      <c r="Q842" s="255" t="str">
        <f t="shared" si="108"/>
        <v/>
      </c>
      <c r="R842" s="153"/>
      <c r="S842" s="153"/>
      <c r="T842" s="238">
        <f t="shared" si="109"/>
        <v>0</v>
      </c>
      <c r="AA842" s="257"/>
      <c r="AB842" s="257"/>
    </row>
    <row r="843" spans="1:28" x14ac:dyDescent="0.3">
      <c r="A843" s="287">
        <v>831</v>
      </c>
      <c r="B843" s="161"/>
      <c r="C843" s="150"/>
      <c r="D843" s="150"/>
      <c r="E843" s="150"/>
      <c r="F843" s="152"/>
      <c r="G843" s="152"/>
      <c r="H843" s="154"/>
      <c r="I843" s="155"/>
      <c r="J843" s="159"/>
      <c r="K843" s="159"/>
      <c r="L843" s="337"/>
      <c r="M843" s="343" t="str">
        <f>IF(L843="","",LOOKUP(L843,'Work Programme'!$A$8:$A$207,'Work Programme'!$B$8:$B$207))</f>
        <v/>
      </c>
      <c r="N843" s="150"/>
      <c r="O843" s="151"/>
      <c r="P843" s="254" t="str">
        <f>IF(H843="","",VLOOKUP(H843,'Overview - Financial Statement'!$A$46:$B$60,2,FALSE))</f>
        <v/>
      </c>
      <c r="Q843" s="255" t="str">
        <f t="shared" si="108"/>
        <v/>
      </c>
      <c r="R843" s="153"/>
      <c r="S843" s="153"/>
      <c r="T843" s="238">
        <f t="shared" si="109"/>
        <v>0</v>
      </c>
      <c r="AA843" s="257"/>
      <c r="AB843" s="257"/>
    </row>
    <row r="844" spans="1:28" x14ac:dyDescent="0.3">
      <c r="A844" s="287">
        <v>832</v>
      </c>
      <c r="B844" s="161"/>
      <c r="C844" s="150"/>
      <c r="D844" s="150"/>
      <c r="E844" s="150"/>
      <c r="F844" s="152"/>
      <c r="G844" s="152"/>
      <c r="H844" s="154"/>
      <c r="I844" s="155"/>
      <c r="J844" s="159"/>
      <c r="K844" s="159"/>
      <c r="L844" s="337"/>
      <c r="M844" s="343" t="str">
        <f>IF(L844="","",LOOKUP(L844,'Work Programme'!$A$8:$A$207,'Work Programme'!$B$8:$B$207))</f>
        <v/>
      </c>
      <c r="N844" s="150"/>
      <c r="O844" s="151"/>
      <c r="P844" s="254" t="str">
        <f>IF(H844="","",VLOOKUP(H844,'Overview - Financial Statement'!$A$46:$B$60,2,FALSE))</f>
        <v/>
      </c>
      <c r="Q844" s="255" t="str">
        <f t="shared" si="108"/>
        <v/>
      </c>
      <c r="R844" s="153"/>
      <c r="S844" s="153"/>
      <c r="T844" s="238">
        <f t="shared" si="109"/>
        <v>0</v>
      </c>
      <c r="AA844" s="257"/>
      <c r="AB844" s="257"/>
    </row>
    <row r="845" spans="1:28" x14ac:dyDescent="0.3">
      <c r="A845" s="287">
        <v>833</v>
      </c>
      <c r="B845" s="161"/>
      <c r="C845" s="150"/>
      <c r="D845" s="150"/>
      <c r="E845" s="150"/>
      <c r="F845" s="152"/>
      <c r="G845" s="152"/>
      <c r="H845" s="154"/>
      <c r="I845" s="155"/>
      <c r="J845" s="159"/>
      <c r="K845" s="159"/>
      <c r="L845" s="337"/>
      <c r="M845" s="343" t="str">
        <f>IF(L845="","",LOOKUP(L845,'Work Programme'!$A$8:$A$207,'Work Programme'!$B$8:$B$207))</f>
        <v/>
      </c>
      <c r="N845" s="150"/>
      <c r="O845" s="151"/>
      <c r="P845" s="254" t="str">
        <f>IF(H845="","",VLOOKUP(H845,'Overview - Financial Statement'!$A$46:$B$60,2,FALSE))</f>
        <v/>
      </c>
      <c r="Q845" s="255" t="str">
        <f t="shared" ref="Q845:Q908" si="110">IF(P845="","",I845/P845)</f>
        <v/>
      </c>
      <c r="R845" s="153"/>
      <c r="S845" s="153"/>
      <c r="T845" s="238">
        <f t="shared" si="109"/>
        <v>0</v>
      </c>
      <c r="AA845" s="257"/>
      <c r="AB845" s="257"/>
    </row>
    <row r="846" spans="1:28" x14ac:dyDescent="0.3">
      <c r="A846" s="287">
        <v>834</v>
      </c>
      <c r="B846" s="161"/>
      <c r="C846" s="150"/>
      <c r="D846" s="150"/>
      <c r="E846" s="150"/>
      <c r="F846" s="152"/>
      <c r="G846" s="152"/>
      <c r="H846" s="154"/>
      <c r="I846" s="155"/>
      <c r="J846" s="159"/>
      <c r="K846" s="159"/>
      <c r="L846" s="337"/>
      <c r="M846" s="343" t="str">
        <f>IF(L846="","",LOOKUP(L846,'Work Programme'!$A$8:$A$207,'Work Programme'!$B$8:$B$207))</f>
        <v/>
      </c>
      <c r="N846" s="150"/>
      <c r="O846" s="151"/>
      <c r="P846" s="254" t="str">
        <f>IF(H846="","",VLOOKUP(H846,'Overview - Financial Statement'!$A$46:$B$60,2,FALSE))</f>
        <v/>
      </c>
      <c r="Q846" s="255" t="str">
        <f t="shared" si="110"/>
        <v/>
      </c>
      <c r="R846" s="153"/>
      <c r="S846" s="153"/>
      <c r="T846" s="238">
        <f t="shared" si="109"/>
        <v>0</v>
      </c>
      <c r="AA846" s="257"/>
      <c r="AB846" s="257"/>
    </row>
    <row r="847" spans="1:28" x14ac:dyDescent="0.3">
      <c r="A847" s="287">
        <v>835</v>
      </c>
      <c r="B847" s="161"/>
      <c r="C847" s="150"/>
      <c r="D847" s="150"/>
      <c r="E847" s="150"/>
      <c r="F847" s="152"/>
      <c r="G847" s="152"/>
      <c r="H847" s="154"/>
      <c r="I847" s="155"/>
      <c r="J847" s="159"/>
      <c r="K847" s="159"/>
      <c r="L847" s="337"/>
      <c r="M847" s="343" t="str">
        <f>IF(L847="","",LOOKUP(L847,'Work Programme'!$A$8:$A$207,'Work Programme'!$B$8:$B$207))</f>
        <v/>
      </c>
      <c r="N847" s="150"/>
      <c r="O847" s="151"/>
      <c r="P847" s="254" t="str">
        <f>IF(H847="","",VLOOKUP(H847,'Overview - Financial Statement'!$A$46:$B$60,2,FALSE))</f>
        <v/>
      </c>
      <c r="Q847" s="255" t="str">
        <f t="shared" si="110"/>
        <v/>
      </c>
      <c r="R847" s="153"/>
      <c r="S847" s="153"/>
      <c r="T847" s="238">
        <f t="shared" ref="T847:T910" si="111">IF(R847="YES",Q847,0)</f>
        <v>0</v>
      </c>
      <c r="AA847" s="257"/>
      <c r="AB847" s="257"/>
    </row>
    <row r="848" spans="1:28" x14ac:dyDescent="0.3">
      <c r="A848" s="287">
        <v>836</v>
      </c>
      <c r="B848" s="161"/>
      <c r="C848" s="150"/>
      <c r="D848" s="150"/>
      <c r="E848" s="150"/>
      <c r="F848" s="152"/>
      <c r="G848" s="152"/>
      <c r="H848" s="154"/>
      <c r="I848" s="155"/>
      <c r="J848" s="159"/>
      <c r="K848" s="159"/>
      <c r="L848" s="337"/>
      <c r="M848" s="343" t="str">
        <f>IF(L848="","",LOOKUP(L848,'Work Programme'!$A$8:$A$207,'Work Programme'!$B$8:$B$207))</f>
        <v/>
      </c>
      <c r="N848" s="150"/>
      <c r="O848" s="151"/>
      <c r="P848" s="254" t="str">
        <f>IF(H848="","",VLOOKUP(H848,'Overview - Financial Statement'!$A$46:$B$60,2,FALSE))</f>
        <v/>
      </c>
      <c r="Q848" s="255" t="str">
        <f t="shared" si="110"/>
        <v/>
      </c>
      <c r="R848" s="153"/>
      <c r="S848" s="153"/>
      <c r="T848" s="238">
        <f t="shared" si="111"/>
        <v>0</v>
      </c>
      <c r="AA848" s="257"/>
      <c r="AB848" s="257"/>
    </row>
    <row r="849" spans="1:28" x14ac:dyDescent="0.3">
      <c r="A849" s="287">
        <v>837</v>
      </c>
      <c r="B849" s="161"/>
      <c r="C849" s="150"/>
      <c r="D849" s="150"/>
      <c r="E849" s="150"/>
      <c r="F849" s="152"/>
      <c r="G849" s="152"/>
      <c r="H849" s="154"/>
      <c r="I849" s="155"/>
      <c r="J849" s="159"/>
      <c r="K849" s="159"/>
      <c r="L849" s="337"/>
      <c r="M849" s="343" t="str">
        <f>IF(L849="","",LOOKUP(L849,'Work Programme'!$A$8:$A$207,'Work Programme'!$B$8:$B$207))</f>
        <v/>
      </c>
      <c r="N849" s="150"/>
      <c r="O849" s="151"/>
      <c r="P849" s="254" t="str">
        <f>IF(H849="","",VLOOKUP(H849,'Overview - Financial Statement'!$A$46:$B$60,2,FALSE))</f>
        <v/>
      </c>
      <c r="Q849" s="255" t="str">
        <f t="shared" si="110"/>
        <v/>
      </c>
      <c r="R849" s="153"/>
      <c r="S849" s="153"/>
      <c r="T849" s="238">
        <f t="shared" si="111"/>
        <v>0</v>
      </c>
      <c r="AA849" s="257"/>
      <c r="AB849" s="257"/>
    </row>
    <row r="850" spans="1:28" x14ac:dyDescent="0.3">
      <c r="A850" s="287">
        <v>838</v>
      </c>
      <c r="B850" s="161"/>
      <c r="C850" s="150"/>
      <c r="D850" s="150"/>
      <c r="E850" s="150"/>
      <c r="F850" s="152"/>
      <c r="G850" s="152"/>
      <c r="H850" s="154"/>
      <c r="I850" s="155"/>
      <c r="J850" s="159"/>
      <c r="K850" s="159"/>
      <c r="L850" s="337"/>
      <c r="M850" s="343" t="str">
        <f>IF(L850="","",LOOKUP(L850,'Work Programme'!$A$8:$A$207,'Work Programme'!$B$8:$B$207))</f>
        <v/>
      </c>
      <c r="N850" s="150"/>
      <c r="O850" s="151"/>
      <c r="P850" s="254" t="str">
        <f>IF(H850="","",VLOOKUP(H850,'Overview - Financial Statement'!$A$46:$B$60,2,FALSE))</f>
        <v/>
      </c>
      <c r="Q850" s="255" t="str">
        <f t="shared" si="110"/>
        <v/>
      </c>
      <c r="R850" s="153"/>
      <c r="S850" s="153"/>
      <c r="T850" s="238">
        <f t="shared" si="111"/>
        <v>0</v>
      </c>
      <c r="AA850" s="257"/>
      <c r="AB850" s="257"/>
    </row>
    <row r="851" spans="1:28" x14ac:dyDescent="0.3">
      <c r="A851" s="287">
        <v>839</v>
      </c>
      <c r="B851" s="161"/>
      <c r="C851" s="150"/>
      <c r="D851" s="150"/>
      <c r="E851" s="150"/>
      <c r="F851" s="152"/>
      <c r="G851" s="152"/>
      <c r="H851" s="154"/>
      <c r="I851" s="155"/>
      <c r="J851" s="159"/>
      <c r="K851" s="159"/>
      <c r="L851" s="337"/>
      <c r="M851" s="343" t="str">
        <f>IF(L851="","",LOOKUP(L851,'Work Programme'!$A$8:$A$207,'Work Programme'!$B$8:$B$207))</f>
        <v/>
      </c>
      <c r="N851" s="150"/>
      <c r="O851" s="151"/>
      <c r="P851" s="254" t="str">
        <f>IF(H851="","",VLOOKUP(H851,'Overview - Financial Statement'!$A$46:$B$60,2,FALSE))</f>
        <v/>
      </c>
      <c r="Q851" s="255" t="str">
        <f t="shared" si="110"/>
        <v/>
      </c>
      <c r="R851" s="153"/>
      <c r="S851" s="153"/>
      <c r="T851" s="238">
        <f t="shared" si="111"/>
        <v>0</v>
      </c>
      <c r="AA851" s="257"/>
      <c r="AB851" s="257"/>
    </row>
    <row r="852" spans="1:28" x14ac:dyDescent="0.3">
      <c r="A852" s="287">
        <v>840</v>
      </c>
      <c r="B852" s="161"/>
      <c r="C852" s="150"/>
      <c r="D852" s="150"/>
      <c r="E852" s="150"/>
      <c r="F852" s="152"/>
      <c r="G852" s="152"/>
      <c r="H852" s="154"/>
      <c r="I852" s="155"/>
      <c r="J852" s="159"/>
      <c r="K852" s="159"/>
      <c r="L852" s="337"/>
      <c r="M852" s="343" t="str">
        <f>IF(L852="","",LOOKUP(L852,'Work Programme'!$A$8:$A$207,'Work Programme'!$B$8:$B$207))</f>
        <v/>
      </c>
      <c r="N852" s="150"/>
      <c r="O852" s="151"/>
      <c r="P852" s="254" t="str">
        <f>IF(H852="","",VLOOKUP(H852,'Overview - Financial Statement'!$A$46:$B$60,2,FALSE))</f>
        <v/>
      </c>
      <c r="Q852" s="255" t="str">
        <f t="shared" si="110"/>
        <v/>
      </c>
      <c r="R852" s="153"/>
      <c r="S852" s="153"/>
      <c r="T852" s="238">
        <f t="shared" si="111"/>
        <v>0</v>
      </c>
      <c r="AA852" s="257"/>
      <c r="AB852" s="257"/>
    </row>
    <row r="853" spans="1:28" x14ac:dyDescent="0.3">
      <c r="A853" s="287">
        <v>841</v>
      </c>
      <c r="B853" s="161"/>
      <c r="C853" s="150"/>
      <c r="D853" s="150"/>
      <c r="E853" s="150"/>
      <c r="F853" s="152"/>
      <c r="G853" s="152"/>
      <c r="H853" s="154"/>
      <c r="I853" s="155"/>
      <c r="J853" s="159"/>
      <c r="K853" s="159"/>
      <c r="L853" s="337"/>
      <c r="M853" s="343" t="str">
        <f>IF(L853="","",LOOKUP(L853,'Work Programme'!$A$8:$A$207,'Work Programme'!$B$8:$B$207))</f>
        <v/>
      </c>
      <c r="N853" s="150"/>
      <c r="O853" s="151"/>
      <c r="P853" s="254" t="str">
        <f>IF(H853="","",VLOOKUP(H853,'Overview - Financial Statement'!$A$46:$B$60,2,FALSE))</f>
        <v/>
      </c>
      <c r="Q853" s="255" t="str">
        <f t="shared" si="110"/>
        <v/>
      </c>
      <c r="R853" s="153"/>
      <c r="S853" s="153"/>
      <c r="T853" s="238">
        <f t="shared" si="111"/>
        <v>0</v>
      </c>
      <c r="AA853" s="257"/>
      <c r="AB853" s="257"/>
    </row>
    <row r="854" spans="1:28" x14ac:dyDescent="0.3">
      <c r="A854" s="287">
        <v>842</v>
      </c>
      <c r="B854" s="161"/>
      <c r="C854" s="150"/>
      <c r="D854" s="150"/>
      <c r="E854" s="150"/>
      <c r="F854" s="152"/>
      <c r="G854" s="152"/>
      <c r="H854" s="154"/>
      <c r="I854" s="155"/>
      <c r="J854" s="159"/>
      <c r="K854" s="159"/>
      <c r="L854" s="337"/>
      <c r="M854" s="343" t="str">
        <f>IF(L854="","",LOOKUP(L854,'Work Programme'!$A$8:$A$207,'Work Programme'!$B$8:$B$207))</f>
        <v/>
      </c>
      <c r="N854" s="150"/>
      <c r="O854" s="151"/>
      <c r="P854" s="254" t="str">
        <f>IF(H854="","",VLOOKUP(H854,'Overview - Financial Statement'!$A$46:$B$60,2,FALSE))</f>
        <v/>
      </c>
      <c r="Q854" s="255" t="str">
        <f t="shared" si="110"/>
        <v/>
      </c>
      <c r="R854" s="153"/>
      <c r="S854" s="153"/>
      <c r="T854" s="238">
        <f t="shared" si="111"/>
        <v>0</v>
      </c>
      <c r="AA854" s="257"/>
      <c r="AB854" s="257"/>
    </row>
    <row r="855" spans="1:28" x14ac:dyDescent="0.3">
      <c r="A855" s="287">
        <v>843</v>
      </c>
      <c r="B855" s="161"/>
      <c r="C855" s="150"/>
      <c r="D855" s="150"/>
      <c r="E855" s="150"/>
      <c r="F855" s="152"/>
      <c r="G855" s="152"/>
      <c r="H855" s="154"/>
      <c r="I855" s="155"/>
      <c r="J855" s="159"/>
      <c r="K855" s="159"/>
      <c r="L855" s="337"/>
      <c r="M855" s="343" t="str">
        <f>IF(L855="","",LOOKUP(L855,'Work Programme'!$A$8:$A$207,'Work Programme'!$B$8:$B$207))</f>
        <v/>
      </c>
      <c r="N855" s="150"/>
      <c r="O855" s="151"/>
      <c r="P855" s="254" t="str">
        <f>IF(H855="","",VLOOKUP(H855,'Overview - Financial Statement'!$A$46:$B$60,2,FALSE))</f>
        <v/>
      </c>
      <c r="Q855" s="255" t="str">
        <f t="shared" si="110"/>
        <v/>
      </c>
      <c r="R855" s="153"/>
      <c r="S855" s="153"/>
      <c r="T855" s="238">
        <f t="shared" si="111"/>
        <v>0</v>
      </c>
      <c r="AA855" s="257"/>
      <c r="AB855" s="257"/>
    </row>
    <row r="856" spans="1:28" x14ac:dyDescent="0.3">
      <c r="A856" s="287">
        <v>844</v>
      </c>
      <c r="B856" s="161"/>
      <c r="C856" s="150"/>
      <c r="D856" s="150"/>
      <c r="E856" s="150"/>
      <c r="F856" s="152"/>
      <c r="G856" s="152"/>
      <c r="H856" s="154"/>
      <c r="I856" s="155"/>
      <c r="J856" s="159"/>
      <c r="K856" s="159"/>
      <c r="L856" s="337"/>
      <c r="M856" s="343" t="str">
        <f>IF(L856="","",LOOKUP(L856,'Work Programme'!$A$8:$A$207,'Work Programme'!$B$8:$B$207))</f>
        <v/>
      </c>
      <c r="N856" s="150"/>
      <c r="O856" s="151"/>
      <c r="P856" s="254" t="str">
        <f>IF(H856="","",VLOOKUP(H856,'Overview - Financial Statement'!$A$46:$B$60,2,FALSE))</f>
        <v/>
      </c>
      <c r="Q856" s="255" t="str">
        <f t="shared" si="110"/>
        <v/>
      </c>
      <c r="R856" s="153"/>
      <c r="S856" s="153"/>
      <c r="T856" s="238">
        <f t="shared" si="111"/>
        <v>0</v>
      </c>
      <c r="AA856" s="257"/>
      <c r="AB856" s="257"/>
    </row>
    <row r="857" spans="1:28" x14ac:dyDescent="0.3">
      <c r="A857" s="287">
        <v>845</v>
      </c>
      <c r="B857" s="161"/>
      <c r="C857" s="150"/>
      <c r="D857" s="150"/>
      <c r="E857" s="150"/>
      <c r="F857" s="152"/>
      <c r="G857" s="152"/>
      <c r="H857" s="154"/>
      <c r="I857" s="155"/>
      <c r="J857" s="159"/>
      <c r="K857" s="159"/>
      <c r="L857" s="337"/>
      <c r="M857" s="343" t="str">
        <f>IF(L857="","",LOOKUP(L857,'Work Programme'!$A$8:$A$207,'Work Programme'!$B$8:$B$207))</f>
        <v/>
      </c>
      <c r="N857" s="150"/>
      <c r="O857" s="151"/>
      <c r="P857" s="254" t="str">
        <f>IF(H857="","",VLOOKUP(H857,'Overview - Financial Statement'!$A$46:$B$60,2,FALSE))</f>
        <v/>
      </c>
      <c r="Q857" s="255" t="str">
        <f t="shared" si="110"/>
        <v/>
      </c>
      <c r="R857" s="153"/>
      <c r="S857" s="153"/>
      <c r="T857" s="238">
        <f t="shared" si="111"/>
        <v>0</v>
      </c>
      <c r="AA857" s="257"/>
      <c r="AB857" s="257"/>
    </row>
    <row r="858" spans="1:28" x14ac:dyDescent="0.3">
      <c r="A858" s="287">
        <v>846</v>
      </c>
      <c r="B858" s="161"/>
      <c r="C858" s="150"/>
      <c r="D858" s="150"/>
      <c r="E858" s="150"/>
      <c r="F858" s="152"/>
      <c r="G858" s="152"/>
      <c r="H858" s="154"/>
      <c r="I858" s="155"/>
      <c r="J858" s="159"/>
      <c r="K858" s="159"/>
      <c r="L858" s="337"/>
      <c r="M858" s="343" t="str">
        <f>IF(L858="","",LOOKUP(L858,'Work Programme'!$A$8:$A$207,'Work Programme'!$B$8:$B$207))</f>
        <v/>
      </c>
      <c r="N858" s="150"/>
      <c r="O858" s="151"/>
      <c r="P858" s="254" t="str">
        <f>IF(H858="","",VLOOKUP(H858,'Overview - Financial Statement'!$A$46:$B$60,2,FALSE))</f>
        <v/>
      </c>
      <c r="Q858" s="255" t="str">
        <f t="shared" si="110"/>
        <v/>
      </c>
      <c r="R858" s="153"/>
      <c r="S858" s="153"/>
      <c r="T858" s="238">
        <f t="shared" si="111"/>
        <v>0</v>
      </c>
      <c r="AA858" s="257"/>
      <c r="AB858" s="257"/>
    </row>
    <row r="859" spans="1:28" x14ac:dyDescent="0.3">
      <c r="A859" s="287">
        <v>847</v>
      </c>
      <c r="B859" s="161"/>
      <c r="C859" s="150"/>
      <c r="D859" s="150"/>
      <c r="E859" s="150"/>
      <c r="F859" s="152"/>
      <c r="G859" s="152"/>
      <c r="H859" s="154"/>
      <c r="I859" s="155"/>
      <c r="J859" s="159"/>
      <c r="K859" s="159"/>
      <c r="L859" s="337"/>
      <c r="M859" s="343" t="str">
        <f>IF(L859="","",LOOKUP(L859,'Work Programme'!$A$8:$A$207,'Work Programme'!$B$8:$B$207))</f>
        <v/>
      </c>
      <c r="N859" s="150"/>
      <c r="O859" s="151"/>
      <c r="P859" s="254" t="str">
        <f>IF(H859="","",VLOOKUP(H859,'Overview - Financial Statement'!$A$46:$B$60,2,FALSE))</f>
        <v/>
      </c>
      <c r="Q859" s="255" t="str">
        <f t="shared" si="110"/>
        <v/>
      </c>
      <c r="R859" s="153"/>
      <c r="S859" s="153"/>
      <c r="T859" s="238">
        <f t="shared" si="111"/>
        <v>0</v>
      </c>
      <c r="AA859" s="257"/>
      <c r="AB859" s="257"/>
    </row>
    <row r="860" spans="1:28" x14ac:dyDescent="0.3">
      <c r="A860" s="287">
        <v>848</v>
      </c>
      <c r="B860" s="161"/>
      <c r="C860" s="150"/>
      <c r="D860" s="150"/>
      <c r="E860" s="150"/>
      <c r="F860" s="152"/>
      <c r="G860" s="152"/>
      <c r="H860" s="154"/>
      <c r="I860" s="155"/>
      <c r="J860" s="159"/>
      <c r="K860" s="159"/>
      <c r="L860" s="337"/>
      <c r="M860" s="343" t="str">
        <f>IF(L860="","",LOOKUP(L860,'Work Programme'!$A$8:$A$207,'Work Programme'!$B$8:$B$207))</f>
        <v/>
      </c>
      <c r="N860" s="150"/>
      <c r="O860" s="151"/>
      <c r="P860" s="254" t="str">
        <f>IF(H860="","",VLOOKUP(H860,'Overview - Financial Statement'!$A$46:$B$60,2,FALSE))</f>
        <v/>
      </c>
      <c r="Q860" s="255" t="str">
        <f t="shared" si="110"/>
        <v/>
      </c>
      <c r="R860" s="153"/>
      <c r="S860" s="153"/>
      <c r="T860" s="238">
        <f t="shared" si="111"/>
        <v>0</v>
      </c>
      <c r="AA860" s="257"/>
      <c r="AB860" s="257"/>
    </row>
    <row r="861" spans="1:28" x14ac:dyDescent="0.3">
      <c r="A861" s="287">
        <v>849</v>
      </c>
      <c r="B861" s="161"/>
      <c r="C861" s="150"/>
      <c r="D861" s="150"/>
      <c r="E861" s="150"/>
      <c r="F861" s="152"/>
      <c r="G861" s="152"/>
      <c r="H861" s="154"/>
      <c r="I861" s="155"/>
      <c r="J861" s="159"/>
      <c r="K861" s="159"/>
      <c r="L861" s="337"/>
      <c r="M861" s="343" t="str">
        <f>IF(L861="","",LOOKUP(L861,'Work Programme'!$A$8:$A$207,'Work Programme'!$B$8:$B$207))</f>
        <v/>
      </c>
      <c r="N861" s="150"/>
      <c r="O861" s="151"/>
      <c r="P861" s="254" t="str">
        <f>IF(H861="","",VLOOKUP(H861,'Overview - Financial Statement'!$A$46:$B$60,2,FALSE))</f>
        <v/>
      </c>
      <c r="Q861" s="255" t="str">
        <f t="shared" si="110"/>
        <v/>
      </c>
      <c r="R861" s="153"/>
      <c r="S861" s="153"/>
      <c r="T861" s="238">
        <f t="shared" si="111"/>
        <v>0</v>
      </c>
      <c r="AA861" s="257"/>
      <c r="AB861" s="257"/>
    </row>
    <row r="862" spans="1:28" x14ac:dyDescent="0.3">
      <c r="A862" s="287">
        <v>850</v>
      </c>
      <c r="B862" s="161"/>
      <c r="C862" s="150"/>
      <c r="D862" s="150"/>
      <c r="E862" s="150"/>
      <c r="F862" s="152"/>
      <c r="G862" s="152"/>
      <c r="H862" s="154"/>
      <c r="I862" s="155"/>
      <c r="J862" s="159"/>
      <c r="K862" s="159"/>
      <c r="L862" s="337"/>
      <c r="M862" s="343" t="str">
        <f>IF(L862="","",LOOKUP(L862,'Work Programme'!$A$8:$A$207,'Work Programme'!$B$8:$B$207))</f>
        <v/>
      </c>
      <c r="N862" s="150"/>
      <c r="O862" s="151"/>
      <c r="P862" s="254" t="str">
        <f>IF(H862="","",VLOOKUP(H862,'Overview - Financial Statement'!$A$46:$B$60,2,FALSE))</f>
        <v/>
      </c>
      <c r="Q862" s="255" t="str">
        <f t="shared" si="110"/>
        <v/>
      </c>
      <c r="R862" s="153"/>
      <c r="S862" s="153"/>
      <c r="T862" s="238">
        <f t="shared" si="111"/>
        <v>0</v>
      </c>
      <c r="AA862" s="257"/>
      <c r="AB862" s="257"/>
    </row>
    <row r="863" spans="1:28" x14ac:dyDescent="0.3">
      <c r="A863" s="287">
        <v>851</v>
      </c>
      <c r="B863" s="161"/>
      <c r="C863" s="150"/>
      <c r="D863" s="150"/>
      <c r="E863" s="150"/>
      <c r="F863" s="152"/>
      <c r="G863" s="152"/>
      <c r="H863" s="154"/>
      <c r="I863" s="155"/>
      <c r="J863" s="159"/>
      <c r="K863" s="159"/>
      <c r="L863" s="337"/>
      <c r="M863" s="343" t="str">
        <f>IF(L863="","",LOOKUP(L863,'Work Programme'!$A$8:$A$207,'Work Programme'!$B$8:$B$207))</f>
        <v/>
      </c>
      <c r="N863" s="150"/>
      <c r="O863" s="151"/>
      <c r="P863" s="254" t="str">
        <f>IF(H863="","",VLOOKUP(H863,'Overview - Financial Statement'!$A$46:$B$60,2,FALSE))</f>
        <v/>
      </c>
      <c r="Q863" s="255" t="str">
        <f t="shared" si="110"/>
        <v/>
      </c>
      <c r="R863" s="153"/>
      <c r="S863" s="153"/>
      <c r="T863" s="238">
        <f t="shared" si="111"/>
        <v>0</v>
      </c>
      <c r="AA863" s="257"/>
      <c r="AB863" s="257"/>
    </row>
    <row r="864" spans="1:28" x14ac:dyDescent="0.3">
      <c r="A864" s="287">
        <v>852</v>
      </c>
      <c r="B864" s="161"/>
      <c r="C864" s="150"/>
      <c r="D864" s="150"/>
      <c r="E864" s="150"/>
      <c r="F864" s="152"/>
      <c r="G864" s="152"/>
      <c r="H864" s="154"/>
      <c r="I864" s="155"/>
      <c r="J864" s="159"/>
      <c r="K864" s="159"/>
      <c r="L864" s="337"/>
      <c r="M864" s="343" t="str">
        <f>IF(L864="","",LOOKUP(L864,'Work Programme'!$A$8:$A$207,'Work Programme'!$B$8:$B$207))</f>
        <v/>
      </c>
      <c r="N864" s="150"/>
      <c r="O864" s="151"/>
      <c r="P864" s="254" t="str">
        <f>IF(H864="","",VLOOKUP(H864,'Overview - Financial Statement'!$A$46:$B$60,2,FALSE))</f>
        <v/>
      </c>
      <c r="Q864" s="255" t="str">
        <f t="shared" si="110"/>
        <v/>
      </c>
      <c r="R864" s="153"/>
      <c r="S864" s="153"/>
      <c r="T864" s="238">
        <f t="shared" si="111"/>
        <v>0</v>
      </c>
      <c r="AA864" s="257"/>
      <c r="AB864" s="257"/>
    </row>
    <row r="865" spans="1:28" x14ac:dyDescent="0.3">
      <c r="A865" s="287">
        <v>853</v>
      </c>
      <c r="B865" s="161"/>
      <c r="C865" s="150"/>
      <c r="D865" s="150"/>
      <c r="E865" s="150"/>
      <c r="F865" s="152"/>
      <c r="G865" s="152"/>
      <c r="H865" s="154"/>
      <c r="I865" s="155"/>
      <c r="J865" s="159"/>
      <c r="K865" s="159"/>
      <c r="L865" s="337"/>
      <c r="M865" s="343" t="str">
        <f>IF(L865="","",LOOKUP(L865,'Work Programme'!$A$8:$A$207,'Work Programme'!$B$8:$B$207))</f>
        <v/>
      </c>
      <c r="N865" s="150"/>
      <c r="O865" s="151"/>
      <c r="P865" s="254" t="str">
        <f>IF(H865="","",VLOOKUP(H865,'Overview - Financial Statement'!$A$46:$B$60,2,FALSE))</f>
        <v/>
      </c>
      <c r="Q865" s="255" t="str">
        <f t="shared" si="110"/>
        <v/>
      </c>
      <c r="R865" s="153"/>
      <c r="S865" s="153"/>
      <c r="T865" s="238">
        <f t="shared" si="111"/>
        <v>0</v>
      </c>
      <c r="AA865" s="257"/>
      <c r="AB865" s="257"/>
    </row>
    <row r="866" spans="1:28" x14ac:dyDescent="0.3">
      <c r="A866" s="287">
        <v>854</v>
      </c>
      <c r="B866" s="161"/>
      <c r="C866" s="150"/>
      <c r="D866" s="150"/>
      <c r="E866" s="150"/>
      <c r="F866" s="152"/>
      <c r="G866" s="152"/>
      <c r="H866" s="154"/>
      <c r="I866" s="155"/>
      <c r="J866" s="159"/>
      <c r="K866" s="159"/>
      <c r="L866" s="337"/>
      <c r="M866" s="343" t="str">
        <f>IF(L866="","",LOOKUP(L866,'Work Programme'!$A$8:$A$207,'Work Programme'!$B$8:$B$207))</f>
        <v/>
      </c>
      <c r="N866" s="150"/>
      <c r="O866" s="151"/>
      <c r="P866" s="254" t="str">
        <f>IF(H866="","",VLOOKUP(H866,'Overview - Financial Statement'!$A$46:$B$60,2,FALSE))</f>
        <v/>
      </c>
      <c r="Q866" s="255" t="str">
        <f t="shared" si="110"/>
        <v/>
      </c>
      <c r="R866" s="153"/>
      <c r="S866" s="153"/>
      <c r="T866" s="238">
        <f t="shared" si="111"/>
        <v>0</v>
      </c>
      <c r="AA866" s="257"/>
      <c r="AB866" s="257"/>
    </row>
    <row r="867" spans="1:28" x14ac:dyDescent="0.3">
      <c r="A867" s="287">
        <v>855</v>
      </c>
      <c r="B867" s="161"/>
      <c r="C867" s="150"/>
      <c r="D867" s="150"/>
      <c r="E867" s="150"/>
      <c r="F867" s="152"/>
      <c r="G867" s="152"/>
      <c r="H867" s="154"/>
      <c r="I867" s="155"/>
      <c r="J867" s="159"/>
      <c r="K867" s="159"/>
      <c r="L867" s="337"/>
      <c r="M867" s="343" t="str">
        <f>IF(L867="","",LOOKUP(L867,'Work Programme'!$A$8:$A$207,'Work Programme'!$B$8:$B$207))</f>
        <v/>
      </c>
      <c r="N867" s="150"/>
      <c r="O867" s="151"/>
      <c r="P867" s="254" t="str">
        <f>IF(H867="","",VLOOKUP(H867,'Overview - Financial Statement'!$A$46:$B$60,2,FALSE))</f>
        <v/>
      </c>
      <c r="Q867" s="255" t="str">
        <f t="shared" si="110"/>
        <v/>
      </c>
      <c r="R867" s="153"/>
      <c r="S867" s="153"/>
      <c r="T867" s="238">
        <f t="shared" si="111"/>
        <v>0</v>
      </c>
      <c r="AA867" s="257"/>
      <c r="AB867" s="257"/>
    </row>
    <row r="868" spans="1:28" x14ac:dyDescent="0.3">
      <c r="A868" s="287">
        <v>856</v>
      </c>
      <c r="B868" s="161"/>
      <c r="C868" s="150"/>
      <c r="D868" s="150"/>
      <c r="E868" s="150"/>
      <c r="F868" s="152"/>
      <c r="G868" s="152"/>
      <c r="H868" s="154"/>
      <c r="I868" s="155"/>
      <c r="J868" s="159"/>
      <c r="K868" s="159"/>
      <c r="L868" s="337"/>
      <c r="M868" s="343" t="str">
        <f>IF(L868="","",LOOKUP(L868,'Work Programme'!$A$8:$A$207,'Work Programme'!$B$8:$B$207))</f>
        <v/>
      </c>
      <c r="N868" s="150"/>
      <c r="O868" s="151"/>
      <c r="P868" s="254" t="str">
        <f>IF(H868="","",VLOOKUP(H868,'Overview - Financial Statement'!$A$46:$B$60,2,FALSE))</f>
        <v/>
      </c>
      <c r="Q868" s="255" t="str">
        <f t="shared" si="110"/>
        <v/>
      </c>
      <c r="R868" s="153"/>
      <c r="S868" s="153"/>
      <c r="T868" s="238">
        <f t="shared" si="111"/>
        <v>0</v>
      </c>
      <c r="AA868" s="257"/>
      <c r="AB868" s="257"/>
    </row>
    <row r="869" spans="1:28" x14ac:dyDescent="0.3">
      <c r="A869" s="287">
        <v>857</v>
      </c>
      <c r="B869" s="161"/>
      <c r="C869" s="150"/>
      <c r="D869" s="150"/>
      <c r="E869" s="150"/>
      <c r="F869" s="152"/>
      <c r="G869" s="152"/>
      <c r="H869" s="154"/>
      <c r="I869" s="155"/>
      <c r="J869" s="159"/>
      <c r="K869" s="159"/>
      <c r="L869" s="337"/>
      <c r="M869" s="343" t="str">
        <f>IF(L869="","",LOOKUP(L869,'Work Programme'!$A$8:$A$207,'Work Programme'!$B$8:$B$207))</f>
        <v/>
      </c>
      <c r="N869" s="150"/>
      <c r="O869" s="151"/>
      <c r="P869" s="254" t="str">
        <f>IF(H869="","",VLOOKUP(H869,'Overview - Financial Statement'!$A$46:$B$60,2,FALSE))</f>
        <v/>
      </c>
      <c r="Q869" s="255" t="str">
        <f t="shared" si="110"/>
        <v/>
      </c>
      <c r="R869" s="153"/>
      <c r="S869" s="153"/>
      <c r="T869" s="238">
        <f t="shared" si="111"/>
        <v>0</v>
      </c>
      <c r="AA869" s="257"/>
      <c r="AB869" s="257"/>
    </row>
    <row r="870" spans="1:28" x14ac:dyDescent="0.3">
      <c r="A870" s="287">
        <v>858</v>
      </c>
      <c r="B870" s="161"/>
      <c r="C870" s="150"/>
      <c r="D870" s="150"/>
      <c r="E870" s="150"/>
      <c r="F870" s="152"/>
      <c r="G870" s="152"/>
      <c r="H870" s="154"/>
      <c r="I870" s="155"/>
      <c r="J870" s="159"/>
      <c r="K870" s="159"/>
      <c r="L870" s="337"/>
      <c r="M870" s="343" t="str">
        <f>IF(L870="","",LOOKUP(L870,'Work Programme'!$A$8:$A$207,'Work Programme'!$B$8:$B$207))</f>
        <v/>
      </c>
      <c r="N870" s="150"/>
      <c r="O870" s="151"/>
      <c r="P870" s="254" t="str">
        <f>IF(H870="","",VLOOKUP(H870,'Overview - Financial Statement'!$A$46:$B$60,2,FALSE))</f>
        <v/>
      </c>
      <c r="Q870" s="255" t="str">
        <f t="shared" si="110"/>
        <v/>
      </c>
      <c r="R870" s="153"/>
      <c r="S870" s="153"/>
      <c r="T870" s="238">
        <f t="shared" si="111"/>
        <v>0</v>
      </c>
      <c r="AA870" s="257"/>
      <c r="AB870" s="257"/>
    </row>
    <row r="871" spans="1:28" x14ac:dyDescent="0.3">
      <c r="A871" s="287">
        <v>859</v>
      </c>
      <c r="B871" s="161"/>
      <c r="C871" s="150"/>
      <c r="D871" s="150"/>
      <c r="E871" s="150"/>
      <c r="F871" s="152"/>
      <c r="G871" s="152"/>
      <c r="H871" s="154"/>
      <c r="I871" s="155"/>
      <c r="J871" s="159"/>
      <c r="K871" s="159"/>
      <c r="L871" s="337"/>
      <c r="M871" s="343" t="str">
        <f>IF(L871="","",LOOKUP(L871,'Work Programme'!$A$8:$A$207,'Work Programme'!$B$8:$B$207))</f>
        <v/>
      </c>
      <c r="N871" s="150"/>
      <c r="O871" s="151"/>
      <c r="P871" s="254" t="str">
        <f>IF(H871="","",VLOOKUP(H871,'Overview - Financial Statement'!$A$46:$B$60,2,FALSE))</f>
        <v/>
      </c>
      <c r="Q871" s="255" t="str">
        <f t="shared" si="110"/>
        <v/>
      </c>
      <c r="R871" s="153"/>
      <c r="S871" s="153"/>
      <c r="T871" s="238">
        <f t="shared" si="111"/>
        <v>0</v>
      </c>
      <c r="AA871" s="257"/>
      <c r="AB871" s="257"/>
    </row>
    <row r="872" spans="1:28" x14ac:dyDescent="0.3">
      <c r="A872" s="287">
        <v>860</v>
      </c>
      <c r="B872" s="161"/>
      <c r="C872" s="150"/>
      <c r="D872" s="150"/>
      <c r="E872" s="150"/>
      <c r="F872" s="152"/>
      <c r="G872" s="152"/>
      <c r="H872" s="154"/>
      <c r="I872" s="155"/>
      <c r="J872" s="159"/>
      <c r="K872" s="159"/>
      <c r="L872" s="337"/>
      <c r="M872" s="343" t="str">
        <f>IF(L872="","",LOOKUP(L872,'Work Programme'!$A$8:$A$207,'Work Programme'!$B$8:$B$207))</f>
        <v/>
      </c>
      <c r="N872" s="150"/>
      <c r="O872" s="151"/>
      <c r="P872" s="254" t="str">
        <f>IF(H872="","",VLOOKUP(H872,'Overview - Financial Statement'!$A$46:$B$60,2,FALSE))</f>
        <v/>
      </c>
      <c r="Q872" s="255" t="str">
        <f t="shared" si="110"/>
        <v/>
      </c>
      <c r="R872" s="153"/>
      <c r="S872" s="153"/>
      <c r="T872" s="238">
        <f t="shared" si="111"/>
        <v>0</v>
      </c>
      <c r="AA872" s="257"/>
      <c r="AB872" s="257"/>
    </row>
    <row r="873" spans="1:28" x14ac:dyDescent="0.3">
      <c r="A873" s="287">
        <v>861</v>
      </c>
      <c r="B873" s="161"/>
      <c r="C873" s="150"/>
      <c r="D873" s="150"/>
      <c r="E873" s="150"/>
      <c r="F873" s="152"/>
      <c r="G873" s="152"/>
      <c r="H873" s="154"/>
      <c r="I873" s="155"/>
      <c r="J873" s="159"/>
      <c r="K873" s="159"/>
      <c r="L873" s="337"/>
      <c r="M873" s="343" t="str">
        <f>IF(L873="","",LOOKUP(L873,'Work Programme'!$A$8:$A$207,'Work Programme'!$B$8:$B$207))</f>
        <v/>
      </c>
      <c r="N873" s="150"/>
      <c r="O873" s="151"/>
      <c r="P873" s="254" t="str">
        <f>IF(H873="","",VLOOKUP(H873,'Overview - Financial Statement'!$A$46:$B$60,2,FALSE))</f>
        <v/>
      </c>
      <c r="Q873" s="255" t="str">
        <f t="shared" si="110"/>
        <v/>
      </c>
      <c r="R873" s="153"/>
      <c r="S873" s="153"/>
      <c r="T873" s="238">
        <f t="shared" si="111"/>
        <v>0</v>
      </c>
      <c r="AA873" s="257"/>
      <c r="AB873" s="257"/>
    </row>
    <row r="874" spans="1:28" x14ac:dyDescent="0.3">
      <c r="A874" s="287">
        <v>862</v>
      </c>
      <c r="B874" s="161"/>
      <c r="C874" s="150"/>
      <c r="D874" s="150"/>
      <c r="E874" s="150"/>
      <c r="F874" s="152"/>
      <c r="G874" s="152"/>
      <c r="H874" s="154"/>
      <c r="I874" s="155"/>
      <c r="J874" s="159"/>
      <c r="K874" s="159"/>
      <c r="L874" s="337"/>
      <c r="M874" s="343" t="str">
        <f>IF(L874="","",LOOKUP(L874,'Work Programme'!$A$8:$A$207,'Work Programme'!$B$8:$B$207))</f>
        <v/>
      </c>
      <c r="N874" s="150"/>
      <c r="O874" s="151"/>
      <c r="P874" s="254" t="str">
        <f>IF(H874="","",VLOOKUP(H874,'Overview - Financial Statement'!$A$46:$B$60,2,FALSE))</f>
        <v/>
      </c>
      <c r="Q874" s="255" t="str">
        <f t="shared" si="110"/>
        <v/>
      </c>
      <c r="R874" s="153"/>
      <c r="S874" s="153"/>
      <c r="T874" s="238">
        <f t="shared" si="111"/>
        <v>0</v>
      </c>
      <c r="AA874" s="257"/>
      <c r="AB874" s="257"/>
    </row>
    <row r="875" spans="1:28" x14ac:dyDescent="0.3">
      <c r="A875" s="287">
        <v>863</v>
      </c>
      <c r="B875" s="161"/>
      <c r="C875" s="150"/>
      <c r="D875" s="150"/>
      <c r="E875" s="150"/>
      <c r="F875" s="152"/>
      <c r="G875" s="152"/>
      <c r="H875" s="154"/>
      <c r="I875" s="155"/>
      <c r="J875" s="159"/>
      <c r="K875" s="159"/>
      <c r="L875" s="337"/>
      <c r="M875" s="343" t="str">
        <f>IF(L875="","",LOOKUP(L875,'Work Programme'!$A$8:$A$207,'Work Programme'!$B$8:$B$207))</f>
        <v/>
      </c>
      <c r="N875" s="150"/>
      <c r="O875" s="151"/>
      <c r="P875" s="254" t="str">
        <f>IF(H875="","",VLOOKUP(H875,'Overview - Financial Statement'!$A$46:$B$60,2,FALSE))</f>
        <v/>
      </c>
      <c r="Q875" s="255" t="str">
        <f t="shared" si="110"/>
        <v/>
      </c>
      <c r="R875" s="153"/>
      <c r="S875" s="153"/>
      <c r="T875" s="238">
        <f t="shared" si="111"/>
        <v>0</v>
      </c>
      <c r="AA875" s="257"/>
      <c r="AB875" s="257"/>
    </row>
    <row r="876" spans="1:28" x14ac:dyDescent="0.3">
      <c r="A876" s="287">
        <v>864</v>
      </c>
      <c r="B876" s="161"/>
      <c r="C876" s="150"/>
      <c r="D876" s="150"/>
      <c r="E876" s="150"/>
      <c r="F876" s="152"/>
      <c r="G876" s="152"/>
      <c r="H876" s="154"/>
      <c r="I876" s="155"/>
      <c r="J876" s="159"/>
      <c r="K876" s="159"/>
      <c r="L876" s="337"/>
      <c r="M876" s="343" t="str">
        <f>IF(L876="","",LOOKUP(L876,'Work Programme'!$A$8:$A$207,'Work Programme'!$B$8:$B$207))</f>
        <v/>
      </c>
      <c r="N876" s="150"/>
      <c r="O876" s="151"/>
      <c r="P876" s="254" t="str">
        <f>IF(H876="","",VLOOKUP(H876,'Overview - Financial Statement'!$A$46:$B$60,2,FALSE))</f>
        <v/>
      </c>
      <c r="Q876" s="255" t="str">
        <f t="shared" si="110"/>
        <v/>
      </c>
      <c r="R876" s="153"/>
      <c r="S876" s="153"/>
      <c r="T876" s="238">
        <f t="shared" si="111"/>
        <v>0</v>
      </c>
      <c r="AA876" s="257"/>
      <c r="AB876" s="257"/>
    </row>
    <row r="877" spans="1:28" x14ac:dyDescent="0.3">
      <c r="A877" s="287">
        <v>865</v>
      </c>
      <c r="B877" s="161"/>
      <c r="C877" s="150"/>
      <c r="D877" s="150"/>
      <c r="E877" s="150"/>
      <c r="F877" s="152"/>
      <c r="G877" s="152"/>
      <c r="H877" s="154"/>
      <c r="I877" s="155"/>
      <c r="J877" s="159"/>
      <c r="K877" s="159"/>
      <c r="L877" s="337"/>
      <c r="M877" s="343" t="str">
        <f>IF(L877="","",LOOKUP(L877,'Work Programme'!$A$8:$A$207,'Work Programme'!$B$8:$B$207))</f>
        <v/>
      </c>
      <c r="N877" s="150"/>
      <c r="O877" s="151"/>
      <c r="P877" s="254" t="str">
        <f>IF(H877="","",VLOOKUP(H877,'Overview - Financial Statement'!$A$46:$B$60,2,FALSE))</f>
        <v/>
      </c>
      <c r="Q877" s="255" t="str">
        <f t="shared" si="110"/>
        <v/>
      </c>
      <c r="R877" s="153"/>
      <c r="S877" s="153"/>
      <c r="T877" s="238">
        <f t="shared" si="111"/>
        <v>0</v>
      </c>
      <c r="AA877" s="257"/>
      <c r="AB877" s="257"/>
    </row>
    <row r="878" spans="1:28" x14ac:dyDescent="0.3">
      <c r="A878" s="287">
        <v>866</v>
      </c>
      <c r="B878" s="161"/>
      <c r="C878" s="150"/>
      <c r="D878" s="150"/>
      <c r="E878" s="150"/>
      <c r="F878" s="152"/>
      <c r="G878" s="152"/>
      <c r="H878" s="154"/>
      <c r="I878" s="155"/>
      <c r="J878" s="159"/>
      <c r="K878" s="159"/>
      <c r="L878" s="337"/>
      <c r="M878" s="343" t="str">
        <f>IF(L878="","",LOOKUP(L878,'Work Programme'!$A$8:$A$207,'Work Programme'!$B$8:$B$207))</f>
        <v/>
      </c>
      <c r="N878" s="150"/>
      <c r="O878" s="151"/>
      <c r="P878" s="254" t="str">
        <f>IF(H878="","",VLOOKUP(H878,'Overview - Financial Statement'!$A$46:$B$60,2,FALSE))</f>
        <v/>
      </c>
      <c r="Q878" s="255" t="str">
        <f t="shared" si="110"/>
        <v/>
      </c>
      <c r="R878" s="153"/>
      <c r="S878" s="153"/>
      <c r="T878" s="238">
        <f t="shared" si="111"/>
        <v>0</v>
      </c>
      <c r="AA878" s="257"/>
      <c r="AB878" s="257"/>
    </row>
    <row r="879" spans="1:28" x14ac:dyDescent="0.3">
      <c r="A879" s="287">
        <v>867</v>
      </c>
      <c r="B879" s="161"/>
      <c r="C879" s="150"/>
      <c r="D879" s="150"/>
      <c r="E879" s="150"/>
      <c r="F879" s="152"/>
      <c r="G879" s="152"/>
      <c r="H879" s="154"/>
      <c r="I879" s="155"/>
      <c r="J879" s="159"/>
      <c r="K879" s="159"/>
      <c r="L879" s="337"/>
      <c r="M879" s="343" t="str">
        <f>IF(L879="","",LOOKUP(L879,'Work Programme'!$A$8:$A$207,'Work Programme'!$B$8:$B$207))</f>
        <v/>
      </c>
      <c r="N879" s="150"/>
      <c r="O879" s="151"/>
      <c r="P879" s="254" t="str">
        <f>IF(H879="","",VLOOKUP(H879,'Overview - Financial Statement'!$A$46:$B$60,2,FALSE))</f>
        <v/>
      </c>
      <c r="Q879" s="255" t="str">
        <f t="shared" si="110"/>
        <v/>
      </c>
      <c r="R879" s="153"/>
      <c r="S879" s="153"/>
      <c r="T879" s="238">
        <f t="shared" si="111"/>
        <v>0</v>
      </c>
      <c r="AA879" s="257"/>
      <c r="AB879" s="257"/>
    </row>
    <row r="880" spans="1:28" x14ac:dyDescent="0.3">
      <c r="A880" s="287">
        <v>868</v>
      </c>
      <c r="B880" s="161"/>
      <c r="C880" s="150"/>
      <c r="D880" s="150"/>
      <c r="E880" s="150"/>
      <c r="F880" s="152"/>
      <c r="G880" s="152"/>
      <c r="H880" s="154"/>
      <c r="I880" s="155"/>
      <c r="J880" s="159"/>
      <c r="K880" s="159"/>
      <c r="L880" s="337"/>
      <c r="M880" s="343" t="str">
        <f>IF(L880="","",LOOKUP(L880,'Work Programme'!$A$8:$A$207,'Work Programme'!$B$8:$B$207))</f>
        <v/>
      </c>
      <c r="N880" s="150"/>
      <c r="O880" s="151"/>
      <c r="P880" s="254" t="str">
        <f>IF(H880="","",VLOOKUP(H880,'Overview - Financial Statement'!$A$46:$B$60,2,FALSE))</f>
        <v/>
      </c>
      <c r="Q880" s="255" t="str">
        <f t="shared" si="110"/>
        <v/>
      </c>
      <c r="R880" s="153"/>
      <c r="S880" s="153"/>
      <c r="T880" s="238">
        <f t="shared" si="111"/>
        <v>0</v>
      </c>
      <c r="AA880" s="257"/>
      <c r="AB880" s="257"/>
    </row>
    <row r="881" spans="1:28" x14ac:dyDescent="0.3">
      <c r="A881" s="287">
        <v>869</v>
      </c>
      <c r="B881" s="161"/>
      <c r="C881" s="150"/>
      <c r="D881" s="150"/>
      <c r="E881" s="150"/>
      <c r="F881" s="152"/>
      <c r="G881" s="152"/>
      <c r="H881" s="154"/>
      <c r="I881" s="155"/>
      <c r="J881" s="159"/>
      <c r="K881" s="159"/>
      <c r="L881" s="337"/>
      <c r="M881" s="343" t="str">
        <f>IF(L881="","",LOOKUP(L881,'Work Programme'!$A$8:$A$207,'Work Programme'!$B$8:$B$207))</f>
        <v/>
      </c>
      <c r="N881" s="150"/>
      <c r="O881" s="151"/>
      <c r="P881" s="254" t="str">
        <f>IF(H881="","",VLOOKUP(H881,'Overview - Financial Statement'!$A$46:$B$60,2,FALSE))</f>
        <v/>
      </c>
      <c r="Q881" s="255" t="str">
        <f t="shared" si="110"/>
        <v/>
      </c>
      <c r="R881" s="153"/>
      <c r="S881" s="153"/>
      <c r="T881" s="238">
        <f t="shared" si="111"/>
        <v>0</v>
      </c>
      <c r="AA881" s="257"/>
      <c r="AB881" s="257"/>
    </row>
    <row r="882" spans="1:28" x14ac:dyDescent="0.3">
      <c r="A882" s="287">
        <v>870</v>
      </c>
      <c r="B882" s="161"/>
      <c r="C882" s="150"/>
      <c r="D882" s="150"/>
      <c r="E882" s="150"/>
      <c r="F882" s="152"/>
      <c r="G882" s="152"/>
      <c r="H882" s="154"/>
      <c r="I882" s="155"/>
      <c r="J882" s="159"/>
      <c r="K882" s="159"/>
      <c r="L882" s="337"/>
      <c r="M882" s="343" t="str">
        <f>IF(L882="","",LOOKUP(L882,'Work Programme'!$A$8:$A$207,'Work Programme'!$B$8:$B$207))</f>
        <v/>
      </c>
      <c r="N882" s="150"/>
      <c r="O882" s="151"/>
      <c r="P882" s="254" t="str">
        <f>IF(H882="","",VLOOKUP(H882,'Overview - Financial Statement'!$A$46:$B$60,2,FALSE))</f>
        <v/>
      </c>
      <c r="Q882" s="255" t="str">
        <f t="shared" si="110"/>
        <v/>
      </c>
      <c r="R882" s="153"/>
      <c r="S882" s="153"/>
      <c r="T882" s="238">
        <f t="shared" si="111"/>
        <v>0</v>
      </c>
      <c r="AA882" s="257"/>
      <c r="AB882" s="257"/>
    </row>
    <row r="883" spans="1:28" x14ac:dyDescent="0.3">
      <c r="A883" s="287">
        <v>871</v>
      </c>
      <c r="B883" s="161"/>
      <c r="C883" s="150"/>
      <c r="D883" s="150"/>
      <c r="E883" s="150"/>
      <c r="F883" s="152"/>
      <c r="G883" s="152"/>
      <c r="H883" s="154"/>
      <c r="I883" s="155"/>
      <c r="J883" s="159"/>
      <c r="K883" s="159"/>
      <c r="L883" s="337"/>
      <c r="M883" s="343" t="str">
        <f>IF(L883="","",LOOKUP(L883,'Work Programme'!$A$8:$A$207,'Work Programme'!$B$8:$B$207))</f>
        <v/>
      </c>
      <c r="N883" s="150"/>
      <c r="O883" s="151"/>
      <c r="P883" s="254" t="str">
        <f>IF(H883="","",VLOOKUP(H883,'Overview - Financial Statement'!$A$46:$B$60,2,FALSE))</f>
        <v/>
      </c>
      <c r="Q883" s="255" t="str">
        <f t="shared" si="110"/>
        <v/>
      </c>
      <c r="R883" s="153"/>
      <c r="S883" s="153"/>
      <c r="T883" s="238">
        <f t="shared" si="111"/>
        <v>0</v>
      </c>
      <c r="AA883" s="257"/>
      <c r="AB883" s="257"/>
    </row>
    <row r="884" spans="1:28" x14ac:dyDescent="0.3">
      <c r="A884" s="287">
        <v>872</v>
      </c>
      <c r="B884" s="161"/>
      <c r="C884" s="150"/>
      <c r="D884" s="150"/>
      <c r="E884" s="150"/>
      <c r="F884" s="152"/>
      <c r="G884" s="152"/>
      <c r="H884" s="154"/>
      <c r="I884" s="155"/>
      <c r="J884" s="159"/>
      <c r="K884" s="159"/>
      <c r="L884" s="337"/>
      <c r="M884" s="343" t="str">
        <f>IF(L884="","",LOOKUP(L884,'Work Programme'!$A$8:$A$207,'Work Programme'!$B$8:$B$207))</f>
        <v/>
      </c>
      <c r="N884" s="150"/>
      <c r="O884" s="151"/>
      <c r="P884" s="254" t="str">
        <f>IF(H884="","",VLOOKUP(H884,'Overview - Financial Statement'!$A$46:$B$60,2,FALSE))</f>
        <v/>
      </c>
      <c r="Q884" s="255" t="str">
        <f t="shared" si="110"/>
        <v/>
      </c>
      <c r="R884" s="153"/>
      <c r="S884" s="153"/>
      <c r="T884" s="238">
        <f t="shared" si="111"/>
        <v>0</v>
      </c>
      <c r="AA884" s="257"/>
      <c r="AB884" s="257"/>
    </row>
    <row r="885" spans="1:28" x14ac:dyDescent="0.3">
      <c r="A885" s="287">
        <v>873</v>
      </c>
      <c r="B885" s="161"/>
      <c r="C885" s="150"/>
      <c r="D885" s="150"/>
      <c r="E885" s="150"/>
      <c r="F885" s="152"/>
      <c r="G885" s="152"/>
      <c r="H885" s="154"/>
      <c r="I885" s="155"/>
      <c r="J885" s="159"/>
      <c r="K885" s="159"/>
      <c r="L885" s="337"/>
      <c r="M885" s="343" t="str">
        <f>IF(L885="","",LOOKUP(L885,'Work Programme'!$A$8:$A$207,'Work Programme'!$B$8:$B$207))</f>
        <v/>
      </c>
      <c r="N885" s="150"/>
      <c r="O885" s="151"/>
      <c r="P885" s="254" t="str">
        <f>IF(H885="","",VLOOKUP(H885,'Overview - Financial Statement'!$A$46:$B$60,2,FALSE))</f>
        <v/>
      </c>
      <c r="Q885" s="255" t="str">
        <f t="shared" si="110"/>
        <v/>
      </c>
      <c r="R885" s="153"/>
      <c r="S885" s="153"/>
      <c r="T885" s="238">
        <f t="shared" si="111"/>
        <v>0</v>
      </c>
      <c r="AA885" s="257"/>
      <c r="AB885" s="257"/>
    </row>
    <row r="886" spans="1:28" x14ac:dyDescent="0.3">
      <c r="A886" s="287">
        <v>874</v>
      </c>
      <c r="B886" s="161"/>
      <c r="C886" s="150"/>
      <c r="D886" s="150"/>
      <c r="E886" s="150"/>
      <c r="F886" s="152"/>
      <c r="G886" s="152"/>
      <c r="H886" s="154"/>
      <c r="I886" s="155"/>
      <c r="J886" s="159"/>
      <c r="K886" s="159"/>
      <c r="L886" s="337"/>
      <c r="M886" s="343" t="str">
        <f>IF(L886="","",LOOKUP(L886,'Work Programme'!$A$8:$A$207,'Work Programme'!$B$8:$B$207))</f>
        <v/>
      </c>
      <c r="N886" s="150"/>
      <c r="O886" s="151"/>
      <c r="P886" s="254" t="str">
        <f>IF(H886="","",VLOOKUP(H886,'Overview - Financial Statement'!$A$46:$B$60,2,FALSE))</f>
        <v/>
      </c>
      <c r="Q886" s="255" t="str">
        <f t="shared" si="110"/>
        <v/>
      </c>
      <c r="R886" s="153"/>
      <c r="S886" s="153"/>
      <c r="T886" s="238">
        <f t="shared" si="111"/>
        <v>0</v>
      </c>
      <c r="AA886" s="257"/>
      <c r="AB886" s="257"/>
    </row>
    <row r="887" spans="1:28" x14ac:dyDescent="0.3">
      <c r="A887" s="287">
        <v>875</v>
      </c>
      <c r="B887" s="161"/>
      <c r="C887" s="150"/>
      <c r="D887" s="150"/>
      <c r="E887" s="150"/>
      <c r="F887" s="152"/>
      <c r="G887" s="152"/>
      <c r="H887" s="154"/>
      <c r="I887" s="155"/>
      <c r="J887" s="159"/>
      <c r="K887" s="159"/>
      <c r="L887" s="337"/>
      <c r="M887" s="343" t="str">
        <f>IF(L887="","",LOOKUP(L887,'Work Programme'!$A$8:$A$207,'Work Programme'!$B$8:$B$207))</f>
        <v/>
      </c>
      <c r="N887" s="150"/>
      <c r="O887" s="151"/>
      <c r="P887" s="254" t="str">
        <f>IF(H887="","",VLOOKUP(H887,'Overview - Financial Statement'!$A$46:$B$60,2,FALSE))</f>
        <v/>
      </c>
      <c r="Q887" s="255" t="str">
        <f t="shared" si="110"/>
        <v/>
      </c>
      <c r="R887" s="153"/>
      <c r="S887" s="153"/>
      <c r="T887" s="238">
        <f t="shared" si="111"/>
        <v>0</v>
      </c>
      <c r="AA887" s="257"/>
      <c r="AB887" s="257"/>
    </row>
    <row r="888" spans="1:28" x14ac:dyDescent="0.3">
      <c r="A888" s="287">
        <v>876</v>
      </c>
      <c r="B888" s="161"/>
      <c r="C888" s="150"/>
      <c r="D888" s="150"/>
      <c r="E888" s="150"/>
      <c r="F888" s="152"/>
      <c r="G888" s="152"/>
      <c r="H888" s="154"/>
      <c r="I888" s="155"/>
      <c r="J888" s="159"/>
      <c r="K888" s="159"/>
      <c r="L888" s="337"/>
      <c r="M888" s="343" t="str">
        <f>IF(L888="","",LOOKUP(L888,'Work Programme'!$A$8:$A$207,'Work Programme'!$B$8:$B$207))</f>
        <v/>
      </c>
      <c r="N888" s="150"/>
      <c r="O888" s="151"/>
      <c r="P888" s="254" t="str">
        <f>IF(H888="","",VLOOKUP(H888,'Overview - Financial Statement'!$A$46:$B$60,2,FALSE))</f>
        <v/>
      </c>
      <c r="Q888" s="255" t="str">
        <f t="shared" si="110"/>
        <v/>
      </c>
      <c r="R888" s="153"/>
      <c r="S888" s="153"/>
      <c r="T888" s="238">
        <f t="shared" si="111"/>
        <v>0</v>
      </c>
      <c r="AA888" s="257"/>
      <c r="AB888" s="257"/>
    </row>
    <row r="889" spans="1:28" x14ac:dyDescent="0.3">
      <c r="A889" s="287">
        <v>877</v>
      </c>
      <c r="B889" s="161"/>
      <c r="C889" s="150"/>
      <c r="D889" s="150"/>
      <c r="E889" s="150"/>
      <c r="F889" s="152"/>
      <c r="G889" s="152"/>
      <c r="H889" s="154"/>
      <c r="I889" s="155"/>
      <c r="J889" s="159"/>
      <c r="K889" s="159"/>
      <c r="L889" s="337"/>
      <c r="M889" s="343" t="str">
        <f>IF(L889="","",LOOKUP(L889,'Work Programme'!$A$8:$A$207,'Work Programme'!$B$8:$B$207))</f>
        <v/>
      </c>
      <c r="N889" s="150"/>
      <c r="O889" s="151"/>
      <c r="P889" s="254" t="str">
        <f>IF(H889="","",VLOOKUP(H889,'Overview - Financial Statement'!$A$46:$B$60,2,FALSE))</f>
        <v/>
      </c>
      <c r="Q889" s="255" t="str">
        <f t="shared" si="110"/>
        <v/>
      </c>
      <c r="R889" s="153"/>
      <c r="S889" s="153"/>
      <c r="T889" s="238">
        <f t="shared" si="111"/>
        <v>0</v>
      </c>
      <c r="AA889" s="257"/>
      <c r="AB889" s="257"/>
    </row>
    <row r="890" spans="1:28" x14ac:dyDescent="0.3">
      <c r="A890" s="287">
        <v>878</v>
      </c>
      <c r="B890" s="161"/>
      <c r="C890" s="150"/>
      <c r="D890" s="150"/>
      <c r="E890" s="150"/>
      <c r="F890" s="152"/>
      <c r="G890" s="152"/>
      <c r="H890" s="154"/>
      <c r="I890" s="155"/>
      <c r="J890" s="159"/>
      <c r="K890" s="159"/>
      <c r="L890" s="337"/>
      <c r="M890" s="343" t="str">
        <f>IF(L890="","",LOOKUP(L890,'Work Programme'!$A$8:$A$207,'Work Programme'!$B$8:$B$207))</f>
        <v/>
      </c>
      <c r="N890" s="150"/>
      <c r="O890" s="151"/>
      <c r="P890" s="254" t="str">
        <f>IF(H890="","",VLOOKUP(H890,'Overview - Financial Statement'!$A$46:$B$60,2,FALSE))</f>
        <v/>
      </c>
      <c r="Q890" s="255" t="str">
        <f t="shared" si="110"/>
        <v/>
      </c>
      <c r="R890" s="153"/>
      <c r="S890" s="153"/>
      <c r="T890" s="238">
        <f t="shared" si="111"/>
        <v>0</v>
      </c>
      <c r="AA890" s="257"/>
      <c r="AB890" s="257"/>
    </row>
    <row r="891" spans="1:28" x14ac:dyDescent="0.3">
      <c r="A891" s="287">
        <v>879</v>
      </c>
      <c r="B891" s="161"/>
      <c r="C891" s="150"/>
      <c r="D891" s="150"/>
      <c r="E891" s="150"/>
      <c r="F891" s="152"/>
      <c r="G891" s="152"/>
      <c r="H891" s="154"/>
      <c r="I891" s="155"/>
      <c r="J891" s="159"/>
      <c r="K891" s="159"/>
      <c r="L891" s="337"/>
      <c r="M891" s="343" t="str">
        <f>IF(L891="","",LOOKUP(L891,'Work Programme'!$A$8:$A$207,'Work Programme'!$B$8:$B$207))</f>
        <v/>
      </c>
      <c r="N891" s="150"/>
      <c r="O891" s="151"/>
      <c r="P891" s="254" t="str">
        <f>IF(H891="","",VLOOKUP(H891,'Overview - Financial Statement'!$A$46:$B$60,2,FALSE))</f>
        <v/>
      </c>
      <c r="Q891" s="255" t="str">
        <f t="shared" si="110"/>
        <v/>
      </c>
      <c r="R891" s="153"/>
      <c r="S891" s="153"/>
      <c r="T891" s="238">
        <f t="shared" si="111"/>
        <v>0</v>
      </c>
      <c r="AA891" s="257"/>
      <c r="AB891" s="257"/>
    </row>
    <row r="892" spans="1:28" x14ac:dyDescent="0.3">
      <c r="A892" s="287">
        <v>880</v>
      </c>
      <c r="B892" s="161"/>
      <c r="C892" s="150"/>
      <c r="D892" s="150"/>
      <c r="E892" s="150"/>
      <c r="F892" s="152"/>
      <c r="G892" s="152"/>
      <c r="H892" s="154"/>
      <c r="I892" s="155"/>
      <c r="J892" s="159"/>
      <c r="K892" s="159"/>
      <c r="L892" s="337"/>
      <c r="M892" s="343" t="str">
        <f>IF(L892="","",LOOKUP(L892,'Work Programme'!$A$8:$A$207,'Work Programme'!$B$8:$B$207))</f>
        <v/>
      </c>
      <c r="N892" s="150"/>
      <c r="O892" s="151"/>
      <c r="P892" s="254" t="str">
        <f>IF(H892="","",VLOOKUP(H892,'Overview - Financial Statement'!$A$46:$B$60,2,FALSE))</f>
        <v/>
      </c>
      <c r="Q892" s="255" t="str">
        <f t="shared" si="110"/>
        <v/>
      </c>
      <c r="R892" s="153"/>
      <c r="S892" s="153"/>
      <c r="T892" s="238">
        <f t="shared" si="111"/>
        <v>0</v>
      </c>
      <c r="AA892" s="257"/>
      <c r="AB892" s="257"/>
    </row>
    <row r="893" spans="1:28" x14ac:dyDescent="0.3">
      <c r="A893" s="287">
        <v>881</v>
      </c>
      <c r="B893" s="161"/>
      <c r="C893" s="150"/>
      <c r="D893" s="150"/>
      <c r="E893" s="150"/>
      <c r="F893" s="152"/>
      <c r="G893" s="152"/>
      <c r="H893" s="154"/>
      <c r="I893" s="155"/>
      <c r="J893" s="159"/>
      <c r="K893" s="159"/>
      <c r="L893" s="337"/>
      <c r="M893" s="343" t="str">
        <f>IF(L893="","",LOOKUP(L893,'Work Programme'!$A$8:$A$207,'Work Programme'!$B$8:$B$207))</f>
        <v/>
      </c>
      <c r="N893" s="150"/>
      <c r="O893" s="151"/>
      <c r="P893" s="254" t="str">
        <f>IF(H893="","",VLOOKUP(H893,'Overview - Financial Statement'!$A$46:$B$60,2,FALSE))</f>
        <v/>
      </c>
      <c r="Q893" s="255" t="str">
        <f t="shared" si="110"/>
        <v/>
      </c>
      <c r="R893" s="153"/>
      <c r="S893" s="153"/>
      <c r="T893" s="238">
        <f t="shared" si="111"/>
        <v>0</v>
      </c>
      <c r="AA893" s="257"/>
      <c r="AB893" s="257"/>
    </row>
    <row r="894" spans="1:28" x14ac:dyDescent="0.3">
      <c r="A894" s="287">
        <v>882</v>
      </c>
      <c r="B894" s="161"/>
      <c r="C894" s="150"/>
      <c r="D894" s="150"/>
      <c r="E894" s="150"/>
      <c r="F894" s="152"/>
      <c r="G894" s="152"/>
      <c r="H894" s="154"/>
      <c r="I894" s="155"/>
      <c r="J894" s="159"/>
      <c r="K894" s="159"/>
      <c r="L894" s="337"/>
      <c r="M894" s="343" t="str">
        <f>IF(L894="","",LOOKUP(L894,'Work Programme'!$A$8:$A$207,'Work Programme'!$B$8:$B$207))</f>
        <v/>
      </c>
      <c r="N894" s="150"/>
      <c r="O894" s="151"/>
      <c r="P894" s="254" t="str">
        <f>IF(H894="","",VLOOKUP(H894,'Overview - Financial Statement'!$A$46:$B$60,2,FALSE))</f>
        <v/>
      </c>
      <c r="Q894" s="255" t="str">
        <f t="shared" si="110"/>
        <v/>
      </c>
      <c r="R894" s="153"/>
      <c r="S894" s="153"/>
      <c r="T894" s="238">
        <f t="shared" si="111"/>
        <v>0</v>
      </c>
      <c r="AA894" s="257"/>
      <c r="AB894" s="257"/>
    </row>
    <row r="895" spans="1:28" x14ac:dyDescent="0.3">
      <c r="A895" s="287">
        <v>883</v>
      </c>
      <c r="B895" s="161"/>
      <c r="C895" s="150"/>
      <c r="D895" s="150"/>
      <c r="E895" s="150"/>
      <c r="F895" s="152"/>
      <c r="G895" s="152"/>
      <c r="H895" s="154"/>
      <c r="I895" s="155"/>
      <c r="J895" s="159"/>
      <c r="K895" s="159"/>
      <c r="L895" s="337"/>
      <c r="M895" s="343" t="str">
        <f>IF(L895="","",LOOKUP(L895,'Work Programme'!$A$8:$A$207,'Work Programme'!$B$8:$B$207))</f>
        <v/>
      </c>
      <c r="N895" s="150"/>
      <c r="O895" s="151"/>
      <c r="P895" s="254" t="str">
        <f>IF(H895="","",VLOOKUP(H895,'Overview - Financial Statement'!$A$46:$B$60,2,FALSE))</f>
        <v/>
      </c>
      <c r="Q895" s="255" t="str">
        <f t="shared" si="110"/>
        <v/>
      </c>
      <c r="R895" s="153"/>
      <c r="S895" s="153"/>
      <c r="T895" s="238">
        <f t="shared" si="111"/>
        <v>0</v>
      </c>
      <c r="AA895" s="257"/>
      <c r="AB895" s="257"/>
    </row>
    <row r="896" spans="1:28" x14ac:dyDescent="0.3">
      <c r="A896" s="287">
        <v>884</v>
      </c>
      <c r="B896" s="161"/>
      <c r="C896" s="150"/>
      <c r="D896" s="150"/>
      <c r="E896" s="150"/>
      <c r="F896" s="152"/>
      <c r="G896" s="152"/>
      <c r="H896" s="154"/>
      <c r="I896" s="155"/>
      <c r="J896" s="159"/>
      <c r="K896" s="159"/>
      <c r="L896" s="337"/>
      <c r="M896" s="343" t="str">
        <f>IF(L896="","",LOOKUP(L896,'Work Programme'!$A$8:$A$207,'Work Programme'!$B$8:$B$207))</f>
        <v/>
      </c>
      <c r="N896" s="150"/>
      <c r="O896" s="151"/>
      <c r="P896" s="254" t="str">
        <f>IF(H896="","",VLOOKUP(H896,'Overview - Financial Statement'!$A$46:$B$60,2,FALSE))</f>
        <v/>
      </c>
      <c r="Q896" s="255" t="str">
        <f t="shared" si="110"/>
        <v/>
      </c>
      <c r="R896" s="153"/>
      <c r="S896" s="153"/>
      <c r="T896" s="238">
        <f t="shared" si="111"/>
        <v>0</v>
      </c>
      <c r="AA896" s="257"/>
      <c r="AB896" s="257"/>
    </row>
    <row r="897" spans="1:28" x14ac:dyDescent="0.3">
      <c r="A897" s="287">
        <v>885</v>
      </c>
      <c r="B897" s="161"/>
      <c r="C897" s="150"/>
      <c r="D897" s="150"/>
      <c r="E897" s="150"/>
      <c r="F897" s="152"/>
      <c r="G897" s="152"/>
      <c r="H897" s="154"/>
      <c r="I897" s="155"/>
      <c r="J897" s="159"/>
      <c r="K897" s="159"/>
      <c r="L897" s="337"/>
      <c r="M897" s="343" t="str">
        <f>IF(L897="","",LOOKUP(L897,'Work Programme'!$A$8:$A$207,'Work Programme'!$B$8:$B$207))</f>
        <v/>
      </c>
      <c r="N897" s="150"/>
      <c r="O897" s="151"/>
      <c r="P897" s="254" t="str">
        <f>IF(H897="","",VLOOKUP(H897,'Overview - Financial Statement'!$A$46:$B$60,2,FALSE))</f>
        <v/>
      </c>
      <c r="Q897" s="255" t="str">
        <f t="shared" si="110"/>
        <v/>
      </c>
      <c r="R897" s="153"/>
      <c r="S897" s="153"/>
      <c r="T897" s="238">
        <f t="shared" si="111"/>
        <v>0</v>
      </c>
      <c r="AA897" s="257"/>
      <c r="AB897" s="257"/>
    </row>
    <row r="898" spans="1:28" x14ac:dyDescent="0.3">
      <c r="A898" s="287">
        <v>886</v>
      </c>
      <c r="B898" s="161"/>
      <c r="C898" s="150"/>
      <c r="D898" s="150"/>
      <c r="E898" s="150"/>
      <c r="F898" s="152"/>
      <c r="G898" s="152"/>
      <c r="H898" s="154"/>
      <c r="I898" s="155"/>
      <c r="J898" s="159"/>
      <c r="K898" s="159"/>
      <c r="L898" s="337"/>
      <c r="M898" s="343" t="str">
        <f>IF(L898="","",LOOKUP(L898,'Work Programme'!$A$8:$A$207,'Work Programme'!$B$8:$B$207))</f>
        <v/>
      </c>
      <c r="N898" s="150"/>
      <c r="O898" s="151"/>
      <c r="P898" s="254" t="str">
        <f>IF(H898="","",VLOOKUP(H898,'Overview - Financial Statement'!$A$46:$B$60,2,FALSE))</f>
        <v/>
      </c>
      <c r="Q898" s="255" t="str">
        <f t="shared" si="110"/>
        <v/>
      </c>
      <c r="R898" s="153"/>
      <c r="S898" s="153"/>
      <c r="T898" s="238">
        <f t="shared" si="111"/>
        <v>0</v>
      </c>
      <c r="AA898" s="257"/>
      <c r="AB898" s="257"/>
    </row>
    <row r="899" spans="1:28" x14ac:dyDescent="0.3">
      <c r="A899" s="287">
        <v>887</v>
      </c>
      <c r="B899" s="161"/>
      <c r="C899" s="150"/>
      <c r="D899" s="150"/>
      <c r="E899" s="150"/>
      <c r="F899" s="152"/>
      <c r="G899" s="152"/>
      <c r="H899" s="154"/>
      <c r="I899" s="155"/>
      <c r="J899" s="159"/>
      <c r="K899" s="159"/>
      <c r="L899" s="337"/>
      <c r="M899" s="343" t="str">
        <f>IF(L899="","",LOOKUP(L899,'Work Programme'!$A$8:$A$207,'Work Programme'!$B$8:$B$207))</f>
        <v/>
      </c>
      <c r="N899" s="150"/>
      <c r="O899" s="151"/>
      <c r="P899" s="254" t="str">
        <f>IF(H899="","",VLOOKUP(H899,'Overview - Financial Statement'!$A$46:$B$60,2,FALSE))</f>
        <v/>
      </c>
      <c r="Q899" s="255" t="str">
        <f t="shared" si="110"/>
        <v/>
      </c>
      <c r="R899" s="153"/>
      <c r="S899" s="153"/>
      <c r="T899" s="238">
        <f t="shared" si="111"/>
        <v>0</v>
      </c>
      <c r="AA899" s="257"/>
      <c r="AB899" s="257"/>
    </row>
    <row r="900" spans="1:28" x14ac:dyDescent="0.3">
      <c r="A900" s="287">
        <v>888</v>
      </c>
      <c r="B900" s="161"/>
      <c r="C900" s="150"/>
      <c r="D900" s="150"/>
      <c r="E900" s="150"/>
      <c r="F900" s="152"/>
      <c r="G900" s="152"/>
      <c r="H900" s="154"/>
      <c r="I900" s="155"/>
      <c r="J900" s="159"/>
      <c r="K900" s="159"/>
      <c r="L900" s="337"/>
      <c r="M900" s="343" t="str">
        <f>IF(L900="","",LOOKUP(L900,'Work Programme'!$A$8:$A$207,'Work Programme'!$B$8:$B$207))</f>
        <v/>
      </c>
      <c r="N900" s="150"/>
      <c r="O900" s="151"/>
      <c r="P900" s="254" t="str">
        <f>IF(H900="","",VLOOKUP(H900,'Overview - Financial Statement'!$A$46:$B$60,2,FALSE))</f>
        <v/>
      </c>
      <c r="Q900" s="255" t="str">
        <f t="shared" si="110"/>
        <v/>
      </c>
      <c r="R900" s="153"/>
      <c r="S900" s="153"/>
      <c r="T900" s="238">
        <f t="shared" si="111"/>
        <v>0</v>
      </c>
      <c r="AA900" s="257"/>
      <c r="AB900" s="257"/>
    </row>
    <row r="901" spans="1:28" x14ac:dyDescent="0.3">
      <c r="A901" s="287">
        <v>889</v>
      </c>
      <c r="B901" s="161"/>
      <c r="C901" s="150"/>
      <c r="D901" s="150"/>
      <c r="E901" s="150"/>
      <c r="F901" s="152"/>
      <c r="G901" s="152"/>
      <c r="H901" s="154"/>
      <c r="I901" s="155"/>
      <c r="J901" s="159"/>
      <c r="K901" s="159"/>
      <c r="L901" s="337"/>
      <c r="M901" s="343" t="str">
        <f>IF(L901="","",LOOKUP(L901,'Work Programme'!$A$8:$A$207,'Work Programme'!$B$8:$B$207))</f>
        <v/>
      </c>
      <c r="N901" s="150"/>
      <c r="O901" s="151"/>
      <c r="P901" s="254" t="str">
        <f>IF(H901="","",VLOOKUP(H901,'Overview - Financial Statement'!$A$46:$B$60,2,FALSE))</f>
        <v/>
      </c>
      <c r="Q901" s="255" t="str">
        <f t="shared" si="110"/>
        <v/>
      </c>
      <c r="R901" s="153"/>
      <c r="S901" s="153"/>
      <c r="T901" s="238">
        <f t="shared" si="111"/>
        <v>0</v>
      </c>
      <c r="AA901" s="257"/>
      <c r="AB901" s="257"/>
    </row>
    <row r="902" spans="1:28" x14ac:dyDescent="0.3">
      <c r="A902" s="287">
        <v>890</v>
      </c>
      <c r="B902" s="161"/>
      <c r="C902" s="150"/>
      <c r="D902" s="150"/>
      <c r="E902" s="150"/>
      <c r="F902" s="152"/>
      <c r="G902" s="152"/>
      <c r="H902" s="154"/>
      <c r="I902" s="155"/>
      <c r="J902" s="159"/>
      <c r="K902" s="159"/>
      <c r="L902" s="337"/>
      <c r="M902" s="343" t="str">
        <f>IF(L902="","",LOOKUP(L902,'Work Programme'!$A$8:$A$207,'Work Programme'!$B$8:$B$207))</f>
        <v/>
      </c>
      <c r="N902" s="150"/>
      <c r="O902" s="151"/>
      <c r="P902" s="254" t="str">
        <f>IF(H902="","",VLOOKUP(H902,'Overview - Financial Statement'!$A$46:$B$60,2,FALSE))</f>
        <v/>
      </c>
      <c r="Q902" s="255" t="str">
        <f t="shared" si="110"/>
        <v/>
      </c>
      <c r="R902" s="153"/>
      <c r="S902" s="153"/>
      <c r="T902" s="238">
        <f t="shared" si="111"/>
        <v>0</v>
      </c>
      <c r="AA902" s="257"/>
      <c r="AB902" s="257"/>
    </row>
    <row r="903" spans="1:28" x14ac:dyDescent="0.3">
      <c r="A903" s="287">
        <v>891</v>
      </c>
      <c r="B903" s="161"/>
      <c r="C903" s="150"/>
      <c r="D903" s="150"/>
      <c r="E903" s="150"/>
      <c r="F903" s="152"/>
      <c r="G903" s="152"/>
      <c r="H903" s="154"/>
      <c r="I903" s="155"/>
      <c r="J903" s="159"/>
      <c r="K903" s="159"/>
      <c r="L903" s="337"/>
      <c r="M903" s="343" t="str">
        <f>IF(L903="","",LOOKUP(L903,'Work Programme'!$A$8:$A$207,'Work Programme'!$B$8:$B$207))</f>
        <v/>
      </c>
      <c r="N903" s="150"/>
      <c r="O903" s="151"/>
      <c r="P903" s="254" t="str">
        <f>IF(H903="","",VLOOKUP(H903,'Overview - Financial Statement'!$A$46:$B$60,2,FALSE))</f>
        <v/>
      </c>
      <c r="Q903" s="255" t="str">
        <f t="shared" si="110"/>
        <v/>
      </c>
      <c r="R903" s="153"/>
      <c r="S903" s="153"/>
      <c r="T903" s="238">
        <f t="shared" si="111"/>
        <v>0</v>
      </c>
      <c r="AA903" s="257"/>
      <c r="AB903" s="257"/>
    </row>
    <row r="904" spans="1:28" x14ac:dyDescent="0.3">
      <c r="A904" s="287">
        <v>892</v>
      </c>
      <c r="B904" s="161"/>
      <c r="C904" s="150"/>
      <c r="D904" s="150"/>
      <c r="E904" s="150"/>
      <c r="F904" s="152"/>
      <c r="G904" s="152"/>
      <c r="H904" s="154"/>
      <c r="I904" s="155"/>
      <c r="J904" s="159"/>
      <c r="K904" s="159"/>
      <c r="L904" s="337"/>
      <c r="M904" s="343" t="str">
        <f>IF(L904="","",LOOKUP(L904,'Work Programme'!$A$8:$A$207,'Work Programme'!$B$8:$B$207))</f>
        <v/>
      </c>
      <c r="N904" s="150"/>
      <c r="O904" s="151"/>
      <c r="P904" s="254" t="str">
        <f>IF(H904="","",VLOOKUP(H904,'Overview - Financial Statement'!$A$46:$B$60,2,FALSE))</f>
        <v/>
      </c>
      <c r="Q904" s="255" t="str">
        <f t="shared" si="110"/>
        <v/>
      </c>
      <c r="R904" s="153"/>
      <c r="S904" s="153"/>
      <c r="T904" s="238">
        <f t="shared" si="111"/>
        <v>0</v>
      </c>
      <c r="AA904" s="257"/>
      <c r="AB904" s="257"/>
    </row>
    <row r="905" spans="1:28" x14ac:dyDescent="0.3">
      <c r="A905" s="287">
        <v>893</v>
      </c>
      <c r="B905" s="161"/>
      <c r="C905" s="150"/>
      <c r="D905" s="150"/>
      <c r="E905" s="150"/>
      <c r="F905" s="152"/>
      <c r="G905" s="152"/>
      <c r="H905" s="154"/>
      <c r="I905" s="155"/>
      <c r="J905" s="159"/>
      <c r="K905" s="159"/>
      <c r="L905" s="337"/>
      <c r="M905" s="343" t="str">
        <f>IF(L905="","",LOOKUP(L905,'Work Programme'!$A$8:$A$207,'Work Programme'!$B$8:$B$207))</f>
        <v/>
      </c>
      <c r="N905" s="150"/>
      <c r="O905" s="151"/>
      <c r="P905" s="254" t="str">
        <f>IF(H905="","",VLOOKUP(H905,'Overview - Financial Statement'!$A$46:$B$60,2,FALSE))</f>
        <v/>
      </c>
      <c r="Q905" s="255" t="str">
        <f t="shared" si="110"/>
        <v/>
      </c>
      <c r="R905" s="153"/>
      <c r="S905" s="153"/>
      <c r="T905" s="238">
        <f t="shared" si="111"/>
        <v>0</v>
      </c>
      <c r="AA905" s="257"/>
      <c r="AB905" s="257"/>
    </row>
    <row r="906" spans="1:28" x14ac:dyDescent="0.3">
      <c r="A906" s="287">
        <v>894</v>
      </c>
      <c r="B906" s="161"/>
      <c r="C906" s="150"/>
      <c r="D906" s="150"/>
      <c r="E906" s="150"/>
      <c r="F906" s="152"/>
      <c r="G906" s="152"/>
      <c r="H906" s="154"/>
      <c r="I906" s="155"/>
      <c r="J906" s="159"/>
      <c r="K906" s="159"/>
      <c r="L906" s="337"/>
      <c r="M906" s="343" t="str">
        <f>IF(L906="","",LOOKUP(L906,'Work Programme'!$A$8:$A$207,'Work Programme'!$B$8:$B$207))</f>
        <v/>
      </c>
      <c r="N906" s="150"/>
      <c r="O906" s="151"/>
      <c r="P906" s="254" t="str">
        <f>IF(H906="","",VLOOKUP(H906,'Overview - Financial Statement'!$A$46:$B$60,2,FALSE))</f>
        <v/>
      </c>
      <c r="Q906" s="255" t="str">
        <f t="shared" si="110"/>
        <v/>
      </c>
      <c r="R906" s="153"/>
      <c r="S906" s="153"/>
      <c r="T906" s="238">
        <f t="shared" si="111"/>
        <v>0</v>
      </c>
      <c r="AA906" s="257"/>
      <c r="AB906" s="257"/>
    </row>
    <row r="907" spans="1:28" x14ac:dyDescent="0.3">
      <c r="A907" s="287">
        <v>895</v>
      </c>
      <c r="B907" s="161"/>
      <c r="C907" s="150"/>
      <c r="D907" s="150"/>
      <c r="E907" s="150"/>
      <c r="F907" s="152"/>
      <c r="G907" s="152"/>
      <c r="H907" s="154"/>
      <c r="I907" s="155"/>
      <c r="J907" s="159"/>
      <c r="K907" s="159"/>
      <c r="L907" s="337"/>
      <c r="M907" s="343" t="str">
        <f>IF(L907="","",LOOKUP(L907,'Work Programme'!$A$8:$A$207,'Work Programme'!$B$8:$B$207))</f>
        <v/>
      </c>
      <c r="N907" s="150"/>
      <c r="O907" s="151"/>
      <c r="P907" s="254" t="str">
        <f>IF(H907="","",VLOOKUP(H907,'Overview - Financial Statement'!$A$46:$B$60,2,FALSE))</f>
        <v/>
      </c>
      <c r="Q907" s="255" t="str">
        <f t="shared" si="110"/>
        <v/>
      </c>
      <c r="R907" s="153"/>
      <c r="S907" s="153"/>
      <c r="T907" s="238">
        <f t="shared" si="111"/>
        <v>0</v>
      </c>
      <c r="AA907" s="257"/>
      <c r="AB907" s="257"/>
    </row>
    <row r="908" spans="1:28" x14ac:dyDescent="0.3">
      <c r="A908" s="287">
        <v>896</v>
      </c>
      <c r="B908" s="161"/>
      <c r="C908" s="150"/>
      <c r="D908" s="150"/>
      <c r="E908" s="150"/>
      <c r="F908" s="152"/>
      <c r="G908" s="152"/>
      <c r="H908" s="154"/>
      <c r="I908" s="155"/>
      <c r="J908" s="159"/>
      <c r="K908" s="159"/>
      <c r="L908" s="337"/>
      <c r="M908" s="343" t="str">
        <f>IF(L908="","",LOOKUP(L908,'Work Programme'!$A$8:$A$207,'Work Programme'!$B$8:$B$207))</f>
        <v/>
      </c>
      <c r="N908" s="150"/>
      <c r="O908" s="151"/>
      <c r="P908" s="254" t="str">
        <f>IF(H908="","",VLOOKUP(H908,'Overview - Financial Statement'!$A$46:$B$60,2,FALSE))</f>
        <v/>
      </c>
      <c r="Q908" s="255" t="str">
        <f t="shared" si="110"/>
        <v/>
      </c>
      <c r="R908" s="153"/>
      <c r="S908" s="153"/>
      <c r="T908" s="238">
        <f t="shared" si="111"/>
        <v>0</v>
      </c>
      <c r="AA908" s="257"/>
      <c r="AB908" s="257"/>
    </row>
    <row r="909" spans="1:28" x14ac:dyDescent="0.3">
      <c r="A909" s="287">
        <v>897</v>
      </c>
      <c r="B909" s="161"/>
      <c r="C909" s="150"/>
      <c r="D909" s="150"/>
      <c r="E909" s="150"/>
      <c r="F909" s="152"/>
      <c r="G909" s="152"/>
      <c r="H909" s="154"/>
      <c r="I909" s="155"/>
      <c r="J909" s="159"/>
      <c r="K909" s="159"/>
      <c r="L909" s="337"/>
      <c r="M909" s="343" t="str">
        <f>IF(L909="","",LOOKUP(L909,'Work Programme'!$A$8:$A$207,'Work Programme'!$B$8:$B$207))</f>
        <v/>
      </c>
      <c r="N909" s="150"/>
      <c r="O909" s="151"/>
      <c r="P909" s="254" t="str">
        <f>IF(H909="","",VLOOKUP(H909,'Overview - Financial Statement'!$A$46:$B$60,2,FALSE))</f>
        <v/>
      </c>
      <c r="Q909" s="255" t="str">
        <f t="shared" ref="Q909:Q972" si="112">IF(P909="","",I909/P909)</f>
        <v/>
      </c>
      <c r="R909" s="153"/>
      <c r="S909" s="153"/>
      <c r="T909" s="238">
        <f t="shared" si="111"/>
        <v>0</v>
      </c>
      <c r="AA909" s="257"/>
      <c r="AB909" s="257"/>
    </row>
    <row r="910" spans="1:28" x14ac:dyDescent="0.3">
      <c r="A910" s="287">
        <v>898</v>
      </c>
      <c r="B910" s="161"/>
      <c r="C910" s="150"/>
      <c r="D910" s="150"/>
      <c r="E910" s="150"/>
      <c r="F910" s="152"/>
      <c r="G910" s="152"/>
      <c r="H910" s="154"/>
      <c r="I910" s="155"/>
      <c r="J910" s="159"/>
      <c r="K910" s="159"/>
      <c r="L910" s="337"/>
      <c r="M910" s="343" t="str">
        <f>IF(L910="","",LOOKUP(L910,'Work Programme'!$A$8:$A$207,'Work Programme'!$B$8:$B$207))</f>
        <v/>
      </c>
      <c r="N910" s="150"/>
      <c r="O910" s="151"/>
      <c r="P910" s="254" t="str">
        <f>IF(H910="","",VLOOKUP(H910,'Overview - Financial Statement'!$A$46:$B$60,2,FALSE))</f>
        <v/>
      </c>
      <c r="Q910" s="255" t="str">
        <f t="shared" si="112"/>
        <v/>
      </c>
      <c r="R910" s="153"/>
      <c r="S910" s="153"/>
      <c r="T910" s="238">
        <f t="shared" si="111"/>
        <v>0</v>
      </c>
      <c r="AA910" s="257"/>
      <c r="AB910" s="257"/>
    </row>
    <row r="911" spans="1:28" x14ac:dyDescent="0.3">
      <c r="A911" s="287">
        <v>899</v>
      </c>
      <c r="B911" s="161"/>
      <c r="C911" s="150"/>
      <c r="D911" s="150"/>
      <c r="E911" s="150"/>
      <c r="F911" s="152"/>
      <c r="G911" s="152"/>
      <c r="H911" s="154"/>
      <c r="I911" s="155"/>
      <c r="J911" s="159"/>
      <c r="K911" s="159"/>
      <c r="L911" s="337"/>
      <c r="M911" s="343" t="str">
        <f>IF(L911="","",LOOKUP(L911,'Work Programme'!$A$8:$A$207,'Work Programme'!$B$8:$B$207))</f>
        <v/>
      </c>
      <c r="N911" s="150"/>
      <c r="O911" s="151"/>
      <c r="P911" s="254" t="str">
        <f>IF(H911="","",VLOOKUP(H911,'Overview - Financial Statement'!$A$46:$B$60,2,FALSE))</f>
        <v/>
      </c>
      <c r="Q911" s="255" t="str">
        <f t="shared" si="112"/>
        <v/>
      </c>
      <c r="R911" s="153"/>
      <c r="S911" s="153"/>
      <c r="T911" s="238">
        <f t="shared" ref="T911:T974" si="113">IF(R911="YES",Q911,0)</f>
        <v>0</v>
      </c>
      <c r="AA911" s="257"/>
      <c r="AB911" s="257"/>
    </row>
    <row r="912" spans="1:28" x14ac:dyDescent="0.3">
      <c r="A912" s="287">
        <v>900</v>
      </c>
      <c r="B912" s="161"/>
      <c r="C912" s="150"/>
      <c r="D912" s="150"/>
      <c r="E912" s="150"/>
      <c r="F912" s="152"/>
      <c r="G912" s="152"/>
      <c r="H912" s="154"/>
      <c r="I912" s="155"/>
      <c r="J912" s="159"/>
      <c r="K912" s="159"/>
      <c r="L912" s="337"/>
      <c r="M912" s="343" t="str">
        <f>IF(L912="","",LOOKUP(L912,'Work Programme'!$A$8:$A$207,'Work Programme'!$B$8:$B$207))</f>
        <v/>
      </c>
      <c r="N912" s="150"/>
      <c r="O912" s="151"/>
      <c r="P912" s="254" t="str">
        <f>IF(H912="","",VLOOKUP(H912,'Overview - Financial Statement'!$A$46:$B$60,2,FALSE))</f>
        <v/>
      </c>
      <c r="Q912" s="255" t="str">
        <f t="shared" si="112"/>
        <v/>
      </c>
      <c r="R912" s="153"/>
      <c r="S912" s="153"/>
      <c r="T912" s="238">
        <f t="shared" si="113"/>
        <v>0</v>
      </c>
      <c r="AA912" s="257"/>
      <c r="AB912" s="257"/>
    </row>
    <row r="913" spans="1:28" x14ac:dyDescent="0.3">
      <c r="A913" s="287">
        <v>901</v>
      </c>
      <c r="B913" s="161"/>
      <c r="C913" s="150"/>
      <c r="D913" s="150"/>
      <c r="E913" s="150"/>
      <c r="F913" s="152"/>
      <c r="G913" s="152"/>
      <c r="H913" s="154"/>
      <c r="I913" s="155"/>
      <c r="J913" s="159"/>
      <c r="K913" s="159"/>
      <c r="L913" s="337"/>
      <c r="M913" s="343" t="str">
        <f>IF(L913="","",LOOKUP(L913,'Work Programme'!$A$8:$A$207,'Work Programme'!$B$8:$B$207))</f>
        <v/>
      </c>
      <c r="N913" s="150"/>
      <c r="O913" s="151"/>
      <c r="P913" s="254" t="str">
        <f>IF(H913="","",VLOOKUP(H913,'Overview - Financial Statement'!$A$46:$B$60,2,FALSE))</f>
        <v/>
      </c>
      <c r="Q913" s="255" t="str">
        <f t="shared" si="112"/>
        <v/>
      </c>
      <c r="R913" s="153"/>
      <c r="S913" s="153"/>
      <c r="T913" s="238">
        <f t="shared" si="113"/>
        <v>0</v>
      </c>
      <c r="AA913" s="257"/>
      <c r="AB913" s="257"/>
    </row>
    <row r="914" spans="1:28" x14ac:dyDescent="0.3">
      <c r="A914" s="287">
        <v>902</v>
      </c>
      <c r="B914" s="161"/>
      <c r="C914" s="150"/>
      <c r="D914" s="150"/>
      <c r="E914" s="150"/>
      <c r="F914" s="152"/>
      <c r="G914" s="152"/>
      <c r="H914" s="154"/>
      <c r="I914" s="155"/>
      <c r="J914" s="159"/>
      <c r="K914" s="159"/>
      <c r="L914" s="337"/>
      <c r="M914" s="343" t="str">
        <f>IF(L914="","",LOOKUP(L914,'Work Programme'!$A$8:$A$207,'Work Programme'!$B$8:$B$207))</f>
        <v/>
      </c>
      <c r="N914" s="150"/>
      <c r="O914" s="151"/>
      <c r="P914" s="254" t="str">
        <f>IF(H914="","",VLOOKUP(H914,'Overview - Financial Statement'!$A$46:$B$60,2,FALSE))</f>
        <v/>
      </c>
      <c r="Q914" s="255" t="str">
        <f t="shared" si="112"/>
        <v/>
      </c>
      <c r="R914" s="153"/>
      <c r="S914" s="153"/>
      <c r="T914" s="238">
        <f t="shared" si="113"/>
        <v>0</v>
      </c>
      <c r="AA914" s="257"/>
      <c r="AB914" s="257"/>
    </row>
    <row r="915" spans="1:28" x14ac:dyDescent="0.3">
      <c r="A915" s="287">
        <v>903</v>
      </c>
      <c r="B915" s="161"/>
      <c r="C915" s="150"/>
      <c r="D915" s="150"/>
      <c r="E915" s="150"/>
      <c r="F915" s="152"/>
      <c r="G915" s="152"/>
      <c r="H915" s="154"/>
      <c r="I915" s="155"/>
      <c r="J915" s="159"/>
      <c r="K915" s="159"/>
      <c r="L915" s="337"/>
      <c r="M915" s="343" t="str">
        <f>IF(L915="","",LOOKUP(L915,'Work Programme'!$A$8:$A$207,'Work Programme'!$B$8:$B$207))</f>
        <v/>
      </c>
      <c r="N915" s="150"/>
      <c r="O915" s="151"/>
      <c r="P915" s="254" t="str">
        <f>IF(H915="","",VLOOKUP(H915,'Overview - Financial Statement'!$A$46:$B$60,2,FALSE))</f>
        <v/>
      </c>
      <c r="Q915" s="255" t="str">
        <f t="shared" si="112"/>
        <v/>
      </c>
      <c r="R915" s="153"/>
      <c r="S915" s="153"/>
      <c r="T915" s="238">
        <f t="shared" si="113"/>
        <v>0</v>
      </c>
      <c r="AA915" s="257"/>
      <c r="AB915" s="257"/>
    </row>
    <row r="916" spans="1:28" x14ac:dyDescent="0.3">
      <c r="A916" s="287">
        <v>904</v>
      </c>
      <c r="B916" s="161"/>
      <c r="C916" s="150"/>
      <c r="D916" s="150"/>
      <c r="E916" s="150"/>
      <c r="F916" s="152"/>
      <c r="G916" s="152"/>
      <c r="H916" s="154"/>
      <c r="I916" s="155"/>
      <c r="J916" s="159"/>
      <c r="K916" s="159"/>
      <c r="L916" s="337"/>
      <c r="M916" s="343" t="str">
        <f>IF(L916="","",LOOKUP(L916,'Work Programme'!$A$8:$A$207,'Work Programme'!$B$8:$B$207))</f>
        <v/>
      </c>
      <c r="N916" s="150"/>
      <c r="O916" s="151"/>
      <c r="P916" s="254" t="str">
        <f>IF(H916="","",VLOOKUP(H916,'Overview - Financial Statement'!$A$46:$B$60,2,FALSE))</f>
        <v/>
      </c>
      <c r="Q916" s="255" t="str">
        <f t="shared" si="112"/>
        <v/>
      </c>
      <c r="R916" s="153"/>
      <c r="S916" s="153"/>
      <c r="T916" s="238">
        <f t="shared" si="113"/>
        <v>0</v>
      </c>
      <c r="AA916" s="257"/>
      <c r="AB916" s="257"/>
    </row>
    <row r="917" spans="1:28" x14ac:dyDescent="0.3">
      <c r="A917" s="287">
        <v>905</v>
      </c>
      <c r="B917" s="161"/>
      <c r="C917" s="150"/>
      <c r="D917" s="150"/>
      <c r="E917" s="150"/>
      <c r="F917" s="152"/>
      <c r="G917" s="152"/>
      <c r="H917" s="154"/>
      <c r="I917" s="155"/>
      <c r="J917" s="159"/>
      <c r="K917" s="159"/>
      <c r="L917" s="337"/>
      <c r="M917" s="343" t="str">
        <f>IF(L917="","",LOOKUP(L917,'Work Programme'!$A$8:$A$207,'Work Programme'!$B$8:$B$207))</f>
        <v/>
      </c>
      <c r="N917" s="150"/>
      <c r="O917" s="151"/>
      <c r="P917" s="254" t="str">
        <f>IF(H917="","",VLOOKUP(H917,'Overview - Financial Statement'!$A$46:$B$60,2,FALSE))</f>
        <v/>
      </c>
      <c r="Q917" s="255" t="str">
        <f t="shared" si="112"/>
        <v/>
      </c>
      <c r="R917" s="153"/>
      <c r="S917" s="153"/>
      <c r="T917" s="238">
        <f t="shared" si="113"/>
        <v>0</v>
      </c>
      <c r="AA917" s="257"/>
      <c r="AB917" s="257"/>
    </row>
    <row r="918" spans="1:28" x14ac:dyDescent="0.3">
      <c r="A918" s="287">
        <v>906</v>
      </c>
      <c r="B918" s="161"/>
      <c r="C918" s="150"/>
      <c r="D918" s="150"/>
      <c r="E918" s="150"/>
      <c r="F918" s="152"/>
      <c r="G918" s="152"/>
      <c r="H918" s="154"/>
      <c r="I918" s="155"/>
      <c r="J918" s="159"/>
      <c r="K918" s="159"/>
      <c r="L918" s="337"/>
      <c r="M918" s="343" t="str">
        <f>IF(L918="","",LOOKUP(L918,'Work Programme'!$A$8:$A$207,'Work Programme'!$B$8:$B$207))</f>
        <v/>
      </c>
      <c r="N918" s="150"/>
      <c r="O918" s="151"/>
      <c r="P918" s="254" t="str">
        <f>IF(H918="","",VLOOKUP(H918,'Overview - Financial Statement'!$A$46:$B$60,2,FALSE))</f>
        <v/>
      </c>
      <c r="Q918" s="255" t="str">
        <f t="shared" si="112"/>
        <v/>
      </c>
      <c r="R918" s="153"/>
      <c r="S918" s="153"/>
      <c r="T918" s="238">
        <f t="shared" si="113"/>
        <v>0</v>
      </c>
      <c r="AA918" s="257"/>
      <c r="AB918" s="257"/>
    </row>
    <row r="919" spans="1:28" x14ac:dyDescent="0.3">
      <c r="A919" s="287">
        <v>907</v>
      </c>
      <c r="B919" s="161"/>
      <c r="C919" s="150"/>
      <c r="D919" s="150"/>
      <c r="E919" s="150"/>
      <c r="F919" s="152"/>
      <c r="G919" s="152"/>
      <c r="H919" s="154"/>
      <c r="I919" s="155"/>
      <c r="J919" s="159"/>
      <c r="K919" s="159"/>
      <c r="L919" s="337"/>
      <c r="M919" s="343" t="str">
        <f>IF(L919="","",LOOKUP(L919,'Work Programme'!$A$8:$A$207,'Work Programme'!$B$8:$B$207))</f>
        <v/>
      </c>
      <c r="N919" s="150"/>
      <c r="O919" s="151"/>
      <c r="P919" s="254" t="str">
        <f>IF(H919="","",VLOOKUP(H919,'Overview - Financial Statement'!$A$46:$B$60,2,FALSE))</f>
        <v/>
      </c>
      <c r="Q919" s="255" t="str">
        <f t="shared" si="112"/>
        <v/>
      </c>
      <c r="R919" s="153"/>
      <c r="S919" s="153"/>
      <c r="T919" s="238">
        <f t="shared" si="113"/>
        <v>0</v>
      </c>
      <c r="AA919" s="257"/>
      <c r="AB919" s="257"/>
    </row>
    <row r="920" spans="1:28" x14ac:dyDescent="0.3">
      <c r="A920" s="287">
        <v>908</v>
      </c>
      <c r="B920" s="161"/>
      <c r="C920" s="150"/>
      <c r="D920" s="150"/>
      <c r="E920" s="150"/>
      <c r="F920" s="152"/>
      <c r="G920" s="152"/>
      <c r="H920" s="154"/>
      <c r="I920" s="155"/>
      <c r="J920" s="159"/>
      <c r="K920" s="159"/>
      <c r="L920" s="337"/>
      <c r="M920" s="343" t="str">
        <f>IF(L920="","",LOOKUP(L920,'Work Programme'!$A$8:$A$207,'Work Programme'!$B$8:$B$207))</f>
        <v/>
      </c>
      <c r="N920" s="150"/>
      <c r="O920" s="151"/>
      <c r="P920" s="254" t="str">
        <f>IF(H920="","",VLOOKUP(H920,'Overview - Financial Statement'!$A$46:$B$60,2,FALSE))</f>
        <v/>
      </c>
      <c r="Q920" s="255" t="str">
        <f t="shared" si="112"/>
        <v/>
      </c>
      <c r="R920" s="153"/>
      <c r="S920" s="153"/>
      <c r="T920" s="238">
        <f t="shared" si="113"/>
        <v>0</v>
      </c>
      <c r="AA920" s="257"/>
      <c r="AB920" s="257"/>
    </row>
    <row r="921" spans="1:28" x14ac:dyDescent="0.3">
      <c r="A921" s="287">
        <v>909</v>
      </c>
      <c r="B921" s="161"/>
      <c r="C921" s="150"/>
      <c r="D921" s="150"/>
      <c r="E921" s="150"/>
      <c r="F921" s="152"/>
      <c r="G921" s="152"/>
      <c r="H921" s="154"/>
      <c r="I921" s="155"/>
      <c r="J921" s="159"/>
      <c r="K921" s="159"/>
      <c r="L921" s="337"/>
      <c r="M921" s="343" t="str">
        <f>IF(L921="","",LOOKUP(L921,'Work Programme'!$A$8:$A$207,'Work Programme'!$B$8:$B$207))</f>
        <v/>
      </c>
      <c r="N921" s="150"/>
      <c r="O921" s="151"/>
      <c r="P921" s="254" t="str">
        <f>IF(H921="","",VLOOKUP(H921,'Overview - Financial Statement'!$A$46:$B$60,2,FALSE))</f>
        <v/>
      </c>
      <c r="Q921" s="255" t="str">
        <f t="shared" si="112"/>
        <v/>
      </c>
      <c r="R921" s="153"/>
      <c r="S921" s="153"/>
      <c r="T921" s="238">
        <f t="shared" si="113"/>
        <v>0</v>
      </c>
      <c r="AA921" s="257"/>
      <c r="AB921" s="257"/>
    </row>
    <row r="922" spans="1:28" x14ac:dyDescent="0.3">
      <c r="A922" s="287">
        <v>910</v>
      </c>
      <c r="B922" s="161"/>
      <c r="C922" s="150"/>
      <c r="D922" s="150"/>
      <c r="E922" s="150"/>
      <c r="F922" s="152"/>
      <c r="G922" s="152"/>
      <c r="H922" s="154"/>
      <c r="I922" s="155"/>
      <c r="J922" s="159"/>
      <c r="K922" s="159"/>
      <c r="L922" s="337"/>
      <c r="M922" s="343" t="str">
        <f>IF(L922="","",LOOKUP(L922,'Work Programme'!$A$8:$A$207,'Work Programme'!$B$8:$B$207))</f>
        <v/>
      </c>
      <c r="N922" s="150"/>
      <c r="O922" s="151"/>
      <c r="P922" s="254" t="str">
        <f>IF(H922="","",VLOOKUP(H922,'Overview - Financial Statement'!$A$46:$B$60,2,FALSE))</f>
        <v/>
      </c>
      <c r="Q922" s="255" t="str">
        <f t="shared" si="112"/>
        <v/>
      </c>
      <c r="R922" s="153"/>
      <c r="S922" s="153"/>
      <c r="T922" s="238">
        <f t="shared" si="113"/>
        <v>0</v>
      </c>
      <c r="AA922" s="257"/>
      <c r="AB922" s="257"/>
    </row>
    <row r="923" spans="1:28" x14ac:dyDescent="0.3">
      <c r="A923" s="287">
        <v>911</v>
      </c>
      <c r="B923" s="161"/>
      <c r="C923" s="150"/>
      <c r="D923" s="150"/>
      <c r="E923" s="150"/>
      <c r="F923" s="152"/>
      <c r="G923" s="152"/>
      <c r="H923" s="154"/>
      <c r="I923" s="155"/>
      <c r="J923" s="159"/>
      <c r="K923" s="159"/>
      <c r="L923" s="337"/>
      <c r="M923" s="343" t="str">
        <f>IF(L923="","",LOOKUP(L923,'Work Programme'!$A$8:$A$207,'Work Programme'!$B$8:$B$207))</f>
        <v/>
      </c>
      <c r="N923" s="150"/>
      <c r="O923" s="151"/>
      <c r="P923" s="254" t="str">
        <f>IF(H923="","",VLOOKUP(H923,'Overview - Financial Statement'!$A$46:$B$60,2,FALSE))</f>
        <v/>
      </c>
      <c r="Q923" s="255" t="str">
        <f t="shared" si="112"/>
        <v/>
      </c>
      <c r="R923" s="153"/>
      <c r="S923" s="153"/>
      <c r="T923" s="238">
        <f t="shared" si="113"/>
        <v>0</v>
      </c>
      <c r="AA923" s="257"/>
      <c r="AB923" s="257"/>
    </row>
    <row r="924" spans="1:28" x14ac:dyDescent="0.3">
      <c r="A924" s="287">
        <v>912</v>
      </c>
      <c r="B924" s="161"/>
      <c r="C924" s="150"/>
      <c r="D924" s="150"/>
      <c r="E924" s="150"/>
      <c r="F924" s="152"/>
      <c r="G924" s="152"/>
      <c r="H924" s="154"/>
      <c r="I924" s="155"/>
      <c r="J924" s="159"/>
      <c r="K924" s="159"/>
      <c r="L924" s="337"/>
      <c r="M924" s="343" t="str">
        <f>IF(L924="","",LOOKUP(L924,'Work Programme'!$A$8:$A$207,'Work Programme'!$B$8:$B$207))</f>
        <v/>
      </c>
      <c r="N924" s="150"/>
      <c r="O924" s="151"/>
      <c r="P924" s="254" t="str">
        <f>IF(H924="","",VLOOKUP(H924,'Overview - Financial Statement'!$A$46:$B$60,2,FALSE))</f>
        <v/>
      </c>
      <c r="Q924" s="255" t="str">
        <f t="shared" si="112"/>
        <v/>
      </c>
      <c r="R924" s="153"/>
      <c r="S924" s="153"/>
      <c r="T924" s="238">
        <f t="shared" si="113"/>
        <v>0</v>
      </c>
      <c r="AA924" s="257"/>
      <c r="AB924" s="257"/>
    </row>
    <row r="925" spans="1:28" x14ac:dyDescent="0.3">
      <c r="A925" s="287">
        <v>913</v>
      </c>
      <c r="B925" s="161"/>
      <c r="C925" s="150"/>
      <c r="D925" s="150"/>
      <c r="E925" s="150"/>
      <c r="F925" s="152"/>
      <c r="G925" s="152"/>
      <c r="H925" s="154"/>
      <c r="I925" s="155"/>
      <c r="J925" s="159"/>
      <c r="K925" s="159"/>
      <c r="L925" s="337"/>
      <c r="M925" s="343" t="str">
        <f>IF(L925="","",LOOKUP(L925,'Work Programme'!$A$8:$A$207,'Work Programme'!$B$8:$B$207))</f>
        <v/>
      </c>
      <c r="N925" s="150"/>
      <c r="O925" s="151"/>
      <c r="P925" s="254" t="str">
        <f>IF(H925="","",VLOOKUP(H925,'Overview - Financial Statement'!$A$46:$B$60,2,FALSE))</f>
        <v/>
      </c>
      <c r="Q925" s="255" t="str">
        <f t="shared" si="112"/>
        <v/>
      </c>
      <c r="R925" s="153"/>
      <c r="S925" s="153"/>
      <c r="T925" s="238">
        <f t="shared" si="113"/>
        <v>0</v>
      </c>
      <c r="AA925" s="257"/>
      <c r="AB925" s="257"/>
    </row>
    <row r="926" spans="1:28" x14ac:dyDescent="0.3">
      <c r="A926" s="287">
        <v>914</v>
      </c>
      <c r="B926" s="161"/>
      <c r="C926" s="150"/>
      <c r="D926" s="150"/>
      <c r="E926" s="150"/>
      <c r="F926" s="152"/>
      <c r="G926" s="152"/>
      <c r="H926" s="154"/>
      <c r="I926" s="155"/>
      <c r="J926" s="159"/>
      <c r="K926" s="159"/>
      <c r="L926" s="337"/>
      <c r="M926" s="343" t="str">
        <f>IF(L926="","",LOOKUP(L926,'Work Programme'!$A$8:$A$207,'Work Programme'!$B$8:$B$207))</f>
        <v/>
      </c>
      <c r="N926" s="150"/>
      <c r="O926" s="151"/>
      <c r="P926" s="254" t="str">
        <f>IF(H926="","",VLOOKUP(H926,'Overview - Financial Statement'!$A$46:$B$60,2,FALSE))</f>
        <v/>
      </c>
      <c r="Q926" s="255" t="str">
        <f t="shared" si="112"/>
        <v/>
      </c>
      <c r="R926" s="153"/>
      <c r="S926" s="153"/>
      <c r="T926" s="238">
        <f t="shared" si="113"/>
        <v>0</v>
      </c>
      <c r="AA926" s="257"/>
      <c r="AB926" s="257"/>
    </row>
    <row r="927" spans="1:28" x14ac:dyDescent="0.3">
      <c r="A927" s="287">
        <v>915</v>
      </c>
      <c r="B927" s="161"/>
      <c r="C927" s="150"/>
      <c r="D927" s="150"/>
      <c r="E927" s="150"/>
      <c r="F927" s="152"/>
      <c r="G927" s="152"/>
      <c r="H927" s="154"/>
      <c r="I927" s="155"/>
      <c r="J927" s="159"/>
      <c r="K927" s="159"/>
      <c r="L927" s="337"/>
      <c r="M927" s="343" t="str">
        <f>IF(L927="","",LOOKUP(L927,'Work Programme'!$A$8:$A$207,'Work Programme'!$B$8:$B$207))</f>
        <v/>
      </c>
      <c r="N927" s="150"/>
      <c r="O927" s="151"/>
      <c r="P927" s="254" t="str">
        <f>IF(H927="","",VLOOKUP(H927,'Overview - Financial Statement'!$A$46:$B$60,2,FALSE))</f>
        <v/>
      </c>
      <c r="Q927" s="255" t="str">
        <f t="shared" si="112"/>
        <v/>
      </c>
      <c r="R927" s="153"/>
      <c r="S927" s="153"/>
      <c r="T927" s="238">
        <f t="shared" si="113"/>
        <v>0</v>
      </c>
      <c r="AA927" s="257"/>
      <c r="AB927" s="257"/>
    </row>
    <row r="928" spans="1:28" x14ac:dyDescent="0.3">
      <c r="A928" s="287">
        <v>916</v>
      </c>
      <c r="B928" s="161"/>
      <c r="C928" s="150"/>
      <c r="D928" s="150"/>
      <c r="E928" s="150"/>
      <c r="F928" s="152"/>
      <c r="G928" s="152"/>
      <c r="H928" s="154"/>
      <c r="I928" s="155"/>
      <c r="J928" s="159"/>
      <c r="K928" s="159"/>
      <c r="L928" s="337"/>
      <c r="M928" s="343" t="str">
        <f>IF(L928="","",LOOKUP(L928,'Work Programme'!$A$8:$A$207,'Work Programme'!$B$8:$B$207))</f>
        <v/>
      </c>
      <c r="N928" s="150"/>
      <c r="O928" s="151"/>
      <c r="P928" s="254" t="str">
        <f>IF(H928="","",VLOOKUP(H928,'Overview - Financial Statement'!$A$46:$B$60,2,FALSE))</f>
        <v/>
      </c>
      <c r="Q928" s="255" t="str">
        <f t="shared" si="112"/>
        <v/>
      </c>
      <c r="R928" s="153"/>
      <c r="S928" s="153"/>
      <c r="T928" s="238">
        <f t="shared" si="113"/>
        <v>0</v>
      </c>
      <c r="AA928" s="257"/>
      <c r="AB928" s="257"/>
    </row>
    <row r="929" spans="1:28" x14ac:dyDescent="0.3">
      <c r="A929" s="287">
        <v>917</v>
      </c>
      <c r="B929" s="161"/>
      <c r="C929" s="150"/>
      <c r="D929" s="150"/>
      <c r="E929" s="150"/>
      <c r="F929" s="152"/>
      <c r="G929" s="152"/>
      <c r="H929" s="154"/>
      <c r="I929" s="155"/>
      <c r="J929" s="159"/>
      <c r="K929" s="159"/>
      <c r="L929" s="337"/>
      <c r="M929" s="343" t="str">
        <f>IF(L929="","",LOOKUP(L929,'Work Programme'!$A$8:$A$207,'Work Programme'!$B$8:$B$207))</f>
        <v/>
      </c>
      <c r="N929" s="150"/>
      <c r="O929" s="151"/>
      <c r="P929" s="254" t="str">
        <f>IF(H929="","",VLOOKUP(H929,'Overview - Financial Statement'!$A$46:$B$60,2,FALSE))</f>
        <v/>
      </c>
      <c r="Q929" s="255" t="str">
        <f t="shared" si="112"/>
        <v/>
      </c>
      <c r="R929" s="153"/>
      <c r="S929" s="153"/>
      <c r="T929" s="238">
        <f t="shared" si="113"/>
        <v>0</v>
      </c>
      <c r="AA929" s="257"/>
      <c r="AB929" s="257"/>
    </row>
    <row r="930" spans="1:28" x14ac:dyDescent="0.3">
      <c r="A930" s="287">
        <v>918</v>
      </c>
      <c r="B930" s="161"/>
      <c r="C930" s="150"/>
      <c r="D930" s="150"/>
      <c r="E930" s="150"/>
      <c r="F930" s="152"/>
      <c r="G930" s="152"/>
      <c r="H930" s="154"/>
      <c r="I930" s="155"/>
      <c r="J930" s="159"/>
      <c r="K930" s="159"/>
      <c r="L930" s="337"/>
      <c r="M930" s="343" t="str">
        <f>IF(L930="","",LOOKUP(L930,'Work Programme'!$A$8:$A$207,'Work Programme'!$B$8:$B$207))</f>
        <v/>
      </c>
      <c r="N930" s="150"/>
      <c r="O930" s="151"/>
      <c r="P930" s="254" t="str">
        <f>IF(H930="","",VLOOKUP(H930,'Overview - Financial Statement'!$A$46:$B$60,2,FALSE))</f>
        <v/>
      </c>
      <c r="Q930" s="255" t="str">
        <f t="shared" si="112"/>
        <v/>
      </c>
      <c r="R930" s="153"/>
      <c r="S930" s="153"/>
      <c r="T930" s="238">
        <f t="shared" si="113"/>
        <v>0</v>
      </c>
      <c r="AA930" s="257"/>
      <c r="AB930" s="257"/>
    </row>
    <row r="931" spans="1:28" x14ac:dyDescent="0.3">
      <c r="A931" s="287">
        <v>919</v>
      </c>
      <c r="B931" s="161"/>
      <c r="C931" s="150"/>
      <c r="D931" s="150"/>
      <c r="E931" s="150"/>
      <c r="F931" s="152"/>
      <c r="G931" s="152"/>
      <c r="H931" s="154"/>
      <c r="I931" s="155"/>
      <c r="J931" s="159"/>
      <c r="K931" s="159"/>
      <c r="L931" s="337"/>
      <c r="M931" s="343" t="str">
        <f>IF(L931="","",LOOKUP(L931,'Work Programme'!$A$8:$A$207,'Work Programme'!$B$8:$B$207))</f>
        <v/>
      </c>
      <c r="N931" s="150"/>
      <c r="O931" s="151"/>
      <c r="P931" s="254" t="str">
        <f>IF(H931="","",VLOOKUP(H931,'Overview - Financial Statement'!$A$46:$B$60,2,FALSE))</f>
        <v/>
      </c>
      <c r="Q931" s="255" t="str">
        <f t="shared" si="112"/>
        <v/>
      </c>
      <c r="R931" s="153"/>
      <c r="S931" s="153"/>
      <c r="T931" s="238">
        <f t="shared" si="113"/>
        <v>0</v>
      </c>
      <c r="AA931" s="257"/>
      <c r="AB931" s="257"/>
    </row>
    <row r="932" spans="1:28" x14ac:dyDescent="0.3">
      <c r="A932" s="287">
        <v>920</v>
      </c>
      <c r="B932" s="161"/>
      <c r="C932" s="150"/>
      <c r="D932" s="150"/>
      <c r="E932" s="150"/>
      <c r="F932" s="152"/>
      <c r="G932" s="152"/>
      <c r="H932" s="154"/>
      <c r="I932" s="155"/>
      <c r="J932" s="159"/>
      <c r="K932" s="159"/>
      <c r="L932" s="337"/>
      <c r="M932" s="343" t="str">
        <f>IF(L932="","",LOOKUP(L932,'Work Programme'!$A$8:$A$207,'Work Programme'!$B$8:$B$207))</f>
        <v/>
      </c>
      <c r="N932" s="150"/>
      <c r="O932" s="151"/>
      <c r="P932" s="254" t="str">
        <f>IF(H932="","",VLOOKUP(H932,'Overview - Financial Statement'!$A$46:$B$60,2,FALSE))</f>
        <v/>
      </c>
      <c r="Q932" s="255" t="str">
        <f t="shared" si="112"/>
        <v/>
      </c>
      <c r="R932" s="153"/>
      <c r="S932" s="153"/>
      <c r="T932" s="238">
        <f t="shared" si="113"/>
        <v>0</v>
      </c>
      <c r="AA932" s="257"/>
      <c r="AB932" s="257"/>
    </row>
    <row r="933" spans="1:28" x14ac:dyDescent="0.3">
      <c r="A933" s="287">
        <v>921</v>
      </c>
      <c r="B933" s="161"/>
      <c r="C933" s="150"/>
      <c r="D933" s="150"/>
      <c r="E933" s="150"/>
      <c r="F933" s="152"/>
      <c r="G933" s="152"/>
      <c r="H933" s="154"/>
      <c r="I933" s="155"/>
      <c r="J933" s="159"/>
      <c r="K933" s="159"/>
      <c r="L933" s="337"/>
      <c r="M933" s="343" t="str">
        <f>IF(L933="","",LOOKUP(L933,'Work Programme'!$A$8:$A$207,'Work Programme'!$B$8:$B$207))</f>
        <v/>
      </c>
      <c r="N933" s="150"/>
      <c r="O933" s="151"/>
      <c r="P933" s="254" t="str">
        <f>IF(H933="","",VLOOKUP(H933,'Overview - Financial Statement'!$A$46:$B$60,2,FALSE))</f>
        <v/>
      </c>
      <c r="Q933" s="255" t="str">
        <f t="shared" si="112"/>
        <v/>
      </c>
      <c r="R933" s="153"/>
      <c r="S933" s="153"/>
      <c r="T933" s="238">
        <f t="shared" si="113"/>
        <v>0</v>
      </c>
      <c r="AA933" s="257"/>
      <c r="AB933" s="257"/>
    </row>
    <row r="934" spans="1:28" x14ac:dyDescent="0.3">
      <c r="A934" s="287">
        <v>922</v>
      </c>
      <c r="B934" s="161"/>
      <c r="C934" s="150"/>
      <c r="D934" s="150"/>
      <c r="E934" s="150"/>
      <c r="F934" s="152"/>
      <c r="G934" s="152"/>
      <c r="H934" s="154"/>
      <c r="I934" s="155"/>
      <c r="J934" s="159"/>
      <c r="K934" s="159"/>
      <c r="L934" s="337"/>
      <c r="M934" s="343" t="str">
        <f>IF(L934="","",LOOKUP(L934,'Work Programme'!$A$8:$A$207,'Work Programme'!$B$8:$B$207))</f>
        <v/>
      </c>
      <c r="N934" s="150"/>
      <c r="O934" s="151"/>
      <c r="P934" s="254" t="str">
        <f>IF(H934="","",VLOOKUP(H934,'Overview - Financial Statement'!$A$46:$B$60,2,FALSE))</f>
        <v/>
      </c>
      <c r="Q934" s="255" t="str">
        <f t="shared" si="112"/>
        <v/>
      </c>
      <c r="R934" s="153"/>
      <c r="S934" s="153"/>
      <c r="T934" s="238">
        <f t="shared" si="113"/>
        <v>0</v>
      </c>
      <c r="AA934" s="257"/>
      <c r="AB934" s="257"/>
    </row>
    <row r="935" spans="1:28" x14ac:dyDescent="0.3">
      <c r="A935" s="287">
        <v>923</v>
      </c>
      <c r="B935" s="161"/>
      <c r="C935" s="150"/>
      <c r="D935" s="150"/>
      <c r="E935" s="150"/>
      <c r="F935" s="152"/>
      <c r="G935" s="152"/>
      <c r="H935" s="154"/>
      <c r="I935" s="155"/>
      <c r="J935" s="159"/>
      <c r="K935" s="159"/>
      <c r="L935" s="337"/>
      <c r="M935" s="343" t="str">
        <f>IF(L935="","",LOOKUP(L935,'Work Programme'!$A$8:$A$207,'Work Programme'!$B$8:$B$207))</f>
        <v/>
      </c>
      <c r="N935" s="150"/>
      <c r="O935" s="151"/>
      <c r="P935" s="254" t="str">
        <f>IF(H935="","",VLOOKUP(H935,'Overview - Financial Statement'!$A$46:$B$60,2,FALSE))</f>
        <v/>
      </c>
      <c r="Q935" s="255" t="str">
        <f t="shared" si="112"/>
        <v/>
      </c>
      <c r="R935" s="153"/>
      <c r="S935" s="153"/>
      <c r="T935" s="238">
        <f t="shared" si="113"/>
        <v>0</v>
      </c>
      <c r="AA935" s="257"/>
      <c r="AB935" s="257"/>
    </row>
    <row r="936" spans="1:28" x14ac:dyDescent="0.3">
      <c r="A936" s="287">
        <v>924</v>
      </c>
      <c r="B936" s="161"/>
      <c r="C936" s="150"/>
      <c r="D936" s="150"/>
      <c r="E936" s="150"/>
      <c r="F936" s="152"/>
      <c r="G936" s="152"/>
      <c r="H936" s="154"/>
      <c r="I936" s="155"/>
      <c r="J936" s="159"/>
      <c r="K936" s="159"/>
      <c r="L936" s="337"/>
      <c r="M936" s="343" t="str">
        <f>IF(L936="","",LOOKUP(L936,'Work Programme'!$A$8:$A$207,'Work Programme'!$B$8:$B$207))</f>
        <v/>
      </c>
      <c r="N936" s="150"/>
      <c r="O936" s="151"/>
      <c r="P936" s="254" t="str">
        <f>IF(H936="","",VLOOKUP(H936,'Overview - Financial Statement'!$A$46:$B$60,2,FALSE))</f>
        <v/>
      </c>
      <c r="Q936" s="255" t="str">
        <f t="shared" si="112"/>
        <v/>
      </c>
      <c r="R936" s="153"/>
      <c r="S936" s="153"/>
      <c r="T936" s="238">
        <f t="shared" si="113"/>
        <v>0</v>
      </c>
      <c r="AA936" s="257"/>
      <c r="AB936" s="257"/>
    </row>
    <row r="937" spans="1:28" x14ac:dyDescent="0.3">
      <c r="A937" s="287">
        <v>925</v>
      </c>
      <c r="B937" s="161"/>
      <c r="C937" s="150"/>
      <c r="D937" s="150"/>
      <c r="E937" s="150"/>
      <c r="F937" s="152"/>
      <c r="G937" s="152"/>
      <c r="H937" s="154"/>
      <c r="I937" s="155"/>
      <c r="J937" s="159"/>
      <c r="K937" s="159"/>
      <c r="L937" s="337"/>
      <c r="M937" s="343" t="str">
        <f>IF(L937="","",LOOKUP(L937,'Work Programme'!$A$8:$A$207,'Work Programme'!$B$8:$B$207))</f>
        <v/>
      </c>
      <c r="N937" s="150"/>
      <c r="O937" s="151"/>
      <c r="P937" s="254" t="str">
        <f>IF(H937="","",VLOOKUP(H937,'Overview - Financial Statement'!$A$46:$B$60,2,FALSE))</f>
        <v/>
      </c>
      <c r="Q937" s="255" t="str">
        <f t="shared" si="112"/>
        <v/>
      </c>
      <c r="R937" s="153"/>
      <c r="S937" s="153"/>
      <c r="T937" s="238">
        <f t="shared" si="113"/>
        <v>0</v>
      </c>
      <c r="AA937" s="257"/>
      <c r="AB937" s="257"/>
    </row>
    <row r="938" spans="1:28" x14ac:dyDescent="0.3">
      <c r="A938" s="287">
        <v>926</v>
      </c>
      <c r="B938" s="161"/>
      <c r="C938" s="150"/>
      <c r="D938" s="150"/>
      <c r="E938" s="150"/>
      <c r="F938" s="152"/>
      <c r="G938" s="152"/>
      <c r="H938" s="154"/>
      <c r="I938" s="155"/>
      <c r="J938" s="159"/>
      <c r="K938" s="159"/>
      <c r="L938" s="337"/>
      <c r="M938" s="343" t="str">
        <f>IF(L938="","",LOOKUP(L938,'Work Programme'!$A$8:$A$207,'Work Programme'!$B$8:$B$207))</f>
        <v/>
      </c>
      <c r="N938" s="150"/>
      <c r="O938" s="151"/>
      <c r="P938" s="254" t="str">
        <f>IF(H938="","",VLOOKUP(H938,'Overview - Financial Statement'!$A$46:$B$60,2,FALSE))</f>
        <v/>
      </c>
      <c r="Q938" s="255" t="str">
        <f t="shared" si="112"/>
        <v/>
      </c>
      <c r="R938" s="153"/>
      <c r="S938" s="153"/>
      <c r="T938" s="238">
        <f t="shared" si="113"/>
        <v>0</v>
      </c>
      <c r="AA938" s="257"/>
      <c r="AB938" s="257"/>
    </row>
    <row r="939" spans="1:28" x14ac:dyDescent="0.3">
      <c r="A939" s="287">
        <v>927</v>
      </c>
      <c r="B939" s="161"/>
      <c r="C939" s="150"/>
      <c r="D939" s="150"/>
      <c r="E939" s="150"/>
      <c r="F939" s="152"/>
      <c r="G939" s="152"/>
      <c r="H939" s="154"/>
      <c r="I939" s="155"/>
      <c r="J939" s="159"/>
      <c r="K939" s="159"/>
      <c r="L939" s="337"/>
      <c r="M939" s="343" t="str">
        <f>IF(L939="","",LOOKUP(L939,'Work Programme'!$A$8:$A$207,'Work Programme'!$B$8:$B$207))</f>
        <v/>
      </c>
      <c r="N939" s="150"/>
      <c r="O939" s="151"/>
      <c r="P939" s="254" t="str">
        <f>IF(H939="","",VLOOKUP(H939,'Overview - Financial Statement'!$A$46:$B$60,2,FALSE))</f>
        <v/>
      </c>
      <c r="Q939" s="255" t="str">
        <f t="shared" si="112"/>
        <v/>
      </c>
      <c r="R939" s="153"/>
      <c r="S939" s="153"/>
      <c r="T939" s="238">
        <f t="shared" si="113"/>
        <v>0</v>
      </c>
      <c r="AA939" s="257"/>
      <c r="AB939" s="257"/>
    </row>
    <row r="940" spans="1:28" x14ac:dyDescent="0.3">
      <c r="A940" s="287">
        <v>928</v>
      </c>
      <c r="B940" s="161"/>
      <c r="C940" s="150"/>
      <c r="D940" s="150"/>
      <c r="E940" s="150"/>
      <c r="F940" s="152"/>
      <c r="G940" s="152"/>
      <c r="H940" s="154"/>
      <c r="I940" s="155"/>
      <c r="J940" s="159"/>
      <c r="K940" s="159"/>
      <c r="L940" s="337"/>
      <c r="M940" s="343" t="str">
        <f>IF(L940="","",LOOKUP(L940,'Work Programme'!$A$8:$A$207,'Work Programme'!$B$8:$B$207))</f>
        <v/>
      </c>
      <c r="N940" s="150"/>
      <c r="O940" s="151"/>
      <c r="P940" s="254" t="str">
        <f>IF(H940="","",VLOOKUP(H940,'Overview - Financial Statement'!$A$46:$B$60,2,FALSE))</f>
        <v/>
      </c>
      <c r="Q940" s="255" t="str">
        <f t="shared" si="112"/>
        <v/>
      </c>
      <c r="R940" s="153"/>
      <c r="S940" s="153"/>
      <c r="T940" s="238">
        <f t="shared" si="113"/>
        <v>0</v>
      </c>
      <c r="AA940" s="257"/>
      <c r="AB940" s="257"/>
    </row>
    <row r="941" spans="1:28" x14ac:dyDescent="0.3">
      <c r="A941" s="287">
        <v>929</v>
      </c>
      <c r="B941" s="161"/>
      <c r="C941" s="150"/>
      <c r="D941" s="150"/>
      <c r="E941" s="150"/>
      <c r="F941" s="152"/>
      <c r="G941" s="152"/>
      <c r="H941" s="154"/>
      <c r="I941" s="155"/>
      <c r="J941" s="159"/>
      <c r="K941" s="159"/>
      <c r="L941" s="337"/>
      <c r="M941" s="343" t="str">
        <f>IF(L941="","",LOOKUP(L941,'Work Programme'!$A$8:$A$207,'Work Programme'!$B$8:$B$207))</f>
        <v/>
      </c>
      <c r="N941" s="150"/>
      <c r="O941" s="151"/>
      <c r="P941" s="254" t="str">
        <f>IF(H941="","",VLOOKUP(H941,'Overview - Financial Statement'!$A$46:$B$60,2,FALSE))</f>
        <v/>
      </c>
      <c r="Q941" s="255" t="str">
        <f t="shared" si="112"/>
        <v/>
      </c>
      <c r="R941" s="153"/>
      <c r="S941" s="153"/>
      <c r="T941" s="238">
        <f t="shared" si="113"/>
        <v>0</v>
      </c>
      <c r="AA941" s="257"/>
      <c r="AB941" s="257"/>
    </row>
    <row r="942" spans="1:28" x14ac:dyDescent="0.3">
      <c r="A942" s="287">
        <v>930</v>
      </c>
      <c r="B942" s="161"/>
      <c r="C942" s="150"/>
      <c r="D942" s="150"/>
      <c r="E942" s="150"/>
      <c r="F942" s="152"/>
      <c r="G942" s="152"/>
      <c r="H942" s="154"/>
      <c r="I942" s="155"/>
      <c r="J942" s="159"/>
      <c r="K942" s="159"/>
      <c r="L942" s="337"/>
      <c r="M942" s="343" t="str">
        <f>IF(L942="","",LOOKUP(L942,'Work Programme'!$A$8:$A$207,'Work Programme'!$B$8:$B$207))</f>
        <v/>
      </c>
      <c r="N942" s="150"/>
      <c r="O942" s="151"/>
      <c r="P942" s="254" t="str">
        <f>IF(H942="","",VLOOKUP(H942,'Overview - Financial Statement'!$A$46:$B$60,2,FALSE))</f>
        <v/>
      </c>
      <c r="Q942" s="255" t="str">
        <f t="shared" si="112"/>
        <v/>
      </c>
      <c r="R942" s="153"/>
      <c r="S942" s="153"/>
      <c r="T942" s="238">
        <f t="shared" si="113"/>
        <v>0</v>
      </c>
      <c r="AA942" s="257"/>
      <c r="AB942" s="257"/>
    </row>
    <row r="943" spans="1:28" x14ac:dyDescent="0.3">
      <c r="A943" s="287">
        <v>931</v>
      </c>
      <c r="B943" s="161"/>
      <c r="C943" s="150"/>
      <c r="D943" s="150"/>
      <c r="E943" s="150"/>
      <c r="F943" s="152"/>
      <c r="G943" s="152"/>
      <c r="H943" s="154"/>
      <c r="I943" s="155"/>
      <c r="J943" s="159"/>
      <c r="K943" s="159"/>
      <c r="L943" s="337"/>
      <c r="M943" s="343" t="str">
        <f>IF(L943="","",LOOKUP(L943,'Work Programme'!$A$8:$A$207,'Work Programme'!$B$8:$B$207))</f>
        <v/>
      </c>
      <c r="N943" s="150"/>
      <c r="O943" s="151"/>
      <c r="P943" s="254" t="str">
        <f>IF(H943="","",VLOOKUP(H943,'Overview - Financial Statement'!$A$46:$B$60,2,FALSE))</f>
        <v/>
      </c>
      <c r="Q943" s="255" t="str">
        <f t="shared" si="112"/>
        <v/>
      </c>
      <c r="R943" s="153"/>
      <c r="S943" s="153"/>
      <c r="T943" s="238">
        <f t="shared" si="113"/>
        <v>0</v>
      </c>
      <c r="AA943" s="257"/>
      <c r="AB943" s="257"/>
    </row>
    <row r="944" spans="1:28" x14ac:dyDescent="0.3">
      <c r="A944" s="287">
        <v>932</v>
      </c>
      <c r="B944" s="161"/>
      <c r="C944" s="150"/>
      <c r="D944" s="150"/>
      <c r="E944" s="150"/>
      <c r="F944" s="152"/>
      <c r="G944" s="152"/>
      <c r="H944" s="154"/>
      <c r="I944" s="155"/>
      <c r="J944" s="159"/>
      <c r="K944" s="159"/>
      <c r="L944" s="337"/>
      <c r="M944" s="343" t="str">
        <f>IF(L944="","",LOOKUP(L944,'Work Programme'!$A$8:$A$207,'Work Programme'!$B$8:$B$207))</f>
        <v/>
      </c>
      <c r="N944" s="150"/>
      <c r="O944" s="151"/>
      <c r="P944" s="254" t="str">
        <f>IF(H944="","",VLOOKUP(H944,'Overview - Financial Statement'!$A$46:$B$60,2,FALSE))</f>
        <v/>
      </c>
      <c r="Q944" s="255" t="str">
        <f t="shared" si="112"/>
        <v/>
      </c>
      <c r="R944" s="153"/>
      <c r="S944" s="153"/>
      <c r="T944" s="238">
        <f t="shared" si="113"/>
        <v>0</v>
      </c>
      <c r="AA944" s="257"/>
      <c r="AB944" s="257"/>
    </row>
    <row r="945" spans="1:28" x14ac:dyDescent="0.3">
      <c r="A945" s="287">
        <v>933</v>
      </c>
      <c r="B945" s="161"/>
      <c r="C945" s="150"/>
      <c r="D945" s="150"/>
      <c r="E945" s="150"/>
      <c r="F945" s="152"/>
      <c r="G945" s="152"/>
      <c r="H945" s="154"/>
      <c r="I945" s="155"/>
      <c r="J945" s="159"/>
      <c r="K945" s="159"/>
      <c r="L945" s="337"/>
      <c r="M945" s="343" t="str">
        <f>IF(L945="","",LOOKUP(L945,'Work Programme'!$A$8:$A$207,'Work Programme'!$B$8:$B$207))</f>
        <v/>
      </c>
      <c r="N945" s="150"/>
      <c r="O945" s="151"/>
      <c r="P945" s="254" t="str">
        <f>IF(H945="","",VLOOKUP(H945,'Overview - Financial Statement'!$A$46:$B$60,2,FALSE))</f>
        <v/>
      </c>
      <c r="Q945" s="255" t="str">
        <f t="shared" si="112"/>
        <v/>
      </c>
      <c r="R945" s="153"/>
      <c r="S945" s="153"/>
      <c r="T945" s="238">
        <f t="shared" si="113"/>
        <v>0</v>
      </c>
      <c r="AA945" s="257"/>
      <c r="AB945" s="257"/>
    </row>
    <row r="946" spans="1:28" x14ac:dyDescent="0.3">
      <c r="A946" s="287">
        <v>934</v>
      </c>
      <c r="B946" s="161"/>
      <c r="C946" s="150"/>
      <c r="D946" s="150"/>
      <c r="E946" s="150"/>
      <c r="F946" s="152"/>
      <c r="G946" s="152"/>
      <c r="H946" s="154"/>
      <c r="I946" s="155"/>
      <c r="J946" s="159"/>
      <c r="K946" s="159"/>
      <c r="L946" s="337"/>
      <c r="M946" s="343" t="str">
        <f>IF(L946="","",LOOKUP(L946,'Work Programme'!$A$8:$A$207,'Work Programme'!$B$8:$B$207))</f>
        <v/>
      </c>
      <c r="N946" s="150"/>
      <c r="O946" s="151"/>
      <c r="P946" s="254" t="str">
        <f>IF(H946="","",VLOOKUP(H946,'Overview - Financial Statement'!$A$46:$B$60,2,FALSE))</f>
        <v/>
      </c>
      <c r="Q946" s="255" t="str">
        <f t="shared" si="112"/>
        <v/>
      </c>
      <c r="R946" s="153"/>
      <c r="S946" s="153"/>
      <c r="T946" s="238">
        <f t="shared" si="113"/>
        <v>0</v>
      </c>
      <c r="AA946" s="257"/>
      <c r="AB946" s="257"/>
    </row>
    <row r="947" spans="1:28" x14ac:dyDescent="0.3">
      <c r="A947" s="287">
        <v>935</v>
      </c>
      <c r="B947" s="161"/>
      <c r="C947" s="150"/>
      <c r="D947" s="150"/>
      <c r="E947" s="150"/>
      <c r="F947" s="152"/>
      <c r="G947" s="152"/>
      <c r="H947" s="154"/>
      <c r="I947" s="155"/>
      <c r="J947" s="159"/>
      <c r="K947" s="159"/>
      <c r="L947" s="337"/>
      <c r="M947" s="343" t="str">
        <f>IF(L947="","",LOOKUP(L947,'Work Programme'!$A$8:$A$207,'Work Programme'!$B$8:$B$207))</f>
        <v/>
      </c>
      <c r="N947" s="150"/>
      <c r="O947" s="151"/>
      <c r="P947" s="254" t="str">
        <f>IF(H947="","",VLOOKUP(H947,'Overview - Financial Statement'!$A$46:$B$60,2,FALSE))</f>
        <v/>
      </c>
      <c r="Q947" s="255" t="str">
        <f t="shared" si="112"/>
        <v/>
      </c>
      <c r="R947" s="153"/>
      <c r="S947" s="153"/>
      <c r="T947" s="238">
        <f t="shared" si="113"/>
        <v>0</v>
      </c>
      <c r="AA947" s="257"/>
      <c r="AB947" s="257"/>
    </row>
    <row r="948" spans="1:28" x14ac:dyDescent="0.3">
      <c r="A948" s="287">
        <v>936</v>
      </c>
      <c r="B948" s="161"/>
      <c r="C948" s="150"/>
      <c r="D948" s="150"/>
      <c r="E948" s="150"/>
      <c r="F948" s="152"/>
      <c r="G948" s="152"/>
      <c r="H948" s="154"/>
      <c r="I948" s="155"/>
      <c r="J948" s="159"/>
      <c r="K948" s="159"/>
      <c r="L948" s="337"/>
      <c r="M948" s="343" t="str">
        <f>IF(L948="","",LOOKUP(L948,'Work Programme'!$A$8:$A$207,'Work Programme'!$B$8:$B$207))</f>
        <v/>
      </c>
      <c r="N948" s="150"/>
      <c r="O948" s="151"/>
      <c r="P948" s="254" t="str">
        <f>IF(H948="","",VLOOKUP(H948,'Overview - Financial Statement'!$A$46:$B$60,2,FALSE))</f>
        <v/>
      </c>
      <c r="Q948" s="255" t="str">
        <f t="shared" si="112"/>
        <v/>
      </c>
      <c r="R948" s="153"/>
      <c r="S948" s="153"/>
      <c r="T948" s="238">
        <f t="shared" si="113"/>
        <v>0</v>
      </c>
      <c r="AA948" s="257"/>
      <c r="AB948" s="257"/>
    </row>
    <row r="949" spans="1:28" x14ac:dyDescent="0.3">
      <c r="A949" s="287">
        <v>937</v>
      </c>
      <c r="B949" s="161"/>
      <c r="C949" s="150"/>
      <c r="D949" s="150"/>
      <c r="E949" s="150"/>
      <c r="F949" s="152"/>
      <c r="G949" s="152"/>
      <c r="H949" s="154"/>
      <c r="I949" s="155"/>
      <c r="J949" s="159"/>
      <c r="K949" s="159"/>
      <c r="L949" s="337"/>
      <c r="M949" s="343" t="str">
        <f>IF(L949="","",LOOKUP(L949,'Work Programme'!$A$8:$A$207,'Work Programme'!$B$8:$B$207))</f>
        <v/>
      </c>
      <c r="N949" s="150"/>
      <c r="O949" s="151"/>
      <c r="P949" s="254" t="str">
        <f>IF(H949="","",VLOOKUP(H949,'Overview - Financial Statement'!$A$46:$B$60,2,FALSE))</f>
        <v/>
      </c>
      <c r="Q949" s="255" t="str">
        <f t="shared" si="112"/>
        <v/>
      </c>
      <c r="R949" s="153"/>
      <c r="S949" s="153"/>
      <c r="T949" s="238">
        <f t="shared" si="113"/>
        <v>0</v>
      </c>
      <c r="AA949" s="257"/>
      <c r="AB949" s="257"/>
    </row>
    <row r="950" spans="1:28" x14ac:dyDescent="0.3">
      <c r="A950" s="287">
        <v>938</v>
      </c>
      <c r="B950" s="161"/>
      <c r="C950" s="150"/>
      <c r="D950" s="150"/>
      <c r="E950" s="150"/>
      <c r="F950" s="152"/>
      <c r="G950" s="152"/>
      <c r="H950" s="154"/>
      <c r="I950" s="155"/>
      <c r="J950" s="159"/>
      <c r="K950" s="159"/>
      <c r="L950" s="337"/>
      <c r="M950" s="343" t="str">
        <f>IF(L950="","",LOOKUP(L950,'Work Programme'!$A$8:$A$207,'Work Programme'!$B$8:$B$207))</f>
        <v/>
      </c>
      <c r="N950" s="150"/>
      <c r="O950" s="151"/>
      <c r="P950" s="254" t="str">
        <f>IF(H950="","",VLOOKUP(H950,'Overview - Financial Statement'!$A$46:$B$60,2,FALSE))</f>
        <v/>
      </c>
      <c r="Q950" s="255" t="str">
        <f t="shared" si="112"/>
        <v/>
      </c>
      <c r="R950" s="153"/>
      <c r="S950" s="153"/>
      <c r="T950" s="238">
        <f t="shared" si="113"/>
        <v>0</v>
      </c>
      <c r="AA950" s="257"/>
      <c r="AB950" s="257"/>
    </row>
    <row r="951" spans="1:28" x14ac:dyDescent="0.3">
      <c r="A951" s="287">
        <v>939</v>
      </c>
      <c r="B951" s="161"/>
      <c r="C951" s="150"/>
      <c r="D951" s="150"/>
      <c r="E951" s="150"/>
      <c r="F951" s="152"/>
      <c r="G951" s="152"/>
      <c r="H951" s="154"/>
      <c r="I951" s="155"/>
      <c r="J951" s="159"/>
      <c r="K951" s="159"/>
      <c r="L951" s="337"/>
      <c r="M951" s="343" t="str">
        <f>IF(L951="","",LOOKUP(L951,'Work Programme'!$A$8:$A$207,'Work Programme'!$B$8:$B$207))</f>
        <v/>
      </c>
      <c r="N951" s="150"/>
      <c r="O951" s="151"/>
      <c r="P951" s="254" t="str">
        <f>IF(H951="","",VLOOKUP(H951,'Overview - Financial Statement'!$A$46:$B$60,2,FALSE))</f>
        <v/>
      </c>
      <c r="Q951" s="255" t="str">
        <f t="shared" si="112"/>
        <v/>
      </c>
      <c r="R951" s="153"/>
      <c r="S951" s="153"/>
      <c r="T951" s="238">
        <f t="shared" si="113"/>
        <v>0</v>
      </c>
      <c r="AA951" s="257"/>
      <c r="AB951" s="257"/>
    </row>
    <row r="952" spans="1:28" x14ac:dyDescent="0.3">
      <c r="A952" s="287">
        <v>940</v>
      </c>
      <c r="B952" s="161"/>
      <c r="C952" s="150"/>
      <c r="D952" s="150"/>
      <c r="E952" s="150"/>
      <c r="F952" s="152"/>
      <c r="G952" s="152"/>
      <c r="H952" s="154"/>
      <c r="I952" s="155"/>
      <c r="J952" s="159"/>
      <c r="K952" s="159"/>
      <c r="L952" s="337"/>
      <c r="M952" s="343" t="str">
        <f>IF(L952="","",LOOKUP(L952,'Work Programme'!$A$8:$A$207,'Work Programme'!$B$8:$B$207))</f>
        <v/>
      </c>
      <c r="N952" s="150"/>
      <c r="O952" s="151"/>
      <c r="P952" s="254" t="str">
        <f>IF(H952="","",VLOOKUP(H952,'Overview - Financial Statement'!$A$46:$B$60,2,FALSE))</f>
        <v/>
      </c>
      <c r="Q952" s="255" t="str">
        <f t="shared" si="112"/>
        <v/>
      </c>
      <c r="R952" s="153"/>
      <c r="S952" s="153"/>
      <c r="T952" s="238">
        <f t="shared" si="113"/>
        <v>0</v>
      </c>
      <c r="AA952" s="257"/>
      <c r="AB952" s="257"/>
    </row>
    <row r="953" spans="1:28" x14ac:dyDescent="0.3">
      <c r="A953" s="287">
        <v>941</v>
      </c>
      <c r="B953" s="161"/>
      <c r="C953" s="150"/>
      <c r="D953" s="150"/>
      <c r="E953" s="150"/>
      <c r="F953" s="152"/>
      <c r="G953" s="152"/>
      <c r="H953" s="154"/>
      <c r="I953" s="155"/>
      <c r="J953" s="159"/>
      <c r="K953" s="159"/>
      <c r="L953" s="337"/>
      <c r="M953" s="343" t="str">
        <f>IF(L953="","",LOOKUP(L953,'Work Programme'!$A$8:$A$207,'Work Programme'!$B$8:$B$207))</f>
        <v/>
      </c>
      <c r="N953" s="150"/>
      <c r="O953" s="151"/>
      <c r="P953" s="254" t="str">
        <f>IF(H953="","",VLOOKUP(H953,'Overview - Financial Statement'!$A$46:$B$60,2,FALSE))</f>
        <v/>
      </c>
      <c r="Q953" s="255" t="str">
        <f t="shared" si="112"/>
        <v/>
      </c>
      <c r="R953" s="153"/>
      <c r="S953" s="153"/>
      <c r="T953" s="238">
        <f t="shared" si="113"/>
        <v>0</v>
      </c>
      <c r="AA953" s="257"/>
      <c r="AB953" s="257"/>
    </row>
    <row r="954" spans="1:28" x14ac:dyDescent="0.3">
      <c r="A954" s="287">
        <v>942</v>
      </c>
      <c r="B954" s="161"/>
      <c r="C954" s="150"/>
      <c r="D954" s="150"/>
      <c r="E954" s="150"/>
      <c r="F954" s="152"/>
      <c r="G954" s="152"/>
      <c r="H954" s="154"/>
      <c r="I954" s="155"/>
      <c r="J954" s="159"/>
      <c r="K954" s="159"/>
      <c r="L954" s="337"/>
      <c r="M954" s="343" t="str">
        <f>IF(L954="","",LOOKUP(L954,'Work Programme'!$A$8:$A$207,'Work Programme'!$B$8:$B$207))</f>
        <v/>
      </c>
      <c r="N954" s="150"/>
      <c r="O954" s="151"/>
      <c r="P954" s="254" t="str">
        <f>IF(H954="","",VLOOKUP(H954,'Overview - Financial Statement'!$A$46:$B$60,2,FALSE))</f>
        <v/>
      </c>
      <c r="Q954" s="255" t="str">
        <f t="shared" si="112"/>
        <v/>
      </c>
      <c r="R954" s="153"/>
      <c r="S954" s="153"/>
      <c r="T954" s="238">
        <f t="shared" si="113"/>
        <v>0</v>
      </c>
      <c r="AA954" s="257"/>
      <c r="AB954" s="257"/>
    </row>
    <row r="955" spans="1:28" x14ac:dyDescent="0.3">
      <c r="A955" s="287">
        <v>943</v>
      </c>
      <c r="B955" s="161"/>
      <c r="C955" s="150"/>
      <c r="D955" s="150"/>
      <c r="E955" s="150"/>
      <c r="F955" s="152"/>
      <c r="G955" s="152"/>
      <c r="H955" s="154"/>
      <c r="I955" s="155"/>
      <c r="J955" s="159"/>
      <c r="K955" s="159"/>
      <c r="L955" s="337"/>
      <c r="M955" s="343" t="str">
        <f>IF(L955="","",LOOKUP(L955,'Work Programme'!$A$8:$A$207,'Work Programme'!$B$8:$B$207))</f>
        <v/>
      </c>
      <c r="N955" s="150"/>
      <c r="O955" s="151"/>
      <c r="P955" s="254" t="str">
        <f>IF(H955="","",VLOOKUP(H955,'Overview - Financial Statement'!$A$46:$B$60,2,FALSE))</f>
        <v/>
      </c>
      <c r="Q955" s="255" t="str">
        <f t="shared" si="112"/>
        <v/>
      </c>
      <c r="R955" s="153"/>
      <c r="S955" s="153"/>
      <c r="T955" s="238">
        <f t="shared" si="113"/>
        <v>0</v>
      </c>
      <c r="AA955" s="257"/>
      <c r="AB955" s="257"/>
    </row>
    <row r="956" spans="1:28" x14ac:dyDescent="0.3">
      <c r="A956" s="287">
        <v>944</v>
      </c>
      <c r="B956" s="161"/>
      <c r="C956" s="150"/>
      <c r="D956" s="150"/>
      <c r="E956" s="150"/>
      <c r="F956" s="152"/>
      <c r="G956" s="152"/>
      <c r="H956" s="154"/>
      <c r="I956" s="155"/>
      <c r="J956" s="159"/>
      <c r="K956" s="159"/>
      <c r="L956" s="337"/>
      <c r="M956" s="343" t="str">
        <f>IF(L956="","",LOOKUP(L956,'Work Programme'!$A$8:$A$207,'Work Programme'!$B$8:$B$207))</f>
        <v/>
      </c>
      <c r="N956" s="150"/>
      <c r="O956" s="151"/>
      <c r="P956" s="254" t="str">
        <f>IF(H956="","",VLOOKUP(H956,'Overview - Financial Statement'!$A$46:$B$60,2,FALSE))</f>
        <v/>
      </c>
      <c r="Q956" s="255" t="str">
        <f t="shared" si="112"/>
        <v/>
      </c>
      <c r="R956" s="153"/>
      <c r="S956" s="153"/>
      <c r="T956" s="238">
        <f t="shared" si="113"/>
        <v>0</v>
      </c>
      <c r="AA956" s="257"/>
      <c r="AB956" s="257"/>
    </row>
    <row r="957" spans="1:28" x14ac:dyDescent="0.3">
      <c r="A957" s="287">
        <v>945</v>
      </c>
      <c r="B957" s="161"/>
      <c r="C957" s="150"/>
      <c r="D957" s="150"/>
      <c r="E957" s="150"/>
      <c r="F957" s="152"/>
      <c r="G957" s="152"/>
      <c r="H957" s="154"/>
      <c r="I957" s="155"/>
      <c r="J957" s="159"/>
      <c r="K957" s="159"/>
      <c r="L957" s="337"/>
      <c r="M957" s="343" t="str">
        <f>IF(L957="","",LOOKUP(L957,'Work Programme'!$A$8:$A$207,'Work Programme'!$B$8:$B$207))</f>
        <v/>
      </c>
      <c r="N957" s="150"/>
      <c r="O957" s="151"/>
      <c r="P957" s="254" t="str">
        <f>IF(H957="","",VLOOKUP(H957,'Overview - Financial Statement'!$A$46:$B$60,2,FALSE))</f>
        <v/>
      </c>
      <c r="Q957" s="255" t="str">
        <f t="shared" si="112"/>
        <v/>
      </c>
      <c r="R957" s="153"/>
      <c r="S957" s="153"/>
      <c r="T957" s="238">
        <f t="shared" si="113"/>
        <v>0</v>
      </c>
      <c r="AA957" s="257"/>
      <c r="AB957" s="257"/>
    </row>
    <row r="958" spans="1:28" x14ac:dyDescent="0.3">
      <c r="A958" s="287">
        <v>946</v>
      </c>
      <c r="B958" s="161"/>
      <c r="C958" s="150"/>
      <c r="D958" s="150"/>
      <c r="E958" s="150"/>
      <c r="F958" s="152"/>
      <c r="G958" s="152"/>
      <c r="H958" s="154"/>
      <c r="I958" s="155"/>
      <c r="J958" s="159"/>
      <c r="K958" s="159"/>
      <c r="L958" s="337"/>
      <c r="M958" s="343" t="str">
        <f>IF(L958="","",LOOKUP(L958,'Work Programme'!$A$8:$A$207,'Work Programme'!$B$8:$B$207))</f>
        <v/>
      </c>
      <c r="N958" s="150"/>
      <c r="O958" s="151"/>
      <c r="P958" s="254" t="str">
        <f>IF(H958="","",VLOOKUP(H958,'Overview - Financial Statement'!$A$46:$B$60,2,FALSE))</f>
        <v/>
      </c>
      <c r="Q958" s="255" t="str">
        <f t="shared" si="112"/>
        <v/>
      </c>
      <c r="R958" s="153"/>
      <c r="S958" s="153"/>
      <c r="T958" s="238">
        <f t="shared" si="113"/>
        <v>0</v>
      </c>
      <c r="AA958" s="257"/>
      <c r="AB958" s="257"/>
    </row>
    <row r="959" spans="1:28" x14ac:dyDescent="0.3">
      <c r="A959" s="287">
        <v>947</v>
      </c>
      <c r="B959" s="161"/>
      <c r="C959" s="150"/>
      <c r="D959" s="150"/>
      <c r="E959" s="150"/>
      <c r="F959" s="152"/>
      <c r="G959" s="152"/>
      <c r="H959" s="154"/>
      <c r="I959" s="155"/>
      <c r="J959" s="159"/>
      <c r="K959" s="159"/>
      <c r="L959" s="337"/>
      <c r="M959" s="343" t="str">
        <f>IF(L959="","",LOOKUP(L959,'Work Programme'!$A$8:$A$207,'Work Programme'!$B$8:$B$207))</f>
        <v/>
      </c>
      <c r="N959" s="150"/>
      <c r="O959" s="151"/>
      <c r="P959" s="254" t="str">
        <f>IF(H959="","",VLOOKUP(H959,'Overview - Financial Statement'!$A$46:$B$60,2,FALSE))</f>
        <v/>
      </c>
      <c r="Q959" s="255" t="str">
        <f t="shared" si="112"/>
        <v/>
      </c>
      <c r="R959" s="153"/>
      <c r="S959" s="153"/>
      <c r="T959" s="238">
        <f t="shared" si="113"/>
        <v>0</v>
      </c>
      <c r="AA959" s="257"/>
      <c r="AB959" s="257"/>
    </row>
    <row r="960" spans="1:28" x14ac:dyDescent="0.3">
      <c r="A960" s="287">
        <v>948</v>
      </c>
      <c r="B960" s="161"/>
      <c r="C960" s="150"/>
      <c r="D960" s="150"/>
      <c r="E960" s="150"/>
      <c r="F960" s="152"/>
      <c r="G960" s="152"/>
      <c r="H960" s="154"/>
      <c r="I960" s="155"/>
      <c r="J960" s="159"/>
      <c r="K960" s="159"/>
      <c r="L960" s="337"/>
      <c r="M960" s="343" t="str">
        <f>IF(L960="","",LOOKUP(L960,'Work Programme'!$A$8:$A$207,'Work Programme'!$B$8:$B$207))</f>
        <v/>
      </c>
      <c r="N960" s="150"/>
      <c r="O960" s="151"/>
      <c r="P960" s="254" t="str">
        <f>IF(H960="","",VLOOKUP(H960,'Overview - Financial Statement'!$A$46:$B$60,2,FALSE))</f>
        <v/>
      </c>
      <c r="Q960" s="255" t="str">
        <f t="shared" si="112"/>
        <v/>
      </c>
      <c r="R960" s="153"/>
      <c r="S960" s="153"/>
      <c r="T960" s="238">
        <f t="shared" si="113"/>
        <v>0</v>
      </c>
      <c r="AA960" s="257"/>
      <c r="AB960" s="257"/>
    </row>
    <row r="961" spans="1:28" x14ac:dyDescent="0.3">
      <c r="A961" s="287">
        <v>949</v>
      </c>
      <c r="B961" s="161"/>
      <c r="C961" s="150"/>
      <c r="D961" s="150"/>
      <c r="E961" s="150"/>
      <c r="F961" s="152"/>
      <c r="G961" s="152"/>
      <c r="H961" s="154"/>
      <c r="I961" s="155"/>
      <c r="J961" s="159"/>
      <c r="K961" s="159"/>
      <c r="L961" s="337"/>
      <c r="M961" s="343" t="str">
        <f>IF(L961="","",LOOKUP(L961,'Work Programme'!$A$8:$A$207,'Work Programme'!$B$8:$B$207))</f>
        <v/>
      </c>
      <c r="N961" s="150"/>
      <c r="O961" s="151"/>
      <c r="P961" s="254" t="str">
        <f>IF(H961="","",VLOOKUP(H961,'Overview - Financial Statement'!$A$46:$B$60,2,FALSE))</f>
        <v/>
      </c>
      <c r="Q961" s="255" t="str">
        <f t="shared" si="112"/>
        <v/>
      </c>
      <c r="R961" s="153"/>
      <c r="S961" s="153"/>
      <c r="T961" s="238">
        <f t="shared" si="113"/>
        <v>0</v>
      </c>
      <c r="AA961" s="257"/>
      <c r="AB961" s="257"/>
    </row>
    <row r="962" spans="1:28" x14ac:dyDescent="0.3">
      <c r="A962" s="287">
        <v>950</v>
      </c>
      <c r="B962" s="161"/>
      <c r="C962" s="150"/>
      <c r="D962" s="150"/>
      <c r="E962" s="150"/>
      <c r="F962" s="152"/>
      <c r="G962" s="152"/>
      <c r="H962" s="154"/>
      <c r="I962" s="155"/>
      <c r="J962" s="159"/>
      <c r="K962" s="159"/>
      <c r="L962" s="337"/>
      <c r="M962" s="343" t="str">
        <f>IF(L962="","",LOOKUP(L962,'Work Programme'!$A$8:$A$207,'Work Programme'!$B$8:$B$207))</f>
        <v/>
      </c>
      <c r="N962" s="150"/>
      <c r="O962" s="151"/>
      <c r="P962" s="254" t="str">
        <f>IF(H962="","",VLOOKUP(H962,'Overview - Financial Statement'!$A$46:$B$60,2,FALSE))</f>
        <v/>
      </c>
      <c r="Q962" s="255" t="str">
        <f t="shared" si="112"/>
        <v/>
      </c>
      <c r="R962" s="153"/>
      <c r="S962" s="153"/>
      <c r="T962" s="238">
        <f t="shared" si="113"/>
        <v>0</v>
      </c>
      <c r="AA962" s="257"/>
      <c r="AB962" s="257"/>
    </row>
    <row r="963" spans="1:28" x14ac:dyDescent="0.3">
      <c r="A963" s="287">
        <v>951</v>
      </c>
      <c r="B963" s="161"/>
      <c r="C963" s="150"/>
      <c r="D963" s="150"/>
      <c r="E963" s="150"/>
      <c r="F963" s="152"/>
      <c r="G963" s="152"/>
      <c r="H963" s="154"/>
      <c r="I963" s="155"/>
      <c r="J963" s="159"/>
      <c r="K963" s="159"/>
      <c r="L963" s="337"/>
      <c r="M963" s="343" t="str">
        <f>IF(L963="","",LOOKUP(L963,'Work Programme'!$A$8:$A$207,'Work Programme'!$B$8:$B$207))</f>
        <v/>
      </c>
      <c r="N963" s="150"/>
      <c r="O963" s="151"/>
      <c r="P963" s="254" t="str">
        <f>IF(H963="","",VLOOKUP(H963,'Overview - Financial Statement'!$A$46:$B$60,2,FALSE))</f>
        <v/>
      </c>
      <c r="Q963" s="255" t="str">
        <f t="shared" si="112"/>
        <v/>
      </c>
      <c r="R963" s="153"/>
      <c r="S963" s="153"/>
      <c r="T963" s="238">
        <f t="shared" si="113"/>
        <v>0</v>
      </c>
      <c r="AA963" s="257"/>
      <c r="AB963" s="257"/>
    </row>
    <row r="964" spans="1:28" x14ac:dyDescent="0.3">
      <c r="A964" s="287">
        <v>952</v>
      </c>
      <c r="B964" s="161"/>
      <c r="C964" s="150"/>
      <c r="D964" s="150"/>
      <c r="E964" s="150"/>
      <c r="F964" s="152"/>
      <c r="G964" s="152"/>
      <c r="H964" s="154"/>
      <c r="I964" s="155"/>
      <c r="J964" s="159"/>
      <c r="K964" s="159"/>
      <c r="L964" s="337"/>
      <c r="M964" s="343" t="str">
        <f>IF(L964="","",LOOKUP(L964,'Work Programme'!$A$8:$A$207,'Work Programme'!$B$8:$B$207))</f>
        <v/>
      </c>
      <c r="N964" s="150"/>
      <c r="O964" s="151"/>
      <c r="P964" s="254" t="str">
        <f>IF(H964="","",VLOOKUP(H964,'Overview - Financial Statement'!$A$46:$B$60,2,FALSE))</f>
        <v/>
      </c>
      <c r="Q964" s="255" t="str">
        <f t="shared" si="112"/>
        <v/>
      </c>
      <c r="R964" s="153"/>
      <c r="S964" s="153"/>
      <c r="T964" s="238">
        <f t="shared" si="113"/>
        <v>0</v>
      </c>
      <c r="AA964" s="257"/>
      <c r="AB964" s="257"/>
    </row>
    <row r="965" spans="1:28" x14ac:dyDescent="0.3">
      <c r="A965" s="287">
        <v>953</v>
      </c>
      <c r="B965" s="161"/>
      <c r="C965" s="150"/>
      <c r="D965" s="150"/>
      <c r="E965" s="150"/>
      <c r="F965" s="152"/>
      <c r="G965" s="152"/>
      <c r="H965" s="154"/>
      <c r="I965" s="155"/>
      <c r="J965" s="159"/>
      <c r="K965" s="159"/>
      <c r="L965" s="337"/>
      <c r="M965" s="343" t="str">
        <f>IF(L965="","",LOOKUP(L965,'Work Programme'!$A$8:$A$207,'Work Programme'!$B$8:$B$207))</f>
        <v/>
      </c>
      <c r="N965" s="150"/>
      <c r="O965" s="151"/>
      <c r="P965" s="254" t="str">
        <f>IF(H965="","",VLOOKUP(H965,'Overview - Financial Statement'!$A$46:$B$60,2,FALSE))</f>
        <v/>
      </c>
      <c r="Q965" s="255" t="str">
        <f t="shared" si="112"/>
        <v/>
      </c>
      <c r="R965" s="153"/>
      <c r="S965" s="153"/>
      <c r="T965" s="238">
        <f t="shared" si="113"/>
        <v>0</v>
      </c>
      <c r="AA965" s="257"/>
      <c r="AB965" s="257"/>
    </row>
    <row r="966" spans="1:28" x14ac:dyDescent="0.3">
      <c r="A966" s="287">
        <v>954</v>
      </c>
      <c r="B966" s="161"/>
      <c r="C966" s="150"/>
      <c r="D966" s="150"/>
      <c r="E966" s="150"/>
      <c r="F966" s="152"/>
      <c r="G966" s="152"/>
      <c r="H966" s="154"/>
      <c r="I966" s="155"/>
      <c r="J966" s="159"/>
      <c r="K966" s="159"/>
      <c r="L966" s="337"/>
      <c r="M966" s="343" t="str">
        <f>IF(L966="","",LOOKUP(L966,'Work Programme'!$A$8:$A$207,'Work Programme'!$B$8:$B$207))</f>
        <v/>
      </c>
      <c r="N966" s="150"/>
      <c r="O966" s="151"/>
      <c r="P966" s="254" t="str">
        <f>IF(H966="","",VLOOKUP(H966,'Overview - Financial Statement'!$A$46:$B$60,2,FALSE))</f>
        <v/>
      </c>
      <c r="Q966" s="255" t="str">
        <f t="shared" si="112"/>
        <v/>
      </c>
      <c r="R966" s="153"/>
      <c r="S966" s="153"/>
      <c r="T966" s="238">
        <f t="shared" si="113"/>
        <v>0</v>
      </c>
      <c r="AA966" s="257"/>
      <c r="AB966" s="257"/>
    </row>
    <row r="967" spans="1:28" x14ac:dyDescent="0.3">
      <c r="A967" s="287">
        <v>955</v>
      </c>
      <c r="B967" s="161"/>
      <c r="C967" s="150"/>
      <c r="D967" s="150"/>
      <c r="E967" s="150"/>
      <c r="F967" s="152"/>
      <c r="G967" s="152"/>
      <c r="H967" s="154"/>
      <c r="I967" s="155"/>
      <c r="J967" s="159"/>
      <c r="K967" s="159"/>
      <c r="L967" s="337"/>
      <c r="M967" s="343" t="str">
        <f>IF(L967="","",LOOKUP(L967,'Work Programme'!$A$8:$A$207,'Work Programme'!$B$8:$B$207))</f>
        <v/>
      </c>
      <c r="N967" s="150"/>
      <c r="O967" s="151"/>
      <c r="P967" s="254" t="str">
        <f>IF(H967="","",VLOOKUP(H967,'Overview - Financial Statement'!$A$46:$B$60,2,FALSE))</f>
        <v/>
      </c>
      <c r="Q967" s="255" t="str">
        <f t="shared" si="112"/>
        <v/>
      </c>
      <c r="R967" s="153"/>
      <c r="S967" s="153"/>
      <c r="T967" s="238">
        <f t="shared" si="113"/>
        <v>0</v>
      </c>
      <c r="AA967" s="257"/>
      <c r="AB967" s="257"/>
    </row>
    <row r="968" spans="1:28" x14ac:dyDescent="0.3">
      <c r="A968" s="287">
        <v>956</v>
      </c>
      <c r="B968" s="161"/>
      <c r="C968" s="150"/>
      <c r="D968" s="150"/>
      <c r="E968" s="150"/>
      <c r="F968" s="152"/>
      <c r="G968" s="152"/>
      <c r="H968" s="154"/>
      <c r="I968" s="155"/>
      <c r="J968" s="159"/>
      <c r="K968" s="159"/>
      <c r="L968" s="337"/>
      <c r="M968" s="343" t="str">
        <f>IF(L968="","",LOOKUP(L968,'Work Programme'!$A$8:$A$207,'Work Programme'!$B$8:$B$207))</f>
        <v/>
      </c>
      <c r="N968" s="150"/>
      <c r="O968" s="151"/>
      <c r="P968" s="254" t="str">
        <f>IF(H968="","",VLOOKUP(H968,'Overview - Financial Statement'!$A$46:$B$60,2,FALSE))</f>
        <v/>
      </c>
      <c r="Q968" s="255" t="str">
        <f t="shared" si="112"/>
        <v/>
      </c>
      <c r="R968" s="153"/>
      <c r="S968" s="153"/>
      <c r="T968" s="238">
        <f t="shared" si="113"/>
        <v>0</v>
      </c>
      <c r="AA968" s="257"/>
      <c r="AB968" s="257"/>
    </row>
    <row r="969" spans="1:28" x14ac:dyDescent="0.3">
      <c r="A969" s="287">
        <v>957</v>
      </c>
      <c r="B969" s="161"/>
      <c r="C969" s="150"/>
      <c r="D969" s="150"/>
      <c r="E969" s="150"/>
      <c r="F969" s="152"/>
      <c r="G969" s="152"/>
      <c r="H969" s="154"/>
      <c r="I969" s="155"/>
      <c r="J969" s="159"/>
      <c r="K969" s="159"/>
      <c r="L969" s="337"/>
      <c r="M969" s="343" t="str">
        <f>IF(L969="","",LOOKUP(L969,'Work Programme'!$A$8:$A$207,'Work Programme'!$B$8:$B$207))</f>
        <v/>
      </c>
      <c r="N969" s="150"/>
      <c r="O969" s="151"/>
      <c r="P969" s="254" t="str">
        <f>IF(H969="","",VLOOKUP(H969,'Overview - Financial Statement'!$A$46:$B$60,2,FALSE))</f>
        <v/>
      </c>
      <c r="Q969" s="255" t="str">
        <f t="shared" si="112"/>
        <v/>
      </c>
      <c r="R969" s="153"/>
      <c r="S969" s="153"/>
      <c r="T969" s="238">
        <f t="shared" si="113"/>
        <v>0</v>
      </c>
      <c r="AA969" s="257"/>
      <c r="AB969" s="257"/>
    </row>
    <row r="970" spans="1:28" x14ac:dyDescent="0.3">
      <c r="A970" s="287">
        <v>958</v>
      </c>
      <c r="B970" s="161"/>
      <c r="C970" s="150"/>
      <c r="D970" s="150"/>
      <c r="E970" s="150"/>
      <c r="F970" s="152"/>
      <c r="G970" s="152"/>
      <c r="H970" s="154"/>
      <c r="I970" s="155"/>
      <c r="J970" s="159"/>
      <c r="K970" s="159"/>
      <c r="L970" s="337"/>
      <c r="M970" s="343" t="str">
        <f>IF(L970="","",LOOKUP(L970,'Work Programme'!$A$8:$A$207,'Work Programme'!$B$8:$B$207))</f>
        <v/>
      </c>
      <c r="N970" s="150"/>
      <c r="O970" s="151"/>
      <c r="P970" s="254" t="str">
        <f>IF(H970="","",VLOOKUP(H970,'Overview - Financial Statement'!$A$46:$B$60,2,FALSE))</f>
        <v/>
      </c>
      <c r="Q970" s="255" t="str">
        <f t="shared" si="112"/>
        <v/>
      </c>
      <c r="R970" s="153"/>
      <c r="S970" s="153"/>
      <c r="T970" s="238">
        <f t="shared" si="113"/>
        <v>0</v>
      </c>
      <c r="AA970" s="257"/>
      <c r="AB970" s="257"/>
    </row>
    <row r="971" spans="1:28" x14ac:dyDescent="0.3">
      <c r="A971" s="287">
        <v>959</v>
      </c>
      <c r="B971" s="161"/>
      <c r="C971" s="150"/>
      <c r="D971" s="150"/>
      <c r="E971" s="150"/>
      <c r="F971" s="152"/>
      <c r="G971" s="152"/>
      <c r="H971" s="154"/>
      <c r="I971" s="155"/>
      <c r="J971" s="159"/>
      <c r="K971" s="159"/>
      <c r="L971" s="337"/>
      <c r="M971" s="343" t="str">
        <f>IF(L971="","",LOOKUP(L971,'Work Programme'!$A$8:$A$207,'Work Programme'!$B$8:$B$207))</f>
        <v/>
      </c>
      <c r="N971" s="150"/>
      <c r="O971" s="151"/>
      <c r="P971" s="254" t="str">
        <f>IF(H971="","",VLOOKUP(H971,'Overview - Financial Statement'!$A$46:$B$60,2,FALSE))</f>
        <v/>
      </c>
      <c r="Q971" s="255" t="str">
        <f t="shared" si="112"/>
        <v/>
      </c>
      <c r="R971" s="153"/>
      <c r="S971" s="153"/>
      <c r="T971" s="238">
        <f t="shared" si="113"/>
        <v>0</v>
      </c>
      <c r="AA971" s="257"/>
      <c r="AB971" s="257"/>
    </row>
    <row r="972" spans="1:28" x14ac:dyDescent="0.3">
      <c r="A972" s="287">
        <v>960</v>
      </c>
      <c r="B972" s="161"/>
      <c r="C972" s="150"/>
      <c r="D972" s="150"/>
      <c r="E972" s="150"/>
      <c r="F972" s="152"/>
      <c r="G972" s="152"/>
      <c r="H972" s="154"/>
      <c r="I972" s="155"/>
      <c r="J972" s="159"/>
      <c r="K972" s="159"/>
      <c r="L972" s="337"/>
      <c r="M972" s="343" t="str">
        <f>IF(L972="","",LOOKUP(L972,'Work Programme'!$A$8:$A$207,'Work Programme'!$B$8:$B$207))</f>
        <v/>
      </c>
      <c r="N972" s="150"/>
      <c r="O972" s="151"/>
      <c r="P972" s="254" t="str">
        <f>IF(H972="","",VLOOKUP(H972,'Overview - Financial Statement'!$A$46:$B$60,2,FALSE))</f>
        <v/>
      </c>
      <c r="Q972" s="255" t="str">
        <f t="shared" si="112"/>
        <v/>
      </c>
      <c r="R972" s="153"/>
      <c r="S972" s="153"/>
      <c r="T972" s="238">
        <f t="shared" si="113"/>
        <v>0</v>
      </c>
      <c r="AA972" s="257"/>
      <c r="AB972" s="257"/>
    </row>
    <row r="973" spans="1:28" x14ac:dyDescent="0.3">
      <c r="A973" s="287">
        <v>961</v>
      </c>
      <c r="B973" s="161"/>
      <c r="C973" s="150"/>
      <c r="D973" s="150"/>
      <c r="E973" s="150"/>
      <c r="F973" s="152"/>
      <c r="G973" s="152"/>
      <c r="H973" s="154"/>
      <c r="I973" s="155"/>
      <c r="J973" s="159"/>
      <c r="K973" s="159"/>
      <c r="L973" s="337"/>
      <c r="M973" s="343" t="str">
        <f>IF(L973="","",LOOKUP(L973,'Work Programme'!$A$8:$A$207,'Work Programme'!$B$8:$B$207))</f>
        <v/>
      </c>
      <c r="N973" s="150"/>
      <c r="O973" s="151"/>
      <c r="P973" s="254" t="str">
        <f>IF(H973="","",VLOOKUP(H973,'Overview - Financial Statement'!$A$46:$B$60,2,FALSE))</f>
        <v/>
      </c>
      <c r="Q973" s="255" t="str">
        <f t="shared" ref="Q973:Q1036" si="114">IF(P973="","",I973/P973)</f>
        <v/>
      </c>
      <c r="R973" s="153"/>
      <c r="S973" s="153"/>
      <c r="T973" s="238">
        <f t="shared" si="113"/>
        <v>0</v>
      </c>
      <c r="AA973" s="257"/>
      <c r="AB973" s="257"/>
    </row>
    <row r="974" spans="1:28" x14ac:dyDescent="0.3">
      <c r="A974" s="287">
        <v>962</v>
      </c>
      <c r="B974" s="161"/>
      <c r="C974" s="150"/>
      <c r="D974" s="150"/>
      <c r="E974" s="150"/>
      <c r="F974" s="152"/>
      <c r="G974" s="152"/>
      <c r="H974" s="154"/>
      <c r="I974" s="155"/>
      <c r="J974" s="159"/>
      <c r="K974" s="159"/>
      <c r="L974" s="337"/>
      <c r="M974" s="343" t="str">
        <f>IF(L974="","",LOOKUP(L974,'Work Programme'!$A$8:$A$207,'Work Programme'!$B$8:$B$207))</f>
        <v/>
      </c>
      <c r="N974" s="150"/>
      <c r="O974" s="151"/>
      <c r="P974" s="254" t="str">
        <f>IF(H974="","",VLOOKUP(H974,'Overview - Financial Statement'!$A$46:$B$60,2,FALSE))</f>
        <v/>
      </c>
      <c r="Q974" s="255" t="str">
        <f t="shared" si="114"/>
        <v/>
      </c>
      <c r="R974" s="153"/>
      <c r="S974" s="153"/>
      <c r="T974" s="238">
        <f t="shared" si="113"/>
        <v>0</v>
      </c>
      <c r="AA974" s="257"/>
      <c r="AB974" s="257"/>
    </row>
    <row r="975" spans="1:28" x14ac:dyDescent="0.3">
      <c r="A975" s="287">
        <v>963</v>
      </c>
      <c r="B975" s="161"/>
      <c r="C975" s="150"/>
      <c r="D975" s="150"/>
      <c r="E975" s="150"/>
      <c r="F975" s="152"/>
      <c r="G975" s="152"/>
      <c r="H975" s="154"/>
      <c r="I975" s="155"/>
      <c r="J975" s="159"/>
      <c r="K975" s="159"/>
      <c r="L975" s="337"/>
      <c r="M975" s="343" t="str">
        <f>IF(L975="","",LOOKUP(L975,'Work Programme'!$A$8:$A$207,'Work Programme'!$B$8:$B$207))</f>
        <v/>
      </c>
      <c r="N975" s="150"/>
      <c r="O975" s="151"/>
      <c r="P975" s="254" t="str">
        <f>IF(H975="","",VLOOKUP(H975,'Overview - Financial Statement'!$A$46:$B$60,2,FALSE))</f>
        <v/>
      </c>
      <c r="Q975" s="255" t="str">
        <f t="shared" si="114"/>
        <v/>
      </c>
      <c r="R975" s="153"/>
      <c r="S975" s="153"/>
      <c r="T975" s="238">
        <f t="shared" ref="T975:T1038" si="115">IF(R975="YES",Q975,0)</f>
        <v>0</v>
      </c>
      <c r="AA975" s="257"/>
      <c r="AB975" s="257"/>
    </row>
    <row r="976" spans="1:28" x14ac:dyDescent="0.3">
      <c r="A976" s="287">
        <v>964</v>
      </c>
      <c r="B976" s="161"/>
      <c r="C976" s="150"/>
      <c r="D976" s="150"/>
      <c r="E976" s="150"/>
      <c r="F976" s="152"/>
      <c r="G976" s="152"/>
      <c r="H976" s="154"/>
      <c r="I976" s="155"/>
      <c r="J976" s="159"/>
      <c r="K976" s="159"/>
      <c r="L976" s="337"/>
      <c r="M976" s="343" t="str">
        <f>IF(L976="","",LOOKUP(L976,'Work Programme'!$A$8:$A$207,'Work Programme'!$B$8:$B$207))</f>
        <v/>
      </c>
      <c r="N976" s="150"/>
      <c r="O976" s="151"/>
      <c r="P976" s="254" t="str">
        <f>IF(H976="","",VLOOKUP(H976,'Overview - Financial Statement'!$A$46:$B$60,2,FALSE))</f>
        <v/>
      </c>
      <c r="Q976" s="255" t="str">
        <f t="shared" si="114"/>
        <v/>
      </c>
      <c r="R976" s="153"/>
      <c r="S976" s="153"/>
      <c r="T976" s="238">
        <f t="shared" si="115"/>
        <v>0</v>
      </c>
      <c r="AA976" s="257"/>
      <c r="AB976" s="257"/>
    </row>
    <row r="977" spans="1:28" x14ac:dyDescent="0.3">
      <c r="A977" s="287">
        <v>965</v>
      </c>
      <c r="B977" s="161"/>
      <c r="C977" s="150"/>
      <c r="D977" s="150"/>
      <c r="E977" s="150"/>
      <c r="F977" s="152"/>
      <c r="G977" s="152"/>
      <c r="H977" s="154"/>
      <c r="I977" s="155"/>
      <c r="J977" s="159"/>
      <c r="K977" s="159"/>
      <c r="L977" s="337"/>
      <c r="M977" s="343" t="str">
        <f>IF(L977="","",LOOKUP(L977,'Work Programme'!$A$8:$A$207,'Work Programme'!$B$8:$B$207))</f>
        <v/>
      </c>
      <c r="N977" s="150"/>
      <c r="O977" s="151"/>
      <c r="P977" s="254" t="str">
        <f>IF(H977="","",VLOOKUP(H977,'Overview - Financial Statement'!$A$46:$B$60,2,FALSE))</f>
        <v/>
      </c>
      <c r="Q977" s="255" t="str">
        <f t="shared" si="114"/>
        <v/>
      </c>
      <c r="R977" s="153"/>
      <c r="S977" s="153"/>
      <c r="T977" s="238">
        <f t="shared" si="115"/>
        <v>0</v>
      </c>
      <c r="AA977" s="257"/>
      <c r="AB977" s="257"/>
    </row>
    <row r="978" spans="1:28" x14ac:dyDescent="0.3">
      <c r="A978" s="287">
        <v>966</v>
      </c>
      <c r="B978" s="161"/>
      <c r="C978" s="150"/>
      <c r="D978" s="150"/>
      <c r="E978" s="150"/>
      <c r="F978" s="152"/>
      <c r="G978" s="152"/>
      <c r="H978" s="154"/>
      <c r="I978" s="155"/>
      <c r="J978" s="159"/>
      <c r="K978" s="159"/>
      <c r="L978" s="337"/>
      <c r="M978" s="343" t="str">
        <f>IF(L978="","",LOOKUP(L978,'Work Programme'!$A$8:$A$207,'Work Programme'!$B$8:$B$207))</f>
        <v/>
      </c>
      <c r="N978" s="150"/>
      <c r="O978" s="151"/>
      <c r="P978" s="254" t="str">
        <f>IF(H978="","",VLOOKUP(H978,'Overview - Financial Statement'!$A$46:$B$60,2,FALSE))</f>
        <v/>
      </c>
      <c r="Q978" s="255" t="str">
        <f t="shared" si="114"/>
        <v/>
      </c>
      <c r="R978" s="153"/>
      <c r="S978" s="153"/>
      <c r="T978" s="238">
        <f t="shared" si="115"/>
        <v>0</v>
      </c>
      <c r="AA978" s="257"/>
      <c r="AB978" s="257"/>
    </row>
    <row r="979" spans="1:28" x14ac:dyDescent="0.3">
      <c r="A979" s="287">
        <v>967</v>
      </c>
      <c r="B979" s="161"/>
      <c r="C979" s="150"/>
      <c r="D979" s="150"/>
      <c r="E979" s="150"/>
      <c r="F979" s="152"/>
      <c r="G979" s="152"/>
      <c r="H979" s="154"/>
      <c r="I979" s="155"/>
      <c r="J979" s="159"/>
      <c r="K979" s="159"/>
      <c r="L979" s="337"/>
      <c r="M979" s="343" t="str">
        <f>IF(L979="","",LOOKUP(L979,'Work Programme'!$A$8:$A$207,'Work Programme'!$B$8:$B$207))</f>
        <v/>
      </c>
      <c r="N979" s="150"/>
      <c r="O979" s="151"/>
      <c r="P979" s="254" t="str">
        <f>IF(H979="","",VLOOKUP(H979,'Overview - Financial Statement'!$A$46:$B$60,2,FALSE))</f>
        <v/>
      </c>
      <c r="Q979" s="255" t="str">
        <f t="shared" si="114"/>
        <v/>
      </c>
      <c r="R979" s="153"/>
      <c r="S979" s="153"/>
      <c r="T979" s="238">
        <f t="shared" si="115"/>
        <v>0</v>
      </c>
      <c r="AA979" s="257"/>
      <c r="AB979" s="257"/>
    </row>
    <row r="980" spans="1:28" x14ac:dyDescent="0.3">
      <c r="A980" s="287">
        <v>968</v>
      </c>
      <c r="B980" s="161"/>
      <c r="C980" s="150"/>
      <c r="D980" s="150"/>
      <c r="E980" s="150"/>
      <c r="F980" s="152"/>
      <c r="G980" s="152"/>
      <c r="H980" s="154"/>
      <c r="I980" s="155"/>
      <c r="J980" s="159"/>
      <c r="K980" s="159"/>
      <c r="L980" s="337"/>
      <c r="M980" s="343" t="str">
        <f>IF(L980="","",LOOKUP(L980,'Work Programme'!$A$8:$A$207,'Work Programme'!$B$8:$B$207))</f>
        <v/>
      </c>
      <c r="N980" s="150"/>
      <c r="O980" s="151"/>
      <c r="P980" s="254" t="str">
        <f>IF(H980="","",VLOOKUP(H980,'Overview - Financial Statement'!$A$46:$B$60,2,FALSE))</f>
        <v/>
      </c>
      <c r="Q980" s="255" t="str">
        <f t="shared" si="114"/>
        <v/>
      </c>
      <c r="R980" s="153"/>
      <c r="S980" s="153"/>
      <c r="T980" s="238">
        <f t="shared" si="115"/>
        <v>0</v>
      </c>
      <c r="AA980" s="257"/>
      <c r="AB980" s="257"/>
    </row>
    <row r="981" spans="1:28" x14ac:dyDescent="0.3">
      <c r="A981" s="287">
        <v>969</v>
      </c>
      <c r="B981" s="161"/>
      <c r="C981" s="150"/>
      <c r="D981" s="150"/>
      <c r="E981" s="150"/>
      <c r="F981" s="152"/>
      <c r="G981" s="152"/>
      <c r="H981" s="154"/>
      <c r="I981" s="155"/>
      <c r="J981" s="159"/>
      <c r="K981" s="159"/>
      <c r="L981" s="337"/>
      <c r="M981" s="343" t="str">
        <f>IF(L981="","",LOOKUP(L981,'Work Programme'!$A$8:$A$207,'Work Programme'!$B$8:$B$207))</f>
        <v/>
      </c>
      <c r="N981" s="150"/>
      <c r="O981" s="151"/>
      <c r="P981" s="254" t="str">
        <f>IF(H981="","",VLOOKUP(H981,'Overview - Financial Statement'!$A$46:$B$60,2,FALSE))</f>
        <v/>
      </c>
      <c r="Q981" s="255" t="str">
        <f t="shared" si="114"/>
        <v/>
      </c>
      <c r="R981" s="153"/>
      <c r="S981" s="153"/>
      <c r="T981" s="238">
        <f t="shared" si="115"/>
        <v>0</v>
      </c>
      <c r="AA981" s="257"/>
      <c r="AB981" s="257"/>
    </row>
    <row r="982" spans="1:28" x14ac:dyDescent="0.3">
      <c r="A982" s="287">
        <v>970</v>
      </c>
      <c r="B982" s="161"/>
      <c r="C982" s="150"/>
      <c r="D982" s="150"/>
      <c r="E982" s="150"/>
      <c r="F982" s="152"/>
      <c r="G982" s="152"/>
      <c r="H982" s="154"/>
      <c r="I982" s="155"/>
      <c r="J982" s="159"/>
      <c r="K982" s="159"/>
      <c r="L982" s="337"/>
      <c r="M982" s="343" t="str">
        <f>IF(L982="","",LOOKUP(L982,'Work Programme'!$A$8:$A$207,'Work Programme'!$B$8:$B$207))</f>
        <v/>
      </c>
      <c r="N982" s="150"/>
      <c r="O982" s="151"/>
      <c r="P982" s="254" t="str">
        <f>IF(H982="","",VLOOKUP(H982,'Overview - Financial Statement'!$A$46:$B$60,2,FALSE))</f>
        <v/>
      </c>
      <c r="Q982" s="255" t="str">
        <f t="shared" si="114"/>
        <v/>
      </c>
      <c r="R982" s="153"/>
      <c r="S982" s="153"/>
      <c r="T982" s="238">
        <f t="shared" si="115"/>
        <v>0</v>
      </c>
      <c r="AA982" s="257"/>
      <c r="AB982" s="257"/>
    </row>
    <row r="983" spans="1:28" x14ac:dyDescent="0.3">
      <c r="A983" s="287">
        <v>971</v>
      </c>
      <c r="B983" s="161"/>
      <c r="C983" s="150"/>
      <c r="D983" s="150"/>
      <c r="E983" s="150"/>
      <c r="F983" s="152"/>
      <c r="G983" s="152"/>
      <c r="H983" s="154"/>
      <c r="I983" s="155"/>
      <c r="J983" s="159"/>
      <c r="K983" s="159"/>
      <c r="L983" s="337"/>
      <c r="M983" s="343" t="str">
        <f>IF(L983="","",LOOKUP(L983,'Work Programme'!$A$8:$A$207,'Work Programme'!$B$8:$B$207))</f>
        <v/>
      </c>
      <c r="N983" s="150"/>
      <c r="O983" s="151"/>
      <c r="P983" s="254" t="str">
        <f>IF(H983="","",VLOOKUP(H983,'Overview - Financial Statement'!$A$46:$B$60,2,FALSE))</f>
        <v/>
      </c>
      <c r="Q983" s="255" t="str">
        <f t="shared" si="114"/>
        <v/>
      </c>
      <c r="R983" s="153"/>
      <c r="S983" s="153"/>
      <c r="T983" s="238">
        <f t="shared" si="115"/>
        <v>0</v>
      </c>
      <c r="AA983" s="257"/>
      <c r="AB983" s="257"/>
    </row>
    <row r="984" spans="1:28" x14ac:dyDescent="0.3">
      <c r="A984" s="287">
        <v>972</v>
      </c>
      <c r="B984" s="161"/>
      <c r="C984" s="150"/>
      <c r="D984" s="150"/>
      <c r="E984" s="150"/>
      <c r="F984" s="152"/>
      <c r="G984" s="152"/>
      <c r="H984" s="154"/>
      <c r="I984" s="155"/>
      <c r="J984" s="159"/>
      <c r="K984" s="159"/>
      <c r="L984" s="337"/>
      <c r="M984" s="343" t="str">
        <f>IF(L984="","",LOOKUP(L984,'Work Programme'!$A$8:$A$207,'Work Programme'!$B$8:$B$207))</f>
        <v/>
      </c>
      <c r="N984" s="150"/>
      <c r="O984" s="151"/>
      <c r="P984" s="254" t="str">
        <f>IF(H984="","",VLOOKUP(H984,'Overview - Financial Statement'!$A$46:$B$60,2,FALSE))</f>
        <v/>
      </c>
      <c r="Q984" s="255" t="str">
        <f t="shared" si="114"/>
        <v/>
      </c>
      <c r="R984" s="153"/>
      <c r="S984" s="153"/>
      <c r="T984" s="238">
        <f t="shared" si="115"/>
        <v>0</v>
      </c>
      <c r="AA984" s="257"/>
      <c r="AB984" s="257"/>
    </row>
    <row r="985" spans="1:28" x14ac:dyDescent="0.3">
      <c r="A985" s="287">
        <v>973</v>
      </c>
      <c r="B985" s="161"/>
      <c r="C985" s="150"/>
      <c r="D985" s="150"/>
      <c r="E985" s="150"/>
      <c r="F985" s="152"/>
      <c r="G985" s="152"/>
      <c r="H985" s="154"/>
      <c r="I985" s="155"/>
      <c r="J985" s="159"/>
      <c r="K985" s="159"/>
      <c r="L985" s="337"/>
      <c r="M985" s="343" t="str">
        <f>IF(L985="","",LOOKUP(L985,'Work Programme'!$A$8:$A$207,'Work Programme'!$B$8:$B$207))</f>
        <v/>
      </c>
      <c r="N985" s="150"/>
      <c r="O985" s="151"/>
      <c r="P985" s="254" t="str">
        <f>IF(H985="","",VLOOKUP(H985,'Overview - Financial Statement'!$A$46:$B$60,2,FALSE))</f>
        <v/>
      </c>
      <c r="Q985" s="255" t="str">
        <f t="shared" si="114"/>
        <v/>
      </c>
      <c r="R985" s="153"/>
      <c r="S985" s="153"/>
      <c r="T985" s="238">
        <f t="shared" si="115"/>
        <v>0</v>
      </c>
      <c r="AA985" s="257"/>
      <c r="AB985" s="257"/>
    </row>
    <row r="986" spans="1:28" x14ac:dyDescent="0.3">
      <c r="A986" s="287">
        <v>974</v>
      </c>
      <c r="B986" s="161"/>
      <c r="C986" s="150"/>
      <c r="D986" s="150"/>
      <c r="E986" s="150"/>
      <c r="F986" s="152"/>
      <c r="G986" s="152"/>
      <c r="H986" s="154"/>
      <c r="I986" s="155"/>
      <c r="J986" s="159"/>
      <c r="K986" s="159"/>
      <c r="L986" s="337"/>
      <c r="M986" s="343" t="str">
        <f>IF(L986="","",LOOKUP(L986,'Work Programme'!$A$8:$A$207,'Work Programme'!$B$8:$B$207))</f>
        <v/>
      </c>
      <c r="N986" s="150"/>
      <c r="O986" s="151"/>
      <c r="P986" s="254" t="str">
        <f>IF(H986="","",VLOOKUP(H986,'Overview - Financial Statement'!$A$46:$B$60,2,FALSE))</f>
        <v/>
      </c>
      <c r="Q986" s="255" t="str">
        <f t="shared" si="114"/>
        <v/>
      </c>
      <c r="R986" s="153"/>
      <c r="S986" s="153"/>
      <c r="T986" s="238">
        <f t="shared" si="115"/>
        <v>0</v>
      </c>
      <c r="AA986" s="257"/>
      <c r="AB986" s="257"/>
    </row>
    <row r="987" spans="1:28" x14ac:dyDescent="0.3">
      <c r="A987" s="287">
        <v>975</v>
      </c>
      <c r="B987" s="161"/>
      <c r="C987" s="150"/>
      <c r="D987" s="150"/>
      <c r="E987" s="150"/>
      <c r="F987" s="152"/>
      <c r="G987" s="152"/>
      <c r="H987" s="154"/>
      <c r="I987" s="155"/>
      <c r="J987" s="159"/>
      <c r="K987" s="159"/>
      <c r="L987" s="337"/>
      <c r="M987" s="343" t="str">
        <f>IF(L987="","",LOOKUP(L987,'Work Programme'!$A$8:$A$207,'Work Programme'!$B$8:$B$207))</f>
        <v/>
      </c>
      <c r="N987" s="150"/>
      <c r="O987" s="151"/>
      <c r="P987" s="254" t="str">
        <f>IF(H987="","",VLOOKUP(H987,'Overview - Financial Statement'!$A$46:$B$60,2,FALSE))</f>
        <v/>
      </c>
      <c r="Q987" s="255" t="str">
        <f t="shared" si="114"/>
        <v/>
      </c>
      <c r="R987" s="153"/>
      <c r="S987" s="153"/>
      <c r="T987" s="238">
        <f t="shared" si="115"/>
        <v>0</v>
      </c>
      <c r="AA987" s="257"/>
      <c r="AB987" s="257"/>
    </row>
    <row r="988" spans="1:28" x14ac:dyDescent="0.3">
      <c r="A988" s="287">
        <v>976</v>
      </c>
      <c r="B988" s="161"/>
      <c r="C988" s="150"/>
      <c r="D988" s="150"/>
      <c r="E988" s="150"/>
      <c r="F988" s="152"/>
      <c r="G988" s="152"/>
      <c r="H988" s="154"/>
      <c r="I988" s="155"/>
      <c r="J988" s="159"/>
      <c r="K988" s="159"/>
      <c r="L988" s="337"/>
      <c r="M988" s="343" t="str">
        <f>IF(L988="","",LOOKUP(L988,'Work Programme'!$A$8:$A$207,'Work Programme'!$B$8:$B$207))</f>
        <v/>
      </c>
      <c r="N988" s="150"/>
      <c r="O988" s="151"/>
      <c r="P988" s="254" t="str">
        <f>IF(H988="","",VLOOKUP(H988,'Overview - Financial Statement'!$A$46:$B$60,2,FALSE))</f>
        <v/>
      </c>
      <c r="Q988" s="255" t="str">
        <f t="shared" si="114"/>
        <v/>
      </c>
      <c r="R988" s="153"/>
      <c r="S988" s="153"/>
      <c r="T988" s="238">
        <f t="shared" si="115"/>
        <v>0</v>
      </c>
      <c r="AA988" s="257"/>
      <c r="AB988" s="257"/>
    </row>
    <row r="989" spans="1:28" x14ac:dyDescent="0.3">
      <c r="A989" s="287">
        <v>977</v>
      </c>
      <c r="B989" s="161"/>
      <c r="C989" s="150"/>
      <c r="D989" s="150"/>
      <c r="E989" s="150"/>
      <c r="F989" s="152"/>
      <c r="G989" s="152"/>
      <c r="H989" s="154"/>
      <c r="I989" s="155"/>
      <c r="J989" s="159"/>
      <c r="K989" s="159"/>
      <c r="L989" s="337"/>
      <c r="M989" s="343" t="str">
        <f>IF(L989="","",LOOKUP(L989,'Work Programme'!$A$8:$A$207,'Work Programme'!$B$8:$B$207))</f>
        <v/>
      </c>
      <c r="N989" s="150"/>
      <c r="O989" s="151"/>
      <c r="P989" s="254" t="str">
        <f>IF(H989="","",VLOOKUP(H989,'Overview - Financial Statement'!$A$46:$B$60,2,FALSE))</f>
        <v/>
      </c>
      <c r="Q989" s="255" t="str">
        <f t="shared" si="114"/>
        <v/>
      </c>
      <c r="R989" s="153"/>
      <c r="S989" s="153"/>
      <c r="T989" s="238">
        <f t="shared" si="115"/>
        <v>0</v>
      </c>
      <c r="AA989" s="257"/>
      <c r="AB989" s="257"/>
    </row>
    <row r="990" spans="1:28" x14ac:dyDescent="0.3">
      <c r="A990" s="287">
        <v>978</v>
      </c>
      <c r="B990" s="161"/>
      <c r="C990" s="150"/>
      <c r="D990" s="150"/>
      <c r="E990" s="150"/>
      <c r="F990" s="152"/>
      <c r="G990" s="152"/>
      <c r="H990" s="154"/>
      <c r="I990" s="155"/>
      <c r="J990" s="159"/>
      <c r="K990" s="159"/>
      <c r="L990" s="337"/>
      <c r="M990" s="343" t="str">
        <f>IF(L990="","",LOOKUP(L990,'Work Programme'!$A$8:$A$207,'Work Programme'!$B$8:$B$207))</f>
        <v/>
      </c>
      <c r="N990" s="150"/>
      <c r="O990" s="151"/>
      <c r="P990" s="254" t="str">
        <f>IF(H990="","",VLOOKUP(H990,'Overview - Financial Statement'!$A$46:$B$60,2,FALSE))</f>
        <v/>
      </c>
      <c r="Q990" s="255" t="str">
        <f t="shared" si="114"/>
        <v/>
      </c>
      <c r="R990" s="153"/>
      <c r="S990" s="153"/>
      <c r="T990" s="238">
        <f t="shared" si="115"/>
        <v>0</v>
      </c>
      <c r="AA990" s="257"/>
      <c r="AB990" s="257"/>
    </row>
    <row r="991" spans="1:28" x14ac:dyDescent="0.3">
      <c r="A991" s="287">
        <v>979</v>
      </c>
      <c r="B991" s="161"/>
      <c r="C991" s="150"/>
      <c r="D991" s="150"/>
      <c r="E991" s="150"/>
      <c r="F991" s="152"/>
      <c r="G991" s="152"/>
      <c r="H991" s="154"/>
      <c r="I991" s="155"/>
      <c r="J991" s="159"/>
      <c r="K991" s="159"/>
      <c r="L991" s="337"/>
      <c r="M991" s="343" t="str">
        <f>IF(L991="","",LOOKUP(L991,'Work Programme'!$A$8:$A$207,'Work Programme'!$B$8:$B$207))</f>
        <v/>
      </c>
      <c r="N991" s="150"/>
      <c r="O991" s="151"/>
      <c r="P991" s="254" t="str">
        <f>IF(H991="","",VLOOKUP(H991,'Overview - Financial Statement'!$A$46:$B$60,2,FALSE))</f>
        <v/>
      </c>
      <c r="Q991" s="255" t="str">
        <f t="shared" si="114"/>
        <v/>
      </c>
      <c r="R991" s="153"/>
      <c r="S991" s="153"/>
      <c r="T991" s="238">
        <f t="shared" si="115"/>
        <v>0</v>
      </c>
      <c r="AA991" s="257"/>
      <c r="AB991" s="257"/>
    </row>
    <row r="992" spans="1:28" x14ac:dyDescent="0.3">
      <c r="A992" s="287">
        <v>980</v>
      </c>
      <c r="B992" s="161"/>
      <c r="C992" s="150"/>
      <c r="D992" s="150"/>
      <c r="E992" s="150"/>
      <c r="F992" s="152"/>
      <c r="G992" s="152"/>
      <c r="H992" s="154"/>
      <c r="I992" s="155"/>
      <c r="J992" s="159"/>
      <c r="K992" s="159"/>
      <c r="L992" s="337"/>
      <c r="M992" s="343" t="str">
        <f>IF(L992="","",LOOKUP(L992,'Work Programme'!$A$8:$A$207,'Work Programme'!$B$8:$B$207))</f>
        <v/>
      </c>
      <c r="N992" s="150"/>
      <c r="O992" s="151"/>
      <c r="P992" s="254" t="str">
        <f>IF(H992="","",VLOOKUP(H992,'Overview - Financial Statement'!$A$46:$B$60,2,FALSE))</f>
        <v/>
      </c>
      <c r="Q992" s="255" t="str">
        <f t="shared" si="114"/>
        <v/>
      </c>
      <c r="R992" s="153"/>
      <c r="S992" s="153"/>
      <c r="T992" s="238">
        <f t="shared" si="115"/>
        <v>0</v>
      </c>
      <c r="AA992" s="257"/>
      <c r="AB992" s="257"/>
    </row>
    <row r="993" spans="1:28" x14ac:dyDescent="0.3">
      <c r="A993" s="287">
        <v>981</v>
      </c>
      <c r="B993" s="161"/>
      <c r="C993" s="150"/>
      <c r="D993" s="150"/>
      <c r="E993" s="150"/>
      <c r="F993" s="152"/>
      <c r="G993" s="152"/>
      <c r="H993" s="154"/>
      <c r="I993" s="155"/>
      <c r="J993" s="159"/>
      <c r="K993" s="159"/>
      <c r="L993" s="337"/>
      <c r="M993" s="343" t="str">
        <f>IF(L993="","",LOOKUP(L993,'Work Programme'!$A$8:$A$207,'Work Programme'!$B$8:$B$207))</f>
        <v/>
      </c>
      <c r="N993" s="150"/>
      <c r="O993" s="151"/>
      <c r="P993" s="254" t="str">
        <f>IF(H993="","",VLOOKUP(H993,'Overview - Financial Statement'!$A$46:$B$60,2,FALSE))</f>
        <v/>
      </c>
      <c r="Q993" s="255" t="str">
        <f t="shared" si="114"/>
        <v/>
      </c>
      <c r="R993" s="153"/>
      <c r="S993" s="153"/>
      <c r="T993" s="238">
        <f t="shared" si="115"/>
        <v>0</v>
      </c>
      <c r="AA993" s="257"/>
      <c r="AB993" s="257"/>
    </row>
    <row r="994" spans="1:28" x14ac:dyDescent="0.3">
      <c r="A994" s="287">
        <v>982</v>
      </c>
      <c r="B994" s="161"/>
      <c r="C994" s="150"/>
      <c r="D994" s="150"/>
      <c r="E994" s="150"/>
      <c r="F994" s="152"/>
      <c r="G994" s="152"/>
      <c r="H994" s="154"/>
      <c r="I994" s="155"/>
      <c r="J994" s="159"/>
      <c r="K994" s="159"/>
      <c r="L994" s="337"/>
      <c r="M994" s="343" t="str">
        <f>IF(L994="","",LOOKUP(L994,'Work Programme'!$A$8:$A$207,'Work Programme'!$B$8:$B$207))</f>
        <v/>
      </c>
      <c r="N994" s="150"/>
      <c r="O994" s="151"/>
      <c r="P994" s="254" t="str">
        <f>IF(H994="","",VLOOKUP(H994,'Overview - Financial Statement'!$A$46:$B$60,2,FALSE))</f>
        <v/>
      </c>
      <c r="Q994" s="255" t="str">
        <f t="shared" si="114"/>
        <v/>
      </c>
      <c r="R994" s="153"/>
      <c r="S994" s="153"/>
      <c r="T994" s="238">
        <f t="shared" si="115"/>
        <v>0</v>
      </c>
      <c r="AA994" s="257"/>
      <c r="AB994" s="257"/>
    </row>
    <row r="995" spans="1:28" x14ac:dyDescent="0.3">
      <c r="A995" s="287">
        <v>983</v>
      </c>
      <c r="B995" s="161"/>
      <c r="C995" s="150"/>
      <c r="D995" s="150"/>
      <c r="E995" s="150"/>
      <c r="F995" s="152"/>
      <c r="G995" s="152"/>
      <c r="H995" s="154"/>
      <c r="I995" s="155"/>
      <c r="J995" s="159"/>
      <c r="K995" s="159"/>
      <c r="L995" s="337"/>
      <c r="M995" s="343" t="str">
        <f>IF(L995="","",LOOKUP(L995,'Work Programme'!$A$8:$A$207,'Work Programme'!$B$8:$B$207))</f>
        <v/>
      </c>
      <c r="N995" s="150"/>
      <c r="O995" s="151"/>
      <c r="P995" s="254" t="str">
        <f>IF(H995="","",VLOOKUP(H995,'Overview - Financial Statement'!$A$46:$B$60,2,FALSE))</f>
        <v/>
      </c>
      <c r="Q995" s="255" t="str">
        <f t="shared" si="114"/>
        <v/>
      </c>
      <c r="R995" s="153"/>
      <c r="S995" s="153"/>
      <c r="T995" s="238">
        <f t="shared" si="115"/>
        <v>0</v>
      </c>
      <c r="AA995" s="257"/>
      <c r="AB995" s="257"/>
    </row>
    <row r="996" spans="1:28" x14ac:dyDescent="0.3">
      <c r="A996" s="287">
        <v>984</v>
      </c>
      <c r="B996" s="161"/>
      <c r="C996" s="150"/>
      <c r="D996" s="150"/>
      <c r="E996" s="150"/>
      <c r="F996" s="152"/>
      <c r="G996" s="152"/>
      <c r="H996" s="154"/>
      <c r="I996" s="155"/>
      <c r="J996" s="159"/>
      <c r="K996" s="159"/>
      <c r="L996" s="337"/>
      <c r="M996" s="343" t="str">
        <f>IF(L996="","",LOOKUP(L996,'Work Programme'!$A$8:$A$207,'Work Programme'!$B$8:$B$207))</f>
        <v/>
      </c>
      <c r="N996" s="150"/>
      <c r="O996" s="151"/>
      <c r="P996" s="254" t="str">
        <f>IF(H996="","",VLOOKUP(H996,'Overview - Financial Statement'!$A$46:$B$60,2,FALSE))</f>
        <v/>
      </c>
      <c r="Q996" s="255" t="str">
        <f t="shared" si="114"/>
        <v/>
      </c>
      <c r="R996" s="153"/>
      <c r="S996" s="153"/>
      <c r="T996" s="238">
        <f t="shared" si="115"/>
        <v>0</v>
      </c>
      <c r="AA996" s="257"/>
      <c r="AB996" s="257"/>
    </row>
    <row r="997" spans="1:28" x14ac:dyDescent="0.3">
      <c r="A997" s="287">
        <v>985</v>
      </c>
      <c r="B997" s="161"/>
      <c r="C997" s="150"/>
      <c r="D997" s="150"/>
      <c r="E997" s="150"/>
      <c r="F997" s="152"/>
      <c r="G997" s="152"/>
      <c r="H997" s="154"/>
      <c r="I997" s="155"/>
      <c r="J997" s="159"/>
      <c r="K997" s="159"/>
      <c r="L997" s="337"/>
      <c r="M997" s="343" t="str">
        <f>IF(L997="","",LOOKUP(L997,'Work Programme'!$A$8:$A$207,'Work Programme'!$B$8:$B$207))</f>
        <v/>
      </c>
      <c r="N997" s="150"/>
      <c r="O997" s="151"/>
      <c r="P997" s="254" t="str">
        <f>IF(H997="","",VLOOKUP(H997,'Overview - Financial Statement'!$A$46:$B$60,2,FALSE))</f>
        <v/>
      </c>
      <c r="Q997" s="255" t="str">
        <f t="shared" si="114"/>
        <v/>
      </c>
      <c r="R997" s="153"/>
      <c r="S997" s="153"/>
      <c r="T997" s="238">
        <f t="shared" si="115"/>
        <v>0</v>
      </c>
      <c r="AA997" s="257"/>
      <c r="AB997" s="257"/>
    </row>
    <row r="998" spans="1:28" x14ac:dyDescent="0.3">
      <c r="A998" s="287">
        <v>986</v>
      </c>
      <c r="B998" s="161"/>
      <c r="C998" s="150"/>
      <c r="D998" s="150"/>
      <c r="E998" s="150"/>
      <c r="F998" s="152"/>
      <c r="G998" s="152"/>
      <c r="H998" s="154"/>
      <c r="I998" s="155"/>
      <c r="J998" s="159"/>
      <c r="K998" s="159"/>
      <c r="L998" s="337"/>
      <c r="M998" s="343" t="str">
        <f>IF(L998="","",LOOKUP(L998,'Work Programme'!$A$8:$A$207,'Work Programme'!$B$8:$B$207))</f>
        <v/>
      </c>
      <c r="N998" s="150"/>
      <c r="O998" s="151"/>
      <c r="P998" s="254" t="str">
        <f>IF(H998="","",VLOOKUP(H998,'Overview - Financial Statement'!$A$46:$B$60,2,FALSE))</f>
        <v/>
      </c>
      <c r="Q998" s="255" t="str">
        <f t="shared" si="114"/>
        <v/>
      </c>
      <c r="R998" s="153"/>
      <c r="S998" s="153"/>
      <c r="T998" s="238">
        <f t="shared" si="115"/>
        <v>0</v>
      </c>
      <c r="AA998" s="257"/>
      <c r="AB998" s="257"/>
    </row>
    <row r="999" spans="1:28" x14ac:dyDescent="0.3">
      <c r="A999" s="287">
        <v>987</v>
      </c>
      <c r="B999" s="161"/>
      <c r="C999" s="150"/>
      <c r="D999" s="150"/>
      <c r="E999" s="150"/>
      <c r="F999" s="152"/>
      <c r="G999" s="152"/>
      <c r="H999" s="154"/>
      <c r="I999" s="155"/>
      <c r="J999" s="159"/>
      <c r="K999" s="159"/>
      <c r="L999" s="337"/>
      <c r="M999" s="343" t="str">
        <f>IF(L999="","",LOOKUP(L999,'Work Programme'!$A$8:$A$207,'Work Programme'!$B$8:$B$207))</f>
        <v/>
      </c>
      <c r="N999" s="150"/>
      <c r="O999" s="151"/>
      <c r="P999" s="254" t="str">
        <f>IF(H999="","",VLOOKUP(H999,'Overview - Financial Statement'!$A$46:$B$60,2,FALSE))</f>
        <v/>
      </c>
      <c r="Q999" s="255" t="str">
        <f t="shared" si="114"/>
        <v/>
      </c>
      <c r="R999" s="153"/>
      <c r="S999" s="153"/>
      <c r="T999" s="238">
        <f t="shared" si="115"/>
        <v>0</v>
      </c>
      <c r="AA999" s="257"/>
      <c r="AB999" s="257"/>
    </row>
    <row r="1000" spans="1:28" x14ac:dyDescent="0.3">
      <c r="A1000" s="287">
        <v>988</v>
      </c>
      <c r="B1000" s="161"/>
      <c r="C1000" s="150"/>
      <c r="D1000" s="150"/>
      <c r="E1000" s="150"/>
      <c r="F1000" s="152"/>
      <c r="G1000" s="152"/>
      <c r="H1000" s="154"/>
      <c r="I1000" s="155"/>
      <c r="J1000" s="159"/>
      <c r="K1000" s="159"/>
      <c r="L1000" s="337"/>
      <c r="M1000" s="343" t="str">
        <f>IF(L1000="","",LOOKUP(L1000,'Work Programme'!$A$8:$A$207,'Work Programme'!$B$8:$B$207))</f>
        <v/>
      </c>
      <c r="N1000" s="150"/>
      <c r="O1000" s="151"/>
      <c r="P1000" s="254" t="str">
        <f>IF(H1000="","",VLOOKUP(H1000,'Overview - Financial Statement'!$A$46:$B$60,2,FALSE))</f>
        <v/>
      </c>
      <c r="Q1000" s="255" t="str">
        <f t="shared" si="114"/>
        <v/>
      </c>
      <c r="R1000" s="153"/>
      <c r="S1000" s="153"/>
      <c r="T1000" s="238">
        <f t="shared" si="115"/>
        <v>0</v>
      </c>
      <c r="AA1000" s="257"/>
      <c r="AB1000" s="257"/>
    </row>
    <row r="1001" spans="1:28" x14ac:dyDescent="0.3">
      <c r="A1001" s="287">
        <v>989</v>
      </c>
      <c r="B1001" s="161"/>
      <c r="C1001" s="150"/>
      <c r="D1001" s="150"/>
      <c r="E1001" s="150"/>
      <c r="F1001" s="152"/>
      <c r="G1001" s="152"/>
      <c r="H1001" s="154"/>
      <c r="I1001" s="155"/>
      <c r="J1001" s="159"/>
      <c r="K1001" s="159"/>
      <c r="L1001" s="337"/>
      <c r="M1001" s="343" t="str">
        <f>IF(L1001="","",LOOKUP(L1001,'Work Programme'!$A$8:$A$207,'Work Programme'!$B$8:$B$207))</f>
        <v/>
      </c>
      <c r="N1001" s="150"/>
      <c r="O1001" s="151"/>
      <c r="P1001" s="254" t="str">
        <f>IF(H1001="","",VLOOKUP(H1001,'Overview - Financial Statement'!$A$46:$B$60,2,FALSE))</f>
        <v/>
      </c>
      <c r="Q1001" s="255" t="str">
        <f t="shared" si="114"/>
        <v/>
      </c>
      <c r="R1001" s="153"/>
      <c r="S1001" s="153"/>
      <c r="T1001" s="238">
        <f t="shared" si="115"/>
        <v>0</v>
      </c>
      <c r="AA1001" s="257"/>
      <c r="AB1001" s="257"/>
    </row>
    <row r="1002" spans="1:28" x14ac:dyDescent="0.3">
      <c r="A1002" s="287">
        <v>990</v>
      </c>
      <c r="B1002" s="161"/>
      <c r="C1002" s="150"/>
      <c r="D1002" s="150"/>
      <c r="E1002" s="150"/>
      <c r="F1002" s="152"/>
      <c r="G1002" s="152"/>
      <c r="H1002" s="154"/>
      <c r="I1002" s="155"/>
      <c r="J1002" s="159"/>
      <c r="K1002" s="159"/>
      <c r="L1002" s="337"/>
      <c r="M1002" s="343" t="str">
        <f>IF(L1002="","",LOOKUP(L1002,'Work Programme'!$A$8:$A$207,'Work Programme'!$B$8:$B$207))</f>
        <v/>
      </c>
      <c r="N1002" s="150"/>
      <c r="O1002" s="151"/>
      <c r="P1002" s="254" t="str">
        <f>IF(H1002="","",VLOOKUP(H1002,'Overview - Financial Statement'!$A$46:$B$60,2,FALSE))</f>
        <v/>
      </c>
      <c r="Q1002" s="255" t="str">
        <f t="shared" si="114"/>
        <v/>
      </c>
      <c r="R1002" s="153"/>
      <c r="S1002" s="153"/>
      <c r="T1002" s="238">
        <f t="shared" si="115"/>
        <v>0</v>
      </c>
      <c r="AA1002" s="257"/>
      <c r="AB1002" s="257"/>
    </row>
    <row r="1003" spans="1:28" x14ac:dyDescent="0.3">
      <c r="A1003" s="287">
        <v>991</v>
      </c>
      <c r="B1003" s="161"/>
      <c r="C1003" s="150"/>
      <c r="D1003" s="150"/>
      <c r="E1003" s="150"/>
      <c r="F1003" s="152"/>
      <c r="G1003" s="152"/>
      <c r="H1003" s="154"/>
      <c r="I1003" s="155"/>
      <c r="J1003" s="159"/>
      <c r="K1003" s="159"/>
      <c r="L1003" s="337"/>
      <c r="M1003" s="343" t="str">
        <f>IF(L1003="","",LOOKUP(L1003,'Work Programme'!$A$8:$A$207,'Work Programme'!$B$8:$B$207))</f>
        <v/>
      </c>
      <c r="N1003" s="150"/>
      <c r="O1003" s="151"/>
      <c r="P1003" s="254" t="str">
        <f>IF(H1003="","",VLOOKUP(H1003,'Overview - Financial Statement'!$A$46:$B$60,2,FALSE))</f>
        <v/>
      </c>
      <c r="Q1003" s="255" t="str">
        <f t="shared" si="114"/>
        <v/>
      </c>
      <c r="R1003" s="153"/>
      <c r="S1003" s="153"/>
      <c r="T1003" s="238">
        <f t="shared" si="115"/>
        <v>0</v>
      </c>
      <c r="AA1003" s="257"/>
      <c r="AB1003" s="257"/>
    </row>
    <row r="1004" spans="1:28" x14ac:dyDescent="0.3">
      <c r="A1004" s="287">
        <v>992</v>
      </c>
      <c r="B1004" s="161"/>
      <c r="C1004" s="150"/>
      <c r="D1004" s="150"/>
      <c r="E1004" s="150"/>
      <c r="F1004" s="152"/>
      <c r="G1004" s="152"/>
      <c r="H1004" s="154"/>
      <c r="I1004" s="155"/>
      <c r="J1004" s="159"/>
      <c r="K1004" s="159"/>
      <c r="L1004" s="337"/>
      <c r="M1004" s="343" t="str">
        <f>IF(L1004="","",LOOKUP(L1004,'Work Programme'!$A$8:$A$207,'Work Programme'!$B$8:$B$207))</f>
        <v/>
      </c>
      <c r="N1004" s="150"/>
      <c r="O1004" s="151"/>
      <c r="P1004" s="254" t="str">
        <f>IF(H1004="","",VLOOKUP(H1004,'Overview - Financial Statement'!$A$46:$B$60,2,FALSE))</f>
        <v/>
      </c>
      <c r="Q1004" s="255" t="str">
        <f t="shared" si="114"/>
        <v/>
      </c>
      <c r="R1004" s="153"/>
      <c r="S1004" s="153"/>
      <c r="T1004" s="238">
        <f t="shared" si="115"/>
        <v>0</v>
      </c>
      <c r="AA1004" s="257"/>
      <c r="AB1004" s="257"/>
    </row>
    <row r="1005" spans="1:28" x14ac:dyDescent="0.3">
      <c r="A1005" s="287">
        <v>993</v>
      </c>
      <c r="B1005" s="161"/>
      <c r="C1005" s="150"/>
      <c r="D1005" s="150"/>
      <c r="E1005" s="150"/>
      <c r="F1005" s="152"/>
      <c r="G1005" s="152"/>
      <c r="H1005" s="154"/>
      <c r="I1005" s="155"/>
      <c r="J1005" s="159"/>
      <c r="K1005" s="159"/>
      <c r="L1005" s="337"/>
      <c r="M1005" s="343" t="str">
        <f>IF(L1005="","",LOOKUP(L1005,'Work Programme'!$A$8:$A$207,'Work Programme'!$B$8:$B$207))</f>
        <v/>
      </c>
      <c r="N1005" s="150"/>
      <c r="O1005" s="151"/>
      <c r="P1005" s="254" t="str">
        <f>IF(H1005="","",VLOOKUP(H1005,'Overview - Financial Statement'!$A$46:$B$60,2,FALSE))</f>
        <v/>
      </c>
      <c r="Q1005" s="255" t="str">
        <f t="shared" si="114"/>
        <v/>
      </c>
      <c r="R1005" s="153"/>
      <c r="S1005" s="153"/>
      <c r="T1005" s="238">
        <f t="shared" si="115"/>
        <v>0</v>
      </c>
      <c r="AA1005" s="257"/>
      <c r="AB1005" s="257"/>
    </row>
    <row r="1006" spans="1:28" x14ac:dyDescent="0.3">
      <c r="A1006" s="287">
        <v>994</v>
      </c>
      <c r="B1006" s="161"/>
      <c r="C1006" s="150"/>
      <c r="D1006" s="150"/>
      <c r="E1006" s="150"/>
      <c r="F1006" s="152"/>
      <c r="G1006" s="152"/>
      <c r="H1006" s="154"/>
      <c r="I1006" s="155"/>
      <c r="J1006" s="159"/>
      <c r="K1006" s="159"/>
      <c r="L1006" s="337"/>
      <c r="M1006" s="343" t="str">
        <f>IF(L1006="","",LOOKUP(L1006,'Work Programme'!$A$8:$A$207,'Work Programme'!$B$8:$B$207))</f>
        <v/>
      </c>
      <c r="N1006" s="150"/>
      <c r="O1006" s="151"/>
      <c r="P1006" s="254" t="str">
        <f>IF(H1006="","",VLOOKUP(H1006,'Overview - Financial Statement'!$A$46:$B$60,2,FALSE))</f>
        <v/>
      </c>
      <c r="Q1006" s="255" t="str">
        <f t="shared" si="114"/>
        <v/>
      </c>
      <c r="R1006" s="153"/>
      <c r="S1006" s="153"/>
      <c r="T1006" s="238">
        <f t="shared" si="115"/>
        <v>0</v>
      </c>
      <c r="AA1006" s="257"/>
      <c r="AB1006" s="257"/>
    </row>
    <row r="1007" spans="1:28" x14ac:dyDescent="0.3">
      <c r="A1007" s="287">
        <v>995</v>
      </c>
      <c r="B1007" s="161"/>
      <c r="C1007" s="150"/>
      <c r="D1007" s="150"/>
      <c r="E1007" s="150"/>
      <c r="F1007" s="152"/>
      <c r="G1007" s="152"/>
      <c r="H1007" s="154"/>
      <c r="I1007" s="155"/>
      <c r="J1007" s="159"/>
      <c r="K1007" s="159"/>
      <c r="L1007" s="337"/>
      <c r="M1007" s="343" t="str">
        <f>IF(L1007="","",LOOKUP(L1007,'Work Programme'!$A$8:$A$207,'Work Programme'!$B$8:$B$207))</f>
        <v/>
      </c>
      <c r="N1007" s="150"/>
      <c r="O1007" s="151"/>
      <c r="P1007" s="254" t="str">
        <f>IF(H1007="","",VLOOKUP(H1007,'Overview - Financial Statement'!$A$46:$B$60,2,FALSE))</f>
        <v/>
      </c>
      <c r="Q1007" s="255" t="str">
        <f t="shared" si="114"/>
        <v/>
      </c>
      <c r="R1007" s="153"/>
      <c r="S1007" s="153"/>
      <c r="T1007" s="238">
        <f t="shared" si="115"/>
        <v>0</v>
      </c>
      <c r="AA1007" s="257"/>
      <c r="AB1007" s="257"/>
    </row>
    <row r="1008" spans="1:28" x14ac:dyDescent="0.3">
      <c r="A1008" s="287">
        <v>996</v>
      </c>
      <c r="B1008" s="161"/>
      <c r="C1008" s="150"/>
      <c r="D1008" s="150"/>
      <c r="E1008" s="150"/>
      <c r="F1008" s="152"/>
      <c r="G1008" s="152"/>
      <c r="H1008" s="154"/>
      <c r="I1008" s="155"/>
      <c r="J1008" s="159"/>
      <c r="K1008" s="159"/>
      <c r="L1008" s="337"/>
      <c r="M1008" s="343" t="str">
        <f>IF(L1008="","",LOOKUP(L1008,'Work Programme'!$A$8:$A$207,'Work Programme'!$B$8:$B$207))</f>
        <v/>
      </c>
      <c r="N1008" s="150"/>
      <c r="O1008" s="151"/>
      <c r="P1008" s="254" t="str">
        <f>IF(H1008="","",VLOOKUP(H1008,'Overview - Financial Statement'!$A$46:$B$60,2,FALSE))</f>
        <v/>
      </c>
      <c r="Q1008" s="255" t="str">
        <f t="shared" si="114"/>
        <v/>
      </c>
      <c r="R1008" s="153"/>
      <c r="S1008" s="153"/>
      <c r="T1008" s="238">
        <f t="shared" si="115"/>
        <v>0</v>
      </c>
      <c r="AA1008" s="257"/>
      <c r="AB1008" s="257"/>
    </row>
    <row r="1009" spans="1:28" x14ac:dyDescent="0.3">
      <c r="A1009" s="287">
        <v>997</v>
      </c>
      <c r="B1009" s="161"/>
      <c r="C1009" s="150"/>
      <c r="D1009" s="150"/>
      <c r="E1009" s="150"/>
      <c r="F1009" s="152"/>
      <c r="G1009" s="152"/>
      <c r="H1009" s="154"/>
      <c r="I1009" s="155"/>
      <c r="J1009" s="159"/>
      <c r="K1009" s="159"/>
      <c r="L1009" s="337"/>
      <c r="M1009" s="343" t="str">
        <f>IF(L1009="","",LOOKUP(L1009,'Work Programme'!$A$8:$A$207,'Work Programme'!$B$8:$B$207))</f>
        <v/>
      </c>
      <c r="N1009" s="150"/>
      <c r="O1009" s="151"/>
      <c r="P1009" s="254" t="str">
        <f>IF(H1009="","",VLOOKUP(H1009,'Overview - Financial Statement'!$A$46:$B$60,2,FALSE))</f>
        <v/>
      </c>
      <c r="Q1009" s="255" t="str">
        <f t="shared" si="114"/>
        <v/>
      </c>
      <c r="R1009" s="153"/>
      <c r="S1009" s="153"/>
      <c r="T1009" s="238">
        <f t="shared" si="115"/>
        <v>0</v>
      </c>
      <c r="AA1009" s="257"/>
      <c r="AB1009" s="257"/>
    </row>
    <row r="1010" spans="1:28" x14ac:dyDescent="0.3">
      <c r="A1010" s="287">
        <v>998</v>
      </c>
      <c r="B1010" s="161"/>
      <c r="C1010" s="150"/>
      <c r="D1010" s="150"/>
      <c r="E1010" s="150"/>
      <c r="F1010" s="152"/>
      <c r="G1010" s="152"/>
      <c r="H1010" s="154"/>
      <c r="I1010" s="155"/>
      <c r="J1010" s="159"/>
      <c r="K1010" s="159"/>
      <c r="L1010" s="337"/>
      <c r="M1010" s="343" t="str">
        <f>IF(L1010="","",LOOKUP(L1010,'Work Programme'!$A$8:$A$207,'Work Programme'!$B$8:$B$207))</f>
        <v/>
      </c>
      <c r="N1010" s="150"/>
      <c r="O1010" s="151"/>
      <c r="P1010" s="254" t="str">
        <f>IF(H1010="","",VLOOKUP(H1010,'Overview - Financial Statement'!$A$46:$B$60,2,FALSE))</f>
        <v/>
      </c>
      <c r="Q1010" s="255" t="str">
        <f t="shared" si="114"/>
        <v/>
      </c>
      <c r="R1010" s="153"/>
      <c r="S1010" s="153"/>
      <c r="T1010" s="238">
        <f t="shared" si="115"/>
        <v>0</v>
      </c>
      <c r="AA1010" s="257"/>
      <c r="AB1010" s="257"/>
    </row>
    <row r="1011" spans="1:28" x14ac:dyDescent="0.3">
      <c r="A1011" s="287">
        <v>999</v>
      </c>
      <c r="B1011" s="161"/>
      <c r="C1011" s="150"/>
      <c r="D1011" s="150"/>
      <c r="E1011" s="150"/>
      <c r="F1011" s="152"/>
      <c r="G1011" s="152"/>
      <c r="H1011" s="154"/>
      <c r="I1011" s="155"/>
      <c r="J1011" s="159"/>
      <c r="K1011" s="159"/>
      <c r="L1011" s="337"/>
      <c r="M1011" s="343" t="str">
        <f>IF(L1011="","",LOOKUP(L1011,'Work Programme'!$A$8:$A$207,'Work Programme'!$B$8:$B$207))</f>
        <v/>
      </c>
      <c r="N1011" s="150"/>
      <c r="O1011" s="151"/>
      <c r="P1011" s="254" t="str">
        <f>IF(H1011="","",VLOOKUP(H1011,'Overview - Financial Statement'!$A$46:$B$60,2,FALSE))</f>
        <v/>
      </c>
      <c r="Q1011" s="255" t="str">
        <f t="shared" si="114"/>
        <v/>
      </c>
      <c r="R1011" s="153"/>
      <c r="S1011" s="153"/>
      <c r="T1011" s="238">
        <f t="shared" si="115"/>
        <v>0</v>
      </c>
      <c r="AA1011" s="257"/>
      <c r="AB1011" s="257"/>
    </row>
    <row r="1012" spans="1:28" x14ac:dyDescent="0.3">
      <c r="A1012" s="287">
        <v>1000</v>
      </c>
      <c r="B1012" s="161"/>
      <c r="C1012" s="150"/>
      <c r="D1012" s="150"/>
      <c r="E1012" s="150"/>
      <c r="F1012" s="152"/>
      <c r="G1012" s="152"/>
      <c r="H1012" s="154"/>
      <c r="I1012" s="155"/>
      <c r="J1012" s="159"/>
      <c r="K1012" s="159"/>
      <c r="L1012" s="337"/>
      <c r="M1012" s="343" t="str">
        <f>IF(L1012="","",LOOKUP(L1012,'Work Programme'!$A$8:$A$207,'Work Programme'!$B$8:$B$207))</f>
        <v/>
      </c>
      <c r="N1012" s="150"/>
      <c r="O1012" s="151"/>
      <c r="P1012" s="254" t="str">
        <f>IF(H1012="","",VLOOKUP(H1012,'Overview - Financial Statement'!$A$46:$B$60,2,FALSE))</f>
        <v/>
      </c>
      <c r="Q1012" s="255" t="str">
        <f t="shared" si="114"/>
        <v/>
      </c>
      <c r="R1012" s="153"/>
      <c r="S1012" s="153"/>
      <c r="T1012" s="238">
        <f t="shared" si="115"/>
        <v>0</v>
      </c>
      <c r="AA1012" s="257"/>
      <c r="AB1012" s="257"/>
    </row>
    <row r="1013" spans="1:28" x14ac:dyDescent="0.3">
      <c r="A1013" s="287">
        <v>1001</v>
      </c>
      <c r="B1013" s="161"/>
      <c r="C1013" s="150"/>
      <c r="D1013" s="150"/>
      <c r="E1013" s="150"/>
      <c r="F1013" s="152"/>
      <c r="G1013" s="152"/>
      <c r="H1013" s="154"/>
      <c r="I1013" s="155"/>
      <c r="J1013" s="159"/>
      <c r="K1013" s="159"/>
      <c r="L1013" s="337"/>
      <c r="M1013" s="343" t="str">
        <f>IF(L1013="","",LOOKUP(L1013,'Work Programme'!$A$8:$A$207,'Work Programme'!$B$8:$B$207))</f>
        <v/>
      </c>
      <c r="N1013" s="150"/>
      <c r="O1013" s="151"/>
      <c r="P1013" s="254" t="str">
        <f>IF(H1013="","",VLOOKUP(H1013,'Overview - Financial Statement'!$A$46:$B$60,2,FALSE))</f>
        <v/>
      </c>
      <c r="Q1013" s="255" t="str">
        <f t="shared" si="114"/>
        <v/>
      </c>
      <c r="R1013" s="153"/>
      <c r="S1013" s="153"/>
      <c r="T1013" s="238">
        <f t="shared" si="115"/>
        <v>0</v>
      </c>
      <c r="AA1013" s="257"/>
      <c r="AB1013" s="257"/>
    </row>
    <row r="1014" spans="1:28" x14ac:dyDescent="0.3">
      <c r="A1014" s="287">
        <v>1002</v>
      </c>
      <c r="B1014" s="161"/>
      <c r="C1014" s="150"/>
      <c r="D1014" s="150"/>
      <c r="E1014" s="150"/>
      <c r="F1014" s="152"/>
      <c r="G1014" s="152"/>
      <c r="H1014" s="154"/>
      <c r="I1014" s="155"/>
      <c r="J1014" s="159"/>
      <c r="K1014" s="159"/>
      <c r="L1014" s="337"/>
      <c r="M1014" s="343" t="str">
        <f>IF(L1014="","",LOOKUP(L1014,'Work Programme'!$A$8:$A$207,'Work Programme'!$B$8:$B$207))</f>
        <v/>
      </c>
      <c r="N1014" s="150"/>
      <c r="O1014" s="151"/>
      <c r="P1014" s="254" t="str">
        <f>IF(H1014="","",VLOOKUP(H1014,'Overview - Financial Statement'!$A$46:$B$60,2,FALSE))</f>
        <v/>
      </c>
      <c r="Q1014" s="255" t="str">
        <f t="shared" si="114"/>
        <v/>
      </c>
      <c r="R1014" s="153"/>
      <c r="S1014" s="153"/>
      <c r="T1014" s="238">
        <f t="shared" si="115"/>
        <v>0</v>
      </c>
      <c r="AA1014" s="257"/>
      <c r="AB1014" s="257"/>
    </row>
    <row r="1015" spans="1:28" x14ac:dyDescent="0.3">
      <c r="A1015" s="287">
        <v>1003</v>
      </c>
      <c r="B1015" s="161"/>
      <c r="C1015" s="150"/>
      <c r="D1015" s="150"/>
      <c r="E1015" s="150"/>
      <c r="F1015" s="152"/>
      <c r="G1015" s="152"/>
      <c r="H1015" s="154"/>
      <c r="I1015" s="155"/>
      <c r="J1015" s="159"/>
      <c r="K1015" s="159"/>
      <c r="L1015" s="337"/>
      <c r="M1015" s="343" t="str">
        <f>IF(L1015="","",LOOKUP(L1015,'Work Programme'!$A$8:$A$207,'Work Programme'!$B$8:$B$207))</f>
        <v/>
      </c>
      <c r="N1015" s="150"/>
      <c r="O1015" s="151"/>
      <c r="P1015" s="254" t="str">
        <f>IF(H1015="","",VLOOKUP(H1015,'Overview - Financial Statement'!$A$46:$B$60,2,FALSE))</f>
        <v/>
      </c>
      <c r="Q1015" s="255" t="str">
        <f t="shared" si="114"/>
        <v/>
      </c>
      <c r="R1015" s="153"/>
      <c r="S1015" s="153"/>
      <c r="T1015" s="238">
        <f t="shared" si="115"/>
        <v>0</v>
      </c>
      <c r="AA1015" s="257"/>
      <c r="AB1015" s="257"/>
    </row>
    <row r="1016" spans="1:28" x14ac:dyDescent="0.3">
      <c r="A1016" s="287">
        <v>1004</v>
      </c>
      <c r="B1016" s="161"/>
      <c r="C1016" s="150"/>
      <c r="D1016" s="150"/>
      <c r="E1016" s="150"/>
      <c r="F1016" s="152"/>
      <c r="G1016" s="152"/>
      <c r="H1016" s="154"/>
      <c r="I1016" s="155"/>
      <c r="J1016" s="159"/>
      <c r="K1016" s="159"/>
      <c r="L1016" s="337"/>
      <c r="M1016" s="343" t="str">
        <f>IF(L1016="","",LOOKUP(L1016,'Work Programme'!$A$8:$A$207,'Work Programme'!$B$8:$B$207))</f>
        <v/>
      </c>
      <c r="N1016" s="150"/>
      <c r="O1016" s="151"/>
      <c r="P1016" s="254" t="str">
        <f>IF(H1016="","",VLOOKUP(H1016,'Overview - Financial Statement'!$A$46:$B$60,2,FALSE))</f>
        <v/>
      </c>
      <c r="Q1016" s="255" t="str">
        <f t="shared" si="114"/>
        <v/>
      </c>
      <c r="R1016" s="153"/>
      <c r="S1016" s="153"/>
      <c r="T1016" s="238">
        <f t="shared" si="115"/>
        <v>0</v>
      </c>
      <c r="AA1016" s="257"/>
      <c r="AB1016" s="257"/>
    </row>
    <row r="1017" spans="1:28" x14ac:dyDescent="0.3">
      <c r="A1017" s="287">
        <v>1005</v>
      </c>
      <c r="B1017" s="161"/>
      <c r="C1017" s="150"/>
      <c r="D1017" s="150"/>
      <c r="E1017" s="150"/>
      <c r="F1017" s="152"/>
      <c r="G1017" s="152"/>
      <c r="H1017" s="154"/>
      <c r="I1017" s="155"/>
      <c r="J1017" s="159"/>
      <c r="K1017" s="159"/>
      <c r="L1017" s="337"/>
      <c r="M1017" s="343" t="str">
        <f>IF(L1017="","",LOOKUP(L1017,'Work Programme'!$A$8:$A$207,'Work Programme'!$B$8:$B$207))</f>
        <v/>
      </c>
      <c r="N1017" s="150"/>
      <c r="O1017" s="151"/>
      <c r="P1017" s="254" t="str">
        <f>IF(H1017="","",VLOOKUP(H1017,'Overview - Financial Statement'!$A$46:$B$60,2,FALSE))</f>
        <v/>
      </c>
      <c r="Q1017" s="255" t="str">
        <f t="shared" si="114"/>
        <v/>
      </c>
      <c r="R1017" s="153"/>
      <c r="S1017" s="153"/>
      <c r="T1017" s="238">
        <f t="shared" si="115"/>
        <v>0</v>
      </c>
      <c r="AA1017" s="257"/>
      <c r="AB1017" s="257"/>
    </row>
    <row r="1018" spans="1:28" x14ac:dyDescent="0.3">
      <c r="A1018" s="287">
        <v>1006</v>
      </c>
      <c r="B1018" s="161"/>
      <c r="C1018" s="150"/>
      <c r="D1018" s="150"/>
      <c r="E1018" s="150"/>
      <c r="F1018" s="152"/>
      <c r="G1018" s="152"/>
      <c r="H1018" s="154"/>
      <c r="I1018" s="155"/>
      <c r="J1018" s="159"/>
      <c r="K1018" s="159"/>
      <c r="L1018" s="337"/>
      <c r="M1018" s="343" t="str">
        <f>IF(L1018="","",LOOKUP(L1018,'Work Programme'!$A$8:$A$207,'Work Programme'!$B$8:$B$207))</f>
        <v/>
      </c>
      <c r="N1018" s="150"/>
      <c r="O1018" s="151"/>
      <c r="P1018" s="254" t="str">
        <f>IF(H1018="","",VLOOKUP(H1018,'Overview - Financial Statement'!$A$46:$B$60,2,FALSE))</f>
        <v/>
      </c>
      <c r="Q1018" s="255" t="str">
        <f t="shared" si="114"/>
        <v/>
      </c>
      <c r="R1018" s="153"/>
      <c r="S1018" s="153"/>
      <c r="T1018" s="238">
        <f t="shared" si="115"/>
        <v>0</v>
      </c>
      <c r="AA1018" s="257"/>
      <c r="AB1018" s="257"/>
    </row>
    <row r="1019" spans="1:28" x14ac:dyDescent="0.3">
      <c r="A1019" s="287">
        <v>1007</v>
      </c>
      <c r="B1019" s="161"/>
      <c r="C1019" s="150"/>
      <c r="D1019" s="150"/>
      <c r="E1019" s="150"/>
      <c r="F1019" s="152"/>
      <c r="G1019" s="152"/>
      <c r="H1019" s="154"/>
      <c r="I1019" s="155"/>
      <c r="J1019" s="159"/>
      <c r="K1019" s="159"/>
      <c r="L1019" s="337"/>
      <c r="M1019" s="343" t="str">
        <f>IF(L1019="","",LOOKUP(L1019,'Work Programme'!$A$8:$A$207,'Work Programme'!$B$8:$B$207))</f>
        <v/>
      </c>
      <c r="N1019" s="150"/>
      <c r="O1019" s="151"/>
      <c r="P1019" s="254" t="str">
        <f>IF(H1019="","",VLOOKUP(H1019,'Overview - Financial Statement'!$A$46:$B$60,2,FALSE))</f>
        <v/>
      </c>
      <c r="Q1019" s="255" t="str">
        <f t="shared" si="114"/>
        <v/>
      </c>
      <c r="R1019" s="153"/>
      <c r="S1019" s="153"/>
      <c r="T1019" s="238">
        <f t="shared" si="115"/>
        <v>0</v>
      </c>
      <c r="AA1019" s="257"/>
      <c r="AB1019" s="257"/>
    </row>
    <row r="1020" spans="1:28" x14ac:dyDescent="0.3">
      <c r="A1020" s="287">
        <v>1008</v>
      </c>
      <c r="B1020" s="161"/>
      <c r="C1020" s="150"/>
      <c r="D1020" s="150"/>
      <c r="E1020" s="150"/>
      <c r="F1020" s="152"/>
      <c r="G1020" s="152"/>
      <c r="H1020" s="154"/>
      <c r="I1020" s="155"/>
      <c r="J1020" s="159"/>
      <c r="K1020" s="159"/>
      <c r="L1020" s="337"/>
      <c r="M1020" s="343" t="str">
        <f>IF(L1020="","",LOOKUP(L1020,'Work Programme'!$A$8:$A$207,'Work Programme'!$B$8:$B$207))</f>
        <v/>
      </c>
      <c r="N1020" s="150"/>
      <c r="O1020" s="151"/>
      <c r="P1020" s="254" t="str">
        <f>IF(H1020="","",VLOOKUP(H1020,'Overview - Financial Statement'!$A$46:$B$60,2,FALSE))</f>
        <v/>
      </c>
      <c r="Q1020" s="255" t="str">
        <f t="shared" si="114"/>
        <v/>
      </c>
      <c r="R1020" s="153"/>
      <c r="S1020" s="153"/>
      <c r="T1020" s="238">
        <f t="shared" si="115"/>
        <v>0</v>
      </c>
      <c r="AA1020" s="257"/>
      <c r="AB1020" s="257"/>
    </row>
    <row r="1021" spans="1:28" x14ac:dyDescent="0.3">
      <c r="A1021" s="287">
        <v>1009</v>
      </c>
      <c r="B1021" s="161"/>
      <c r="C1021" s="150"/>
      <c r="D1021" s="150"/>
      <c r="E1021" s="150"/>
      <c r="F1021" s="152"/>
      <c r="G1021" s="152"/>
      <c r="H1021" s="154"/>
      <c r="I1021" s="155"/>
      <c r="J1021" s="159"/>
      <c r="K1021" s="159"/>
      <c r="L1021" s="337"/>
      <c r="M1021" s="343" t="str">
        <f>IF(L1021="","",LOOKUP(L1021,'Work Programme'!$A$8:$A$207,'Work Programme'!$B$8:$B$207))</f>
        <v/>
      </c>
      <c r="N1021" s="150"/>
      <c r="O1021" s="151"/>
      <c r="P1021" s="254" t="str">
        <f>IF(H1021="","",VLOOKUP(H1021,'Overview - Financial Statement'!$A$46:$B$60,2,FALSE))</f>
        <v/>
      </c>
      <c r="Q1021" s="255" t="str">
        <f t="shared" si="114"/>
        <v/>
      </c>
      <c r="R1021" s="153"/>
      <c r="S1021" s="153"/>
      <c r="T1021" s="238">
        <f t="shared" si="115"/>
        <v>0</v>
      </c>
      <c r="AA1021" s="257"/>
      <c r="AB1021" s="257"/>
    </row>
    <row r="1022" spans="1:28" x14ac:dyDescent="0.3">
      <c r="A1022" s="287">
        <v>1010</v>
      </c>
      <c r="B1022" s="161"/>
      <c r="C1022" s="150"/>
      <c r="D1022" s="150"/>
      <c r="E1022" s="150"/>
      <c r="F1022" s="152"/>
      <c r="G1022" s="152"/>
      <c r="H1022" s="154"/>
      <c r="I1022" s="155"/>
      <c r="J1022" s="159"/>
      <c r="K1022" s="159"/>
      <c r="L1022" s="337"/>
      <c r="M1022" s="343" t="str">
        <f>IF(L1022="","",LOOKUP(L1022,'Work Programme'!$A$8:$A$207,'Work Programme'!$B$8:$B$207))</f>
        <v/>
      </c>
      <c r="N1022" s="150"/>
      <c r="O1022" s="151"/>
      <c r="P1022" s="254" t="str">
        <f>IF(H1022="","",VLOOKUP(H1022,'Overview - Financial Statement'!$A$46:$B$60,2,FALSE))</f>
        <v/>
      </c>
      <c r="Q1022" s="255" t="str">
        <f t="shared" si="114"/>
        <v/>
      </c>
      <c r="R1022" s="153"/>
      <c r="S1022" s="153"/>
      <c r="T1022" s="238">
        <f t="shared" si="115"/>
        <v>0</v>
      </c>
      <c r="AA1022" s="257"/>
      <c r="AB1022" s="257"/>
    </row>
    <row r="1023" spans="1:28" x14ac:dyDescent="0.3">
      <c r="A1023" s="287">
        <v>1011</v>
      </c>
      <c r="B1023" s="161"/>
      <c r="C1023" s="150"/>
      <c r="D1023" s="150"/>
      <c r="E1023" s="150"/>
      <c r="F1023" s="152"/>
      <c r="G1023" s="152"/>
      <c r="H1023" s="154"/>
      <c r="I1023" s="155"/>
      <c r="J1023" s="159"/>
      <c r="K1023" s="159"/>
      <c r="L1023" s="337"/>
      <c r="M1023" s="343" t="str">
        <f>IF(L1023="","",LOOKUP(L1023,'Work Programme'!$A$8:$A$207,'Work Programme'!$B$8:$B$207))</f>
        <v/>
      </c>
      <c r="N1023" s="150"/>
      <c r="O1023" s="151"/>
      <c r="P1023" s="254" t="str">
        <f>IF(H1023="","",VLOOKUP(H1023,'Overview - Financial Statement'!$A$46:$B$60,2,FALSE))</f>
        <v/>
      </c>
      <c r="Q1023" s="255" t="str">
        <f t="shared" si="114"/>
        <v/>
      </c>
      <c r="R1023" s="153"/>
      <c r="S1023" s="153"/>
      <c r="T1023" s="238">
        <f t="shared" si="115"/>
        <v>0</v>
      </c>
      <c r="AA1023" s="257"/>
      <c r="AB1023" s="257"/>
    </row>
    <row r="1024" spans="1:28" x14ac:dyDescent="0.3">
      <c r="A1024" s="287">
        <v>1012</v>
      </c>
      <c r="B1024" s="161"/>
      <c r="C1024" s="150"/>
      <c r="D1024" s="150"/>
      <c r="E1024" s="150"/>
      <c r="F1024" s="152"/>
      <c r="G1024" s="152"/>
      <c r="H1024" s="154"/>
      <c r="I1024" s="155"/>
      <c r="J1024" s="159"/>
      <c r="K1024" s="159"/>
      <c r="L1024" s="337"/>
      <c r="M1024" s="343" t="str">
        <f>IF(L1024="","",LOOKUP(L1024,'Work Programme'!$A$8:$A$207,'Work Programme'!$B$8:$B$207))</f>
        <v/>
      </c>
      <c r="N1024" s="150"/>
      <c r="O1024" s="151"/>
      <c r="P1024" s="254" t="str">
        <f>IF(H1024="","",VLOOKUP(H1024,'Overview - Financial Statement'!$A$46:$B$60,2,FALSE))</f>
        <v/>
      </c>
      <c r="Q1024" s="255" t="str">
        <f t="shared" si="114"/>
        <v/>
      </c>
      <c r="R1024" s="153"/>
      <c r="S1024" s="153"/>
      <c r="T1024" s="238">
        <f t="shared" si="115"/>
        <v>0</v>
      </c>
      <c r="AA1024" s="257"/>
      <c r="AB1024" s="257"/>
    </row>
    <row r="1025" spans="1:28" x14ac:dyDescent="0.3">
      <c r="A1025" s="287">
        <v>1013</v>
      </c>
      <c r="B1025" s="161"/>
      <c r="C1025" s="150"/>
      <c r="D1025" s="150"/>
      <c r="E1025" s="150"/>
      <c r="F1025" s="152"/>
      <c r="G1025" s="152"/>
      <c r="H1025" s="154"/>
      <c r="I1025" s="155"/>
      <c r="J1025" s="159"/>
      <c r="K1025" s="159"/>
      <c r="L1025" s="337"/>
      <c r="M1025" s="343" t="str">
        <f>IF(L1025="","",LOOKUP(L1025,'Work Programme'!$A$8:$A$207,'Work Programme'!$B$8:$B$207))</f>
        <v/>
      </c>
      <c r="N1025" s="150"/>
      <c r="O1025" s="151"/>
      <c r="P1025" s="254" t="str">
        <f>IF(H1025="","",VLOOKUP(H1025,'Overview - Financial Statement'!$A$46:$B$60,2,FALSE))</f>
        <v/>
      </c>
      <c r="Q1025" s="255" t="str">
        <f t="shared" si="114"/>
        <v/>
      </c>
      <c r="R1025" s="153"/>
      <c r="S1025" s="153"/>
      <c r="T1025" s="238">
        <f t="shared" si="115"/>
        <v>0</v>
      </c>
      <c r="AA1025" s="257"/>
      <c r="AB1025" s="257"/>
    </row>
    <row r="1026" spans="1:28" x14ac:dyDescent="0.3">
      <c r="A1026" s="287">
        <v>1014</v>
      </c>
      <c r="B1026" s="161"/>
      <c r="C1026" s="150"/>
      <c r="D1026" s="150"/>
      <c r="E1026" s="150"/>
      <c r="F1026" s="152"/>
      <c r="G1026" s="152"/>
      <c r="H1026" s="154"/>
      <c r="I1026" s="155"/>
      <c r="J1026" s="159"/>
      <c r="K1026" s="159"/>
      <c r="L1026" s="337"/>
      <c r="M1026" s="343" t="str">
        <f>IF(L1026="","",LOOKUP(L1026,'Work Programme'!$A$8:$A$207,'Work Programme'!$B$8:$B$207))</f>
        <v/>
      </c>
      <c r="N1026" s="150"/>
      <c r="O1026" s="151"/>
      <c r="P1026" s="254" t="str">
        <f>IF(H1026="","",VLOOKUP(H1026,'Overview - Financial Statement'!$A$46:$B$60,2,FALSE))</f>
        <v/>
      </c>
      <c r="Q1026" s="255" t="str">
        <f t="shared" si="114"/>
        <v/>
      </c>
      <c r="R1026" s="153"/>
      <c r="S1026" s="153"/>
      <c r="T1026" s="238">
        <f t="shared" si="115"/>
        <v>0</v>
      </c>
      <c r="AA1026" s="257"/>
      <c r="AB1026" s="257"/>
    </row>
    <row r="1027" spans="1:28" x14ac:dyDescent="0.3">
      <c r="A1027" s="287">
        <v>1015</v>
      </c>
      <c r="B1027" s="161"/>
      <c r="C1027" s="150"/>
      <c r="D1027" s="150"/>
      <c r="E1027" s="150"/>
      <c r="F1027" s="152"/>
      <c r="G1027" s="152"/>
      <c r="H1027" s="154"/>
      <c r="I1027" s="155"/>
      <c r="J1027" s="159"/>
      <c r="K1027" s="159"/>
      <c r="L1027" s="337"/>
      <c r="M1027" s="343" t="str">
        <f>IF(L1027="","",LOOKUP(L1027,'Work Programme'!$A$8:$A$207,'Work Programme'!$B$8:$B$207))</f>
        <v/>
      </c>
      <c r="N1027" s="150"/>
      <c r="O1027" s="151"/>
      <c r="P1027" s="254" t="str">
        <f>IF(H1027="","",VLOOKUP(H1027,'Overview - Financial Statement'!$A$46:$B$60,2,FALSE))</f>
        <v/>
      </c>
      <c r="Q1027" s="255" t="str">
        <f t="shared" si="114"/>
        <v/>
      </c>
      <c r="R1027" s="153"/>
      <c r="S1027" s="153"/>
      <c r="T1027" s="238">
        <f t="shared" si="115"/>
        <v>0</v>
      </c>
      <c r="AA1027" s="257"/>
      <c r="AB1027" s="257"/>
    </row>
    <row r="1028" spans="1:28" x14ac:dyDescent="0.3">
      <c r="A1028" s="287">
        <v>1016</v>
      </c>
      <c r="B1028" s="161"/>
      <c r="C1028" s="150"/>
      <c r="D1028" s="150"/>
      <c r="E1028" s="150"/>
      <c r="F1028" s="152"/>
      <c r="G1028" s="152"/>
      <c r="H1028" s="154"/>
      <c r="I1028" s="155"/>
      <c r="J1028" s="159"/>
      <c r="K1028" s="159"/>
      <c r="L1028" s="337"/>
      <c r="M1028" s="343" t="str">
        <f>IF(L1028="","",LOOKUP(L1028,'Work Programme'!$A$8:$A$207,'Work Programme'!$B$8:$B$207))</f>
        <v/>
      </c>
      <c r="N1028" s="150"/>
      <c r="O1028" s="151"/>
      <c r="P1028" s="254" t="str">
        <f>IF(H1028="","",VLOOKUP(H1028,'Overview - Financial Statement'!$A$46:$B$60,2,FALSE))</f>
        <v/>
      </c>
      <c r="Q1028" s="255" t="str">
        <f t="shared" si="114"/>
        <v/>
      </c>
      <c r="R1028" s="153"/>
      <c r="S1028" s="153"/>
      <c r="T1028" s="238">
        <f t="shared" si="115"/>
        <v>0</v>
      </c>
      <c r="AA1028" s="257"/>
      <c r="AB1028" s="257"/>
    </row>
    <row r="1029" spans="1:28" x14ac:dyDescent="0.3">
      <c r="A1029" s="287">
        <v>1017</v>
      </c>
      <c r="B1029" s="161"/>
      <c r="C1029" s="150"/>
      <c r="D1029" s="150"/>
      <c r="E1029" s="150"/>
      <c r="F1029" s="152"/>
      <c r="G1029" s="152"/>
      <c r="H1029" s="154"/>
      <c r="I1029" s="155"/>
      <c r="J1029" s="159"/>
      <c r="K1029" s="159"/>
      <c r="L1029" s="337"/>
      <c r="M1029" s="343" t="str">
        <f>IF(L1029="","",LOOKUP(L1029,'Work Programme'!$A$8:$A$207,'Work Programme'!$B$8:$B$207))</f>
        <v/>
      </c>
      <c r="N1029" s="150"/>
      <c r="O1029" s="151"/>
      <c r="P1029" s="254" t="str">
        <f>IF(H1029="","",VLOOKUP(H1029,'Overview - Financial Statement'!$A$46:$B$60,2,FALSE))</f>
        <v/>
      </c>
      <c r="Q1029" s="255" t="str">
        <f t="shared" si="114"/>
        <v/>
      </c>
      <c r="R1029" s="153"/>
      <c r="S1029" s="153"/>
      <c r="T1029" s="238">
        <f t="shared" si="115"/>
        <v>0</v>
      </c>
      <c r="AA1029" s="257"/>
      <c r="AB1029" s="257"/>
    </row>
    <row r="1030" spans="1:28" x14ac:dyDescent="0.3">
      <c r="A1030" s="287">
        <v>1018</v>
      </c>
      <c r="B1030" s="161"/>
      <c r="C1030" s="150"/>
      <c r="D1030" s="150"/>
      <c r="E1030" s="150"/>
      <c r="F1030" s="152"/>
      <c r="G1030" s="152"/>
      <c r="H1030" s="154"/>
      <c r="I1030" s="155"/>
      <c r="J1030" s="159"/>
      <c r="K1030" s="159"/>
      <c r="L1030" s="337"/>
      <c r="M1030" s="343" t="str">
        <f>IF(L1030="","",LOOKUP(L1030,'Work Programme'!$A$8:$A$207,'Work Programme'!$B$8:$B$207))</f>
        <v/>
      </c>
      <c r="N1030" s="150"/>
      <c r="O1030" s="151"/>
      <c r="P1030" s="254" t="str">
        <f>IF(H1030="","",VLOOKUP(H1030,'Overview - Financial Statement'!$A$46:$B$60,2,FALSE))</f>
        <v/>
      </c>
      <c r="Q1030" s="255" t="str">
        <f t="shared" si="114"/>
        <v/>
      </c>
      <c r="R1030" s="153"/>
      <c r="S1030" s="153"/>
      <c r="T1030" s="238">
        <f t="shared" si="115"/>
        <v>0</v>
      </c>
      <c r="AA1030" s="257"/>
      <c r="AB1030" s="257"/>
    </row>
    <row r="1031" spans="1:28" x14ac:dyDescent="0.3">
      <c r="A1031" s="287">
        <v>1019</v>
      </c>
      <c r="B1031" s="161"/>
      <c r="C1031" s="150"/>
      <c r="D1031" s="150"/>
      <c r="E1031" s="150"/>
      <c r="F1031" s="152"/>
      <c r="G1031" s="152"/>
      <c r="H1031" s="154"/>
      <c r="I1031" s="155"/>
      <c r="J1031" s="159"/>
      <c r="K1031" s="159"/>
      <c r="L1031" s="337"/>
      <c r="M1031" s="343" t="str">
        <f>IF(L1031="","",LOOKUP(L1031,'Work Programme'!$A$8:$A$207,'Work Programme'!$B$8:$B$207))</f>
        <v/>
      </c>
      <c r="N1031" s="150"/>
      <c r="O1031" s="151"/>
      <c r="P1031" s="254" t="str">
        <f>IF(H1031="","",VLOOKUP(H1031,'Overview - Financial Statement'!$A$46:$B$60,2,FALSE))</f>
        <v/>
      </c>
      <c r="Q1031" s="255" t="str">
        <f t="shared" si="114"/>
        <v/>
      </c>
      <c r="R1031" s="153"/>
      <c r="S1031" s="153"/>
      <c r="T1031" s="238">
        <f t="shared" si="115"/>
        <v>0</v>
      </c>
      <c r="AA1031" s="257"/>
      <c r="AB1031" s="257"/>
    </row>
    <row r="1032" spans="1:28" x14ac:dyDescent="0.3">
      <c r="A1032" s="287">
        <v>1020</v>
      </c>
      <c r="B1032" s="161"/>
      <c r="C1032" s="150"/>
      <c r="D1032" s="150"/>
      <c r="E1032" s="150"/>
      <c r="F1032" s="152"/>
      <c r="G1032" s="152"/>
      <c r="H1032" s="154"/>
      <c r="I1032" s="155"/>
      <c r="J1032" s="159"/>
      <c r="K1032" s="159"/>
      <c r="L1032" s="337"/>
      <c r="M1032" s="343" t="str">
        <f>IF(L1032="","",LOOKUP(L1032,'Work Programme'!$A$8:$A$207,'Work Programme'!$B$8:$B$207))</f>
        <v/>
      </c>
      <c r="N1032" s="150"/>
      <c r="O1032" s="151"/>
      <c r="P1032" s="254" t="str">
        <f>IF(H1032="","",VLOOKUP(H1032,'Overview - Financial Statement'!$A$46:$B$60,2,FALSE))</f>
        <v/>
      </c>
      <c r="Q1032" s="255" t="str">
        <f t="shared" si="114"/>
        <v/>
      </c>
      <c r="R1032" s="153"/>
      <c r="S1032" s="153"/>
      <c r="T1032" s="238">
        <f t="shared" si="115"/>
        <v>0</v>
      </c>
      <c r="AA1032" s="257"/>
      <c r="AB1032" s="257"/>
    </row>
    <row r="1033" spans="1:28" x14ac:dyDescent="0.3">
      <c r="A1033" s="287">
        <v>1021</v>
      </c>
      <c r="B1033" s="161"/>
      <c r="C1033" s="150"/>
      <c r="D1033" s="150"/>
      <c r="E1033" s="150"/>
      <c r="F1033" s="152"/>
      <c r="G1033" s="152"/>
      <c r="H1033" s="154"/>
      <c r="I1033" s="155"/>
      <c r="J1033" s="159"/>
      <c r="K1033" s="159"/>
      <c r="L1033" s="337"/>
      <c r="M1033" s="343" t="str">
        <f>IF(L1033="","",LOOKUP(L1033,'Work Programme'!$A$8:$A$207,'Work Programme'!$B$8:$B$207))</f>
        <v/>
      </c>
      <c r="N1033" s="150"/>
      <c r="O1033" s="151"/>
      <c r="P1033" s="254" t="str">
        <f>IF(H1033="","",VLOOKUP(H1033,'Overview - Financial Statement'!$A$46:$B$60,2,FALSE))</f>
        <v/>
      </c>
      <c r="Q1033" s="255" t="str">
        <f t="shared" si="114"/>
        <v/>
      </c>
      <c r="R1033" s="153"/>
      <c r="S1033" s="153"/>
      <c r="T1033" s="238">
        <f t="shared" si="115"/>
        <v>0</v>
      </c>
      <c r="AA1033" s="257"/>
      <c r="AB1033" s="257"/>
    </row>
    <row r="1034" spans="1:28" x14ac:dyDescent="0.3">
      <c r="A1034" s="287">
        <v>1022</v>
      </c>
      <c r="B1034" s="161"/>
      <c r="C1034" s="150"/>
      <c r="D1034" s="150"/>
      <c r="E1034" s="150"/>
      <c r="F1034" s="152"/>
      <c r="G1034" s="152"/>
      <c r="H1034" s="154"/>
      <c r="I1034" s="155"/>
      <c r="J1034" s="159"/>
      <c r="K1034" s="159"/>
      <c r="L1034" s="337"/>
      <c r="M1034" s="343" t="str">
        <f>IF(L1034="","",LOOKUP(L1034,'Work Programme'!$A$8:$A$207,'Work Programme'!$B$8:$B$207))</f>
        <v/>
      </c>
      <c r="N1034" s="150"/>
      <c r="O1034" s="151"/>
      <c r="P1034" s="254" t="str">
        <f>IF(H1034="","",VLOOKUP(H1034,'Overview - Financial Statement'!$A$46:$B$60,2,FALSE))</f>
        <v/>
      </c>
      <c r="Q1034" s="255" t="str">
        <f t="shared" si="114"/>
        <v/>
      </c>
      <c r="R1034" s="153"/>
      <c r="S1034" s="153"/>
      <c r="T1034" s="238">
        <f t="shared" si="115"/>
        <v>0</v>
      </c>
      <c r="AA1034" s="257"/>
      <c r="AB1034" s="257"/>
    </row>
    <row r="1035" spans="1:28" x14ac:dyDescent="0.3">
      <c r="A1035" s="287">
        <v>1023</v>
      </c>
      <c r="B1035" s="161"/>
      <c r="C1035" s="150"/>
      <c r="D1035" s="150"/>
      <c r="E1035" s="150"/>
      <c r="F1035" s="152"/>
      <c r="G1035" s="152"/>
      <c r="H1035" s="154"/>
      <c r="I1035" s="155"/>
      <c r="J1035" s="159"/>
      <c r="K1035" s="159"/>
      <c r="L1035" s="337"/>
      <c r="M1035" s="343" t="str">
        <f>IF(L1035="","",LOOKUP(L1035,'Work Programme'!$A$8:$A$207,'Work Programme'!$B$8:$B$207))</f>
        <v/>
      </c>
      <c r="N1035" s="150"/>
      <c r="O1035" s="151"/>
      <c r="P1035" s="254" t="str">
        <f>IF(H1035="","",VLOOKUP(H1035,'Overview - Financial Statement'!$A$46:$B$60,2,FALSE))</f>
        <v/>
      </c>
      <c r="Q1035" s="255" t="str">
        <f t="shared" si="114"/>
        <v/>
      </c>
      <c r="R1035" s="153"/>
      <c r="S1035" s="153"/>
      <c r="T1035" s="238">
        <f t="shared" si="115"/>
        <v>0</v>
      </c>
      <c r="AA1035" s="257"/>
      <c r="AB1035" s="257"/>
    </row>
    <row r="1036" spans="1:28" x14ac:dyDescent="0.3">
      <c r="A1036" s="287">
        <v>1024</v>
      </c>
      <c r="B1036" s="161"/>
      <c r="C1036" s="150"/>
      <c r="D1036" s="150"/>
      <c r="E1036" s="150"/>
      <c r="F1036" s="152"/>
      <c r="G1036" s="152"/>
      <c r="H1036" s="154"/>
      <c r="I1036" s="155"/>
      <c r="J1036" s="159"/>
      <c r="K1036" s="159"/>
      <c r="L1036" s="337"/>
      <c r="M1036" s="343" t="str">
        <f>IF(L1036="","",LOOKUP(L1036,'Work Programme'!$A$8:$A$207,'Work Programme'!$B$8:$B$207))</f>
        <v/>
      </c>
      <c r="N1036" s="150"/>
      <c r="O1036" s="151"/>
      <c r="P1036" s="254" t="str">
        <f>IF(H1036="","",VLOOKUP(H1036,'Overview - Financial Statement'!$A$46:$B$60,2,FALSE))</f>
        <v/>
      </c>
      <c r="Q1036" s="255" t="str">
        <f t="shared" si="114"/>
        <v/>
      </c>
      <c r="R1036" s="153"/>
      <c r="S1036" s="153"/>
      <c r="T1036" s="238">
        <f t="shared" si="115"/>
        <v>0</v>
      </c>
      <c r="AA1036" s="257"/>
      <c r="AB1036" s="257"/>
    </row>
    <row r="1037" spans="1:28" x14ac:dyDescent="0.3">
      <c r="A1037" s="287">
        <v>1025</v>
      </c>
      <c r="B1037" s="161"/>
      <c r="C1037" s="150"/>
      <c r="D1037" s="150"/>
      <c r="E1037" s="150"/>
      <c r="F1037" s="152"/>
      <c r="G1037" s="152"/>
      <c r="H1037" s="154"/>
      <c r="I1037" s="155"/>
      <c r="J1037" s="159"/>
      <c r="K1037" s="159"/>
      <c r="L1037" s="337"/>
      <c r="M1037" s="343" t="str">
        <f>IF(L1037="","",LOOKUP(L1037,'Work Programme'!$A$8:$A$207,'Work Programme'!$B$8:$B$207))</f>
        <v/>
      </c>
      <c r="N1037" s="150"/>
      <c r="O1037" s="151"/>
      <c r="P1037" s="254" t="str">
        <f>IF(H1037="","",VLOOKUP(H1037,'Overview - Financial Statement'!$A$46:$B$60,2,FALSE))</f>
        <v/>
      </c>
      <c r="Q1037" s="255" t="str">
        <f t="shared" ref="Q1037:Q1100" si="116">IF(P1037="","",I1037/P1037)</f>
        <v/>
      </c>
      <c r="R1037" s="153"/>
      <c r="S1037" s="153"/>
      <c r="T1037" s="238">
        <f t="shared" si="115"/>
        <v>0</v>
      </c>
      <c r="AA1037" s="257"/>
      <c r="AB1037" s="257"/>
    </row>
    <row r="1038" spans="1:28" x14ac:dyDescent="0.3">
      <c r="A1038" s="287">
        <v>1026</v>
      </c>
      <c r="B1038" s="161"/>
      <c r="C1038" s="150"/>
      <c r="D1038" s="150"/>
      <c r="E1038" s="150"/>
      <c r="F1038" s="152"/>
      <c r="G1038" s="152"/>
      <c r="H1038" s="154"/>
      <c r="I1038" s="155"/>
      <c r="J1038" s="159"/>
      <c r="K1038" s="159"/>
      <c r="L1038" s="337"/>
      <c r="M1038" s="343" t="str">
        <f>IF(L1038="","",LOOKUP(L1038,'Work Programme'!$A$8:$A$207,'Work Programme'!$B$8:$B$207))</f>
        <v/>
      </c>
      <c r="N1038" s="150"/>
      <c r="O1038" s="151"/>
      <c r="P1038" s="254" t="str">
        <f>IF(H1038="","",VLOOKUP(H1038,'Overview - Financial Statement'!$A$46:$B$60,2,FALSE))</f>
        <v/>
      </c>
      <c r="Q1038" s="255" t="str">
        <f t="shared" si="116"/>
        <v/>
      </c>
      <c r="R1038" s="153"/>
      <c r="S1038" s="153"/>
      <c r="T1038" s="238">
        <f t="shared" si="115"/>
        <v>0</v>
      </c>
      <c r="AA1038" s="257"/>
      <c r="AB1038" s="257"/>
    </row>
    <row r="1039" spans="1:28" x14ac:dyDescent="0.3">
      <c r="A1039" s="287">
        <v>1027</v>
      </c>
      <c r="B1039" s="161"/>
      <c r="C1039" s="150"/>
      <c r="D1039" s="150"/>
      <c r="E1039" s="150"/>
      <c r="F1039" s="152"/>
      <c r="G1039" s="152"/>
      <c r="H1039" s="154"/>
      <c r="I1039" s="155"/>
      <c r="J1039" s="159"/>
      <c r="K1039" s="159"/>
      <c r="L1039" s="337"/>
      <c r="M1039" s="343" t="str">
        <f>IF(L1039="","",LOOKUP(L1039,'Work Programme'!$A$8:$A$207,'Work Programme'!$B$8:$B$207))</f>
        <v/>
      </c>
      <c r="N1039" s="150"/>
      <c r="O1039" s="151"/>
      <c r="P1039" s="254" t="str">
        <f>IF(H1039="","",VLOOKUP(H1039,'Overview - Financial Statement'!$A$46:$B$60,2,FALSE))</f>
        <v/>
      </c>
      <c r="Q1039" s="255" t="str">
        <f t="shared" si="116"/>
        <v/>
      </c>
      <c r="R1039" s="153"/>
      <c r="S1039" s="153"/>
      <c r="T1039" s="238">
        <f t="shared" ref="T1039:T1102" si="117">IF(R1039="YES",Q1039,0)</f>
        <v>0</v>
      </c>
      <c r="AA1039" s="257"/>
      <c r="AB1039" s="257"/>
    </row>
    <row r="1040" spans="1:28" x14ac:dyDescent="0.3">
      <c r="A1040" s="287">
        <v>1028</v>
      </c>
      <c r="B1040" s="161"/>
      <c r="C1040" s="150"/>
      <c r="D1040" s="150"/>
      <c r="E1040" s="150"/>
      <c r="F1040" s="152"/>
      <c r="G1040" s="152"/>
      <c r="H1040" s="154"/>
      <c r="I1040" s="155"/>
      <c r="J1040" s="159"/>
      <c r="K1040" s="159"/>
      <c r="L1040" s="337"/>
      <c r="M1040" s="343" t="str">
        <f>IF(L1040="","",LOOKUP(L1040,'Work Programme'!$A$8:$A$207,'Work Programme'!$B$8:$B$207))</f>
        <v/>
      </c>
      <c r="N1040" s="150"/>
      <c r="O1040" s="151"/>
      <c r="P1040" s="254" t="str">
        <f>IF(H1040="","",VLOOKUP(H1040,'Overview - Financial Statement'!$A$46:$B$60,2,FALSE))</f>
        <v/>
      </c>
      <c r="Q1040" s="255" t="str">
        <f t="shared" si="116"/>
        <v/>
      </c>
      <c r="R1040" s="153"/>
      <c r="S1040" s="153"/>
      <c r="T1040" s="238">
        <f t="shared" si="117"/>
        <v>0</v>
      </c>
      <c r="AA1040" s="257"/>
      <c r="AB1040" s="257"/>
    </row>
    <row r="1041" spans="1:28" x14ac:dyDescent="0.3">
      <c r="A1041" s="287">
        <v>1029</v>
      </c>
      <c r="B1041" s="161"/>
      <c r="C1041" s="150"/>
      <c r="D1041" s="150"/>
      <c r="E1041" s="150"/>
      <c r="F1041" s="152"/>
      <c r="G1041" s="152"/>
      <c r="H1041" s="154"/>
      <c r="I1041" s="155"/>
      <c r="J1041" s="159"/>
      <c r="K1041" s="159"/>
      <c r="L1041" s="337"/>
      <c r="M1041" s="343" t="str">
        <f>IF(L1041="","",LOOKUP(L1041,'Work Programme'!$A$8:$A$207,'Work Programme'!$B$8:$B$207))</f>
        <v/>
      </c>
      <c r="N1041" s="150"/>
      <c r="O1041" s="151"/>
      <c r="P1041" s="254" t="str">
        <f>IF(H1041="","",VLOOKUP(H1041,'Overview - Financial Statement'!$A$46:$B$60,2,FALSE))</f>
        <v/>
      </c>
      <c r="Q1041" s="255" t="str">
        <f t="shared" si="116"/>
        <v/>
      </c>
      <c r="R1041" s="153"/>
      <c r="S1041" s="153"/>
      <c r="T1041" s="238">
        <f t="shared" si="117"/>
        <v>0</v>
      </c>
      <c r="AA1041" s="257"/>
      <c r="AB1041" s="257"/>
    </row>
    <row r="1042" spans="1:28" x14ac:dyDescent="0.3">
      <c r="A1042" s="287">
        <v>1030</v>
      </c>
      <c r="B1042" s="161"/>
      <c r="C1042" s="150"/>
      <c r="D1042" s="150"/>
      <c r="E1042" s="150"/>
      <c r="F1042" s="152"/>
      <c r="G1042" s="152"/>
      <c r="H1042" s="154"/>
      <c r="I1042" s="155"/>
      <c r="J1042" s="159"/>
      <c r="K1042" s="159"/>
      <c r="L1042" s="337"/>
      <c r="M1042" s="343" t="str">
        <f>IF(L1042="","",LOOKUP(L1042,'Work Programme'!$A$8:$A$207,'Work Programme'!$B$8:$B$207))</f>
        <v/>
      </c>
      <c r="N1042" s="150"/>
      <c r="O1042" s="151"/>
      <c r="P1042" s="254" t="str">
        <f>IF(H1042="","",VLOOKUP(H1042,'Overview - Financial Statement'!$A$46:$B$60,2,FALSE))</f>
        <v/>
      </c>
      <c r="Q1042" s="255" t="str">
        <f t="shared" si="116"/>
        <v/>
      </c>
      <c r="R1042" s="153"/>
      <c r="S1042" s="153"/>
      <c r="T1042" s="238">
        <f t="shared" si="117"/>
        <v>0</v>
      </c>
      <c r="AA1042" s="257"/>
      <c r="AB1042" s="257"/>
    </row>
    <row r="1043" spans="1:28" x14ac:dyDescent="0.3">
      <c r="A1043" s="287">
        <v>1031</v>
      </c>
      <c r="B1043" s="161"/>
      <c r="C1043" s="150"/>
      <c r="D1043" s="150"/>
      <c r="E1043" s="150"/>
      <c r="F1043" s="152"/>
      <c r="G1043" s="152"/>
      <c r="H1043" s="154"/>
      <c r="I1043" s="155"/>
      <c r="J1043" s="159"/>
      <c r="K1043" s="159"/>
      <c r="L1043" s="337"/>
      <c r="M1043" s="343" t="str">
        <f>IF(L1043="","",LOOKUP(L1043,'Work Programme'!$A$8:$A$207,'Work Programme'!$B$8:$B$207))</f>
        <v/>
      </c>
      <c r="N1043" s="150"/>
      <c r="O1043" s="151"/>
      <c r="P1043" s="254" t="str">
        <f>IF(H1043="","",VLOOKUP(H1043,'Overview - Financial Statement'!$A$46:$B$60,2,FALSE))</f>
        <v/>
      </c>
      <c r="Q1043" s="255" t="str">
        <f t="shared" si="116"/>
        <v/>
      </c>
      <c r="R1043" s="153"/>
      <c r="S1043" s="153"/>
      <c r="T1043" s="238">
        <f t="shared" si="117"/>
        <v>0</v>
      </c>
      <c r="AA1043" s="257"/>
      <c r="AB1043" s="257"/>
    </row>
    <row r="1044" spans="1:28" x14ac:dyDescent="0.3">
      <c r="A1044" s="287">
        <v>1032</v>
      </c>
      <c r="B1044" s="161"/>
      <c r="C1044" s="150"/>
      <c r="D1044" s="150"/>
      <c r="E1044" s="150"/>
      <c r="F1044" s="152"/>
      <c r="G1044" s="152"/>
      <c r="H1044" s="154"/>
      <c r="I1044" s="155"/>
      <c r="J1044" s="159"/>
      <c r="K1044" s="159"/>
      <c r="L1044" s="337"/>
      <c r="M1044" s="343" t="str">
        <f>IF(L1044="","",LOOKUP(L1044,'Work Programme'!$A$8:$A$207,'Work Programme'!$B$8:$B$207))</f>
        <v/>
      </c>
      <c r="N1044" s="150"/>
      <c r="O1044" s="151"/>
      <c r="P1044" s="254" t="str">
        <f>IF(H1044="","",VLOOKUP(H1044,'Overview - Financial Statement'!$A$46:$B$60,2,FALSE))</f>
        <v/>
      </c>
      <c r="Q1044" s="255" t="str">
        <f t="shared" si="116"/>
        <v/>
      </c>
      <c r="R1044" s="153"/>
      <c r="S1044" s="153"/>
      <c r="T1044" s="238">
        <f t="shared" si="117"/>
        <v>0</v>
      </c>
      <c r="AA1044" s="257"/>
      <c r="AB1044" s="257"/>
    </row>
    <row r="1045" spans="1:28" x14ac:dyDescent="0.3">
      <c r="A1045" s="287">
        <v>1033</v>
      </c>
      <c r="B1045" s="161"/>
      <c r="C1045" s="150"/>
      <c r="D1045" s="150"/>
      <c r="E1045" s="150"/>
      <c r="F1045" s="152"/>
      <c r="G1045" s="152"/>
      <c r="H1045" s="154"/>
      <c r="I1045" s="155"/>
      <c r="J1045" s="159"/>
      <c r="K1045" s="159"/>
      <c r="L1045" s="337"/>
      <c r="M1045" s="343" t="str">
        <f>IF(L1045="","",LOOKUP(L1045,'Work Programme'!$A$8:$A$207,'Work Programme'!$B$8:$B$207))</f>
        <v/>
      </c>
      <c r="N1045" s="150"/>
      <c r="O1045" s="151"/>
      <c r="P1045" s="254" t="str">
        <f>IF(H1045="","",VLOOKUP(H1045,'Overview - Financial Statement'!$A$46:$B$60,2,FALSE))</f>
        <v/>
      </c>
      <c r="Q1045" s="255" t="str">
        <f t="shared" si="116"/>
        <v/>
      </c>
      <c r="R1045" s="153"/>
      <c r="S1045" s="153"/>
      <c r="T1045" s="238">
        <f t="shared" si="117"/>
        <v>0</v>
      </c>
      <c r="AA1045" s="257"/>
      <c r="AB1045" s="257"/>
    </row>
    <row r="1046" spans="1:28" x14ac:dyDescent="0.3">
      <c r="A1046" s="287">
        <v>1034</v>
      </c>
      <c r="B1046" s="161"/>
      <c r="C1046" s="150"/>
      <c r="D1046" s="150"/>
      <c r="E1046" s="150"/>
      <c r="F1046" s="152"/>
      <c r="G1046" s="152"/>
      <c r="H1046" s="154"/>
      <c r="I1046" s="155"/>
      <c r="J1046" s="159"/>
      <c r="K1046" s="159"/>
      <c r="L1046" s="337"/>
      <c r="M1046" s="343" t="str">
        <f>IF(L1046="","",LOOKUP(L1046,'Work Programme'!$A$8:$A$207,'Work Programme'!$B$8:$B$207))</f>
        <v/>
      </c>
      <c r="N1046" s="150"/>
      <c r="O1046" s="151"/>
      <c r="P1046" s="254" t="str">
        <f>IF(H1046="","",VLOOKUP(H1046,'Overview - Financial Statement'!$A$46:$B$60,2,FALSE))</f>
        <v/>
      </c>
      <c r="Q1046" s="255" t="str">
        <f t="shared" si="116"/>
        <v/>
      </c>
      <c r="R1046" s="153"/>
      <c r="S1046" s="153"/>
      <c r="T1046" s="238">
        <f t="shared" si="117"/>
        <v>0</v>
      </c>
      <c r="AA1046" s="257"/>
      <c r="AB1046" s="257"/>
    </row>
    <row r="1047" spans="1:28" x14ac:dyDescent="0.3">
      <c r="A1047" s="287">
        <v>1035</v>
      </c>
      <c r="B1047" s="161"/>
      <c r="C1047" s="150"/>
      <c r="D1047" s="150"/>
      <c r="E1047" s="150"/>
      <c r="F1047" s="152"/>
      <c r="G1047" s="152"/>
      <c r="H1047" s="154"/>
      <c r="I1047" s="155"/>
      <c r="J1047" s="159"/>
      <c r="K1047" s="159"/>
      <c r="L1047" s="337"/>
      <c r="M1047" s="343" t="str">
        <f>IF(L1047="","",LOOKUP(L1047,'Work Programme'!$A$8:$A$207,'Work Programme'!$B$8:$B$207))</f>
        <v/>
      </c>
      <c r="N1047" s="150"/>
      <c r="O1047" s="151"/>
      <c r="P1047" s="254" t="str">
        <f>IF(H1047="","",VLOOKUP(H1047,'Overview - Financial Statement'!$A$46:$B$60,2,FALSE))</f>
        <v/>
      </c>
      <c r="Q1047" s="255" t="str">
        <f t="shared" si="116"/>
        <v/>
      </c>
      <c r="R1047" s="153"/>
      <c r="S1047" s="153"/>
      <c r="T1047" s="238">
        <f t="shared" si="117"/>
        <v>0</v>
      </c>
      <c r="AA1047" s="257"/>
      <c r="AB1047" s="257"/>
    </row>
    <row r="1048" spans="1:28" x14ac:dyDescent="0.3">
      <c r="A1048" s="287">
        <v>1036</v>
      </c>
      <c r="B1048" s="161"/>
      <c r="C1048" s="150"/>
      <c r="D1048" s="150"/>
      <c r="E1048" s="150"/>
      <c r="F1048" s="152"/>
      <c r="G1048" s="152"/>
      <c r="H1048" s="154"/>
      <c r="I1048" s="155"/>
      <c r="J1048" s="159"/>
      <c r="K1048" s="159"/>
      <c r="L1048" s="337"/>
      <c r="M1048" s="343" t="str">
        <f>IF(L1048="","",LOOKUP(L1048,'Work Programme'!$A$8:$A$207,'Work Programme'!$B$8:$B$207))</f>
        <v/>
      </c>
      <c r="N1048" s="150"/>
      <c r="O1048" s="151"/>
      <c r="P1048" s="254" t="str">
        <f>IF(H1048="","",VLOOKUP(H1048,'Overview - Financial Statement'!$A$46:$B$60,2,FALSE))</f>
        <v/>
      </c>
      <c r="Q1048" s="255" t="str">
        <f t="shared" si="116"/>
        <v/>
      </c>
      <c r="R1048" s="153"/>
      <c r="S1048" s="153"/>
      <c r="T1048" s="238">
        <f t="shared" si="117"/>
        <v>0</v>
      </c>
      <c r="AA1048" s="257"/>
      <c r="AB1048" s="257"/>
    </row>
    <row r="1049" spans="1:28" x14ac:dyDescent="0.3">
      <c r="A1049" s="287">
        <v>1037</v>
      </c>
      <c r="B1049" s="161"/>
      <c r="C1049" s="150"/>
      <c r="D1049" s="150"/>
      <c r="E1049" s="150"/>
      <c r="F1049" s="152"/>
      <c r="G1049" s="152"/>
      <c r="H1049" s="154"/>
      <c r="I1049" s="155"/>
      <c r="J1049" s="159"/>
      <c r="K1049" s="159"/>
      <c r="L1049" s="337"/>
      <c r="M1049" s="343" t="str">
        <f>IF(L1049="","",LOOKUP(L1049,'Work Programme'!$A$8:$A$207,'Work Programme'!$B$8:$B$207))</f>
        <v/>
      </c>
      <c r="N1049" s="150"/>
      <c r="O1049" s="151"/>
      <c r="P1049" s="254" t="str">
        <f>IF(H1049="","",VLOOKUP(H1049,'Overview - Financial Statement'!$A$46:$B$60,2,FALSE))</f>
        <v/>
      </c>
      <c r="Q1049" s="255" t="str">
        <f t="shared" si="116"/>
        <v/>
      </c>
      <c r="R1049" s="153"/>
      <c r="S1049" s="153"/>
      <c r="T1049" s="238">
        <f t="shared" si="117"/>
        <v>0</v>
      </c>
      <c r="AA1049" s="257"/>
      <c r="AB1049" s="257"/>
    </row>
    <row r="1050" spans="1:28" x14ac:dyDescent="0.3">
      <c r="A1050" s="287">
        <v>1038</v>
      </c>
      <c r="B1050" s="161"/>
      <c r="C1050" s="150"/>
      <c r="D1050" s="150"/>
      <c r="E1050" s="150"/>
      <c r="F1050" s="152"/>
      <c r="G1050" s="152"/>
      <c r="H1050" s="154"/>
      <c r="I1050" s="155"/>
      <c r="J1050" s="159"/>
      <c r="K1050" s="159"/>
      <c r="L1050" s="337"/>
      <c r="M1050" s="343" t="str">
        <f>IF(L1050="","",LOOKUP(L1050,'Work Programme'!$A$8:$A$207,'Work Programme'!$B$8:$B$207))</f>
        <v/>
      </c>
      <c r="N1050" s="150"/>
      <c r="O1050" s="151"/>
      <c r="P1050" s="254" t="str">
        <f>IF(H1050="","",VLOOKUP(H1050,'Overview - Financial Statement'!$A$46:$B$60,2,FALSE))</f>
        <v/>
      </c>
      <c r="Q1050" s="255" t="str">
        <f t="shared" si="116"/>
        <v/>
      </c>
      <c r="R1050" s="153"/>
      <c r="S1050" s="153"/>
      <c r="T1050" s="238">
        <f t="shared" si="117"/>
        <v>0</v>
      </c>
      <c r="AA1050" s="257"/>
      <c r="AB1050" s="257"/>
    </row>
    <row r="1051" spans="1:28" x14ac:dyDescent="0.3">
      <c r="A1051" s="287">
        <v>1039</v>
      </c>
      <c r="B1051" s="161"/>
      <c r="C1051" s="150"/>
      <c r="D1051" s="150"/>
      <c r="E1051" s="150"/>
      <c r="F1051" s="152"/>
      <c r="G1051" s="152"/>
      <c r="H1051" s="154"/>
      <c r="I1051" s="155"/>
      <c r="J1051" s="159"/>
      <c r="K1051" s="159"/>
      <c r="L1051" s="337"/>
      <c r="M1051" s="343" t="str">
        <f>IF(L1051="","",LOOKUP(L1051,'Work Programme'!$A$8:$A$207,'Work Programme'!$B$8:$B$207))</f>
        <v/>
      </c>
      <c r="N1051" s="150"/>
      <c r="O1051" s="151"/>
      <c r="P1051" s="254" t="str">
        <f>IF(H1051="","",VLOOKUP(H1051,'Overview - Financial Statement'!$A$46:$B$60,2,FALSE))</f>
        <v/>
      </c>
      <c r="Q1051" s="255" t="str">
        <f t="shared" si="116"/>
        <v/>
      </c>
      <c r="R1051" s="153"/>
      <c r="S1051" s="153"/>
      <c r="T1051" s="238">
        <f t="shared" si="117"/>
        <v>0</v>
      </c>
      <c r="AA1051" s="257"/>
      <c r="AB1051" s="257"/>
    </row>
    <row r="1052" spans="1:28" x14ac:dyDescent="0.3">
      <c r="A1052" s="287">
        <v>1040</v>
      </c>
      <c r="B1052" s="161"/>
      <c r="C1052" s="150"/>
      <c r="D1052" s="150"/>
      <c r="E1052" s="150"/>
      <c r="F1052" s="152"/>
      <c r="G1052" s="152"/>
      <c r="H1052" s="154"/>
      <c r="I1052" s="155"/>
      <c r="J1052" s="159"/>
      <c r="K1052" s="159"/>
      <c r="L1052" s="337"/>
      <c r="M1052" s="343" t="str">
        <f>IF(L1052="","",LOOKUP(L1052,'Work Programme'!$A$8:$A$207,'Work Programme'!$B$8:$B$207))</f>
        <v/>
      </c>
      <c r="N1052" s="150"/>
      <c r="O1052" s="151"/>
      <c r="P1052" s="254" t="str">
        <f>IF(H1052="","",VLOOKUP(H1052,'Overview - Financial Statement'!$A$46:$B$60,2,FALSE))</f>
        <v/>
      </c>
      <c r="Q1052" s="255" t="str">
        <f t="shared" si="116"/>
        <v/>
      </c>
      <c r="R1052" s="153"/>
      <c r="S1052" s="153"/>
      <c r="T1052" s="238">
        <f t="shared" si="117"/>
        <v>0</v>
      </c>
      <c r="AA1052" s="257"/>
      <c r="AB1052" s="257"/>
    </row>
    <row r="1053" spans="1:28" x14ac:dyDescent="0.3">
      <c r="A1053" s="287">
        <v>1041</v>
      </c>
      <c r="B1053" s="161"/>
      <c r="C1053" s="150"/>
      <c r="D1053" s="150"/>
      <c r="E1053" s="150"/>
      <c r="F1053" s="152"/>
      <c r="G1053" s="152"/>
      <c r="H1053" s="154"/>
      <c r="I1053" s="155"/>
      <c r="J1053" s="159"/>
      <c r="K1053" s="159"/>
      <c r="L1053" s="337"/>
      <c r="M1053" s="343" t="str">
        <f>IF(L1053="","",LOOKUP(L1053,'Work Programme'!$A$8:$A$207,'Work Programme'!$B$8:$B$207))</f>
        <v/>
      </c>
      <c r="N1053" s="150"/>
      <c r="O1053" s="151"/>
      <c r="P1053" s="254" t="str">
        <f>IF(H1053="","",VLOOKUP(H1053,'Overview - Financial Statement'!$A$46:$B$60,2,FALSE))</f>
        <v/>
      </c>
      <c r="Q1053" s="255" t="str">
        <f t="shared" si="116"/>
        <v/>
      </c>
      <c r="R1053" s="153"/>
      <c r="S1053" s="153"/>
      <c r="T1053" s="238">
        <f t="shared" si="117"/>
        <v>0</v>
      </c>
      <c r="AA1053" s="257"/>
      <c r="AB1053" s="257"/>
    </row>
    <row r="1054" spans="1:28" x14ac:dyDescent="0.3">
      <c r="A1054" s="287">
        <v>1042</v>
      </c>
      <c r="B1054" s="161"/>
      <c r="C1054" s="150"/>
      <c r="D1054" s="150"/>
      <c r="E1054" s="150"/>
      <c r="F1054" s="152"/>
      <c r="G1054" s="152"/>
      <c r="H1054" s="154"/>
      <c r="I1054" s="155"/>
      <c r="J1054" s="159"/>
      <c r="K1054" s="159"/>
      <c r="L1054" s="337"/>
      <c r="M1054" s="343" t="str">
        <f>IF(L1054="","",LOOKUP(L1054,'Work Programme'!$A$8:$A$207,'Work Programme'!$B$8:$B$207))</f>
        <v/>
      </c>
      <c r="N1054" s="150"/>
      <c r="O1054" s="151"/>
      <c r="P1054" s="254" t="str">
        <f>IF(H1054="","",VLOOKUP(H1054,'Overview - Financial Statement'!$A$46:$B$60,2,FALSE))</f>
        <v/>
      </c>
      <c r="Q1054" s="255" t="str">
        <f t="shared" si="116"/>
        <v/>
      </c>
      <c r="R1054" s="153"/>
      <c r="S1054" s="153"/>
      <c r="T1054" s="238">
        <f t="shared" si="117"/>
        <v>0</v>
      </c>
      <c r="AA1054" s="257"/>
      <c r="AB1054" s="257"/>
    </row>
    <row r="1055" spans="1:28" x14ac:dyDescent="0.3">
      <c r="A1055" s="287">
        <v>1043</v>
      </c>
      <c r="B1055" s="161"/>
      <c r="C1055" s="150"/>
      <c r="D1055" s="150"/>
      <c r="E1055" s="150"/>
      <c r="F1055" s="152"/>
      <c r="G1055" s="152"/>
      <c r="H1055" s="154"/>
      <c r="I1055" s="155"/>
      <c r="J1055" s="159"/>
      <c r="K1055" s="159"/>
      <c r="L1055" s="337"/>
      <c r="M1055" s="343" t="str">
        <f>IF(L1055="","",LOOKUP(L1055,'Work Programme'!$A$8:$A$207,'Work Programme'!$B$8:$B$207))</f>
        <v/>
      </c>
      <c r="N1055" s="150"/>
      <c r="O1055" s="151"/>
      <c r="P1055" s="254" t="str">
        <f>IF(H1055="","",VLOOKUP(H1055,'Overview - Financial Statement'!$A$46:$B$60,2,FALSE))</f>
        <v/>
      </c>
      <c r="Q1055" s="255" t="str">
        <f t="shared" si="116"/>
        <v/>
      </c>
      <c r="R1055" s="153"/>
      <c r="S1055" s="153"/>
      <c r="T1055" s="238">
        <f t="shared" si="117"/>
        <v>0</v>
      </c>
      <c r="AA1055" s="257"/>
      <c r="AB1055" s="257"/>
    </row>
    <row r="1056" spans="1:28" x14ac:dyDescent="0.3">
      <c r="A1056" s="287">
        <v>1044</v>
      </c>
      <c r="B1056" s="161"/>
      <c r="C1056" s="150"/>
      <c r="D1056" s="150"/>
      <c r="E1056" s="150"/>
      <c r="F1056" s="152"/>
      <c r="G1056" s="152"/>
      <c r="H1056" s="154"/>
      <c r="I1056" s="155"/>
      <c r="J1056" s="159"/>
      <c r="K1056" s="159"/>
      <c r="L1056" s="337"/>
      <c r="M1056" s="343" t="str">
        <f>IF(L1056="","",LOOKUP(L1056,'Work Programme'!$A$8:$A$207,'Work Programme'!$B$8:$B$207))</f>
        <v/>
      </c>
      <c r="N1056" s="150"/>
      <c r="O1056" s="151"/>
      <c r="P1056" s="254" t="str">
        <f>IF(H1056="","",VLOOKUP(H1056,'Overview - Financial Statement'!$A$46:$B$60,2,FALSE))</f>
        <v/>
      </c>
      <c r="Q1056" s="255" t="str">
        <f t="shared" si="116"/>
        <v/>
      </c>
      <c r="R1056" s="153"/>
      <c r="S1056" s="153"/>
      <c r="T1056" s="238">
        <f t="shared" si="117"/>
        <v>0</v>
      </c>
      <c r="AA1056" s="257"/>
      <c r="AB1056" s="257"/>
    </row>
    <row r="1057" spans="1:28" x14ac:dyDescent="0.3">
      <c r="A1057" s="287">
        <v>1045</v>
      </c>
      <c r="B1057" s="161"/>
      <c r="C1057" s="150"/>
      <c r="D1057" s="150"/>
      <c r="E1057" s="150"/>
      <c r="F1057" s="152"/>
      <c r="G1057" s="152"/>
      <c r="H1057" s="154"/>
      <c r="I1057" s="155"/>
      <c r="J1057" s="159"/>
      <c r="K1057" s="159"/>
      <c r="L1057" s="337"/>
      <c r="M1057" s="343" t="str">
        <f>IF(L1057="","",LOOKUP(L1057,'Work Programme'!$A$8:$A$207,'Work Programme'!$B$8:$B$207))</f>
        <v/>
      </c>
      <c r="N1057" s="150"/>
      <c r="O1057" s="151"/>
      <c r="P1057" s="254" t="str">
        <f>IF(H1057="","",VLOOKUP(H1057,'Overview - Financial Statement'!$A$46:$B$60,2,FALSE))</f>
        <v/>
      </c>
      <c r="Q1057" s="255" t="str">
        <f t="shared" si="116"/>
        <v/>
      </c>
      <c r="R1057" s="153"/>
      <c r="S1057" s="153"/>
      <c r="T1057" s="238">
        <f t="shared" si="117"/>
        <v>0</v>
      </c>
      <c r="AA1057" s="257"/>
      <c r="AB1057" s="257"/>
    </row>
    <row r="1058" spans="1:28" x14ac:dyDescent="0.3">
      <c r="A1058" s="287">
        <v>1046</v>
      </c>
      <c r="B1058" s="161"/>
      <c r="C1058" s="150"/>
      <c r="D1058" s="150"/>
      <c r="E1058" s="150"/>
      <c r="F1058" s="152"/>
      <c r="G1058" s="152"/>
      <c r="H1058" s="154"/>
      <c r="I1058" s="155"/>
      <c r="J1058" s="159"/>
      <c r="K1058" s="159"/>
      <c r="L1058" s="337"/>
      <c r="M1058" s="343" t="str">
        <f>IF(L1058="","",LOOKUP(L1058,'Work Programme'!$A$8:$A$207,'Work Programme'!$B$8:$B$207))</f>
        <v/>
      </c>
      <c r="N1058" s="150"/>
      <c r="O1058" s="151"/>
      <c r="P1058" s="254" t="str">
        <f>IF(H1058="","",VLOOKUP(H1058,'Overview - Financial Statement'!$A$46:$B$60,2,FALSE))</f>
        <v/>
      </c>
      <c r="Q1058" s="255" t="str">
        <f t="shared" si="116"/>
        <v/>
      </c>
      <c r="R1058" s="153"/>
      <c r="S1058" s="153"/>
      <c r="T1058" s="238">
        <f t="shared" si="117"/>
        <v>0</v>
      </c>
      <c r="AA1058" s="257"/>
      <c r="AB1058" s="257"/>
    </row>
    <row r="1059" spans="1:28" x14ac:dyDescent="0.3">
      <c r="A1059" s="287">
        <v>1047</v>
      </c>
      <c r="B1059" s="161"/>
      <c r="C1059" s="150"/>
      <c r="D1059" s="150"/>
      <c r="E1059" s="150"/>
      <c r="F1059" s="152"/>
      <c r="G1059" s="152"/>
      <c r="H1059" s="154"/>
      <c r="I1059" s="155"/>
      <c r="J1059" s="159"/>
      <c r="K1059" s="159"/>
      <c r="L1059" s="337"/>
      <c r="M1059" s="343" t="str">
        <f>IF(L1059="","",LOOKUP(L1059,'Work Programme'!$A$8:$A$207,'Work Programme'!$B$8:$B$207))</f>
        <v/>
      </c>
      <c r="N1059" s="150"/>
      <c r="O1059" s="151"/>
      <c r="P1059" s="254" t="str">
        <f>IF(H1059="","",VLOOKUP(H1059,'Overview - Financial Statement'!$A$46:$B$60,2,FALSE))</f>
        <v/>
      </c>
      <c r="Q1059" s="255" t="str">
        <f t="shared" si="116"/>
        <v/>
      </c>
      <c r="R1059" s="153"/>
      <c r="S1059" s="153"/>
      <c r="T1059" s="238">
        <f t="shared" si="117"/>
        <v>0</v>
      </c>
      <c r="AA1059" s="257"/>
      <c r="AB1059" s="257"/>
    </row>
    <row r="1060" spans="1:28" x14ac:dyDescent="0.3">
      <c r="A1060" s="287">
        <v>1048</v>
      </c>
      <c r="B1060" s="161"/>
      <c r="C1060" s="150"/>
      <c r="D1060" s="150"/>
      <c r="E1060" s="150"/>
      <c r="F1060" s="152"/>
      <c r="G1060" s="152"/>
      <c r="H1060" s="154"/>
      <c r="I1060" s="155"/>
      <c r="J1060" s="159"/>
      <c r="K1060" s="159"/>
      <c r="L1060" s="337"/>
      <c r="M1060" s="343" t="str">
        <f>IF(L1060="","",LOOKUP(L1060,'Work Programme'!$A$8:$A$207,'Work Programme'!$B$8:$B$207))</f>
        <v/>
      </c>
      <c r="N1060" s="150"/>
      <c r="O1060" s="151"/>
      <c r="P1060" s="254" t="str">
        <f>IF(H1060="","",VLOOKUP(H1060,'Overview - Financial Statement'!$A$46:$B$60,2,FALSE))</f>
        <v/>
      </c>
      <c r="Q1060" s="255" t="str">
        <f t="shared" si="116"/>
        <v/>
      </c>
      <c r="R1060" s="153"/>
      <c r="S1060" s="153"/>
      <c r="T1060" s="238">
        <f t="shared" si="117"/>
        <v>0</v>
      </c>
      <c r="AA1060" s="257"/>
      <c r="AB1060" s="257"/>
    </row>
    <row r="1061" spans="1:28" x14ac:dyDescent="0.3">
      <c r="A1061" s="287">
        <v>1049</v>
      </c>
      <c r="B1061" s="161"/>
      <c r="C1061" s="150"/>
      <c r="D1061" s="150"/>
      <c r="E1061" s="150"/>
      <c r="F1061" s="152"/>
      <c r="G1061" s="152"/>
      <c r="H1061" s="154"/>
      <c r="I1061" s="155"/>
      <c r="J1061" s="159"/>
      <c r="K1061" s="159"/>
      <c r="L1061" s="337"/>
      <c r="M1061" s="343" t="str">
        <f>IF(L1061="","",LOOKUP(L1061,'Work Programme'!$A$8:$A$207,'Work Programme'!$B$8:$B$207))</f>
        <v/>
      </c>
      <c r="N1061" s="150"/>
      <c r="O1061" s="151"/>
      <c r="P1061" s="254" t="str">
        <f>IF(H1061="","",VLOOKUP(H1061,'Overview - Financial Statement'!$A$46:$B$60,2,FALSE))</f>
        <v/>
      </c>
      <c r="Q1061" s="255" t="str">
        <f t="shared" si="116"/>
        <v/>
      </c>
      <c r="R1061" s="153"/>
      <c r="S1061" s="153"/>
      <c r="T1061" s="238">
        <f t="shared" si="117"/>
        <v>0</v>
      </c>
      <c r="AA1061" s="257"/>
      <c r="AB1061" s="257"/>
    </row>
    <row r="1062" spans="1:28" x14ac:dyDescent="0.3">
      <c r="A1062" s="287">
        <v>1050</v>
      </c>
      <c r="B1062" s="161"/>
      <c r="C1062" s="150"/>
      <c r="D1062" s="150"/>
      <c r="E1062" s="150"/>
      <c r="F1062" s="152"/>
      <c r="G1062" s="152"/>
      <c r="H1062" s="154"/>
      <c r="I1062" s="155"/>
      <c r="J1062" s="159"/>
      <c r="K1062" s="159"/>
      <c r="L1062" s="337"/>
      <c r="M1062" s="343" t="str">
        <f>IF(L1062="","",LOOKUP(L1062,'Work Programme'!$A$8:$A$207,'Work Programme'!$B$8:$B$207))</f>
        <v/>
      </c>
      <c r="N1062" s="150"/>
      <c r="O1062" s="151"/>
      <c r="P1062" s="254" t="str">
        <f>IF(H1062="","",VLOOKUP(H1062,'Overview - Financial Statement'!$A$46:$B$60,2,FALSE))</f>
        <v/>
      </c>
      <c r="Q1062" s="255" t="str">
        <f t="shared" si="116"/>
        <v/>
      </c>
      <c r="R1062" s="153"/>
      <c r="S1062" s="153"/>
      <c r="T1062" s="238">
        <f t="shared" si="117"/>
        <v>0</v>
      </c>
      <c r="AA1062" s="257"/>
      <c r="AB1062" s="257"/>
    </row>
    <row r="1063" spans="1:28" x14ac:dyDescent="0.3">
      <c r="A1063" s="287">
        <v>1051</v>
      </c>
      <c r="B1063" s="161"/>
      <c r="C1063" s="150"/>
      <c r="D1063" s="150"/>
      <c r="E1063" s="150"/>
      <c r="F1063" s="152"/>
      <c r="G1063" s="152"/>
      <c r="H1063" s="154"/>
      <c r="I1063" s="155"/>
      <c r="J1063" s="159"/>
      <c r="K1063" s="159"/>
      <c r="L1063" s="337"/>
      <c r="M1063" s="343" t="str">
        <f>IF(L1063="","",LOOKUP(L1063,'Work Programme'!$A$8:$A$207,'Work Programme'!$B$8:$B$207))</f>
        <v/>
      </c>
      <c r="N1063" s="150"/>
      <c r="O1063" s="151"/>
      <c r="P1063" s="254" t="str">
        <f>IF(H1063="","",VLOOKUP(H1063,'Overview - Financial Statement'!$A$46:$B$60,2,FALSE))</f>
        <v/>
      </c>
      <c r="Q1063" s="255" t="str">
        <f t="shared" si="116"/>
        <v/>
      </c>
      <c r="R1063" s="153"/>
      <c r="S1063" s="153"/>
      <c r="T1063" s="238">
        <f t="shared" si="117"/>
        <v>0</v>
      </c>
      <c r="AA1063" s="257"/>
      <c r="AB1063" s="257"/>
    </row>
    <row r="1064" spans="1:28" x14ac:dyDescent="0.3">
      <c r="A1064" s="287">
        <v>1052</v>
      </c>
      <c r="B1064" s="161"/>
      <c r="C1064" s="150"/>
      <c r="D1064" s="150"/>
      <c r="E1064" s="150"/>
      <c r="F1064" s="152"/>
      <c r="G1064" s="152"/>
      <c r="H1064" s="154"/>
      <c r="I1064" s="155"/>
      <c r="J1064" s="159"/>
      <c r="K1064" s="159"/>
      <c r="L1064" s="337"/>
      <c r="M1064" s="343" t="str">
        <f>IF(L1064="","",LOOKUP(L1064,'Work Programme'!$A$8:$A$207,'Work Programme'!$B$8:$B$207))</f>
        <v/>
      </c>
      <c r="N1064" s="150"/>
      <c r="O1064" s="151"/>
      <c r="P1064" s="254" t="str">
        <f>IF(H1064="","",VLOOKUP(H1064,'Overview - Financial Statement'!$A$46:$B$60,2,FALSE))</f>
        <v/>
      </c>
      <c r="Q1064" s="255" t="str">
        <f t="shared" si="116"/>
        <v/>
      </c>
      <c r="R1064" s="153"/>
      <c r="S1064" s="153"/>
      <c r="T1064" s="238">
        <f t="shared" si="117"/>
        <v>0</v>
      </c>
      <c r="AA1064" s="257"/>
      <c r="AB1064" s="257"/>
    </row>
    <row r="1065" spans="1:28" x14ac:dyDescent="0.3">
      <c r="A1065" s="287">
        <v>1053</v>
      </c>
      <c r="B1065" s="161"/>
      <c r="C1065" s="150"/>
      <c r="D1065" s="150"/>
      <c r="E1065" s="150"/>
      <c r="F1065" s="152"/>
      <c r="G1065" s="152"/>
      <c r="H1065" s="154"/>
      <c r="I1065" s="155"/>
      <c r="J1065" s="159"/>
      <c r="K1065" s="159"/>
      <c r="L1065" s="337"/>
      <c r="M1065" s="343" t="str">
        <f>IF(L1065="","",LOOKUP(L1065,'Work Programme'!$A$8:$A$207,'Work Programme'!$B$8:$B$207))</f>
        <v/>
      </c>
      <c r="N1065" s="150"/>
      <c r="O1065" s="151"/>
      <c r="P1065" s="254" t="str">
        <f>IF(H1065="","",VLOOKUP(H1065,'Overview - Financial Statement'!$A$46:$B$60,2,FALSE))</f>
        <v/>
      </c>
      <c r="Q1065" s="255" t="str">
        <f t="shared" si="116"/>
        <v/>
      </c>
      <c r="R1065" s="153"/>
      <c r="S1065" s="153"/>
      <c r="T1065" s="238">
        <f t="shared" si="117"/>
        <v>0</v>
      </c>
      <c r="AA1065" s="257"/>
      <c r="AB1065" s="257"/>
    </row>
    <row r="1066" spans="1:28" x14ac:dyDescent="0.3">
      <c r="A1066" s="287">
        <v>1054</v>
      </c>
      <c r="B1066" s="161"/>
      <c r="C1066" s="150"/>
      <c r="D1066" s="150"/>
      <c r="E1066" s="150"/>
      <c r="F1066" s="152"/>
      <c r="G1066" s="152"/>
      <c r="H1066" s="154"/>
      <c r="I1066" s="155"/>
      <c r="J1066" s="159"/>
      <c r="K1066" s="159"/>
      <c r="L1066" s="337"/>
      <c r="M1066" s="343" t="str">
        <f>IF(L1066="","",LOOKUP(L1066,'Work Programme'!$A$8:$A$207,'Work Programme'!$B$8:$B$207))</f>
        <v/>
      </c>
      <c r="N1066" s="150"/>
      <c r="O1066" s="151"/>
      <c r="P1066" s="254" t="str">
        <f>IF(H1066="","",VLOOKUP(H1066,'Overview - Financial Statement'!$A$46:$B$60,2,FALSE))</f>
        <v/>
      </c>
      <c r="Q1066" s="255" t="str">
        <f t="shared" si="116"/>
        <v/>
      </c>
      <c r="R1066" s="153"/>
      <c r="S1066" s="153"/>
      <c r="T1066" s="238">
        <f t="shared" si="117"/>
        <v>0</v>
      </c>
      <c r="AA1066" s="257"/>
      <c r="AB1066" s="257"/>
    </row>
    <row r="1067" spans="1:28" x14ac:dyDescent="0.3">
      <c r="A1067" s="287">
        <v>1055</v>
      </c>
      <c r="B1067" s="161"/>
      <c r="C1067" s="150"/>
      <c r="D1067" s="150"/>
      <c r="E1067" s="150"/>
      <c r="F1067" s="152"/>
      <c r="G1067" s="152"/>
      <c r="H1067" s="154"/>
      <c r="I1067" s="155"/>
      <c r="J1067" s="159"/>
      <c r="K1067" s="159"/>
      <c r="L1067" s="337"/>
      <c r="M1067" s="343" t="str">
        <f>IF(L1067="","",LOOKUP(L1067,'Work Programme'!$A$8:$A$207,'Work Programme'!$B$8:$B$207))</f>
        <v/>
      </c>
      <c r="N1067" s="150"/>
      <c r="O1067" s="151"/>
      <c r="P1067" s="254" t="str">
        <f>IF(H1067="","",VLOOKUP(H1067,'Overview - Financial Statement'!$A$46:$B$60,2,FALSE))</f>
        <v/>
      </c>
      <c r="Q1067" s="255" t="str">
        <f t="shared" si="116"/>
        <v/>
      </c>
      <c r="R1067" s="153"/>
      <c r="S1067" s="153"/>
      <c r="T1067" s="238">
        <f t="shared" si="117"/>
        <v>0</v>
      </c>
      <c r="AA1067" s="257"/>
      <c r="AB1067" s="257"/>
    </row>
    <row r="1068" spans="1:28" x14ac:dyDescent="0.3">
      <c r="A1068" s="287">
        <v>1056</v>
      </c>
      <c r="B1068" s="161"/>
      <c r="C1068" s="150"/>
      <c r="D1068" s="150"/>
      <c r="E1068" s="150"/>
      <c r="F1068" s="152"/>
      <c r="G1068" s="152"/>
      <c r="H1068" s="154"/>
      <c r="I1068" s="155"/>
      <c r="J1068" s="159"/>
      <c r="K1068" s="159"/>
      <c r="L1068" s="337"/>
      <c r="M1068" s="343" t="str">
        <f>IF(L1068="","",LOOKUP(L1068,'Work Programme'!$A$8:$A$207,'Work Programme'!$B$8:$B$207))</f>
        <v/>
      </c>
      <c r="N1068" s="150"/>
      <c r="O1068" s="151"/>
      <c r="P1068" s="254" t="str">
        <f>IF(H1068="","",VLOOKUP(H1068,'Overview - Financial Statement'!$A$46:$B$60,2,FALSE))</f>
        <v/>
      </c>
      <c r="Q1068" s="255" t="str">
        <f t="shared" si="116"/>
        <v/>
      </c>
      <c r="R1068" s="153"/>
      <c r="S1068" s="153"/>
      <c r="T1068" s="238">
        <f t="shared" si="117"/>
        <v>0</v>
      </c>
      <c r="AA1068" s="257"/>
      <c r="AB1068" s="257"/>
    </row>
    <row r="1069" spans="1:28" x14ac:dyDescent="0.3">
      <c r="A1069" s="287">
        <v>1057</v>
      </c>
      <c r="B1069" s="161"/>
      <c r="C1069" s="150"/>
      <c r="D1069" s="150"/>
      <c r="E1069" s="150"/>
      <c r="F1069" s="152"/>
      <c r="G1069" s="152"/>
      <c r="H1069" s="154"/>
      <c r="I1069" s="155"/>
      <c r="J1069" s="159"/>
      <c r="K1069" s="159"/>
      <c r="L1069" s="337"/>
      <c r="M1069" s="343" t="str">
        <f>IF(L1069="","",LOOKUP(L1069,'Work Programme'!$A$8:$A$207,'Work Programme'!$B$8:$B$207))</f>
        <v/>
      </c>
      <c r="N1069" s="150"/>
      <c r="O1069" s="151"/>
      <c r="P1069" s="254" t="str">
        <f>IF(H1069="","",VLOOKUP(H1069,'Overview - Financial Statement'!$A$46:$B$60,2,FALSE))</f>
        <v/>
      </c>
      <c r="Q1069" s="255" t="str">
        <f t="shared" si="116"/>
        <v/>
      </c>
      <c r="R1069" s="153"/>
      <c r="S1069" s="153"/>
      <c r="T1069" s="238">
        <f t="shared" si="117"/>
        <v>0</v>
      </c>
      <c r="AA1069" s="257"/>
      <c r="AB1069" s="257"/>
    </row>
    <row r="1070" spans="1:28" x14ac:dyDescent="0.3">
      <c r="A1070" s="287">
        <v>1058</v>
      </c>
      <c r="B1070" s="161"/>
      <c r="C1070" s="150"/>
      <c r="D1070" s="150"/>
      <c r="E1070" s="150"/>
      <c r="F1070" s="152"/>
      <c r="G1070" s="152"/>
      <c r="H1070" s="154"/>
      <c r="I1070" s="155"/>
      <c r="J1070" s="159"/>
      <c r="K1070" s="159"/>
      <c r="L1070" s="337"/>
      <c r="M1070" s="343" t="str">
        <f>IF(L1070="","",LOOKUP(L1070,'Work Programme'!$A$8:$A$207,'Work Programme'!$B$8:$B$207))</f>
        <v/>
      </c>
      <c r="N1070" s="150"/>
      <c r="O1070" s="151"/>
      <c r="P1070" s="254" t="str">
        <f>IF(H1070="","",VLOOKUP(H1070,'Overview - Financial Statement'!$A$46:$B$60,2,FALSE))</f>
        <v/>
      </c>
      <c r="Q1070" s="255" t="str">
        <f t="shared" si="116"/>
        <v/>
      </c>
      <c r="R1070" s="153"/>
      <c r="S1070" s="153"/>
      <c r="T1070" s="238">
        <f t="shared" si="117"/>
        <v>0</v>
      </c>
      <c r="AA1070" s="257"/>
      <c r="AB1070" s="257"/>
    </row>
    <row r="1071" spans="1:28" x14ac:dyDescent="0.3">
      <c r="A1071" s="287">
        <v>1059</v>
      </c>
      <c r="B1071" s="161"/>
      <c r="C1071" s="150"/>
      <c r="D1071" s="150"/>
      <c r="E1071" s="150"/>
      <c r="F1071" s="152"/>
      <c r="G1071" s="152"/>
      <c r="H1071" s="154"/>
      <c r="I1071" s="155"/>
      <c r="J1071" s="159"/>
      <c r="K1071" s="159"/>
      <c r="L1071" s="337"/>
      <c r="M1071" s="343" t="str">
        <f>IF(L1071="","",LOOKUP(L1071,'Work Programme'!$A$8:$A$207,'Work Programme'!$B$8:$B$207))</f>
        <v/>
      </c>
      <c r="N1071" s="150"/>
      <c r="O1071" s="151"/>
      <c r="P1071" s="254" t="str">
        <f>IF(H1071="","",VLOOKUP(H1071,'Overview - Financial Statement'!$A$46:$B$60,2,FALSE))</f>
        <v/>
      </c>
      <c r="Q1071" s="255" t="str">
        <f t="shared" si="116"/>
        <v/>
      </c>
      <c r="R1071" s="153"/>
      <c r="S1071" s="153"/>
      <c r="T1071" s="238">
        <f t="shared" si="117"/>
        <v>0</v>
      </c>
      <c r="AA1071" s="257"/>
      <c r="AB1071" s="257"/>
    </row>
    <row r="1072" spans="1:28" x14ac:dyDescent="0.3">
      <c r="A1072" s="287">
        <v>1060</v>
      </c>
      <c r="B1072" s="161"/>
      <c r="C1072" s="150"/>
      <c r="D1072" s="150"/>
      <c r="E1072" s="150"/>
      <c r="F1072" s="152"/>
      <c r="G1072" s="152"/>
      <c r="H1072" s="154"/>
      <c r="I1072" s="155"/>
      <c r="J1072" s="159"/>
      <c r="K1072" s="159"/>
      <c r="L1072" s="337"/>
      <c r="M1072" s="343" t="str">
        <f>IF(L1072="","",LOOKUP(L1072,'Work Programme'!$A$8:$A$207,'Work Programme'!$B$8:$B$207))</f>
        <v/>
      </c>
      <c r="N1072" s="150"/>
      <c r="O1072" s="151"/>
      <c r="P1072" s="254" t="str">
        <f>IF(H1072="","",VLOOKUP(H1072,'Overview - Financial Statement'!$A$46:$B$60,2,FALSE))</f>
        <v/>
      </c>
      <c r="Q1072" s="255" t="str">
        <f t="shared" si="116"/>
        <v/>
      </c>
      <c r="R1072" s="153"/>
      <c r="S1072" s="153"/>
      <c r="T1072" s="238">
        <f t="shared" si="117"/>
        <v>0</v>
      </c>
      <c r="AA1072" s="257"/>
      <c r="AB1072" s="257"/>
    </row>
    <row r="1073" spans="1:28" x14ac:dyDescent="0.3">
      <c r="A1073" s="287">
        <v>1061</v>
      </c>
      <c r="B1073" s="161"/>
      <c r="C1073" s="150"/>
      <c r="D1073" s="150"/>
      <c r="E1073" s="150"/>
      <c r="F1073" s="152"/>
      <c r="G1073" s="152"/>
      <c r="H1073" s="154"/>
      <c r="I1073" s="155"/>
      <c r="J1073" s="159"/>
      <c r="K1073" s="159"/>
      <c r="L1073" s="337"/>
      <c r="M1073" s="343" t="str">
        <f>IF(L1073="","",LOOKUP(L1073,'Work Programme'!$A$8:$A$207,'Work Programme'!$B$8:$B$207))</f>
        <v/>
      </c>
      <c r="N1073" s="150"/>
      <c r="O1073" s="151"/>
      <c r="P1073" s="254" t="str">
        <f>IF(H1073="","",VLOOKUP(H1073,'Overview - Financial Statement'!$A$46:$B$60,2,FALSE))</f>
        <v/>
      </c>
      <c r="Q1073" s="255" t="str">
        <f t="shared" si="116"/>
        <v/>
      </c>
      <c r="R1073" s="153"/>
      <c r="S1073" s="153"/>
      <c r="T1073" s="238">
        <f t="shared" si="117"/>
        <v>0</v>
      </c>
      <c r="AA1073" s="257"/>
      <c r="AB1073" s="257"/>
    </row>
    <row r="1074" spans="1:28" x14ac:dyDescent="0.3">
      <c r="A1074" s="287">
        <v>1062</v>
      </c>
      <c r="B1074" s="161"/>
      <c r="C1074" s="150"/>
      <c r="D1074" s="150"/>
      <c r="E1074" s="150"/>
      <c r="F1074" s="152"/>
      <c r="G1074" s="152"/>
      <c r="H1074" s="154"/>
      <c r="I1074" s="155"/>
      <c r="J1074" s="159"/>
      <c r="K1074" s="159"/>
      <c r="L1074" s="337"/>
      <c r="M1074" s="343" t="str">
        <f>IF(L1074="","",LOOKUP(L1074,'Work Programme'!$A$8:$A$207,'Work Programme'!$B$8:$B$207))</f>
        <v/>
      </c>
      <c r="N1074" s="150"/>
      <c r="O1074" s="151"/>
      <c r="P1074" s="254" t="str">
        <f>IF(H1074="","",VLOOKUP(H1074,'Overview - Financial Statement'!$A$46:$B$60,2,FALSE))</f>
        <v/>
      </c>
      <c r="Q1074" s="255" t="str">
        <f t="shared" si="116"/>
        <v/>
      </c>
      <c r="R1074" s="153"/>
      <c r="S1074" s="153"/>
      <c r="T1074" s="238">
        <f t="shared" si="117"/>
        <v>0</v>
      </c>
      <c r="AA1074" s="257"/>
      <c r="AB1074" s="257"/>
    </row>
    <row r="1075" spans="1:28" x14ac:dyDescent="0.3">
      <c r="A1075" s="287">
        <v>1063</v>
      </c>
      <c r="B1075" s="161"/>
      <c r="C1075" s="150"/>
      <c r="D1075" s="150"/>
      <c r="E1075" s="150"/>
      <c r="F1075" s="152"/>
      <c r="G1075" s="152"/>
      <c r="H1075" s="154"/>
      <c r="I1075" s="155"/>
      <c r="J1075" s="159"/>
      <c r="K1075" s="159"/>
      <c r="L1075" s="337"/>
      <c r="M1075" s="343" t="str">
        <f>IF(L1075="","",LOOKUP(L1075,'Work Programme'!$A$8:$A$207,'Work Programme'!$B$8:$B$207))</f>
        <v/>
      </c>
      <c r="N1075" s="150"/>
      <c r="O1075" s="151"/>
      <c r="P1075" s="254" t="str">
        <f>IF(H1075="","",VLOOKUP(H1075,'Overview - Financial Statement'!$A$46:$B$60,2,FALSE))</f>
        <v/>
      </c>
      <c r="Q1075" s="255" t="str">
        <f t="shared" si="116"/>
        <v/>
      </c>
      <c r="R1075" s="153"/>
      <c r="S1075" s="153"/>
      <c r="T1075" s="238">
        <f t="shared" si="117"/>
        <v>0</v>
      </c>
      <c r="AA1075" s="257"/>
      <c r="AB1075" s="257"/>
    </row>
    <row r="1076" spans="1:28" x14ac:dyDescent="0.3">
      <c r="A1076" s="287">
        <v>1064</v>
      </c>
      <c r="B1076" s="161"/>
      <c r="C1076" s="150"/>
      <c r="D1076" s="150"/>
      <c r="E1076" s="150"/>
      <c r="F1076" s="152"/>
      <c r="G1076" s="152"/>
      <c r="H1076" s="154"/>
      <c r="I1076" s="155"/>
      <c r="J1076" s="159"/>
      <c r="K1076" s="159"/>
      <c r="L1076" s="337"/>
      <c r="M1076" s="343" t="str">
        <f>IF(L1076="","",LOOKUP(L1076,'Work Programme'!$A$8:$A$207,'Work Programme'!$B$8:$B$207))</f>
        <v/>
      </c>
      <c r="N1076" s="150"/>
      <c r="O1076" s="151"/>
      <c r="P1076" s="254" t="str">
        <f>IF(H1076="","",VLOOKUP(H1076,'Overview - Financial Statement'!$A$46:$B$60,2,FALSE))</f>
        <v/>
      </c>
      <c r="Q1076" s="255" t="str">
        <f t="shared" si="116"/>
        <v/>
      </c>
      <c r="R1076" s="153"/>
      <c r="S1076" s="153"/>
      <c r="T1076" s="238">
        <f t="shared" si="117"/>
        <v>0</v>
      </c>
      <c r="AA1076" s="257"/>
      <c r="AB1076" s="257"/>
    </row>
    <row r="1077" spans="1:28" x14ac:dyDescent="0.3">
      <c r="A1077" s="287">
        <v>1065</v>
      </c>
      <c r="B1077" s="161"/>
      <c r="C1077" s="150"/>
      <c r="D1077" s="150"/>
      <c r="E1077" s="150"/>
      <c r="F1077" s="152"/>
      <c r="G1077" s="152"/>
      <c r="H1077" s="154"/>
      <c r="I1077" s="155"/>
      <c r="J1077" s="159"/>
      <c r="K1077" s="159"/>
      <c r="L1077" s="337"/>
      <c r="M1077" s="343" t="str">
        <f>IF(L1077="","",LOOKUP(L1077,'Work Programme'!$A$8:$A$207,'Work Programme'!$B$8:$B$207))</f>
        <v/>
      </c>
      <c r="N1077" s="150"/>
      <c r="O1077" s="151"/>
      <c r="P1077" s="254" t="str">
        <f>IF(H1077="","",VLOOKUP(H1077,'Overview - Financial Statement'!$A$46:$B$60,2,FALSE))</f>
        <v/>
      </c>
      <c r="Q1077" s="255" t="str">
        <f t="shared" si="116"/>
        <v/>
      </c>
      <c r="R1077" s="153"/>
      <c r="S1077" s="153"/>
      <c r="T1077" s="238">
        <f t="shared" si="117"/>
        <v>0</v>
      </c>
      <c r="AA1077" s="257"/>
      <c r="AB1077" s="257"/>
    </row>
    <row r="1078" spans="1:28" x14ac:dyDescent="0.3">
      <c r="A1078" s="287">
        <v>1066</v>
      </c>
      <c r="B1078" s="161"/>
      <c r="C1078" s="150"/>
      <c r="D1078" s="150"/>
      <c r="E1078" s="150"/>
      <c r="F1078" s="152"/>
      <c r="G1078" s="152"/>
      <c r="H1078" s="154"/>
      <c r="I1078" s="155"/>
      <c r="J1078" s="159"/>
      <c r="K1078" s="159"/>
      <c r="L1078" s="337"/>
      <c r="M1078" s="343" t="str">
        <f>IF(L1078="","",LOOKUP(L1078,'Work Programme'!$A$8:$A$207,'Work Programme'!$B$8:$B$207))</f>
        <v/>
      </c>
      <c r="N1078" s="150"/>
      <c r="O1078" s="151"/>
      <c r="P1078" s="254" t="str">
        <f>IF(H1078="","",VLOOKUP(H1078,'Overview - Financial Statement'!$A$46:$B$60,2,FALSE))</f>
        <v/>
      </c>
      <c r="Q1078" s="255" t="str">
        <f t="shared" si="116"/>
        <v/>
      </c>
      <c r="R1078" s="153"/>
      <c r="S1078" s="153"/>
      <c r="T1078" s="238">
        <f t="shared" si="117"/>
        <v>0</v>
      </c>
      <c r="AA1078" s="257"/>
      <c r="AB1078" s="257"/>
    </row>
    <row r="1079" spans="1:28" x14ac:dyDescent="0.3">
      <c r="A1079" s="287">
        <v>1067</v>
      </c>
      <c r="B1079" s="161"/>
      <c r="C1079" s="150"/>
      <c r="D1079" s="150"/>
      <c r="E1079" s="150"/>
      <c r="F1079" s="152"/>
      <c r="G1079" s="152"/>
      <c r="H1079" s="154"/>
      <c r="I1079" s="155"/>
      <c r="J1079" s="159"/>
      <c r="K1079" s="159"/>
      <c r="L1079" s="337"/>
      <c r="M1079" s="343" t="str">
        <f>IF(L1079="","",LOOKUP(L1079,'Work Programme'!$A$8:$A$207,'Work Programme'!$B$8:$B$207))</f>
        <v/>
      </c>
      <c r="N1079" s="150"/>
      <c r="O1079" s="151"/>
      <c r="P1079" s="254" t="str">
        <f>IF(H1079="","",VLOOKUP(H1079,'Overview - Financial Statement'!$A$46:$B$60,2,FALSE))</f>
        <v/>
      </c>
      <c r="Q1079" s="255" t="str">
        <f t="shared" si="116"/>
        <v/>
      </c>
      <c r="R1079" s="153"/>
      <c r="S1079" s="153"/>
      <c r="T1079" s="238">
        <f t="shared" si="117"/>
        <v>0</v>
      </c>
      <c r="AA1079" s="257"/>
      <c r="AB1079" s="257"/>
    </row>
    <row r="1080" spans="1:28" x14ac:dyDescent="0.3">
      <c r="A1080" s="287">
        <v>1068</v>
      </c>
      <c r="B1080" s="161"/>
      <c r="C1080" s="150"/>
      <c r="D1080" s="150"/>
      <c r="E1080" s="150"/>
      <c r="F1080" s="152"/>
      <c r="G1080" s="152"/>
      <c r="H1080" s="154"/>
      <c r="I1080" s="155"/>
      <c r="J1080" s="159"/>
      <c r="K1080" s="159"/>
      <c r="L1080" s="337"/>
      <c r="M1080" s="343" t="str">
        <f>IF(L1080="","",LOOKUP(L1080,'Work Programme'!$A$8:$A$207,'Work Programme'!$B$8:$B$207))</f>
        <v/>
      </c>
      <c r="N1080" s="150"/>
      <c r="O1080" s="151"/>
      <c r="P1080" s="254" t="str">
        <f>IF(H1080="","",VLOOKUP(H1080,'Overview - Financial Statement'!$A$46:$B$60,2,FALSE))</f>
        <v/>
      </c>
      <c r="Q1080" s="255" t="str">
        <f t="shared" si="116"/>
        <v/>
      </c>
      <c r="R1080" s="153"/>
      <c r="S1080" s="153"/>
      <c r="T1080" s="238">
        <f t="shared" si="117"/>
        <v>0</v>
      </c>
      <c r="AA1080" s="257"/>
      <c r="AB1080" s="257"/>
    </row>
    <row r="1081" spans="1:28" x14ac:dyDescent="0.3">
      <c r="A1081" s="287">
        <v>1069</v>
      </c>
      <c r="B1081" s="161"/>
      <c r="C1081" s="150"/>
      <c r="D1081" s="150"/>
      <c r="E1081" s="150"/>
      <c r="F1081" s="152"/>
      <c r="G1081" s="152"/>
      <c r="H1081" s="154"/>
      <c r="I1081" s="155"/>
      <c r="J1081" s="159"/>
      <c r="K1081" s="159"/>
      <c r="L1081" s="337"/>
      <c r="M1081" s="343" t="str">
        <f>IF(L1081="","",LOOKUP(L1081,'Work Programme'!$A$8:$A$207,'Work Programme'!$B$8:$B$207))</f>
        <v/>
      </c>
      <c r="N1081" s="150"/>
      <c r="O1081" s="151"/>
      <c r="P1081" s="254" t="str">
        <f>IF(H1081="","",VLOOKUP(H1081,'Overview - Financial Statement'!$A$46:$B$60,2,FALSE))</f>
        <v/>
      </c>
      <c r="Q1081" s="255" t="str">
        <f t="shared" si="116"/>
        <v/>
      </c>
      <c r="R1081" s="153"/>
      <c r="S1081" s="153"/>
      <c r="T1081" s="238">
        <f t="shared" si="117"/>
        <v>0</v>
      </c>
      <c r="AA1081" s="257"/>
      <c r="AB1081" s="257"/>
    </row>
    <row r="1082" spans="1:28" x14ac:dyDescent="0.3">
      <c r="A1082" s="287">
        <v>1070</v>
      </c>
      <c r="B1082" s="161"/>
      <c r="C1082" s="150"/>
      <c r="D1082" s="150"/>
      <c r="E1082" s="150"/>
      <c r="F1082" s="152"/>
      <c r="G1082" s="152"/>
      <c r="H1082" s="154"/>
      <c r="I1082" s="155"/>
      <c r="J1082" s="159"/>
      <c r="K1082" s="159"/>
      <c r="L1082" s="337"/>
      <c r="M1082" s="343" t="str">
        <f>IF(L1082="","",LOOKUP(L1082,'Work Programme'!$A$8:$A$207,'Work Programme'!$B$8:$B$207))</f>
        <v/>
      </c>
      <c r="N1082" s="150"/>
      <c r="O1082" s="151"/>
      <c r="P1082" s="254" t="str">
        <f>IF(H1082="","",VLOOKUP(H1082,'Overview - Financial Statement'!$A$46:$B$60,2,FALSE))</f>
        <v/>
      </c>
      <c r="Q1082" s="255" t="str">
        <f t="shared" si="116"/>
        <v/>
      </c>
      <c r="R1082" s="153"/>
      <c r="S1082" s="153"/>
      <c r="T1082" s="238">
        <f t="shared" si="117"/>
        <v>0</v>
      </c>
      <c r="AA1082" s="257"/>
      <c r="AB1082" s="257"/>
    </row>
    <row r="1083" spans="1:28" x14ac:dyDescent="0.3">
      <c r="A1083" s="287">
        <v>1071</v>
      </c>
      <c r="B1083" s="161"/>
      <c r="C1083" s="150"/>
      <c r="D1083" s="150"/>
      <c r="E1083" s="150"/>
      <c r="F1083" s="152"/>
      <c r="G1083" s="152"/>
      <c r="H1083" s="154"/>
      <c r="I1083" s="155"/>
      <c r="J1083" s="159"/>
      <c r="K1083" s="159"/>
      <c r="L1083" s="337"/>
      <c r="M1083" s="343" t="str">
        <f>IF(L1083="","",LOOKUP(L1083,'Work Programme'!$A$8:$A$207,'Work Programme'!$B$8:$B$207))</f>
        <v/>
      </c>
      <c r="N1083" s="150"/>
      <c r="O1083" s="151"/>
      <c r="P1083" s="254" t="str">
        <f>IF(H1083="","",VLOOKUP(H1083,'Overview - Financial Statement'!$A$46:$B$60,2,FALSE))</f>
        <v/>
      </c>
      <c r="Q1083" s="255" t="str">
        <f t="shared" si="116"/>
        <v/>
      </c>
      <c r="R1083" s="153"/>
      <c r="S1083" s="153"/>
      <c r="T1083" s="238">
        <f t="shared" si="117"/>
        <v>0</v>
      </c>
      <c r="AA1083" s="257"/>
      <c r="AB1083" s="257"/>
    </row>
    <row r="1084" spans="1:28" x14ac:dyDescent="0.3">
      <c r="A1084" s="287">
        <v>1072</v>
      </c>
      <c r="B1084" s="161"/>
      <c r="C1084" s="150"/>
      <c r="D1084" s="150"/>
      <c r="E1084" s="150"/>
      <c r="F1084" s="152"/>
      <c r="G1084" s="152"/>
      <c r="H1084" s="154"/>
      <c r="I1084" s="155"/>
      <c r="J1084" s="159"/>
      <c r="K1084" s="159"/>
      <c r="L1084" s="337"/>
      <c r="M1084" s="343" t="str">
        <f>IF(L1084="","",LOOKUP(L1084,'Work Programme'!$A$8:$A$207,'Work Programme'!$B$8:$B$207))</f>
        <v/>
      </c>
      <c r="N1084" s="150"/>
      <c r="O1084" s="151"/>
      <c r="P1084" s="254" t="str">
        <f>IF(H1084="","",VLOOKUP(H1084,'Overview - Financial Statement'!$A$46:$B$60,2,FALSE))</f>
        <v/>
      </c>
      <c r="Q1084" s="255" t="str">
        <f t="shared" si="116"/>
        <v/>
      </c>
      <c r="R1084" s="153"/>
      <c r="S1084" s="153"/>
      <c r="T1084" s="238">
        <f t="shared" si="117"/>
        <v>0</v>
      </c>
      <c r="AA1084" s="257"/>
      <c r="AB1084" s="257"/>
    </row>
    <row r="1085" spans="1:28" x14ac:dyDescent="0.3">
      <c r="A1085" s="287">
        <v>1073</v>
      </c>
      <c r="B1085" s="161"/>
      <c r="C1085" s="150"/>
      <c r="D1085" s="150"/>
      <c r="E1085" s="150"/>
      <c r="F1085" s="152"/>
      <c r="G1085" s="152"/>
      <c r="H1085" s="154"/>
      <c r="I1085" s="155"/>
      <c r="J1085" s="159"/>
      <c r="K1085" s="159"/>
      <c r="L1085" s="337"/>
      <c r="M1085" s="343" t="str">
        <f>IF(L1085="","",LOOKUP(L1085,'Work Programme'!$A$8:$A$207,'Work Programme'!$B$8:$B$207))</f>
        <v/>
      </c>
      <c r="N1085" s="150"/>
      <c r="O1085" s="151"/>
      <c r="P1085" s="254" t="str">
        <f>IF(H1085="","",VLOOKUP(H1085,'Overview - Financial Statement'!$A$46:$B$60,2,FALSE))</f>
        <v/>
      </c>
      <c r="Q1085" s="255" t="str">
        <f t="shared" si="116"/>
        <v/>
      </c>
      <c r="R1085" s="153"/>
      <c r="S1085" s="153"/>
      <c r="T1085" s="238">
        <f t="shared" si="117"/>
        <v>0</v>
      </c>
      <c r="AA1085" s="257"/>
      <c r="AB1085" s="257"/>
    </row>
    <row r="1086" spans="1:28" x14ac:dyDescent="0.3">
      <c r="A1086" s="287">
        <v>1074</v>
      </c>
      <c r="B1086" s="161"/>
      <c r="C1086" s="150"/>
      <c r="D1086" s="150"/>
      <c r="E1086" s="150"/>
      <c r="F1086" s="152"/>
      <c r="G1086" s="152"/>
      <c r="H1086" s="154"/>
      <c r="I1086" s="155"/>
      <c r="J1086" s="159"/>
      <c r="K1086" s="159"/>
      <c r="L1086" s="337"/>
      <c r="M1086" s="343" t="str">
        <f>IF(L1086="","",LOOKUP(L1086,'Work Programme'!$A$8:$A$207,'Work Programme'!$B$8:$B$207))</f>
        <v/>
      </c>
      <c r="N1086" s="150"/>
      <c r="O1086" s="151"/>
      <c r="P1086" s="254" t="str">
        <f>IF(H1086="","",VLOOKUP(H1086,'Overview - Financial Statement'!$A$46:$B$60,2,FALSE))</f>
        <v/>
      </c>
      <c r="Q1086" s="255" t="str">
        <f t="shared" si="116"/>
        <v/>
      </c>
      <c r="R1086" s="153"/>
      <c r="S1086" s="153"/>
      <c r="T1086" s="238">
        <f t="shared" si="117"/>
        <v>0</v>
      </c>
      <c r="AA1086" s="257"/>
      <c r="AB1086" s="257"/>
    </row>
    <row r="1087" spans="1:28" x14ac:dyDescent="0.3">
      <c r="A1087" s="287">
        <v>1075</v>
      </c>
      <c r="B1087" s="161"/>
      <c r="C1087" s="150"/>
      <c r="D1087" s="150"/>
      <c r="E1087" s="150"/>
      <c r="F1087" s="152"/>
      <c r="G1087" s="152"/>
      <c r="H1087" s="154"/>
      <c r="I1087" s="155"/>
      <c r="J1087" s="159"/>
      <c r="K1087" s="159"/>
      <c r="L1087" s="337"/>
      <c r="M1087" s="343" t="str">
        <f>IF(L1087="","",LOOKUP(L1087,'Work Programme'!$A$8:$A$207,'Work Programme'!$B$8:$B$207))</f>
        <v/>
      </c>
      <c r="N1087" s="150"/>
      <c r="O1087" s="151"/>
      <c r="P1087" s="254" t="str">
        <f>IF(H1087="","",VLOOKUP(H1087,'Overview - Financial Statement'!$A$46:$B$60,2,FALSE))</f>
        <v/>
      </c>
      <c r="Q1087" s="255" t="str">
        <f t="shared" si="116"/>
        <v/>
      </c>
      <c r="R1087" s="153"/>
      <c r="S1087" s="153"/>
      <c r="T1087" s="238">
        <f t="shared" si="117"/>
        <v>0</v>
      </c>
      <c r="AA1087" s="257"/>
      <c r="AB1087" s="257"/>
    </row>
    <row r="1088" spans="1:28" x14ac:dyDescent="0.3">
      <c r="A1088" s="287">
        <v>1076</v>
      </c>
      <c r="B1088" s="161"/>
      <c r="C1088" s="150"/>
      <c r="D1088" s="150"/>
      <c r="E1088" s="150"/>
      <c r="F1088" s="152"/>
      <c r="G1088" s="152"/>
      <c r="H1088" s="154"/>
      <c r="I1088" s="155"/>
      <c r="J1088" s="159"/>
      <c r="K1088" s="159"/>
      <c r="L1088" s="337"/>
      <c r="M1088" s="343" t="str">
        <f>IF(L1088="","",LOOKUP(L1088,'Work Programme'!$A$8:$A$207,'Work Programme'!$B$8:$B$207))</f>
        <v/>
      </c>
      <c r="N1088" s="150"/>
      <c r="O1088" s="151"/>
      <c r="P1088" s="254" t="str">
        <f>IF(H1088="","",VLOOKUP(H1088,'Overview - Financial Statement'!$A$46:$B$60,2,FALSE))</f>
        <v/>
      </c>
      <c r="Q1088" s="255" t="str">
        <f t="shared" si="116"/>
        <v/>
      </c>
      <c r="R1088" s="153"/>
      <c r="S1088" s="153"/>
      <c r="T1088" s="238">
        <f t="shared" si="117"/>
        <v>0</v>
      </c>
      <c r="AA1088" s="257"/>
      <c r="AB1088" s="257"/>
    </row>
    <row r="1089" spans="1:28" x14ac:dyDescent="0.3">
      <c r="A1089" s="287">
        <v>1077</v>
      </c>
      <c r="B1089" s="161"/>
      <c r="C1089" s="150"/>
      <c r="D1089" s="150"/>
      <c r="E1089" s="150"/>
      <c r="F1089" s="152"/>
      <c r="G1089" s="152"/>
      <c r="H1089" s="154"/>
      <c r="I1089" s="155"/>
      <c r="J1089" s="159"/>
      <c r="K1089" s="159"/>
      <c r="L1089" s="337"/>
      <c r="M1089" s="343" t="str">
        <f>IF(L1089="","",LOOKUP(L1089,'Work Programme'!$A$8:$A$207,'Work Programme'!$B$8:$B$207))</f>
        <v/>
      </c>
      <c r="N1089" s="150"/>
      <c r="O1089" s="151"/>
      <c r="P1089" s="254" t="str">
        <f>IF(H1089="","",VLOOKUP(H1089,'Overview - Financial Statement'!$A$46:$B$60,2,FALSE))</f>
        <v/>
      </c>
      <c r="Q1089" s="255" t="str">
        <f t="shared" si="116"/>
        <v/>
      </c>
      <c r="R1089" s="153"/>
      <c r="S1089" s="153"/>
      <c r="T1089" s="238">
        <f t="shared" si="117"/>
        <v>0</v>
      </c>
      <c r="AA1089" s="257"/>
      <c r="AB1089" s="257"/>
    </row>
    <row r="1090" spans="1:28" x14ac:dyDescent="0.3">
      <c r="A1090" s="287">
        <v>1078</v>
      </c>
      <c r="B1090" s="161"/>
      <c r="C1090" s="150"/>
      <c r="D1090" s="150"/>
      <c r="E1090" s="150"/>
      <c r="F1090" s="152"/>
      <c r="G1090" s="152"/>
      <c r="H1090" s="154"/>
      <c r="I1090" s="155"/>
      <c r="J1090" s="159"/>
      <c r="K1090" s="159"/>
      <c r="L1090" s="337"/>
      <c r="M1090" s="343" t="str">
        <f>IF(L1090="","",LOOKUP(L1090,'Work Programme'!$A$8:$A$207,'Work Programme'!$B$8:$B$207))</f>
        <v/>
      </c>
      <c r="N1090" s="150"/>
      <c r="O1090" s="151"/>
      <c r="P1090" s="254" t="str">
        <f>IF(H1090="","",VLOOKUP(H1090,'Overview - Financial Statement'!$A$46:$B$60,2,FALSE))</f>
        <v/>
      </c>
      <c r="Q1090" s="255" t="str">
        <f t="shared" si="116"/>
        <v/>
      </c>
      <c r="R1090" s="153"/>
      <c r="S1090" s="153"/>
      <c r="T1090" s="238">
        <f t="shared" si="117"/>
        <v>0</v>
      </c>
      <c r="AA1090" s="257"/>
      <c r="AB1090" s="257"/>
    </row>
    <row r="1091" spans="1:28" x14ac:dyDescent="0.3">
      <c r="A1091" s="287">
        <v>1079</v>
      </c>
      <c r="B1091" s="161"/>
      <c r="C1091" s="150"/>
      <c r="D1091" s="150"/>
      <c r="E1091" s="150"/>
      <c r="F1091" s="152"/>
      <c r="G1091" s="152"/>
      <c r="H1091" s="154"/>
      <c r="I1091" s="155"/>
      <c r="J1091" s="159"/>
      <c r="K1091" s="159"/>
      <c r="L1091" s="337"/>
      <c r="M1091" s="343" t="str">
        <f>IF(L1091="","",LOOKUP(L1091,'Work Programme'!$A$8:$A$207,'Work Programme'!$B$8:$B$207))</f>
        <v/>
      </c>
      <c r="N1091" s="150"/>
      <c r="O1091" s="151"/>
      <c r="P1091" s="254" t="str">
        <f>IF(H1091="","",VLOOKUP(H1091,'Overview - Financial Statement'!$A$46:$B$60,2,FALSE))</f>
        <v/>
      </c>
      <c r="Q1091" s="255" t="str">
        <f t="shared" si="116"/>
        <v/>
      </c>
      <c r="R1091" s="153"/>
      <c r="S1091" s="153"/>
      <c r="T1091" s="238">
        <f t="shared" si="117"/>
        <v>0</v>
      </c>
      <c r="AA1091" s="257"/>
      <c r="AB1091" s="257"/>
    </row>
    <row r="1092" spans="1:28" x14ac:dyDescent="0.3">
      <c r="A1092" s="287">
        <v>1080</v>
      </c>
      <c r="B1092" s="161"/>
      <c r="C1092" s="150"/>
      <c r="D1092" s="150"/>
      <c r="E1092" s="150"/>
      <c r="F1092" s="152"/>
      <c r="G1092" s="152"/>
      <c r="H1092" s="154"/>
      <c r="I1092" s="155"/>
      <c r="J1092" s="159"/>
      <c r="K1092" s="159"/>
      <c r="L1092" s="337"/>
      <c r="M1092" s="343" t="str">
        <f>IF(L1092="","",LOOKUP(L1092,'Work Programme'!$A$8:$A$207,'Work Programme'!$B$8:$B$207))</f>
        <v/>
      </c>
      <c r="N1092" s="150"/>
      <c r="O1092" s="151"/>
      <c r="P1092" s="254" t="str">
        <f>IF(H1092="","",VLOOKUP(H1092,'Overview - Financial Statement'!$A$46:$B$60,2,FALSE))</f>
        <v/>
      </c>
      <c r="Q1092" s="255" t="str">
        <f t="shared" si="116"/>
        <v/>
      </c>
      <c r="R1092" s="153"/>
      <c r="S1092" s="153"/>
      <c r="T1092" s="238">
        <f t="shared" si="117"/>
        <v>0</v>
      </c>
      <c r="AA1092" s="257"/>
      <c r="AB1092" s="257"/>
    </row>
    <row r="1093" spans="1:28" x14ac:dyDescent="0.3">
      <c r="A1093" s="287">
        <v>1081</v>
      </c>
      <c r="B1093" s="161"/>
      <c r="C1093" s="150"/>
      <c r="D1093" s="150"/>
      <c r="E1093" s="150"/>
      <c r="F1093" s="152"/>
      <c r="G1093" s="152"/>
      <c r="H1093" s="154"/>
      <c r="I1093" s="155"/>
      <c r="J1093" s="159"/>
      <c r="K1093" s="159"/>
      <c r="L1093" s="337"/>
      <c r="M1093" s="343" t="str">
        <f>IF(L1093="","",LOOKUP(L1093,'Work Programme'!$A$8:$A$207,'Work Programme'!$B$8:$B$207))</f>
        <v/>
      </c>
      <c r="N1093" s="150"/>
      <c r="O1093" s="151"/>
      <c r="P1093" s="254" t="str">
        <f>IF(H1093="","",VLOOKUP(H1093,'Overview - Financial Statement'!$A$46:$B$60,2,FALSE))</f>
        <v/>
      </c>
      <c r="Q1093" s="255" t="str">
        <f t="shared" si="116"/>
        <v/>
      </c>
      <c r="R1093" s="153"/>
      <c r="S1093" s="153"/>
      <c r="T1093" s="238">
        <f t="shared" si="117"/>
        <v>0</v>
      </c>
      <c r="AA1093" s="257"/>
      <c r="AB1093" s="257"/>
    </row>
    <row r="1094" spans="1:28" x14ac:dyDescent="0.3">
      <c r="A1094" s="287">
        <v>1082</v>
      </c>
      <c r="B1094" s="161"/>
      <c r="C1094" s="150"/>
      <c r="D1094" s="150"/>
      <c r="E1094" s="150"/>
      <c r="F1094" s="152"/>
      <c r="G1094" s="152"/>
      <c r="H1094" s="154"/>
      <c r="I1094" s="155"/>
      <c r="J1094" s="159"/>
      <c r="K1094" s="159"/>
      <c r="L1094" s="337"/>
      <c r="M1094" s="343" t="str">
        <f>IF(L1094="","",LOOKUP(L1094,'Work Programme'!$A$8:$A$207,'Work Programme'!$B$8:$B$207))</f>
        <v/>
      </c>
      <c r="N1094" s="150"/>
      <c r="O1094" s="151"/>
      <c r="P1094" s="254" t="str">
        <f>IF(H1094="","",VLOOKUP(H1094,'Overview - Financial Statement'!$A$46:$B$60,2,FALSE))</f>
        <v/>
      </c>
      <c r="Q1094" s="255" t="str">
        <f t="shared" si="116"/>
        <v/>
      </c>
      <c r="R1094" s="153"/>
      <c r="S1094" s="153"/>
      <c r="T1094" s="238">
        <f t="shared" si="117"/>
        <v>0</v>
      </c>
      <c r="AA1094" s="257"/>
      <c r="AB1094" s="257"/>
    </row>
    <row r="1095" spans="1:28" x14ac:dyDescent="0.3">
      <c r="A1095" s="287">
        <v>1083</v>
      </c>
      <c r="B1095" s="161"/>
      <c r="C1095" s="150"/>
      <c r="D1095" s="150"/>
      <c r="E1095" s="150"/>
      <c r="F1095" s="152"/>
      <c r="G1095" s="152"/>
      <c r="H1095" s="154"/>
      <c r="I1095" s="155"/>
      <c r="J1095" s="159"/>
      <c r="K1095" s="159"/>
      <c r="L1095" s="337"/>
      <c r="M1095" s="343" t="str">
        <f>IF(L1095="","",LOOKUP(L1095,'Work Programme'!$A$8:$A$207,'Work Programme'!$B$8:$B$207))</f>
        <v/>
      </c>
      <c r="N1095" s="150"/>
      <c r="O1095" s="151"/>
      <c r="P1095" s="254" t="str">
        <f>IF(H1095="","",VLOOKUP(H1095,'Overview - Financial Statement'!$A$46:$B$60,2,FALSE))</f>
        <v/>
      </c>
      <c r="Q1095" s="255" t="str">
        <f t="shared" si="116"/>
        <v/>
      </c>
      <c r="R1095" s="153"/>
      <c r="S1095" s="153"/>
      <c r="T1095" s="238">
        <f t="shared" si="117"/>
        <v>0</v>
      </c>
      <c r="AA1095" s="257"/>
      <c r="AB1095" s="257"/>
    </row>
    <row r="1096" spans="1:28" x14ac:dyDescent="0.3">
      <c r="A1096" s="287">
        <v>1084</v>
      </c>
      <c r="B1096" s="161"/>
      <c r="C1096" s="150"/>
      <c r="D1096" s="150"/>
      <c r="E1096" s="150"/>
      <c r="F1096" s="152"/>
      <c r="G1096" s="152"/>
      <c r="H1096" s="154"/>
      <c r="I1096" s="155"/>
      <c r="J1096" s="159"/>
      <c r="K1096" s="159"/>
      <c r="L1096" s="337"/>
      <c r="M1096" s="343" t="str">
        <f>IF(L1096="","",LOOKUP(L1096,'Work Programme'!$A$8:$A$207,'Work Programme'!$B$8:$B$207))</f>
        <v/>
      </c>
      <c r="N1096" s="150"/>
      <c r="O1096" s="151"/>
      <c r="P1096" s="254" t="str">
        <f>IF(H1096="","",VLOOKUP(H1096,'Overview - Financial Statement'!$A$46:$B$60,2,FALSE))</f>
        <v/>
      </c>
      <c r="Q1096" s="255" t="str">
        <f t="shared" si="116"/>
        <v/>
      </c>
      <c r="R1096" s="153"/>
      <c r="S1096" s="153"/>
      <c r="T1096" s="238">
        <f t="shared" si="117"/>
        <v>0</v>
      </c>
      <c r="AA1096" s="257"/>
      <c r="AB1096" s="257"/>
    </row>
    <row r="1097" spans="1:28" x14ac:dyDescent="0.3">
      <c r="A1097" s="287">
        <v>1085</v>
      </c>
      <c r="B1097" s="161"/>
      <c r="C1097" s="150"/>
      <c r="D1097" s="150"/>
      <c r="E1097" s="150"/>
      <c r="F1097" s="152"/>
      <c r="G1097" s="152"/>
      <c r="H1097" s="154"/>
      <c r="I1097" s="155"/>
      <c r="J1097" s="159"/>
      <c r="K1097" s="159"/>
      <c r="L1097" s="337"/>
      <c r="M1097" s="343" t="str">
        <f>IF(L1097="","",LOOKUP(L1097,'Work Programme'!$A$8:$A$207,'Work Programme'!$B$8:$B$207))</f>
        <v/>
      </c>
      <c r="N1097" s="150"/>
      <c r="O1097" s="151"/>
      <c r="P1097" s="254" t="str">
        <f>IF(H1097="","",VLOOKUP(H1097,'Overview - Financial Statement'!$A$46:$B$60,2,FALSE))</f>
        <v/>
      </c>
      <c r="Q1097" s="255" t="str">
        <f t="shared" si="116"/>
        <v/>
      </c>
      <c r="R1097" s="153"/>
      <c r="S1097" s="153"/>
      <c r="T1097" s="238">
        <f t="shared" si="117"/>
        <v>0</v>
      </c>
      <c r="AA1097" s="257"/>
      <c r="AB1097" s="257"/>
    </row>
    <row r="1098" spans="1:28" x14ac:dyDescent="0.3">
      <c r="A1098" s="287">
        <v>1086</v>
      </c>
      <c r="B1098" s="161"/>
      <c r="C1098" s="150"/>
      <c r="D1098" s="150"/>
      <c r="E1098" s="150"/>
      <c r="F1098" s="152"/>
      <c r="G1098" s="152"/>
      <c r="H1098" s="154"/>
      <c r="I1098" s="155"/>
      <c r="J1098" s="159"/>
      <c r="K1098" s="159"/>
      <c r="L1098" s="337"/>
      <c r="M1098" s="343" t="str">
        <f>IF(L1098="","",LOOKUP(L1098,'Work Programme'!$A$8:$A$207,'Work Programme'!$B$8:$B$207))</f>
        <v/>
      </c>
      <c r="N1098" s="150"/>
      <c r="O1098" s="151"/>
      <c r="P1098" s="254" t="str">
        <f>IF(H1098="","",VLOOKUP(H1098,'Overview - Financial Statement'!$A$46:$B$60,2,FALSE))</f>
        <v/>
      </c>
      <c r="Q1098" s="255" t="str">
        <f t="shared" si="116"/>
        <v/>
      </c>
      <c r="R1098" s="153"/>
      <c r="S1098" s="153"/>
      <c r="T1098" s="238">
        <f t="shared" si="117"/>
        <v>0</v>
      </c>
      <c r="AA1098" s="257"/>
      <c r="AB1098" s="257"/>
    </row>
    <row r="1099" spans="1:28" x14ac:dyDescent="0.3">
      <c r="A1099" s="287">
        <v>1087</v>
      </c>
      <c r="B1099" s="161"/>
      <c r="C1099" s="150"/>
      <c r="D1099" s="150"/>
      <c r="E1099" s="150"/>
      <c r="F1099" s="152"/>
      <c r="G1099" s="152"/>
      <c r="H1099" s="154"/>
      <c r="I1099" s="155"/>
      <c r="J1099" s="159"/>
      <c r="K1099" s="159"/>
      <c r="L1099" s="337"/>
      <c r="M1099" s="343" t="str">
        <f>IF(L1099="","",LOOKUP(L1099,'Work Programme'!$A$8:$A$207,'Work Programme'!$B$8:$B$207))</f>
        <v/>
      </c>
      <c r="N1099" s="150"/>
      <c r="O1099" s="151"/>
      <c r="P1099" s="254" t="str">
        <f>IF(H1099="","",VLOOKUP(H1099,'Overview - Financial Statement'!$A$46:$B$60,2,FALSE))</f>
        <v/>
      </c>
      <c r="Q1099" s="255" t="str">
        <f t="shared" si="116"/>
        <v/>
      </c>
      <c r="R1099" s="153"/>
      <c r="S1099" s="153"/>
      <c r="T1099" s="238">
        <f t="shared" si="117"/>
        <v>0</v>
      </c>
      <c r="AA1099" s="257"/>
      <c r="AB1099" s="257"/>
    </row>
    <row r="1100" spans="1:28" x14ac:dyDescent="0.3">
      <c r="A1100" s="287">
        <v>1088</v>
      </c>
      <c r="B1100" s="161"/>
      <c r="C1100" s="150"/>
      <c r="D1100" s="150"/>
      <c r="E1100" s="150"/>
      <c r="F1100" s="152"/>
      <c r="G1100" s="152"/>
      <c r="H1100" s="154"/>
      <c r="I1100" s="155"/>
      <c r="J1100" s="159"/>
      <c r="K1100" s="159"/>
      <c r="L1100" s="337"/>
      <c r="M1100" s="343" t="str">
        <f>IF(L1100="","",LOOKUP(L1100,'Work Programme'!$A$8:$A$207,'Work Programme'!$B$8:$B$207))</f>
        <v/>
      </c>
      <c r="N1100" s="150"/>
      <c r="O1100" s="151"/>
      <c r="P1100" s="254" t="str">
        <f>IF(H1100="","",VLOOKUP(H1100,'Overview - Financial Statement'!$A$46:$B$60,2,FALSE))</f>
        <v/>
      </c>
      <c r="Q1100" s="255" t="str">
        <f t="shared" si="116"/>
        <v/>
      </c>
      <c r="R1100" s="153"/>
      <c r="S1100" s="153"/>
      <c r="T1100" s="238">
        <f t="shared" si="117"/>
        <v>0</v>
      </c>
      <c r="AA1100" s="257"/>
      <c r="AB1100" s="257"/>
    </row>
    <row r="1101" spans="1:28" x14ac:dyDescent="0.3">
      <c r="A1101" s="287">
        <v>1089</v>
      </c>
      <c r="B1101" s="161"/>
      <c r="C1101" s="150"/>
      <c r="D1101" s="150"/>
      <c r="E1101" s="150"/>
      <c r="F1101" s="152"/>
      <c r="G1101" s="152"/>
      <c r="H1101" s="154"/>
      <c r="I1101" s="155"/>
      <c r="J1101" s="159"/>
      <c r="K1101" s="159"/>
      <c r="L1101" s="337"/>
      <c r="M1101" s="343" t="str">
        <f>IF(L1101="","",LOOKUP(L1101,'Work Programme'!$A$8:$A$207,'Work Programme'!$B$8:$B$207))</f>
        <v/>
      </c>
      <c r="N1101" s="150"/>
      <c r="O1101" s="151"/>
      <c r="P1101" s="254" t="str">
        <f>IF(H1101="","",VLOOKUP(H1101,'Overview - Financial Statement'!$A$46:$B$60,2,FALSE))</f>
        <v/>
      </c>
      <c r="Q1101" s="255" t="str">
        <f t="shared" ref="Q1101:Q1164" si="118">IF(P1101="","",I1101/P1101)</f>
        <v/>
      </c>
      <c r="R1101" s="153"/>
      <c r="S1101" s="153"/>
      <c r="T1101" s="238">
        <f t="shared" si="117"/>
        <v>0</v>
      </c>
      <c r="AA1101" s="257"/>
      <c r="AB1101" s="257"/>
    </row>
    <row r="1102" spans="1:28" x14ac:dyDescent="0.3">
      <c r="A1102" s="287">
        <v>1090</v>
      </c>
      <c r="B1102" s="161"/>
      <c r="C1102" s="150"/>
      <c r="D1102" s="150"/>
      <c r="E1102" s="150"/>
      <c r="F1102" s="152"/>
      <c r="G1102" s="152"/>
      <c r="H1102" s="154"/>
      <c r="I1102" s="155"/>
      <c r="J1102" s="159"/>
      <c r="K1102" s="159"/>
      <c r="L1102" s="337"/>
      <c r="M1102" s="343" t="str">
        <f>IF(L1102="","",LOOKUP(L1102,'Work Programme'!$A$8:$A$207,'Work Programme'!$B$8:$B$207))</f>
        <v/>
      </c>
      <c r="N1102" s="150"/>
      <c r="O1102" s="151"/>
      <c r="P1102" s="254" t="str">
        <f>IF(H1102="","",VLOOKUP(H1102,'Overview - Financial Statement'!$A$46:$B$60,2,FALSE))</f>
        <v/>
      </c>
      <c r="Q1102" s="255" t="str">
        <f t="shared" si="118"/>
        <v/>
      </c>
      <c r="R1102" s="153"/>
      <c r="S1102" s="153"/>
      <c r="T1102" s="238">
        <f t="shared" si="117"/>
        <v>0</v>
      </c>
      <c r="AA1102" s="257"/>
      <c r="AB1102" s="257"/>
    </row>
    <row r="1103" spans="1:28" x14ac:dyDescent="0.3">
      <c r="A1103" s="287">
        <v>1091</v>
      </c>
      <c r="B1103" s="161"/>
      <c r="C1103" s="150"/>
      <c r="D1103" s="150"/>
      <c r="E1103" s="150"/>
      <c r="F1103" s="152"/>
      <c r="G1103" s="152"/>
      <c r="H1103" s="154"/>
      <c r="I1103" s="155"/>
      <c r="J1103" s="159"/>
      <c r="K1103" s="159"/>
      <c r="L1103" s="337"/>
      <c r="M1103" s="343" t="str">
        <f>IF(L1103="","",LOOKUP(L1103,'Work Programme'!$A$8:$A$207,'Work Programme'!$B$8:$B$207))</f>
        <v/>
      </c>
      <c r="N1103" s="150"/>
      <c r="O1103" s="151"/>
      <c r="P1103" s="254" t="str">
        <f>IF(H1103="","",VLOOKUP(H1103,'Overview - Financial Statement'!$A$46:$B$60,2,FALSE))</f>
        <v/>
      </c>
      <c r="Q1103" s="255" t="str">
        <f t="shared" si="118"/>
        <v/>
      </c>
      <c r="R1103" s="153"/>
      <c r="S1103" s="153"/>
      <c r="T1103" s="238">
        <f t="shared" ref="T1103:T1166" si="119">IF(R1103="YES",Q1103,0)</f>
        <v>0</v>
      </c>
      <c r="AA1103" s="257"/>
      <c r="AB1103" s="257"/>
    </row>
    <row r="1104" spans="1:28" x14ac:dyDescent="0.3">
      <c r="A1104" s="287">
        <v>1092</v>
      </c>
      <c r="B1104" s="161"/>
      <c r="C1104" s="150"/>
      <c r="D1104" s="150"/>
      <c r="E1104" s="150"/>
      <c r="F1104" s="152"/>
      <c r="G1104" s="152"/>
      <c r="H1104" s="154"/>
      <c r="I1104" s="155"/>
      <c r="J1104" s="159"/>
      <c r="K1104" s="159"/>
      <c r="L1104" s="337"/>
      <c r="M1104" s="343" t="str">
        <f>IF(L1104="","",LOOKUP(L1104,'Work Programme'!$A$8:$A$207,'Work Programme'!$B$8:$B$207))</f>
        <v/>
      </c>
      <c r="N1104" s="150"/>
      <c r="O1104" s="151"/>
      <c r="P1104" s="254" t="str">
        <f>IF(H1104="","",VLOOKUP(H1104,'Overview - Financial Statement'!$A$46:$B$60,2,FALSE))</f>
        <v/>
      </c>
      <c r="Q1104" s="255" t="str">
        <f t="shared" si="118"/>
        <v/>
      </c>
      <c r="R1104" s="153"/>
      <c r="S1104" s="153"/>
      <c r="T1104" s="238">
        <f t="shared" si="119"/>
        <v>0</v>
      </c>
      <c r="AA1104" s="257"/>
      <c r="AB1104" s="257"/>
    </row>
    <row r="1105" spans="1:28" x14ac:dyDescent="0.3">
      <c r="A1105" s="287">
        <v>1093</v>
      </c>
      <c r="B1105" s="161"/>
      <c r="C1105" s="150"/>
      <c r="D1105" s="150"/>
      <c r="E1105" s="150"/>
      <c r="F1105" s="152"/>
      <c r="G1105" s="152"/>
      <c r="H1105" s="154"/>
      <c r="I1105" s="155"/>
      <c r="J1105" s="159"/>
      <c r="K1105" s="159"/>
      <c r="L1105" s="337"/>
      <c r="M1105" s="343" t="str">
        <f>IF(L1105="","",LOOKUP(L1105,'Work Programme'!$A$8:$A$207,'Work Programme'!$B$8:$B$207))</f>
        <v/>
      </c>
      <c r="N1105" s="150"/>
      <c r="O1105" s="151"/>
      <c r="P1105" s="254" t="str">
        <f>IF(H1105="","",VLOOKUP(H1105,'Overview - Financial Statement'!$A$46:$B$60,2,FALSE))</f>
        <v/>
      </c>
      <c r="Q1105" s="255" t="str">
        <f t="shared" si="118"/>
        <v/>
      </c>
      <c r="R1105" s="153"/>
      <c r="S1105" s="153"/>
      <c r="T1105" s="238">
        <f t="shared" si="119"/>
        <v>0</v>
      </c>
      <c r="AA1105" s="257"/>
      <c r="AB1105" s="257"/>
    </row>
    <row r="1106" spans="1:28" x14ac:dyDescent="0.3">
      <c r="A1106" s="287">
        <v>1094</v>
      </c>
      <c r="B1106" s="161"/>
      <c r="C1106" s="150"/>
      <c r="D1106" s="150"/>
      <c r="E1106" s="150"/>
      <c r="F1106" s="152"/>
      <c r="G1106" s="152"/>
      <c r="H1106" s="154"/>
      <c r="I1106" s="155"/>
      <c r="J1106" s="159"/>
      <c r="K1106" s="159"/>
      <c r="L1106" s="337"/>
      <c r="M1106" s="343" t="str">
        <f>IF(L1106="","",LOOKUP(L1106,'Work Programme'!$A$8:$A$207,'Work Programme'!$B$8:$B$207))</f>
        <v/>
      </c>
      <c r="N1106" s="150"/>
      <c r="O1106" s="151"/>
      <c r="P1106" s="254" t="str">
        <f>IF(H1106="","",VLOOKUP(H1106,'Overview - Financial Statement'!$A$46:$B$60,2,FALSE))</f>
        <v/>
      </c>
      <c r="Q1106" s="255" t="str">
        <f t="shared" si="118"/>
        <v/>
      </c>
      <c r="R1106" s="153"/>
      <c r="S1106" s="153"/>
      <c r="T1106" s="238">
        <f t="shared" si="119"/>
        <v>0</v>
      </c>
      <c r="AA1106" s="257"/>
      <c r="AB1106" s="257"/>
    </row>
    <row r="1107" spans="1:28" x14ac:dyDescent="0.3">
      <c r="A1107" s="287">
        <v>1095</v>
      </c>
      <c r="B1107" s="161"/>
      <c r="C1107" s="150"/>
      <c r="D1107" s="150"/>
      <c r="E1107" s="150"/>
      <c r="F1107" s="152"/>
      <c r="G1107" s="152"/>
      <c r="H1107" s="154"/>
      <c r="I1107" s="155"/>
      <c r="J1107" s="159"/>
      <c r="K1107" s="159"/>
      <c r="L1107" s="337"/>
      <c r="M1107" s="343" t="str">
        <f>IF(L1107="","",LOOKUP(L1107,'Work Programme'!$A$8:$A$207,'Work Programme'!$B$8:$B$207))</f>
        <v/>
      </c>
      <c r="N1107" s="150"/>
      <c r="O1107" s="151"/>
      <c r="P1107" s="254" t="str">
        <f>IF(H1107="","",VLOOKUP(H1107,'Overview - Financial Statement'!$A$46:$B$60,2,FALSE))</f>
        <v/>
      </c>
      <c r="Q1107" s="255" t="str">
        <f t="shared" si="118"/>
        <v/>
      </c>
      <c r="R1107" s="153"/>
      <c r="S1107" s="153"/>
      <c r="T1107" s="238">
        <f t="shared" si="119"/>
        <v>0</v>
      </c>
      <c r="AA1107" s="257"/>
      <c r="AB1107" s="257"/>
    </row>
    <row r="1108" spans="1:28" x14ac:dyDescent="0.3">
      <c r="A1108" s="287">
        <v>1096</v>
      </c>
      <c r="B1108" s="161"/>
      <c r="C1108" s="150"/>
      <c r="D1108" s="150"/>
      <c r="E1108" s="150"/>
      <c r="F1108" s="152"/>
      <c r="G1108" s="152"/>
      <c r="H1108" s="154"/>
      <c r="I1108" s="155"/>
      <c r="J1108" s="159"/>
      <c r="K1108" s="159"/>
      <c r="L1108" s="337"/>
      <c r="M1108" s="343" t="str">
        <f>IF(L1108="","",LOOKUP(L1108,'Work Programme'!$A$8:$A$207,'Work Programme'!$B$8:$B$207))</f>
        <v/>
      </c>
      <c r="N1108" s="150"/>
      <c r="O1108" s="151"/>
      <c r="P1108" s="254" t="str">
        <f>IF(H1108="","",VLOOKUP(H1108,'Overview - Financial Statement'!$A$46:$B$60,2,FALSE))</f>
        <v/>
      </c>
      <c r="Q1108" s="255" t="str">
        <f t="shared" si="118"/>
        <v/>
      </c>
      <c r="R1108" s="153"/>
      <c r="S1108" s="153"/>
      <c r="T1108" s="238">
        <f t="shared" si="119"/>
        <v>0</v>
      </c>
      <c r="AA1108" s="257"/>
      <c r="AB1108" s="257"/>
    </row>
    <row r="1109" spans="1:28" x14ac:dyDescent="0.3">
      <c r="A1109" s="287">
        <v>1097</v>
      </c>
      <c r="B1109" s="161"/>
      <c r="C1109" s="150"/>
      <c r="D1109" s="150"/>
      <c r="E1109" s="150"/>
      <c r="F1109" s="152"/>
      <c r="G1109" s="152"/>
      <c r="H1109" s="154"/>
      <c r="I1109" s="155"/>
      <c r="J1109" s="159"/>
      <c r="K1109" s="159"/>
      <c r="L1109" s="337"/>
      <c r="M1109" s="343" t="str">
        <f>IF(L1109="","",LOOKUP(L1109,'Work Programme'!$A$8:$A$207,'Work Programme'!$B$8:$B$207))</f>
        <v/>
      </c>
      <c r="N1109" s="150"/>
      <c r="O1109" s="151"/>
      <c r="P1109" s="254" t="str">
        <f>IF(H1109="","",VLOOKUP(H1109,'Overview - Financial Statement'!$A$46:$B$60,2,FALSE))</f>
        <v/>
      </c>
      <c r="Q1109" s="255" t="str">
        <f t="shared" si="118"/>
        <v/>
      </c>
      <c r="R1109" s="153"/>
      <c r="S1109" s="153"/>
      <c r="T1109" s="238">
        <f t="shared" si="119"/>
        <v>0</v>
      </c>
      <c r="AA1109" s="257"/>
      <c r="AB1109" s="257"/>
    </row>
    <row r="1110" spans="1:28" x14ac:dyDescent="0.3">
      <c r="A1110" s="287">
        <v>1098</v>
      </c>
      <c r="B1110" s="161"/>
      <c r="C1110" s="150"/>
      <c r="D1110" s="150"/>
      <c r="E1110" s="150"/>
      <c r="F1110" s="152"/>
      <c r="G1110" s="152"/>
      <c r="H1110" s="154"/>
      <c r="I1110" s="155"/>
      <c r="J1110" s="159"/>
      <c r="K1110" s="159"/>
      <c r="L1110" s="337"/>
      <c r="M1110" s="343" t="str">
        <f>IF(L1110="","",LOOKUP(L1110,'Work Programme'!$A$8:$A$207,'Work Programme'!$B$8:$B$207))</f>
        <v/>
      </c>
      <c r="N1110" s="150"/>
      <c r="O1110" s="151"/>
      <c r="P1110" s="254" t="str">
        <f>IF(H1110="","",VLOOKUP(H1110,'Overview - Financial Statement'!$A$46:$B$60,2,FALSE))</f>
        <v/>
      </c>
      <c r="Q1110" s="255" t="str">
        <f t="shared" si="118"/>
        <v/>
      </c>
      <c r="R1110" s="153"/>
      <c r="S1110" s="153"/>
      <c r="T1110" s="238">
        <f t="shared" si="119"/>
        <v>0</v>
      </c>
      <c r="AA1110" s="257"/>
      <c r="AB1110" s="257"/>
    </row>
    <row r="1111" spans="1:28" x14ac:dyDescent="0.3">
      <c r="A1111" s="287">
        <v>1099</v>
      </c>
      <c r="B1111" s="161"/>
      <c r="C1111" s="150"/>
      <c r="D1111" s="150"/>
      <c r="E1111" s="150"/>
      <c r="F1111" s="152"/>
      <c r="G1111" s="152"/>
      <c r="H1111" s="154"/>
      <c r="I1111" s="155"/>
      <c r="J1111" s="159"/>
      <c r="K1111" s="159"/>
      <c r="L1111" s="337"/>
      <c r="M1111" s="343" t="str">
        <f>IF(L1111="","",LOOKUP(L1111,'Work Programme'!$A$8:$A$207,'Work Programme'!$B$8:$B$207))</f>
        <v/>
      </c>
      <c r="N1111" s="150"/>
      <c r="O1111" s="151"/>
      <c r="P1111" s="254" t="str">
        <f>IF(H1111="","",VLOOKUP(H1111,'Overview - Financial Statement'!$A$46:$B$60,2,FALSE))</f>
        <v/>
      </c>
      <c r="Q1111" s="255" t="str">
        <f t="shared" si="118"/>
        <v/>
      </c>
      <c r="R1111" s="153"/>
      <c r="S1111" s="153"/>
      <c r="T1111" s="238">
        <f t="shared" si="119"/>
        <v>0</v>
      </c>
      <c r="AA1111" s="257"/>
      <c r="AB1111" s="257"/>
    </row>
    <row r="1112" spans="1:28" x14ac:dyDescent="0.3">
      <c r="A1112" s="287">
        <v>1100</v>
      </c>
      <c r="B1112" s="161"/>
      <c r="C1112" s="150"/>
      <c r="D1112" s="150"/>
      <c r="E1112" s="150"/>
      <c r="F1112" s="152"/>
      <c r="G1112" s="152"/>
      <c r="H1112" s="154"/>
      <c r="I1112" s="155"/>
      <c r="J1112" s="159"/>
      <c r="K1112" s="159"/>
      <c r="L1112" s="337"/>
      <c r="M1112" s="343" t="str">
        <f>IF(L1112="","",LOOKUP(L1112,'Work Programme'!$A$8:$A$207,'Work Programme'!$B$8:$B$207))</f>
        <v/>
      </c>
      <c r="N1112" s="150"/>
      <c r="O1112" s="151"/>
      <c r="P1112" s="254" t="str">
        <f>IF(H1112="","",VLOOKUP(H1112,'Overview - Financial Statement'!$A$46:$B$60,2,FALSE))</f>
        <v/>
      </c>
      <c r="Q1112" s="255" t="str">
        <f t="shared" si="118"/>
        <v/>
      </c>
      <c r="R1112" s="153"/>
      <c r="S1112" s="153"/>
      <c r="T1112" s="238">
        <f t="shared" si="119"/>
        <v>0</v>
      </c>
      <c r="AA1112" s="257"/>
      <c r="AB1112" s="257"/>
    </row>
    <row r="1113" spans="1:28" x14ac:dyDescent="0.3">
      <c r="A1113" s="287">
        <v>1101</v>
      </c>
      <c r="B1113" s="161"/>
      <c r="C1113" s="150"/>
      <c r="D1113" s="150"/>
      <c r="E1113" s="150"/>
      <c r="F1113" s="152"/>
      <c r="G1113" s="152"/>
      <c r="H1113" s="154"/>
      <c r="I1113" s="155"/>
      <c r="J1113" s="159"/>
      <c r="K1113" s="159"/>
      <c r="L1113" s="337"/>
      <c r="M1113" s="343" t="str">
        <f>IF(L1113="","",LOOKUP(L1113,'Work Programme'!$A$8:$A$207,'Work Programme'!$B$8:$B$207))</f>
        <v/>
      </c>
      <c r="N1113" s="150"/>
      <c r="O1113" s="151"/>
      <c r="P1113" s="254" t="str">
        <f>IF(H1113="","",VLOOKUP(H1113,'Overview - Financial Statement'!$A$46:$B$60,2,FALSE))</f>
        <v/>
      </c>
      <c r="Q1113" s="255" t="str">
        <f t="shared" si="118"/>
        <v/>
      </c>
      <c r="R1113" s="153"/>
      <c r="S1113" s="153"/>
      <c r="T1113" s="238">
        <f t="shared" si="119"/>
        <v>0</v>
      </c>
      <c r="AA1113" s="257"/>
      <c r="AB1113" s="257"/>
    </row>
    <row r="1114" spans="1:28" x14ac:dyDescent="0.3">
      <c r="A1114" s="287">
        <v>1102</v>
      </c>
      <c r="B1114" s="161"/>
      <c r="C1114" s="150"/>
      <c r="D1114" s="150"/>
      <c r="E1114" s="150"/>
      <c r="F1114" s="152"/>
      <c r="G1114" s="152"/>
      <c r="H1114" s="154"/>
      <c r="I1114" s="155"/>
      <c r="J1114" s="159"/>
      <c r="K1114" s="159"/>
      <c r="L1114" s="337"/>
      <c r="M1114" s="343" t="str">
        <f>IF(L1114="","",LOOKUP(L1114,'Work Programme'!$A$8:$A$207,'Work Programme'!$B$8:$B$207))</f>
        <v/>
      </c>
      <c r="N1114" s="150"/>
      <c r="O1114" s="151"/>
      <c r="P1114" s="254" t="str">
        <f>IF(H1114="","",VLOOKUP(H1114,'Overview - Financial Statement'!$A$46:$B$60,2,FALSE))</f>
        <v/>
      </c>
      <c r="Q1114" s="255" t="str">
        <f t="shared" si="118"/>
        <v/>
      </c>
      <c r="R1114" s="153"/>
      <c r="S1114" s="153"/>
      <c r="T1114" s="238">
        <f t="shared" si="119"/>
        <v>0</v>
      </c>
      <c r="AA1114" s="257"/>
      <c r="AB1114" s="257"/>
    </row>
    <row r="1115" spans="1:28" x14ac:dyDescent="0.3">
      <c r="A1115" s="287">
        <v>1103</v>
      </c>
      <c r="B1115" s="161"/>
      <c r="C1115" s="150"/>
      <c r="D1115" s="150"/>
      <c r="E1115" s="150"/>
      <c r="F1115" s="152"/>
      <c r="G1115" s="152"/>
      <c r="H1115" s="154"/>
      <c r="I1115" s="155"/>
      <c r="J1115" s="159"/>
      <c r="K1115" s="159"/>
      <c r="L1115" s="337"/>
      <c r="M1115" s="343" t="str">
        <f>IF(L1115="","",LOOKUP(L1115,'Work Programme'!$A$8:$A$207,'Work Programme'!$B$8:$B$207))</f>
        <v/>
      </c>
      <c r="N1115" s="150"/>
      <c r="O1115" s="151"/>
      <c r="P1115" s="254" t="str">
        <f>IF(H1115="","",VLOOKUP(H1115,'Overview - Financial Statement'!$A$46:$B$60,2,FALSE))</f>
        <v/>
      </c>
      <c r="Q1115" s="255" t="str">
        <f t="shared" si="118"/>
        <v/>
      </c>
      <c r="R1115" s="153"/>
      <c r="S1115" s="153"/>
      <c r="T1115" s="238">
        <f t="shared" si="119"/>
        <v>0</v>
      </c>
      <c r="AA1115" s="257"/>
      <c r="AB1115" s="257"/>
    </row>
    <row r="1116" spans="1:28" x14ac:dyDescent="0.3">
      <c r="A1116" s="287">
        <v>1104</v>
      </c>
      <c r="B1116" s="161"/>
      <c r="C1116" s="150"/>
      <c r="D1116" s="150"/>
      <c r="E1116" s="150"/>
      <c r="F1116" s="152"/>
      <c r="G1116" s="152"/>
      <c r="H1116" s="154"/>
      <c r="I1116" s="155"/>
      <c r="J1116" s="159"/>
      <c r="K1116" s="159"/>
      <c r="L1116" s="337"/>
      <c r="M1116" s="343" t="str">
        <f>IF(L1116="","",LOOKUP(L1116,'Work Programme'!$A$8:$A$207,'Work Programme'!$B$8:$B$207))</f>
        <v/>
      </c>
      <c r="N1116" s="150"/>
      <c r="O1116" s="151"/>
      <c r="P1116" s="254" t="str">
        <f>IF(H1116="","",VLOOKUP(H1116,'Overview - Financial Statement'!$A$46:$B$60,2,FALSE))</f>
        <v/>
      </c>
      <c r="Q1116" s="255" t="str">
        <f t="shared" si="118"/>
        <v/>
      </c>
      <c r="R1116" s="153"/>
      <c r="S1116" s="153"/>
      <c r="T1116" s="238">
        <f t="shared" si="119"/>
        <v>0</v>
      </c>
      <c r="AA1116" s="257"/>
      <c r="AB1116" s="257"/>
    </row>
    <row r="1117" spans="1:28" x14ac:dyDescent="0.3">
      <c r="A1117" s="287">
        <v>1105</v>
      </c>
      <c r="B1117" s="161"/>
      <c r="C1117" s="150"/>
      <c r="D1117" s="150"/>
      <c r="E1117" s="150"/>
      <c r="F1117" s="152"/>
      <c r="G1117" s="152"/>
      <c r="H1117" s="154"/>
      <c r="I1117" s="155"/>
      <c r="J1117" s="159"/>
      <c r="K1117" s="159"/>
      <c r="L1117" s="337"/>
      <c r="M1117" s="343" t="str">
        <f>IF(L1117="","",LOOKUP(L1117,'Work Programme'!$A$8:$A$207,'Work Programme'!$B$8:$B$207))</f>
        <v/>
      </c>
      <c r="N1117" s="150"/>
      <c r="O1117" s="151"/>
      <c r="P1117" s="254" t="str">
        <f>IF(H1117="","",VLOOKUP(H1117,'Overview - Financial Statement'!$A$46:$B$60,2,FALSE))</f>
        <v/>
      </c>
      <c r="Q1117" s="255" t="str">
        <f t="shared" si="118"/>
        <v/>
      </c>
      <c r="R1117" s="153"/>
      <c r="S1117" s="153"/>
      <c r="T1117" s="238">
        <f t="shared" si="119"/>
        <v>0</v>
      </c>
      <c r="AA1117" s="257"/>
      <c r="AB1117" s="257"/>
    </row>
    <row r="1118" spans="1:28" x14ac:dyDescent="0.3">
      <c r="A1118" s="287">
        <v>1106</v>
      </c>
      <c r="B1118" s="161"/>
      <c r="C1118" s="150"/>
      <c r="D1118" s="150"/>
      <c r="E1118" s="150"/>
      <c r="F1118" s="152"/>
      <c r="G1118" s="152"/>
      <c r="H1118" s="154"/>
      <c r="I1118" s="155"/>
      <c r="J1118" s="159"/>
      <c r="K1118" s="159"/>
      <c r="L1118" s="337"/>
      <c r="M1118" s="343" t="str">
        <f>IF(L1118="","",LOOKUP(L1118,'Work Programme'!$A$8:$A$207,'Work Programme'!$B$8:$B$207))</f>
        <v/>
      </c>
      <c r="N1118" s="150"/>
      <c r="O1118" s="151"/>
      <c r="P1118" s="254" t="str">
        <f>IF(H1118="","",VLOOKUP(H1118,'Overview - Financial Statement'!$A$46:$B$60,2,FALSE))</f>
        <v/>
      </c>
      <c r="Q1118" s="255" t="str">
        <f t="shared" si="118"/>
        <v/>
      </c>
      <c r="R1118" s="153"/>
      <c r="S1118" s="153"/>
      <c r="T1118" s="238">
        <f t="shared" si="119"/>
        <v>0</v>
      </c>
      <c r="AA1118" s="257"/>
      <c r="AB1118" s="257"/>
    </row>
    <row r="1119" spans="1:28" x14ac:dyDescent="0.3">
      <c r="A1119" s="287">
        <v>1107</v>
      </c>
      <c r="B1119" s="161"/>
      <c r="C1119" s="150"/>
      <c r="D1119" s="150"/>
      <c r="E1119" s="150"/>
      <c r="F1119" s="152"/>
      <c r="G1119" s="152"/>
      <c r="H1119" s="154"/>
      <c r="I1119" s="155"/>
      <c r="J1119" s="159"/>
      <c r="K1119" s="159"/>
      <c r="L1119" s="337"/>
      <c r="M1119" s="343" t="str">
        <f>IF(L1119="","",LOOKUP(L1119,'Work Programme'!$A$8:$A$207,'Work Programme'!$B$8:$B$207))</f>
        <v/>
      </c>
      <c r="N1119" s="150"/>
      <c r="O1119" s="151"/>
      <c r="P1119" s="254" t="str">
        <f>IF(H1119="","",VLOOKUP(H1119,'Overview - Financial Statement'!$A$46:$B$60,2,FALSE))</f>
        <v/>
      </c>
      <c r="Q1119" s="255" t="str">
        <f t="shared" si="118"/>
        <v/>
      </c>
      <c r="R1119" s="153"/>
      <c r="S1119" s="153"/>
      <c r="T1119" s="238">
        <f t="shared" si="119"/>
        <v>0</v>
      </c>
      <c r="AA1119" s="257"/>
      <c r="AB1119" s="257"/>
    </row>
    <row r="1120" spans="1:28" x14ac:dyDescent="0.3">
      <c r="A1120" s="287">
        <v>1108</v>
      </c>
      <c r="B1120" s="161"/>
      <c r="C1120" s="150"/>
      <c r="D1120" s="150"/>
      <c r="E1120" s="150"/>
      <c r="F1120" s="152"/>
      <c r="G1120" s="152"/>
      <c r="H1120" s="154"/>
      <c r="I1120" s="155"/>
      <c r="J1120" s="159"/>
      <c r="K1120" s="159"/>
      <c r="L1120" s="337"/>
      <c r="M1120" s="343" t="str">
        <f>IF(L1120="","",LOOKUP(L1120,'Work Programme'!$A$8:$A$207,'Work Programme'!$B$8:$B$207))</f>
        <v/>
      </c>
      <c r="N1120" s="150"/>
      <c r="O1120" s="151"/>
      <c r="P1120" s="254" t="str">
        <f>IF(H1120="","",VLOOKUP(H1120,'Overview - Financial Statement'!$A$46:$B$60,2,FALSE))</f>
        <v/>
      </c>
      <c r="Q1120" s="255" t="str">
        <f t="shared" si="118"/>
        <v/>
      </c>
      <c r="R1120" s="153"/>
      <c r="S1120" s="153"/>
      <c r="T1120" s="238">
        <f t="shared" si="119"/>
        <v>0</v>
      </c>
      <c r="AA1120" s="257"/>
      <c r="AB1120" s="257"/>
    </row>
    <row r="1121" spans="1:28" x14ac:dyDescent="0.3">
      <c r="A1121" s="287">
        <v>1109</v>
      </c>
      <c r="B1121" s="161"/>
      <c r="C1121" s="150"/>
      <c r="D1121" s="150"/>
      <c r="E1121" s="150"/>
      <c r="F1121" s="152"/>
      <c r="G1121" s="152"/>
      <c r="H1121" s="154"/>
      <c r="I1121" s="155"/>
      <c r="J1121" s="159"/>
      <c r="K1121" s="159"/>
      <c r="L1121" s="337"/>
      <c r="M1121" s="343" t="str">
        <f>IF(L1121="","",LOOKUP(L1121,'Work Programme'!$A$8:$A$207,'Work Programme'!$B$8:$B$207))</f>
        <v/>
      </c>
      <c r="N1121" s="150"/>
      <c r="O1121" s="151"/>
      <c r="P1121" s="254" t="str">
        <f>IF(H1121="","",VLOOKUP(H1121,'Overview - Financial Statement'!$A$46:$B$60,2,FALSE))</f>
        <v/>
      </c>
      <c r="Q1121" s="255" t="str">
        <f t="shared" si="118"/>
        <v/>
      </c>
      <c r="R1121" s="153"/>
      <c r="S1121" s="153"/>
      <c r="T1121" s="238">
        <f t="shared" si="119"/>
        <v>0</v>
      </c>
      <c r="AA1121" s="257"/>
      <c r="AB1121" s="257"/>
    </row>
    <row r="1122" spans="1:28" x14ac:dyDescent="0.3">
      <c r="A1122" s="287">
        <v>1110</v>
      </c>
      <c r="B1122" s="161"/>
      <c r="C1122" s="150"/>
      <c r="D1122" s="150"/>
      <c r="E1122" s="150"/>
      <c r="F1122" s="152"/>
      <c r="G1122" s="152"/>
      <c r="H1122" s="154"/>
      <c r="I1122" s="155"/>
      <c r="J1122" s="159"/>
      <c r="K1122" s="159"/>
      <c r="L1122" s="337"/>
      <c r="M1122" s="343" t="str">
        <f>IF(L1122="","",LOOKUP(L1122,'Work Programme'!$A$8:$A$207,'Work Programme'!$B$8:$B$207))</f>
        <v/>
      </c>
      <c r="N1122" s="150"/>
      <c r="O1122" s="151"/>
      <c r="P1122" s="254" t="str">
        <f>IF(H1122="","",VLOOKUP(H1122,'Overview - Financial Statement'!$A$46:$B$60,2,FALSE))</f>
        <v/>
      </c>
      <c r="Q1122" s="255" t="str">
        <f t="shared" si="118"/>
        <v/>
      </c>
      <c r="R1122" s="153"/>
      <c r="S1122" s="153"/>
      <c r="T1122" s="238">
        <f t="shared" si="119"/>
        <v>0</v>
      </c>
      <c r="AA1122" s="257"/>
      <c r="AB1122" s="257"/>
    </row>
    <row r="1123" spans="1:28" x14ac:dyDescent="0.3">
      <c r="A1123" s="287">
        <v>1111</v>
      </c>
      <c r="B1123" s="161"/>
      <c r="C1123" s="150"/>
      <c r="D1123" s="150"/>
      <c r="E1123" s="150"/>
      <c r="F1123" s="152"/>
      <c r="G1123" s="152"/>
      <c r="H1123" s="154"/>
      <c r="I1123" s="155"/>
      <c r="J1123" s="159"/>
      <c r="K1123" s="159"/>
      <c r="L1123" s="337"/>
      <c r="M1123" s="343" t="str">
        <f>IF(L1123="","",LOOKUP(L1123,'Work Programme'!$A$8:$A$207,'Work Programme'!$B$8:$B$207))</f>
        <v/>
      </c>
      <c r="N1123" s="150"/>
      <c r="O1123" s="151"/>
      <c r="P1123" s="254" t="str">
        <f>IF(H1123="","",VLOOKUP(H1123,'Overview - Financial Statement'!$A$46:$B$60,2,FALSE))</f>
        <v/>
      </c>
      <c r="Q1123" s="255" t="str">
        <f t="shared" si="118"/>
        <v/>
      </c>
      <c r="R1123" s="153"/>
      <c r="S1123" s="153"/>
      <c r="T1123" s="238">
        <f t="shared" si="119"/>
        <v>0</v>
      </c>
      <c r="AA1123" s="257"/>
      <c r="AB1123" s="257"/>
    </row>
    <row r="1124" spans="1:28" x14ac:dyDescent="0.3">
      <c r="A1124" s="287">
        <v>1112</v>
      </c>
      <c r="B1124" s="161"/>
      <c r="C1124" s="150"/>
      <c r="D1124" s="150"/>
      <c r="E1124" s="150"/>
      <c r="F1124" s="152"/>
      <c r="G1124" s="152"/>
      <c r="H1124" s="154"/>
      <c r="I1124" s="155"/>
      <c r="J1124" s="159"/>
      <c r="K1124" s="159"/>
      <c r="L1124" s="337"/>
      <c r="M1124" s="343" t="str">
        <f>IF(L1124="","",LOOKUP(L1124,'Work Programme'!$A$8:$A$207,'Work Programme'!$B$8:$B$207))</f>
        <v/>
      </c>
      <c r="N1124" s="150"/>
      <c r="O1124" s="151"/>
      <c r="P1124" s="254" t="str">
        <f>IF(H1124="","",VLOOKUP(H1124,'Overview - Financial Statement'!$A$46:$B$60,2,FALSE))</f>
        <v/>
      </c>
      <c r="Q1124" s="255" t="str">
        <f t="shared" si="118"/>
        <v/>
      </c>
      <c r="R1124" s="153"/>
      <c r="S1124" s="153"/>
      <c r="T1124" s="238">
        <f t="shared" si="119"/>
        <v>0</v>
      </c>
      <c r="AA1124" s="257"/>
      <c r="AB1124" s="257"/>
    </row>
    <row r="1125" spans="1:28" x14ac:dyDescent="0.3">
      <c r="A1125" s="287">
        <v>1113</v>
      </c>
      <c r="B1125" s="161"/>
      <c r="C1125" s="150"/>
      <c r="D1125" s="150"/>
      <c r="E1125" s="150"/>
      <c r="F1125" s="152"/>
      <c r="G1125" s="152"/>
      <c r="H1125" s="154"/>
      <c r="I1125" s="155"/>
      <c r="J1125" s="159"/>
      <c r="K1125" s="159"/>
      <c r="L1125" s="337"/>
      <c r="M1125" s="343" t="str">
        <f>IF(L1125="","",LOOKUP(L1125,'Work Programme'!$A$8:$A$207,'Work Programme'!$B$8:$B$207))</f>
        <v/>
      </c>
      <c r="N1125" s="150"/>
      <c r="O1125" s="151"/>
      <c r="P1125" s="254" t="str">
        <f>IF(H1125="","",VLOOKUP(H1125,'Overview - Financial Statement'!$A$46:$B$60,2,FALSE))</f>
        <v/>
      </c>
      <c r="Q1125" s="255" t="str">
        <f t="shared" si="118"/>
        <v/>
      </c>
      <c r="R1125" s="153"/>
      <c r="S1125" s="153"/>
      <c r="T1125" s="238">
        <f t="shared" si="119"/>
        <v>0</v>
      </c>
      <c r="AA1125" s="257"/>
      <c r="AB1125" s="257"/>
    </row>
    <row r="1126" spans="1:28" x14ac:dyDescent="0.3">
      <c r="A1126" s="287">
        <v>1114</v>
      </c>
      <c r="B1126" s="161"/>
      <c r="C1126" s="150"/>
      <c r="D1126" s="150"/>
      <c r="E1126" s="150"/>
      <c r="F1126" s="152"/>
      <c r="G1126" s="152"/>
      <c r="H1126" s="154"/>
      <c r="I1126" s="155"/>
      <c r="J1126" s="159"/>
      <c r="K1126" s="159"/>
      <c r="L1126" s="337"/>
      <c r="M1126" s="343" t="str">
        <f>IF(L1126="","",LOOKUP(L1126,'Work Programme'!$A$8:$A$207,'Work Programme'!$B$8:$B$207))</f>
        <v/>
      </c>
      <c r="N1126" s="150"/>
      <c r="O1126" s="151"/>
      <c r="P1126" s="254" t="str">
        <f>IF(H1126="","",VLOOKUP(H1126,'Overview - Financial Statement'!$A$46:$B$60,2,FALSE))</f>
        <v/>
      </c>
      <c r="Q1126" s="255" t="str">
        <f t="shared" si="118"/>
        <v/>
      </c>
      <c r="R1126" s="153"/>
      <c r="S1126" s="153"/>
      <c r="T1126" s="238">
        <f t="shared" si="119"/>
        <v>0</v>
      </c>
      <c r="AA1126" s="257"/>
      <c r="AB1126" s="257"/>
    </row>
    <row r="1127" spans="1:28" x14ac:dyDescent="0.3">
      <c r="A1127" s="287">
        <v>1115</v>
      </c>
      <c r="B1127" s="161"/>
      <c r="C1127" s="150"/>
      <c r="D1127" s="150"/>
      <c r="E1127" s="150"/>
      <c r="F1127" s="152"/>
      <c r="G1127" s="152"/>
      <c r="H1127" s="154"/>
      <c r="I1127" s="155"/>
      <c r="J1127" s="159"/>
      <c r="K1127" s="159"/>
      <c r="L1127" s="337"/>
      <c r="M1127" s="343" t="str">
        <f>IF(L1127="","",LOOKUP(L1127,'Work Programme'!$A$8:$A$207,'Work Programme'!$B$8:$B$207))</f>
        <v/>
      </c>
      <c r="N1127" s="150"/>
      <c r="O1127" s="151"/>
      <c r="P1127" s="254" t="str">
        <f>IF(H1127="","",VLOOKUP(H1127,'Overview - Financial Statement'!$A$46:$B$60,2,FALSE))</f>
        <v/>
      </c>
      <c r="Q1127" s="255" t="str">
        <f t="shared" si="118"/>
        <v/>
      </c>
      <c r="R1127" s="153"/>
      <c r="S1127" s="153"/>
      <c r="T1127" s="238">
        <f t="shared" si="119"/>
        <v>0</v>
      </c>
      <c r="AA1127" s="257"/>
      <c r="AB1127" s="257"/>
    </row>
    <row r="1128" spans="1:28" x14ac:dyDescent="0.3">
      <c r="A1128" s="287">
        <v>1116</v>
      </c>
      <c r="B1128" s="161"/>
      <c r="C1128" s="150"/>
      <c r="D1128" s="150"/>
      <c r="E1128" s="150"/>
      <c r="F1128" s="152"/>
      <c r="G1128" s="152"/>
      <c r="H1128" s="154"/>
      <c r="I1128" s="155"/>
      <c r="J1128" s="159"/>
      <c r="K1128" s="159"/>
      <c r="L1128" s="337"/>
      <c r="M1128" s="343" t="str">
        <f>IF(L1128="","",LOOKUP(L1128,'Work Programme'!$A$8:$A$207,'Work Programme'!$B$8:$B$207))</f>
        <v/>
      </c>
      <c r="N1128" s="150"/>
      <c r="O1128" s="151"/>
      <c r="P1128" s="254" t="str">
        <f>IF(H1128="","",VLOOKUP(H1128,'Overview - Financial Statement'!$A$46:$B$60,2,FALSE))</f>
        <v/>
      </c>
      <c r="Q1128" s="255" t="str">
        <f t="shared" si="118"/>
        <v/>
      </c>
      <c r="R1128" s="153"/>
      <c r="S1128" s="153"/>
      <c r="T1128" s="238">
        <f t="shared" si="119"/>
        <v>0</v>
      </c>
      <c r="AA1128" s="257"/>
      <c r="AB1128" s="257"/>
    </row>
    <row r="1129" spans="1:28" x14ac:dyDescent="0.3">
      <c r="A1129" s="287">
        <v>1117</v>
      </c>
      <c r="B1129" s="161"/>
      <c r="C1129" s="150"/>
      <c r="D1129" s="150"/>
      <c r="E1129" s="150"/>
      <c r="F1129" s="152"/>
      <c r="G1129" s="152"/>
      <c r="H1129" s="154"/>
      <c r="I1129" s="155"/>
      <c r="J1129" s="159"/>
      <c r="K1129" s="159"/>
      <c r="L1129" s="337"/>
      <c r="M1129" s="343" t="str">
        <f>IF(L1129="","",LOOKUP(L1129,'Work Programme'!$A$8:$A$207,'Work Programme'!$B$8:$B$207))</f>
        <v/>
      </c>
      <c r="N1129" s="150"/>
      <c r="O1129" s="151"/>
      <c r="P1129" s="254" t="str">
        <f>IF(H1129="","",VLOOKUP(H1129,'Overview - Financial Statement'!$A$46:$B$60,2,FALSE))</f>
        <v/>
      </c>
      <c r="Q1129" s="255" t="str">
        <f t="shared" si="118"/>
        <v/>
      </c>
      <c r="R1129" s="153"/>
      <c r="S1129" s="153"/>
      <c r="T1129" s="238">
        <f t="shared" si="119"/>
        <v>0</v>
      </c>
      <c r="AA1129" s="257"/>
      <c r="AB1129" s="257"/>
    </row>
    <row r="1130" spans="1:28" x14ac:dyDescent="0.3">
      <c r="A1130" s="287">
        <v>1118</v>
      </c>
      <c r="B1130" s="161"/>
      <c r="C1130" s="150"/>
      <c r="D1130" s="150"/>
      <c r="E1130" s="150"/>
      <c r="F1130" s="152"/>
      <c r="G1130" s="152"/>
      <c r="H1130" s="154"/>
      <c r="I1130" s="155"/>
      <c r="J1130" s="159"/>
      <c r="K1130" s="159"/>
      <c r="L1130" s="337"/>
      <c r="M1130" s="343" t="str">
        <f>IF(L1130="","",LOOKUP(L1130,'Work Programme'!$A$8:$A$207,'Work Programme'!$B$8:$B$207))</f>
        <v/>
      </c>
      <c r="N1130" s="150"/>
      <c r="O1130" s="151"/>
      <c r="P1130" s="254" t="str">
        <f>IF(H1130="","",VLOOKUP(H1130,'Overview - Financial Statement'!$A$46:$B$60,2,FALSE))</f>
        <v/>
      </c>
      <c r="Q1130" s="255" t="str">
        <f t="shared" si="118"/>
        <v/>
      </c>
      <c r="R1130" s="153"/>
      <c r="S1130" s="153"/>
      <c r="T1130" s="238">
        <f t="shared" si="119"/>
        <v>0</v>
      </c>
      <c r="AA1130" s="257"/>
      <c r="AB1130" s="257"/>
    </row>
    <row r="1131" spans="1:28" x14ac:dyDescent="0.3">
      <c r="A1131" s="287">
        <v>1119</v>
      </c>
      <c r="B1131" s="161"/>
      <c r="C1131" s="150"/>
      <c r="D1131" s="150"/>
      <c r="E1131" s="150"/>
      <c r="F1131" s="152"/>
      <c r="G1131" s="152"/>
      <c r="H1131" s="154"/>
      <c r="I1131" s="155"/>
      <c r="J1131" s="159"/>
      <c r="K1131" s="159"/>
      <c r="L1131" s="337"/>
      <c r="M1131" s="343" t="str">
        <f>IF(L1131="","",LOOKUP(L1131,'Work Programme'!$A$8:$A$207,'Work Programme'!$B$8:$B$207))</f>
        <v/>
      </c>
      <c r="N1131" s="150"/>
      <c r="O1131" s="151"/>
      <c r="P1131" s="254" t="str">
        <f>IF(H1131="","",VLOOKUP(H1131,'Overview - Financial Statement'!$A$46:$B$60,2,FALSE))</f>
        <v/>
      </c>
      <c r="Q1131" s="255" t="str">
        <f t="shared" si="118"/>
        <v/>
      </c>
      <c r="R1131" s="153"/>
      <c r="S1131" s="153"/>
      <c r="T1131" s="238">
        <f t="shared" si="119"/>
        <v>0</v>
      </c>
      <c r="AA1131" s="257"/>
      <c r="AB1131" s="257"/>
    </row>
    <row r="1132" spans="1:28" x14ac:dyDescent="0.3">
      <c r="A1132" s="287">
        <v>1120</v>
      </c>
      <c r="B1132" s="161"/>
      <c r="C1132" s="150"/>
      <c r="D1132" s="150"/>
      <c r="E1132" s="150"/>
      <c r="F1132" s="152"/>
      <c r="G1132" s="152"/>
      <c r="H1132" s="154"/>
      <c r="I1132" s="155"/>
      <c r="J1132" s="159"/>
      <c r="K1132" s="159"/>
      <c r="L1132" s="337"/>
      <c r="M1132" s="343" t="str">
        <f>IF(L1132="","",LOOKUP(L1132,'Work Programme'!$A$8:$A$207,'Work Programme'!$B$8:$B$207))</f>
        <v/>
      </c>
      <c r="N1132" s="150"/>
      <c r="O1132" s="151"/>
      <c r="P1132" s="254" t="str">
        <f>IF(H1132="","",VLOOKUP(H1132,'Overview - Financial Statement'!$A$46:$B$60,2,FALSE))</f>
        <v/>
      </c>
      <c r="Q1132" s="255" t="str">
        <f t="shared" si="118"/>
        <v/>
      </c>
      <c r="R1132" s="153"/>
      <c r="S1132" s="153"/>
      <c r="T1132" s="238">
        <f t="shared" si="119"/>
        <v>0</v>
      </c>
      <c r="AA1132" s="257"/>
      <c r="AB1132" s="257"/>
    </row>
    <row r="1133" spans="1:28" x14ac:dyDescent="0.3">
      <c r="A1133" s="287">
        <v>1121</v>
      </c>
      <c r="B1133" s="161"/>
      <c r="C1133" s="150"/>
      <c r="D1133" s="150"/>
      <c r="E1133" s="150"/>
      <c r="F1133" s="152"/>
      <c r="G1133" s="152"/>
      <c r="H1133" s="154"/>
      <c r="I1133" s="155"/>
      <c r="J1133" s="159"/>
      <c r="K1133" s="159"/>
      <c r="L1133" s="337"/>
      <c r="M1133" s="343" t="str">
        <f>IF(L1133="","",LOOKUP(L1133,'Work Programme'!$A$8:$A$207,'Work Programme'!$B$8:$B$207))</f>
        <v/>
      </c>
      <c r="N1133" s="150"/>
      <c r="O1133" s="151"/>
      <c r="P1133" s="254" t="str">
        <f>IF(H1133="","",VLOOKUP(H1133,'Overview - Financial Statement'!$A$46:$B$60,2,FALSE))</f>
        <v/>
      </c>
      <c r="Q1133" s="255" t="str">
        <f t="shared" si="118"/>
        <v/>
      </c>
      <c r="R1133" s="153"/>
      <c r="S1133" s="153"/>
      <c r="T1133" s="238">
        <f t="shared" si="119"/>
        <v>0</v>
      </c>
      <c r="AA1133" s="257"/>
      <c r="AB1133" s="257"/>
    </row>
    <row r="1134" spans="1:28" x14ac:dyDescent="0.3">
      <c r="A1134" s="287">
        <v>1122</v>
      </c>
      <c r="B1134" s="161"/>
      <c r="C1134" s="150"/>
      <c r="D1134" s="150"/>
      <c r="E1134" s="150"/>
      <c r="F1134" s="152"/>
      <c r="G1134" s="152"/>
      <c r="H1134" s="154"/>
      <c r="I1134" s="155"/>
      <c r="J1134" s="159"/>
      <c r="K1134" s="159"/>
      <c r="L1134" s="337"/>
      <c r="M1134" s="343" t="str">
        <f>IF(L1134="","",LOOKUP(L1134,'Work Programme'!$A$8:$A$207,'Work Programme'!$B$8:$B$207))</f>
        <v/>
      </c>
      <c r="N1134" s="150"/>
      <c r="O1134" s="151"/>
      <c r="P1134" s="254" t="str">
        <f>IF(H1134="","",VLOOKUP(H1134,'Overview - Financial Statement'!$A$46:$B$60,2,FALSE))</f>
        <v/>
      </c>
      <c r="Q1134" s="255" t="str">
        <f t="shared" si="118"/>
        <v/>
      </c>
      <c r="R1134" s="153"/>
      <c r="S1134" s="153"/>
      <c r="T1134" s="238">
        <f t="shared" si="119"/>
        <v>0</v>
      </c>
      <c r="AA1134" s="257"/>
      <c r="AB1134" s="257"/>
    </row>
    <row r="1135" spans="1:28" x14ac:dyDescent="0.3">
      <c r="A1135" s="287">
        <v>1123</v>
      </c>
      <c r="B1135" s="161"/>
      <c r="C1135" s="150"/>
      <c r="D1135" s="150"/>
      <c r="E1135" s="150"/>
      <c r="F1135" s="152"/>
      <c r="G1135" s="152"/>
      <c r="H1135" s="154"/>
      <c r="I1135" s="155"/>
      <c r="J1135" s="159"/>
      <c r="K1135" s="159"/>
      <c r="L1135" s="337"/>
      <c r="M1135" s="343" t="str">
        <f>IF(L1135="","",LOOKUP(L1135,'Work Programme'!$A$8:$A$207,'Work Programme'!$B$8:$B$207))</f>
        <v/>
      </c>
      <c r="N1135" s="150"/>
      <c r="O1135" s="151"/>
      <c r="P1135" s="254" t="str">
        <f>IF(H1135="","",VLOOKUP(H1135,'Overview - Financial Statement'!$A$46:$B$60,2,FALSE))</f>
        <v/>
      </c>
      <c r="Q1135" s="255" t="str">
        <f t="shared" si="118"/>
        <v/>
      </c>
      <c r="R1135" s="153"/>
      <c r="S1135" s="153"/>
      <c r="T1135" s="238">
        <f t="shared" si="119"/>
        <v>0</v>
      </c>
      <c r="AA1135" s="257"/>
      <c r="AB1135" s="257"/>
    </row>
    <row r="1136" spans="1:28" x14ac:dyDescent="0.3">
      <c r="A1136" s="287">
        <v>1124</v>
      </c>
      <c r="B1136" s="161"/>
      <c r="C1136" s="150"/>
      <c r="D1136" s="150"/>
      <c r="E1136" s="150"/>
      <c r="F1136" s="152"/>
      <c r="G1136" s="152"/>
      <c r="H1136" s="154"/>
      <c r="I1136" s="155"/>
      <c r="J1136" s="159"/>
      <c r="K1136" s="159"/>
      <c r="L1136" s="337"/>
      <c r="M1136" s="343" t="str">
        <f>IF(L1136="","",LOOKUP(L1136,'Work Programme'!$A$8:$A$207,'Work Programme'!$B$8:$B$207))</f>
        <v/>
      </c>
      <c r="N1136" s="150"/>
      <c r="O1136" s="151"/>
      <c r="P1136" s="254" t="str">
        <f>IF(H1136="","",VLOOKUP(H1136,'Overview - Financial Statement'!$A$46:$B$60,2,FALSE))</f>
        <v/>
      </c>
      <c r="Q1136" s="255" t="str">
        <f t="shared" si="118"/>
        <v/>
      </c>
      <c r="R1136" s="153"/>
      <c r="S1136" s="153"/>
      <c r="T1136" s="238">
        <f t="shared" si="119"/>
        <v>0</v>
      </c>
      <c r="AA1136" s="257"/>
      <c r="AB1136" s="257"/>
    </row>
    <row r="1137" spans="1:28" x14ac:dyDescent="0.3">
      <c r="A1137" s="287">
        <v>1125</v>
      </c>
      <c r="B1137" s="161"/>
      <c r="C1137" s="150"/>
      <c r="D1137" s="150"/>
      <c r="E1137" s="150"/>
      <c r="F1137" s="152"/>
      <c r="G1137" s="152"/>
      <c r="H1137" s="154"/>
      <c r="I1137" s="155"/>
      <c r="J1137" s="159"/>
      <c r="K1137" s="159"/>
      <c r="L1137" s="337"/>
      <c r="M1137" s="343" t="str">
        <f>IF(L1137="","",LOOKUP(L1137,'Work Programme'!$A$8:$A$207,'Work Programme'!$B$8:$B$207))</f>
        <v/>
      </c>
      <c r="N1137" s="150"/>
      <c r="O1137" s="151"/>
      <c r="P1137" s="254" t="str">
        <f>IF(H1137="","",VLOOKUP(H1137,'Overview - Financial Statement'!$A$46:$B$60,2,FALSE))</f>
        <v/>
      </c>
      <c r="Q1137" s="255" t="str">
        <f t="shared" si="118"/>
        <v/>
      </c>
      <c r="R1137" s="153"/>
      <c r="S1137" s="153"/>
      <c r="T1137" s="238">
        <f t="shared" si="119"/>
        <v>0</v>
      </c>
      <c r="AA1137" s="257"/>
      <c r="AB1137" s="257"/>
    </row>
    <row r="1138" spans="1:28" x14ac:dyDescent="0.3">
      <c r="A1138" s="287">
        <v>1126</v>
      </c>
      <c r="B1138" s="161"/>
      <c r="C1138" s="150"/>
      <c r="D1138" s="150"/>
      <c r="E1138" s="150"/>
      <c r="F1138" s="152"/>
      <c r="G1138" s="152"/>
      <c r="H1138" s="154"/>
      <c r="I1138" s="155"/>
      <c r="J1138" s="159"/>
      <c r="K1138" s="159"/>
      <c r="L1138" s="337"/>
      <c r="M1138" s="343" t="str">
        <f>IF(L1138="","",LOOKUP(L1138,'Work Programme'!$A$8:$A$207,'Work Programme'!$B$8:$B$207))</f>
        <v/>
      </c>
      <c r="N1138" s="150"/>
      <c r="O1138" s="151"/>
      <c r="P1138" s="254" t="str">
        <f>IF(H1138="","",VLOOKUP(H1138,'Overview - Financial Statement'!$A$46:$B$60,2,FALSE))</f>
        <v/>
      </c>
      <c r="Q1138" s="255" t="str">
        <f t="shared" si="118"/>
        <v/>
      </c>
      <c r="R1138" s="153"/>
      <c r="S1138" s="153"/>
      <c r="T1138" s="238">
        <f t="shared" si="119"/>
        <v>0</v>
      </c>
      <c r="AA1138" s="257"/>
      <c r="AB1138" s="257"/>
    </row>
    <row r="1139" spans="1:28" x14ac:dyDescent="0.3">
      <c r="A1139" s="287">
        <v>1127</v>
      </c>
      <c r="B1139" s="161"/>
      <c r="C1139" s="150"/>
      <c r="D1139" s="150"/>
      <c r="E1139" s="150"/>
      <c r="F1139" s="152"/>
      <c r="G1139" s="152"/>
      <c r="H1139" s="154"/>
      <c r="I1139" s="155"/>
      <c r="J1139" s="159"/>
      <c r="K1139" s="159"/>
      <c r="L1139" s="337"/>
      <c r="M1139" s="343" t="str">
        <f>IF(L1139="","",LOOKUP(L1139,'Work Programme'!$A$8:$A$207,'Work Programme'!$B$8:$B$207))</f>
        <v/>
      </c>
      <c r="N1139" s="150"/>
      <c r="O1139" s="151"/>
      <c r="P1139" s="254" t="str">
        <f>IF(H1139="","",VLOOKUP(H1139,'Overview - Financial Statement'!$A$46:$B$60,2,FALSE))</f>
        <v/>
      </c>
      <c r="Q1139" s="255" t="str">
        <f t="shared" si="118"/>
        <v/>
      </c>
      <c r="R1139" s="153"/>
      <c r="S1139" s="153"/>
      <c r="T1139" s="238">
        <f t="shared" si="119"/>
        <v>0</v>
      </c>
      <c r="AA1139" s="257"/>
      <c r="AB1139" s="257"/>
    </row>
    <row r="1140" spans="1:28" x14ac:dyDescent="0.3">
      <c r="A1140" s="287">
        <v>1128</v>
      </c>
      <c r="B1140" s="161"/>
      <c r="C1140" s="150"/>
      <c r="D1140" s="150"/>
      <c r="E1140" s="150"/>
      <c r="F1140" s="152"/>
      <c r="G1140" s="152"/>
      <c r="H1140" s="154"/>
      <c r="I1140" s="155"/>
      <c r="J1140" s="159"/>
      <c r="K1140" s="159"/>
      <c r="L1140" s="337"/>
      <c r="M1140" s="343" t="str">
        <f>IF(L1140="","",LOOKUP(L1140,'Work Programme'!$A$8:$A$207,'Work Programme'!$B$8:$B$207))</f>
        <v/>
      </c>
      <c r="N1140" s="150"/>
      <c r="O1140" s="151"/>
      <c r="P1140" s="254" t="str">
        <f>IF(H1140="","",VLOOKUP(H1140,'Overview - Financial Statement'!$A$46:$B$60,2,FALSE))</f>
        <v/>
      </c>
      <c r="Q1140" s="255" t="str">
        <f t="shared" si="118"/>
        <v/>
      </c>
      <c r="R1140" s="153"/>
      <c r="S1140" s="153"/>
      <c r="T1140" s="238">
        <f t="shared" si="119"/>
        <v>0</v>
      </c>
      <c r="AA1140" s="257"/>
      <c r="AB1140" s="257"/>
    </row>
    <row r="1141" spans="1:28" x14ac:dyDescent="0.3">
      <c r="A1141" s="287">
        <v>1129</v>
      </c>
      <c r="B1141" s="161"/>
      <c r="C1141" s="150"/>
      <c r="D1141" s="150"/>
      <c r="E1141" s="150"/>
      <c r="F1141" s="152"/>
      <c r="G1141" s="152"/>
      <c r="H1141" s="154"/>
      <c r="I1141" s="155"/>
      <c r="J1141" s="159"/>
      <c r="K1141" s="159"/>
      <c r="L1141" s="337"/>
      <c r="M1141" s="343" t="str">
        <f>IF(L1141="","",LOOKUP(L1141,'Work Programme'!$A$8:$A$207,'Work Programme'!$B$8:$B$207))</f>
        <v/>
      </c>
      <c r="N1141" s="150"/>
      <c r="O1141" s="151"/>
      <c r="P1141" s="254" t="str">
        <f>IF(H1141="","",VLOOKUP(H1141,'Overview - Financial Statement'!$A$46:$B$60,2,FALSE))</f>
        <v/>
      </c>
      <c r="Q1141" s="255" t="str">
        <f t="shared" si="118"/>
        <v/>
      </c>
      <c r="R1141" s="153"/>
      <c r="S1141" s="153"/>
      <c r="T1141" s="238">
        <f t="shared" si="119"/>
        <v>0</v>
      </c>
      <c r="AA1141" s="257"/>
      <c r="AB1141" s="257"/>
    </row>
    <row r="1142" spans="1:28" x14ac:dyDescent="0.3">
      <c r="A1142" s="287">
        <v>1130</v>
      </c>
      <c r="B1142" s="161"/>
      <c r="C1142" s="150"/>
      <c r="D1142" s="150"/>
      <c r="E1142" s="150"/>
      <c r="F1142" s="152"/>
      <c r="G1142" s="152"/>
      <c r="H1142" s="154"/>
      <c r="I1142" s="155"/>
      <c r="J1142" s="159"/>
      <c r="K1142" s="159"/>
      <c r="L1142" s="337"/>
      <c r="M1142" s="343" t="str">
        <f>IF(L1142="","",LOOKUP(L1142,'Work Programme'!$A$8:$A$207,'Work Programme'!$B$8:$B$207))</f>
        <v/>
      </c>
      <c r="N1142" s="150"/>
      <c r="O1142" s="151"/>
      <c r="P1142" s="254" t="str">
        <f>IF(H1142="","",VLOOKUP(H1142,'Overview - Financial Statement'!$A$46:$B$60,2,FALSE))</f>
        <v/>
      </c>
      <c r="Q1142" s="255" t="str">
        <f t="shared" si="118"/>
        <v/>
      </c>
      <c r="R1142" s="153"/>
      <c r="S1142" s="153"/>
      <c r="T1142" s="238">
        <f t="shared" si="119"/>
        <v>0</v>
      </c>
      <c r="AA1142" s="257"/>
      <c r="AB1142" s="257"/>
    </row>
    <row r="1143" spans="1:28" x14ac:dyDescent="0.3">
      <c r="A1143" s="287">
        <v>1131</v>
      </c>
      <c r="B1143" s="161"/>
      <c r="C1143" s="150"/>
      <c r="D1143" s="150"/>
      <c r="E1143" s="150"/>
      <c r="F1143" s="152"/>
      <c r="G1143" s="152"/>
      <c r="H1143" s="154"/>
      <c r="I1143" s="155"/>
      <c r="J1143" s="159"/>
      <c r="K1143" s="159"/>
      <c r="L1143" s="337"/>
      <c r="M1143" s="343" t="str">
        <f>IF(L1143="","",LOOKUP(L1143,'Work Programme'!$A$8:$A$207,'Work Programme'!$B$8:$B$207))</f>
        <v/>
      </c>
      <c r="N1143" s="150"/>
      <c r="O1143" s="151"/>
      <c r="P1143" s="254" t="str">
        <f>IF(H1143="","",VLOOKUP(H1143,'Overview - Financial Statement'!$A$46:$B$60,2,FALSE))</f>
        <v/>
      </c>
      <c r="Q1143" s="255" t="str">
        <f t="shared" si="118"/>
        <v/>
      </c>
      <c r="R1143" s="153"/>
      <c r="S1143" s="153"/>
      <c r="T1143" s="238">
        <f t="shared" si="119"/>
        <v>0</v>
      </c>
      <c r="AA1143" s="257"/>
      <c r="AB1143" s="257"/>
    </row>
    <row r="1144" spans="1:28" x14ac:dyDescent="0.3">
      <c r="A1144" s="287">
        <v>1132</v>
      </c>
      <c r="B1144" s="161"/>
      <c r="C1144" s="150"/>
      <c r="D1144" s="150"/>
      <c r="E1144" s="150"/>
      <c r="F1144" s="152"/>
      <c r="G1144" s="152"/>
      <c r="H1144" s="154"/>
      <c r="I1144" s="155"/>
      <c r="J1144" s="159"/>
      <c r="K1144" s="159"/>
      <c r="L1144" s="337"/>
      <c r="M1144" s="343" t="str">
        <f>IF(L1144="","",LOOKUP(L1144,'Work Programme'!$A$8:$A$207,'Work Programme'!$B$8:$B$207))</f>
        <v/>
      </c>
      <c r="N1144" s="150"/>
      <c r="O1144" s="151"/>
      <c r="P1144" s="254" t="str">
        <f>IF(H1144="","",VLOOKUP(H1144,'Overview - Financial Statement'!$A$46:$B$60,2,FALSE))</f>
        <v/>
      </c>
      <c r="Q1144" s="255" t="str">
        <f t="shared" si="118"/>
        <v/>
      </c>
      <c r="R1144" s="153"/>
      <c r="S1144" s="153"/>
      <c r="T1144" s="238">
        <f t="shared" si="119"/>
        <v>0</v>
      </c>
      <c r="AA1144" s="257"/>
      <c r="AB1144" s="257"/>
    </row>
    <row r="1145" spans="1:28" x14ac:dyDescent="0.3">
      <c r="A1145" s="287">
        <v>1133</v>
      </c>
      <c r="B1145" s="161"/>
      <c r="C1145" s="150"/>
      <c r="D1145" s="150"/>
      <c r="E1145" s="150"/>
      <c r="F1145" s="152"/>
      <c r="G1145" s="152"/>
      <c r="H1145" s="154"/>
      <c r="I1145" s="155"/>
      <c r="J1145" s="159"/>
      <c r="K1145" s="159"/>
      <c r="L1145" s="337"/>
      <c r="M1145" s="343" t="str">
        <f>IF(L1145="","",LOOKUP(L1145,'Work Programme'!$A$8:$A$207,'Work Programme'!$B$8:$B$207))</f>
        <v/>
      </c>
      <c r="N1145" s="150"/>
      <c r="O1145" s="151"/>
      <c r="P1145" s="254" t="str">
        <f>IF(H1145="","",VLOOKUP(H1145,'Overview - Financial Statement'!$A$46:$B$60,2,FALSE))</f>
        <v/>
      </c>
      <c r="Q1145" s="255" t="str">
        <f t="shared" si="118"/>
        <v/>
      </c>
      <c r="R1145" s="153"/>
      <c r="S1145" s="153"/>
      <c r="T1145" s="238">
        <f t="shared" si="119"/>
        <v>0</v>
      </c>
      <c r="AA1145" s="257"/>
      <c r="AB1145" s="257"/>
    </row>
    <row r="1146" spans="1:28" x14ac:dyDescent="0.3">
      <c r="A1146" s="287">
        <v>1134</v>
      </c>
      <c r="B1146" s="161"/>
      <c r="C1146" s="150"/>
      <c r="D1146" s="150"/>
      <c r="E1146" s="150"/>
      <c r="F1146" s="152"/>
      <c r="G1146" s="152"/>
      <c r="H1146" s="154"/>
      <c r="I1146" s="155"/>
      <c r="J1146" s="159"/>
      <c r="K1146" s="159"/>
      <c r="L1146" s="337"/>
      <c r="M1146" s="343" t="str">
        <f>IF(L1146="","",LOOKUP(L1146,'Work Programme'!$A$8:$A$207,'Work Programme'!$B$8:$B$207))</f>
        <v/>
      </c>
      <c r="N1146" s="150"/>
      <c r="O1146" s="151"/>
      <c r="P1146" s="254" t="str">
        <f>IF(H1146="","",VLOOKUP(H1146,'Overview - Financial Statement'!$A$46:$B$60,2,FALSE))</f>
        <v/>
      </c>
      <c r="Q1146" s="255" t="str">
        <f t="shared" si="118"/>
        <v/>
      </c>
      <c r="R1146" s="153"/>
      <c r="S1146" s="153"/>
      <c r="T1146" s="238">
        <f t="shared" si="119"/>
        <v>0</v>
      </c>
      <c r="AA1146" s="257"/>
      <c r="AB1146" s="257"/>
    </row>
    <row r="1147" spans="1:28" x14ac:dyDescent="0.3">
      <c r="A1147" s="287">
        <v>1135</v>
      </c>
      <c r="B1147" s="161"/>
      <c r="C1147" s="150"/>
      <c r="D1147" s="150"/>
      <c r="E1147" s="150"/>
      <c r="F1147" s="152"/>
      <c r="G1147" s="152"/>
      <c r="H1147" s="154"/>
      <c r="I1147" s="155"/>
      <c r="J1147" s="159"/>
      <c r="K1147" s="159"/>
      <c r="L1147" s="337"/>
      <c r="M1147" s="343" t="str">
        <f>IF(L1147="","",LOOKUP(L1147,'Work Programme'!$A$8:$A$207,'Work Programme'!$B$8:$B$207))</f>
        <v/>
      </c>
      <c r="N1147" s="150"/>
      <c r="O1147" s="151"/>
      <c r="P1147" s="254" t="str">
        <f>IF(H1147="","",VLOOKUP(H1147,'Overview - Financial Statement'!$A$46:$B$60,2,FALSE))</f>
        <v/>
      </c>
      <c r="Q1147" s="255" t="str">
        <f t="shared" si="118"/>
        <v/>
      </c>
      <c r="R1147" s="153"/>
      <c r="S1147" s="153"/>
      <c r="T1147" s="238">
        <f t="shared" si="119"/>
        <v>0</v>
      </c>
      <c r="AA1147" s="257"/>
      <c r="AB1147" s="257"/>
    </row>
    <row r="1148" spans="1:28" x14ac:dyDescent="0.3">
      <c r="A1148" s="287">
        <v>1136</v>
      </c>
      <c r="B1148" s="161"/>
      <c r="C1148" s="150"/>
      <c r="D1148" s="150"/>
      <c r="E1148" s="150"/>
      <c r="F1148" s="152"/>
      <c r="G1148" s="152"/>
      <c r="H1148" s="154"/>
      <c r="I1148" s="155"/>
      <c r="J1148" s="159"/>
      <c r="K1148" s="159"/>
      <c r="L1148" s="337"/>
      <c r="M1148" s="343" t="str">
        <f>IF(L1148="","",LOOKUP(L1148,'Work Programme'!$A$8:$A$207,'Work Programme'!$B$8:$B$207))</f>
        <v/>
      </c>
      <c r="N1148" s="150"/>
      <c r="O1148" s="151"/>
      <c r="P1148" s="254" t="str">
        <f>IF(H1148="","",VLOOKUP(H1148,'Overview - Financial Statement'!$A$46:$B$60,2,FALSE))</f>
        <v/>
      </c>
      <c r="Q1148" s="255" t="str">
        <f t="shared" si="118"/>
        <v/>
      </c>
      <c r="R1148" s="153"/>
      <c r="S1148" s="153"/>
      <c r="T1148" s="238">
        <f t="shared" si="119"/>
        <v>0</v>
      </c>
      <c r="AA1148" s="257"/>
      <c r="AB1148" s="257"/>
    </row>
    <row r="1149" spans="1:28" x14ac:dyDescent="0.3">
      <c r="A1149" s="287">
        <v>1137</v>
      </c>
      <c r="B1149" s="161"/>
      <c r="C1149" s="150"/>
      <c r="D1149" s="150"/>
      <c r="E1149" s="150"/>
      <c r="F1149" s="152"/>
      <c r="G1149" s="152"/>
      <c r="H1149" s="154"/>
      <c r="I1149" s="155"/>
      <c r="J1149" s="159"/>
      <c r="K1149" s="159"/>
      <c r="L1149" s="337"/>
      <c r="M1149" s="343" t="str">
        <f>IF(L1149="","",LOOKUP(L1149,'Work Programme'!$A$8:$A$207,'Work Programme'!$B$8:$B$207))</f>
        <v/>
      </c>
      <c r="N1149" s="150"/>
      <c r="O1149" s="151"/>
      <c r="P1149" s="254" t="str">
        <f>IF(H1149="","",VLOOKUP(H1149,'Overview - Financial Statement'!$A$46:$B$60,2,FALSE))</f>
        <v/>
      </c>
      <c r="Q1149" s="255" t="str">
        <f t="shared" si="118"/>
        <v/>
      </c>
      <c r="R1149" s="153"/>
      <c r="S1149" s="153"/>
      <c r="T1149" s="238">
        <f t="shared" si="119"/>
        <v>0</v>
      </c>
      <c r="AA1149" s="257"/>
      <c r="AB1149" s="257"/>
    </row>
    <row r="1150" spans="1:28" x14ac:dyDescent="0.3">
      <c r="A1150" s="287">
        <v>1138</v>
      </c>
      <c r="B1150" s="161"/>
      <c r="C1150" s="150"/>
      <c r="D1150" s="150"/>
      <c r="E1150" s="150"/>
      <c r="F1150" s="152"/>
      <c r="G1150" s="152"/>
      <c r="H1150" s="154"/>
      <c r="I1150" s="155"/>
      <c r="J1150" s="159"/>
      <c r="K1150" s="159"/>
      <c r="L1150" s="337"/>
      <c r="M1150" s="343" t="str">
        <f>IF(L1150="","",LOOKUP(L1150,'Work Programme'!$A$8:$A$207,'Work Programme'!$B$8:$B$207))</f>
        <v/>
      </c>
      <c r="N1150" s="150"/>
      <c r="O1150" s="151"/>
      <c r="P1150" s="254" t="str">
        <f>IF(H1150="","",VLOOKUP(H1150,'Overview - Financial Statement'!$A$46:$B$60,2,FALSE))</f>
        <v/>
      </c>
      <c r="Q1150" s="255" t="str">
        <f t="shared" si="118"/>
        <v/>
      </c>
      <c r="R1150" s="153"/>
      <c r="S1150" s="153"/>
      <c r="T1150" s="238">
        <f t="shared" si="119"/>
        <v>0</v>
      </c>
      <c r="AA1150" s="257"/>
      <c r="AB1150" s="257"/>
    </row>
    <row r="1151" spans="1:28" x14ac:dyDescent="0.3">
      <c r="A1151" s="287">
        <v>1139</v>
      </c>
      <c r="B1151" s="161"/>
      <c r="C1151" s="150"/>
      <c r="D1151" s="150"/>
      <c r="E1151" s="150"/>
      <c r="F1151" s="152"/>
      <c r="G1151" s="152"/>
      <c r="H1151" s="154"/>
      <c r="I1151" s="155"/>
      <c r="J1151" s="159"/>
      <c r="K1151" s="159"/>
      <c r="L1151" s="337"/>
      <c r="M1151" s="343" t="str">
        <f>IF(L1151="","",LOOKUP(L1151,'Work Programme'!$A$8:$A$207,'Work Programme'!$B$8:$B$207))</f>
        <v/>
      </c>
      <c r="N1151" s="150"/>
      <c r="O1151" s="151"/>
      <c r="P1151" s="254" t="str">
        <f>IF(H1151="","",VLOOKUP(H1151,'Overview - Financial Statement'!$A$46:$B$60,2,FALSE))</f>
        <v/>
      </c>
      <c r="Q1151" s="255" t="str">
        <f t="shared" si="118"/>
        <v/>
      </c>
      <c r="R1151" s="153"/>
      <c r="S1151" s="153"/>
      <c r="T1151" s="238">
        <f t="shared" si="119"/>
        <v>0</v>
      </c>
      <c r="AA1151" s="257"/>
      <c r="AB1151" s="257"/>
    </row>
    <row r="1152" spans="1:28" x14ac:dyDescent="0.3">
      <c r="A1152" s="287">
        <v>1140</v>
      </c>
      <c r="B1152" s="161"/>
      <c r="C1152" s="150"/>
      <c r="D1152" s="150"/>
      <c r="E1152" s="150"/>
      <c r="F1152" s="152"/>
      <c r="G1152" s="152"/>
      <c r="H1152" s="154"/>
      <c r="I1152" s="155"/>
      <c r="J1152" s="159"/>
      <c r="K1152" s="159"/>
      <c r="L1152" s="337"/>
      <c r="M1152" s="343" t="str">
        <f>IF(L1152="","",LOOKUP(L1152,'Work Programme'!$A$8:$A$207,'Work Programme'!$B$8:$B$207))</f>
        <v/>
      </c>
      <c r="N1152" s="150"/>
      <c r="O1152" s="151"/>
      <c r="P1152" s="254" t="str">
        <f>IF(H1152="","",VLOOKUP(H1152,'Overview - Financial Statement'!$A$46:$B$60,2,FALSE))</f>
        <v/>
      </c>
      <c r="Q1152" s="255" t="str">
        <f t="shared" si="118"/>
        <v/>
      </c>
      <c r="R1152" s="153"/>
      <c r="S1152" s="153"/>
      <c r="T1152" s="238">
        <f t="shared" si="119"/>
        <v>0</v>
      </c>
      <c r="AA1152" s="257"/>
      <c r="AB1152" s="257"/>
    </row>
    <row r="1153" spans="1:28" x14ac:dyDescent="0.3">
      <c r="A1153" s="287">
        <v>1141</v>
      </c>
      <c r="B1153" s="161"/>
      <c r="C1153" s="150"/>
      <c r="D1153" s="150"/>
      <c r="E1153" s="150"/>
      <c r="F1153" s="152"/>
      <c r="G1153" s="152"/>
      <c r="H1153" s="154"/>
      <c r="I1153" s="155"/>
      <c r="J1153" s="159"/>
      <c r="K1153" s="159"/>
      <c r="L1153" s="337"/>
      <c r="M1153" s="343" t="str">
        <f>IF(L1153="","",LOOKUP(L1153,'Work Programme'!$A$8:$A$207,'Work Programme'!$B$8:$B$207))</f>
        <v/>
      </c>
      <c r="N1153" s="150"/>
      <c r="O1153" s="151"/>
      <c r="P1153" s="254" t="str">
        <f>IF(H1153="","",VLOOKUP(H1153,'Overview - Financial Statement'!$A$46:$B$60,2,FALSE))</f>
        <v/>
      </c>
      <c r="Q1153" s="255" t="str">
        <f t="shared" si="118"/>
        <v/>
      </c>
      <c r="R1153" s="153"/>
      <c r="S1153" s="153"/>
      <c r="T1153" s="238">
        <f t="shared" si="119"/>
        <v>0</v>
      </c>
      <c r="AA1153" s="257"/>
      <c r="AB1153" s="257"/>
    </row>
    <row r="1154" spans="1:28" x14ac:dyDescent="0.3">
      <c r="A1154" s="287">
        <v>1142</v>
      </c>
      <c r="B1154" s="161"/>
      <c r="C1154" s="150"/>
      <c r="D1154" s="150"/>
      <c r="E1154" s="150"/>
      <c r="F1154" s="152"/>
      <c r="G1154" s="152"/>
      <c r="H1154" s="154"/>
      <c r="I1154" s="155"/>
      <c r="J1154" s="159"/>
      <c r="K1154" s="159"/>
      <c r="L1154" s="337"/>
      <c r="M1154" s="343" t="str">
        <f>IF(L1154="","",LOOKUP(L1154,'Work Programme'!$A$8:$A$207,'Work Programme'!$B$8:$B$207))</f>
        <v/>
      </c>
      <c r="N1154" s="150"/>
      <c r="O1154" s="151"/>
      <c r="P1154" s="254" t="str">
        <f>IF(H1154="","",VLOOKUP(H1154,'Overview - Financial Statement'!$A$46:$B$60,2,FALSE))</f>
        <v/>
      </c>
      <c r="Q1154" s="255" t="str">
        <f t="shared" si="118"/>
        <v/>
      </c>
      <c r="R1154" s="153"/>
      <c r="S1154" s="153"/>
      <c r="T1154" s="238">
        <f t="shared" si="119"/>
        <v>0</v>
      </c>
      <c r="AA1154" s="257"/>
      <c r="AB1154" s="257"/>
    </row>
    <row r="1155" spans="1:28" x14ac:dyDescent="0.3">
      <c r="A1155" s="287">
        <v>1143</v>
      </c>
      <c r="B1155" s="161"/>
      <c r="C1155" s="150"/>
      <c r="D1155" s="150"/>
      <c r="E1155" s="150"/>
      <c r="F1155" s="152"/>
      <c r="G1155" s="152"/>
      <c r="H1155" s="154"/>
      <c r="I1155" s="155"/>
      <c r="J1155" s="159"/>
      <c r="K1155" s="159"/>
      <c r="L1155" s="337"/>
      <c r="M1155" s="343" t="str">
        <f>IF(L1155="","",LOOKUP(L1155,'Work Programme'!$A$8:$A$207,'Work Programme'!$B$8:$B$207))</f>
        <v/>
      </c>
      <c r="N1155" s="150"/>
      <c r="O1155" s="151"/>
      <c r="P1155" s="254" t="str">
        <f>IF(H1155="","",VLOOKUP(H1155,'Overview - Financial Statement'!$A$46:$B$60,2,FALSE))</f>
        <v/>
      </c>
      <c r="Q1155" s="255" t="str">
        <f t="shared" si="118"/>
        <v/>
      </c>
      <c r="R1155" s="153"/>
      <c r="S1155" s="153"/>
      <c r="T1155" s="238">
        <f t="shared" si="119"/>
        <v>0</v>
      </c>
      <c r="AA1155" s="257"/>
      <c r="AB1155" s="257"/>
    </row>
    <row r="1156" spans="1:28" x14ac:dyDescent="0.3">
      <c r="A1156" s="287">
        <v>1144</v>
      </c>
      <c r="B1156" s="161"/>
      <c r="C1156" s="150"/>
      <c r="D1156" s="150"/>
      <c r="E1156" s="150"/>
      <c r="F1156" s="152"/>
      <c r="G1156" s="152"/>
      <c r="H1156" s="154"/>
      <c r="I1156" s="155"/>
      <c r="J1156" s="159"/>
      <c r="K1156" s="159"/>
      <c r="L1156" s="337"/>
      <c r="M1156" s="343" t="str">
        <f>IF(L1156="","",LOOKUP(L1156,'Work Programme'!$A$8:$A$207,'Work Programme'!$B$8:$B$207))</f>
        <v/>
      </c>
      <c r="N1156" s="150"/>
      <c r="O1156" s="151"/>
      <c r="P1156" s="254" t="str">
        <f>IF(H1156="","",VLOOKUP(H1156,'Overview - Financial Statement'!$A$46:$B$60,2,FALSE))</f>
        <v/>
      </c>
      <c r="Q1156" s="255" t="str">
        <f t="shared" si="118"/>
        <v/>
      </c>
      <c r="R1156" s="153"/>
      <c r="S1156" s="153"/>
      <c r="T1156" s="238">
        <f t="shared" si="119"/>
        <v>0</v>
      </c>
      <c r="AA1156" s="257"/>
      <c r="AB1156" s="257"/>
    </row>
    <row r="1157" spans="1:28" x14ac:dyDescent="0.3">
      <c r="A1157" s="287">
        <v>1145</v>
      </c>
      <c r="B1157" s="161"/>
      <c r="C1157" s="150"/>
      <c r="D1157" s="150"/>
      <c r="E1157" s="150"/>
      <c r="F1157" s="152"/>
      <c r="G1157" s="152"/>
      <c r="H1157" s="154"/>
      <c r="I1157" s="155"/>
      <c r="J1157" s="159"/>
      <c r="K1157" s="159"/>
      <c r="L1157" s="337"/>
      <c r="M1157" s="343" t="str">
        <f>IF(L1157="","",LOOKUP(L1157,'Work Programme'!$A$8:$A$207,'Work Programme'!$B$8:$B$207))</f>
        <v/>
      </c>
      <c r="N1157" s="150"/>
      <c r="O1157" s="151"/>
      <c r="P1157" s="254" t="str">
        <f>IF(H1157="","",VLOOKUP(H1157,'Overview - Financial Statement'!$A$46:$B$60,2,FALSE))</f>
        <v/>
      </c>
      <c r="Q1157" s="255" t="str">
        <f t="shared" si="118"/>
        <v/>
      </c>
      <c r="R1157" s="153"/>
      <c r="S1157" s="153"/>
      <c r="T1157" s="238">
        <f t="shared" si="119"/>
        <v>0</v>
      </c>
      <c r="AA1157" s="257"/>
      <c r="AB1157" s="257"/>
    </row>
    <row r="1158" spans="1:28" x14ac:dyDescent="0.3">
      <c r="A1158" s="287">
        <v>1146</v>
      </c>
      <c r="B1158" s="161"/>
      <c r="C1158" s="150"/>
      <c r="D1158" s="150"/>
      <c r="E1158" s="150"/>
      <c r="F1158" s="152"/>
      <c r="G1158" s="152"/>
      <c r="H1158" s="154"/>
      <c r="I1158" s="155"/>
      <c r="J1158" s="159"/>
      <c r="K1158" s="159"/>
      <c r="L1158" s="337"/>
      <c r="M1158" s="343" t="str">
        <f>IF(L1158="","",LOOKUP(L1158,'Work Programme'!$A$8:$A$207,'Work Programme'!$B$8:$B$207))</f>
        <v/>
      </c>
      <c r="N1158" s="150"/>
      <c r="O1158" s="151"/>
      <c r="P1158" s="254" t="str">
        <f>IF(H1158="","",VLOOKUP(H1158,'Overview - Financial Statement'!$A$46:$B$60,2,FALSE))</f>
        <v/>
      </c>
      <c r="Q1158" s="255" t="str">
        <f t="shared" si="118"/>
        <v/>
      </c>
      <c r="R1158" s="153"/>
      <c r="S1158" s="153"/>
      <c r="T1158" s="238">
        <f t="shared" si="119"/>
        <v>0</v>
      </c>
      <c r="AA1158" s="257"/>
      <c r="AB1158" s="257"/>
    </row>
    <row r="1159" spans="1:28" x14ac:dyDescent="0.3">
      <c r="A1159" s="287">
        <v>1147</v>
      </c>
      <c r="B1159" s="161"/>
      <c r="C1159" s="150"/>
      <c r="D1159" s="150"/>
      <c r="E1159" s="150"/>
      <c r="F1159" s="152"/>
      <c r="G1159" s="152"/>
      <c r="H1159" s="154"/>
      <c r="I1159" s="155"/>
      <c r="J1159" s="159"/>
      <c r="K1159" s="159"/>
      <c r="L1159" s="337"/>
      <c r="M1159" s="343" t="str">
        <f>IF(L1159="","",LOOKUP(L1159,'Work Programme'!$A$8:$A$207,'Work Programme'!$B$8:$B$207))</f>
        <v/>
      </c>
      <c r="N1159" s="150"/>
      <c r="O1159" s="151"/>
      <c r="P1159" s="254" t="str">
        <f>IF(H1159="","",VLOOKUP(H1159,'Overview - Financial Statement'!$A$46:$B$60,2,FALSE))</f>
        <v/>
      </c>
      <c r="Q1159" s="255" t="str">
        <f t="shared" si="118"/>
        <v/>
      </c>
      <c r="R1159" s="153"/>
      <c r="S1159" s="153"/>
      <c r="T1159" s="238">
        <f t="shared" si="119"/>
        <v>0</v>
      </c>
      <c r="AA1159" s="257"/>
      <c r="AB1159" s="257"/>
    </row>
    <row r="1160" spans="1:28" x14ac:dyDescent="0.3">
      <c r="A1160" s="287">
        <v>1148</v>
      </c>
      <c r="B1160" s="161"/>
      <c r="C1160" s="150"/>
      <c r="D1160" s="150"/>
      <c r="E1160" s="150"/>
      <c r="F1160" s="152"/>
      <c r="G1160" s="152"/>
      <c r="H1160" s="154"/>
      <c r="I1160" s="155"/>
      <c r="J1160" s="159"/>
      <c r="K1160" s="159"/>
      <c r="L1160" s="337"/>
      <c r="M1160" s="343" t="str">
        <f>IF(L1160="","",LOOKUP(L1160,'Work Programme'!$A$8:$A$207,'Work Programme'!$B$8:$B$207))</f>
        <v/>
      </c>
      <c r="N1160" s="150"/>
      <c r="O1160" s="151"/>
      <c r="P1160" s="254" t="str">
        <f>IF(H1160="","",VLOOKUP(H1160,'Overview - Financial Statement'!$A$46:$B$60,2,FALSE))</f>
        <v/>
      </c>
      <c r="Q1160" s="255" t="str">
        <f t="shared" si="118"/>
        <v/>
      </c>
      <c r="R1160" s="153"/>
      <c r="S1160" s="153"/>
      <c r="T1160" s="238">
        <f t="shared" si="119"/>
        <v>0</v>
      </c>
      <c r="AA1160" s="257"/>
      <c r="AB1160" s="257"/>
    </row>
    <row r="1161" spans="1:28" x14ac:dyDescent="0.3">
      <c r="A1161" s="287">
        <v>1149</v>
      </c>
      <c r="B1161" s="161"/>
      <c r="C1161" s="150"/>
      <c r="D1161" s="150"/>
      <c r="E1161" s="150"/>
      <c r="F1161" s="152"/>
      <c r="G1161" s="152"/>
      <c r="H1161" s="154"/>
      <c r="I1161" s="155"/>
      <c r="J1161" s="159"/>
      <c r="K1161" s="159"/>
      <c r="L1161" s="337"/>
      <c r="M1161" s="343" t="str">
        <f>IF(L1161="","",LOOKUP(L1161,'Work Programme'!$A$8:$A$207,'Work Programme'!$B$8:$B$207))</f>
        <v/>
      </c>
      <c r="N1161" s="150"/>
      <c r="O1161" s="151"/>
      <c r="P1161" s="254" t="str">
        <f>IF(H1161="","",VLOOKUP(H1161,'Overview - Financial Statement'!$A$46:$B$60,2,FALSE))</f>
        <v/>
      </c>
      <c r="Q1161" s="255" t="str">
        <f t="shared" si="118"/>
        <v/>
      </c>
      <c r="R1161" s="153"/>
      <c r="S1161" s="153"/>
      <c r="T1161" s="238">
        <f t="shared" si="119"/>
        <v>0</v>
      </c>
      <c r="AA1161" s="257"/>
      <c r="AB1161" s="257"/>
    </row>
    <row r="1162" spans="1:28" x14ac:dyDescent="0.3">
      <c r="A1162" s="287">
        <v>1150</v>
      </c>
      <c r="B1162" s="161"/>
      <c r="C1162" s="150"/>
      <c r="D1162" s="150"/>
      <c r="E1162" s="150"/>
      <c r="F1162" s="152"/>
      <c r="G1162" s="152"/>
      <c r="H1162" s="154"/>
      <c r="I1162" s="155"/>
      <c r="J1162" s="159"/>
      <c r="K1162" s="159"/>
      <c r="L1162" s="337"/>
      <c r="M1162" s="343" t="str">
        <f>IF(L1162="","",LOOKUP(L1162,'Work Programme'!$A$8:$A$207,'Work Programme'!$B$8:$B$207))</f>
        <v/>
      </c>
      <c r="N1162" s="150"/>
      <c r="O1162" s="151"/>
      <c r="P1162" s="254" t="str">
        <f>IF(H1162="","",VLOOKUP(H1162,'Overview - Financial Statement'!$A$46:$B$60,2,FALSE))</f>
        <v/>
      </c>
      <c r="Q1162" s="255" t="str">
        <f t="shared" si="118"/>
        <v/>
      </c>
      <c r="R1162" s="153"/>
      <c r="S1162" s="153"/>
      <c r="T1162" s="238">
        <f t="shared" si="119"/>
        <v>0</v>
      </c>
      <c r="AA1162" s="257"/>
      <c r="AB1162" s="257"/>
    </row>
    <row r="1163" spans="1:28" x14ac:dyDescent="0.3">
      <c r="A1163" s="287">
        <v>1151</v>
      </c>
      <c r="B1163" s="161"/>
      <c r="C1163" s="150"/>
      <c r="D1163" s="150"/>
      <c r="E1163" s="150"/>
      <c r="F1163" s="152"/>
      <c r="G1163" s="152"/>
      <c r="H1163" s="154"/>
      <c r="I1163" s="155"/>
      <c r="J1163" s="159"/>
      <c r="K1163" s="159"/>
      <c r="L1163" s="337"/>
      <c r="M1163" s="343" t="str">
        <f>IF(L1163="","",LOOKUP(L1163,'Work Programme'!$A$8:$A$207,'Work Programme'!$B$8:$B$207))</f>
        <v/>
      </c>
      <c r="N1163" s="150"/>
      <c r="O1163" s="151"/>
      <c r="P1163" s="254" t="str">
        <f>IF(H1163="","",VLOOKUP(H1163,'Overview - Financial Statement'!$A$46:$B$60,2,FALSE))</f>
        <v/>
      </c>
      <c r="Q1163" s="255" t="str">
        <f t="shared" si="118"/>
        <v/>
      </c>
      <c r="R1163" s="153"/>
      <c r="S1163" s="153"/>
      <c r="T1163" s="238">
        <f t="shared" si="119"/>
        <v>0</v>
      </c>
      <c r="AA1163" s="257"/>
      <c r="AB1163" s="257"/>
    </row>
    <row r="1164" spans="1:28" x14ac:dyDescent="0.3">
      <c r="A1164" s="287">
        <v>1152</v>
      </c>
      <c r="B1164" s="161"/>
      <c r="C1164" s="150"/>
      <c r="D1164" s="150"/>
      <c r="E1164" s="150"/>
      <c r="F1164" s="152"/>
      <c r="G1164" s="152"/>
      <c r="H1164" s="154"/>
      <c r="I1164" s="155"/>
      <c r="J1164" s="159"/>
      <c r="K1164" s="159"/>
      <c r="L1164" s="337"/>
      <c r="M1164" s="343" t="str">
        <f>IF(L1164="","",LOOKUP(L1164,'Work Programme'!$A$8:$A$207,'Work Programme'!$B$8:$B$207))</f>
        <v/>
      </c>
      <c r="N1164" s="150"/>
      <c r="O1164" s="151"/>
      <c r="P1164" s="254" t="str">
        <f>IF(H1164="","",VLOOKUP(H1164,'Overview - Financial Statement'!$A$46:$B$60,2,FALSE))</f>
        <v/>
      </c>
      <c r="Q1164" s="255" t="str">
        <f t="shared" si="118"/>
        <v/>
      </c>
      <c r="R1164" s="153"/>
      <c r="S1164" s="153"/>
      <c r="T1164" s="238">
        <f t="shared" si="119"/>
        <v>0</v>
      </c>
      <c r="AA1164" s="257"/>
      <c r="AB1164" s="257"/>
    </row>
    <row r="1165" spans="1:28" x14ac:dyDescent="0.3">
      <c r="A1165" s="287">
        <v>1153</v>
      </c>
      <c r="B1165" s="161"/>
      <c r="C1165" s="150"/>
      <c r="D1165" s="150"/>
      <c r="E1165" s="150"/>
      <c r="F1165" s="152"/>
      <c r="G1165" s="152"/>
      <c r="H1165" s="154"/>
      <c r="I1165" s="155"/>
      <c r="J1165" s="159"/>
      <c r="K1165" s="159"/>
      <c r="L1165" s="337"/>
      <c r="M1165" s="343" t="str">
        <f>IF(L1165="","",LOOKUP(L1165,'Work Programme'!$A$8:$A$207,'Work Programme'!$B$8:$B$207))</f>
        <v/>
      </c>
      <c r="N1165" s="150"/>
      <c r="O1165" s="151"/>
      <c r="P1165" s="254" t="str">
        <f>IF(H1165="","",VLOOKUP(H1165,'Overview - Financial Statement'!$A$46:$B$60,2,FALSE))</f>
        <v/>
      </c>
      <c r="Q1165" s="255" t="str">
        <f t="shared" ref="Q1165:Q1212" si="120">IF(P1165="","",I1165/P1165)</f>
        <v/>
      </c>
      <c r="R1165" s="153"/>
      <c r="S1165" s="153"/>
      <c r="T1165" s="238">
        <f t="shared" si="119"/>
        <v>0</v>
      </c>
      <c r="AA1165" s="257"/>
      <c r="AB1165" s="257"/>
    </row>
    <row r="1166" spans="1:28" x14ac:dyDescent="0.3">
      <c r="A1166" s="287">
        <v>1154</v>
      </c>
      <c r="B1166" s="161"/>
      <c r="C1166" s="150"/>
      <c r="D1166" s="150"/>
      <c r="E1166" s="150"/>
      <c r="F1166" s="152"/>
      <c r="G1166" s="152"/>
      <c r="H1166" s="154"/>
      <c r="I1166" s="155"/>
      <c r="J1166" s="159"/>
      <c r="K1166" s="159"/>
      <c r="L1166" s="337"/>
      <c r="M1166" s="343" t="str">
        <f>IF(L1166="","",LOOKUP(L1166,'Work Programme'!$A$8:$A$207,'Work Programme'!$B$8:$B$207))</f>
        <v/>
      </c>
      <c r="N1166" s="150"/>
      <c r="O1166" s="151"/>
      <c r="P1166" s="254" t="str">
        <f>IF(H1166="","",VLOOKUP(H1166,'Overview - Financial Statement'!$A$46:$B$60,2,FALSE))</f>
        <v/>
      </c>
      <c r="Q1166" s="255" t="str">
        <f t="shared" si="120"/>
        <v/>
      </c>
      <c r="R1166" s="153"/>
      <c r="S1166" s="153"/>
      <c r="T1166" s="238">
        <f t="shared" si="119"/>
        <v>0</v>
      </c>
      <c r="AA1166" s="257"/>
      <c r="AB1166" s="257"/>
    </row>
    <row r="1167" spans="1:28" x14ac:dyDescent="0.3">
      <c r="A1167" s="287">
        <v>1155</v>
      </c>
      <c r="B1167" s="161"/>
      <c r="C1167" s="150"/>
      <c r="D1167" s="150"/>
      <c r="E1167" s="150"/>
      <c r="F1167" s="152"/>
      <c r="G1167" s="152"/>
      <c r="H1167" s="154"/>
      <c r="I1167" s="155"/>
      <c r="J1167" s="159"/>
      <c r="K1167" s="159"/>
      <c r="L1167" s="337"/>
      <c r="M1167" s="343" t="str">
        <f>IF(L1167="","",LOOKUP(L1167,'Work Programme'!$A$8:$A$207,'Work Programme'!$B$8:$B$207))</f>
        <v/>
      </c>
      <c r="N1167" s="150"/>
      <c r="O1167" s="151"/>
      <c r="P1167" s="254" t="str">
        <f>IF(H1167="","",VLOOKUP(H1167,'Overview - Financial Statement'!$A$46:$B$60,2,FALSE))</f>
        <v/>
      </c>
      <c r="Q1167" s="255" t="str">
        <f t="shared" si="120"/>
        <v/>
      </c>
      <c r="R1167" s="153"/>
      <c r="S1167" s="153"/>
      <c r="T1167" s="238">
        <f t="shared" ref="T1167:T1212" si="121">IF(R1167="YES",Q1167,0)</f>
        <v>0</v>
      </c>
      <c r="AA1167" s="257"/>
      <c r="AB1167" s="257"/>
    </row>
    <row r="1168" spans="1:28" x14ac:dyDescent="0.3">
      <c r="A1168" s="287">
        <v>1156</v>
      </c>
      <c r="B1168" s="161"/>
      <c r="C1168" s="150"/>
      <c r="D1168" s="150"/>
      <c r="E1168" s="150"/>
      <c r="F1168" s="152"/>
      <c r="G1168" s="152"/>
      <c r="H1168" s="154"/>
      <c r="I1168" s="155"/>
      <c r="J1168" s="159"/>
      <c r="K1168" s="159"/>
      <c r="L1168" s="337"/>
      <c r="M1168" s="343" t="str">
        <f>IF(L1168="","",LOOKUP(L1168,'Work Programme'!$A$8:$A$207,'Work Programme'!$B$8:$B$207))</f>
        <v/>
      </c>
      <c r="N1168" s="150"/>
      <c r="O1168" s="151"/>
      <c r="P1168" s="254" t="str">
        <f>IF(H1168="","",VLOOKUP(H1168,'Overview - Financial Statement'!$A$46:$B$60,2,FALSE))</f>
        <v/>
      </c>
      <c r="Q1168" s="255" t="str">
        <f t="shared" si="120"/>
        <v/>
      </c>
      <c r="R1168" s="153"/>
      <c r="S1168" s="153"/>
      <c r="T1168" s="238">
        <f t="shared" si="121"/>
        <v>0</v>
      </c>
      <c r="AA1168" s="257"/>
      <c r="AB1168" s="257"/>
    </row>
    <row r="1169" spans="1:28" x14ac:dyDescent="0.3">
      <c r="A1169" s="287">
        <v>1157</v>
      </c>
      <c r="B1169" s="161"/>
      <c r="C1169" s="150"/>
      <c r="D1169" s="150"/>
      <c r="E1169" s="150"/>
      <c r="F1169" s="152"/>
      <c r="G1169" s="152"/>
      <c r="H1169" s="154"/>
      <c r="I1169" s="155"/>
      <c r="J1169" s="159"/>
      <c r="K1169" s="159"/>
      <c r="L1169" s="337"/>
      <c r="M1169" s="343" t="str">
        <f>IF(L1169="","",LOOKUP(L1169,'Work Programme'!$A$8:$A$207,'Work Programme'!$B$8:$B$207))</f>
        <v/>
      </c>
      <c r="N1169" s="150"/>
      <c r="O1169" s="151"/>
      <c r="P1169" s="254" t="str">
        <f>IF(H1169="","",VLOOKUP(H1169,'Overview - Financial Statement'!$A$46:$B$60,2,FALSE))</f>
        <v/>
      </c>
      <c r="Q1169" s="255" t="str">
        <f t="shared" si="120"/>
        <v/>
      </c>
      <c r="R1169" s="153"/>
      <c r="S1169" s="153"/>
      <c r="T1169" s="238">
        <f t="shared" si="121"/>
        <v>0</v>
      </c>
      <c r="AA1169" s="257"/>
      <c r="AB1169" s="257"/>
    </row>
    <row r="1170" spans="1:28" x14ac:dyDescent="0.3">
      <c r="A1170" s="287">
        <v>1158</v>
      </c>
      <c r="B1170" s="161"/>
      <c r="C1170" s="150"/>
      <c r="D1170" s="150"/>
      <c r="E1170" s="150"/>
      <c r="F1170" s="152"/>
      <c r="G1170" s="152"/>
      <c r="H1170" s="154"/>
      <c r="I1170" s="155"/>
      <c r="J1170" s="159"/>
      <c r="K1170" s="159"/>
      <c r="L1170" s="337"/>
      <c r="M1170" s="343" t="str">
        <f>IF(L1170="","",LOOKUP(L1170,'Work Programme'!$A$8:$A$207,'Work Programme'!$B$8:$B$207))</f>
        <v/>
      </c>
      <c r="N1170" s="150"/>
      <c r="O1170" s="151"/>
      <c r="P1170" s="254" t="str">
        <f>IF(H1170="","",VLOOKUP(H1170,'Overview - Financial Statement'!$A$46:$B$60,2,FALSE))</f>
        <v/>
      </c>
      <c r="Q1170" s="255" t="str">
        <f t="shared" si="120"/>
        <v/>
      </c>
      <c r="R1170" s="153"/>
      <c r="S1170" s="153"/>
      <c r="T1170" s="238">
        <f t="shared" si="121"/>
        <v>0</v>
      </c>
      <c r="AA1170" s="257"/>
      <c r="AB1170" s="257"/>
    </row>
    <row r="1171" spans="1:28" x14ac:dyDescent="0.3">
      <c r="A1171" s="287">
        <v>1159</v>
      </c>
      <c r="B1171" s="161"/>
      <c r="C1171" s="150"/>
      <c r="D1171" s="150"/>
      <c r="E1171" s="150"/>
      <c r="F1171" s="152"/>
      <c r="G1171" s="152"/>
      <c r="H1171" s="154"/>
      <c r="I1171" s="155"/>
      <c r="J1171" s="159"/>
      <c r="K1171" s="159"/>
      <c r="L1171" s="337"/>
      <c r="M1171" s="343" t="str">
        <f>IF(L1171="","",LOOKUP(L1171,'Work Programme'!$A$8:$A$207,'Work Programme'!$B$8:$B$207))</f>
        <v/>
      </c>
      <c r="N1171" s="150"/>
      <c r="O1171" s="151"/>
      <c r="P1171" s="254" t="str">
        <f>IF(H1171="","",VLOOKUP(H1171,'Overview - Financial Statement'!$A$46:$B$60,2,FALSE))</f>
        <v/>
      </c>
      <c r="Q1171" s="255" t="str">
        <f t="shared" si="120"/>
        <v/>
      </c>
      <c r="R1171" s="153"/>
      <c r="S1171" s="153"/>
      <c r="T1171" s="238">
        <f t="shared" si="121"/>
        <v>0</v>
      </c>
      <c r="AA1171" s="257"/>
      <c r="AB1171" s="257"/>
    </row>
    <row r="1172" spans="1:28" x14ac:dyDescent="0.3">
      <c r="A1172" s="287">
        <v>1160</v>
      </c>
      <c r="B1172" s="161"/>
      <c r="C1172" s="150"/>
      <c r="D1172" s="150"/>
      <c r="E1172" s="150"/>
      <c r="F1172" s="152"/>
      <c r="G1172" s="152"/>
      <c r="H1172" s="154"/>
      <c r="I1172" s="155"/>
      <c r="J1172" s="159"/>
      <c r="K1172" s="159"/>
      <c r="L1172" s="337"/>
      <c r="M1172" s="343" t="str">
        <f>IF(L1172="","",LOOKUP(L1172,'Work Programme'!$A$8:$A$207,'Work Programme'!$B$8:$B$207))</f>
        <v/>
      </c>
      <c r="N1172" s="150"/>
      <c r="O1172" s="151"/>
      <c r="P1172" s="254" t="str">
        <f>IF(H1172="","",VLOOKUP(H1172,'Overview - Financial Statement'!$A$46:$B$60,2,FALSE))</f>
        <v/>
      </c>
      <c r="Q1172" s="255" t="str">
        <f t="shared" si="120"/>
        <v/>
      </c>
      <c r="R1172" s="153"/>
      <c r="S1172" s="153"/>
      <c r="T1172" s="238">
        <f t="shared" si="121"/>
        <v>0</v>
      </c>
      <c r="AA1172" s="257"/>
      <c r="AB1172" s="257"/>
    </row>
    <row r="1173" spans="1:28" x14ac:dyDescent="0.3">
      <c r="A1173" s="287">
        <v>1161</v>
      </c>
      <c r="B1173" s="161"/>
      <c r="C1173" s="150"/>
      <c r="D1173" s="150"/>
      <c r="E1173" s="150"/>
      <c r="F1173" s="152"/>
      <c r="G1173" s="152"/>
      <c r="H1173" s="154"/>
      <c r="I1173" s="155"/>
      <c r="J1173" s="159"/>
      <c r="K1173" s="159"/>
      <c r="L1173" s="337"/>
      <c r="M1173" s="343" t="str">
        <f>IF(L1173="","",LOOKUP(L1173,'Work Programme'!$A$8:$A$207,'Work Programme'!$B$8:$B$207))</f>
        <v/>
      </c>
      <c r="N1173" s="150"/>
      <c r="O1173" s="151"/>
      <c r="P1173" s="254" t="str">
        <f>IF(H1173="","",VLOOKUP(H1173,'Overview - Financial Statement'!$A$46:$B$60,2,FALSE))</f>
        <v/>
      </c>
      <c r="Q1173" s="255" t="str">
        <f t="shared" si="120"/>
        <v/>
      </c>
      <c r="R1173" s="153"/>
      <c r="S1173" s="153"/>
      <c r="T1173" s="238">
        <f t="shared" si="121"/>
        <v>0</v>
      </c>
      <c r="AA1173" s="257"/>
      <c r="AB1173" s="257"/>
    </row>
    <row r="1174" spans="1:28" x14ac:dyDescent="0.3">
      <c r="A1174" s="287">
        <v>1162</v>
      </c>
      <c r="B1174" s="161"/>
      <c r="C1174" s="150"/>
      <c r="D1174" s="150"/>
      <c r="E1174" s="150"/>
      <c r="F1174" s="152"/>
      <c r="G1174" s="152"/>
      <c r="H1174" s="154"/>
      <c r="I1174" s="155"/>
      <c r="J1174" s="159"/>
      <c r="K1174" s="159"/>
      <c r="L1174" s="337"/>
      <c r="M1174" s="343" t="str">
        <f>IF(L1174="","",LOOKUP(L1174,'Work Programme'!$A$8:$A$207,'Work Programme'!$B$8:$B$207))</f>
        <v/>
      </c>
      <c r="N1174" s="150"/>
      <c r="O1174" s="151"/>
      <c r="P1174" s="254" t="str">
        <f>IF(H1174="","",VLOOKUP(H1174,'Overview - Financial Statement'!$A$46:$B$60,2,FALSE))</f>
        <v/>
      </c>
      <c r="Q1174" s="255" t="str">
        <f t="shared" si="120"/>
        <v/>
      </c>
      <c r="R1174" s="153"/>
      <c r="S1174" s="153"/>
      <c r="T1174" s="238">
        <f t="shared" si="121"/>
        <v>0</v>
      </c>
      <c r="AA1174" s="257"/>
      <c r="AB1174" s="257"/>
    </row>
    <row r="1175" spans="1:28" x14ac:dyDescent="0.3">
      <c r="A1175" s="287">
        <v>1163</v>
      </c>
      <c r="B1175" s="161"/>
      <c r="C1175" s="150"/>
      <c r="D1175" s="150"/>
      <c r="E1175" s="150"/>
      <c r="F1175" s="152"/>
      <c r="G1175" s="152"/>
      <c r="H1175" s="154"/>
      <c r="I1175" s="155"/>
      <c r="J1175" s="159"/>
      <c r="K1175" s="159"/>
      <c r="L1175" s="337"/>
      <c r="M1175" s="343" t="str">
        <f>IF(L1175="","",LOOKUP(L1175,'Work Programme'!$A$8:$A$207,'Work Programme'!$B$8:$B$207))</f>
        <v/>
      </c>
      <c r="N1175" s="150"/>
      <c r="O1175" s="151"/>
      <c r="P1175" s="254" t="str">
        <f>IF(H1175="","",VLOOKUP(H1175,'Overview - Financial Statement'!$A$46:$B$60,2,FALSE))</f>
        <v/>
      </c>
      <c r="Q1175" s="255" t="str">
        <f t="shared" si="120"/>
        <v/>
      </c>
      <c r="R1175" s="153"/>
      <c r="S1175" s="153"/>
      <c r="T1175" s="238">
        <f t="shared" si="121"/>
        <v>0</v>
      </c>
      <c r="AA1175" s="257"/>
      <c r="AB1175" s="257"/>
    </row>
    <row r="1176" spans="1:28" x14ac:dyDescent="0.3">
      <c r="A1176" s="287">
        <v>1164</v>
      </c>
      <c r="B1176" s="161"/>
      <c r="C1176" s="150"/>
      <c r="D1176" s="150"/>
      <c r="E1176" s="150"/>
      <c r="F1176" s="152"/>
      <c r="G1176" s="152"/>
      <c r="H1176" s="154"/>
      <c r="I1176" s="155"/>
      <c r="J1176" s="159"/>
      <c r="K1176" s="159"/>
      <c r="L1176" s="337"/>
      <c r="M1176" s="343" t="str">
        <f>IF(L1176="","",LOOKUP(L1176,'Work Programme'!$A$8:$A$207,'Work Programme'!$B$8:$B$207))</f>
        <v/>
      </c>
      <c r="N1176" s="150"/>
      <c r="O1176" s="151"/>
      <c r="P1176" s="254" t="str">
        <f>IF(H1176="","",VLOOKUP(H1176,'Overview - Financial Statement'!$A$46:$B$60,2,FALSE))</f>
        <v/>
      </c>
      <c r="Q1176" s="255" t="str">
        <f t="shared" si="120"/>
        <v/>
      </c>
      <c r="R1176" s="153"/>
      <c r="S1176" s="153"/>
      <c r="T1176" s="238">
        <f t="shared" si="121"/>
        <v>0</v>
      </c>
      <c r="AA1176" s="257"/>
      <c r="AB1176" s="257"/>
    </row>
    <row r="1177" spans="1:28" x14ac:dyDescent="0.3">
      <c r="A1177" s="287">
        <v>1165</v>
      </c>
      <c r="B1177" s="161"/>
      <c r="C1177" s="150"/>
      <c r="D1177" s="150"/>
      <c r="E1177" s="150"/>
      <c r="F1177" s="152"/>
      <c r="G1177" s="152"/>
      <c r="H1177" s="154"/>
      <c r="I1177" s="155"/>
      <c r="J1177" s="159"/>
      <c r="K1177" s="159"/>
      <c r="L1177" s="337"/>
      <c r="M1177" s="343" t="str">
        <f>IF(L1177="","",LOOKUP(L1177,'Work Programme'!$A$8:$A$207,'Work Programme'!$B$8:$B$207))</f>
        <v/>
      </c>
      <c r="N1177" s="150"/>
      <c r="O1177" s="151"/>
      <c r="P1177" s="254" t="str">
        <f>IF(H1177="","",VLOOKUP(H1177,'Overview - Financial Statement'!$A$46:$B$60,2,FALSE))</f>
        <v/>
      </c>
      <c r="Q1177" s="255" t="str">
        <f t="shared" si="120"/>
        <v/>
      </c>
      <c r="R1177" s="153"/>
      <c r="S1177" s="153"/>
      <c r="T1177" s="238">
        <f t="shared" si="121"/>
        <v>0</v>
      </c>
      <c r="AA1177" s="257"/>
      <c r="AB1177" s="257"/>
    </row>
    <row r="1178" spans="1:28" x14ac:dyDescent="0.3">
      <c r="A1178" s="287">
        <v>1166</v>
      </c>
      <c r="B1178" s="161"/>
      <c r="C1178" s="150"/>
      <c r="D1178" s="150"/>
      <c r="E1178" s="150"/>
      <c r="F1178" s="152"/>
      <c r="G1178" s="152"/>
      <c r="H1178" s="154"/>
      <c r="I1178" s="155"/>
      <c r="J1178" s="159"/>
      <c r="K1178" s="159"/>
      <c r="L1178" s="337"/>
      <c r="M1178" s="343" t="str">
        <f>IF(L1178="","",LOOKUP(L1178,'Work Programme'!$A$8:$A$207,'Work Programme'!$B$8:$B$207))</f>
        <v/>
      </c>
      <c r="N1178" s="150"/>
      <c r="O1178" s="151"/>
      <c r="P1178" s="254" t="str">
        <f>IF(H1178="","",VLOOKUP(H1178,'Overview - Financial Statement'!$A$46:$B$60,2,FALSE))</f>
        <v/>
      </c>
      <c r="Q1178" s="255" t="str">
        <f t="shared" si="120"/>
        <v/>
      </c>
      <c r="R1178" s="153"/>
      <c r="S1178" s="153"/>
      <c r="T1178" s="238">
        <f t="shared" si="121"/>
        <v>0</v>
      </c>
      <c r="AA1178" s="257"/>
      <c r="AB1178" s="257"/>
    </row>
    <row r="1179" spans="1:28" x14ac:dyDescent="0.3">
      <c r="A1179" s="287">
        <v>1167</v>
      </c>
      <c r="B1179" s="161"/>
      <c r="C1179" s="150"/>
      <c r="D1179" s="150"/>
      <c r="E1179" s="150"/>
      <c r="F1179" s="152"/>
      <c r="G1179" s="152"/>
      <c r="H1179" s="154"/>
      <c r="I1179" s="155"/>
      <c r="J1179" s="159"/>
      <c r="K1179" s="159"/>
      <c r="L1179" s="337"/>
      <c r="M1179" s="343" t="str">
        <f>IF(L1179="","",LOOKUP(L1179,'Work Programme'!$A$8:$A$207,'Work Programme'!$B$8:$B$207))</f>
        <v/>
      </c>
      <c r="N1179" s="150"/>
      <c r="O1179" s="151"/>
      <c r="P1179" s="254" t="str">
        <f>IF(H1179="","",VLOOKUP(H1179,'Overview - Financial Statement'!$A$46:$B$60,2,FALSE))</f>
        <v/>
      </c>
      <c r="Q1179" s="255" t="str">
        <f t="shared" si="120"/>
        <v/>
      </c>
      <c r="R1179" s="153"/>
      <c r="S1179" s="153"/>
      <c r="T1179" s="238">
        <f t="shared" si="121"/>
        <v>0</v>
      </c>
      <c r="AA1179" s="257"/>
      <c r="AB1179" s="257"/>
    </row>
    <row r="1180" spans="1:28" x14ac:dyDescent="0.3">
      <c r="A1180" s="287">
        <v>1168</v>
      </c>
      <c r="B1180" s="161"/>
      <c r="C1180" s="150"/>
      <c r="D1180" s="150"/>
      <c r="E1180" s="150"/>
      <c r="F1180" s="152"/>
      <c r="G1180" s="152"/>
      <c r="H1180" s="154"/>
      <c r="I1180" s="155"/>
      <c r="J1180" s="159"/>
      <c r="K1180" s="159"/>
      <c r="L1180" s="337"/>
      <c r="M1180" s="343" t="str">
        <f>IF(L1180="","",LOOKUP(L1180,'Work Programme'!$A$8:$A$207,'Work Programme'!$B$8:$B$207))</f>
        <v/>
      </c>
      <c r="N1180" s="150"/>
      <c r="O1180" s="151"/>
      <c r="P1180" s="254" t="str">
        <f>IF(H1180="","",VLOOKUP(H1180,'Overview - Financial Statement'!$A$46:$B$60,2,FALSE))</f>
        <v/>
      </c>
      <c r="Q1180" s="255" t="str">
        <f t="shared" si="120"/>
        <v/>
      </c>
      <c r="R1180" s="153"/>
      <c r="S1180" s="153"/>
      <c r="T1180" s="238">
        <f t="shared" si="121"/>
        <v>0</v>
      </c>
      <c r="AA1180" s="257"/>
      <c r="AB1180" s="257"/>
    </row>
    <row r="1181" spans="1:28" x14ac:dyDescent="0.3">
      <c r="A1181" s="287">
        <v>1169</v>
      </c>
      <c r="B1181" s="161"/>
      <c r="C1181" s="150"/>
      <c r="D1181" s="150"/>
      <c r="E1181" s="150"/>
      <c r="F1181" s="152"/>
      <c r="G1181" s="152"/>
      <c r="H1181" s="154"/>
      <c r="I1181" s="155"/>
      <c r="J1181" s="159"/>
      <c r="K1181" s="159"/>
      <c r="L1181" s="337"/>
      <c r="M1181" s="343" t="str">
        <f>IF(L1181="","",LOOKUP(L1181,'Work Programme'!$A$8:$A$207,'Work Programme'!$B$8:$B$207))</f>
        <v/>
      </c>
      <c r="N1181" s="150"/>
      <c r="O1181" s="151"/>
      <c r="P1181" s="254" t="str">
        <f>IF(H1181="","",VLOOKUP(H1181,'Overview - Financial Statement'!$A$46:$B$60,2,FALSE))</f>
        <v/>
      </c>
      <c r="Q1181" s="255" t="str">
        <f t="shared" si="120"/>
        <v/>
      </c>
      <c r="R1181" s="153"/>
      <c r="S1181" s="153"/>
      <c r="T1181" s="238">
        <f t="shared" si="121"/>
        <v>0</v>
      </c>
      <c r="AA1181" s="257"/>
      <c r="AB1181" s="257"/>
    </row>
    <row r="1182" spans="1:28" x14ac:dyDescent="0.3">
      <c r="A1182" s="287">
        <v>1170</v>
      </c>
      <c r="B1182" s="161"/>
      <c r="C1182" s="150"/>
      <c r="D1182" s="150"/>
      <c r="E1182" s="150"/>
      <c r="F1182" s="152"/>
      <c r="G1182" s="152"/>
      <c r="H1182" s="154"/>
      <c r="I1182" s="155"/>
      <c r="J1182" s="159"/>
      <c r="K1182" s="159"/>
      <c r="L1182" s="337"/>
      <c r="M1182" s="343" t="str">
        <f>IF(L1182="","",LOOKUP(L1182,'Work Programme'!$A$8:$A$207,'Work Programme'!$B$8:$B$207))</f>
        <v/>
      </c>
      <c r="N1182" s="150"/>
      <c r="O1182" s="151"/>
      <c r="P1182" s="254" t="str">
        <f>IF(H1182="","",VLOOKUP(H1182,'Overview - Financial Statement'!$A$46:$B$60,2,FALSE))</f>
        <v/>
      </c>
      <c r="Q1182" s="255" t="str">
        <f t="shared" si="120"/>
        <v/>
      </c>
      <c r="R1182" s="153"/>
      <c r="S1182" s="153"/>
      <c r="T1182" s="238">
        <f t="shared" si="121"/>
        <v>0</v>
      </c>
      <c r="AA1182" s="257"/>
      <c r="AB1182" s="257"/>
    </row>
    <row r="1183" spans="1:28" x14ac:dyDescent="0.3">
      <c r="A1183" s="287">
        <v>1171</v>
      </c>
      <c r="B1183" s="161"/>
      <c r="C1183" s="150"/>
      <c r="D1183" s="150"/>
      <c r="E1183" s="150"/>
      <c r="F1183" s="152"/>
      <c r="G1183" s="152"/>
      <c r="H1183" s="154"/>
      <c r="I1183" s="155"/>
      <c r="J1183" s="159"/>
      <c r="K1183" s="159"/>
      <c r="L1183" s="337"/>
      <c r="M1183" s="343" t="str">
        <f>IF(L1183="","",LOOKUP(L1183,'Work Programme'!$A$8:$A$207,'Work Programme'!$B$8:$B$207))</f>
        <v/>
      </c>
      <c r="N1183" s="150"/>
      <c r="O1183" s="151"/>
      <c r="P1183" s="254" t="str">
        <f>IF(H1183="","",VLOOKUP(H1183,'Overview - Financial Statement'!$A$46:$B$60,2,FALSE))</f>
        <v/>
      </c>
      <c r="Q1183" s="255" t="str">
        <f t="shared" si="120"/>
        <v/>
      </c>
      <c r="R1183" s="153"/>
      <c r="S1183" s="153"/>
      <c r="T1183" s="238">
        <f t="shared" si="121"/>
        <v>0</v>
      </c>
      <c r="AA1183" s="257"/>
      <c r="AB1183" s="257"/>
    </row>
    <row r="1184" spans="1:28" x14ac:dyDescent="0.3">
      <c r="A1184" s="287">
        <v>1172</v>
      </c>
      <c r="B1184" s="161"/>
      <c r="C1184" s="150"/>
      <c r="D1184" s="150"/>
      <c r="E1184" s="150"/>
      <c r="F1184" s="152"/>
      <c r="G1184" s="152"/>
      <c r="H1184" s="154"/>
      <c r="I1184" s="155"/>
      <c r="J1184" s="159"/>
      <c r="K1184" s="159"/>
      <c r="L1184" s="337"/>
      <c r="M1184" s="343" t="str">
        <f>IF(L1184="","",LOOKUP(L1184,'Work Programme'!$A$8:$A$207,'Work Programme'!$B$8:$B$207))</f>
        <v/>
      </c>
      <c r="N1184" s="150"/>
      <c r="O1184" s="151"/>
      <c r="P1184" s="254" t="str">
        <f>IF(H1184="","",VLOOKUP(H1184,'Overview - Financial Statement'!$A$46:$B$60,2,FALSE))</f>
        <v/>
      </c>
      <c r="Q1184" s="255" t="str">
        <f t="shared" si="120"/>
        <v/>
      </c>
      <c r="R1184" s="153"/>
      <c r="S1184" s="153"/>
      <c r="T1184" s="238">
        <f t="shared" si="121"/>
        <v>0</v>
      </c>
      <c r="AA1184" s="257"/>
      <c r="AB1184" s="257"/>
    </row>
    <row r="1185" spans="1:28" x14ac:dyDescent="0.3">
      <c r="A1185" s="287">
        <v>1173</v>
      </c>
      <c r="B1185" s="161"/>
      <c r="C1185" s="150"/>
      <c r="D1185" s="150"/>
      <c r="E1185" s="150"/>
      <c r="F1185" s="152"/>
      <c r="G1185" s="152"/>
      <c r="H1185" s="154"/>
      <c r="I1185" s="155"/>
      <c r="J1185" s="159"/>
      <c r="K1185" s="159"/>
      <c r="L1185" s="337"/>
      <c r="M1185" s="343" t="str">
        <f>IF(L1185="","",LOOKUP(L1185,'Work Programme'!$A$8:$A$207,'Work Programme'!$B$8:$B$207))</f>
        <v/>
      </c>
      <c r="N1185" s="150"/>
      <c r="O1185" s="151"/>
      <c r="P1185" s="254" t="str">
        <f>IF(H1185="","",VLOOKUP(H1185,'Overview - Financial Statement'!$A$46:$B$60,2,FALSE))</f>
        <v/>
      </c>
      <c r="Q1185" s="255" t="str">
        <f t="shared" si="120"/>
        <v/>
      </c>
      <c r="R1185" s="153"/>
      <c r="S1185" s="153"/>
      <c r="T1185" s="238">
        <f t="shared" si="121"/>
        <v>0</v>
      </c>
      <c r="AA1185" s="257"/>
      <c r="AB1185" s="257"/>
    </row>
    <row r="1186" spans="1:28" x14ac:dyDescent="0.3">
      <c r="A1186" s="287">
        <v>1174</v>
      </c>
      <c r="B1186" s="161"/>
      <c r="C1186" s="150"/>
      <c r="D1186" s="150"/>
      <c r="E1186" s="150"/>
      <c r="F1186" s="152"/>
      <c r="G1186" s="152"/>
      <c r="H1186" s="154"/>
      <c r="I1186" s="155"/>
      <c r="J1186" s="159"/>
      <c r="K1186" s="159"/>
      <c r="L1186" s="337"/>
      <c r="M1186" s="343" t="str">
        <f>IF(L1186="","",LOOKUP(L1186,'Work Programme'!$A$8:$A$207,'Work Programme'!$B$8:$B$207))</f>
        <v/>
      </c>
      <c r="N1186" s="150"/>
      <c r="O1186" s="151"/>
      <c r="P1186" s="254" t="str">
        <f>IF(H1186="","",VLOOKUP(H1186,'Overview - Financial Statement'!$A$46:$B$60,2,FALSE))</f>
        <v/>
      </c>
      <c r="Q1186" s="255" t="str">
        <f t="shared" si="120"/>
        <v/>
      </c>
      <c r="R1186" s="153"/>
      <c r="S1186" s="153"/>
      <c r="T1186" s="238">
        <f t="shared" si="121"/>
        <v>0</v>
      </c>
      <c r="AA1186" s="257"/>
      <c r="AB1186" s="257"/>
    </row>
    <row r="1187" spans="1:28" x14ac:dyDescent="0.3">
      <c r="A1187" s="287">
        <v>1175</v>
      </c>
      <c r="B1187" s="161"/>
      <c r="C1187" s="150"/>
      <c r="D1187" s="150"/>
      <c r="E1187" s="150"/>
      <c r="F1187" s="152"/>
      <c r="G1187" s="152"/>
      <c r="H1187" s="154"/>
      <c r="I1187" s="155"/>
      <c r="J1187" s="159"/>
      <c r="K1187" s="159"/>
      <c r="L1187" s="337"/>
      <c r="M1187" s="343" t="str">
        <f>IF(L1187="","",LOOKUP(L1187,'Work Programme'!$A$8:$A$207,'Work Programme'!$B$8:$B$207))</f>
        <v/>
      </c>
      <c r="N1187" s="150"/>
      <c r="O1187" s="151"/>
      <c r="P1187" s="254" t="str">
        <f>IF(H1187="","",VLOOKUP(H1187,'Overview - Financial Statement'!$A$46:$B$60,2,FALSE))</f>
        <v/>
      </c>
      <c r="Q1187" s="255" t="str">
        <f t="shared" si="120"/>
        <v/>
      </c>
      <c r="R1187" s="153"/>
      <c r="S1187" s="153"/>
      <c r="T1187" s="238">
        <f t="shared" si="121"/>
        <v>0</v>
      </c>
      <c r="AA1187" s="257"/>
      <c r="AB1187" s="257"/>
    </row>
    <row r="1188" spans="1:28" x14ac:dyDescent="0.3">
      <c r="A1188" s="287">
        <v>1176</v>
      </c>
      <c r="B1188" s="161"/>
      <c r="C1188" s="150"/>
      <c r="D1188" s="150"/>
      <c r="E1188" s="150"/>
      <c r="F1188" s="152"/>
      <c r="G1188" s="152"/>
      <c r="H1188" s="154"/>
      <c r="I1188" s="155"/>
      <c r="J1188" s="159"/>
      <c r="K1188" s="159"/>
      <c r="L1188" s="337"/>
      <c r="M1188" s="343" t="str">
        <f>IF(L1188="","",LOOKUP(L1188,'Work Programme'!$A$8:$A$207,'Work Programme'!$B$8:$B$207))</f>
        <v/>
      </c>
      <c r="N1188" s="150"/>
      <c r="O1188" s="151"/>
      <c r="P1188" s="254" t="str">
        <f>IF(H1188="","",VLOOKUP(H1188,'Overview - Financial Statement'!$A$46:$B$60,2,FALSE))</f>
        <v/>
      </c>
      <c r="Q1188" s="255" t="str">
        <f t="shared" si="120"/>
        <v/>
      </c>
      <c r="R1188" s="153"/>
      <c r="S1188" s="153"/>
      <c r="T1188" s="238">
        <f t="shared" si="121"/>
        <v>0</v>
      </c>
      <c r="AA1188" s="257"/>
      <c r="AB1188" s="257"/>
    </row>
    <row r="1189" spans="1:28" x14ac:dyDescent="0.3">
      <c r="A1189" s="287">
        <v>1177</v>
      </c>
      <c r="B1189" s="161"/>
      <c r="C1189" s="150"/>
      <c r="D1189" s="150"/>
      <c r="E1189" s="150"/>
      <c r="F1189" s="152"/>
      <c r="G1189" s="152"/>
      <c r="H1189" s="154"/>
      <c r="I1189" s="155"/>
      <c r="J1189" s="159"/>
      <c r="K1189" s="159"/>
      <c r="L1189" s="337"/>
      <c r="M1189" s="343" t="str">
        <f>IF(L1189="","",LOOKUP(L1189,'Work Programme'!$A$8:$A$207,'Work Programme'!$B$8:$B$207))</f>
        <v/>
      </c>
      <c r="N1189" s="150"/>
      <c r="O1189" s="151"/>
      <c r="P1189" s="254" t="str">
        <f>IF(H1189="","",VLOOKUP(H1189,'Overview - Financial Statement'!$A$46:$B$60,2,FALSE))</f>
        <v/>
      </c>
      <c r="Q1189" s="255" t="str">
        <f t="shared" si="120"/>
        <v/>
      </c>
      <c r="R1189" s="153"/>
      <c r="S1189" s="153"/>
      <c r="T1189" s="238">
        <f t="shared" si="121"/>
        <v>0</v>
      </c>
      <c r="AA1189" s="257"/>
      <c r="AB1189" s="257"/>
    </row>
    <row r="1190" spans="1:28" x14ac:dyDescent="0.3">
      <c r="A1190" s="287">
        <v>1178</v>
      </c>
      <c r="B1190" s="161"/>
      <c r="C1190" s="150"/>
      <c r="D1190" s="150"/>
      <c r="E1190" s="150"/>
      <c r="F1190" s="152"/>
      <c r="G1190" s="152"/>
      <c r="H1190" s="154"/>
      <c r="I1190" s="155"/>
      <c r="J1190" s="159"/>
      <c r="K1190" s="159"/>
      <c r="L1190" s="337"/>
      <c r="M1190" s="343" t="str">
        <f>IF(L1190="","",LOOKUP(L1190,'Work Programme'!$A$8:$A$207,'Work Programme'!$B$8:$B$207))</f>
        <v/>
      </c>
      <c r="N1190" s="150"/>
      <c r="O1190" s="151"/>
      <c r="P1190" s="254" t="str">
        <f>IF(H1190="","",VLOOKUP(H1190,'Overview - Financial Statement'!$A$46:$B$60,2,FALSE))</f>
        <v/>
      </c>
      <c r="Q1190" s="255" t="str">
        <f t="shared" si="120"/>
        <v/>
      </c>
      <c r="R1190" s="153"/>
      <c r="S1190" s="153"/>
      <c r="T1190" s="238">
        <f t="shared" si="121"/>
        <v>0</v>
      </c>
      <c r="AA1190" s="257"/>
      <c r="AB1190" s="257"/>
    </row>
    <row r="1191" spans="1:28" x14ac:dyDescent="0.3">
      <c r="A1191" s="287">
        <v>1179</v>
      </c>
      <c r="B1191" s="161"/>
      <c r="C1191" s="150"/>
      <c r="D1191" s="150"/>
      <c r="E1191" s="150"/>
      <c r="F1191" s="152"/>
      <c r="G1191" s="152"/>
      <c r="H1191" s="154"/>
      <c r="I1191" s="155"/>
      <c r="J1191" s="159"/>
      <c r="K1191" s="159"/>
      <c r="L1191" s="337"/>
      <c r="M1191" s="343" t="str">
        <f>IF(L1191="","",LOOKUP(L1191,'Work Programme'!$A$8:$A$207,'Work Programme'!$B$8:$B$207))</f>
        <v/>
      </c>
      <c r="N1191" s="150"/>
      <c r="O1191" s="151"/>
      <c r="P1191" s="254" t="str">
        <f>IF(H1191="","",VLOOKUP(H1191,'Overview - Financial Statement'!$A$46:$B$60,2,FALSE))</f>
        <v/>
      </c>
      <c r="Q1191" s="255" t="str">
        <f t="shared" si="120"/>
        <v/>
      </c>
      <c r="R1191" s="153"/>
      <c r="S1191" s="153"/>
      <c r="T1191" s="238">
        <f t="shared" si="121"/>
        <v>0</v>
      </c>
      <c r="AA1191" s="257"/>
      <c r="AB1191" s="257"/>
    </row>
    <row r="1192" spans="1:28" x14ac:dyDescent="0.3">
      <c r="A1192" s="287">
        <v>1180</v>
      </c>
      <c r="B1192" s="161"/>
      <c r="C1192" s="150"/>
      <c r="D1192" s="150"/>
      <c r="E1192" s="150"/>
      <c r="F1192" s="152"/>
      <c r="G1192" s="152"/>
      <c r="H1192" s="154"/>
      <c r="I1192" s="155"/>
      <c r="J1192" s="159"/>
      <c r="K1192" s="159"/>
      <c r="L1192" s="337"/>
      <c r="M1192" s="343" t="str">
        <f>IF(L1192="","",LOOKUP(L1192,'Work Programme'!$A$8:$A$207,'Work Programme'!$B$8:$B$207))</f>
        <v/>
      </c>
      <c r="N1192" s="150"/>
      <c r="O1192" s="151"/>
      <c r="P1192" s="254" t="str">
        <f>IF(H1192="","",VLOOKUP(H1192,'Overview - Financial Statement'!$A$46:$B$60,2,FALSE))</f>
        <v/>
      </c>
      <c r="Q1192" s="255" t="str">
        <f t="shared" si="120"/>
        <v/>
      </c>
      <c r="R1192" s="153"/>
      <c r="S1192" s="153"/>
      <c r="T1192" s="238">
        <f t="shared" si="121"/>
        <v>0</v>
      </c>
      <c r="AA1192" s="257"/>
      <c r="AB1192" s="257"/>
    </row>
    <row r="1193" spans="1:28" x14ac:dyDescent="0.3">
      <c r="A1193" s="287">
        <v>1181</v>
      </c>
      <c r="B1193" s="161"/>
      <c r="C1193" s="150"/>
      <c r="D1193" s="150"/>
      <c r="E1193" s="150"/>
      <c r="F1193" s="152"/>
      <c r="G1193" s="152"/>
      <c r="H1193" s="154"/>
      <c r="I1193" s="155"/>
      <c r="J1193" s="159"/>
      <c r="K1193" s="159"/>
      <c r="L1193" s="337"/>
      <c r="M1193" s="343" t="str">
        <f>IF(L1193="","",LOOKUP(L1193,'Work Programme'!$A$8:$A$207,'Work Programme'!$B$8:$B$207))</f>
        <v/>
      </c>
      <c r="N1193" s="150"/>
      <c r="O1193" s="151"/>
      <c r="P1193" s="254" t="str">
        <f>IF(H1193="","",VLOOKUP(H1193,'Overview - Financial Statement'!$A$46:$B$60,2,FALSE))</f>
        <v/>
      </c>
      <c r="Q1193" s="255" t="str">
        <f t="shared" si="120"/>
        <v/>
      </c>
      <c r="R1193" s="153"/>
      <c r="S1193" s="153"/>
      <c r="T1193" s="238">
        <f t="shared" si="121"/>
        <v>0</v>
      </c>
      <c r="AA1193" s="257"/>
      <c r="AB1193" s="257"/>
    </row>
    <row r="1194" spans="1:28" x14ac:dyDescent="0.3">
      <c r="A1194" s="287">
        <v>1182</v>
      </c>
      <c r="B1194" s="161"/>
      <c r="C1194" s="150"/>
      <c r="D1194" s="150"/>
      <c r="E1194" s="150"/>
      <c r="F1194" s="152"/>
      <c r="G1194" s="152"/>
      <c r="H1194" s="154"/>
      <c r="I1194" s="155"/>
      <c r="J1194" s="159"/>
      <c r="K1194" s="159"/>
      <c r="L1194" s="337"/>
      <c r="M1194" s="343" t="str">
        <f>IF(L1194="","",LOOKUP(L1194,'Work Programme'!$A$8:$A$207,'Work Programme'!$B$8:$B$207))</f>
        <v/>
      </c>
      <c r="N1194" s="150"/>
      <c r="O1194" s="151"/>
      <c r="P1194" s="254" t="str">
        <f>IF(H1194="","",VLOOKUP(H1194,'Overview - Financial Statement'!$A$46:$B$60,2,FALSE))</f>
        <v/>
      </c>
      <c r="Q1194" s="255" t="str">
        <f t="shared" si="120"/>
        <v/>
      </c>
      <c r="R1194" s="153"/>
      <c r="S1194" s="153"/>
      <c r="T1194" s="238">
        <f t="shared" si="121"/>
        <v>0</v>
      </c>
      <c r="AA1194" s="257"/>
      <c r="AB1194" s="257"/>
    </row>
    <row r="1195" spans="1:28" x14ac:dyDescent="0.3">
      <c r="A1195" s="287">
        <v>1183</v>
      </c>
      <c r="B1195" s="161"/>
      <c r="C1195" s="150"/>
      <c r="D1195" s="150"/>
      <c r="E1195" s="150"/>
      <c r="F1195" s="152"/>
      <c r="G1195" s="152"/>
      <c r="H1195" s="154"/>
      <c r="I1195" s="155"/>
      <c r="J1195" s="159"/>
      <c r="K1195" s="159"/>
      <c r="L1195" s="337"/>
      <c r="M1195" s="343" t="str">
        <f>IF(L1195="","",LOOKUP(L1195,'Work Programme'!$A$8:$A$207,'Work Programme'!$B$8:$B$207))</f>
        <v/>
      </c>
      <c r="N1195" s="150"/>
      <c r="O1195" s="151"/>
      <c r="P1195" s="254" t="str">
        <f>IF(H1195="","",VLOOKUP(H1195,'Overview - Financial Statement'!$A$46:$B$60,2,FALSE))</f>
        <v/>
      </c>
      <c r="Q1195" s="255" t="str">
        <f t="shared" si="120"/>
        <v/>
      </c>
      <c r="R1195" s="153"/>
      <c r="S1195" s="153"/>
      <c r="T1195" s="238">
        <f t="shared" si="121"/>
        <v>0</v>
      </c>
      <c r="AA1195" s="257"/>
      <c r="AB1195" s="257"/>
    </row>
    <row r="1196" spans="1:28" x14ac:dyDescent="0.3">
      <c r="A1196" s="287">
        <v>1184</v>
      </c>
      <c r="B1196" s="161"/>
      <c r="C1196" s="150"/>
      <c r="D1196" s="150"/>
      <c r="E1196" s="150"/>
      <c r="F1196" s="152"/>
      <c r="G1196" s="152"/>
      <c r="H1196" s="154"/>
      <c r="I1196" s="155"/>
      <c r="J1196" s="159"/>
      <c r="K1196" s="159"/>
      <c r="L1196" s="337"/>
      <c r="M1196" s="343" t="str">
        <f>IF(L1196="","",LOOKUP(L1196,'Work Programme'!$A$8:$A$207,'Work Programme'!$B$8:$B$207))</f>
        <v/>
      </c>
      <c r="N1196" s="150"/>
      <c r="O1196" s="151"/>
      <c r="P1196" s="254" t="str">
        <f>IF(H1196="","",VLOOKUP(H1196,'Overview - Financial Statement'!$A$46:$B$60,2,FALSE))</f>
        <v/>
      </c>
      <c r="Q1196" s="255" t="str">
        <f t="shared" si="120"/>
        <v/>
      </c>
      <c r="R1196" s="153"/>
      <c r="S1196" s="153"/>
      <c r="T1196" s="238">
        <f t="shared" si="121"/>
        <v>0</v>
      </c>
      <c r="AA1196" s="257"/>
      <c r="AB1196" s="257"/>
    </row>
    <row r="1197" spans="1:28" x14ac:dyDescent="0.3">
      <c r="A1197" s="287">
        <v>1185</v>
      </c>
      <c r="B1197" s="161"/>
      <c r="C1197" s="150"/>
      <c r="D1197" s="150"/>
      <c r="E1197" s="150"/>
      <c r="F1197" s="152"/>
      <c r="G1197" s="152"/>
      <c r="H1197" s="154"/>
      <c r="I1197" s="155"/>
      <c r="J1197" s="159"/>
      <c r="K1197" s="159"/>
      <c r="L1197" s="337"/>
      <c r="M1197" s="343" t="str">
        <f>IF(L1197="","",LOOKUP(L1197,'Work Programme'!$A$8:$A$207,'Work Programme'!$B$8:$B$207))</f>
        <v/>
      </c>
      <c r="N1197" s="150"/>
      <c r="O1197" s="151"/>
      <c r="P1197" s="254" t="str">
        <f>IF(H1197="","",VLOOKUP(H1197,'Overview - Financial Statement'!$A$46:$B$60,2,FALSE))</f>
        <v/>
      </c>
      <c r="Q1197" s="255" t="str">
        <f t="shared" si="120"/>
        <v/>
      </c>
      <c r="R1197" s="153"/>
      <c r="S1197" s="153"/>
      <c r="T1197" s="238">
        <f t="shared" si="121"/>
        <v>0</v>
      </c>
      <c r="AA1197" s="257"/>
      <c r="AB1197" s="257"/>
    </row>
    <row r="1198" spans="1:28" x14ac:dyDescent="0.3">
      <c r="A1198" s="287">
        <v>1186</v>
      </c>
      <c r="B1198" s="161"/>
      <c r="C1198" s="150"/>
      <c r="D1198" s="150"/>
      <c r="E1198" s="150"/>
      <c r="F1198" s="152"/>
      <c r="G1198" s="152"/>
      <c r="H1198" s="154"/>
      <c r="I1198" s="155"/>
      <c r="J1198" s="159"/>
      <c r="K1198" s="159"/>
      <c r="L1198" s="337"/>
      <c r="M1198" s="343" t="str">
        <f>IF(L1198="","",LOOKUP(L1198,'Work Programme'!$A$8:$A$207,'Work Programme'!$B$8:$B$207))</f>
        <v/>
      </c>
      <c r="N1198" s="150"/>
      <c r="O1198" s="151"/>
      <c r="P1198" s="254" t="str">
        <f>IF(H1198="","",VLOOKUP(H1198,'Overview - Financial Statement'!$A$46:$B$60,2,FALSE))</f>
        <v/>
      </c>
      <c r="Q1198" s="255" t="str">
        <f t="shared" si="120"/>
        <v/>
      </c>
      <c r="R1198" s="153"/>
      <c r="S1198" s="153"/>
      <c r="T1198" s="238">
        <f t="shared" si="121"/>
        <v>0</v>
      </c>
      <c r="AA1198" s="257"/>
      <c r="AB1198" s="257"/>
    </row>
    <row r="1199" spans="1:28" x14ac:dyDescent="0.3">
      <c r="A1199" s="287">
        <v>1187</v>
      </c>
      <c r="B1199" s="161"/>
      <c r="C1199" s="150"/>
      <c r="D1199" s="150"/>
      <c r="E1199" s="150"/>
      <c r="F1199" s="152"/>
      <c r="G1199" s="152"/>
      <c r="H1199" s="154"/>
      <c r="I1199" s="155"/>
      <c r="J1199" s="159"/>
      <c r="K1199" s="159"/>
      <c r="L1199" s="337"/>
      <c r="M1199" s="343" t="str">
        <f>IF(L1199="","",LOOKUP(L1199,'Work Programme'!$A$8:$A$207,'Work Programme'!$B$8:$B$207))</f>
        <v/>
      </c>
      <c r="N1199" s="150"/>
      <c r="O1199" s="151"/>
      <c r="P1199" s="254" t="str">
        <f>IF(H1199="","",VLOOKUP(H1199,'Overview - Financial Statement'!$A$46:$B$60,2,FALSE))</f>
        <v/>
      </c>
      <c r="Q1199" s="255" t="str">
        <f t="shared" si="120"/>
        <v/>
      </c>
      <c r="R1199" s="153"/>
      <c r="S1199" s="153"/>
      <c r="T1199" s="238">
        <f t="shared" si="121"/>
        <v>0</v>
      </c>
      <c r="AA1199" s="257"/>
      <c r="AB1199" s="257"/>
    </row>
    <row r="1200" spans="1:28" x14ac:dyDescent="0.3">
      <c r="A1200" s="287">
        <v>1188</v>
      </c>
      <c r="B1200" s="161"/>
      <c r="C1200" s="150"/>
      <c r="D1200" s="150"/>
      <c r="E1200" s="150"/>
      <c r="F1200" s="152"/>
      <c r="G1200" s="152"/>
      <c r="H1200" s="154"/>
      <c r="I1200" s="155"/>
      <c r="J1200" s="159"/>
      <c r="K1200" s="159"/>
      <c r="L1200" s="337"/>
      <c r="M1200" s="343" t="str">
        <f>IF(L1200="","",LOOKUP(L1200,'Work Programme'!$A$8:$A$207,'Work Programme'!$B$8:$B$207))</f>
        <v/>
      </c>
      <c r="N1200" s="150"/>
      <c r="O1200" s="151"/>
      <c r="P1200" s="254" t="str">
        <f>IF(H1200="","",VLOOKUP(H1200,'Overview - Financial Statement'!$A$46:$B$60,2,FALSE))</f>
        <v/>
      </c>
      <c r="Q1200" s="255" t="str">
        <f t="shared" si="120"/>
        <v/>
      </c>
      <c r="R1200" s="153"/>
      <c r="S1200" s="153"/>
      <c r="T1200" s="238">
        <f t="shared" si="121"/>
        <v>0</v>
      </c>
      <c r="AA1200" s="257"/>
      <c r="AB1200" s="257"/>
    </row>
    <row r="1201" spans="1:28" x14ac:dyDescent="0.3">
      <c r="A1201" s="287">
        <v>1189</v>
      </c>
      <c r="B1201" s="161"/>
      <c r="C1201" s="150"/>
      <c r="D1201" s="150"/>
      <c r="E1201" s="150"/>
      <c r="F1201" s="152"/>
      <c r="G1201" s="152"/>
      <c r="H1201" s="154"/>
      <c r="I1201" s="155"/>
      <c r="J1201" s="159"/>
      <c r="K1201" s="159"/>
      <c r="L1201" s="337"/>
      <c r="M1201" s="343" t="str">
        <f>IF(L1201="","",LOOKUP(L1201,'Work Programme'!$A$8:$A$207,'Work Programme'!$B$8:$B$207))</f>
        <v/>
      </c>
      <c r="N1201" s="150"/>
      <c r="O1201" s="151"/>
      <c r="P1201" s="254" t="str">
        <f>IF(H1201="","",VLOOKUP(H1201,'Overview - Financial Statement'!$A$46:$B$60,2,FALSE))</f>
        <v/>
      </c>
      <c r="Q1201" s="255" t="str">
        <f t="shared" si="120"/>
        <v/>
      </c>
      <c r="R1201" s="153"/>
      <c r="S1201" s="153"/>
      <c r="T1201" s="238">
        <f t="shared" si="121"/>
        <v>0</v>
      </c>
      <c r="AA1201" s="257"/>
      <c r="AB1201" s="257"/>
    </row>
    <row r="1202" spans="1:28" x14ac:dyDescent="0.3">
      <c r="A1202" s="287">
        <v>1190</v>
      </c>
      <c r="B1202" s="161"/>
      <c r="C1202" s="150"/>
      <c r="D1202" s="150"/>
      <c r="E1202" s="150"/>
      <c r="F1202" s="152"/>
      <c r="G1202" s="152"/>
      <c r="H1202" s="154"/>
      <c r="I1202" s="155"/>
      <c r="J1202" s="159"/>
      <c r="K1202" s="159"/>
      <c r="L1202" s="337"/>
      <c r="M1202" s="343" t="str">
        <f>IF(L1202="","",LOOKUP(L1202,'Work Programme'!$A$8:$A$207,'Work Programme'!$B$8:$B$207))</f>
        <v/>
      </c>
      <c r="N1202" s="150"/>
      <c r="O1202" s="151"/>
      <c r="P1202" s="254" t="str">
        <f>IF(H1202="","",VLOOKUP(H1202,'Overview - Financial Statement'!$A$46:$B$60,2,FALSE))</f>
        <v/>
      </c>
      <c r="Q1202" s="255" t="str">
        <f t="shared" si="120"/>
        <v/>
      </c>
      <c r="R1202" s="153"/>
      <c r="S1202" s="153"/>
      <c r="T1202" s="238">
        <f t="shared" si="121"/>
        <v>0</v>
      </c>
      <c r="AA1202" s="257"/>
      <c r="AB1202" s="257"/>
    </row>
    <row r="1203" spans="1:28" x14ac:dyDescent="0.3">
      <c r="A1203" s="287">
        <v>1191</v>
      </c>
      <c r="B1203" s="161"/>
      <c r="C1203" s="150"/>
      <c r="D1203" s="150"/>
      <c r="E1203" s="150"/>
      <c r="F1203" s="152"/>
      <c r="G1203" s="152"/>
      <c r="H1203" s="154"/>
      <c r="I1203" s="155"/>
      <c r="J1203" s="159"/>
      <c r="K1203" s="159"/>
      <c r="L1203" s="337"/>
      <c r="M1203" s="343" t="str">
        <f>IF(L1203="","",LOOKUP(L1203,'Work Programme'!$A$8:$A$207,'Work Programme'!$B$8:$B$207))</f>
        <v/>
      </c>
      <c r="N1203" s="150"/>
      <c r="O1203" s="151"/>
      <c r="P1203" s="254" t="str">
        <f>IF(H1203="","",VLOOKUP(H1203,'Overview - Financial Statement'!$A$46:$B$60,2,FALSE))</f>
        <v/>
      </c>
      <c r="Q1203" s="255" t="str">
        <f t="shared" si="120"/>
        <v/>
      </c>
      <c r="R1203" s="153"/>
      <c r="S1203" s="153"/>
      <c r="T1203" s="238">
        <f t="shared" si="121"/>
        <v>0</v>
      </c>
      <c r="AA1203" s="257"/>
      <c r="AB1203" s="257"/>
    </row>
    <row r="1204" spans="1:28" x14ac:dyDescent="0.3">
      <c r="A1204" s="287">
        <v>1192</v>
      </c>
      <c r="B1204" s="161"/>
      <c r="C1204" s="150"/>
      <c r="D1204" s="150"/>
      <c r="E1204" s="150"/>
      <c r="F1204" s="152"/>
      <c r="G1204" s="152"/>
      <c r="H1204" s="154"/>
      <c r="I1204" s="155"/>
      <c r="J1204" s="159"/>
      <c r="K1204" s="159"/>
      <c r="L1204" s="337"/>
      <c r="M1204" s="343" t="str">
        <f>IF(L1204="","",LOOKUP(L1204,'Work Programme'!$A$8:$A$207,'Work Programme'!$B$8:$B$207))</f>
        <v/>
      </c>
      <c r="N1204" s="150"/>
      <c r="O1204" s="151"/>
      <c r="P1204" s="254" t="str">
        <f>IF(H1204="","",VLOOKUP(H1204,'Overview - Financial Statement'!$A$46:$B$60,2,FALSE))</f>
        <v/>
      </c>
      <c r="Q1204" s="255" t="str">
        <f t="shared" si="120"/>
        <v/>
      </c>
      <c r="R1204" s="153"/>
      <c r="S1204" s="153"/>
      <c r="T1204" s="238">
        <f t="shared" si="121"/>
        <v>0</v>
      </c>
      <c r="AA1204" s="257"/>
      <c r="AB1204" s="257"/>
    </row>
    <row r="1205" spans="1:28" x14ac:dyDescent="0.3">
      <c r="A1205" s="287">
        <v>1193</v>
      </c>
      <c r="B1205" s="161"/>
      <c r="C1205" s="150"/>
      <c r="D1205" s="150"/>
      <c r="E1205" s="150"/>
      <c r="F1205" s="152"/>
      <c r="G1205" s="152"/>
      <c r="H1205" s="154"/>
      <c r="I1205" s="155"/>
      <c r="J1205" s="159"/>
      <c r="K1205" s="159"/>
      <c r="L1205" s="337"/>
      <c r="M1205" s="343" t="str">
        <f>IF(L1205="","",LOOKUP(L1205,'Work Programme'!$A$8:$A$207,'Work Programme'!$B$8:$B$207))</f>
        <v/>
      </c>
      <c r="N1205" s="150"/>
      <c r="O1205" s="151"/>
      <c r="P1205" s="254" t="str">
        <f>IF(H1205="","",VLOOKUP(H1205,'Overview - Financial Statement'!$A$46:$B$60,2,FALSE))</f>
        <v/>
      </c>
      <c r="Q1205" s="255" t="str">
        <f t="shared" si="120"/>
        <v/>
      </c>
      <c r="R1205" s="153"/>
      <c r="S1205" s="153"/>
      <c r="T1205" s="238">
        <f t="shared" si="121"/>
        <v>0</v>
      </c>
      <c r="AA1205" s="257"/>
      <c r="AB1205" s="257"/>
    </row>
    <row r="1206" spans="1:28" x14ac:dyDescent="0.3">
      <c r="A1206" s="287">
        <v>1194</v>
      </c>
      <c r="B1206" s="161"/>
      <c r="C1206" s="150"/>
      <c r="D1206" s="150"/>
      <c r="E1206" s="150"/>
      <c r="F1206" s="152"/>
      <c r="G1206" s="152"/>
      <c r="H1206" s="154"/>
      <c r="I1206" s="155"/>
      <c r="J1206" s="159"/>
      <c r="K1206" s="159"/>
      <c r="L1206" s="337"/>
      <c r="M1206" s="343" t="str">
        <f>IF(L1206="","",LOOKUP(L1206,'Work Programme'!$A$8:$A$207,'Work Programme'!$B$8:$B$207))</f>
        <v/>
      </c>
      <c r="N1206" s="150"/>
      <c r="O1206" s="151"/>
      <c r="P1206" s="254" t="str">
        <f>IF(H1206="","",VLOOKUP(H1206,'Overview - Financial Statement'!$A$46:$B$60,2,FALSE))</f>
        <v/>
      </c>
      <c r="Q1206" s="255" t="str">
        <f t="shared" si="120"/>
        <v/>
      </c>
      <c r="R1206" s="153"/>
      <c r="S1206" s="153"/>
      <c r="T1206" s="238">
        <f t="shared" si="121"/>
        <v>0</v>
      </c>
      <c r="AA1206" s="257"/>
      <c r="AB1206" s="257"/>
    </row>
    <row r="1207" spans="1:28" x14ac:dyDescent="0.3">
      <c r="A1207" s="287">
        <v>1195</v>
      </c>
      <c r="B1207" s="161"/>
      <c r="C1207" s="150"/>
      <c r="D1207" s="150"/>
      <c r="E1207" s="150"/>
      <c r="F1207" s="152"/>
      <c r="G1207" s="152"/>
      <c r="H1207" s="154"/>
      <c r="I1207" s="155"/>
      <c r="J1207" s="159"/>
      <c r="K1207" s="159"/>
      <c r="L1207" s="337"/>
      <c r="M1207" s="343" t="str">
        <f>IF(L1207="","",LOOKUP(L1207,'Work Programme'!$A$8:$A$207,'Work Programme'!$B$8:$B$207))</f>
        <v/>
      </c>
      <c r="N1207" s="150"/>
      <c r="O1207" s="151"/>
      <c r="P1207" s="254" t="str">
        <f>IF(H1207="","",VLOOKUP(H1207,'Overview - Financial Statement'!$A$46:$B$60,2,FALSE))</f>
        <v/>
      </c>
      <c r="Q1207" s="255" t="str">
        <f t="shared" si="120"/>
        <v/>
      </c>
      <c r="R1207" s="153"/>
      <c r="S1207" s="153"/>
      <c r="T1207" s="238">
        <f t="shared" si="121"/>
        <v>0</v>
      </c>
      <c r="AA1207" s="257"/>
      <c r="AB1207" s="257"/>
    </row>
    <row r="1208" spans="1:28" x14ac:dyDescent="0.3">
      <c r="A1208" s="287">
        <v>1196</v>
      </c>
      <c r="B1208" s="161"/>
      <c r="C1208" s="150"/>
      <c r="D1208" s="150"/>
      <c r="E1208" s="150"/>
      <c r="F1208" s="152"/>
      <c r="G1208" s="152"/>
      <c r="H1208" s="154"/>
      <c r="I1208" s="155"/>
      <c r="J1208" s="159"/>
      <c r="K1208" s="159"/>
      <c r="L1208" s="337"/>
      <c r="M1208" s="343" t="str">
        <f>IF(L1208="","",LOOKUP(L1208,'Work Programme'!$A$8:$A$207,'Work Programme'!$B$8:$B$207))</f>
        <v/>
      </c>
      <c r="N1208" s="150"/>
      <c r="O1208" s="151"/>
      <c r="P1208" s="254" t="str">
        <f>IF(H1208="","",VLOOKUP(H1208,'Overview - Financial Statement'!$A$46:$B$60,2,FALSE))</f>
        <v/>
      </c>
      <c r="Q1208" s="255" t="str">
        <f t="shared" si="120"/>
        <v/>
      </c>
      <c r="R1208" s="153"/>
      <c r="S1208" s="153"/>
      <c r="T1208" s="238">
        <f t="shared" si="121"/>
        <v>0</v>
      </c>
      <c r="AA1208" s="257"/>
      <c r="AB1208" s="257"/>
    </row>
    <row r="1209" spans="1:28" x14ac:dyDescent="0.3">
      <c r="A1209" s="287">
        <v>1197</v>
      </c>
      <c r="B1209" s="161"/>
      <c r="C1209" s="150"/>
      <c r="D1209" s="150"/>
      <c r="E1209" s="150"/>
      <c r="F1209" s="152"/>
      <c r="G1209" s="152"/>
      <c r="H1209" s="154"/>
      <c r="I1209" s="155"/>
      <c r="J1209" s="159"/>
      <c r="K1209" s="159"/>
      <c r="L1209" s="337"/>
      <c r="M1209" s="343" t="str">
        <f>IF(L1209="","",LOOKUP(L1209,'Work Programme'!$A$8:$A$207,'Work Programme'!$B$8:$B$207))</f>
        <v/>
      </c>
      <c r="N1209" s="150"/>
      <c r="O1209" s="151"/>
      <c r="P1209" s="254" t="str">
        <f>IF(H1209="","",VLOOKUP(H1209,'Overview - Financial Statement'!$A$46:$B$60,2,FALSE))</f>
        <v/>
      </c>
      <c r="Q1209" s="255" t="str">
        <f t="shared" si="120"/>
        <v/>
      </c>
      <c r="R1209" s="153"/>
      <c r="S1209" s="153"/>
      <c r="T1209" s="238">
        <f t="shared" si="121"/>
        <v>0</v>
      </c>
      <c r="AA1209" s="257"/>
      <c r="AB1209" s="257"/>
    </row>
    <row r="1210" spans="1:28" x14ac:dyDescent="0.3">
      <c r="A1210" s="287">
        <v>1198</v>
      </c>
      <c r="B1210" s="161"/>
      <c r="C1210" s="150"/>
      <c r="D1210" s="150"/>
      <c r="E1210" s="150"/>
      <c r="F1210" s="152"/>
      <c r="G1210" s="152"/>
      <c r="H1210" s="154"/>
      <c r="I1210" s="155"/>
      <c r="J1210" s="159"/>
      <c r="K1210" s="159"/>
      <c r="L1210" s="337"/>
      <c r="M1210" s="343" t="str">
        <f>IF(L1210="","",LOOKUP(L1210,'Work Programme'!$A$8:$A$207,'Work Programme'!$B$8:$B$207))</f>
        <v/>
      </c>
      <c r="N1210" s="150"/>
      <c r="O1210" s="151"/>
      <c r="P1210" s="254" t="str">
        <f>IF(H1210="","",VLOOKUP(H1210,'Overview - Financial Statement'!$A$46:$B$60,2,FALSE))</f>
        <v/>
      </c>
      <c r="Q1210" s="255" t="str">
        <f t="shared" si="120"/>
        <v/>
      </c>
      <c r="R1210" s="153"/>
      <c r="S1210" s="153"/>
      <c r="T1210" s="238">
        <f t="shared" si="121"/>
        <v>0</v>
      </c>
      <c r="AA1210" s="257"/>
      <c r="AB1210" s="257"/>
    </row>
    <row r="1211" spans="1:28" x14ac:dyDescent="0.3">
      <c r="A1211" s="287">
        <v>1199</v>
      </c>
      <c r="B1211" s="161"/>
      <c r="C1211" s="150"/>
      <c r="D1211" s="150"/>
      <c r="E1211" s="150"/>
      <c r="F1211" s="152"/>
      <c r="G1211" s="152"/>
      <c r="H1211" s="154"/>
      <c r="I1211" s="155"/>
      <c r="J1211" s="159"/>
      <c r="K1211" s="159"/>
      <c r="L1211" s="337"/>
      <c r="M1211" s="343" t="str">
        <f>IF(L1211="","",LOOKUP(L1211,'Work Programme'!$A$8:$A$207,'Work Programme'!$B$8:$B$207))</f>
        <v/>
      </c>
      <c r="N1211" s="150"/>
      <c r="O1211" s="151"/>
      <c r="P1211" s="254" t="str">
        <f>IF(H1211="","",VLOOKUP(H1211,'Overview - Financial Statement'!$A$46:$B$60,2,FALSE))</f>
        <v/>
      </c>
      <c r="Q1211" s="255" t="str">
        <f t="shared" si="120"/>
        <v/>
      </c>
      <c r="R1211" s="153"/>
      <c r="S1211" s="153"/>
      <c r="T1211" s="238">
        <f t="shared" si="121"/>
        <v>0</v>
      </c>
      <c r="AA1211" s="257"/>
      <c r="AB1211" s="257"/>
    </row>
    <row r="1212" spans="1:28" x14ac:dyDescent="0.3">
      <c r="A1212" s="287">
        <v>1200</v>
      </c>
      <c r="B1212" s="161"/>
      <c r="C1212" s="150"/>
      <c r="D1212" s="150"/>
      <c r="E1212" s="150"/>
      <c r="F1212" s="152"/>
      <c r="G1212" s="152"/>
      <c r="H1212" s="154"/>
      <c r="I1212" s="155"/>
      <c r="J1212" s="159"/>
      <c r="K1212" s="159"/>
      <c r="L1212" s="337"/>
      <c r="M1212" s="343" t="str">
        <f>IF(L1212="","",LOOKUP(L1212,'Work Programme'!$A$8:$A$207,'Work Programme'!$B$8:$B$207))</f>
        <v/>
      </c>
      <c r="N1212" s="150"/>
      <c r="O1212" s="151"/>
      <c r="P1212" s="254" t="str">
        <f>IF(H1212="","",VLOOKUP(H1212,'Overview - Financial Statement'!$A$46:$B$60,2,FALSE))</f>
        <v/>
      </c>
      <c r="Q1212" s="255" t="str">
        <f t="shared" si="120"/>
        <v/>
      </c>
      <c r="R1212" s="153"/>
      <c r="S1212" s="153"/>
      <c r="T1212" s="238">
        <f t="shared" si="121"/>
        <v>0</v>
      </c>
      <c r="AA1212" s="257"/>
      <c r="AB1212" s="257"/>
    </row>
  </sheetData>
  <sheetProtection password="CE00" sheet="1" objects="1" scenarios="1" formatCells="0"/>
  <dataConsolidate/>
  <mergeCells count="42">
    <mergeCell ref="S10:S12"/>
    <mergeCell ref="P9:Q9"/>
    <mergeCell ref="P8:R8"/>
    <mergeCell ref="F11:F12"/>
    <mergeCell ref="G11:G12"/>
    <mergeCell ref="H11:H12"/>
    <mergeCell ref="J10:M10"/>
    <mergeCell ref="N10:O10"/>
    <mergeCell ref="P10:P12"/>
    <mergeCell ref="I11:I12"/>
    <mergeCell ref="L11:L12"/>
    <mergeCell ref="G4:H4"/>
    <mergeCell ref="C2:H2"/>
    <mergeCell ref="C3:H3"/>
    <mergeCell ref="A7:H7"/>
    <mergeCell ref="A10:I10"/>
    <mergeCell ref="AF10:AF12"/>
    <mergeCell ref="AG10:AG12"/>
    <mergeCell ref="AH10:AH12"/>
    <mergeCell ref="W10:W12"/>
    <mergeCell ref="X10:X12"/>
    <mergeCell ref="A11:A12"/>
    <mergeCell ref="B11:B12"/>
    <mergeCell ref="C11:C12"/>
    <mergeCell ref="D11:D12"/>
    <mergeCell ref="E11:E12"/>
    <mergeCell ref="AI10:AI12"/>
    <mergeCell ref="J11:K11"/>
    <mergeCell ref="M11:M12"/>
    <mergeCell ref="N11:N12"/>
    <mergeCell ref="O11:O12"/>
    <mergeCell ref="Y10:Y12"/>
    <mergeCell ref="Z10:Z12"/>
    <mergeCell ref="AA10:AA12"/>
    <mergeCell ref="AB10:AB12"/>
    <mergeCell ref="AC10:AC12"/>
    <mergeCell ref="AD10:AD12"/>
    <mergeCell ref="Q10:Q12"/>
    <mergeCell ref="R10:R12"/>
    <mergeCell ref="U10:U12"/>
    <mergeCell ref="V10:V12"/>
    <mergeCell ref="AE10:AE12"/>
  </mergeCells>
  <dataValidations count="2">
    <dataValidation type="list" allowBlank="1" showInputMessage="1" showErrorMessage="1" sqref="R13:S1211 U13:U1048576">
      <formula1>"YES, NO"</formula1>
    </dataValidation>
    <dataValidation type="list" allowBlank="1" showInputMessage="1" showErrorMessage="1" sqref="B13:B1212">
      <formula1>"Documentation costs, Research / Study, Other data collection costs"</formula1>
    </dataValidation>
  </dataValidations>
  <pageMargins left="0.19685039370078741" right="0.47244094488188981" top="0.51181102362204722" bottom="0.47244094488188981" header="0.31496062992125984" footer="0.31496062992125984"/>
  <pageSetup paperSize="9" scale="41" orientation="landscape" horizontalDpi="4294967293" r:id="rId1"/>
  <headerFooter>
    <oddFooter>&amp;CPage &amp;P of &amp;N</oddFooter>
  </headerFooter>
  <colBreaks count="1" manualBreakCount="1">
    <brk id="19" max="396" man="1"/>
  </colBreaks>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ISO!$B$4:$B$43</xm:f>
          </x14:formula1>
          <xm:sqref>O13:O1212</xm:sqref>
        </x14:dataValidation>
        <x14:dataValidation type="list" allowBlank="1" showInputMessage="1" showErrorMessage="1">
          <x14:formula1>
            <xm:f>ISO!$H$4:$H$175</xm:f>
          </x14:formula1>
          <xm:sqref>H13:H1212</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theme="8" tint="0.59999389629810485"/>
  </sheetPr>
  <dimension ref="A1:AJ1212"/>
  <sheetViews>
    <sheetView view="pageBreakPreview" topLeftCell="G1" zoomScaleNormal="100" zoomScaleSheetLayoutView="100" workbookViewId="0">
      <pane ySplit="12" topLeftCell="A13" activePane="bottomLeft" state="frozenSplit"/>
      <selection pane="bottomLeft" activeCell="O13" sqref="O13"/>
    </sheetView>
  </sheetViews>
  <sheetFormatPr defaultColWidth="9.109375" defaultRowHeight="14.4" x14ac:dyDescent="0.3"/>
  <cols>
    <col min="1" max="1" width="9.6640625" style="193" customWidth="1"/>
    <col min="2" max="2" width="30.33203125" style="264" customWidth="1"/>
    <col min="3" max="3" width="24.33203125" style="186" customWidth="1"/>
    <col min="4" max="4" width="15.5546875" style="262" customWidth="1"/>
    <col min="5" max="5" width="28.109375" style="186" customWidth="1"/>
    <col min="6" max="6" width="28.88671875" style="186" customWidth="1"/>
    <col min="7" max="7" width="15.109375" style="262" bestFit="1" customWidth="1"/>
    <col min="8" max="8" width="9.33203125" style="193" customWidth="1"/>
    <col min="9" max="9" width="14.6640625" style="238" customWidth="1"/>
    <col min="10" max="11" width="13.109375" style="263" customWidth="1"/>
    <col min="12" max="12" width="13.109375" style="330" customWidth="1"/>
    <col min="13" max="13" width="28.109375" style="186" customWidth="1"/>
    <col min="14" max="14" width="27.6640625" style="186" customWidth="1"/>
    <col min="15" max="15" width="8.109375" style="173" customWidth="1"/>
    <col min="16" max="16" width="12.44140625" style="173" bestFit="1" customWidth="1"/>
    <col min="17" max="17" width="14.6640625" style="238" customWidth="1"/>
    <col min="18" max="19" width="14.6640625" style="193" customWidth="1"/>
    <col min="20" max="20" width="14.109375" style="238" hidden="1" customWidth="1"/>
    <col min="21" max="21" width="9.109375" style="173" hidden="1" customWidth="1"/>
    <col min="22" max="22" width="28.5546875" style="173" hidden="1" customWidth="1"/>
    <col min="23" max="23" width="12.44140625" style="173" hidden="1" customWidth="1"/>
    <col min="24" max="30" width="13.44140625" style="173" hidden="1" customWidth="1"/>
    <col min="31" max="31" width="15.33203125" style="173" hidden="1" customWidth="1"/>
    <col min="32" max="32" width="13.44140625" style="173" hidden="1" customWidth="1"/>
    <col min="33" max="34" width="13.6640625" style="173" hidden="1" customWidth="1"/>
    <col min="35" max="35" width="14" style="290" hidden="1" customWidth="1"/>
    <col min="36" max="36" width="12" style="173" hidden="1" customWidth="1"/>
    <col min="37" max="16384" width="9.109375" style="173"/>
  </cols>
  <sheetData>
    <row r="1" spans="1:36" x14ac:dyDescent="0.3">
      <c r="A1" s="261" t="s">
        <v>172</v>
      </c>
      <c r="B1" s="289"/>
    </row>
    <row r="2" spans="1:36" s="221" customFormat="1" x14ac:dyDescent="0.3">
      <c r="A2" s="261" t="s">
        <v>439</v>
      </c>
      <c r="B2" s="289"/>
      <c r="C2" s="501">
        <f>'Overview - Financial Statement'!C12</f>
        <v>0</v>
      </c>
      <c r="D2" s="501"/>
      <c r="E2" s="501"/>
      <c r="F2" s="501"/>
      <c r="G2" s="501"/>
      <c r="H2" s="501"/>
      <c r="I2" s="501"/>
      <c r="J2" s="266"/>
      <c r="K2" s="266"/>
      <c r="L2" s="331"/>
      <c r="M2" s="266"/>
      <c r="N2" s="266"/>
      <c r="O2" s="265"/>
      <c r="P2" s="265"/>
      <c r="Q2" s="265"/>
      <c r="R2" s="265"/>
      <c r="S2" s="265"/>
      <c r="T2" s="267"/>
      <c r="AI2" s="289"/>
    </row>
    <row r="3" spans="1:36" s="221" customFormat="1" ht="15" thickBot="1" x14ac:dyDescent="0.35">
      <c r="A3" s="261" t="s">
        <v>1</v>
      </c>
      <c r="B3" s="289"/>
      <c r="C3" s="502">
        <f>'Overview - Financial Statement'!B13</f>
        <v>0</v>
      </c>
      <c r="D3" s="502"/>
      <c r="E3" s="502"/>
      <c r="F3" s="502"/>
      <c r="G3" s="502"/>
      <c r="H3" s="502"/>
      <c r="I3" s="502"/>
      <c r="J3" s="265"/>
      <c r="K3" s="265"/>
      <c r="L3" s="338"/>
      <c r="M3" s="265"/>
      <c r="N3" s="265"/>
      <c r="O3" s="265"/>
      <c r="P3" s="265"/>
      <c r="Q3" s="265"/>
      <c r="R3" s="265"/>
      <c r="S3" s="265"/>
      <c r="T3" s="222"/>
      <c r="U3" s="223" t="s">
        <v>224</v>
      </c>
      <c r="V3" s="223"/>
      <c r="W3" s="224"/>
      <c r="X3" s="223"/>
      <c r="Y3" s="223"/>
      <c r="AC3" s="223"/>
      <c r="AI3" s="289"/>
    </row>
    <row r="4" spans="1:36" s="226" customFormat="1" ht="15" thickBot="1" x14ac:dyDescent="0.35">
      <c r="A4" s="261" t="s">
        <v>0</v>
      </c>
      <c r="B4" s="289"/>
      <c r="C4" s="265" t="str">
        <f>'Overview - Financial Statement'!B14</f>
        <v>20xx-xxxx</v>
      </c>
      <c r="E4" s="291" t="s">
        <v>34</v>
      </c>
      <c r="F4" s="292">
        <f>'Overview - Financial Statement'!H14</f>
        <v>0</v>
      </c>
      <c r="G4" s="293" t="s">
        <v>4</v>
      </c>
      <c r="H4" s="530">
        <f>'Overview - Financial Statement'!J14</f>
        <v>0</v>
      </c>
      <c r="I4" s="531"/>
      <c r="J4" s="275"/>
      <c r="K4" s="275"/>
      <c r="L4" s="331"/>
      <c r="P4" s="271"/>
      <c r="Q4" s="271"/>
      <c r="R4" s="272"/>
      <c r="S4" s="272"/>
      <c r="T4" s="225"/>
      <c r="U4" s="227" t="s">
        <v>225</v>
      </c>
      <c r="V4" s="348" t="str">
        <f>'Overview - Financial Statement'!$A$46</f>
        <v>EUR</v>
      </c>
      <c r="W4" s="349">
        <f>'Overview - Financial Statement'!$A$47</f>
        <v>0</v>
      </c>
      <c r="X4" s="349">
        <f>'Overview - Financial Statement'!$A$48</f>
        <v>0</v>
      </c>
      <c r="Y4" s="349">
        <f>'Overview - Financial Statement'!$A$49</f>
        <v>0</v>
      </c>
      <c r="Z4" s="349">
        <f>'Overview - Financial Statement'!$A$50</f>
        <v>0</v>
      </c>
      <c r="AA4" s="349">
        <f>'Overview - Financial Statement'!$A$51</f>
        <v>0</v>
      </c>
      <c r="AB4" s="349">
        <f>'Overview - Financial Statement'!$A$52</f>
        <v>0</v>
      </c>
      <c r="AC4" s="349">
        <f>'Overview - Financial Statement'!$A$53</f>
        <v>0</v>
      </c>
      <c r="AD4" s="349">
        <f>'Overview - Financial Statement'!$A$54</f>
        <v>0</v>
      </c>
      <c r="AE4" s="349">
        <f>'Overview - Financial Statement'!$A$55</f>
        <v>0</v>
      </c>
      <c r="AF4" s="349">
        <f>'Overview - Financial Statement'!$A$56</f>
        <v>0</v>
      </c>
      <c r="AG4" s="349">
        <f>'Overview - Financial Statement'!$A$57</f>
        <v>0</v>
      </c>
      <c r="AH4" s="349">
        <f>'Overview - Financial Statement'!$A$58</f>
        <v>0</v>
      </c>
      <c r="AI4" s="349">
        <f>'Overview - Financial Statement'!$A$59</f>
        <v>0</v>
      </c>
      <c r="AJ4" s="349">
        <f>'Overview - Financial Statement'!$A$60</f>
        <v>0</v>
      </c>
    </row>
    <row r="5" spans="1:36" s="226" customFormat="1" x14ac:dyDescent="0.3">
      <c r="A5" s="261"/>
      <c r="B5" s="289"/>
      <c r="C5" s="273"/>
      <c r="D5" s="265"/>
      <c r="E5" s="266"/>
      <c r="F5" s="276"/>
      <c r="I5" s="271"/>
      <c r="J5" s="275"/>
      <c r="K5" s="275"/>
      <c r="L5" s="331"/>
      <c r="M5" s="295"/>
      <c r="O5" s="276"/>
      <c r="P5" s="271"/>
      <c r="Q5" s="271"/>
      <c r="R5" s="272"/>
      <c r="S5" s="272"/>
      <c r="T5" s="225"/>
      <c r="U5" s="227" t="s">
        <v>226</v>
      </c>
      <c r="V5" s="401">
        <v>1</v>
      </c>
      <c r="W5" s="402">
        <f>+'List of incomes'!W4</f>
        <v>0</v>
      </c>
      <c r="X5" s="402">
        <f>+'List of incomes'!X4</f>
        <v>0</v>
      </c>
      <c r="Y5" s="402">
        <f>+'List of incomes'!Y4</f>
        <v>0</v>
      </c>
      <c r="Z5" s="402">
        <f>+'List of incomes'!Z4</f>
        <v>0</v>
      </c>
      <c r="AA5" s="402">
        <f>+'List of incomes'!AA4</f>
        <v>0</v>
      </c>
      <c r="AB5" s="402">
        <f>+'List of incomes'!AB4</f>
        <v>0</v>
      </c>
      <c r="AC5" s="402">
        <f>+'List of incomes'!AC4</f>
        <v>0</v>
      </c>
      <c r="AD5" s="402">
        <f>+'List of incomes'!AD4</f>
        <v>0</v>
      </c>
      <c r="AE5" s="402">
        <f>+'List of incomes'!AE4</f>
        <v>0</v>
      </c>
      <c r="AF5" s="402">
        <f>+'List of incomes'!AF4</f>
        <v>0</v>
      </c>
      <c r="AG5" s="402">
        <f>+'List of incomes'!AG4</f>
        <v>0</v>
      </c>
      <c r="AH5" s="402">
        <f>+'List of incomes'!AH4</f>
        <v>0</v>
      </c>
      <c r="AI5" s="402">
        <f>+'List of incomes'!AI4</f>
        <v>0</v>
      </c>
      <c r="AJ5" s="402">
        <f>+'List of incomes'!AJ4</f>
        <v>0</v>
      </c>
    </row>
    <row r="6" spans="1:36" x14ac:dyDescent="0.3">
      <c r="A6" s="180" t="s">
        <v>5</v>
      </c>
      <c r="B6" s="296"/>
      <c r="C6" s="173"/>
      <c r="D6" s="173"/>
      <c r="E6" s="173"/>
      <c r="F6" s="173"/>
      <c r="G6" s="173"/>
      <c r="H6" s="173"/>
      <c r="I6" s="173"/>
      <c r="J6" s="173"/>
      <c r="K6" s="173"/>
      <c r="L6" s="333"/>
      <c r="M6" s="173"/>
      <c r="N6" s="173"/>
      <c r="Q6" s="173"/>
      <c r="R6" s="173"/>
      <c r="S6" s="173"/>
      <c r="T6" s="173"/>
      <c r="U6" s="227" t="s">
        <v>496</v>
      </c>
      <c r="V6" s="400">
        <f>'Overview - Financial Statement'!$B$46</f>
        <v>1</v>
      </c>
      <c r="W6" s="400">
        <f>'Overview - Financial Statement'!$B$47</f>
        <v>0</v>
      </c>
      <c r="X6" s="400">
        <f>'Overview - Financial Statement'!$B$48</f>
        <v>0</v>
      </c>
      <c r="Y6" s="400">
        <f>'Overview - Financial Statement'!$B$49</f>
        <v>0</v>
      </c>
      <c r="Z6" s="400">
        <f>'Overview - Financial Statement'!$B$50</f>
        <v>0</v>
      </c>
      <c r="AA6" s="400">
        <f>'Overview - Financial Statement'!$B$51</f>
        <v>0</v>
      </c>
      <c r="AB6" s="400">
        <f>'Overview - Financial Statement'!$B$52</f>
        <v>0</v>
      </c>
      <c r="AC6" s="400">
        <f>'Overview - Financial Statement'!$B$53</f>
        <v>0</v>
      </c>
      <c r="AD6" s="400">
        <f>'Overview - Financial Statement'!$B$54</f>
        <v>0</v>
      </c>
      <c r="AE6" s="400">
        <f>'Overview - Financial Statement'!$B$55</f>
        <v>0</v>
      </c>
      <c r="AF6" s="400">
        <f>'Overview - Financial Statement'!$B$56</f>
        <v>0</v>
      </c>
      <c r="AG6" s="400">
        <f>'Overview - Financial Statement'!$B$57</f>
        <v>0</v>
      </c>
      <c r="AH6" s="400">
        <f>'Overview - Financial Statement'!$B$58</f>
        <v>0</v>
      </c>
      <c r="AI6" s="400">
        <f>'Overview - Financial Statement'!$B$59</f>
        <v>0</v>
      </c>
      <c r="AJ6" s="400">
        <f>'Overview - Financial Statement'!$B$60</f>
        <v>0</v>
      </c>
    </row>
    <row r="7" spans="1:36" ht="30" customHeight="1" thickBot="1" x14ac:dyDescent="0.35">
      <c r="A7" s="476" t="s">
        <v>423</v>
      </c>
      <c r="B7" s="476"/>
      <c r="C7" s="476"/>
      <c r="D7" s="476"/>
      <c r="E7" s="476"/>
      <c r="F7" s="476"/>
      <c r="G7" s="476"/>
      <c r="H7" s="476"/>
      <c r="I7" s="476"/>
      <c r="J7" s="237"/>
      <c r="K7" s="237"/>
      <c r="L7" s="334"/>
      <c r="M7" s="237"/>
      <c r="N7" s="237"/>
      <c r="O7" s="237"/>
      <c r="Q7" s="173"/>
      <c r="R7" s="173"/>
      <c r="S7" s="173"/>
      <c r="T7" s="173"/>
    </row>
    <row r="8" spans="1:36" ht="15" thickBot="1" x14ac:dyDescent="0.35">
      <c r="P8" s="537" t="s">
        <v>46</v>
      </c>
      <c r="Q8" s="538"/>
      <c r="R8" s="539"/>
      <c r="S8" s="378"/>
      <c r="U8" s="193"/>
      <c r="V8" s="193"/>
      <c r="W8" s="264"/>
      <c r="X8" s="193"/>
      <c r="Y8" s="193"/>
      <c r="AB8" s="277" t="s">
        <v>228</v>
      </c>
      <c r="AC8" s="277" t="s">
        <v>228</v>
      </c>
      <c r="AE8" s="278" t="s">
        <v>228</v>
      </c>
      <c r="AF8" s="278" t="s">
        <v>228</v>
      </c>
      <c r="AG8" s="277" t="s">
        <v>228</v>
      </c>
      <c r="AH8" s="277" t="s">
        <v>228</v>
      </c>
      <c r="AI8" s="277" t="s">
        <v>228</v>
      </c>
    </row>
    <row r="9" spans="1:36" ht="24" thickBot="1" x14ac:dyDescent="0.35">
      <c r="A9" s="240" t="s">
        <v>466</v>
      </c>
      <c r="B9" s="297"/>
      <c r="P9" s="535">
        <f>SUM(Q13:Q1212)</f>
        <v>0</v>
      </c>
      <c r="Q9" s="536"/>
      <c r="R9" s="298">
        <f>SUM(T13:T1212)</f>
        <v>0</v>
      </c>
      <c r="S9" s="298"/>
      <c r="U9" s="193"/>
      <c r="V9" s="193"/>
      <c r="W9" s="264"/>
      <c r="X9" s="193"/>
      <c r="Y9" s="193"/>
      <c r="AB9" s="398">
        <f>SUM(AB13:AB1212)</f>
        <v>0</v>
      </c>
      <c r="AC9" s="398">
        <f>SUM(AC13:AC1212)</f>
        <v>0</v>
      </c>
      <c r="AE9" s="399">
        <f>SUM(AE13:AE1212)</f>
        <v>0</v>
      </c>
      <c r="AF9" s="399">
        <f>SUM(AF13:AF1212)</f>
        <v>0</v>
      </c>
      <c r="AG9" s="398">
        <f>SUM(AG13:AG1212)</f>
        <v>0</v>
      </c>
      <c r="AH9" s="398">
        <f>SUM(AH13:AH1212)</f>
        <v>0</v>
      </c>
      <c r="AI9" s="398">
        <f>SUM(AI13:AI1212)</f>
        <v>0</v>
      </c>
    </row>
    <row r="10" spans="1:36" ht="15" customHeight="1" thickBot="1" x14ac:dyDescent="0.35">
      <c r="A10" s="532" t="s">
        <v>472</v>
      </c>
      <c r="B10" s="533"/>
      <c r="C10" s="533"/>
      <c r="D10" s="533"/>
      <c r="E10" s="533"/>
      <c r="F10" s="533"/>
      <c r="G10" s="533"/>
      <c r="H10" s="533"/>
      <c r="I10" s="534"/>
      <c r="J10" s="540" t="s">
        <v>50</v>
      </c>
      <c r="K10" s="541"/>
      <c r="L10" s="542"/>
      <c r="M10" s="543"/>
      <c r="N10" s="540" t="s">
        <v>449</v>
      </c>
      <c r="O10" s="543"/>
      <c r="P10" s="525" t="s">
        <v>38</v>
      </c>
      <c r="Q10" s="522" t="s">
        <v>35</v>
      </c>
      <c r="R10" s="525" t="s">
        <v>426</v>
      </c>
      <c r="S10" s="525" t="s">
        <v>497</v>
      </c>
      <c r="U10" s="513" t="s">
        <v>217</v>
      </c>
      <c r="V10" s="513" t="s">
        <v>240</v>
      </c>
      <c r="W10" s="513" t="s">
        <v>218</v>
      </c>
      <c r="X10" s="513" t="s">
        <v>219</v>
      </c>
      <c r="Y10" s="513" t="s">
        <v>233</v>
      </c>
      <c r="Z10" s="513" t="s">
        <v>220</v>
      </c>
      <c r="AA10" s="513" t="s">
        <v>221</v>
      </c>
      <c r="AB10" s="513" t="s">
        <v>35</v>
      </c>
      <c r="AC10" s="513" t="s">
        <v>227</v>
      </c>
      <c r="AD10" s="513" t="s">
        <v>222</v>
      </c>
      <c r="AE10" s="513" t="s">
        <v>230</v>
      </c>
      <c r="AF10" s="513" t="s">
        <v>229</v>
      </c>
      <c r="AG10" s="513" t="s">
        <v>241</v>
      </c>
      <c r="AH10" s="513" t="s">
        <v>223</v>
      </c>
      <c r="AI10" s="513" t="s">
        <v>231</v>
      </c>
    </row>
    <row r="11" spans="1:36" ht="45" customHeight="1" x14ac:dyDescent="0.3">
      <c r="A11" s="546" t="s">
        <v>52</v>
      </c>
      <c r="B11" s="546" t="s">
        <v>175</v>
      </c>
      <c r="C11" s="546" t="s">
        <v>39</v>
      </c>
      <c r="D11" s="546" t="s">
        <v>42</v>
      </c>
      <c r="E11" s="546" t="s">
        <v>40</v>
      </c>
      <c r="F11" s="546" t="s">
        <v>41</v>
      </c>
      <c r="G11" s="546" t="s">
        <v>43</v>
      </c>
      <c r="H11" s="546" t="s">
        <v>49</v>
      </c>
      <c r="I11" s="546" t="s">
        <v>157</v>
      </c>
      <c r="J11" s="514" t="s">
        <v>51</v>
      </c>
      <c r="K11" s="515"/>
      <c r="L11" s="544" t="s">
        <v>485</v>
      </c>
      <c r="M11" s="516" t="s">
        <v>427</v>
      </c>
      <c r="N11" s="518" t="s">
        <v>53</v>
      </c>
      <c r="O11" s="520" t="s">
        <v>36</v>
      </c>
      <c r="P11" s="526"/>
      <c r="Q11" s="523"/>
      <c r="R11" s="526"/>
      <c r="S11" s="526"/>
      <c r="U11" s="513"/>
      <c r="V11" s="513"/>
      <c r="W11" s="513"/>
      <c r="X11" s="513"/>
      <c r="Y11" s="513"/>
      <c r="Z11" s="513"/>
      <c r="AA11" s="513"/>
      <c r="AB11" s="513"/>
      <c r="AC11" s="513"/>
      <c r="AD11" s="513"/>
      <c r="AE11" s="513"/>
      <c r="AF11" s="513"/>
      <c r="AG11" s="513"/>
      <c r="AH11" s="513"/>
      <c r="AI11" s="513"/>
    </row>
    <row r="12" spans="1:36" s="285" customFormat="1" ht="56.25" customHeight="1" thickBot="1" x14ac:dyDescent="0.35">
      <c r="A12" s="547"/>
      <c r="B12" s="547"/>
      <c r="C12" s="547"/>
      <c r="D12" s="547"/>
      <c r="E12" s="547"/>
      <c r="F12" s="547"/>
      <c r="G12" s="547"/>
      <c r="H12" s="547"/>
      <c r="I12" s="547"/>
      <c r="J12" s="282" t="s">
        <v>424</v>
      </c>
      <c r="K12" s="283" t="s">
        <v>425</v>
      </c>
      <c r="L12" s="545"/>
      <c r="M12" s="517"/>
      <c r="N12" s="519"/>
      <c r="O12" s="521"/>
      <c r="P12" s="527"/>
      <c r="Q12" s="524"/>
      <c r="R12" s="527"/>
      <c r="S12" s="527"/>
      <c r="T12" s="284" t="s">
        <v>177</v>
      </c>
      <c r="U12" s="513"/>
      <c r="V12" s="513"/>
      <c r="W12" s="513"/>
      <c r="X12" s="513"/>
      <c r="Y12" s="513"/>
      <c r="Z12" s="513"/>
      <c r="AA12" s="513"/>
      <c r="AB12" s="513"/>
      <c r="AC12" s="513"/>
      <c r="AD12" s="513"/>
      <c r="AE12" s="513"/>
      <c r="AF12" s="513"/>
      <c r="AG12" s="513"/>
      <c r="AH12" s="513"/>
      <c r="AI12" s="513"/>
    </row>
    <row r="13" spans="1:36" x14ac:dyDescent="0.3">
      <c r="A13" s="252">
        <v>1</v>
      </c>
      <c r="B13" s="156"/>
      <c r="C13" s="146"/>
      <c r="D13" s="148"/>
      <c r="E13" s="146"/>
      <c r="F13" s="146"/>
      <c r="G13" s="148"/>
      <c r="H13" s="153"/>
      <c r="I13" s="149"/>
      <c r="J13" s="157"/>
      <c r="K13" s="157"/>
      <c r="L13" s="336"/>
      <c r="M13" s="343" t="str">
        <f>IF(L13="","",LOOKUP(L13,'Work Programme'!$A$8:$A$207,'Work Programme'!$B$8:$B$207))</f>
        <v/>
      </c>
      <c r="N13" s="146"/>
      <c r="O13" s="147"/>
      <c r="P13" s="254" t="str">
        <f>IF(H13="","",VLOOKUP(H13,'Overview - Financial Statement'!$A$46:$B$60,2,FALSE))</f>
        <v/>
      </c>
      <c r="Q13" s="255" t="str">
        <f t="shared" ref="Q13:Q76" si="0">IF(P13="","",I13/P13)</f>
        <v/>
      </c>
      <c r="R13" s="153"/>
      <c r="S13" s="153"/>
      <c r="T13" s="238">
        <f>IF(R13="YES",Q13,0)</f>
        <v>0</v>
      </c>
      <c r="U13" s="193" t="s">
        <v>44</v>
      </c>
      <c r="V13" s="290"/>
      <c r="W13" s="193" t="str">
        <f>IF(Q13="","",IF(D13="","CHECK DATES","OK"))</f>
        <v/>
      </c>
      <c r="X13" s="264" t="str">
        <f>IF(D13-(J13)&lt;0,"a posteriori ?","OK")</f>
        <v>OK</v>
      </c>
      <c r="Y13" s="193" t="str">
        <f>IF(Q13="","",(IF(OR(J13&lt;=($F$4-1),J13&gt;=($H$4+1),K13&lt;=($F$4-1),K13&gt;=($H$4+1)),"CHECK DATES","OK")))</f>
        <v/>
      </c>
      <c r="Z13" s="193" t="str">
        <f>IF(H13="","",H13)</f>
        <v/>
      </c>
      <c r="AA13" s="397" t="str">
        <f>IF(H13="","",IF(HLOOKUP(H13,$V$4:$AJ$5,2,FALSE)="",P13,IF(P13&lt;&gt;HLOOKUP(H13,$V$4:$AJ$5,2,FALSE),HLOOKUP(H13,$V$4:$AJ$5,2,FALSE),P13)))</f>
        <v/>
      </c>
      <c r="AB13" s="257" t="str">
        <f>IF(P13="","",IF(AA13=1,Q13,I13/AA13))</f>
        <v/>
      </c>
      <c r="AC13" s="257" t="str">
        <f>IF(AB13="","",IF(AA13=1,0,AB13-Q13))</f>
        <v/>
      </c>
      <c r="AD13" s="193" t="str">
        <f>IF(Q13=0,"",(IF(G13="","CHECK DATES","OK")))</f>
        <v>CHECK DATES</v>
      </c>
      <c r="AE13" s="257" t="str">
        <f>IF(OR(U13="NO",Y13="CHECK DATES",AD13="CHECK DATES"),AB13,"")</f>
        <v/>
      </c>
      <c r="AF13" s="286">
        <v>0</v>
      </c>
      <c r="AG13" s="257">
        <f>IF(OR(U13="NO",AE13&gt;0,AF13&gt;0)*(AND(OR(R13="NO",R13=""))),SUM(AE13:AF13),"")</f>
        <v>0</v>
      </c>
      <c r="AH13" s="257" t="str">
        <f>IF(OR(U13="NO",AE13&gt;0,AF13&gt;0)*(AND(OR(R13="YES"))),SUM(AE13:AF13),"")</f>
        <v/>
      </c>
      <c r="AI13" s="257">
        <f>IF(R13="YES",AB13,0)</f>
        <v>0</v>
      </c>
    </row>
    <row r="14" spans="1:36" x14ac:dyDescent="0.3">
      <c r="A14" s="287">
        <v>2</v>
      </c>
      <c r="B14" s="156"/>
      <c r="C14" s="150"/>
      <c r="D14" s="152"/>
      <c r="E14" s="150"/>
      <c r="F14" s="150"/>
      <c r="G14" s="152"/>
      <c r="H14" s="154"/>
      <c r="I14" s="155"/>
      <c r="J14" s="159"/>
      <c r="K14" s="159"/>
      <c r="L14" s="337"/>
      <c r="M14" s="343" t="str">
        <f>IF(L14="","",LOOKUP(L14,'Work Programme'!$A$8:$A$207,'Work Programme'!$B$8:$B$207))</f>
        <v/>
      </c>
      <c r="N14" s="150"/>
      <c r="O14" s="151"/>
      <c r="P14" s="254" t="str">
        <f>IF(H14="","",VLOOKUP(H14,'Overview - Financial Statement'!$A$46:$B$60,2,FALSE))</f>
        <v/>
      </c>
      <c r="Q14" s="255" t="str">
        <f t="shared" si="0"/>
        <v/>
      </c>
      <c r="R14" s="153"/>
      <c r="S14" s="153"/>
      <c r="T14" s="238">
        <f>IF(R14="YES",Q14,0)</f>
        <v>0</v>
      </c>
      <c r="U14" s="193" t="s">
        <v>44</v>
      </c>
      <c r="V14" s="290"/>
      <c r="W14" s="193" t="str">
        <f>IF(Q14="","",IF(D14="","CHECK DATES","OK"))</f>
        <v/>
      </c>
      <c r="X14" s="264" t="str">
        <f>IF(D14-(J14)&lt;0,"a posteriori ?","OK")</f>
        <v>OK</v>
      </c>
      <c r="Y14" s="193" t="str">
        <f>IF(Q14="","",(IF(OR(J14&lt;=($F$4-1),J14&gt;=($H$4+1),K14&lt;=($F$4-1),K14&gt;=($H$4+1)),"CHECK DATES","OK")))</f>
        <v/>
      </c>
      <c r="Z14" s="193" t="str">
        <f>IF(H14="","",H14)</f>
        <v/>
      </c>
      <c r="AA14" s="397" t="str">
        <f t="shared" ref="AA14:AA15" si="1">IF(H14="","",IF(HLOOKUP(H14,$V$4:$AJ$5,2,FALSE)="",P14,IF(P14&lt;&gt;HLOOKUP(H14,$V$4:$AJ$5,2,FALSE),HLOOKUP(H14,$V$4:$AJ$5,2,FALSE),P14)))</f>
        <v/>
      </c>
      <c r="AB14" s="257" t="str">
        <f>IF(P14="","",IF(AA14=1,Q14,I14/AA14))</f>
        <v/>
      </c>
      <c r="AC14" s="257" t="str">
        <f>IF(AB14="","",IF(AA14=1,0,AB14-Q14))</f>
        <v/>
      </c>
      <c r="AD14" s="193" t="str">
        <f>IF(Q14=0,"",(IF(G14="","CHECK DATES","OK")))</f>
        <v>CHECK DATES</v>
      </c>
      <c r="AE14" s="257" t="str">
        <f>IF(OR(U14="NO",Y14="CHECK DATES",AD14="CHECK DATES"),AB14,"")</f>
        <v/>
      </c>
      <c r="AF14" s="286">
        <v>0</v>
      </c>
      <c r="AG14" s="257">
        <f>IF(OR(U14="NO",AE14&gt;0,AF14&gt;0)*(AND(OR(R14="NO",R14=""))),SUM(AE14:AF14),"")</f>
        <v>0</v>
      </c>
      <c r="AH14" s="257" t="str">
        <f>IF(OR(U14="NO",AE14&gt;0,AF14&gt;0)*(AND(OR(R14="YES"))),SUM(AE14:AF14),"")</f>
        <v/>
      </c>
      <c r="AI14" s="257">
        <f>IF(R14="YES",AB14,0)</f>
        <v>0</v>
      </c>
    </row>
    <row r="15" spans="1:36" x14ac:dyDescent="0.3">
      <c r="A15" s="287">
        <v>3</v>
      </c>
      <c r="B15" s="156"/>
      <c r="C15" s="150"/>
      <c r="D15" s="152"/>
      <c r="E15" s="150"/>
      <c r="F15" s="150"/>
      <c r="G15" s="152"/>
      <c r="H15" s="154"/>
      <c r="I15" s="155"/>
      <c r="J15" s="159"/>
      <c r="K15" s="159"/>
      <c r="L15" s="337"/>
      <c r="M15" s="343" t="str">
        <f>IF(L15="","",LOOKUP(L15,'Work Programme'!$A$8:$A$207,'Work Programme'!$B$8:$B$207))</f>
        <v/>
      </c>
      <c r="N15" s="150"/>
      <c r="O15" s="151"/>
      <c r="P15" s="254" t="str">
        <f>IF(H15="","",VLOOKUP(H15,'Overview - Financial Statement'!$A$46:$B$60,2,FALSE))</f>
        <v/>
      </c>
      <c r="Q15" s="255" t="str">
        <f t="shared" si="0"/>
        <v/>
      </c>
      <c r="R15" s="153"/>
      <c r="S15" s="153"/>
      <c r="T15" s="238">
        <f t="shared" ref="T15:T78" si="2">IF(R15="YES",Q15,0)</f>
        <v>0</v>
      </c>
      <c r="U15" s="193" t="s">
        <v>44</v>
      </c>
      <c r="V15" s="290"/>
      <c r="W15" s="193" t="str">
        <f>IF(Q15="","",IF(D15="","CHECK DATES","OK"))</f>
        <v/>
      </c>
      <c r="X15" s="264" t="str">
        <f>IF(D15-(J15)&lt;0,"a posteriori ?","OK")</f>
        <v>OK</v>
      </c>
      <c r="Y15" s="193" t="str">
        <f>IF(Q15="","",(IF(OR(J15&lt;=($F$4-1),J15&gt;=($H$4+1),K15&lt;=($F$4-1),K15&gt;=($H$4+1)),"CHECK DATES","OK")))</f>
        <v/>
      </c>
      <c r="Z15" s="193" t="str">
        <f>IF(H15="","",H15)</f>
        <v/>
      </c>
      <c r="AA15" s="397" t="str">
        <f t="shared" si="1"/>
        <v/>
      </c>
      <c r="AB15" s="257" t="str">
        <f>IF(P15="","",IF(AA15=1,Q15,I15/AA15))</f>
        <v/>
      </c>
      <c r="AC15" s="257" t="str">
        <f>IF(AB15="","",IF(AA15=1,0,AB15-Q15))</f>
        <v/>
      </c>
      <c r="AD15" s="193" t="str">
        <f>IF(Q15=0,"",(IF(G15="","CHECK DATES","OK")))</f>
        <v>CHECK DATES</v>
      </c>
      <c r="AE15" s="257" t="str">
        <f>IF(OR(U15="NO",Y15="CHECK DATES",AD15="CHECK DATES"),AB15,"")</f>
        <v/>
      </c>
      <c r="AF15" s="286">
        <v>0</v>
      </c>
      <c r="AG15" s="257">
        <f>IF(OR(U15="NO",AE15&gt;0,AF15&gt;0)*(AND(OR(R15="NO",R15=""))),SUM(AE15:AF15),"")</f>
        <v>0</v>
      </c>
      <c r="AH15" s="257" t="str">
        <f>IF(OR(U15="NO",AE15&gt;0,AF15&gt;0)*(AND(OR(R15="YES"))),SUM(AE15:AF15),"")</f>
        <v/>
      </c>
      <c r="AI15" s="257">
        <f>IF(R15="YES",AB15,0)</f>
        <v>0</v>
      </c>
    </row>
    <row r="16" spans="1:36" x14ac:dyDescent="0.3">
      <c r="A16" s="287">
        <v>4</v>
      </c>
      <c r="B16" s="156"/>
      <c r="C16" s="150"/>
      <c r="D16" s="152"/>
      <c r="E16" s="150"/>
      <c r="F16" s="150"/>
      <c r="G16" s="152"/>
      <c r="H16" s="154"/>
      <c r="I16" s="155"/>
      <c r="J16" s="159"/>
      <c r="K16" s="159"/>
      <c r="L16" s="337"/>
      <c r="M16" s="343" t="str">
        <f>IF(L16="","",LOOKUP(L16,'Work Programme'!$A$8:$A$207,'Work Programme'!$B$8:$B$207))</f>
        <v/>
      </c>
      <c r="N16" s="150"/>
      <c r="O16" s="151"/>
      <c r="P16" s="254" t="str">
        <f>IF(H16="","",VLOOKUP(H16,'Overview - Financial Statement'!$A$46:$B$60,2,FALSE))</f>
        <v/>
      </c>
      <c r="Q16" s="255" t="str">
        <f t="shared" si="0"/>
        <v/>
      </c>
      <c r="R16" s="153"/>
      <c r="S16" s="153"/>
      <c r="T16" s="238">
        <f t="shared" si="2"/>
        <v>0</v>
      </c>
      <c r="U16" s="193" t="s">
        <v>44</v>
      </c>
      <c r="V16" s="427"/>
      <c r="W16" s="193" t="str">
        <f t="shared" ref="W16:W79" si="3">IF(Q16="","",IF(D16="","CHECK DATES","OK"))</f>
        <v/>
      </c>
      <c r="X16" s="264" t="str">
        <f t="shared" ref="X16:X79" si="4">IF(D16-(J16)&lt;0,"a posteriori ?","OK")</f>
        <v>OK</v>
      </c>
      <c r="Y16" s="193" t="str">
        <f t="shared" ref="Y16:Y79" si="5">IF(Q16="","",(IF(OR(J16&lt;=($F$4-1),J16&gt;=($H$4+1),K16&lt;=($F$4-1),K16&gt;=($H$4+1)),"CHECK DATES","OK")))</f>
        <v/>
      </c>
      <c r="Z16" s="193" t="str">
        <f t="shared" ref="Z16:Z79" si="6">IF(H16="","",H16)</f>
        <v/>
      </c>
      <c r="AA16" s="397" t="str">
        <f t="shared" ref="AA16:AA79" si="7">IF(H16="","",IF(HLOOKUP(H16,$V$4:$AJ$5,2,FALSE)="",P16,IF(P16&lt;&gt;HLOOKUP(H16,$V$4:$AJ$5,2,FALSE),HLOOKUP(H16,$V$4:$AJ$5,2,FALSE),P16)))</f>
        <v/>
      </c>
      <c r="AB16" s="257" t="str">
        <f t="shared" ref="AB16:AB79" si="8">IF(P16="","",IF(AA16=1,Q16,I16/AA16))</f>
        <v/>
      </c>
      <c r="AC16" s="257" t="str">
        <f t="shared" ref="AC16:AC79" si="9">IF(AB16="","",IF(AA16=1,0,AB16-Q16))</f>
        <v/>
      </c>
      <c r="AD16" s="193" t="str">
        <f t="shared" ref="AD16:AD79" si="10">IF(Q16=0,"",(IF(G16="","CHECK DATES","OK")))</f>
        <v>CHECK DATES</v>
      </c>
      <c r="AE16" s="257" t="str">
        <f t="shared" ref="AE16:AE79" si="11">IF(OR(U16="NO",Y16="CHECK DATES",AD16="CHECK DATES"),AB16,"")</f>
        <v/>
      </c>
      <c r="AF16" s="286">
        <v>0</v>
      </c>
      <c r="AG16" s="257">
        <f t="shared" ref="AG16:AG79" si="12">IF(OR(U16="NO",AE16&gt;0,AF16&gt;0)*(AND(OR(R16="NO",R16=""))),SUM(AE16:AF16),"")</f>
        <v>0</v>
      </c>
      <c r="AH16" s="257" t="str">
        <f t="shared" ref="AH16:AH79" si="13">IF(OR(U16="NO",AE16&gt;0,AF16&gt;0)*(AND(OR(R16="YES"))),SUM(AE16:AF16),"")</f>
        <v/>
      </c>
      <c r="AI16" s="257">
        <f t="shared" ref="AI16:AI79" si="14">IF(R16="YES",AB16,0)</f>
        <v>0</v>
      </c>
    </row>
    <row r="17" spans="1:35" x14ac:dyDescent="0.3">
      <c r="A17" s="287">
        <v>5</v>
      </c>
      <c r="B17" s="156"/>
      <c r="C17" s="150"/>
      <c r="D17" s="152"/>
      <c r="E17" s="150"/>
      <c r="F17" s="150"/>
      <c r="G17" s="152"/>
      <c r="H17" s="154"/>
      <c r="I17" s="155"/>
      <c r="J17" s="159"/>
      <c r="K17" s="159"/>
      <c r="L17" s="337"/>
      <c r="M17" s="343" t="str">
        <f>IF(L17="","",LOOKUP(L17,'Work Programme'!$A$8:$A$207,'Work Programme'!$B$8:$B$207))</f>
        <v/>
      </c>
      <c r="N17" s="150"/>
      <c r="O17" s="151"/>
      <c r="P17" s="254" t="str">
        <f>IF(H17="","",VLOOKUP(H17,'Overview - Financial Statement'!$A$46:$B$60,2,FALSE))</f>
        <v/>
      </c>
      <c r="Q17" s="255" t="str">
        <f t="shared" si="0"/>
        <v/>
      </c>
      <c r="R17" s="153"/>
      <c r="S17" s="153"/>
      <c r="T17" s="238">
        <f t="shared" si="2"/>
        <v>0</v>
      </c>
      <c r="U17" s="193" t="s">
        <v>44</v>
      </c>
      <c r="V17" s="427"/>
      <c r="W17" s="193" t="str">
        <f t="shared" si="3"/>
        <v/>
      </c>
      <c r="X17" s="264" t="str">
        <f t="shared" si="4"/>
        <v>OK</v>
      </c>
      <c r="Y17" s="193" t="str">
        <f t="shared" si="5"/>
        <v/>
      </c>
      <c r="Z17" s="193" t="str">
        <f t="shared" si="6"/>
        <v/>
      </c>
      <c r="AA17" s="397" t="str">
        <f t="shared" si="7"/>
        <v/>
      </c>
      <c r="AB17" s="257" t="str">
        <f t="shared" si="8"/>
        <v/>
      </c>
      <c r="AC17" s="257" t="str">
        <f t="shared" si="9"/>
        <v/>
      </c>
      <c r="AD17" s="193" t="str">
        <f t="shared" si="10"/>
        <v>CHECK DATES</v>
      </c>
      <c r="AE17" s="257" t="str">
        <f t="shared" si="11"/>
        <v/>
      </c>
      <c r="AF17" s="286">
        <v>0</v>
      </c>
      <c r="AG17" s="257">
        <f t="shared" si="12"/>
        <v>0</v>
      </c>
      <c r="AH17" s="257" t="str">
        <f t="shared" si="13"/>
        <v/>
      </c>
      <c r="AI17" s="257">
        <f t="shared" si="14"/>
        <v>0</v>
      </c>
    </row>
    <row r="18" spans="1:35" x14ac:dyDescent="0.3">
      <c r="A18" s="287">
        <v>6</v>
      </c>
      <c r="B18" s="156"/>
      <c r="C18" s="150"/>
      <c r="D18" s="152"/>
      <c r="E18" s="150"/>
      <c r="F18" s="150"/>
      <c r="G18" s="152"/>
      <c r="H18" s="154"/>
      <c r="I18" s="155"/>
      <c r="J18" s="159"/>
      <c r="K18" s="159"/>
      <c r="L18" s="337"/>
      <c r="M18" s="343" t="str">
        <f>IF(L18="","",LOOKUP(L18,'Work Programme'!$A$8:$A$207,'Work Programme'!$B$8:$B$207))</f>
        <v/>
      </c>
      <c r="N18" s="150"/>
      <c r="O18" s="151"/>
      <c r="P18" s="254" t="str">
        <f>IF(H18="","",VLOOKUP(H18,'Overview - Financial Statement'!$A$46:$B$60,2,FALSE))</f>
        <v/>
      </c>
      <c r="Q18" s="255" t="str">
        <f t="shared" si="0"/>
        <v/>
      </c>
      <c r="R18" s="153"/>
      <c r="S18" s="153"/>
      <c r="T18" s="238">
        <f t="shared" si="2"/>
        <v>0</v>
      </c>
      <c r="U18" s="193" t="s">
        <v>44</v>
      </c>
      <c r="V18" s="427"/>
      <c r="W18" s="193" t="str">
        <f t="shared" si="3"/>
        <v/>
      </c>
      <c r="X18" s="264" t="str">
        <f t="shared" si="4"/>
        <v>OK</v>
      </c>
      <c r="Y18" s="193" t="str">
        <f t="shared" si="5"/>
        <v/>
      </c>
      <c r="Z18" s="193" t="str">
        <f t="shared" si="6"/>
        <v/>
      </c>
      <c r="AA18" s="397" t="str">
        <f t="shared" si="7"/>
        <v/>
      </c>
      <c r="AB18" s="257" t="str">
        <f t="shared" si="8"/>
        <v/>
      </c>
      <c r="AC18" s="257" t="str">
        <f t="shared" si="9"/>
        <v/>
      </c>
      <c r="AD18" s="193" t="str">
        <f t="shared" si="10"/>
        <v>CHECK DATES</v>
      </c>
      <c r="AE18" s="257" t="str">
        <f t="shared" si="11"/>
        <v/>
      </c>
      <c r="AF18" s="286">
        <v>0</v>
      </c>
      <c r="AG18" s="257">
        <f t="shared" si="12"/>
        <v>0</v>
      </c>
      <c r="AH18" s="257" t="str">
        <f t="shared" si="13"/>
        <v/>
      </c>
      <c r="AI18" s="257">
        <f t="shared" si="14"/>
        <v>0</v>
      </c>
    </row>
    <row r="19" spans="1:35" x14ac:dyDescent="0.3">
      <c r="A19" s="287">
        <v>7</v>
      </c>
      <c r="B19" s="156"/>
      <c r="C19" s="150"/>
      <c r="D19" s="152"/>
      <c r="E19" s="150"/>
      <c r="F19" s="150"/>
      <c r="G19" s="152"/>
      <c r="H19" s="154"/>
      <c r="I19" s="155"/>
      <c r="J19" s="159"/>
      <c r="K19" s="159"/>
      <c r="L19" s="337"/>
      <c r="M19" s="343" t="str">
        <f>IF(L19="","",LOOKUP(L19,'Work Programme'!$A$8:$A$207,'Work Programme'!$B$8:$B$207))</f>
        <v/>
      </c>
      <c r="N19" s="150"/>
      <c r="O19" s="151"/>
      <c r="P19" s="254" t="str">
        <f>IF(H19="","",VLOOKUP(H19,'Overview - Financial Statement'!$A$46:$B$60,2,FALSE))</f>
        <v/>
      </c>
      <c r="Q19" s="255" t="str">
        <f t="shared" si="0"/>
        <v/>
      </c>
      <c r="R19" s="153"/>
      <c r="S19" s="153"/>
      <c r="T19" s="238">
        <f t="shared" si="2"/>
        <v>0</v>
      </c>
      <c r="U19" s="193" t="s">
        <v>44</v>
      </c>
      <c r="V19" s="427"/>
      <c r="W19" s="193" t="str">
        <f t="shared" si="3"/>
        <v/>
      </c>
      <c r="X19" s="264" t="str">
        <f t="shared" si="4"/>
        <v>OK</v>
      </c>
      <c r="Y19" s="193" t="str">
        <f t="shared" si="5"/>
        <v/>
      </c>
      <c r="Z19" s="193" t="str">
        <f t="shared" si="6"/>
        <v/>
      </c>
      <c r="AA19" s="397" t="str">
        <f t="shared" si="7"/>
        <v/>
      </c>
      <c r="AB19" s="257" t="str">
        <f t="shared" si="8"/>
        <v/>
      </c>
      <c r="AC19" s="257" t="str">
        <f t="shared" si="9"/>
        <v/>
      </c>
      <c r="AD19" s="193" t="str">
        <f t="shared" si="10"/>
        <v>CHECK DATES</v>
      </c>
      <c r="AE19" s="257" t="str">
        <f t="shared" si="11"/>
        <v/>
      </c>
      <c r="AF19" s="286">
        <v>0</v>
      </c>
      <c r="AG19" s="257">
        <f t="shared" si="12"/>
        <v>0</v>
      </c>
      <c r="AH19" s="257" t="str">
        <f t="shared" si="13"/>
        <v/>
      </c>
      <c r="AI19" s="257">
        <f t="shared" si="14"/>
        <v>0</v>
      </c>
    </row>
    <row r="20" spans="1:35" x14ac:dyDescent="0.3">
      <c r="A20" s="287">
        <v>8</v>
      </c>
      <c r="B20" s="156"/>
      <c r="C20" s="150"/>
      <c r="D20" s="152"/>
      <c r="E20" s="150"/>
      <c r="F20" s="150"/>
      <c r="G20" s="152"/>
      <c r="H20" s="154"/>
      <c r="I20" s="155"/>
      <c r="J20" s="159"/>
      <c r="K20" s="159"/>
      <c r="L20" s="337"/>
      <c r="M20" s="343" t="str">
        <f>IF(L20="","",LOOKUP(L20,'Work Programme'!$A$8:$A$207,'Work Programme'!$B$8:$B$207))</f>
        <v/>
      </c>
      <c r="N20" s="150"/>
      <c r="O20" s="151"/>
      <c r="P20" s="254" t="str">
        <f>IF(H20="","",VLOOKUP(H20,'Overview - Financial Statement'!$A$46:$B$60,2,FALSE))</f>
        <v/>
      </c>
      <c r="Q20" s="255" t="str">
        <f t="shared" si="0"/>
        <v/>
      </c>
      <c r="R20" s="153"/>
      <c r="S20" s="153"/>
      <c r="T20" s="238">
        <f t="shared" si="2"/>
        <v>0</v>
      </c>
      <c r="U20" s="193" t="s">
        <v>44</v>
      </c>
      <c r="V20" s="427"/>
      <c r="W20" s="193" t="str">
        <f t="shared" si="3"/>
        <v/>
      </c>
      <c r="X20" s="264" t="str">
        <f t="shared" si="4"/>
        <v>OK</v>
      </c>
      <c r="Y20" s="193" t="str">
        <f t="shared" si="5"/>
        <v/>
      </c>
      <c r="Z20" s="193" t="str">
        <f t="shared" si="6"/>
        <v/>
      </c>
      <c r="AA20" s="397" t="str">
        <f t="shared" si="7"/>
        <v/>
      </c>
      <c r="AB20" s="257" t="str">
        <f t="shared" si="8"/>
        <v/>
      </c>
      <c r="AC20" s="257" t="str">
        <f t="shared" si="9"/>
        <v/>
      </c>
      <c r="AD20" s="193" t="str">
        <f t="shared" si="10"/>
        <v>CHECK DATES</v>
      </c>
      <c r="AE20" s="257" t="str">
        <f t="shared" si="11"/>
        <v/>
      </c>
      <c r="AF20" s="286">
        <v>0</v>
      </c>
      <c r="AG20" s="257">
        <f t="shared" si="12"/>
        <v>0</v>
      </c>
      <c r="AH20" s="257" t="str">
        <f t="shared" si="13"/>
        <v/>
      </c>
      <c r="AI20" s="257">
        <f t="shared" si="14"/>
        <v>0</v>
      </c>
    </row>
    <row r="21" spans="1:35" x14ac:dyDescent="0.3">
      <c r="A21" s="287">
        <v>9</v>
      </c>
      <c r="B21" s="156"/>
      <c r="C21" s="150"/>
      <c r="D21" s="152"/>
      <c r="E21" s="150"/>
      <c r="F21" s="150"/>
      <c r="G21" s="152"/>
      <c r="H21" s="154"/>
      <c r="I21" s="155"/>
      <c r="J21" s="159"/>
      <c r="K21" s="159"/>
      <c r="L21" s="337"/>
      <c r="M21" s="343" t="str">
        <f>IF(L21="","",LOOKUP(L21,'Work Programme'!$A$8:$A$207,'Work Programme'!$B$8:$B$207))</f>
        <v/>
      </c>
      <c r="N21" s="150"/>
      <c r="O21" s="151"/>
      <c r="P21" s="254" t="str">
        <f>IF(H21="","",VLOOKUP(H21,'Overview - Financial Statement'!$A$46:$B$60,2,FALSE))</f>
        <v/>
      </c>
      <c r="Q21" s="255" t="str">
        <f t="shared" si="0"/>
        <v/>
      </c>
      <c r="R21" s="153"/>
      <c r="S21" s="153"/>
      <c r="T21" s="238">
        <f t="shared" si="2"/>
        <v>0</v>
      </c>
      <c r="U21" s="193" t="s">
        <v>44</v>
      </c>
      <c r="V21" s="427"/>
      <c r="W21" s="193" t="str">
        <f t="shared" si="3"/>
        <v/>
      </c>
      <c r="X21" s="264" t="str">
        <f t="shared" si="4"/>
        <v>OK</v>
      </c>
      <c r="Y21" s="193" t="str">
        <f t="shared" si="5"/>
        <v/>
      </c>
      <c r="Z21" s="193" t="str">
        <f t="shared" si="6"/>
        <v/>
      </c>
      <c r="AA21" s="397" t="str">
        <f t="shared" si="7"/>
        <v/>
      </c>
      <c r="AB21" s="257" t="str">
        <f t="shared" si="8"/>
        <v/>
      </c>
      <c r="AC21" s="257" t="str">
        <f t="shared" si="9"/>
        <v/>
      </c>
      <c r="AD21" s="193" t="str">
        <f t="shared" si="10"/>
        <v>CHECK DATES</v>
      </c>
      <c r="AE21" s="257" t="str">
        <f t="shared" si="11"/>
        <v/>
      </c>
      <c r="AF21" s="286">
        <v>0</v>
      </c>
      <c r="AG21" s="257">
        <f t="shared" si="12"/>
        <v>0</v>
      </c>
      <c r="AH21" s="257" t="str">
        <f t="shared" si="13"/>
        <v/>
      </c>
      <c r="AI21" s="257">
        <f t="shared" si="14"/>
        <v>0</v>
      </c>
    </row>
    <row r="22" spans="1:35" x14ac:dyDescent="0.3">
      <c r="A22" s="287">
        <v>10</v>
      </c>
      <c r="B22" s="156"/>
      <c r="C22" s="150"/>
      <c r="D22" s="152"/>
      <c r="E22" s="150"/>
      <c r="F22" s="150"/>
      <c r="G22" s="152"/>
      <c r="H22" s="154"/>
      <c r="I22" s="155"/>
      <c r="J22" s="159"/>
      <c r="K22" s="159"/>
      <c r="L22" s="337"/>
      <c r="M22" s="343" t="str">
        <f>IF(L22="","",LOOKUP(L22,'Work Programme'!$A$8:$A$207,'Work Programme'!$B$8:$B$207))</f>
        <v/>
      </c>
      <c r="N22" s="150"/>
      <c r="O22" s="151"/>
      <c r="P22" s="254" t="str">
        <f>IF(H22="","",VLOOKUP(H22,'Overview - Financial Statement'!$A$46:$B$60,2,FALSE))</f>
        <v/>
      </c>
      <c r="Q22" s="255" t="str">
        <f t="shared" si="0"/>
        <v/>
      </c>
      <c r="R22" s="153"/>
      <c r="S22" s="153"/>
      <c r="T22" s="238">
        <f t="shared" si="2"/>
        <v>0</v>
      </c>
      <c r="U22" s="193" t="s">
        <v>44</v>
      </c>
      <c r="V22" s="427"/>
      <c r="W22" s="193" t="str">
        <f t="shared" si="3"/>
        <v/>
      </c>
      <c r="X22" s="264" t="str">
        <f t="shared" si="4"/>
        <v>OK</v>
      </c>
      <c r="Y22" s="193" t="str">
        <f t="shared" si="5"/>
        <v/>
      </c>
      <c r="Z22" s="193" t="str">
        <f t="shared" si="6"/>
        <v/>
      </c>
      <c r="AA22" s="397" t="str">
        <f t="shared" si="7"/>
        <v/>
      </c>
      <c r="AB22" s="257" t="str">
        <f t="shared" si="8"/>
        <v/>
      </c>
      <c r="AC22" s="257" t="str">
        <f t="shared" si="9"/>
        <v/>
      </c>
      <c r="AD22" s="193" t="str">
        <f t="shared" si="10"/>
        <v>CHECK DATES</v>
      </c>
      <c r="AE22" s="257" t="str">
        <f t="shared" si="11"/>
        <v/>
      </c>
      <c r="AF22" s="286">
        <v>0</v>
      </c>
      <c r="AG22" s="257">
        <f t="shared" si="12"/>
        <v>0</v>
      </c>
      <c r="AH22" s="257" t="str">
        <f t="shared" si="13"/>
        <v/>
      </c>
      <c r="AI22" s="257">
        <f t="shared" si="14"/>
        <v>0</v>
      </c>
    </row>
    <row r="23" spans="1:35" x14ac:dyDescent="0.3">
      <c r="A23" s="287">
        <v>11</v>
      </c>
      <c r="B23" s="156"/>
      <c r="C23" s="150"/>
      <c r="D23" s="152"/>
      <c r="E23" s="150"/>
      <c r="F23" s="150"/>
      <c r="G23" s="152"/>
      <c r="H23" s="154"/>
      <c r="I23" s="155"/>
      <c r="J23" s="159"/>
      <c r="K23" s="159"/>
      <c r="L23" s="337"/>
      <c r="M23" s="343" t="str">
        <f>IF(L23="","",LOOKUP(L23,'Work Programme'!$A$8:$A$207,'Work Programme'!$B$8:$B$207))</f>
        <v/>
      </c>
      <c r="N23" s="150"/>
      <c r="O23" s="151"/>
      <c r="P23" s="254" t="str">
        <f>IF(H23="","",VLOOKUP(H23,'Overview - Financial Statement'!$A$46:$B$60,2,FALSE))</f>
        <v/>
      </c>
      <c r="Q23" s="255" t="str">
        <f t="shared" si="0"/>
        <v/>
      </c>
      <c r="R23" s="153"/>
      <c r="S23" s="153"/>
      <c r="T23" s="238">
        <f t="shared" si="2"/>
        <v>0</v>
      </c>
      <c r="U23" s="193" t="s">
        <v>44</v>
      </c>
      <c r="V23" s="427"/>
      <c r="W23" s="193" t="str">
        <f t="shared" si="3"/>
        <v/>
      </c>
      <c r="X23" s="264" t="str">
        <f t="shared" si="4"/>
        <v>OK</v>
      </c>
      <c r="Y23" s="193" t="str">
        <f t="shared" si="5"/>
        <v/>
      </c>
      <c r="Z23" s="193" t="str">
        <f t="shared" si="6"/>
        <v/>
      </c>
      <c r="AA23" s="397" t="str">
        <f t="shared" si="7"/>
        <v/>
      </c>
      <c r="AB23" s="257" t="str">
        <f t="shared" si="8"/>
        <v/>
      </c>
      <c r="AC23" s="257" t="str">
        <f t="shared" si="9"/>
        <v/>
      </c>
      <c r="AD23" s="193" t="str">
        <f t="shared" si="10"/>
        <v>CHECK DATES</v>
      </c>
      <c r="AE23" s="257" t="str">
        <f t="shared" si="11"/>
        <v/>
      </c>
      <c r="AF23" s="286">
        <v>0</v>
      </c>
      <c r="AG23" s="257">
        <f t="shared" si="12"/>
        <v>0</v>
      </c>
      <c r="AH23" s="257" t="str">
        <f t="shared" si="13"/>
        <v/>
      </c>
      <c r="AI23" s="257">
        <f t="shared" si="14"/>
        <v>0</v>
      </c>
    </row>
    <row r="24" spans="1:35" x14ac:dyDescent="0.3">
      <c r="A24" s="287">
        <v>12</v>
      </c>
      <c r="B24" s="156"/>
      <c r="C24" s="150"/>
      <c r="D24" s="152"/>
      <c r="E24" s="150"/>
      <c r="F24" s="150"/>
      <c r="G24" s="152"/>
      <c r="H24" s="154"/>
      <c r="I24" s="155"/>
      <c r="J24" s="159"/>
      <c r="K24" s="159"/>
      <c r="L24" s="337"/>
      <c r="M24" s="343" t="str">
        <f>IF(L24="","",LOOKUP(L24,'Work Programme'!$A$8:$A$207,'Work Programme'!$B$8:$B$207))</f>
        <v/>
      </c>
      <c r="N24" s="150"/>
      <c r="O24" s="151"/>
      <c r="P24" s="254" t="str">
        <f>IF(H24="","",VLOOKUP(H24,'Overview - Financial Statement'!$A$46:$B$60,2,FALSE))</f>
        <v/>
      </c>
      <c r="Q24" s="255" t="str">
        <f t="shared" si="0"/>
        <v/>
      </c>
      <c r="R24" s="153"/>
      <c r="S24" s="153"/>
      <c r="T24" s="238">
        <f t="shared" si="2"/>
        <v>0</v>
      </c>
      <c r="U24" s="193" t="s">
        <v>44</v>
      </c>
      <c r="V24" s="427"/>
      <c r="W24" s="193" t="str">
        <f t="shared" si="3"/>
        <v/>
      </c>
      <c r="X24" s="264" t="str">
        <f t="shared" si="4"/>
        <v>OK</v>
      </c>
      <c r="Y24" s="193" t="str">
        <f t="shared" si="5"/>
        <v/>
      </c>
      <c r="Z24" s="193" t="str">
        <f t="shared" si="6"/>
        <v/>
      </c>
      <c r="AA24" s="397" t="str">
        <f t="shared" si="7"/>
        <v/>
      </c>
      <c r="AB24" s="257" t="str">
        <f t="shared" si="8"/>
        <v/>
      </c>
      <c r="AC24" s="257" t="str">
        <f t="shared" si="9"/>
        <v/>
      </c>
      <c r="AD24" s="193" t="str">
        <f t="shared" si="10"/>
        <v>CHECK DATES</v>
      </c>
      <c r="AE24" s="257" t="str">
        <f t="shared" si="11"/>
        <v/>
      </c>
      <c r="AF24" s="286">
        <v>0</v>
      </c>
      <c r="AG24" s="257">
        <f t="shared" si="12"/>
        <v>0</v>
      </c>
      <c r="AH24" s="257" t="str">
        <f t="shared" si="13"/>
        <v/>
      </c>
      <c r="AI24" s="257">
        <f t="shared" si="14"/>
        <v>0</v>
      </c>
    </row>
    <row r="25" spans="1:35" x14ac:dyDescent="0.3">
      <c r="A25" s="287">
        <v>13</v>
      </c>
      <c r="B25" s="156"/>
      <c r="C25" s="150"/>
      <c r="D25" s="152"/>
      <c r="E25" s="150"/>
      <c r="F25" s="150"/>
      <c r="G25" s="152"/>
      <c r="H25" s="154"/>
      <c r="I25" s="155"/>
      <c r="J25" s="159"/>
      <c r="K25" s="159"/>
      <c r="L25" s="337"/>
      <c r="M25" s="343" t="str">
        <f>IF(L25="","",LOOKUP(L25,'Work Programme'!$A$8:$A$207,'Work Programme'!$B$8:$B$207))</f>
        <v/>
      </c>
      <c r="N25" s="150"/>
      <c r="O25" s="151"/>
      <c r="P25" s="254" t="str">
        <f>IF(H25="","",VLOOKUP(H25,'Overview - Financial Statement'!$A$46:$B$60,2,FALSE))</f>
        <v/>
      </c>
      <c r="Q25" s="255" t="str">
        <f t="shared" si="0"/>
        <v/>
      </c>
      <c r="R25" s="153"/>
      <c r="S25" s="153"/>
      <c r="T25" s="238">
        <f t="shared" si="2"/>
        <v>0</v>
      </c>
      <c r="U25" s="193" t="s">
        <v>44</v>
      </c>
      <c r="V25" s="427"/>
      <c r="W25" s="193" t="str">
        <f t="shared" si="3"/>
        <v/>
      </c>
      <c r="X25" s="264" t="str">
        <f t="shared" si="4"/>
        <v>OK</v>
      </c>
      <c r="Y25" s="193" t="str">
        <f t="shared" si="5"/>
        <v/>
      </c>
      <c r="Z25" s="193" t="str">
        <f t="shared" si="6"/>
        <v/>
      </c>
      <c r="AA25" s="397" t="str">
        <f t="shared" si="7"/>
        <v/>
      </c>
      <c r="AB25" s="257" t="str">
        <f t="shared" si="8"/>
        <v/>
      </c>
      <c r="AC25" s="257" t="str">
        <f t="shared" si="9"/>
        <v/>
      </c>
      <c r="AD25" s="193" t="str">
        <f t="shared" si="10"/>
        <v>CHECK DATES</v>
      </c>
      <c r="AE25" s="257" t="str">
        <f t="shared" si="11"/>
        <v/>
      </c>
      <c r="AF25" s="286">
        <v>0</v>
      </c>
      <c r="AG25" s="257">
        <f t="shared" si="12"/>
        <v>0</v>
      </c>
      <c r="AH25" s="257" t="str">
        <f t="shared" si="13"/>
        <v/>
      </c>
      <c r="AI25" s="257">
        <f t="shared" si="14"/>
        <v>0</v>
      </c>
    </row>
    <row r="26" spans="1:35" x14ac:dyDescent="0.3">
      <c r="A26" s="287">
        <v>14</v>
      </c>
      <c r="B26" s="156"/>
      <c r="C26" s="150"/>
      <c r="D26" s="152"/>
      <c r="E26" s="150"/>
      <c r="F26" s="150"/>
      <c r="G26" s="152"/>
      <c r="H26" s="154"/>
      <c r="I26" s="155"/>
      <c r="J26" s="159"/>
      <c r="K26" s="159"/>
      <c r="L26" s="337"/>
      <c r="M26" s="343" t="str">
        <f>IF(L26="","",LOOKUP(L26,'Work Programme'!$A$8:$A$207,'Work Programme'!$B$8:$B$207))</f>
        <v/>
      </c>
      <c r="N26" s="150"/>
      <c r="O26" s="151"/>
      <c r="P26" s="254" t="str">
        <f>IF(H26="","",VLOOKUP(H26,'Overview - Financial Statement'!$A$46:$B$60,2,FALSE))</f>
        <v/>
      </c>
      <c r="Q26" s="255" t="str">
        <f t="shared" si="0"/>
        <v/>
      </c>
      <c r="R26" s="153"/>
      <c r="S26" s="153"/>
      <c r="T26" s="238">
        <f t="shared" si="2"/>
        <v>0</v>
      </c>
      <c r="U26" s="193" t="s">
        <v>44</v>
      </c>
      <c r="V26" s="427"/>
      <c r="W26" s="193" t="str">
        <f t="shared" si="3"/>
        <v/>
      </c>
      <c r="X26" s="264" t="str">
        <f t="shared" si="4"/>
        <v>OK</v>
      </c>
      <c r="Y26" s="193" t="str">
        <f t="shared" si="5"/>
        <v/>
      </c>
      <c r="Z26" s="193" t="str">
        <f t="shared" si="6"/>
        <v/>
      </c>
      <c r="AA26" s="397" t="str">
        <f t="shared" si="7"/>
        <v/>
      </c>
      <c r="AB26" s="257" t="str">
        <f t="shared" si="8"/>
        <v/>
      </c>
      <c r="AC26" s="257" t="str">
        <f t="shared" si="9"/>
        <v/>
      </c>
      <c r="AD26" s="193" t="str">
        <f t="shared" si="10"/>
        <v>CHECK DATES</v>
      </c>
      <c r="AE26" s="257" t="str">
        <f t="shared" si="11"/>
        <v/>
      </c>
      <c r="AF26" s="286">
        <v>0</v>
      </c>
      <c r="AG26" s="257">
        <f t="shared" si="12"/>
        <v>0</v>
      </c>
      <c r="AH26" s="257" t="str">
        <f t="shared" si="13"/>
        <v/>
      </c>
      <c r="AI26" s="257">
        <f t="shared" si="14"/>
        <v>0</v>
      </c>
    </row>
    <row r="27" spans="1:35" x14ac:dyDescent="0.3">
      <c r="A27" s="287">
        <v>15</v>
      </c>
      <c r="B27" s="156"/>
      <c r="C27" s="150"/>
      <c r="D27" s="152"/>
      <c r="E27" s="150"/>
      <c r="F27" s="150"/>
      <c r="G27" s="152"/>
      <c r="H27" s="154"/>
      <c r="I27" s="155"/>
      <c r="J27" s="159"/>
      <c r="K27" s="159"/>
      <c r="L27" s="337"/>
      <c r="M27" s="343" t="str">
        <f>IF(L27="","",LOOKUP(L27,'Work Programme'!$A$8:$A$207,'Work Programme'!$B$8:$B$207))</f>
        <v/>
      </c>
      <c r="N27" s="150"/>
      <c r="O27" s="151"/>
      <c r="P27" s="254" t="str">
        <f>IF(H27="","",VLOOKUP(H27,'Overview - Financial Statement'!$A$46:$B$60,2,FALSE))</f>
        <v/>
      </c>
      <c r="Q27" s="255" t="str">
        <f t="shared" si="0"/>
        <v/>
      </c>
      <c r="R27" s="153"/>
      <c r="S27" s="153"/>
      <c r="T27" s="238">
        <f t="shared" si="2"/>
        <v>0</v>
      </c>
      <c r="U27" s="193" t="s">
        <v>44</v>
      </c>
      <c r="V27" s="427"/>
      <c r="W27" s="193" t="str">
        <f t="shared" si="3"/>
        <v/>
      </c>
      <c r="X27" s="264" t="str">
        <f t="shared" si="4"/>
        <v>OK</v>
      </c>
      <c r="Y27" s="193" t="str">
        <f t="shared" si="5"/>
        <v/>
      </c>
      <c r="Z27" s="193" t="str">
        <f t="shared" si="6"/>
        <v/>
      </c>
      <c r="AA27" s="397" t="str">
        <f t="shared" si="7"/>
        <v/>
      </c>
      <c r="AB27" s="257" t="str">
        <f t="shared" si="8"/>
        <v/>
      </c>
      <c r="AC27" s="257" t="str">
        <f t="shared" si="9"/>
        <v/>
      </c>
      <c r="AD27" s="193" t="str">
        <f t="shared" si="10"/>
        <v>CHECK DATES</v>
      </c>
      <c r="AE27" s="257" t="str">
        <f t="shared" si="11"/>
        <v/>
      </c>
      <c r="AF27" s="286">
        <v>0</v>
      </c>
      <c r="AG27" s="257">
        <f t="shared" si="12"/>
        <v>0</v>
      </c>
      <c r="AH27" s="257" t="str">
        <f t="shared" si="13"/>
        <v/>
      </c>
      <c r="AI27" s="257">
        <f t="shared" si="14"/>
        <v>0</v>
      </c>
    </row>
    <row r="28" spans="1:35" x14ac:dyDescent="0.3">
      <c r="A28" s="287">
        <v>16</v>
      </c>
      <c r="B28" s="156"/>
      <c r="C28" s="150"/>
      <c r="D28" s="152"/>
      <c r="E28" s="150"/>
      <c r="F28" s="150"/>
      <c r="G28" s="152"/>
      <c r="H28" s="154"/>
      <c r="I28" s="155"/>
      <c r="J28" s="159"/>
      <c r="K28" s="159"/>
      <c r="L28" s="337"/>
      <c r="M28" s="343" t="str">
        <f>IF(L28="","",LOOKUP(L28,'Work Programme'!$A$8:$A$207,'Work Programme'!$B$8:$B$207))</f>
        <v/>
      </c>
      <c r="N28" s="150"/>
      <c r="O28" s="151"/>
      <c r="P28" s="254" t="str">
        <f>IF(H28="","",VLOOKUP(H28,'Overview - Financial Statement'!$A$46:$B$60,2,FALSE))</f>
        <v/>
      </c>
      <c r="Q28" s="255" t="str">
        <f t="shared" si="0"/>
        <v/>
      </c>
      <c r="R28" s="153"/>
      <c r="S28" s="153"/>
      <c r="T28" s="238">
        <f t="shared" si="2"/>
        <v>0</v>
      </c>
      <c r="U28" s="193" t="s">
        <v>44</v>
      </c>
      <c r="V28" s="427"/>
      <c r="W28" s="193" t="str">
        <f t="shared" si="3"/>
        <v/>
      </c>
      <c r="X28" s="264" t="str">
        <f t="shared" si="4"/>
        <v>OK</v>
      </c>
      <c r="Y28" s="193" t="str">
        <f t="shared" si="5"/>
        <v/>
      </c>
      <c r="Z28" s="193" t="str">
        <f t="shared" si="6"/>
        <v/>
      </c>
      <c r="AA28" s="397" t="str">
        <f t="shared" si="7"/>
        <v/>
      </c>
      <c r="AB28" s="257" t="str">
        <f t="shared" si="8"/>
        <v/>
      </c>
      <c r="AC28" s="257" t="str">
        <f t="shared" si="9"/>
        <v/>
      </c>
      <c r="AD28" s="193" t="str">
        <f t="shared" si="10"/>
        <v>CHECK DATES</v>
      </c>
      <c r="AE28" s="257" t="str">
        <f t="shared" si="11"/>
        <v/>
      </c>
      <c r="AF28" s="286">
        <v>0</v>
      </c>
      <c r="AG28" s="257">
        <f t="shared" si="12"/>
        <v>0</v>
      </c>
      <c r="AH28" s="257" t="str">
        <f t="shared" si="13"/>
        <v/>
      </c>
      <c r="AI28" s="257">
        <f t="shared" si="14"/>
        <v>0</v>
      </c>
    </row>
    <row r="29" spans="1:35" x14ac:dyDescent="0.3">
      <c r="A29" s="287">
        <v>17</v>
      </c>
      <c r="B29" s="156"/>
      <c r="C29" s="150"/>
      <c r="D29" s="152"/>
      <c r="E29" s="150"/>
      <c r="F29" s="150"/>
      <c r="G29" s="152"/>
      <c r="H29" s="154"/>
      <c r="I29" s="155"/>
      <c r="J29" s="159"/>
      <c r="K29" s="159"/>
      <c r="L29" s="337"/>
      <c r="M29" s="343" t="str">
        <f>IF(L29="","",LOOKUP(L29,'Work Programme'!$A$8:$A$207,'Work Programme'!$B$8:$B$207))</f>
        <v/>
      </c>
      <c r="N29" s="150"/>
      <c r="O29" s="151"/>
      <c r="P29" s="254" t="str">
        <f>IF(H29="","",VLOOKUP(H29,'Overview - Financial Statement'!$A$46:$B$60,2,FALSE))</f>
        <v/>
      </c>
      <c r="Q29" s="255" t="str">
        <f t="shared" si="0"/>
        <v/>
      </c>
      <c r="R29" s="153"/>
      <c r="S29" s="153"/>
      <c r="T29" s="238">
        <f t="shared" si="2"/>
        <v>0</v>
      </c>
      <c r="U29" s="193" t="s">
        <v>44</v>
      </c>
      <c r="V29" s="427"/>
      <c r="W29" s="193" t="str">
        <f t="shared" si="3"/>
        <v/>
      </c>
      <c r="X29" s="264" t="str">
        <f t="shared" si="4"/>
        <v>OK</v>
      </c>
      <c r="Y29" s="193" t="str">
        <f t="shared" si="5"/>
        <v/>
      </c>
      <c r="Z29" s="193" t="str">
        <f t="shared" si="6"/>
        <v/>
      </c>
      <c r="AA29" s="397" t="str">
        <f t="shared" si="7"/>
        <v/>
      </c>
      <c r="AB29" s="257" t="str">
        <f t="shared" si="8"/>
        <v/>
      </c>
      <c r="AC29" s="257" t="str">
        <f t="shared" si="9"/>
        <v/>
      </c>
      <c r="AD29" s="193" t="str">
        <f t="shared" si="10"/>
        <v>CHECK DATES</v>
      </c>
      <c r="AE29" s="257" t="str">
        <f t="shared" si="11"/>
        <v/>
      </c>
      <c r="AF29" s="286">
        <v>0</v>
      </c>
      <c r="AG29" s="257">
        <f t="shared" si="12"/>
        <v>0</v>
      </c>
      <c r="AH29" s="257" t="str">
        <f t="shared" si="13"/>
        <v/>
      </c>
      <c r="AI29" s="257">
        <f t="shared" si="14"/>
        <v>0</v>
      </c>
    </row>
    <row r="30" spans="1:35" x14ac:dyDescent="0.3">
      <c r="A30" s="287">
        <v>18</v>
      </c>
      <c r="B30" s="156"/>
      <c r="C30" s="150"/>
      <c r="D30" s="152"/>
      <c r="E30" s="150"/>
      <c r="F30" s="150"/>
      <c r="G30" s="152"/>
      <c r="H30" s="154"/>
      <c r="I30" s="155"/>
      <c r="J30" s="159"/>
      <c r="K30" s="159"/>
      <c r="L30" s="337"/>
      <c r="M30" s="343" t="str">
        <f>IF(L30="","",LOOKUP(L30,'Work Programme'!$A$8:$A$207,'Work Programme'!$B$8:$B$207))</f>
        <v/>
      </c>
      <c r="N30" s="150"/>
      <c r="O30" s="151"/>
      <c r="P30" s="254" t="str">
        <f>IF(H30="","",VLOOKUP(H30,'Overview - Financial Statement'!$A$46:$B$60,2,FALSE))</f>
        <v/>
      </c>
      <c r="Q30" s="255" t="str">
        <f t="shared" si="0"/>
        <v/>
      </c>
      <c r="R30" s="153"/>
      <c r="S30" s="153"/>
      <c r="T30" s="238">
        <f t="shared" si="2"/>
        <v>0</v>
      </c>
      <c r="U30" s="193" t="s">
        <v>44</v>
      </c>
      <c r="V30" s="427"/>
      <c r="W30" s="193" t="str">
        <f t="shared" si="3"/>
        <v/>
      </c>
      <c r="X30" s="264" t="str">
        <f t="shared" si="4"/>
        <v>OK</v>
      </c>
      <c r="Y30" s="193" t="str">
        <f t="shared" si="5"/>
        <v/>
      </c>
      <c r="Z30" s="193" t="str">
        <f t="shared" si="6"/>
        <v/>
      </c>
      <c r="AA30" s="397" t="str">
        <f t="shared" si="7"/>
        <v/>
      </c>
      <c r="AB30" s="257" t="str">
        <f t="shared" si="8"/>
        <v/>
      </c>
      <c r="AC30" s="257" t="str">
        <f t="shared" si="9"/>
        <v/>
      </c>
      <c r="AD30" s="193" t="str">
        <f t="shared" si="10"/>
        <v>CHECK DATES</v>
      </c>
      <c r="AE30" s="257" t="str">
        <f t="shared" si="11"/>
        <v/>
      </c>
      <c r="AF30" s="286">
        <v>0</v>
      </c>
      <c r="AG30" s="257">
        <f t="shared" si="12"/>
        <v>0</v>
      </c>
      <c r="AH30" s="257" t="str">
        <f t="shared" si="13"/>
        <v/>
      </c>
      <c r="AI30" s="257">
        <f t="shared" si="14"/>
        <v>0</v>
      </c>
    </row>
    <row r="31" spans="1:35" x14ac:dyDescent="0.3">
      <c r="A31" s="287">
        <v>19</v>
      </c>
      <c r="B31" s="156"/>
      <c r="C31" s="150"/>
      <c r="D31" s="152"/>
      <c r="E31" s="150"/>
      <c r="F31" s="150"/>
      <c r="G31" s="152"/>
      <c r="H31" s="154"/>
      <c r="I31" s="155"/>
      <c r="J31" s="159"/>
      <c r="K31" s="159"/>
      <c r="L31" s="337"/>
      <c r="M31" s="343" t="str">
        <f>IF(L31="","",LOOKUP(L31,'Work Programme'!$A$8:$A$207,'Work Programme'!$B$8:$B$207))</f>
        <v/>
      </c>
      <c r="N31" s="150"/>
      <c r="O31" s="151"/>
      <c r="P31" s="254" t="str">
        <f>IF(H31="","",VLOOKUP(H31,'Overview - Financial Statement'!$A$46:$B$60,2,FALSE))</f>
        <v/>
      </c>
      <c r="Q31" s="255" t="str">
        <f t="shared" si="0"/>
        <v/>
      </c>
      <c r="R31" s="153"/>
      <c r="S31" s="153"/>
      <c r="T31" s="238">
        <f t="shared" si="2"/>
        <v>0</v>
      </c>
      <c r="U31" s="193" t="s">
        <v>44</v>
      </c>
      <c r="V31" s="427"/>
      <c r="W31" s="193" t="str">
        <f t="shared" si="3"/>
        <v/>
      </c>
      <c r="X31" s="264" t="str">
        <f t="shared" si="4"/>
        <v>OK</v>
      </c>
      <c r="Y31" s="193" t="str">
        <f t="shared" si="5"/>
        <v/>
      </c>
      <c r="Z31" s="193" t="str">
        <f t="shared" si="6"/>
        <v/>
      </c>
      <c r="AA31" s="397" t="str">
        <f t="shared" si="7"/>
        <v/>
      </c>
      <c r="AB31" s="257" t="str">
        <f t="shared" si="8"/>
        <v/>
      </c>
      <c r="AC31" s="257" t="str">
        <f t="shared" si="9"/>
        <v/>
      </c>
      <c r="AD31" s="193" t="str">
        <f t="shared" si="10"/>
        <v>CHECK DATES</v>
      </c>
      <c r="AE31" s="257" t="str">
        <f t="shared" si="11"/>
        <v/>
      </c>
      <c r="AF31" s="286">
        <v>0</v>
      </c>
      <c r="AG31" s="257">
        <f t="shared" si="12"/>
        <v>0</v>
      </c>
      <c r="AH31" s="257" t="str">
        <f t="shared" si="13"/>
        <v/>
      </c>
      <c r="AI31" s="257">
        <f t="shared" si="14"/>
        <v>0</v>
      </c>
    </row>
    <row r="32" spans="1:35" x14ac:dyDescent="0.3">
      <c r="A32" s="287">
        <v>20</v>
      </c>
      <c r="B32" s="156"/>
      <c r="C32" s="150"/>
      <c r="D32" s="152"/>
      <c r="E32" s="150"/>
      <c r="F32" s="150"/>
      <c r="G32" s="152"/>
      <c r="H32" s="154"/>
      <c r="I32" s="155"/>
      <c r="J32" s="159"/>
      <c r="K32" s="159"/>
      <c r="L32" s="337"/>
      <c r="M32" s="343" t="str">
        <f>IF(L32="","",LOOKUP(L32,'Work Programme'!$A$8:$A$207,'Work Programme'!$B$8:$B$207))</f>
        <v/>
      </c>
      <c r="N32" s="150"/>
      <c r="O32" s="151"/>
      <c r="P32" s="254" t="str">
        <f>IF(H32="","",VLOOKUP(H32,'Overview - Financial Statement'!$A$46:$B$60,2,FALSE))</f>
        <v/>
      </c>
      <c r="Q32" s="255" t="str">
        <f t="shared" si="0"/>
        <v/>
      </c>
      <c r="R32" s="153"/>
      <c r="S32" s="153"/>
      <c r="T32" s="238">
        <f t="shared" si="2"/>
        <v>0</v>
      </c>
      <c r="U32" s="193" t="s">
        <v>44</v>
      </c>
      <c r="V32" s="427"/>
      <c r="W32" s="193" t="str">
        <f t="shared" si="3"/>
        <v/>
      </c>
      <c r="X32" s="264" t="str">
        <f t="shared" si="4"/>
        <v>OK</v>
      </c>
      <c r="Y32" s="193" t="str">
        <f t="shared" si="5"/>
        <v/>
      </c>
      <c r="Z32" s="193" t="str">
        <f t="shared" si="6"/>
        <v/>
      </c>
      <c r="AA32" s="397" t="str">
        <f t="shared" si="7"/>
        <v/>
      </c>
      <c r="AB32" s="257" t="str">
        <f t="shared" si="8"/>
        <v/>
      </c>
      <c r="AC32" s="257" t="str">
        <f t="shared" si="9"/>
        <v/>
      </c>
      <c r="AD32" s="193" t="str">
        <f t="shared" si="10"/>
        <v>CHECK DATES</v>
      </c>
      <c r="AE32" s="257" t="str">
        <f t="shared" si="11"/>
        <v/>
      </c>
      <c r="AF32" s="286">
        <v>0</v>
      </c>
      <c r="AG32" s="257">
        <f t="shared" si="12"/>
        <v>0</v>
      </c>
      <c r="AH32" s="257" t="str">
        <f t="shared" si="13"/>
        <v/>
      </c>
      <c r="AI32" s="257">
        <f t="shared" si="14"/>
        <v>0</v>
      </c>
    </row>
    <row r="33" spans="1:35" x14ac:dyDescent="0.3">
      <c r="A33" s="287">
        <v>21</v>
      </c>
      <c r="B33" s="156"/>
      <c r="C33" s="150"/>
      <c r="D33" s="152"/>
      <c r="E33" s="150"/>
      <c r="F33" s="150"/>
      <c r="G33" s="152"/>
      <c r="H33" s="154"/>
      <c r="I33" s="155"/>
      <c r="J33" s="159"/>
      <c r="K33" s="159"/>
      <c r="L33" s="337"/>
      <c r="M33" s="343" t="str">
        <f>IF(L33="","",LOOKUP(L33,'Work Programme'!$A$8:$A$207,'Work Programme'!$B$8:$B$207))</f>
        <v/>
      </c>
      <c r="N33" s="150"/>
      <c r="O33" s="151"/>
      <c r="P33" s="254" t="str">
        <f>IF(H33="","",VLOOKUP(H33,'Overview - Financial Statement'!$A$46:$B$60,2,FALSE))</f>
        <v/>
      </c>
      <c r="Q33" s="255" t="str">
        <f t="shared" si="0"/>
        <v/>
      </c>
      <c r="R33" s="153"/>
      <c r="S33" s="153"/>
      <c r="T33" s="238">
        <f t="shared" si="2"/>
        <v>0</v>
      </c>
      <c r="U33" s="193" t="s">
        <v>44</v>
      </c>
      <c r="V33" s="427"/>
      <c r="W33" s="193" t="str">
        <f t="shared" si="3"/>
        <v/>
      </c>
      <c r="X33" s="264" t="str">
        <f t="shared" si="4"/>
        <v>OK</v>
      </c>
      <c r="Y33" s="193" t="str">
        <f t="shared" si="5"/>
        <v/>
      </c>
      <c r="Z33" s="193" t="str">
        <f t="shared" si="6"/>
        <v/>
      </c>
      <c r="AA33" s="397" t="str">
        <f t="shared" si="7"/>
        <v/>
      </c>
      <c r="AB33" s="257" t="str">
        <f t="shared" si="8"/>
        <v/>
      </c>
      <c r="AC33" s="257" t="str">
        <f t="shared" si="9"/>
        <v/>
      </c>
      <c r="AD33" s="193" t="str">
        <f t="shared" si="10"/>
        <v>CHECK DATES</v>
      </c>
      <c r="AE33" s="257" t="str">
        <f t="shared" si="11"/>
        <v/>
      </c>
      <c r="AF33" s="286">
        <v>0</v>
      </c>
      <c r="AG33" s="257">
        <f t="shared" si="12"/>
        <v>0</v>
      </c>
      <c r="AH33" s="257" t="str">
        <f t="shared" si="13"/>
        <v/>
      </c>
      <c r="AI33" s="257">
        <f t="shared" si="14"/>
        <v>0</v>
      </c>
    </row>
    <row r="34" spans="1:35" x14ac:dyDescent="0.3">
      <c r="A34" s="287">
        <v>22</v>
      </c>
      <c r="B34" s="156"/>
      <c r="C34" s="150"/>
      <c r="D34" s="152"/>
      <c r="E34" s="150"/>
      <c r="F34" s="150"/>
      <c r="G34" s="152"/>
      <c r="H34" s="154"/>
      <c r="I34" s="155"/>
      <c r="J34" s="159"/>
      <c r="K34" s="159"/>
      <c r="L34" s="337"/>
      <c r="M34" s="343" t="str">
        <f>IF(L34="","",LOOKUP(L34,'Work Programme'!$A$8:$A$207,'Work Programme'!$B$8:$B$207))</f>
        <v/>
      </c>
      <c r="N34" s="150"/>
      <c r="O34" s="151"/>
      <c r="P34" s="254" t="str">
        <f>IF(H34="","",VLOOKUP(H34,'Overview - Financial Statement'!$A$46:$B$60,2,FALSE))</f>
        <v/>
      </c>
      <c r="Q34" s="255" t="str">
        <f t="shared" si="0"/>
        <v/>
      </c>
      <c r="R34" s="153"/>
      <c r="S34" s="153"/>
      <c r="T34" s="238">
        <f t="shared" si="2"/>
        <v>0</v>
      </c>
      <c r="U34" s="193" t="s">
        <v>44</v>
      </c>
      <c r="V34" s="427"/>
      <c r="W34" s="193" t="str">
        <f t="shared" si="3"/>
        <v/>
      </c>
      <c r="X34" s="264" t="str">
        <f t="shared" si="4"/>
        <v>OK</v>
      </c>
      <c r="Y34" s="193" t="str">
        <f t="shared" si="5"/>
        <v/>
      </c>
      <c r="Z34" s="193" t="str">
        <f t="shared" si="6"/>
        <v/>
      </c>
      <c r="AA34" s="397" t="str">
        <f t="shared" si="7"/>
        <v/>
      </c>
      <c r="AB34" s="257" t="str">
        <f t="shared" si="8"/>
        <v/>
      </c>
      <c r="AC34" s="257" t="str">
        <f t="shared" si="9"/>
        <v/>
      </c>
      <c r="AD34" s="193" t="str">
        <f t="shared" si="10"/>
        <v>CHECK DATES</v>
      </c>
      <c r="AE34" s="257" t="str">
        <f t="shared" si="11"/>
        <v/>
      </c>
      <c r="AF34" s="286">
        <v>0</v>
      </c>
      <c r="AG34" s="257">
        <f t="shared" si="12"/>
        <v>0</v>
      </c>
      <c r="AH34" s="257" t="str">
        <f t="shared" si="13"/>
        <v/>
      </c>
      <c r="AI34" s="257">
        <f t="shared" si="14"/>
        <v>0</v>
      </c>
    </row>
    <row r="35" spans="1:35" x14ac:dyDescent="0.3">
      <c r="A35" s="287">
        <v>23</v>
      </c>
      <c r="B35" s="156"/>
      <c r="C35" s="150"/>
      <c r="D35" s="152"/>
      <c r="E35" s="150"/>
      <c r="F35" s="150"/>
      <c r="G35" s="152"/>
      <c r="H35" s="154"/>
      <c r="I35" s="155"/>
      <c r="J35" s="159"/>
      <c r="K35" s="159"/>
      <c r="L35" s="337"/>
      <c r="M35" s="343" t="str">
        <f>IF(L35="","",LOOKUP(L35,'Work Programme'!$A$8:$A$207,'Work Programme'!$B$8:$B$207))</f>
        <v/>
      </c>
      <c r="N35" s="150"/>
      <c r="O35" s="151"/>
      <c r="P35" s="254" t="str">
        <f>IF(H35="","",VLOOKUP(H35,'Overview - Financial Statement'!$A$46:$B$60,2,FALSE))</f>
        <v/>
      </c>
      <c r="Q35" s="255" t="str">
        <f t="shared" si="0"/>
        <v/>
      </c>
      <c r="R35" s="153"/>
      <c r="S35" s="153"/>
      <c r="T35" s="238">
        <f t="shared" si="2"/>
        <v>0</v>
      </c>
      <c r="U35" s="193" t="s">
        <v>44</v>
      </c>
      <c r="V35" s="427"/>
      <c r="W35" s="193" t="str">
        <f t="shared" si="3"/>
        <v/>
      </c>
      <c r="X35" s="264" t="str">
        <f t="shared" si="4"/>
        <v>OK</v>
      </c>
      <c r="Y35" s="193" t="str">
        <f t="shared" si="5"/>
        <v/>
      </c>
      <c r="Z35" s="193" t="str">
        <f t="shared" si="6"/>
        <v/>
      </c>
      <c r="AA35" s="397" t="str">
        <f t="shared" si="7"/>
        <v/>
      </c>
      <c r="AB35" s="257" t="str">
        <f t="shared" si="8"/>
        <v/>
      </c>
      <c r="AC35" s="257" t="str">
        <f t="shared" si="9"/>
        <v/>
      </c>
      <c r="AD35" s="193" t="str">
        <f t="shared" si="10"/>
        <v>CHECK DATES</v>
      </c>
      <c r="AE35" s="257" t="str">
        <f t="shared" si="11"/>
        <v/>
      </c>
      <c r="AF35" s="286">
        <v>0</v>
      </c>
      <c r="AG35" s="257">
        <f t="shared" si="12"/>
        <v>0</v>
      </c>
      <c r="AH35" s="257" t="str">
        <f t="shared" si="13"/>
        <v/>
      </c>
      <c r="AI35" s="257">
        <f t="shared" si="14"/>
        <v>0</v>
      </c>
    </row>
    <row r="36" spans="1:35" x14ac:dyDescent="0.3">
      <c r="A36" s="287">
        <v>24</v>
      </c>
      <c r="B36" s="156"/>
      <c r="C36" s="150"/>
      <c r="D36" s="152"/>
      <c r="E36" s="150"/>
      <c r="F36" s="150"/>
      <c r="G36" s="152"/>
      <c r="H36" s="154"/>
      <c r="I36" s="155"/>
      <c r="J36" s="159"/>
      <c r="K36" s="159"/>
      <c r="L36" s="337"/>
      <c r="M36" s="343" t="str">
        <f>IF(L36="","",LOOKUP(L36,'Work Programme'!$A$8:$A$207,'Work Programme'!$B$8:$B$207))</f>
        <v/>
      </c>
      <c r="N36" s="150"/>
      <c r="O36" s="151"/>
      <c r="P36" s="254" t="str">
        <f>IF(H36="","",VLOOKUP(H36,'Overview - Financial Statement'!$A$46:$B$60,2,FALSE))</f>
        <v/>
      </c>
      <c r="Q36" s="255" t="str">
        <f t="shared" si="0"/>
        <v/>
      </c>
      <c r="R36" s="153"/>
      <c r="S36" s="153"/>
      <c r="T36" s="238">
        <f t="shared" si="2"/>
        <v>0</v>
      </c>
      <c r="U36" s="193" t="s">
        <v>44</v>
      </c>
      <c r="V36" s="427"/>
      <c r="W36" s="193" t="str">
        <f t="shared" si="3"/>
        <v/>
      </c>
      <c r="X36" s="264" t="str">
        <f t="shared" si="4"/>
        <v>OK</v>
      </c>
      <c r="Y36" s="193" t="str">
        <f t="shared" si="5"/>
        <v/>
      </c>
      <c r="Z36" s="193" t="str">
        <f t="shared" si="6"/>
        <v/>
      </c>
      <c r="AA36" s="397" t="str">
        <f t="shared" si="7"/>
        <v/>
      </c>
      <c r="AB36" s="257" t="str">
        <f t="shared" si="8"/>
        <v/>
      </c>
      <c r="AC36" s="257" t="str">
        <f t="shared" si="9"/>
        <v/>
      </c>
      <c r="AD36" s="193" t="str">
        <f t="shared" si="10"/>
        <v>CHECK DATES</v>
      </c>
      <c r="AE36" s="257" t="str">
        <f t="shared" si="11"/>
        <v/>
      </c>
      <c r="AF36" s="286">
        <v>0</v>
      </c>
      <c r="AG36" s="257">
        <f t="shared" si="12"/>
        <v>0</v>
      </c>
      <c r="AH36" s="257" t="str">
        <f t="shared" si="13"/>
        <v/>
      </c>
      <c r="AI36" s="257">
        <f t="shared" si="14"/>
        <v>0</v>
      </c>
    </row>
    <row r="37" spans="1:35" x14ac:dyDescent="0.3">
      <c r="A37" s="287">
        <v>25</v>
      </c>
      <c r="B37" s="156"/>
      <c r="C37" s="150"/>
      <c r="D37" s="152"/>
      <c r="E37" s="150"/>
      <c r="F37" s="150"/>
      <c r="G37" s="152"/>
      <c r="H37" s="154"/>
      <c r="I37" s="155"/>
      <c r="J37" s="159"/>
      <c r="K37" s="159"/>
      <c r="L37" s="337"/>
      <c r="M37" s="343" t="str">
        <f>IF(L37="","",LOOKUP(L37,'Work Programme'!$A$8:$A$207,'Work Programme'!$B$8:$B$207))</f>
        <v/>
      </c>
      <c r="N37" s="150"/>
      <c r="O37" s="151"/>
      <c r="P37" s="254" t="str">
        <f>IF(H37="","",VLOOKUP(H37,'Overview - Financial Statement'!$A$46:$B$60,2,FALSE))</f>
        <v/>
      </c>
      <c r="Q37" s="255" t="str">
        <f t="shared" si="0"/>
        <v/>
      </c>
      <c r="R37" s="153"/>
      <c r="S37" s="153"/>
      <c r="T37" s="238">
        <f t="shared" si="2"/>
        <v>0</v>
      </c>
      <c r="U37" s="193" t="s">
        <v>44</v>
      </c>
      <c r="V37" s="427"/>
      <c r="W37" s="193" t="str">
        <f t="shared" si="3"/>
        <v/>
      </c>
      <c r="X37" s="264" t="str">
        <f t="shared" si="4"/>
        <v>OK</v>
      </c>
      <c r="Y37" s="193" t="str">
        <f t="shared" si="5"/>
        <v/>
      </c>
      <c r="Z37" s="193" t="str">
        <f t="shared" si="6"/>
        <v/>
      </c>
      <c r="AA37" s="397" t="str">
        <f t="shared" si="7"/>
        <v/>
      </c>
      <c r="AB37" s="257" t="str">
        <f t="shared" si="8"/>
        <v/>
      </c>
      <c r="AC37" s="257" t="str">
        <f t="shared" si="9"/>
        <v/>
      </c>
      <c r="AD37" s="193" t="str">
        <f t="shared" si="10"/>
        <v>CHECK DATES</v>
      </c>
      <c r="AE37" s="257" t="str">
        <f t="shared" si="11"/>
        <v/>
      </c>
      <c r="AF37" s="286">
        <v>0</v>
      </c>
      <c r="AG37" s="257">
        <f t="shared" si="12"/>
        <v>0</v>
      </c>
      <c r="AH37" s="257" t="str">
        <f t="shared" si="13"/>
        <v/>
      </c>
      <c r="AI37" s="257">
        <f t="shared" si="14"/>
        <v>0</v>
      </c>
    </row>
    <row r="38" spans="1:35" x14ac:dyDescent="0.3">
      <c r="A38" s="287">
        <v>26</v>
      </c>
      <c r="B38" s="156"/>
      <c r="C38" s="150"/>
      <c r="D38" s="152"/>
      <c r="E38" s="150"/>
      <c r="F38" s="150"/>
      <c r="G38" s="152"/>
      <c r="H38" s="154"/>
      <c r="I38" s="155"/>
      <c r="J38" s="159"/>
      <c r="K38" s="159"/>
      <c r="L38" s="337"/>
      <c r="M38" s="343" t="str">
        <f>IF(L38="","",LOOKUP(L38,'Work Programme'!$A$8:$A$207,'Work Programme'!$B$8:$B$207))</f>
        <v/>
      </c>
      <c r="N38" s="150"/>
      <c r="O38" s="151"/>
      <c r="P38" s="254" t="str">
        <f>IF(H38="","",VLOOKUP(H38,'Overview - Financial Statement'!$A$46:$B$60,2,FALSE))</f>
        <v/>
      </c>
      <c r="Q38" s="255" t="str">
        <f t="shared" si="0"/>
        <v/>
      </c>
      <c r="R38" s="153"/>
      <c r="S38" s="153"/>
      <c r="T38" s="238">
        <f t="shared" si="2"/>
        <v>0</v>
      </c>
      <c r="U38" s="193" t="s">
        <v>44</v>
      </c>
      <c r="V38" s="427"/>
      <c r="W38" s="193" t="str">
        <f t="shared" si="3"/>
        <v/>
      </c>
      <c r="X38" s="264" t="str">
        <f t="shared" si="4"/>
        <v>OK</v>
      </c>
      <c r="Y38" s="193" t="str">
        <f t="shared" si="5"/>
        <v/>
      </c>
      <c r="Z38" s="193" t="str">
        <f t="shared" si="6"/>
        <v/>
      </c>
      <c r="AA38" s="397" t="str">
        <f t="shared" si="7"/>
        <v/>
      </c>
      <c r="AB38" s="257" t="str">
        <f t="shared" si="8"/>
        <v/>
      </c>
      <c r="AC38" s="257" t="str">
        <f t="shared" si="9"/>
        <v/>
      </c>
      <c r="AD38" s="193" t="str">
        <f t="shared" si="10"/>
        <v>CHECK DATES</v>
      </c>
      <c r="AE38" s="257" t="str">
        <f t="shared" si="11"/>
        <v/>
      </c>
      <c r="AF38" s="286">
        <v>0</v>
      </c>
      <c r="AG38" s="257">
        <f t="shared" si="12"/>
        <v>0</v>
      </c>
      <c r="AH38" s="257" t="str">
        <f t="shared" si="13"/>
        <v/>
      </c>
      <c r="AI38" s="257">
        <f t="shared" si="14"/>
        <v>0</v>
      </c>
    </row>
    <row r="39" spans="1:35" x14ac:dyDescent="0.3">
      <c r="A39" s="287">
        <v>27</v>
      </c>
      <c r="B39" s="156"/>
      <c r="C39" s="150"/>
      <c r="D39" s="152"/>
      <c r="E39" s="150"/>
      <c r="F39" s="150"/>
      <c r="G39" s="152"/>
      <c r="H39" s="154"/>
      <c r="I39" s="155"/>
      <c r="J39" s="159"/>
      <c r="K39" s="159"/>
      <c r="L39" s="337"/>
      <c r="M39" s="343" t="str">
        <f>IF(L39="","",LOOKUP(L39,'Work Programme'!$A$8:$A$207,'Work Programme'!$B$8:$B$207))</f>
        <v/>
      </c>
      <c r="N39" s="150"/>
      <c r="O39" s="151"/>
      <c r="P39" s="254" t="str">
        <f>IF(H39="","",VLOOKUP(H39,'Overview - Financial Statement'!$A$46:$B$60,2,FALSE))</f>
        <v/>
      </c>
      <c r="Q39" s="255" t="str">
        <f t="shared" si="0"/>
        <v/>
      </c>
      <c r="R39" s="153"/>
      <c r="S39" s="153"/>
      <c r="T39" s="238">
        <f t="shared" si="2"/>
        <v>0</v>
      </c>
      <c r="U39" s="193" t="s">
        <v>44</v>
      </c>
      <c r="V39" s="427"/>
      <c r="W39" s="193" t="str">
        <f t="shared" si="3"/>
        <v/>
      </c>
      <c r="X39" s="264" t="str">
        <f t="shared" si="4"/>
        <v>OK</v>
      </c>
      <c r="Y39" s="193" t="str">
        <f t="shared" si="5"/>
        <v/>
      </c>
      <c r="Z39" s="193" t="str">
        <f t="shared" si="6"/>
        <v/>
      </c>
      <c r="AA39" s="397" t="str">
        <f t="shared" si="7"/>
        <v/>
      </c>
      <c r="AB39" s="257" t="str">
        <f t="shared" si="8"/>
        <v/>
      </c>
      <c r="AC39" s="257" t="str">
        <f t="shared" si="9"/>
        <v/>
      </c>
      <c r="AD39" s="193" t="str">
        <f t="shared" si="10"/>
        <v>CHECK DATES</v>
      </c>
      <c r="AE39" s="257" t="str">
        <f t="shared" si="11"/>
        <v/>
      </c>
      <c r="AF39" s="286">
        <v>0</v>
      </c>
      <c r="AG39" s="257">
        <f t="shared" si="12"/>
        <v>0</v>
      </c>
      <c r="AH39" s="257" t="str">
        <f t="shared" si="13"/>
        <v/>
      </c>
      <c r="AI39" s="257">
        <f t="shared" si="14"/>
        <v>0</v>
      </c>
    </row>
    <row r="40" spans="1:35" x14ac:dyDescent="0.3">
      <c r="A40" s="287">
        <v>28</v>
      </c>
      <c r="B40" s="156"/>
      <c r="C40" s="150"/>
      <c r="D40" s="152"/>
      <c r="E40" s="150"/>
      <c r="F40" s="150"/>
      <c r="G40" s="152"/>
      <c r="H40" s="154"/>
      <c r="I40" s="155"/>
      <c r="J40" s="159"/>
      <c r="K40" s="159"/>
      <c r="L40" s="337"/>
      <c r="M40" s="343" t="str">
        <f>IF(L40="","",LOOKUP(L40,'Work Programme'!$A$8:$A$207,'Work Programme'!$B$8:$B$207))</f>
        <v/>
      </c>
      <c r="N40" s="150"/>
      <c r="O40" s="151"/>
      <c r="P40" s="254" t="str">
        <f>IF(H40="","",VLOOKUP(H40,'Overview - Financial Statement'!$A$46:$B$60,2,FALSE))</f>
        <v/>
      </c>
      <c r="Q40" s="255" t="str">
        <f t="shared" si="0"/>
        <v/>
      </c>
      <c r="R40" s="153"/>
      <c r="S40" s="153"/>
      <c r="T40" s="238">
        <f t="shared" si="2"/>
        <v>0</v>
      </c>
      <c r="U40" s="193" t="s">
        <v>44</v>
      </c>
      <c r="V40" s="427"/>
      <c r="W40" s="193" t="str">
        <f t="shared" si="3"/>
        <v/>
      </c>
      <c r="X40" s="264" t="str">
        <f t="shared" si="4"/>
        <v>OK</v>
      </c>
      <c r="Y40" s="193" t="str">
        <f t="shared" si="5"/>
        <v/>
      </c>
      <c r="Z40" s="193" t="str">
        <f t="shared" si="6"/>
        <v/>
      </c>
      <c r="AA40" s="397" t="str">
        <f t="shared" si="7"/>
        <v/>
      </c>
      <c r="AB40" s="257" t="str">
        <f t="shared" si="8"/>
        <v/>
      </c>
      <c r="AC40" s="257" t="str">
        <f t="shared" si="9"/>
        <v/>
      </c>
      <c r="AD40" s="193" t="str">
        <f t="shared" si="10"/>
        <v>CHECK DATES</v>
      </c>
      <c r="AE40" s="257" t="str">
        <f t="shared" si="11"/>
        <v/>
      </c>
      <c r="AF40" s="286">
        <v>0</v>
      </c>
      <c r="AG40" s="257">
        <f t="shared" si="12"/>
        <v>0</v>
      </c>
      <c r="AH40" s="257" t="str">
        <f t="shared" si="13"/>
        <v/>
      </c>
      <c r="AI40" s="257">
        <f t="shared" si="14"/>
        <v>0</v>
      </c>
    </row>
    <row r="41" spans="1:35" x14ac:dyDescent="0.3">
      <c r="A41" s="287">
        <v>29</v>
      </c>
      <c r="B41" s="156"/>
      <c r="C41" s="150"/>
      <c r="D41" s="152"/>
      <c r="E41" s="150"/>
      <c r="F41" s="150"/>
      <c r="G41" s="152"/>
      <c r="H41" s="154"/>
      <c r="I41" s="155"/>
      <c r="J41" s="159"/>
      <c r="K41" s="159"/>
      <c r="L41" s="337"/>
      <c r="M41" s="343" t="str">
        <f>IF(L41="","",LOOKUP(L41,'Work Programme'!$A$8:$A$207,'Work Programme'!$B$8:$B$207))</f>
        <v/>
      </c>
      <c r="N41" s="150"/>
      <c r="O41" s="151"/>
      <c r="P41" s="254" t="str">
        <f>IF(H41="","",VLOOKUP(H41,'Overview - Financial Statement'!$A$46:$B$60,2,FALSE))</f>
        <v/>
      </c>
      <c r="Q41" s="255" t="str">
        <f t="shared" si="0"/>
        <v/>
      </c>
      <c r="R41" s="153"/>
      <c r="S41" s="153"/>
      <c r="T41" s="238">
        <f t="shared" si="2"/>
        <v>0</v>
      </c>
      <c r="U41" s="193" t="s">
        <v>44</v>
      </c>
      <c r="V41" s="427"/>
      <c r="W41" s="193" t="str">
        <f t="shared" si="3"/>
        <v/>
      </c>
      <c r="X41" s="264" t="str">
        <f t="shared" si="4"/>
        <v>OK</v>
      </c>
      <c r="Y41" s="193" t="str">
        <f t="shared" si="5"/>
        <v/>
      </c>
      <c r="Z41" s="193" t="str">
        <f t="shared" si="6"/>
        <v/>
      </c>
      <c r="AA41" s="397" t="str">
        <f t="shared" si="7"/>
        <v/>
      </c>
      <c r="AB41" s="257" t="str">
        <f t="shared" si="8"/>
        <v/>
      </c>
      <c r="AC41" s="257" t="str">
        <f t="shared" si="9"/>
        <v/>
      </c>
      <c r="AD41" s="193" t="str">
        <f t="shared" si="10"/>
        <v>CHECK DATES</v>
      </c>
      <c r="AE41" s="257" t="str">
        <f t="shared" si="11"/>
        <v/>
      </c>
      <c r="AF41" s="286">
        <v>0</v>
      </c>
      <c r="AG41" s="257">
        <f t="shared" si="12"/>
        <v>0</v>
      </c>
      <c r="AH41" s="257" t="str">
        <f t="shared" si="13"/>
        <v/>
      </c>
      <c r="AI41" s="257">
        <f t="shared" si="14"/>
        <v>0</v>
      </c>
    </row>
    <row r="42" spans="1:35" x14ac:dyDescent="0.3">
      <c r="A42" s="287">
        <v>30</v>
      </c>
      <c r="B42" s="156"/>
      <c r="C42" s="150"/>
      <c r="D42" s="152"/>
      <c r="E42" s="150"/>
      <c r="F42" s="150"/>
      <c r="G42" s="152"/>
      <c r="H42" s="154"/>
      <c r="I42" s="155"/>
      <c r="J42" s="159"/>
      <c r="K42" s="159"/>
      <c r="L42" s="337"/>
      <c r="M42" s="343" t="str">
        <f>IF(L42="","",LOOKUP(L42,'Work Programme'!$A$8:$A$207,'Work Programme'!$B$8:$B$207))</f>
        <v/>
      </c>
      <c r="N42" s="150"/>
      <c r="O42" s="151"/>
      <c r="P42" s="254" t="str">
        <f>IF(H42="","",VLOOKUP(H42,'Overview - Financial Statement'!$A$46:$B$60,2,FALSE))</f>
        <v/>
      </c>
      <c r="Q42" s="255" t="str">
        <f t="shared" si="0"/>
        <v/>
      </c>
      <c r="R42" s="153"/>
      <c r="S42" s="153"/>
      <c r="T42" s="238">
        <f t="shared" si="2"/>
        <v>0</v>
      </c>
      <c r="U42" s="193" t="s">
        <v>44</v>
      </c>
      <c r="V42" s="427"/>
      <c r="W42" s="193" t="str">
        <f t="shared" si="3"/>
        <v/>
      </c>
      <c r="X42" s="264" t="str">
        <f t="shared" si="4"/>
        <v>OK</v>
      </c>
      <c r="Y42" s="193" t="str">
        <f t="shared" si="5"/>
        <v/>
      </c>
      <c r="Z42" s="193" t="str">
        <f t="shared" si="6"/>
        <v/>
      </c>
      <c r="AA42" s="397" t="str">
        <f t="shared" si="7"/>
        <v/>
      </c>
      <c r="AB42" s="257" t="str">
        <f t="shared" si="8"/>
        <v/>
      </c>
      <c r="AC42" s="257" t="str">
        <f t="shared" si="9"/>
        <v/>
      </c>
      <c r="AD42" s="193" t="str">
        <f t="shared" si="10"/>
        <v>CHECK DATES</v>
      </c>
      <c r="AE42" s="257" t="str">
        <f t="shared" si="11"/>
        <v/>
      </c>
      <c r="AF42" s="286">
        <v>0</v>
      </c>
      <c r="AG42" s="257">
        <f t="shared" si="12"/>
        <v>0</v>
      </c>
      <c r="AH42" s="257" t="str">
        <f t="shared" si="13"/>
        <v/>
      </c>
      <c r="AI42" s="257">
        <f t="shared" si="14"/>
        <v>0</v>
      </c>
    </row>
    <row r="43" spans="1:35" x14ac:dyDescent="0.3">
      <c r="A43" s="287">
        <v>31</v>
      </c>
      <c r="B43" s="156"/>
      <c r="C43" s="150"/>
      <c r="D43" s="152"/>
      <c r="E43" s="150"/>
      <c r="F43" s="150"/>
      <c r="G43" s="152"/>
      <c r="H43" s="154"/>
      <c r="I43" s="155"/>
      <c r="J43" s="159"/>
      <c r="K43" s="159"/>
      <c r="L43" s="337"/>
      <c r="M43" s="343" t="str">
        <f>IF(L43="","",LOOKUP(L43,'Work Programme'!$A$8:$A$207,'Work Programme'!$B$8:$B$207))</f>
        <v/>
      </c>
      <c r="N43" s="150"/>
      <c r="O43" s="151"/>
      <c r="P43" s="254" t="str">
        <f>IF(H43="","",VLOOKUP(H43,'Overview - Financial Statement'!$A$46:$B$60,2,FALSE))</f>
        <v/>
      </c>
      <c r="Q43" s="255" t="str">
        <f t="shared" si="0"/>
        <v/>
      </c>
      <c r="R43" s="153"/>
      <c r="S43" s="153"/>
      <c r="T43" s="238">
        <f t="shared" si="2"/>
        <v>0</v>
      </c>
      <c r="U43" s="193" t="s">
        <v>44</v>
      </c>
      <c r="V43" s="427"/>
      <c r="W43" s="193" t="str">
        <f t="shared" si="3"/>
        <v/>
      </c>
      <c r="X43" s="264" t="str">
        <f t="shared" si="4"/>
        <v>OK</v>
      </c>
      <c r="Y43" s="193" t="str">
        <f t="shared" si="5"/>
        <v/>
      </c>
      <c r="Z43" s="193" t="str">
        <f t="shared" si="6"/>
        <v/>
      </c>
      <c r="AA43" s="397" t="str">
        <f t="shared" si="7"/>
        <v/>
      </c>
      <c r="AB43" s="257" t="str">
        <f t="shared" si="8"/>
        <v/>
      </c>
      <c r="AC43" s="257" t="str">
        <f t="shared" si="9"/>
        <v/>
      </c>
      <c r="AD43" s="193" t="str">
        <f t="shared" si="10"/>
        <v>CHECK DATES</v>
      </c>
      <c r="AE43" s="257" t="str">
        <f t="shared" si="11"/>
        <v/>
      </c>
      <c r="AF43" s="286">
        <v>0</v>
      </c>
      <c r="AG43" s="257">
        <f t="shared" si="12"/>
        <v>0</v>
      </c>
      <c r="AH43" s="257" t="str">
        <f t="shared" si="13"/>
        <v/>
      </c>
      <c r="AI43" s="257">
        <f t="shared" si="14"/>
        <v>0</v>
      </c>
    </row>
    <row r="44" spans="1:35" x14ac:dyDescent="0.3">
      <c r="A44" s="287">
        <v>32</v>
      </c>
      <c r="B44" s="156"/>
      <c r="C44" s="150"/>
      <c r="D44" s="152"/>
      <c r="E44" s="150"/>
      <c r="F44" s="150"/>
      <c r="G44" s="152"/>
      <c r="H44" s="154"/>
      <c r="I44" s="155"/>
      <c r="J44" s="159"/>
      <c r="K44" s="159"/>
      <c r="L44" s="337"/>
      <c r="M44" s="343" t="str">
        <f>IF(L44="","",LOOKUP(L44,'Work Programme'!$A$8:$A$207,'Work Programme'!$B$8:$B$207))</f>
        <v/>
      </c>
      <c r="N44" s="150"/>
      <c r="O44" s="151"/>
      <c r="P44" s="254" t="str">
        <f>IF(H44="","",VLOOKUP(H44,'Overview - Financial Statement'!$A$46:$B$60,2,FALSE))</f>
        <v/>
      </c>
      <c r="Q44" s="255" t="str">
        <f t="shared" si="0"/>
        <v/>
      </c>
      <c r="R44" s="153"/>
      <c r="S44" s="153"/>
      <c r="T44" s="238">
        <f t="shared" si="2"/>
        <v>0</v>
      </c>
      <c r="U44" s="193" t="s">
        <v>44</v>
      </c>
      <c r="V44" s="427"/>
      <c r="W44" s="193" t="str">
        <f t="shared" si="3"/>
        <v/>
      </c>
      <c r="X44" s="264" t="str">
        <f t="shared" si="4"/>
        <v>OK</v>
      </c>
      <c r="Y44" s="193" t="str">
        <f t="shared" si="5"/>
        <v/>
      </c>
      <c r="Z44" s="193" t="str">
        <f t="shared" si="6"/>
        <v/>
      </c>
      <c r="AA44" s="397" t="str">
        <f t="shared" si="7"/>
        <v/>
      </c>
      <c r="AB44" s="257" t="str">
        <f t="shared" si="8"/>
        <v/>
      </c>
      <c r="AC44" s="257" t="str">
        <f t="shared" si="9"/>
        <v/>
      </c>
      <c r="AD44" s="193" t="str">
        <f t="shared" si="10"/>
        <v>CHECK DATES</v>
      </c>
      <c r="AE44" s="257" t="str">
        <f t="shared" si="11"/>
        <v/>
      </c>
      <c r="AF44" s="286">
        <v>0</v>
      </c>
      <c r="AG44" s="257">
        <f t="shared" si="12"/>
        <v>0</v>
      </c>
      <c r="AH44" s="257" t="str">
        <f t="shared" si="13"/>
        <v/>
      </c>
      <c r="AI44" s="257">
        <f t="shared" si="14"/>
        <v>0</v>
      </c>
    </row>
    <row r="45" spans="1:35" x14ac:dyDescent="0.3">
      <c r="A45" s="287">
        <v>33</v>
      </c>
      <c r="B45" s="156"/>
      <c r="C45" s="150"/>
      <c r="D45" s="152"/>
      <c r="E45" s="150"/>
      <c r="F45" s="150"/>
      <c r="G45" s="152"/>
      <c r="H45" s="154"/>
      <c r="I45" s="155"/>
      <c r="J45" s="159"/>
      <c r="K45" s="159"/>
      <c r="L45" s="337"/>
      <c r="M45" s="343" t="str">
        <f>IF(L45="","",LOOKUP(L45,'Work Programme'!$A$8:$A$207,'Work Programme'!$B$8:$B$207))</f>
        <v/>
      </c>
      <c r="N45" s="150"/>
      <c r="O45" s="151"/>
      <c r="P45" s="254" t="str">
        <f>IF(H45="","",VLOOKUP(H45,'Overview - Financial Statement'!$A$46:$B$60,2,FALSE))</f>
        <v/>
      </c>
      <c r="Q45" s="255" t="str">
        <f t="shared" si="0"/>
        <v/>
      </c>
      <c r="R45" s="153"/>
      <c r="S45" s="153"/>
      <c r="T45" s="238">
        <f t="shared" si="2"/>
        <v>0</v>
      </c>
      <c r="U45" s="193" t="s">
        <v>44</v>
      </c>
      <c r="V45" s="427"/>
      <c r="W45" s="193" t="str">
        <f t="shared" si="3"/>
        <v/>
      </c>
      <c r="X45" s="264" t="str">
        <f t="shared" si="4"/>
        <v>OK</v>
      </c>
      <c r="Y45" s="193" t="str">
        <f t="shared" si="5"/>
        <v/>
      </c>
      <c r="Z45" s="193" t="str">
        <f t="shared" si="6"/>
        <v/>
      </c>
      <c r="AA45" s="397" t="str">
        <f t="shared" si="7"/>
        <v/>
      </c>
      <c r="AB45" s="257" t="str">
        <f t="shared" si="8"/>
        <v/>
      </c>
      <c r="AC45" s="257" t="str">
        <f t="shared" si="9"/>
        <v/>
      </c>
      <c r="AD45" s="193" t="str">
        <f t="shared" si="10"/>
        <v>CHECK DATES</v>
      </c>
      <c r="AE45" s="257" t="str">
        <f t="shared" si="11"/>
        <v/>
      </c>
      <c r="AF45" s="286">
        <v>0</v>
      </c>
      <c r="AG45" s="257">
        <f t="shared" si="12"/>
        <v>0</v>
      </c>
      <c r="AH45" s="257" t="str">
        <f t="shared" si="13"/>
        <v/>
      </c>
      <c r="AI45" s="257">
        <f t="shared" si="14"/>
        <v>0</v>
      </c>
    </row>
    <row r="46" spans="1:35" x14ac:dyDescent="0.3">
      <c r="A46" s="287">
        <v>34</v>
      </c>
      <c r="B46" s="156"/>
      <c r="C46" s="150"/>
      <c r="D46" s="152"/>
      <c r="E46" s="150"/>
      <c r="F46" s="150"/>
      <c r="G46" s="152"/>
      <c r="H46" s="154"/>
      <c r="I46" s="155"/>
      <c r="J46" s="159"/>
      <c r="K46" s="159"/>
      <c r="L46" s="337"/>
      <c r="M46" s="343" t="str">
        <f>IF(L46="","",LOOKUP(L46,'Work Programme'!$A$8:$A$207,'Work Programme'!$B$8:$B$207))</f>
        <v/>
      </c>
      <c r="N46" s="150"/>
      <c r="O46" s="151"/>
      <c r="P46" s="254" t="str">
        <f>IF(H46="","",VLOOKUP(H46,'Overview - Financial Statement'!$A$46:$B$60,2,FALSE))</f>
        <v/>
      </c>
      <c r="Q46" s="255" t="str">
        <f t="shared" si="0"/>
        <v/>
      </c>
      <c r="R46" s="153"/>
      <c r="S46" s="153"/>
      <c r="T46" s="238">
        <f t="shared" si="2"/>
        <v>0</v>
      </c>
      <c r="U46" s="193" t="s">
        <v>44</v>
      </c>
      <c r="V46" s="427"/>
      <c r="W46" s="193" t="str">
        <f t="shared" si="3"/>
        <v/>
      </c>
      <c r="X46" s="264" t="str">
        <f t="shared" si="4"/>
        <v>OK</v>
      </c>
      <c r="Y46" s="193" t="str">
        <f t="shared" si="5"/>
        <v/>
      </c>
      <c r="Z46" s="193" t="str">
        <f t="shared" si="6"/>
        <v/>
      </c>
      <c r="AA46" s="397" t="str">
        <f t="shared" si="7"/>
        <v/>
      </c>
      <c r="AB46" s="257" t="str">
        <f t="shared" si="8"/>
        <v/>
      </c>
      <c r="AC46" s="257" t="str">
        <f t="shared" si="9"/>
        <v/>
      </c>
      <c r="AD46" s="193" t="str">
        <f t="shared" si="10"/>
        <v>CHECK DATES</v>
      </c>
      <c r="AE46" s="257" t="str">
        <f t="shared" si="11"/>
        <v/>
      </c>
      <c r="AF46" s="286">
        <v>0</v>
      </c>
      <c r="AG46" s="257">
        <f t="shared" si="12"/>
        <v>0</v>
      </c>
      <c r="AH46" s="257" t="str">
        <f t="shared" si="13"/>
        <v/>
      </c>
      <c r="AI46" s="257">
        <f t="shared" si="14"/>
        <v>0</v>
      </c>
    </row>
    <row r="47" spans="1:35" x14ac:dyDescent="0.3">
      <c r="A47" s="287">
        <v>35</v>
      </c>
      <c r="B47" s="156"/>
      <c r="C47" s="150"/>
      <c r="D47" s="152"/>
      <c r="E47" s="150"/>
      <c r="F47" s="150"/>
      <c r="G47" s="152"/>
      <c r="H47" s="154"/>
      <c r="I47" s="155"/>
      <c r="J47" s="159"/>
      <c r="K47" s="159"/>
      <c r="L47" s="337"/>
      <c r="M47" s="343" t="str">
        <f>IF(L47="","",LOOKUP(L47,'Work Programme'!$A$8:$A$207,'Work Programme'!$B$8:$B$207))</f>
        <v/>
      </c>
      <c r="N47" s="150"/>
      <c r="O47" s="151"/>
      <c r="P47" s="254" t="str">
        <f>IF(H47="","",VLOOKUP(H47,'Overview - Financial Statement'!$A$46:$B$60,2,FALSE))</f>
        <v/>
      </c>
      <c r="Q47" s="255" t="str">
        <f t="shared" si="0"/>
        <v/>
      </c>
      <c r="R47" s="153"/>
      <c r="S47" s="153"/>
      <c r="T47" s="238">
        <f t="shared" si="2"/>
        <v>0</v>
      </c>
      <c r="U47" s="193" t="s">
        <v>44</v>
      </c>
      <c r="V47" s="427"/>
      <c r="W47" s="193" t="str">
        <f t="shared" si="3"/>
        <v/>
      </c>
      <c r="X47" s="264" t="str">
        <f t="shared" si="4"/>
        <v>OK</v>
      </c>
      <c r="Y47" s="193" t="str">
        <f t="shared" si="5"/>
        <v/>
      </c>
      <c r="Z47" s="193" t="str">
        <f t="shared" si="6"/>
        <v/>
      </c>
      <c r="AA47" s="397" t="str">
        <f t="shared" si="7"/>
        <v/>
      </c>
      <c r="AB47" s="257" t="str">
        <f t="shared" si="8"/>
        <v/>
      </c>
      <c r="AC47" s="257" t="str">
        <f t="shared" si="9"/>
        <v/>
      </c>
      <c r="AD47" s="193" t="str">
        <f t="shared" si="10"/>
        <v>CHECK DATES</v>
      </c>
      <c r="AE47" s="257" t="str">
        <f t="shared" si="11"/>
        <v/>
      </c>
      <c r="AF47" s="286">
        <v>0</v>
      </c>
      <c r="AG47" s="257">
        <f t="shared" si="12"/>
        <v>0</v>
      </c>
      <c r="AH47" s="257" t="str">
        <f t="shared" si="13"/>
        <v/>
      </c>
      <c r="AI47" s="257">
        <f t="shared" si="14"/>
        <v>0</v>
      </c>
    </row>
    <row r="48" spans="1:35" x14ac:dyDescent="0.3">
      <c r="A48" s="287">
        <v>36</v>
      </c>
      <c r="B48" s="156"/>
      <c r="C48" s="150"/>
      <c r="D48" s="152"/>
      <c r="E48" s="150"/>
      <c r="F48" s="150"/>
      <c r="G48" s="152"/>
      <c r="H48" s="154"/>
      <c r="I48" s="155"/>
      <c r="J48" s="159"/>
      <c r="K48" s="159"/>
      <c r="L48" s="337"/>
      <c r="M48" s="343" t="str">
        <f>IF(L48="","",LOOKUP(L48,'Work Programme'!$A$8:$A$207,'Work Programme'!$B$8:$B$207))</f>
        <v/>
      </c>
      <c r="N48" s="150"/>
      <c r="O48" s="151"/>
      <c r="P48" s="254" t="str">
        <f>IF(H48="","",VLOOKUP(H48,'Overview - Financial Statement'!$A$46:$B$60,2,FALSE))</f>
        <v/>
      </c>
      <c r="Q48" s="255" t="str">
        <f t="shared" si="0"/>
        <v/>
      </c>
      <c r="R48" s="153"/>
      <c r="S48" s="153"/>
      <c r="T48" s="238">
        <f t="shared" si="2"/>
        <v>0</v>
      </c>
      <c r="U48" s="193" t="s">
        <v>44</v>
      </c>
      <c r="V48" s="427"/>
      <c r="W48" s="193" t="str">
        <f t="shared" si="3"/>
        <v/>
      </c>
      <c r="X48" s="264" t="str">
        <f t="shared" si="4"/>
        <v>OK</v>
      </c>
      <c r="Y48" s="193" t="str">
        <f t="shared" si="5"/>
        <v/>
      </c>
      <c r="Z48" s="193" t="str">
        <f t="shared" si="6"/>
        <v/>
      </c>
      <c r="AA48" s="397" t="str">
        <f t="shared" si="7"/>
        <v/>
      </c>
      <c r="AB48" s="257" t="str">
        <f t="shared" si="8"/>
        <v/>
      </c>
      <c r="AC48" s="257" t="str">
        <f t="shared" si="9"/>
        <v/>
      </c>
      <c r="AD48" s="193" t="str">
        <f t="shared" si="10"/>
        <v>CHECK DATES</v>
      </c>
      <c r="AE48" s="257" t="str">
        <f t="shared" si="11"/>
        <v/>
      </c>
      <c r="AF48" s="286">
        <v>0</v>
      </c>
      <c r="AG48" s="257">
        <f t="shared" si="12"/>
        <v>0</v>
      </c>
      <c r="AH48" s="257" t="str">
        <f t="shared" si="13"/>
        <v/>
      </c>
      <c r="AI48" s="257">
        <f t="shared" si="14"/>
        <v>0</v>
      </c>
    </row>
    <row r="49" spans="1:35" x14ac:dyDescent="0.3">
      <c r="A49" s="287">
        <v>37</v>
      </c>
      <c r="B49" s="156"/>
      <c r="C49" s="150"/>
      <c r="D49" s="152"/>
      <c r="E49" s="150"/>
      <c r="F49" s="150"/>
      <c r="G49" s="152"/>
      <c r="H49" s="154"/>
      <c r="I49" s="155"/>
      <c r="J49" s="159"/>
      <c r="K49" s="159"/>
      <c r="L49" s="337"/>
      <c r="M49" s="343" t="str">
        <f>IF(L49="","",LOOKUP(L49,'Work Programme'!$A$8:$A$207,'Work Programme'!$B$8:$B$207))</f>
        <v/>
      </c>
      <c r="N49" s="150"/>
      <c r="O49" s="151"/>
      <c r="P49" s="254" t="str">
        <f>IF(H49="","",VLOOKUP(H49,'Overview - Financial Statement'!$A$46:$B$60,2,FALSE))</f>
        <v/>
      </c>
      <c r="Q49" s="255" t="str">
        <f t="shared" si="0"/>
        <v/>
      </c>
      <c r="R49" s="153"/>
      <c r="S49" s="153"/>
      <c r="T49" s="238">
        <f t="shared" si="2"/>
        <v>0</v>
      </c>
      <c r="U49" s="193" t="s">
        <v>44</v>
      </c>
      <c r="V49" s="427"/>
      <c r="W49" s="193" t="str">
        <f t="shared" si="3"/>
        <v/>
      </c>
      <c r="X49" s="264" t="str">
        <f t="shared" si="4"/>
        <v>OK</v>
      </c>
      <c r="Y49" s="193" t="str">
        <f t="shared" si="5"/>
        <v/>
      </c>
      <c r="Z49" s="193" t="str">
        <f t="shared" si="6"/>
        <v/>
      </c>
      <c r="AA49" s="397" t="str">
        <f t="shared" si="7"/>
        <v/>
      </c>
      <c r="AB49" s="257" t="str">
        <f t="shared" si="8"/>
        <v/>
      </c>
      <c r="AC49" s="257" t="str">
        <f t="shared" si="9"/>
        <v/>
      </c>
      <c r="AD49" s="193" t="str">
        <f t="shared" si="10"/>
        <v>CHECK DATES</v>
      </c>
      <c r="AE49" s="257" t="str">
        <f t="shared" si="11"/>
        <v/>
      </c>
      <c r="AF49" s="286">
        <v>0</v>
      </c>
      <c r="AG49" s="257">
        <f t="shared" si="12"/>
        <v>0</v>
      </c>
      <c r="AH49" s="257" t="str">
        <f t="shared" si="13"/>
        <v/>
      </c>
      <c r="AI49" s="257">
        <f t="shared" si="14"/>
        <v>0</v>
      </c>
    </row>
    <row r="50" spans="1:35" x14ac:dyDescent="0.3">
      <c r="A50" s="287">
        <v>38</v>
      </c>
      <c r="B50" s="156"/>
      <c r="C50" s="150"/>
      <c r="D50" s="152"/>
      <c r="E50" s="150"/>
      <c r="F50" s="150"/>
      <c r="G50" s="152"/>
      <c r="H50" s="154"/>
      <c r="I50" s="155"/>
      <c r="J50" s="159"/>
      <c r="K50" s="159"/>
      <c r="L50" s="337"/>
      <c r="M50" s="343" t="str">
        <f>IF(L50="","",LOOKUP(L50,'Work Programme'!$A$8:$A$207,'Work Programme'!$B$8:$B$207))</f>
        <v/>
      </c>
      <c r="N50" s="150"/>
      <c r="O50" s="151"/>
      <c r="P50" s="254" t="str">
        <f>IF(H50="","",VLOOKUP(H50,'Overview - Financial Statement'!$A$46:$B$60,2,FALSE))</f>
        <v/>
      </c>
      <c r="Q50" s="255" t="str">
        <f t="shared" si="0"/>
        <v/>
      </c>
      <c r="R50" s="153"/>
      <c r="S50" s="153"/>
      <c r="T50" s="238">
        <f t="shared" si="2"/>
        <v>0</v>
      </c>
      <c r="U50" s="193" t="s">
        <v>44</v>
      </c>
      <c r="V50" s="427"/>
      <c r="W50" s="193" t="str">
        <f t="shared" si="3"/>
        <v/>
      </c>
      <c r="X50" s="264" t="str">
        <f t="shared" si="4"/>
        <v>OK</v>
      </c>
      <c r="Y50" s="193" t="str">
        <f t="shared" si="5"/>
        <v/>
      </c>
      <c r="Z50" s="193" t="str">
        <f t="shared" si="6"/>
        <v/>
      </c>
      <c r="AA50" s="397" t="str">
        <f t="shared" si="7"/>
        <v/>
      </c>
      <c r="AB50" s="257" t="str">
        <f t="shared" si="8"/>
        <v/>
      </c>
      <c r="AC50" s="257" t="str">
        <f t="shared" si="9"/>
        <v/>
      </c>
      <c r="AD50" s="193" t="str">
        <f t="shared" si="10"/>
        <v>CHECK DATES</v>
      </c>
      <c r="AE50" s="257" t="str">
        <f t="shared" si="11"/>
        <v/>
      </c>
      <c r="AF50" s="286">
        <v>0</v>
      </c>
      <c r="AG50" s="257">
        <f t="shared" si="12"/>
        <v>0</v>
      </c>
      <c r="AH50" s="257" t="str">
        <f t="shared" si="13"/>
        <v/>
      </c>
      <c r="AI50" s="257">
        <f t="shared" si="14"/>
        <v>0</v>
      </c>
    </row>
    <row r="51" spans="1:35" x14ac:dyDescent="0.3">
      <c r="A51" s="287">
        <v>39</v>
      </c>
      <c r="B51" s="156"/>
      <c r="C51" s="150"/>
      <c r="D51" s="152"/>
      <c r="E51" s="150"/>
      <c r="F51" s="150"/>
      <c r="G51" s="152"/>
      <c r="H51" s="154"/>
      <c r="I51" s="155"/>
      <c r="J51" s="159"/>
      <c r="K51" s="159"/>
      <c r="L51" s="337"/>
      <c r="M51" s="343" t="str">
        <f>IF(L51="","",LOOKUP(L51,'Work Programme'!$A$8:$A$207,'Work Programme'!$B$8:$B$207))</f>
        <v/>
      </c>
      <c r="N51" s="150"/>
      <c r="O51" s="151"/>
      <c r="P51" s="254" t="str">
        <f>IF(H51="","",VLOOKUP(H51,'Overview - Financial Statement'!$A$46:$B$60,2,FALSE))</f>
        <v/>
      </c>
      <c r="Q51" s="255" t="str">
        <f t="shared" si="0"/>
        <v/>
      </c>
      <c r="R51" s="153"/>
      <c r="S51" s="153"/>
      <c r="T51" s="238">
        <f t="shared" si="2"/>
        <v>0</v>
      </c>
      <c r="U51" s="193" t="s">
        <v>44</v>
      </c>
      <c r="V51" s="427"/>
      <c r="W51" s="193" t="str">
        <f t="shared" si="3"/>
        <v/>
      </c>
      <c r="X51" s="264" t="str">
        <f t="shared" si="4"/>
        <v>OK</v>
      </c>
      <c r="Y51" s="193" t="str">
        <f t="shared" si="5"/>
        <v/>
      </c>
      <c r="Z51" s="193" t="str">
        <f t="shared" si="6"/>
        <v/>
      </c>
      <c r="AA51" s="397" t="str">
        <f t="shared" si="7"/>
        <v/>
      </c>
      <c r="AB51" s="257" t="str">
        <f t="shared" si="8"/>
        <v/>
      </c>
      <c r="AC51" s="257" t="str">
        <f t="shared" si="9"/>
        <v/>
      </c>
      <c r="AD51" s="193" t="str">
        <f t="shared" si="10"/>
        <v>CHECK DATES</v>
      </c>
      <c r="AE51" s="257" t="str">
        <f t="shared" si="11"/>
        <v/>
      </c>
      <c r="AF51" s="286">
        <v>0</v>
      </c>
      <c r="AG51" s="257">
        <f t="shared" si="12"/>
        <v>0</v>
      </c>
      <c r="AH51" s="257" t="str">
        <f t="shared" si="13"/>
        <v/>
      </c>
      <c r="AI51" s="257">
        <f t="shared" si="14"/>
        <v>0</v>
      </c>
    </row>
    <row r="52" spans="1:35" x14ac:dyDescent="0.3">
      <c r="A52" s="287">
        <v>40</v>
      </c>
      <c r="B52" s="156"/>
      <c r="C52" s="150"/>
      <c r="D52" s="152"/>
      <c r="E52" s="150"/>
      <c r="F52" s="150"/>
      <c r="G52" s="152"/>
      <c r="H52" s="154"/>
      <c r="I52" s="155"/>
      <c r="J52" s="159"/>
      <c r="K52" s="159"/>
      <c r="L52" s="337"/>
      <c r="M52" s="343" t="str">
        <f>IF(L52="","",LOOKUP(L52,'Work Programme'!$A$8:$A$207,'Work Programme'!$B$8:$B$207))</f>
        <v/>
      </c>
      <c r="N52" s="150"/>
      <c r="O52" s="151"/>
      <c r="P52" s="254" t="str">
        <f>IF(H52="","",VLOOKUP(H52,'Overview - Financial Statement'!$A$46:$B$60,2,FALSE))</f>
        <v/>
      </c>
      <c r="Q52" s="255" t="str">
        <f t="shared" si="0"/>
        <v/>
      </c>
      <c r="R52" s="153"/>
      <c r="S52" s="153"/>
      <c r="T52" s="238">
        <f t="shared" si="2"/>
        <v>0</v>
      </c>
      <c r="U52" s="193" t="s">
        <v>44</v>
      </c>
      <c r="V52" s="427"/>
      <c r="W52" s="193" t="str">
        <f t="shared" si="3"/>
        <v/>
      </c>
      <c r="X52" s="264" t="str">
        <f t="shared" si="4"/>
        <v>OK</v>
      </c>
      <c r="Y52" s="193" t="str">
        <f t="shared" si="5"/>
        <v/>
      </c>
      <c r="Z52" s="193" t="str">
        <f t="shared" si="6"/>
        <v/>
      </c>
      <c r="AA52" s="397" t="str">
        <f t="shared" si="7"/>
        <v/>
      </c>
      <c r="AB52" s="257" t="str">
        <f t="shared" si="8"/>
        <v/>
      </c>
      <c r="AC52" s="257" t="str">
        <f t="shared" si="9"/>
        <v/>
      </c>
      <c r="AD52" s="193" t="str">
        <f t="shared" si="10"/>
        <v>CHECK DATES</v>
      </c>
      <c r="AE52" s="257" t="str">
        <f t="shared" si="11"/>
        <v/>
      </c>
      <c r="AF52" s="286">
        <v>0</v>
      </c>
      <c r="AG52" s="257">
        <f t="shared" si="12"/>
        <v>0</v>
      </c>
      <c r="AH52" s="257" t="str">
        <f t="shared" si="13"/>
        <v/>
      </c>
      <c r="AI52" s="257">
        <f t="shared" si="14"/>
        <v>0</v>
      </c>
    </row>
    <row r="53" spans="1:35" x14ac:dyDescent="0.3">
      <c r="A53" s="287">
        <v>41</v>
      </c>
      <c r="B53" s="156"/>
      <c r="C53" s="150"/>
      <c r="D53" s="152"/>
      <c r="E53" s="150"/>
      <c r="F53" s="150"/>
      <c r="G53" s="152"/>
      <c r="H53" s="154"/>
      <c r="I53" s="155"/>
      <c r="J53" s="159"/>
      <c r="K53" s="159"/>
      <c r="L53" s="337"/>
      <c r="M53" s="343" t="str">
        <f>IF(L53="","",LOOKUP(L53,'Work Programme'!$A$8:$A$207,'Work Programme'!$B$8:$B$207))</f>
        <v/>
      </c>
      <c r="N53" s="150"/>
      <c r="O53" s="151"/>
      <c r="P53" s="254" t="str">
        <f>IF(H53="","",VLOOKUP(H53,'Overview - Financial Statement'!$A$46:$B$60,2,FALSE))</f>
        <v/>
      </c>
      <c r="Q53" s="255" t="str">
        <f t="shared" si="0"/>
        <v/>
      </c>
      <c r="R53" s="153"/>
      <c r="S53" s="153"/>
      <c r="T53" s="238">
        <f t="shared" si="2"/>
        <v>0</v>
      </c>
      <c r="U53" s="193" t="s">
        <v>44</v>
      </c>
      <c r="V53" s="427"/>
      <c r="W53" s="193" t="str">
        <f t="shared" si="3"/>
        <v/>
      </c>
      <c r="X53" s="264" t="str">
        <f t="shared" si="4"/>
        <v>OK</v>
      </c>
      <c r="Y53" s="193" t="str">
        <f t="shared" si="5"/>
        <v/>
      </c>
      <c r="Z53" s="193" t="str">
        <f t="shared" si="6"/>
        <v/>
      </c>
      <c r="AA53" s="397" t="str">
        <f t="shared" si="7"/>
        <v/>
      </c>
      <c r="AB53" s="257" t="str">
        <f t="shared" si="8"/>
        <v/>
      </c>
      <c r="AC53" s="257" t="str">
        <f t="shared" si="9"/>
        <v/>
      </c>
      <c r="AD53" s="193" t="str">
        <f t="shared" si="10"/>
        <v>CHECK DATES</v>
      </c>
      <c r="AE53" s="257" t="str">
        <f t="shared" si="11"/>
        <v/>
      </c>
      <c r="AF53" s="286">
        <v>0</v>
      </c>
      <c r="AG53" s="257">
        <f t="shared" si="12"/>
        <v>0</v>
      </c>
      <c r="AH53" s="257" t="str">
        <f t="shared" si="13"/>
        <v/>
      </c>
      <c r="AI53" s="257">
        <f t="shared" si="14"/>
        <v>0</v>
      </c>
    </row>
    <row r="54" spans="1:35" x14ac:dyDescent="0.3">
      <c r="A54" s="287">
        <v>42</v>
      </c>
      <c r="B54" s="156"/>
      <c r="C54" s="150"/>
      <c r="D54" s="152"/>
      <c r="E54" s="150"/>
      <c r="F54" s="150"/>
      <c r="G54" s="152"/>
      <c r="H54" s="154"/>
      <c r="I54" s="155"/>
      <c r="J54" s="159"/>
      <c r="K54" s="159"/>
      <c r="L54" s="337"/>
      <c r="M54" s="343" t="str">
        <f>IF(L54="","",LOOKUP(L54,'Work Programme'!$A$8:$A$207,'Work Programme'!$B$8:$B$207))</f>
        <v/>
      </c>
      <c r="N54" s="150"/>
      <c r="O54" s="151"/>
      <c r="P54" s="254" t="str">
        <f>IF(H54="","",VLOOKUP(H54,'Overview - Financial Statement'!$A$46:$B$60,2,FALSE))</f>
        <v/>
      </c>
      <c r="Q54" s="255" t="str">
        <f t="shared" si="0"/>
        <v/>
      </c>
      <c r="R54" s="153"/>
      <c r="S54" s="153"/>
      <c r="T54" s="238">
        <f t="shared" si="2"/>
        <v>0</v>
      </c>
      <c r="U54" s="193" t="s">
        <v>44</v>
      </c>
      <c r="V54" s="427"/>
      <c r="W54" s="193" t="str">
        <f t="shared" si="3"/>
        <v/>
      </c>
      <c r="X54" s="264" t="str">
        <f t="shared" si="4"/>
        <v>OK</v>
      </c>
      <c r="Y54" s="193" t="str">
        <f t="shared" si="5"/>
        <v/>
      </c>
      <c r="Z54" s="193" t="str">
        <f t="shared" si="6"/>
        <v/>
      </c>
      <c r="AA54" s="397" t="str">
        <f t="shared" si="7"/>
        <v/>
      </c>
      <c r="AB54" s="257" t="str">
        <f t="shared" si="8"/>
        <v/>
      </c>
      <c r="AC54" s="257" t="str">
        <f t="shared" si="9"/>
        <v/>
      </c>
      <c r="AD54" s="193" t="str">
        <f t="shared" si="10"/>
        <v>CHECK DATES</v>
      </c>
      <c r="AE54" s="257" t="str">
        <f t="shared" si="11"/>
        <v/>
      </c>
      <c r="AF54" s="286">
        <v>0</v>
      </c>
      <c r="AG54" s="257">
        <f t="shared" si="12"/>
        <v>0</v>
      </c>
      <c r="AH54" s="257" t="str">
        <f t="shared" si="13"/>
        <v/>
      </c>
      <c r="AI54" s="257">
        <f t="shared" si="14"/>
        <v>0</v>
      </c>
    </row>
    <row r="55" spans="1:35" x14ac:dyDescent="0.3">
      <c r="A55" s="287">
        <v>43</v>
      </c>
      <c r="B55" s="156"/>
      <c r="C55" s="150"/>
      <c r="D55" s="152"/>
      <c r="E55" s="150"/>
      <c r="F55" s="150"/>
      <c r="G55" s="152"/>
      <c r="H55" s="154"/>
      <c r="I55" s="155"/>
      <c r="J55" s="159"/>
      <c r="K55" s="159"/>
      <c r="L55" s="337"/>
      <c r="M55" s="343" t="str">
        <f>IF(L55="","",LOOKUP(L55,'Work Programme'!$A$8:$A$207,'Work Programme'!$B$8:$B$207))</f>
        <v/>
      </c>
      <c r="N55" s="150"/>
      <c r="O55" s="151"/>
      <c r="P55" s="254" t="str">
        <f>IF(H55="","",VLOOKUP(H55,'Overview - Financial Statement'!$A$46:$B$60,2,FALSE))</f>
        <v/>
      </c>
      <c r="Q55" s="255" t="str">
        <f t="shared" si="0"/>
        <v/>
      </c>
      <c r="R55" s="153"/>
      <c r="S55" s="153"/>
      <c r="T55" s="238">
        <f t="shared" si="2"/>
        <v>0</v>
      </c>
      <c r="U55" s="193" t="s">
        <v>44</v>
      </c>
      <c r="V55" s="427"/>
      <c r="W55" s="193" t="str">
        <f t="shared" si="3"/>
        <v/>
      </c>
      <c r="X55" s="264" t="str">
        <f t="shared" si="4"/>
        <v>OK</v>
      </c>
      <c r="Y55" s="193" t="str">
        <f t="shared" si="5"/>
        <v/>
      </c>
      <c r="Z55" s="193" t="str">
        <f t="shared" si="6"/>
        <v/>
      </c>
      <c r="AA55" s="397" t="str">
        <f t="shared" si="7"/>
        <v/>
      </c>
      <c r="AB55" s="257" t="str">
        <f t="shared" si="8"/>
        <v/>
      </c>
      <c r="AC55" s="257" t="str">
        <f t="shared" si="9"/>
        <v/>
      </c>
      <c r="AD55" s="193" t="str">
        <f t="shared" si="10"/>
        <v>CHECK DATES</v>
      </c>
      <c r="AE55" s="257" t="str">
        <f t="shared" si="11"/>
        <v/>
      </c>
      <c r="AF55" s="286">
        <v>0</v>
      </c>
      <c r="AG55" s="257">
        <f t="shared" si="12"/>
        <v>0</v>
      </c>
      <c r="AH55" s="257" t="str">
        <f t="shared" si="13"/>
        <v/>
      </c>
      <c r="AI55" s="257">
        <f t="shared" si="14"/>
        <v>0</v>
      </c>
    </row>
    <row r="56" spans="1:35" x14ac:dyDescent="0.3">
      <c r="A56" s="287">
        <v>44</v>
      </c>
      <c r="B56" s="156"/>
      <c r="C56" s="150"/>
      <c r="D56" s="152"/>
      <c r="E56" s="150"/>
      <c r="F56" s="150"/>
      <c r="G56" s="152"/>
      <c r="H56" s="154"/>
      <c r="I56" s="155"/>
      <c r="J56" s="159"/>
      <c r="K56" s="159"/>
      <c r="L56" s="337"/>
      <c r="M56" s="343" t="str">
        <f>IF(L56="","",LOOKUP(L56,'Work Programme'!$A$8:$A$207,'Work Programme'!$B$8:$B$207))</f>
        <v/>
      </c>
      <c r="N56" s="150"/>
      <c r="O56" s="151"/>
      <c r="P56" s="254" t="str">
        <f>IF(H56="","",VLOOKUP(H56,'Overview - Financial Statement'!$A$46:$B$60,2,FALSE))</f>
        <v/>
      </c>
      <c r="Q56" s="255" t="str">
        <f t="shared" si="0"/>
        <v/>
      </c>
      <c r="R56" s="153"/>
      <c r="S56" s="153"/>
      <c r="T56" s="238">
        <f t="shared" si="2"/>
        <v>0</v>
      </c>
      <c r="U56" s="193" t="s">
        <v>44</v>
      </c>
      <c r="V56" s="427"/>
      <c r="W56" s="193" t="str">
        <f t="shared" si="3"/>
        <v/>
      </c>
      <c r="X56" s="264" t="str">
        <f t="shared" si="4"/>
        <v>OK</v>
      </c>
      <c r="Y56" s="193" t="str">
        <f t="shared" si="5"/>
        <v/>
      </c>
      <c r="Z56" s="193" t="str">
        <f t="shared" si="6"/>
        <v/>
      </c>
      <c r="AA56" s="397" t="str">
        <f t="shared" si="7"/>
        <v/>
      </c>
      <c r="AB56" s="257" t="str">
        <f t="shared" si="8"/>
        <v/>
      </c>
      <c r="AC56" s="257" t="str">
        <f t="shared" si="9"/>
        <v/>
      </c>
      <c r="AD56" s="193" t="str">
        <f t="shared" si="10"/>
        <v>CHECK DATES</v>
      </c>
      <c r="AE56" s="257" t="str">
        <f t="shared" si="11"/>
        <v/>
      </c>
      <c r="AF56" s="286">
        <v>0</v>
      </c>
      <c r="AG56" s="257">
        <f t="shared" si="12"/>
        <v>0</v>
      </c>
      <c r="AH56" s="257" t="str">
        <f t="shared" si="13"/>
        <v/>
      </c>
      <c r="AI56" s="257">
        <f t="shared" si="14"/>
        <v>0</v>
      </c>
    </row>
    <row r="57" spans="1:35" x14ac:dyDescent="0.3">
      <c r="A57" s="287">
        <v>45</v>
      </c>
      <c r="B57" s="156"/>
      <c r="C57" s="150"/>
      <c r="D57" s="152"/>
      <c r="E57" s="150"/>
      <c r="F57" s="150"/>
      <c r="G57" s="152"/>
      <c r="H57" s="154"/>
      <c r="I57" s="155"/>
      <c r="J57" s="159"/>
      <c r="K57" s="159"/>
      <c r="L57" s="337"/>
      <c r="M57" s="343" t="str">
        <f>IF(L57="","",LOOKUP(L57,'Work Programme'!$A$8:$A$207,'Work Programme'!$B$8:$B$207))</f>
        <v/>
      </c>
      <c r="N57" s="150"/>
      <c r="O57" s="151"/>
      <c r="P57" s="254" t="str">
        <f>IF(H57="","",VLOOKUP(H57,'Overview - Financial Statement'!$A$46:$B$60,2,FALSE))</f>
        <v/>
      </c>
      <c r="Q57" s="255" t="str">
        <f t="shared" si="0"/>
        <v/>
      </c>
      <c r="R57" s="153"/>
      <c r="S57" s="153"/>
      <c r="T57" s="238">
        <f t="shared" si="2"/>
        <v>0</v>
      </c>
      <c r="U57" s="193" t="s">
        <v>44</v>
      </c>
      <c r="V57" s="427"/>
      <c r="W57" s="193" t="str">
        <f t="shared" si="3"/>
        <v/>
      </c>
      <c r="X57" s="264" t="str">
        <f t="shared" si="4"/>
        <v>OK</v>
      </c>
      <c r="Y57" s="193" t="str">
        <f t="shared" si="5"/>
        <v/>
      </c>
      <c r="Z57" s="193" t="str">
        <f t="shared" si="6"/>
        <v/>
      </c>
      <c r="AA57" s="397" t="str">
        <f t="shared" si="7"/>
        <v/>
      </c>
      <c r="AB57" s="257" t="str">
        <f t="shared" si="8"/>
        <v/>
      </c>
      <c r="AC57" s="257" t="str">
        <f t="shared" si="9"/>
        <v/>
      </c>
      <c r="AD57" s="193" t="str">
        <f t="shared" si="10"/>
        <v>CHECK DATES</v>
      </c>
      <c r="AE57" s="257" t="str">
        <f t="shared" si="11"/>
        <v/>
      </c>
      <c r="AF57" s="286">
        <v>0</v>
      </c>
      <c r="AG57" s="257">
        <f t="shared" si="12"/>
        <v>0</v>
      </c>
      <c r="AH57" s="257" t="str">
        <f t="shared" si="13"/>
        <v/>
      </c>
      <c r="AI57" s="257">
        <f t="shared" si="14"/>
        <v>0</v>
      </c>
    </row>
    <row r="58" spans="1:35" x14ac:dyDescent="0.3">
      <c r="A58" s="287">
        <v>46</v>
      </c>
      <c r="B58" s="156"/>
      <c r="C58" s="150"/>
      <c r="D58" s="152"/>
      <c r="E58" s="150"/>
      <c r="F58" s="150"/>
      <c r="G58" s="152"/>
      <c r="H58" s="154"/>
      <c r="I58" s="155"/>
      <c r="J58" s="159"/>
      <c r="K58" s="159"/>
      <c r="L58" s="337"/>
      <c r="M58" s="343" t="str">
        <f>IF(L58="","",LOOKUP(L58,'Work Programme'!$A$8:$A$207,'Work Programme'!$B$8:$B$207))</f>
        <v/>
      </c>
      <c r="N58" s="150"/>
      <c r="O58" s="151"/>
      <c r="P58" s="254" t="str">
        <f>IF(H58="","",VLOOKUP(H58,'Overview - Financial Statement'!$A$46:$B$60,2,FALSE))</f>
        <v/>
      </c>
      <c r="Q58" s="255" t="str">
        <f t="shared" si="0"/>
        <v/>
      </c>
      <c r="R58" s="153"/>
      <c r="S58" s="153"/>
      <c r="T58" s="238">
        <f t="shared" si="2"/>
        <v>0</v>
      </c>
      <c r="U58" s="193" t="s">
        <v>44</v>
      </c>
      <c r="V58" s="427"/>
      <c r="W58" s="193" t="str">
        <f t="shared" si="3"/>
        <v/>
      </c>
      <c r="X58" s="264" t="str">
        <f t="shared" si="4"/>
        <v>OK</v>
      </c>
      <c r="Y58" s="193" t="str">
        <f t="shared" si="5"/>
        <v/>
      </c>
      <c r="Z58" s="193" t="str">
        <f t="shared" si="6"/>
        <v/>
      </c>
      <c r="AA58" s="397" t="str">
        <f t="shared" si="7"/>
        <v/>
      </c>
      <c r="AB58" s="257" t="str">
        <f t="shared" si="8"/>
        <v/>
      </c>
      <c r="AC58" s="257" t="str">
        <f t="shared" si="9"/>
        <v/>
      </c>
      <c r="AD58" s="193" t="str">
        <f t="shared" si="10"/>
        <v>CHECK DATES</v>
      </c>
      <c r="AE58" s="257" t="str">
        <f t="shared" si="11"/>
        <v/>
      </c>
      <c r="AF58" s="286">
        <v>0</v>
      </c>
      <c r="AG58" s="257">
        <f t="shared" si="12"/>
        <v>0</v>
      </c>
      <c r="AH58" s="257" t="str">
        <f t="shared" si="13"/>
        <v/>
      </c>
      <c r="AI58" s="257">
        <f t="shared" si="14"/>
        <v>0</v>
      </c>
    </row>
    <row r="59" spans="1:35" x14ac:dyDescent="0.3">
      <c r="A59" s="287">
        <v>47</v>
      </c>
      <c r="B59" s="156"/>
      <c r="C59" s="150"/>
      <c r="D59" s="152"/>
      <c r="E59" s="150"/>
      <c r="F59" s="150"/>
      <c r="G59" s="152"/>
      <c r="H59" s="154"/>
      <c r="I59" s="155"/>
      <c r="J59" s="159"/>
      <c r="K59" s="159"/>
      <c r="L59" s="337"/>
      <c r="M59" s="343" t="str">
        <f>IF(L59="","",LOOKUP(L59,'Work Programme'!$A$8:$A$207,'Work Programme'!$B$8:$B$207))</f>
        <v/>
      </c>
      <c r="N59" s="150"/>
      <c r="O59" s="151"/>
      <c r="P59" s="254" t="str">
        <f>IF(H59="","",VLOOKUP(H59,'Overview - Financial Statement'!$A$46:$B$60,2,FALSE))</f>
        <v/>
      </c>
      <c r="Q59" s="255" t="str">
        <f t="shared" si="0"/>
        <v/>
      </c>
      <c r="R59" s="153"/>
      <c r="S59" s="153"/>
      <c r="T59" s="238">
        <f t="shared" si="2"/>
        <v>0</v>
      </c>
      <c r="U59" s="193" t="s">
        <v>44</v>
      </c>
      <c r="V59" s="427"/>
      <c r="W59" s="193" t="str">
        <f t="shared" si="3"/>
        <v/>
      </c>
      <c r="X59" s="264" t="str">
        <f t="shared" si="4"/>
        <v>OK</v>
      </c>
      <c r="Y59" s="193" t="str">
        <f t="shared" si="5"/>
        <v/>
      </c>
      <c r="Z59" s="193" t="str">
        <f t="shared" si="6"/>
        <v/>
      </c>
      <c r="AA59" s="397" t="str">
        <f t="shared" si="7"/>
        <v/>
      </c>
      <c r="AB59" s="257" t="str">
        <f t="shared" si="8"/>
        <v/>
      </c>
      <c r="AC59" s="257" t="str">
        <f t="shared" si="9"/>
        <v/>
      </c>
      <c r="AD59" s="193" t="str">
        <f t="shared" si="10"/>
        <v>CHECK DATES</v>
      </c>
      <c r="AE59" s="257" t="str">
        <f t="shared" si="11"/>
        <v/>
      </c>
      <c r="AF59" s="286">
        <v>0</v>
      </c>
      <c r="AG59" s="257">
        <f t="shared" si="12"/>
        <v>0</v>
      </c>
      <c r="AH59" s="257" t="str">
        <f t="shared" si="13"/>
        <v/>
      </c>
      <c r="AI59" s="257">
        <f t="shared" si="14"/>
        <v>0</v>
      </c>
    </row>
    <row r="60" spans="1:35" x14ac:dyDescent="0.3">
      <c r="A60" s="287">
        <v>48</v>
      </c>
      <c r="B60" s="156"/>
      <c r="C60" s="150"/>
      <c r="D60" s="152"/>
      <c r="E60" s="150"/>
      <c r="F60" s="150"/>
      <c r="G60" s="152"/>
      <c r="H60" s="154"/>
      <c r="I60" s="155"/>
      <c r="J60" s="159"/>
      <c r="K60" s="159"/>
      <c r="L60" s="337"/>
      <c r="M60" s="343" t="str">
        <f>IF(L60="","",LOOKUP(L60,'Work Programme'!$A$8:$A$207,'Work Programme'!$B$8:$B$207))</f>
        <v/>
      </c>
      <c r="N60" s="150"/>
      <c r="O60" s="151"/>
      <c r="P60" s="254" t="str">
        <f>IF(H60="","",VLOOKUP(H60,'Overview - Financial Statement'!$A$46:$B$60,2,FALSE))</f>
        <v/>
      </c>
      <c r="Q60" s="255" t="str">
        <f t="shared" si="0"/>
        <v/>
      </c>
      <c r="R60" s="153"/>
      <c r="S60" s="153"/>
      <c r="T60" s="238">
        <f t="shared" si="2"/>
        <v>0</v>
      </c>
      <c r="U60" s="193" t="s">
        <v>44</v>
      </c>
      <c r="V60" s="427"/>
      <c r="W60" s="193" t="str">
        <f t="shared" si="3"/>
        <v/>
      </c>
      <c r="X60" s="264" t="str">
        <f t="shared" si="4"/>
        <v>OK</v>
      </c>
      <c r="Y60" s="193" t="str">
        <f t="shared" si="5"/>
        <v/>
      </c>
      <c r="Z60" s="193" t="str">
        <f t="shared" si="6"/>
        <v/>
      </c>
      <c r="AA60" s="397" t="str">
        <f t="shared" si="7"/>
        <v/>
      </c>
      <c r="AB60" s="257" t="str">
        <f t="shared" si="8"/>
        <v/>
      </c>
      <c r="AC60" s="257" t="str">
        <f t="shared" si="9"/>
        <v/>
      </c>
      <c r="AD60" s="193" t="str">
        <f t="shared" si="10"/>
        <v>CHECK DATES</v>
      </c>
      <c r="AE60" s="257" t="str">
        <f t="shared" si="11"/>
        <v/>
      </c>
      <c r="AF60" s="286">
        <v>0</v>
      </c>
      <c r="AG60" s="257">
        <f t="shared" si="12"/>
        <v>0</v>
      </c>
      <c r="AH60" s="257" t="str">
        <f t="shared" si="13"/>
        <v/>
      </c>
      <c r="AI60" s="257">
        <f t="shared" si="14"/>
        <v>0</v>
      </c>
    </row>
    <row r="61" spans="1:35" x14ac:dyDescent="0.3">
      <c r="A61" s="287">
        <v>49</v>
      </c>
      <c r="B61" s="156"/>
      <c r="C61" s="150"/>
      <c r="D61" s="152"/>
      <c r="E61" s="150"/>
      <c r="F61" s="150"/>
      <c r="G61" s="152"/>
      <c r="H61" s="154"/>
      <c r="I61" s="155"/>
      <c r="J61" s="159"/>
      <c r="K61" s="159"/>
      <c r="L61" s="337"/>
      <c r="M61" s="343" t="str">
        <f>IF(L61="","",LOOKUP(L61,'Work Programme'!$A$8:$A$207,'Work Programme'!$B$8:$B$207))</f>
        <v/>
      </c>
      <c r="N61" s="150"/>
      <c r="O61" s="151"/>
      <c r="P61" s="254" t="str">
        <f>IF(H61="","",VLOOKUP(H61,'Overview - Financial Statement'!$A$46:$B$60,2,FALSE))</f>
        <v/>
      </c>
      <c r="Q61" s="255" t="str">
        <f t="shared" si="0"/>
        <v/>
      </c>
      <c r="R61" s="153"/>
      <c r="S61" s="153"/>
      <c r="T61" s="238">
        <f t="shared" si="2"/>
        <v>0</v>
      </c>
      <c r="U61" s="193" t="s">
        <v>44</v>
      </c>
      <c r="V61" s="427"/>
      <c r="W61" s="193" t="str">
        <f t="shared" si="3"/>
        <v/>
      </c>
      <c r="X61" s="264" t="str">
        <f t="shared" si="4"/>
        <v>OK</v>
      </c>
      <c r="Y61" s="193" t="str">
        <f t="shared" si="5"/>
        <v/>
      </c>
      <c r="Z61" s="193" t="str">
        <f t="shared" si="6"/>
        <v/>
      </c>
      <c r="AA61" s="397" t="str">
        <f t="shared" si="7"/>
        <v/>
      </c>
      <c r="AB61" s="257" t="str">
        <f t="shared" si="8"/>
        <v/>
      </c>
      <c r="AC61" s="257" t="str">
        <f t="shared" si="9"/>
        <v/>
      </c>
      <c r="AD61" s="193" t="str">
        <f t="shared" si="10"/>
        <v>CHECK DATES</v>
      </c>
      <c r="AE61" s="257" t="str">
        <f t="shared" si="11"/>
        <v/>
      </c>
      <c r="AF61" s="286">
        <v>0</v>
      </c>
      <c r="AG61" s="257">
        <f t="shared" si="12"/>
        <v>0</v>
      </c>
      <c r="AH61" s="257" t="str">
        <f t="shared" si="13"/>
        <v/>
      </c>
      <c r="AI61" s="257">
        <f t="shared" si="14"/>
        <v>0</v>
      </c>
    </row>
    <row r="62" spans="1:35" x14ac:dyDescent="0.3">
      <c r="A62" s="287">
        <v>50</v>
      </c>
      <c r="B62" s="156"/>
      <c r="C62" s="150"/>
      <c r="D62" s="152"/>
      <c r="E62" s="150"/>
      <c r="F62" s="150"/>
      <c r="G62" s="152"/>
      <c r="H62" s="154"/>
      <c r="I62" s="155"/>
      <c r="J62" s="159"/>
      <c r="K62" s="159"/>
      <c r="L62" s="337"/>
      <c r="M62" s="343" t="str">
        <f>IF(L62="","",LOOKUP(L62,'Work Programme'!$A$8:$A$207,'Work Programme'!$B$8:$B$207))</f>
        <v/>
      </c>
      <c r="N62" s="150"/>
      <c r="O62" s="151"/>
      <c r="P62" s="254" t="str">
        <f>IF(H62="","",VLOOKUP(H62,'Overview - Financial Statement'!$A$46:$B$60,2,FALSE))</f>
        <v/>
      </c>
      <c r="Q62" s="255" t="str">
        <f t="shared" si="0"/>
        <v/>
      </c>
      <c r="R62" s="153"/>
      <c r="S62" s="153"/>
      <c r="T62" s="238">
        <f t="shared" si="2"/>
        <v>0</v>
      </c>
      <c r="U62" s="193" t="s">
        <v>44</v>
      </c>
      <c r="V62" s="427"/>
      <c r="W62" s="193" t="str">
        <f t="shared" si="3"/>
        <v/>
      </c>
      <c r="X62" s="264" t="str">
        <f t="shared" si="4"/>
        <v>OK</v>
      </c>
      <c r="Y62" s="193" t="str">
        <f t="shared" si="5"/>
        <v/>
      </c>
      <c r="Z62" s="193" t="str">
        <f t="shared" si="6"/>
        <v/>
      </c>
      <c r="AA62" s="397" t="str">
        <f t="shared" si="7"/>
        <v/>
      </c>
      <c r="AB62" s="257" t="str">
        <f t="shared" si="8"/>
        <v/>
      </c>
      <c r="AC62" s="257" t="str">
        <f t="shared" si="9"/>
        <v/>
      </c>
      <c r="AD62" s="193" t="str">
        <f t="shared" si="10"/>
        <v>CHECK DATES</v>
      </c>
      <c r="AE62" s="257" t="str">
        <f t="shared" si="11"/>
        <v/>
      </c>
      <c r="AF62" s="286">
        <v>0</v>
      </c>
      <c r="AG62" s="257">
        <f t="shared" si="12"/>
        <v>0</v>
      </c>
      <c r="AH62" s="257" t="str">
        <f t="shared" si="13"/>
        <v/>
      </c>
      <c r="AI62" s="257">
        <f t="shared" si="14"/>
        <v>0</v>
      </c>
    </row>
    <row r="63" spans="1:35" x14ac:dyDescent="0.3">
      <c r="A63" s="287">
        <v>51</v>
      </c>
      <c r="B63" s="156"/>
      <c r="C63" s="150"/>
      <c r="D63" s="152"/>
      <c r="E63" s="150"/>
      <c r="F63" s="150"/>
      <c r="G63" s="152"/>
      <c r="H63" s="154"/>
      <c r="I63" s="155"/>
      <c r="J63" s="159"/>
      <c r="K63" s="159"/>
      <c r="L63" s="337"/>
      <c r="M63" s="343" t="str">
        <f>IF(L63="","",LOOKUP(L63,'Work Programme'!$A$8:$A$207,'Work Programme'!$B$8:$B$207))</f>
        <v/>
      </c>
      <c r="N63" s="150"/>
      <c r="O63" s="151"/>
      <c r="P63" s="254" t="str">
        <f>IF(H63="","",VLOOKUP(H63,'Overview - Financial Statement'!$A$46:$B$60,2,FALSE))</f>
        <v/>
      </c>
      <c r="Q63" s="255" t="str">
        <f t="shared" si="0"/>
        <v/>
      </c>
      <c r="R63" s="153"/>
      <c r="S63" s="153"/>
      <c r="T63" s="238">
        <f t="shared" si="2"/>
        <v>0</v>
      </c>
      <c r="U63" s="193" t="s">
        <v>44</v>
      </c>
      <c r="V63" s="427"/>
      <c r="W63" s="193" t="str">
        <f t="shared" si="3"/>
        <v/>
      </c>
      <c r="X63" s="264" t="str">
        <f t="shared" si="4"/>
        <v>OK</v>
      </c>
      <c r="Y63" s="193" t="str">
        <f t="shared" si="5"/>
        <v/>
      </c>
      <c r="Z63" s="193" t="str">
        <f t="shared" si="6"/>
        <v/>
      </c>
      <c r="AA63" s="397" t="str">
        <f t="shared" si="7"/>
        <v/>
      </c>
      <c r="AB63" s="257" t="str">
        <f t="shared" si="8"/>
        <v/>
      </c>
      <c r="AC63" s="257" t="str">
        <f t="shared" si="9"/>
        <v/>
      </c>
      <c r="AD63" s="193" t="str">
        <f t="shared" si="10"/>
        <v>CHECK DATES</v>
      </c>
      <c r="AE63" s="257" t="str">
        <f t="shared" si="11"/>
        <v/>
      </c>
      <c r="AF63" s="286">
        <v>0</v>
      </c>
      <c r="AG63" s="257">
        <f t="shared" si="12"/>
        <v>0</v>
      </c>
      <c r="AH63" s="257" t="str">
        <f t="shared" si="13"/>
        <v/>
      </c>
      <c r="AI63" s="257">
        <f t="shared" si="14"/>
        <v>0</v>
      </c>
    </row>
    <row r="64" spans="1:35" x14ac:dyDescent="0.3">
      <c r="A64" s="287">
        <v>52</v>
      </c>
      <c r="B64" s="156"/>
      <c r="C64" s="150"/>
      <c r="D64" s="152"/>
      <c r="E64" s="150"/>
      <c r="F64" s="150"/>
      <c r="G64" s="152"/>
      <c r="H64" s="154"/>
      <c r="I64" s="155"/>
      <c r="J64" s="159"/>
      <c r="K64" s="159"/>
      <c r="L64" s="337"/>
      <c r="M64" s="343" t="str">
        <f>IF(L64="","",LOOKUP(L64,'Work Programme'!$A$8:$A$207,'Work Programme'!$B$8:$B$207))</f>
        <v/>
      </c>
      <c r="N64" s="150"/>
      <c r="O64" s="151"/>
      <c r="P64" s="254" t="str">
        <f>IF(H64="","",VLOOKUP(H64,'Overview - Financial Statement'!$A$46:$B$60,2,FALSE))</f>
        <v/>
      </c>
      <c r="Q64" s="255" t="str">
        <f t="shared" si="0"/>
        <v/>
      </c>
      <c r="R64" s="153"/>
      <c r="S64" s="153"/>
      <c r="T64" s="238">
        <f t="shared" si="2"/>
        <v>0</v>
      </c>
      <c r="U64" s="193" t="s">
        <v>44</v>
      </c>
      <c r="V64" s="427"/>
      <c r="W64" s="193" t="str">
        <f t="shared" si="3"/>
        <v/>
      </c>
      <c r="X64" s="264" t="str">
        <f t="shared" si="4"/>
        <v>OK</v>
      </c>
      <c r="Y64" s="193" t="str">
        <f t="shared" si="5"/>
        <v/>
      </c>
      <c r="Z64" s="193" t="str">
        <f t="shared" si="6"/>
        <v/>
      </c>
      <c r="AA64" s="397" t="str">
        <f t="shared" si="7"/>
        <v/>
      </c>
      <c r="AB64" s="257" t="str">
        <f t="shared" si="8"/>
        <v/>
      </c>
      <c r="AC64" s="257" t="str">
        <f t="shared" si="9"/>
        <v/>
      </c>
      <c r="AD64" s="193" t="str">
        <f t="shared" si="10"/>
        <v>CHECK DATES</v>
      </c>
      <c r="AE64" s="257" t="str">
        <f t="shared" si="11"/>
        <v/>
      </c>
      <c r="AF64" s="286">
        <v>0</v>
      </c>
      <c r="AG64" s="257">
        <f t="shared" si="12"/>
        <v>0</v>
      </c>
      <c r="AH64" s="257" t="str">
        <f t="shared" si="13"/>
        <v/>
      </c>
      <c r="AI64" s="257">
        <f t="shared" si="14"/>
        <v>0</v>
      </c>
    </row>
    <row r="65" spans="1:35" x14ac:dyDescent="0.3">
      <c r="A65" s="287">
        <v>53</v>
      </c>
      <c r="B65" s="156"/>
      <c r="C65" s="150"/>
      <c r="D65" s="152"/>
      <c r="E65" s="150"/>
      <c r="F65" s="150"/>
      <c r="G65" s="152"/>
      <c r="H65" s="154"/>
      <c r="I65" s="155"/>
      <c r="J65" s="159"/>
      <c r="K65" s="159"/>
      <c r="L65" s="337"/>
      <c r="M65" s="343" t="str">
        <f>IF(L65="","",LOOKUP(L65,'Work Programme'!$A$8:$A$207,'Work Programme'!$B$8:$B$207))</f>
        <v/>
      </c>
      <c r="N65" s="150"/>
      <c r="O65" s="151"/>
      <c r="P65" s="254" t="str">
        <f>IF(H65="","",VLOOKUP(H65,'Overview - Financial Statement'!$A$46:$B$60,2,FALSE))</f>
        <v/>
      </c>
      <c r="Q65" s="255" t="str">
        <f t="shared" si="0"/>
        <v/>
      </c>
      <c r="R65" s="153"/>
      <c r="S65" s="153"/>
      <c r="T65" s="238">
        <f t="shared" si="2"/>
        <v>0</v>
      </c>
      <c r="U65" s="193" t="s">
        <v>44</v>
      </c>
      <c r="V65" s="427"/>
      <c r="W65" s="193" t="str">
        <f t="shared" si="3"/>
        <v/>
      </c>
      <c r="X65" s="264" t="str">
        <f t="shared" si="4"/>
        <v>OK</v>
      </c>
      <c r="Y65" s="193" t="str">
        <f t="shared" si="5"/>
        <v/>
      </c>
      <c r="Z65" s="193" t="str">
        <f t="shared" si="6"/>
        <v/>
      </c>
      <c r="AA65" s="397" t="str">
        <f t="shared" si="7"/>
        <v/>
      </c>
      <c r="AB65" s="257" t="str">
        <f t="shared" si="8"/>
        <v/>
      </c>
      <c r="AC65" s="257" t="str">
        <f t="shared" si="9"/>
        <v/>
      </c>
      <c r="AD65" s="193" t="str">
        <f t="shared" si="10"/>
        <v>CHECK DATES</v>
      </c>
      <c r="AE65" s="257" t="str">
        <f t="shared" si="11"/>
        <v/>
      </c>
      <c r="AF65" s="286">
        <v>0</v>
      </c>
      <c r="AG65" s="257">
        <f t="shared" si="12"/>
        <v>0</v>
      </c>
      <c r="AH65" s="257" t="str">
        <f t="shared" si="13"/>
        <v/>
      </c>
      <c r="AI65" s="257">
        <f t="shared" si="14"/>
        <v>0</v>
      </c>
    </row>
    <row r="66" spans="1:35" x14ac:dyDescent="0.3">
      <c r="A66" s="287">
        <v>54</v>
      </c>
      <c r="B66" s="156"/>
      <c r="C66" s="150"/>
      <c r="D66" s="152"/>
      <c r="E66" s="150"/>
      <c r="F66" s="150"/>
      <c r="G66" s="152"/>
      <c r="H66" s="154"/>
      <c r="I66" s="155"/>
      <c r="J66" s="159"/>
      <c r="K66" s="159"/>
      <c r="L66" s="337"/>
      <c r="M66" s="343" t="str">
        <f>IF(L66="","",LOOKUP(L66,'Work Programme'!$A$8:$A$207,'Work Programme'!$B$8:$B$207))</f>
        <v/>
      </c>
      <c r="N66" s="150"/>
      <c r="O66" s="151"/>
      <c r="P66" s="254" t="str">
        <f>IF(H66="","",VLOOKUP(H66,'Overview - Financial Statement'!$A$46:$B$60,2,FALSE))</f>
        <v/>
      </c>
      <c r="Q66" s="255" t="str">
        <f t="shared" si="0"/>
        <v/>
      </c>
      <c r="R66" s="153"/>
      <c r="S66" s="153"/>
      <c r="T66" s="238">
        <f t="shared" si="2"/>
        <v>0</v>
      </c>
      <c r="U66" s="193" t="s">
        <v>44</v>
      </c>
      <c r="V66" s="427"/>
      <c r="W66" s="193" t="str">
        <f t="shared" si="3"/>
        <v/>
      </c>
      <c r="X66" s="264" t="str">
        <f t="shared" si="4"/>
        <v>OK</v>
      </c>
      <c r="Y66" s="193" t="str">
        <f t="shared" si="5"/>
        <v/>
      </c>
      <c r="Z66" s="193" t="str">
        <f t="shared" si="6"/>
        <v/>
      </c>
      <c r="AA66" s="397" t="str">
        <f t="shared" si="7"/>
        <v/>
      </c>
      <c r="AB66" s="257" t="str">
        <f t="shared" si="8"/>
        <v/>
      </c>
      <c r="AC66" s="257" t="str">
        <f t="shared" si="9"/>
        <v/>
      </c>
      <c r="AD66" s="193" t="str">
        <f t="shared" si="10"/>
        <v>CHECK DATES</v>
      </c>
      <c r="AE66" s="257" t="str">
        <f t="shared" si="11"/>
        <v/>
      </c>
      <c r="AF66" s="286">
        <v>0</v>
      </c>
      <c r="AG66" s="257">
        <f t="shared" si="12"/>
        <v>0</v>
      </c>
      <c r="AH66" s="257" t="str">
        <f t="shared" si="13"/>
        <v/>
      </c>
      <c r="AI66" s="257">
        <f t="shared" si="14"/>
        <v>0</v>
      </c>
    </row>
    <row r="67" spans="1:35" x14ac:dyDescent="0.3">
      <c r="A67" s="287">
        <v>55</v>
      </c>
      <c r="B67" s="156"/>
      <c r="C67" s="150"/>
      <c r="D67" s="152"/>
      <c r="E67" s="150"/>
      <c r="F67" s="150"/>
      <c r="G67" s="152"/>
      <c r="H67" s="154"/>
      <c r="I67" s="155"/>
      <c r="J67" s="159"/>
      <c r="K67" s="159"/>
      <c r="L67" s="337"/>
      <c r="M67" s="343" t="str">
        <f>IF(L67="","",LOOKUP(L67,'Work Programme'!$A$8:$A$207,'Work Programme'!$B$8:$B$207))</f>
        <v/>
      </c>
      <c r="N67" s="150"/>
      <c r="O67" s="151"/>
      <c r="P67" s="254" t="str">
        <f>IF(H67="","",VLOOKUP(H67,'Overview - Financial Statement'!$A$46:$B$60,2,FALSE))</f>
        <v/>
      </c>
      <c r="Q67" s="255" t="str">
        <f t="shared" si="0"/>
        <v/>
      </c>
      <c r="R67" s="153"/>
      <c r="S67" s="153"/>
      <c r="T67" s="238">
        <f t="shared" si="2"/>
        <v>0</v>
      </c>
      <c r="U67" s="193" t="s">
        <v>44</v>
      </c>
      <c r="V67" s="427"/>
      <c r="W67" s="193" t="str">
        <f t="shared" si="3"/>
        <v/>
      </c>
      <c r="X67" s="264" t="str">
        <f t="shared" si="4"/>
        <v>OK</v>
      </c>
      <c r="Y67" s="193" t="str">
        <f t="shared" si="5"/>
        <v/>
      </c>
      <c r="Z67" s="193" t="str">
        <f t="shared" si="6"/>
        <v/>
      </c>
      <c r="AA67" s="397" t="str">
        <f t="shared" si="7"/>
        <v/>
      </c>
      <c r="AB67" s="257" t="str">
        <f t="shared" si="8"/>
        <v/>
      </c>
      <c r="AC67" s="257" t="str">
        <f t="shared" si="9"/>
        <v/>
      </c>
      <c r="AD67" s="193" t="str">
        <f t="shared" si="10"/>
        <v>CHECK DATES</v>
      </c>
      <c r="AE67" s="257" t="str">
        <f t="shared" si="11"/>
        <v/>
      </c>
      <c r="AF67" s="286">
        <v>0</v>
      </c>
      <c r="AG67" s="257">
        <f t="shared" si="12"/>
        <v>0</v>
      </c>
      <c r="AH67" s="257" t="str">
        <f t="shared" si="13"/>
        <v/>
      </c>
      <c r="AI67" s="257">
        <f t="shared" si="14"/>
        <v>0</v>
      </c>
    </row>
    <row r="68" spans="1:35" x14ac:dyDescent="0.3">
      <c r="A68" s="287">
        <v>56</v>
      </c>
      <c r="B68" s="156"/>
      <c r="C68" s="150"/>
      <c r="D68" s="152"/>
      <c r="E68" s="150"/>
      <c r="F68" s="150"/>
      <c r="G68" s="152"/>
      <c r="H68" s="154"/>
      <c r="I68" s="155"/>
      <c r="J68" s="159"/>
      <c r="K68" s="159"/>
      <c r="L68" s="337"/>
      <c r="M68" s="343" t="str">
        <f>IF(L68="","",LOOKUP(L68,'Work Programme'!$A$8:$A$207,'Work Programme'!$B$8:$B$207))</f>
        <v/>
      </c>
      <c r="N68" s="150"/>
      <c r="O68" s="151"/>
      <c r="P68" s="254" t="str">
        <f>IF(H68="","",VLOOKUP(H68,'Overview - Financial Statement'!$A$46:$B$60,2,FALSE))</f>
        <v/>
      </c>
      <c r="Q68" s="255" t="str">
        <f t="shared" si="0"/>
        <v/>
      </c>
      <c r="R68" s="153"/>
      <c r="S68" s="153"/>
      <c r="T68" s="238">
        <f t="shared" si="2"/>
        <v>0</v>
      </c>
      <c r="U68" s="193" t="s">
        <v>44</v>
      </c>
      <c r="V68" s="427"/>
      <c r="W68" s="193" t="str">
        <f t="shared" si="3"/>
        <v/>
      </c>
      <c r="X68" s="264" t="str">
        <f t="shared" si="4"/>
        <v>OK</v>
      </c>
      <c r="Y68" s="193" t="str">
        <f t="shared" si="5"/>
        <v/>
      </c>
      <c r="Z68" s="193" t="str">
        <f t="shared" si="6"/>
        <v/>
      </c>
      <c r="AA68" s="397" t="str">
        <f t="shared" si="7"/>
        <v/>
      </c>
      <c r="AB68" s="257" t="str">
        <f t="shared" si="8"/>
        <v/>
      </c>
      <c r="AC68" s="257" t="str">
        <f t="shared" si="9"/>
        <v/>
      </c>
      <c r="AD68" s="193" t="str">
        <f t="shared" si="10"/>
        <v>CHECK DATES</v>
      </c>
      <c r="AE68" s="257" t="str">
        <f t="shared" si="11"/>
        <v/>
      </c>
      <c r="AF68" s="286">
        <v>0</v>
      </c>
      <c r="AG68" s="257">
        <f t="shared" si="12"/>
        <v>0</v>
      </c>
      <c r="AH68" s="257" t="str">
        <f t="shared" si="13"/>
        <v/>
      </c>
      <c r="AI68" s="257">
        <f t="shared" si="14"/>
        <v>0</v>
      </c>
    </row>
    <row r="69" spans="1:35" x14ac:dyDescent="0.3">
      <c r="A69" s="287">
        <v>57</v>
      </c>
      <c r="B69" s="156"/>
      <c r="C69" s="150"/>
      <c r="D69" s="152"/>
      <c r="E69" s="150"/>
      <c r="F69" s="150"/>
      <c r="G69" s="152"/>
      <c r="H69" s="154"/>
      <c r="I69" s="155"/>
      <c r="J69" s="159"/>
      <c r="K69" s="159"/>
      <c r="L69" s="337"/>
      <c r="M69" s="343" t="str">
        <f>IF(L69="","",LOOKUP(L69,'Work Programme'!$A$8:$A$207,'Work Programme'!$B$8:$B$207))</f>
        <v/>
      </c>
      <c r="N69" s="150"/>
      <c r="O69" s="151"/>
      <c r="P69" s="254" t="str">
        <f>IF(H69="","",VLOOKUP(H69,'Overview - Financial Statement'!$A$46:$B$60,2,FALSE))</f>
        <v/>
      </c>
      <c r="Q69" s="255" t="str">
        <f t="shared" si="0"/>
        <v/>
      </c>
      <c r="R69" s="153"/>
      <c r="S69" s="153"/>
      <c r="T69" s="238">
        <f t="shared" si="2"/>
        <v>0</v>
      </c>
      <c r="U69" s="193" t="s">
        <v>44</v>
      </c>
      <c r="V69" s="427"/>
      <c r="W69" s="193" t="str">
        <f t="shared" si="3"/>
        <v/>
      </c>
      <c r="X69" s="264" t="str">
        <f t="shared" si="4"/>
        <v>OK</v>
      </c>
      <c r="Y69" s="193" t="str">
        <f t="shared" si="5"/>
        <v/>
      </c>
      <c r="Z69" s="193" t="str">
        <f t="shared" si="6"/>
        <v/>
      </c>
      <c r="AA69" s="397" t="str">
        <f t="shared" si="7"/>
        <v/>
      </c>
      <c r="AB69" s="257" t="str">
        <f t="shared" si="8"/>
        <v/>
      </c>
      <c r="AC69" s="257" t="str">
        <f t="shared" si="9"/>
        <v/>
      </c>
      <c r="AD69" s="193" t="str">
        <f t="shared" si="10"/>
        <v>CHECK DATES</v>
      </c>
      <c r="AE69" s="257" t="str">
        <f t="shared" si="11"/>
        <v/>
      </c>
      <c r="AF69" s="286">
        <v>0</v>
      </c>
      <c r="AG69" s="257">
        <f t="shared" si="12"/>
        <v>0</v>
      </c>
      <c r="AH69" s="257" t="str">
        <f t="shared" si="13"/>
        <v/>
      </c>
      <c r="AI69" s="257">
        <f t="shared" si="14"/>
        <v>0</v>
      </c>
    </row>
    <row r="70" spans="1:35" x14ac:dyDescent="0.3">
      <c r="A70" s="287">
        <v>58</v>
      </c>
      <c r="B70" s="156"/>
      <c r="C70" s="150"/>
      <c r="D70" s="152"/>
      <c r="E70" s="150"/>
      <c r="F70" s="150"/>
      <c r="G70" s="152"/>
      <c r="H70" s="154"/>
      <c r="I70" s="155"/>
      <c r="J70" s="159"/>
      <c r="K70" s="159"/>
      <c r="L70" s="337"/>
      <c r="M70" s="343" t="str">
        <f>IF(L70="","",LOOKUP(L70,'Work Programme'!$A$8:$A$207,'Work Programme'!$B$8:$B$207))</f>
        <v/>
      </c>
      <c r="N70" s="150"/>
      <c r="O70" s="151"/>
      <c r="P70" s="254" t="str">
        <f>IF(H70="","",VLOOKUP(H70,'Overview - Financial Statement'!$A$46:$B$60,2,FALSE))</f>
        <v/>
      </c>
      <c r="Q70" s="255" t="str">
        <f t="shared" si="0"/>
        <v/>
      </c>
      <c r="R70" s="153"/>
      <c r="S70" s="153"/>
      <c r="T70" s="238">
        <f t="shared" si="2"/>
        <v>0</v>
      </c>
      <c r="U70" s="193" t="s">
        <v>44</v>
      </c>
      <c r="V70" s="427"/>
      <c r="W70" s="193" t="str">
        <f t="shared" si="3"/>
        <v/>
      </c>
      <c r="X70" s="264" t="str">
        <f t="shared" si="4"/>
        <v>OK</v>
      </c>
      <c r="Y70" s="193" t="str">
        <f t="shared" si="5"/>
        <v/>
      </c>
      <c r="Z70" s="193" t="str">
        <f t="shared" si="6"/>
        <v/>
      </c>
      <c r="AA70" s="397" t="str">
        <f t="shared" si="7"/>
        <v/>
      </c>
      <c r="AB70" s="257" t="str">
        <f t="shared" si="8"/>
        <v/>
      </c>
      <c r="AC70" s="257" t="str">
        <f t="shared" si="9"/>
        <v/>
      </c>
      <c r="AD70" s="193" t="str">
        <f t="shared" si="10"/>
        <v>CHECK DATES</v>
      </c>
      <c r="AE70" s="257" t="str">
        <f t="shared" si="11"/>
        <v/>
      </c>
      <c r="AF70" s="286">
        <v>0</v>
      </c>
      <c r="AG70" s="257">
        <f t="shared" si="12"/>
        <v>0</v>
      </c>
      <c r="AH70" s="257" t="str">
        <f t="shared" si="13"/>
        <v/>
      </c>
      <c r="AI70" s="257">
        <f t="shared" si="14"/>
        <v>0</v>
      </c>
    </row>
    <row r="71" spans="1:35" x14ac:dyDescent="0.3">
      <c r="A71" s="287">
        <v>59</v>
      </c>
      <c r="B71" s="156"/>
      <c r="C71" s="150"/>
      <c r="D71" s="152"/>
      <c r="E71" s="150"/>
      <c r="F71" s="150"/>
      <c r="G71" s="152"/>
      <c r="H71" s="154"/>
      <c r="I71" s="155"/>
      <c r="J71" s="159"/>
      <c r="K71" s="159"/>
      <c r="L71" s="337"/>
      <c r="M71" s="343" t="str">
        <f>IF(L71="","",LOOKUP(L71,'Work Programme'!$A$8:$A$207,'Work Programme'!$B$8:$B$207))</f>
        <v/>
      </c>
      <c r="N71" s="150"/>
      <c r="O71" s="151"/>
      <c r="P71" s="254" t="str">
        <f>IF(H71="","",VLOOKUP(H71,'Overview - Financial Statement'!$A$46:$B$60,2,FALSE))</f>
        <v/>
      </c>
      <c r="Q71" s="255" t="str">
        <f t="shared" si="0"/>
        <v/>
      </c>
      <c r="R71" s="153"/>
      <c r="S71" s="153"/>
      <c r="T71" s="238">
        <f t="shared" si="2"/>
        <v>0</v>
      </c>
      <c r="U71" s="193" t="s">
        <v>44</v>
      </c>
      <c r="V71" s="427"/>
      <c r="W71" s="193" t="str">
        <f t="shared" si="3"/>
        <v/>
      </c>
      <c r="X71" s="264" t="str">
        <f t="shared" si="4"/>
        <v>OK</v>
      </c>
      <c r="Y71" s="193" t="str">
        <f t="shared" si="5"/>
        <v/>
      </c>
      <c r="Z71" s="193" t="str">
        <f t="shared" si="6"/>
        <v/>
      </c>
      <c r="AA71" s="397" t="str">
        <f t="shared" si="7"/>
        <v/>
      </c>
      <c r="AB71" s="257" t="str">
        <f t="shared" si="8"/>
        <v/>
      </c>
      <c r="AC71" s="257" t="str">
        <f t="shared" si="9"/>
        <v/>
      </c>
      <c r="AD71" s="193" t="str">
        <f t="shared" si="10"/>
        <v>CHECK DATES</v>
      </c>
      <c r="AE71" s="257" t="str">
        <f t="shared" si="11"/>
        <v/>
      </c>
      <c r="AF71" s="286">
        <v>0</v>
      </c>
      <c r="AG71" s="257">
        <f t="shared" si="12"/>
        <v>0</v>
      </c>
      <c r="AH71" s="257" t="str">
        <f t="shared" si="13"/>
        <v/>
      </c>
      <c r="AI71" s="257">
        <f t="shared" si="14"/>
        <v>0</v>
      </c>
    </row>
    <row r="72" spans="1:35" x14ac:dyDescent="0.3">
      <c r="A72" s="287">
        <v>60</v>
      </c>
      <c r="B72" s="156"/>
      <c r="C72" s="150"/>
      <c r="D72" s="152"/>
      <c r="E72" s="150"/>
      <c r="F72" s="150"/>
      <c r="G72" s="152"/>
      <c r="H72" s="154"/>
      <c r="I72" s="155"/>
      <c r="J72" s="159"/>
      <c r="K72" s="159"/>
      <c r="L72" s="337"/>
      <c r="M72" s="343" t="str">
        <f>IF(L72="","",LOOKUP(L72,'Work Programme'!$A$8:$A$207,'Work Programme'!$B$8:$B$207))</f>
        <v/>
      </c>
      <c r="N72" s="150"/>
      <c r="O72" s="151"/>
      <c r="P72" s="254" t="str">
        <f>IF(H72="","",VLOOKUP(H72,'Overview - Financial Statement'!$A$46:$B$60,2,FALSE))</f>
        <v/>
      </c>
      <c r="Q72" s="255" t="str">
        <f t="shared" si="0"/>
        <v/>
      </c>
      <c r="R72" s="153"/>
      <c r="S72" s="153"/>
      <c r="T72" s="238">
        <f t="shared" si="2"/>
        <v>0</v>
      </c>
      <c r="U72" s="193" t="s">
        <v>44</v>
      </c>
      <c r="V72" s="427"/>
      <c r="W72" s="193" t="str">
        <f t="shared" si="3"/>
        <v/>
      </c>
      <c r="X72" s="264" t="str">
        <f t="shared" si="4"/>
        <v>OK</v>
      </c>
      <c r="Y72" s="193" t="str">
        <f t="shared" si="5"/>
        <v/>
      </c>
      <c r="Z72" s="193" t="str">
        <f t="shared" si="6"/>
        <v/>
      </c>
      <c r="AA72" s="397" t="str">
        <f t="shared" si="7"/>
        <v/>
      </c>
      <c r="AB72" s="257" t="str">
        <f t="shared" si="8"/>
        <v/>
      </c>
      <c r="AC72" s="257" t="str">
        <f t="shared" si="9"/>
        <v/>
      </c>
      <c r="AD72" s="193" t="str">
        <f t="shared" si="10"/>
        <v>CHECK DATES</v>
      </c>
      <c r="AE72" s="257" t="str">
        <f t="shared" si="11"/>
        <v/>
      </c>
      <c r="AF72" s="286">
        <v>0</v>
      </c>
      <c r="AG72" s="257">
        <f t="shared" si="12"/>
        <v>0</v>
      </c>
      <c r="AH72" s="257" t="str">
        <f t="shared" si="13"/>
        <v/>
      </c>
      <c r="AI72" s="257">
        <f t="shared" si="14"/>
        <v>0</v>
      </c>
    </row>
    <row r="73" spans="1:35" x14ac:dyDescent="0.3">
      <c r="A73" s="287">
        <v>61</v>
      </c>
      <c r="B73" s="156"/>
      <c r="C73" s="150"/>
      <c r="D73" s="152"/>
      <c r="E73" s="150"/>
      <c r="F73" s="150"/>
      <c r="G73" s="152"/>
      <c r="H73" s="154"/>
      <c r="I73" s="155"/>
      <c r="J73" s="159"/>
      <c r="K73" s="159"/>
      <c r="L73" s="337"/>
      <c r="M73" s="343" t="str">
        <f>IF(L73="","",LOOKUP(L73,'Work Programme'!$A$8:$A$207,'Work Programme'!$B$8:$B$207))</f>
        <v/>
      </c>
      <c r="N73" s="150"/>
      <c r="O73" s="151"/>
      <c r="P73" s="254" t="str">
        <f>IF(H73="","",VLOOKUP(H73,'Overview - Financial Statement'!$A$46:$B$60,2,FALSE))</f>
        <v/>
      </c>
      <c r="Q73" s="255" t="str">
        <f t="shared" si="0"/>
        <v/>
      </c>
      <c r="R73" s="153"/>
      <c r="S73" s="153"/>
      <c r="T73" s="238">
        <f t="shared" si="2"/>
        <v>0</v>
      </c>
      <c r="U73" s="193" t="s">
        <v>44</v>
      </c>
      <c r="V73" s="427"/>
      <c r="W73" s="193" t="str">
        <f t="shared" si="3"/>
        <v/>
      </c>
      <c r="X73" s="264" t="str">
        <f t="shared" si="4"/>
        <v>OK</v>
      </c>
      <c r="Y73" s="193" t="str">
        <f t="shared" si="5"/>
        <v/>
      </c>
      <c r="Z73" s="193" t="str">
        <f t="shared" si="6"/>
        <v/>
      </c>
      <c r="AA73" s="397" t="str">
        <f t="shared" si="7"/>
        <v/>
      </c>
      <c r="AB73" s="257" t="str">
        <f t="shared" si="8"/>
        <v/>
      </c>
      <c r="AC73" s="257" t="str">
        <f t="shared" si="9"/>
        <v/>
      </c>
      <c r="AD73" s="193" t="str">
        <f t="shared" si="10"/>
        <v>CHECK DATES</v>
      </c>
      <c r="AE73" s="257" t="str">
        <f t="shared" si="11"/>
        <v/>
      </c>
      <c r="AF73" s="286">
        <v>0</v>
      </c>
      <c r="AG73" s="257">
        <f t="shared" si="12"/>
        <v>0</v>
      </c>
      <c r="AH73" s="257" t="str">
        <f t="shared" si="13"/>
        <v/>
      </c>
      <c r="AI73" s="257">
        <f t="shared" si="14"/>
        <v>0</v>
      </c>
    </row>
    <row r="74" spans="1:35" x14ac:dyDescent="0.3">
      <c r="A74" s="287">
        <v>62</v>
      </c>
      <c r="B74" s="156"/>
      <c r="C74" s="150"/>
      <c r="D74" s="152"/>
      <c r="E74" s="150"/>
      <c r="F74" s="150"/>
      <c r="G74" s="152"/>
      <c r="H74" s="154"/>
      <c r="I74" s="155"/>
      <c r="J74" s="159"/>
      <c r="K74" s="159"/>
      <c r="L74" s="337"/>
      <c r="M74" s="343" t="str">
        <f>IF(L74="","",LOOKUP(L74,'Work Programme'!$A$8:$A$207,'Work Programme'!$B$8:$B$207))</f>
        <v/>
      </c>
      <c r="N74" s="150"/>
      <c r="O74" s="151"/>
      <c r="P74" s="254" t="str">
        <f>IF(H74="","",VLOOKUP(H74,'Overview - Financial Statement'!$A$46:$B$60,2,FALSE))</f>
        <v/>
      </c>
      <c r="Q74" s="255" t="str">
        <f t="shared" si="0"/>
        <v/>
      </c>
      <c r="R74" s="153"/>
      <c r="S74" s="153"/>
      <c r="T74" s="238">
        <f t="shared" si="2"/>
        <v>0</v>
      </c>
      <c r="U74" s="193" t="s">
        <v>44</v>
      </c>
      <c r="V74" s="427"/>
      <c r="W74" s="193" t="str">
        <f t="shared" si="3"/>
        <v/>
      </c>
      <c r="X74" s="264" t="str">
        <f t="shared" si="4"/>
        <v>OK</v>
      </c>
      <c r="Y74" s="193" t="str">
        <f t="shared" si="5"/>
        <v/>
      </c>
      <c r="Z74" s="193" t="str">
        <f t="shared" si="6"/>
        <v/>
      </c>
      <c r="AA74" s="397" t="str">
        <f t="shared" si="7"/>
        <v/>
      </c>
      <c r="AB74" s="257" t="str">
        <f t="shared" si="8"/>
        <v/>
      </c>
      <c r="AC74" s="257" t="str">
        <f t="shared" si="9"/>
        <v/>
      </c>
      <c r="AD74" s="193" t="str">
        <f t="shared" si="10"/>
        <v>CHECK DATES</v>
      </c>
      <c r="AE74" s="257" t="str">
        <f t="shared" si="11"/>
        <v/>
      </c>
      <c r="AF74" s="286">
        <v>0</v>
      </c>
      <c r="AG74" s="257">
        <f t="shared" si="12"/>
        <v>0</v>
      </c>
      <c r="AH74" s="257" t="str">
        <f t="shared" si="13"/>
        <v/>
      </c>
      <c r="AI74" s="257">
        <f t="shared" si="14"/>
        <v>0</v>
      </c>
    </row>
    <row r="75" spans="1:35" x14ac:dyDescent="0.3">
      <c r="A75" s="287">
        <v>63</v>
      </c>
      <c r="B75" s="156"/>
      <c r="C75" s="150"/>
      <c r="D75" s="152"/>
      <c r="E75" s="150"/>
      <c r="F75" s="150"/>
      <c r="G75" s="152"/>
      <c r="H75" s="154"/>
      <c r="I75" s="155"/>
      <c r="J75" s="159"/>
      <c r="K75" s="159"/>
      <c r="L75" s="337"/>
      <c r="M75" s="343" t="str">
        <f>IF(L75="","",LOOKUP(L75,'Work Programme'!$A$8:$A$207,'Work Programme'!$B$8:$B$207))</f>
        <v/>
      </c>
      <c r="N75" s="150"/>
      <c r="O75" s="151"/>
      <c r="P75" s="254" t="str">
        <f>IF(H75="","",VLOOKUP(H75,'Overview - Financial Statement'!$A$46:$B$60,2,FALSE))</f>
        <v/>
      </c>
      <c r="Q75" s="255" t="str">
        <f t="shared" si="0"/>
        <v/>
      </c>
      <c r="R75" s="153"/>
      <c r="S75" s="153"/>
      <c r="T75" s="238">
        <f t="shared" si="2"/>
        <v>0</v>
      </c>
      <c r="U75" s="193" t="s">
        <v>44</v>
      </c>
      <c r="V75" s="427"/>
      <c r="W75" s="193" t="str">
        <f t="shared" si="3"/>
        <v/>
      </c>
      <c r="X75" s="264" t="str">
        <f t="shared" si="4"/>
        <v>OK</v>
      </c>
      <c r="Y75" s="193" t="str">
        <f t="shared" si="5"/>
        <v/>
      </c>
      <c r="Z75" s="193" t="str">
        <f t="shared" si="6"/>
        <v/>
      </c>
      <c r="AA75" s="397" t="str">
        <f t="shared" si="7"/>
        <v/>
      </c>
      <c r="AB75" s="257" t="str">
        <f t="shared" si="8"/>
        <v/>
      </c>
      <c r="AC75" s="257" t="str">
        <f t="shared" si="9"/>
        <v/>
      </c>
      <c r="AD75" s="193" t="str">
        <f t="shared" si="10"/>
        <v>CHECK DATES</v>
      </c>
      <c r="AE75" s="257" t="str">
        <f t="shared" si="11"/>
        <v/>
      </c>
      <c r="AF75" s="286">
        <v>0</v>
      </c>
      <c r="AG75" s="257">
        <f t="shared" si="12"/>
        <v>0</v>
      </c>
      <c r="AH75" s="257" t="str">
        <f t="shared" si="13"/>
        <v/>
      </c>
      <c r="AI75" s="257">
        <f t="shared" si="14"/>
        <v>0</v>
      </c>
    </row>
    <row r="76" spans="1:35" x14ac:dyDescent="0.3">
      <c r="A76" s="287">
        <v>64</v>
      </c>
      <c r="B76" s="156"/>
      <c r="C76" s="150"/>
      <c r="D76" s="152"/>
      <c r="E76" s="150"/>
      <c r="F76" s="150"/>
      <c r="G76" s="152"/>
      <c r="H76" s="154"/>
      <c r="I76" s="155"/>
      <c r="J76" s="159"/>
      <c r="K76" s="159"/>
      <c r="L76" s="337"/>
      <c r="M76" s="343" t="str">
        <f>IF(L76="","",LOOKUP(L76,'Work Programme'!$A$8:$A$207,'Work Programme'!$B$8:$B$207))</f>
        <v/>
      </c>
      <c r="N76" s="150"/>
      <c r="O76" s="151"/>
      <c r="P76" s="254" t="str">
        <f>IF(H76="","",VLOOKUP(H76,'Overview - Financial Statement'!$A$46:$B$60,2,FALSE))</f>
        <v/>
      </c>
      <c r="Q76" s="255" t="str">
        <f t="shared" si="0"/>
        <v/>
      </c>
      <c r="R76" s="153"/>
      <c r="S76" s="153"/>
      <c r="T76" s="238">
        <f t="shared" si="2"/>
        <v>0</v>
      </c>
      <c r="U76" s="193" t="s">
        <v>44</v>
      </c>
      <c r="V76" s="427"/>
      <c r="W76" s="193" t="str">
        <f t="shared" si="3"/>
        <v/>
      </c>
      <c r="X76" s="264" t="str">
        <f t="shared" si="4"/>
        <v>OK</v>
      </c>
      <c r="Y76" s="193" t="str">
        <f t="shared" si="5"/>
        <v/>
      </c>
      <c r="Z76" s="193" t="str">
        <f t="shared" si="6"/>
        <v/>
      </c>
      <c r="AA76" s="397" t="str">
        <f t="shared" si="7"/>
        <v/>
      </c>
      <c r="AB76" s="257" t="str">
        <f t="shared" si="8"/>
        <v/>
      </c>
      <c r="AC76" s="257" t="str">
        <f t="shared" si="9"/>
        <v/>
      </c>
      <c r="AD76" s="193" t="str">
        <f t="shared" si="10"/>
        <v>CHECK DATES</v>
      </c>
      <c r="AE76" s="257" t="str">
        <f t="shared" si="11"/>
        <v/>
      </c>
      <c r="AF76" s="286">
        <v>0</v>
      </c>
      <c r="AG76" s="257">
        <f t="shared" si="12"/>
        <v>0</v>
      </c>
      <c r="AH76" s="257" t="str">
        <f t="shared" si="13"/>
        <v/>
      </c>
      <c r="AI76" s="257">
        <f t="shared" si="14"/>
        <v>0</v>
      </c>
    </row>
    <row r="77" spans="1:35" x14ac:dyDescent="0.3">
      <c r="A77" s="287">
        <v>65</v>
      </c>
      <c r="B77" s="156"/>
      <c r="C77" s="150"/>
      <c r="D77" s="152"/>
      <c r="E77" s="150"/>
      <c r="F77" s="150"/>
      <c r="G77" s="152"/>
      <c r="H77" s="154"/>
      <c r="I77" s="155"/>
      <c r="J77" s="159"/>
      <c r="K77" s="159"/>
      <c r="L77" s="337"/>
      <c r="M77" s="343" t="str">
        <f>IF(L77="","",LOOKUP(L77,'Work Programme'!$A$8:$A$207,'Work Programme'!$B$8:$B$207))</f>
        <v/>
      </c>
      <c r="N77" s="150"/>
      <c r="O77" s="151"/>
      <c r="P77" s="254" t="str">
        <f>IF(H77="","",VLOOKUP(H77,'Overview - Financial Statement'!$A$46:$B$60,2,FALSE))</f>
        <v/>
      </c>
      <c r="Q77" s="255" t="str">
        <f t="shared" ref="Q77:Q140" si="15">IF(P77="","",I77/P77)</f>
        <v/>
      </c>
      <c r="R77" s="153"/>
      <c r="S77" s="153"/>
      <c r="T77" s="238">
        <f t="shared" si="2"/>
        <v>0</v>
      </c>
      <c r="U77" s="193" t="s">
        <v>44</v>
      </c>
      <c r="V77" s="427"/>
      <c r="W77" s="193" t="str">
        <f t="shared" si="3"/>
        <v/>
      </c>
      <c r="X77" s="264" t="str">
        <f t="shared" si="4"/>
        <v>OK</v>
      </c>
      <c r="Y77" s="193" t="str">
        <f t="shared" si="5"/>
        <v/>
      </c>
      <c r="Z77" s="193" t="str">
        <f t="shared" si="6"/>
        <v/>
      </c>
      <c r="AA77" s="397" t="str">
        <f t="shared" si="7"/>
        <v/>
      </c>
      <c r="AB77" s="257" t="str">
        <f t="shared" si="8"/>
        <v/>
      </c>
      <c r="AC77" s="257" t="str">
        <f t="shared" si="9"/>
        <v/>
      </c>
      <c r="AD77" s="193" t="str">
        <f t="shared" si="10"/>
        <v>CHECK DATES</v>
      </c>
      <c r="AE77" s="257" t="str">
        <f t="shared" si="11"/>
        <v/>
      </c>
      <c r="AF77" s="286">
        <v>0</v>
      </c>
      <c r="AG77" s="257">
        <f t="shared" si="12"/>
        <v>0</v>
      </c>
      <c r="AH77" s="257" t="str">
        <f t="shared" si="13"/>
        <v/>
      </c>
      <c r="AI77" s="257">
        <f t="shared" si="14"/>
        <v>0</v>
      </c>
    </row>
    <row r="78" spans="1:35" x14ac:dyDescent="0.3">
      <c r="A78" s="287">
        <v>66</v>
      </c>
      <c r="B78" s="156"/>
      <c r="C78" s="150"/>
      <c r="D78" s="152"/>
      <c r="E78" s="150"/>
      <c r="F78" s="150"/>
      <c r="G78" s="152"/>
      <c r="H78" s="154"/>
      <c r="I78" s="155"/>
      <c r="J78" s="159"/>
      <c r="K78" s="159"/>
      <c r="L78" s="337"/>
      <c r="M78" s="343" t="str">
        <f>IF(L78="","",LOOKUP(L78,'Work Programme'!$A$8:$A$207,'Work Programme'!$B$8:$B$207))</f>
        <v/>
      </c>
      <c r="N78" s="150"/>
      <c r="O78" s="151"/>
      <c r="P78" s="254" t="str">
        <f>IF(H78="","",VLOOKUP(H78,'Overview - Financial Statement'!$A$46:$B$60,2,FALSE))</f>
        <v/>
      </c>
      <c r="Q78" s="255" t="str">
        <f t="shared" si="15"/>
        <v/>
      </c>
      <c r="R78" s="153"/>
      <c r="S78" s="153"/>
      <c r="T78" s="238">
        <f t="shared" si="2"/>
        <v>0</v>
      </c>
      <c r="U78" s="193" t="s">
        <v>44</v>
      </c>
      <c r="V78" s="427"/>
      <c r="W78" s="193" t="str">
        <f t="shared" si="3"/>
        <v/>
      </c>
      <c r="X78" s="264" t="str">
        <f t="shared" si="4"/>
        <v>OK</v>
      </c>
      <c r="Y78" s="193" t="str">
        <f t="shared" si="5"/>
        <v/>
      </c>
      <c r="Z78" s="193" t="str">
        <f t="shared" si="6"/>
        <v/>
      </c>
      <c r="AA78" s="397" t="str">
        <f t="shared" si="7"/>
        <v/>
      </c>
      <c r="AB78" s="257" t="str">
        <f t="shared" si="8"/>
        <v/>
      </c>
      <c r="AC78" s="257" t="str">
        <f t="shared" si="9"/>
        <v/>
      </c>
      <c r="AD78" s="193" t="str">
        <f t="shared" si="10"/>
        <v>CHECK DATES</v>
      </c>
      <c r="AE78" s="257" t="str">
        <f t="shared" si="11"/>
        <v/>
      </c>
      <c r="AF78" s="286">
        <v>0</v>
      </c>
      <c r="AG78" s="257">
        <f t="shared" si="12"/>
        <v>0</v>
      </c>
      <c r="AH78" s="257" t="str">
        <f t="shared" si="13"/>
        <v/>
      </c>
      <c r="AI78" s="257">
        <f t="shared" si="14"/>
        <v>0</v>
      </c>
    </row>
    <row r="79" spans="1:35" x14ac:dyDescent="0.3">
      <c r="A79" s="287">
        <v>67</v>
      </c>
      <c r="B79" s="156"/>
      <c r="C79" s="150"/>
      <c r="D79" s="152"/>
      <c r="E79" s="150"/>
      <c r="F79" s="150"/>
      <c r="G79" s="152"/>
      <c r="H79" s="154"/>
      <c r="I79" s="155"/>
      <c r="J79" s="159"/>
      <c r="K79" s="159"/>
      <c r="L79" s="337"/>
      <c r="M79" s="343" t="str">
        <f>IF(L79="","",LOOKUP(L79,'Work Programme'!$A$8:$A$207,'Work Programme'!$B$8:$B$207))</f>
        <v/>
      </c>
      <c r="N79" s="150"/>
      <c r="O79" s="151"/>
      <c r="P79" s="254" t="str">
        <f>IF(H79="","",VLOOKUP(H79,'Overview - Financial Statement'!$A$46:$B$60,2,FALSE))</f>
        <v/>
      </c>
      <c r="Q79" s="255" t="str">
        <f t="shared" si="15"/>
        <v/>
      </c>
      <c r="R79" s="153"/>
      <c r="S79" s="153"/>
      <c r="T79" s="238">
        <f t="shared" ref="T79:T142" si="16">IF(R79="YES",Q79,0)</f>
        <v>0</v>
      </c>
      <c r="U79" s="193" t="s">
        <v>44</v>
      </c>
      <c r="V79" s="427"/>
      <c r="W79" s="193" t="str">
        <f t="shared" si="3"/>
        <v/>
      </c>
      <c r="X79" s="264" t="str">
        <f t="shared" si="4"/>
        <v>OK</v>
      </c>
      <c r="Y79" s="193" t="str">
        <f t="shared" si="5"/>
        <v/>
      </c>
      <c r="Z79" s="193" t="str">
        <f t="shared" si="6"/>
        <v/>
      </c>
      <c r="AA79" s="397" t="str">
        <f t="shared" si="7"/>
        <v/>
      </c>
      <c r="AB79" s="257" t="str">
        <f t="shared" si="8"/>
        <v/>
      </c>
      <c r="AC79" s="257" t="str">
        <f t="shared" si="9"/>
        <v/>
      </c>
      <c r="AD79" s="193" t="str">
        <f t="shared" si="10"/>
        <v>CHECK DATES</v>
      </c>
      <c r="AE79" s="257" t="str">
        <f t="shared" si="11"/>
        <v/>
      </c>
      <c r="AF79" s="286">
        <v>0</v>
      </c>
      <c r="AG79" s="257">
        <f t="shared" si="12"/>
        <v>0</v>
      </c>
      <c r="AH79" s="257" t="str">
        <f t="shared" si="13"/>
        <v/>
      </c>
      <c r="AI79" s="257">
        <f t="shared" si="14"/>
        <v>0</v>
      </c>
    </row>
    <row r="80" spans="1:35" x14ac:dyDescent="0.3">
      <c r="A80" s="287">
        <v>68</v>
      </c>
      <c r="B80" s="156"/>
      <c r="C80" s="150"/>
      <c r="D80" s="152"/>
      <c r="E80" s="150"/>
      <c r="F80" s="150"/>
      <c r="G80" s="152"/>
      <c r="H80" s="154"/>
      <c r="I80" s="155"/>
      <c r="J80" s="159"/>
      <c r="K80" s="159"/>
      <c r="L80" s="337"/>
      <c r="M80" s="343" t="str">
        <f>IF(L80="","",LOOKUP(L80,'Work Programme'!$A$8:$A$207,'Work Programme'!$B$8:$B$207))</f>
        <v/>
      </c>
      <c r="N80" s="150"/>
      <c r="O80" s="151"/>
      <c r="P80" s="254" t="str">
        <f>IF(H80="","",VLOOKUP(H80,'Overview - Financial Statement'!$A$46:$B$60,2,FALSE))</f>
        <v/>
      </c>
      <c r="Q80" s="255" t="str">
        <f t="shared" si="15"/>
        <v/>
      </c>
      <c r="R80" s="153"/>
      <c r="S80" s="153"/>
      <c r="T80" s="238">
        <f t="shared" si="16"/>
        <v>0</v>
      </c>
      <c r="U80" s="193" t="s">
        <v>44</v>
      </c>
      <c r="V80" s="427"/>
      <c r="W80" s="193" t="str">
        <f t="shared" ref="W80:W143" si="17">IF(Q80="","",IF(D80="","CHECK DATES","OK"))</f>
        <v/>
      </c>
      <c r="X80" s="264" t="str">
        <f t="shared" ref="X80:X143" si="18">IF(D80-(J80)&lt;0,"a posteriori ?","OK")</f>
        <v>OK</v>
      </c>
      <c r="Y80" s="193" t="str">
        <f t="shared" ref="Y80:Y143" si="19">IF(Q80="","",(IF(OR(J80&lt;=($F$4-1),J80&gt;=($H$4+1),K80&lt;=($F$4-1),K80&gt;=($H$4+1)),"CHECK DATES","OK")))</f>
        <v/>
      </c>
      <c r="Z80" s="193" t="str">
        <f t="shared" ref="Z80:Z143" si="20">IF(H80="","",H80)</f>
        <v/>
      </c>
      <c r="AA80" s="397" t="str">
        <f t="shared" ref="AA80:AA143" si="21">IF(H80="","",IF(HLOOKUP(H80,$V$4:$AJ$5,2,FALSE)="",P80,IF(P80&lt;&gt;HLOOKUP(H80,$V$4:$AJ$5,2,FALSE),HLOOKUP(H80,$V$4:$AJ$5,2,FALSE),P80)))</f>
        <v/>
      </c>
      <c r="AB80" s="257" t="str">
        <f t="shared" ref="AB80:AB143" si="22">IF(P80="","",IF(AA80=1,Q80,I80/AA80))</f>
        <v/>
      </c>
      <c r="AC80" s="257" t="str">
        <f t="shared" ref="AC80:AC143" si="23">IF(AB80="","",IF(AA80=1,0,AB80-Q80))</f>
        <v/>
      </c>
      <c r="AD80" s="193" t="str">
        <f t="shared" ref="AD80:AD143" si="24">IF(Q80=0,"",(IF(G80="","CHECK DATES","OK")))</f>
        <v>CHECK DATES</v>
      </c>
      <c r="AE80" s="257" t="str">
        <f t="shared" ref="AE80:AE143" si="25">IF(OR(U80="NO",Y80="CHECK DATES",AD80="CHECK DATES"),AB80,"")</f>
        <v/>
      </c>
      <c r="AF80" s="286">
        <v>0</v>
      </c>
      <c r="AG80" s="257">
        <f t="shared" ref="AG80:AG143" si="26">IF(OR(U80="NO",AE80&gt;0,AF80&gt;0)*(AND(OR(R80="NO",R80=""))),SUM(AE80:AF80),"")</f>
        <v>0</v>
      </c>
      <c r="AH80" s="257" t="str">
        <f t="shared" ref="AH80:AH143" si="27">IF(OR(U80="NO",AE80&gt;0,AF80&gt;0)*(AND(OR(R80="YES"))),SUM(AE80:AF80),"")</f>
        <v/>
      </c>
      <c r="AI80" s="257">
        <f t="shared" ref="AI80:AI143" si="28">IF(R80="YES",AB80,0)</f>
        <v>0</v>
      </c>
    </row>
    <row r="81" spans="1:35" x14ac:dyDescent="0.3">
      <c r="A81" s="287">
        <v>69</v>
      </c>
      <c r="B81" s="156"/>
      <c r="C81" s="150"/>
      <c r="D81" s="152"/>
      <c r="E81" s="150"/>
      <c r="F81" s="150"/>
      <c r="G81" s="152"/>
      <c r="H81" s="154"/>
      <c r="I81" s="155"/>
      <c r="J81" s="159"/>
      <c r="K81" s="159"/>
      <c r="L81" s="337"/>
      <c r="M81" s="343" t="str">
        <f>IF(L81="","",LOOKUP(L81,'Work Programme'!$A$8:$A$207,'Work Programme'!$B$8:$B$207))</f>
        <v/>
      </c>
      <c r="N81" s="150"/>
      <c r="O81" s="151"/>
      <c r="P81" s="254" t="str">
        <f>IF(H81="","",VLOOKUP(H81,'Overview - Financial Statement'!$A$46:$B$60,2,FALSE))</f>
        <v/>
      </c>
      <c r="Q81" s="255" t="str">
        <f t="shared" si="15"/>
        <v/>
      </c>
      <c r="R81" s="153"/>
      <c r="S81" s="153"/>
      <c r="T81" s="238">
        <f t="shared" si="16"/>
        <v>0</v>
      </c>
      <c r="U81" s="193" t="s">
        <v>44</v>
      </c>
      <c r="V81" s="427"/>
      <c r="W81" s="193" t="str">
        <f t="shared" si="17"/>
        <v/>
      </c>
      <c r="X81" s="264" t="str">
        <f t="shared" si="18"/>
        <v>OK</v>
      </c>
      <c r="Y81" s="193" t="str">
        <f t="shared" si="19"/>
        <v/>
      </c>
      <c r="Z81" s="193" t="str">
        <f t="shared" si="20"/>
        <v/>
      </c>
      <c r="AA81" s="397" t="str">
        <f t="shared" si="21"/>
        <v/>
      </c>
      <c r="AB81" s="257" t="str">
        <f t="shared" si="22"/>
        <v/>
      </c>
      <c r="AC81" s="257" t="str">
        <f t="shared" si="23"/>
        <v/>
      </c>
      <c r="AD81" s="193" t="str">
        <f t="shared" si="24"/>
        <v>CHECK DATES</v>
      </c>
      <c r="AE81" s="257" t="str">
        <f t="shared" si="25"/>
        <v/>
      </c>
      <c r="AF81" s="286">
        <v>0</v>
      </c>
      <c r="AG81" s="257">
        <f t="shared" si="26"/>
        <v>0</v>
      </c>
      <c r="AH81" s="257" t="str">
        <f t="shared" si="27"/>
        <v/>
      </c>
      <c r="AI81" s="257">
        <f t="shared" si="28"/>
        <v>0</v>
      </c>
    </row>
    <row r="82" spans="1:35" x14ac:dyDescent="0.3">
      <c r="A82" s="287">
        <v>70</v>
      </c>
      <c r="B82" s="156"/>
      <c r="C82" s="150"/>
      <c r="D82" s="152"/>
      <c r="E82" s="150"/>
      <c r="F82" s="150"/>
      <c r="G82" s="152"/>
      <c r="H82" s="154"/>
      <c r="I82" s="155"/>
      <c r="J82" s="159"/>
      <c r="K82" s="159"/>
      <c r="L82" s="337"/>
      <c r="M82" s="343" t="str">
        <f>IF(L82="","",LOOKUP(L82,'Work Programme'!$A$8:$A$207,'Work Programme'!$B$8:$B$207))</f>
        <v/>
      </c>
      <c r="N82" s="150"/>
      <c r="O82" s="151"/>
      <c r="P82" s="254" t="str">
        <f>IF(H82="","",VLOOKUP(H82,'Overview - Financial Statement'!$A$46:$B$60,2,FALSE))</f>
        <v/>
      </c>
      <c r="Q82" s="255" t="str">
        <f t="shared" si="15"/>
        <v/>
      </c>
      <c r="R82" s="153"/>
      <c r="S82" s="153"/>
      <c r="T82" s="238">
        <f t="shared" si="16"/>
        <v>0</v>
      </c>
      <c r="U82" s="193" t="s">
        <v>44</v>
      </c>
      <c r="V82" s="427"/>
      <c r="W82" s="193" t="str">
        <f t="shared" si="17"/>
        <v/>
      </c>
      <c r="X82" s="264" t="str">
        <f t="shared" si="18"/>
        <v>OK</v>
      </c>
      <c r="Y82" s="193" t="str">
        <f t="shared" si="19"/>
        <v/>
      </c>
      <c r="Z82" s="193" t="str">
        <f t="shared" si="20"/>
        <v/>
      </c>
      <c r="AA82" s="397" t="str">
        <f t="shared" si="21"/>
        <v/>
      </c>
      <c r="AB82" s="257" t="str">
        <f t="shared" si="22"/>
        <v/>
      </c>
      <c r="AC82" s="257" t="str">
        <f t="shared" si="23"/>
        <v/>
      </c>
      <c r="AD82" s="193" t="str">
        <f t="shared" si="24"/>
        <v>CHECK DATES</v>
      </c>
      <c r="AE82" s="257" t="str">
        <f t="shared" si="25"/>
        <v/>
      </c>
      <c r="AF82" s="286">
        <v>0</v>
      </c>
      <c r="AG82" s="257">
        <f t="shared" si="26"/>
        <v>0</v>
      </c>
      <c r="AH82" s="257" t="str">
        <f t="shared" si="27"/>
        <v/>
      </c>
      <c r="AI82" s="257">
        <f t="shared" si="28"/>
        <v>0</v>
      </c>
    </row>
    <row r="83" spans="1:35" x14ac:dyDescent="0.3">
      <c r="A83" s="287">
        <v>71</v>
      </c>
      <c r="B83" s="156"/>
      <c r="C83" s="150"/>
      <c r="D83" s="152"/>
      <c r="E83" s="150"/>
      <c r="F83" s="150"/>
      <c r="G83" s="152"/>
      <c r="H83" s="154"/>
      <c r="I83" s="155"/>
      <c r="J83" s="159"/>
      <c r="K83" s="159"/>
      <c r="L83" s="337"/>
      <c r="M83" s="343" t="str">
        <f>IF(L83="","",LOOKUP(L83,'Work Programme'!$A$8:$A$207,'Work Programme'!$B$8:$B$207))</f>
        <v/>
      </c>
      <c r="N83" s="150"/>
      <c r="O83" s="151"/>
      <c r="P83" s="254" t="str">
        <f>IF(H83="","",VLOOKUP(H83,'Overview - Financial Statement'!$A$46:$B$60,2,FALSE))</f>
        <v/>
      </c>
      <c r="Q83" s="255" t="str">
        <f t="shared" si="15"/>
        <v/>
      </c>
      <c r="R83" s="153"/>
      <c r="S83" s="153"/>
      <c r="T83" s="238">
        <f t="shared" si="16"/>
        <v>0</v>
      </c>
      <c r="U83" s="193" t="s">
        <v>44</v>
      </c>
      <c r="V83" s="427"/>
      <c r="W83" s="193" t="str">
        <f t="shared" si="17"/>
        <v/>
      </c>
      <c r="X83" s="264" t="str">
        <f t="shared" si="18"/>
        <v>OK</v>
      </c>
      <c r="Y83" s="193" t="str">
        <f t="shared" si="19"/>
        <v/>
      </c>
      <c r="Z83" s="193" t="str">
        <f t="shared" si="20"/>
        <v/>
      </c>
      <c r="AA83" s="397" t="str">
        <f t="shared" si="21"/>
        <v/>
      </c>
      <c r="AB83" s="257" t="str">
        <f t="shared" si="22"/>
        <v/>
      </c>
      <c r="AC83" s="257" t="str">
        <f t="shared" si="23"/>
        <v/>
      </c>
      <c r="AD83" s="193" t="str">
        <f t="shared" si="24"/>
        <v>CHECK DATES</v>
      </c>
      <c r="AE83" s="257" t="str">
        <f t="shared" si="25"/>
        <v/>
      </c>
      <c r="AF83" s="286">
        <v>0</v>
      </c>
      <c r="AG83" s="257">
        <f t="shared" si="26"/>
        <v>0</v>
      </c>
      <c r="AH83" s="257" t="str">
        <f t="shared" si="27"/>
        <v/>
      </c>
      <c r="AI83" s="257">
        <f t="shared" si="28"/>
        <v>0</v>
      </c>
    </row>
    <row r="84" spans="1:35" x14ac:dyDescent="0.3">
      <c r="A84" s="287">
        <v>72</v>
      </c>
      <c r="B84" s="156"/>
      <c r="C84" s="150"/>
      <c r="D84" s="152"/>
      <c r="E84" s="150"/>
      <c r="F84" s="150"/>
      <c r="G84" s="152"/>
      <c r="H84" s="154"/>
      <c r="I84" s="155"/>
      <c r="J84" s="159"/>
      <c r="K84" s="159"/>
      <c r="L84" s="337"/>
      <c r="M84" s="343" t="str">
        <f>IF(L84="","",LOOKUP(L84,'Work Programme'!$A$8:$A$207,'Work Programme'!$B$8:$B$207))</f>
        <v/>
      </c>
      <c r="N84" s="150"/>
      <c r="O84" s="151"/>
      <c r="P84" s="254" t="str">
        <f>IF(H84="","",VLOOKUP(H84,'Overview - Financial Statement'!$A$46:$B$60,2,FALSE))</f>
        <v/>
      </c>
      <c r="Q84" s="255" t="str">
        <f t="shared" si="15"/>
        <v/>
      </c>
      <c r="R84" s="153"/>
      <c r="S84" s="153"/>
      <c r="T84" s="238">
        <f t="shared" si="16"/>
        <v>0</v>
      </c>
      <c r="U84" s="193" t="s">
        <v>44</v>
      </c>
      <c r="V84" s="427"/>
      <c r="W84" s="193" t="str">
        <f t="shared" si="17"/>
        <v/>
      </c>
      <c r="X84" s="264" t="str">
        <f t="shared" si="18"/>
        <v>OK</v>
      </c>
      <c r="Y84" s="193" t="str">
        <f t="shared" si="19"/>
        <v/>
      </c>
      <c r="Z84" s="193" t="str">
        <f t="shared" si="20"/>
        <v/>
      </c>
      <c r="AA84" s="397" t="str">
        <f t="shared" si="21"/>
        <v/>
      </c>
      <c r="AB84" s="257" t="str">
        <f t="shared" si="22"/>
        <v/>
      </c>
      <c r="AC84" s="257" t="str">
        <f t="shared" si="23"/>
        <v/>
      </c>
      <c r="AD84" s="193" t="str">
        <f t="shared" si="24"/>
        <v>CHECK DATES</v>
      </c>
      <c r="AE84" s="257" t="str">
        <f t="shared" si="25"/>
        <v/>
      </c>
      <c r="AF84" s="286">
        <v>0</v>
      </c>
      <c r="AG84" s="257">
        <f t="shared" si="26"/>
        <v>0</v>
      </c>
      <c r="AH84" s="257" t="str">
        <f t="shared" si="27"/>
        <v/>
      </c>
      <c r="AI84" s="257">
        <f t="shared" si="28"/>
        <v>0</v>
      </c>
    </row>
    <row r="85" spans="1:35" x14ac:dyDescent="0.3">
      <c r="A85" s="287">
        <v>73</v>
      </c>
      <c r="B85" s="156"/>
      <c r="C85" s="150"/>
      <c r="D85" s="152"/>
      <c r="E85" s="150"/>
      <c r="F85" s="150"/>
      <c r="G85" s="152"/>
      <c r="H85" s="154"/>
      <c r="I85" s="155"/>
      <c r="J85" s="159"/>
      <c r="K85" s="159"/>
      <c r="L85" s="337"/>
      <c r="M85" s="343" t="str">
        <f>IF(L85="","",LOOKUP(L85,'Work Programme'!$A$8:$A$207,'Work Programme'!$B$8:$B$207))</f>
        <v/>
      </c>
      <c r="N85" s="150"/>
      <c r="O85" s="151"/>
      <c r="P85" s="254" t="str">
        <f>IF(H85="","",VLOOKUP(H85,'Overview - Financial Statement'!$A$46:$B$60,2,FALSE))</f>
        <v/>
      </c>
      <c r="Q85" s="255" t="str">
        <f t="shared" si="15"/>
        <v/>
      </c>
      <c r="R85" s="153"/>
      <c r="S85" s="153"/>
      <c r="T85" s="238">
        <f t="shared" si="16"/>
        <v>0</v>
      </c>
      <c r="U85" s="193" t="s">
        <v>44</v>
      </c>
      <c r="V85" s="427"/>
      <c r="W85" s="193" t="str">
        <f t="shared" si="17"/>
        <v/>
      </c>
      <c r="X85" s="264" t="str">
        <f t="shared" si="18"/>
        <v>OK</v>
      </c>
      <c r="Y85" s="193" t="str">
        <f t="shared" si="19"/>
        <v/>
      </c>
      <c r="Z85" s="193" t="str">
        <f t="shared" si="20"/>
        <v/>
      </c>
      <c r="AA85" s="397" t="str">
        <f t="shared" si="21"/>
        <v/>
      </c>
      <c r="AB85" s="257" t="str">
        <f t="shared" si="22"/>
        <v/>
      </c>
      <c r="AC85" s="257" t="str">
        <f t="shared" si="23"/>
        <v/>
      </c>
      <c r="AD85" s="193" t="str">
        <f t="shared" si="24"/>
        <v>CHECK DATES</v>
      </c>
      <c r="AE85" s="257" t="str">
        <f t="shared" si="25"/>
        <v/>
      </c>
      <c r="AF85" s="286">
        <v>0</v>
      </c>
      <c r="AG85" s="257">
        <f t="shared" si="26"/>
        <v>0</v>
      </c>
      <c r="AH85" s="257" t="str">
        <f t="shared" si="27"/>
        <v/>
      </c>
      <c r="AI85" s="257">
        <f t="shared" si="28"/>
        <v>0</v>
      </c>
    </row>
    <row r="86" spans="1:35" x14ac:dyDescent="0.3">
      <c r="A86" s="287">
        <v>74</v>
      </c>
      <c r="B86" s="156"/>
      <c r="C86" s="150"/>
      <c r="D86" s="152"/>
      <c r="E86" s="150"/>
      <c r="F86" s="150"/>
      <c r="G86" s="152"/>
      <c r="H86" s="154"/>
      <c r="I86" s="155"/>
      <c r="J86" s="159"/>
      <c r="K86" s="159"/>
      <c r="L86" s="337"/>
      <c r="M86" s="343" t="str">
        <f>IF(L86="","",LOOKUP(L86,'Work Programme'!$A$8:$A$207,'Work Programme'!$B$8:$B$207))</f>
        <v/>
      </c>
      <c r="N86" s="150"/>
      <c r="O86" s="151"/>
      <c r="P86" s="254" t="str">
        <f>IF(H86="","",VLOOKUP(H86,'Overview - Financial Statement'!$A$46:$B$60,2,FALSE))</f>
        <v/>
      </c>
      <c r="Q86" s="255" t="str">
        <f t="shared" si="15"/>
        <v/>
      </c>
      <c r="R86" s="153"/>
      <c r="S86" s="153"/>
      <c r="T86" s="238">
        <f t="shared" si="16"/>
        <v>0</v>
      </c>
      <c r="U86" s="193" t="s">
        <v>44</v>
      </c>
      <c r="V86" s="427"/>
      <c r="W86" s="193" t="str">
        <f t="shared" si="17"/>
        <v/>
      </c>
      <c r="X86" s="264" t="str">
        <f t="shared" si="18"/>
        <v>OK</v>
      </c>
      <c r="Y86" s="193" t="str">
        <f t="shared" si="19"/>
        <v/>
      </c>
      <c r="Z86" s="193" t="str">
        <f t="shared" si="20"/>
        <v/>
      </c>
      <c r="AA86" s="397" t="str">
        <f t="shared" si="21"/>
        <v/>
      </c>
      <c r="AB86" s="257" t="str">
        <f t="shared" si="22"/>
        <v/>
      </c>
      <c r="AC86" s="257" t="str">
        <f t="shared" si="23"/>
        <v/>
      </c>
      <c r="AD86" s="193" t="str">
        <f t="shared" si="24"/>
        <v>CHECK DATES</v>
      </c>
      <c r="AE86" s="257" t="str">
        <f t="shared" si="25"/>
        <v/>
      </c>
      <c r="AF86" s="286">
        <v>0</v>
      </c>
      <c r="AG86" s="257">
        <f t="shared" si="26"/>
        <v>0</v>
      </c>
      <c r="AH86" s="257" t="str">
        <f t="shared" si="27"/>
        <v/>
      </c>
      <c r="AI86" s="257">
        <f t="shared" si="28"/>
        <v>0</v>
      </c>
    </row>
    <row r="87" spans="1:35" x14ac:dyDescent="0.3">
      <c r="A87" s="287">
        <v>75</v>
      </c>
      <c r="B87" s="156"/>
      <c r="C87" s="150"/>
      <c r="D87" s="152"/>
      <c r="E87" s="150"/>
      <c r="F87" s="150"/>
      <c r="G87" s="152"/>
      <c r="H87" s="154"/>
      <c r="I87" s="155"/>
      <c r="J87" s="159"/>
      <c r="K87" s="159"/>
      <c r="L87" s="337"/>
      <c r="M87" s="343" t="str">
        <f>IF(L87="","",LOOKUP(L87,'Work Programme'!$A$8:$A$207,'Work Programme'!$B$8:$B$207))</f>
        <v/>
      </c>
      <c r="N87" s="150"/>
      <c r="O87" s="151"/>
      <c r="P87" s="254" t="str">
        <f>IF(H87="","",VLOOKUP(H87,'Overview - Financial Statement'!$A$46:$B$60,2,FALSE))</f>
        <v/>
      </c>
      <c r="Q87" s="255" t="str">
        <f t="shared" si="15"/>
        <v/>
      </c>
      <c r="R87" s="153"/>
      <c r="S87" s="153"/>
      <c r="T87" s="238">
        <f t="shared" si="16"/>
        <v>0</v>
      </c>
      <c r="U87" s="193" t="s">
        <v>44</v>
      </c>
      <c r="V87" s="427"/>
      <c r="W87" s="193" t="str">
        <f t="shared" si="17"/>
        <v/>
      </c>
      <c r="X87" s="264" t="str">
        <f t="shared" si="18"/>
        <v>OK</v>
      </c>
      <c r="Y87" s="193" t="str">
        <f t="shared" si="19"/>
        <v/>
      </c>
      <c r="Z87" s="193" t="str">
        <f t="shared" si="20"/>
        <v/>
      </c>
      <c r="AA87" s="397" t="str">
        <f t="shared" si="21"/>
        <v/>
      </c>
      <c r="AB87" s="257" t="str">
        <f t="shared" si="22"/>
        <v/>
      </c>
      <c r="AC87" s="257" t="str">
        <f t="shared" si="23"/>
        <v/>
      </c>
      <c r="AD87" s="193" t="str">
        <f t="shared" si="24"/>
        <v>CHECK DATES</v>
      </c>
      <c r="AE87" s="257" t="str">
        <f t="shared" si="25"/>
        <v/>
      </c>
      <c r="AF87" s="286">
        <v>0</v>
      </c>
      <c r="AG87" s="257">
        <f t="shared" si="26"/>
        <v>0</v>
      </c>
      <c r="AH87" s="257" t="str">
        <f t="shared" si="27"/>
        <v/>
      </c>
      <c r="AI87" s="257">
        <f t="shared" si="28"/>
        <v>0</v>
      </c>
    </row>
    <row r="88" spans="1:35" x14ac:dyDescent="0.3">
      <c r="A88" s="287">
        <v>76</v>
      </c>
      <c r="B88" s="156"/>
      <c r="C88" s="150"/>
      <c r="D88" s="152"/>
      <c r="E88" s="150"/>
      <c r="F88" s="150"/>
      <c r="G88" s="152"/>
      <c r="H88" s="154"/>
      <c r="I88" s="155"/>
      <c r="J88" s="159"/>
      <c r="K88" s="159"/>
      <c r="L88" s="337"/>
      <c r="M88" s="343" t="str">
        <f>IF(L88="","",LOOKUP(L88,'Work Programme'!$A$8:$A$207,'Work Programme'!$B$8:$B$207))</f>
        <v/>
      </c>
      <c r="N88" s="150"/>
      <c r="O88" s="151"/>
      <c r="P88" s="254" t="str">
        <f>IF(H88="","",VLOOKUP(H88,'Overview - Financial Statement'!$A$46:$B$60,2,FALSE))</f>
        <v/>
      </c>
      <c r="Q88" s="255" t="str">
        <f t="shared" si="15"/>
        <v/>
      </c>
      <c r="R88" s="153"/>
      <c r="S88" s="153"/>
      <c r="T88" s="238">
        <f t="shared" si="16"/>
        <v>0</v>
      </c>
      <c r="U88" s="193" t="s">
        <v>44</v>
      </c>
      <c r="V88" s="427"/>
      <c r="W88" s="193" t="str">
        <f t="shared" si="17"/>
        <v/>
      </c>
      <c r="X88" s="264" t="str">
        <f t="shared" si="18"/>
        <v>OK</v>
      </c>
      <c r="Y88" s="193" t="str">
        <f t="shared" si="19"/>
        <v/>
      </c>
      <c r="Z88" s="193" t="str">
        <f t="shared" si="20"/>
        <v/>
      </c>
      <c r="AA88" s="397" t="str">
        <f t="shared" si="21"/>
        <v/>
      </c>
      <c r="AB88" s="257" t="str">
        <f t="shared" si="22"/>
        <v/>
      </c>
      <c r="AC88" s="257" t="str">
        <f t="shared" si="23"/>
        <v/>
      </c>
      <c r="AD88" s="193" t="str">
        <f t="shared" si="24"/>
        <v>CHECK DATES</v>
      </c>
      <c r="AE88" s="257" t="str">
        <f t="shared" si="25"/>
        <v/>
      </c>
      <c r="AF88" s="286">
        <v>0</v>
      </c>
      <c r="AG88" s="257">
        <f t="shared" si="26"/>
        <v>0</v>
      </c>
      <c r="AH88" s="257" t="str">
        <f t="shared" si="27"/>
        <v/>
      </c>
      <c r="AI88" s="257">
        <f t="shared" si="28"/>
        <v>0</v>
      </c>
    </row>
    <row r="89" spans="1:35" x14ac:dyDescent="0.3">
      <c r="A89" s="287">
        <v>77</v>
      </c>
      <c r="B89" s="156"/>
      <c r="C89" s="150"/>
      <c r="D89" s="152"/>
      <c r="E89" s="150"/>
      <c r="F89" s="150"/>
      <c r="G89" s="152"/>
      <c r="H89" s="154"/>
      <c r="I89" s="155"/>
      <c r="J89" s="159"/>
      <c r="K89" s="159"/>
      <c r="L89" s="337"/>
      <c r="M89" s="343" t="str">
        <f>IF(L89="","",LOOKUP(L89,'Work Programme'!$A$8:$A$207,'Work Programme'!$B$8:$B$207))</f>
        <v/>
      </c>
      <c r="N89" s="150"/>
      <c r="O89" s="151"/>
      <c r="P89" s="254" t="str">
        <f>IF(H89="","",VLOOKUP(H89,'Overview - Financial Statement'!$A$46:$B$60,2,FALSE))</f>
        <v/>
      </c>
      <c r="Q89" s="255" t="str">
        <f t="shared" si="15"/>
        <v/>
      </c>
      <c r="R89" s="153"/>
      <c r="S89" s="153"/>
      <c r="T89" s="238">
        <f t="shared" si="16"/>
        <v>0</v>
      </c>
      <c r="U89" s="193" t="s">
        <v>44</v>
      </c>
      <c r="V89" s="427"/>
      <c r="W89" s="193" t="str">
        <f t="shared" si="17"/>
        <v/>
      </c>
      <c r="X89" s="264" t="str">
        <f t="shared" si="18"/>
        <v>OK</v>
      </c>
      <c r="Y89" s="193" t="str">
        <f t="shared" si="19"/>
        <v/>
      </c>
      <c r="Z89" s="193" t="str">
        <f t="shared" si="20"/>
        <v/>
      </c>
      <c r="AA89" s="397" t="str">
        <f t="shared" si="21"/>
        <v/>
      </c>
      <c r="AB89" s="257" t="str">
        <f t="shared" si="22"/>
        <v/>
      </c>
      <c r="AC89" s="257" t="str">
        <f t="shared" si="23"/>
        <v/>
      </c>
      <c r="AD89" s="193" t="str">
        <f t="shared" si="24"/>
        <v>CHECK DATES</v>
      </c>
      <c r="AE89" s="257" t="str">
        <f t="shared" si="25"/>
        <v/>
      </c>
      <c r="AF89" s="286">
        <v>0</v>
      </c>
      <c r="AG89" s="257">
        <f t="shared" si="26"/>
        <v>0</v>
      </c>
      <c r="AH89" s="257" t="str">
        <f t="shared" si="27"/>
        <v/>
      </c>
      <c r="AI89" s="257">
        <f t="shared" si="28"/>
        <v>0</v>
      </c>
    </row>
    <row r="90" spans="1:35" x14ac:dyDescent="0.3">
      <c r="A90" s="287">
        <v>78</v>
      </c>
      <c r="B90" s="156"/>
      <c r="C90" s="150"/>
      <c r="D90" s="152"/>
      <c r="E90" s="150"/>
      <c r="F90" s="150"/>
      <c r="G90" s="152"/>
      <c r="H90" s="154"/>
      <c r="I90" s="155"/>
      <c r="J90" s="159"/>
      <c r="K90" s="159"/>
      <c r="L90" s="337"/>
      <c r="M90" s="343" t="str">
        <f>IF(L90="","",LOOKUP(L90,'Work Programme'!$A$8:$A$207,'Work Programme'!$B$8:$B$207))</f>
        <v/>
      </c>
      <c r="N90" s="150"/>
      <c r="O90" s="151"/>
      <c r="P90" s="254" t="str">
        <f>IF(H90="","",VLOOKUP(H90,'Overview - Financial Statement'!$A$46:$B$60,2,FALSE))</f>
        <v/>
      </c>
      <c r="Q90" s="255" t="str">
        <f t="shared" si="15"/>
        <v/>
      </c>
      <c r="R90" s="153"/>
      <c r="S90" s="153"/>
      <c r="T90" s="238">
        <f t="shared" si="16"/>
        <v>0</v>
      </c>
      <c r="U90" s="193" t="s">
        <v>44</v>
      </c>
      <c r="V90" s="427"/>
      <c r="W90" s="193" t="str">
        <f t="shared" si="17"/>
        <v/>
      </c>
      <c r="X90" s="264" t="str">
        <f t="shared" si="18"/>
        <v>OK</v>
      </c>
      <c r="Y90" s="193" t="str">
        <f t="shared" si="19"/>
        <v/>
      </c>
      <c r="Z90" s="193" t="str">
        <f t="shared" si="20"/>
        <v/>
      </c>
      <c r="AA90" s="397" t="str">
        <f t="shared" si="21"/>
        <v/>
      </c>
      <c r="AB90" s="257" t="str">
        <f t="shared" si="22"/>
        <v/>
      </c>
      <c r="AC90" s="257" t="str">
        <f t="shared" si="23"/>
        <v/>
      </c>
      <c r="AD90" s="193" t="str">
        <f t="shared" si="24"/>
        <v>CHECK DATES</v>
      </c>
      <c r="AE90" s="257" t="str">
        <f t="shared" si="25"/>
        <v/>
      </c>
      <c r="AF90" s="286">
        <v>0</v>
      </c>
      <c r="AG90" s="257">
        <f t="shared" si="26"/>
        <v>0</v>
      </c>
      <c r="AH90" s="257" t="str">
        <f t="shared" si="27"/>
        <v/>
      </c>
      <c r="AI90" s="257">
        <f t="shared" si="28"/>
        <v>0</v>
      </c>
    </row>
    <row r="91" spans="1:35" x14ac:dyDescent="0.3">
      <c r="A91" s="287">
        <v>79</v>
      </c>
      <c r="B91" s="156"/>
      <c r="C91" s="150"/>
      <c r="D91" s="152"/>
      <c r="E91" s="150"/>
      <c r="F91" s="150"/>
      <c r="G91" s="152"/>
      <c r="H91" s="154"/>
      <c r="I91" s="155"/>
      <c r="J91" s="159"/>
      <c r="K91" s="159"/>
      <c r="L91" s="337"/>
      <c r="M91" s="343" t="str">
        <f>IF(L91="","",LOOKUP(L91,'Work Programme'!$A$8:$A$207,'Work Programme'!$B$8:$B$207))</f>
        <v/>
      </c>
      <c r="N91" s="150"/>
      <c r="O91" s="151"/>
      <c r="P91" s="254" t="str">
        <f>IF(H91="","",VLOOKUP(H91,'Overview - Financial Statement'!$A$46:$B$60,2,FALSE))</f>
        <v/>
      </c>
      <c r="Q91" s="255" t="str">
        <f t="shared" si="15"/>
        <v/>
      </c>
      <c r="R91" s="153"/>
      <c r="S91" s="153"/>
      <c r="T91" s="238">
        <f t="shared" si="16"/>
        <v>0</v>
      </c>
      <c r="U91" s="193" t="s">
        <v>44</v>
      </c>
      <c r="V91" s="427"/>
      <c r="W91" s="193" t="str">
        <f t="shared" si="17"/>
        <v/>
      </c>
      <c r="X91" s="264" t="str">
        <f t="shared" si="18"/>
        <v>OK</v>
      </c>
      <c r="Y91" s="193" t="str">
        <f t="shared" si="19"/>
        <v/>
      </c>
      <c r="Z91" s="193" t="str">
        <f t="shared" si="20"/>
        <v/>
      </c>
      <c r="AA91" s="397" t="str">
        <f t="shared" si="21"/>
        <v/>
      </c>
      <c r="AB91" s="257" t="str">
        <f t="shared" si="22"/>
        <v/>
      </c>
      <c r="AC91" s="257" t="str">
        <f t="shared" si="23"/>
        <v/>
      </c>
      <c r="AD91" s="193" t="str">
        <f t="shared" si="24"/>
        <v>CHECK DATES</v>
      </c>
      <c r="AE91" s="257" t="str">
        <f t="shared" si="25"/>
        <v/>
      </c>
      <c r="AF91" s="286">
        <v>0</v>
      </c>
      <c r="AG91" s="257">
        <f t="shared" si="26"/>
        <v>0</v>
      </c>
      <c r="AH91" s="257" t="str">
        <f t="shared" si="27"/>
        <v/>
      </c>
      <c r="AI91" s="257">
        <f t="shared" si="28"/>
        <v>0</v>
      </c>
    </row>
    <row r="92" spans="1:35" x14ac:dyDescent="0.3">
      <c r="A92" s="287">
        <v>80</v>
      </c>
      <c r="B92" s="156"/>
      <c r="C92" s="150"/>
      <c r="D92" s="152"/>
      <c r="E92" s="150"/>
      <c r="F92" s="150"/>
      <c r="G92" s="152"/>
      <c r="H92" s="154"/>
      <c r="I92" s="155"/>
      <c r="J92" s="159"/>
      <c r="K92" s="159"/>
      <c r="L92" s="337"/>
      <c r="M92" s="343" t="str">
        <f>IF(L92="","",LOOKUP(L92,'Work Programme'!$A$8:$A$207,'Work Programme'!$B$8:$B$207))</f>
        <v/>
      </c>
      <c r="N92" s="150"/>
      <c r="O92" s="151"/>
      <c r="P92" s="254" t="str">
        <f>IF(H92="","",VLOOKUP(H92,'Overview - Financial Statement'!$A$46:$B$60,2,FALSE))</f>
        <v/>
      </c>
      <c r="Q92" s="255" t="str">
        <f t="shared" si="15"/>
        <v/>
      </c>
      <c r="R92" s="153"/>
      <c r="S92" s="153"/>
      <c r="T92" s="238">
        <f t="shared" si="16"/>
        <v>0</v>
      </c>
      <c r="U92" s="193" t="s">
        <v>44</v>
      </c>
      <c r="V92" s="427"/>
      <c r="W92" s="193" t="str">
        <f t="shared" si="17"/>
        <v/>
      </c>
      <c r="X92" s="264" t="str">
        <f t="shared" si="18"/>
        <v>OK</v>
      </c>
      <c r="Y92" s="193" t="str">
        <f t="shared" si="19"/>
        <v/>
      </c>
      <c r="Z92" s="193" t="str">
        <f t="shared" si="20"/>
        <v/>
      </c>
      <c r="AA92" s="397" t="str">
        <f t="shared" si="21"/>
        <v/>
      </c>
      <c r="AB92" s="257" t="str">
        <f t="shared" si="22"/>
        <v/>
      </c>
      <c r="AC92" s="257" t="str">
        <f t="shared" si="23"/>
        <v/>
      </c>
      <c r="AD92" s="193" t="str">
        <f t="shared" si="24"/>
        <v>CHECK DATES</v>
      </c>
      <c r="AE92" s="257" t="str">
        <f t="shared" si="25"/>
        <v/>
      </c>
      <c r="AF92" s="286">
        <v>0</v>
      </c>
      <c r="AG92" s="257">
        <f t="shared" si="26"/>
        <v>0</v>
      </c>
      <c r="AH92" s="257" t="str">
        <f t="shared" si="27"/>
        <v/>
      </c>
      <c r="AI92" s="257">
        <f t="shared" si="28"/>
        <v>0</v>
      </c>
    </row>
    <row r="93" spans="1:35" x14ac:dyDescent="0.3">
      <c r="A93" s="287">
        <v>81</v>
      </c>
      <c r="B93" s="156"/>
      <c r="C93" s="150"/>
      <c r="D93" s="152"/>
      <c r="E93" s="150"/>
      <c r="F93" s="150"/>
      <c r="G93" s="152"/>
      <c r="H93" s="154"/>
      <c r="I93" s="155"/>
      <c r="J93" s="159"/>
      <c r="K93" s="159"/>
      <c r="L93" s="337"/>
      <c r="M93" s="343" t="str">
        <f>IF(L93="","",LOOKUP(L93,'Work Programme'!$A$8:$A$207,'Work Programme'!$B$8:$B$207))</f>
        <v/>
      </c>
      <c r="N93" s="150"/>
      <c r="O93" s="151"/>
      <c r="P93" s="254" t="str">
        <f>IF(H93="","",VLOOKUP(H93,'Overview - Financial Statement'!$A$46:$B$60,2,FALSE))</f>
        <v/>
      </c>
      <c r="Q93" s="255" t="str">
        <f t="shared" si="15"/>
        <v/>
      </c>
      <c r="R93" s="153"/>
      <c r="S93" s="153"/>
      <c r="T93" s="238">
        <f t="shared" si="16"/>
        <v>0</v>
      </c>
      <c r="U93" s="193" t="s">
        <v>44</v>
      </c>
      <c r="V93" s="427"/>
      <c r="W93" s="193" t="str">
        <f t="shared" si="17"/>
        <v/>
      </c>
      <c r="X93" s="264" t="str">
        <f t="shared" si="18"/>
        <v>OK</v>
      </c>
      <c r="Y93" s="193" t="str">
        <f t="shared" si="19"/>
        <v/>
      </c>
      <c r="Z93" s="193" t="str">
        <f t="shared" si="20"/>
        <v/>
      </c>
      <c r="AA93" s="397" t="str">
        <f t="shared" si="21"/>
        <v/>
      </c>
      <c r="AB93" s="257" t="str">
        <f t="shared" si="22"/>
        <v/>
      </c>
      <c r="AC93" s="257" t="str">
        <f t="shared" si="23"/>
        <v/>
      </c>
      <c r="AD93" s="193" t="str">
        <f t="shared" si="24"/>
        <v>CHECK DATES</v>
      </c>
      <c r="AE93" s="257" t="str">
        <f t="shared" si="25"/>
        <v/>
      </c>
      <c r="AF93" s="286">
        <v>0</v>
      </c>
      <c r="AG93" s="257">
        <f t="shared" si="26"/>
        <v>0</v>
      </c>
      <c r="AH93" s="257" t="str">
        <f t="shared" si="27"/>
        <v/>
      </c>
      <c r="AI93" s="257">
        <f t="shared" si="28"/>
        <v>0</v>
      </c>
    </row>
    <row r="94" spans="1:35" x14ac:dyDescent="0.3">
      <c r="A94" s="287">
        <v>82</v>
      </c>
      <c r="B94" s="156"/>
      <c r="C94" s="150"/>
      <c r="D94" s="152"/>
      <c r="E94" s="150"/>
      <c r="F94" s="150"/>
      <c r="G94" s="152"/>
      <c r="H94" s="154"/>
      <c r="I94" s="155"/>
      <c r="J94" s="159"/>
      <c r="K94" s="159"/>
      <c r="L94" s="337"/>
      <c r="M94" s="343" t="str">
        <f>IF(L94="","",LOOKUP(L94,'Work Programme'!$A$8:$A$207,'Work Programme'!$B$8:$B$207))</f>
        <v/>
      </c>
      <c r="N94" s="150"/>
      <c r="O94" s="151"/>
      <c r="P94" s="254" t="str">
        <f>IF(H94="","",VLOOKUP(H94,'Overview - Financial Statement'!$A$46:$B$60,2,FALSE))</f>
        <v/>
      </c>
      <c r="Q94" s="255" t="str">
        <f t="shared" si="15"/>
        <v/>
      </c>
      <c r="R94" s="153"/>
      <c r="S94" s="153"/>
      <c r="T94" s="238">
        <f t="shared" si="16"/>
        <v>0</v>
      </c>
      <c r="U94" s="193" t="s">
        <v>44</v>
      </c>
      <c r="V94" s="427"/>
      <c r="W94" s="193" t="str">
        <f t="shared" si="17"/>
        <v/>
      </c>
      <c r="X94" s="264" t="str">
        <f t="shared" si="18"/>
        <v>OK</v>
      </c>
      <c r="Y94" s="193" t="str">
        <f t="shared" si="19"/>
        <v/>
      </c>
      <c r="Z94" s="193" t="str">
        <f t="shared" si="20"/>
        <v/>
      </c>
      <c r="AA94" s="397" t="str">
        <f t="shared" si="21"/>
        <v/>
      </c>
      <c r="AB94" s="257" t="str">
        <f t="shared" si="22"/>
        <v/>
      </c>
      <c r="AC94" s="257" t="str">
        <f t="shared" si="23"/>
        <v/>
      </c>
      <c r="AD94" s="193" t="str">
        <f t="shared" si="24"/>
        <v>CHECK DATES</v>
      </c>
      <c r="AE94" s="257" t="str">
        <f t="shared" si="25"/>
        <v/>
      </c>
      <c r="AF94" s="286">
        <v>0</v>
      </c>
      <c r="AG94" s="257">
        <f t="shared" si="26"/>
        <v>0</v>
      </c>
      <c r="AH94" s="257" t="str">
        <f t="shared" si="27"/>
        <v/>
      </c>
      <c r="AI94" s="257">
        <f t="shared" si="28"/>
        <v>0</v>
      </c>
    </row>
    <row r="95" spans="1:35" x14ac:dyDescent="0.3">
      <c r="A95" s="287">
        <v>83</v>
      </c>
      <c r="B95" s="156"/>
      <c r="C95" s="150"/>
      <c r="D95" s="152"/>
      <c r="E95" s="150"/>
      <c r="F95" s="150"/>
      <c r="G95" s="152"/>
      <c r="H95" s="154"/>
      <c r="I95" s="155"/>
      <c r="J95" s="159"/>
      <c r="K95" s="159"/>
      <c r="L95" s="337"/>
      <c r="M95" s="343" t="str">
        <f>IF(L95="","",LOOKUP(L95,'Work Programme'!$A$8:$A$207,'Work Programme'!$B$8:$B$207))</f>
        <v/>
      </c>
      <c r="N95" s="150"/>
      <c r="O95" s="151"/>
      <c r="P95" s="254" t="str">
        <f>IF(H95="","",VLOOKUP(H95,'Overview - Financial Statement'!$A$46:$B$60,2,FALSE))</f>
        <v/>
      </c>
      <c r="Q95" s="255" t="str">
        <f t="shared" si="15"/>
        <v/>
      </c>
      <c r="R95" s="153"/>
      <c r="S95" s="153"/>
      <c r="T95" s="238">
        <f t="shared" si="16"/>
        <v>0</v>
      </c>
      <c r="U95" s="193" t="s">
        <v>44</v>
      </c>
      <c r="V95" s="427"/>
      <c r="W95" s="193" t="str">
        <f t="shared" si="17"/>
        <v/>
      </c>
      <c r="X95" s="264" t="str">
        <f t="shared" si="18"/>
        <v>OK</v>
      </c>
      <c r="Y95" s="193" t="str">
        <f t="shared" si="19"/>
        <v/>
      </c>
      <c r="Z95" s="193" t="str">
        <f t="shared" si="20"/>
        <v/>
      </c>
      <c r="AA95" s="397" t="str">
        <f t="shared" si="21"/>
        <v/>
      </c>
      <c r="AB95" s="257" t="str">
        <f t="shared" si="22"/>
        <v/>
      </c>
      <c r="AC95" s="257" t="str">
        <f t="shared" si="23"/>
        <v/>
      </c>
      <c r="AD95" s="193" t="str">
        <f t="shared" si="24"/>
        <v>CHECK DATES</v>
      </c>
      <c r="AE95" s="257" t="str">
        <f t="shared" si="25"/>
        <v/>
      </c>
      <c r="AF95" s="286">
        <v>0</v>
      </c>
      <c r="AG95" s="257">
        <f t="shared" si="26"/>
        <v>0</v>
      </c>
      <c r="AH95" s="257" t="str">
        <f t="shared" si="27"/>
        <v/>
      </c>
      <c r="AI95" s="257">
        <f t="shared" si="28"/>
        <v>0</v>
      </c>
    </row>
    <row r="96" spans="1:35" x14ac:dyDescent="0.3">
      <c r="A96" s="287">
        <v>84</v>
      </c>
      <c r="B96" s="156"/>
      <c r="C96" s="150"/>
      <c r="D96" s="152"/>
      <c r="E96" s="150"/>
      <c r="F96" s="150"/>
      <c r="G96" s="152"/>
      <c r="H96" s="154"/>
      <c r="I96" s="155"/>
      <c r="J96" s="159"/>
      <c r="K96" s="159"/>
      <c r="L96" s="337"/>
      <c r="M96" s="343" t="str">
        <f>IF(L96="","",LOOKUP(L96,'Work Programme'!$A$8:$A$207,'Work Programme'!$B$8:$B$207))</f>
        <v/>
      </c>
      <c r="N96" s="150"/>
      <c r="O96" s="151"/>
      <c r="P96" s="254" t="str">
        <f>IF(H96="","",VLOOKUP(H96,'Overview - Financial Statement'!$A$46:$B$60,2,FALSE))</f>
        <v/>
      </c>
      <c r="Q96" s="255" t="str">
        <f t="shared" si="15"/>
        <v/>
      </c>
      <c r="R96" s="153"/>
      <c r="S96" s="153"/>
      <c r="T96" s="238">
        <f t="shared" si="16"/>
        <v>0</v>
      </c>
      <c r="U96" s="193" t="s">
        <v>44</v>
      </c>
      <c r="V96" s="427"/>
      <c r="W96" s="193" t="str">
        <f t="shared" si="17"/>
        <v/>
      </c>
      <c r="X96" s="264" t="str">
        <f t="shared" si="18"/>
        <v>OK</v>
      </c>
      <c r="Y96" s="193" t="str">
        <f t="shared" si="19"/>
        <v/>
      </c>
      <c r="Z96" s="193" t="str">
        <f t="shared" si="20"/>
        <v/>
      </c>
      <c r="AA96" s="397" t="str">
        <f t="shared" si="21"/>
        <v/>
      </c>
      <c r="AB96" s="257" t="str">
        <f t="shared" si="22"/>
        <v/>
      </c>
      <c r="AC96" s="257" t="str">
        <f t="shared" si="23"/>
        <v/>
      </c>
      <c r="AD96" s="193" t="str">
        <f t="shared" si="24"/>
        <v>CHECK DATES</v>
      </c>
      <c r="AE96" s="257" t="str">
        <f t="shared" si="25"/>
        <v/>
      </c>
      <c r="AF96" s="286">
        <v>0</v>
      </c>
      <c r="AG96" s="257">
        <f t="shared" si="26"/>
        <v>0</v>
      </c>
      <c r="AH96" s="257" t="str">
        <f t="shared" si="27"/>
        <v/>
      </c>
      <c r="AI96" s="257">
        <f t="shared" si="28"/>
        <v>0</v>
      </c>
    </row>
    <row r="97" spans="1:35" x14ac:dyDescent="0.3">
      <c r="A97" s="287">
        <v>85</v>
      </c>
      <c r="B97" s="156"/>
      <c r="C97" s="150"/>
      <c r="D97" s="152"/>
      <c r="E97" s="150"/>
      <c r="F97" s="150"/>
      <c r="G97" s="152"/>
      <c r="H97" s="154"/>
      <c r="I97" s="155"/>
      <c r="J97" s="159"/>
      <c r="K97" s="159"/>
      <c r="L97" s="337"/>
      <c r="M97" s="343" t="str">
        <f>IF(L97="","",LOOKUP(L97,'Work Programme'!$A$8:$A$207,'Work Programme'!$B$8:$B$207))</f>
        <v/>
      </c>
      <c r="N97" s="150"/>
      <c r="O97" s="151"/>
      <c r="P97" s="254" t="str">
        <f>IF(H97="","",VLOOKUP(H97,'Overview - Financial Statement'!$A$46:$B$60,2,FALSE))</f>
        <v/>
      </c>
      <c r="Q97" s="255" t="str">
        <f t="shared" si="15"/>
        <v/>
      </c>
      <c r="R97" s="153"/>
      <c r="S97" s="153"/>
      <c r="T97" s="238">
        <f t="shared" si="16"/>
        <v>0</v>
      </c>
      <c r="U97" s="193" t="s">
        <v>44</v>
      </c>
      <c r="V97" s="427"/>
      <c r="W97" s="193" t="str">
        <f t="shared" si="17"/>
        <v/>
      </c>
      <c r="X97" s="264" t="str">
        <f t="shared" si="18"/>
        <v>OK</v>
      </c>
      <c r="Y97" s="193" t="str">
        <f t="shared" si="19"/>
        <v/>
      </c>
      <c r="Z97" s="193" t="str">
        <f t="shared" si="20"/>
        <v/>
      </c>
      <c r="AA97" s="397" t="str">
        <f t="shared" si="21"/>
        <v/>
      </c>
      <c r="AB97" s="257" t="str">
        <f t="shared" si="22"/>
        <v/>
      </c>
      <c r="AC97" s="257" t="str">
        <f t="shared" si="23"/>
        <v/>
      </c>
      <c r="AD97" s="193" t="str">
        <f t="shared" si="24"/>
        <v>CHECK DATES</v>
      </c>
      <c r="AE97" s="257" t="str">
        <f t="shared" si="25"/>
        <v/>
      </c>
      <c r="AF97" s="286">
        <v>0</v>
      </c>
      <c r="AG97" s="257">
        <f t="shared" si="26"/>
        <v>0</v>
      </c>
      <c r="AH97" s="257" t="str">
        <f t="shared" si="27"/>
        <v/>
      </c>
      <c r="AI97" s="257">
        <f t="shared" si="28"/>
        <v>0</v>
      </c>
    </row>
    <row r="98" spans="1:35" x14ac:dyDescent="0.3">
      <c r="A98" s="287">
        <v>86</v>
      </c>
      <c r="B98" s="156"/>
      <c r="C98" s="150"/>
      <c r="D98" s="152"/>
      <c r="E98" s="150"/>
      <c r="F98" s="150"/>
      <c r="G98" s="152"/>
      <c r="H98" s="154"/>
      <c r="I98" s="155"/>
      <c r="J98" s="159"/>
      <c r="K98" s="159"/>
      <c r="L98" s="337"/>
      <c r="M98" s="343" t="str">
        <f>IF(L98="","",LOOKUP(L98,'Work Programme'!$A$8:$A$207,'Work Programme'!$B$8:$B$207))</f>
        <v/>
      </c>
      <c r="N98" s="150"/>
      <c r="O98" s="151"/>
      <c r="P98" s="254" t="str">
        <f>IF(H98="","",VLOOKUP(H98,'Overview - Financial Statement'!$A$46:$B$60,2,FALSE))</f>
        <v/>
      </c>
      <c r="Q98" s="255" t="str">
        <f t="shared" si="15"/>
        <v/>
      </c>
      <c r="R98" s="153"/>
      <c r="S98" s="153"/>
      <c r="T98" s="238">
        <f t="shared" si="16"/>
        <v>0</v>
      </c>
      <c r="U98" s="193" t="s">
        <v>44</v>
      </c>
      <c r="V98" s="427"/>
      <c r="W98" s="193" t="str">
        <f t="shared" si="17"/>
        <v/>
      </c>
      <c r="X98" s="264" t="str">
        <f t="shared" si="18"/>
        <v>OK</v>
      </c>
      <c r="Y98" s="193" t="str">
        <f t="shared" si="19"/>
        <v/>
      </c>
      <c r="Z98" s="193" t="str">
        <f t="shared" si="20"/>
        <v/>
      </c>
      <c r="AA98" s="397" t="str">
        <f t="shared" si="21"/>
        <v/>
      </c>
      <c r="AB98" s="257" t="str">
        <f t="shared" si="22"/>
        <v/>
      </c>
      <c r="AC98" s="257" t="str">
        <f t="shared" si="23"/>
        <v/>
      </c>
      <c r="AD98" s="193" t="str">
        <f t="shared" si="24"/>
        <v>CHECK DATES</v>
      </c>
      <c r="AE98" s="257" t="str">
        <f t="shared" si="25"/>
        <v/>
      </c>
      <c r="AF98" s="286">
        <v>0</v>
      </c>
      <c r="AG98" s="257">
        <f t="shared" si="26"/>
        <v>0</v>
      </c>
      <c r="AH98" s="257" t="str">
        <f t="shared" si="27"/>
        <v/>
      </c>
      <c r="AI98" s="257">
        <f t="shared" si="28"/>
        <v>0</v>
      </c>
    </row>
    <row r="99" spans="1:35" x14ac:dyDescent="0.3">
      <c r="A99" s="287">
        <v>87</v>
      </c>
      <c r="B99" s="156"/>
      <c r="C99" s="150"/>
      <c r="D99" s="152"/>
      <c r="E99" s="150"/>
      <c r="F99" s="150"/>
      <c r="G99" s="152"/>
      <c r="H99" s="154"/>
      <c r="I99" s="155"/>
      <c r="J99" s="159"/>
      <c r="K99" s="159"/>
      <c r="L99" s="337"/>
      <c r="M99" s="343" t="str">
        <f>IF(L99="","",LOOKUP(L99,'Work Programme'!$A$8:$A$207,'Work Programme'!$B$8:$B$207))</f>
        <v/>
      </c>
      <c r="N99" s="150"/>
      <c r="O99" s="151"/>
      <c r="P99" s="254" t="str">
        <f>IF(H99="","",VLOOKUP(H99,'Overview - Financial Statement'!$A$46:$B$60,2,FALSE))</f>
        <v/>
      </c>
      <c r="Q99" s="255" t="str">
        <f t="shared" si="15"/>
        <v/>
      </c>
      <c r="R99" s="153"/>
      <c r="S99" s="153"/>
      <c r="T99" s="238">
        <f t="shared" si="16"/>
        <v>0</v>
      </c>
      <c r="U99" s="193" t="s">
        <v>44</v>
      </c>
      <c r="V99" s="427"/>
      <c r="W99" s="193" t="str">
        <f t="shared" si="17"/>
        <v/>
      </c>
      <c r="X99" s="264" t="str">
        <f t="shared" si="18"/>
        <v>OK</v>
      </c>
      <c r="Y99" s="193" t="str">
        <f t="shared" si="19"/>
        <v/>
      </c>
      <c r="Z99" s="193" t="str">
        <f t="shared" si="20"/>
        <v/>
      </c>
      <c r="AA99" s="397" t="str">
        <f t="shared" si="21"/>
        <v/>
      </c>
      <c r="AB99" s="257" t="str">
        <f t="shared" si="22"/>
        <v/>
      </c>
      <c r="AC99" s="257" t="str">
        <f t="shared" si="23"/>
        <v/>
      </c>
      <c r="AD99" s="193" t="str">
        <f t="shared" si="24"/>
        <v>CHECK DATES</v>
      </c>
      <c r="AE99" s="257" t="str">
        <f t="shared" si="25"/>
        <v/>
      </c>
      <c r="AF99" s="286">
        <v>0</v>
      </c>
      <c r="AG99" s="257">
        <f t="shared" si="26"/>
        <v>0</v>
      </c>
      <c r="AH99" s="257" t="str">
        <f t="shared" si="27"/>
        <v/>
      </c>
      <c r="AI99" s="257">
        <f t="shared" si="28"/>
        <v>0</v>
      </c>
    </row>
    <row r="100" spans="1:35" x14ac:dyDescent="0.3">
      <c r="A100" s="287">
        <v>88</v>
      </c>
      <c r="B100" s="156"/>
      <c r="C100" s="150"/>
      <c r="D100" s="152"/>
      <c r="E100" s="150"/>
      <c r="F100" s="150"/>
      <c r="G100" s="152"/>
      <c r="H100" s="154"/>
      <c r="I100" s="155"/>
      <c r="J100" s="159"/>
      <c r="K100" s="159"/>
      <c r="L100" s="337"/>
      <c r="M100" s="343" t="str">
        <f>IF(L100="","",LOOKUP(L100,'Work Programme'!$A$8:$A$207,'Work Programme'!$B$8:$B$207))</f>
        <v/>
      </c>
      <c r="N100" s="150"/>
      <c r="O100" s="151"/>
      <c r="P100" s="254" t="str">
        <f>IF(H100="","",VLOOKUP(H100,'Overview - Financial Statement'!$A$46:$B$60,2,FALSE))</f>
        <v/>
      </c>
      <c r="Q100" s="255" t="str">
        <f t="shared" si="15"/>
        <v/>
      </c>
      <c r="R100" s="153"/>
      <c r="S100" s="153"/>
      <c r="T100" s="238">
        <f t="shared" si="16"/>
        <v>0</v>
      </c>
      <c r="U100" s="193" t="s">
        <v>44</v>
      </c>
      <c r="V100" s="427"/>
      <c r="W100" s="193" t="str">
        <f t="shared" si="17"/>
        <v/>
      </c>
      <c r="X100" s="264" t="str">
        <f t="shared" si="18"/>
        <v>OK</v>
      </c>
      <c r="Y100" s="193" t="str">
        <f t="shared" si="19"/>
        <v/>
      </c>
      <c r="Z100" s="193" t="str">
        <f t="shared" si="20"/>
        <v/>
      </c>
      <c r="AA100" s="397" t="str">
        <f t="shared" si="21"/>
        <v/>
      </c>
      <c r="AB100" s="257" t="str">
        <f t="shared" si="22"/>
        <v/>
      </c>
      <c r="AC100" s="257" t="str">
        <f t="shared" si="23"/>
        <v/>
      </c>
      <c r="AD100" s="193" t="str">
        <f t="shared" si="24"/>
        <v>CHECK DATES</v>
      </c>
      <c r="AE100" s="257" t="str">
        <f t="shared" si="25"/>
        <v/>
      </c>
      <c r="AF100" s="286">
        <v>0</v>
      </c>
      <c r="AG100" s="257">
        <f t="shared" si="26"/>
        <v>0</v>
      </c>
      <c r="AH100" s="257" t="str">
        <f t="shared" si="27"/>
        <v/>
      </c>
      <c r="AI100" s="257">
        <f t="shared" si="28"/>
        <v>0</v>
      </c>
    </row>
    <row r="101" spans="1:35" x14ac:dyDescent="0.3">
      <c r="A101" s="287">
        <v>89</v>
      </c>
      <c r="B101" s="156"/>
      <c r="C101" s="150"/>
      <c r="D101" s="152"/>
      <c r="E101" s="150"/>
      <c r="F101" s="150"/>
      <c r="G101" s="152"/>
      <c r="H101" s="154"/>
      <c r="I101" s="155"/>
      <c r="J101" s="159"/>
      <c r="K101" s="159"/>
      <c r="L101" s="337"/>
      <c r="M101" s="343" t="str">
        <f>IF(L101="","",LOOKUP(L101,'Work Programme'!$A$8:$A$207,'Work Programme'!$B$8:$B$207))</f>
        <v/>
      </c>
      <c r="N101" s="150"/>
      <c r="O101" s="151"/>
      <c r="P101" s="254" t="str">
        <f>IF(H101="","",VLOOKUP(H101,'Overview - Financial Statement'!$A$46:$B$60,2,FALSE))</f>
        <v/>
      </c>
      <c r="Q101" s="255" t="str">
        <f t="shared" si="15"/>
        <v/>
      </c>
      <c r="R101" s="153"/>
      <c r="S101" s="153"/>
      <c r="T101" s="238">
        <f t="shared" si="16"/>
        <v>0</v>
      </c>
      <c r="U101" s="193" t="s">
        <v>44</v>
      </c>
      <c r="V101" s="427"/>
      <c r="W101" s="193" t="str">
        <f t="shared" si="17"/>
        <v/>
      </c>
      <c r="X101" s="264" t="str">
        <f t="shared" si="18"/>
        <v>OK</v>
      </c>
      <c r="Y101" s="193" t="str">
        <f t="shared" si="19"/>
        <v/>
      </c>
      <c r="Z101" s="193" t="str">
        <f t="shared" si="20"/>
        <v/>
      </c>
      <c r="AA101" s="397" t="str">
        <f t="shared" si="21"/>
        <v/>
      </c>
      <c r="AB101" s="257" t="str">
        <f t="shared" si="22"/>
        <v/>
      </c>
      <c r="AC101" s="257" t="str">
        <f t="shared" si="23"/>
        <v/>
      </c>
      <c r="AD101" s="193" t="str">
        <f t="shared" si="24"/>
        <v>CHECK DATES</v>
      </c>
      <c r="AE101" s="257" t="str">
        <f t="shared" si="25"/>
        <v/>
      </c>
      <c r="AF101" s="286">
        <v>0</v>
      </c>
      <c r="AG101" s="257">
        <f t="shared" si="26"/>
        <v>0</v>
      </c>
      <c r="AH101" s="257" t="str">
        <f t="shared" si="27"/>
        <v/>
      </c>
      <c r="AI101" s="257">
        <f t="shared" si="28"/>
        <v>0</v>
      </c>
    </row>
    <row r="102" spans="1:35" x14ac:dyDescent="0.3">
      <c r="A102" s="287">
        <v>90</v>
      </c>
      <c r="B102" s="156"/>
      <c r="C102" s="150"/>
      <c r="D102" s="152"/>
      <c r="E102" s="150"/>
      <c r="F102" s="150"/>
      <c r="G102" s="152"/>
      <c r="H102" s="154"/>
      <c r="I102" s="155"/>
      <c r="J102" s="159"/>
      <c r="K102" s="159"/>
      <c r="L102" s="337"/>
      <c r="M102" s="343" t="str">
        <f>IF(L102="","",LOOKUP(L102,'Work Programme'!$A$8:$A$207,'Work Programme'!$B$8:$B$207))</f>
        <v/>
      </c>
      <c r="N102" s="150"/>
      <c r="O102" s="151"/>
      <c r="P102" s="254" t="str">
        <f>IF(H102="","",VLOOKUP(H102,'Overview - Financial Statement'!$A$46:$B$60,2,FALSE))</f>
        <v/>
      </c>
      <c r="Q102" s="255" t="str">
        <f t="shared" si="15"/>
        <v/>
      </c>
      <c r="R102" s="153"/>
      <c r="S102" s="153"/>
      <c r="T102" s="238">
        <f t="shared" si="16"/>
        <v>0</v>
      </c>
      <c r="U102" s="193" t="s">
        <v>44</v>
      </c>
      <c r="V102" s="427"/>
      <c r="W102" s="193" t="str">
        <f t="shared" si="17"/>
        <v/>
      </c>
      <c r="X102" s="264" t="str">
        <f t="shared" si="18"/>
        <v>OK</v>
      </c>
      <c r="Y102" s="193" t="str">
        <f t="shared" si="19"/>
        <v/>
      </c>
      <c r="Z102" s="193" t="str">
        <f t="shared" si="20"/>
        <v/>
      </c>
      <c r="AA102" s="397" t="str">
        <f t="shared" si="21"/>
        <v/>
      </c>
      <c r="AB102" s="257" t="str">
        <f t="shared" si="22"/>
        <v/>
      </c>
      <c r="AC102" s="257" t="str">
        <f t="shared" si="23"/>
        <v/>
      </c>
      <c r="AD102" s="193" t="str">
        <f t="shared" si="24"/>
        <v>CHECK DATES</v>
      </c>
      <c r="AE102" s="257" t="str">
        <f t="shared" si="25"/>
        <v/>
      </c>
      <c r="AF102" s="286">
        <v>0</v>
      </c>
      <c r="AG102" s="257">
        <f t="shared" si="26"/>
        <v>0</v>
      </c>
      <c r="AH102" s="257" t="str">
        <f t="shared" si="27"/>
        <v/>
      </c>
      <c r="AI102" s="257">
        <f t="shared" si="28"/>
        <v>0</v>
      </c>
    </row>
    <row r="103" spans="1:35" x14ac:dyDescent="0.3">
      <c r="A103" s="287">
        <v>91</v>
      </c>
      <c r="B103" s="156"/>
      <c r="C103" s="150"/>
      <c r="D103" s="152"/>
      <c r="E103" s="150"/>
      <c r="F103" s="150"/>
      <c r="G103" s="152"/>
      <c r="H103" s="154"/>
      <c r="I103" s="155"/>
      <c r="J103" s="159"/>
      <c r="K103" s="159"/>
      <c r="L103" s="337"/>
      <c r="M103" s="343" t="str">
        <f>IF(L103="","",LOOKUP(L103,'Work Programme'!$A$8:$A$207,'Work Programme'!$B$8:$B$207))</f>
        <v/>
      </c>
      <c r="N103" s="150"/>
      <c r="O103" s="151"/>
      <c r="P103" s="254" t="str">
        <f>IF(H103="","",VLOOKUP(H103,'Overview - Financial Statement'!$A$46:$B$60,2,FALSE))</f>
        <v/>
      </c>
      <c r="Q103" s="255" t="str">
        <f t="shared" si="15"/>
        <v/>
      </c>
      <c r="R103" s="153"/>
      <c r="S103" s="153"/>
      <c r="T103" s="238">
        <f t="shared" si="16"/>
        <v>0</v>
      </c>
      <c r="U103" s="193" t="s">
        <v>44</v>
      </c>
      <c r="V103" s="427"/>
      <c r="W103" s="193" t="str">
        <f t="shared" si="17"/>
        <v/>
      </c>
      <c r="X103" s="264" t="str">
        <f t="shared" si="18"/>
        <v>OK</v>
      </c>
      <c r="Y103" s="193" t="str">
        <f t="shared" si="19"/>
        <v/>
      </c>
      <c r="Z103" s="193" t="str">
        <f t="shared" si="20"/>
        <v/>
      </c>
      <c r="AA103" s="397" t="str">
        <f t="shared" si="21"/>
        <v/>
      </c>
      <c r="AB103" s="257" t="str">
        <f t="shared" si="22"/>
        <v/>
      </c>
      <c r="AC103" s="257" t="str">
        <f t="shared" si="23"/>
        <v/>
      </c>
      <c r="AD103" s="193" t="str">
        <f t="shared" si="24"/>
        <v>CHECK DATES</v>
      </c>
      <c r="AE103" s="257" t="str">
        <f t="shared" si="25"/>
        <v/>
      </c>
      <c r="AF103" s="286">
        <v>0</v>
      </c>
      <c r="AG103" s="257">
        <f t="shared" si="26"/>
        <v>0</v>
      </c>
      <c r="AH103" s="257" t="str">
        <f t="shared" si="27"/>
        <v/>
      </c>
      <c r="AI103" s="257">
        <f t="shared" si="28"/>
        <v>0</v>
      </c>
    </row>
    <row r="104" spans="1:35" x14ac:dyDescent="0.3">
      <c r="A104" s="287">
        <v>92</v>
      </c>
      <c r="B104" s="156"/>
      <c r="C104" s="150"/>
      <c r="D104" s="152"/>
      <c r="E104" s="150"/>
      <c r="F104" s="150"/>
      <c r="G104" s="152"/>
      <c r="H104" s="154"/>
      <c r="I104" s="155"/>
      <c r="J104" s="159"/>
      <c r="K104" s="159"/>
      <c r="L104" s="337"/>
      <c r="M104" s="343" t="str">
        <f>IF(L104="","",LOOKUP(L104,'Work Programme'!$A$8:$A$207,'Work Programme'!$B$8:$B$207))</f>
        <v/>
      </c>
      <c r="N104" s="150"/>
      <c r="O104" s="151"/>
      <c r="P104" s="254" t="str">
        <f>IF(H104="","",VLOOKUP(H104,'Overview - Financial Statement'!$A$46:$B$60,2,FALSE))</f>
        <v/>
      </c>
      <c r="Q104" s="255" t="str">
        <f t="shared" si="15"/>
        <v/>
      </c>
      <c r="R104" s="153"/>
      <c r="S104" s="153"/>
      <c r="T104" s="238">
        <f t="shared" si="16"/>
        <v>0</v>
      </c>
      <c r="U104" s="193" t="s">
        <v>44</v>
      </c>
      <c r="V104" s="427"/>
      <c r="W104" s="193" t="str">
        <f t="shared" si="17"/>
        <v/>
      </c>
      <c r="X104" s="264" t="str">
        <f t="shared" si="18"/>
        <v>OK</v>
      </c>
      <c r="Y104" s="193" t="str">
        <f t="shared" si="19"/>
        <v/>
      </c>
      <c r="Z104" s="193" t="str">
        <f t="shared" si="20"/>
        <v/>
      </c>
      <c r="AA104" s="397" t="str">
        <f t="shared" si="21"/>
        <v/>
      </c>
      <c r="AB104" s="257" t="str">
        <f t="shared" si="22"/>
        <v/>
      </c>
      <c r="AC104" s="257" t="str">
        <f t="shared" si="23"/>
        <v/>
      </c>
      <c r="AD104" s="193" t="str">
        <f t="shared" si="24"/>
        <v>CHECK DATES</v>
      </c>
      <c r="AE104" s="257" t="str">
        <f t="shared" si="25"/>
        <v/>
      </c>
      <c r="AF104" s="286">
        <v>0</v>
      </c>
      <c r="AG104" s="257">
        <f t="shared" si="26"/>
        <v>0</v>
      </c>
      <c r="AH104" s="257" t="str">
        <f t="shared" si="27"/>
        <v/>
      </c>
      <c r="AI104" s="257">
        <f t="shared" si="28"/>
        <v>0</v>
      </c>
    </row>
    <row r="105" spans="1:35" x14ac:dyDescent="0.3">
      <c r="A105" s="287">
        <v>93</v>
      </c>
      <c r="B105" s="156"/>
      <c r="C105" s="150"/>
      <c r="D105" s="152"/>
      <c r="E105" s="150"/>
      <c r="F105" s="150"/>
      <c r="G105" s="152"/>
      <c r="H105" s="154"/>
      <c r="I105" s="155"/>
      <c r="J105" s="159"/>
      <c r="K105" s="159"/>
      <c r="L105" s="337"/>
      <c r="M105" s="343" t="str">
        <f>IF(L105="","",LOOKUP(L105,'Work Programme'!$A$8:$A$207,'Work Programme'!$B$8:$B$207))</f>
        <v/>
      </c>
      <c r="N105" s="150"/>
      <c r="O105" s="151"/>
      <c r="P105" s="254" t="str">
        <f>IF(H105="","",VLOOKUP(H105,'Overview - Financial Statement'!$A$46:$B$60,2,FALSE))</f>
        <v/>
      </c>
      <c r="Q105" s="255" t="str">
        <f t="shared" si="15"/>
        <v/>
      </c>
      <c r="R105" s="153"/>
      <c r="S105" s="153"/>
      <c r="T105" s="238">
        <f t="shared" si="16"/>
        <v>0</v>
      </c>
      <c r="U105" s="193" t="s">
        <v>44</v>
      </c>
      <c r="V105" s="427"/>
      <c r="W105" s="193" t="str">
        <f t="shared" si="17"/>
        <v/>
      </c>
      <c r="X105" s="264" t="str">
        <f t="shared" si="18"/>
        <v>OK</v>
      </c>
      <c r="Y105" s="193" t="str">
        <f t="shared" si="19"/>
        <v/>
      </c>
      <c r="Z105" s="193" t="str">
        <f t="shared" si="20"/>
        <v/>
      </c>
      <c r="AA105" s="397" t="str">
        <f t="shared" si="21"/>
        <v/>
      </c>
      <c r="AB105" s="257" t="str">
        <f t="shared" si="22"/>
        <v/>
      </c>
      <c r="AC105" s="257" t="str">
        <f t="shared" si="23"/>
        <v/>
      </c>
      <c r="AD105" s="193" t="str">
        <f t="shared" si="24"/>
        <v>CHECK DATES</v>
      </c>
      <c r="AE105" s="257" t="str">
        <f t="shared" si="25"/>
        <v/>
      </c>
      <c r="AF105" s="286">
        <v>0</v>
      </c>
      <c r="AG105" s="257">
        <f t="shared" si="26"/>
        <v>0</v>
      </c>
      <c r="AH105" s="257" t="str">
        <f t="shared" si="27"/>
        <v/>
      </c>
      <c r="AI105" s="257">
        <f t="shared" si="28"/>
        <v>0</v>
      </c>
    </row>
    <row r="106" spans="1:35" x14ac:dyDescent="0.3">
      <c r="A106" s="287">
        <v>94</v>
      </c>
      <c r="B106" s="156"/>
      <c r="C106" s="150"/>
      <c r="D106" s="152"/>
      <c r="E106" s="150"/>
      <c r="F106" s="150"/>
      <c r="G106" s="152"/>
      <c r="H106" s="154"/>
      <c r="I106" s="155"/>
      <c r="J106" s="159"/>
      <c r="K106" s="159"/>
      <c r="L106" s="337"/>
      <c r="M106" s="343" t="str">
        <f>IF(L106="","",LOOKUP(L106,'Work Programme'!$A$8:$A$207,'Work Programme'!$B$8:$B$207))</f>
        <v/>
      </c>
      <c r="N106" s="150"/>
      <c r="O106" s="151"/>
      <c r="P106" s="254" t="str">
        <f>IF(H106="","",VLOOKUP(H106,'Overview - Financial Statement'!$A$46:$B$60,2,FALSE))</f>
        <v/>
      </c>
      <c r="Q106" s="255" t="str">
        <f t="shared" si="15"/>
        <v/>
      </c>
      <c r="R106" s="153"/>
      <c r="S106" s="153"/>
      <c r="T106" s="238">
        <f t="shared" si="16"/>
        <v>0</v>
      </c>
      <c r="U106" s="193" t="s">
        <v>44</v>
      </c>
      <c r="V106" s="427"/>
      <c r="W106" s="193" t="str">
        <f t="shared" si="17"/>
        <v/>
      </c>
      <c r="X106" s="264" t="str">
        <f t="shared" si="18"/>
        <v>OK</v>
      </c>
      <c r="Y106" s="193" t="str">
        <f t="shared" si="19"/>
        <v/>
      </c>
      <c r="Z106" s="193" t="str">
        <f t="shared" si="20"/>
        <v/>
      </c>
      <c r="AA106" s="397" t="str">
        <f t="shared" si="21"/>
        <v/>
      </c>
      <c r="AB106" s="257" t="str">
        <f t="shared" si="22"/>
        <v/>
      </c>
      <c r="AC106" s="257" t="str">
        <f t="shared" si="23"/>
        <v/>
      </c>
      <c r="AD106" s="193" t="str">
        <f t="shared" si="24"/>
        <v>CHECK DATES</v>
      </c>
      <c r="AE106" s="257" t="str">
        <f t="shared" si="25"/>
        <v/>
      </c>
      <c r="AF106" s="286">
        <v>0</v>
      </c>
      <c r="AG106" s="257">
        <f t="shared" si="26"/>
        <v>0</v>
      </c>
      <c r="AH106" s="257" t="str">
        <f t="shared" si="27"/>
        <v/>
      </c>
      <c r="AI106" s="257">
        <f t="shared" si="28"/>
        <v>0</v>
      </c>
    </row>
    <row r="107" spans="1:35" x14ac:dyDescent="0.3">
      <c r="A107" s="287">
        <v>95</v>
      </c>
      <c r="B107" s="156"/>
      <c r="C107" s="150"/>
      <c r="D107" s="152"/>
      <c r="E107" s="150"/>
      <c r="F107" s="150"/>
      <c r="G107" s="152"/>
      <c r="H107" s="154"/>
      <c r="I107" s="155"/>
      <c r="J107" s="159"/>
      <c r="K107" s="159"/>
      <c r="L107" s="337"/>
      <c r="M107" s="343" t="str">
        <f>IF(L107="","",LOOKUP(L107,'Work Programme'!$A$8:$A$207,'Work Programme'!$B$8:$B$207))</f>
        <v/>
      </c>
      <c r="N107" s="150"/>
      <c r="O107" s="151"/>
      <c r="P107" s="254" t="str">
        <f>IF(H107="","",VLOOKUP(H107,'Overview - Financial Statement'!$A$46:$B$60,2,FALSE))</f>
        <v/>
      </c>
      <c r="Q107" s="255" t="str">
        <f t="shared" si="15"/>
        <v/>
      </c>
      <c r="R107" s="153"/>
      <c r="S107" s="153"/>
      <c r="T107" s="238">
        <f t="shared" si="16"/>
        <v>0</v>
      </c>
      <c r="U107" s="193" t="s">
        <v>44</v>
      </c>
      <c r="V107" s="427"/>
      <c r="W107" s="193" t="str">
        <f t="shared" si="17"/>
        <v/>
      </c>
      <c r="X107" s="264" t="str">
        <f t="shared" si="18"/>
        <v>OK</v>
      </c>
      <c r="Y107" s="193" t="str">
        <f t="shared" si="19"/>
        <v/>
      </c>
      <c r="Z107" s="193" t="str">
        <f t="shared" si="20"/>
        <v/>
      </c>
      <c r="AA107" s="397" t="str">
        <f t="shared" si="21"/>
        <v/>
      </c>
      <c r="AB107" s="257" t="str">
        <f t="shared" si="22"/>
        <v/>
      </c>
      <c r="AC107" s="257" t="str">
        <f t="shared" si="23"/>
        <v/>
      </c>
      <c r="AD107" s="193" t="str">
        <f t="shared" si="24"/>
        <v>CHECK DATES</v>
      </c>
      <c r="AE107" s="257" t="str">
        <f t="shared" si="25"/>
        <v/>
      </c>
      <c r="AF107" s="286">
        <v>0</v>
      </c>
      <c r="AG107" s="257">
        <f t="shared" si="26"/>
        <v>0</v>
      </c>
      <c r="AH107" s="257" t="str">
        <f t="shared" si="27"/>
        <v/>
      </c>
      <c r="AI107" s="257">
        <f t="shared" si="28"/>
        <v>0</v>
      </c>
    </row>
    <row r="108" spans="1:35" x14ac:dyDescent="0.3">
      <c r="A108" s="287">
        <v>96</v>
      </c>
      <c r="B108" s="156"/>
      <c r="C108" s="150"/>
      <c r="D108" s="152"/>
      <c r="E108" s="150"/>
      <c r="F108" s="150"/>
      <c r="G108" s="152"/>
      <c r="H108" s="154"/>
      <c r="I108" s="155"/>
      <c r="J108" s="159"/>
      <c r="K108" s="159"/>
      <c r="L108" s="337"/>
      <c r="M108" s="343" t="str">
        <f>IF(L108="","",LOOKUP(L108,'Work Programme'!$A$8:$A$207,'Work Programme'!$B$8:$B$207))</f>
        <v/>
      </c>
      <c r="N108" s="150"/>
      <c r="O108" s="151"/>
      <c r="P108" s="254" t="str">
        <f>IF(H108="","",VLOOKUP(H108,'Overview - Financial Statement'!$A$46:$B$60,2,FALSE))</f>
        <v/>
      </c>
      <c r="Q108" s="255" t="str">
        <f t="shared" si="15"/>
        <v/>
      </c>
      <c r="R108" s="153"/>
      <c r="S108" s="153"/>
      <c r="T108" s="238">
        <f t="shared" si="16"/>
        <v>0</v>
      </c>
      <c r="U108" s="193" t="s">
        <v>44</v>
      </c>
      <c r="V108" s="427"/>
      <c r="W108" s="193" t="str">
        <f t="shared" si="17"/>
        <v/>
      </c>
      <c r="X108" s="264" t="str">
        <f t="shared" si="18"/>
        <v>OK</v>
      </c>
      <c r="Y108" s="193" t="str">
        <f t="shared" si="19"/>
        <v/>
      </c>
      <c r="Z108" s="193" t="str">
        <f t="shared" si="20"/>
        <v/>
      </c>
      <c r="AA108" s="397" t="str">
        <f t="shared" si="21"/>
        <v/>
      </c>
      <c r="AB108" s="257" t="str">
        <f t="shared" si="22"/>
        <v/>
      </c>
      <c r="AC108" s="257" t="str">
        <f t="shared" si="23"/>
        <v/>
      </c>
      <c r="AD108" s="193" t="str">
        <f t="shared" si="24"/>
        <v>CHECK DATES</v>
      </c>
      <c r="AE108" s="257" t="str">
        <f t="shared" si="25"/>
        <v/>
      </c>
      <c r="AF108" s="286">
        <v>0</v>
      </c>
      <c r="AG108" s="257">
        <f t="shared" si="26"/>
        <v>0</v>
      </c>
      <c r="AH108" s="257" t="str">
        <f t="shared" si="27"/>
        <v/>
      </c>
      <c r="AI108" s="257">
        <f t="shared" si="28"/>
        <v>0</v>
      </c>
    </row>
    <row r="109" spans="1:35" x14ac:dyDescent="0.3">
      <c r="A109" s="287">
        <v>97</v>
      </c>
      <c r="B109" s="156"/>
      <c r="C109" s="150"/>
      <c r="D109" s="152"/>
      <c r="E109" s="150"/>
      <c r="F109" s="150"/>
      <c r="G109" s="152"/>
      <c r="H109" s="154"/>
      <c r="I109" s="155"/>
      <c r="J109" s="159"/>
      <c r="K109" s="159"/>
      <c r="L109" s="337"/>
      <c r="M109" s="343" t="str">
        <f>IF(L109="","",LOOKUP(L109,'Work Programme'!$A$8:$A$207,'Work Programme'!$B$8:$B$207))</f>
        <v/>
      </c>
      <c r="N109" s="150"/>
      <c r="O109" s="151"/>
      <c r="P109" s="254" t="str">
        <f>IF(H109="","",VLOOKUP(H109,'Overview - Financial Statement'!$A$46:$B$60,2,FALSE))</f>
        <v/>
      </c>
      <c r="Q109" s="255" t="str">
        <f t="shared" si="15"/>
        <v/>
      </c>
      <c r="R109" s="153"/>
      <c r="S109" s="153"/>
      <c r="T109" s="238">
        <f t="shared" si="16"/>
        <v>0</v>
      </c>
      <c r="U109" s="193" t="s">
        <v>44</v>
      </c>
      <c r="V109" s="427"/>
      <c r="W109" s="193" t="str">
        <f t="shared" si="17"/>
        <v/>
      </c>
      <c r="X109" s="264" t="str">
        <f t="shared" si="18"/>
        <v>OK</v>
      </c>
      <c r="Y109" s="193" t="str">
        <f t="shared" si="19"/>
        <v/>
      </c>
      <c r="Z109" s="193" t="str">
        <f t="shared" si="20"/>
        <v/>
      </c>
      <c r="AA109" s="397" t="str">
        <f t="shared" si="21"/>
        <v/>
      </c>
      <c r="AB109" s="257" t="str">
        <f t="shared" si="22"/>
        <v/>
      </c>
      <c r="AC109" s="257" t="str">
        <f t="shared" si="23"/>
        <v/>
      </c>
      <c r="AD109" s="193" t="str">
        <f t="shared" si="24"/>
        <v>CHECK DATES</v>
      </c>
      <c r="AE109" s="257" t="str">
        <f t="shared" si="25"/>
        <v/>
      </c>
      <c r="AF109" s="286">
        <v>0</v>
      </c>
      <c r="AG109" s="257">
        <f t="shared" si="26"/>
        <v>0</v>
      </c>
      <c r="AH109" s="257" t="str">
        <f t="shared" si="27"/>
        <v/>
      </c>
      <c r="AI109" s="257">
        <f t="shared" si="28"/>
        <v>0</v>
      </c>
    </row>
    <row r="110" spans="1:35" x14ac:dyDescent="0.3">
      <c r="A110" s="287">
        <v>98</v>
      </c>
      <c r="B110" s="156"/>
      <c r="C110" s="150"/>
      <c r="D110" s="152"/>
      <c r="E110" s="150"/>
      <c r="F110" s="150"/>
      <c r="G110" s="152"/>
      <c r="H110" s="154"/>
      <c r="I110" s="155"/>
      <c r="J110" s="159"/>
      <c r="K110" s="159"/>
      <c r="L110" s="337"/>
      <c r="M110" s="343" t="str">
        <f>IF(L110="","",LOOKUP(L110,'Work Programme'!$A$8:$A$207,'Work Programme'!$B$8:$B$207))</f>
        <v/>
      </c>
      <c r="N110" s="150"/>
      <c r="O110" s="151"/>
      <c r="P110" s="254" t="str">
        <f>IF(H110="","",VLOOKUP(H110,'Overview - Financial Statement'!$A$46:$B$60,2,FALSE))</f>
        <v/>
      </c>
      <c r="Q110" s="255" t="str">
        <f t="shared" si="15"/>
        <v/>
      </c>
      <c r="R110" s="153"/>
      <c r="S110" s="153"/>
      <c r="T110" s="238">
        <f t="shared" si="16"/>
        <v>0</v>
      </c>
      <c r="U110" s="193" t="s">
        <v>44</v>
      </c>
      <c r="V110" s="427"/>
      <c r="W110" s="193" t="str">
        <f t="shared" si="17"/>
        <v/>
      </c>
      <c r="X110" s="264" t="str">
        <f t="shared" si="18"/>
        <v>OK</v>
      </c>
      <c r="Y110" s="193" t="str">
        <f t="shared" si="19"/>
        <v/>
      </c>
      <c r="Z110" s="193" t="str">
        <f t="shared" si="20"/>
        <v/>
      </c>
      <c r="AA110" s="397" t="str">
        <f t="shared" si="21"/>
        <v/>
      </c>
      <c r="AB110" s="257" t="str">
        <f t="shared" si="22"/>
        <v/>
      </c>
      <c r="AC110" s="257" t="str">
        <f t="shared" si="23"/>
        <v/>
      </c>
      <c r="AD110" s="193" t="str">
        <f t="shared" si="24"/>
        <v>CHECK DATES</v>
      </c>
      <c r="AE110" s="257" t="str">
        <f t="shared" si="25"/>
        <v/>
      </c>
      <c r="AF110" s="286">
        <v>0</v>
      </c>
      <c r="AG110" s="257">
        <f t="shared" si="26"/>
        <v>0</v>
      </c>
      <c r="AH110" s="257" t="str">
        <f t="shared" si="27"/>
        <v/>
      </c>
      <c r="AI110" s="257">
        <f t="shared" si="28"/>
        <v>0</v>
      </c>
    </row>
    <row r="111" spans="1:35" x14ac:dyDescent="0.3">
      <c r="A111" s="287">
        <v>99</v>
      </c>
      <c r="B111" s="156"/>
      <c r="C111" s="150"/>
      <c r="D111" s="152"/>
      <c r="E111" s="150"/>
      <c r="F111" s="150"/>
      <c r="G111" s="152"/>
      <c r="H111" s="154"/>
      <c r="I111" s="155"/>
      <c r="J111" s="159"/>
      <c r="K111" s="159"/>
      <c r="L111" s="337"/>
      <c r="M111" s="343" t="str">
        <f>IF(L111="","",LOOKUP(L111,'Work Programme'!$A$8:$A$207,'Work Programme'!$B$8:$B$207))</f>
        <v/>
      </c>
      <c r="N111" s="150"/>
      <c r="O111" s="151"/>
      <c r="P111" s="254" t="str">
        <f>IF(H111="","",VLOOKUP(H111,'Overview - Financial Statement'!$A$46:$B$60,2,FALSE))</f>
        <v/>
      </c>
      <c r="Q111" s="255" t="str">
        <f t="shared" si="15"/>
        <v/>
      </c>
      <c r="R111" s="153"/>
      <c r="S111" s="153"/>
      <c r="T111" s="238">
        <f t="shared" si="16"/>
        <v>0</v>
      </c>
      <c r="U111" s="193" t="s">
        <v>44</v>
      </c>
      <c r="V111" s="427"/>
      <c r="W111" s="193" t="str">
        <f t="shared" si="17"/>
        <v/>
      </c>
      <c r="X111" s="264" t="str">
        <f t="shared" si="18"/>
        <v>OK</v>
      </c>
      <c r="Y111" s="193" t="str">
        <f t="shared" si="19"/>
        <v/>
      </c>
      <c r="Z111" s="193" t="str">
        <f t="shared" si="20"/>
        <v/>
      </c>
      <c r="AA111" s="397" t="str">
        <f t="shared" si="21"/>
        <v/>
      </c>
      <c r="AB111" s="257" t="str">
        <f t="shared" si="22"/>
        <v/>
      </c>
      <c r="AC111" s="257" t="str">
        <f t="shared" si="23"/>
        <v/>
      </c>
      <c r="AD111" s="193" t="str">
        <f t="shared" si="24"/>
        <v>CHECK DATES</v>
      </c>
      <c r="AE111" s="257" t="str">
        <f t="shared" si="25"/>
        <v/>
      </c>
      <c r="AF111" s="286">
        <v>0</v>
      </c>
      <c r="AG111" s="257">
        <f t="shared" si="26"/>
        <v>0</v>
      </c>
      <c r="AH111" s="257" t="str">
        <f t="shared" si="27"/>
        <v/>
      </c>
      <c r="AI111" s="257">
        <f t="shared" si="28"/>
        <v>0</v>
      </c>
    </row>
    <row r="112" spans="1:35" x14ac:dyDescent="0.3">
      <c r="A112" s="287">
        <v>100</v>
      </c>
      <c r="B112" s="156"/>
      <c r="C112" s="150"/>
      <c r="D112" s="152"/>
      <c r="E112" s="150"/>
      <c r="F112" s="150"/>
      <c r="G112" s="152"/>
      <c r="H112" s="154"/>
      <c r="I112" s="155"/>
      <c r="J112" s="159"/>
      <c r="K112" s="159"/>
      <c r="L112" s="337"/>
      <c r="M112" s="343" t="str">
        <f>IF(L112="","",LOOKUP(L112,'Work Programme'!$A$8:$A$207,'Work Programme'!$B$8:$B$207))</f>
        <v/>
      </c>
      <c r="N112" s="150"/>
      <c r="O112" s="151"/>
      <c r="P112" s="254" t="str">
        <f>IF(H112="","",VLOOKUP(H112,'Overview - Financial Statement'!$A$46:$B$60,2,FALSE))</f>
        <v/>
      </c>
      <c r="Q112" s="255" t="str">
        <f t="shared" si="15"/>
        <v/>
      </c>
      <c r="R112" s="153"/>
      <c r="S112" s="153"/>
      <c r="T112" s="238">
        <f t="shared" si="16"/>
        <v>0</v>
      </c>
      <c r="U112" s="193" t="s">
        <v>44</v>
      </c>
      <c r="V112" s="427"/>
      <c r="W112" s="193" t="str">
        <f t="shared" si="17"/>
        <v/>
      </c>
      <c r="X112" s="264" t="str">
        <f t="shared" si="18"/>
        <v>OK</v>
      </c>
      <c r="Y112" s="193" t="str">
        <f t="shared" si="19"/>
        <v/>
      </c>
      <c r="Z112" s="193" t="str">
        <f t="shared" si="20"/>
        <v/>
      </c>
      <c r="AA112" s="397" t="str">
        <f t="shared" si="21"/>
        <v/>
      </c>
      <c r="AB112" s="257" t="str">
        <f t="shared" si="22"/>
        <v/>
      </c>
      <c r="AC112" s="257" t="str">
        <f t="shared" si="23"/>
        <v/>
      </c>
      <c r="AD112" s="193" t="str">
        <f t="shared" si="24"/>
        <v>CHECK DATES</v>
      </c>
      <c r="AE112" s="257" t="str">
        <f t="shared" si="25"/>
        <v/>
      </c>
      <c r="AF112" s="286">
        <v>0</v>
      </c>
      <c r="AG112" s="257">
        <f t="shared" si="26"/>
        <v>0</v>
      </c>
      <c r="AH112" s="257" t="str">
        <f t="shared" si="27"/>
        <v/>
      </c>
      <c r="AI112" s="257">
        <f t="shared" si="28"/>
        <v>0</v>
      </c>
    </row>
    <row r="113" spans="1:35" x14ac:dyDescent="0.3">
      <c r="A113" s="287">
        <v>101</v>
      </c>
      <c r="B113" s="156"/>
      <c r="C113" s="150"/>
      <c r="D113" s="152"/>
      <c r="E113" s="150"/>
      <c r="F113" s="150"/>
      <c r="G113" s="152"/>
      <c r="H113" s="154"/>
      <c r="I113" s="155"/>
      <c r="J113" s="159"/>
      <c r="K113" s="159"/>
      <c r="L113" s="337"/>
      <c r="M113" s="343" t="str">
        <f>IF(L113="","",LOOKUP(L113,'Work Programme'!$A$8:$A$207,'Work Programme'!$B$8:$B$207))</f>
        <v/>
      </c>
      <c r="N113" s="150"/>
      <c r="O113" s="151"/>
      <c r="P113" s="254" t="str">
        <f>IF(H113="","",VLOOKUP(H113,'Overview - Financial Statement'!$A$46:$B$60,2,FALSE))</f>
        <v/>
      </c>
      <c r="Q113" s="255" t="str">
        <f t="shared" si="15"/>
        <v/>
      </c>
      <c r="R113" s="153"/>
      <c r="S113" s="153"/>
      <c r="T113" s="238">
        <f t="shared" si="16"/>
        <v>0</v>
      </c>
      <c r="U113" s="193" t="s">
        <v>44</v>
      </c>
      <c r="V113" s="427"/>
      <c r="W113" s="193" t="str">
        <f t="shared" si="17"/>
        <v/>
      </c>
      <c r="X113" s="264" t="str">
        <f t="shared" si="18"/>
        <v>OK</v>
      </c>
      <c r="Y113" s="193" t="str">
        <f t="shared" si="19"/>
        <v/>
      </c>
      <c r="Z113" s="193" t="str">
        <f t="shared" si="20"/>
        <v/>
      </c>
      <c r="AA113" s="397" t="str">
        <f t="shared" si="21"/>
        <v/>
      </c>
      <c r="AB113" s="257" t="str">
        <f t="shared" si="22"/>
        <v/>
      </c>
      <c r="AC113" s="257" t="str">
        <f t="shared" si="23"/>
        <v/>
      </c>
      <c r="AD113" s="193" t="str">
        <f t="shared" si="24"/>
        <v>CHECK DATES</v>
      </c>
      <c r="AE113" s="257" t="str">
        <f t="shared" si="25"/>
        <v/>
      </c>
      <c r="AF113" s="286">
        <v>0</v>
      </c>
      <c r="AG113" s="257">
        <f t="shared" si="26"/>
        <v>0</v>
      </c>
      <c r="AH113" s="257" t="str">
        <f t="shared" si="27"/>
        <v/>
      </c>
      <c r="AI113" s="257">
        <f t="shared" si="28"/>
        <v>0</v>
      </c>
    </row>
    <row r="114" spans="1:35" x14ac:dyDescent="0.3">
      <c r="A114" s="287">
        <v>102</v>
      </c>
      <c r="B114" s="156"/>
      <c r="C114" s="150"/>
      <c r="D114" s="152"/>
      <c r="E114" s="150"/>
      <c r="F114" s="150"/>
      <c r="G114" s="152"/>
      <c r="H114" s="154"/>
      <c r="I114" s="155"/>
      <c r="J114" s="159"/>
      <c r="K114" s="159"/>
      <c r="L114" s="337"/>
      <c r="M114" s="343" t="str">
        <f>IF(L114="","",LOOKUP(L114,'Work Programme'!$A$8:$A$207,'Work Programme'!$B$8:$B$207))</f>
        <v/>
      </c>
      <c r="N114" s="150"/>
      <c r="O114" s="151"/>
      <c r="P114" s="254" t="str">
        <f>IF(H114="","",VLOOKUP(H114,'Overview - Financial Statement'!$A$46:$B$60,2,FALSE))</f>
        <v/>
      </c>
      <c r="Q114" s="255" t="str">
        <f t="shared" si="15"/>
        <v/>
      </c>
      <c r="R114" s="153"/>
      <c r="S114" s="153"/>
      <c r="T114" s="238">
        <f t="shared" si="16"/>
        <v>0</v>
      </c>
      <c r="U114" s="193" t="s">
        <v>44</v>
      </c>
      <c r="V114" s="427"/>
      <c r="W114" s="193" t="str">
        <f t="shared" si="17"/>
        <v/>
      </c>
      <c r="X114" s="264" t="str">
        <f t="shared" si="18"/>
        <v>OK</v>
      </c>
      <c r="Y114" s="193" t="str">
        <f t="shared" si="19"/>
        <v/>
      </c>
      <c r="Z114" s="193" t="str">
        <f t="shared" si="20"/>
        <v/>
      </c>
      <c r="AA114" s="397" t="str">
        <f t="shared" si="21"/>
        <v/>
      </c>
      <c r="AB114" s="257" t="str">
        <f t="shared" si="22"/>
        <v/>
      </c>
      <c r="AC114" s="257" t="str">
        <f t="shared" si="23"/>
        <v/>
      </c>
      <c r="AD114" s="193" t="str">
        <f t="shared" si="24"/>
        <v>CHECK DATES</v>
      </c>
      <c r="AE114" s="257" t="str">
        <f t="shared" si="25"/>
        <v/>
      </c>
      <c r="AF114" s="286">
        <v>0</v>
      </c>
      <c r="AG114" s="257">
        <f t="shared" si="26"/>
        <v>0</v>
      </c>
      <c r="AH114" s="257" t="str">
        <f t="shared" si="27"/>
        <v/>
      </c>
      <c r="AI114" s="257">
        <f t="shared" si="28"/>
        <v>0</v>
      </c>
    </row>
    <row r="115" spans="1:35" x14ac:dyDescent="0.3">
      <c r="A115" s="287">
        <v>103</v>
      </c>
      <c r="B115" s="156"/>
      <c r="C115" s="150"/>
      <c r="D115" s="152"/>
      <c r="E115" s="150"/>
      <c r="F115" s="150"/>
      <c r="G115" s="152"/>
      <c r="H115" s="154"/>
      <c r="I115" s="155"/>
      <c r="J115" s="159"/>
      <c r="K115" s="159"/>
      <c r="L115" s="337"/>
      <c r="M115" s="343" t="str">
        <f>IF(L115="","",LOOKUP(L115,'Work Programme'!$A$8:$A$207,'Work Programme'!$B$8:$B$207))</f>
        <v/>
      </c>
      <c r="N115" s="150"/>
      <c r="O115" s="151"/>
      <c r="P115" s="254" t="str">
        <f>IF(H115="","",VLOOKUP(H115,'Overview - Financial Statement'!$A$46:$B$60,2,FALSE))</f>
        <v/>
      </c>
      <c r="Q115" s="255" t="str">
        <f t="shared" si="15"/>
        <v/>
      </c>
      <c r="R115" s="153"/>
      <c r="S115" s="153"/>
      <c r="T115" s="238">
        <f t="shared" si="16"/>
        <v>0</v>
      </c>
      <c r="U115" s="193" t="s">
        <v>44</v>
      </c>
      <c r="V115" s="427"/>
      <c r="W115" s="193" t="str">
        <f t="shared" si="17"/>
        <v/>
      </c>
      <c r="X115" s="264" t="str">
        <f t="shared" si="18"/>
        <v>OK</v>
      </c>
      <c r="Y115" s="193" t="str">
        <f t="shared" si="19"/>
        <v/>
      </c>
      <c r="Z115" s="193" t="str">
        <f t="shared" si="20"/>
        <v/>
      </c>
      <c r="AA115" s="397" t="str">
        <f t="shared" si="21"/>
        <v/>
      </c>
      <c r="AB115" s="257" t="str">
        <f t="shared" si="22"/>
        <v/>
      </c>
      <c r="AC115" s="257" t="str">
        <f t="shared" si="23"/>
        <v/>
      </c>
      <c r="AD115" s="193" t="str">
        <f t="shared" si="24"/>
        <v>CHECK DATES</v>
      </c>
      <c r="AE115" s="257" t="str">
        <f t="shared" si="25"/>
        <v/>
      </c>
      <c r="AF115" s="286">
        <v>0</v>
      </c>
      <c r="AG115" s="257">
        <f t="shared" si="26"/>
        <v>0</v>
      </c>
      <c r="AH115" s="257" t="str">
        <f t="shared" si="27"/>
        <v/>
      </c>
      <c r="AI115" s="257">
        <f t="shared" si="28"/>
        <v>0</v>
      </c>
    </row>
    <row r="116" spans="1:35" x14ac:dyDescent="0.3">
      <c r="A116" s="287">
        <v>104</v>
      </c>
      <c r="B116" s="156"/>
      <c r="C116" s="150"/>
      <c r="D116" s="152"/>
      <c r="E116" s="150"/>
      <c r="F116" s="150"/>
      <c r="G116" s="152"/>
      <c r="H116" s="154"/>
      <c r="I116" s="155"/>
      <c r="J116" s="159"/>
      <c r="K116" s="159"/>
      <c r="L116" s="337"/>
      <c r="M116" s="343" t="str">
        <f>IF(L116="","",LOOKUP(L116,'Work Programme'!$A$8:$A$207,'Work Programme'!$B$8:$B$207))</f>
        <v/>
      </c>
      <c r="N116" s="150"/>
      <c r="O116" s="151"/>
      <c r="P116" s="254" t="str">
        <f>IF(H116="","",VLOOKUP(H116,'Overview - Financial Statement'!$A$46:$B$60,2,FALSE))</f>
        <v/>
      </c>
      <c r="Q116" s="255" t="str">
        <f t="shared" si="15"/>
        <v/>
      </c>
      <c r="R116" s="153"/>
      <c r="S116" s="153"/>
      <c r="T116" s="238">
        <f t="shared" si="16"/>
        <v>0</v>
      </c>
      <c r="U116" s="193" t="s">
        <v>44</v>
      </c>
      <c r="V116" s="427"/>
      <c r="W116" s="193" t="str">
        <f t="shared" si="17"/>
        <v/>
      </c>
      <c r="X116" s="264" t="str">
        <f t="shared" si="18"/>
        <v>OK</v>
      </c>
      <c r="Y116" s="193" t="str">
        <f t="shared" si="19"/>
        <v/>
      </c>
      <c r="Z116" s="193" t="str">
        <f t="shared" si="20"/>
        <v/>
      </c>
      <c r="AA116" s="397" t="str">
        <f t="shared" si="21"/>
        <v/>
      </c>
      <c r="AB116" s="257" t="str">
        <f t="shared" si="22"/>
        <v/>
      </c>
      <c r="AC116" s="257" t="str">
        <f t="shared" si="23"/>
        <v/>
      </c>
      <c r="AD116" s="193" t="str">
        <f t="shared" si="24"/>
        <v>CHECK DATES</v>
      </c>
      <c r="AE116" s="257" t="str">
        <f t="shared" si="25"/>
        <v/>
      </c>
      <c r="AF116" s="286">
        <v>0</v>
      </c>
      <c r="AG116" s="257">
        <f t="shared" si="26"/>
        <v>0</v>
      </c>
      <c r="AH116" s="257" t="str">
        <f t="shared" si="27"/>
        <v/>
      </c>
      <c r="AI116" s="257">
        <f t="shared" si="28"/>
        <v>0</v>
      </c>
    </row>
    <row r="117" spans="1:35" x14ac:dyDescent="0.3">
      <c r="A117" s="287">
        <v>105</v>
      </c>
      <c r="B117" s="156"/>
      <c r="C117" s="150"/>
      <c r="D117" s="152"/>
      <c r="E117" s="150"/>
      <c r="F117" s="150"/>
      <c r="G117" s="152"/>
      <c r="H117" s="154"/>
      <c r="I117" s="155"/>
      <c r="J117" s="159"/>
      <c r="K117" s="159"/>
      <c r="L117" s="337"/>
      <c r="M117" s="343" t="str">
        <f>IF(L117="","",LOOKUP(L117,'Work Programme'!$A$8:$A$207,'Work Programme'!$B$8:$B$207))</f>
        <v/>
      </c>
      <c r="N117" s="150"/>
      <c r="O117" s="151"/>
      <c r="P117" s="254" t="str">
        <f>IF(H117="","",VLOOKUP(H117,'Overview - Financial Statement'!$A$46:$B$60,2,FALSE))</f>
        <v/>
      </c>
      <c r="Q117" s="255" t="str">
        <f t="shared" si="15"/>
        <v/>
      </c>
      <c r="R117" s="153"/>
      <c r="S117" s="153"/>
      <c r="T117" s="238">
        <f t="shared" si="16"/>
        <v>0</v>
      </c>
      <c r="U117" s="193" t="s">
        <v>44</v>
      </c>
      <c r="V117" s="427"/>
      <c r="W117" s="193" t="str">
        <f t="shared" si="17"/>
        <v/>
      </c>
      <c r="X117" s="264" t="str">
        <f t="shared" si="18"/>
        <v>OK</v>
      </c>
      <c r="Y117" s="193" t="str">
        <f t="shared" si="19"/>
        <v/>
      </c>
      <c r="Z117" s="193" t="str">
        <f t="shared" si="20"/>
        <v/>
      </c>
      <c r="AA117" s="397" t="str">
        <f t="shared" si="21"/>
        <v/>
      </c>
      <c r="AB117" s="257" t="str">
        <f t="shared" si="22"/>
        <v/>
      </c>
      <c r="AC117" s="257" t="str">
        <f t="shared" si="23"/>
        <v/>
      </c>
      <c r="AD117" s="193" t="str">
        <f t="shared" si="24"/>
        <v>CHECK DATES</v>
      </c>
      <c r="AE117" s="257" t="str">
        <f t="shared" si="25"/>
        <v/>
      </c>
      <c r="AF117" s="286">
        <v>0</v>
      </c>
      <c r="AG117" s="257">
        <f t="shared" si="26"/>
        <v>0</v>
      </c>
      <c r="AH117" s="257" t="str">
        <f t="shared" si="27"/>
        <v/>
      </c>
      <c r="AI117" s="257">
        <f t="shared" si="28"/>
        <v>0</v>
      </c>
    </row>
    <row r="118" spans="1:35" x14ac:dyDescent="0.3">
      <c r="A118" s="287">
        <v>106</v>
      </c>
      <c r="B118" s="156"/>
      <c r="C118" s="150"/>
      <c r="D118" s="152"/>
      <c r="E118" s="150"/>
      <c r="F118" s="150"/>
      <c r="G118" s="152"/>
      <c r="H118" s="154"/>
      <c r="I118" s="155"/>
      <c r="J118" s="159"/>
      <c r="K118" s="159"/>
      <c r="L118" s="337"/>
      <c r="M118" s="343" t="str">
        <f>IF(L118="","",LOOKUP(L118,'Work Programme'!$A$8:$A$207,'Work Programme'!$B$8:$B$207))</f>
        <v/>
      </c>
      <c r="N118" s="150"/>
      <c r="O118" s="151"/>
      <c r="P118" s="254" t="str">
        <f>IF(H118="","",VLOOKUP(H118,'Overview - Financial Statement'!$A$46:$B$60,2,FALSE))</f>
        <v/>
      </c>
      <c r="Q118" s="255" t="str">
        <f t="shared" si="15"/>
        <v/>
      </c>
      <c r="R118" s="153"/>
      <c r="S118" s="153"/>
      <c r="T118" s="238">
        <f t="shared" si="16"/>
        <v>0</v>
      </c>
      <c r="U118" s="193" t="s">
        <v>44</v>
      </c>
      <c r="V118" s="427"/>
      <c r="W118" s="193" t="str">
        <f t="shared" si="17"/>
        <v/>
      </c>
      <c r="X118" s="264" t="str">
        <f t="shared" si="18"/>
        <v>OK</v>
      </c>
      <c r="Y118" s="193" t="str">
        <f t="shared" si="19"/>
        <v/>
      </c>
      <c r="Z118" s="193" t="str">
        <f t="shared" si="20"/>
        <v/>
      </c>
      <c r="AA118" s="397" t="str">
        <f t="shared" si="21"/>
        <v/>
      </c>
      <c r="AB118" s="257" t="str">
        <f t="shared" si="22"/>
        <v/>
      </c>
      <c r="AC118" s="257" t="str">
        <f t="shared" si="23"/>
        <v/>
      </c>
      <c r="AD118" s="193" t="str">
        <f t="shared" si="24"/>
        <v>CHECK DATES</v>
      </c>
      <c r="AE118" s="257" t="str">
        <f t="shared" si="25"/>
        <v/>
      </c>
      <c r="AF118" s="286">
        <v>0</v>
      </c>
      <c r="AG118" s="257">
        <f t="shared" si="26"/>
        <v>0</v>
      </c>
      <c r="AH118" s="257" t="str">
        <f t="shared" si="27"/>
        <v/>
      </c>
      <c r="AI118" s="257">
        <f t="shared" si="28"/>
        <v>0</v>
      </c>
    </row>
    <row r="119" spans="1:35" x14ac:dyDescent="0.3">
      <c r="A119" s="287">
        <v>107</v>
      </c>
      <c r="B119" s="156"/>
      <c r="C119" s="150"/>
      <c r="D119" s="152"/>
      <c r="E119" s="150"/>
      <c r="F119" s="150"/>
      <c r="G119" s="152"/>
      <c r="H119" s="154"/>
      <c r="I119" s="155"/>
      <c r="J119" s="159"/>
      <c r="K119" s="159"/>
      <c r="L119" s="337"/>
      <c r="M119" s="343" t="str">
        <f>IF(L119="","",LOOKUP(L119,'Work Programme'!$A$8:$A$207,'Work Programme'!$B$8:$B$207))</f>
        <v/>
      </c>
      <c r="N119" s="150"/>
      <c r="O119" s="151"/>
      <c r="P119" s="254" t="str">
        <f>IF(H119="","",VLOOKUP(H119,'Overview - Financial Statement'!$A$46:$B$60,2,FALSE))</f>
        <v/>
      </c>
      <c r="Q119" s="255" t="str">
        <f t="shared" si="15"/>
        <v/>
      </c>
      <c r="R119" s="153"/>
      <c r="S119" s="153"/>
      <c r="T119" s="238">
        <f t="shared" si="16"/>
        <v>0</v>
      </c>
      <c r="U119" s="193" t="s">
        <v>44</v>
      </c>
      <c r="V119" s="427"/>
      <c r="W119" s="193" t="str">
        <f t="shared" si="17"/>
        <v/>
      </c>
      <c r="X119" s="264" t="str">
        <f t="shared" si="18"/>
        <v>OK</v>
      </c>
      <c r="Y119" s="193" t="str">
        <f t="shared" si="19"/>
        <v/>
      </c>
      <c r="Z119" s="193" t="str">
        <f t="shared" si="20"/>
        <v/>
      </c>
      <c r="AA119" s="397" t="str">
        <f t="shared" si="21"/>
        <v/>
      </c>
      <c r="AB119" s="257" t="str">
        <f t="shared" si="22"/>
        <v/>
      </c>
      <c r="AC119" s="257" t="str">
        <f t="shared" si="23"/>
        <v/>
      </c>
      <c r="AD119" s="193" t="str">
        <f t="shared" si="24"/>
        <v>CHECK DATES</v>
      </c>
      <c r="AE119" s="257" t="str">
        <f t="shared" si="25"/>
        <v/>
      </c>
      <c r="AF119" s="286">
        <v>0</v>
      </c>
      <c r="AG119" s="257">
        <f t="shared" si="26"/>
        <v>0</v>
      </c>
      <c r="AH119" s="257" t="str">
        <f t="shared" si="27"/>
        <v/>
      </c>
      <c r="AI119" s="257">
        <f t="shared" si="28"/>
        <v>0</v>
      </c>
    </row>
    <row r="120" spans="1:35" x14ac:dyDescent="0.3">
      <c r="A120" s="287">
        <v>108</v>
      </c>
      <c r="B120" s="156"/>
      <c r="C120" s="150"/>
      <c r="D120" s="152"/>
      <c r="E120" s="150"/>
      <c r="F120" s="150"/>
      <c r="G120" s="152"/>
      <c r="H120" s="154"/>
      <c r="I120" s="155"/>
      <c r="J120" s="159"/>
      <c r="K120" s="159"/>
      <c r="L120" s="337"/>
      <c r="M120" s="343" t="str">
        <f>IF(L120="","",LOOKUP(L120,'Work Programme'!$A$8:$A$207,'Work Programme'!$B$8:$B$207))</f>
        <v/>
      </c>
      <c r="N120" s="150"/>
      <c r="O120" s="151"/>
      <c r="P120" s="254" t="str">
        <f>IF(H120="","",VLOOKUP(H120,'Overview - Financial Statement'!$A$46:$B$60,2,FALSE))</f>
        <v/>
      </c>
      <c r="Q120" s="255" t="str">
        <f t="shared" si="15"/>
        <v/>
      </c>
      <c r="R120" s="153"/>
      <c r="S120" s="153"/>
      <c r="T120" s="238">
        <f t="shared" si="16"/>
        <v>0</v>
      </c>
      <c r="U120" s="193" t="s">
        <v>44</v>
      </c>
      <c r="V120" s="427"/>
      <c r="W120" s="193" t="str">
        <f t="shared" si="17"/>
        <v/>
      </c>
      <c r="X120" s="264" t="str">
        <f t="shared" si="18"/>
        <v>OK</v>
      </c>
      <c r="Y120" s="193" t="str">
        <f t="shared" si="19"/>
        <v/>
      </c>
      <c r="Z120" s="193" t="str">
        <f t="shared" si="20"/>
        <v/>
      </c>
      <c r="AA120" s="397" t="str">
        <f t="shared" si="21"/>
        <v/>
      </c>
      <c r="AB120" s="257" t="str">
        <f t="shared" si="22"/>
        <v/>
      </c>
      <c r="AC120" s="257" t="str">
        <f t="shared" si="23"/>
        <v/>
      </c>
      <c r="AD120" s="193" t="str">
        <f t="shared" si="24"/>
        <v>CHECK DATES</v>
      </c>
      <c r="AE120" s="257" t="str">
        <f t="shared" si="25"/>
        <v/>
      </c>
      <c r="AF120" s="286">
        <v>0</v>
      </c>
      <c r="AG120" s="257">
        <f t="shared" si="26"/>
        <v>0</v>
      </c>
      <c r="AH120" s="257" t="str">
        <f t="shared" si="27"/>
        <v/>
      </c>
      <c r="AI120" s="257">
        <f t="shared" si="28"/>
        <v>0</v>
      </c>
    </row>
    <row r="121" spans="1:35" x14ac:dyDescent="0.3">
      <c r="A121" s="287">
        <v>109</v>
      </c>
      <c r="B121" s="156"/>
      <c r="C121" s="150"/>
      <c r="D121" s="152"/>
      <c r="E121" s="150"/>
      <c r="F121" s="150"/>
      <c r="G121" s="152"/>
      <c r="H121" s="154"/>
      <c r="I121" s="155"/>
      <c r="J121" s="159"/>
      <c r="K121" s="159"/>
      <c r="L121" s="337"/>
      <c r="M121" s="343" t="str">
        <f>IF(L121="","",LOOKUP(L121,'Work Programme'!$A$8:$A$207,'Work Programme'!$B$8:$B$207))</f>
        <v/>
      </c>
      <c r="N121" s="150"/>
      <c r="O121" s="151"/>
      <c r="P121" s="254" t="str">
        <f>IF(H121="","",VLOOKUP(H121,'Overview - Financial Statement'!$A$46:$B$60,2,FALSE))</f>
        <v/>
      </c>
      <c r="Q121" s="255" t="str">
        <f t="shared" si="15"/>
        <v/>
      </c>
      <c r="R121" s="153"/>
      <c r="S121" s="153"/>
      <c r="T121" s="238">
        <f t="shared" si="16"/>
        <v>0</v>
      </c>
      <c r="U121" s="193" t="s">
        <v>44</v>
      </c>
      <c r="V121" s="427"/>
      <c r="W121" s="193" t="str">
        <f t="shared" si="17"/>
        <v/>
      </c>
      <c r="X121" s="264" t="str">
        <f t="shared" si="18"/>
        <v>OK</v>
      </c>
      <c r="Y121" s="193" t="str">
        <f t="shared" si="19"/>
        <v/>
      </c>
      <c r="Z121" s="193" t="str">
        <f t="shared" si="20"/>
        <v/>
      </c>
      <c r="AA121" s="397" t="str">
        <f t="shared" si="21"/>
        <v/>
      </c>
      <c r="AB121" s="257" t="str">
        <f t="shared" si="22"/>
        <v/>
      </c>
      <c r="AC121" s="257" t="str">
        <f t="shared" si="23"/>
        <v/>
      </c>
      <c r="AD121" s="193" t="str">
        <f t="shared" si="24"/>
        <v>CHECK DATES</v>
      </c>
      <c r="AE121" s="257" t="str">
        <f t="shared" si="25"/>
        <v/>
      </c>
      <c r="AF121" s="286">
        <v>0</v>
      </c>
      <c r="AG121" s="257">
        <f t="shared" si="26"/>
        <v>0</v>
      </c>
      <c r="AH121" s="257" t="str">
        <f t="shared" si="27"/>
        <v/>
      </c>
      <c r="AI121" s="257">
        <f t="shared" si="28"/>
        <v>0</v>
      </c>
    </row>
    <row r="122" spans="1:35" x14ac:dyDescent="0.3">
      <c r="A122" s="287">
        <v>110</v>
      </c>
      <c r="B122" s="156"/>
      <c r="C122" s="150"/>
      <c r="D122" s="152"/>
      <c r="E122" s="150"/>
      <c r="F122" s="150"/>
      <c r="G122" s="152"/>
      <c r="H122" s="154"/>
      <c r="I122" s="155"/>
      <c r="J122" s="159"/>
      <c r="K122" s="159"/>
      <c r="L122" s="337"/>
      <c r="M122" s="343" t="str">
        <f>IF(L122="","",LOOKUP(L122,'Work Programme'!$A$8:$A$207,'Work Programme'!$B$8:$B$207))</f>
        <v/>
      </c>
      <c r="N122" s="150"/>
      <c r="O122" s="151"/>
      <c r="P122" s="254" t="str">
        <f>IF(H122="","",VLOOKUP(H122,'Overview - Financial Statement'!$A$46:$B$60,2,FALSE))</f>
        <v/>
      </c>
      <c r="Q122" s="255" t="str">
        <f t="shared" si="15"/>
        <v/>
      </c>
      <c r="R122" s="153"/>
      <c r="S122" s="153"/>
      <c r="T122" s="238">
        <f t="shared" si="16"/>
        <v>0</v>
      </c>
      <c r="U122" s="193" t="s">
        <v>44</v>
      </c>
      <c r="V122" s="427"/>
      <c r="W122" s="193" t="str">
        <f t="shared" si="17"/>
        <v/>
      </c>
      <c r="X122" s="264" t="str">
        <f t="shared" si="18"/>
        <v>OK</v>
      </c>
      <c r="Y122" s="193" t="str">
        <f t="shared" si="19"/>
        <v/>
      </c>
      <c r="Z122" s="193" t="str">
        <f t="shared" si="20"/>
        <v/>
      </c>
      <c r="AA122" s="397" t="str">
        <f t="shared" si="21"/>
        <v/>
      </c>
      <c r="AB122" s="257" t="str">
        <f t="shared" si="22"/>
        <v/>
      </c>
      <c r="AC122" s="257" t="str">
        <f t="shared" si="23"/>
        <v/>
      </c>
      <c r="AD122" s="193" t="str">
        <f t="shared" si="24"/>
        <v>CHECK DATES</v>
      </c>
      <c r="AE122" s="257" t="str">
        <f t="shared" si="25"/>
        <v/>
      </c>
      <c r="AF122" s="286">
        <v>0</v>
      </c>
      <c r="AG122" s="257">
        <f t="shared" si="26"/>
        <v>0</v>
      </c>
      <c r="AH122" s="257" t="str">
        <f t="shared" si="27"/>
        <v/>
      </c>
      <c r="AI122" s="257">
        <f t="shared" si="28"/>
        <v>0</v>
      </c>
    </row>
    <row r="123" spans="1:35" x14ac:dyDescent="0.3">
      <c r="A123" s="287">
        <v>111</v>
      </c>
      <c r="B123" s="156"/>
      <c r="C123" s="150"/>
      <c r="D123" s="152"/>
      <c r="E123" s="150"/>
      <c r="F123" s="150"/>
      <c r="G123" s="152"/>
      <c r="H123" s="154"/>
      <c r="I123" s="155"/>
      <c r="J123" s="159"/>
      <c r="K123" s="159"/>
      <c r="L123" s="337"/>
      <c r="M123" s="343" t="str">
        <f>IF(L123="","",LOOKUP(L123,'Work Programme'!$A$8:$A$207,'Work Programme'!$B$8:$B$207))</f>
        <v/>
      </c>
      <c r="N123" s="150"/>
      <c r="O123" s="151"/>
      <c r="P123" s="254" t="str">
        <f>IF(H123="","",VLOOKUP(H123,'Overview - Financial Statement'!$A$46:$B$60,2,FALSE))</f>
        <v/>
      </c>
      <c r="Q123" s="255" t="str">
        <f t="shared" si="15"/>
        <v/>
      </c>
      <c r="R123" s="153"/>
      <c r="S123" s="153"/>
      <c r="T123" s="238">
        <f t="shared" si="16"/>
        <v>0</v>
      </c>
      <c r="U123" s="193" t="s">
        <v>44</v>
      </c>
      <c r="V123" s="427"/>
      <c r="W123" s="193" t="str">
        <f t="shared" si="17"/>
        <v/>
      </c>
      <c r="X123" s="264" t="str">
        <f t="shared" si="18"/>
        <v>OK</v>
      </c>
      <c r="Y123" s="193" t="str">
        <f t="shared" si="19"/>
        <v/>
      </c>
      <c r="Z123" s="193" t="str">
        <f t="shared" si="20"/>
        <v/>
      </c>
      <c r="AA123" s="397" t="str">
        <f t="shared" si="21"/>
        <v/>
      </c>
      <c r="AB123" s="257" t="str">
        <f t="shared" si="22"/>
        <v/>
      </c>
      <c r="AC123" s="257" t="str">
        <f t="shared" si="23"/>
        <v/>
      </c>
      <c r="AD123" s="193" t="str">
        <f t="shared" si="24"/>
        <v>CHECK DATES</v>
      </c>
      <c r="AE123" s="257" t="str">
        <f t="shared" si="25"/>
        <v/>
      </c>
      <c r="AF123" s="286">
        <v>0</v>
      </c>
      <c r="AG123" s="257">
        <f t="shared" si="26"/>
        <v>0</v>
      </c>
      <c r="AH123" s="257" t="str">
        <f t="shared" si="27"/>
        <v/>
      </c>
      <c r="AI123" s="257">
        <f t="shared" si="28"/>
        <v>0</v>
      </c>
    </row>
    <row r="124" spans="1:35" x14ac:dyDescent="0.3">
      <c r="A124" s="287">
        <v>112</v>
      </c>
      <c r="B124" s="156"/>
      <c r="C124" s="150"/>
      <c r="D124" s="152"/>
      <c r="E124" s="150"/>
      <c r="F124" s="150"/>
      <c r="G124" s="152"/>
      <c r="H124" s="154"/>
      <c r="I124" s="155"/>
      <c r="J124" s="159"/>
      <c r="K124" s="159"/>
      <c r="L124" s="337"/>
      <c r="M124" s="343" t="str">
        <f>IF(L124="","",LOOKUP(L124,'Work Programme'!$A$8:$A$207,'Work Programme'!$B$8:$B$207))</f>
        <v/>
      </c>
      <c r="N124" s="150"/>
      <c r="O124" s="151"/>
      <c r="P124" s="254" t="str">
        <f>IF(H124="","",VLOOKUP(H124,'Overview - Financial Statement'!$A$46:$B$60,2,FALSE))</f>
        <v/>
      </c>
      <c r="Q124" s="255" t="str">
        <f t="shared" si="15"/>
        <v/>
      </c>
      <c r="R124" s="153"/>
      <c r="S124" s="153"/>
      <c r="T124" s="238">
        <f t="shared" si="16"/>
        <v>0</v>
      </c>
      <c r="U124" s="193" t="s">
        <v>44</v>
      </c>
      <c r="V124" s="427"/>
      <c r="W124" s="193" t="str">
        <f t="shared" si="17"/>
        <v/>
      </c>
      <c r="X124" s="264" t="str">
        <f t="shared" si="18"/>
        <v>OK</v>
      </c>
      <c r="Y124" s="193" t="str">
        <f t="shared" si="19"/>
        <v/>
      </c>
      <c r="Z124" s="193" t="str">
        <f t="shared" si="20"/>
        <v/>
      </c>
      <c r="AA124" s="397" t="str">
        <f t="shared" si="21"/>
        <v/>
      </c>
      <c r="AB124" s="257" t="str">
        <f t="shared" si="22"/>
        <v/>
      </c>
      <c r="AC124" s="257" t="str">
        <f t="shared" si="23"/>
        <v/>
      </c>
      <c r="AD124" s="193" t="str">
        <f t="shared" si="24"/>
        <v>CHECK DATES</v>
      </c>
      <c r="AE124" s="257" t="str">
        <f t="shared" si="25"/>
        <v/>
      </c>
      <c r="AF124" s="286">
        <v>0</v>
      </c>
      <c r="AG124" s="257">
        <f t="shared" si="26"/>
        <v>0</v>
      </c>
      <c r="AH124" s="257" t="str">
        <f t="shared" si="27"/>
        <v/>
      </c>
      <c r="AI124" s="257">
        <f t="shared" si="28"/>
        <v>0</v>
      </c>
    </row>
    <row r="125" spans="1:35" x14ac:dyDescent="0.3">
      <c r="A125" s="287">
        <v>113</v>
      </c>
      <c r="B125" s="156"/>
      <c r="C125" s="150"/>
      <c r="D125" s="152"/>
      <c r="E125" s="150"/>
      <c r="F125" s="150"/>
      <c r="G125" s="152"/>
      <c r="H125" s="154"/>
      <c r="I125" s="155"/>
      <c r="J125" s="159"/>
      <c r="K125" s="159"/>
      <c r="L125" s="337"/>
      <c r="M125" s="343" t="str">
        <f>IF(L125="","",LOOKUP(L125,'Work Programme'!$A$8:$A$207,'Work Programme'!$B$8:$B$207))</f>
        <v/>
      </c>
      <c r="N125" s="150"/>
      <c r="O125" s="151"/>
      <c r="P125" s="254" t="str">
        <f>IF(H125="","",VLOOKUP(H125,'Overview - Financial Statement'!$A$46:$B$60,2,FALSE))</f>
        <v/>
      </c>
      <c r="Q125" s="255" t="str">
        <f t="shared" si="15"/>
        <v/>
      </c>
      <c r="R125" s="153"/>
      <c r="S125" s="153"/>
      <c r="T125" s="238">
        <f t="shared" si="16"/>
        <v>0</v>
      </c>
      <c r="U125" s="193" t="s">
        <v>44</v>
      </c>
      <c r="V125" s="427"/>
      <c r="W125" s="193" t="str">
        <f t="shared" si="17"/>
        <v/>
      </c>
      <c r="X125" s="264" t="str">
        <f t="shared" si="18"/>
        <v>OK</v>
      </c>
      <c r="Y125" s="193" t="str">
        <f t="shared" si="19"/>
        <v/>
      </c>
      <c r="Z125" s="193" t="str">
        <f t="shared" si="20"/>
        <v/>
      </c>
      <c r="AA125" s="397" t="str">
        <f t="shared" si="21"/>
        <v/>
      </c>
      <c r="AB125" s="257" t="str">
        <f t="shared" si="22"/>
        <v/>
      </c>
      <c r="AC125" s="257" t="str">
        <f t="shared" si="23"/>
        <v/>
      </c>
      <c r="AD125" s="193" t="str">
        <f t="shared" si="24"/>
        <v>CHECK DATES</v>
      </c>
      <c r="AE125" s="257" t="str">
        <f t="shared" si="25"/>
        <v/>
      </c>
      <c r="AF125" s="286">
        <v>0</v>
      </c>
      <c r="AG125" s="257">
        <f t="shared" si="26"/>
        <v>0</v>
      </c>
      <c r="AH125" s="257" t="str">
        <f t="shared" si="27"/>
        <v/>
      </c>
      <c r="AI125" s="257">
        <f t="shared" si="28"/>
        <v>0</v>
      </c>
    </row>
    <row r="126" spans="1:35" x14ac:dyDescent="0.3">
      <c r="A126" s="287">
        <v>114</v>
      </c>
      <c r="B126" s="156"/>
      <c r="C126" s="150"/>
      <c r="D126" s="152"/>
      <c r="E126" s="150"/>
      <c r="F126" s="150"/>
      <c r="G126" s="152"/>
      <c r="H126" s="154"/>
      <c r="I126" s="155"/>
      <c r="J126" s="159"/>
      <c r="K126" s="159"/>
      <c r="L126" s="337"/>
      <c r="M126" s="343" t="str">
        <f>IF(L126="","",LOOKUP(L126,'Work Programme'!$A$8:$A$207,'Work Programme'!$B$8:$B$207))</f>
        <v/>
      </c>
      <c r="N126" s="150"/>
      <c r="O126" s="151"/>
      <c r="P126" s="254" t="str">
        <f>IF(H126="","",VLOOKUP(H126,'Overview - Financial Statement'!$A$46:$B$60,2,FALSE))</f>
        <v/>
      </c>
      <c r="Q126" s="255" t="str">
        <f t="shared" si="15"/>
        <v/>
      </c>
      <c r="R126" s="153"/>
      <c r="S126" s="153"/>
      <c r="T126" s="238">
        <f t="shared" si="16"/>
        <v>0</v>
      </c>
      <c r="U126" s="193" t="s">
        <v>44</v>
      </c>
      <c r="V126" s="427"/>
      <c r="W126" s="193" t="str">
        <f t="shared" si="17"/>
        <v/>
      </c>
      <c r="X126" s="264" t="str">
        <f t="shared" si="18"/>
        <v>OK</v>
      </c>
      <c r="Y126" s="193" t="str">
        <f t="shared" si="19"/>
        <v/>
      </c>
      <c r="Z126" s="193" t="str">
        <f t="shared" si="20"/>
        <v/>
      </c>
      <c r="AA126" s="397" t="str">
        <f t="shared" si="21"/>
        <v/>
      </c>
      <c r="AB126" s="257" t="str">
        <f t="shared" si="22"/>
        <v/>
      </c>
      <c r="AC126" s="257" t="str">
        <f t="shared" si="23"/>
        <v/>
      </c>
      <c r="AD126" s="193" t="str">
        <f t="shared" si="24"/>
        <v>CHECK DATES</v>
      </c>
      <c r="AE126" s="257" t="str">
        <f t="shared" si="25"/>
        <v/>
      </c>
      <c r="AF126" s="286">
        <v>0</v>
      </c>
      <c r="AG126" s="257">
        <f t="shared" si="26"/>
        <v>0</v>
      </c>
      <c r="AH126" s="257" t="str">
        <f t="shared" si="27"/>
        <v/>
      </c>
      <c r="AI126" s="257">
        <f t="shared" si="28"/>
        <v>0</v>
      </c>
    </row>
    <row r="127" spans="1:35" x14ac:dyDescent="0.3">
      <c r="A127" s="287">
        <v>115</v>
      </c>
      <c r="B127" s="156"/>
      <c r="C127" s="150"/>
      <c r="D127" s="152"/>
      <c r="E127" s="150"/>
      <c r="F127" s="150"/>
      <c r="G127" s="152"/>
      <c r="H127" s="154"/>
      <c r="I127" s="155"/>
      <c r="J127" s="159"/>
      <c r="K127" s="159"/>
      <c r="L127" s="337"/>
      <c r="M127" s="343" t="str">
        <f>IF(L127="","",LOOKUP(L127,'Work Programme'!$A$8:$A$207,'Work Programme'!$B$8:$B$207))</f>
        <v/>
      </c>
      <c r="N127" s="150"/>
      <c r="O127" s="151"/>
      <c r="P127" s="254" t="str">
        <f>IF(H127="","",VLOOKUP(H127,'Overview - Financial Statement'!$A$46:$B$60,2,FALSE))</f>
        <v/>
      </c>
      <c r="Q127" s="255" t="str">
        <f t="shared" si="15"/>
        <v/>
      </c>
      <c r="R127" s="153"/>
      <c r="S127" s="153"/>
      <c r="T127" s="238">
        <f t="shared" si="16"/>
        <v>0</v>
      </c>
      <c r="U127" s="193" t="s">
        <v>44</v>
      </c>
      <c r="V127" s="427"/>
      <c r="W127" s="193" t="str">
        <f t="shared" si="17"/>
        <v/>
      </c>
      <c r="X127" s="264" t="str">
        <f t="shared" si="18"/>
        <v>OK</v>
      </c>
      <c r="Y127" s="193" t="str">
        <f t="shared" si="19"/>
        <v/>
      </c>
      <c r="Z127" s="193" t="str">
        <f t="shared" si="20"/>
        <v/>
      </c>
      <c r="AA127" s="397" t="str">
        <f t="shared" si="21"/>
        <v/>
      </c>
      <c r="AB127" s="257" t="str">
        <f t="shared" si="22"/>
        <v/>
      </c>
      <c r="AC127" s="257" t="str">
        <f t="shared" si="23"/>
        <v/>
      </c>
      <c r="AD127" s="193" t="str">
        <f t="shared" si="24"/>
        <v>CHECK DATES</v>
      </c>
      <c r="AE127" s="257" t="str">
        <f t="shared" si="25"/>
        <v/>
      </c>
      <c r="AF127" s="286">
        <v>0</v>
      </c>
      <c r="AG127" s="257">
        <f t="shared" si="26"/>
        <v>0</v>
      </c>
      <c r="AH127" s="257" t="str">
        <f t="shared" si="27"/>
        <v/>
      </c>
      <c r="AI127" s="257">
        <f t="shared" si="28"/>
        <v>0</v>
      </c>
    </row>
    <row r="128" spans="1:35" x14ac:dyDescent="0.3">
      <c r="A128" s="287">
        <v>116</v>
      </c>
      <c r="B128" s="156"/>
      <c r="C128" s="150"/>
      <c r="D128" s="152"/>
      <c r="E128" s="150"/>
      <c r="F128" s="150"/>
      <c r="G128" s="152"/>
      <c r="H128" s="154"/>
      <c r="I128" s="155"/>
      <c r="J128" s="159"/>
      <c r="K128" s="159"/>
      <c r="L128" s="337"/>
      <c r="M128" s="343" t="str">
        <f>IF(L128="","",LOOKUP(L128,'Work Programme'!$A$8:$A$207,'Work Programme'!$B$8:$B$207))</f>
        <v/>
      </c>
      <c r="N128" s="150"/>
      <c r="O128" s="151"/>
      <c r="P128" s="254" t="str">
        <f>IF(H128="","",VLOOKUP(H128,'Overview - Financial Statement'!$A$46:$B$60,2,FALSE))</f>
        <v/>
      </c>
      <c r="Q128" s="255" t="str">
        <f t="shared" si="15"/>
        <v/>
      </c>
      <c r="R128" s="153"/>
      <c r="S128" s="153"/>
      <c r="T128" s="238">
        <f t="shared" si="16"/>
        <v>0</v>
      </c>
      <c r="U128" s="193" t="s">
        <v>44</v>
      </c>
      <c r="V128" s="427"/>
      <c r="W128" s="193" t="str">
        <f t="shared" si="17"/>
        <v/>
      </c>
      <c r="X128" s="264" t="str">
        <f t="shared" si="18"/>
        <v>OK</v>
      </c>
      <c r="Y128" s="193" t="str">
        <f t="shared" si="19"/>
        <v/>
      </c>
      <c r="Z128" s="193" t="str">
        <f t="shared" si="20"/>
        <v/>
      </c>
      <c r="AA128" s="397" t="str">
        <f t="shared" si="21"/>
        <v/>
      </c>
      <c r="AB128" s="257" t="str">
        <f t="shared" si="22"/>
        <v/>
      </c>
      <c r="AC128" s="257" t="str">
        <f t="shared" si="23"/>
        <v/>
      </c>
      <c r="AD128" s="193" t="str">
        <f t="shared" si="24"/>
        <v>CHECK DATES</v>
      </c>
      <c r="AE128" s="257" t="str">
        <f t="shared" si="25"/>
        <v/>
      </c>
      <c r="AF128" s="286">
        <v>0</v>
      </c>
      <c r="AG128" s="257">
        <f t="shared" si="26"/>
        <v>0</v>
      </c>
      <c r="AH128" s="257" t="str">
        <f t="shared" si="27"/>
        <v/>
      </c>
      <c r="AI128" s="257">
        <f t="shared" si="28"/>
        <v>0</v>
      </c>
    </row>
    <row r="129" spans="1:35" x14ac:dyDescent="0.3">
      <c r="A129" s="287">
        <v>117</v>
      </c>
      <c r="B129" s="156"/>
      <c r="C129" s="150"/>
      <c r="D129" s="152"/>
      <c r="E129" s="150"/>
      <c r="F129" s="150"/>
      <c r="G129" s="152"/>
      <c r="H129" s="154"/>
      <c r="I129" s="155"/>
      <c r="J129" s="159"/>
      <c r="K129" s="159"/>
      <c r="L129" s="337"/>
      <c r="M129" s="343" t="str">
        <f>IF(L129="","",LOOKUP(L129,'Work Programme'!$A$8:$A$207,'Work Programme'!$B$8:$B$207))</f>
        <v/>
      </c>
      <c r="N129" s="150"/>
      <c r="O129" s="151"/>
      <c r="P129" s="254" t="str">
        <f>IF(H129="","",VLOOKUP(H129,'Overview - Financial Statement'!$A$46:$B$60,2,FALSE))</f>
        <v/>
      </c>
      <c r="Q129" s="255" t="str">
        <f t="shared" si="15"/>
        <v/>
      </c>
      <c r="R129" s="153"/>
      <c r="S129" s="153"/>
      <c r="T129" s="238">
        <f t="shared" si="16"/>
        <v>0</v>
      </c>
      <c r="U129" s="193" t="s">
        <v>44</v>
      </c>
      <c r="V129" s="427"/>
      <c r="W129" s="193" t="str">
        <f t="shared" si="17"/>
        <v/>
      </c>
      <c r="X129" s="264" t="str">
        <f t="shared" si="18"/>
        <v>OK</v>
      </c>
      <c r="Y129" s="193" t="str">
        <f t="shared" si="19"/>
        <v/>
      </c>
      <c r="Z129" s="193" t="str">
        <f t="shared" si="20"/>
        <v/>
      </c>
      <c r="AA129" s="397" t="str">
        <f t="shared" si="21"/>
        <v/>
      </c>
      <c r="AB129" s="257" t="str">
        <f t="shared" si="22"/>
        <v/>
      </c>
      <c r="AC129" s="257" t="str">
        <f t="shared" si="23"/>
        <v/>
      </c>
      <c r="AD129" s="193" t="str">
        <f t="shared" si="24"/>
        <v>CHECK DATES</v>
      </c>
      <c r="AE129" s="257" t="str">
        <f t="shared" si="25"/>
        <v/>
      </c>
      <c r="AF129" s="286">
        <v>0</v>
      </c>
      <c r="AG129" s="257">
        <f t="shared" si="26"/>
        <v>0</v>
      </c>
      <c r="AH129" s="257" t="str">
        <f t="shared" si="27"/>
        <v/>
      </c>
      <c r="AI129" s="257">
        <f t="shared" si="28"/>
        <v>0</v>
      </c>
    </row>
    <row r="130" spans="1:35" x14ac:dyDescent="0.3">
      <c r="A130" s="287">
        <v>118</v>
      </c>
      <c r="B130" s="156"/>
      <c r="C130" s="150"/>
      <c r="D130" s="152"/>
      <c r="E130" s="150"/>
      <c r="F130" s="150"/>
      <c r="G130" s="152"/>
      <c r="H130" s="154"/>
      <c r="I130" s="155"/>
      <c r="J130" s="159"/>
      <c r="K130" s="159"/>
      <c r="L130" s="337"/>
      <c r="M130" s="343" t="str">
        <f>IF(L130="","",LOOKUP(L130,'Work Programme'!$A$8:$A$207,'Work Programme'!$B$8:$B$207))</f>
        <v/>
      </c>
      <c r="N130" s="150"/>
      <c r="O130" s="151"/>
      <c r="P130" s="254" t="str">
        <f>IF(H130="","",VLOOKUP(H130,'Overview - Financial Statement'!$A$46:$B$60,2,FALSE))</f>
        <v/>
      </c>
      <c r="Q130" s="255" t="str">
        <f t="shared" si="15"/>
        <v/>
      </c>
      <c r="R130" s="153"/>
      <c r="S130" s="153"/>
      <c r="T130" s="238">
        <f t="shared" si="16"/>
        <v>0</v>
      </c>
      <c r="U130" s="193" t="s">
        <v>44</v>
      </c>
      <c r="V130" s="427"/>
      <c r="W130" s="193" t="str">
        <f t="shared" si="17"/>
        <v/>
      </c>
      <c r="X130" s="264" t="str">
        <f t="shared" si="18"/>
        <v>OK</v>
      </c>
      <c r="Y130" s="193" t="str">
        <f t="shared" si="19"/>
        <v/>
      </c>
      <c r="Z130" s="193" t="str">
        <f t="shared" si="20"/>
        <v/>
      </c>
      <c r="AA130" s="397" t="str">
        <f t="shared" si="21"/>
        <v/>
      </c>
      <c r="AB130" s="257" t="str">
        <f t="shared" si="22"/>
        <v/>
      </c>
      <c r="AC130" s="257" t="str">
        <f t="shared" si="23"/>
        <v/>
      </c>
      <c r="AD130" s="193" t="str">
        <f t="shared" si="24"/>
        <v>CHECK DATES</v>
      </c>
      <c r="AE130" s="257" t="str">
        <f t="shared" si="25"/>
        <v/>
      </c>
      <c r="AF130" s="286">
        <v>0</v>
      </c>
      <c r="AG130" s="257">
        <f t="shared" si="26"/>
        <v>0</v>
      </c>
      <c r="AH130" s="257" t="str">
        <f t="shared" si="27"/>
        <v/>
      </c>
      <c r="AI130" s="257">
        <f t="shared" si="28"/>
        <v>0</v>
      </c>
    </row>
    <row r="131" spans="1:35" x14ac:dyDescent="0.3">
      <c r="A131" s="287">
        <v>119</v>
      </c>
      <c r="B131" s="156"/>
      <c r="C131" s="150"/>
      <c r="D131" s="152"/>
      <c r="E131" s="150"/>
      <c r="F131" s="150"/>
      <c r="G131" s="152"/>
      <c r="H131" s="154"/>
      <c r="I131" s="155"/>
      <c r="J131" s="159"/>
      <c r="K131" s="159"/>
      <c r="L131" s="337"/>
      <c r="M131" s="343" t="str">
        <f>IF(L131="","",LOOKUP(L131,'Work Programme'!$A$8:$A$207,'Work Programme'!$B$8:$B$207))</f>
        <v/>
      </c>
      <c r="N131" s="150"/>
      <c r="O131" s="151"/>
      <c r="P131" s="254" t="str">
        <f>IF(H131="","",VLOOKUP(H131,'Overview - Financial Statement'!$A$46:$B$60,2,FALSE))</f>
        <v/>
      </c>
      <c r="Q131" s="255" t="str">
        <f t="shared" si="15"/>
        <v/>
      </c>
      <c r="R131" s="153"/>
      <c r="S131" s="153"/>
      <c r="T131" s="238">
        <f t="shared" si="16"/>
        <v>0</v>
      </c>
      <c r="U131" s="193" t="s">
        <v>44</v>
      </c>
      <c r="V131" s="427"/>
      <c r="W131" s="193" t="str">
        <f t="shared" si="17"/>
        <v/>
      </c>
      <c r="X131" s="264" t="str">
        <f t="shared" si="18"/>
        <v>OK</v>
      </c>
      <c r="Y131" s="193" t="str">
        <f t="shared" si="19"/>
        <v/>
      </c>
      <c r="Z131" s="193" t="str">
        <f t="shared" si="20"/>
        <v/>
      </c>
      <c r="AA131" s="397" t="str">
        <f t="shared" si="21"/>
        <v/>
      </c>
      <c r="AB131" s="257" t="str">
        <f t="shared" si="22"/>
        <v/>
      </c>
      <c r="AC131" s="257" t="str">
        <f t="shared" si="23"/>
        <v/>
      </c>
      <c r="AD131" s="193" t="str">
        <f t="shared" si="24"/>
        <v>CHECK DATES</v>
      </c>
      <c r="AE131" s="257" t="str">
        <f t="shared" si="25"/>
        <v/>
      </c>
      <c r="AF131" s="286">
        <v>0</v>
      </c>
      <c r="AG131" s="257">
        <f t="shared" si="26"/>
        <v>0</v>
      </c>
      <c r="AH131" s="257" t="str">
        <f t="shared" si="27"/>
        <v/>
      </c>
      <c r="AI131" s="257">
        <f t="shared" si="28"/>
        <v>0</v>
      </c>
    </row>
    <row r="132" spans="1:35" x14ac:dyDescent="0.3">
      <c r="A132" s="287">
        <v>120</v>
      </c>
      <c r="B132" s="156"/>
      <c r="C132" s="150"/>
      <c r="D132" s="152"/>
      <c r="E132" s="150"/>
      <c r="F132" s="150"/>
      <c r="G132" s="152"/>
      <c r="H132" s="154"/>
      <c r="I132" s="155"/>
      <c r="J132" s="159"/>
      <c r="K132" s="159"/>
      <c r="L132" s="337"/>
      <c r="M132" s="343" t="str">
        <f>IF(L132="","",LOOKUP(L132,'Work Programme'!$A$8:$A$207,'Work Programme'!$B$8:$B$207))</f>
        <v/>
      </c>
      <c r="N132" s="150"/>
      <c r="O132" s="151"/>
      <c r="P132" s="254" t="str">
        <f>IF(H132="","",VLOOKUP(H132,'Overview - Financial Statement'!$A$46:$B$60,2,FALSE))</f>
        <v/>
      </c>
      <c r="Q132" s="255" t="str">
        <f t="shared" si="15"/>
        <v/>
      </c>
      <c r="R132" s="153"/>
      <c r="S132" s="153"/>
      <c r="T132" s="238">
        <f t="shared" si="16"/>
        <v>0</v>
      </c>
      <c r="U132" s="193" t="s">
        <v>44</v>
      </c>
      <c r="V132" s="427"/>
      <c r="W132" s="193" t="str">
        <f t="shared" si="17"/>
        <v/>
      </c>
      <c r="X132" s="264" t="str">
        <f t="shared" si="18"/>
        <v>OK</v>
      </c>
      <c r="Y132" s="193" t="str">
        <f t="shared" si="19"/>
        <v/>
      </c>
      <c r="Z132" s="193" t="str">
        <f t="shared" si="20"/>
        <v/>
      </c>
      <c r="AA132" s="397" t="str">
        <f t="shared" si="21"/>
        <v/>
      </c>
      <c r="AB132" s="257" t="str">
        <f t="shared" si="22"/>
        <v/>
      </c>
      <c r="AC132" s="257" t="str">
        <f t="shared" si="23"/>
        <v/>
      </c>
      <c r="AD132" s="193" t="str">
        <f t="shared" si="24"/>
        <v>CHECK DATES</v>
      </c>
      <c r="AE132" s="257" t="str">
        <f t="shared" si="25"/>
        <v/>
      </c>
      <c r="AF132" s="286">
        <v>0</v>
      </c>
      <c r="AG132" s="257">
        <f t="shared" si="26"/>
        <v>0</v>
      </c>
      <c r="AH132" s="257" t="str">
        <f t="shared" si="27"/>
        <v/>
      </c>
      <c r="AI132" s="257">
        <f t="shared" si="28"/>
        <v>0</v>
      </c>
    </row>
    <row r="133" spans="1:35" x14ac:dyDescent="0.3">
      <c r="A133" s="287">
        <v>121</v>
      </c>
      <c r="B133" s="156"/>
      <c r="C133" s="150"/>
      <c r="D133" s="152"/>
      <c r="E133" s="150"/>
      <c r="F133" s="150"/>
      <c r="G133" s="152"/>
      <c r="H133" s="154"/>
      <c r="I133" s="155"/>
      <c r="J133" s="159"/>
      <c r="K133" s="159"/>
      <c r="L133" s="337"/>
      <c r="M133" s="343" t="str">
        <f>IF(L133="","",LOOKUP(L133,'Work Programme'!$A$8:$A$207,'Work Programme'!$B$8:$B$207))</f>
        <v/>
      </c>
      <c r="N133" s="150"/>
      <c r="O133" s="151"/>
      <c r="P133" s="254" t="str">
        <f>IF(H133="","",VLOOKUP(H133,'Overview - Financial Statement'!$A$46:$B$60,2,FALSE))</f>
        <v/>
      </c>
      <c r="Q133" s="255" t="str">
        <f t="shared" si="15"/>
        <v/>
      </c>
      <c r="R133" s="153"/>
      <c r="S133" s="153"/>
      <c r="T133" s="238">
        <f t="shared" si="16"/>
        <v>0</v>
      </c>
      <c r="U133" s="193" t="s">
        <v>44</v>
      </c>
      <c r="V133" s="427"/>
      <c r="W133" s="193" t="str">
        <f t="shared" si="17"/>
        <v/>
      </c>
      <c r="X133" s="264" t="str">
        <f t="shared" si="18"/>
        <v>OK</v>
      </c>
      <c r="Y133" s="193" t="str">
        <f t="shared" si="19"/>
        <v/>
      </c>
      <c r="Z133" s="193" t="str">
        <f t="shared" si="20"/>
        <v/>
      </c>
      <c r="AA133" s="397" t="str">
        <f t="shared" si="21"/>
        <v/>
      </c>
      <c r="AB133" s="257" t="str">
        <f t="shared" si="22"/>
        <v/>
      </c>
      <c r="AC133" s="257" t="str">
        <f t="shared" si="23"/>
        <v/>
      </c>
      <c r="AD133" s="193" t="str">
        <f t="shared" si="24"/>
        <v>CHECK DATES</v>
      </c>
      <c r="AE133" s="257" t="str">
        <f t="shared" si="25"/>
        <v/>
      </c>
      <c r="AF133" s="286">
        <v>0</v>
      </c>
      <c r="AG133" s="257">
        <f t="shared" si="26"/>
        <v>0</v>
      </c>
      <c r="AH133" s="257" t="str">
        <f t="shared" si="27"/>
        <v/>
      </c>
      <c r="AI133" s="257">
        <f t="shared" si="28"/>
        <v>0</v>
      </c>
    </row>
    <row r="134" spans="1:35" x14ac:dyDescent="0.3">
      <c r="A134" s="287">
        <v>122</v>
      </c>
      <c r="B134" s="156"/>
      <c r="C134" s="150"/>
      <c r="D134" s="152"/>
      <c r="E134" s="150"/>
      <c r="F134" s="150"/>
      <c r="G134" s="152"/>
      <c r="H134" s="154"/>
      <c r="I134" s="155"/>
      <c r="J134" s="159"/>
      <c r="K134" s="159"/>
      <c r="L134" s="337"/>
      <c r="M134" s="343" t="str">
        <f>IF(L134="","",LOOKUP(L134,'Work Programme'!$A$8:$A$207,'Work Programme'!$B$8:$B$207))</f>
        <v/>
      </c>
      <c r="N134" s="150"/>
      <c r="O134" s="151"/>
      <c r="P134" s="254" t="str">
        <f>IF(H134="","",VLOOKUP(H134,'Overview - Financial Statement'!$A$46:$B$60,2,FALSE))</f>
        <v/>
      </c>
      <c r="Q134" s="255" t="str">
        <f t="shared" si="15"/>
        <v/>
      </c>
      <c r="R134" s="153"/>
      <c r="S134" s="153"/>
      <c r="T134" s="238">
        <f t="shared" si="16"/>
        <v>0</v>
      </c>
      <c r="U134" s="193" t="s">
        <v>44</v>
      </c>
      <c r="V134" s="427"/>
      <c r="W134" s="193" t="str">
        <f t="shared" si="17"/>
        <v/>
      </c>
      <c r="X134" s="264" t="str">
        <f t="shared" si="18"/>
        <v>OK</v>
      </c>
      <c r="Y134" s="193" t="str">
        <f t="shared" si="19"/>
        <v/>
      </c>
      <c r="Z134" s="193" t="str">
        <f t="shared" si="20"/>
        <v/>
      </c>
      <c r="AA134" s="397" t="str">
        <f t="shared" si="21"/>
        <v/>
      </c>
      <c r="AB134" s="257" t="str">
        <f t="shared" si="22"/>
        <v/>
      </c>
      <c r="AC134" s="257" t="str">
        <f t="shared" si="23"/>
        <v/>
      </c>
      <c r="AD134" s="193" t="str">
        <f t="shared" si="24"/>
        <v>CHECK DATES</v>
      </c>
      <c r="AE134" s="257" t="str">
        <f t="shared" si="25"/>
        <v/>
      </c>
      <c r="AF134" s="286">
        <v>0</v>
      </c>
      <c r="AG134" s="257">
        <f t="shared" si="26"/>
        <v>0</v>
      </c>
      <c r="AH134" s="257" t="str">
        <f t="shared" si="27"/>
        <v/>
      </c>
      <c r="AI134" s="257">
        <f t="shared" si="28"/>
        <v>0</v>
      </c>
    </row>
    <row r="135" spans="1:35" x14ac:dyDescent="0.3">
      <c r="A135" s="287">
        <v>123</v>
      </c>
      <c r="B135" s="156"/>
      <c r="C135" s="150"/>
      <c r="D135" s="152"/>
      <c r="E135" s="150"/>
      <c r="F135" s="150"/>
      <c r="G135" s="152"/>
      <c r="H135" s="154"/>
      <c r="I135" s="155"/>
      <c r="J135" s="159"/>
      <c r="K135" s="159"/>
      <c r="L135" s="337"/>
      <c r="M135" s="343" t="str">
        <f>IF(L135="","",LOOKUP(L135,'Work Programme'!$A$8:$A$207,'Work Programme'!$B$8:$B$207))</f>
        <v/>
      </c>
      <c r="N135" s="150"/>
      <c r="O135" s="151"/>
      <c r="P135" s="254" t="str">
        <f>IF(H135="","",VLOOKUP(H135,'Overview - Financial Statement'!$A$46:$B$60,2,FALSE))</f>
        <v/>
      </c>
      <c r="Q135" s="255" t="str">
        <f t="shared" si="15"/>
        <v/>
      </c>
      <c r="R135" s="153"/>
      <c r="S135" s="153"/>
      <c r="T135" s="238">
        <f t="shared" si="16"/>
        <v>0</v>
      </c>
      <c r="U135" s="193" t="s">
        <v>44</v>
      </c>
      <c r="V135" s="427"/>
      <c r="W135" s="193" t="str">
        <f t="shared" si="17"/>
        <v/>
      </c>
      <c r="X135" s="264" t="str">
        <f t="shared" si="18"/>
        <v>OK</v>
      </c>
      <c r="Y135" s="193" t="str">
        <f t="shared" si="19"/>
        <v/>
      </c>
      <c r="Z135" s="193" t="str">
        <f t="shared" si="20"/>
        <v/>
      </c>
      <c r="AA135" s="397" t="str">
        <f t="shared" si="21"/>
        <v/>
      </c>
      <c r="AB135" s="257" t="str">
        <f t="shared" si="22"/>
        <v/>
      </c>
      <c r="AC135" s="257" t="str">
        <f t="shared" si="23"/>
        <v/>
      </c>
      <c r="AD135" s="193" t="str">
        <f t="shared" si="24"/>
        <v>CHECK DATES</v>
      </c>
      <c r="AE135" s="257" t="str">
        <f t="shared" si="25"/>
        <v/>
      </c>
      <c r="AF135" s="286">
        <v>0</v>
      </c>
      <c r="AG135" s="257">
        <f t="shared" si="26"/>
        <v>0</v>
      </c>
      <c r="AH135" s="257" t="str">
        <f t="shared" si="27"/>
        <v/>
      </c>
      <c r="AI135" s="257">
        <f t="shared" si="28"/>
        <v>0</v>
      </c>
    </row>
    <row r="136" spans="1:35" x14ac:dyDescent="0.3">
      <c r="A136" s="287">
        <v>124</v>
      </c>
      <c r="B136" s="156"/>
      <c r="C136" s="150"/>
      <c r="D136" s="152"/>
      <c r="E136" s="150"/>
      <c r="F136" s="150"/>
      <c r="G136" s="152"/>
      <c r="H136" s="154"/>
      <c r="I136" s="155"/>
      <c r="J136" s="159"/>
      <c r="K136" s="159"/>
      <c r="L136" s="337"/>
      <c r="M136" s="343" t="str">
        <f>IF(L136="","",LOOKUP(L136,'Work Programme'!$A$8:$A$207,'Work Programme'!$B$8:$B$207))</f>
        <v/>
      </c>
      <c r="N136" s="150"/>
      <c r="O136" s="151"/>
      <c r="P136" s="254" t="str">
        <f>IF(H136="","",VLOOKUP(H136,'Overview - Financial Statement'!$A$46:$B$60,2,FALSE))</f>
        <v/>
      </c>
      <c r="Q136" s="255" t="str">
        <f t="shared" si="15"/>
        <v/>
      </c>
      <c r="R136" s="153"/>
      <c r="S136" s="153"/>
      <c r="T136" s="238">
        <f t="shared" si="16"/>
        <v>0</v>
      </c>
      <c r="U136" s="193" t="s">
        <v>44</v>
      </c>
      <c r="V136" s="427"/>
      <c r="W136" s="193" t="str">
        <f t="shared" si="17"/>
        <v/>
      </c>
      <c r="X136" s="264" t="str">
        <f t="shared" si="18"/>
        <v>OK</v>
      </c>
      <c r="Y136" s="193" t="str">
        <f t="shared" si="19"/>
        <v/>
      </c>
      <c r="Z136" s="193" t="str">
        <f t="shared" si="20"/>
        <v/>
      </c>
      <c r="AA136" s="397" t="str">
        <f t="shared" si="21"/>
        <v/>
      </c>
      <c r="AB136" s="257" t="str">
        <f t="shared" si="22"/>
        <v/>
      </c>
      <c r="AC136" s="257" t="str">
        <f t="shared" si="23"/>
        <v/>
      </c>
      <c r="AD136" s="193" t="str">
        <f t="shared" si="24"/>
        <v>CHECK DATES</v>
      </c>
      <c r="AE136" s="257" t="str">
        <f t="shared" si="25"/>
        <v/>
      </c>
      <c r="AF136" s="286">
        <v>0</v>
      </c>
      <c r="AG136" s="257">
        <f t="shared" si="26"/>
        <v>0</v>
      </c>
      <c r="AH136" s="257" t="str">
        <f t="shared" si="27"/>
        <v/>
      </c>
      <c r="AI136" s="257">
        <f t="shared" si="28"/>
        <v>0</v>
      </c>
    </row>
    <row r="137" spans="1:35" x14ac:dyDescent="0.3">
      <c r="A137" s="287">
        <v>125</v>
      </c>
      <c r="B137" s="156"/>
      <c r="C137" s="150"/>
      <c r="D137" s="152"/>
      <c r="E137" s="150"/>
      <c r="F137" s="150"/>
      <c r="G137" s="152"/>
      <c r="H137" s="154"/>
      <c r="I137" s="155"/>
      <c r="J137" s="159"/>
      <c r="K137" s="159"/>
      <c r="L137" s="337"/>
      <c r="M137" s="343" t="str">
        <f>IF(L137="","",LOOKUP(L137,'Work Programme'!$A$8:$A$207,'Work Programme'!$B$8:$B$207))</f>
        <v/>
      </c>
      <c r="N137" s="150"/>
      <c r="O137" s="151"/>
      <c r="P137" s="254" t="str">
        <f>IF(H137="","",VLOOKUP(H137,'Overview - Financial Statement'!$A$46:$B$60,2,FALSE))</f>
        <v/>
      </c>
      <c r="Q137" s="255" t="str">
        <f t="shared" si="15"/>
        <v/>
      </c>
      <c r="R137" s="153"/>
      <c r="S137" s="153"/>
      <c r="T137" s="238">
        <f t="shared" si="16"/>
        <v>0</v>
      </c>
      <c r="U137" s="193" t="s">
        <v>44</v>
      </c>
      <c r="V137" s="427"/>
      <c r="W137" s="193" t="str">
        <f t="shared" si="17"/>
        <v/>
      </c>
      <c r="X137" s="264" t="str">
        <f t="shared" si="18"/>
        <v>OK</v>
      </c>
      <c r="Y137" s="193" t="str">
        <f t="shared" si="19"/>
        <v/>
      </c>
      <c r="Z137" s="193" t="str">
        <f t="shared" si="20"/>
        <v/>
      </c>
      <c r="AA137" s="397" t="str">
        <f t="shared" si="21"/>
        <v/>
      </c>
      <c r="AB137" s="257" t="str">
        <f t="shared" si="22"/>
        <v/>
      </c>
      <c r="AC137" s="257" t="str">
        <f t="shared" si="23"/>
        <v/>
      </c>
      <c r="AD137" s="193" t="str">
        <f t="shared" si="24"/>
        <v>CHECK DATES</v>
      </c>
      <c r="AE137" s="257" t="str">
        <f t="shared" si="25"/>
        <v/>
      </c>
      <c r="AF137" s="286">
        <v>0</v>
      </c>
      <c r="AG137" s="257">
        <f t="shared" si="26"/>
        <v>0</v>
      </c>
      <c r="AH137" s="257" t="str">
        <f t="shared" si="27"/>
        <v/>
      </c>
      <c r="AI137" s="257">
        <f t="shared" si="28"/>
        <v>0</v>
      </c>
    </row>
    <row r="138" spans="1:35" x14ac:dyDescent="0.3">
      <c r="A138" s="287">
        <v>126</v>
      </c>
      <c r="B138" s="156"/>
      <c r="C138" s="150"/>
      <c r="D138" s="152"/>
      <c r="E138" s="150"/>
      <c r="F138" s="150"/>
      <c r="G138" s="152"/>
      <c r="H138" s="154"/>
      <c r="I138" s="155"/>
      <c r="J138" s="159"/>
      <c r="K138" s="159"/>
      <c r="L138" s="337"/>
      <c r="M138" s="343" t="str">
        <f>IF(L138="","",LOOKUP(L138,'Work Programme'!$A$8:$A$207,'Work Programme'!$B$8:$B$207))</f>
        <v/>
      </c>
      <c r="N138" s="150"/>
      <c r="O138" s="151"/>
      <c r="P138" s="254" t="str">
        <f>IF(H138="","",VLOOKUP(H138,'Overview - Financial Statement'!$A$46:$B$60,2,FALSE))</f>
        <v/>
      </c>
      <c r="Q138" s="255" t="str">
        <f t="shared" si="15"/>
        <v/>
      </c>
      <c r="R138" s="153"/>
      <c r="S138" s="153"/>
      <c r="T138" s="238">
        <f t="shared" si="16"/>
        <v>0</v>
      </c>
      <c r="U138" s="193" t="s">
        <v>44</v>
      </c>
      <c r="V138" s="427"/>
      <c r="W138" s="193" t="str">
        <f t="shared" si="17"/>
        <v/>
      </c>
      <c r="X138" s="264" t="str">
        <f t="shared" si="18"/>
        <v>OK</v>
      </c>
      <c r="Y138" s="193" t="str">
        <f t="shared" si="19"/>
        <v/>
      </c>
      <c r="Z138" s="193" t="str">
        <f t="shared" si="20"/>
        <v/>
      </c>
      <c r="AA138" s="397" t="str">
        <f t="shared" si="21"/>
        <v/>
      </c>
      <c r="AB138" s="257" t="str">
        <f t="shared" si="22"/>
        <v/>
      </c>
      <c r="AC138" s="257" t="str">
        <f t="shared" si="23"/>
        <v/>
      </c>
      <c r="AD138" s="193" t="str">
        <f t="shared" si="24"/>
        <v>CHECK DATES</v>
      </c>
      <c r="AE138" s="257" t="str">
        <f t="shared" si="25"/>
        <v/>
      </c>
      <c r="AF138" s="286">
        <v>0</v>
      </c>
      <c r="AG138" s="257">
        <f t="shared" si="26"/>
        <v>0</v>
      </c>
      <c r="AH138" s="257" t="str">
        <f t="shared" si="27"/>
        <v/>
      </c>
      <c r="AI138" s="257">
        <f t="shared" si="28"/>
        <v>0</v>
      </c>
    </row>
    <row r="139" spans="1:35" x14ac:dyDescent="0.3">
      <c r="A139" s="287">
        <v>127</v>
      </c>
      <c r="B139" s="156"/>
      <c r="C139" s="150"/>
      <c r="D139" s="152"/>
      <c r="E139" s="150"/>
      <c r="F139" s="150"/>
      <c r="G139" s="152"/>
      <c r="H139" s="154"/>
      <c r="I139" s="155"/>
      <c r="J139" s="159"/>
      <c r="K139" s="159"/>
      <c r="L139" s="337"/>
      <c r="M139" s="343" t="str">
        <f>IF(L139="","",LOOKUP(L139,'Work Programme'!$A$8:$A$207,'Work Programme'!$B$8:$B$207))</f>
        <v/>
      </c>
      <c r="N139" s="150"/>
      <c r="O139" s="151"/>
      <c r="P139" s="254" t="str">
        <f>IF(H139="","",VLOOKUP(H139,'Overview - Financial Statement'!$A$46:$B$60,2,FALSE))</f>
        <v/>
      </c>
      <c r="Q139" s="255" t="str">
        <f t="shared" si="15"/>
        <v/>
      </c>
      <c r="R139" s="153"/>
      <c r="S139" s="153"/>
      <c r="T139" s="238">
        <f t="shared" si="16"/>
        <v>0</v>
      </c>
      <c r="U139" s="193" t="s">
        <v>44</v>
      </c>
      <c r="V139" s="427"/>
      <c r="W139" s="193" t="str">
        <f t="shared" si="17"/>
        <v/>
      </c>
      <c r="X139" s="264" t="str">
        <f t="shared" si="18"/>
        <v>OK</v>
      </c>
      <c r="Y139" s="193" t="str">
        <f t="shared" si="19"/>
        <v/>
      </c>
      <c r="Z139" s="193" t="str">
        <f t="shared" si="20"/>
        <v/>
      </c>
      <c r="AA139" s="397" t="str">
        <f t="shared" si="21"/>
        <v/>
      </c>
      <c r="AB139" s="257" t="str">
        <f t="shared" si="22"/>
        <v/>
      </c>
      <c r="AC139" s="257" t="str">
        <f t="shared" si="23"/>
        <v/>
      </c>
      <c r="AD139" s="193" t="str">
        <f t="shared" si="24"/>
        <v>CHECK DATES</v>
      </c>
      <c r="AE139" s="257" t="str">
        <f t="shared" si="25"/>
        <v/>
      </c>
      <c r="AF139" s="286">
        <v>0</v>
      </c>
      <c r="AG139" s="257">
        <f t="shared" si="26"/>
        <v>0</v>
      </c>
      <c r="AH139" s="257" t="str">
        <f t="shared" si="27"/>
        <v/>
      </c>
      <c r="AI139" s="257">
        <f t="shared" si="28"/>
        <v>0</v>
      </c>
    </row>
    <row r="140" spans="1:35" x14ac:dyDescent="0.3">
      <c r="A140" s="287">
        <v>128</v>
      </c>
      <c r="B140" s="156"/>
      <c r="C140" s="150"/>
      <c r="D140" s="152"/>
      <c r="E140" s="150"/>
      <c r="F140" s="150"/>
      <c r="G140" s="152"/>
      <c r="H140" s="154"/>
      <c r="I140" s="155"/>
      <c r="J140" s="159"/>
      <c r="K140" s="159"/>
      <c r="L140" s="337"/>
      <c r="M140" s="343" t="str">
        <f>IF(L140="","",LOOKUP(L140,'Work Programme'!$A$8:$A$207,'Work Programme'!$B$8:$B$207))</f>
        <v/>
      </c>
      <c r="N140" s="150"/>
      <c r="O140" s="151"/>
      <c r="P140" s="254" t="str">
        <f>IF(H140="","",VLOOKUP(H140,'Overview - Financial Statement'!$A$46:$B$60,2,FALSE))</f>
        <v/>
      </c>
      <c r="Q140" s="255" t="str">
        <f t="shared" si="15"/>
        <v/>
      </c>
      <c r="R140" s="153"/>
      <c r="S140" s="153"/>
      <c r="T140" s="238">
        <f t="shared" si="16"/>
        <v>0</v>
      </c>
      <c r="U140" s="193" t="s">
        <v>44</v>
      </c>
      <c r="V140" s="427"/>
      <c r="W140" s="193" t="str">
        <f t="shared" si="17"/>
        <v/>
      </c>
      <c r="X140" s="264" t="str">
        <f t="shared" si="18"/>
        <v>OK</v>
      </c>
      <c r="Y140" s="193" t="str">
        <f t="shared" si="19"/>
        <v/>
      </c>
      <c r="Z140" s="193" t="str">
        <f t="shared" si="20"/>
        <v/>
      </c>
      <c r="AA140" s="397" t="str">
        <f t="shared" si="21"/>
        <v/>
      </c>
      <c r="AB140" s="257" t="str">
        <f t="shared" si="22"/>
        <v/>
      </c>
      <c r="AC140" s="257" t="str">
        <f t="shared" si="23"/>
        <v/>
      </c>
      <c r="AD140" s="193" t="str">
        <f t="shared" si="24"/>
        <v>CHECK DATES</v>
      </c>
      <c r="AE140" s="257" t="str">
        <f t="shared" si="25"/>
        <v/>
      </c>
      <c r="AF140" s="286">
        <v>0</v>
      </c>
      <c r="AG140" s="257">
        <f t="shared" si="26"/>
        <v>0</v>
      </c>
      <c r="AH140" s="257" t="str">
        <f t="shared" si="27"/>
        <v/>
      </c>
      <c r="AI140" s="257">
        <f t="shared" si="28"/>
        <v>0</v>
      </c>
    </row>
    <row r="141" spans="1:35" x14ac:dyDescent="0.3">
      <c r="A141" s="287">
        <v>129</v>
      </c>
      <c r="B141" s="156"/>
      <c r="C141" s="150"/>
      <c r="D141" s="152"/>
      <c r="E141" s="150"/>
      <c r="F141" s="150"/>
      <c r="G141" s="152"/>
      <c r="H141" s="154"/>
      <c r="I141" s="155"/>
      <c r="J141" s="159"/>
      <c r="K141" s="159"/>
      <c r="L141" s="337"/>
      <c r="M141" s="343" t="str">
        <f>IF(L141="","",LOOKUP(L141,'Work Programme'!$A$8:$A$207,'Work Programme'!$B$8:$B$207))</f>
        <v/>
      </c>
      <c r="N141" s="150"/>
      <c r="O141" s="151"/>
      <c r="P141" s="254" t="str">
        <f>IF(H141="","",VLOOKUP(H141,'Overview - Financial Statement'!$A$46:$B$60,2,FALSE))</f>
        <v/>
      </c>
      <c r="Q141" s="255" t="str">
        <f t="shared" ref="Q141:Q204" si="29">IF(P141="","",I141/P141)</f>
        <v/>
      </c>
      <c r="R141" s="153"/>
      <c r="S141" s="153"/>
      <c r="T141" s="238">
        <f t="shared" si="16"/>
        <v>0</v>
      </c>
      <c r="U141" s="193" t="s">
        <v>44</v>
      </c>
      <c r="V141" s="427"/>
      <c r="W141" s="193" t="str">
        <f t="shared" si="17"/>
        <v/>
      </c>
      <c r="X141" s="264" t="str">
        <f t="shared" si="18"/>
        <v>OK</v>
      </c>
      <c r="Y141" s="193" t="str">
        <f t="shared" si="19"/>
        <v/>
      </c>
      <c r="Z141" s="193" t="str">
        <f t="shared" si="20"/>
        <v/>
      </c>
      <c r="AA141" s="397" t="str">
        <f t="shared" si="21"/>
        <v/>
      </c>
      <c r="AB141" s="257" t="str">
        <f t="shared" si="22"/>
        <v/>
      </c>
      <c r="AC141" s="257" t="str">
        <f t="shared" si="23"/>
        <v/>
      </c>
      <c r="AD141" s="193" t="str">
        <f t="shared" si="24"/>
        <v>CHECK DATES</v>
      </c>
      <c r="AE141" s="257" t="str">
        <f t="shared" si="25"/>
        <v/>
      </c>
      <c r="AF141" s="286">
        <v>0</v>
      </c>
      <c r="AG141" s="257">
        <f t="shared" si="26"/>
        <v>0</v>
      </c>
      <c r="AH141" s="257" t="str">
        <f t="shared" si="27"/>
        <v/>
      </c>
      <c r="AI141" s="257">
        <f t="shared" si="28"/>
        <v>0</v>
      </c>
    </row>
    <row r="142" spans="1:35" x14ac:dyDescent="0.3">
      <c r="A142" s="287">
        <v>130</v>
      </c>
      <c r="B142" s="156"/>
      <c r="C142" s="150"/>
      <c r="D142" s="152"/>
      <c r="E142" s="150"/>
      <c r="F142" s="150"/>
      <c r="G142" s="152"/>
      <c r="H142" s="154"/>
      <c r="I142" s="155"/>
      <c r="J142" s="159"/>
      <c r="K142" s="159"/>
      <c r="L142" s="337"/>
      <c r="M142" s="343" t="str">
        <f>IF(L142="","",LOOKUP(L142,'Work Programme'!$A$8:$A$207,'Work Programme'!$B$8:$B$207))</f>
        <v/>
      </c>
      <c r="N142" s="150"/>
      <c r="O142" s="151"/>
      <c r="P142" s="254" t="str">
        <f>IF(H142="","",VLOOKUP(H142,'Overview - Financial Statement'!$A$46:$B$60,2,FALSE))</f>
        <v/>
      </c>
      <c r="Q142" s="255" t="str">
        <f t="shared" si="29"/>
        <v/>
      </c>
      <c r="R142" s="153"/>
      <c r="S142" s="153"/>
      <c r="T142" s="238">
        <f t="shared" si="16"/>
        <v>0</v>
      </c>
      <c r="U142" s="193" t="s">
        <v>44</v>
      </c>
      <c r="V142" s="427"/>
      <c r="W142" s="193" t="str">
        <f t="shared" si="17"/>
        <v/>
      </c>
      <c r="X142" s="264" t="str">
        <f t="shared" si="18"/>
        <v>OK</v>
      </c>
      <c r="Y142" s="193" t="str">
        <f t="shared" si="19"/>
        <v/>
      </c>
      <c r="Z142" s="193" t="str">
        <f t="shared" si="20"/>
        <v/>
      </c>
      <c r="AA142" s="397" t="str">
        <f t="shared" si="21"/>
        <v/>
      </c>
      <c r="AB142" s="257" t="str">
        <f t="shared" si="22"/>
        <v/>
      </c>
      <c r="AC142" s="257" t="str">
        <f t="shared" si="23"/>
        <v/>
      </c>
      <c r="AD142" s="193" t="str">
        <f t="shared" si="24"/>
        <v>CHECK DATES</v>
      </c>
      <c r="AE142" s="257" t="str">
        <f t="shared" si="25"/>
        <v/>
      </c>
      <c r="AF142" s="286">
        <v>0</v>
      </c>
      <c r="AG142" s="257">
        <f t="shared" si="26"/>
        <v>0</v>
      </c>
      <c r="AH142" s="257" t="str">
        <f t="shared" si="27"/>
        <v/>
      </c>
      <c r="AI142" s="257">
        <f t="shared" si="28"/>
        <v>0</v>
      </c>
    </row>
    <row r="143" spans="1:35" x14ac:dyDescent="0.3">
      <c r="A143" s="287">
        <v>131</v>
      </c>
      <c r="B143" s="156"/>
      <c r="C143" s="150"/>
      <c r="D143" s="152"/>
      <c r="E143" s="150"/>
      <c r="F143" s="150"/>
      <c r="G143" s="152"/>
      <c r="H143" s="154"/>
      <c r="I143" s="155"/>
      <c r="J143" s="159"/>
      <c r="K143" s="159"/>
      <c r="L143" s="337"/>
      <c r="M143" s="343" t="str">
        <f>IF(L143="","",LOOKUP(L143,'Work Programme'!$A$8:$A$207,'Work Programme'!$B$8:$B$207))</f>
        <v/>
      </c>
      <c r="N143" s="150"/>
      <c r="O143" s="151"/>
      <c r="P143" s="254" t="str">
        <f>IF(H143="","",VLOOKUP(H143,'Overview - Financial Statement'!$A$46:$B$60,2,FALSE))</f>
        <v/>
      </c>
      <c r="Q143" s="255" t="str">
        <f t="shared" si="29"/>
        <v/>
      </c>
      <c r="R143" s="153"/>
      <c r="S143" s="153"/>
      <c r="T143" s="238">
        <f t="shared" ref="T143:T206" si="30">IF(R143="YES",Q143,0)</f>
        <v>0</v>
      </c>
      <c r="U143" s="193" t="s">
        <v>44</v>
      </c>
      <c r="V143" s="427"/>
      <c r="W143" s="193" t="str">
        <f t="shared" si="17"/>
        <v/>
      </c>
      <c r="X143" s="264" t="str">
        <f t="shared" si="18"/>
        <v>OK</v>
      </c>
      <c r="Y143" s="193" t="str">
        <f t="shared" si="19"/>
        <v/>
      </c>
      <c r="Z143" s="193" t="str">
        <f t="shared" si="20"/>
        <v/>
      </c>
      <c r="AA143" s="397" t="str">
        <f t="shared" si="21"/>
        <v/>
      </c>
      <c r="AB143" s="257" t="str">
        <f t="shared" si="22"/>
        <v/>
      </c>
      <c r="AC143" s="257" t="str">
        <f t="shared" si="23"/>
        <v/>
      </c>
      <c r="AD143" s="193" t="str">
        <f t="shared" si="24"/>
        <v>CHECK DATES</v>
      </c>
      <c r="AE143" s="257" t="str">
        <f t="shared" si="25"/>
        <v/>
      </c>
      <c r="AF143" s="286">
        <v>0</v>
      </c>
      <c r="AG143" s="257">
        <f t="shared" si="26"/>
        <v>0</v>
      </c>
      <c r="AH143" s="257" t="str">
        <f t="shared" si="27"/>
        <v/>
      </c>
      <c r="AI143" s="257">
        <f t="shared" si="28"/>
        <v>0</v>
      </c>
    </row>
    <row r="144" spans="1:35" x14ac:dyDescent="0.3">
      <c r="A144" s="287">
        <v>132</v>
      </c>
      <c r="B144" s="156"/>
      <c r="C144" s="150"/>
      <c r="D144" s="152"/>
      <c r="E144" s="150"/>
      <c r="F144" s="150"/>
      <c r="G144" s="152"/>
      <c r="H144" s="154"/>
      <c r="I144" s="155"/>
      <c r="J144" s="159"/>
      <c r="K144" s="159"/>
      <c r="L144" s="337"/>
      <c r="M144" s="343" t="str">
        <f>IF(L144="","",LOOKUP(L144,'Work Programme'!$A$8:$A$207,'Work Programme'!$B$8:$B$207))</f>
        <v/>
      </c>
      <c r="N144" s="150"/>
      <c r="O144" s="151"/>
      <c r="P144" s="254" t="str">
        <f>IF(H144="","",VLOOKUP(H144,'Overview - Financial Statement'!$A$46:$B$60,2,FALSE))</f>
        <v/>
      </c>
      <c r="Q144" s="255" t="str">
        <f t="shared" si="29"/>
        <v/>
      </c>
      <c r="R144" s="153"/>
      <c r="S144" s="153"/>
      <c r="T144" s="238">
        <f t="shared" si="30"/>
        <v>0</v>
      </c>
      <c r="U144" s="193" t="s">
        <v>44</v>
      </c>
      <c r="V144" s="427"/>
      <c r="W144" s="193" t="str">
        <f t="shared" ref="W144:W207" si="31">IF(Q144="","",IF(D144="","CHECK DATES","OK"))</f>
        <v/>
      </c>
      <c r="X144" s="264" t="str">
        <f t="shared" ref="X144:X207" si="32">IF(D144-(J144)&lt;0,"a posteriori ?","OK")</f>
        <v>OK</v>
      </c>
      <c r="Y144" s="193" t="str">
        <f t="shared" ref="Y144:Y207" si="33">IF(Q144="","",(IF(OR(J144&lt;=($F$4-1),J144&gt;=($H$4+1),K144&lt;=($F$4-1),K144&gt;=($H$4+1)),"CHECK DATES","OK")))</f>
        <v/>
      </c>
      <c r="Z144" s="193" t="str">
        <f t="shared" ref="Z144:Z207" si="34">IF(H144="","",H144)</f>
        <v/>
      </c>
      <c r="AA144" s="397" t="str">
        <f t="shared" ref="AA144:AA207" si="35">IF(H144="","",IF(HLOOKUP(H144,$V$4:$AJ$5,2,FALSE)="",P144,IF(P144&lt;&gt;HLOOKUP(H144,$V$4:$AJ$5,2,FALSE),HLOOKUP(H144,$V$4:$AJ$5,2,FALSE),P144)))</f>
        <v/>
      </c>
      <c r="AB144" s="257" t="str">
        <f t="shared" ref="AB144:AB207" si="36">IF(P144="","",IF(AA144=1,Q144,I144/AA144))</f>
        <v/>
      </c>
      <c r="AC144" s="257" t="str">
        <f t="shared" ref="AC144:AC207" si="37">IF(AB144="","",IF(AA144=1,0,AB144-Q144))</f>
        <v/>
      </c>
      <c r="AD144" s="193" t="str">
        <f t="shared" ref="AD144:AD207" si="38">IF(Q144=0,"",(IF(G144="","CHECK DATES","OK")))</f>
        <v>CHECK DATES</v>
      </c>
      <c r="AE144" s="257" t="str">
        <f t="shared" ref="AE144:AE207" si="39">IF(OR(U144="NO",Y144="CHECK DATES",AD144="CHECK DATES"),AB144,"")</f>
        <v/>
      </c>
      <c r="AF144" s="286">
        <v>0</v>
      </c>
      <c r="AG144" s="257">
        <f t="shared" ref="AG144:AG207" si="40">IF(OR(U144="NO",AE144&gt;0,AF144&gt;0)*(AND(OR(R144="NO",R144=""))),SUM(AE144:AF144),"")</f>
        <v>0</v>
      </c>
      <c r="AH144" s="257" t="str">
        <f t="shared" ref="AH144:AH207" si="41">IF(OR(U144="NO",AE144&gt;0,AF144&gt;0)*(AND(OR(R144="YES"))),SUM(AE144:AF144),"")</f>
        <v/>
      </c>
      <c r="AI144" s="257">
        <f t="shared" ref="AI144:AI207" si="42">IF(R144="YES",AB144,0)</f>
        <v>0</v>
      </c>
    </row>
    <row r="145" spans="1:35" x14ac:dyDescent="0.3">
      <c r="A145" s="287">
        <v>133</v>
      </c>
      <c r="B145" s="156"/>
      <c r="C145" s="150"/>
      <c r="D145" s="152"/>
      <c r="E145" s="150"/>
      <c r="F145" s="150"/>
      <c r="G145" s="152"/>
      <c r="H145" s="154"/>
      <c r="I145" s="155"/>
      <c r="J145" s="159"/>
      <c r="K145" s="159"/>
      <c r="L145" s="337"/>
      <c r="M145" s="343" t="str">
        <f>IF(L145="","",LOOKUP(L145,'Work Programme'!$A$8:$A$207,'Work Programme'!$B$8:$B$207))</f>
        <v/>
      </c>
      <c r="N145" s="150"/>
      <c r="O145" s="151"/>
      <c r="P145" s="254" t="str">
        <f>IF(H145="","",VLOOKUP(H145,'Overview - Financial Statement'!$A$46:$B$60,2,FALSE))</f>
        <v/>
      </c>
      <c r="Q145" s="255" t="str">
        <f t="shared" si="29"/>
        <v/>
      </c>
      <c r="R145" s="153"/>
      <c r="S145" s="153"/>
      <c r="T145" s="238">
        <f t="shared" si="30"/>
        <v>0</v>
      </c>
      <c r="U145" s="193" t="s">
        <v>44</v>
      </c>
      <c r="V145" s="427"/>
      <c r="W145" s="193" t="str">
        <f t="shared" si="31"/>
        <v/>
      </c>
      <c r="X145" s="264" t="str">
        <f t="shared" si="32"/>
        <v>OK</v>
      </c>
      <c r="Y145" s="193" t="str">
        <f t="shared" si="33"/>
        <v/>
      </c>
      <c r="Z145" s="193" t="str">
        <f t="shared" si="34"/>
        <v/>
      </c>
      <c r="AA145" s="397" t="str">
        <f t="shared" si="35"/>
        <v/>
      </c>
      <c r="AB145" s="257" t="str">
        <f t="shared" si="36"/>
        <v/>
      </c>
      <c r="AC145" s="257" t="str">
        <f t="shared" si="37"/>
        <v/>
      </c>
      <c r="AD145" s="193" t="str">
        <f t="shared" si="38"/>
        <v>CHECK DATES</v>
      </c>
      <c r="AE145" s="257" t="str">
        <f t="shared" si="39"/>
        <v/>
      </c>
      <c r="AF145" s="286">
        <v>0</v>
      </c>
      <c r="AG145" s="257">
        <f t="shared" si="40"/>
        <v>0</v>
      </c>
      <c r="AH145" s="257" t="str">
        <f t="shared" si="41"/>
        <v/>
      </c>
      <c r="AI145" s="257">
        <f t="shared" si="42"/>
        <v>0</v>
      </c>
    </row>
    <row r="146" spans="1:35" x14ac:dyDescent="0.3">
      <c r="A146" s="287">
        <v>134</v>
      </c>
      <c r="B146" s="156"/>
      <c r="C146" s="150"/>
      <c r="D146" s="152"/>
      <c r="E146" s="150"/>
      <c r="F146" s="150"/>
      <c r="G146" s="152"/>
      <c r="H146" s="154"/>
      <c r="I146" s="155"/>
      <c r="J146" s="159"/>
      <c r="K146" s="159"/>
      <c r="L146" s="337"/>
      <c r="M146" s="343" t="str">
        <f>IF(L146="","",LOOKUP(L146,'Work Programme'!$A$8:$A$207,'Work Programme'!$B$8:$B$207))</f>
        <v/>
      </c>
      <c r="N146" s="150"/>
      <c r="O146" s="151"/>
      <c r="P146" s="254" t="str">
        <f>IF(H146="","",VLOOKUP(H146,'Overview - Financial Statement'!$A$46:$B$60,2,FALSE))</f>
        <v/>
      </c>
      <c r="Q146" s="255" t="str">
        <f t="shared" si="29"/>
        <v/>
      </c>
      <c r="R146" s="153"/>
      <c r="S146" s="153"/>
      <c r="T146" s="238">
        <f t="shared" si="30"/>
        <v>0</v>
      </c>
      <c r="U146" s="193" t="s">
        <v>44</v>
      </c>
      <c r="V146" s="427"/>
      <c r="W146" s="193" t="str">
        <f t="shared" si="31"/>
        <v/>
      </c>
      <c r="X146" s="264" t="str">
        <f t="shared" si="32"/>
        <v>OK</v>
      </c>
      <c r="Y146" s="193" t="str">
        <f t="shared" si="33"/>
        <v/>
      </c>
      <c r="Z146" s="193" t="str">
        <f t="shared" si="34"/>
        <v/>
      </c>
      <c r="AA146" s="397" t="str">
        <f t="shared" si="35"/>
        <v/>
      </c>
      <c r="AB146" s="257" t="str">
        <f t="shared" si="36"/>
        <v/>
      </c>
      <c r="AC146" s="257" t="str">
        <f t="shared" si="37"/>
        <v/>
      </c>
      <c r="AD146" s="193" t="str">
        <f t="shared" si="38"/>
        <v>CHECK DATES</v>
      </c>
      <c r="AE146" s="257" t="str">
        <f t="shared" si="39"/>
        <v/>
      </c>
      <c r="AF146" s="286">
        <v>0</v>
      </c>
      <c r="AG146" s="257">
        <f t="shared" si="40"/>
        <v>0</v>
      </c>
      <c r="AH146" s="257" t="str">
        <f t="shared" si="41"/>
        <v/>
      </c>
      <c r="AI146" s="257">
        <f t="shared" si="42"/>
        <v>0</v>
      </c>
    </row>
    <row r="147" spans="1:35" x14ac:dyDescent="0.3">
      <c r="A147" s="287">
        <v>135</v>
      </c>
      <c r="B147" s="156"/>
      <c r="C147" s="150"/>
      <c r="D147" s="152"/>
      <c r="E147" s="150"/>
      <c r="F147" s="150"/>
      <c r="G147" s="152"/>
      <c r="H147" s="154"/>
      <c r="I147" s="155"/>
      <c r="J147" s="159"/>
      <c r="K147" s="159"/>
      <c r="L147" s="337"/>
      <c r="M147" s="343" t="str">
        <f>IF(L147="","",LOOKUP(L147,'Work Programme'!$A$8:$A$207,'Work Programme'!$B$8:$B$207))</f>
        <v/>
      </c>
      <c r="N147" s="150"/>
      <c r="O147" s="151"/>
      <c r="P147" s="254" t="str">
        <f>IF(H147="","",VLOOKUP(H147,'Overview - Financial Statement'!$A$46:$B$60,2,FALSE))</f>
        <v/>
      </c>
      <c r="Q147" s="255" t="str">
        <f t="shared" si="29"/>
        <v/>
      </c>
      <c r="R147" s="153"/>
      <c r="S147" s="153"/>
      <c r="T147" s="238">
        <f t="shared" si="30"/>
        <v>0</v>
      </c>
      <c r="U147" s="193" t="s">
        <v>44</v>
      </c>
      <c r="V147" s="427"/>
      <c r="W147" s="193" t="str">
        <f t="shared" si="31"/>
        <v/>
      </c>
      <c r="X147" s="264" t="str">
        <f t="shared" si="32"/>
        <v>OK</v>
      </c>
      <c r="Y147" s="193" t="str">
        <f t="shared" si="33"/>
        <v/>
      </c>
      <c r="Z147" s="193" t="str">
        <f t="shared" si="34"/>
        <v/>
      </c>
      <c r="AA147" s="397" t="str">
        <f t="shared" si="35"/>
        <v/>
      </c>
      <c r="AB147" s="257" t="str">
        <f t="shared" si="36"/>
        <v/>
      </c>
      <c r="AC147" s="257" t="str">
        <f t="shared" si="37"/>
        <v/>
      </c>
      <c r="AD147" s="193" t="str">
        <f t="shared" si="38"/>
        <v>CHECK DATES</v>
      </c>
      <c r="AE147" s="257" t="str">
        <f t="shared" si="39"/>
        <v/>
      </c>
      <c r="AF147" s="286">
        <v>0</v>
      </c>
      <c r="AG147" s="257">
        <f t="shared" si="40"/>
        <v>0</v>
      </c>
      <c r="AH147" s="257" t="str">
        <f t="shared" si="41"/>
        <v/>
      </c>
      <c r="AI147" s="257">
        <f t="shared" si="42"/>
        <v>0</v>
      </c>
    </row>
    <row r="148" spans="1:35" x14ac:dyDescent="0.3">
      <c r="A148" s="287">
        <v>136</v>
      </c>
      <c r="B148" s="156"/>
      <c r="C148" s="150"/>
      <c r="D148" s="152"/>
      <c r="E148" s="150"/>
      <c r="F148" s="150"/>
      <c r="G148" s="152"/>
      <c r="H148" s="154"/>
      <c r="I148" s="155"/>
      <c r="J148" s="159"/>
      <c r="K148" s="159"/>
      <c r="L148" s="337"/>
      <c r="M148" s="343" t="str">
        <f>IF(L148="","",LOOKUP(L148,'Work Programme'!$A$8:$A$207,'Work Programme'!$B$8:$B$207))</f>
        <v/>
      </c>
      <c r="N148" s="150"/>
      <c r="O148" s="151"/>
      <c r="P148" s="254" t="str">
        <f>IF(H148="","",VLOOKUP(H148,'Overview - Financial Statement'!$A$46:$B$60,2,FALSE))</f>
        <v/>
      </c>
      <c r="Q148" s="255" t="str">
        <f t="shared" si="29"/>
        <v/>
      </c>
      <c r="R148" s="153"/>
      <c r="S148" s="153"/>
      <c r="T148" s="238">
        <f t="shared" si="30"/>
        <v>0</v>
      </c>
      <c r="U148" s="193" t="s">
        <v>44</v>
      </c>
      <c r="V148" s="427"/>
      <c r="W148" s="193" t="str">
        <f t="shared" si="31"/>
        <v/>
      </c>
      <c r="X148" s="264" t="str">
        <f t="shared" si="32"/>
        <v>OK</v>
      </c>
      <c r="Y148" s="193" t="str">
        <f t="shared" si="33"/>
        <v/>
      </c>
      <c r="Z148" s="193" t="str">
        <f t="shared" si="34"/>
        <v/>
      </c>
      <c r="AA148" s="397" t="str">
        <f t="shared" si="35"/>
        <v/>
      </c>
      <c r="AB148" s="257" t="str">
        <f t="shared" si="36"/>
        <v/>
      </c>
      <c r="AC148" s="257" t="str">
        <f t="shared" si="37"/>
        <v/>
      </c>
      <c r="AD148" s="193" t="str">
        <f t="shared" si="38"/>
        <v>CHECK DATES</v>
      </c>
      <c r="AE148" s="257" t="str">
        <f t="shared" si="39"/>
        <v/>
      </c>
      <c r="AF148" s="286">
        <v>0</v>
      </c>
      <c r="AG148" s="257">
        <f t="shared" si="40"/>
        <v>0</v>
      </c>
      <c r="AH148" s="257" t="str">
        <f t="shared" si="41"/>
        <v/>
      </c>
      <c r="AI148" s="257">
        <f t="shared" si="42"/>
        <v>0</v>
      </c>
    </row>
    <row r="149" spans="1:35" x14ac:dyDescent="0.3">
      <c r="A149" s="287">
        <v>137</v>
      </c>
      <c r="B149" s="156"/>
      <c r="C149" s="150"/>
      <c r="D149" s="152"/>
      <c r="E149" s="150"/>
      <c r="F149" s="150"/>
      <c r="G149" s="152"/>
      <c r="H149" s="154"/>
      <c r="I149" s="155"/>
      <c r="J149" s="159"/>
      <c r="K149" s="159"/>
      <c r="L149" s="337"/>
      <c r="M149" s="343" t="str">
        <f>IF(L149="","",LOOKUP(L149,'Work Programme'!$A$8:$A$207,'Work Programme'!$B$8:$B$207))</f>
        <v/>
      </c>
      <c r="N149" s="150"/>
      <c r="O149" s="151"/>
      <c r="P149" s="254" t="str">
        <f>IF(H149="","",VLOOKUP(H149,'Overview - Financial Statement'!$A$46:$B$60,2,FALSE))</f>
        <v/>
      </c>
      <c r="Q149" s="255" t="str">
        <f t="shared" si="29"/>
        <v/>
      </c>
      <c r="R149" s="153"/>
      <c r="S149" s="153"/>
      <c r="T149" s="238">
        <f t="shared" si="30"/>
        <v>0</v>
      </c>
      <c r="U149" s="193" t="s">
        <v>44</v>
      </c>
      <c r="V149" s="427"/>
      <c r="W149" s="193" t="str">
        <f t="shared" si="31"/>
        <v/>
      </c>
      <c r="X149" s="264" t="str">
        <f t="shared" si="32"/>
        <v>OK</v>
      </c>
      <c r="Y149" s="193" t="str">
        <f t="shared" si="33"/>
        <v/>
      </c>
      <c r="Z149" s="193" t="str">
        <f t="shared" si="34"/>
        <v/>
      </c>
      <c r="AA149" s="397" t="str">
        <f t="shared" si="35"/>
        <v/>
      </c>
      <c r="AB149" s="257" t="str">
        <f t="shared" si="36"/>
        <v/>
      </c>
      <c r="AC149" s="257" t="str">
        <f t="shared" si="37"/>
        <v/>
      </c>
      <c r="AD149" s="193" t="str">
        <f t="shared" si="38"/>
        <v>CHECK DATES</v>
      </c>
      <c r="AE149" s="257" t="str">
        <f t="shared" si="39"/>
        <v/>
      </c>
      <c r="AF149" s="286">
        <v>0</v>
      </c>
      <c r="AG149" s="257">
        <f t="shared" si="40"/>
        <v>0</v>
      </c>
      <c r="AH149" s="257" t="str">
        <f t="shared" si="41"/>
        <v/>
      </c>
      <c r="AI149" s="257">
        <f t="shared" si="42"/>
        <v>0</v>
      </c>
    </row>
    <row r="150" spans="1:35" x14ac:dyDescent="0.3">
      <c r="A150" s="287">
        <v>138</v>
      </c>
      <c r="B150" s="156"/>
      <c r="C150" s="150"/>
      <c r="D150" s="152"/>
      <c r="E150" s="150"/>
      <c r="F150" s="150"/>
      <c r="G150" s="152"/>
      <c r="H150" s="154"/>
      <c r="I150" s="155"/>
      <c r="J150" s="159"/>
      <c r="K150" s="159"/>
      <c r="L150" s="337"/>
      <c r="M150" s="343" t="str">
        <f>IF(L150="","",LOOKUP(L150,'Work Programme'!$A$8:$A$207,'Work Programme'!$B$8:$B$207))</f>
        <v/>
      </c>
      <c r="N150" s="150"/>
      <c r="O150" s="151"/>
      <c r="P150" s="254" t="str">
        <f>IF(H150="","",VLOOKUP(H150,'Overview - Financial Statement'!$A$46:$B$60,2,FALSE))</f>
        <v/>
      </c>
      <c r="Q150" s="255" t="str">
        <f t="shared" si="29"/>
        <v/>
      </c>
      <c r="R150" s="153"/>
      <c r="S150" s="153"/>
      <c r="T150" s="238">
        <f t="shared" si="30"/>
        <v>0</v>
      </c>
      <c r="U150" s="193" t="s">
        <v>44</v>
      </c>
      <c r="V150" s="427"/>
      <c r="W150" s="193" t="str">
        <f t="shared" si="31"/>
        <v/>
      </c>
      <c r="X150" s="264" t="str">
        <f t="shared" si="32"/>
        <v>OK</v>
      </c>
      <c r="Y150" s="193" t="str">
        <f t="shared" si="33"/>
        <v/>
      </c>
      <c r="Z150" s="193" t="str">
        <f t="shared" si="34"/>
        <v/>
      </c>
      <c r="AA150" s="397" t="str">
        <f t="shared" si="35"/>
        <v/>
      </c>
      <c r="AB150" s="257" t="str">
        <f t="shared" si="36"/>
        <v/>
      </c>
      <c r="AC150" s="257" t="str">
        <f t="shared" si="37"/>
        <v/>
      </c>
      <c r="AD150" s="193" t="str">
        <f t="shared" si="38"/>
        <v>CHECK DATES</v>
      </c>
      <c r="AE150" s="257" t="str">
        <f t="shared" si="39"/>
        <v/>
      </c>
      <c r="AF150" s="286">
        <v>0</v>
      </c>
      <c r="AG150" s="257">
        <f t="shared" si="40"/>
        <v>0</v>
      </c>
      <c r="AH150" s="257" t="str">
        <f t="shared" si="41"/>
        <v/>
      </c>
      <c r="AI150" s="257">
        <f t="shared" si="42"/>
        <v>0</v>
      </c>
    </row>
    <row r="151" spans="1:35" x14ac:dyDescent="0.3">
      <c r="A151" s="287">
        <v>139</v>
      </c>
      <c r="B151" s="156"/>
      <c r="C151" s="150"/>
      <c r="D151" s="152"/>
      <c r="E151" s="150"/>
      <c r="F151" s="150"/>
      <c r="G151" s="152"/>
      <c r="H151" s="154"/>
      <c r="I151" s="155"/>
      <c r="J151" s="159"/>
      <c r="K151" s="159"/>
      <c r="L151" s="337"/>
      <c r="M151" s="343" t="str">
        <f>IF(L151="","",LOOKUP(L151,'Work Programme'!$A$8:$A$207,'Work Programme'!$B$8:$B$207))</f>
        <v/>
      </c>
      <c r="N151" s="150"/>
      <c r="O151" s="151"/>
      <c r="P151" s="254" t="str">
        <f>IF(H151="","",VLOOKUP(H151,'Overview - Financial Statement'!$A$46:$B$60,2,FALSE))</f>
        <v/>
      </c>
      <c r="Q151" s="255" t="str">
        <f t="shared" si="29"/>
        <v/>
      </c>
      <c r="R151" s="153"/>
      <c r="S151" s="153"/>
      <c r="T151" s="238">
        <f t="shared" si="30"/>
        <v>0</v>
      </c>
      <c r="U151" s="193" t="s">
        <v>44</v>
      </c>
      <c r="V151" s="427"/>
      <c r="W151" s="193" t="str">
        <f t="shared" si="31"/>
        <v/>
      </c>
      <c r="X151" s="264" t="str">
        <f t="shared" si="32"/>
        <v>OK</v>
      </c>
      <c r="Y151" s="193" t="str">
        <f t="shared" si="33"/>
        <v/>
      </c>
      <c r="Z151" s="193" t="str">
        <f t="shared" si="34"/>
        <v/>
      </c>
      <c r="AA151" s="397" t="str">
        <f t="shared" si="35"/>
        <v/>
      </c>
      <c r="AB151" s="257" t="str">
        <f t="shared" si="36"/>
        <v/>
      </c>
      <c r="AC151" s="257" t="str">
        <f t="shared" si="37"/>
        <v/>
      </c>
      <c r="AD151" s="193" t="str">
        <f t="shared" si="38"/>
        <v>CHECK DATES</v>
      </c>
      <c r="AE151" s="257" t="str">
        <f t="shared" si="39"/>
        <v/>
      </c>
      <c r="AF151" s="286">
        <v>0</v>
      </c>
      <c r="AG151" s="257">
        <f t="shared" si="40"/>
        <v>0</v>
      </c>
      <c r="AH151" s="257" t="str">
        <f t="shared" si="41"/>
        <v/>
      </c>
      <c r="AI151" s="257">
        <f t="shared" si="42"/>
        <v>0</v>
      </c>
    </row>
    <row r="152" spans="1:35" x14ac:dyDescent="0.3">
      <c r="A152" s="287">
        <v>140</v>
      </c>
      <c r="B152" s="156"/>
      <c r="C152" s="150"/>
      <c r="D152" s="152"/>
      <c r="E152" s="150"/>
      <c r="F152" s="150"/>
      <c r="G152" s="152"/>
      <c r="H152" s="154"/>
      <c r="I152" s="155"/>
      <c r="J152" s="159"/>
      <c r="K152" s="159"/>
      <c r="L152" s="337"/>
      <c r="M152" s="343" t="str">
        <f>IF(L152="","",LOOKUP(L152,'Work Programme'!$A$8:$A$207,'Work Programme'!$B$8:$B$207))</f>
        <v/>
      </c>
      <c r="N152" s="150"/>
      <c r="O152" s="151"/>
      <c r="P152" s="254" t="str">
        <f>IF(H152="","",VLOOKUP(H152,'Overview - Financial Statement'!$A$46:$B$60,2,FALSE))</f>
        <v/>
      </c>
      <c r="Q152" s="255" t="str">
        <f t="shared" si="29"/>
        <v/>
      </c>
      <c r="R152" s="153"/>
      <c r="S152" s="153"/>
      <c r="T152" s="238">
        <f t="shared" si="30"/>
        <v>0</v>
      </c>
      <c r="U152" s="193" t="s">
        <v>44</v>
      </c>
      <c r="V152" s="427"/>
      <c r="W152" s="193" t="str">
        <f t="shared" si="31"/>
        <v/>
      </c>
      <c r="X152" s="264" t="str">
        <f t="shared" si="32"/>
        <v>OK</v>
      </c>
      <c r="Y152" s="193" t="str">
        <f t="shared" si="33"/>
        <v/>
      </c>
      <c r="Z152" s="193" t="str">
        <f t="shared" si="34"/>
        <v/>
      </c>
      <c r="AA152" s="397" t="str">
        <f t="shared" si="35"/>
        <v/>
      </c>
      <c r="AB152" s="257" t="str">
        <f t="shared" si="36"/>
        <v/>
      </c>
      <c r="AC152" s="257" t="str">
        <f t="shared" si="37"/>
        <v/>
      </c>
      <c r="AD152" s="193" t="str">
        <f t="shared" si="38"/>
        <v>CHECK DATES</v>
      </c>
      <c r="AE152" s="257" t="str">
        <f t="shared" si="39"/>
        <v/>
      </c>
      <c r="AF152" s="286">
        <v>0</v>
      </c>
      <c r="AG152" s="257">
        <f t="shared" si="40"/>
        <v>0</v>
      </c>
      <c r="AH152" s="257" t="str">
        <f t="shared" si="41"/>
        <v/>
      </c>
      <c r="AI152" s="257">
        <f t="shared" si="42"/>
        <v>0</v>
      </c>
    </row>
    <row r="153" spans="1:35" x14ac:dyDescent="0.3">
      <c r="A153" s="287">
        <v>141</v>
      </c>
      <c r="B153" s="156"/>
      <c r="C153" s="150"/>
      <c r="D153" s="152"/>
      <c r="E153" s="150"/>
      <c r="F153" s="150"/>
      <c r="G153" s="152"/>
      <c r="H153" s="154"/>
      <c r="I153" s="155"/>
      <c r="J153" s="159"/>
      <c r="K153" s="159"/>
      <c r="L153" s="337"/>
      <c r="M153" s="343" t="str">
        <f>IF(L153="","",LOOKUP(L153,'Work Programme'!$A$8:$A$207,'Work Programme'!$B$8:$B$207))</f>
        <v/>
      </c>
      <c r="N153" s="150"/>
      <c r="O153" s="151"/>
      <c r="P153" s="254" t="str">
        <f>IF(H153="","",VLOOKUP(H153,'Overview - Financial Statement'!$A$46:$B$60,2,FALSE))</f>
        <v/>
      </c>
      <c r="Q153" s="255" t="str">
        <f t="shared" si="29"/>
        <v/>
      </c>
      <c r="R153" s="153"/>
      <c r="S153" s="153"/>
      <c r="T153" s="238">
        <f t="shared" si="30"/>
        <v>0</v>
      </c>
      <c r="U153" s="193" t="s">
        <v>44</v>
      </c>
      <c r="V153" s="427"/>
      <c r="W153" s="193" t="str">
        <f t="shared" si="31"/>
        <v/>
      </c>
      <c r="X153" s="264" t="str">
        <f t="shared" si="32"/>
        <v>OK</v>
      </c>
      <c r="Y153" s="193" t="str">
        <f t="shared" si="33"/>
        <v/>
      </c>
      <c r="Z153" s="193" t="str">
        <f t="shared" si="34"/>
        <v/>
      </c>
      <c r="AA153" s="397" t="str">
        <f t="shared" si="35"/>
        <v/>
      </c>
      <c r="AB153" s="257" t="str">
        <f t="shared" si="36"/>
        <v/>
      </c>
      <c r="AC153" s="257" t="str">
        <f t="shared" si="37"/>
        <v/>
      </c>
      <c r="AD153" s="193" t="str">
        <f t="shared" si="38"/>
        <v>CHECK DATES</v>
      </c>
      <c r="AE153" s="257" t="str">
        <f t="shared" si="39"/>
        <v/>
      </c>
      <c r="AF153" s="286">
        <v>0</v>
      </c>
      <c r="AG153" s="257">
        <f t="shared" si="40"/>
        <v>0</v>
      </c>
      <c r="AH153" s="257" t="str">
        <f t="shared" si="41"/>
        <v/>
      </c>
      <c r="AI153" s="257">
        <f t="shared" si="42"/>
        <v>0</v>
      </c>
    </row>
    <row r="154" spans="1:35" x14ac:dyDescent="0.3">
      <c r="A154" s="287">
        <v>142</v>
      </c>
      <c r="B154" s="156"/>
      <c r="C154" s="150"/>
      <c r="D154" s="152"/>
      <c r="E154" s="150"/>
      <c r="F154" s="150"/>
      <c r="G154" s="152"/>
      <c r="H154" s="154"/>
      <c r="I154" s="155"/>
      <c r="J154" s="159"/>
      <c r="K154" s="159"/>
      <c r="L154" s="337"/>
      <c r="M154" s="343" t="str">
        <f>IF(L154="","",LOOKUP(L154,'Work Programme'!$A$8:$A$207,'Work Programme'!$B$8:$B$207))</f>
        <v/>
      </c>
      <c r="N154" s="150"/>
      <c r="O154" s="151"/>
      <c r="P154" s="254" t="str">
        <f>IF(H154="","",VLOOKUP(H154,'Overview - Financial Statement'!$A$46:$B$60,2,FALSE))</f>
        <v/>
      </c>
      <c r="Q154" s="255" t="str">
        <f t="shared" si="29"/>
        <v/>
      </c>
      <c r="R154" s="153"/>
      <c r="S154" s="153"/>
      <c r="T154" s="238">
        <f t="shared" si="30"/>
        <v>0</v>
      </c>
      <c r="U154" s="193" t="s">
        <v>44</v>
      </c>
      <c r="V154" s="427"/>
      <c r="W154" s="193" t="str">
        <f t="shared" si="31"/>
        <v/>
      </c>
      <c r="X154" s="264" t="str">
        <f t="shared" si="32"/>
        <v>OK</v>
      </c>
      <c r="Y154" s="193" t="str">
        <f t="shared" si="33"/>
        <v/>
      </c>
      <c r="Z154" s="193" t="str">
        <f t="shared" si="34"/>
        <v/>
      </c>
      <c r="AA154" s="397" t="str">
        <f t="shared" si="35"/>
        <v/>
      </c>
      <c r="AB154" s="257" t="str">
        <f t="shared" si="36"/>
        <v/>
      </c>
      <c r="AC154" s="257" t="str">
        <f t="shared" si="37"/>
        <v/>
      </c>
      <c r="AD154" s="193" t="str">
        <f t="shared" si="38"/>
        <v>CHECK DATES</v>
      </c>
      <c r="AE154" s="257" t="str">
        <f t="shared" si="39"/>
        <v/>
      </c>
      <c r="AF154" s="286">
        <v>0</v>
      </c>
      <c r="AG154" s="257">
        <f t="shared" si="40"/>
        <v>0</v>
      </c>
      <c r="AH154" s="257" t="str">
        <f t="shared" si="41"/>
        <v/>
      </c>
      <c r="AI154" s="257">
        <f t="shared" si="42"/>
        <v>0</v>
      </c>
    </row>
    <row r="155" spans="1:35" x14ac:dyDescent="0.3">
      <c r="A155" s="287">
        <v>143</v>
      </c>
      <c r="B155" s="156"/>
      <c r="C155" s="150"/>
      <c r="D155" s="152"/>
      <c r="E155" s="150"/>
      <c r="F155" s="150"/>
      <c r="G155" s="152"/>
      <c r="H155" s="154"/>
      <c r="I155" s="155"/>
      <c r="J155" s="159"/>
      <c r="K155" s="159"/>
      <c r="L155" s="337"/>
      <c r="M155" s="343" t="str">
        <f>IF(L155="","",LOOKUP(L155,'Work Programme'!$A$8:$A$207,'Work Programme'!$B$8:$B$207))</f>
        <v/>
      </c>
      <c r="N155" s="150"/>
      <c r="O155" s="151"/>
      <c r="P155" s="254" t="str">
        <f>IF(H155="","",VLOOKUP(H155,'Overview - Financial Statement'!$A$46:$B$60,2,FALSE))</f>
        <v/>
      </c>
      <c r="Q155" s="255" t="str">
        <f t="shared" si="29"/>
        <v/>
      </c>
      <c r="R155" s="153"/>
      <c r="S155" s="153"/>
      <c r="T155" s="238">
        <f t="shared" si="30"/>
        <v>0</v>
      </c>
      <c r="U155" s="193" t="s">
        <v>44</v>
      </c>
      <c r="V155" s="427"/>
      <c r="W155" s="193" t="str">
        <f t="shared" si="31"/>
        <v/>
      </c>
      <c r="X155" s="264" t="str">
        <f t="shared" si="32"/>
        <v>OK</v>
      </c>
      <c r="Y155" s="193" t="str">
        <f t="shared" si="33"/>
        <v/>
      </c>
      <c r="Z155" s="193" t="str">
        <f t="shared" si="34"/>
        <v/>
      </c>
      <c r="AA155" s="397" t="str">
        <f t="shared" si="35"/>
        <v/>
      </c>
      <c r="AB155" s="257" t="str">
        <f t="shared" si="36"/>
        <v/>
      </c>
      <c r="AC155" s="257" t="str">
        <f t="shared" si="37"/>
        <v/>
      </c>
      <c r="AD155" s="193" t="str">
        <f t="shared" si="38"/>
        <v>CHECK DATES</v>
      </c>
      <c r="AE155" s="257" t="str">
        <f t="shared" si="39"/>
        <v/>
      </c>
      <c r="AF155" s="286">
        <v>0</v>
      </c>
      <c r="AG155" s="257">
        <f t="shared" si="40"/>
        <v>0</v>
      </c>
      <c r="AH155" s="257" t="str">
        <f t="shared" si="41"/>
        <v/>
      </c>
      <c r="AI155" s="257">
        <f t="shared" si="42"/>
        <v>0</v>
      </c>
    </row>
    <row r="156" spans="1:35" x14ac:dyDescent="0.3">
      <c r="A156" s="287">
        <v>144</v>
      </c>
      <c r="B156" s="156"/>
      <c r="C156" s="150"/>
      <c r="D156" s="152"/>
      <c r="E156" s="150"/>
      <c r="F156" s="150"/>
      <c r="G156" s="152"/>
      <c r="H156" s="154"/>
      <c r="I156" s="155"/>
      <c r="J156" s="159"/>
      <c r="K156" s="159"/>
      <c r="L156" s="337"/>
      <c r="M156" s="343" t="str">
        <f>IF(L156="","",LOOKUP(L156,'Work Programme'!$A$8:$A$207,'Work Programme'!$B$8:$B$207))</f>
        <v/>
      </c>
      <c r="N156" s="150"/>
      <c r="O156" s="151"/>
      <c r="P156" s="254" t="str">
        <f>IF(H156="","",VLOOKUP(H156,'Overview - Financial Statement'!$A$46:$B$60,2,FALSE))</f>
        <v/>
      </c>
      <c r="Q156" s="255" t="str">
        <f t="shared" si="29"/>
        <v/>
      </c>
      <c r="R156" s="153"/>
      <c r="S156" s="153"/>
      <c r="T156" s="238">
        <f t="shared" si="30"/>
        <v>0</v>
      </c>
      <c r="U156" s="193" t="s">
        <v>44</v>
      </c>
      <c r="V156" s="427"/>
      <c r="W156" s="193" t="str">
        <f t="shared" si="31"/>
        <v/>
      </c>
      <c r="X156" s="264" t="str">
        <f t="shared" si="32"/>
        <v>OK</v>
      </c>
      <c r="Y156" s="193" t="str">
        <f t="shared" si="33"/>
        <v/>
      </c>
      <c r="Z156" s="193" t="str">
        <f t="shared" si="34"/>
        <v/>
      </c>
      <c r="AA156" s="397" t="str">
        <f t="shared" si="35"/>
        <v/>
      </c>
      <c r="AB156" s="257" t="str">
        <f t="shared" si="36"/>
        <v/>
      </c>
      <c r="AC156" s="257" t="str">
        <f t="shared" si="37"/>
        <v/>
      </c>
      <c r="AD156" s="193" t="str">
        <f t="shared" si="38"/>
        <v>CHECK DATES</v>
      </c>
      <c r="AE156" s="257" t="str">
        <f t="shared" si="39"/>
        <v/>
      </c>
      <c r="AF156" s="286">
        <v>0</v>
      </c>
      <c r="AG156" s="257">
        <f t="shared" si="40"/>
        <v>0</v>
      </c>
      <c r="AH156" s="257" t="str">
        <f t="shared" si="41"/>
        <v/>
      </c>
      <c r="AI156" s="257">
        <f t="shared" si="42"/>
        <v>0</v>
      </c>
    </row>
    <row r="157" spans="1:35" x14ac:dyDescent="0.3">
      <c r="A157" s="287">
        <v>145</v>
      </c>
      <c r="B157" s="156"/>
      <c r="C157" s="150"/>
      <c r="D157" s="152"/>
      <c r="E157" s="150"/>
      <c r="F157" s="150"/>
      <c r="G157" s="152"/>
      <c r="H157" s="154"/>
      <c r="I157" s="155"/>
      <c r="J157" s="159"/>
      <c r="K157" s="159"/>
      <c r="L157" s="337"/>
      <c r="M157" s="343" t="str">
        <f>IF(L157="","",LOOKUP(L157,'Work Programme'!$A$8:$A$207,'Work Programme'!$B$8:$B$207))</f>
        <v/>
      </c>
      <c r="N157" s="150"/>
      <c r="O157" s="151"/>
      <c r="P157" s="254" t="str">
        <f>IF(H157="","",VLOOKUP(H157,'Overview - Financial Statement'!$A$46:$B$60,2,FALSE))</f>
        <v/>
      </c>
      <c r="Q157" s="255" t="str">
        <f t="shared" si="29"/>
        <v/>
      </c>
      <c r="R157" s="153"/>
      <c r="S157" s="153"/>
      <c r="T157" s="238">
        <f t="shared" si="30"/>
        <v>0</v>
      </c>
      <c r="U157" s="193" t="s">
        <v>44</v>
      </c>
      <c r="V157" s="427"/>
      <c r="W157" s="193" t="str">
        <f t="shared" si="31"/>
        <v/>
      </c>
      <c r="X157" s="264" t="str">
        <f t="shared" si="32"/>
        <v>OK</v>
      </c>
      <c r="Y157" s="193" t="str">
        <f t="shared" si="33"/>
        <v/>
      </c>
      <c r="Z157" s="193" t="str">
        <f t="shared" si="34"/>
        <v/>
      </c>
      <c r="AA157" s="397" t="str">
        <f t="shared" si="35"/>
        <v/>
      </c>
      <c r="AB157" s="257" t="str">
        <f t="shared" si="36"/>
        <v/>
      </c>
      <c r="AC157" s="257" t="str">
        <f t="shared" si="37"/>
        <v/>
      </c>
      <c r="AD157" s="193" t="str">
        <f t="shared" si="38"/>
        <v>CHECK DATES</v>
      </c>
      <c r="AE157" s="257" t="str">
        <f t="shared" si="39"/>
        <v/>
      </c>
      <c r="AF157" s="286">
        <v>0</v>
      </c>
      <c r="AG157" s="257">
        <f t="shared" si="40"/>
        <v>0</v>
      </c>
      <c r="AH157" s="257" t="str">
        <f t="shared" si="41"/>
        <v/>
      </c>
      <c r="AI157" s="257">
        <f t="shared" si="42"/>
        <v>0</v>
      </c>
    </row>
    <row r="158" spans="1:35" x14ac:dyDescent="0.3">
      <c r="A158" s="287">
        <v>146</v>
      </c>
      <c r="B158" s="156"/>
      <c r="C158" s="150"/>
      <c r="D158" s="152"/>
      <c r="E158" s="150"/>
      <c r="F158" s="150"/>
      <c r="G158" s="152"/>
      <c r="H158" s="154"/>
      <c r="I158" s="155"/>
      <c r="J158" s="159"/>
      <c r="K158" s="159"/>
      <c r="L158" s="337"/>
      <c r="M158" s="343" t="str">
        <f>IF(L158="","",LOOKUP(L158,'Work Programme'!$A$8:$A$207,'Work Programme'!$B$8:$B$207))</f>
        <v/>
      </c>
      <c r="N158" s="150"/>
      <c r="O158" s="151"/>
      <c r="P158" s="254" t="str">
        <f>IF(H158="","",VLOOKUP(H158,'Overview - Financial Statement'!$A$46:$B$60,2,FALSE))</f>
        <v/>
      </c>
      <c r="Q158" s="255" t="str">
        <f t="shared" si="29"/>
        <v/>
      </c>
      <c r="R158" s="153"/>
      <c r="S158" s="153"/>
      <c r="T158" s="238">
        <f t="shared" si="30"/>
        <v>0</v>
      </c>
      <c r="U158" s="193" t="s">
        <v>44</v>
      </c>
      <c r="V158" s="427"/>
      <c r="W158" s="193" t="str">
        <f t="shared" si="31"/>
        <v/>
      </c>
      <c r="X158" s="264" t="str">
        <f t="shared" si="32"/>
        <v>OK</v>
      </c>
      <c r="Y158" s="193" t="str">
        <f t="shared" si="33"/>
        <v/>
      </c>
      <c r="Z158" s="193" t="str">
        <f t="shared" si="34"/>
        <v/>
      </c>
      <c r="AA158" s="397" t="str">
        <f t="shared" si="35"/>
        <v/>
      </c>
      <c r="AB158" s="257" t="str">
        <f t="shared" si="36"/>
        <v/>
      </c>
      <c r="AC158" s="257" t="str">
        <f t="shared" si="37"/>
        <v/>
      </c>
      <c r="AD158" s="193" t="str">
        <f t="shared" si="38"/>
        <v>CHECK DATES</v>
      </c>
      <c r="AE158" s="257" t="str">
        <f t="shared" si="39"/>
        <v/>
      </c>
      <c r="AF158" s="286">
        <v>0</v>
      </c>
      <c r="AG158" s="257">
        <f t="shared" si="40"/>
        <v>0</v>
      </c>
      <c r="AH158" s="257" t="str">
        <f t="shared" si="41"/>
        <v/>
      </c>
      <c r="AI158" s="257">
        <f t="shared" si="42"/>
        <v>0</v>
      </c>
    </row>
    <row r="159" spans="1:35" x14ac:dyDescent="0.3">
      <c r="A159" s="287">
        <v>147</v>
      </c>
      <c r="B159" s="156"/>
      <c r="C159" s="150"/>
      <c r="D159" s="152"/>
      <c r="E159" s="150"/>
      <c r="F159" s="150"/>
      <c r="G159" s="152"/>
      <c r="H159" s="154"/>
      <c r="I159" s="155"/>
      <c r="J159" s="159"/>
      <c r="K159" s="159"/>
      <c r="L159" s="337"/>
      <c r="M159" s="343" t="str">
        <f>IF(L159="","",LOOKUP(L159,'Work Programme'!$A$8:$A$207,'Work Programme'!$B$8:$B$207))</f>
        <v/>
      </c>
      <c r="N159" s="150"/>
      <c r="O159" s="151"/>
      <c r="P159" s="254" t="str">
        <f>IF(H159="","",VLOOKUP(H159,'Overview - Financial Statement'!$A$46:$B$60,2,FALSE))</f>
        <v/>
      </c>
      <c r="Q159" s="255" t="str">
        <f t="shared" si="29"/>
        <v/>
      </c>
      <c r="R159" s="153"/>
      <c r="S159" s="153"/>
      <c r="T159" s="238">
        <f t="shared" si="30"/>
        <v>0</v>
      </c>
      <c r="U159" s="193" t="s">
        <v>44</v>
      </c>
      <c r="V159" s="427"/>
      <c r="W159" s="193" t="str">
        <f t="shared" si="31"/>
        <v/>
      </c>
      <c r="X159" s="264" t="str">
        <f t="shared" si="32"/>
        <v>OK</v>
      </c>
      <c r="Y159" s="193" t="str">
        <f t="shared" si="33"/>
        <v/>
      </c>
      <c r="Z159" s="193" t="str">
        <f t="shared" si="34"/>
        <v/>
      </c>
      <c r="AA159" s="397" t="str">
        <f t="shared" si="35"/>
        <v/>
      </c>
      <c r="AB159" s="257" t="str">
        <f t="shared" si="36"/>
        <v/>
      </c>
      <c r="AC159" s="257" t="str">
        <f t="shared" si="37"/>
        <v/>
      </c>
      <c r="AD159" s="193" t="str">
        <f t="shared" si="38"/>
        <v>CHECK DATES</v>
      </c>
      <c r="AE159" s="257" t="str">
        <f t="shared" si="39"/>
        <v/>
      </c>
      <c r="AF159" s="286">
        <v>0</v>
      </c>
      <c r="AG159" s="257">
        <f t="shared" si="40"/>
        <v>0</v>
      </c>
      <c r="AH159" s="257" t="str">
        <f t="shared" si="41"/>
        <v/>
      </c>
      <c r="AI159" s="257">
        <f t="shared" si="42"/>
        <v>0</v>
      </c>
    </row>
    <row r="160" spans="1:35" x14ac:dyDescent="0.3">
      <c r="A160" s="287">
        <v>148</v>
      </c>
      <c r="B160" s="156"/>
      <c r="C160" s="150"/>
      <c r="D160" s="152"/>
      <c r="E160" s="150"/>
      <c r="F160" s="150"/>
      <c r="G160" s="152"/>
      <c r="H160" s="154"/>
      <c r="I160" s="155"/>
      <c r="J160" s="159"/>
      <c r="K160" s="159"/>
      <c r="L160" s="337"/>
      <c r="M160" s="343" t="str">
        <f>IF(L160="","",LOOKUP(L160,'Work Programme'!$A$8:$A$207,'Work Programme'!$B$8:$B$207))</f>
        <v/>
      </c>
      <c r="N160" s="150"/>
      <c r="O160" s="151"/>
      <c r="P160" s="254" t="str">
        <f>IF(H160="","",VLOOKUP(H160,'Overview - Financial Statement'!$A$46:$B$60,2,FALSE))</f>
        <v/>
      </c>
      <c r="Q160" s="255" t="str">
        <f t="shared" si="29"/>
        <v/>
      </c>
      <c r="R160" s="153"/>
      <c r="S160" s="153"/>
      <c r="T160" s="238">
        <f t="shared" si="30"/>
        <v>0</v>
      </c>
      <c r="U160" s="193" t="s">
        <v>44</v>
      </c>
      <c r="V160" s="427"/>
      <c r="W160" s="193" t="str">
        <f t="shared" si="31"/>
        <v/>
      </c>
      <c r="X160" s="264" t="str">
        <f t="shared" si="32"/>
        <v>OK</v>
      </c>
      <c r="Y160" s="193" t="str">
        <f t="shared" si="33"/>
        <v/>
      </c>
      <c r="Z160" s="193" t="str">
        <f t="shared" si="34"/>
        <v/>
      </c>
      <c r="AA160" s="397" t="str">
        <f t="shared" si="35"/>
        <v/>
      </c>
      <c r="AB160" s="257" t="str">
        <f t="shared" si="36"/>
        <v/>
      </c>
      <c r="AC160" s="257" t="str">
        <f t="shared" si="37"/>
        <v/>
      </c>
      <c r="AD160" s="193" t="str">
        <f t="shared" si="38"/>
        <v>CHECK DATES</v>
      </c>
      <c r="AE160" s="257" t="str">
        <f t="shared" si="39"/>
        <v/>
      </c>
      <c r="AF160" s="286">
        <v>0</v>
      </c>
      <c r="AG160" s="257">
        <f t="shared" si="40"/>
        <v>0</v>
      </c>
      <c r="AH160" s="257" t="str">
        <f t="shared" si="41"/>
        <v/>
      </c>
      <c r="AI160" s="257">
        <f t="shared" si="42"/>
        <v>0</v>
      </c>
    </row>
    <row r="161" spans="1:35" x14ac:dyDescent="0.3">
      <c r="A161" s="287">
        <v>149</v>
      </c>
      <c r="B161" s="156"/>
      <c r="C161" s="150"/>
      <c r="D161" s="152"/>
      <c r="E161" s="150"/>
      <c r="F161" s="150"/>
      <c r="G161" s="152"/>
      <c r="H161" s="154"/>
      <c r="I161" s="155"/>
      <c r="J161" s="159"/>
      <c r="K161" s="159"/>
      <c r="L161" s="337"/>
      <c r="M161" s="343" t="str">
        <f>IF(L161="","",LOOKUP(L161,'Work Programme'!$A$8:$A$207,'Work Programme'!$B$8:$B$207))</f>
        <v/>
      </c>
      <c r="N161" s="150"/>
      <c r="O161" s="151"/>
      <c r="P161" s="254" t="str">
        <f>IF(H161="","",VLOOKUP(H161,'Overview - Financial Statement'!$A$46:$B$60,2,FALSE))</f>
        <v/>
      </c>
      <c r="Q161" s="255" t="str">
        <f t="shared" si="29"/>
        <v/>
      </c>
      <c r="R161" s="153"/>
      <c r="S161" s="153"/>
      <c r="T161" s="238">
        <f t="shared" si="30"/>
        <v>0</v>
      </c>
      <c r="U161" s="193" t="s">
        <v>44</v>
      </c>
      <c r="V161" s="427"/>
      <c r="W161" s="193" t="str">
        <f t="shared" si="31"/>
        <v/>
      </c>
      <c r="X161" s="264" t="str">
        <f t="shared" si="32"/>
        <v>OK</v>
      </c>
      <c r="Y161" s="193" t="str">
        <f t="shared" si="33"/>
        <v/>
      </c>
      <c r="Z161" s="193" t="str">
        <f t="shared" si="34"/>
        <v/>
      </c>
      <c r="AA161" s="397" t="str">
        <f t="shared" si="35"/>
        <v/>
      </c>
      <c r="AB161" s="257" t="str">
        <f t="shared" si="36"/>
        <v/>
      </c>
      <c r="AC161" s="257" t="str">
        <f t="shared" si="37"/>
        <v/>
      </c>
      <c r="AD161" s="193" t="str">
        <f t="shared" si="38"/>
        <v>CHECK DATES</v>
      </c>
      <c r="AE161" s="257" t="str">
        <f t="shared" si="39"/>
        <v/>
      </c>
      <c r="AF161" s="286">
        <v>0</v>
      </c>
      <c r="AG161" s="257">
        <f t="shared" si="40"/>
        <v>0</v>
      </c>
      <c r="AH161" s="257" t="str">
        <f t="shared" si="41"/>
        <v/>
      </c>
      <c r="AI161" s="257">
        <f t="shared" si="42"/>
        <v>0</v>
      </c>
    </row>
    <row r="162" spans="1:35" x14ac:dyDescent="0.3">
      <c r="A162" s="287">
        <v>150</v>
      </c>
      <c r="B162" s="156"/>
      <c r="C162" s="150"/>
      <c r="D162" s="152"/>
      <c r="E162" s="150"/>
      <c r="F162" s="150"/>
      <c r="G162" s="152"/>
      <c r="H162" s="154"/>
      <c r="I162" s="155"/>
      <c r="J162" s="159"/>
      <c r="K162" s="159"/>
      <c r="L162" s="337"/>
      <c r="M162" s="343" t="str">
        <f>IF(L162="","",LOOKUP(L162,'Work Programme'!$A$8:$A$207,'Work Programme'!$B$8:$B$207))</f>
        <v/>
      </c>
      <c r="N162" s="150"/>
      <c r="O162" s="151"/>
      <c r="P162" s="254" t="str">
        <f>IF(H162="","",VLOOKUP(H162,'Overview - Financial Statement'!$A$46:$B$60,2,FALSE))</f>
        <v/>
      </c>
      <c r="Q162" s="255" t="str">
        <f t="shared" si="29"/>
        <v/>
      </c>
      <c r="R162" s="153"/>
      <c r="S162" s="153"/>
      <c r="T162" s="238">
        <f t="shared" si="30"/>
        <v>0</v>
      </c>
      <c r="U162" s="193" t="s">
        <v>44</v>
      </c>
      <c r="V162" s="427"/>
      <c r="W162" s="193" t="str">
        <f t="shared" si="31"/>
        <v/>
      </c>
      <c r="X162" s="264" t="str">
        <f t="shared" si="32"/>
        <v>OK</v>
      </c>
      <c r="Y162" s="193" t="str">
        <f t="shared" si="33"/>
        <v/>
      </c>
      <c r="Z162" s="193" t="str">
        <f t="shared" si="34"/>
        <v/>
      </c>
      <c r="AA162" s="397" t="str">
        <f t="shared" si="35"/>
        <v/>
      </c>
      <c r="AB162" s="257" t="str">
        <f t="shared" si="36"/>
        <v/>
      </c>
      <c r="AC162" s="257" t="str">
        <f t="shared" si="37"/>
        <v/>
      </c>
      <c r="AD162" s="193" t="str">
        <f t="shared" si="38"/>
        <v>CHECK DATES</v>
      </c>
      <c r="AE162" s="257" t="str">
        <f t="shared" si="39"/>
        <v/>
      </c>
      <c r="AF162" s="286">
        <v>0</v>
      </c>
      <c r="AG162" s="257">
        <f t="shared" si="40"/>
        <v>0</v>
      </c>
      <c r="AH162" s="257" t="str">
        <f t="shared" si="41"/>
        <v/>
      </c>
      <c r="AI162" s="257">
        <f t="shared" si="42"/>
        <v>0</v>
      </c>
    </row>
    <row r="163" spans="1:35" x14ac:dyDescent="0.3">
      <c r="A163" s="287">
        <v>151</v>
      </c>
      <c r="B163" s="156"/>
      <c r="C163" s="150"/>
      <c r="D163" s="152"/>
      <c r="E163" s="150"/>
      <c r="F163" s="150"/>
      <c r="G163" s="152"/>
      <c r="H163" s="154"/>
      <c r="I163" s="155"/>
      <c r="J163" s="159"/>
      <c r="K163" s="159"/>
      <c r="L163" s="337"/>
      <c r="M163" s="343" t="str">
        <f>IF(L163="","",LOOKUP(L163,'Work Programme'!$A$8:$A$207,'Work Programme'!$B$8:$B$207))</f>
        <v/>
      </c>
      <c r="N163" s="150"/>
      <c r="O163" s="151"/>
      <c r="P163" s="254" t="str">
        <f>IF(H163="","",VLOOKUP(H163,'Overview - Financial Statement'!$A$46:$B$60,2,FALSE))</f>
        <v/>
      </c>
      <c r="Q163" s="255" t="str">
        <f t="shared" si="29"/>
        <v/>
      </c>
      <c r="R163" s="153"/>
      <c r="S163" s="153"/>
      <c r="T163" s="238">
        <f t="shared" si="30"/>
        <v>0</v>
      </c>
      <c r="U163" s="193" t="s">
        <v>44</v>
      </c>
      <c r="V163" s="427"/>
      <c r="W163" s="193" t="str">
        <f t="shared" si="31"/>
        <v/>
      </c>
      <c r="X163" s="264" t="str">
        <f t="shared" si="32"/>
        <v>OK</v>
      </c>
      <c r="Y163" s="193" t="str">
        <f t="shared" si="33"/>
        <v/>
      </c>
      <c r="Z163" s="193" t="str">
        <f t="shared" si="34"/>
        <v/>
      </c>
      <c r="AA163" s="397" t="str">
        <f t="shared" si="35"/>
        <v/>
      </c>
      <c r="AB163" s="257" t="str">
        <f t="shared" si="36"/>
        <v/>
      </c>
      <c r="AC163" s="257" t="str">
        <f t="shared" si="37"/>
        <v/>
      </c>
      <c r="AD163" s="193" t="str">
        <f t="shared" si="38"/>
        <v>CHECK DATES</v>
      </c>
      <c r="AE163" s="257" t="str">
        <f t="shared" si="39"/>
        <v/>
      </c>
      <c r="AF163" s="286">
        <v>0</v>
      </c>
      <c r="AG163" s="257">
        <f t="shared" si="40"/>
        <v>0</v>
      </c>
      <c r="AH163" s="257" t="str">
        <f t="shared" si="41"/>
        <v/>
      </c>
      <c r="AI163" s="257">
        <f t="shared" si="42"/>
        <v>0</v>
      </c>
    </row>
    <row r="164" spans="1:35" x14ac:dyDescent="0.3">
      <c r="A164" s="287">
        <v>152</v>
      </c>
      <c r="B164" s="156"/>
      <c r="C164" s="150"/>
      <c r="D164" s="152"/>
      <c r="E164" s="150"/>
      <c r="F164" s="150"/>
      <c r="G164" s="152"/>
      <c r="H164" s="154"/>
      <c r="I164" s="155"/>
      <c r="J164" s="159"/>
      <c r="K164" s="159"/>
      <c r="L164" s="337"/>
      <c r="M164" s="343" t="str">
        <f>IF(L164="","",LOOKUP(L164,'Work Programme'!$A$8:$A$207,'Work Programme'!$B$8:$B$207))</f>
        <v/>
      </c>
      <c r="N164" s="150"/>
      <c r="O164" s="151"/>
      <c r="P164" s="254" t="str">
        <f>IF(H164="","",VLOOKUP(H164,'Overview - Financial Statement'!$A$46:$B$60,2,FALSE))</f>
        <v/>
      </c>
      <c r="Q164" s="255" t="str">
        <f t="shared" si="29"/>
        <v/>
      </c>
      <c r="R164" s="153"/>
      <c r="S164" s="153"/>
      <c r="T164" s="238">
        <f t="shared" si="30"/>
        <v>0</v>
      </c>
      <c r="U164" s="193" t="s">
        <v>44</v>
      </c>
      <c r="V164" s="427"/>
      <c r="W164" s="193" t="str">
        <f t="shared" si="31"/>
        <v/>
      </c>
      <c r="X164" s="264" t="str">
        <f t="shared" si="32"/>
        <v>OK</v>
      </c>
      <c r="Y164" s="193" t="str">
        <f t="shared" si="33"/>
        <v/>
      </c>
      <c r="Z164" s="193" t="str">
        <f t="shared" si="34"/>
        <v/>
      </c>
      <c r="AA164" s="397" t="str">
        <f t="shared" si="35"/>
        <v/>
      </c>
      <c r="AB164" s="257" t="str">
        <f t="shared" si="36"/>
        <v/>
      </c>
      <c r="AC164" s="257" t="str">
        <f t="shared" si="37"/>
        <v/>
      </c>
      <c r="AD164" s="193" t="str">
        <f t="shared" si="38"/>
        <v>CHECK DATES</v>
      </c>
      <c r="AE164" s="257" t="str">
        <f t="shared" si="39"/>
        <v/>
      </c>
      <c r="AF164" s="286">
        <v>0</v>
      </c>
      <c r="AG164" s="257">
        <f t="shared" si="40"/>
        <v>0</v>
      </c>
      <c r="AH164" s="257" t="str">
        <f t="shared" si="41"/>
        <v/>
      </c>
      <c r="AI164" s="257">
        <f t="shared" si="42"/>
        <v>0</v>
      </c>
    </row>
    <row r="165" spans="1:35" x14ac:dyDescent="0.3">
      <c r="A165" s="287">
        <v>153</v>
      </c>
      <c r="B165" s="156"/>
      <c r="C165" s="150"/>
      <c r="D165" s="152"/>
      <c r="E165" s="150"/>
      <c r="F165" s="150"/>
      <c r="G165" s="152"/>
      <c r="H165" s="154"/>
      <c r="I165" s="155"/>
      <c r="J165" s="159"/>
      <c r="K165" s="159"/>
      <c r="L165" s="337"/>
      <c r="M165" s="343" t="str">
        <f>IF(L165="","",LOOKUP(L165,'Work Programme'!$A$8:$A$207,'Work Programme'!$B$8:$B$207))</f>
        <v/>
      </c>
      <c r="N165" s="150"/>
      <c r="O165" s="151"/>
      <c r="P165" s="254" t="str">
        <f>IF(H165="","",VLOOKUP(H165,'Overview - Financial Statement'!$A$46:$B$60,2,FALSE))</f>
        <v/>
      </c>
      <c r="Q165" s="255" t="str">
        <f t="shared" si="29"/>
        <v/>
      </c>
      <c r="R165" s="153"/>
      <c r="S165" s="153"/>
      <c r="T165" s="238">
        <f t="shared" si="30"/>
        <v>0</v>
      </c>
      <c r="U165" s="193" t="s">
        <v>44</v>
      </c>
      <c r="V165" s="427"/>
      <c r="W165" s="193" t="str">
        <f t="shared" si="31"/>
        <v/>
      </c>
      <c r="X165" s="264" t="str">
        <f t="shared" si="32"/>
        <v>OK</v>
      </c>
      <c r="Y165" s="193" t="str">
        <f t="shared" si="33"/>
        <v/>
      </c>
      <c r="Z165" s="193" t="str">
        <f t="shared" si="34"/>
        <v/>
      </c>
      <c r="AA165" s="397" t="str">
        <f t="shared" si="35"/>
        <v/>
      </c>
      <c r="AB165" s="257" t="str">
        <f t="shared" si="36"/>
        <v/>
      </c>
      <c r="AC165" s="257" t="str">
        <f t="shared" si="37"/>
        <v/>
      </c>
      <c r="AD165" s="193" t="str">
        <f t="shared" si="38"/>
        <v>CHECK DATES</v>
      </c>
      <c r="AE165" s="257" t="str">
        <f t="shared" si="39"/>
        <v/>
      </c>
      <c r="AF165" s="286">
        <v>0</v>
      </c>
      <c r="AG165" s="257">
        <f t="shared" si="40"/>
        <v>0</v>
      </c>
      <c r="AH165" s="257" t="str">
        <f t="shared" si="41"/>
        <v/>
      </c>
      <c r="AI165" s="257">
        <f t="shared" si="42"/>
        <v>0</v>
      </c>
    </row>
    <row r="166" spans="1:35" x14ac:dyDescent="0.3">
      <c r="A166" s="287">
        <v>154</v>
      </c>
      <c r="B166" s="156"/>
      <c r="C166" s="150"/>
      <c r="D166" s="152"/>
      <c r="E166" s="150"/>
      <c r="F166" s="150"/>
      <c r="G166" s="152"/>
      <c r="H166" s="154"/>
      <c r="I166" s="155"/>
      <c r="J166" s="159"/>
      <c r="K166" s="159"/>
      <c r="L166" s="337"/>
      <c r="M166" s="343" t="str">
        <f>IF(L166="","",LOOKUP(L166,'Work Programme'!$A$8:$A$207,'Work Programme'!$B$8:$B$207))</f>
        <v/>
      </c>
      <c r="N166" s="150"/>
      <c r="O166" s="151"/>
      <c r="P166" s="254" t="str">
        <f>IF(H166="","",VLOOKUP(H166,'Overview - Financial Statement'!$A$46:$B$60,2,FALSE))</f>
        <v/>
      </c>
      <c r="Q166" s="255" t="str">
        <f t="shared" si="29"/>
        <v/>
      </c>
      <c r="R166" s="153"/>
      <c r="S166" s="153"/>
      <c r="T166" s="238">
        <f t="shared" si="30"/>
        <v>0</v>
      </c>
      <c r="U166" s="193" t="s">
        <v>44</v>
      </c>
      <c r="V166" s="427"/>
      <c r="W166" s="193" t="str">
        <f t="shared" si="31"/>
        <v/>
      </c>
      <c r="X166" s="264" t="str">
        <f t="shared" si="32"/>
        <v>OK</v>
      </c>
      <c r="Y166" s="193" t="str">
        <f t="shared" si="33"/>
        <v/>
      </c>
      <c r="Z166" s="193" t="str">
        <f t="shared" si="34"/>
        <v/>
      </c>
      <c r="AA166" s="397" t="str">
        <f t="shared" si="35"/>
        <v/>
      </c>
      <c r="AB166" s="257" t="str">
        <f t="shared" si="36"/>
        <v/>
      </c>
      <c r="AC166" s="257" t="str">
        <f t="shared" si="37"/>
        <v/>
      </c>
      <c r="AD166" s="193" t="str">
        <f t="shared" si="38"/>
        <v>CHECK DATES</v>
      </c>
      <c r="AE166" s="257" t="str">
        <f t="shared" si="39"/>
        <v/>
      </c>
      <c r="AF166" s="286">
        <v>0</v>
      </c>
      <c r="AG166" s="257">
        <f t="shared" si="40"/>
        <v>0</v>
      </c>
      <c r="AH166" s="257" t="str">
        <f t="shared" si="41"/>
        <v/>
      </c>
      <c r="AI166" s="257">
        <f t="shared" si="42"/>
        <v>0</v>
      </c>
    </row>
    <row r="167" spans="1:35" x14ac:dyDescent="0.3">
      <c r="A167" s="287">
        <v>155</v>
      </c>
      <c r="B167" s="156"/>
      <c r="C167" s="150"/>
      <c r="D167" s="152"/>
      <c r="E167" s="150"/>
      <c r="F167" s="150"/>
      <c r="G167" s="152"/>
      <c r="H167" s="154"/>
      <c r="I167" s="155"/>
      <c r="J167" s="159"/>
      <c r="K167" s="159"/>
      <c r="L167" s="337"/>
      <c r="M167" s="343" t="str">
        <f>IF(L167="","",LOOKUP(L167,'Work Programme'!$A$8:$A$207,'Work Programme'!$B$8:$B$207))</f>
        <v/>
      </c>
      <c r="N167" s="150"/>
      <c r="O167" s="151"/>
      <c r="P167" s="254" t="str">
        <f>IF(H167="","",VLOOKUP(H167,'Overview - Financial Statement'!$A$46:$B$60,2,FALSE))</f>
        <v/>
      </c>
      <c r="Q167" s="255" t="str">
        <f t="shared" si="29"/>
        <v/>
      </c>
      <c r="R167" s="153"/>
      <c r="S167" s="153"/>
      <c r="T167" s="238">
        <f t="shared" si="30"/>
        <v>0</v>
      </c>
      <c r="U167" s="193" t="s">
        <v>44</v>
      </c>
      <c r="V167" s="427"/>
      <c r="W167" s="193" t="str">
        <f t="shared" si="31"/>
        <v/>
      </c>
      <c r="X167" s="264" t="str">
        <f t="shared" si="32"/>
        <v>OK</v>
      </c>
      <c r="Y167" s="193" t="str">
        <f t="shared" si="33"/>
        <v/>
      </c>
      <c r="Z167" s="193" t="str">
        <f t="shared" si="34"/>
        <v/>
      </c>
      <c r="AA167" s="397" t="str">
        <f t="shared" si="35"/>
        <v/>
      </c>
      <c r="AB167" s="257" t="str">
        <f t="shared" si="36"/>
        <v/>
      </c>
      <c r="AC167" s="257" t="str">
        <f t="shared" si="37"/>
        <v/>
      </c>
      <c r="AD167" s="193" t="str">
        <f t="shared" si="38"/>
        <v>CHECK DATES</v>
      </c>
      <c r="AE167" s="257" t="str">
        <f t="shared" si="39"/>
        <v/>
      </c>
      <c r="AF167" s="286">
        <v>0</v>
      </c>
      <c r="AG167" s="257">
        <f t="shared" si="40"/>
        <v>0</v>
      </c>
      <c r="AH167" s="257" t="str">
        <f t="shared" si="41"/>
        <v/>
      </c>
      <c r="AI167" s="257">
        <f t="shared" si="42"/>
        <v>0</v>
      </c>
    </row>
    <row r="168" spans="1:35" x14ac:dyDescent="0.3">
      <c r="A168" s="287">
        <v>156</v>
      </c>
      <c r="B168" s="156"/>
      <c r="C168" s="150"/>
      <c r="D168" s="152"/>
      <c r="E168" s="150"/>
      <c r="F168" s="150"/>
      <c r="G168" s="152"/>
      <c r="H168" s="154"/>
      <c r="I168" s="155"/>
      <c r="J168" s="159"/>
      <c r="K168" s="159"/>
      <c r="L168" s="337"/>
      <c r="M168" s="343" t="str">
        <f>IF(L168="","",LOOKUP(L168,'Work Programme'!$A$8:$A$207,'Work Programme'!$B$8:$B$207))</f>
        <v/>
      </c>
      <c r="N168" s="150"/>
      <c r="O168" s="151"/>
      <c r="P168" s="254" t="str">
        <f>IF(H168="","",VLOOKUP(H168,'Overview - Financial Statement'!$A$46:$B$60,2,FALSE))</f>
        <v/>
      </c>
      <c r="Q168" s="255" t="str">
        <f t="shared" si="29"/>
        <v/>
      </c>
      <c r="R168" s="153"/>
      <c r="S168" s="153"/>
      <c r="T168" s="238">
        <f t="shared" si="30"/>
        <v>0</v>
      </c>
      <c r="U168" s="193" t="s">
        <v>44</v>
      </c>
      <c r="V168" s="427"/>
      <c r="W168" s="193" t="str">
        <f t="shared" si="31"/>
        <v/>
      </c>
      <c r="X168" s="264" t="str">
        <f t="shared" si="32"/>
        <v>OK</v>
      </c>
      <c r="Y168" s="193" t="str">
        <f t="shared" si="33"/>
        <v/>
      </c>
      <c r="Z168" s="193" t="str">
        <f t="shared" si="34"/>
        <v/>
      </c>
      <c r="AA168" s="397" t="str">
        <f t="shared" si="35"/>
        <v/>
      </c>
      <c r="AB168" s="257" t="str">
        <f t="shared" si="36"/>
        <v/>
      </c>
      <c r="AC168" s="257" t="str">
        <f t="shared" si="37"/>
        <v/>
      </c>
      <c r="AD168" s="193" t="str">
        <f t="shared" si="38"/>
        <v>CHECK DATES</v>
      </c>
      <c r="AE168" s="257" t="str">
        <f t="shared" si="39"/>
        <v/>
      </c>
      <c r="AF168" s="286">
        <v>0</v>
      </c>
      <c r="AG168" s="257">
        <f t="shared" si="40"/>
        <v>0</v>
      </c>
      <c r="AH168" s="257" t="str">
        <f t="shared" si="41"/>
        <v/>
      </c>
      <c r="AI168" s="257">
        <f t="shared" si="42"/>
        <v>0</v>
      </c>
    </row>
    <row r="169" spans="1:35" x14ac:dyDescent="0.3">
      <c r="A169" s="287">
        <v>157</v>
      </c>
      <c r="B169" s="156"/>
      <c r="C169" s="150"/>
      <c r="D169" s="152"/>
      <c r="E169" s="150"/>
      <c r="F169" s="150"/>
      <c r="G169" s="152"/>
      <c r="H169" s="154"/>
      <c r="I169" s="155"/>
      <c r="J169" s="159"/>
      <c r="K169" s="159"/>
      <c r="L169" s="337"/>
      <c r="M169" s="343" t="str">
        <f>IF(L169="","",LOOKUP(L169,'Work Programme'!$A$8:$A$207,'Work Programme'!$B$8:$B$207))</f>
        <v/>
      </c>
      <c r="N169" s="150"/>
      <c r="O169" s="151"/>
      <c r="P169" s="254" t="str">
        <f>IF(H169="","",VLOOKUP(H169,'Overview - Financial Statement'!$A$46:$B$60,2,FALSE))</f>
        <v/>
      </c>
      <c r="Q169" s="255" t="str">
        <f t="shared" si="29"/>
        <v/>
      </c>
      <c r="R169" s="153"/>
      <c r="S169" s="153"/>
      <c r="T169" s="238">
        <f t="shared" si="30"/>
        <v>0</v>
      </c>
      <c r="U169" s="193" t="s">
        <v>44</v>
      </c>
      <c r="V169" s="427"/>
      <c r="W169" s="193" t="str">
        <f t="shared" si="31"/>
        <v/>
      </c>
      <c r="X169" s="264" t="str">
        <f t="shared" si="32"/>
        <v>OK</v>
      </c>
      <c r="Y169" s="193" t="str">
        <f t="shared" si="33"/>
        <v/>
      </c>
      <c r="Z169" s="193" t="str">
        <f t="shared" si="34"/>
        <v/>
      </c>
      <c r="AA169" s="397" t="str">
        <f t="shared" si="35"/>
        <v/>
      </c>
      <c r="AB169" s="257" t="str">
        <f t="shared" si="36"/>
        <v/>
      </c>
      <c r="AC169" s="257" t="str">
        <f t="shared" si="37"/>
        <v/>
      </c>
      <c r="AD169" s="193" t="str">
        <f t="shared" si="38"/>
        <v>CHECK DATES</v>
      </c>
      <c r="AE169" s="257" t="str">
        <f t="shared" si="39"/>
        <v/>
      </c>
      <c r="AF169" s="286">
        <v>0</v>
      </c>
      <c r="AG169" s="257">
        <f t="shared" si="40"/>
        <v>0</v>
      </c>
      <c r="AH169" s="257" t="str">
        <f t="shared" si="41"/>
        <v/>
      </c>
      <c r="AI169" s="257">
        <f t="shared" si="42"/>
        <v>0</v>
      </c>
    </row>
    <row r="170" spans="1:35" x14ac:dyDescent="0.3">
      <c r="A170" s="287">
        <v>158</v>
      </c>
      <c r="B170" s="156"/>
      <c r="C170" s="150"/>
      <c r="D170" s="152"/>
      <c r="E170" s="150"/>
      <c r="F170" s="150"/>
      <c r="G170" s="152"/>
      <c r="H170" s="154"/>
      <c r="I170" s="155"/>
      <c r="J170" s="159"/>
      <c r="K170" s="159"/>
      <c r="L170" s="337"/>
      <c r="M170" s="343" t="str">
        <f>IF(L170="","",LOOKUP(L170,'Work Programme'!$A$8:$A$207,'Work Programme'!$B$8:$B$207))</f>
        <v/>
      </c>
      <c r="N170" s="150"/>
      <c r="O170" s="151"/>
      <c r="P170" s="254" t="str">
        <f>IF(H170="","",VLOOKUP(H170,'Overview - Financial Statement'!$A$46:$B$60,2,FALSE))</f>
        <v/>
      </c>
      <c r="Q170" s="255" t="str">
        <f t="shared" si="29"/>
        <v/>
      </c>
      <c r="R170" s="153"/>
      <c r="S170" s="153"/>
      <c r="T170" s="238">
        <f t="shared" si="30"/>
        <v>0</v>
      </c>
      <c r="U170" s="193" t="s">
        <v>44</v>
      </c>
      <c r="V170" s="427"/>
      <c r="W170" s="193" t="str">
        <f t="shared" si="31"/>
        <v/>
      </c>
      <c r="X170" s="264" t="str">
        <f t="shared" si="32"/>
        <v>OK</v>
      </c>
      <c r="Y170" s="193" t="str">
        <f t="shared" si="33"/>
        <v/>
      </c>
      <c r="Z170" s="193" t="str">
        <f t="shared" si="34"/>
        <v/>
      </c>
      <c r="AA170" s="397" t="str">
        <f t="shared" si="35"/>
        <v/>
      </c>
      <c r="AB170" s="257" t="str">
        <f t="shared" si="36"/>
        <v/>
      </c>
      <c r="AC170" s="257" t="str">
        <f t="shared" si="37"/>
        <v/>
      </c>
      <c r="AD170" s="193" t="str">
        <f t="shared" si="38"/>
        <v>CHECK DATES</v>
      </c>
      <c r="AE170" s="257" t="str">
        <f t="shared" si="39"/>
        <v/>
      </c>
      <c r="AF170" s="286">
        <v>0</v>
      </c>
      <c r="AG170" s="257">
        <f t="shared" si="40"/>
        <v>0</v>
      </c>
      <c r="AH170" s="257" t="str">
        <f t="shared" si="41"/>
        <v/>
      </c>
      <c r="AI170" s="257">
        <f t="shared" si="42"/>
        <v>0</v>
      </c>
    </row>
    <row r="171" spans="1:35" x14ac:dyDescent="0.3">
      <c r="A171" s="287">
        <v>159</v>
      </c>
      <c r="B171" s="156"/>
      <c r="C171" s="150"/>
      <c r="D171" s="152"/>
      <c r="E171" s="150"/>
      <c r="F171" s="150"/>
      <c r="G171" s="152"/>
      <c r="H171" s="154"/>
      <c r="I171" s="155"/>
      <c r="J171" s="159"/>
      <c r="K171" s="159"/>
      <c r="L171" s="337"/>
      <c r="M171" s="343" t="str">
        <f>IF(L171="","",LOOKUP(L171,'Work Programme'!$A$8:$A$207,'Work Programme'!$B$8:$B$207))</f>
        <v/>
      </c>
      <c r="N171" s="150"/>
      <c r="O171" s="151"/>
      <c r="P171" s="254" t="str">
        <f>IF(H171="","",VLOOKUP(H171,'Overview - Financial Statement'!$A$46:$B$60,2,FALSE))</f>
        <v/>
      </c>
      <c r="Q171" s="255" t="str">
        <f t="shared" si="29"/>
        <v/>
      </c>
      <c r="R171" s="153"/>
      <c r="S171" s="153"/>
      <c r="T171" s="238">
        <f t="shared" si="30"/>
        <v>0</v>
      </c>
      <c r="U171" s="193" t="s">
        <v>44</v>
      </c>
      <c r="V171" s="427"/>
      <c r="W171" s="193" t="str">
        <f t="shared" si="31"/>
        <v/>
      </c>
      <c r="X171" s="264" t="str">
        <f t="shared" si="32"/>
        <v>OK</v>
      </c>
      <c r="Y171" s="193" t="str">
        <f t="shared" si="33"/>
        <v/>
      </c>
      <c r="Z171" s="193" t="str">
        <f t="shared" si="34"/>
        <v/>
      </c>
      <c r="AA171" s="397" t="str">
        <f t="shared" si="35"/>
        <v/>
      </c>
      <c r="AB171" s="257" t="str">
        <f t="shared" si="36"/>
        <v/>
      </c>
      <c r="AC171" s="257" t="str">
        <f t="shared" si="37"/>
        <v/>
      </c>
      <c r="AD171" s="193" t="str">
        <f t="shared" si="38"/>
        <v>CHECK DATES</v>
      </c>
      <c r="AE171" s="257" t="str">
        <f t="shared" si="39"/>
        <v/>
      </c>
      <c r="AF171" s="286">
        <v>0</v>
      </c>
      <c r="AG171" s="257">
        <f t="shared" si="40"/>
        <v>0</v>
      </c>
      <c r="AH171" s="257" t="str">
        <f t="shared" si="41"/>
        <v/>
      </c>
      <c r="AI171" s="257">
        <f t="shared" si="42"/>
        <v>0</v>
      </c>
    </row>
    <row r="172" spans="1:35" x14ac:dyDescent="0.3">
      <c r="A172" s="287">
        <v>160</v>
      </c>
      <c r="B172" s="156"/>
      <c r="C172" s="150"/>
      <c r="D172" s="152"/>
      <c r="E172" s="150"/>
      <c r="F172" s="150"/>
      <c r="G172" s="152"/>
      <c r="H172" s="154"/>
      <c r="I172" s="155"/>
      <c r="J172" s="159"/>
      <c r="K172" s="159"/>
      <c r="L172" s="337"/>
      <c r="M172" s="343" t="str">
        <f>IF(L172="","",LOOKUP(L172,'Work Programme'!$A$8:$A$207,'Work Programme'!$B$8:$B$207))</f>
        <v/>
      </c>
      <c r="N172" s="150"/>
      <c r="O172" s="151"/>
      <c r="P172" s="254" t="str">
        <f>IF(H172="","",VLOOKUP(H172,'Overview - Financial Statement'!$A$46:$B$60,2,FALSE))</f>
        <v/>
      </c>
      <c r="Q172" s="255" t="str">
        <f t="shared" si="29"/>
        <v/>
      </c>
      <c r="R172" s="153"/>
      <c r="S172" s="153"/>
      <c r="T172" s="238">
        <f t="shared" si="30"/>
        <v>0</v>
      </c>
      <c r="U172" s="193" t="s">
        <v>44</v>
      </c>
      <c r="V172" s="427"/>
      <c r="W172" s="193" t="str">
        <f t="shared" si="31"/>
        <v/>
      </c>
      <c r="X172" s="264" t="str">
        <f t="shared" si="32"/>
        <v>OK</v>
      </c>
      <c r="Y172" s="193" t="str">
        <f t="shared" si="33"/>
        <v/>
      </c>
      <c r="Z172" s="193" t="str">
        <f t="shared" si="34"/>
        <v/>
      </c>
      <c r="AA172" s="397" t="str">
        <f t="shared" si="35"/>
        <v/>
      </c>
      <c r="AB172" s="257" t="str">
        <f t="shared" si="36"/>
        <v/>
      </c>
      <c r="AC172" s="257" t="str">
        <f t="shared" si="37"/>
        <v/>
      </c>
      <c r="AD172" s="193" t="str">
        <f t="shared" si="38"/>
        <v>CHECK DATES</v>
      </c>
      <c r="AE172" s="257" t="str">
        <f t="shared" si="39"/>
        <v/>
      </c>
      <c r="AF172" s="286">
        <v>0</v>
      </c>
      <c r="AG172" s="257">
        <f t="shared" si="40"/>
        <v>0</v>
      </c>
      <c r="AH172" s="257" t="str">
        <f t="shared" si="41"/>
        <v/>
      </c>
      <c r="AI172" s="257">
        <f t="shared" si="42"/>
        <v>0</v>
      </c>
    </row>
    <row r="173" spans="1:35" x14ac:dyDescent="0.3">
      <c r="A173" s="287">
        <v>161</v>
      </c>
      <c r="B173" s="156"/>
      <c r="C173" s="150"/>
      <c r="D173" s="152"/>
      <c r="E173" s="150"/>
      <c r="F173" s="150"/>
      <c r="G173" s="152"/>
      <c r="H173" s="154"/>
      <c r="I173" s="155"/>
      <c r="J173" s="159"/>
      <c r="K173" s="159"/>
      <c r="L173" s="337"/>
      <c r="M173" s="343" t="str">
        <f>IF(L173="","",LOOKUP(L173,'Work Programme'!$A$8:$A$207,'Work Programme'!$B$8:$B$207))</f>
        <v/>
      </c>
      <c r="N173" s="150"/>
      <c r="O173" s="151"/>
      <c r="P173" s="254" t="str">
        <f>IF(H173="","",VLOOKUP(H173,'Overview - Financial Statement'!$A$46:$B$60,2,FALSE))</f>
        <v/>
      </c>
      <c r="Q173" s="255" t="str">
        <f t="shared" si="29"/>
        <v/>
      </c>
      <c r="R173" s="153"/>
      <c r="S173" s="153"/>
      <c r="T173" s="238">
        <f t="shared" si="30"/>
        <v>0</v>
      </c>
      <c r="U173" s="193" t="s">
        <v>44</v>
      </c>
      <c r="V173" s="427"/>
      <c r="W173" s="193" t="str">
        <f t="shared" si="31"/>
        <v/>
      </c>
      <c r="X173" s="264" t="str">
        <f t="shared" si="32"/>
        <v>OK</v>
      </c>
      <c r="Y173" s="193" t="str">
        <f t="shared" si="33"/>
        <v/>
      </c>
      <c r="Z173" s="193" t="str">
        <f t="shared" si="34"/>
        <v/>
      </c>
      <c r="AA173" s="397" t="str">
        <f t="shared" si="35"/>
        <v/>
      </c>
      <c r="AB173" s="257" t="str">
        <f t="shared" si="36"/>
        <v/>
      </c>
      <c r="AC173" s="257" t="str">
        <f t="shared" si="37"/>
        <v/>
      </c>
      <c r="AD173" s="193" t="str">
        <f t="shared" si="38"/>
        <v>CHECK DATES</v>
      </c>
      <c r="AE173" s="257" t="str">
        <f t="shared" si="39"/>
        <v/>
      </c>
      <c r="AF173" s="286">
        <v>0</v>
      </c>
      <c r="AG173" s="257">
        <f t="shared" si="40"/>
        <v>0</v>
      </c>
      <c r="AH173" s="257" t="str">
        <f t="shared" si="41"/>
        <v/>
      </c>
      <c r="AI173" s="257">
        <f t="shared" si="42"/>
        <v>0</v>
      </c>
    </row>
    <row r="174" spans="1:35" x14ac:dyDescent="0.3">
      <c r="A174" s="287">
        <v>162</v>
      </c>
      <c r="B174" s="156"/>
      <c r="C174" s="150"/>
      <c r="D174" s="152"/>
      <c r="E174" s="150"/>
      <c r="F174" s="150"/>
      <c r="G174" s="152"/>
      <c r="H174" s="154"/>
      <c r="I174" s="155"/>
      <c r="J174" s="159"/>
      <c r="K174" s="159"/>
      <c r="L174" s="337"/>
      <c r="M174" s="343" t="str">
        <f>IF(L174="","",LOOKUP(L174,'Work Programme'!$A$8:$A$207,'Work Programme'!$B$8:$B$207))</f>
        <v/>
      </c>
      <c r="N174" s="150"/>
      <c r="O174" s="151"/>
      <c r="P174" s="254" t="str">
        <f>IF(H174="","",VLOOKUP(H174,'Overview - Financial Statement'!$A$46:$B$60,2,FALSE))</f>
        <v/>
      </c>
      <c r="Q174" s="255" t="str">
        <f t="shared" si="29"/>
        <v/>
      </c>
      <c r="R174" s="153"/>
      <c r="S174" s="153"/>
      <c r="T174" s="238">
        <f t="shared" si="30"/>
        <v>0</v>
      </c>
      <c r="U174" s="193" t="s">
        <v>44</v>
      </c>
      <c r="V174" s="427"/>
      <c r="W174" s="193" t="str">
        <f t="shared" si="31"/>
        <v/>
      </c>
      <c r="X174" s="264" t="str">
        <f t="shared" si="32"/>
        <v>OK</v>
      </c>
      <c r="Y174" s="193" t="str">
        <f t="shared" si="33"/>
        <v/>
      </c>
      <c r="Z174" s="193" t="str">
        <f t="shared" si="34"/>
        <v/>
      </c>
      <c r="AA174" s="397" t="str">
        <f t="shared" si="35"/>
        <v/>
      </c>
      <c r="AB174" s="257" t="str">
        <f t="shared" si="36"/>
        <v/>
      </c>
      <c r="AC174" s="257" t="str">
        <f t="shared" si="37"/>
        <v/>
      </c>
      <c r="AD174" s="193" t="str">
        <f t="shared" si="38"/>
        <v>CHECK DATES</v>
      </c>
      <c r="AE174" s="257" t="str">
        <f t="shared" si="39"/>
        <v/>
      </c>
      <c r="AF174" s="286">
        <v>0</v>
      </c>
      <c r="AG174" s="257">
        <f t="shared" si="40"/>
        <v>0</v>
      </c>
      <c r="AH174" s="257" t="str">
        <f t="shared" si="41"/>
        <v/>
      </c>
      <c r="AI174" s="257">
        <f t="shared" si="42"/>
        <v>0</v>
      </c>
    </row>
    <row r="175" spans="1:35" x14ac:dyDescent="0.3">
      <c r="A175" s="287">
        <v>163</v>
      </c>
      <c r="B175" s="156"/>
      <c r="C175" s="150"/>
      <c r="D175" s="152"/>
      <c r="E175" s="150"/>
      <c r="F175" s="150"/>
      <c r="G175" s="152"/>
      <c r="H175" s="154"/>
      <c r="I175" s="155"/>
      <c r="J175" s="159"/>
      <c r="K175" s="159"/>
      <c r="L175" s="337"/>
      <c r="M175" s="343" t="str">
        <f>IF(L175="","",LOOKUP(L175,'Work Programme'!$A$8:$A$207,'Work Programme'!$B$8:$B$207))</f>
        <v/>
      </c>
      <c r="N175" s="150"/>
      <c r="O175" s="151"/>
      <c r="P175" s="254" t="str">
        <f>IF(H175="","",VLOOKUP(H175,'Overview - Financial Statement'!$A$46:$B$60,2,FALSE))</f>
        <v/>
      </c>
      <c r="Q175" s="255" t="str">
        <f t="shared" si="29"/>
        <v/>
      </c>
      <c r="R175" s="153"/>
      <c r="S175" s="153"/>
      <c r="T175" s="238">
        <f t="shared" si="30"/>
        <v>0</v>
      </c>
      <c r="U175" s="193" t="s">
        <v>44</v>
      </c>
      <c r="V175" s="427"/>
      <c r="W175" s="193" t="str">
        <f t="shared" si="31"/>
        <v/>
      </c>
      <c r="X175" s="264" t="str">
        <f t="shared" si="32"/>
        <v>OK</v>
      </c>
      <c r="Y175" s="193" t="str">
        <f t="shared" si="33"/>
        <v/>
      </c>
      <c r="Z175" s="193" t="str">
        <f t="shared" si="34"/>
        <v/>
      </c>
      <c r="AA175" s="397" t="str">
        <f t="shared" si="35"/>
        <v/>
      </c>
      <c r="AB175" s="257" t="str">
        <f t="shared" si="36"/>
        <v/>
      </c>
      <c r="AC175" s="257" t="str">
        <f t="shared" si="37"/>
        <v/>
      </c>
      <c r="AD175" s="193" t="str">
        <f t="shared" si="38"/>
        <v>CHECK DATES</v>
      </c>
      <c r="AE175" s="257" t="str">
        <f t="shared" si="39"/>
        <v/>
      </c>
      <c r="AF175" s="286">
        <v>0</v>
      </c>
      <c r="AG175" s="257">
        <f t="shared" si="40"/>
        <v>0</v>
      </c>
      <c r="AH175" s="257" t="str">
        <f t="shared" si="41"/>
        <v/>
      </c>
      <c r="AI175" s="257">
        <f t="shared" si="42"/>
        <v>0</v>
      </c>
    </row>
    <row r="176" spans="1:35" x14ac:dyDescent="0.3">
      <c r="A176" s="287">
        <v>164</v>
      </c>
      <c r="B176" s="156"/>
      <c r="C176" s="150"/>
      <c r="D176" s="152"/>
      <c r="E176" s="150"/>
      <c r="F176" s="150"/>
      <c r="G176" s="152"/>
      <c r="H176" s="154"/>
      <c r="I176" s="155"/>
      <c r="J176" s="159"/>
      <c r="K176" s="159"/>
      <c r="L176" s="337"/>
      <c r="M176" s="343" t="str">
        <f>IF(L176="","",LOOKUP(L176,'Work Programme'!$A$8:$A$207,'Work Programme'!$B$8:$B$207))</f>
        <v/>
      </c>
      <c r="N176" s="150"/>
      <c r="O176" s="151"/>
      <c r="P176" s="254" t="str">
        <f>IF(H176="","",VLOOKUP(H176,'Overview - Financial Statement'!$A$46:$B$60,2,FALSE))</f>
        <v/>
      </c>
      <c r="Q176" s="255" t="str">
        <f t="shared" si="29"/>
        <v/>
      </c>
      <c r="R176" s="153"/>
      <c r="S176" s="153"/>
      <c r="T176" s="238">
        <f t="shared" si="30"/>
        <v>0</v>
      </c>
      <c r="U176" s="193" t="s">
        <v>44</v>
      </c>
      <c r="V176" s="427"/>
      <c r="W176" s="193" t="str">
        <f t="shared" si="31"/>
        <v/>
      </c>
      <c r="X176" s="264" t="str">
        <f t="shared" si="32"/>
        <v>OK</v>
      </c>
      <c r="Y176" s="193" t="str">
        <f t="shared" si="33"/>
        <v/>
      </c>
      <c r="Z176" s="193" t="str">
        <f t="shared" si="34"/>
        <v/>
      </c>
      <c r="AA176" s="397" t="str">
        <f t="shared" si="35"/>
        <v/>
      </c>
      <c r="AB176" s="257" t="str">
        <f t="shared" si="36"/>
        <v/>
      </c>
      <c r="AC176" s="257" t="str">
        <f t="shared" si="37"/>
        <v/>
      </c>
      <c r="AD176" s="193" t="str">
        <f t="shared" si="38"/>
        <v>CHECK DATES</v>
      </c>
      <c r="AE176" s="257" t="str">
        <f t="shared" si="39"/>
        <v/>
      </c>
      <c r="AF176" s="286">
        <v>0</v>
      </c>
      <c r="AG176" s="257">
        <f t="shared" si="40"/>
        <v>0</v>
      </c>
      <c r="AH176" s="257" t="str">
        <f t="shared" si="41"/>
        <v/>
      </c>
      <c r="AI176" s="257">
        <f t="shared" si="42"/>
        <v>0</v>
      </c>
    </row>
    <row r="177" spans="1:35" x14ac:dyDescent="0.3">
      <c r="A177" s="287">
        <v>165</v>
      </c>
      <c r="B177" s="156"/>
      <c r="C177" s="150"/>
      <c r="D177" s="152"/>
      <c r="E177" s="150"/>
      <c r="F177" s="150"/>
      <c r="G177" s="152"/>
      <c r="H177" s="154"/>
      <c r="I177" s="155"/>
      <c r="J177" s="159"/>
      <c r="K177" s="159"/>
      <c r="L177" s="337"/>
      <c r="M177" s="343" t="str">
        <f>IF(L177="","",LOOKUP(L177,'Work Programme'!$A$8:$A$207,'Work Programme'!$B$8:$B$207))</f>
        <v/>
      </c>
      <c r="N177" s="150"/>
      <c r="O177" s="151"/>
      <c r="P177" s="254" t="str">
        <f>IF(H177="","",VLOOKUP(H177,'Overview - Financial Statement'!$A$46:$B$60,2,FALSE))</f>
        <v/>
      </c>
      <c r="Q177" s="255" t="str">
        <f t="shared" si="29"/>
        <v/>
      </c>
      <c r="R177" s="153"/>
      <c r="S177" s="153"/>
      <c r="T177" s="238">
        <f t="shared" si="30"/>
        <v>0</v>
      </c>
      <c r="U177" s="193" t="s">
        <v>44</v>
      </c>
      <c r="V177" s="427"/>
      <c r="W177" s="193" t="str">
        <f t="shared" si="31"/>
        <v/>
      </c>
      <c r="X177" s="264" t="str">
        <f t="shared" si="32"/>
        <v>OK</v>
      </c>
      <c r="Y177" s="193" t="str">
        <f t="shared" si="33"/>
        <v/>
      </c>
      <c r="Z177" s="193" t="str">
        <f t="shared" si="34"/>
        <v/>
      </c>
      <c r="AA177" s="397" t="str">
        <f t="shared" si="35"/>
        <v/>
      </c>
      <c r="AB177" s="257" t="str">
        <f t="shared" si="36"/>
        <v/>
      </c>
      <c r="AC177" s="257" t="str">
        <f t="shared" si="37"/>
        <v/>
      </c>
      <c r="AD177" s="193" t="str">
        <f t="shared" si="38"/>
        <v>CHECK DATES</v>
      </c>
      <c r="AE177" s="257" t="str">
        <f t="shared" si="39"/>
        <v/>
      </c>
      <c r="AF177" s="286">
        <v>0</v>
      </c>
      <c r="AG177" s="257">
        <f t="shared" si="40"/>
        <v>0</v>
      </c>
      <c r="AH177" s="257" t="str">
        <f t="shared" si="41"/>
        <v/>
      </c>
      <c r="AI177" s="257">
        <f t="shared" si="42"/>
        <v>0</v>
      </c>
    </row>
    <row r="178" spans="1:35" x14ac:dyDescent="0.3">
      <c r="A178" s="287">
        <v>166</v>
      </c>
      <c r="B178" s="156"/>
      <c r="C178" s="150"/>
      <c r="D178" s="152"/>
      <c r="E178" s="150"/>
      <c r="F178" s="150"/>
      <c r="G178" s="152"/>
      <c r="H178" s="154"/>
      <c r="I178" s="155"/>
      <c r="J178" s="159"/>
      <c r="K178" s="159"/>
      <c r="L178" s="337"/>
      <c r="M178" s="343" t="str">
        <f>IF(L178="","",LOOKUP(L178,'Work Programme'!$A$8:$A$207,'Work Programme'!$B$8:$B$207))</f>
        <v/>
      </c>
      <c r="N178" s="150"/>
      <c r="O178" s="151"/>
      <c r="P178" s="254" t="str">
        <f>IF(H178="","",VLOOKUP(H178,'Overview - Financial Statement'!$A$46:$B$60,2,FALSE))</f>
        <v/>
      </c>
      <c r="Q178" s="255" t="str">
        <f t="shared" si="29"/>
        <v/>
      </c>
      <c r="R178" s="153"/>
      <c r="S178" s="153"/>
      <c r="T178" s="238">
        <f t="shared" si="30"/>
        <v>0</v>
      </c>
      <c r="U178" s="193" t="s">
        <v>44</v>
      </c>
      <c r="V178" s="427"/>
      <c r="W178" s="193" t="str">
        <f t="shared" si="31"/>
        <v/>
      </c>
      <c r="X178" s="264" t="str">
        <f t="shared" si="32"/>
        <v>OK</v>
      </c>
      <c r="Y178" s="193" t="str">
        <f t="shared" si="33"/>
        <v/>
      </c>
      <c r="Z178" s="193" t="str">
        <f t="shared" si="34"/>
        <v/>
      </c>
      <c r="AA178" s="397" t="str">
        <f t="shared" si="35"/>
        <v/>
      </c>
      <c r="AB178" s="257" t="str">
        <f t="shared" si="36"/>
        <v/>
      </c>
      <c r="AC178" s="257" t="str">
        <f t="shared" si="37"/>
        <v/>
      </c>
      <c r="AD178" s="193" t="str">
        <f t="shared" si="38"/>
        <v>CHECK DATES</v>
      </c>
      <c r="AE178" s="257" t="str">
        <f t="shared" si="39"/>
        <v/>
      </c>
      <c r="AF178" s="286">
        <v>0</v>
      </c>
      <c r="AG178" s="257">
        <f t="shared" si="40"/>
        <v>0</v>
      </c>
      <c r="AH178" s="257" t="str">
        <f t="shared" si="41"/>
        <v/>
      </c>
      <c r="AI178" s="257">
        <f t="shared" si="42"/>
        <v>0</v>
      </c>
    </row>
    <row r="179" spans="1:35" x14ac:dyDescent="0.3">
      <c r="A179" s="287">
        <v>167</v>
      </c>
      <c r="B179" s="156"/>
      <c r="C179" s="150"/>
      <c r="D179" s="152"/>
      <c r="E179" s="150"/>
      <c r="F179" s="150"/>
      <c r="G179" s="152"/>
      <c r="H179" s="154"/>
      <c r="I179" s="155"/>
      <c r="J179" s="159"/>
      <c r="K179" s="159"/>
      <c r="L179" s="337"/>
      <c r="M179" s="343" t="str">
        <f>IF(L179="","",LOOKUP(L179,'Work Programme'!$A$8:$A$207,'Work Programme'!$B$8:$B$207))</f>
        <v/>
      </c>
      <c r="N179" s="150"/>
      <c r="O179" s="151"/>
      <c r="P179" s="254" t="str">
        <f>IF(H179="","",VLOOKUP(H179,'Overview - Financial Statement'!$A$46:$B$60,2,FALSE))</f>
        <v/>
      </c>
      <c r="Q179" s="255" t="str">
        <f t="shared" si="29"/>
        <v/>
      </c>
      <c r="R179" s="153"/>
      <c r="S179" s="153"/>
      <c r="T179" s="238">
        <f t="shared" si="30"/>
        <v>0</v>
      </c>
      <c r="U179" s="193" t="s">
        <v>44</v>
      </c>
      <c r="V179" s="427"/>
      <c r="W179" s="193" t="str">
        <f t="shared" si="31"/>
        <v/>
      </c>
      <c r="X179" s="264" t="str">
        <f t="shared" si="32"/>
        <v>OK</v>
      </c>
      <c r="Y179" s="193" t="str">
        <f t="shared" si="33"/>
        <v/>
      </c>
      <c r="Z179" s="193" t="str">
        <f t="shared" si="34"/>
        <v/>
      </c>
      <c r="AA179" s="397" t="str">
        <f t="shared" si="35"/>
        <v/>
      </c>
      <c r="AB179" s="257" t="str">
        <f t="shared" si="36"/>
        <v/>
      </c>
      <c r="AC179" s="257" t="str">
        <f t="shared" si="37"/>
        <v/>
      </c>
      <c r="AD179" s="193" t="str">
        <f t="shared" si="38"/>
        <v>CHECK DATES</v>
      </c>
      <c r="AE179" s="257" t="str">
        <f t="shared" si="39"/>
        <v/>
      </c>
      <c r="AF179" s="286">
        <v>0</v>
      </c>
      <c r="AG179" s="257">
        <f t="shared" si="40"/>
        <v>0</v>
      </c>
      <c r="AH179" s="257" t="str">
        <f t="shared" si="41"/>
        <v/>
      </c>
      <c r="AI179" s="257">
        <f t="shared" si="42"/>
        <v>0</v>
      </c>
    </row>
    <row r="180" spans="1:35" x14ac:dyDescent="0.3">
      <c r="A180" s="287">
        <v>168</v>
      </c>
      <c r="B180" s="156"/>
      <c r="C180" s="150"/>
      <c r="D180" s="152"/>
      <c r="E180" s="150"/>
      <c r="F180" s="150"/>
      <c r="G180" s="152"/>
      <c r="H180" s="154"/>
      <c r="I180" s="155"/>
      <c r="J180" s="159"/>
      <c r="K180" s="159"/>
      <c r="L180" s="337"/>
      <c r="M180" s="343" t="str">
        <f>IF(L180="","",LOOKUP(L180,'Work Programme'!$A$8:$A$207,'Work Programme'!$B$8:$B$207))</f>
        <v/>
      </c>
      <c r="N180" s="150"/>
      <c r="O180" s="151"/>
      <c r="P180" s="254" t="str">
        <f>IF(H180="","",VLOOKUP(H180,'Overview - Financial Statement'!$A$46:$B$60,2,FALSE))</f>
        <v/>
      </c>
      <c r="Q180" s="255" t="str">
        <f t="shared" si="29"/>
        <v/>
      </c>
      <c r="R180" s="153"/>
      <c r="S180" s="153"/>
      <c r="T180" s="238">
        <f t="shared" si="30"/>
        <v>0</v>
      </c>
      <c r="U180" s="193" t="s">
        <v>44</v>
      </c>
      <c r="V180" s="427"/>
      <c r="W180" s="193" t="str">
        <f t="shared" si="31"/>
        <v/>
      </c>
      <c r="X180" s="264" t="str">
        <f t="shared" si="32"/>
        <v>OK</v>
      </c>
      <c r="Y180" s="193" t="str">
        <f t="shared" si="33"/>
        <v/>
      </c>
      <c r="Z180" s="193" t="str">
        <f t="shared" si="34"/>
        <v/>
      </c>
      <c r="AA180" s="397" t="str">
        <f t="shared" si="35"/>
        <v/>
      </c>
      <c r="AB180" s="257" t="str">
        <f t="shared" si="36"/>
        <v/>
      </c>
      <c r="AC180" s="257" t="str">
        <f t="shared" si="37"/>
        <v/>
      </c>
      <c r="AD180" s="193" t="str">
        <f t="shared" si="38"/>
        <v>CHECK DATES</v>
      </c>
      <c r="AE180" s="257" t="str">
        <f t="shared" si="39"/>
        <v/>
      </c>
      <c r="AF180" s="286">
        <v>0</v>
      </c>
      <c r="AG180" s="257">
        <f t="shared" si="40"/>
        <v>0</v>
      </c>
      <c r="AH180" s="257" t="str">
        <f t="shared" si="41"/>
        <v/>
      </c>
      <c r="AI180" s="257">
        <f t="shared" si="42"/>
        <v>0</v>
      </c>
    </row>
    <row r="181" spans="1:35" x14ac:dyDescent="0.3">
      <c r="A181" s="287">
        <v>169</v>
      </c>
      <c r="B181" s="156"/>
      <c r="C181" s="150"/>
      <c r="D181" s="152"/>
      <c r="E181" s="150"/>
      <c r="F181" s="150"/>
      <c r="G181" s="152"/>
      <c r="H181" s="154"/>
      <c r="I181" s="155"/>
      <c r="J181" s="159"/>
      <c r="K181" s="159"/>
      <c r="L181" s="337"/>
      <c r="M181" s="343" t="str">
        <f>IF(L181="","",LOOKUP(L181,'Work Programme'!$A$8:$A$207,'Work Programme'!$B$8:$B$207))</f>
        <v/>
      </c>
      <c r="N181" s="150"/>
      <c r="O181" s="151"/>
      <c r="P181" s="254" t="str">
        <f>IF(H181="","",VLOOKUP(H181,'Overview - Financial Statement'!$A$46:$B$60,2,FALSE))</f>
        <v/>
      </c>
      <c r="Q181" s="255" t="str">
        <f t="shared" si="29"/>
        <v/>
      </c>
      <c r="R181" s="153"/>
      <c r="S181" s="153"/>
      <c r="T181" s="238">
        <f t="shared" si="30"/>
        <v>0</v>
      </c>
      <c r="U181" s="193" t="s">
        <v>44</v>
      </c>
      <c r="V181" s="427"/>
      <c r="W181" s="193" t="str">
        <f t="shared" si="31"/>
        <v/>
      </c>
      <c r="X181" s="264" t="str">
        <f t="shared" si="32"/>
        <v>OK</v>
      </c>
      <c r="Y181" s="193" t="str">
        <f t="shared" si="33"/>
        <v/>
      </c>
      <c r="Z181" s="193" t="str">
        <f t="shared" si="34"/>
        <v/>
      </c>
      <c r="AA181" s="397" t="str">
        <f t="shared" si="35"/>
        <v/>
      </c>
      <c r="AB181" s="257" t="str">
        <f t="shared" si="36"/>
        <v/>
      </c>
      <c r="AC181" s="257" t="str">
        <f t="shared" si="37"/>
        <v/>
      </c>
      <c r="AD181" s="193" t="str">
        <f t="shared" si="38"/>
        <v>CHECK DATES</v>
      </c>
      <c r="AE181" s="257" t="str">
        <f t="shared" si="39"/>
        <v/>
      </c>
      <c r="AF181" s="286">
        <v>0</v>
      </c>
      <c r="AG181" s="257">
        <f t="shared" si="40"/>
        <v>0</v>
      </c>
      <c r="AH181" s="257" t="str">
        <f t="shared" si="41"/>
        <v/>
      </c>
      <c r="AI181" s="257">
        <f t="shared" si="42"/>
        <v>0</v>
      </c>
    </row>
    <row r="182" spans="1:35" x14ac:dyDescent="0.3">
      <c r="A182" s="287">
        <v>170</v>
      </c>
      <c r="B182" s="156"/>
      <c r="C182" s="150"/>
      <c r="D182" s="152"/>
      <c r="E182" s="150"/>
      <c r="F182" s="150"/>
      <c r="G182" s="152"/>
      <c r="H182" s="154"/>
      <c r="I182" s="155"/>
      <c r="J182" s="159"/>
      <c r="K182" s="159"/>
      <c r="L182" s="337"/>
      <c r="M182" s="343" t="str">
        <f>IF(L182="","",LOOKUP(L182,'Work Programme'!$A$8:$A$207,'Work Programme'!$B$8:$B$207))</f>
        <v/>
      </c>
      <c r="N182" s="150"/>
      <c r="O182" s="151"/>
      <c r="P182" s="254" t="str">
        <f>IF(H182="","",VLOOKUP(H182,'Overview - Financial Statement'!$A$46:$B$60,2,FALSE))</f>
        <v/>
      </c>
      <c r="Q182" s="255" t="str">
        <f t="shared" si="29"/>
        <v/>
      </c>
      <c r="R182" s="153"/>
      <c r="S182" s="153"/>
      <c r="T182" s="238">
        <f t="shared" si="30"/>
        <v>0</v>
      </c>
      <c r="U182" s="193" t="s">
        <v>44</v>
      </c>
      <c r="V182" s="427"/>
      <c r="W182" s="193" t="str">
        <f t="shared" si="31"/>
        <v/>
      </c>
      <c r="X182" s="264" t="str">
        <f t="shared" si="32"/>
        <v>OK</v>
      </c>
      <c r="Y182" s="193" t="str">
        <f t="shared" si="33"/>
        <v/>
      </c>
      <c r="Z182" s="193" t="str">
        <f t="shared" si="34"/>
        <v/>
      </c>
      <c r="AA182" s="397" t="str">
        <f t="shared" si="35"/>
        <v/>
      </c>
      <c r="AB182" s="257" t="str">
        <f t="shared" si="36"/>
        <v/>
      </c>
      <c r="AC182" s="257" t="str">
        <f t="shared" si="37"/>
        <v/>
      </c>
      <c r="AD182" s="193" t="str">
        <f t="shared" si="38"/>
        <v>CHECK DATES</v>
      </c>
      <c r="AE182" s="257" t="str">
        <f t="shared" si="39"/>
        <v/>
      </c>
      <c r="AF182" s="286">
        <v>0</v>
      </c>
      <c r="AG182" s="257">
        <f t="shared" si="40"/>
        <v>0</v>
      </c>
      <c r="AH182" s="257" t="str">
        <f t="shared" si="41"/>
        <v/>
      </c>
      <c r="AI182" s="257">
        <f t="shared" si="42"/>
        <v>0</v>
      </c>
    </row>
    <row r="183" spans="1:35" x14ac:dyDescent="0.3">
      <c r="A183" s="287">
        <v>171</v>
      </c>
      <c r="B183" s="156"/>
      <c r="C183" s="150"/>
      <c r="D183" s="152"/>
      <c r="E183" s="150"/>
      <c r="F183" s="150"/>
      <c r="G183" s="152"/>
      <c r="H183" s="154"/>
      <c r="I183" s="155"/>
      <c r="J183" s="159"/>
      <c r="K183" s="159"/>
      <c r="L183" s="337"/>
      <c r="M183" s="343" t="str">
        <f>IF(L183="","",LOOKUP(L183,'Work Programme'!$A$8:$A$207,'Work Programme'!$B$8:$B$207))</f>
        <v/>
      </c>
      <c r="N183" s="150"/>
      <c r="O183" s="151"/>
      <c r="P183" s="254" t="str">
        <f>IF(H183="","",VLOOKUP(H183,'Overview - Financial Statement'!$A$46:$B$60,2,FALSE))</f>
        <v/>
      </c>
      <c r="Q183" s="255" t="str">
        <f t="shared" si="29"/>
        <v/>
      </c>
      <c r="R183" s="153"/>
      <c r="S183" s="153"/>
      <c r="T183" s="238">
        <f t="shared" si="30"/>
        <v>0</v>
      </c>
      <c r="U183" s="193" t="s">
        <v>44</v>
      </c>
      <c r="V183" s="427"/>
      <c r="W183" s="193" t="str">
        <f t="shared" si="31"/>
        <v/>
      </c>
      <c r="X183" s="264" t="str">
        <f t="shared" si="32"/>
        <v>OK</v>
      </c>
      <c r="Y183" s="193" t="str">
        <f t="shared" si="33"/>
        <v/>
      </c>
      <c r="Z183" s="193" t="str">
        <f t="shared" si="34"/>
        <v/>
      </c>
      <c r="AA183" s="397" t="str">
        <f t="shared" si="35"/>
        <v/>
      </c>
      <c r="AB183" s="257" t="str">
        <f t="shared" si="36"/>
        <v/>
      </c>
      <c r="AC183" s="257" t="str">
        <f t="shared" si="37"/>
        <v/>
      </c>
      <c r="AD183" s="193" t="str">
        <f t="shared" si="38"/>
        <v>CHECK DATES</v>
      </c>
      <c r="AE183" s="257" t="str">
        <f t="shared" si="39"/>
        <v/>
      </c>
      <c r="AF183" s="286">
        <v>0</v>
      </c>
      <c r="AG183" s="257">
        <f t="shared" si="40"/>
        <v>0</v>
      </c>
      <c r="AH183" s="257" t="str">
        <f t="shared" si="41"/>
        <v/>
      </c>
      <c r="AI183" s="257">
        <f t="shared" si="42"/>
        <v>0</v>
      </c>
    </row>
    <row r="184" spans="1:35" x14ac:dyDescent="0.3">
      <c r="A184" s="287">
        <v>172</v>
      </c>
      <c r="B184" s="156"/>
      <c r="C184" s="150"/>
      <c r="D184" s="152"/>
      <c r="E184" s="150"/>
      <c r="F184" s="150"/>
      <c r="G184" s="152"/>
      <c r="H184" s="154"/>
      <c r="I184" s="155"/>
      <c r="J184" s="159"/>
      <c r="K184" s="159"/>
      <c r="L184" s="337"/>
      <c r="M184" s="343" t="str">
        <f>IF(L184="","",LOOKUP(L184,'Work Programme'!$A$8:$A$207,'Work Programme'!$B$8:$B$207))</f>
        <v/>
      </c>
      <c r="N184" s="150"/>
      <c r="O184" s="151"/>
      <c r="P184" s="254" t="str">
        <f>IF(H184="","",VLOOKUP(H184,'Overview - Financial Statement'!$A$46:$B$60,2,FALSE))</f>
        <v/>
      </c>
      <c r="Q184" s="255" t="str">
        <f t="shared" si="29"/>
        <v/>
      </c>
      <c r="R184" s="153"/>
      <c r="S184" s="153"/>
      <c r="T184" s="238">
        <f t="shared" si="30"/>
        <v>0</v>
      </c>
      <c r="U184" s="193" t="s">
        <v>44</v>
      </c>
      <c r="V184" s="427"/>
      <c r="W184" s="193" t="str">
        <f t="shared" si="31"/>
        <v/>
      </c>
      <c r="X184" s="264" t="str">
        <f t="shared" si="32"/>
        <v>OK</v>
      </c>
      <c r="Y184" s="193" t="str">
        <f t="shared" si="33"/>
        <v/>
      </c>
      <c r="Z184" s="193" t="str">
        <f t="shared" si="34"/>
        <v/>
      </c>
      <c r="AA184" s="397" t="str">
        <f t="shared" si="35"/>
        <v/>
      </c>
      <c r="AB184" s="257" t="str">
        <f t="shared" si="36"/>
        <v/>
      </c>
      <c r="AC184" s="257" t="str">
        <f t="shared" si="37"/>
        <v/>
      </c>
      <c r="AD184" s="193" t="str">
        <f t="shared" si="38"/>
        <v>CHECK DATES</v>
      </c>
      <c r="AE184" s="257" t="str">
        <f t="shared" si="39"/>
        <v/>
      </c>
      <c r="AF184" s="286">
        <v>0</v>
      </c>
      <c r="AG184" s="257">
        <f t="shared" si="40"/>
        <v>0</v>
      </c>
      <c r="AH184" s="257" t="str">
        <f t="shared" si="41"/>
        <v/>
      </c>
      <c r="AI184" s="257">
        <f t="shared" si="42"/>
        <v>0</v>
      </c>
    </row>
    <row r="185" spans="1:35" x14ac:dyDescent="0.3">
      <c r="A185" s="287">
        <v>173</v>
      </c>
      <c r="B185" s="156"/>
      <c r="C185" s="150"/>
      <c r="D185" s="152"/>
      <c r="E185" s="150"/>
      <c r="F185" s="150"/>
      <c r="G185" s="152"/>
      <c r="H185" s="154"/>
      <c r="I185" s="155"/>
      <c r="J185" s="159"/>
      <c r="K185" s="159"/>
      <c r="L185" s="337"/>
      <c r="M185" s="343" t="str">
        <f>IF(L185="","",LOOKUP(L185,'Work Programme'!$A$8:$A$207,'Work Programme'!$B$8:$B$207))</f>
        <v/>
      </c>
      <c r="N185" s="150"/>
      <c r="O185" s="151"/>
      <c r="P185" s="254" t="str">
        <f>IF(H185="","",VLOOKUP(H185,'Overview - Financial Statement'!$A$46:$B$60,2,FALSE))</f>
        <v/>
      </c>
      <c r="Q185" s="255" t="str">
        <f t="shared" si="29"/>
        <v/>
      </c>
      <c r="R185" s="153"/>
      <c r="S185" s="153"/>
      <c r="T185" s="238">
        <f t="shared" si="30"/>
        <v>0</v>
      </c>
      <c r="U185" s="193" t="s">
        <v>44</v>
      </c>
      <c r="V185" s="427"/>
      <c r="W185" s="193" t="str">
        <f t="shared" si="31"/>
        <v/>
      </c>
      <c r="X185" s="264" t="str">
        <f t="shared" si="32"/>
        <v>OK</v>
      </c>
      <c r="Y185" s="193" t="str">
        <f t="shared" si="33"/>
        <v/>
      </c>
      <c r="Z185" s="193" t="str">
        <f t="shared" si="34"/>
        <v/>
      </c>
      <c r="AA185" s="397" t="str">
        <f t="shared" si="35"/>
        <v/>
      </c>
      <c r="AB185" s="257" t="str">
        <f t="shared" si="36"/>
        <v/>
      </c>
      <c r="AC185" s="257" t="str">
        <f t="shared" si="37"/>
        <v/>
      </c>
      <c r="AD185" s="193" t="str">
        <f t="shared" si="38"/>
        <v>CHECK DATES</v>
      </c>
      <c r="AE185" s="257" t="str">
        <f t="shared" si="39"/>
        <v/>
      </c>
      <c r="AF185" s="286">
        <v>0</v>
      </c>
      <c r="AG185" s="257">
        <f t="shared" si="40"/>
        <v>0</v>
      </c>
      <c r="AH185" s="257" t="str">
        <f t="shared" si="41"/>
        <v/>
      </c>
      <c r="AI185" s="257">
        <f t="shared" si="42"/>
        <v>0</v>
      </c>
    </row>
    <row r="186" spans="1:35" x14ac:dyDescent="0.3">
      <c r="A186" s="287">
        <v>174</v>
      </c>
      <c r="B186" s="156"/>
      <c r="C186" s="150"/>
      <c r="D186" s="152"/>
      <c r="E186" s="150"/>
      <c r="F186" s="150"/>
      <c r="G186" s="152"/>
      <c r="H186" s="154"/>
      <c r="I186" s="155"/>
      <c r="J186" s="159"/>
      <c r="K186" s="159"/>
      <c r="L186" s="337"/>
      <c r="M186" s="343" t="str">
        <f>IF(L186="","",LOOKUP(L186,'Work Programme'!$A$8:$A$207,'Work Programme'!$B$8:$B$207))</f>
        <v/>
      </c>
      <c r="N186" s="150"/>
      <c r="O186" s="151"/>
      <c r="P186" s="254" t="str">
        <f>IF(H186="","",VLOOKUP(H186,'Overview - Financial Statement'!$A$46:$B$60,2,FALSE))</f>
        <v/>
      </c>
      <c r="Q186" s="255" t="str">
        <f t="shared" si="29"/>
        <v/>
      </c>
      <c r="R186" s="153"/>
      <c r="S186" s="153"/>
      <c r="T186" s="238">
        <f t="shared" si="30"/>
        <v>0</v>
      </c>
      <c r="U186" s="193" t="s">
        <v>44</v>
      </c>
      <c r="V186" s="427"/>
      <c r="W186" s="193" t="str">
        <f t="shared" si="31"/>
        <v/>
      </c>
      <c r="X186" s="264" t="str">
        <f t="shared" si="32"/>
        <v>OK</v>
      </c>
      <c r="Y186" s="193" t="str">
        <f t="shared" si="33"/>
        <v/>
      </c>
      <c r="Z186" s="193" t="str">
        <f t="shared" si="34"/>
        <v/>
      </c>
      <c r="AA186" s="397" t="str">
        <f t="shared" si="35"/>
        <v/>
      </c>
      <c r="AB186" s="257" t="str">
        <f t="shared" si="36"/>
        <v/>
      </c>
      <c r="AC186" s="257" t="str">
        <f t="shared" si="37"/>
        <v/>
      </c>
      <c r="AD186" s="193" t="str">
        <f t="shared" si="38"/>
        <v>CHECK DATES</v>
      </c>
      <c r="AE186" s="257" t="str">
        <f t="shared" si="39"/>
        <v/>
      </c>
      <c r="AF186" s="286">
        <v>0</v>
      </c>
      <c r="AG186" s="257">
        <f t="shared" si="40"/>
        <v>0</v>
      </c>
      <c r="AH186" s="257" t="str">
        <f t="shared" si="41"/>
        <v/>
      </c>
      <c r="AI186" s="257">
        <f t="shared" si="42"/>
        <v>0</v>
      </c>
    </row>
    <row r="187" spans="1:35" x14ac:dyDescent="0.3">
      <c r="A187" s="287">
        <v>175</v>
      </c>
      <c r="B187" s="156"/>
      <c r="C187" s="150"/>
      <c r="D187" s="152"/>
      <c r="E187" s="150"/>
      <c r="F187" s="150"/>
      <c r="G187" s="152"/>
      <c r="H187" s="154"/>
      <c r="I187" s="155"/>
      <c r="J187" s="159"/>
      <c r="K187" s="159"/>
      <c r="L187" s="337"/>
      <c r="M187" s="343" t="str">
        <f>IF(L187="","",LOOKUP(L187,'Work Programme'!$A$8:$A$207,'Work Programme'!$B$8:$B$207))</f>
        <v/>
      </c>
      <c r="N187" s="150"/>
      <c r="O187" s="151"/>
      <c r="P187" s="254" t="str">
        <f>IF(H187="","",VLOOKUP(H187,'Overview - Financial Statement'!$A$46:$B$60,2,FALSE))</f>
        <v/>
      </c>
      <c r="Q187" s="255" t="str">
        <f t="shared" si="29"/>
        <v/>
      </c>
      <c r="R187" s="153"/>
      <c r="S187" s="153"/>
      <c r="T187" s="238">
        <f t="shared" si="30"/>
        <v>0</v>
      </c>
      <c r="U187" s="193" t="s">
        <v>44</v>
      </c>
      <c r="V187" s="427"/>
      <c r="W187" s="193" t="str">
        <f t="shared" si="31"/>
        <v/>
      </c>
      <c r="X187" s="264" t="str">
        <f t="shared" si="32"/>
        <v>OK</v>
      </c>
      <c r="Y187" s="193" t="str">
        <f t="shared" si="33"/>
        <v/>
      </c>
      <c r="Z187" s="193" t="str">
        <f t="shared" si="34"/>
        <v/>
      </c>
      <c r="AA187" s="397" t="str">
        <f t="shared" si="35"/>
        <v/>
      </c>
      <c r="AB187" s="257" t="str">
        <f t="shared" si="36"/>
        <v/>
      </c>
      <c r="AC187" s="257" t="str">
        <f t="shared" si="37"/>
        <v/>
      </c>
      <c r="AD187" s="193" t="str">
        <f t="shared" si="38"/>
        <v>CHECK DATES</v>
      </c>
      <c r="AE187" s="257" t="str">
        <f t="shared" si="39"/>
        <v/>
      </c>
      <c r="AF187" s="286">
        <v>0</v>
      </c>
      <c r="AG187" s="257">
        <f t="shared" si="40"/>
        <v>0</v>
      </c>
      <c r="AH187" s="257" t="str">
        <f t="shared" si="41"/>
        <v/>
      </c>
      <c r="AI187" s="257">
        <f t="shared" si="42"/>
        <v>0</v>
      </c>
    </row>
    <row r="188" spans="1:35" x14ac:dyDescent="0.3">
      <c r="A188" s="287">
        <v>176</v>
      </c>
      <c r="B188" s="156"/>
      <c r="C188" s="150"/>
      <c r="D188" s="152"/>
      <c r="E188" s="150"/>
      <c r="F188" s="150"/>
      <c r="G188" s="152"/>
      <c r="H188" s="154"/>
      <c r="I188" s="155"/>
      <c r="J188" s="159"/>
      <c r="K188" s="159"/>
      <c r="L188" s="337"/>
      <c r="M188" s="343" t="str">
        <f>IF(L188="","",LOOKUP(L188,'Work Programme'!$A$8:$A$207,'Work Programme'!$B$8:$B$207))</f>
        <v/>
      </c>
      <c r="N188" s="150"/>
      <c r="O188" s="151"/>
      <c r="P188" s="254" t="str">
        <f>IF(H188="","",VLOOKUP(H188,'Overview - Financial Statement'!$A$46:$B$60,2,FALSE))</f>
        <v/>
      </c>
      <c r="Q188" s="255" t="str">
        <f t="shared" si="29"/>
        <v/>
      </c>
      <c r="R188" s="153"/>
      <c r="S188" s="153"/>
      <c r="T188" s="238">
        <f t="shared" si="30"/>
        <v>0</v>
      </c>
      <c r="U188" s="193" t="s">
        <v>44</v>
      </c>
      <c r="V188" s="427"/>
      <c r="W188" s="193" t="str">
        <f t="shared" si="31"/>
        <v/>
      </c>
      <c r="X188" s="264" t="str">
        <f t="shared" si="32"/>
        <v>OK</v>
      </c>
      <c r="Y188" s="193" t="str">
        <f t="shared" si="33"/>
        <v/>
      </c>
      <c r="Z188" s="193" t="str">
        <f t="shared" si="34"/>
        <v/>
      </c>
      <c r="AA188" s="397" t="str">
        <f t="shared" si="35"/>
        <v/>
      </c>
      <c r="AB188" s="257" t="str">
        <f t="shared" si="36"/>
        <v/>
      </c>
      <c r="AC188" s="257" t="str">
        <f t="shared" si="37"/>
        <v/>
      </c>
      <c r="AD188" s="193" t="str">
        <f t="shared" si="38"/>
        <v>CHECK DATES</v>
      </c>
      <c r="AE188" s="257" t="str">
        <f t="shared" si="39"/>
        <v/>
      </c>
      <c r="AF188" s="286">
        <v>0</v>
      </c>
      <c r="AG188" s="257">
        <f t="shared" si="40"/>
        <v>0</v>
      </c>
      <c r="AH188" s="257" t="str">
        <f t="shared" si="41"/>
        <v/>
      </c>
      <c r="AI188" s="257">
        <f t="shared" si="42"/>
        <v>0</v>
      </c>
    </row>
    <row r="189" spans="1:35" x14ac:dyDescent="0.3">
      <c r="A189" s="287">
        <v>177</v>
      </c>
      <c r="B189" s="156"/>
      <c r="C189" s="150"/>
      <c r="D189" s="152"/>
      <c r="E189" s="150"/>
      <c r="F189" s="150"/>
      <c r="G189" s="152"/>
      <c r="H189" s="154"/>
      <c r="I189" s="155"/>
      <c r="J189" s="159"/>
      <c r="K189" s="159"/>
      <c r="L189" s="337"/>
      <c r="M189" s="343" t="str">
        <f>IF(L189="","",LOOKUP(L189,'Work Programme'!$A$8:$A$207,'Work Programme'!$B$8:$B$207))</f>
        <v/>
      </c>
      <c r="N189" s="150"/>
      <c r="O189" s="151"/>
      <c r="P189" s="254" t="str">
        <f>IF(H189="","",VLOOKUP(H189,'Overview - Financial Statement'!$A$46:$B$60,2,FALSE))</f>
        <v/>
      </c>
      <c r="Q189" s="255" t="str">
        <f t="shared" si="29"/>
        <v/>
      </c>
      <c r="R189" s="153"/>
      <c r="S189" s="153"/>
      <c r="T189" s="238">
        <f t="shared" si="30"/>
        <v>0</v>
      </c>
      <c r="U189" s="193" t="s">
        <v>44</v>
      </c>
      <c r="V189" s="427"/>
      <c r="W189" s="193" t="str">
        <f t="shared" si="31"/>
        <v/>
      </c>
      <c r="X189" s="264" t="str">
        <f t="shared" si="32"/>
        <v>OK</v>
      </c>
      <c r="Y189" s="193" t="str">
        <f t="shared" si="33"/>
        <v/>
      </c>
      <c r="Z189" s="193" t="str">
        <f t="shared" si="34"/>
        <v/>
      </c>
      <c r="AA189" s="397" t="str">
        <f t="shared" si="35"/>
        <v/>
      </c>
      <c r="AB189" s="257" t="str">
        <f t="shared" si="36"/>
        <v/>
      </c>
      <c r="AC189" s="257" t="str">
        <f t="shared" si="37"/>
        <v/>
      </c>
      <c r="AD189" s="193" t="str">
        <f t="shared" si="38"/>
        <v>CHECK DATES</v>
      </c>
      <c r="AE189" s="257" t="str">
        <f t="shared" si="39"/>
        <v/>
      </c>
      <c r="AF189" s="286">
        <v>0</v>
      </c>
      <c r="AG189" s="257">
        <f t="shared" si="40"/>
        <v>0</v>
      </c>
      <c r="AH189" s="257" t="str">
        <f t="shared" si="41"/>
        <v/>
      </c>
      <c r="AI189" s="257">
        <f t="shared" si="42"/>
        <v>0</v>
      </c>
    </row>
    <row r="190" spans="1:35" x14ac:dyDescent="0.3">
      <c r="A190" s="287">
        <v>178</v>
      </c>
      <c r="B190" s="156"/>
      <c r="C190" s="150"/>
      <c r="D190" s="152"/>
      <c r="E190" s="150"/>
      <c r="F190" s="150"/>
      <c r="G190" s="152"/>
      <c r="H190" s="154"/>
      <c r="I190" s="155"/>
      <c r="J190" s="159"/>
      <c r="K190" s="159"/>
      <c r="L190" s="337"/>
      <c r="M190" s="343" t="str">
        <f>IF(L190="","",LOOKUP(L190,'Work Programme'!$A$8:$A$207,'Work Programme'!$B$8:$B$207))</f>
        <v/>
      </c>
      <c r="N190" s="150"/>
      <c r="O190" s="151"/>
      <c r="P190" s="254" t="str">
        <f>IF(H190="","",VLOOKUP(H190,'Overview - Financial Statement'!$A$46:$B$60,2,FALSE))</f>
        <v/>
      </c>
      <c r="Q190" s="255" t="str">
        <f t="shared" si="29"/>
        <v/>
      </c>
      <c r="R190" s="153"/>
      <c r="S190" s="153"/>
      <c r="T190" s="238">
        <f t="shared" si="30"/>
        <v>0</v>
      </c>
      <c r="U190" s="193" t="s">
        <v>44</v>
      </c>
      <c r="V190" s="427"/>
      <c r="W190" s="193" t="str">
        <f t="shared" si="31"/>
        <v/>
      </c>
      <c r="X190" s="264" t="str">
        <f t="shared" si="32"/>
        <v>OK</v>
      </c>
      <c r="Y190" s="193" t="str">
        <f t="shared" si="33"/>
        <v/>
      </c>
      <c r="Z190" s="193" t="str">
        <f t="shared" si="34"/>
        <v/>
      </c>
      <c r="AA190" s="397" t="str">
        <f t="shared" si="35"/>
        <v/>
      </c>
      <c r="AB190" s="257" t="str">
        <f t="shared" si="36"/>
        <v/>
      </c>
      <c r="AC190" s="257" t="str">
        <f t="shared" si="37"/>
        <v/>
      </c>
      <c r="AD190" s="193" t="str">
        <f t="shared" si="38"/>
        <v>CHECK DATES</v>
      </c>
      <c r="AE190" s="257" t="str">
        <f t="shared" si="39"/>
        <v/>
      </c>
      <c r="AF190" s="286">
        <v>0</v>
      </c>
      <c r="AG190" s="257">
        <f t="shared" si="40"/>
        <v>0</v>
      </c>
      <c r="AH190" s="257" t="str">
        <f t="shared" si="41"/>
        <v/>
      </c>
      <c r="AI190" s="257">
        <f t="shared" si="42"/>
        <v>0</v>
      </c>
    </row>
    <row r="191" spans="1:35" x14ac:dyDescent="0.3">
      <c r="A191" s="287">
        <v>179</v>
      </c>
      <c r="B191" s="156"/>
      <c r="C191" s="150"/>
      <c r="D191" s="152"/>
      <c r="E191" s="150"/>
      <c r="F191" s="150"/>
      <c r="G191" s="152"/>
      <c r="H191" s="154"/>
      <c r="I191" s="155"/>
      <c r="J191" s="159"/>
      <c r="K191" s="159"/>
      <c r="L191" s="337"/>
      <c r="M191" s="343" t="str">
        <f>IF(L191="","",LOOKUP(L191,'Work Programme'!$A$8:$A$207,'Work Programme'!$B$8:$B$207))</f>
        <v/>
      </c>
      <c r="N191" s="150"/>
      <c r="O191" s="151"/>
      <c r="P191" s="254" t="str">
        <f>IF(H191="","",VLOOKUP(H191,'Overview - Financial Statement'!$A$46:$B$60,2,FALSE))</f>
        <v/>
      </c>
      <c r="Q191" s="255" t="str">
        <f t="shared" si="29"/>
        <v/>
      </c>
      <c r="R191" s="153"/>
      <c r="S191" s="153"/>
      <c r="T191" s="238">
        <f t="shared" si="30"/>
        <v>0</v>
      </c>
      <c r="U191" s="193" t="s">
        <v>44</v>
      </c>
      <c r="V191" s="427"/>
      <c r="W191" s="193" t="str">
        <f t="shared" si="31"/>
        <v/>
      </c>
      <c r="X191" s="264" t="str">
        <f t="shared" si="32"/>
        <v>OK</v>
      </c>
      <c r="Y191" s="193" t="str">
        <f t="shared" si="33"/>
        <v/>
      </c>
      <c r="Z191" s="193" t="str">
        <f t="shared" si="34"/>
        <v/>
      </c>
      <c r="AA191" s="397" t="str">
        <f t="shared" si="35"/>
        <v/>
      </c>
      <c r="AB191" s="257" t="str">
        <f t="shared" si="36"/>
        <v/>
      </c>
      <c r="AC191" s="257" t="str">
        <f t="shared" si="37"/>
        <v/>
      </c>
      <c r="AD191" s="193" t="str">
        <f t="shared" si="38"/>
        <v>CHECK DATES</v>
      </c>
      <c r="AE191" s="257" t="str">
        <f t="shared" si="39"/>
        <v/>
      </c>
      <c r="AF191" s="286">
        <v>0</v>
      </c>
      <c r="AG191" s="257">
        <f t="shared" si="40"/>
        <v>0</v>
      </c>
      <c r="AH191" s="257" t="str">
        <f t="shared" si="41"/>
        <v/>
      </c>
      <c r="AI191" s="257">
        <f t="shared" si="42"/>
        <v>0</v>
      </c>
    </row>
    <row r="192" spans="1:35" x14ac:dyDescent="0.3">
      <c r="A192" s="287">
        <v>180</v>
      </c>
      <c r="B192" s="156"/>
      <c r="C192" s="150"/>
      <c r="D192" s="152"/>
      <c r="E192" s="150"/>
      <c r="F192" s="150"/>
      <c r="G192" s="152"/>
      <c r="H192" s="154"/>
      <c r="I192" s="155"/>
      <c r="J192" s="159"/>
      <c r="K192" s="159"/>
      <c r="L192" s="337"/>
      <c r="M192" s="343" t="str">
        <f>IF(L192="","",LOOKUP(L192,'Work Programme'!$A$8:$A$207,'Work Programme'!$B$8:$B$207))</f>
        <v/>
      </c>
      <c r="N192" s="150"/>
      <c r="O192" s="151"/>
      <c r="P192" s="254" t="str">
        <f>IF(H192="","",VLOOKUP(H192,'Overview - Financial Statement'!$A$46:$B$60,2,FALSE))</f>
        <v/>
      </c>
      <c r="Q192" s="255" t="str">
        <f t="shared" si="29"/>
        <v/>
      </c>
      <c r="R192" s="153"/>
      <c r="S192" s="153"/>
      <c r="T192" s="238">
        <f t="shared" si="30"/>
        <v>0</v>
      </c>
      <c r="U192" s="193" t="s">
        <v>44</v>
      </c>
      <c r="V192" s="427"/>
      <c r="W192" s="193" t="str">
        <f t="shared" si="31"/>
        <v/>
      </c>
      <c r="X192" s="264" t="str">
        <f t="shared" si="32"/>
        <v>OK</v>
      </c>
      <c r="Y192" s="193" t="str">
        <f t="shared" si="33"/>
        <v/>
      </c>
      <c r="Z192" s="193" t="str">
        <f t="shared" si="34"/>
        <v/>
      </c>
      <c r="AA192" s="397" t="str">
        <f t="shared" si="35"/>
        <v/>
      </c>
      <c r="AB192" s="257" t="str">
        <f t="shared" si="36"/>
        <v/>
      </c>
      <c r="AC192" s="257" t="str">
        <f t="shared" si="37"/>
        <v/>
      </c>
      <c r="AD192" s="193" t="str">
        <f t="shared" si="38"/>
        <v>CHECK DATES</v>
      </c>
      <c r="AE192" s="257" t="str">
        <f t="shared" si="39"/>
        <v/>
      </c>
      <c r="AF192" s="286">
        <v>0</v>
      </c>
      <c r="AG192" s="257">
        <f t="shared" si="40"/>
        <v>0</v>
      </c>
      <c r="AH192" s="257" t="str">
        <f t="shared" si="41"/>
        <v/>
      </c>
      <c r="AI192" s="257">
        <f t="shared" si="42"/>
        <v>0</v>
      </c>
    </row>
    <row r="193" spans="1:35" x14ac:dyDescent="0.3">
      <c r="A193" s="287">
        <v>181</v>
      </c>
      <c r="B193" s="156"/>
      <c r="C193" s="150"/>
      <c r="D193" s="152"/>
      <c r="E193" s="150"/>
      <c r="F193" s="150"/>
      <c r="G193" s="152"/>
      <c r="H193" s="154"/>
      <c r="I193" s="155"/>
      <c r="J193" s="159"/>
      <c r="K193" s="159"/>
      <c r="L193" s="337"/>
      <c r="M193" s="343" t="str">
        <f>IF(L193="","",LOOKUP(L193,'Work Programme'!$A$8:$A$207,'Work Programme'!$B$8:$B$207))</f>
        <v/>
      </c>
      <c r="N193" s="150"/>
      <c r="O193" s="151"/>
      <c r="P193" s="254" t="str">
        <f>IF(H193="","",VLOOKUP(H193,'Overview - Financial Statement'!$A$46:$B$60,2,FALSE))</f>
        <v/>
      </c>
      <c r="Q193" s="255" t="str">
        <f t="shared" si="29"/>
        <v/>
      </c>
      <c r="R193" s="153"/>
      <c r="S193" s="153"/>
      <c r="T193" s="238">
        <f t="shared" si="30"/>
        <v>0</v>
      </c>
      <c r="U193" s="193" t="s">
        <v>44</v>
      </c>
      <c r="V193" s="427"/>
      <c r="W193" s="193" t="str">
        <f t="shared" si="31"/>
        <v/>
      </c>
      <c r="X193" s="264" t="str">
        <f t="shared" si="32"/>
        <v>OK</v>
      </c>
      <c r="Y193" s="193" t="str">
        <f t="shared" si="33"/>
        <v/>
      </c>
      <c r="Z193" s="193" t="str">
        <f t="shared" si="34"/>
        <v/>
      </c>
      <c r="AA193" s="397" t="str">
        <f t="shared" si="35"/>
        <v/>
      </c>
      <c r="AB193" s="257" t="str">
        <f t="shared" si="36"/>
        <v/>
      </c>
      <c r="AC193" s="257" t="str">
        <f t="shared" si="37"/>
        <v/>
      </c>
      <c r="AD193" s="193" t="str">
        <f t="shared" si="38"/>
        <v>CHECK DATES</v>
      </c>
      <c r="AE193" s="257" t="str">
        <f t="shared" si="39"/>
        <v/>
      </c>
      <c r="AF193" s="286">
        <v>0</v>
      </c>
      <c r="AG193" s="257">
        <f t="shared" si="40"/>
        <v>0</v>
      </c>
      <c r="AH193" s="257" t="str">
        <f t="shared" si="41"/>
        <v/>
      </c>
      <c r="AI193" s="257">
        <f t="shared" si="42"/>
        <v>0</v>
      </c>
    </row>
    <row r="194" spans="1:35" x14ac:dyDescent="0.3">
      <c r="A194" s="287">
        <v>182</v>
      </c>
      <c r="B194" s="156"/>
      <c r="C194" s="150"/>
      <c r="D194" s="152"/>
      <c r="E194" s="150"/>
      <c r="F194" s="150"/>
      <c r="G194" s="152"/>
      <c r="H194" s="154"/>
      <c r="I194" s="155"/>
      <c r="J194" s="159"/>
      <c r="K194" s="159"/>
      <c r="L194" s="337"/>
      <c r="M194" s="343" t="str">
        <f>IF(L194="","",LOOKUP(L194,'Work Programme'!$A$8:$A$207,'Work Programme'!$B$8:$B$207))</f>
        <v/>
      </c>
      <c r="N194" s="150"/>
      <c r="O194" s="151"/>
      <c r="P194" s="254" t="str">
        <f>IF(H194="","",VLOOKUP(H194,'Overview - Financial Statement'!$A$46:$B$60,2,FALSE))</f>
        <v/>
      </c>
      <c r="Q194" s="255" t="str">
        <f t="shared" si="29"/>
        <v/>
      </c>
      <c r="R194" s="153"/>
      <c r="S194" s="153"/>
      <c r="T194" s="238">
        <f t="shared" si="30"/>
        <v>0</v>
      </c>
      <c r="U194" s="193" t="s">
        <v>44</v>
      </c>
      <c r="V194" s="427"/>
      <c r="W194" s="193" t="str">
        <f t="shared" si="31"/>
        <v/>
      </c>
      <c r="X194" s="264" t="str">
        <f t="shared" si="32"/>
        <v>OK</v>
      </c>
      <c r="Y194" s="193" t="str">
        <f t="shared" si="33"/>
        <v/>
      </c>
      <c r="Z194" s="193" t="str">
        <f t="shared" si="34"/>
        <v/>
      </c>
      <c r="AA194" s="397" t="str">
        <f t="shared" si="35"/>
        <v/>
      </c>
      <c r="AB194" s="257" t="str">
        <f t="shared" si="36"/>
        <v/>
      </c>
      <c r="AC194" s="257" t="str">
        <f t="shared" si="37"/>
        <v/>
      </c>
      <c r="AD194" s="193" t="str">
        <f t="shared" si="38"/>
        <v>CHECK DATES</v>
      </c>
      <c r="AE194" s="257" t="str">
        <f t="shared" si="39"/>
        <v/>
      </c>
      <c r="AF194" s="286">
        <v>0</v>
      </c>
      <c r="AG194" s="257">
        <f t="shared" si="40"/>
        <v>0</v>
      </c>
      <c r="AH194" s="257" t="str">
        <f t="shared" si="41"/>
        <v/>
      </c>
      <c r="AI194" s="257">
        <f t="shared" si="42"/>
        <v>0</v>
      </c>
    </row>
    <row r="195" spans="1:35" x14ac:dyDescent="0.3">
      <c r="A195" s="287">
        <v>183</v>
      </c>
      <c r="B195" s="156"/>
      <c r="C195" s="150"/>
      <c r="D195" s="152"/>
      <c r="E195" s="150"/>
      <c r="F195" s="150"/>
      <c r="G195" s="152"/>
      <c r="H195" s="154"/>
      <c r="I195" s="155"/>
      <c r="J195" s="159"/>
      <c r="K195" s="159"/>
      <c r="L195" s="337"/>
      <c r="M195" s="343" t="str">
        <f>IF(L195="","",LOOKUP(L195,'Work Programme'!$A$8:$A$207,'Work Programme'!$B$8:$B$207))</f>
        <v/>
      </c>
      <c r="N195" s="150"/>
      <c r="O195" s="151"/>
      <c r="P195" s="254" t="str">
        <f>IF(H195="","",VLOOKUP(H195,'Overview - Financial Statement'!$A$46:$B$60,2,FALSE))</f>
        <v/>
      </c>
      <c r="Q195" s="255" t="str">
        <f t="shared" si="29"/>
        <v/>
      </c>
      <c r="R195" s="153"/>
      <c r="S195" s="153"/>
      <c r="T195" s="238">
        <f t="shared" si="30"/>
        <v>0</v>
      </c>
      <c r="U195" s="193" t="s">
        <v>44</v>
      </c>
      <c r="V195" s="427"/>
      <c r="W195" s="193" t="str">
        <f t="shared" si="31"/>
        <v/>
      </c>
      <c r="X195" s="264" t="str">
        <f t="shared" si="32"/>
        <v>OK</v>
      </c>
      <c r="Y195" s="193" t="str">
        <f t="shared" si="33"/>
        <v/>
      </c>
      <c r="Z195" s="193" t="str">
        <f t="shared" si="34"/>
        <v/>
      </c>
      <c r="AA195" s="397" t="str">
        <f t="shared" si="35"/>
        <v/>
      </c>
      <c r="AB195" s="257" t="str">
        <f t="shared" si="36"/>
        <v/>
      </c>
      <c r="AC195" s="257" t="str">
        <f t="shared" si="37"/>
        <v/>
      </c>
      <c r="AD195" s="193" t="str">
        <f t="shared" si="38"/>
        <v>CHECK DATES</v>
      </c>
      <c r="AE195" s="257" t="str">
        <f t="shared" si="39"/>
        <v/>
      </c>
      <c r="AF195" s="286">
        <v>0</v>
      </c>
      <c r="AG195" s="257">
        <f t="shared" si="40"/>
        <v>0</v>
      </c>
      <c r="AH195" s="257" t="str">
        <f t="shared" si="41"/>
        <v/>
      </c>
      <c r="AI195" s="257">
        <f t="shared" si="42"/>
        <v>0</v>
      </c>
    </row>
    <row r="196" spans="1:35" x14ac:dyDescent="0.3">
      <c r="A196" s="287">
        <v>184</v>
      </c>
      <c r="B196" s="156"/>
      <c r="C196" s="150"/>
      <c r="D196" s="152"/>
      <c r="E196" s="150"/>
      <c r="F196" s="150"/>
      <c r="G196" s="152"/>
      <c r="H196" s="154"/>
      <c r="I196" s="155"/>
      <c r="J196" s="159"/>
      <c r="K196" s="159"/>
      <c r="L196" s="337"/>
      <c r="M196" s="343" t="str">
        <f>IF(L196="","",LOOKUP(L196,'Work Programme'!$A$8:$A$207,'Work Programme'!$B$8:$B$207))</f>
        <v/>
      </c>
      <c r="N196" s="150"/>
      <c r="O196" s="151"/>
      <c r="P196" s="254" t="str">
        <f>IF(H196="","",VLOOKUP(H196,'Overview - Financial Statement'!$A$46:$B$60,2,FALSE))</f>
        <v/>
      </c>
      <c r="Q196" s="255" t="str">
        <f t="shared" si="29"/>
        <v/>
      </c>
      <c r="R196" s="153"/>
      <c r="S196" s="153"/>
      <c r="T196" s="238">
        <f t="shared" si="30"/>
        <v>0</v>
      </c>
      <c r="U196" s="193" t="s">
        <v>44</v>
      </c>
      <c r="V196" s="427"/>
      <c r="W196" s="193" t="str">
        <f t="shared" si="31"/>
        <v/>
      </c>
      <c r="X196" s="264" t="str">
        <f t="shared" si="32"/>
        <v>OK</v>
      </c>
      <c r="Y196" s="193" t="str">
        <f t="shared" si="33"/>
        <v/>
      </c>
      <c r="Z196" s="193" t="str">
        <f t="shared" si="34"/>
        <v/>
      </c>
      <c r="AA196" s="397" t="str">
        <f t="shared" si="35"/>
        <v/>
      </c>
      <c r="AB196" s="257" t="str">
        <f t="shared" si="36"/>
        <v/>
      </c>
      <c r="AC196" s="257" t="str">
        <f t="shared" si="37"/>
        <v/>
      </c>
      <c r="AD196" s="193" t="str">
        <f t="shared" si="38"/>
        <v>CHECK DATES</v>
      </c>
      <c r="AE196" s="257" t="str">
        <f t="shared" si="39"/>
        <v/>
      </c>
      <c r="AF196" s="286">
        <v>0</v>
      </c>
      <c r="AG196" s="257">
        <f t="shared" si="40"/>
        <v>0</v>
      </c>
      <c r="AH196" s="257" t="str">
        <f t="shared" si="41"/>
        <v/>
      </c>
      <c r="AI196" s="257">
        <f t="shared" si="42"/>
        <v>0</v>
      </c>
    </row>
    <row r="197" spans="1:35" x14ac:dyDescent="0.3">
      <c r="A197" s="287">
        <v>185</v>
      </c>
      <c r="B197" s="156"/>
      <c r="C197" s="150"/>
      <c r="D197" s="152"/>
      <c r="E197" s="150"/>
      <c r="F197" s="150"/>
      <c r="G197" s="152"/>
      <c r="H197" s="154"/>
      <c r="I197" s="155"/>
      <c r="J197" s="159"/>
      <c r="K197" s="159"/>
      <c r="L197" s="337"/>
      <c r="M197" s="343" t="str">
        <f>IF(L197="","",LOOKUP(L197,'Work Programme'!$A$8:$A$207,'Work Programme'!$B$8:$B$207))</f>
        <v/>
      </c>
      <c r="N197" s="150"/>
      <c r="O197" s="151"/>
      <c r="P197" s="254" t="str">
        <f>IF(H197="","",VLOOKUP(H197,'Overview - Financial Statement'!$A$46:$B$60,2,FALSE))</f>
        <v/>
      </c>
      <c r="Q197" s="255" t="str">
        <f t="shared" si="29"/>
        <v/>
      </c>
      <c r="R197" s="153"/>
      <c r="S197" s="153"/>
      <c r="T197" s="238">
        <f t="shared" si="30"/>
        <v>0</v>
      </c>
      <c r="U197" s="193" t="s">
        <v>44</v>
      </c>
      <c r="V197" s="427"/>
      <c r="W197" s="193" t="str">
        <f t="shared" si="31"/>
        <v/>
      </c>
      <c r="X197" s="264" t="str">
        <f t="shared" si="32"/>
        <v>OK</v>
      </c>
      <c r="Y197" s="193" t="str">
        <f t="shared" si="33"/>
        <v/>
      </c>
      <c r="Z197" s="193" t="str">
        <f t="shared" si="34"/>
        <v/>
      </c>
      <c r="AA197" s="397" t="str">
        <f t="shared" si="35"/>
        <v/>
      </c>
      <c r="AB197" s="257" t="str">
        <f t="shared" si="36"/>
        <v/>
      </c>
      <c r="AC197" s="257" t="str">
        <f t="shared" si="37"/>
        <v/>
      </c>
      <c r="AD197" s="193" t="str">
        <f t="shared" si="38"/>
        <v>CHECK DATES</v>
      </c>
      <c r="AE197" s="257" t="str">
        <f t="shared" si="39"/>
        <v/>
      </c>
      <c r="AF197" s="286">
        <v>0</v>
      </c>
      <c r="AG197" s="257">
        <f t="shared" si="40"/>
        <v>0</v>
      </c>
      <c r="AH197" s="257" t="str">
        <f t="shared" si="41"/>
        <v/>
      </c>
      <c r="AI197" s="257">
        <f t="shared" si="42"/>
        <v>0</v>
      </c>
    </row>
    <row r="198" spans="1:35" x14ac:dyDescent="0.3">
      <c r="A198" s="287">
        <v>186</v>
      </c>
      <c r="B198" s="156"/>
      <c r="C198" s="150"/>
      <c r="D198" s="152"/>
      <c r="E198" s="150"/>
      <c r="F198" s="150"/>
      <c r="G198" s="152"/>
      <c r="H198" s="154"/>
      <c r="I198" s="155"/>
      <c r="J198" s="159"/>
      <c r="K198" s="159"/>
      <c r="L198" s="337"/>
      <c r="M198" s="343" t="str">
        <f>IF(L198="","",LOOKUP(L198,'Work Programme'!$A$8:$A$207,'Work Programme'!$B$8:$B$207))</f>
        <v/>
      </c>
      <c r="N198" s="150"/>
      <c r="O198" s="151"/>
      <c r="P198" s="254" t="str">
        <f>IF(H198="","",VLOOKUP(H198,'Overview - Financial Statement'!$A$46:$B$60,2,FALSE))</f>
        <v/>
      </c>
      <c r="Q198" s="255" t="str">
        <f t="shared" si="29"/>
        <v/>
      </c>
      <c r="R198" s="153"/>
      <c r="S198" s="153"/>
      <c r="T198" s="238">
        <f t="shared" si="30"/>
        <v>0</v>
      </c>
      <c r="U198" s="193" t="s">
        <v>44</v>
      </c>
      <c r="V198" s="427"/>
      <c r="W198" s="193" t="str">
        <f t="shared" si="31"/>
        <v/>
      </c>
      <c r="X198" s="264" t="str">
        <f t="shared" si="32"/>
        <v>OK</v>
      </c>
      <c r="Y198" s="193" t="str">
        <f t="shared" si="33"/>
        <v/>
      </c>
      <c r="Z198" s="193" t="str">
        <f t="shared" si="34"/>
        <v/>
      </c>
      <c r="AA198" s="397" t="str">
        <f t="shared" si="35"/>
        <v/>
      </c>
      <c r="AB198" s="257" t="str">
        <f t="shared" si="36"/>
        <v/>
      </c>
      <c r="AC198" s="257" t="str">
        <f t="shared" si="37"/>
        <v/>
      </c>
      <c r="AD198" s="193" t="str">
        <f t="shared" si="38"/>
        <v>CHECK DATES</v>
      </c>
      <c r="AE198" s="257" t="str">
        <f t="shared" si="39"/>
        <v/>
      </c>
      <c r="AF198" s="286">
        <v>0</v>
      </c>
      <c r="AG198" s="257">
        <f t="shared" si="40"/>
        <v>0</v>
      </c>
      <c r="AH198" s="257" t="str">
        <f t="shared" si="41"/>
        <v/>
      </c>
      <c r="AI198" s="257">
        <f t="shared" si="42"/>
        <v>0</v>
      </c>
    </row>
    <row r="199" spans="1:35" x14ac:dyDescent="0.3">
      <c r="A199" s="287">
        <v>187</v>
      </c>
      <c r="B199" s="156"/>
      <c r="C199" s="150"/>
      <c r="D199" s="152"/>
      <c r="E199" s="150"/>
      <c r="F199" s="150"/>
      <c r="G199" s="152"/>
      <c r="H199" s="154"/>
      <c r="I199" s="155"/>
      <c r="J199" s="159"/>
      <c r="K199" s="159"/>
      <c r="L199" s="337"/>
      <c r="M199" s="343" t="str">
        <f>IF(L199="","",LOOKUP(L199,'Work Programme'!$A$8:$A$207,'Work Programme'!$B$8:$B$207))</f>
        <v/>
      </c>
      <c r="N199" s="150"/>
      <c r="O199" s="151"/>
      <c r="P199" s="254" t="str">
        <f>IF(H199="","",VLOOKUP(H199,'Overview - Financial Statement'!$A$46:$B$60,2,FALSE))</f>
        <v/>
      </c>
      <c r="Q199" s="255" t="str">
        <f t="shared" si="29"/>
        <v/>
      </c>
      <c r="R199" s="153"/>
      <c r="S199" s="153"/>
      <c r="T199" s="238">
        <f t="shared" si="30"/>
        <v>0</v>
      </c>
      <c r="U199" s="193" t="s">
        <v>44</v>
      </c>
      <c r="V199" s="427"/>
      <c r="W199" s="193" t="str">
        <f t="shared" si="31"/>
        <v/>
      </c>
      <c r="X199" s="264" t="str">
        <f t="shared" si="32"/>
        <v>OK</v>
      </c>
      <c r="Y199" s="193" t="str">
        <f t="shared" si="33"/>
        <v/>
      </c>
      <c r="Z199" s="193" t="str">
        <f t="shared" si="34"/>
        <v/>
      </c>
      <c r="AA199" s="397" t="str">
        <f t="shared" si="35"/>
        <v/>
      </c>
      <c r="AB199" s="257" t="str">
        <f t="shared" si="36"/>
        <v/>
      </c>
      <c r="AC199" s="257" t="str">
        <f t="shared" si="37"/>
        <v/>
      </c>
      <c r="AD199" s="193" t="str">
        <f t="shared" si="38"/>
        <v>CHECK DATES</v>
      </c>
      <c r="AE199" s="257" t="str">
        <f t="shared" si="39"/>
        <v/>
      </c>
      <c r="AF199" s="286">
        <v>0</v>
      </c>
      <c r="AG199" s="257">
        <f t="shared" si="40"/>
        <v>0</v>
      </c>
      <c r="AH199" s="257" t="str">
        <f t="shared" si="41"/>
        <v/>
      </c>
      <c r="AI199" s="257">
        <f t="shared" si="42"/>
        <v>0</v>
      </c>
    </row>
    <row r="200" spans="1:35" x14ac:dyDescent="0.3">
      <c r="A200" s="287">
        <v>188</v>
      </c>
      <c r="B200" s="156"/>
      <c r="C200" s="150"/>
      <c r="D200" s="152"/>
      <c r="E200" s="150"/>
      <c r="F200" s="150"/>
      <c r="G200" s="152"/>
      <c r="H200" s="154"/>
      <c r="I200" s="155"/>
      <c r="J200" s="159"/>
      <c r="K200" s="159"/>
      <c r="L200" s="337"/>
      <c r="M200" s="343" t="str">
        <f>IF(L200="","",LOOKUP(L200,'Work Programme'!$A$8:$A$207,'Work Programme'!$B$8:$B$207))</f>
        <v/>
      </c>
      <c r="N200" s="150"/>
      <c r="O200" s="151"/>
      <c r="P200" s="254" t="str">
        <f>IF(H200="","",VLOOKUP(H200,'Overview - Financial Statement'!$A$46:$B$60,2,FALSE))</f>
        <v/>
      </c>
      <c r="Q200" s="255" t="str">
        <f t="shared" si="29"/>
        <v/>
      </c>
      <c r="R200" s="153"/>
      <c r="S200" s="153"/>
      <c r="T200" s="238">
        <f t="shared" si="30"/>
        <v>0</v>
      </c>
      <c r="U200" s="193" t="s">
        <v>44</v>
      </c>
      <c r="V200" s="427"/>
      <c r="W200" s="193" t="str">
        <f t="shared" si="31"/>
        <v/>
      </c>
      <c r="X200" s="264" t="str">
        <f t="shared" si="32"/>
        <v>OK</v>
      </c>
      <c r="Y200" s="193" t="str">
        <f t="shared" si="33"/>
        <v/>
      </c>
      <c r="Z200" s="193" t="str">
        <f t="shared" si="34"/>
        <v/>
      </c>
      <c r="AA200" s="397" t="str">
        <f t="shared" si="35"/>
        <v/>
      </c>
      <c r="AB200" s="257" t="str">
        <f t="shared" si="36"/>
        <v/>
      </c>
      <c r="AC200" s="257" t="str">
        <f t="shared" si="37"/>
        <v/>
      </c>
      <c r="AD200" s="193" t="str">
        <f t="shared" si="38"/>
        <v>CHECK DATES</v>
      </c>
      <c r="AE200" s="257" t="str">
        <f t="shared" si="39"/>
        <v/>
      </c>
      <c r="AF200" s="286">
        <v>0</v>
      </c>
      <c r="AG200" s="257">
        <f t="shared" si="40"/>
        <v>0</v>
      </c>
      <c r="AH200" s="257" t="str">
        <f t="shared" si="41"/>
        <v/>
      </c>
      <c r="AI200" s="257">
        <f t="shared" si="42"/>
        <v>0</v>
      </c>
    </row>
    <row r="201" spans="1:35" x14ac:dyDescent="0.3">
      <c r="A201" s="287">
        <v>189</v>
      </c>
      <c r="B201" s="156"/>
      <c r="C201" s="150"/>
      <c r="D201" s="152"/>
      <c r="E201" s="150"/>
      <c r="F201" s="150"/>
      <c r="G201" s="152"/>
      <c r="H201" s="154"/>
      <c r="I201" s="155"/>
      <c r="J201" s="159"/>
      <c r="K201" s="159"/>
      <c r="L201" s="337"/>
      <c r="M201" s="343" t="str">
        <f>IF(L201="","",LOOKUP(L201,'Work Programme'!$A$8:$A$207,'Work Programme'!$B$8:$B$207))</f>
        <v/>
      </c>
      <c r="N201" s="150"/>
      <c r="O201" s="151"/>
      <c r="P201" s="254" t="str">
        <f>IF(H201="","",VLOOKUP(H201,'Overview - Financial Statement'!$A$46:$B$60,2,FALSE))</f>
        <v/>
      </c>
      <c r="Q201" s="255" t="str">
        <f t="shared" si="29"/>
        <v/>
      </c>
      <c r="R201" s="153"/>
      <c r="S201" s="153"/>
      <c r="T201" s="238">
        <f t="shared" si="30"/>
        <v>0</v>
      </c>
      <c r="U201" s="193" t="s">
        <v>44</v>
      </c>
      <c r="V201" s="427"/>
      <c r="W201" s="193" t="str">
        <f t="shared" si="31"/>
        <v/>
      </c>
      <c r="X201" s="264" t="str">
        <f t="shared" si="32"/>
        <v>OK</v>
      </c>
      <c r="Y201" s="193" t="str">
        <f t="shared" si="33"/>
        <v/>
      </c>
      <c r="Z201" s="193" t="str">
        <f t="shared" si="34"/>
        <v/>
      </c>
      <c r="AA201" s="397" t="str">
        <f t="shared" si="35"/>
        <v/>
      </c>
      <c r="AB201" s="257" t="str">
        <f t="shared" si="36"/>
        <v/>
      </c>
      <c r="AC201" s="257" t="str">
        <f t="shared" si="37"/>
        <v/>
      </c>
      <c r="AD201" s="193" t="str">
        <f t="shared" si="38"/>
        <v>CHECK DATES</v>
      </c>
      <c r="AE201" s="257" t="str">
        <f t="shared" si="39"/>
        <v/>
      </c>
      <c r="AF201" s="286">
        <v>0</v>
      </c>
      <c r="AG201" s="257">
        <f t="shared" si="40"/>
        <v>0</v>
      </c>
      <c r="AH201" s="257" t="str">
        <f t="shared" si="41"/>
        <v/>
      </c>
      <c r="AI201" s="257">
        <f t="shared" si="42"/>
        <v>0</v>
      </c>
    </row>
    <row r="202" spans="1:35" x14ac:dyDescent="0.3">
      <c r="A202" s="287">
        <v>190</v>
      </c>
      <c r="B202" s="156"/>
      <c r="C202" s="150"/>
      <c r="D202" s="152"/>
      <c r="E202" s="150"/>
      <c r="F202" s="150"/>
      <c r="G202" s="152"/>
      <c r="H202" s="154"/>
      <c r="I202" s="155"/>
      <c r="J202" s="159"/>
      <c r="K202" s="159"/>
      <c r="L202" s="337"/>
      <c r="M202" s="343" t="str">
        <f>IF(L202="","",LOOKUP(L202,'Work Programme'!$A$8:$A$207,'Work Programme'!$B$8:$B$207))</f>
        <v/>
      </c>
      <c r="N202" s="150"/>
      <c r="O202" s="151"/>
      <c r="P202" s="254" t="str">
        <f>IF(H202="","",VLOOKUP(H202,'Overview - Financial Statement'!$A$46:$B$60,2,FALSE))</f>
        <v/>
      </c>
      <c r="Q202" s="255" t="str">
        <f t="shared" si="29"/>
        <v/>
      </c>
      <c r="R202" s="153"/>
      <c r="S202" s="153"/>
      <c r="T202" s="238">
        <f t="shared" si="30"/>
        <v>0</v>
      </c>
      <c r="U202" s="193" t="s">
        <v>44</v>
      </c>
      <c r="V202" s="427"/>
      <c r="W202" s="193" t="str">
        <f t="shared" si="31"/>
        <v/>
      </c>
      <c r="X202" s="264" t="str">
        <f t="shared" si="32"/>
        <v>OK</v>
      </c>
      <c r="Y202" s="193" t="str">
        <f t="shared" si="33"/>
        <v/>
      </c>
      <c r="Z202" s="193" t="str">
        <f t="shared" si="34"/>
        <v/>
      </c>
      <c r="AA202" s="397" t="str">
        <f t="shared" si="35"/>
        <v/>
      </c>
      <c r="AB202" s="257" t="str">
        <f t="shared" si="36"/>
        <v/>
      </c>
      <c r="AC202" s="257" t="str">
        <f t="shared" si="37"/>
        <v/>
      </c>
      <c r="AD202" s="193" t="str">
        <f t="shared" si="38"/>
        <v>CHECK DATES</v>
      </c>
      <c r="AE202" s="257" t="str">
        <f t="shared" si="39"/>
        <v/>
      </c>
      <c r="AF202" s="286">
        <v>0</v>
      </c>
      <c r="AG202" s="257">
        <f t="shared" si="40"/>
        <v>0</v>
      </c>
      <c r="AH202" s="257" t="str">
        <f t="shared" si="41"/>
        <v/>
      </c>
      <c r="AI202" s="257">
        <f t="shared" si="42"/>
        <v>0</v>
      </c>
    </row>
    <row r="203" spans="1:35" x14ac:dyDescent="0.3">
      <c r="A203" s="287">
        <v>191</v>
      </c>
      <c r="B203" s="156"/>
      <c r="C203" s="150"/>
      <c r="D203" s="152"/>
      <c r="E203" s="150"/>
      <c r="F203" s="150"/>
      <c r="G203" s="152"/>
      <c r="H203" s="154"/>
      <c r="I203" s="155"/>
      <c r="J203" s="159"/>
      <c r="K203" s="159"/>
      <c r="L203" s="337"/>
      <c r="M203" s="343" t="str">
        <f>IF(L203="","",LOOKUP(L203,'Work Programme'!$A$8:$A$207,'Work Programme'!$B$8:$B$207))</f>
        <v/>
      </c>
      <c r="N203" s="150"/>
      <c r="O203" s="151"/>
      <c r="P203" s="254" t="str">
        <f>IF(H203="","",VLOOKUP(H203,'Overview - Financial Statement'!$A$46:$B$60,2,FALSE))</f>
        <v/>
      </c>
      <c r="Q203" s="255" t="str">
        <f t="shared" si="29"/>
        <v/>
      </c>
      <c r="R203" s="153"/>
      <c r="S203" s="153"/>
      <c r="T203" s="238">
        <f t="shared" si="30"/>
        <v>0</v>
      </c>
      <c r="U203" s="193" t="s">
        <v>44</v>
      </c>
      <c r="V203" s="427"/>
      <c r="W203" s="193" t="str">
        <f t="shared" si="31"/>
        <v/>
      </c>
      <c r="X203" s="264" t="str">
        <f t="shared" si="32"/>
        <v>OK</v>
      </c>
      <c r="Y203" s="193" t="str">
        <f t="shared" si="33"/>
        <v/>
      </c>
      <c r="Z203" s="193" t="str">
        <f t="shared" si="34"/>
        <v/>
      </c>
      <c r="AA203" s="397" t="str">
        <f t="shared" si="35"/>
        <v/>
      </c>
      <c r="AB203" s="257" t="str">
        <f t="shared" si="36"/>
        <v/>
      </c>
      <c r="AC203" s="257" t="str">
        <f t="shared" si="37"/>
        <v/>
      </c>
      <c r="AD203" s="193" t="str">
        <f t="shared" si="38"/>
        <v>CHECK DATES</v>
      </c>
      <c r="AE203" s="257" t="str">
        <f t="shared" si="39"/>
        <v/>
      </c>
      <c r="AF203" s="286">
        <v>0</v>
      </c>
      <c r="AG203" s="257">
        <f t="shared" si="40"/>
        <v>0</v>
      </c>
      <c r="AH203" s="257" t="str">
        <f t="shared" si="41"/>
        <v/>
      </c>
      <c r="AI203" s="257">
        <f t="shared" si="42"/>
        <v>0</v>
      </c>
    </row>
    <row r="204" spans="1:35" x14ac:dyDescent="0.3">
      <c r="A204" s="287">
        <v>192</v>
      </c>
      <c r="B204" s="156"/>
      <c r="C204" s="150"/>
      <c r="D204" s="152"/>
      <c r="E204" s="150"/>
      <c r="F204" s="150"/>
      <c r="G204" s="152"/>
      <c r="H204" s="154"/>
      <c r="I204" s="155"/>
      <c r="J204" s="159"/>
      <c r="K204" s="159"/>
      <c r="L204" s="337"/>
      <c r="M204" s="343" t="str">
        <f>IF(L204="","",LOOKUP(L204,'Work Programme'!$A$8:$A$207,'Work Programme'!$B$8:$B$207))</f>
        <v/>
      </c>
      <c r="N204" s="150"/>
      <c r="O204" s="151"/>
      <c r="P204" s="254" t="str">
        <f>IF(H204="","",VLOOKUP(H204,'Overview - Financial Statement'!$A$46:$B$60,2,FALSE))</f>
        <v/>
      </c>
      <c r="Q204" s="255" t="str">
        <f t="shared" si="29"/>
        <v/>
      </c>
      <c r="R204" s="153"/>
      <c r="S204" s="153"/>
      <c r="T204" s="238">
        <f t="shared" si="30"/>
        <v>0</v>
      </c>
      <c r="U204" s="193" t="s">
        <v>44</v>
      </c>
      <c r="V204" s="427"/>
      <c r="W204" s="193" t="str">
        <f t="shared" si="31"/>
        <v/>
      </c>
      <c r="X204" s="264" t="str">
        <f t="shared" si="32"/>
        <v>OK</v>
      </c>
      <c r="Y204" s="193" t="str">
        <f t="shared" si="33"/>
        <v/>
      </c>
      <c r="Z204" s="193" t="str">
        <f t="shared" si="34"/>
        <v/>
      </c>
      <c r="AA204" s="397" t="str">
        <f t="shared" si="35"/>
        <v/>
      </c>
      <c r="AB204" s="257" t="str">
        <f t="shared" si="36"/>
        <v/>
      </c>
      <c r="AC204" s="257" t="str">
        <f t="shared" si="37"/>
        <v/>
      </c>
      <c r="AD204" s="193" t="str">
        <f t="shared" si="38"/>
        <v>CHECK DATES</v>
      </c>
      <c r="AE204" s="257" t="str">
        <f t="shared" si="39"/>
        <v/>
      </c>
      <c r="AF204" s="286">
        <v>0</v>
      </c>
      <c r="AG204" s="257">
        <f t="shared" si="40"/>
        <v>0</v>
      </c>
      <c r="AH204" s="257" t="str">
        <f t="shared" si="41"/>
        <v/>
      </c>
      <c r="AI204" s="257">
        <f t="shared" si="42"/>
        <v>0</v>
      </c>
    </row>
    <row r="205" spans="1:35" x14ac:dyDescent="0.3">
      <c r="A205" s="287">
        <v>193</v>
      </c>
      <c r="B205" s="156"/>
      <c r="C205" s="150"/>
      <c r="D205" s="152"/>
      <c r="E205" s="150"/>
      <c r="F205" s="150"/>
      <c r="G205" s="152"/>
      <c r="H205" s="154"/>
      <c r="I205" s="155"/>
      <c r="J205" s="159"/>
      <c r="K205" s="159"/>
      <c r="L205" s="337"/>
      <c r="M205" s="343" t="str">
        <f>IF(L205="","",LOOKUP(L205,'Work Programme'!$A$8:$A$207,'Work Programme'!$B$8:$B$207))</f>
        <v/>
      </c>
      <c r="N205" s="150"/>
      <c r="O205" s="151"/>
      <c r="P205" s="254" t="str">
        <f>IF(H205="","",VLOOKUP(H205,'Overview - Financial Statement'!$A$46:$B$60,2,FALSE))</f>
        <v/>
      </c>
      <c r="Q205" s="255" t="str">
        <f t="shared" ref="Q205:Q268" si="43">IF(P205="","",I205/P205)</f>
        <v/>
      </c>
      <c r="R205" s="153"/>
      <c r="S205" s="153"/>
      <c r="T205" s="238">
        <f t="shared" si="30"/>
        <v>0</v>
      </c>
      <c r="U205" s="193" t="s">
        <v>44</v>
      </c>
      <c r="V205" s="427"/>
      <c r="W205" s="193" t="str">
        <f t="shared" si="31"/>
        <v/>
      </c>
      <c r="X205" s="264" t="str">
        <f t="shared" si="32"/>
        <v>OK</v>
      </c>
      <c r="Y205" s="193" t="str">
        <f t="shared" si="33"/>
        <v/>
      </c>
      <c r="Z205" s="193" t="str">
        <f t="shared" si="34"/>
        <v/>
      </c>
      <c r="AA205" s="397" t="str">
        <f t="shared" si="35"/>
        <v/>
      </c>
      <c r="AB205" s="257" t="str">
        <f t="shared" si="36"/>
        <v/>
      </c>
      <c r="AC205" s="257" t="str">
        <f t="shared" si="37"/>
        <v/>
      </c>
      <c r="AD205" s="193" t="str">
        <f t="shared" si="38"/>
        <v>CHECK DATES</v>
      </c>
      <c r="AE205" s="257" t="str">
        <f t="shared" si="39"/>
        <v/>
      </c>
      <c r="AF205" s="286">
        <v>0</v>
      </c>
      <c r="AG205" s="257">
        <f t="shared" si="40"/>
        <v>0</v>
      </c>
      <c r="AH205" s="257" t="str">
        <f t="shared" si="41"/>
        <v/>
      </c>
      <c r="AI205" s="257">
        <f t="shared" si="42"/>
        <v>0</v>
      </c>
    </row>
    <row r="206" spans="1:35" x14ac:dyDescent="0.3">
      <c r="A206" s="287">
        <v>194</v>
      </c>
      <c r="B206" s="156"/>
      <c r="C206" s="150"/>
      <c r="D206" s="152"/>
      <c r="E206" s="150"/>
      <c r="F206" s="150"/>
      <c r="G206" s="152"/>
      <c r="H206" s="154"/>
      <c r="I206" s="155"/>
      <c r="J206" s="159"/>
      <c r="K206" s="159"/>
      <c r="L206" s="337"/>
      <c r="M206" s="343" t="str">
        <f>IF(L206="","",LOOKUP(L206,'Work Programme'!$A$8:$A$207,'Work Programme'!$B$8:$B$207))</f>
        <v/>
      </c>
      <c r="N206" s="150"/>
      <c r="O206" s="151"/>
      <c r="P206" s="254" t="str">
        <f>IF(H206="","",VLOOKUP(H206,'Overview - Financial Statement'!$A$46:$B$60,2,FALSE))</f>
        <v/>
      </c>
      <c r="Q206" s="255" t="str">
        <f t="shared" si="43"/>
        <v/>
      </c>
      <c r="R206" s="153"/>
      <c r="S206" s="153"/>
      <c r="T206" s="238">
        <f t="shared" si="30"/>
        <v>0</v>
      </c>
      <c r="U206" s="193" t="s">
        <v>44</v>
      </c>
      <c r="V206" s="427"/>
      <c r="W206" s="193" t="str">
        <f t="shared" si="31"/>
        <v/>
      </c>
      <c r="X206" s="264" t="str">
        <f t="shared" si="32"/>
        <v>OK</v>
      </c>
      <c r="Y206" s="193" t="str">
        <f t="shared" si="33"/>
        <v/>
      </c>
      <c r="Z206" s="193" t="str">
        <f t="shared" si="34"/>
        <v/>
      </c>
      <c r="AA206" s="397" t="str">
        <f t="shared" si="35"/>
        <v/>
      </c>
      <c r="AB206" s="257" t="str">
        <f t="shared" si="36"/>
        <v/>
      </c>
      <c r="AC206" s="257" t="str">
        <f t="shared" si="37"/>
        <v/>
      </c>
      <c r="AD206" s="193" t="str">
        <f t="shared" si="38"/>
        <v>CHECK DATES</v>
      </c>
      <c r="AE206" s="257" t="str">
        <f t="shared" si="39"/>
        <v/>
      </c>
      <c r="AF206" s="286">
        <v>0</v>
      </c>
      <c r="AG206" s="257">
        <f t="shared" si="40"/>
        <v>0</v>
      </c>
      <c r="AH206" s="257" t="str">
        <f t="shared" si="41"/>
        <v/>
      </c>
      <c r="AI206" s="257">
        <f t="shared" si="42"/>
        <v>0</v>
      </c>
    </row>
    <row r="207" spans="1:35" x14ac:dyDescent="0.3">
      <c r="A207" s="287">
        <v>195</v>
      </c>
      <c r="B207" s="156"/>
      <c r="C207" s="150"/>
      <c r="D207" s="152"/>
      <c r="E207" s="150"/>
      <c r="F207" s="150"/>
      <c r="G207" s="152"/>
      <c r="H207" s="154"/>
      <c r="I207" s="155"/>
      <c r="J207" s="159"/>
      <c r="K207" s="159"/>
      <c r="L207" s="337"/>
      <c r="M207" s="343" t="str">
        <f>IF(L207="","",LOOKUP(L207,'Work Programme'!$A$8:$A$207,'Work Programme'!$B$8:$B$207))</f>
        <v/>
      </c>
      <c r="N207" s="150"/>
      <c r="O207" s="151"/>
      <c r="P207" s="254" t="str">
        <f>IF(H207="","",VLOOKUP(H207,'Overview - Financial Statement'!$A$46:$B$60,2,FALSE))</f>
        <v/>
      </c>
      <c r="Q207" s="255" t="str">
        <f t="shared" si="43"/>
        <v/>
      </c>
      <c r="R207" s="153"/>
      <c r="S207" s="153"/>
      <c r="T207" s="238">
        <f t="shared" ref="T207:T270" si="44">IF(R207="YES",Q207,0)</f>
        <v>0</v>
      </c>
      <c r="U207" s="193" t="s">
        <v>44</v>
      </c>
      <c r="V207" s="427"/>
      <c r="W207" s="193" t="str">
        <f t="shared" si="31"/>
        <v/>
      </c>
      <c r="X207" s="264" t="str">
        <f t="shared" si="32"/>
        <v>OK</v>
      </c>
      <c r="Y207" s="193" t="str">
        <f t="shared" si="33"/>
        <v/>
      </c>
      <c r="Z207" s="193" t="str">
        <f t="shared" si="34"/>
        <v/>
      </c>
      <c r="AA207" s="397" t="str">
        <f t="shared" si="35"/>
        <v/>
      </c>
      <c r="AB207" s="257" t="str">
        <f t="shared" si="36"/>
        <v/>
      </c>
      <c r="AC207" s="257" t="str">
        <f t="shared" si="37"/>
        <v/>
      </c>
      <c r="AD207" s="193" t="str">
        <f t="shared" si="38"/>
        <v>CHECK DATES</v>
      </c>
      <c r="AE207" s="257" t="str">
        <f t="shared" si="39"/>
        <v/>
      </c>
      <c r="AF207" s="286">
        <v>0</v>
      </c>
      <c r="AG207" s="257">
        <f t="shared" si="40"/>
        <v>0</v>
      </c>
      <c r="AH207" s="257" t="str">
        <f t="shared" si="41"/>
        <v/>
      </c>
      <c r="AI207" s="257">
        <f t="shared" si="42"/>
        <v>0</v>
      </c>
    </row>
    <row r="208" spans="1:35" x14ac:dyDescent="0.3">
      <c r="A208" s="287">
        <v>196</v>
      </c>
      <c r="B208" s="156"/>
      <c r="C208" s="150"/>
      <c r="D208" s="152"/>
      <c r="E208" s="150"/>
      <c r="F208" s="150"/>
      <c r="G208" s="152"/>
      <c r="H208" s="154"/>
      <c r="I208" s="155"/>
      <c r="J208" s="159"/>
      <c r="K208" s="159"/>
      <c r="L208" s="337"/>
      <c r="M208" s="343" t="str">
        <f>IF(L208="","",LOOKUP(L208,'Work Programme'!$A$8:$A$207,'Work Programme'!$B$8:$B$207))</f>
        <v/>
      </c>
      <c r="N208" s="150"/>
      <c r="O208" s="151"/>
      <c r="P208" s="254" t="str">
        <f>IF(H208="","",VLOOKUP(H208,'Overview - Financial Statement'!$A$46:$B$60,2,FALSE))</f>
        <v/>
      </c>
      <c r="Q208" s="255" t="str">
        <f t="shared" si="43"/>
        <v/>
      </c>
      <c r="R208" s="153"/>
      <c r="S208" s="153"/>
      <c r="T208" s="238">
        <f t="shared" si="44"/>
        <v>0</v>
      </c>
      <c r="U208" s="193" t="s">
        <v>44</v>
      </c>
      <c r="V208" s="427"/>
      <c r="W208" s="193" t="str">
        <f t="shared" ref="W208:W271" si="45">IF(Q208="","",IF(D208="","CHECK DATES","OK"))</f>
        <v/>
      </c>
      <c r="X208" s="264" t="str">
        <f t="shared" ref="X208:X271" si="46">IF(D208-(J208)&lt;0,"a posteriori ?","OK")</f>
        <v>OK</v>
      </c>
      <c r="Y208" s="193" t="str">
        <f t="shared" ref="Y208:Y271" si="47">IF(Q208="","",(IF(OR(J208&lt;=($F$4-1),J208&gt;=($H$4+1),K208&lt;=($F$4-1),K208&gt;=($H$4+1)),"CHECK DATES","OK")))</f>
        <v/>
      </c>
      <c r="Z208" s="193" t="str">
        <f t="shared" ref="Z208:Z271" si="48">IF(H208="","",H208)</f>
        <v/>
      </c>
      <c r="AA208" s="397" t="str">
        <f t="shared" ref="AA208:AA271" si="49">IF(H208="","",IF(HLOOKUP(H208,$V$4:$AJ$5,2,FALSE)="",P208,IF(P208&lt;&gt;HLOOKUP(H208,$V$4:$AJ$5,2,FALSE),HLOOKUP(H208,$V$4:$AJ$5,2,FALSE),P208)))</f>
        <v/>
      </c>
      <c r="AB208" s="257" t="str">
        <f t="shared" ref="AB208:AB271" si="50">IF(P208="","",IF(AA208=1,Q208,I208/AA208))</f>
        <v/>
      </c>
      <c r="AC208" s="257" t="str">
        <f t="shared" ref="AC208:AC271" si="51">IF(AB208="","",IF(AA208=1,0,AB208-Q208))</f>
        <v/>
      </c>
      <c r="AD208" s="193" t="str">
        <f t="shared" ref="AD208:AD271" si="52">IF(Q208=0,"",(IF(G208="","CHECK DATES","OK")))</f>
        <v>CHECK DATES</v>
      </c>
      <c r="AE208" s="257" t="str">
        <f t="shared" ref="AE208:AE271" si="53">IF(OR(U208="NO",Y208="CHECK DATES",AD208="CHECK DATES"),AB208,"")</f>
        <v/>
      </c>
      <c r="AF208" s="286">
        <v>0</v>
      </c>
      <c r="AG208" s="257">
        <f t="shared" ref="AG208:AG271" si="54">IF(OR(U208="NO",AE208&gt;0,AF208&gt;0)*(AND(OR(R208="NO",R208=""))),SUM(AE208:AF208),"")</f>
        <v>0</v>
      </c>
      <c r="AH208" s="257" t="str">
        <f t="shared" ref="AH208:AH271" si="55">IF(OR(U208="NO",AE208&gt;0,AF208&gt;0)*(AND(OR(R208="YES"))),SUM(AE208:AF208),"")</f>
        <v/>
      </c>
      <c r="AI208" s="257">
        <f t="shared" ref="AI208:AI271" si="56">IF(R208="YES",AB208,0)</f>
        <v>0</v>
      </c>
    </row>
    <row r="209" spans="1:35" x14ac:dyDescent="0.3">
      <c r="A209" s="287">
        <v>197</v>
      </c>
      <c r="B209" s="156"/>
      <c r="C209" s="150"/>
      <c r="D209" s="152"/>
      <c r="E209" s="150"/>
      <c r="F209" s="150"/>
      <c r="G209" s="152"/>
      <c r="H209" s="154"/>
      <c r="I209" s="155"/>
      <c r="J209" s="159"/>
      <c r="K209" s="159"/>
      <c r="L209" s="337"/>
      <c r="M209" s="343" t="str">
        <f>IF(L209="","",LOOKUP(L209,'Work Programme'!$A$8:$A$207,'Work Programme'!$B$8:$B$207))</f>
        <v/>
      </c>
      <c r="N209" s="150"/>
      <c r="O209" s="151"/>
      <c r="P209" s="254" t="str">
        <f>IF(H209="","",VLOOKUP(H209,'Overview - Financial Statement'!$A$46:$B$60,2,FALSE))</f>
        <v/>
      </c>
      <c r="Q209" s="255" t="str">
        <f t="shared" si="43"/>
        <v/>
      </c>
      <c r="R209" s="153"/>
      <c r="S209" s="153"/>
      <c r="T209" s="238">
        <f t="shared" si="44"/>
        <v>0</v>
      </c>
      <c r="U209" s="193" t="s">
        <v>44</v>
      </c>
      <c r="V209" s="427"/>
      <c r="W209" s="193" t="str">
        <f t="shared" si="45"/>
        <v/>
      </c>
      <c r="X209" s="264" t="str">
        <f t="shared" si="46"/>
        <v>OK</v>
      </c>
      <c r="Y209" s="193" t="str">
        <f t="shared" si="47"/>
        <v/>
      </c>
      <c r="Z209" s="193" t="str">
        <f t="shared" si="48"/>
        <v/>
      </c>
      <c r="AA209" s="397" t="str">
        <f t="shared" si="49"/>
        <v/>
      </c>
      <c r="AB209" s="257" t="str">
        <f t="shared" si="50"/>
        <v/>
      </c>
      <c r="AC209" s="257" t="str">
        <f t="shared" si="51"/>
        <v/>
      </c>
      <c r="AD209" s="193" t="str">
        <f t="shared" si="52"/>
        <v>CHECK DATES</v>
      </c>
      <c r="AE209" s="257" t="str">
        <f t="shared" si="53"/>
        <v/>
      </c>
      <c r="AF209" s="286">
        <v>0</v>
      </c>
      <c r="AG209" s="257">
        <f t="shared" si="54"/>
        <v>0</v>
      </c>
      <c r="AH209" s="257" t="str">
        <f t="shared" si="55"/>
        <v/>
      </c>
      <c r="AI209" s="257">
        <f t="shared" si="56"/>
        <v>0</v>
      </c>
    </row>
    <row r="210" spans="1:35" x14ac:dyDescent="0.3">
      <c r="A210" s="287">
        <v>198</v>
      </c>
      <c r="B210" s="156"/>
      <c r="C210" s="150"/>
      <c r="D210" s="152"/>
      <c r="E210" s="150"/>
      <c r="F210" s="150"/>
      <c r="G210" s="152"/>
      <c r="H210" s="154"/>
      <c r="I210" s="155"/>
      <c r="J210" s="159"/>
      <c r="K210" s="159"/>
      <c r="L210" s="337"/>
      <c r="M210" s="343" t="str">
        <f>IF(L210="","",LOOKUP(L210,'Work Programme'!$A$8:$A$207,'Work Programme'!$B$8:$B$207))</f>
        <v/>
      </c>
      <c r="N210" s="150"/>
      <c r="O210" s="151"/>
      <c r="P210" s="254" t="str">
        <f>IF(H210="","",VLOOKUP(H210,'Overview - Financial Statement'!$A$46:$B$60,2,FALSE))</f>
        <v/>
      </c>
      <c r="Q210" s="255" t="str">
        <f t="shared" si="43"/>
        <v/>
      </c>
      <c r="R210" s="153"/>
      <c r="S210" s="153"/>
      <c r="T210" s="238">
        <f t="shared" si="44"/>
        <v>0</v>
      </c>
      <c r="U210" s="193" t="s">
        <v>44</v>
      </c>
      <c r="V210" s="427"/>
      <c r="W210" s="193" t="str">
        <f t="shared" si="45"/>
        <v/>
      </c>
      <c r="X210" s="264" t="str">
        <f t="shared" si="46"/>
        <v>OK</v>
      </c>
      <c r="Y210" s="193" t="str">
        <f t="shared" si="47"/>
        <v/>
      </c>
      <c r="Z210" s="193" t="str">
        <f t="shared" si="48"/>
        <v/>
      </c>
      <c r="AA210" s="397" t="str">
        <f t="shared" si="49"/>
        <v/>
      </c>
      <c r="AB210" s="257" t="str">
        <f t="shared" si="50"/>
        <v/>
      </c>
      <c r="AC210" s="257" t="str">
        <f t="shared" si="51"/>
        <v/>
      </c>
      <c r="AD210" s="193" t="str">
        <f t="shared" si="52"/>
        <v>CHECK DATES</v>
      </c>
      <c r="AE210" s="257" t="str">
        <f t="shared" si="53"/>
        <v/>
      </c>
      <c r="AF210" s="286">
        <v>0</v>
      </c>
      <c r="AG210" s="257">
        <f t="shared" si="54"/>
        <v>0</v>
      </c>
      <c r="AH210" s="257" t="str">
        <f t="shared" si="55"/>
        <v/>
      </c>
      <c r="AI210" s="257">
        <f t="shared" si="56"/>
        <v>0</v>
      </c>
    </row>
    <row r="211" spans="1:35" x14ac:dyDescent="0.3">
      <c r="A211" s="287">
        <v>199</v>
      </c>
      <c r="B211" s="156"/>
      <c r="C211" s="150"/>
      <c r="D211" s="152"/>
      <c r="E211" s="150"/>
      <c r="F211" s="150"/>
      <c r="G211" s="152"/>
      <c r="H211" s="154"/>
      <c r="I211" s="155"/>
      <c r="J211" s="159"/>
      <c r="K211" s="159"/>
      <c r="L211" s="337"/>
      <c r="M211" s="343" t="str">
        <f>IF(L211="","",LOOKUP(L211,'Work Programme'!$A$8:$A$207,'Work Programme'!$B$8:$B$207))</f>
        <v/>
      </c>
      <c r="N211" s="150"/>
      <c r="O211" s="151"/>
      <c r="P211" s="254" t="str">
        <f>IF(H211="","",VLOOKUP(H211,'Overview - Financial Statement'!$A$46:$B$60,2,FALSE))</f>
        <v/>
      </c>
      <c r="Q211" s="255" t="str">
        <f t="shared" si="43"/>
        <v/>
      </c>
      <c r="R211" s="153"/>
      <c r="S211" s="153"/>
      <c r="T211" s="238">
        <f t="shared" si="44"/>
        <v>0</v>
      </c>
      <c r="U211" s="193" t="s">
        <v>44</v>
      </c>
      <c r="V211" s="427"/>
      <c r="W211" s="193" t="str">
        <f t="shared" si="45"/>
        <v/>
      </c>
      <c r="X211" s="264" t="str">
        <f t="shared" si="46"/>
        <v>OK</v>
      </c>
      <c r="Y211" s="193" t="str">
        <f t="shared" si="47"/>
        <v/>
      </c>
      <c r="Z211" s="193" t="str">
        <f t="shared" si="48"/>
        <v/>
      </c>
      <c r="AA211" s="397" t="str">
        <f t="shared" si="49"/>
        <v/>
      </c>
      <c r="AB211" s="257" t="str">
        <f t="shared" si="50"/>
        <v/>
      </c>
      <c r="AC211" s="257" t="str">
        <f t="shared" si="51"/>
        <v/>
      </c>
      <c r="AD211" s="193" t="str">
        <f t="shared" si="52"/>
        <v>CHECK DATES</v>
      </c>
      <c r="AE211" s="257" t="str">
        <f t="shared" si="53"/>
        <v/>
      </c>
      <c r="AF211" s="286">
        <v>0</v>
      </c>
      <c r="AG211" s="257">
        <f t="shared" si="54"/>
        <v>0</v>
      </c>
      <c r="AH211" s="257" t="str">
        <f t="shared" si="55"/>
        <v/>
      </c>
      <c r="AI211" s="257">
        <f t="shared" si="56"/>
        <v>0</v>
      </c>
    </row>
    <row r="212" spans="1:35" x14ac:dyDescent="0.3">
      <c r="A212" s="287">
        <v>200</v>
      </c>
      <c r="B212" s="156"/>
      <c r="C212" s="150"/>
      <c r="D212" s="152"/>
      <c r="E212" s="150"/>
      <c r="F212" s="150"/>
      <c r="G212" s="152"/>
      <c r="H212" s="154"/>
      <c r="I212" s="155"/>
      <c r="J212" s="159"/>
      <c r="K212" s="159"/>
      <c r="L212" s="337"/>
      <c r="M212" s="343" t="str">
        <f>IF(L212="","",LOOKUP(L212,'Work Programme'!$A$8:$A$207,'Work Programme'!$B$8:$B$207))</f>
        <v/>
      </c>
      <c r="N212" s="150"/>
      <c r="O212" s="151"/>
      <c r="P212" s="254" t="str">
        <f>IF(H212="","",VLOOKUP(H212,'Overview - Financial Statement'!$A$46:$B$60,2,FALSE))</f>
        <v/>
      </c>
      <c r="Q212" s="255" t="str">
        <f t="shared" si="43"/>
        <v/>
      </c>
      <c r="R212" s="153"/>
      <c r="S212" s="153"/>
      <c r="T212" s="238">
        <f t="shared" si="44"/>
        <v>0</v>
      </c>
      <c r="U212" s="193" t="s">
        <v>44</v>
      </c>
      <c r="V212" s="427"/>
      <c r="W212" s="193" t="str">
        <f t="shared" si="45"/>
        <v/>
      </c>
      <c r="X212" s="264" t="str">
        <f t="shared" si="46"/>
        <v>OK</v>
      </c>
      <c r="Y212" s="193" t="str">
        <f t="shared" si="47"/>
        <v/>
      </c>
      <c r="Z212" s="193" t="str">
        <f t="shared" si="48"/>
        <v/>
      </c>
      <c r="AA212" s="397" t="str">
        <f t="shared" si="49"/>
        <v/>
      </c>
      <c r="AB212" s="257" t="str">
        <f t="shared" si="50"/>
        <v/>
      </c>
      <c r="AC212" s="257" t="str">
        <f t="shared" si="51"/>
        <v/>
      </c>
      <c r="AD212" s="193" t="str">
        <f t="shared" si="52"/>
        <v>CHECK DATES</v>
      </c>
      <c r="AE212" s="257" t="str">
        <f t="shared" si="53"/>
        <v/>
      </c>
      <c r="AF212" s="286">
        <v>0</v>
      </c>
      <c r="AG212" s="257">
        <f t="shared" si="54"/>
        <v>0</v>
      </c>
      <c r="AH212" s="257" t="str">
        <f t="shared" si="55"/>
        <v/>
      </c>
      <c r="AI212" s="257">
        <f t="shared" si="56"/>
        <v>0</v>
      </c>
    </row>
    <row r="213" spans="1:35" x14ac:dyDescent="0.3">
      <c r="A213" s="287">
        <v>201</v>
      </c>
      <c r="B213" s="156"/>
      <c r="C213" s="150"/>
      <c r="D213" s="152"/>
      <c r="E213" s="150"/>
      <c r="F213" s="150"/>
      <c r="G213" s="152"/>
      <c r="H213" s="154"/>
      <c r="I213" s="155"/>
      <c r="J213" s="159"/>
      <c r="K213" s="159"/>
      <c r="L213" s="337"/>
      <c r="M213" s="343" t="str">
        <f>IF(L213="","",LOOKUP(L213,'Work Programme'!$A$8:$A$207,'Work Programme'!$B$8:$B$207))</f>
        <v/>
      </c>
      <c r="N213" s="150"/>
      <c r="O213" s="151"/>
      <c r="P213" s="254" t="str">
        <f>IF(H213="","",VLOOKUP(H213,'Overview - Financial Statement'!$A$46:$B$60,2,FALSE))</f>
        <v/>
      </c>
      <c r="Q213" s="255" t="str">
        <f t="shared" si="43"/>
        <v/>
      </c>
      <c r="R213" s="153"/>
      <c r="S213" s="153"/>
      <c r="T213" s="238">
        <f t="shared" si="44"/>
        <v>0</v>
      </c>
      <c r="U213" s="193" t="s">
        <v>44</v>
      </c>
      <c r="V213" s="427"/>
      <c r="W213" s="193" t="str">
        <f t="shared" si="45"/>
        <v/>
      </c>
      <c r="X213" s="264" t="str">
        <f t="shared" si="46"/>
        <v>OK</v>
      </c>
      <c r="Y213" s="193" t="str">
        <f t="shared" si="47"/>
        <v/>
      </c>
      <c r="Z213" s="193" t="str">
        <f t="shared" si="48"/>
        <v/>
      </c>
      <c r="AA213" s="397" t="str">
        <f t="shared" si="49"/>
        <v/>
      </c>
      <c r="AB213" s="257" t="str">
        <f t="shared" si="50"/>
        <v/>
      </c>
      <c r="AC213" s="257" t="str">
        <f t="shared" si="51"/>
        <v/>
      </c>
      <c r="AD213" s="193" t="str">
        <f t="shared" si="52"/>
        <v>CHECK DATES</v>
      </c>
      <c r="AE213" s="257" t="str">
        <f t="shared" si="53"/>
        <v/>
      </c>
      <c r="AF213" s="286">
        <v>0</v>
      </c>
      <c r="AG213" s="257">
        <f t="shared" si="54"/>
        <v>0</v>
      </c>
      <c r="AH213" s="257" t="str">
        <f t="shared" si="55"/>
        <v/>
      </c>
      <c r="AI213" s="257">
        <f t="shared" si="56"/>
        <v>0</v>
      </c>
    </row>
    <row r="214" spans="1:35" x14ac:dyDescent="0.3">
      <c r="A214" s="287">
        <v>202</v>
      </c>
      <c r="B214" s="156"/>
      <c r="C214" s="150"/>
      <c r="D214" s="152"/>
      <c r="E214" s="150"/>
      <c r="F214" s="150"/>
      <c r="G214" s="152"/>
      <c r="H214" s="154"/>
      <c r="I214" s="155"/>
      <c r="J214" s="159"/>
      <c r="K214" s="159"/>
      <c r="L214" s="337"/>
      <c r="M214" s="343" t="str">
        <f>IF(L214="","",LOOKUP(L214,'Work Programme'!$A$8:$A$207,'Work Programme'!$B$8:$B$207))</f>
        <v/>
      </c>
      <c r="N214" s="150"/>
      <c r="O214" s="151"/>
      <c r="P214" s="254" t="str">
        <f>IF(H214="","",VLOOKUP(H214,'Overview - Financial Statement'!$A$46:$B$60,2,FALSE))</f>
        <v/>
      </c>
      <c r="Q214" s="255" t="str">
        <f t="shared" si="43"/>
        <v/>
      </c>
      <c r="R214" s="153"/>
      <c r="S214" s="153"/>
      <c r="T214" s="238">
        <f t="shared" si="44"/>
        <v>0</v>
      </c>
      <c r="U214" s="193" t="s">
        <v>44</v>
      </c>
      <c r="V214" s="427"/>
      <c r="W214" s="193" t="str">
        <f t="shared" si="45"/>
        <v/>
      </c>
      <c r="X214" s="264" t="str">
        <f t="shared" si="46"/>
        <v>OK</v>
      </c>
      <c r="Y214" s="193" t="str">
        <f t="shared" si="47"/>
        <v/>
      </c>
      <c r="Z214" s="193" t="str">
        <f t="shared" si="48"/>
        <v/>
      </c>
      <c r="AA214" s="397" t="str">
        <f t="shared" si="49"/>
        <v/>
      </c>
      <c r="AB214" s="257" t="str">
        <f t="shared" si="50"/>
        <v/>
      </c>
      <c r="AC214" s="257" t="str">
        <f t="shared" si="51"/>
        <v/>
      </c>
      <c r="AD214" s="193" t="str">
        <f t="shared" si="52"/>
        <v>CHECK DATES</v>
      </c>
      <c r="AE214" s="257" t="str">
        <f t="shared" si="53"/>
        <v/>
      </c>
      <c r="AF214" s="286">
        <v>0</v>
      </c>
      <c r="AG214" s="257">
        <f t="shared" si="54"/>
        <v>0</v>
      </c>
      <c r="AH214" s="257" t="str">
        <f t="shared" si="55"/>
        <v/>
      </c>
      <c r="AI214" s="257">
        <f t="shared" si="56"/>
        <v>0</v>
      </c>
    </row>
    <row r="215" spans="1:35" x14ac:dyDescent="0.3">
      <c r="A215" s="287">
        <v>203</v>
      </c>
      <c r="B215" s="156"/>
      <c r="C215" s="150"/>
      <c r="D215" s="152"/>
      <c r="E215" s="150"/>
      <c r="F215" s="150"/>
      <c r="G215" s="152"/>
      <c r="H215" s="154"/>
      <c r="I215" s="155"/>
      <c r="J215" s="159"/>
      <c r="K215" s="159"/>
      <c r="L215" s="337"/>
      <c r="M215" s="343" t="str">
        <f>IF(L215="","",LOOKUP(L215,'Work Programme'!$A$8:$A$207,'Work Programme'!$B$8:$B$207))</f>
        <v/>
      </c>
      <c r="N215" s="150"/>
      <c r="O215" s="151"/>
      <c r="P215" s="254" t="str">
        <f>IF(H215="","",VLOOKUP(H215,'Overview - Financial Statement'!$A$46:$B$60,2,FALSE))</f>
        <v/>
      </c>
      <c r="Q215" s="255" t="str">
        <f t="shared" si="43"/>
        <v/>
      </c>
      <c r="R215" s="153"/>
      <c r="S215" s="153"/>
      <c r="T215" s="238">
        <f t="shared" si="44"/>
        <v>0</v>
      </c>
      <c r="U215" s="193" t="s">
        <v>44</v>
      </c>
      <c r="V215" s="427"/>
      <c r="W215" s="193" t="str">
        <f t="shared" si="45"/>
        <v/>
      </c>
      <c r="X215" s="264" t="str">
        <f t="shared" si="46"/>
        <v>OK</v>
      </c>
      <c r="Y215" s="193" t="str">
        <f t="shared" si="47"/>
        <v/>
      </c>
      <c r="Z215" s="193" t="str">
        <f t="shared" si="48"/>
        <v/>
      </c>
      <c r="AA215" s="397" t="str">
        <f t="shared" si="49"/>
        <v/>
      </c>
      <c r="AB215" s="257" t="str">
        <f t="shared" si="50"/>
        <v/>
      </c>
      <c r="AC215" s="257" t="str">
        <f t="shared" si="51"/>
        <v/>
      </c>
      <c r="AD215" s="193" t="str">
        <f t="shared" si="52"/>
        <v>CHECK DATES</v>
      </c>
      <c r="AE215" s="257" t="str">
        <f t="shared" si="53"/>
        <v/>
      </c>
      <c r="AF215" s="286">
        <v>0</v>
      </c>
      <c r="AG215" s="257">
        <f t="shared" si="54"/>
        <v>0</v>
      </c>
      <c r="AH215" s="257" t="str">
        <f t="shared" si="55"/>
        <v/>
      </c>
      <c r="AI215" s="257">
        <f t="shared" si="56"/>
        <v>0</v>
      </c>
    </row>
    <row r="216" spans="1:35" x14ac:dyDescent="0.3">
      <c r="A216" s="287">
        <v>204</v>
      </c>
      <c r="B216" s="156"/>
      <c r="C216" s="150"/>
      <c r="D216" s="152"/>
      <c r="E216" s="150"/>
      <c r="F216" s="150"/>
      <c r="G216" s="152"/>
      <c r="H216" s="154"/>
      <c r="I216" s="155"/>
      <c r="J216" s="159"/>
      <c r="K216" s="159"/>
      <c r="L216" s="337"/>
      <c r="M216" s="343" t="str">
        <f>IF(L216="","",LOOKUP(L216,'Work Programme'!$A$8:$A$207,'Work Programme'!$B$8:$B$207))</f>
        <v/>
      </c>
      <c r="N216" s="150"/>
      <c r="O216" s="151"/>
      <c r="P216" s="254" t="str">
        <f>IF(H216="","",VLOOKUP(H216,'Overview - Financial Statement'!$A$46:$B$60,2,FALSE))</f>
        <v/>
      </c>
      <c r="Q216" s="255" t="str">
        <f t="shared" si="43"/>
        <v/>
      </c>
      <c r="R216" s="153"/>
      <c r="S216" s="153"/>
      <c r="T216" s="238">
        <f t="shared" si="44"/>
        <v>0</v>
      </c>
      <c r="U216" s="193" t="s">
        <v>44</v>
      </c>
      <c r="V216" s="427"/>
      <c r="W216" s="193" t="str">
        <f t="shared" si="45"/>
        <v/>
      </c>
      <c r="X216" s="264" t="str">
        <f t="shared" si="46"/>
        <v>OK</v>
      </c>
      <c r="Y216" s="193" t="str">
        <f t="shared" si="47"/>
        <v/>
      </c>
      <c r="Z216" s="193" t="str">
        <f t="shared" si="48"/>
        <v/>
      </c>
      <c r="AA216" s="397" t="str">
        <f t="shared" si="49"/>
        <v/>
      </c>
      <c r="AB216" s="257" t="str">
        <f t="shared" si="50"/>
        <v/>
      </c>
      <c r="AC216" s="257" t="str">
        <f t="shared" si="51"/>
        <v/>
      </c>
      <c r="AD216" s="193" t="str">
        <f t="shared" si="52"/>
        <v>CHECK DATES</v>
      </c>
      <c r="AE216" s="257" t="str">
        <f t="shared" si="53"/>
        <v/>
      </c>
      <c r="AF216" s="286">
        <v>0</v>
      </c>
      <c r="AG216" s="257">
        <f t="shared" si="54"/>
        <v>0</v>
      </c>
      <c r="AH216" s="257" t="str">
        <f t="shared" si="55"/>
        <v/>
      </c>
      <c r="AI216" s="257">
        <f t="shared" si="56"/>
        <v>0</v>
      </c>
    </row>
    <row r="217" spans="1:35" x14ac:dyDescent="0.3">
      <c r="A217" s="287">
        <v>205</v>
      </c>
      <c r="B217" s="156"/>
      <c r="C217" s="150"/>
      <c r="D217" s="152"/>
      <c r="E217" s="150"/>
      <c r="F217" s="150"/>
      <c r="G217" s="152"/>
      <c r="H217" s="154"/>
      <c r="I217" s="155"/>
      <c r="J217" s="159"/>
      <c r="K217" s="159"/>
      <c r="L217" s="337"/>
      <c r="M217" s="343" t="str">
        <f>IF(L217="","",LOOKUP(L217,'Work Programme'!$A$8:$A$207,'Work Programme'!$B$8:$B$207))</f>
        <v/>
      </c>
      <c r="N217" s="150"/>
      <c r="O217" s="151"/>
      <c r="P217" s="254" t="str">
        <f>IF(H217="","",VLOOKUP(H217,'Overview - Financial Statement'!$A$46:$B$60,2,FALSE))</f>
        <v/>
      </c>
      <c r="Q217" s="255" t="str">
        <f t="shared" si="43"/>
        <v/>
      </c>
      <c r="R217" s="153"/>
      <c r="S217" s="153"/>
      <c r="T217" s="238">
        <f t="shared" si="44"/>
        <v>0</v>
      </c>
      <c r="U217" s="193" t="s">
        <v>44</v>
      </c>
      <c r="V217" s="427"/>
      <c r="W217" s="193" t="str">
        <f t="shared" si="45"/>
        <v/>
      </c>
      <c r="X217" s="264" t="str">
        <f t="shared" si="46"/>
        <v>OK</v>
      </c>
      <c r="Y217" s="193" t="str">
        <f t="shared" si="47"/>
        <v/>
      </c>
      <c r="Z217" s="193" t="str">
        <f t="shared" si="48"/>
        <v/>
      </c>
      <c r="AA217" s="397" t="str">
        <f t="shared" si="49"/>
        <v/>
      </c>
      <c r="AB217" s="257" t="str">
        <f t="shared" si="50"/>
        <v/>
      </c>
      <c r="AC217" s="257" t="str">
        <f t="shared" si="51"/>
        <v/>
      </c>
      <c r="AD217" s="193" t="str">
        <f t="shared" si="52"/>
        <v>CHECK DATES</v>
      </c>
      <c r="AE217" s="257" t="str">
        <f t="shared" si="53"/>
        <v/>
      </c>
      <c r="AF217" s="286">
        <v>0</v>
      </c>
      <c r="AG217" s="257">
        <f t="shared" si="54"/>
        <v>0</v>
      </c>
      <c r="AH217" s="257" t="str">
        <f t="shared" si="55"/>
        <v/>
      </c>
      <c r="AI217" s="257">
        <f t="shared" si="56"/>
        <v>0</v>
      </c>
    </row>
    <row r="218" spans="1:35" x14ac:dyDescent="0.3">
      <c r="A218" s="287">
        <v>206</v>
      </c>
      <c r="B218" s="156"/>
      <c r="C218" s="150"/>
      <c r="D218" s="152"/>
      <c r="E218" s="150"/>
      <c r="F218" s="150"/>
      <c r="G218" s="152"/>
      <c r="H218" s="154"/>
      <c r="I218" s="155"/>
      <c r="J218" s="159"/>
      <c r="K218" s="159"/>
      <c r="L218" s="337"/>
      <c r="M218" s="343" t="str">
        <f>IF(L218="","",LOOKUP(L218,'Work Programme'!$A$8:$A$207,'Work Programme'!$B$8:$B$207))</f>
        <v/>
      </c>
      <c r="N218" s="150"/>
      <c r="O218" s="151"/>
      <c r="P218" s="254" t="str">
        <f>IF(H218="","",VLOOKUP(H218,'Overview - Financial Statement'!$A$46:$B$60,2,FALSE))</f>
        <v/>
      </c>
      <c r="Q218" s="255" t="str">
        <f t="shared" si="43"/>
        <v/>
      </c>
      <c r="R218" s="153"/>
      <c r="S218" s="153"/>
      <c r="T218" s="238">
        <f t="shared" si="44"/>
        <v>0</v>
      </c>
      <c r="U218" s="193" t="s">
        <v>44</v>
      </c>
      <c r="V218" s="427"/>
      <c r="W218" s="193" t="str">
        <f t="shared" si="45"/>
        <v/>
      </c>
      <c r="X218" s="264" t="str">
        <f t="shared" si="46"/>
        <v>OK</v>
      </c>
      <c r="Y218" s="193" t="str">
        <f t="shared" si="47"/>
        <v/>
      </c>
      <c r="Z218" s="193" t="str">
        <f t="shared" si="48"/>
        <v/>
      </c>
      <c r="AA218" s="397" t="str">
        <f t="shared" si="49"/>
        <v/>
      </c>
      <c r="AB218" s="257" t="str">
        <f t="shared" si="50"/>
        <v/>
      </c>
      <c r="AC218" s="257" t="str">
        <f t="shared" si="51"/>
        <v/>
      </c>
      <c r="AD218" s="193" t="str">
        <f t="shared" si="52"/>
        <v>CHECK DATES</v>
      </c>
      <c r="AE218" s="257" t="str">
        <f t="shared" si="53"/>
        <v/>
      </c>
      <c r="AF218" s="286">
        <v>0</v>
      </c>
      <c r="AG218" s="257">
        <f t="shared" si="54"/>
        <v>0</v>
      </c>
      <c r="AH218" s="257" t="str">
        <f t="shared" si="55"/>
        <v/>
      </c>
      <c r="AI218" s="257">
        <f t="shared" si="56"/>
        <v>0</v>
      </c>
    </row>
    <row r="219" spans="1:35" x14ac:dyDescent="0.3">
      <c r="A219" s="287">
        <v>207</v>
      </c>
      <c r="B219" s="156"/>
      <c r="C219" s="150"/>
      <c r="D219" s="152"/>
      <c r="E219" s="150"/>
      <c r="F219" s="150"/>
      <c r="G219" s="152"/>
      <c r="H219" s="154"/>
      <c r="I219" s="155"/>
      <c r="J219" s="159"/>
      <c r="K219" s="159"/>
      <c r="L219" s="337"/>
      <c r="M219" s="343" t="str">
        <f>IF(L219="","",LOOKUP(L219,'Work Programme'!$A$8:$A$207,'Work Programme'!$B$8:$B$207))</f>
        <v/>
      </c>
      <c r="N219" s="150"/>
      <c r="O219" s="151"/>
      <c r="P219" s="254" t="str">
        <f>IF(H219="","",VLOOKUP(H219,'Overview - Financial Statement'!$A$46:$B$60,2,FALSE))</f>
        <v/>
      </c>
      <c r="Q219" s="255" t="str">
        <f t="shared" si="43"/>
        <v/>
      </c>
      <c r="R219" s="153"/>
      <c r="S219" s="153"/>
      <c r="T219" s="238">
        <f t="shared" si="44"/>
        <v>0</v>
      </c>
      <c r="U219" s="193" t="s">
        <v>44</v>
      </c>
      <c r="V219" s="427"/>
      <c r="W219" s="193" t="str">
        <f t="shared" si="45"/>
        <v/>
      </c>
      <c r="X219" s="264" t="str">
        <f t="shared" si="46"/>
        <v>OK</v>
      </c>
      <c r="Y219" s="193" t="str">
        <f t="shared" si="47"/>
        <v/>
      </c>
      <c r="Z219" s="193" t="str">
        <f t="shared" si="48"/>
        <v/>
      </c>
      <c r="AA219" s="397" t="str">
        <f t="shared" si="49"/>
        <v/>
      </c>
      <c r="AB219" s="257" t="str">
        <f t="shared" si="50"/>
        <v/>
      </c>
      <c r="AC219" s="257" t="str">
        <f t="shared" si="51"/>
        <v/>
      </c>
      <c r="AD219" s="193" t="str">
        <f t="shared" si="52"/>
        <v>CHECK DATES</v>
      </c>
      <c r="AE219" s="257" t="str">
        <f t="shared" si="53"/>
        <v/>
      </c>
      <c r="AF219" s="286">
        <v>0</v>
      </c>
      <c r="AG219" s="257">
        <f t="shared" si="54"/>
        <v>0</v>
      </c>
      <c r="AH219" s="257" t="str">
        <f t="shared" si="55"/>
        <v/>
      </c>
      <c r="AI219" s="257">
        <f t="shared" si="56"/>
        <v>0</v>
      </c>
    </row>
    <row r="220" spans="1:35" x14ac:dyDescent="0.3">
      <c r="A220" s="287">
        <v>208</v>
      </c>
      <c r="B220" s="156"/>
      <c r="C220" s="150"/>
      <c r="D220" s="152"/>
      <c r="E220" s="150"/>
      <c r="F220" s="150"/>
      <c r="G220" s="152"/>
      <c r="H220" s="154"/>
      <c r="I220" s="155"/>
      <c r="J220" s="159"/>
      <c r="K220" s="159"/>
      <c r="L220" s="337"/>
      <c r="M220" s="343" t="str">
        <f>IF(L220="","",LOOKUP(L220,'Work Programme'!$A$8:$A$207,'Work Programme'!$B$8:$B$207))</f>
        <v/>
      </c>
      <c r="N220" s="150"/>
      <c r="O220" s="151"/>
      <c r="P220" s="254" t="str">
        <f>IF(H220="","",VLOOKUP(H220,'Overview - Financial Statement'!$A$46:$B$60,2,FALSE))</f>
        <v/>
      </c>
      <c r="Q220" s="255" t="str">
        <f t="shared" si="43"/>
        <v/>
      </c>
      <c r="R220" s="153"/>
      <c r="S220" s="153"/>
      <c r="T220" s="238">
        <f t="shared" si="44"/>
        <v>0</v>
      </c>
      <c r="U220" s="193" t="s">
        <v>44</v>
      </c>
      <c r="V220" s="427"/>
      <c r="W220" s="193" t="str">
        <f t="shared" si="45"/>
        <v/>
      </c>
      <c r="X220" s="264" t="str">
        <f t="shared" si="46"/>
        <v>OK</v>
      </c>
      <c r="Y220" s="193" t="str">
        <f t="shared" si="47"/>
        <v/>
      </c>
      <c r="Z220" s="193" t="str">
        <f t="shared" si="48"/>
        <v/>
      </c>
      <c r="AA220" s="397" t="str">
        <f t="shared" si="49"/>
        <v/>
      </c>
      <c r="AB220" s="257" t="str">
        <f t="shared" si="50"/>
        <v/>
      </c>
      <c r="AC220" s="257" t="str">
        <f t="shared" si="51"/>
        <v/>
      </c>
      <c r="AD220" s="193" t="str">
        <f t="shared" si="52"/>
        <v>CHECK DATES</v>
      </c>
      <c r="AE220" s="257" t="str">
        <f t="shared" si="53"/>
        <v/>
      </c>
      <c r="AF220" s="286">
        <v>0</v>
      </c>
      <c r="AG220" s="257">
        <f t="shared" si="54"/>
        <v>0</v>
      </c>
      <c r="AH220" s="257" t="str">
        <f t="shared" si="55"/>
        <v/>
      </c>
      <c r="AI220" s="257">
        <f t="shared" si="56"/>
        <v>0</v>
      </c>
    </row>
    <row r="221" spans="1:35" x14ac:dyDescent="0.3">
      <c r="A221" s="287">
        <v>209</v>
      </c>
      <c r="B221" s="156"/>
      <c r="C221" s="150"/>
      <c r="D221" s="152"/>
      <c r="E221" s="150"/>
      <c r="F221" s="150"/>
      <c r="G221" s="152"/>
      <c r="H221" s="154"/>
      <c r="I221" s="155"/>
      <c r="J221" s="159"/>
      <c r="K221" s="159"/>
      <c r="L221" s="337"/>
      <c r="M221" s="343" t="str">
        <f>IF(L221="","",LOOKUP(L221,'Work Programme'!$A$8:$A$207,'Work Programme'!$B$8:$B$207))</f>
        <v/>
      </c>
      <c r="N221" s="150"/>
      <c r="O221" s="151"/>
      <c r="P221" s="254" t="str">
        <f>IF(H221="","",VLOOKUP(H221,'Overview - Financial Statement'!$A$46:$B$60,2,FALSE))</f>
        <v/>
      </c>
      <c r="Q221" s="255" t="str">
        <f t="shared" si="43"/>
        <v/>
      </c>
      <c r="R221" s="153"/>
      <c r="S221" s="153"/>
      <c r="T221" s="238">
        <f t="shared" si="44"/>
        <v>0</v>
      </c>
      <c r="U221" s="193" t="s">
        <v>44</v>
      </c>
      <c r="V221" s="427"/>
      <c r="W221" s="193" t="str">
        <f t="shared" si="45"/>
        <v/>
      </c>
      <c r="X221" s="264" t="str">
        <f t="shared" si="46"/>
        <v>OK</v>
      </c>
      <c r="Y221" s="193" t="str">
        <f t="shared" si="47"/>
        <v/>
      </c>
      <c r="Z221" s="193" t="str">
        <f t="shared" si="48"/>
        <v/>
      </c>
      <c r="AA221" s="397" t="str">
        <f t="shared" si="49"/>
        <v/>
      </c>
      <c r="AB221" s="257" t="str">
        <f t="shared" si="50"/>
        <v/>
      </c>
      <c r="AC221" s="257" t="str">
        <f t="shared" si="51"/>
        <v/>
      </c>
      <c r="AD221" s="193" t="str">
        <f t="shared" si="52"/>
        <v>CHECK DATES</v>
      </c>
      <c r="AE221" s="257" t="str">
        <f t="shared" si="53"/>
        <v/>
      </c>
      <c r="AF221" s="286">
        <v>0</v>
      </c>
      <c r="AG221" s="257">
        <f t="shared" si="54"/>
        <v>0</v>
      </c>
      <c r="AH221" s="257" t="str">
        <f t="shared" si="55"/>
        <v/>
      </c>
      <c r="AI221" s="257">
        <f t="shared" si="56"/>
        <v>0</v>
      </c>
    </row>
    <row r="222" spans="1:35" x14ac:dyDescent="0.3">
      <c r="A222" s="287">
        <v>210</v>
      </c>
      <c r="B222" s="156"/>
      <c r="C222" s="150"/>
      <c r="D222" s="152"/>
      <c r="E222" s="150"/>
      <c r="F222" s="150"/>
      <c r="G222" s="152"/>
      <c r="H222" s="154"/>
      <c r="I222" s="155"/>
      <c r="J222" s="159"/>
      <c r="K222" s="159"/>
      <c r="L222" s="337"/>
      <c r="M222" s="343" t="str">
        <f>IF(L222="","",LOOKUP(L222,'Work Programme'!$A$8:$A$207,'Work Programme'!$B$8:$B$207))</f>
        <v/>
      </c>
      <c r="N222" s="150"/>
      <c r="O222" s="151"/>
      <c r="P222" s="254" t="str">
        <f>IF(H222="","",VLOOKUP(H222,'Overview - Financial Statement'!$A$46:$B$60,2,FALSE))</f>
        <v/>
      </c>
      <c r="Q222" s="255" t="str">
        <f t="shared" si="43"/>
        <v/>
      </c>
      <c r="R222" s="153"/>
      <c r="S222" s="153"/>
      <c r="T222" s="238">
        <f t="shared" si="44"/>
        <v>0</v>
      </c>
      <c r="U222" s="193" t="s">
        <v>44</v>
      </c>
      <c r="V222" s="427"/>
      <c r="W222" s="193" t="str">
        <f t="shared" si="45"/>
        <v/>
      </c>
      <c r="X222" s="264" t="str">
        <f t="shared" si="46"/>
        <v>OK</v>
      </c>
      <c r="Y222" s="193" t="str">
        <f t="shared" si="47"/>
        <v/>
      </c>
      <c r="Z222" s="193" t="str">
        <f t="shared" si="48"/>
        <v/>
      </c>
      <c r="AA222" s="397" t="str">
        <f t="shared" si="49"/>
        <v/>
      </c>
      <c r="AB222" s="257" t="str">
        <f t="shared" si="50"/>
        <v/>
      </c>
      <c r="AC222" s="257" t="str">
        <f t="shared" si="51"/>
        <v/>
      </c>
      <c r="AD222" s="193" t="str">
        <f t="shared" si="52"/>
        <v>CHECK DATES</v>
      </c>
      <c r="AE222" s="257" t="str">
        <f t="shared" si="53"/>
        <v/>
      </c>
      <c r="AF222" s="286">
        <v>0</v>
      </c>
      <c r="AG222" s="257">
        <f t="shared" si="54"/>
        <v>0</v>
      </c>
      <c r="AH222" s="257" t="str">
        <f t="shared" si="55"/>
        <v/>
      </c>
      <c r="AI222" s="257">
        <f t="shared" si="56"/>
        <v>0</v>
      </c>
    </row>
    <row r="223" spans="1:35" x14ac:dyDescent="0.3">
      <c r="A223" s="287">
        <v>211</v>
      </c>
      <c r="B223" s="156"/>
      <c r="C223" s="150"/>
      <c r="D223" s="152"/>
      <c r="E223" s="150"/>
      <c r="F223" s="150"/>
      <c r="G223" s="152"/>
      <c r="H223" s="154"/>
      <c r="I223" s="155"/>
      <c r="J223" s="159"/>
      <c r="K223" s="159"/>
      <c r="L223" s="337"/>
      <c r="M223" s="343" t="str">
        <f>IF(L223="","",LOOKUP(L223,'Work Programme'!$A$8:$A$207,'Work Programme'!$B$8:$B$207))</f>
        <v/>
      </c>
      <c r="N223" s="150"/>
      <c r="O223" s="151"/>
      <c r="P223" s="254" t="str">
        <f>IF(H223="","",VLOOKUP(H223,'Overview - Financial Statement'!$A$46:$B$60,2,FALSE))</f>
        <v/>
      </c>
      <c r="Q223" s="255" t="str">
        <f t="shared" si="43"/>
        <v/>
      </c>
      <c r="R223" s="153"/>
      <c r="S223" s="153"/>
      <c r="T223" s="238">
        <f t="shared" si="44"/>
        <v>0</v>
      </c>
      <c r="U223" s="193" t="s">
        <v>44</v>
      </c>
      <c r="V223" s="427"/>
      <c r="W223" s="193" t="str">
        <f t="shared" si="45"/>
        <v/>
      </c>
      <c r="X223" s="264" t="str">
        <f t="shared" si="46"/>
        <v>OK</v>
      </c>
      <c r="Y223" s="193" t="str">
        <f t="shared" si="47"/>
        <v/>
      </c>
      <c r="Z223" s="193" t="str">
        <f t="shared" si="48"/>
        <v/>
      </c>
      <c r="AA223" s="397" t="str">
        <f t="shared" si="49"/>
        <v/>
      </c>
      <c r="AB223" s="257" t="str">
        <f t="shared" si="50"/>
        <v/>
      </c>
      <c r="AC223" s="257" t="str">
        <f t="shared" si="51"/>
        <v/>
      </c>
      <c r="AD223" s="193" t="str">
        <f t="shared" si="52"/>
        <v>CHECK DATES</v>
      </c>
      <c r="AE223" s="257" t="str">
        <f t="shared" si="53"/>
        <v/>
      </c>
      <c r="AF223" s="286">
        <v>0</v>
      </c>
      <c r="AG223" s="257">
        <f t="shared" si="54"/>
        <v>0</v>
      </c>
      <c r="AH223" s="257" t="str">
        <f t="shared" si="55"/>
        <v/>
      </c>
      <c r="AI223" s="257">
        <f t="shared" si="56"/>
        <v>0</v>
      </c>
    </row>
    <row r="224" spans="1:35" x14ac:dyDescent="0.3">
      <c r="A224" s="287">
        <v>212</v>
      </c>
      <c r="B224" s="156"/>
      <c r="C224" s="150"/>
      <c r="D224" s="152"/>
      <c r="E224" s="150"/>
      <c r="F224" s="150"/>
      <c r="G224" s="152"/>
      <c r="H224" s="154"/>
      <c r="I224" s="155"/>
      <c r="J224" s="159"/>
      <c r="K224" s="159"/>
      <c r="L224" s="337"/>
      <c r="M224" s="343" t="str">
        <f>IF(L224="","",LOOKUP(L224,'Work Programme'!$A$8:$A$207,'Work Programme'!$B$8:$B$207))</f>
        <v/>
      </c>
      <c r="N224" s="150"/>
      <c r="O224" s="151"/>
      <c r="P224" s="254" t="str">
        <f>IF(H224="","",VLOOKUP(H224,'Overview - Financial Statement'!$A$46:$B$60,2,FALSE))</f>
        <v/>
      </c>
      <c r="Q224" s="255" t="str">
        <f t="shared" si="43"/>
        <v/>
      </c>
      <c r="R224" s="153"/>
      <c r="S224" s="153"/>
      <c r="T224" s="238">
        <f t="shared" si="44"/>
        <v>0</v>
      </c>
      <c r="U224" s="193" t="s">
        <v>44</v>
      </c>
      <c r="V224" s="427"/>
      <c r="W224" s="193" t="str">
        <f t="shared" si="45"/>
        <v/>
      </c>
      <c r="X224" s="264" t="str">
        <f t="shared" si="46"/>
        <v>OK</v>
      </c>
      <c r="Y224" s="193" t="str">
        <f t="shared" si="47"/>
        <v/>
      </c>
      <c r="Z224" s="193" t="str">
        <f t="shared" si="48"/>
        <v/>
      </c>
      <c r="AA224" s="397" t="str">
        <f t="shared" si="49"/>
        <v/>
      </c>
      <c r="AB224" s="257" t="str">
        <f t="shared" si="50"/>
        <v/>
      </c>
      <c r="AC224" s="257" t="str">
        <f t="shared" si="51"/>
        <v/>
      </c>
      <c r="AD224" s="193" t="str">
        <f t="shared" si="52"/>
        <v>CHECK DATES</v>
      </c>
      <c r="AE224" s="257" t="str">
        <f t="shared" si="53"/>
        <v/>
      </c>
      <c r="AF224" s="286">
        <v>0</v>
      </c>
      <c r="AG224" s="257">
        <f t="shared" si="54"/>
        <v>0</v>
      </c>
      <c r="AH224" s="257" t="str">
        <f t="shared" si="55"/>
        <v/>
      </c>
      <c r="AI224" s="257">
        <f t="shared" si="56"/>
        <v>0</v>
      </c>
    </row>
    <row r="225" spans="1:35" x14ac:dyDescent="0.3">
      <c r="A225" s="287">
        <v>213</v>
      </c>
      <c r="B225" s="156"/>
      <c r="C225" s="150"/>
      <c r="D225" s="152"/>
      <c r="E225" s="150"/>
      <c r="F225" s="150"/>
      <c r="G225" s="152"/>
      <c r="H225" s="154"/>
      <c r="I225" s="155"/>
      <c r="J225" s="159"/>
      <c r="K225" s="159"/>
      <c r="L225" s="337"/>
      <c r="M225" s="343" t="str">
        <f>IF(L225="","",LOOKUP(L225,'Work Programme'!$A$8:$A$207,'Work Programme'!$B$8:$B$207))</f>
        <v/>
      </c>
      <c r="N225" s="150"/>
      <c r="O225" s="151"/>
      <c r="P225" s="254" t="str">
        <f>IF(H225="","",VLOOKUP(H225,'Overview - Financial Statement'!$A$46:$B$60,2,FALSE))</f>
        <v/>
      </c>
      <c r="Q225" s="255" t="str">
        <f t="shared" si="43"/>
        <v/>
      </c>
      <c r="R225" s="153"/>
      <c r="S225" s="153"/>
      <c r="T225" s="238">
        <f t="shared" si="44"/>
        <v>0</v>
      </c>
      <c r="U225" s="193" t="s">
        <v>44</v>
      </c>
      <c r="V225" s="427"/>
      <c r="W225" s="193" t="str">
        <f t="shared" si="45"/>
        <v/>
      </c>
      <c r="X225" s="264" t="str">
        <f t="shared" si="46"/>
        <v>OK</v>
      </c>
      <c r="Y225" s="193" t="str">
        <f t="shared" si="47"/>
        <v/>
      </c>
      <c r="Z225" s="193" t="str">
        <f t="shared" si="48"/>
        <v/>
      </c>
      <c r="AA225" s="397" t="str">
        <f t="shared" si="49"/>
        <v/>
      </c>
      <c r="AB225" s="257" t="str">
        <f t="shared" si="50"/>
        <v/>
      </c>
      <c r="AC225" s="257" t="str">
        <f t="shared" si="51"/>
        <v/>
      </c>
      <c r="AD225" s="193" t="str">
        <f t="shared" si="52"/>
        <v>CHECK DATES</v>
      </c>
      <c r="AE225" s="257" t="str">
        <f t="shared" si="53"/>
        <v/>
      </c>
      <c r="AF225" s="286">
        <v>0</v>
      </c>
      <c r="AG225" s="257">
        <f t="shared" si="54"/>
        <v>0</v>
      </c>
      <c r="AH225" s="257" t="str">
        <f t="shared" si="55"/>
        <v/>
      </c>
      <c r="AI225" s="257">
        <f t="shared" si="56"/>
        <v>0</v>
      </c>
    </row>
    <row r="226" spans="1:35" x14ac:dyDescent="0.3">
      <c r="A226" s="287">
        <v>214</v>
      </c>
      <c r="B226" s="156"/>
      <c r="C226" s="150"/>
      <c r="D226" s="152"/>
      <c r="E226" s="150"/>
      <c r="F226" s="150"/>
      <c r="G226" s="152"/>
      <c r="H226" s="154"/>
      <c r="I226" s="155"/>
      <c r="J226" s="159"/>
      <c r="K226" s="159"/>
      <c r="L226" s="337"/>
      <c r="M226" s="343" t="str">
        <f>IF(L226="","",LOOKUP(L226,'Work Programme'!$A$8:$A$207,'Work Programme'!$B$8:$B$207))</f>
        <v/>
      </c>
      <c r="N226" s="150"/>
      <c r="O226" s="151"/>
      <c r="P226" s="254" t="str">
        <f>IF(H226="","",VLOOKUP(H226,'Overview - Financial Statement'!$A$46:$B$60,2,FALSE))</f>
        <v/>
      </c>
      <c r="Q226" s="255" t="str">
        <f t="shared" si="43"/>
        <v/>
      </c>
      <c r="R226" s="153"/>
      <c r="S226" s="153"/>
      <c r="T226" s="238">
        <f t="shared" si="44"/>
        <v>0</v>
      </c>
      <c r="U226" s="193" t="s">
        <v>44</v>
      </c>
      <c r="V226" s="427"/>
      <c r="W226" s="193" t="str">
        <f t="shared" si="45"/>
        <v/>
      </c>
      <c r="X226" s="264" t="str">
        <f t="shared" si="46"/>
        <v>OK</v>
      </c>
      <c r="Y226" s="193" t="str">
        <f t="shared" si="47"/>
        <v/>
      </c>
      <c r="Z226" s="193" t="str">
        <f t="shared" si="48"/>
        <v/>
      </c>
      <c r="AA226" s="397" t="str">
        <f t="shared" si="49"/>
        <v/>
      </c>
      <c r="AB226" s="257" t="str">
        <f t="shared" si="50"/>
        <v/>
      </c>
      <c r="AC226" s="257" t="str">
        <f t="shared" si="51"/>
        <v/>
      </c>
      <c r="AD226" s="193" t="str">
        <f t="shared" si="52"/>
        <v>CHECK DATES</v>
      </c>
      <c r="AE226" s="257" t="str">
        <f t="shared" si="53"/>
        <v/>
      </c>
      <c r="AF226" s="286">
        <v>0</v>
      </c>
      <c r="AG226" s="257">
        <f t="shared" si="54"/>
        <v>0</v>
      </c>
      <c r="AH226" s="257" t="str">
        <f t="shared" si="55"/>
        <v/>
      </c>
      <c r="AI226" s="257">
        <f t="shared" si="56"/>
        <v>0</v>
      </c>
    </row>
    <row r="227" spans="1:35" x14ac:dyDescent="0.3">
      <c r="A227" s="287">
        <v>215</v>
      </c>
      <c r="B227" s="156"/>
      <c r="C227" s="150"/>
      <c r="D227" s="152"/>
      <c r="E227" s="150"/>
      <c r="F227" s="150"/>
      <c r="G227" s="152"/>
      <c r="H227" s="154"/>
      <c r="I227" s="155"/>
      <c r="J227" s="159"/>
      <c r="K227" s="159"/>
      <c r="L227" s="337"/>
      <c r="M227" s="343" t="str">
        <f>IF(L227="","",LOOKUP(L227,'Work Programme'!$A$8:$A$207,'Work Programme'!$B$8:$B$207))</f>
        <v/>
      </c>
      <c r="N227" s="150"/>
      <c r="O227" s="151"/>
      <c r="P227" s="254" t="str">
        <f>IF(H227="","",VLOOKUP(H227,'Overview - Financial Statement'!$A$46:$B$60,2,FALSE))</f>
        <v/>
      </c>
      <c r="Q227" s="255" t="str">
        <f t="shared" si="43"/>
        <v/>
      </c>
      <c r="R227" s="153"/>
      <c r="S227" s="153"/>
      <c r="T227" s="238">
        <f t="shared" si="44"/>
        <v>0</v>
      </c>
      <c r="U227" s="193" t="s">
        <v>44</v>
      </c>
      <c r="V227" s="427"/>
      <c r="W227" s="193" t="str">
        <f t="shared" si="45"/>
        <v/>
      </c>
      <c r="X227" s="264" t="str">
        <f t="shared" si="46"/>
        <v>OK</v>
      </c>
      <c r="Y227" s="193" t="str">
        <f t="shared" si="47"/>
        <v/>
      </c>
      <c r="Z227" s="193" t="str">
        <f t="shared" si="48"/>
        <v/>
      </c>
      <c r="AA227" s="397" t="str">
        <f t="shared" si="49"/>
        <v/>
      </c>
      <c r="AB227" s="257" t="str">
        <f t="shared" si="50"/>
        <v/>
      </c>
      <c r="AC227" s="257" t="str">
        <f t="shared" si="51"/>
        <v/>
      </c>
      <c r="AD227" s="193" t="str">
        <f t="shared" si="52"/>
        <v>CHECK DATES</v>
      </c>
      <c r="AE227" s="257" t="str">
        <f t="shared" si="53"/>
        <v/>
      </c>
      <c r="AF227" s="286">
        <v>0</v>
      </c>
      <c r="AG227" s="257">
        <f t="shared" si="54"/>
        <v>0</v>
      </c>
      <c r="AH227" s="257" t="str">
        <f t="shared" si="55"/>
        <v/>
      </c>
      <c r="AI227" s="257">
        <f t="shared" si="56"/>
        <v>0</v>
      </c>
    </row>
    <row r="228" spans="1:35" x14ac:dyDescent="0.3">
      <c r="A228" s="287">
        <v>216</v>
      </c>
      <c r="B228" s="156"/>
      <c r="C228" s="150"/>
      <c r="D228" s="152"/>
      <c r="E228" s="150"/>
      <c r="F228" s="150"/>
      <c r="G228" s="152"/>
      <c r="H228" s="154"/>
      <c r="I228" s="155"/>
      <c r="J228" s="159"/>
      <c r="K228" s="159"/>
      <c r="L228" s="337"/>
      <c r="M228" s="343" t="str">
        <f>IF(L228="","",LOOKUP(L228,'Work Programme'!$A$8:$A$207,'Work Programme'!$B$8:$B$207))</f>
        <v/>
      </c>
      <c r="N228" s="150"/>
      <c r="O228" s="151"/>
      <c r="P228" s="254" t="str">
        <f>IF(H228="","",VLOOKUP(H228,'Overview - Financial Statement'!$A$46:$B$60,2,FALSE))</f>
        <v/>
      </c>
      <c r="Q228" s="255" t="str">
        <f t="shared" si="43"/>
        <v/>
      </c>
      <c r="R228" s="153"/>
      <c r="S228" s="153"/>
      <c r="T228" s="238">
        <f t="shared" si="44"/>
        <v>0</v>
      </c>
      <c r="U228" s="193" t="s">
        <v>44</v>
      </c>
      <c r="V228" s="427"/>
      <c r="W228" s="193" t="str">
        <f t="shared" si="45"/>
        <v/>
      </c>
      <c r="X228" s="264" t="str">
        <f t="shared" si="46"/>
        <v>OK</v>
      </c>
      <c r="Y228" s="193" t="str">
        <f t="shared" si="47"/>
        <v/>
      </c>
      <c r="Z228" s="193" t="str">
        <f t="shared" si="48"/>
        <v/>
      </c>
      <c r="AA228" s="397" t="str">
        <f t="shared" si="49"/>
        <v/>
      </c>
      <c r="AB228" s="257" t="str">
        <f t="shared" si="50"/>
        <v/>
      </c>
      <c r="AC228" s="257" t="str">
        <f t="shared" si="51"/>
        <v/>
      </c>
      <c r="AD228" s="193" t="str">
        <f t="shared" si="52"/>
        <v>CHECK DATES</v>
      </c>
      <c r="AE228" s="257" t="str">
        <f t="shared" si="53"/>
        <v/>
      </c>
      <c r="AF228" s="286">
        <v>0</v>
      </c>
      <c r="AG228" s="257">
        <f t="shared" si="54"/>
        <v>0</v>
      </c>
      <c r="AH228" s="257" t="str">
        <f t="shared" si="55"/>
        <v/>
      </c>
      <c r="AI228" s="257">
        <f t="shared" si="56"/>
        <v>0</v>
      </c>
    </row>
    <row r="229" spans="1:35" x14ac:dyDescent="0.3">
      <c r="A229" s="287">
        <v>217</v>
      </c>
      <c r="B229" s="156"/>
      <c r="C229" s="150"/>
      <c r="D229" s="152"/>
      <c r="E229" s="150"/>
      <c r="F229" s="150"/>
      <c r="G229" s="152"/>
      <c r="H229" s="154"/>
      <c r="I229" s="155"/>
      <c r="J229" s="159"/>
      <c r="K229" s="159"/>
      <c r="L229" s="337"/>
      <c r="M229" s="343" t="str">
        <f>IF(L229="","",LOOKUP(L229,'Work Programme'!$A$8:$A$207,'Work Programme'!$B$8:$B$207))</f>
        <v/>
      </c>
      <c r="N229" s="150"/>
      <c r="O229" s="151"/>
      <c r="P229" s="254" t="str">
        <f>IF(H229="","",VLOOKUP(H229,'Overview - Financial Statement'!$A$46:$B$60,2,FALSE))</f>
        <v/>
      </c>
      <c r="Q229" s="255" t="str">
        <f t="shared" si="43"/>
        <v/>
      </c>
      <c r="R229" s="153"/>
      <c r="S229" s="153"/>
      <c r="T229" s="238">
        <f t="shared" si="44"/>
        <v>0</v>
      </c>
      <c r="U229" s="193" t="s">
        <v>44</v>
      </c>
      <c r="V229" s="427"/>
      <c r="W229" s="193" t="str">
        <f t="shared" si="45"/>
        <v/>
      </c>
      <c r="X229" s="264" t="str">
        <f t="shared" si="46"/>
        <v>OK</v>
      </c>
      <c r="Y229" s="193" t="str">
        <f t="shared" si="47"/>
        <v/>
      </c>
      <c r="Z229" s="193" t="str">
        <f t="shared" si="48"/>
        <v/>
      </c>
      <c r="AA229" s="397" t="str">
        <f t="shared" si="49"/>
        <v/>
      </c>
      <c r="AB229" s="257" t="str">
        <f t="shared" si="50"/>
        <v/>
      </c>
      <c r="AC229" s="257" t="str">
        <f t="shared" si="51"/>
        <v/>
      </c>
      <c r="AD229" s="193" t="str">
        <f t="shared" si="52"/>
        <v>CHECK DATES</v>
      </c>
      <c r="AE229" s="257" t="str">
        <f t="shared" si="53"/>
        <v/>
      </c>
      <c r="AF229" s="286">
        <v>0</v>
      </c>
      <c r="AG229" s="257">
        <f t="shared" si="54"/>
        <v>0</v>
      </c>
      <c r="AH229" s="257" t="str">
        <f t="shared" si="55"/>
        <v/>
      </c>
      <c r="AI229" s="257">
        <f t="shared" si="56"/>
        <v>0</v>
      </c>
    </row>
    <row r="230" spans="1:35" x14ac:dyDescent="0.3">
      <c r="A230" s="287">
        <v>218</v>
      </c>
      <c r="B230" s="156"/>
      <c r="C230" s="150"/>
      <c r="D230" s="152"/>
      <c r="E230" s="150"/>
      <c r="F230" s="150"/>
      <c r="G230" s="152"/>
      <c r="H230" s="154"/>
      <c r="I230" s="155"/>
      <c r="J230" s="159"/>
      <c r="K230" s="159"/>
      <c r="L230" s="337"/>
      <c r="M230" s="343" t="str">
        <f>IF(L230="","",LOOKUP(L230,'Work Programme'!$A$8:$A$207,'Work Programme'!$B$8:$B$207))</f>
        <v/>
      </c>
      <c r="N230" s="150"/>
      <c r="O230" s="151"/>
      <c r="P230" s="254" t="str">
        <f>IF(H230="","",VLOOKUP(H230,'Overview - Financial Statement'!$A$46:$B$60,2,FALSE))</f>
        <v/>
      </c>
      <c r="Q230" s="255" t="str">
        <f t="shared" si="43"/>
        <v/>
      </c>
      <c r="R230" s="153"/>
      <c r="S230" s="153"/>
      <c r="T230" s="238">
        <f t="shared" si="44"/>
        <v>0</v>
      </c>
      <c r="U230" s="193" t="s">
        <v>44</v>
      </c>
      <c r="V230" s="427"/>
      <c r="W230" s="193" t="str">
        <f t="shared" si="45"/>
        <v/>
      </c>
      <c r="X230" s="264" t="str">
        <f t="shared" si="46"/>
        <v>OK</v>
      </c>
      <c r="Y230" s="193" t="str">
        <f t="shared" si="47"/>
        <v/>
      </c>
      <c r="Z230" s="193" t="str">
        <f t="shared" si="48"/>
        <v/>
      </c>
      <c r="AA230" s="397" t="str">
        <f t="shared" si="49"/>
        <v/>
      </c>
      <c r="AB230" s="257" t="str">
        <f t="shared" si="50"/>
        <v/>
      </c>
      <c r="AC230" s="257" t="str">
        <f t="shared" si="51"/>
        <v/>
      </c>
      <c r="AD230" s="193" t="str">
        <f t="shared" si="52"/>
        <v>CHECK DATES</v>
      </c>
      <c r="AE230" s="257" t="str">
        <f t="shared" si="53"/>
        <v/>
      </c>
      <c r="AF230" s="286">
        <v>0</v>
      </c>
      <c r="AG230" s="257">
        <f t="shared" si="54"/>
        <v>0</v>
      </c>
      <c r="AH230" s="257" t="str">
        <f t="shared" si="55"/>
        <v/>
      </c>
      <c r="AI230" s="257">
        <f t="shared" si="56"/>
        <v>0</v>
      </c>
    </row>
    <row r="231" spans="1:35" x14ac:dyDescent="0.3">
      <c r="A231" s="287">
        <v>219</v>
      </c>
      <c r="B231" s="156"/>
      <c r="C231" s="150"/>
      <c r="D231" s="152"/>
      <c r="E231" s="150"/>
      <c r="F231" s="150"/>
      <c r="G231" s="152"/>
      <c r="H231" s="154"/>
      <c r="I231" s="155"/>
      <c r="J231" s="159"/>
      <c r="K231" s="159"/>
      <c r="L231" s="337"/>
      <c r="M231" s="343" t="str">
        <f>IF(L231="","",LOOKUP(L231,'Work Programme'!$A$8:$A$207,'Work Programme'!$B$8:$B$207))</f>
        <v/>
      </c>
      <c r="N231" s="150"/>
      <c r="O231" s="151"/>
      <c r="P231" s="254" t="str">
        <f>IF(H231="","",VLOOKUP(H231,'Overview - Financial Statement'!$A$46:$B$60,2,FALSE))</f>
        <v/>
      </c>
      <c r="Q231" s="255" t="str">
        <f t="shared" si="43"/>
        <v/>
      </c>
      <c r="R231" s="153"/>
      <c r="S231" s="153"/>
      <c r="T231" s="238">
        <f t="shared" si="44"/>
        <v>0</v>
      </c>
      <c r="U231" s="193" t="s">
        <v>44</v>
      </c>
      <c r="V231" s="427"/>
      <c r="W231" s="193" t="str">
        <f t="shared" si="45"/>
        <v/>
      </c>
      <c r="X231" s="264" t="str">
        <f t="shared" si="46"/>
        <v>OK</v>
      </c>
      <c r="Y231" s="193" t="str">
        <f t="shared" si="47"/>
        <v/>
      </c>
      <c r="Z231" s="193" t="str">
        <f t="shared" si="48"/>
        <v/>
      </c>
      <c r="AA231" s="397" t="str">
        <f t="shared" si="49"/>
        <v/>
      </c>
      <c r="AB231" s="257" t="str">
        <f t="shared" si="50"/>
        <v/>
      </c>
      <c r="AC231" s="257" t="str">
        <f t="shared" si="51"/>
        <v/>
      </c>
      <c r="AD231" s="193" t="str">
        <f t="shared" si="52"/>
        <v>CHECK DATES</v>
      </c>
      <c r="AE231" s="257" t="str">
        <f t="shared" si="53"/>
        <v/>
      </c>
      <c r="AF231" s="286">
        <v>0</v>
      </c>
      <c r="AG231" s="257">
        <f t="shared" si="54"/>
        <v>0</v>
      </c>
      <c r="AH231" s="257" t="str">
        <f t="shared" si="55"/>
        <v/>
      </c>
      <c r="AI231" s="257">
        <f t="shared" si="56"/>
        <v>0</v>
      </c>
    </row>
    <row r="232" spans="1:35" x14ac:dyDescent="0.3">
      <c r="A232" s="287">
        <v>220</v>
      </c>
      <c r="B232" s="156"/>
      <c r="C232" s="150"/>
      <c r="D232" s="152"/>
      <c r="E232" s="150"/>
      <c r="F232" s="150"/>
      <c r="G232" s="152"/>
      <c r="H232" s="154"/>
      <c r="I232" s="155"/>
      <c r="J232" s="159"/>
      <c r="K232" s="159"/>
      <c r="L232" s="337"/>
      <c r="M232" s="343" t="str">
        <f>IF(L232="","",LOOKUP(L232,'Work Programme'!$A$8:$A$207,'Work Programme'!$B$8:$B$207))</f>
        <v/>
      </c>
      <c r="N232" s="150"/>
      <c r="O232" s="151"/>
      <c r="P232" s="254" t="str">
        <f>IF(H232="","",VLOOKUP(H232,'Overview - Financial Statement'!$A$46:$B$60,2,FALSE))</f>
        <v/>
      </c>
      <c r="Q232" s="255" t="str">
        <f t="shared" si="43"/>
        <v/>
      </c>
      <c r="R232" s="153"/>
      <c r="S232" s="153"/>
      <c r="T232" s="238">
        <f t="shared" si="44"/>
        <v>0</v>
      </c>
      <c r="U232" s="193" t="s">
        <v>44</v>
      </c>
      <c r="V232" s="427"/>
      <c r="W232" s="193" t="str">
        <f t="shared" si="45"/>
        <v/>
      </c>
      <c r="X232" s="264" t="str">
        <f t="shared" si="46"/>
        <v>OK</v>
      </c>
      <c r="Y232" s="193" t="str">
        <f t="shared" si="47"/>
        <v/>
      </c>
      <c r="Z232" s="193" t="str">
        <f t="shared" si="48"/>
        <v/>
      </c>
      <c r="AA232" s="397" t="str">
        <f t="shared" si="49"/>
        <v/>
      </c>
      <c r="AB232" s="257" t="str">
        <f t="shared" si="50"/>
        <v/>
      </c>
      <c r="AC232" s="257" t="str">
        <f t="shared" si="51"/>
        <v/>
      </c>
      <c r="AD232" s="193" t="str">
        <f t="shared" si="52"/>
        <v>CHECK DATES</v>
      </c>
      <c r="AE232" s="257" t="str">
        <f t="shared" si="53"/>
        <v/>
      </c>
      <c r="AF232" s="286">
        <v>0</v>
      </c>
      <c r="AG232" s="257">
        <f t="shared" si="54"/>
        <v>0</v>
      </c>
      <c r="AH232" s="257" t="str">
        <f t="shared" si="55"/>
        <v/>
      </c>
      <c r="AI232" s="257">
        <f t="shared" si="56"/>
        <v>0</v>
      </c>
    </row>
    <row r="233" spans="1:35" x14ac:dyDescent="0.3">
      <c r="A233" s="287">
        <v>221</v>
      </c>
      <c r="B233" s="156"/>
      <c r="C233" s="150"/>
      <c r="D233" s="152"/>
      <c r="E233" s="150"/>
      <c r="F233" s="150"/>
      <c r="G233" s="152"/>
      <c r="H233" s="154"/>
      <c r="I233" s="155"/>
      <c r="J233" s="159"/>
      <c r="K233" s="159"/>
      <c r="L233" s="337"/>
      <c r="M233" s="343" t="str">
        <f>IF(L233="","",LOOKUP(L233,'Work Programme'!$A$8:$A$207,'Work Programme'!$B$8:$B$207))</f>
        <v/>
      </c>
      <c r="N233" s="150"/>
      <c r="O233" s="151"/>
      <c r="P233" s="254" t="str">
        <f>IF(H233="","",VLOOKUP(H233,'Overview - Financial Statement'!$A$46:$B$60,2,FALSE))</f>
        <v/>
      </c>
      <c r="Q233" s="255" t="str">
        <f t="shared" si="43"/>
        <v/>
      </c>
      <c r="R233" s="153"/>
      <c r="S233" s="153"/>
      <c r="T233" s="238">
        <f t="shared" si="44"/>
        <v>0</v>
      </c>
      <c r="U233" s="193" t="s">
        <v>44</v>
      </c>
      <c r="V233" s="427"/>
      <c r="W233" s="193" t="str">
        <f t="shared" si="45"/>
        <v/>
      </c>
      <c r="X233" s="264" t="str">
        <f t="shared" si="46"/>
        <v>OK</v>
      </c>
      <c r="Y233" s="193" t="str">
        <f t="shared" si="47"/>
        <v/>
      </c>
      <c r="Z233" s="193" t="str">
        <f t="shared" si="48"/>
        <v/>
      </c>
      <c r="AA233" s="397" t="str">
        <f t="shared" si="49"/>
        <v/>
      </c>
      <c r="AB233" s="257" t="str">
        <f t="shared" si="50"/>
        <v/>
      </c>
      <c r="AC233" s="257" t="str">
        <f t="shared" si="51"/>
        <v/>
      </c>
      <c r="AD233" s="193" t="str">
        <f t="shared" si="52"/>
        <v>CHECK DATES</v>
      </c>
      <c r="AE233" s="257" t="str">
        <f t="shared" si="53"/>
        <v/>
      </c>
      <c r="AF233" s="286">
        <v>0</v>
      </c>
      <c r="AG233" s="257">
        <f t="shared" si="54"/>
        <v>0</v>
      </c>
      <c r="AH233" s="257" t="str">
        <f t="shared" si="55"/>
        <v/>
      </c>
      <c r="AI233" s="257">
        <f t="shared" si="56"/>
        <v>0</v>
      </c>
    </row>
    <row r="234" spans="1:35" x14ac:dyDescent="0.3">
      <c r="A234" s="287">
        <v>222</v>
      </c>
      <c r="B234" s="156"/>
      <c r="C234" s="150"/>
      <c r="D234" s="152"/>
      <c r="E234" s="150"/>
      <c r="F234" s="150"/>
      <c r="G234" s="152"/>
      <c r="H234" s="154"/>
      <c r="I234" s="155"/>
      <c r="J234" s="159"/>
      <c r="K234" s="159"/>
      <c r="L234" s="337"/>
      <c r="M234" s="343" t="str">
        <f>IF(L234="","",LOOKUP(L234,'Work Programme'!$A$8:$A$207,'Work Programme'!$B$8:$B$207))</f>
        <v/>
      </c>
      <c r="N234" s="150"/>
      <c r="O234" s="151"/>
      <c r="P234" s="254" t="str">
        <f>IF(H234="","",VLOOKUP(H234,'Overview - Financial Statement'!$A$46:$B$60,2,FALSE))</f>
        <v/>
      </c>
      <c r="Q234" s="255" t="str">
        <f t="shared" si="43"/>
        <v/>
      </c>
      <c r="R234" s="153"/>
      <c r="S234" s="153"/>
      <c r="T234" s="238">
        <f t="shared" si="44"/>
        <v>0</v>
      </c>
      <c r="U234" s="193" t="s">
        <v>44</v>
      </c>
      <c r="V234" s="427"/>
      <c r="W234" s="193" t="str">
        <f t="shared" si="45"/>
        <v/>
      </c>
      <c r="X234" s="264" t="str">
        <f t="shared" si="46"/>
        <v>OK</v>
      </c>
      <c r="Y234" s="193" t="str">
        <f t="shared" si="47"/>
        <v/>
      </c>
      <c r="Z234" s="193" t="str">
        <f t="shared" si="48"/>
        <v/>
      </c>
      <c r="AA234" s="397" t="str">
        <f t="shared" si="49"/>
        <v/>
      </c>
      <c r="AB234" s="257" t="str">
        <f t="shared" si="50"/>
        <v/>
      </c>
      <c r="AC234" s="257" t="str">
        <f t="shared" si="51"/>
        <v/>
      </c>
      <c r="AD234" s="193" t="str">
        <f t="shared" si="52"/>
        <v>CHECK DATES</v>
      </c>
      <c r="AE234" s="257" t="str">
        <f t="shared" si="53"/>
        <v/>
      </c>
      <c r="AF234" s="286">
        <v>0</v>
      </c>
      <c r="AG234" s="257">
        <f t="shared" si="54"/>
        <v>0</v>
      </c>
      <c r="AH234" s="257" t="str">
        <f t="shared" si="55"/>
        <v/>
      </c>
      <c r="AI234" s="257">
        <f t="shared" si="56"/>
        <v>0</v>
      </c>
    </row>
    <row r="235" spans="1:35" x14ac:dyDescent="0.3">
      <c r="A235" s="287">
        <v>223</v>
      </c>
      <c r="B235" s="156"/>
      <c r="C235" s="150"/>
      <c r="D235" s="152"/>
      <c r="E235" s="150"/>
      <c r="F235" s="150"/>
      <c r="G235" s="152"/>
      <c r="H235" s="154"/>
      <c r="I235" s="155"/>
      <c r="J235" s="159"/>
      <c r="K235" s="159"/>
      <c r="L235" s="337"/>
      <c r="M235" s="343" t="str">
        <f>IF(L235="","",LOOKUP(L235,'Work Programme'!$A$8:$A$207,'Work Programme'!$B$8:$B$207))</f>
        <v/>
      </c>
      <c r="N235" s="150"/>
      <c r="O235" s="151"/>
      <c r="P235" s="254" t="str">
        <f>IF(H235="","",VLOOKUP(H235,'Overview - Financial Statement'!$A$46:$B$60,2,FALSE))</f>
        <v/>
      </c>
      <c r="Q235" s="255" t="str">
        <f t="shared" si="43"/>
        <v/>
      </c>
      <c r="R235" s="153"/>
      <c r="S235" s="153"/>
      <c r="T235" s="238">
        <f t="shared" si="44"/>
        <v>0</v>
      </c>
      <c r="U235" s="193" t="s">
        <v>44</v>
      </c>
      <c r="V235" s="427"/>
      <c r="W235" s="193" t="str">
        <f t="shared" si="45"/>
        <v/>
      </c>
      <c r="X235" s="264" t="str">
        <f t="shared" si="46"/>
        <v>OK</v>
      </c>
      <c r="Y235" s="193" t="str">
        <f t="shared" si="47"/>
        <v/>
      </c>
      <c r="Z235" s="193" t="str">
        <f t="shared" si="48"/>
        <v/>
      </c>
      <c r="AA235" s="397" t="str">
        <f t="shared" si="49"/>
        <v/>
      </c>
      <c r="AB235" s="257" t="str">
        <f t="shared" si="50"/>
        <v/>
      </c>
      <c r="AC235" s="257" t="str">
        <f t="shared" si="51"/>
        <v/>
      </c>
      <c r="AD235" s="193" t="str">
        <f t="shared" si="52"/>
        <v>CHECK DATES</v>
      </c>
      <c r="AE235" s="257" t="str">
        <f t="shared" si="53"/>
        <v/>
      </c>
      <c r="AF235" s="286">
        <v>0</v>
      </c>
      <c r="AG235" s="257">
        <f t="shared" si="54"/>
        <v>0</v>
      </c>
      <c r="AH235" s="257" t="str">
        <f t="shared" si="55"/>
        <v/>
      </c>
      <c r="AI235" s="257">
        <f t="shared" si="56"/>
        <v>0</v>
      </c>
    </row>
    <row r="236" spans="1:35" x14ac:dyDescent="0.3">
      <c r="A236" s="287">
        <v>224</v>
      </c>
      <c r="B236" s="156"/>
      <c r="C236" s="150"/>
      <c r="D236" s="152"/>
      <c r="E236" s="150"/>
      <c r="F236" s="150"/>
      <c r="G236" s="152"/>
      <c r="H236" s="154"/>
      <c r="I236" s="155"/>
      <c r="J236" s="159"/>
      <c r="K236" s="159"/>
      <c r="L236" s="337"/>
      <c r="M236" s="343" t="str">
        <f>IF(L236="","",LOOKUP(L236,'Work Programme'!$A$8:$A$207,'Work Programme'!$B$8:$B$207))</f>
        <v/>
      </c>
      <c r="N236" s="150"/>
      <c r="O236" s="151"/>
      <c r="P236" s="254" t="str">
        <f>IF(H236="","",VLOOKUP(H236,'Overview - Financial Statement'!$A$46:$B$60,2,FALSE))</f>
        <v/>
      </c>
      <c r="Q236" s="255" t="str">
        <f t="shared" si="43"/>
        <v/>
      </c>
      <c r="R236" s="153"/>
      <c r="S236" s="153"/>
      <c r="T236" s="238">
        <f t="shared" si="44"/>
        <v>0</v>
      </c>
      <c r="U236" s="193" t="s">
        <v>44</v>
      </c>
      <c r="V236" s="427"/>
      <c r="W236" s="193" t="str">
        <f t="shared" si="45"/>
        <v/>
      </c>
      <c r="X236" s="264" t="str">
        <f t="shared" si="46"/>
        <v>OK</v>
      </c>
      <c r="Y236" s="193" t="str">
        <f t="shared" si="47"/>
        <v/>
      </c>
      <c r="Z236" s="193" t="str">
        <f t="shared" si="48"/>
        <v/>
      </c>
      <c r="AA236" s="397" t="str">
        <f t="shared" si="49"/>
        <v/>
      </c>
      <c r="AB236" s="257" t="str">
        <f t="shared" si="50"/>
        <v/>
      </c>
      <c r="AC236" s="257" t="str">
        <f t="shared" si="51"/>
        <v/>
      </c>
      <c r="AD236" s="193" t="str">
        <f t="shared" si="52"/>
        <v>CHECK DATES</v>
      </c>
      <c r="AE236" s="257" t="str">
        <f t="shared" si="53"/>
        <v/>
      </c>
      <c r="AF236" s="286">
        <v>0</v>
      </c>
      <c r="AG236" s="257">
        <f t="shared" si="54"/>
        <v>0</v>
      </c>
      <c r="AH236" s="257" t="str">
        <f t="shared" si="55"/>
        <v/>
      </c>
      <c r="AI236" s="257">
        <f t="shared" si="56"/>
        <v>0</v>
      </c>
    </row>
    <row r="237" spans="1:35" x14ac:dyDescent="0.3">
      <c r="A237" s="287">
        <v>225</v>
      </c>
      <c r="B237" s="156"/>
      <c r="C237" s="150"/>
      <c r="D237" s="152"/>
      <c r="E237" s="150"/>
      <c r="F237" s="150"/>
      <c r="G237" s="152"/>
      <c r="H237" s="154"/>
      <c r="I237" s="155"/>
      <c r="J237" s="159"/>
      <c r="K237" s="159"/>
      <c r="L237" s="337"/>
      <c r="M237" s="343" t="str">
        <f>IF(L237="","",LOOKUP(L237,'Work Programme'!$A$8:$A$207,'Work Programme'!$B$8:$B$207))</f>
        <v/>
      </c>
      <c r="N237" s="150"/>
      <c r="O237" s="151"/>
      <c r="P237" s="254" t="str">
        <f>IF(H237="","",VLOOKUP(H237,'Overview - Financial Statement'!$A$46:$B$60,2,FALSE))</f>
        <v/>
      </c>
      <c r="Q237" s="255" t="str">
        <f t="shared" si="43"/>
        <v/>
      </c>
      <c r="R237" s="153"/>
      <c r="S237" s="153"/>
      <c r="T237" s="238">
        <f t="shared" si="44"/>
        <v>0</v>
      </c>
      <c r="U237" s="193" t="s">
        <v>44</v>
      </c>
      <c r="V237" s="427"/>
      <c r="W237" s="193" t="str">
        <f t="shared" si="45"/>
        <v/>
      </c>
      <c r="X237" s="264" t="str">
        <f t="shared" si="46"/>
        <v>OK</v>
      </c>
      <c r="Y237" s="193" t="str">
        <f t="shared" si="47"/>
        <v/>
      </c>
      <c r="Z237" s="193" t="str">
        <f t="shared" si="48"/>
        <v/>
      </c>
      <c r="AA237" s="397" t="str">
        <f t="shared" si="49"/>
        <v/>
      </c>
      <c r="AB237" s="257" t="str">
        <f t="shared" si="50"/>
        <v/>
      </c>
      <c r="AC237" s="257" t="str">
        <f t="shared" si="51"/>
        <v/>
      </c>
      <c r="AD237" s="193" t="str">
        <f t="shared" si="52"/>
        <v>CHECK DATES</v>
      </c>
      <c r="AE237" s="257" t="str">
        <f t="shared" si="53"/>
        <v/>
      </c>
      <c r="AF237" s="286">
        <v>0</v>
      </c>
      <c r="AG237" s="257">
        <f t="shared" si="54"/>
        <v>0</v>
      </c>
      <c r="AH237" s="257" t="str">
        <f t="shared" si="55"/>
        <v/>
      </c>
      <c r="AI237" s="257">
        <f t="shared" si="56"/>
        <v>0</v>
      </c>
    </row>
    <row r="238" spans="1:35" x14ac:dyDescent="0.3">
      <c r="A238" s="287">
        <v>226</v>
      </c>
      <c r="B238" s="156"/>
      <c r="C238" s="150"/>
      <c r="D238" s="152"/>
      <c r="E238" s="150"/>
      <c r="F238" s="150"/>
      <c r="G238" s="152"/>
      <c r="H238" s="154"/>
      <c r="I238" s="155"/>
      <c r="J238" s="159"/>
      <c r="K238" s="159"/>
      <c r="L238" s="337"/>
      <c r="M238" s="343" t="str">
        <f>IF(L238="","",LOOKUP(L238,'Work Programme'!$A$8:$A$207,'Work Programme'!$B$8:$B$207))</f>
        <v/>
      </c>
      <c r="N238" s="150"/>
      <c r="O238" s="151"/>
      <c r="P238" s="254" t="str">
        <f>IF(H238="","",VLOOKUP(H238,'Overview - Financial Statement'!$A$46:$B$60,2,FALSE))</f>
        <v/>
      </c>
      <c r="Q238" s="255" t="str">
        <f t="shared" si="43"/>
        <v/>
      </c>
      <c r="R238" s="153"/>
      <c r="S238" s="153"/>
      <c r="T238" s="238">
        <f t="shared" si="44"/>
        <v>0</v>
      </c>
      <c r="U238" s="193" t="s">
        <v>44</v>
      </c>
      <c r="V238" s="427"/>
      <c r="W238" s="193" t="str">
        <f t="shared" si="45"/>
        <v/>
      </c>
      <c r="X238" s="264" t="str">
        <f t="shared" si="46"/>
        <v>OK</v>
      </c>
      <c r="Y238" s="193" t="str">
        <f t="shared" si="47"/>
        <v/>
      </c>
      <c r="Z238" s="193" t="str">
        <f t="shared" si="48"/>
        <v/>
      </c>
      <c r="AA238" s="397" t="str">
        <f t="shared" si="49"/>
        <v/>
      </c>
      <c r="AB238" s="257" t="str">
        <f t="shared" si="50"/>
        <v/>
      </c>
      <c r="AC238" s="257" t="str">
        <f t="shared" si="51"/>
        <v/>
      </c>
      <c r="AD238" s="193" t="str">
        <f t="shared" si="52"/>
        <v>CHECK DATES</v>
      </c>
      <c r="AE238" s="257" t="str">
        <f t="shared" si="53"/>
        <v/>
      </c>
      <c r="AF238" s="286">
        <v>0</v>
      </c>
      <c r="AG238" s="257">
        <f t="shared" si="54"/>
        <v>0</v>
      </c>
      <c r="AH238" s="257" t="str">
        <f t="shared" si="55"/>
        <v/>
      </c>
      <c r="AI238" s="257">
        <f t="shared" si="56"/>
        <v>0</v>
      </c>
    </row>
    <row r="239" spans="1:35" x14ac:dyDescent="0.3">
      <c r="A239" s="287">
        <v>227</v>
      </c>
      <c r="B239" s="156"/>
      <c r="C239" s="150"/>
      <c r="D239" s="152"/>
      <c r="E239" s="150"/>
      <c r="F239" s="150"/>
      <c r="G239" s="152"/>
      <c r="H239" s="154"/>
      <c r="I239" s="155"/>
      <c r="J239" s="159"/>
      <c r="K239" s="159"/>
      <c r="L239" s="337"/>
      <c r="M239" s="343" t="str">
        <f>IF(L239="","",LOOKUP(L239,'Work Programme'!$A$8:$A$207,'Work Programme'!$B$8:$B$207))</f>
        <v/>
      </c>
      <c r="N239" s="150"/>
      <c r="O239" s="151"/>
      <c r="P239" s="254" t="str">
        <f>IF(H239="","",VLOOKUP(H239,'Overview - Financial Statement'!$A$46:$B$60,2,FALSE))</f>
        <v/>
      </c>
      <c r="Q239" s="255" t="str">
        <f t="shared" si="43"/>
        <v/>
      </c>
      <c r="R239" s="153"/>
      <c r="S239" s="153"/>
      <c r="T239" s="238">
        <f t="shared" si="44"/>
        <v>0</v>
      </c>
      <c r="U239" s="193" t="s">
        <v>44</v>
      </c>
      <c r="V239" s="427"/>
      <c r="W239" s="193" t="str">
        <f t="shared" si="45"/>
        <v/>
      </c>
      <c r="X239" s="264" t="str">
        <f t="shared" si="46"/>
        <v>OK</v>
      </c>
      <c r="Y239" s="193" t="str">
        <f t="shared" si="47"/>
        <v/>
      </c>
      <c r="Z239" s="193" t="str">
        <f t="shared" si="48"/>
        <v/>
      </c>
      <c r="AA239" s="397" t="str">
        <f t="shared" si="49"/>
        <v/>
      </c>
      <c r="AB239" s="257" t="str">
        <f t="shared" si="50"/>
        <v/>
      </c>
      <c r="AC239" s="257" t="str">
        <f t="shared" si="51"/>
        <v/>
      </c>
      <c r="AD239" s="193" t="str">
        <f t="shared" si="52"/>
        <v>CHECK DATES</v>
      </c>
      <c r="AE239" s="257" t="str">
        <f t="shared" si="53"/>
        <v/>
      </c>
      <c r="AF239" s="286">
        <v>0</v>
      </c>
      <c r="AG239" s="257">
        <f t="shared" si="54"/>
        <v>0</v>
      </c>
      <c r="AH239" s="257" t="str">
        <f t="shared" si="55"/>
        <v/>
      </c>
      <c r="AI239" s="257">
        <f t="shared" si="56"/>
        <v>0</v>
      </c>
    </row>
    <row r="240" spans="1:35" x14ac:dyDescent="0.3">
      <c r="A240" s="287">
        <v>228</v>
      </c>
      <c r="B240" s="156"/>
      <c r="C240" s="150"/>
      <c r="D240" s="152"/>
      <c r="E240" s="150"/>
      <c r="F240" s="150"/>
      <c r="G240" s="152"/>
      <c r="H240" s="154"/>
      <c r="I240" s="155"/>
      <c r="J240" s="159"/>
      <c r="K240" s="159"/>
      <c r="L240" s="337"/>
      <c r="M240" s="343" t="str">
        <f>IF(L240="","",LOOKUP(L240,'Work Programme'!$A$8:$A$207,'Work Programme'!$B$8:$B$207))</f>
        <v/>
      </c>
      <c r="N240" s="150"/>
      <c r="O240" s="151"/>
      <c r="P240" s="254" t="str">
        <f>IF(H240="","",VLOOKUP(H240,'Overview - Financial Statement'!$A$46:$B$60,2,FALSE))</f>
        <v/>
      </c>
      <c r="Q240" s="255" t="str">
        <f t="shared" si="43"/>
        <v/>
      </c>
      <c r="R240" s="153"/>
      <c r="S240" s="153"/>
      <c r="T240" s="238">
        <f t="shared" si="44"/>
        <v>0</v>
      </c>
      <c r="U240" s="193" t="s">
        <v>44</v>
      </c>
      <c r="V240" s="427"/>
      <c r="W240" s="193" t="str">
        <f t="shared" si="45"/>
        <v/>
      </c>
      <c r="X240" s="264" t="str">
        <f t="shared" si="46"/>
        <v>OK</v>
      </c>
      <c r="Y240" s="193" t="str">
        <f t="shared" si="47"/>
        <v/>
      </c>
      <c r="Z240" s="193" t="str">
        <f t="shared" si="48"/>
        <v/>
      </c>
      <c r="AA240" s="397" t="str">
        <f t="shared" si="49"/>
        <v/>
      </c>
      <c r="AB240" s="257" t="str">
        <f t="shared" si="50"/>
        <v/>
      </c>
      <c r="AC240" s="257" t="str">
        <f t="shared" si="51"/>
        <v/>
      </c>
      <c r="AD240" s="193" t="str">
        <f t="shared" si="52"/>
        <v>CHECK DATES</v>
      </c>
      <c r="AE240" s="257" t="str">
        <f t="shared" si="53"/>
        <v/>
      </c>
      <c r="AF240" s="286">
        <v>0</v>
      </c>
      <c r="AG240" s="257">
        <f t="shared" si="54"/>
        <v>0</v>
      </c>
      <c r="AH240" s="257" t="str">
        <f t="shared" si="55"/>
        <v/>
      </c>
      <c r="AI240" s="257">
        <f t="shared" si="56"/>
        <v>0</v>
      </c>
    </row>
    <row r="241" spans="1:35" x14ac:dyDescent="0.3">
      <c r="A241" s="287">
        <v>229</v>
      </c>
      <c r="B241" s="156"/>
      <c r="C241" s="150"/>
      <c r="D241" s="152"/>
      <c r="E241" s="150"/>
      <c r="F241" s="150"/>
      <c r="G241" s="152"/>
      <c r="H241" s="154"/>
      <c r="I241" s="155"/>
      <c r="J241" s="159"/>
      <c r="K241" s="159"/>
      <c r="L241" s="337"/>
      <c r="M241" s="343" t="str">
        <f>IF(L241="","",LOOKUP(L241,'Work Programme'!$A$8:$A$207,'Work Programme'!$B$8:$B$207))</f>
        <v/>
      </c>
      <c r="N241" s="150"/>
      <c r="O241" s="151"/>
      <c r="P241" s="254" t="str">
        <f>IF(H241="","",VLOOKUP(H241,'Overview - Financial Statement'!$A$46:$B$60,2,FALSE))</f>
        <v/>
      </c>
      <c r="Q241" s="255" t="str">
        <f t="shared" si="43"/>
        <v/>
      </c>
      <c r="R241" s="153"/>
      <c r="S241" s="153"/>
      <c r="T241" s="238">
        <f t="shared" si="44"/>
        <v>0</v>
      </c>
      <c r="U241" s="193" t="s">
        <v>44</v>
      </c>
      <c r="V241" s="427"/>
      <c r="W241" s="193" t="str">
        <f t="shared" si="45"/>
        <v/>
      </c>
      <c r="X241" s="264" t="str">
        <f t="shared" si="46"/>
        <v>OK</v>
      </c>
      <c r="Y241" s="193" t="str">
        <f t="shared" si="47"/>
        <v/>
      </c>
      <c r="Z241" s="193" t="str">
        <f t="shared" si="48"/>
        <v/>
      </c>
      <c r="AA241" s="397" t="str">
        <f t="shared" si="49"/>
        <v/>
      </c>
      <c r="AB241" s="257" t="str">
        <f t="shared" si="50"/>
        <v/>
      </c>
      <c r="AC241" s="257" t="str">
        <f t="shared" si="51"/>
        <v/>
      </c>
      <c r="AD241" s="193" t="str">
        <f t="shared" si="52"/>
        <v>CHECK DATES</v>
      </c>
      <c r="AE241" s="257" t="str">
        <f t="shared" si="53"/>
        <v/>
      </c>
      <c r="AF241" s="286">
        <v>0</v>
      </c>
      <c r="AG241" s="257">
        <f t="shared" si="54"/>
        <v>0</v>
      </c>
      <c r="AH241" s="257" t="str">
        <f t="shared" si="55"/>
        <v/>
      </c>
      <c r="AI241" s="257">
        <f t="shared" si="56"/>
        <v>0</v>
      </c>
    </row>
    <row r="242" spans="1:35" x14ac:dyDescent="0.3">
      <c r="A242" s="287">
        <v>230</v>
      </c>
      <c r="B242" s="156"/>
      <c r="C242" s="150"/>
      <c r="D242" s="152"/>
      <c r="E242" s="150"/>
      <c r="F242" s="150"/>
      <c r="G242" s="152"/>
      <c r="H242" s="154"/>
      <c r="I242" s="155"/>
      <c r="J242" s="159"/>
      <c r="K242" s="159"/>
      <c r="L242" s="337"/>
      <c r="M242" s="343" t="str">
        <f>IF(L242="","",LOOKUP(L242,'Work Programme'!$A$8:$A$207,'Work Programme'!$B$8:$B$207))</f>
        <v/>
      </c>
      <c r="N242" s="150"/>
      <c r="O242" s="151"/>
      <c r="P242" s="254" t="str">
        <f>IF(H242="","",VLOOKUP(H242,'Overview - Financial Statement'!$A$46:$B$60,2,FALSE))</f>
        <v/>
      </c>
      <c r="Q242" s="255" t="str">
        <f t="shared" si="43"/>
        <v/>
      </c>
      <c r="R242" s="153"/>
      <c r="S242" s="153"/>
      <c r="T242" s="238">
        <f t="shared" si="44"/>
        <v>0</v>
      </c>
      <c r="U242" s="193" t="s">
        <v>44</v>
      </c>
      <c r="V242" s="427"/>
      <c r="W242" s="193" t="str">
        <f t="shared" si="45"/>
        <v/>
      </c>
      <c r="X242" s="264" t="str">
        <f t="shared" si="46"/>
        <v>OK</v>
      </c>
      <c r="Y242" s="193" t="str">
        <f t="shared" si="47"/>
        <v/>
      </c>
      <c r="Z242" s="193" t="str">
        <f t="shared" si="48"/>
        <v/>
      </c>
      <c r="AA242" s="397" t="str">
        <f t="shared" si="49"/>
        <v/>
      </c>
      <c r="AB242" s="257" t="str">
        <f t="shared" si="50"/>
        <v/>
      </c>
      <c r="AC242" s="257" t="str">
        <f t="shared" si="51"/>
        <v/>
      </c>
      <c r="AD242" s="193" t="str">
        <f t="shared" si="52"/>
        <v>CHECK DATES</v>
      </c>
      <c r="AE242" s="257" t="str">
        <f t="shared" si="53"/>
        <v/>
      </c>
      <c r="AF242" s="286">
        <v>0</v>
      </c>
      <c r="AG242" s="257">
        <f t="shared" si="54"/>
        <v>0</v>
      </c>
      <c r="AH242" s="257" t="str">
        <f t="shared" si="55"/>
        <v/>
      </c>
      <c r="AI242" s="257">
        <f t="shared" si="56"/>
        <v>0</v>
      </c>
    </row>
    <row r="243" spans="1:35" x14ac:dyDescent="0.3">
      <c r="A243" s="287">
        <v>231</v>
      </c>
      <c r="B243" s="156"/>
      <c r="C243" s="150"/>
      <c r="D243" s="152"/>
      <c r="E243" s="150"/>
      <c r="F243" s="150"/>
      <c r="G243" s="152"/>
      <c r="H243" s="154"/>
      <c r="I243" s="155"/>
      <c r="J243" s="159"/>
      <c r="K243" s="159"/>
      <c r="L243" s="337"/>
      <c r="M243" s="343" t="str">
        <f>IF(L243="","",LOOKUP(L243,'Work Programme'!$A$8:$A$207,'Work Programme'!$B$8:$B$207))</f>
        <v/>
      </c>
      <c r="N243" s="150"/>
      <c r="O243" s="151"/>
      <c r="P243" s="254" t="str">
        <f>IF(H243="","",VLOOKUP(H243,'Overview - Financial Statement'!$A$46:$B$60,2,FALSE))</f>
        <v/>
      </c>
      <c r="Q243" s="255" t="str">
        <f t="shared" si="43"/>
        <v/>
      </c>
      <c r="R243" s="153"/>
      <c r="S243" s="153"/>
      <c r="T243" s="238">
        <f t="shared" si="44"/>
        <v>0</v>
      </c>
      <c r="U243" s="193" t="s">
        <v>44</v>
      </c>
      <c r="V243" s="427"/>
      <c r="W243" s="193" t="str">
        <f t="shared" si="45"/>
        <v/>
      </c>
      <c r="X243" s="264" t="str">
        <f t="shared" si="46"/>
        <v>OK</v>
      </c>
      <c r="Y243" s="193" t="str">
        <f t="shared" si="47"/>
        <v/>
      </c>
      <c r="Z243" s="193" t="str">
        <f t="shared" si="48"/>
        <v/>
      </c>
      <c r="AA243" s="397" t="str">
        <f t="shared" si="49"/>
        <v/>
      </c>
      <c r="AB243" s="257" t="str">
        <f t="shared" si="50"/>
        <v/>
      </c>
      <c r="AC243" s="257" t="str">
        <f t="shared" si="51"/>
        <v/>
      </c>
      <c r="AD243" s="193" t="str">
        <f t="shared" si="52"/>
        <v>CHECK DATES</v>
      </c>
      <c r="AE243" s="257" t="str">
        <f t="shared" si="53"/>
        <v/>
      </c>
      <c r="AF243" s="286">
        <v>0</v>
      </c>
      <c r="AG243" s="257">
        <f t="shared" si="54"/>
        <v>0</v>
      </c>
      <c r="AH243" s="257" t="str">
        <f t="shared" si="55"/>
        <v/>
      </c>
      <c r="AI243" s="257">
        <f t="shared" si="56"/>
        <v>0</v>
      </c>
    </row>
    <row r="244" spans="1:35" x14ac:dyDescent="0.3">
      <c r="A244" s="287">
        <v>232</v>
      </c>
      <c r="B244" s="156"/>
      <c r="C244" s="150"/>
      <c r="D244" s="152"/>
      <c r="E244" s="150"/>
      <c r="F244" s="150"/>
      <c r="G244" s="152"/>
      <c r="H244" s="154"/>
      <c r="I244" s="155"/>
      <c r="J244" s="159"/>
      <c r="K244" s="159"/>
      <c r="L244" s="337"/>
      <c r="M244" s="343" t="str">
        <f>IF(L244="","",LOOKUP(L244,'Work Programme'!$A$8:$A$207,'Work Programme'!$B$8:$B$207))</f>
        <v/>
      </c>
      <c r="N244" s="150"/>
      <c r="O244" s="151"/>
      <c r="P244" s="254" t="str">
        <f>IF(H244="","",VLOOKUP(H244,'Overview - Financial Statement'!$A$46:$B$60,2,FALSE))</f>
        <v/>
      </c>
      <c r="Q244" s="255" t="str">
        <f t="shared" si="43"/>
        <v/>
      </c>
      <c r="R244" s="153"/>
      <c r="S244" s="153"/>
      <c r="T244" s="238">
        <f t="shared" si="44"/>
        <v>0</v>
      </c>
      <c r="U244" s="193" t="s">
        <v>44</v>
      </c>
      <c r="V244" s="427"/>
      <c r="W244" s="193" t="str">
        <f t="shared" si="45"/>
        <v/>
      </c>
      <c r="X244" s="264" t="str">
        <f t="shared" si="46"/>
        <v>OK</v>
      </c>
      <c r="Y244" s="193" t="str">
        <f t="shared" si="47"/>
        <v/>
      </c>
      <c r="Z244" s="193" t="str">
        <f t="shared" si="48"/>
        <v/>
      </c>
      <c r="AA244" s="397" t="str">
        <f t="shared" si="49"/>
        <v/>
      </c>
      <c r="AB244" s="257" t="str">
        <f t="shared" si="50"/>
        <v/>
      </c>
      <c r="AC244" s="257" t="str">
        <f t="shared" si="51"/>
        <v/>
      </c>
      <c r="AD244" s="193" t="str">
        <f t="shared" si="52"/>
        <v>CHECK DATES</v>
      </c>
      <c r="AE244" s="257" t="str">
        <f t="shared" si="53"/>
        <v/>
      </c>
      <c r="AF244" s="286">
        <v>0</v>
      </c>
      <c r="AG244" s="257">
        <f t="shared" si="54"/>
        <v>0</v>
      </c>
      <c r="AH244" s="257" t="str">
        <f t="shared" si="55"/>
        <v/>
      </c>
      <c r="AI244" s="257">
        <f t="shared" si="56"/>
        <v>0</v>
      </c>
    </row>
    <row r="245" spans="1:35" x14ac:dyDescent="0.3">
      <c r="A245" s="287">
        <v>233</v>
      </c>
      <c r="B245" s="156"/>
      <c r="C245" s="150"/>
      <c r="D245" s="152"/>
      <c r="E245" s="150"/>
      <c r="F245" s="150"/>
      <c r="G245" s="152"/>
      <c r="H245" s="154"/>
      <c r="I245" s="155"/>
      <c r="J245" s="159"/>
      <c r="K245" s="159"/>
      <c r="L245" s="337"/>
      <c r="M245" s="343" t="str">
        <f>IF(L245="","",LOOKUP(L245,'Work Programme'!$A$8:$A$207,'Work Programme'!$B$8:$B$207))</f>
        <v/>
      </c>
      <c r="N245" s="150"/>
      <c r="O245" s="151"/>
      <c r="P245" s="254" t="str">
        <f>IF(H245="","",VLOOKUP(H245,'Overview - Financial Statement'!$A$46:$B$60,2,FALSE))</f>
        <v/>
      </c>
      <c r="Q245" s="255" t="str">
        <f t="shared" si="43"/>
        <v/>
      </c>
      <c r="R245" s="153"/>
      <c r="S245" s="153"/>
      <c r="T245" s="238">
        <f t="shared" si="44"/>
        <v>0</v>
      </c>
      <c r="U245" s="193" t="s">
        <v>44</v>
      </c>
      <c r="V245" s="427"/>
      <c r="W245" s="193" t="str">
        <f t="shared" si="45"/>
        <v/>
      </c>
      <c r="X245" s="264" t="str">
        <f t="shared" si="46"/>
        <v>OK</v>
      </c>
      <c r="Y245" s="193" t="str">
        <f t="shared" si="47"/>
        <v/>
      </c>
      <c r="Z245" s="193" t="str">
        <f t="shared" si="48"/>
        <v/>
      </c>
      <c r="AA245" s="397" t="str">
        <f t="shared" si="49"/>
        <v/>
      </c>
      <c r="AB245" s="257" t="str">
        <f t="shared" si="50"/>
        <v/>
      </c>
      <c r="AC245" s="257" t="str">
        <f t="shared" si="51"/>
        <v/>
      </c>
      <c r="AD245" s="193" t="str">
        <f t="shared" si="52"/>
        <v>CHECK DATES</v>
      </c>
      <c r="AE245" s="257" t="str">
        <f t="shared" si="53"/>
        <v/>
      </c>
      <c r="AF245" s="286">
        <v>0</v>
      </c>
      <c r="AG245" s="257">
        <f t="shared" si="54"/>
        <v>0</v>
      </c>
      <c r="AH245" s="257" t="str">
        <f t="shared" si="55"/>
        <v/>
      </c>
      <c r="AI245" s="257">
        <f t="shared" si="56"/>
        <v>0</v>
      </c>
    </row>
    <row r="246" spans="1:35" x14ac:dyDescent="0.3">
      <c r="A246" s="287">
        <v>234</v>
      </c>
      <c r="B246" s="156"/>
      <c r="C246" s="150"/>
      <c r="D246" s="152"/>
      <c r="E246" s="150"/>
      <c r="F246" s="150"/>
      <c r="G246" s="152"/>
      <c r="H246" s="154"/>
      <c r="I246" s="155"/>
      <c r="J246" s="159"/>
      <c r="K246" s="159"/>
      <c r="L246" s="337"/>
      <c r="M246" s="343" t="str">
        <f>IF(L246="","",LOOKUP(L246,'Work Programme'!$A$8:$A$207,'Work Programme'!$B$8:$B$207))</f>
        <v/>
      </c>
      <c r="N246" s="150"/>
      <c r="O246" s="151"/>
      <c r="P246" s="254" t="str">
        <f>IF(H246="","",VLOOKUP(H246,'Overview - Financial Statement'!$A$46:$B$60,2,FALSE))</f>
        <v/>
      </c>
      <c r="Q246" s="255" t="str">
        <f t="shared" si="43"/>
        <v/>
      </c>
      <c r="R246" s="153"/>
      <c r="S246" s="153"/>
      <c r="T246" s="238">
        <f t="shared" si="44"/>
        <v>0</v>
      </c>
      <c r="U246" s="193" t="s">
        <v>44</v>
      </c>
      <c r="V246" s="427"/>
      <c r="W246" s="193" t="str">
        <f t="shared" si="45"/>
        <v/>
      </c>
      <c r="X246" s="264" t="str">
        <f t="shared" si="46"/>
        <v>OK</v>
      </c>
      <c r="Y246" s="193" t="str">
        <f t="shared" si="47"/>
        <v/>
      </c>
      <c r="Z246" s="193" t="str">
        <f t="shared" si="48"/>
        <v/>
      </c>
      <c r="AA246" s="397" t="str">
        <f t="shared" si="49"/>
        <v/>
      </c>
      <c r="AB246" s="257" t="str">
        <f t="shared" si="50"/>
        <v/>
      </c>
      <c r="AC246" s="257" t="str">
        <f t="shared" si="51"/>
        <v/>
      </c>
      <c r="AD246" s="193" t="str">
        <f t="shared" si="52"/>
        <v>CHECK DATES</v>
      </c>
      <c r="AE246" s="257" t="str">
        <f t="shared" si="53"/>
        <v/>
      </c>
      <c r="AF246" s="286">
        <v>0</v>
      </c>
      <c r="AG246" s="257">
        <f t="shared" si="54"/>
        <v>0</v>
      </c>
      <c r="AH246" s="257" t="str">
        <f t="shared" si="55"/>
        <v/>
      </c>
      <c r="AI246" s="257">
        <f t="shared" si="56"/>
        <v>0</v>
      </c>
    </row>
    <row r="247" spans="1:35" x14ac:dyDescent="0.3">
      <c r="A247" s="287">
        <v>235</v>
      </c>
      <c r="B247" s="156"/>
      <c r="C247" s="150"/>
      <c r="D247" s="152"/>
      <c r="E247" s="150"/>
      <c r="F247" s="150"/>
      <c r="G247" s="152"/>
      <c r="H247" s="154"/>
      <c r="I247" s="155"/>
      <c r="J247" s="159"/>
      <c r="K247" s="159"/>
      <c r="L247" s="337"/>
      <c r="M247" s="343" t="str">
        <f>IF(L247="","",LOOKUP(L247,'Work Programme'!$A$8:$A$207,'Work Programme'!$B$8:$B$207))</f>
        <v/>
      </c>
      <c r="N247" s="150"/>
      <c r="O247" s="151"/>
      <c r="P247" s="254" t="str">
        <f>IF(H247="","",VLOOKUP(H247,'Overview - Financial Statement'!$A$46:$B$60,2,FALSE))</f>
        <v/>
      </c>
      <c r="Q247" s="255" t="str">
        <f t="shared" si="43"/>
        <v/>
      </c>
      <c r="R247" s="153"/>
      <c r="S247" s="153"/>
      <c r="T247" s="238">
        <f t="shared" si="44"/>
        <v>0</v>
      </c>
      <c r="U247" s="193" t="s">
        <v>44</v>
      </c>
      <c r="V247" s="427"/>
      <c r="W247" s="193" t="str">
        <f t="shared" si="45"/>
        <v/>
      </c>
      <c r="X247" s="264" t="str">
        <f t="shared" si="46"/>
        <v>OK</v>
      </c>
      <c r="Y247" s="193" t="str">
        <f t="shared" si="47"/>
        <v/>
      </c>
      <c r="Z247" s="193" t="str">
        <f t="shared" si="48"/>
        <v/>
      </c>
      <c r="AA247" s="397" t="str">
        <f t="shared" si="49"/>
        <v/>
      </c>
      <c r="AB247" s="257" t="str">
        <f t="shared" si="50"/>
        <v/>
      </c>
      <c r="AC247" s="257" t="str">
        <f t="shared" si="51"/>
        <v/>
      </c>
      <c r="AD247" s="193" t="str">
        <f t="shared" si="52"/>
        <v>CHECK DATES</v>
      </c>
      <c r="AE247" s="257" t="str">
        <f t="shared" si="53"/>
        <v/>
      </c>
      <c r="AF247" s="286">
        <v>0</v>
      </c>
      <c r="AG247" s="257">
        <f t="shared" si="54"/>
        <v>0</v>
      </c>
      <c r="AH247" s="257" t="str">
        <f t="shared" si="55"/>
        <v/>
      </c>
      <c r="AI247" s="257">
        <f t="shared" si="56"/>
        <v>0</v>
      </c>
    </row>
    <row r="248" spans="1:35" x14ac:dyDescent="0.3">
      <c r="A248" s="287">
        <v>236</v>
      </c>
      <c r="B248" s="156"/>
      <c r="C248" s="150"/>
      <c r="D248" s="152"/>
      <c r="E248" s="150"/>
      <c r="F248" s="150"/>
      <c r="G248" s="152"/>
      <c r="H248" s="154"/>
      <c r="I248" s="155"/>
      <c r="J248" s="159"/>
      <c r="K248" s="159"/>
      <c r="L248" s="337"/>
      <c r="M248" s="343" t="str">
        <f>IF(L248="","",LOOKUP(L248,'Work Programme'!$A$8:$A$207,'Work Programme'!$B$8:$B$207))</f>
        <v/>
      </c>
      <c r="N248" s="150"/>
      <c r="O248" s="151"/>
      <c r="P248" s="254" t="str">
        <f>IF(H248="","",VLOOKUP(H248,'Overview - Financial Statement'!$A$46:$B$60,2,FALSE))</f>
        <v/>
      </c>
      <c r="Q248" s="255" t="str">
        <f t="shared" si="43"/>
        <v/>
      </c>
      <c r="R248" s="153"/>
      <c r="S248" s="153"/>
      <c r="T248" s="238">
        <f t="shared" si="44"/>
        <v>0</v>
      </c>
      <c r="U248" s="193" t="s">
        <v>44</v>
      </c>
      <c r="V248" s="427"/>
      <c r="W248" s="193" t="str">
        <f t="shared" si="45"/>
        <v/>
      </c>
      <c r="X248" s="264" t="str">
        <f t="shared" si="46"/>
        <v>OK</v>
      </c>
      <c r="Y248" s="193" t="str">
        <f t="shared" si="47"/>
        <v/>
      </c>
      <c r="Z248" s="193" t="str">
        <f t="shared" si="48"/>
        <v/>
      </c>
      <c r="AA248" s="397" t="str">
        <f t="shared" si="49"/>
        <v/>
      </c>
      <c r="AB248" s="257" t="str">
        <f t="shared" si="50"/>
        <v/>
      </c>
      <c r="AC248" s="257" t="str">
        <f t="shared" si="51"/>
        <v/>
      </c>
      <c r="AD248" s="193" t="str">
        <f t="shared" si="52"/>
        <v>CHECK DATES</v>
      </c>
      <c r="AE248" s="257" t="str">
        <f t="shared" si="53"/>
        <v/>
      </c>
      <c r="AF248" s="286">
        <v>0</v>
      </c>
      <c r="AG248" s="257">
        <f t="shared" si="54"/>
        <v>0</v>
      </c>
      <c r="AH248" s="257" t="str">
        <f t="shared" si="55"/>
        <v/>
      </c>
      <c r="AI248" s="257">
        <f t="shared" si="56"/>
        <v>0</v>
      </c>
    </row>
    <row r="249" spans="1:35" x14ac:dyDescent="0.3">
      <c r="A249" s="287">
        <v>237</v>
      </c>
      <c r="B249" s="156"/>
      <c r="C249" s="150"/>
      <c r="D249" s="152"/>
      <c r="E249" s="150"/>
      <c r="F249" s="150"/>
      <c r="G249" s="152"/>
      <c r="H249" s="154"/>
      <c r="I249" s="155"/>
      <c r="J249" s="159"/>
      <c r="K249" s="159"/>
      <c r="L249" s="337"/>
      <c r="M249" s="343" t="str">
        <f>IF(L249="","",LOOKUP(L249,'Work Programme'!$A$8:$A$207,'Work Programme'!$B$8:$B$207))</f>
        <v/>
      </c>
      <c r="N249" s="150"/>
      <c r="O249" s="151"/>
      <c r="P249" s="254" t="str">
        <f>IF(H249="","",VLOOKUP(H249,'Overview - Financial Statement'!$A$46:$B$60,2,FALSE))</f>
        <v/>
      </c>
      <c r="Q249" s="255" t="str">
        <f t="shared" si="43"/>
        <v/>
      </c>
      <c r="R249" s="153"/>
      <c r="S249" s="153"/>
      <c r="T249" s="238">
        <f t="shared" si="44"/>
        <v>0</v>
      </c>
      <c r="U249" s="193" t="s">
        <v>44</v>
      </c>
      <c r="V249" s="427"/>
      <c r="W249" s="193" t="str">
        <f t="shared" si="45"/>
        <v/>
      </c>
      <c r="X249" s="264" t="str">
        <f t="shared" si="46"/>
        <v>OK</v>
      </c>
      <c r="Y249" s="193" t="str">
        <f t="shared" si="47"/>
        <v/>
      </c>
      <c r="Z249" s="193" t="str">
        <f t="shared" si="48"/>
        <v/>
      </c>
      <c r="AA249" s="397" t="str">
        <f t="shared" si="49"/>
        <v/>
      </c>
      <c r="AB249" s="257" t="str">
        <f t="shared" si="50"/>
        <v/>
      </c>
      <c r="AC249" s="257" t="str">
        <f t="shared" si="51"/>
        <v/>
      </c>
      <c r="AD249" s="193" t="str">
        <f t="shared" si="52"/>
        <v>CHECK DATES</v>
      </c>
      <c r="AE249" s="257" t="str">
        <f t="shared" si="53"/>
        <v/>
      </c>
      <c r="AF249" s="286">
        <v>0</v>
      </c>
      <c r="AG249" s="257">
        <f t="shared" si="54"/>
        <v>0</v>
      </c>
      <c r="AH249" s="257" t="str">
        <f t="shared" si="55"/>
        <v/>
      </c>
      <c r="AI249" s="257">
        <f t="shared" si="56"/>
        <v>0</v>
      </c>
    </row>
    <row r="250" spans="1:35" x14ac:dyDescent="0.3">
      <c r="A250" s="287">
        <v>238</v>
      </c>
      <c r="B250" s="156"/>
      <c r="C250" s="150"/>
      <c r="D250" s="152"/>
      <c r="E250" s="150"/>
      <c r="F250" s="150"/>
      <c r="G250" s="152"/>
      <c r="H250" s="154"/>
      <c r="I250" s="155"/>
      <c r="J250" s="159"/>
      <c r="K250" s="159"/>
      <c r="L250" s="337"/>
      <c r="M250" s="343" t="str">
        <f>IF(L250="","",LOOKUP(L250,'Work Programme'!$A$8:$A$207,'Work Programme'!$B$8:$B$207))</f>
        <v/>
      </c>
      <c r="N250" s="150"/>
      <c r="O250" s="151"/>
      <c r="P250" s="254" t="str">
        <f>IF(H250="","",VLOOKUP(H250,'Overview - Financial Statement'!$A$46:$B$60,2,FALSE))</f>
        <v/>
      </c>
      <c r="Q250" s="255" t="str">
        <f t="shared" si="43"/>
        <v/>
      </c>
      <c r="R250" s="153"/>
      <c r="S250" s="153"/>
      <c r="T250" s="238">
        <f t="shared" si="44"/>
        <v>0</v>
      </c>
      <c r="U250" s="193" t="s">
        <v>44</v>
      </c>
      <c r="V250" s="427"/>
      <c r="W250" s="193" t="str">
        <f t="shared" si="45"/>
        <v/>
      </c>
      <c r="X250" s="264" t="str">
        <f t="shared" si="46"/>
        <v>OK</v>
      </c>
      <c r="Y250" s="193" t="str">
        <f t="shared" si="47"/>
        <v/>
      </c>
      <c r="Z250" s="193" t="str">
        <f t="shared" si="48"/>
        <v/>
      </c>
      <c r="AA250" s="397" t="str">
        <f t="shared" si="49"/>
        <v/>
      </c>
      <c r="AB250" s="257" t="str">
        <f t="shared" si="50"/>
        <v/>
      </c>
      <c r="AC250" s="257" t="str">
        <f t="shared" si="51"/>
        <v/>
      </c>
      <c r="AD250" s="193" t="str">
        <f t="shared" si="52"/>
        <v>CHECK DATES</v>
      </c>
      <c r="AE250" s="257" t="str">
        <f t="shared" si="53"/>
        <v/>
      </c>
      <c r="AF250" s="286">
        <v>0</v>
      </c>
      <c r="AG250" s="257">
        <f t="shared" si="54"/>
        <v>0</v>
      </c>
      <c r="AH250" s="257" t="str">
        <f t="shared" si="55"/>
        <v/>
      </c>
      <c r="AI250" s="257">
        <f t="shared" si="56"/>
        <v>0</v>
      </c>
    </row>
    <row r="251" spans="1:35" x14ac:dyDescent="0.3">
      <c r="A251" s="287">
        <v>239</v>
      </c>
      <c r="B251" s="156"/>
      <c r="C251" s="150"/>
      <c r="D251" s="152"/>
      <c r="E251" s="150"/>
      <c r="F251" s="150"/>
      <c r="G251" s="152"/>
      <c r="H251" s="154"/>
      <c r="I251" s="155"/>
      <c r="J251" s="159"/>
      <c r="K251" s="159"/>
      <c r="L251" s="337"/>
      <c r="M251" s="343" t="str">
        <f>IF(L251="","",LOOKUP(L251,'Work Programme'!$A$8:$A$207,'Work Programme'!$B$8:$B$207))</f>
        <v/>
      </c>
      <c r="N251" s="150"/>
      <c r="O251" s="151"/>
      <c r="P251" s="254" t="str">
        <f>IF(H251="","",VLOOKUP(H251,'Overview - Financial Statement'!$A$46:$B$60,2,FALSE))</f>
        <v/>
      </c>
      <c r="Q251" s="255" t="str">
        <f t="shared" si="43"/>
        <v/>
      </c>
      <c r="R251" s="153"/>
      <c r="S251" s="153"/>
      <c r="T251" s="238">
        <f t="shared" si="44"/>
        <v>0</v>
      </c>
      <c r="U251" s="193" t="s">
        <v>44</v>
      </c>
      <c r="V251" s="427"/>
      <c r="W251" s="193" t="str">
        <f t="shared" si="45"/>
        <v/>
      </c>
      <c r="X251" s="264" t="str">
        <f t="shared" si="46"/>
        <v>OK</v>
      </c>
      <c r="Y251" s="193" t="str">
        <f t="shared" si="47"/>
        <v/>
      </c>
      <c r="Z251" s="193" t="str">
        <f t="shared" si="48"/>
        <v/>
      </c>
      <c r="AA251" s="397" t="str">
        <f t="shared" si="49"/>
        <v/>
      </c>
      <c r="AB251" s="257" t="str">
        <f t="shared" si="50"/>
        <v/>
      </c>
      <c r="AC251" s="257" t="str">
        <f t="shared" si="51"/>
        <v/>
      </c>
      <c r="AD251" s="193" t="str">
        <f t="shared" si="52"/>
        <v>CHECK DATES</v>
      </c>
      <c r="AE251" s="257" t="str">
        <f t="shared" si="53"/>
        <v/>
      </c>
      <c r="AF251" s="286">
        <v>0</v>
      </c>
      <c r="AG251" s="257">
        <f t="shared" si="54"/>
        <v>0</v>
      </c>
      <c r="AH251" s="257" t="str">
        <f t="shared" si="55"/>
        <v/>
      </c>
      <c r="AI251" s="257">
        <f t="shared" si="56"/>
        <v>0</v>
      </c>
    </row>
    <row r="252" spans="1:35" x14ac:dyDescent="0.3">
      <c r="A252" s="287">
        <v>240</v>
      </c>
      <c r="B252" s="156"/>
      <c r="C252" s="150"/>
      <c r="D252" s="152"/>
      <c r="E252" s="150"/>
      <c r="F252" s="150"/>
      <c r="G252" s="152"/>
      <c r="H252" s="154"/>
      <c r="I252" s="155"/>
      <c r="J252" s="159"/>
      <c r="K252" s="159"/>
      <c r="L252" s="337"/>
      <c r="M252" s="343" t="str">
        <f>IF(L252="","",LOOKUP(L252,'Work Programme'!$A$8:$A$207,'Work Programme'!$B$8:$B$207))</f>
        <v/>
      </c>
      <c r="N252" s="150"/>
      <c r="O252" s="151"/>
      <c r="P252" s="254" t="str">
        <f>IF(H252="","",VLOOKUP(H252,'Overview - Financial Statement'!$A$46:$B$60,2,FALSE))</f>
        <v/>
      </c>
      <c r="Q252" s="255" t="str">
        <f t="shared" si="43"/>
        <v/>
      </c>
      <c r="R252" s="153"/>
      <c r="S252" s="153"/>
      <c r="T252" s="238">
        <f t="shared" si="44"/>
        <v>0</v>
      </c>
      <c r="U252" s="193" t="s">
        <v>44</v>
      </c>
      <c r="V252" s="427"/>
      <c r="W252" s="193" t="str">
        <f t="shared" si="45"/>
        <v/>
      </c>
      <c r="X252" s="264" t="str">
        <f t="shared" si="46"/>
        <v>OK</v>
      </c>
      <c r="Y252" s="193" t="str">
        <f t="shared" si="47"/>
        <v/>
      </c>
      <c r="Z252" s="193" t="str">
        <f t="shared" si="48"/>
        <v/>
      </c>
      <c r="AA252" s="397" t="str">
        <f t="shared" si="49"/>
        <v/>
      </c>
      <c r="AB252" s="257" t="str">
        <f t="shared" si="50"/>
        <v/>
      </c>
      <c r="AC252" s="257" t="str">
        <f t="shared" si="51"/>
        <v/>
      </c>
      <c r="AD252" s="193" t="str">
        <f t="shared" si="52"/>
        <v>CHECK DATES</v>
      </c>
      <c r="AE252" s="257" t="str">
        <f t="shared" si="53"/>
        <v/>
      </c>
      <c r="AF252" s="286">
        <v>0</v>
      </c>
      <c r="AG252" s="257">
        <f t="shared" si="54"/>
        <v>0</v>
      </c>
      <c r="AH252" s="257" t="str">
        <f t="shared" si="55"/>
        <v/>
      </c>
      <c r="AI252" s="257">
        <f t="shared" si="56"/>
        <v>0</v>
      </c>
    </row>
    <row r="253" spans="1:35" x14ac:dyDescent="0.3">
      <c r="A253" s="287">
        <v>241</v>
      </c>
      <c r="B253" s="156"/>
      <c r="C253" s="150"/>
      <c r="D253" s="152"/>
      <c r="E253" s="150"/>
      <c r="F253" s="150"/>
      <c r="G253" s="152"/>
      <c r="H253" s="154"/>
      <c r="I253" s="155"/>
      <c r="J253" s="159"/>
      <c r="K253" s="159"/>
      <c r="L253" s="337"/>
      <c r="M253" s="343" t="str">
        <f>IF(L253="","",LOOKUP(L253,'Work Programme'!$A$8:$A$207,'Work Programme'!$B$8:$B$207))</f>
        <v/>
      </c>
      <c r="N253" s="150"/>
      <c r="O253" s="151"/>
      <c r="P253" s="254" t="str">
        <f>IF(H253="","",VLOOKUP(H253,'Overview - Financial Statement'!$A$46:$B$60,2,FALSE))</f>
        <v/>
      </c>
      <c r="Q253" s="255" t="str">
        <f t="shared" si="43"/>
        <v/>
      </c>
      <c r="R253" s="153"/>
      <c r="S253" s="153"/>
      <c r="T253" s="238">
        <f t="shared" si="44"/>
        <v>0</v>
      </c>
      <c r="U253" s="193" t="s">
        <v>44</v>
      </c>
      <c r="V253" s="427"/>
      <c r="W253" s="193" t="str">
        <f t="shared" si="45"/>
        <v/>
      </c>
      <c r="X253" s="264" t="str">
        <f t="shared" si="46"/>
        <v>OK</v>
      </c>
      <c r="Y253" s="193" t="str">
        <f t="shared" si="47"/>
        <v/>
      </c>
      <c r="Z253" s="193" t="str">
        <f t="shared" si="48"/>
        <v/>
      </c>
      <c r="AA253" s="397" t="str">
        <f t="shared" si="49"/>
        <v/>
      </c>
      <c r="AB253" s="257" t="str">
        <f t="shared" si="50"/>
        <v/>
      </c>
      <c r="AC253" s="257" t="str">
        <f t="shared" si="51"/>
        <v/>
      </c>
      <c r="AD253" s="193" t="str">
        <f t="shared" si="52"/>
        <v>CHECK DATES</v>
      </c>
      <c r="AE253" s="257" t="str">
        <f t="shared" si="53"/>
        <v/>
      </c>
      <c r="AF253" s="286">
        <v>0</v>
      </c>
      <c r="AG253" s="257">
        <f t="shared" si="54"/>
        <v>0</v>
      </c>
      <c r="AH253" s="257" t="str">
        <f t="shared" si="55"/>
        <v/>
      </c>
      <c r="AI253" s="257">
        <f t="shared" si="56"/>
        <v>0</v>
      </c>
    </row>
    <row r="254" spans="1:35" x14ac:dyDescent="0.3">
      <c r="A254" s="287">
        <v>242</v>
      </c>
      <c r="B254" s="156"/>
      <c r="C254" s="150"/>
      <c r="D254" s="152"/>
      <c r="E254" s="150"/>
      <c r="F254" s="150"/>
      <c r="G254" s="152"/>
      <c r="H254" s="154"/>
      <c r="I254" s="155"/>
      <c r="J254" s="159"/>
      <c r="K254" s="159"/>
      <c r="L254" s="337"/>
      <c r="M254" s="343" t="str">
        <f>IF(L254="","",LOOKUP(L254,'Work Programme'!$A$8:$A$207,'Work Programme'!$B$8:$B$207))</f>
        <v/>
      </c>
      <c r="N254" s="150"/>
      <c r="O254" s="151"/>
      <c r="P254" s="254" t="str">
        <f>IF(H254="","",VLOOKUP(H254,'Overview - Financial Statement'!$A$46:$B$60,2,FALSE))</f>
        <v/>
      </c>
      <c r="Q254" s="255" t="str">
        <f t="shared" si="43"/>
        <v/>
      </c>
      <c r="R254" s="153"/>
      <c r="S254" s="153"/>
      <c r="T254" s="238">
        <f t="shared" si="44"/>
        <v>0</v>
      </c>
      <c r="U254" s="193" t="s">
        <v>44</v>
      </c>
      <c r="V254" s="427"/>
      <c r="W254" s="193" t="str">
        <f t="shared" si="45"/>
        <v/>
      </c>
      <c r="X254" s="264" t="str">
        <f t="shared" si="46"/>
        <v>OK</v>
      </c>
      <c r="Y254" s="193" t="str">
        <f t="shared" si="47"/>
        <v/>
      </c>
      <c r="Z254" s="193" t="str">
        <f t="shared" si="48"/>
        <v/>
      </c>
      <c r="AA254" s="397" t="str">
        <f t="shared" si="49"/>
        <v/>
      </c>
      <c r="AB254" s="257" t="str">
        <f t="shared" si="50"/>
        <v/>
      </c>
      <c r="AC254" s="257" t="str">
        <f t="shared" si="51"/>
        <v/>
      </c>
      <c r="AD254" s="193" t="str">
        <f t="shared" si="52"/>
        <v>CHECK DATES</v>
      </c>
      <c r="AE254" s="257" t="str">
        <f t="shared" si="53"/>
        <v/>
      </c>
      <c r="AF254" s="286">
        <v>0</v>
      </c>
      <c r="AG254" s="257">
        <f t="shared" si="54"/>
        <v>0</v>
      </c>
      <c r="AH254" s="257" t="str">
        <f t="shared" si="55"/>
        <v/>
      </c>
      <c r="AI254" s="257">
        <f t="shared" si="56"/>
        <v>0</v>
      </c>
    </row>
    <row r="255" spans="1:35" x14ac:dyDescent="0.3">
      <c r="A255" s="287">
        <v>243</v>
      </c>
      <c r="B255" s="156"/>
      <c r="C255" s="150"/>
      <c r="D255" s="152"/>
      <c r="E255" s="150"/>
      <c r="F255" s="150"/>
      <c r="G255" s="152"/>
      <c r="H255" s="154"/>
      <c r="I255" s="155"/>
      <c r="J255" s="159"/>
      <c r="K255" s="159"/>
      <c r="L255" s="337"/>
      <c r="M255" s="343" t="str">
        <f>IF(L255="","",LOOKUP(L255,'Work Programme'!$A$8:$A$207,'Work Programme'!$B$8:$B$207))</f>
        <v/>
      </c>
      <c r="N255" s="150"/>
      <c r="O255" s="151"/>
      <c r="P255" s="254" t="str">
        <f>IF(H255="","",VLOOKUP(H255,'Overview - Financial Statement'!$A$46:$B$60,2,FALSE))</f>
        <v/>
      </c>
      <c r="Q255" s="255" t="str">
        <f t="shared" si="43"/>
        <v/>
      </c>
      <c r="R255" s="153"/>
      <c r="S255" s="153"/>
      <c r="T255" s="238">
        <f t="shared" si="44"/>
        <v>0</v>
      </c>
      <c r="U255" s="193" t="s">
        <v>44</v>
      </c>
      <c r="V255" s="427"/>
      <c r="W255" s="193" t="str">
        <f t="shared" si="45"/>
        <v/>
      </c>
      <c r="X255" s="264" t="str">
        <f t="shared" si="46"/>
        <v>OK</v>
      </c>
      <c r="Y255" s="193" t="str">
        <f t="shared" si="47"/>
        <v/>
      </c>
      <c r="Z255" s="193" t="str">
        <f t="shared" si="48"/>
        <v/>
      </c>
      <c r="AA255" s="397" t="str">
        <f t="shared" si="49"/>
        <v/>
      </c>
      <c r="AB255" s="257" t="str">
        <f t="shared" si="50"/>
        <v/>
      </c>
      <c r="AC255" s="257" t="str">
        <f t="shared" si="51"/>
        <v/>
      </c>
      <c r="AD255" s="193" t="str">
        <f t="shared" si="52"/>
        <v>CHECK DATES</v>
      </c>
      <c r="AE255" s="257" t="str">
        <f t="shared" si="53"/>
        <v/>
      </c>
      <c r="AF255" s="286">
        <v>0</v>
      </c>
      <c r="AG255" s="257">
        <f t="shared" si="54"/>
        <v>0</v>
      </c>
      <c r="AH255" s="257" t="str">
        <f t="shared" si="55"/>
        <v/>
      </c>
      <c r="AI255" s="257">
        <f t="shared" si="56"/>
        <v>0</v>
      </c>
    </row>
    <row r="256" spans="1:35" x14ac:dyDescent="0.3">
      <c r="A256" s="287">
        <v>244</v>
      </c>
      <c r="B256" s="156"/>
      <c r="C256" s="150"/>
      <c r="D256" s="152"/>
      <c r="E256" s="150"/>
      <c r="F256" s="150"/>
      <c r="G256" s="152"/>
      <c r="H256" s="154"/>
      <c r="I256" s="155"/>
      <c r="J256" s="159"/>
      <c r="K256" s="159"/>
      <c r="L256" s="337"/>
      <c r="M256" s="343" t="str">
        <f>IF(L256="","",LOOKUP(L256,'Work Programme'!$A$8:$A$207,'Work Programme'!$B$8:$B$207))</f>
        <v/>
      </c>
      <c r="N256" s="150"/>
      <c r="O256" s="151"/>
      <c r="P256" s="254" t="str">
        <f>IF(H256="","",VLOOKUP(H256,'Overview - Financial Statement'!$A$46:$B$60,2,FALSE))</f>
        <v/>
      </c>
      <c r="Q256" s="255" t="str">
        <f t="shared" si="43"/>
        <v/>
      </c>
      <c r="R256" s="153"/>
      <c r="S256" s="153"/>
      <c r="T256" s="238">
        <f t="shared" si="44"/>
        <v>0</v>
      </c>
      <c r="U256" s="193" t="s">
        <v>44</v>
      </c>
      <c r="V256" s="427"/>
      <c r="W256" s="193" t="str">
        <f t="shared" si="45"/>
        <v/>
      </c>
      <c r="X256" s="264" t="str">
        <f t="shared" si="46"/>
        <v>OK</v>
      </c>
      <c r="Y256" s="193" t="str">
        <f t="shared" si="47"/>
        <v/>
      </c>
      <c r="Z256" s="193" t="str">
        <f t="shared" si="48"/>
        <v/>
      </c>
      <c r="AA256" s="397" t="str">
        <f t="shared" si="49"/>
        <v/>
      </c>
      <c r="AB256" s="257" t="str">
        <f t="shared" si="50"/>
        <v/>
      </c>
      <c r="AC256" s="257" t="str">
        <f t="shared" si="51"/>
        <v/>
      </c>
      <c r="AD256" s="193" t="str">
        <f t="shared" si="52"/>
        <v>CHECK DATES</v>
      </c>
      <c r="AE256" s="257" t="str">
        <f t="shared" si="53"/>
        <v/>
      </c>
      <c r="AF256" s="286">
        <v>0</v>
      </c>
      <c r="AG256" s="257">
        <f t="shared" si="54"/>
        <v>0</v>
      </c>
      <c r="AH256" s="257" t="str">
        <f t="shared" si="55"/>
        <v/>
      </c>
      <c r="AI256" s="257">
        <f t="shared" si="56"/>
        <v>0</v>
      </c>
    </row>
    <row r="257" spans="1:35" x14ac:dyDescent="0.3">
      <c r="A257" s="287">
        <v>245</v>
      </c>
      <c r="B257" s="156"/>
      <c r="C257" s="150"/>
      <c r="D257" s="152"/>
      <c r="E257" s="150"/>
      <c r="F257" s="150"/>
      <c r="G257" s="152"/>
      <c r="H257" s="154"/>
      <c r="I257" s="155"/>
      <c r="J257" s="159"/>
      <c r="K257" s="159"/>
      <c r="L257" s="337"/>
      <c r="M257" s="343" t="str">
        <f>IF(L257="","",LOOKUP(L257,'Work Programme'!$A$8:$A$207,'Work Programme'!$B$8:$B$207))</f>
        <v/>
      </c>
      <c r="N257" s="150"/>
      <c r="O257" s="151"/>
      <c r="P257" s="254" t="str">
        <f>IF(H257="","",VLOOKUP(H257,'Overview - Financial Statement'!$A$46:$B$60,2,FALSE))</f>
        <v/>
      </c>
      <c r="Q257" s="255" t="str">
        <f t="shared" si="43"/>
        <v/>
      </c>
      <c r="R257" s="153"/>
      <c r="S257" s="153"/>
      <c r="T257" s="238">
        <f t="shared" si="44"/>
        <v>0</v>
      </c>
      <c r="U257" s="193" t="s">
        <v>44</v>
      </c>
      <c r="V257" s="427"/>
      <c r="W257" s="193" t="str">
        <f t="shared" si="45"/>
        <v/>
      </c>
      <c r="X257" s="264" t="str">
        <f t="shared" si="46"/>
        <v>OK</v>
      </c>
      <c r="Y257" s="193" t="str">
        <f t="shared" si="47"/>
        <v/>
      </c>
      <c r="Z257" s="193" t="str">
        <f t="shared" si="48"/>
        <v/>
      </c>
      <c r="AA257" s="397" t="str">
        <f t="shared" si="49"/>
        <v/>
      </c>
      <c r="AB257" s="257" t="str">
        <f t="shared" si="50"/>
        <v/>
      </c>
      <c r="AC257" s="257" t="str">
        <f t="shared" si="51"/>
        <v/>
      </c>
      <c r="AD257" s="193" t="str">
        <f t="shared" si="52"/>
        <v>CHECK DATES</v>
      </c>
      <c r="AE257" s="257" t="str">
        <f t="shared" si="53"/>
        <v/>
      </c>
      <c r="AF257" s="286">
        <v>0</v>
      </c>
      <c r="AG257" s="257">
        <f t="shared" si="54"/>
        <v>0</v>
      </c>
      <c r="AH257" s="257" t="str">
        <f t="shared" si="55"/>
        <v/>
      </c>
      <c r="AI257" s="257">
        <f t="shared" si="56"/>
        <v>0</v>
      </c>
    </row>
    <row r="258" spans="1:35" x14ac:dyDescent="0.3">
      <c r="A258" s="287">
        <v>246</v>
      </c>
      <c r="B258" s="156"/>
      <c r="C258" s="150"/>
      <c r="D258" s="152"/>
      <c r="E258" s="150"/>
      <c r="F258" s="150"/>
      <c r="G258" s="152"/>
      <c r="H258" s="154"/>
      <c r="I258" s="155"/>
      <c r="J258" s="159"/>
      <c r="K258" s="159"/>
      <c r="L258" s="337"/>
      <c r="M258" s="343" t="str">
        <f>IF(L258="","",LOOKUP(L258,'Work Programme'!$A$8:$A$207,'Work Programme'!$B$8:$B$207))</f>
        <v/>
      </c>
      <c r="N258" s="150"/>
      <c r="O258" s="151"/>
      <c r="P258" s="254" t="str">
        <f>IF(H258="","",VLOOKUP(H258,'Overview - Financial Statement'!$A$46:$B$60,2,FALSE))</f>
        <v/>
      </c>
      <c r="Q258" s="255" t="str">
        <f t="shared" si="43"/>
        <v/>
      </c>
      <c r="R258" s="153"/>
      <c r="S258" s="153"/>
      <c r="T258" s="238">
        <f t="shared" si="44"/>
        <v>0</v>
      </c>
      <c r="U258" s="193" t="s">
        <v>44</v>
      </c>
      <c r="V258" s="427"/>
      <c r="W258" s="193" t="str">
        <f t="shared" si="45"/>
        <v/>
      </c>
      <c r="X258" s="264" t="str">
        <f t="shared" si="46"/>
        <v>OK</v>
      </c>
      <c r="Y258" s="193" t="str">
        <f t="shared" si="47"/>
        <v/>
      </c>
      <c r="Z258" s="193" t="str">
        <f t="shared" si="48"/>
        <v/>
      </c>
      <c r="AA258" s="397" t="str">
        <f t="shared" si="49"/>
        <v/>
      </c>
      <c r="AB258" s="257" t="str">
        <f t="shared" si="50"/>
        <v/>
      </c>
      <c r="AC258" s="257" t="str">
        <f t="shared" si="51"/>
        <v/>
      </c>
      <c r="AD258" s="193" t="str">
        <f t="shared" si="52"/>
        <v>CHECK DATES</v>
      </c>
      <c r="AE258" s="257" t="str">
        <f t="shared" si="53"/>
        <v/>
      </c>
      <c r="AF258" s="286">
        <v>0</v>
      </c>
      <c r="AG258" s="257">
        <f t="shared" si="54"/>
        <v>0</v>
      </c>
      <c r="AH258" s="257" t="str">
        <f t="shared" si="55"/>
        <v/>
      </c>
      <c r="AI258" s="257">
        <f t="shared" si="56"/>
        <v>0</v>
      </c>
    </row>
    <row r="259" spans="1:35" x14ac:dyDescent="0.3">
      <c r="A259" s="287">
        <v>247</v>
      </c>
      <c r="B259" s="156"/>
      <c r="C259" s="150"/>
      <c r="D259" s="152"/>
      <c r="E259" s="150"/>
      <c r="F259" s="150"/>
      <c r="G259" s="152"/>
      <c r="H259" s="154"/>
      <c r="I259" s="155"/>
      <c r="J259" s="159"/>
      <c r="K259" s="159"/>
      <c r="L259" s="337"/>
      <c r="M259" s="343" t="str">
        <f>IF(L259="","",LOOKUP(L259,'Work Programme'!$A$8:$A$207,'Work Programme'!$B$8:$B$207))</f>
        <v/>
      </c>
      <c r="N259" s="150"/>
      <c r="O259" s="151"/>
      <c r="P259" s="254" t="str">
        <f>IF(H259="","",VLOOKUP(H259,'Overview - Financial Statement'!$A$46:$B$60,2,FALSE))</f>
        <v/>
      </c>
      <c r="Q259" s="255" t="str">
        <f t="shared" si="43"/>
        <v/>
      </c>
      <c r="R259" s="153"/>
      <c r="S259" s="153"/>
      <c r="T259" s="238">
        <f t="shared" si="44"/>
        <v>0</v>
      </c>
      <c r="U259" s="193" t="s">
        <v>44</v>
      </c>
      <c r="V259" s="427"/>
      <c r="W259" s="193" t="str">
        <f t="shared" si="45"/>
        <v/>
      </c>
      <c r="X259" s="264" t="str">
        <f t="shared" si="46"/>
        <v>OK</v>
      </c>
      <c r="Y259" s="193" t="str">
        <f t="shared" si="47"/>
        <v/>
      </c>
      <c r="Z259" s="193" t="str">
        <f t="shared" si="48"/>
        <v/>
      </c>
      <c r="AA259" s="397" t="str">
        <f t="shared" si="49"/>
        <v/>
      </c>
      <c r="AB259" s="257" t="str">
        <f t="shared" si="50"/>
        <v/>
      </c>
      <c r="AC259" s="257" t="str">
        <f t="shared" si="51"/>
        <v/>
      </c>
      <c r="AD259" s="193" t="str">
        <f t="shared" si="52"/>
        <v>CHECK DATES</v>
      </c>
      <c r="AE259" s="257" t="str">
        <f t="shared" si="53"/>
        <v/>
      </c>
      <c r="AF259" s="286">
        <v>0</v>
      </c>
      <c r="AG259" s="257">
        <f t="shared" si="54"/>
        <v>0</v>
      </c>
      <c r="AH259" s="257" t="str">
        <f t="shared" si="55"/>
        <v/>
      </c>
      <c r="AI259" s="257">
        <f t="shared" si="56"/>
        <v>0</v>
      </c>
    </row>
    <row r="260" spans="1:35" x14ac:dyDescent="0.3">
      <c r="A260" s="287">
        <v>248</v>
      </c>
      <c r="B260" s="156"/>
      <c r="C260" s="150"/>
      <c r="D260" s="152"/>
      <c r="E260" s="150"/>
      <c r="F260" s="150"/>
      <c r="G260" s="152"/>
      <c r="H260" s="154"/>
      <c r="I260" s="155"/>
      <c r="J260" s="159"/>
      <c r="K260" s="159"/>
      <c r="L260" s="337"/>
      <c r="M260" s="343" t="str">
        <f>IF(L260="","",LOOKUP(L260,'Work Programme'!$A$8:$A$207,'Work Programme'!$B$8:$B$207))</f>
        <v/>
      </c>
      <c r="N260" s="150"/>
      <c r="O260" s="151"/>
      <c r="P260" s="254" t="str">
        <f>IF(H260="","",VLOOKUP(H260,'Overview - Financial Statement'!$A$46:$B$60,2,FALSE))</f>
        <v/>
      </c>
      <c r="Q260" s="255" t="str">
        <f t="shared" si="43"/>
        <v/>
      </c>
      <c r="R260" s="153"/>
      <c r="S260" s="153"/>
      <c r="T260" s="238">
        <f t="shared" si="44"/>
        <v>0</v>
      </c>
      <c r="U260" s="193" t="s">
        <v>44</v>
      </c>
      <c r="V260" s="427"/>
      <c r="W260" s="193" t="str">
        <f t="shared" si="45"/>
        <v/>
      </c>
      <c r="X260" s="264" t="str">
        <f t="shared" si="46"/>
        <v>OK</v>
      </c>
      <c r="Y260" s="193" t="str">
        <f t="shared" si="47"/>
        <v/>
      </c>
      <c r="Z260" s="193" t="str">
        <f t="shared" si="48"/>
        <v/>
      </c>
      <c r="AA260" s="397" t="str">
        <f t="shared" si="49"/>
        <v/>
      </c>
      <c r="AB260" s="257" t="str">
        <f t="shared" si="50"/>
        <v/>
      </c>
      <c r="AC260" s="257" t="str">
        <f t="shared" si="51"/>
        <v/>
      </c>
      <c r="AD260" s="193" t="str">
        <f t="shared" si="52"/>
        <v>CHECK DATES</v>
      </c>
      <c r="AE260" s="257" t="str">
        <f t="shared" si="53"/>
        <v/>
      </c>
      <c r="AF260" s="286">
        <v>0</v>
      </c>
      <c r="AG260" s="257">
        <f t="shared" si="54"/>
        <v>0</v>
      </c>
      <c r="AH260" s="257" t="str">
        <f t="shared" si="55"/>
        <v/>
      </c>
      <c r="AI260" s="257">
        <f t="shared" si="56"/>
        <v>0</v>
      </c>
    </row>
    <row r="261" spans="1:35" x14ac:dyDescent="0.3">
      <c r="A261" s="287">
        <v>249</v>
      </c>
      <c r="B261" s="156"/>
      <c r="C261" s="150"/>
      <c r="D261" s="152"/>
      <c r="E261" s="150"/>
      <c r="F261" s="150"/>
      <c r="G261" s="152"/>
      <c r="H261" s="154"/>
      <c r="I261" s="155"/>
      <c r="J261" s="159"/>
      <c r="K261" s="159"/>
      <c r="L261" s="337"/>
      <c r="M261" s="343" t="str">
        <f>IF(L261="","",LOOKUP(L261,'Work Programme'!$A$8:$A$207,'Work Programme'!$B$8:$B$207))</f>
        <v/>
      </c>
      <c r="N261" s="150"/>
      <c r="O261" s="151"/>
      <c r="P261" s="254" t="str">
        <f>IF(H261="","",VLOOKUP(H261,'Overview - Financial Statement'!$A$46:$B$60,2,FALSE))</f>
        <v/>
      </c>
      <c r="Q261" s="255" t="str">
        <f t="shared" si="43"/>
        <v/>
      </c>
      <c r="R261" s="153"/>
      <c r="S261" s="153"/>
      <c r="T261" s="238">
        <f t="shared" si="44"/>
        <v>0</v>
      </c>
      <c r="U261" s="193" t="s">
        <v>44</v>
      </c>
      <c r="V261" s="427"/>
      <c r="W261" s="193" t="str">
        <f t="shared" si="45"/>
        <v/>
      </c>
      <c r="X261" s="264" t="str">
        <f t="shared" si="46"/>
        <v>OK</v>
      </c>
      <c r="Y261" s="193" t="str">
        <f t="shared" si="47"/>
        <v/>
      </c>
      <c r="Z261" s="193" t="str">
        <f t="shared" si="48"/>
        <v/>
      </c>
      <c r="AA261" s="397" t="str">
        <f t="shared" si="49"/>
        <v/>
      </c>
      <c r="AB261" s="257" t="str">
        <f t="shared" si="50"/>
        <v/>
      </c>
      <c r="AC261" s="257" t="str">
        <f t="shared" si="51"/>
        <v/>
      </c>
      <c r="AD261" s="193" t="str">
        <f t="shared" si="52"/>
        <v>CHECK DATES</v>
      </c>
      <c r="AE261" s="257" t="str">
        <f t="shared" si="53"/>
        <v/>
      </c>
      <c r="AF261" s="286">
        <v>0</v>
      </c>
      <c r="AG261" s="257">
        <f t="shared" si="54"/>
        <v>0</v>
      </c>
      <c r="AH261" s="257" t="str">
        <f t="shared" si="55"/>
        <v/>
      </c>
      <c r="AI261" s="257">
        <f t="shared" si="56"/>
        <v>0</v>
      </c>
    </row>
    <row r="262" spans="1:35" x14ac:dyDescent="0.3">
      <c r="A262" s="287">
        <v>250</v>
      </c>
      <c r="B262" s="156"/>
      <c r="C262" s="150"/>
      <c r="D262" s="152"/>
      <c r="E262" s="150"/>
      <c r="F262" s="150"/>
      <c r="G262" s="152"/>
      <c r="H262" s="154"/>
      <c r="I262" s="155"/>
      <c r="J262" s="159"/>
      <c r="K262" s="159"/>
      <c r="L262" s="337"/>
      <c r="M262" s="343" t="str">
        <f>IF(L262="","",LOOKUP(L262,'Work Programme'!$A$8:$A$207,'Work Programme'!$B$8:$B$207))</f>
        <v/>
      </c>
      <c r="N262" s="150"/>
      <c r="O262" s="151"/>
      <c r="P262" s="254" t="str">
        <f>IF(H262="","",VLOOKUP(H262,'Overview - Financial Statement'!$A$46:$B$60,2,FALSE))</f>
        <v/>
      </c>
      <c r="Q262" s="255" t="str">
        <f t="shared" si="43"/>
        <v/>
      </c>
      <c r="R262" s="153"/>
      <c r="S262" s="153"/>
      <c r="T262" s="238">
        <f t="shared" si="44"/>
        <v>0</v>
      </c>
      <c r="U262" s="193" t="s">
        <v>44</v>
      </c>
      <c r="V262" s="427"/>
      <c r="W262" s="193" t="str">
        <f t="shared" si="45"/>
        <v/>
      </c>
      <c r="X262" s="264" t="str">
        <f t="shared" si="46"/>
        <v>OK</v>
      </c>
      <c r="Y262" s="193" t="str">
        <f t="shared" si="47"/>
        <v/>
      </c>
      <c r="Z262" s="193" t="str">
        <f t="shared" si="48"/>
        <v/>
      </c>
      <c r="AA262" s="397" t="str">
        <f t="shared" si="49"/>
        <v/>
      </c>
      <c r="AB262" s="257" t="str">
        <f t="shared" si="50"/>
        <v/>
      </c>
      <c r="AC262" s="257" t="str">
        <f t="shared" si="51"/>
        <v/>
      </c>
      <c r="AD262" s="193" t="str">
        <f t="shared" si="52"/>
        <v>CHECK DATES</v>
      </c>
      <c r="AE262" s="257" t="str">
        <f t="shared" si="53"/>
        <v/>
      </c>
      <c r="AF262" s="286">
        <v>0</v>
      </c>
      <c r="AG262" s="257">
        <f t="shared" si="54"/>
        <v>0</v>
      </c>
      <c r="AH262" s="257" t="str">
        <f t="shared" si="55"/>
        <v/>
      </c>
      <c r="AI262" s="257">
        <f t="shared" si="56"/>
        <v>0</v>
      </c>
    </row>
    <row r="263" spans="1:35" x14ac:dyDescent="0.3">
      <c r="A263" s="287">
        <v>251</v>
      </c>
      <c r="B263" s="156"/>
      <c r="C263" s="150"/>
      <c r="D263" s="152"/>
      <c r="E263" s="150"/>
      <c r="F263" s="150"/>
      <c r="G263" s="152"/>
      <c r="H263" s="154"/>
      <c r="I263" s="155"/>
      <c r="J263" s="159"/>
      <c r="K263" s="159"/>
      <c r="L263" s="337"/>
      <c r="M263" s="343" t="str">
        <f>IF(L263="","",LOOKUP(L263,'Work Programme'!$A$8:$A$207,'Work Programme'!$B$8:$B$207))</f>
        <v/>
      </c>
      <c r="N263" s="150"/>
      <c r="O263" s="151"/>
      <c r="P263" s="254" t="str">
        <f>IF(H263="","",VLOOKUP(H263,'Overview - Financial Statement'!$A$46:$B$60,2,FALSE))</f>
        <v/>
      </c>
      <c r="Q263" s="255" t="str">
        <f t="shared" si="43"/>
        <v/>
      </c>
      <c r="R263" s="153"/>
      <c r="S263" s="153"/>
      <c r="T263" s="238">
        <f t="shared" si="44"/>
        <v>0</v>
      </c>
      <c r="U263" s="193" t="s">
        <v>44</v>
      </c>
      <c r="V263" s="427"/>
      <c r="W263" s="193" t="str">
        <f t="shared" si="45"/>
        <v/>
      </c>
      <c r="X263" s="264" t="str">
        <f t="shared" si="46"/>
        <v>OK</v>
      </c>
      <c r="Y263" s="193" t="str">
        <f t="shared" si="47"/>
        <v/>
      </c>
      <c r="Z263" s="193" t="str">
        <f t="shared" si="48"/>
        <v/>
      </c>
      <c r="AA263" s="397" t="str">
        <f t="shared" si="49"/>
        <v/>
      </c>
      <c r="AB263" s="257" t="str">
        <f t="shared" si="50"/>
        <v/>
      </c>
      <c r="AC263" s="257" t="str">
        <f t="shared" si="51"/>
        <v/>
      </c>
      <c r="AD263" s="193" t="str">
        <f t="shared" si="52"/>
        <v>CHECK DATES</v>
      </c>
      <c r="AE263" s="257" t="str">
        <f t="shared" si="53"/>
        <v/>
      </c>
      <c r="AF263" s="286">
        <v>0</v>
      </c>
      <c r="AG263" s="257">
        <f t="shared" si="54"/>
        <v>0</v>
      </c>
      <c r="AH263" s="257" t="str">
        <f t="shared" si="55"/>
        <v/>
      </c>
      <c r="AI263" s="257">
        <f t="shared" si="56"/>
        <v>0</v>
      </c>
    </row>
    <row r="264" spans="1:35" x14ac:dyDescent="0.3">
      <c r="A264" s="287">
        <v>252</v>
      </c>
      <c r="B264" s="156"/>
      <c r="C264" s="150"/>
      <c r="D264" s="152"/>
      <c r="E264" s="150"/>
      <c r="F264" s="150"/>
      <c r="G264" s="152"/>
      <c r="H264" s="154"/>
      <c r="I264" s="155"/>
      <c r="J264" s="159"/>
      <c r="K264" s="159"/>
      <c r="L264" s="337"/>
      <c r="M264" s="343" t="str">
        <f>IF(L264="","",LOOKUP(L264,'Work Programme'!$A$8:$A$207,'Work Programme'!$B$8:$B$207))</f>
        <v/>
      </c>
      <c r="N264" s="150"/>
      <c r="O264" s="151"/>
      <c r="P264" s="254" t="str">
        <f>IF(H264="","",VLOOKUP(H264,'Overview - Financial Statement'!$A$46:$B$60,2,FALSE))</f>
        <v/>
      </c>
      <c r="Q264" s="255" t="str">
        <f t="shared" si="43"/>
        <v/>
      </c>
      <c r="R264" s="153"/>
      <c r="S264" s="153"/>
      <c r="T264" s="238">
        <f t="shared" si="44"/>
        <v>0</v>
      </c>
      <c r="U264" s="193" t="s">
        <v>44</v>
      </c>
      <c r="V264" s="427"/>
      <c r="W264" s="193" t="str">
        <f t="shared" si="45"/>
        <v/>
      </c>
      <c r="X264" s="264" t="str">
        <f t="shared" si="46"/>
        <v>OK</v>
      </c>
      <c r="Y264" s="193" t="str">
        <f t="shared" si="47"/>
        <v/>
      </c>
      <c r="Z264" s="193" t="str">
        <f t="shared" si="48"/>
        <v/>
      </c>
      <c r="AA264" s="397" t="str">
        <f t="shared" si="49"/>
        <v/>
      </c>
      <c r="AB264" s="257" t="str">
        <f t="shared" si="50"/>
        <v/>
      </c>
      <c r="AC264" s="257" t="str">
        <f t="shared" si="51"/>
        <v/>
      </c>
      <c r="AD264" s="193" t="str">
        <f t="shared" si="52"/>
        <v>CHECK DATES</v>
      </c>
      <c r="AE264" s="257" t="str">
        <f t="shared" si="53"/>
        <v/>
      </c>
      <c r="AF264" s="286">
        <v>0</v>
      </c>
      <c r="AG264" s="257">
        <f t="shared" si="54"/>
        <v>0</v>
      </c>
      <c r="AH264" s="257" t="str">
        <f t="shared" si="55"/>
        <v/>
      </c>
      <c r="AI264" s="257">
        <f t="shared" si="56"/>
        <v>0</v>
      </c>
    </row>
    <row r="265" spans="1:35" x14ac:dyDescent="0.3">
      <c r="A265" s="287">
        <v>253</v>
      </c>
      <c r="B265" s="156"/>
      <c r="C265" s="150"/>
      <c r="D265" s="152"/>
      <c r="E265" s="150"/>
      <c r="F265" s="150"/>
      <c r="G265" s="152"/>
      <c r="H265" s="154"/>
      <c r="I265" s="155"/>
      <c r="J265" s="159"/>
      <c r="K265" s="159"/>
      <c r="L265" s="337"/>
      <c r="M265" s="343" t="str">
        <f>IF(L265="","",LOOKUP(L265,'Work Programme'!$A$8:$A$207,'Work Programme'!$B$8:$B$207))</f>
        <v/>
      </c>
      <c r="N265" s="150"/>
      <c r="O265" s="151"/>
      <c r="P265" s="254" t="str">
        <f>IF(H265="","",VLOOKUP(H265,'Overview - Financial Statement'!$A$46:$B$60,2,FALSE))</f>
        <v/>
      </c>
      <c r="Q265" s="255" t="str">
        <f t="shared" si="43"/>
        <v/>
      </c>
      <c r="R265" s="153"/>
      <c r="S265" s="153"/>
      <c r="T265" s="238">
        <f t="shared" si="44"/>
        <v>0</v>
      </c>
      <c r="U265" s="193" t="s">
        <v>44</v>
      </c>
      <c r="V265" s="427"/>
      <c r="W265" s="193" t="str">
        <f t="shared" si="45"/>
        <v/>
      </c>
      <c r="X265" s="264" t="str">
        <f t="shared" si="46"/>
        <v>OK</v>
      </c>
      <c r="Y265" s="193" t="str">
        <f t="shared" si="47"/>
        <v/>
      </c>
      <c r="Z265" s="193" t="str">
        <f t="shared" si="48"/>
        <v/>
      </c>
      <c r="AA265" s="397" t="str">
        <f t="shared" si="49"/>
        <v/>
      </c>
      <c r="AB265" s="257" t="str">
        <f t="shared" si="50"/>
        <v/>
      </c>
      <c r="AC265" s="257" t="str">
        <f t="shared" si="51"/>
        <v/>
      </c>
      <c r="AD265" s="193" t="str">
        <f t="shared" si="52"/>
        <v>CHECK DATES</v>
      </c>
      <c r="AE265" s="257" t="str">
        <f t="shared" si="53"/>
        <v/>
      </c>
      <c r="AF265" s="286">
        <v>0</v>
      </c>
      <c r="AG265" s="257">
        <f t="shared" si="54"/>
        <v>0</v>
      </c>
      <c r="AH265" s="257" t="str">
        <f t="shared" si="55"/>
        <v/>
      </c>
      <c r="AI265" s="257">
        <f t="shared" si="56"/>
        <v>0</v>
      </c>
    </row>
    <row r="266" spans="1:35" x14ac:dyDescent="0.3">
      <c r="A266" s="287">
        <v>254</v>
      </c>
      <c r="B266" s="156"/>
      <c r="C266" s="150"/>
      <c r="D266" s="152"/>
      <c r="E266" s="150"/>
      <c r="F266" s="150"/>
      <c r="G266" s="152"/>
      <c r="H266" s="154"/>
      <c r="I266" s="155"/>
      <c r="J266" s="159"/>
      <c r="K266" s="159"/>
      <c r="L266" s="337"/>
      <c r="M266" s="343" t="str">
        <f>IF(L266="","",LOOKUP(L266,'Work Programme'!$A$8:$A$207,'Work Programme'!$B$8:$B$207))</f>
        <v/>
      </c>
      <c r="N266" s="150"/>
      <c r="O266" s="151"/>
      <c r="P266" s="254" t="str">
        <f>IF(H266="","",VLOOKUP(H266,'Overview - Financial Statement'!$A$46:$B$60,2,FALSE))</f>
        <v/>
      </c>
      <c r="Q266" s="255" t="str">
        <f t="shared" si="43"/>
        <v/>
      </c>
      <c r="R266" s="153"/>
      <c r="S266" s="153"/>
      <c r="T266" s="238">
        <f t="shared" si="44"/>
        <v>0</v>
      </c>
      <c r="U266" s="193" t="s">
        <v>44</v>
      </c>
      <c r="V266" s="427"/>
      <c r="W266" s="193" t="str">
        <f t="shared" si="45"/>
        <v/>
      </c>
      <c r="X266" s="264" t="str">
        <f t="shared" si="46"/>
        <v>OK</v>
      </c>
      <c r="Y266" s="193" t="str">
        <f t="shared" si="47"/>
        <v/>
      </c>
      <c r="Z266" s="193" t="str">
        <f t="shared" si="48"/>
        <v/>
      </c>
      <c r="AA266" s="397" t="str">
        <f t="shared" si="49"/>
        <v/>
      </c>
      <c r="AB266" s="257" t="str">
        <f t="shared" si="50"/>
        <v/>
      </c>
      <c r="AC266" s="257" t="str">
        <f t="shared" si="51"/>
        <v/>
      </c>
      <c r="AD266" s="193" t="str">
        <f t="shared" si="52"/>
        <v>CHECK DATES</v>
      </c>
      <c r="AE266" s="257" t="str">
        <f t="shared" si="53"/>
        <v/>
      </c>
      <c r="AF266" s="286">
        <v>0</v>
      </c>
      <c r="AG266" s="257">
        <f t="shared" si="54"/>
        <v>0</v>
      </c>
      <c r="AH266" s="257" t="str">
        <f t="shared" si="55"/>
        <v/>
      </c>
      <c r="AI266" s="257">
        <f t="shared" si="56"/>
        <v>0</v>
      </c>
    </row>
    <row r="267" spans="1:35" x14ac:dyDescent="0.3">
      <c r="A267" s="287">
        <v>255</v>
      </c>
      <c r="B267" s="156"/>
      <c r="C267" s="150"/>
      <c r="D267" s="152"/>
      <c r="E267" s="150"/>
      <c r="F267" s="150"/>
      <c r="G267" s="152"/>
      <c r="H267" s="154"/>
      <c r="I267" s="155"/>
      <c r="J267" s="159"/>
      <c r="K267" s="159"/>
      <c r="L267" s="337"/>
      <c r="M267" s="343" t="str">
        <f>IF(L267="","",LOOKUP(L267,'Work Programme'!$A$8:$A$207,'Work Programme'!$B$8:$B$207))</f>
        <v/>
      </c>
      <c r="N267" s="150"/>
      <c r="O267" s="151"/>
      <c r="P267" s="254" t="str">
        <f>IF(H267="","",VLOOKUP(H267,'Overview - Financial Statement'!$A$46:$B$60,2,FALSE))</f>
        <v/>
      </c>
      <c r="Q267" s="255" t="str">
        <f t="shared" si="43"/>
        <v/>
      </c>
      <c r="R267" s="153"/>
      <c r="S267" s="153"/>
      <c r="T267" s="238">
        <f t="shared" si="44"/>
        <v>0</v>
      </c>
      <c r="U267" s="193" t="s">
        <v>44</v>
      </c>
      <c r="V267" s="427"/>
      <c r="W267" s="193" t="str">
        <f t="shared" si="45"/>
        <v/>
      </c>
      <c r="X267" s="264" t="str">
        <f t="shared" si="46"/>
        <v>OK</v>
      </c>
      <c r="Y267" s="193" t="str">
        <f t="shared" si="47"/>
        <v/>
      </c>
      <c r="Z267" s="193" t="str">
        <f t="shared" si="48"/>
        <v/>
      </c>
      <c r="AA267" s="397" t="str">
        <f t="shared" si="49"/>
        <v/>
      </c>
      <c r="AB267" s="257" t="str">
        <f t="shared" si="50"/>
        <v/>
      </c>
      <c r="AC267" s="257" t="str">
        <f t="shared" si="51"/>
        <v/>
      </c>
      <c r="AD267" s="193" t="str">
        <f t="shared" si="52"/>
        <v>CHECK DATES</v>
      </c>
      <c r="AE267" s="257" t="str">
        <f t="shared" si="53"/>
        <v/>
      </c>
      <c r="AF267" s="286">
        <v>0</v>
      </c>
      <c r="AG267" s="257">
        <f t="shared" si="54"/>
        <v>0</v>
      </c>
      <c r="AH267" s="257" t="str">
        <f t="shared" si="55"/>
        <v/>
      </c>
      <c r="AI267" s="257">
        <f t="shared" si="56"/>
        <v>0</v>
      </c>
    </row>
    <row r="268" spans="1:35" x14ac:dyDescent="0.3">
      <c r="A268" s="287">
        <v>256</v>
      </c>
      <c r="B268" s="156"/>
      <c r="C268" s="150"/>
      <c r="D268" s="152"/>
      <c r="E268" s="150"/>
      <c r="F268" s="150"/>
      <c r="G268" s="152"/>
      <c r="H268" s="154"/>
      <c r="I268" s="155"/>
      <c r="J268" s="159"/>
      <c r="K268" s="159"/>
      <c r="L268" s="337"/>
      <c r="M268" s="343" t="str">
        <f>IF(L268="","",LOOKUP(L268,'Work Programme'!$A$8:$A$207,'Work Programme'!$B$8:$B$207))</f>
        <v/>
      </c>
      <c r="N268" s="150"/>
      <c r="O268" s="151"/>
      <c r="P268" s="254" t="str">
        <f>IF(H268="","",VLOOKUP(H268,'Overview - Financial Statement'!$A$46:$B$60,2,FALSE))</f>
        <v/>
      </c>
      <c r="Q268" s="255" t="str">
        <f t="shared" si="43"/>
        <v/>
      </c>
      <c r="R268" s="153"/>
      <c r="S268" s="153"/>
      <c r="T268" s="238">
        <f t="shared" si="44"/>
        <v>0</v>
      </c>
      <c r="U268" s="193" t="s">
        <v>44</v>
      </c>
      <c r="V268" s="427"/>
      <c r="W268" s="193" t="str">
        <f t="shared" si="45"/>
        <v/>
      </c>
      <c r="X268" s="264" t="str">
        <f t="shared" si="46"/>
        <v>OK</v>
      </c>
      <c r="Y268" s="193" t="str">
        <f t="shared" si="47"/>
        <v/>
      </c>
      <c r="Z268" s="193" t="str">
        <f t="shared" si="48"/>
        <v/>
      </c>
      <c r="AA268" s="397" t="str">
        <f t="shared" si="49"/>
        <v/>
      </c>
      <c r="AB268" s="257" t="str">
        <f t="shared" si="50"/>
        <v/>
      </c>
      <c r="AC268" s="257" t="str">
        <f t="shared" si="51"/>
        <v/>
      </c>
      <c r="AD268" s="193" t="str">
        <f t="shared" si="52"/>
        <v>CHECK DATES</v>
      </c>
      <c r="AE268" s="257" t="str">
        <f t="shared" si="53"/>
        <v/>
      </c>
      <c r="AF268" s="286">
        <v>0</v>
      </c>
      <c r="AG268" s="257">
        <f t="shared" si="54"/>
        <v>0</v>
      </c>
      <c r="AH268" s="257" t="str">
        <f t="shared" si="55"/>
        <v/>
      </c>
      <c r="AI268" s="257">
        <f t="shared" si="56"/>
        <v>0</v>
      </c>
    </row>
    <row r="269" spans="1:35" x14ac:dyDescent="0.3">
      <c r="A269" s="287">
        <v>257</v>
      </c>
      <c r="B269" s="156"/>
      <c r="C269" s="150"/>
      <c r="D269" s="152"/>
      <c r="E269" s="150"/>
      <c r="F269" s="150"/>
      <c r="G269" s="152"/>
      <c r="H269" s="154"/>
      <c r="I269" s="155"/>
      <c r="J269" s="159"/>
      <c r="K269" s="159"/>
      <c r="L269" s="337"/>
      <c r="M269" s="343" t="str">
        <f>IF(L269="","",LOOKUP(L269,'Work Programme'!$A$8:$A$207,'Work Programme'!$B$8:$B$207))</f>
        <v/>
      </c>
      <c r="N269" s="150"/>
      <c r="O269" s="151"/>
      <c r="P269" s="254" t="str">
        <f>IF(H269="","",VLOOKUP(H269,'Overview - Financial Statement'!$A$46:$B$60,2,FALSE))</f>
        <v/>
      </c>
      <c r="Q269" s="255" t="str">
        <f t="shared" ref="Q269:Q332" si="57">IF(P269="","",I269/P269)</f>
        <v/>
      </c>
      <c r="R269" s="153"/>
      <c r="S269" s="153"/>
      <c r="T269" s="238">
        <f t="shared" si="44"/>
        <v>0</v>
      </c>
      <c r="U269" s="193" t="s">
        <v>44</v>
      </c>
      <c r="V269" s="427"/>
      <c r="W269" s="193" t="str">
        <f t="shared" si="45"/>
        <v/>
      </c>
      <c r="X269" s="264" t="str">
        <f t="shared" si="46"/>
        <v>OK</v>
      </c>
      <c r="Y269" s="193" t="str">
        <f t="shared" si="47"/>
        <v/>
      </c>
      <c r="Z269" s="193" t="str">
        <f t="shared" si="48"/>
        <v/>
      </c>
      <c r="AA269" s="397" t="str">
        <f t="shared" si="49"/>
        <v/>
      </c>
      <c r="AB269" s="257" t="str">
        <f t="shared" si="50"/>
        <v/>
      </c>
      <c r="AC269" s="257" t="str">
        <f t="shared" si="51"/>
        <v/>
      </c>
      <c r="AD269" s="193" t="str">
        <f t="shared" si="52"/>
        <v>CHECK DATES</v>
      </c>
      <c r="AE269" s="257" t="str">
        <f t="shared" si="53"/>
        <v/>
      </c>
      <c r="AF269" s="286">
        <v>0</v>
      </c>
      <c r="AG269" s="257">
        <f t="shared" si="54"/>
        <v>0</v>
      </c>
      <c r="AH269" s="257" t="str">
        <f t="shared" si="55"/>
        <v/>
      </c>
      <c r="AI269" s="257">
        <f t="shared" si="56"/>
        <v>0</v>
      </c>
    </row>
    <row r="270" spans="1:35" x14ac:dyDescent="0.3">
      <c r="A270" s="287">
        <v>258</v>
      </c>
      <c r="B270" s="156"/>
      <c r="C270" s="150"/>
      <c r="D270" s="152"/>
      <c r="E270" s="150"/>
      <c r="F270" s="150"/>
      <c r="G270" s="152"/>
      <c r="H270" s="154"/>
      <c r="I270" s="155"/>
      <c r="J270" s="159"/>
      <c r="K270" s="159"/>
      <c r="L270" s="337"/>
      <c r="M270" s="343" t="str">
        <f>IF(L270="","",LOOKUP(L270,'Work Programme'!$A$8:$A$207,'Work Programme'!$B$8:$B$207))</f>
        <v/>
      </c>
      <c r="N270" s="150"/>
      <c r="O270" s="151"/>
      <c r="P270" s="254" t="str">
        <f>IF(H270="","",VLOOKUP(H270,'Overview - Financial Statement'!$A$46:$B$60,2,FALSE))</f>
        <v/>
      </c>
      <c r="Q270" s="255" t="str">
        <f t="shared" si="57"/>
        <v/>
      </c>
      <c r="R270" s="153"/>
      <c r="S270" s="153"/>
      <c r="T270" s="238">
        <f t="shared" si="44"/>
        <v>0</v>
      </c>
      <c r="U270" s="193" t="s">
        <v>44</v>
      </c>
      <c r="V270" s="427"/>
      <c r="W270" s="193" t="str">
        <f t="shared" si="45"/>
        <v/>
      </c>
      <c r="X270" s="264" t="str">
        <f t="shared" si="46"/>
        <v>OK</v>
      </c>
      <c r="Y270" s="193" t="str">
        <f t="shared" si="47"/>
        <v/>
      </c>
      <c r="Z270" s="193" t="str">
        <f t="shared" si="48"/>
        <v/>
      </c>
      <c r="AA270" s="397" t="str">
        <f t="shared" si="49"/>
        <v/>
      </c>
      <c r="AB270" s="257" t="str">
        <f t="shared" si="50"/>
        <v/>
      </c>
      <c r="AC270" s="257" t="str">
        <f t="shared" si="51"/>
        <v/>
      </c>
      <c r="AD270" s="193" t="str">
        <f t="shared" si="52"/>
        <v>CHECK DATES</v>
      </c>
      <c r="AE270" s="257" t="str">
        <f t="shared" si="53"/>
        <v/>
      </c>
      <c r="AF270" s="286">
        <v>0</v>
      </c>
      <c r="AG270" s="257">
        <f t="shared" si="54"/>
        <v>0</v>
      </c>
      <c r="AH270" s="257" t="str">
        <f t="shared" si="55"/>
        <v/>
      </c>
      <c r="AI270" s="257">
        <f t="shared" si="56"/>
        <v>0</v>
      </c>
    </row>
    <row r="271" spans="1:35" x14ac:dyDescent="0.3">
      <c r="A271" s="287">
        <v>259</v>
      </c>
      <c r="B271" s="156"/>
      <c r="C271" s="150"/>
      <c r="D271" s="152"/>
      <c r="E271" s="150"/>
      <c r="F271" s="150"/>
      <c r="G271" s="152"/>
      <c r="H271" s="154"/>
      <c r="I271" s="155"/>
      <c r="J271" s="159"/>
      <c r="K271" s="159"/>
      <c r="L271" s="337"/>
      <c r="M271" s="343" t="str">
        <f>IF(L271="","",LOOKUP(L271,'Work Programme'!$A$8:$A$207,'Work Programme'!$B$8:$B$207))</f>
        <v/>
      </c>
      <c r="N271" s="150"/>
      <c r="O271" s="151"/>
      <c r="P271" s="254" t="str">
        <f>IF(H271="","",VLOOKUP(H271,'Overview - Financial Statement'!$A$46:$B$60,2,FALSE))</f>
        <v/>
      </c>
      <c r="Q271" s="255" t="str">
        <f t="shared" si="57"/>
        <v/>
      </c>
      <c r="R271" s="153"/>
      <c r="S271" s="153"/>
      <c r="T271" s="238">
        <f t="shared" ref="T271:T334" si="58">IF(R271="YES",Q271,0)</f>
        <v>0</v>
      </c>
      <c r="U271" s="193" t="s">
        <v>44</v>
      </c>
      <c r="V271" s="427"/>
      <c r="W271" s="193" t="str">
        <f t="shared" si="45"/>
        <v/>
      </c>
      <c r="X271" s="264" t="str">
        <f t="shared" si="46"/>
        <v>OK</v>
      </c>
      <c r="Y271" s="193" t="str">
        <f t="shared" si="47"/>
        <v/>
      </c>
      <c r="Z271" s="193" t="str">
        <f t="shared" si="48"/>
        <v/>
      </c>
      <c r="AA271" s="397" t="str">
        <f t="shared" si="49"/>
        <v/>
      </c>
      <c r="AB271" s="257" t="str">
        <f t="shared" si="50"/>
        <v/>
      </c>
      <c r="AC271" s="257" t="str">
        <f t="shared" si="51"/>
        <v/>
      </c>
      <c r="AD271" s="193" t="str">
        <f t="shared" si="52"/>
        <v>CHECK DATES</v>
      </c>
      <c r="AE271" s="257" t="str">
        <f t="shared" si="53"/>
        <v/>
      </c>
      <c r="AF271" s="286">
        <v>0</v>
      </c>
      <c r="AG271" s="257">
        <f t="shared" si="54"/>
        <v>0</v>
      </c>
      <c r="AH271" s="257" t="str">
        <f t="shared" si="55"/>
        <v/>
      </c>
      <c r="AI271" s="257">
        <f t="shared" si="56"/>
        <v>0</v>
      </c>
    </row>
    <row r="272" spans="1:35" x14ac:dyDescent="0.3">
      <c r="A272" s="287">
        <v>260</v>
      </c>
      <c r="B272" s="156"/>
      <c r="C272" s="150"/>
      <c r="D272" s="152"/>
      <c r="E272" s="150"/>
      <c r="F272" s="150"/>
      <c r="G272" s="152"/>
      <c r="H272" s="154"/>
      <c r="I272" s="155"/>
      <c r="J272" s="159"/>
      <c r="K272" s="159"/>
      <c r="L272" s="337"/>
      <c r="M272" s="343" t="str">
        <f>IF(L272="","",LOOKUP(L272,'Work Programme'!$A$8:$A$207,'Work Programme'!$B$8:$B$207))</f>
        <v/>
      </c>
      <c r="N272" s="150"/>
      <c r="O272" s="151"/>
      <c r="P272" s="254" t="str">
        <f>IF(H272="","",VLOOKUP(H272,'Overview - Financial Statement'!$A$46:$B$60,2,FALSE))</f>
        <v/>
      </c>
      <c r="Q272" s="255" t="str">
        <f t="shared" si="57"/>
        <v/>
      </c>
      <c r="R272" s="153"/>
      <c r="S272" s="153"/>
      <c r="T272" s="238">
        <f t="shared" si="58"/>
        <v>0</v>
      </c>
      <c r="U272" s="193" t="s">
        <v>44</v>
      </c>
      <c r="V272" s="427"/>
      <c r="W272" s="193" t="str">
        <f t="shared" ref="W272:W335" si="59">IF(Q272="","",IF(D272="","CHECK DATES","OK"))</f>
        <v/>
      </c>
      <c r="X272" s="264" t="str">
        <f t="shared" ref="X272:X335" si="60">IF(D272-(J272)&lt;0,"a posteriori ?","OK")</f>
        <v>OK</v>
      </c>
      <c r="Y272" s="193" t="str">
        <f t="shared" ref="Y272:Y335" si="61">IF(Q272="","",(IF(OR(J272&lt;=($F$4-1),J272&gt;=($H$4+1),K272&lt;=($F$4-1),K272&gt;=($H$4+1)),"CHECK DATES","OK")))</f>
        <v/>
      </c>
      <c r="Z272" s="193" t="str">
        <f t="shared" ref="Z272:Z335" si="62">IF(H272="","",H272)</f>
        <v/>
      </c>
      <c r="AA272" s="397" t="str">
        <f t="shared" ref="AA272:AA335" si="63">IF(H272="","",IF(HLOOKUP(H272,$V$4:$AJ$5,2,FALSE)="",P272,IF(P272&lt;&gt;HLOOKUP(H272,$V$4:$AJ$5,2,FALSE),HLOOKUP(H272,$V$4:$AJ$5,2,FALSE),P272)))</f>
        <v/>
      </c>
      <c r="AB272" s="257" t="str">
        <f t="shared" ref="AB272:AB335" si="64">IF(P272="","",IF(AA272=1,Q272,I272/AA272))</f>
        <v/>
      </c>
      <c r="AC272" s="257" t="str">
        <f t="shared" ref="AC272:AC335" si="65">IF(AB272="","",IF(AA272=1,0,AB272-Q272))</f>
        <v/>
      </c>
      <c r="AD272" s="193" t="str">
        <f t="shared" ref="AD272:AD335" si="66">IF(Q272=0,"",(IF(G272="","CHECK DATES","OK")))</f>
        <v>CHECK DATES</v>
      </c>
      <c r="AE272" s="257" t="str">
        <f t="shared" ref="AE272:AE335" si="67">IF(OR(U272="NO",Y272="CHECK DATES",AD272="CHECK DATES"),AB272,"")</f>
        <v/>
      </c>
      <c r="AF272" s="286">
        <v>0</v>
      </c>
      <c r="AG272" s="257">
        <f t="shared" ref="AG272:AG335" si="68">IF(OR(U272="NO",AE272&gt;0,AF272&gt;0)*(AND(OR(R272="NO",R272=""))),SUM(AE272:AF272),"")</f>
        <v>0</v>
      </c>
      <c r="AH272" s="257" t="str">
        <f t="shared" ref="AH272:AH335" si="69">IF(OR(U272="NO",AE272&gt;0,AF272&gt;0)*(AND(OR(R272="YES"))),SUM(AE272:AF272),"")</f>
        <v/>
      </c>
      <c r="AI272" s="257">
        <f t="shared" ref="AI272:AI335" si="70">IF(R272="YES",AB272,0)</f>
        <v>0</v>
      </c>
    </row>
    <row r="273" spans="1:35" x14ac:dyDescent="0.3">
      <c r="A273" s="287">
        <v>261</v>
      </c>
      <c r="B273" s="156"/>
      <c r="C273" s="150"/>
      <c r="D273" s="152"/>
      <c r="E273" s="150"/>
      <c r="F273" s="150"/>
      <c r="G273" s="152"/>
      <c r="H273" s="154"/>
      <c r="I273" s="155"/>
      <c r="J273" s="159"/>
      <c r="K273" s="159"/>
      <c r="L273" s="337"/>
      <c r="M273" s="343" t="str">
        <f>IF(L273="","",LOOKUP(L273,'Work Programme'!$A$8:$A$207,'Work Programme'!$B$8:$B$207))</f>
        <v/>
      </c>
      <c r="N273" s="150"/>
      <c r="O273" s="151"/>
      <c r="P273" s="254" t="str">
        <f>IF(H273="","",VLOOKUP(H273,'Overview - Financial Statement'!$A$46:$B$60,2,FALSE))</f>
        <v/>
      </c>
      <c r="Q273" s="255" t="str">
        <f t="shared" si="57"/>
        <v/>
      </c>
      <c r="R273" s="153"/>
      <c r="S273" s="153"/>
      <c r="T273" s="238">
        <f t="shared" si="58"/>
        <v>0</v>
      </c>
      <c r="U273" s="193" t="s">
        <v>44</v>
      </c>
      <c r="V273" s="427"/>
      <c r="W273" s="193" t="str">
        <f t="shared" si="59"/>
        <v/>
      </c>
      <c r="X273" s="264" t="str">
        <f t="shared" si="60"/>
        <v>OK</v>
      </c>
      <c r="Y273" s="193" t="str">
        <f t="shared" si="61"/>
        <v/>
      </c>
      <c r="Z273" s="193" t="str">
        <f t="shared" si="62"/>
        <v/>
      </c>
      <c r="AA273" s="397" t="str">
        <f t="shared" si="63"/>
        <v/>
      </c>
      <c r="AB273" s="257" t="str">
        <f t="shared" si="64"/>
        <v/>
      </c>
      <c r="AC273" s="257" t="str">
        <f t="shared" si="65"/>
        <v/>
      </c>
      <c r="AD273" s="193" t="str">
        <f t="shared" si="66"/>
        <v>CHECK DATES</v>
      </c>
      <c r="AE273" s="257" t="str">
        <f t="shared" si="67"/>
        <v/>
      </c>
      <c r="AF273" s="286">
        <v>0</v>
      </c>
      <c r="AG273" s="257">
        <f t="shared" si="68"/>
        <v>0</v>
      </c>
      <c r="AH273" s="257" t="str">
        <f t="shared" si="69"/>
        <v/>
      </c>
      <c r="AI273" s="257">
        <f t="shared" si="70"/>
        <v>0</v>
      </c>
    </row>
    <row r="274" spans="1:35" x14ac:dyDescent="0.3">
      <c r="A274" s="287">
        <v>262</v>
      </c>
      <c r="B274" s="156"/>
      <c r="C274" s="150"/>
      <c r="D274" s="152"/>
      <c r="E274" s="150"/>
      <c r="F274" s="150"/>
      <c r="G274" s="152"/>
      <c r="H274" s="154"/>
      <c r="I274" s="155"/>
      <c r="J274" s="159"/>
      <c r="K274" s="159"/>
      <c r="L274" s="337"/>
      <c r="M274" s="343" t="str">
        <f>IF(L274="","",LOOKUP(L274,'Work Programme'!$A$8:$A$207,'Work Programme'!$B$8:$B$207))</f>
        <v/>
      </c>
      <c r="N274" s="150"/>
      <c r="O274" s="151"/>
      <c r="P274" s="254" t="str">
        <f>IF(H274="","",VLOOKUP(H274,'Overview - Financial Statement'!$A$46:$B$60,2,FALSE))</f>
        <v/>
      </c>
      <c r="Q274" s="255" t="str">
        <f t="shared" si="57"/>
        <v/>
      </c>
      <c r="R274" s="153"/>
      <c r="S274" s="153"/>
      <c r="T274" s="238">
        <f t="shared" si="58"/>
        <v>0</v>
      </c>
      <c r="U274" s="193" t="s">
        <v>44</v>
      </c>
      <c r="V274" s="427"/>
      <c r="W274" s="193" t="str">
        <f t="shared" si="59"/>
        <v/>
      </c>
      <c r="X274" s="264" t="str">
        <f t="shared" si="60"/>
        <v>OK</v>
      </c>
      <c r="Y274" s="193" t="str">
        <f t="shared" si="61"/>
        <v/>
      </c>
      <c r="Z274" s="193" t="str">
        <f t="shared" si="62"/>
        <v/>
      </c>
      <c r="AA274" s="397" t="str">
        <f t="shared" si="63"/>
        <v/>
      </c>
      <c r="AB274" s="257" t="str">
        <f t="shared" si="64"/>
        <v/>
      </c>
      <c r="AC274" s="257" t="str">
        <f t="shared" si="65"/>
        <v/>
      </c>
      <c r="AD274" s="193" t="str">
        <f t="shared" si="66"/>
        <v>CHECK DATES</v>
      </c>
      <c r="AE274" s="257" t="str">
        <f t="shared" si="67"/>
        <v/>
      </c>
      <c r="AF274" s="286">
        <v>0</v>
      </c>
      <c r="AG274" s="257">
        <f t="shared" si="68"/>
        <v>0</v>
      </c>
      <c r="AH274" s="257" t="str">
        <f t="shared" si="69"/>
        <v/>
      </c>
      <c r="AI274" s="257">
        <f t="shared" si="70"/>
        <v>0</v>
      </c>
    </row>
    <row r="275" spans="1:35" x14ac:dyDescent="0.3">
      <c r="A275" s="287">
        <v>263</v>
      </c>
      <c r="B275" s="156"/>
      <c r="C275" s="150"/>
      <c r="D275" s="152"/>
      <c r="E275" s="150"/>
      <c r="F275" s="150"/>
      <c r="G275" s="152"/>
      <c r="H275" s="154"/>
      <c r="I275" s="155"/>
      <c r="J275" s="159"/>
      <c r="K275" s="159"/>
      <c r="L275" s="337"/>
      <c r="M275" s="343" t="str">
        <f>IF(L275="","",LOOKUP(L275,'Work Programme'!$A$8:$A$207,'Work Programme'!$B$8:$B$207))</f>
        <v/>
      </c>
      <c r="N275" s="150"/>
      <c r="O275" s="151"/>
      <c r="P275" s="254" t="str">
        <f>IF(H275="","",VLOOKUP(H275,'Overview - Financial Statement'!$A$46:$B$60,2,FALSE))</f>
        <v/>
      </c>
      <c r="Q275" s="255" t="str">
        <f t="shared" si="57"/>
        <v/>
      </c>
      <c r="R275" s="153"/>
      <c r="S275" s="153"/>
      <c r="T275" s="238">
        <f t="shared" si="58"/>
        <v>0</v>
      </c>
      <c r="U275" s="193" t="s">
        <v>44</v>
      </c>
      <c r="V275" s="427"/>
      <c r="W275" s="193" t="str">
        <f t="shared" si="59"/>
        <v/>
      </c>
      <c r="X275" s="264" t="str">
        <f t="shared" si="60"/>
        <v>OK</v>
      </c>
      <c r="Y275" s="193" t="str">
        <f t="shared" si="61"/>
        <v/>
      </c>
      <c r="Z275" s="193" t="str">
        <f t="shared" si="62"/>
        <v/>
      </c>
      <c r="AA275" s="397" t="str">
        <f t="shared" si="63"/>
        <v/>
      </c>
      <c r="AB275" s="257" t="str">
        <f t="shared" si="64"/>
        <v/>
      </c>
      <c r="AC275" s="257" t="str">
        <f t="shared" si="65"/>
        <v/>
      </c>
      <c r="AD275" s="193" t="str">
        <f t="shared" si="66"/>
        <v>CHECK DATES</v>
      </c>
      <c r="AE275" s="257" t="str">
        <f t="shared" si="67"/>
        <v/>
      </c>
      <c r="AF275" s="286">
        <v>0</v>
      </c>
      <c r="AG275" s="257">
        <f t="shared" si="68"/>
        <v>0</v>
      </c>
      <c r="AH275" s="257" t="str">
        <f t="shared" si="69"/>
        <v/>
      </c>
      <c r="AI275" s="257">
        <f t="shared" si="70"/>
        <v>0</v>
      </c>
    </row>
    <row r="276" spans="1:35" x14ac:dyDescent="0.3">
      <c r="A276" s="287">
        <v>264</v>
      </c>
      <c r="B276" s="156"/>
      <c r="C276" s="150"/>
      <c r="D276" s="152"/>
      <c r="E276" s="150"/>
      <c r="F276" s="150"/>
      <c r="G276" s="152"/>
      <c r="H276" s="154"/>
      <c r="I276" s="155"/>
      <c r="J276" s="159"/>
      <c r="K276" s="159"/>
      <c r="L276" s="337"/>
      <c r="M276" s="343" t="str">
        <f>IF(L276="","",LOOKUP(L276,'Work Programme'!$A$8:$A$207,'Work Programme'!$B$8:$B$207))</f>
        <v/>
      </c>
      <c r="N276" s="150"/>
      <c r="O276" s="151"/>
      <c r="P276" s="254" t="str">
        <f>IF(H276="","",VLOOKUP(H276,'Overview - Financial Statement'!$A$46:$B$60,2,FALSE))</f>
        <v/>
      </c>
      <c r="Q276" s="255" t="str">
        <f t="shared" si="57"/>
        <v/>
      </c>
      <c r="R276" s="153"/>
      <c r="S276" s="153"/>
      <c r="T276" s="238">
        <f t="shared" si="58"/>
        <v>0</v>
      </c>
      <c r="U276" s="193" t="s">
        <v>44</v>
      </c>
      <c r="V276" s="427"/>
      <c r="W276" s="193" t="str">
        <f t="shared" si="59"/>
        <v/>
      </c>
      <c r="X276" s="264" t="str">
        <f t="shared" si="60"/>
        <v>OK</v>
      </c>
      <c r="Y276" s="193" t="str">
        <f t="shared" si="61"/>
        <v/>
      </c>
      <c r="Z276" s="193" t="str">
        <f t="shared" si="62"/>
        <v/>
      </c>
      <c r="AA276" s="397" t="str">
        <f t="shared" si="63"/>
        <v/>
      </c>
      <c r="AB276" s="257" t="str">
        <f t="shared" si="64"/>
        <v/>
      </c>
      <c r="AC276" s="257" t="str">
        <f t="shared" si="65"/>
        <v/>
      </c>
      <c r="AD276" s="193" t="str">
        <f t="shared" si="66"/>
        <v>CHECK DATES</v>
      </c>
      <c r="AE276" s="257" t="str">
        <f t="shared" si="67"/>
        <v/>
      </c>
      <c r="AF276" s="286">
        <v>0</v>
      </c>
      <c r="AG276" s="257">
        <f t="shared" si="68"/>
        <v>0</v>
      </c>
      <c r="AH276" s="257" t="str">
        <f t="shared" si="69"/>
        <v/>
      </c>
      <c r="AI276" s="257">
        <f t="shared" si="70"/>
        <v>0</v>
      </c>
    </row>
    <row r="277" spans="1:35" x14ac:dyDescent="0.3">
      <c r="A277" s="287">
        <v>265</v>
      </c>
      <c r="B277" s="156"/>
      <c r="C277" s="150"/>
      <c r="D277" s="152"/>
      <c r="E277" s="150"/>
      <c r="F277" s="150"/>
      <c r="G277" s="152"/>
      <c r="H277" s="154"/>
      <c r="I277" s="155"/>
      <c r="J277" s="159"/>
      <c r="K277" s="159"/>
      <c r="L277" s="337"/>
      <c r="M277" s="343" t="str">
        <f>IF(L277="","",LOOKUP(L277,'Work Programme'!$A$8:$A$207,'Work Programme'!$B$8:$B$207))</f>
        <v/>
      </c>
      <c r="N277" s="150"/>
      <c r="O277" s="151"/>
      <c r="P277" s="254" t="str">
        <f>IF(H277="","",VLOOKUP(H277,'Overview - Financial Statement'!$A$46:$B$60,2,FALSE))</f>
        <v/>
      </c>
      <c r="Q277" s="255" t="str">
        <f t="shared" si="57"/>
        <v/>
      </c>
      <c r="R277" s="153"/>
      <c r="S277" s="153"/>
      <c r="T277" s="238">
        <f t="shared" si="58"/>
        <v>0</v>
      </c>
      <c r="U277" s="193" t="s">
        <v>44</v>
      </c>
      <c r="V277" s="427"/>
      <c r="W277" s="193" t="str">
        <f t="shared" si="59"/>
        <v/>
      </c>
      <c r="X277" s="264" t="str">
        <f t="shared" si="60"/>
        <v>OK</v>
      </c>
      <c r="Y277" s="193" t="str">
        <f t="shared" si="61"/>
        <v/>
      </c>
      <c r="Z277" s="193" t="str">
        <f t="shared" si="62"/>
        <v/>
      </c>
      <c r="AA277" s="397" t="str">
        <f t="shared" si="63"/>
        <v/>
      </c>
      <c r="AB277" s="257" t="str">
        <f t="shared" si="64"/>
        <v/>
      </c>
      <c r="AC277" s="257" t="str">
        <f t="shared" si="65"/>
        <v/>
      </c>
      <c r="AD277" s="193" t="str">
        <f t="shared" si="66"/>
        <v>CHECK DATES</v>
      </c>
      <c r="AE277" s="257" t="str">
        <f t="shared" si="67"/>
        <v/>
      </c>
      <c r="AF277" s="286">
        <v>0</v>
      </c>
      <c r="AG277" s="257">
        <f t="shared" si="68"/>
        <v>0</v>
      </c>
      <c r="AH277" s="257" t="str">
        <f t="shared" si="69"/>
        <v/>
      </c>
      <c r="AI277" s="257">
        <f t="shared" si="70"/>
        <v>0</v>
      </c>
    </row>
    <row r="278" spans="1:35" x14ac:dyDescent="0.3">
      <c r="A278" s="287">
        <v>266</v>
      </c>
      <c r="B278" s="156"/>
      <c r="C278" s="150"/>
      <c r="D278" s="152"/>
      <c r="E278" s="150"/>
      <c r="F278" s="150"/>
      <c r="G278" s="152"/>
      <c r="H278" s="154"/>
      <c r="I278" s="155"/>
      <c r="J278" s="159"/>
      <c r="K278" s="159"/>
      <c r="L278" s="337"/>
      <c r="M278" s="343" t="str">
        <f>IF(L278="","",LOOKUP(L278,'Work Programme'!$A$8:$A$207,'Work Programme'!$B$8:$B$207))</f>
        <v/>
      </c>
      <c r="N278" s="150"/>
      <c r="O278" s="151"/>
      <c r="P278" s="254" t="str">
        <f>IF(H278="","",VLOOKUP(H278,'Overview - Financial Statement'!$A$46:$B$60,2,FALSE))</f>
        <v/>
      </c>
      <c r="Q278" s="255" t="str">
        <f t="shared" si="57"/>
        <v/>
      </c>
      <c r="R278" s="153"/>
      <c r="S278" s="153"/>
      <c r="T278" s="238">
        <f t="shared" si="58"/>
        <v>0</v>
      </c>
      <c r="U278" s="193" t="s">
        <v>44</v>
      </c>
      <c r="V278" s="427"/>
      <c r="W278" s="193" t="str">
        <f t="shared" si="59"/>
        <v/>
      </c>
      <c r="X278" s="264" t="str">
        <f t="shared" si="60"/>
        <v>OK</v>
      </c>
      <c r="Y278" s="193" t="str">
        <f t="shared" si="61"/>
        <v/>
      </c>
      <c r="Z278" s="193" t="str">
        <f t="shared" si="62"/>
        <v/>
      </c>
      <c r="AA278" s="397" t="str">
        <f t="shared" si="63"/>
        <v/>
      </c>
      <c r="AB278" s="257" t="str">
        <f t="shared" si="64"/>
        <v/>
      </c>
      <c r="AC278" s="257" t="str">
        <f t="shared" si="65"/>
        <v/>
      </c>
      <c r="AD278" s="193" t="str">
        <f t="shared" si="66"/>
        <v>CHECK DATES</v>
      </c>
      <c r="AE278" s="257" t="str">
        <f t="shared" si="67"/>
        <v/>
      </c>
      <c r="AF278" s="286">
        <v>0</v>
      </c>
      <c r="AG278" s="257">
        <f t="shared" si="68"/>
        <v>0</v>
      </c>
      <c r="AH278" s="257" t="str">
        <f t="shared" si="69"/>
        <v/>
      </c>
      <c r="AI278" s="257">
        <f t="shared" si="70"/>
        <v>0</v>
      </c>
    </row>
    <row r="279" spans="1:35" x14ac:dyDescent="0.3">
      <c r="A279" s="287">
        <v>267</v>
      </c>
      <c r="B279" s="156"/>
      <c r="C279" s="150"/>
      <c r="D279" s="152"/>
      <c r="E279" s="150"/>
      <c r="F279" s="150"/>
      <c r="G279" s="152"/>
      <c r="H279" s="154"/>
      <c r="I279" s="155"/>
      <c r="J279" s="159"/>
      <c r="K279" s="159"/>
      <c r="L279" s="337"/>
      <c r="M279" s="343" t="str">
        <f>IF(L279="","",LOOKUP(L279,'Work Programme'!$A$8:$A$207,'Work Programme'!$B$8:$B$207))</f>
        <v/>
      </c>
      <c r="N279" s="150"/>
      <c r="O279" s="151"/>
      <c r="P279" s="254" t="str">
        <f>IF(H279="","",VLOOKUP(H279,'Overview - Financial Statement'!$A$46:$B$60,2,FALSE))</f>
        <v/>
      </c>
      <c r="Q279" s="255" t="str">
        <f t="shared" si="57"/>
        <v/>
      </c>
      <c r="R279" s="153"/>
      <c r="S279" s="153"/>
      <c r="T279" s="238">
        <f t="shared" si="58"/>
        <v>0</v>
      </c>
      <c r="U279" s="193" t="s">
        <v>44</v>
      </c>
      <c r="V279" s="427"/>
      <c r="W279" s="193" t="str">
        <f t="shared" si="59"/>
        <v/>
      </c>
      <c r="X279" s="264" t="str">
        <f t="shared" si="60"/>
        <v>OK</v>
      </c>
      <c r="Y279" s="193" t="str">
        <f t="shared" si="61"/>
        <v/>
      </c>
      <c r="Z279" s="193" t="str">
        <f t="shared" si="62"/>
        <v/>
      </c>
      <c r="AA279" s="397" t="str">
        <f t="shared" si="63"/>
        <v/>
      </c>
      <c r="AB279" s="257" t="str">
        <f t="shared" si="64"/>
        <v/>
      </c>
      <c r="AC279" s="257" t="str">
        <f t="shared" si="65"/>
        <v/>
      </c>
      <c r="AD279" s="193" t="str">
        <f t="shared" si="66"/>
        <v>CHECK DATES</v>
      </c>
      <c r="AE279" s="257" t="str">
        <f t="shared" si="67"/>
        <v/>
      </c>
      <c r="AF279" s="286">
        <v>0</v>
      </c>
      <c r="AG279" s="257">
        <f t="shared" si="68"/>
        <v>0</v>
      </c>
      <c r="AH279" s="257" t="str">
        <f t="shared" si="69"/>
        <v/>
      </c>
      <c r="AI279" s="257">
        <f t="shared" si="70"/>
        <v>0</v>
      </c>
    </row>
    <row r="280" spans="1:35" x14ac:dyDescent="0.3">
      <c r="A280" s="287">
        <v>268</v>
      </c>
      <c r="B280" s="156"/>
      <c r="C280" s="150"/>
      <c r="D280" s="152"/>
      <c r="E280" s="150"/>
      <c r="F280" s="150"/>
      <c r="G280" s="152"/>
      <c r="H280" s="154"/>
      <c r="I280" s="155"/>
      <c r="J280" s="159"/>
      <c r="K280" s="159"/>
      <c r="L280" s="337"/>
      <c r="M280" s="343" t="str">
        <f>IF(L280="","",LOOKUP(L280,'Work Programme'!$A$8:$A$207,'Work Programme'!$B$8:$B$207))</f>
        <v/>
      </c>
      <c r="N280" s="150"/>
      <c r="O280" s="151"/>
      <c r="P280" s="254" t="str">
        <f>IF(H280="","",VLOOKUP(H280,'Overview - Financial Statement'!$A$46:$B$60,2,FALSE))</f>
        <v/>
      </c>
      <c r="Q280" s="255" t="str">
        <f t="shared" si="57"/>
        <v/>
      </c>
      <c r="R280" s="153"/>
      <c r="S280" s="153"/>
      <c r="T280" s="238">
        <f t="shared" si="58"/>
        <v>0</v>
      </c>
      <c r="U280" s="193" t="s">
        <v>44</v>
      </c>
      <c r="V280" s="427"/>
      <c r="W280" s="193" t="str">
        <f t="shared" si="59"/>
        <v/>
      </c>
      <c r="X280" s="264" t="str">
        <f t="shared" si="60"/>
        <v>OK</v>
      </c>
      <c r="Y280" s="193" t="str">
        <f t="shared" si="61"/>
        <v/>
      </c>
      <c r="Z280" s="193" t="str">
        <f t="shared" si="62"/>
        <v/>
      </c>
      <c r="AA280" s="397" t="str">
        <f t="shared" si="63"/>
        <v/>
      </c>
      <c r="AB280" s="257" t="str">
        <f t="shared" si="64"/>
        <v/>
      </c>
      <c r="AC280" s="257" t="str">
        <f t="shared" si="65"/>
        <v/>
      </c>
      <c r="AD280" s="193" t="str">
        <f t="shared" si="66"/>
        <v>CHECK DATES</v>
      </c>
      <c r="AE280" s="257" t="str">
        <f t="shared" si="67"/>
        <v/>
      </c>
      <c r="AF280" s="286">
        <v>0</v>
      </c>
      <c r="AG280" s="257">
        <f t="shared" si="68"/>
        <v>0</v>
      </c>
      <c r="AH280" s="257" t="str">
        <f t="shared" si="69"/>
        <v/>
      </c>
      <c r="AI280" s="257">
        <f t="shared" si="70"/>
        <v>0</v>
      </c>
    </row>
    <row r="281" spans="1:35" x14ac:dyDescent="0.3">
      <c r="A281" s="287">
        <v>269</v>
      </c>
      <c r="B281" s="156"/>
      <c r="C281" s="150"/>
      <c r="D281" s="152"/>
      <c r="E281" s="150"/>
      <c r="F281" s="150"/>
      <c r="G281" s="152"/>
      <c r="H281" s="154"/>
      <c r="I281" s="155"/>
      <c r="J281" s="159"/>
      <c r="K281" s="159"/>
      <c r="L281" s="337"/>
      <c r="M281" s="343" t="str">
        <f>IF(L281="","",LOOKUP(L281,'Work Programme'!$A$8:$A$207,'Work Programme'!$B$8:$B$207))</f>
        <v/>
      </c>
      <c r="N281" s="150"/>
      <c r="O281" s="151"/>
      <c r="P281" s="254" t="str">
        <f>IF(H281="","",VLOOKUP(H281,'Overview - Financial Statement'!$A$46:$B$60,2,FALSE))</f>
        <v/>
      </c>
      <c r="Q281" s="255" t="str">
        <f t="shared" si="57"/>
        <v/>
      </c>
      <c r="R281" s="153"/>
      <c r="S281" s="153"/>
      <c r="T281" s="238">
        <f t="shared" si="58"/>
        <v>0</v>
      </c>
      <c r="U281" s="193" t="s">
        <v>44</v>
      </c>
      <c r="V281" s="427"/>
      <c r="W281" s="193" t="str">
        <f t="shared" si="59"/>
        <v/>
      </c>
      <c r="X281" s="264" t="str">
        <f t="shared" si="60"/>
        <v>OK</v>
      </c>
      <c r="Y281" s="193" t="str">
        <f t="shared" si="61"/>
        <v/>
      </c>
      <c r="Z281" s="193" t="str">
        <f t="shared" si="62"/>
        <v/>
      </c>
      <c r="AA281" s="397" t="str">
        <f t="shared" si="63"/>
        <v/>
      </c>
      <c r="AB281" s="257" t="str">
        <f t="shared" si="64"/>
        <v/>
      </c>
      <c r="AC281" s="257" t="str">
        <f t="shared" si="65"/>
        <v/>
      </c>
      <c r="AD281" s="193" t="str">
        <f t="shared" si="66"/>
        <v>CHECK DATES</v>
      </c>
      <c r="AE281" s="257" t="str">
        <f t="shared" si="67"/>
        <v/>
      </c>
      <c r="AF281" s="286">
        <v>0</v>
      </c>
      <c r="AG281" s="257">
        <f t="shared" si="68"/>
        <v>0</v>
      </c>
      <c r="AH281" s="257" t="str">
        <f t="shared" si="69"/>
        <v/>
      </c>
      <c r="AI281" s="257">
        <f t="shared" si="70"/>
        <v>0</v>
      </c>
    </row>
    <row r="282" spans="1:35" x14ac:dyDescent="0.3">
      <c r="A282" s="287">
        <v>270</v>
      </c>
      <c r="B282" s="156"/>
      <c r="C282" s="150"/>
      <c r="D282" s="152"/>
      <c r="E282" s="150"/>
      <c r="F282" s="150"/>
      <c r="G282" s="152"/>
      <c r="H282" s="154"/>
      <c r="I282" s="155"/>
      <c r="J282" s="159"/>
      <c r="K282" s="159"/>
      <c r="L282" s="337"/>
      <c r="M282" s="343" t="str">
        <f>IF(L282="","",LOOKUP(L282,'Work Programme'!$A$8:$A$207,'Work Programme'!$B$8:$B$207))</f>
        <v/>
      </c>
      <c r="N282" s="150"/>
      <c r="O282" s="151"/>
      <c r="P282" s="254" t="str">
        <f>IF(H282="","",VLOOKUP(H282,'Overview - Financial Statement'!$A$46:$B$60,2,FALSE))</f>
        <v/>
      </c>
      <c r="Q282" s="255" t="str">
        <f t="shared" si="57"/>
        <v/>
      </c>
      <c r="R282" s="153"/>
      <c r="S282" s="153"/>
      <c r="T282" s="238">
        <f t="shared" si="58"/>
        <v>0</v>
      </c>
      <c r="U282" s="193" t="s">
        <v>44</v>
      </c>
      <c r="V282" s="427"/>
      <c r="W282" s="193" t="str">
        <f t="shared" si="59"/>
        <v/>
      </c>
      <c r="X282" s="264" t="str">
        <f t="shared" si="60"/>
        <v>OK</v>
      </c>
      <c r="Y282" s="193" t="str">
        <f t="shared" si="61"/>
        <v/>
      </c>
      <c r="Z282" s="193" t="str">
        <f t="shared" si="62"/>
        <v/>
      </c>
      <c r="AA282" s="397" t="str">
        <f t="shared" si="63"/>
        <v/>
      </c>
      <c r="AB282" s="257" t="str">
        <f t="shared" si="64"/>
        <v/>
      </c>
      <c r="AC282" s="257" t="str">
        <f t="shared" si="65"/>
        <v/>
      </c>
      <c r="AD282" s="193" t="str">
        <f t="shared" si="66"/>
        <v>CHECK DATES</v>
      </c>
      <c r="AE282" s="257" t="str">
        <f t="shared" si="67"/>
        <v/>
      </c>
      <c r="AF282" s="286">
        <v>0</v>
      </c>
      <c r="AG282" s="257">
        <f t="shared" si="68"/>
        <v>0</v>
      </c>
      <c r="AH282" s="257" t="str">
        <f t="shared" si="69"/>
        <v/>
      </c>
      <c r="AI282" s="257">
        <f t="shared" si="70"/>
        <v>0</v>
      </c>
    </row>
    <row r="283" spans="1:35" x14ac:dyDescent="0.3">
      <c r="A283" s="287">
        <v>271</v>
      </c>
      <c r="B283" s="156"/>
      <c r="C283" s="150"/>
      <c r="D283" s="152"/>
      <c r="E283" s="150"/>
      <c r="F283" s="150"/>
      <c r="G283" s="152"/>
      <c r="H283" s="154"/>
      <c r="I283" s="155"/>
      <c r="J283" s="159"/>
      <c r="K283" s="159"/>
      <c r="L283" s="337"/>
      <c r="M283" s="343" t="str">
        <f>IF(L283="","",LOOKUP(L283,'Work Programme'!$A$8:$A$207,'Work Programme'!$B$8:$B$207))</f>
        <v/>
      </c>
      <c r="N283" s="150"/>
      <c r="O283" s="151"/>
      <c r="P283" s="254" t="str">
        <f>IF(H283="","",VLOOKUP(H283,'Overview - Financial Statement'!$A$46:$B$60,2,FALSE))</f>
        <v/>
      </c>
      <c r="Q283" s="255" t="str">
        <f t="shared" si="57"/>
        <v/>
      </c>
      <c r="R283" s="153"/>
      <c r="S283" s="153"/>
      <c r="T283" s="238">
        <f t="shared" si="58"/>
        <v>0</v>
      </c>
      <c r="U283" s="193" t="s">
        <v>44</v>
      </c>
      <c r="V283" s="427"/>
      <c r="W283" s="193" t="str">
        <f t="shared" si="59"/>
        <v/>
      </c>
      <c r="X283" s="264" t="str">
        <f t="shared" si="60"/>
        <v>OK</v>
      </c>
      <c r="Y283" s="193" t="str">
        <f t="shared" si="61"/>
        <v/>
      </c>
      <c r="Z283" s="193" t="str">
        <f t="shared" si="62"/>
        <v/>
      </c>
      <c r="AA283" s="397" t="str">
        <f t="shared" si="63"/>
        <v/>
      </c>
      <c r="AB283" s="257" t="str">
        <f t="shared" si="64"/>
        <v/>
      </c>
      <c r="AC283" s="257" t="str">
        <f t="shared" si="65"/>
        <v/>
      </c>
      <c r="AD283" s="193" t="str">
        <f t="shared" si="66"/>
        <v>CHECK DATES</v>
      </c>
      <c r="AE283" s="257" t="str">
        <f t="shared" si="67"/>
        <v/>
      </c>
      <c r="AF283" s="286">
        <v>0</v>
      </c>
      <c r="AG283" s="257">
        <f t="shared" si="68"/>
        <v>0</v>
      </c>
      <c r="AH283" s="257" t="str">
        <f t="shared" si="69"/>
        <v/>
      </c>
      <c r="AI283" s="257">
        <f t="shared" si="70"/>
        <v>0</v>
      </c>
    </row>
    <row r="284" spans="1:35" x14ac:dyDescent="0.3">
      <c r="A284" s="287">
        <v>272</v>
      </c>
      <c r="B284" s="156"/>
      <c r="C284" s="150"/>
      <c r="D284" s="152"/>
      <c r="E284" s="150"/>
      <c r="F284" s="150"/>
      <c r="G284" s="152"/>
      <c r="H284" s="154"/>
      <c r="I284" s="155"/>
      <c r="J284" s="159"/>
      <c r="K284" s="159"/>
      <c r="L284" s="337"/>
      <c r="M284" s="343" t="str">
        <f>IF(L284="","",LOOKUP(L284,'Work Programme'!$A$8:$A$207,'Work Programme'!$B$8:$B$207))</f>
        <v/>
      </c>
      <c r="N284" s="150"/>
      <c r="O284" s="151"/>
      <c r="P284" s="254" t="str">
        <f>IF(H284="","",VLOOKUP(H284,'Overview - Financial Statement'!$A$46:$B$60,2,FALSE))</f>
        <v/>
      </c>
      <c r="Q284" s="255" t="str">
        <f t="shared" si="57"/>
        <v/>
      </c>
      <c r="R284" s="153"/>
      <c r="S284" s="153"/>
      <c r="T284" s="238">
        <f t="shared" si="58"/>
        <v>0</v>
      </c>
      <c r="U284" s="193" t="s">
        <v>44</v>
      </c>
      <c r="V284" s="427"/>
      <c r="W284" s="193" t="str">
        <f t="shared" si="59"/>
        <v/>
      </c>
      <c r="X284" s="264" t="str">
        <f t="shared" si="60"/>
        <v>OK</v>
      </c>
      <c r="Y284" s="193" t="str">
        <f t="shared" si="61"/>
        <v/>
      </c>
      <c r="Z284" s="193" t="str">
        <f t="shared" si="62"/>
        <v/>
      </c>
      <c r="AA284" s="397" t="str">
        <f t="shared" si="63"/>
        <v/>
      </c>
      <c r="AB284" s="257" t="str">
        <f t="shared" si="64"/>
        <v/>
      </c>
      <c r="AC284" s="257" t="str">
        <f t="shared" si="65"/>
        <v/>
      </c>
      <c r="AD284" s="193" t="str">
        <f t="shared" si="66"/>
        <v>CHECK DATES</v>
      </c>
      <c r="AE284" s="257" t="str">
        <f t="shared" si="67"/>
        <v/>
      </c>
      <c r="AF284" s="286">
        <v>0</v>
      </c>
      <c r="AG284" s="257">
        <f t="shared" si="68"/>
        <v>0</v>
      </c>
      <c r="AH284" s="257" t="str">
        <f t="shared" si="69"/>
        <v/>
      </c>
      <c r="AI284" s="257">
        <f t="shared" si="70"/>
        <v>0</v>
      </c>
    </row>
    <row r="285" spans="1:35" x14ac:dyDescent="0.3">
      <c r="A285" s="287">
        <v>273</v>
      </c>
      <c r="B285" s="156"/>
      <c r="C285" s="150"/>
      <c r="D285" s="152"/>
      <c r="E285" s="150"/>
      <c r="F285" s="150"/>
      <c r="G285" s="152"/>
      <c r="H285" s="154"/>
      <c r="I285" s="155"/>
      <c r="J285" s="159"/>
      <c r="K285" s="159"/>
      <c r="L285" s="337"/>
      <c r="M285" s="343" t="str">
        <f>IF(L285="","",LOOKUP(L285,'Work Programme'!$A$8:$A$207,'Work Programme'!$B$8:$B$207))</f>
        <v/>
      </c>
      <c r="N285" s="150"/>
      <c r="O285" s="151"/>
      <c r="P285" s="254" t="str">
        <f>IF(H285="","",VLOOKUP(H285,'Overview - Financial Statement'!$A$46:$B$60,2,FALSE))</f>
        <v/>
      </c>
      <c r="Q285" s="255" t="str">
        <f t="shared" si="57"/>
        <v/>
      </c>
      <c r="R285" s="153"/>
      <c r="S285" s="153"/>
      <c r="T285" s="238">
        <f t="shared" si="58"/>
        <v>0</v>
      </c>
      <c r="U285" s="193" t="s">
        <v>44</v>
      </c>
      <c r="V285" s="427"/>
      <c r="W285" s="193" t="str">
        <f t="shared" si="59"/>
        <v/>
      </c>
      <c r="X285" s="264" t="str">
        <f t="shared" si="60"/>
        <v>OK</v>
      </c>
      <c r="Y285" s="193" t="str">
        <f t="shared" si="61"/>
        <v/>
      </c>
      <c r="Z285" s="193" t="str">
        <f t="shared" si="62"/>
        <v/>
      </c>
      <c r="AA285" s="397" t="str">
        <f t="shared" si="63"/>
        <v/>
      </c>
      <c r="AB285" s="257" t="str">
        <f t="shared" si="64"/>
        <v/>
      </c>
      <c r="AC285" s="257" t="str">
        <f t="shared" si="65"/>
        <v/>
      </c>
      <c r="AD285" s="193" t="str">
        <f t="shared" si="66"/>
        <v>CHECK DATES</v>
      </c>
      <c r="AE285" s="257" t="str">
        <f t="shared" si="67"/>
        <v/>
      </c>
      <c r="AF285" s="286">
        <v>0</v>
      </c>
      <c r="AG285" s="257">
        <f t="shared" si="68"/>
        <v>0</v>
      </c>
      <c r="AH285" s="257" t="str">
        <f t="shared" si="69"/>
        <v/>
      </c>
      <c r="AI285" s="257">
        <f t="shared" si="70"/>
        <v>0</v>
      </c>
    </row>
    <row r="286" spans="1:35" x14ac:dyDescent="0.3">
      <c r="A286" s="287">
        <v>274</v>
      </c>
      <c r="B286" s="156"/>
      <c r="C286" s="150"/>
      <c r="D286" s="152"/>
      <c r="E286" s="150"/>
      <c r="F286" s="150"/>
      <c r="G286" s="152"/>
      <c r="H286" s="154"/>
      <c r="I286" s="155"/>
      <c r="J286" s="159"/>
      <c r="K286" s="159"/>
      <c r="L286" s="337"/>
      <c r="M286" s="343" t="str">
        <f>IF(L286="","",LOOKUP(L286,'Work Programme'!$A$8:$A$207,'Work Programme'!$B$8:$B$207))</f>
        <v/>
      </c>
      <c r="N286" s="150"/>
      <c r="O286" s="151"/>
      <c r="P286" s="254" t="str">
        <f>IF(H286="","",VLOOKUP(H286,'Overview - Financial Statement'!$A$46:$B$60,2,FALSE))</f>
        <v/>
      </c>
      <c r="Q286" s="255" t="str">
        <f t="shared" si="57"/>
        <v/>
      </c>
      <c r="R286" s="153"/>
      <c r="S286" s="153"/>
      <c r="T286" s="238">
        <f t="shared" si="58"/>
        <v>0</v>
      </c>
      <c r="U286" s="193" t="s">
        <v>44</v>
      </c>
      <c r="V286" s="427"/>
      <c r="W286" s="193" t="str">
        <f t="shared" si="59"/>
        <v/>
      </c>
      <c r="X286" s="264" t="str">
        <f t="shared" si="60"/>
        <v>OK</v>
      </c>
      <c r="Y286" s="193" t="str">
        <f t="shared" si="61"/>
        <v/>
      </c>
      <c r="Z286" s="193" t="str">
        <f t="shared" si="62"/>
        <v/>
      </c>
      <c r="AA286" s="397" t="str">
        <f t="shared" si="63"/>
        <v/>
      </c>
      <c r="AB286" s="257" t="str">
        <f t="shared" si="64"/>
        <v/>
      </c>
      <c r="AC286" s="257" t="str">
        <f t="shared" si="65"/>
        <v/>
      </c>
      <c r="AD286" s="193" t="str">
        <f t="shared" si="66"/>
        <v>CHECK DATES</v>
      </c>
      <c r="AE286" s="257" t="str">
        <f t="shared" si="67"/>
        <v/>
      </c>
      <c r="AF286" s="286">
        <v>0</v>
      </c>
      <c r="AG286" s="257">
        <f t="shared" si="68"/>
        <v>0</v>
      </c>
      <c r="AH286" s="257" t="str">
        <f t="shared" si="69"/>
        <v/>
      </c>
      <c r="AI286" s="257">
        <f t="shared" si="70"/>
        <v>0</v>
      </c>
    </row>
    <row r="287" spans="1:35" x14ac:dyDescent="0.3">
      <c r="A287" s="287">
        <v>275</v>
      </c>
      <c r="B287" s="156"/>
      <c r="C287" s="150"/>
      <c r="D287" s="152"/>
      <c r="E287" s="150"/>
      <c r="F287" s="150"/>
      <c r="G287" s="152"/>
      <c r="H287" s="154"/>
      <c r="I287" s="155"/>
      <c r="J287" s="159"/>
      <c r="K287" s="159"/>
      <c r="L287" s="337"/>
      <c r="M287" s="343" t="str">
        <f>IF(L287="","",LOOKUP(L287,'Work Programme'!$A$8:$A$207,'Work Programme'!$B$8:$B$207))</f>
        <v/>
      </c>
      <c r="N287" s="150"/>
      <c r="O287" s="151"/>
      <c r="P287" s="254" t="str">
        <f>IF(H287="","",VLOOKUP(H287,'Overview - Financial Statement'!$A$46:$B$60,2,FALSE))</f>
        <v/>
      </c>
      <c r="Q287" s="255" t="str">
        <f t="shared" si="57"/>
        <v/>
      </c>
      <c r="R287" s="153"/>
      <c r="S287" s="153"/>
      <c r="T287" s="238">
        <f t="shared" si="58"/>
        <v>0</v>
      </c>
      <c r="U287" s="193" t="s">
        <v>44</v>
      </c>
      <c r="V287" s="427"/>
      <c r="W287" s="193" t="str">
        <f t="shared" si="59"/>
        <v/>
      </c>
      <c r="X287" s="264" t="str">
        <f t="shared" si="60"/>
        <v>OK</v>
      </c>
      <c r="Y287" s="193" t="str">
        <f t="shared" si="61"/>
        <v/>
      </c>
      <c r="Z287" s="193" t="str">
        <f t="shared" si="62"/>
        <v/>
      </c>
      <c r="AA287" s="397" t="str">
        <f t="shared" si="63"/>
        <v/>
      </c>
      <c r="AB287" s="257" t="str">
        <f t="shared" si="64"/>
        <v/>
      </c>
      <c r="AC287" s="257" t="str">
        <f t="shared" si="65"/>
        <v/>
      </c>
      <c r="AD287" s="193" t="str">
        <f t="shared" si="66"/>
        <v>CHECK DATES</v>
      </c>
      <c r="AE287" s="257" t="str">
        <f t="shared" si="67"/>
        <v/>
      </c>
      <c r="AF287" s="286">
        <v>0</v>
      </c>
      <c r="AG287" s="257">
        <f t="shared" si="68"/>
        <v>0</v>
      </c>
      <c r="AH287" s="257" t="str">
        <f t="shared" si="69"/>
        <v/>
      </c>
      <c r="AI287" s="257">
        <f t="shared" si="70"/>
        <v>0</v>
      </c>
    </row>
    <row r="288" spans="1:35" x14ac:dyDescent="0.3">
      <c r="A288" s="287">
        <v>276</v>
      </c>
      <c r="B288" s="156"/>
      <c r="C288" s="150"/>
      <c r="D288" s="152"/>
      <c r="E288" s="150"/>
      <c r="F288" s="150"/>
      <c r="G288" s="152"/>
      <c r="H288" s="154"/>
      <c r="I288" s="155"/>
      <c r="J288" s="159"/>
      <c r="K288" s="159"/>
      <c r="L288" s="337"/>
      <c r="M288" s="343" t="str">
        <f>IF(L288="","",LOOKUP(L288,'Work Programme'!$A$8:$A$207,'Work Programme'!$B$8:$B$207))</f>
        <v/>
      </c>
      <c r="N288" s="150"/>
      <c r="O288" s="151"/>
      <c r="P288" s="254" t="str">
        <f>IF(H288="","",VLOOKUP(H288,'Overview - Financial Statement'!$A$46:$B$60,2,FALSE))</f>
        <v/>
      </c>
      <c r="Q288" s="255" t="str">
        <f t="shared" si="57"/>
        <v/>
      </c>
      <c r="R288" s="153"/>
      <c r="S288" s="153"/>
      <c r="T288" s="238">
        <f t="shared" si="58"/>
        <v>0</v>
      </c>
      <c r="U288" s="193" t="s">
        <v>44</v>
      </c>
      <c r="V288" s="427"/>
      <c r="W288" s="193" t="str">
        <f t="shared" si="59"/>
        <v/>
      </c>
      <c r="X288" s="264" t="str">
        <f t="shared" si="60"/>
        <v>OK</v>
      </c>
      <c r="Y288" s="193" t="str">
        <f t="shared" si="61"/>
        <v/>
      </c>
      <c r="Z288" s="193" t="str">
        <f t="shared" si="62"/>
        <v/>
      </c>
      <c r="AA288" s="397" t="str">
        <f t="shared" si="63"/>
        <v/>
      </c>
      <c r="AB288" s="257" t="str">
        <f t="shared" si="64"/>
        <v/>
      </c>
      <c r="AC288" s="257" t="str">
        <f t="shared" si="65"/>
        <v/>
      </c>
      <c r="AD288" s="193" t="str">
        <f t="shared" si="66"/>
        <v>CHECK DATES</v>
      </c>
      <c r="AE288" s="257" t="str">
        <f t="shared" si="67"/>
        <v/>
      </c>
      <c r="AF288" s="286">
        <v>0</v>
      </c>
      <c r="AG288" s="257">
        <f t="shared" si="68"/>
        <v>0</v>
      </c>
      <c r="AH288" s="257" t="str">
        <f t="shared" si="69"/>
        <v/>
      </c>
      <c r="AI288" s="257">
        <f t="shared" si="70"/>
        <v>0</v>
      </c>
    </row>
    <row r="289" spans="1:35" x14ac:dyDescent="0.3">
      <c r="A289" s="287">
        <v>277</v>
      </c>
      <c r="B289" s="156"/>
      <c r="C289" s="150"/>
      <c r="D289" s="152"/>
      <c r="E289" s="150"/>
      <c r="F289" s="150"/>
      <c r="G289" s="152"/>
      <c r="H289" s="154"/>
      <c r="I289" s="155"/>
      <c r="J289" s="159"/>
      <c r="K289" s="159"/>
      <c r="L289" s="337"/>
      <c r="M289" s="343" t="str">
        <f>IF(L289="","",LOOKUP(L289,'Work Programme'!$A$8:$A$207,'Work Programme'!$B$8:$B$207))</f>
        <v/>
      </c>
      <c r="N289" s="150"/>
      <c r="O289" s="151"/>
      <c r="P289" s="254" t="str">
        <f>IF(H289="","",VLOOKUP(H289,'Overview - Financial Statement'!$A$46:$B$60,2,FALSE))</f>
        <v/>
      </c>
      <c r="Q289" s="255" t="str">
        <f t="shared" si="57"/>
        <v/>
      </c>
      <c r="R289" s="153"/>
      <c r="S289" s="153"/>
      <c r="T289" s="238">
        <f t="shared" si="58"/>
        <v>0</v>
      </c>
      <c r="U289" s="193" t="s">
        <v>44</v>
      </c>
      <c r="V289" s="427"/>
      <c r="W289" s="193" t="str">
        <f t="shared" si="59"/>
        <v/>
      </c>
      <c r="X289" s="264" t="str">
        <f t="shared" si="60"/>
        <v>OK</v>
      </c>
      <c r="Y289" s="193" t="str">
        <f t="shared" si="61"/>
        <v/>
      </c>
      <c r="Z289" s="193" t="str">
        <f t="shared" si="62"/>
        <v/>
      </c>
      <c r="AA289" s="397" t="str">
        <f t="shared" si="63"/>
        <v/>
      </c>
      <c r="AB289" s="257" t="str">
        <f t="shared" si="64"/>
        <v/>
      </c>
      <c r="AC289" s="257" t="str">
        <f t="shared" si="65"/>
        <v/>
      </c>
      <c r="AD289" s="193" t="str">
        <f t="shared" si="66"/>
        <v>CHECK DATES</v>
      </c>
      <c r="AE289" s="257" t="str">
        <f t="shared" si="67"/>
        <v/>
      </c>
      <c r="AF289" s="286">
        <v>0</v>
      </c>
      <c r="AG289" s="257">
        <f t="shared" si="68"/>
        <v>0</v>
      </c>
      <c r="AH289" s="257" t="str">
        <f t="shared" si="69"/>
        <v/>
      </c>
      <c r="AI289" s="257">
        <f t="shared" si="70"/>
        <v>0</v>
      </c>
    </row>
    <row r="290" spans="1:35" x14ac:dyDescent="0.3">
      <c r="A290" s="287">
        <v>278</v>
      </c>
      <c r="B290" s="156"/>
      <c r="C290" s="150"/>
      <c r="D290" s="152"/>
      <c r="E290" s="150"/>
      <c r="F290" s="150"/>
      <c r="G290" s="152"/>
      <c r="H290" s="154"/>
      <c r="I290" s="155"/>
      <c r="J290" s="159"/>
      <c r="K290" s="159"/>
      <c r="L290" s="337"/>
      <c r="M290" s="343" t="str">
        <f>IF(L290="","",LOOKUP(L290,'Work Programme'!$A$8:$A$207,'Work Programme'!$B$8:$B$207))</f>
        <v/>
      </c>
      <c r="N290" s="150"/>
      <c r="O290" s="151"/>
      <c r="P290" s="254" t="str">
        <f>IF(H290="","",VLOOKUP(H290,'Overview - Financial Statement'!$A$46:$B$60,2,FALSE))</f>
        <v/>
      </c>
      <c r="Q290" s="255" t="str">
        <f t="shared" si="57"/>
        <v/>
      </c>
      <c r="R290" s="153"/>
      <c r="S290" s="153"/>
      <c r="T290" s="238">
        <f t="shared" si="58"/>
        <v>0</v>
      </c>
      <c r="U290" s="193" t="s">
        <v>44</v>
      </c>
      <c r="V290" s="427"/>
      <c r="W290" s="193" t="str">
        <f t="shared" si="59"/>
        <v/>
      </c>
      <c r="X290" s="264" t="str">
        <f t="shared" si="60"/>
        <v>OK</v>
      </c>
      <c r="Y290" s="193" t="str">
        <f t="shared" si="61"/>
        <v/>
      </c>
      <c r="Z290" s="193" t="str">
        <f t="shared" si="62"/>
        <v/>
      </c>
      <c r="AA290" s="397" t="str">
        <f t="shared" si="63"/>
        <v/>
      </c>
      <c r="AB290" s="257" t="str">
        <f t="shared" si="64"/>
        <v/>
      </c>
      <c r="AC290" s="257" t="str">
        <f t="shared" si="65"/>
        <v/>
      </c>
      <c r="AD290" s="193" t="str">
        <f t="shared" si="66"/>
        <v>CHECK DATES</v>
      </c>
      <c r="AE290" s="257" t="str">
        <f t="shared" si="67"/>
        <v/>
      </c>
      <c r="AF290" s="286">
        <v>0</v>
      </c>
      <c r="AG290" s="257">
        <f t="shared" si="68"/>
        <v>0</v>
      </c>
      <c r="AH290" s="257" t="str">
        <f t="shared" si="69"/>
        <v/>
      </c>
      <c r="AI290" s="257">
        <f t="shared" si="70"/>
        <v>0</v>
      </c>
    </row>
    <row r="291" spans="1:35" x14ac:dyDescent="0.3">
      <c r="A291" s="287">
        <v>279</v>
      </c>
      <c r="B291" s="156"/>
      <c r="C291" s="150"/>
      <c r="D291" s="152"/>
      <c r="E291" s="150"/>
      <c r="F291" s="150"/>
      <c r="G291" s="152"/>
      <c r="H291" s="154"/>
      <c r="I291" s="155"/>
      <c r="J291" s="159"/>
      <c r="K291" s="159"/>
      <c r="L291" s="337"/>
      <c r="M291" s="343" t="str">
        <f>IF(L291="","",LOOKUP(L291,'Work Programme'!$A$8:$A$207,'Work Programme'!$B$8:$B$207))</f>
        <v/>
      </c>
      <c r="N291" s="150"/>
      <c r="O291" s="151"/>
      <c r="P291" s="254" t="str">
        <f>IF(H291="","",VLOOKUP(H291,'Overview - Financial Statement'!$A$46:$B$60,2,FALSE))</f>
        <v/>
      </c>
      <c r="Q291" s="255" t="str">
        <f t="shared" si="57"/>
        <v/>
      </c>
      <c r="R291" s="153"/>
      <c r="S291" s="153"/>
      <c r="T291" s="238">
        <f t="shared" si="58"/>
        <v>0</v>
      </c>
      <c r="U291" s="193" t="s">
        <v>44</v>
      </c>
      <c r="V291" s="427"/>
      <c r="W291" s="193" t="str">
        <f t="shared" si="59"/>
        <v/>
      </c>
      <c r="X291" s="264" t="str">
        <f t="shared" si="60"/>
        <v>OK</v>
      </c>
      <c r="Y291" s="193" t="str">
        <f t="shared" si="61"/>
        <v/>
      </c>
      <c r="Z291" s="193" t="str">
        <f t="shared" si="62"/>
        <v/>
      </c>
      <c r="AA291" s="397" t="str">
        <f t="shared" si="63"/>
        <v/>
      </c>
      <c r="AB291" s="257" t="str">
        <f t="shared" si="64"/>
        <v/>
      </c>
      <c r="AC291" s="257" t="str">
        <f t="shared" si="65"/>
        <v/>
      </c>
      <c r="AD291" s="193" t="str">
        <f t="shared" si="66"/>
        <v>CHECK DATES</v>
      </c>
      <c r="AE291" s="257" t="str">
        <f t="shared" si="67"/>
        <v/>
      </c>
      <c r="AF291" s="286">
        <v>0</v>
      </c>
      <c r="AG291" s="257">
        <f t="shared" si="68"/>
        <v>0</v>
      </c>
      <c r="AH291" s="257" t="str">
        <f t="shared" si="69"/>
        <v/>
      </c>
      <c r="AI291" s="257">
        <f t="shared" si="70"/>
        <v>0</v>
      </c>
    </row>
    <row r="292" spans="1:35" x14ac:dyDescent="0.3">
      <c r="A292" s="287">
        <v>280</v>
      </c>
      <c r="B292" s="156"/>
      <c r="C292" s="150"/>
      <c r="D292" s="152"/>
      <c r="E292" s="150"/>
      <c r="F292" s="150"/>
      <c r="G292" s="152"/>
      <c r="H292" s="154"/>
      <c r="I292" s="155"/>
      <c r="J292" s="159"/>
      <c r="K292" s="159"/>
      <c r="L292" s="337"/>
      <c r="M292" s="343" t="str">
        <f>IF(L292="","",LOOKUP(L292,'Work Programme'!$A$8:$A$207,'Work Programme'!$B$8:$B$207))</f>
        <v/>
      </c>
      <c r="N292" s="150"/>
      <c r="O292" s="151"/>
      <c r="P292" s="254" t="str">
        <f>IF(H292="","",VLOOKUP(H292,'Overview - Financial Statement'!$A$46:$B$60,2,FALSE))</f>
        <v/>
      </c>
      <c r="Q292" s="255" t="str">
        <f t="shared" si="57"/>
        <v/>
      </c>
      <c r="R292" s="153"/>
      <c r="S292" s="153"/>
      <c r="T292" s="238">
        <f t="shared" si="58"/>
        <v>0</v>
      </c>
      <c r="U292" s="193" t="s">
        <v>44</v>
      </c>
      <c r="V292" s="427"/>
      <c r="W292" s="193" t="str">
        <f t="shared" si="59"/>
        <v/>
      </c>
      <c r="X292" s="264" t="str">
        <f t="shared" si="60"/>
        <v>OK</v>
      </c>
      <c r="Y292" s="193" t="str">
        <f t="shared" si="61"/>
        <v/>
      </c>
      <c r="Z292" s="193" t="str">
        <f t="shared" si="62"/>
        <v/>
      </c>
      <c r="AA292" s="397" t="str">
        <f t="shared" si="63"/>
        <v/>
      </c>
      <c r="AB292" s="257" t="str">
        <f t="shared" si="64"/>
        <v/>
      </c>
      <c r="AC292" s="257" t="str">
        <f t="shared" si="65"/>
        <v/>
      </c>
      <c r="AD292" s="193" t="str">
        <f t="shared" si="66"/>
        <v>CHECK DATES</v>
      </c>
      <c r="AE292" s="257" t="str">
        <f t="shared" si="67"/>
        <v/>
      </c>
      <c r="AF292" s="286">
        <v>0</v>
      </c>
      <c r="AG292" s="257">
        <f t="shared" si="68"/>
        <v>0</v>
      </c>
      <c r="AH292" s="257" t="str">
        <f t="shared" si="69"/>
        <v/>
      </c>
      <c r="AI292" s="257">
        <f t="shared" si="70"/>
        <v>0</v>
      </c>
    </row>
    <row r="293" spans="1:35" x14ac:dyDescent="0.3">
      <c r="A293" s="287">
        <v>281</v>
      </c>
      <c r="B293" s="156"/>
      <c r="C293" s="150"/>
      <c r="D293" s="152"/>
      <c r="E293" s="150"/>
      <c r="F293" s="150"/>
      <c r="G293" s="152"/>
      <c r="H293" s="154"/>
      <c r="I293" s="155"/>
      <c r="J293" s="159"/>
      <c r="K293" s="159"/>
      <c r="L293" s="337"/>
      <c r="M293" s="343" t="str">
        <f>IF(L293="","",LOOKUP(L293,'Work Programme'!$A$8:$A$207,'Work Programme'!$B$8:$B$207))</f>
        <v/>
      </c>
      <c r="N293" s="150"/>
      <c r="O293" s="151"/>
      <c r="P293" s="254" t="str">
        <f>IF(H293="","",VLOOKUP(H293,'Overview - Financial Statement'!$A$46:$B$60,2,FALSE))</f>
        <v/>
      </c>
      <c r="Q293" s="255" t="str">
        <f t="shared" si="57"/>
        <v/>
      </c>
      <c r="R293" s="153"/>
      <c r="S293" s="153"/>
      <c r="T293" s="238">
        <f t="shared" si="58"/>
        <v>0</v>
      </c>
      <c r="U293" s="193" t="s">
        <v>44</v>
      </c>
      <c r="V293" s="427"/>
      <c r="W293" s="193" t="str">
        <f t="shared" si="59"/>
        <v/>
      </c>
      <c r="X293" s="264" t="str">
        <f t="shared" si="60"/>
        <v>OK</v>
      </c>
      <c r="Y293" s="193" t="str">
        <f t="shared" si="61"/>
        <v/>
      </c>
      <c r="Z293" s="193" t="str">
        <f t="shared" si="62"/>
        <v/>
      </c>
      <c r="AA293" s="397" t="str">
        <f t="shared" si="63"/>
        <v/>
      </c>
      <c r="AB293" s="257" t="str">
        <f t="shared" si="64"/>
        <v/>
      </c>
      <c r="AC293" s="257" t="str">
        <f t="shared" si="65"/>
        <v/>
      </c>
      <c r="AD293" s="193" t="str">
        <f t="shared" si="66"/>
        <v>CHECK DATES</v>
      </c>
      <c r="AE293" s="257" t="str">
        <f t="shared" si="67"/>
        <v/>
      </c>
      <c r="AF293" s="286">
        <v>0</v>
      </c>
      <c r="AG293" s="257">
        <f t="shared" si="68"/>
        <v>0</v>
      </c>
      <c r="AH293" s="257" t="str">
        <f t="shared" si="69"/>
        <v/>
      </c>
      <c r="AI293" s="257">
        <f t="shared" si="70"/>
        <v>0</v>
      </c>
    </row>
    <row r="294" spans="1:35" x14ac:dyDescent="0.3">
      <c r="A294" s="287">
        <v>282</v>
      </c>
      <c r="B294" s="156"/>
      <c r="C294" s="150"/>
      <c r="D294" s="152"/>
      <c r="E294" s="150"/>
      <c r="F294" s="150"/>
      <c r="G294" s="152"/>
      <c r="H294" s="154"/>
      <c r="I294" s="155"/>
      <c r="J294" s="159"/>
      <c r="K294" s="159"/>
      <c r="L294" s="337"/>
      <c r="M294" s="343" t="str">
        <f>IF(L294="","",LOOKUP(L294,'Work Programme'!$A$8:$A$207,'Work Programme'!$B$8:$B$207))</f>
        <v/>
      </c>
      <c r="N294" s="150"/>
      <c r="O294" s="151"/>
      <c r="P294" s="254" t="str">
        <f>IF(H294="","",VLOOKUP(H294,'Overview - Financial Statement'!$A$46:$B$60,2,FALSE))</f>
        <v/>
      </c>
      <c r="Q294" s="255" t="str">
        <f t="shared" si="57"/>
        <v/>
      </c>
      <c r="R294" s="153"/>
      <c r="S294" s="153"/>
      <c r="T294" s="238">
        <f t="shared" si="58"/>
        <v>0</v>
      </c>
      <c r="U294" s="193" t="s">
        <v>44</v>
      </c>
      <c r="V294" s="427"/>
      <c r="W294" s="193" t="str">
        <f t="shared" si="59"/>
        <v/>
      </c>
      <c r="X294" s="264" t="str">
        <f t="shared" si="60"/>
        <v>OK</v>
      </c>
      <c r="Y294" s="193" t="str">
        <f t="shared" si="61"/>
        <v/>
      </c>
      <c r="Z294" s="193" t="str">
        <f t="shared" si="62"/>
        <v/>
      </c>
      <c r="AA294" s="397" t="str">
        <f t="shared" si="63"/>
        <v/>
      </c>
      <c r="AB294" s="257" t="str">
        <f t="shared" si="64"/>
        <v/>
      </c>
      <c r="AC294" s="257" t="str">
        <f t="shared" si="65"/>
        <v/>
      </c>
      <c r="AD294" s="193" t="str">
        <f t="shared" si="66"/>
        <v>CHECK DATES</v>
      </c>
      <c r="AE294" s="257" t="str">
        <f t="shared" si="67"/>
        <v/>
      </c>
      <c r="AF294" s="286">
        <v>0</v>
      </c>
      <c r="AG294" s="257">
        <f t="shared" si="68"/>
        <v>0</v>
      </c>
      <c r="AH294" s="257" t="str">
        <f t="shared" si="69"/>
        <v/>
      </c>
      <c r="AI294" s="257">
        <f t="shared" si="70"/>
        <v>0</v>
      </c>
    </row>
    <row r="295" spans="1:35" x14ac:dyDescent="0.3">
      <c r="A295" s="287">
        <v>283</v>
      </c>
      <c r="B295" s="156"/>
      <c r="C295" s="150"/>
      <c r="D295" s="152"/>
      <c r="E295" s="150"/>
      <c r="F295" s="150"/>
      <c r="G295" s="152"/>
      <c r="H295" s="154"/>
      <c r="I295" s="155"/>
      <c r="J295" s="159"/>
      <c r="K295" s="159"/>
      <c r="L295" s="337"/>
      <c r="M295" s="343" t="str">
        <f>IF(L295="","",LOOKUP(L295,'Work Programme'!$A$8:$A$207,'Work Programme'!$B$8:$B$207))</f>
        <v/>
      </c>
      <c r="N295" s="150"/>
      <c r="O295" s="151"/>
      <c r="P295" s="254" t="str">
        <f>IF(H295="","",VLOOKUP(H295,'Overview - Financial Statement'!$A$46:$B$60,2,FALSE))</f>
        <v/>
      </c>
      <c r="Q295" s="255" t="str">
        <f t="shared" si="57"/>
        <v/>
      </c>
      <c r="R295" s="153"/>
      <c r="S295" s="153"/>
      <c r="T295" s="238">
        <f t="shared" si="58"/>
        <v>0</v>
      </c>
      <c r="U295" s="193" t="s">
        <v>44</v>
      </c>
      <c r="V295" s="427"/>
      <c r="W295" s="193" t="str">
        <f t="shared" si="59"/>
        <v/>
      </c>
      <c r="X295" s="264" t="str">
        <f t="shared" si="60"/>
        <v>OK</v>
      </c>
      <c r="Y295" s="193" t="str">
        <f t="shared" si="61"/>
        <v/>
      </c>
      <c r="Z295" s="193" t="str">
        <f t="shared" si="62"/>
        <v/>
      </c>
      <c r="AA295" s="397" t="str">
        <f t="shared" si="63"/>
        <v/>
      </c>
      <c r="AB295" s="257" t="str">
        <f t="shared" si="64"/>
        <v/>
      </c>
      <c r="AC295" s="257" t="str">
        <f t="shared" si="65"/>
        <v/>
      </c>
      <c r="AD295" s="193" t="str">
        <f t="shared" si="66"/>
        <v>CHECK DATES</v>
      </c>
      <c r="AE295" s="257" t="str">
        <f t="shared" si="67"/>
        <v/>
      </c>
      <c r="AF295" s="286">
        <v>0</v>
      </c>
      <c r="AG295" s="257">
        <f t="shared" si="68"/>
        <v>0</v>
      </c>
      <c r="AH295" s="257" t="str">
        <f t="shared" si="69"/>
        <v/>
      </c>
      <c r="AI295" s="257">
        <f t="shared" si="70"/>
        <v>0</v>
      </c>
    </row>
    <row r="296" spans="1:35" x14ac:dyDescent="0.3">
      <c r="A296" s="287">
        <v>284</v>
      </c>
      <c r="B296" s="156"/>
      <c r="C296" s="150"/>
      <c r="D296" s="152"/>
      <c r="E296" s="150"/>
      <c r="F296" s="150"/>
      <c r="G296" s="152"/>
      <c r="H296" s="154"/>
      <c r="I296" s="155"/>
      <c r="J296" s="159"/>
      <c r="K296" s="159"/>
      <c r="L296" s="337"/>
      <c r="M296" s="343" t="str">
        <f>IF(L296="","",LOOKUP(L296,'Work Programme'!$A$8:$A$207,'Work Programme'!$B$8:$B$207))</f>
        <v/>
      </c>
      <c r="N296" s="150"/>
      <c r="O296" s="151"/>
      <c r="P296" s="254" t="str">
        <f>IF(H296="","",VLOOKUP(H296,'Overview - Financial Statement'!$A$46:$B$60,2,FALSE))</f>
        <v/>
      </c>
      <c r="Q296" s="255" t="str">
        <f t="shared" si="57"/>
        <v/>
      </c>
      <c r="R296" s="153"/>
      <c r="S296" s="153"/>
      <c r="T296" s="238">
        <f t="shared" si="58"/>
        <v>0</v>
      </c>
      <c r="U296" s="193" t="s">
        <v>44</v>
      </c>
      <c r="V296" s="427"/>
      <c r="W296" s="193" t="str">
        <f t="shared" si="59"/>
        <v/>
      </c>
      <c r="X296" s="264" t="str">
        <f t="shared" si="60"/>
        <v>OK</v>
      </c>
      <c r="Y296" s="193" t="str">
        <f t="shared" si="61"/>
        <v/>
      </c>
      <c r="Z296" s="193" t="str">
        <f t="shared" si="62"/>
        <v/>
      </c>
      <c r="AA296" s="397" t="str">
        <f t="shared" si="63"/>
        <v/>
      </c>
      <c r="AB296" s="257" t="str">
        <f t="shared" si="64"/>
        <v/>
      </c>
      <c r="AC296" s="257" t="str">
        <f t="shared" si="65"/>
        <v/>
      </c>
      <c r="AD296" s="193" t="str">
        <f t="shared" si="66"/>
        <v>CHECK DATES</v>
      </c>
      <c r="AE296" s="257" t="str">
        <f t="shared" si="67"/>
        <v/>
      </c>
      <c r="AF296" s="286">
        <v>0</v>
      </c>
      <c r="AG296" s="257">
        <f t="shared" si="68"/>
        <v>0</v>
      </c>
      <c r="AH296" s="257" t="str">
        <f t="shared" si="69"/>
        <v/>
      </c>
      <c r="AI296" s="257">
        <f t="shared" si="70"/>
        <v>0</v>
      </c>
    </row>
    <row r="297" spans="1:35" x14ac:dyDescent="0.3">
      <c r="A297" s="287">
        <v>285</v>
      </c>
      <c r="B297" s="156"/>
      <c r="C297" s="150"/>
      <c r="D297" s="152"/>
      <c r="E297" s="150"/>
      <c r="F297" s="150"/>
      <c r="G297" s="152"/>
      <c r="H297" s="154"/>
      <c r="I297" s="155"/>
      <c r="J297" s="159"/>
      <c r="K297" s="159"/>
      <c r="L297" s="337"/>
      <c r="M297" s="343" t="str">
        <f>IF(L297="","",LOOKUP(L297,'Work Programme'!$A$8:$A$207,'Work Programme'!$B$8:$B$207))</f>
        <v/>
      </c>
      <c r="N297" s="150"/>
      <c r="O297" s="151"/>
      <c r="P297" s="254" t="str">
        <f>IF(H297="","",VLOOKUP(H297,'Overview - Financial Statement'!$A$46:$B$60,2,FALSE))</f>
        <v/>
      </c>
      <c r="Q297" s="255" t="str">
        <f t="shared" si="57"/>
        <v/>
      </c>
      <c r="R297" s="153"/>
      <c r="S297" s="153"/>
      <c r="T297" s="238">
        <f t="shared" si="58"/>
        <v>0</v>
      </c>
      <c r="U297" s="193" t="s">
        <v>44</v>
      </c>
      <c r="V297" s="427"/>
      <c r="W297" s="193" t="str">
        <f t="shared" si="59"/>
        <v/>
      </c>
      <c r="X297" s="264" t="str">
        <f t="shared" si="60"/>
        <v>OK</v>
      </c>
      <c r="Y297" s="193" t="str">
        <f t="shared" si="61"/>
        <v/>
      </c>
      <c r="Z297" s="193" t="str">
        <f t="shared" si="62"/>
        <v/>
      </c>
      <c r="AA297" s="397" t="str">
        <f t="shared" si="63"/>
        <v/>
      </c>
      <c r="AB297" s="257" t="str">
        <f t="shared" si="64"/>
        <v/>
      </c>
      <c r="AC297" s="257" t="str">
        <f t="shared" si="65"/>
        <v/>
      </c>
      <c r="AD297" s="193" t="str">
        <f t="shared" si="66"/>
        <v>CHECK DATES</v>
      </c>
      <c r="AE297" s="257" t="str">
        <f t="shared" si="67"/>
        <v/>
      </c>
      <c r="AF297" s="286">
        <v>0</v>
      </c>
      <c r="AG297" s="257">
        <f t="shared" si="68"/>
        <v>0</v>
      </c>
      <c r="AH297" s="257" t="str">
        <f t="shared" si="69"/>
        <v/>
      </c>
      <c r="AI297" s="257">
        <f t="shared" si="70"/>
        <v>0</v>
      </c>
    </row>
    <row r="298" spans="1:35" x14ac:dyDescent="0.3">
      <c r="A298" s="287">
        <v>286</v>
      </c>
      <c r="B298" s="156"/>
      <c r="C298" s="150"/>
      <c r="D298" s="152"/>
      <c r="E298" s="150"/>
      <c r="F298" s="150"/>
      <c r="G298" s="152"/>
      <c r="H298" s="154"/>
      <c r="I298" s="155"/>
      <c r="J298" s="159"/>
      <c r="K298" s="159"/>
      <c r="L298" s="337"/>
      <c r="M298" s="343" t="str">
        <f>IF(L298="","",LOOKUP(L298,'Work Programme'!$A$8:$A$207,'Work Programme'!$B$8:$B$207))</f>
        <v/>
      </c>
      <c r="N298" s="150"/>
      <c r="O298" s="151"/>
      <c r="P298" s="254" t="str">
        <f>IF(H298="","",VLOOKUP(H298,'Overview - Financial Statement'!$A$46:$B$60,2,FALSE))</f>
        <v/>
      </c>
      <c r="Q298" s="255" t="str">
        <f t="shared" si="57"/>
        <v/>
      </c>
      <c r="R298" s="153"/>
      <c r="S298" s="153"/>
      <c r="T298" s="238">
        <f t="shared" si="58"/>
        <v>0</v>
      </c>
      <c r="U298" s="193" t="s">
        <v>44</v>
      </c>
      <c r="V298" s="427"/>
      <c r="W298" s="193" t="str">
        <f t="shared" si="59"/>
        <v/>
      </c>
      <c r="X298" s="264" t="str">
        <f t="shared" si="60"/>
        <v>OK</v>
      </c>
      <c r="Y298" s="193" t="str">
        <f t="shared" si="61"/>
        <v/>
      </c>
      <c r="Z298" s="193" t="str">
        <f t="shared" si="62"/>
        <v/>
      </c>
      <c r="AA298" s="397" t="str">
        <f t="shared" si="63"/>
        <v/>
      </c>
      <c r="AB298" s="257" t="str">
        <f t="shared" si="64"/>
        <v/>
      </c>
      <c r="AC298" s="257" t="str">
        <f t="shared" si="65"/>
        <v/>
      </c>
      <c r="AD298" s="193" t="str">
        <f t="shared" si="66"/>
        <v>CHECK DATES</v>
      </c>
      <c r="AE298" s="257" t="str">
        <f t="shared" si="67"/>
        <v/>
      </c>
      <c r="AF298" s="286">
        <v>0</v>
      </c>
      <c r="AG298" s="257">
        <f t="shared" si="68"/>
        <v>0</v>
      </c>
      <c r="AH298" s="257" t="str">
        <f t="shared" si="69"/>
        <v/>
      </c>
      <c r="AI298" s="257">
        <f t="shared" si="70"/>
        <v>0</v>
      </c>
    </row>
    <row r="299" spans="1:35" x14ac:dyDescent="0.3">
      <c r="A299" s="287">
        <v>287</v>
      </c>
      <c r="B299" s="156"/>
      <c r="C299" s="150"/>
      <c r="D299" s="152"/>
      <c r="E299" s="150"/>
      <c r="F299" s="150"/>
      <c r="G299" s="152"/>
      <c r="H299" s="154"/>
      <c r="I299" s="155"/>
      <c r="J299" s="159"/>
      <c r="K299" s="159"/>
      <c r="L299" s="337"/>
      <c r="M299" s="343" t="str">
        <f>IF(L299="","",LOOKUP(L299,'Work Programme'!$A$8:$A$207,'Work Programme'!$B$8:$B$207))</f>
        <v/>
      </c>
      <c r="N299" s="150"/>
      <c r="O299" s="151"/>
      <c r="P299" s="254" t="str">
        <f>IF(H299="","",VLOOKUP(H299,'Overview - Financial Statement'!$A$46:$B$60,2,FALSE))</f>
        <v/>
      </c>
      <c r="Q299" s="255" t="str">
        <f t="shared" si="57"/>
        <v/>
      </c>
      <c r="R299" s="153"/>
      <c r="S299" s="153"/>
      <c r="T299" s="238">
        <f t="shared" si="58"/>
        <v>0</v>
      </c>
      <c r="U299" s="193" t="s">
        <v>44</v>
      </c>
      <c r="V299" s="427"/>
      <c r="W299" s="193" t="str">
        <f t="shared" si="59"/>
        <v/>
      </c>
      <c r="X299" s="264" t="str">
        <f t="shared" si="60"/>
        <v>OK</v>
      </c>
      <c r="Y299" s="193" t="str">
        <f t="shared" si="61"/>
        <v/>
      </c>
      <c r="Z299" s="193" t="str">
        <f t="shared" si="62"/>
        <v/>
      </c>
      <c r="AA299" s="397" t="str">
        <f t="shared" si="63"/>
        <v/>
      </c>
      <c r="AB299" s="257" t="str">
        <f t="shared" si="64"/>
        <v/>
      </c>
      <c r="AC299" s="257" t="str">
        <f t="shared" si="65"/>
        <v/>
      </c>
      <c r="AD299" s="193" t="str">
        <f t="shared" si="66"/>
        <v>CHECK DATES</v>
      </c>
      <c r="AE299" s="257" t="str">
        <f t="shared" si="67"/>
        <v/>
      </c>
      <c r="AF299" s="286">
        <v>0</v>
      </c>
      <c r="AG299" s="257">
        <f t="shared" si="68"/>
        <v>0</v>
      </c>
      <c r="AH299" s="257" t="str">
        <f t="shared" si="69"/>
        <v/>
      </c>
      <c r="AI299" s="257">
        <f t="shared" si="70"/>
        <v>0</v>
      </c>
    </row>
    <row r="300" spans="1:35" x14ac:dyDescent="0.3">
      <c r="A300" s="287">
        <v>288</v>
      </c>
      <c r="B300" s="156"/>
      <c r="C300" s="150"/>
      <c r="D300" s="152"/>
      <c r="E300" s="150"/>
      <c r="F300" s="150"/>
      <c r="G300" s="152"/>
      <c r="H300" s="154"/>
      <c r="I300" s="155"/>
      <c r="J300" s="159"/>
      <c r="K300" s="159"/>
      <c r="L300" s="337"/>
      <c r="M300" s="343" t="str">
        <f>IF(L300="","",LOOKUP(L300,'Work Programme'!$A$8:$A$207,'Work Programme'!$B$8:$B$207))</f>
        <v/>
      </c>
      <c r="N300" s="150"/>
      <c r="O300" s="151"/>
      <c r="P300" s="254" t="str">
        <f>IF(H300="","",VLOOKUP(H300,'Overview - Financial Statement'!$A$46:$B$60,2,FALSE))</f>
        <v/>
      </c>
      <c r="Q300" s="255" t="str">
        <f t="shared" si="57"/>
        <v/>
      </c>
      <c r="R300" s="153"/>
      <c r="S300" s="153"/>
      <c r="T300" s="238">
        <f t="shared" si="58"/>
        <v>0</v>
      </c>
      <c r="U300" s="193" t="s">
        <v>44</v>
      </c>
      <c r="V300" s="427"/>
      <c r="W300" s="193" t="str">
        <f t="shared" si="59"/>
        <v/>
      </c>
      <c r="X300" s="264" t="str">
        <f t="shared" si="60"/>
        <v>OK</v>
      </c>
      <c r="Y300" s="193" t="str">
        <f t="shared" si="61"/>
        <v/>
      </c>
      <c r="Z300" s="193" t="str">
        <f t="shared" si="62"/>
        <v/>
      </c>
      <c r="AA300" s="397" t="str">
        <f t="shared" si="63"/>
        <v/>
      </c>
      <c r="AB300" s="257" t="str">
        <f t="shared" si="64"/>
        <v/>
      </c>
      <c r="AC300" s="257" t="str">
        <f t="shared" si="65"/>
        <v/>
      </c>
      <c r="AD300" s="193" t="str">
        <f t="shared" si="66"/>
        <v>CHECK DATES</v>
      </c>
      <c r="AE300" s="257" t="str">
        <f t="shared" si="67"/>
        <v/>
      </c>
      <c r="AF300" s="286">
        <v>0</v>
      </c>
      <c r="AG300" s="257">
        <f t="shared" si="68"/>
        <v>0</v>
      </c>
      <c r="AH300" s="257" t="str">
        <f t="shared" si="69"/>
        <v/>
      </c>
      <c r="AI300" s="257">
        <f t="shared" si="70"/>
        <v>0</v>
      </c>
    </row>
    <row r="301" spans="1:35" x14ac:dyDescent="0.3">
      <c r="A301" s="287">
        <v>289</v>
      </c>
      <c r="B301" s="156"/>
      <c r="C301" s="150"/>
      <c r="D301" s="152"/>
      <c r="E301" s="150"/>
      <c r="F301" s="150"/>
      <c r="G301" s="152"/>
      <c r="H301" s="154"/>
      <c r="I301" s="155"/>
      <c r="J301" s="159"/>
      <c r="K301" s="159"/>
      <c r="L301" s="337"/>
      <c r="M301" s="343" t="str">
        <f>IF(L301="","",LOOKUP(L301,'Work Programme'!$A$8:$A$207,'Work Programme'!$B$8:$B$207))</f>
        <v/>
      </c>
      <c r="N301" s="150"/>
      <c r="O301" s="151"/>
      <c r="P301" s="254" t="str">
        <f>IF(H301="","",VLOOKUP(H301,'Overview - Financial Statement'!$A$46:$B$60,2,FALSE))</f>
        <v/>
      </c>
      <c r="Q301" s="255" t="str">
        <f t="shared" si="57"/>
        <v/>
      </c>
      <c r="R301" s="153"/>
      <c r="S301" s="153"/>
      <c r="T301" s="238">
        <f t="shared" si="58"/>
        <v>0</v>
      </c>
      <c r="U301" s="193" t="s">
        <v>44</v>
      </c>
      <c r="V301" s="427"/>
      <c r="W301" s="193" t="str">
        <f t="shared" si="59"/>
        <v/>
      </c>
      <c r="X301" s="264" t="str">
        <f t="shared" si="60"/>
        <v>OK</v>
      </c>
      <c r="Y301" s="193" t="str">
        <f t="shared" si="61"/>
        <v/>
      </c>
      <c r="Z301" s="193" t="str">
        <f t="shared" si="62"/>
        <v/>
      </c>
      <c r="AA301" s="397" t="str">
        <f t="shared" si="63"/>
        <v/>
      </c>
      <c r="AB301" s="257" t="str">
        <f t="shared" si="64"/>
        <v/>
      </c>
      <c r="AC301" s="257" t="str">
        <f t="shared" si="65"/>
        <v/>
      </c>
      <c r="AD301" s="193" t="str">
        <f t="shared" si="66"/>
        <v>CHECK DATES</v>
      </c>
      <c r="AE301" s="257" t="str">
        <f t="shared" si="67"/>
        <v/>
      </c>
      <c r="AF301" s="286">
        <v>0</v>
      </c>
      <c r="AG301" s="257">
        <f t="shared" si="68"/>
        <v>0</v>
      </c>
      <c r="AH301" s="257" t="str">
        <f t="shared" si="69"/>
        <v/>
      </c>
      <c r="AI301" s="257">
        <f t="shared" si="70"/>
        <v>0</v>
      </c>
    </row>
    <row r="302" spans="1:35" x14ac:dyDescent="0.3">
      <c r="A302" s="287">
        <v>290</v>
      </c>
      <c r="B302" s="156"/>
      <c r="C302" s="150"/>
      <c r="D302" s="152"/>
      <c r="E302" s="150"/>
      <c r="F302" s="150"/>
      <c r="G302" s="152"/>
      <c r="H302" s="154"/>
      <c r="I302" s="155"/>
      <c r="J302" s="159"/>
      <c r="K302" s="159"/>
      <c r="L302" s="337"/>
      <c r="M302" s="343" t="str">
        <f>IF(L302="","",LOOKUP(L302,'Work Programme'!$A$8:$A$207,'Work Programme'!$B$8:$B$207))</f>
        <v/>
      </c>
      <c r="N302" s="150"/>
      <c r="O302" s="151"/>
      <c r="P302" s="254" t="str">
        <f>IF(H302="","",VLOOKUP(H302,'Overview - Financial Statement'!$A$46:$B$60,2,FALSE))</f>
        <v/>
      </c>
      <c r="Q302" s="255" t="str">
        <f t="shared" si="57"/>
        <v/>
      </c>
      <c r="R302" s="153"/>
      <c r="S302" s="153"/>
      <c r="T302" s="238">
        <f t="shared" si="58"/>
        <v>0</v>
      </c>
      <c r="U302" s="193" t="s">
        <v>44</v>
      </c>
      <c r="V302" s="427"/>
      <c r="W302" s="193" t="str">
        <f t="shared" si="59"/>
        <v/>
      </c>
      <c r="X302" s="264" t="str">
        <f t="shared" si="60"/>
        <v>OK</v>
      </c>
      <c r="Y302" s="193" t="str">
        <f t="shared" si="61"/>
        <v/>
      </c>
      <c r="Z302" s="193" t="str">
        <f t="shared" si="62"/>
        <v/>
      </c>
      <c r="AA302" s="397" t="str">
        <f t="shared" si="63"/>
        <v/>
      </c>
      <c r="AB302" s="257" t="str">
        <f t="shared" si="64"/>
        <v/>
      </c>
      <c r="AC302" s="257" t="str">
        <f t="shared" si="65"/>
        <v/>
      </c>
      <c r="AD302" s="193" t="str">
        <f t="shared" si="66"/>
        <v>CHECK DATES</v>
      </c>
      <c r="AE302" s="257" t="str">
        <f t="shared" si="67"/>
        <v/>
      </c>
      <c r="AF302" s="286">
        <v>0</v>
      </c>
      <c r="AG302" s="257">
        <f t="shared" si="68"/>
        <v>0</v>
      </c>
      <c r="AH302" s="257" t="str">
        <f t="shared" si="69"/>
        <v/>
      </c>
      <c r="AI302" s="257">
        <f t="shared" si="70"/>
        <v>0</v>
      </c>
    </row>
    <row r="303" spans="1:35" x14ac:dyDescent="0.3">
      <c r="A303" s="287">
        <v>291</v>
      </c>
      <c r="B303" s="156"/>
      <c r="C303" s="150"/>
      <c r="D303" s="152"/>
      <c r="E303" s="150"/>
      <c r="F303" s="150"/>
      <c r="G303" s="152"/>
      <c r="H303" s="154"/>
      <c r="I303" s="155"/>
      <c r="J303" s="159"/>
      <c r="K303" s="159"/>
      <c r="L303" s="337"/>
      <c r="M303" s="343" t="str">
        <f>IF(L303="","",LOOKUP(L303,'Work Programme'!$A$8:$A$207,'Work Programme'!$B$8:$B$207))</f>
        <v/>
      </c>
      <c r="N303" s="150"/>
      <c r="O303" s="151"/>
      <c r="P303" s="254" t="str">
        <f>IF(H303="","",VLOOKUP(H303,'Overview - Financial Statement'!$A$46:$B$60,2,FALSE))</f>
        <v/>
      </c>
      <c r="Q303" s="255" t="str">
        <f t="shared" si="57"/>
        <v/>
      </c>
      <c r="R303" s="153"/>
      <c r="S303" s="153"/>
      <c r="T303" s="238">
        <f t="shared" si="58"/>
        <v>0</v>
      </c>
      <c r="U303" s="193" t="s">
        <v>44</v>
      </c>
      <c r="V303" s="427"/>
      <c r="W303" s="193" t="str">
        <f t="shared" si="59"/>
        <v/>
      </c>
      <c r="X303" s="264" t="str">
        <f t="shared" si="60"/>
        <v>OK</v>
      </c>
      <c r="Y303" s="193" t="str">
        <f t="shared" si="61"/>
        <v/>
      </c>
      <c r="Z303" s="193" t="str">
        <f t="shared" si="62"/>
        <v/>
      </c>
      <c r="AA303" s="397" t="str">
        <f t="shared" si="63"/>
        <v/>
      </c>
      <c r="AB303" s="257" t="str">
        <f t="shared" si="64"/>
        <v/>
      </c>
      <c r="AC303" s="257" t="str">
        <f t="shared" si="65"/>
        <v/>
      </c>
      <c r="AD303" s="193" t="str">
        <f t="shared" si="66"/>
        <v>CHECK DATES</v>
      </c>
      <c r="AE303" s="257" t="str">
        <f t="shared" si="67"/>
        <v/>
      </c>
      <c r="AF303" s="286">
        <v>0</v>
      </c>
      <c r="AG303" s="257">
        <f t="shared" si="68"/>
        <v>0</v>
      </c>
      <c r="AH303" s="257" t="str">
        <f t="shared" si="69"/>
        <v/>
      </c>
      <c r="AI303" s="257">
        <f t="shared" si="70"/>
        <v>0</v>
      </c>
    </row>
    <row r="304" spans="1:35" x14ac:dyDescent="0.3">
      <c r="A304" s="287">
        <v>292</v>
      </c>
      <c r="B304" s="156"/>
      <c r="C304" s="150"/>
      <c r="D304" s="152"/>
      <c r="E304" s="150"/>
      <c r="F304" s="150"/>
      <c r="G304" s="152"/>
      <c r="H304" s="154"/>
      <c r="I304" s="155"/>
      <c r="J304" s="159"/>
      <c r="K304" s="159"/>
      <c r="L304" s="337"/>
      <c r="M304" s="343" t="str">
        <f>IF(L304="","",LOOKUP(L304,'Work Programme'!$A$8:$A$207,'Work Programme'!$B$8:$B$207))</f>
        <v/>
      </c>
      <c r="N304" s="150"/>
      <c r="O304" s="151"/>
      <c r="P304" s="254" t="str">
        <f>IF(H304="","",VLOOKUP(H304,'Overview - Financial Statement'!$A$46:$B$60,2,FALSE))</f>
        <v/>
      </c>
      <c r="Q304" s="255" t="str">
        <f t="shared" si="57"/>
        <v/>
      </c>
      <c r="R304" s="153"/>
      <c r="S304" s="153"/>
      <c r="T304" s="238">
        <f t="shared" si="58"/>
        <v>0</v>
      </c>
      <c r="U304" s="193" t="s">
        <v>44</v>
      </c>
      <c r="V304" s="427"/>
      <c r="W304" s="193" t="str">
        <f t="shared" si="59"/>
        <v/>
      </c>
      <c r="X304" s="264" t="str">
        <f t="shared" si="60"/>
        <v>OK</v>
      </c>
      <c r="Y304" s="193" t="str">
        <f t="shared" si="61"/>
        <v/>
      </c>
      <c r="Z304" s="193" t="str">
        <f t="shared" si="62"/>
        <v/>
      </c>
      <c r="AA304" s="397" t="str">
        <f t="shared" si="63"/>
        <v/>
      </c>
      <c r="AB304" s="257" t="str">
        <f t="shared" si="64"/>
        <v/>
      </c>
      <c r="AC304" s="257" t="str">
        <f t="shared" si="65"/>
        <v/>
      </c>
      <c r="AD304" s="193" t="str">
        <f t="shared" si="66"/>
        <v>CHECK DATES</v>
      </c>
      <c r="AE304" s="257" t="str">
        <f t="shared" si="67"/>
        <v/>
      </c>
      <c r="AF304" s="286">
        <v>0</v>
      </c>
      <c r="AG304" s="257">
        <f t="shared" si="68"/>
        <v>0</v>
      </c>
      <c r="AH304" s="257" t="str">
        <f t="shared" si="69"/>
        <v/>
      </c>
      <c r="AI304" s="257">
        <f t="shared" si="70"/>
        <v>0</v>
      </c>
    </row>
    <row r="305" spans="1:35" x14ac:dyDescent="0.3">
      <c r="A305" s="287">
        <v>293</v>
      </c>
      <c r="B305" s="156"/>
      <c r="C305" s="150"/>
      <c r="D305" s="152"/>
      <c r="E305" s="150"/>
      <c r="F305" s="150"/>
      <c r="G305" s="152"/>
      <c r="H305" s="154"/>
      <c r="I305" s="155"/>
      <c r="J305" s="159"/>
      <c r="K305" s="159"/>
      <c r="L305" s="337"/>
      <c r="M305" s="343" t="str">
        <f>IF(L305="","",LOOKUP(L305,'Work Programme'!$A$8:$A$207,'Work Programme'!$B$8:$B$207))</f>
        <v/>
      </c>
      <c r="N305" s="150"/>
      <c r="O305" s="151"/>
      <c r="P305" s="254" t="str">
        <f>IF(H305="","",VLOOKUP(H305,'Overview - Financial Statement'!$A$46:$B$60,2,FALSE))</f>
        <v/>
      </c>
      <c r="Q305" s="255" t="str">
        <f t="shared" si="57"/>
        <v/>
      </c>
      <c r="R305" s="153"/>
      <c r="S305" s="153"/>
      <c r="T305" s="238">
        <f t="shared" si="58"/>
        <v>0</v>
      </c>
      <c r="U305" s="193" t="s">
        <v>44</v>
      </c>
      <c r="V305" s="427"/>
      <c r="W305" s="193" t="str">
        <f t="shared" si="59"/>
        <v/>
      </c>
      <c r="X305" s="264" t="str">
        <f t="shared" si="60"/>
        <v>OK</v>
      </c>
      <c r="Y305" s="193" t="str">
        <f t="shared" si="61"/>
        <v/>
      </c>
      <c r="Z305" s="193" t="str">
        <f t="shared" si="62"/>
        <v/>
      </c>
      <c r="AA305" s="397" t="str">
        <f t="shared" si="63"/>
        <v/>
      </c>
      <c r="AB305" s="257" t="str">
        <f t="shared" si="64"/>
        <v/>
      </c>
      <c r="AC305" s="257" t="str">
        <f t="shared" si="65"/>
        <v/>
      </c>
      <c r="AD305" s="193" t="str">
        <f t="shared" si="66"/>
        <v>CHECK DATES</v>
      </c>
      <c r="AE305" s="257" t="str">
        <f t="shared" si="67"/>
        <v/>
      </c>
      <c r="AF305" s="286">
        <v>0</v>
      </c>
      <c r="AG305" s="257">
        <f t="shared" si="68"/>
        <v>0</v>
      </c>
      <c r="AH305" s="257" t="str">
        <f t="shared" si="69"/>
        <v/>
      </c>
      <c r="AI305" s="257">
        <f t="shared" si="70"/>
        <v>0</v>
      </c>
    </row>
    <row r="306" spans="1:35" x14ac:dyDescent="0.3">
      <c r="A306" s="287">
        <v>294</v>
      </c>
      <c r="B306" s="156"/>
      <c r="C306" s="150"/>
      <c r="D306" s="152"/>
      <c r="E306" s="150"/>
      <c r="F306" s="150"/>
      <c r="G306" s="152"/>
      <c r="H306" s="154"/>
      <c r="I306" s="155"/>
      <c r="J306" s="159"/>
      <c r="K306" s="159"/>
      <c r="L306" s="337"/>
      <c r="M306" s="343" t="str">
        <f>IF(L306="","",LOOKUP(L306,'Work Programme'!$A$8:$A$207,'Work Programme'!$B$8:$B$207))</f>
        <v/>
      </c>
      <c r="N306" s="150"/>
      <c r="O306" s="151"/>
      <c r="P306" s="254" t="str">
        <f>IF(H306="","",VLOOKUP(H306,'Overview - Financial Statement'!$A$46:$B$60,2,FALSE))</f>
        <v/>
      </c>
      <c r="Q306" s="255" t="str">
        <f t="shared" si="57"/>
        <v/>
      </c>
      <c r="R306" s="153"/>
      <c r="S306" s="153"/>
      <c r="T306" s="238">
        <f t="shared" si="58"/>
        <v>0</v>
      </c>
      <c r="U306" s="193" t="s">
        <v>44</v>
      </c>
      <c r="V306" s="427"/>
      <c r="W306" s="193" t="str">
        <f t="shared" si="59"/>
        <v/>
      </c>
      <c r="X306" s="264" t="str">
        <f t="shared" si="60"/>
        <v>OK</v>
      </c>
      <c r="Y306" s="193" t="str">
        <f t="shared" si="61"/>
        <v/>
      </c>
      <c r="Z306" s="193" t="str">
        <f t="shared" si="62"/>
        <v/>
      </c>
      <c r="AA306" s="397" t="str">
        <f t="shared" si="63"/>
        <v/>
      </c>
      <c r="AB306" s="257" t="str">
        <f t="shared" si="64"/>
        <v/>
      </c>
      <c r="AC306" s="257" t="str">
        <f t="shared" si="65"/>
        <v/>
      </c>
      <c r="AD306" s="193" t="str">
        <f t="shared" si="66"/>
        <v>CHECK DATES</v>
      </c>
      <c r="AE306" s="257" t="str">
        <f t="shared" si="67"/>
        <v/>
      </c>
      <c r="AF306" s="286">
        <v>0</v>
      </c>
      <c r="AG306" s="257">
        <f t="shared" si="68"/>
        <v>0</v>
      </c>
      <c r="AH306" s="257" t="str">
        <f t="shared" si="69"/>
        <v/>
      </c>
      <c r="AI306" s="257">
        <f t="shared" si="70"/>
        <v>0</v>
      </c>
    </row>
    <row r="307" spans="1:35" x14ac:dyDescent="0.3">
      <c r="A307" s="287">
        <v>295</v>
      </c>
      <c r="B307" s="156"/>
      <c r="C307" s="150"/>
      <c r="D307" s="152"/>
      <c r="E307" s="150"/>
      <c r="F307" s="150"/>
      <c r="G307" s="152"/>
      <c r="H307" s="154"/>
      <c r="I307" s="155"/>
      <c r="J307" s="159"/>
      <c r="K307" s="159"/>
      <c r="L307" s="337"/>
      <c r="M307" s="343" t="str">
        <f>IF(L307="","",LOOKUP(L307,'Work Programme'!$A$8:$A$207,'Work Programme'!$B$8:$B$207))</f>
        <v/>
      </c>
      <c r="N307" s="150"/>
      <c r="O307" s="151"/>
      <c r="P307" s="254" t="str">
        <f>IF(H307="","",VLOOKUP(H307,'Overview - Financial Statement'!$A$46:$B$60,2,FALSE))</f>
        <v/>
      </c>
      <c r="Q307" s="255" t="str">
        <f t="shared" si="57"/>
        <v/>
      </c>
      <c r="R307" s="153"/>
      <c r="S307" s="153"/>
      <c r="T307" s="238">
        <f t="shared" si="58"/>
        <v>0</v>
      </c>
      <c r="U307" s="193" t="s">
        <v>44</v>
      </c>
      <c r="V307" s="427"/>
      <c r="W307" s="193" t="str">
        <f t="shared" si="59"/>
        <v/>
      </c>
      <c r="X307" s="264" t="str">
        <f t="shared" si="60"/>
        <v>OK</v>
      </c>
      <c r="Y307" s="193" t="str">
        <f t="shared" si="61"/>
        <v/>
      </c>
      <c r="Z307" s="193" t="str">
        <f t="shared" si="62"/>
        <v/>
      </c>
      <c r="AA307" s="397" t="str">
        <f t="shared" si="63"/>
        <v/>
      </c>
      <c r="AB307" s="257" t="str">
        <f t="shared" si="64"/>
        <v/>
      </c>
      <c r="AC307" s="257" t="str">
        <f t="shared" si="65"/>
        <v/>
      </c>
      <c r="AD307" s="193" t="str">
        <f t="shared" si="66"/>
        <v>CHECK DATES</v>
      </c>
      <c r="AE307" s="257" t="str">
        <f t="shared" si="67"/>
        <v/>
      </c>
      <c r="AF307" s="286">
        <v>0</v>
      </c>
      <c r="AG307" s="257">
        <f t="shared" si="68"/>
        <v>0</v>
      </c>
      <c r="AH307" s="257" t="str">
        <f t="shared" si="69"/>
        <v/>
      </c>
      <c r="AI307" s="257">
        <f t="shared" si="70"/>
        <v>0</v>
      </c>
    </row>
    <row r="308" spans="1:35" x14ac:dyDescent="0.3">
      <c r="A308" s="287">
        <v>296</v>
      </c>
      <c r="B308" s="156"/>
      <c r="C308" s="150"/>
      <c r="D308" s="152"/>
      <c r="E308" s="150"/>
      <c r="F308" s="150"/>
      <c r="G308" s="152"/>
      <c r="H308" s="154"/>
      <c r="I308" s="155"/>
      <c r="J308" s="159"/>
      <c r="K308" s="159"/>
      <c r="L308" s="337"/>
      <c r="M308" s="343" t="str">
        <f>IF(L308="","",LOOKUP(L308,'Work Programme'!$A$8:$A$207,'Work Programme'!$B$8:$B$207))</f>
        <v/>
      </c>
      <c r="N308" s="150"/>
      <c r="O308" s="151"/>
      <c r="P308" s="254" t="str">
        <f>IF(H308="","",VLOOKUP(H308,'Overview - Financial Statement'!$A$46:$B$60,2,FALSE))</f>
        <v/>
      </c>
      <c r="Q308" s="255" t="str">
        <f t="shared" si="57"/>
        <v/>
      </c>
      <c r="R308" s="153"/>
      <c r="S308" s="153"/>
      <c r="T308" s="238">
        <f t="shared" si="58"/>
        <v>0</v>
      </c>
      <c r="U308" s="193" t="s">
        <v>44</v>
      </c>
      <c r="V308" s="427"/>
      <c r="W308" s="193" t="str">
        <f t="shared" si="59"/>
        <v/>
      </c>
      <c r="X308" s="264" t="str">
        <f t="shared" si="60"/>
        <v>OK</v>
      </c>
      <c r="Y308" s="193" t="str">
        <f t="shared" si="61"/>
        <v/>
      </c>
      <c r="Z308" s="193" t="str">
        <f t="shared" si="62"/>
        <v/>
      </c>
      <c r="AA308" s="397" t="str">
        <f t="shared" si="63"/>
        <v/>
      </c>
      <c r="AB308" s="257" t="str">
        <f t="shared" si="64"/>
        <v/>
      </c>
      <c r="AC308" s="257" t="str">
        <f t="shared" si="65"/>
        <v/>
      </c>
      <c r="AD308" s="193" t="str">
        <f t="shared" si="66"/>
        <v>CHECK DATES</v>
      </c>
      <c r="AE308" s="257" t="str">
        <f t="shared" si="67"/>
        <v/>
      </c>
      <c r="AF308" s="286">
        <v>0</v>
      </c>
      <c r="AG308" s="257">
        <f t="shared" si="68"/>
        <v>0</v>
      </c>
      <c r="AH308" s="257" t="str">
        <f t="shared" si="69"/>
        <v/>
      </c>
      <c r="AI308" s="257">
        <f t="shared" si="70"/>
        <v>0</v>
      </c>
    </row>
    <row r="309" spans="1:35" x14ac:dyDescent="0.3">
      <c r="A309" s="287">
        <v>297</v>
      </c>
      <c r="B309" s="156"/>
      <c r="C309" s="150"/>
      <c r="D309" s="152"/>
      <c r="E309" s="150"/>
      <c r="F309" s="150"/>
      <c r="G309" s="152"/>
      <c r="H309" s="154"/>
      <c r="I309" s="155"/>
      <c r="J309" s="159"/>
      <c r="K309" s="159"/>
      <c r="L309" s="337"/>
      <c r="M309" s="343" t="str">
        <f>IF(L309="","",LOOKUP(L309,'Work Programme'!$A$8:$A$207,'Work Programme'!$B$8:$B$207))</f>
        <v/>
      </c>
      <c r="N309" s="150"/>
      <c r="O309" s="151"/>
      <c r="P309" s="254" t="str">
        <f>IF(H309="","",VLOOKUP(H309,'Overview - Financial Statement'!$A$46:$B$60,2,FALSE))</f>
        <v/>
      </c>
      <c r="Q309" s="255" t="str">
        <f t="shared" si="57"/>
        <v/>
      </c>
      <c r="R309" s="153"/>
      <c r="S309" s="153"/>
      <c r="T309" s="238">
        <f t="shared" si="58"/>
        <v>0</v>
      </c>
      <c r="U309" s="193" t="s">
        <v>44</v>
      </c>
      <c r="V309" s="427"/>
      <c r="W309" s="193" t="str">
        <f t="shared" si="59"/>
        <v/>
      </c>
      <c r="X309" s="264" t="str">
        <f t="shared" si="60"/>
        <v>OK</v>
      </c>
      <c r="Y309" s="193" t="str">
        <f t="shared" si="61"/>
        <v/>
      </c>
      <c r="Z309" s="193" t="str">
        <f t="shared" si="62"/>
        <v/>
      </c>
      <c r="AA309" s="397" t="str">
        <f t="shared" si="63"/>
        <v/>
      </c>
      <c r="AB309" s="257" t="str">
        <f t="shared" si="64"/>
        <v/>
      </c>
      <c r="AC309" s="257" t="str">
        <f t="shared" si="65"/>
        <v/>
      </c>
      <c r="AD309" s="193" t="str">
        <f t="shared" si="66"/>
        <v>CHECK DATES</v>
      </c>
      <c r="AE309" s="257" t="str">
        <f t="shared" si="67"/>
        <v/>
      </c>
      <c r="AF309" s="286">
        <v>0</v>
      </c>
      <c r="AG309" s="257">
        <f t="shared" si="68"/>
        <v>0</v>
      </c>
      <c r="AH309" s="257" t="str">
        <f t="shared" si="69"/>
        <v/>
      </c>
      <c r="AI309" s="257">
        <f t="shared" si="70"/>
        <v>0</v>
      </c>
    </row>
    <row r="310" spans="1:35" x14ac:dyDescent="0.3">
      <c r="A310" s="287">
        <v>298</v>
      </c>
      <c r="B310" s="156"/>
      <c r="C310" s="150"/>
      <c r="D310" s="152"/>
      <c r="E310" s="150"/>
      <c r="F310" s="150"/>
      <c r="G310" s="152"/>
      <c r="H310" s="154"/>
      <c r="I310" s="155"/>
      <c r="J310" s="159"/>
      <c r="K310" s="159"/>
      <c r="L310" s="337"/>
      <c r="M310" s="343" t="str">
        <f>IF(L310="","",LOOKUP(L310,'Work Programme'!$A$8:$A$207,'Work Programme'!$B$8:$B$207))</f>
        <v/>
      </c>
      <c r="N310" s="150"/>
      <c r="O310" s="151"/>
      <c r="P310" s="254" t="str">
        <f>IF(H310="","",VLOOKUP(H310,'Overview - Financial Statement'!$A$46:$B$60,2,FALSE))</f>
        <v/>
      </c>
      <c r="Q310" s="255" t="str">
        <f t="shared" si="57"/>
        <v/>
      </c>
      <c r="R310" s="153"/>
      <c r="S310" s="153"/>
      <c r="T310" s="238">
        <f t="shared" si="58"/>
        <v>0</v>
      </c>
      <c r="U310" s="193" t="s">
        <v>44</v>
      </c>
      <c r="V310" s="427"/>
      <c r="W310" s="193" t="str">
        <f t="shared" si="59"/>
        <v/>
      </c>
      <c r="X310" s="264" t="str">
        <f t="shared" si="60"/>
        <v>OK</v>
      </c>
      <c r="Y310" s="193" t="str">
        <f t="shared" si="61"/>
        <v/>
      </c>
      <c r="Z310" s="193" t="str">
        <f t="shared" si="62"/>
        <v/>
      </c>
      <c r="AA310" s="397" t="str">
        <f t="shared" si="63"/>
        <v/>
      </c>
      <c r="AB310" s="257" t="str">
        <f t="shared" si="64"/>
        <v/>
      </c>
      <c r="AC310" s="257" t="str">
        <f t="shared" si="65"/>
        <v/>
      </c>
      <c r="AD310" s="193" t="str">
        <f t="shared" si="66"/>
        <v>CHECK DATES</v>
      </c>
      <c r="AE310" s="257" t="str">
        <f t="shared" si="67"/>
        <v/>
      </c>
      <c r="AF310" s="286">
        <v>0</v>
      </c>
      <c r="AG310" s="257">
        <f t="shared" si="68"/>
        <v>0</v>
      </c>
      <c r="AH310" s="257" t="str">
        <f t="shared" si="69"/>
        <v/>
      </c>
      <c r="AI310" s="257">
        <f t="shared" si="70"/>
        <v>0</v>
      </c>
    </row>
    <row r="311" spans="1:35" x14ac:dyDescent="0.3">
      <c r="A311" s="287">
        <v>299</v>
      </c>
      <c r="B311" s="156"/>
      <c r="C311" s="150"/>
      <c r="D311" s="152"/>
      <c r="E311" s="150"/>
      <c r="F311" s="150"/>
      <c r="G311" s="152"/>
      <c r="H311" s="154"/>
      <c r="I311" s="155"/>
      <c r="J311" s="159"/>
      <c r="K311" s="159"/>
      <c r="L311" s="337"/>
      <c r="M311" s="343" t="str">
        <f>IF(L311="","",LOOKUP(L311,'Work Programme'!$A$8:$A$207,'Work Programme'!$B$8:$B$207))</f>
        <v/>
      </c>
      <c r="N311" s="150"/>
      <c r="O311" s="151"/>
      <c r="P311" s="254" t="str">
        <f>IF(H311="","",VLOOKUP(H311,'Overview - Financial Statement'!$A$46:$B$60,2,FALSE))</f>
        <v/>
      </c>
      <c r="Q311" s="255" t="str">
        <f t="shared" si="57"/>
        <v/>
      </c>
      <c r="R311" s="153"/>
      <c r="S311" s="153"/>
      <c r="T311" s="238">
        <f t="shared" si="58"/>
        <v>0</v>
      </c>
      <c r="U311" s="193" t="s">
        <v>44</v>
      </c>
      <c r="V311" s="427"/>
      <c r="W311" s="193" t="str">
        <f t="shared" si="59"/>
        <v/>
      </c>
      <c r="X311" s="264" t="str">
        <f t="shared" si="60"/>
        <v>OK</v>
      </c>
      <c r="Y311" s="193" t="str">
        <f t="shared" si="61"/>
        <v/>
      </c>
      <c r="Z311" s="193" t="str">
        <f t="shared" si="62"/>
        <v/>
      </c>
      <c r="AA311" s="397" t="str">
        <f t="shared" si="63"/>
        <v/>
      </c>
      <c r="AB311" s="257" t="str">
        <f t="shared" si="64"/>
        <v/>
      </c>
      <c r="AC311" s="257" t="str">
        <f t="shared" si="65"/>
        <v/>
      </c>
      <c r="AD311" s="193" t="str">
        <f t="shared" si="66"/>
        <v>CHECK DATES</v>
      </c>
      <c r="AE311" s="257" t="str">
        <f t="shared" si="67"/>
        <v/>
      </c>
      <c r="AF311" s="286">
        <v>0</v>
      </c>
      <c r="AG311" s="257">
        <f t="shared" si="68"/>
        <v>0</v>
      </c>
      <c r="AH311" s="257" t="str">
        <f t="shared" si="69"/>
        <v/>
      </c>
      <c r="AI311" s="257">
        <f t="shared" si="70"/>
        <v>0</v>
      </c>
    </row>
    <row r="312" spans="1:35" x14ac:dyDescent="0.3">
      <c r="A312" s="287">
        <v>300</v>
      </c>
      <c r="B312" s="156"/>
      <c r="C312" s="150"/>
      <c r="D312" s="152"/>
      <c r="E312" s="150"/>
      <c r="F312" s="150"/>
      <c r="G312" s="152"/>
      <c r="H312" s="154"/>
      <c r="I312" s="155"/>
      <c r="J312" s="159"/>
      <c r="K312" s="159"/>
      <c r="L312" s="337"/>
      <c r="M312" s="343" t="str">
        <f>IF(L312="","",LOOKUP(L312,'Work Programme'!$A$8:$A$207,'Work Programme'!$B$8:$B$207))</f>
        <v/>
      </c>
      <c r="N312" s="150"/>
      <c r="O312" s="151"/>
      <c r="P312" s="254" t="str">
        <f>IF(H312="","",VLOOKUP(H312,'Overview - Financial Statement'!$A$46:$B$60,2,FALSE))</f>
        <v/>
      </c>
      <c r="Q312" s="255" t="str">
        <f t="shared" si="57"/>
        <v/>
      </c>
      <c r="R312" s="153"/>
      <c r="S312" s="153"/>
      <c r="T312" s="238">
        <f t="shared" si="58"/>
        <v>0</v>
      </c>
      <c r="U312" s="193" t="s">
        <v>44</v>
      </c>
      <c r="V312" s="427"/>
      <c r="W312" s="193" t="str">
        <f t="shared" si="59"/>
        <v/>
      </c>
      <c r="X312" s="264" t="str">
        <f t="shared" si="60"/>
        <v>OK</v>
      </c>
      <c r="Y312" s="193" t="str">
        <f t="shared" si="61"/>
        <v/>
      </c>
      <c r="Z312" s="193" t="str">
        <f t="shared" si="62"/>
        <v/>
      </c>
      <c r="AA312" s="397" t="str">
        <f t="shared" si="63"/>
        <v/>
      </c>
      <c r="AB312" s="257" t="str">
        <f t="shared" si="64"/>
        <v/>
      </c>
      <c r="AC312" s="257" t="str">
        <f t="shared" si="65"/>
        <v/>
      </c>
      <c r="AD312" s="193" t="str">
        <f t="shared" si="66"/>
        <v>CHECK DATES</v>
      </c>
      <c r="AE312" s="257" t="str">
        <f t="shared" si="67"/>
        <v/>
      </c>
      <c r="AF312" s="286">
        <v>0</v>
      </c>
      <c r="AG312" s="257">
        <f t="shared" si="68"/>
        <v>0</v>
      </c>
      <c r="AH312" s="257" t="str">
        <f t="shared" si="69"/>
        <v/>
      </c>
      <c r="AI312" s="257">
        <f t="shared" si="70"/>
        <v>0</v>
      </c>
    </row>
    <row r="313" spans="1:35" x14ac:dyDescent="0.3">
      <c r="A313" s="287">
        <v>301</v>
      </c>
      <c r="B313" s="156"/>
      <c r="C313" s="150"/>
      <c r="D313" s="152"/>
      <c r="E313" s="150"/>
      <c r="F313" s="150"/>
      <c r="G313" s="152"/>
      <c r="H313" s="154"/>
      <c r="I313" s="155"/>
      <c r="J313" s="159"/>
      <c r="K313" s="159"/>
      <c r="L313" s="337"/>
      <c r="M313" s="343" t="str">
        <f>IF(L313="","",LOOKUP(L313,'Work Programme'!$A$8:$A$207,'Work Programme'!$B$8:$B$207))</f>
        <v/>
      </c>
      <c r="N313" s="150"/>
      <c r="O313" s="151"/>
      <c r="P313" s="254" t="str">
        <f>IF(H313="","",VLOOKUP(H313,'Overview - Financial Statement'!$A$46:$B$60,2,FALSE))</f>
        <v/>
      </c>
      <c r="Q313" s="255" t="str">
        <f t="shared" si="57"/>
        <v/>
      </c>
      <c r="R313" s="153"/>
      <c r="S313" s="153"/>
      <c r="T313" s="238">
        <f t="shared" si="58"/>
        <v>0</v>
      </c>
      <c r="U313" s="193" t="s">
        <v>44</v>
      </c>
      <c r="V313" s="427"/>
      <c r="W313" s="193" t="str">
        <f t="shared" si="59"/>
        <v/>
      </c>
      <c r="X313" s="264" t="str">
        <f t="shared" si="60"/>
        <v>OK</v>
      </c>
      <c r="Y313" s="193" t="str">
        <f t="shared" si="61"/>
        <v/>
      </c>
      <c r="Z313" s="193" t="str">
        <f t="shared" si="62"/>
        <v/>
      </c>
      <c r="AA313" s="397" t="str">
        <f t="shared" si="63"/>
        <v/>
      </c>
      <c r="AB313" s="257" t="str">
        <f t="shared" si="64"/>
        <v/>
      </c>
      <c r="AC313" s="257" t="str">
        <f t="shared" si="65"/>
        <v/>
      </c>
      <c r="AD313" s="193" t="str">
        <f t="shared" si="66"/>
        <v>CHECK DATES</v>
      </c>
      <c r="AE313" s="257" t="str">
        <f t="shared" si="67"/>
        <v/>
      </c>
      <c r="AF313" s="286">
        <v>0</v>
      </c>
      <c r="AG313" s="257">
        <f t="shared" si="68"/>
        <v>0</v>
      </c>
      <c r="AH313" s="257" t="str">
        <f t="shared" si="69"/>
        <v/>
      </c>
      <c r="AI313" s="257">
        <f t="shared" si="70"/>
        <v>0</v>
      </c>
    </row>
    <row r="314" spans="1:35" x14ac:dyDescent="0.3">
      <c r="A314" s="287">
        <v>302</v>
      </c>
      <c r="B314" s="156"/>
      <c r="C314" s="150"/>
      <c r="D314" s="152"/>
      <c r="E314" s="150"/>
      <c r="F314" s="150"/>
      <c r="G314" s="152"/>
      <c r="H314" s="154"/>
      <c r="I314" s="155"/>
      <c r="J314" s="159"/>
      <c r="K314" s="159"/>
      <c r="L314" s="337"/>
      <c r="M314" s="343" t="str">
        <f>IF(L314="","",LOOKUP(L314,'Work Programme'!$A$8:$A$207,'Work Programme'!$B$8:$B$207))</f>
        <v/>
      </c>
      <c r="N314" s="150"/>
      <c r="O314" s="151"/>
      <c r="P314" s="254" t="str">
        <f>IF(H314="","",VLOOKUP(H314,'Overview - Financial Statement'!$A$46:$B$60,2,FALSE))</f>
        <v/>
      </c>
      <c r="Q314" s="255" t="str">
        <f t="shared" si="57"/>
        <v/>
      </c>
      <c r="R314" s="153"/>
      <c r="S314" s="153"/>
      <c r="T314" s="238">
        <f t="shared" si="58"/>
        <v>0</v>
      </c>
      <c r="U314" s="193" t="s">
        <v>44</v>
      </c>
      <c r="V314" s="427"/>
      <c r="W314" s="193" t="str">
        <f t="shared" si="59"/>
        <v/>
      </c>
      <c r="X314" s="264" t="str">
        <f t="shared" si="60"/>
        <v>OK</v>
      </c>
      <c r="Y314" s="193" t="str">
        <f t="shared" si="61"/>
        <v/>
      </c>
      <c r="Z314" s="193" t="str">
        <f t="shared" si="62"/>
        <v/>
      </c>
      <c r="AA314" s="397" t="str">
        <f t="shared" si="63"/>
        <v/>
      </c>
      <c r="AB314" s="257" t="str">
        <f t="shared" si="64"/>
        <v/>
      </c>
      <c r="AC314" s="257" t="str">
        <f t="shared" si="65"/>
        <v/>
      </c>
      <c r="AD314" s="193" t="str">
        <f t="shared" si="66"/>
        <v>CHECK DATES</v>
      </c>
      <c r="AE314" s="257" t="str">
        <f t="shared" si="67"/>
        <v/>
      </c>
      <c r="AF314" s="286">
        <v>0</v>
      </c>
      <c r="AG314" s="257">
        <f t="shared" si="68"/>
        <v>0</v>
      </c>
      <c r="AH314" s="257" t="str">
        <f t="shared" si="69"/>
        <v/>
      </c>
      <c r="AI314" s="257">
        <f t="shared" si="70"/>
        <v>0</v>
      </c>
    </row>
    <row r="315" spans="1:35" x14ac:dyDescent="0.3">
      <c r="A315" s="287">
        <v>303</v>
      </c>
      <c r="B315" s="156"/>
      <c r="C315" s="150"/>
      <c r="D315" s="152"/>
      <c r="E315" s="150"/>
      <c r="F315" s="150"/>
      <c r="G315" s="152"/>
      <c r="H315" s="154"/>
      <c r="I315" s="155"/>
      <c r="J315" s="159"/>
      <c r="K315" s="159"/>
      <c r="L315" s="337"/>
      <c r="M315" s="343" t="str">
        <f>IF(L315="","",LOOKUP(L315,'Work Programme'!$A$8:$A$207,'Work Programme'!$B$8:$B$207))</f>
        <v/>
      </c>
      <c r="N315" s="150"/>
      <c r="O315" s="151"/>
      <c r="P315" s="254" t="str">
        <f>IF(H315="","",VLOOKUP(H315,'Overview - Financial Statement'!$A$46:$B$60,2,FALSE))</f>
        <v/>
      </c>
      <c r="Q315" s="255" t="str">
        <f t="shared" si="57"/>
        <v/>
      </c>
      <c r="R315" s="153"/>
      <c r="S315" s="153"/>
      <c r="T315" s="238">
        <f t="shared" si="58"/>
        <v>0</v>
      </c>
      <c r="U315" s="193" t="s">
        <v>44</v>
      </c>
      <c r="V315" s="427"/>
      <c r="W315" s="193" t="str">
        <f t="shared" si="59"/>
        <v/>
      </c>
      <c r="X315" s="264" t="str">
        <f t="shared" si="60"/>
        <v>OK</v>
      </c>
      <c r="Y315" s="193" t="str">
        <f t="shared" si="61"/>
        <v/>
      </c>
      <c r="Z315" s="193" t="str">
        <f t="shared" si="62"/>
        <v/>
      </c>
      <c r="AA315" s="397" t="str">
        <f t="shared" si="63"/>
        <v/>
      </c>
      <c r="AB315" s="257" t="str">
        <f t="shared" si="64"/>
        <v/>
      </c>
      <c r="AC315" s="257" t="str">
        <f t="shared" si="65"/>
        <v/>
      </c>
      <c r="AD315" s="193" t="str">
        <f t="shared" si="66"/>
        <v>CHECK DATES</v>
      </c>
      <c r="AE315" s="257" t="str">
        <f t="shared" si="67"/>
        <v/>
      </c>
      <c r="AF315" s="286">
        <v>0</v>
      </c>
      <c r="AG315" s="257">
        <f t="shared" si="68"/>
        <v>0</v>
      </c>
      <c r="AH315" s="257" t="str">
        <f t="shared" si="69"/>
        <v/>
      </c>
      <c r="AI315" s="257">
        <f t="shared" si="70"/>
        <v>0</v>
      </c>
    </row>
    <row r="316" spans="1:35" x14ac:dyDescent="0.3">
      <c r="A316" s="287">
        <v>304</v>
      </c>
      <c r="B316" s="156"/>
      <c r="C316" s="150"/>
      <c r="D316" s="152"/>
      <c r="E316" s="150"/>
      <c r="F316" s="150"/>
      <c r="G316" s="152"/>
      <c r="H316" s="154"/>
      <c r="I316" s="155"/>
      <c r="J316" s="159"/>
      <c r="K316" s="159"/>
      <c r="L316" s="337"/>
      <c r="M316" s="343" t="str">
        <f>IF(L316="","",LOOKUP(L316,'Work Programme'!$A$8:$A$207,'Work Programme'!$B$8:$B$207))</f>
        <v/>
      </c>
      <c r="N316" s="150"/>
      <c r="O316" s="151"/>
      <c r="P316" s="254" t="str">
        <f>IF(H316="","",VLOOKUP(H316,'Overview - Financial Statement'!$A$46:$B$60,2,FALSE))</f>
        <v/>
      </c>
      <c r="Q316" s="255" t="str">
        <f t="shared" si="57"/>
        <v/>
      </c>
      <c r="R316" s="153"/>
      <c r="S316" s="153"/>
      <c r="T316" s="238">
        <f t="shared" si="58"/>
        <v>0</v>
      </c>
      <c r="U316" s="193" t="s">
        <v>44</v>
      </c>
      <c r="V316" s="427"/>
      <c r="W316" s="193" t="str">
        <f t="shared" si="59"/>
        <v/>
      </c>
      <c r="X316" s="264" t="str">
        <f t="shared" si="60"/>
        <v>OK</v>
      </c>
      <c r="Y316" s="193" t="str">
        <f t="shared" si="61"/>
        <v/>
      </c>
      <c r="Z316" s="193" t="str">
        <f t="shared" si="62"/>
        <v/>
      </c>
      <c r="AA316" s="397" t="str">
        <f t="shared" si="63"/>
        <v/>
      </c>
      <c r="AB316" s="257" t="str">
        <f t="shared" si="64"/>
        <v/>
      </c>
      <c r="AC316" s="257" t="str">
        <f t="shared" si="65"/>
        <v/>
      </c>
      <c r="AD316" s="193" t="str">
        <f t="shared" si="66"/>
        <v>CHECK DATES</v>
      </c>
      <c r="AE316" s="257" t="str">
        <f t="shared" si="67"/>
        <v/>
      </c>
      <c r="AF316" s="286">
        <v>0</v>
      </c>
      <c r="AG316" s="257">
        <f t="shared" si="68"/>
        <v>0</v>
      </c>
      <c r="AH316" s="257" t="str">
        <f t="shared" si="69"/>
        <v/>
      </c>
      <c r="AI316" s="257">
        <f t="shared" si="70"/>
        <v>0</v>
      </c>
    </row>
    <row r="317" spans="1:35" x14ac:dyDescent="0.3">
      <c r="A317" s="287">
        <v>305</v>
      </c>
      <c r="B317" s="156"/>
      <c r="C317" s="150"/>
      <c r="D317" s="152"/>
      <c r="E317" s="150"/>
      <c r="F317" s="150"/>
      <c r="G317" s="152"/>
      <c r="H317" s="154"/>
      <c r="I317" s="155"/>
      <c r="J317" s="159"/>
      <c r="K317" s="159"/>
      <c r="L317" s="337"/>
      <c r="M317" s="343" t="str">
        <f>IF(L317="","",LOOKUP(L317,'Work Programme'!$A$8:$A$207,'Work Programme'!$B$8:$B$207))</f>
        <v/>
      </c>
      <c r="N317" s="150"/>
      <c r="O317" s="151"/>
      <c r="P317" s="254" t="str">
        <f>IF(H317="","",VLOOKUP(H317,'Overview - Financial Statement'!$A$46:$B$60,2,FALSE))</f>
        <v/>
      </c>
      <c r="Q317" s="255" t="str">
        <f t="shared" si="57"/>
        <v/>
      </c>
      <c r="R317" s="153"/>
      <c r="S317" s="153"/>
      <c r="T317" s="238">
        <f t="shared" si="58"/>
        <v>0</v>
      </c>
      <c r="U317" s="193" t="s">
        <v>44</v>
      </c>
      <c r="V317" s="427"/>
      <c r="W317" s="193" t="str">
        <f t="shared" si="59"/>
        <v/>
      </c>
      <c r="X317" s="264" t="str">
        <f t="shared" si="60"/>
        <v>OK</v>
      </c>
      <c r="Y317" s="193" t="str">
        <f t="shared" si="61"/>
        <v/>
      </c>
      <c r="Z317" s="193" t="str">
        <f t="shared" si="62"/>
        <v/>
      </c>
      <c r="AA317" s="397" t="str">
        <f t="shared" si="63"/>
        <v/>
      </c>
      <c r="AB317" s="257" t="str">
        <f t="shared" si="64"/>
        <v/>
      </c>
      <c r="AC317" s="257" t="str">
        <f t="shared" si="65"/>
        <v/>
      </c>
      <c r="AD317" s="193" t="str">
        <f t="shared" si="66"/>
        <v>CHECK DATES</v>
      </c>
      <c r="AE317" s="257" t="str">
        <f t="shared" si="67"/>
        <v/>
      </c>
      <c r="AF317" s="286">
        <v>0</v>
      </c>
      <c r="AG317" s="257">
        <f t="shared" si="68"/>
        <v>0</v>
      </c>
      <c r="AH317" s="257" t="str">
        <f t="shared" si="69"/>
        <v/>
      </c>
      <c r="AI317" s="257">
        <f t="shared" si="70"/>
        <v>0</v>
      </c>
    </row>
    <row r="318" spans="1:35" x14ac:dyDescent="0.3">
      <c r="A318" s="287">
        <v>306</v>
      </c>
      <c r="B318" s="156"/>
      <c r="C318" s="150"/>
      <c r="D318" s="152"/>
      <c r="E318" s="150"/>
      <c r="F318" s="150"/>
      <c r="G318" s="152"/>
      <c r="H318" s="154"/>
      <c r="I318" s="155"/>
      <c r="J318" s="159"/>
      <c r="K318" s="159"/>
      <c r="L318" s="337"/>
      <c r="M318" s="343" t="str">
        <f>IF(L318="","",LOOKUP(L318,'Work Programme'!$A$8:$A$207,'Work Programme'!$B$8:$B$207))</f>
        <v/>
      </c>
      <c r="N318" s="150"/>
      <c r="O318" s="151"/>
      <c r="P318" s="254" t="str">
        <f>IF(H318="","",VLOOKUP(H318,'Overview - Financial Statement'!$A$46:$B$60,2,FALSE))</f>
        <v/>
      </c>
      <c r="Q318" s="255" t="str">
        <f t="shared" si="57"/>
        <v/>
      </c>
      <c r="R318" s="153"/>
      <c r="S318" s="153"/>
      <c r="T318" s="238">
        <f t="shared" si="58"/>
        <v>0</v>
      </c>
      <c r="U318" s="193" t="s">
        <v>44</v>
      </c>
      <c r="V318" s="427"/>
      <c r="W318" s="193" t="str">
        <f t="shared" si="59"/>
        <v/>
      </c>
      <c r="X318" s="264" t="str">
        <f t="shared" si="60"/>
        <v>OK</v>
      </c>
      <c r="Y318" s="193" t="str">
        <f t="shared" si="61"/>
        <v/>
      </c>
      <c r="Z318" s="193" t="str">
        <f t="shared" si="62"/>
        <v/>
      </c>
      <c r="AA318" s="397" t="str">
        <f t="shared" si="63"/>
        <v/>
      </c>
      <c r="AB318" s="257" t="str">
        <f t="shared" si="64"/>
        <v/>
      </c>
      <c r="AC318" s="257" t="str">
        <f t="shared" si="65"/>
        <v/>
      </c>
      <c r="AD318" s="193" t="str">
        <f t="shared" si="66"/>
        <v>CHECK DATES</v>
      </c>
      <c r="AE318" s="257" t="str">
        <f t="shared" si="67"/>
        <v/>
      </c>
      <c r="AF318" s="286">
        <v>0</v>
      </c>
      <c r="AG318" s="257">
        <f t="shared" si="68"/>
        <v>0</v>
      </c>
      <c r="AH318" s="257" t="str">
        <f t="shared" si="69"/>
        <v/>
      </c>
      <c r="AI318" s="257">
        <f t="shared" si="70"/>
        <v>0</v>
      </c>
    </row>
    <row r="319" spans="1:35" x14ac:dyDescent="0.3">
      <c r="A319" s="287">
        <v>307</v>
      </c>
      <c r="B319" s="156"/>
      <c r="C319" s="150"/>
      <c r="D319" s="152"/>
      <c r="E319" s="150"/>
      <c r="F319" s="150"/>
      <c r="G319" s="152"/>
      <c r="H319" s="154"/>
      <c r="I319" s="155"/>
      <c r="J319" s="159"/>
      <c r="K319" s="159"/>
      <c r="L319" s="337"/>
      <c r="M319" s="343" t="str">
        <f>IF(L319="","",LOOKUP(L319,'Work Programme'!$A$8:$A$207,'Work Programme'!$B$8:$B$207))</f>
        <v/>
      </c>
      <c r="N319" s="150"/>
      <c r="O319" s="151"/>
      <c r="P319" s="254" t="str">
        <f>IF(H319="","",VLOOKUP(H319,'Overview - Financial Statement'!$A$46:$B$60,2,FALSE))</f>
        <v/>
      </c>
      <c r="Q319" s="255" t="str">
        <f t="shared" si="57"/>
        <v/>
      </c>
      <c r="R319" s="153"/>
      <c r="S319" s="153"/>
      <c r="T319" s="238">
        <f t="shared" si="58"/>
        <v>0</v>
      </c>
      <c r="U319" s="193" t="s">
        <v>44</v>
      </c>
      <c r="V319" s="427"/>
      <c r="W319" s="193" t="str">
        <f t="shared" si="59"/>
        <v/>
      </c>
      <c r="X319" s="264" t="str">
        <f t="shared" si="60"/>
        <v>OK</v>
      </c>
      <c r="Y319" s="193" t="str">
        <f t="shared" si="61"/>
        <v/>
      </c>
      <c r="Z319" s="193" t="str">
        <f t="shared" si="62"/>
        <v/>
      </c>
      <c r="AA319" s="397" t="str">
        <f t="shared" si="63"/>
        <v/>
      </c>
      <c r="AB319" s="257" t="str">
        <f t="shared" si="64"/>
        <v/>
      </c>
      <c r="AC319" s="257" t="str">
        <f t="shared" si="65"/>
        <v/>
      </c>
      <c r="AD319" s="193" t="str">
        <f t="shared" si="66"/>
        <v>CHECK DATES</v>
      </c>
      <c r="AE319" s="257" t="str">
        <f t="shared" si="67"/>
        <v/>
      </c>
      <c r="AF319" s="286">
        <v>0</v>
      </c>
      <c r="AG319" s="257">
        <f t="shared" si="68"/>
        <v>0</v>
      </c>
      <c r="AH319" s="257" t="str">
        <f t="shared" si="69"/>
        <v/>
      </c>
      <c r="AI319" s="257">
        <f t="shared" si="70"/>
        <v>0</v>
      </c>
    </row>
    <row r="320" spans="1:35" x14ac:dyDescent="0.3">
      <c r="A320" s="287">
        <v>308</v>
      </c>
      <c r="B320" s="156"/>
      <c r="C320" s="150"/>
      <c r="D320" s="152"/>
      <c r="E320" s="150"/>
      <c r="F320" s="150"/>
      <c r="G320" s="152"/>
      <c r="H320" s="154"/>
      <c r="I320" s="155"/>
      <c r="J320" s="159"/>
      <c r="K320" s="159"/>
      <c r="L320" s="337"/>
      <c r="M320" s="343" t="str">
        <f>IF(L320="","",LOOKUP(L320,'Work Programme'!$A$8:$A$207,'Work Programme'!$B$8:$B$207))</f>
        <v/>
      </c>
      <c r="N320" s="150"/>
      <c r="O320" s="151"/>
      <c r="P320" s="254" t="str">
        <f>IF(H320="","",VLOOKUP(H320,'Overview - Financial Statement'!$A$46:$B$60,2,FALSE))</f>
        <v/>
      </c>
      <c r="Q320" s="255" t="str">
        <f t="shared" si="57"/>
        <v/>
      </c>
      <c r="R320" s="153"/>
      <c r="S320" s="153"/>
      <c r="T320" s="238">
        <f t="shared" si="58"/>
        <v>0</v>
      </c>
      <c r="U320" s="193" t="s">
        <v>44</v>
      </c>
      <c r="V320" s="427"/>
      <c r="W320" s="193" t="str">
        <f t="shared" si="59"/>
        <v/>
      </c>
      <c r="X320" s="264" t="str">
        <f t="shared" si="60"/>
        <v>OK</v>
      </c>
      <c r="Y320" s="193" t="str">
        <f t="shared" si="61"/>
        <v/>
      </c>
      <c r="Z320" s="193" t="str">
        <f t="shared" si="62"/>
        <v/>
      </c>
      <c r="AA320" s="397" t="str">
        <f t="shared" si="63"/>
        <v/>
      </c>
      <c r="AB320" s="257" t="str">
        <f t="shared" si="64"/>
        <v/>
      </c>
      <c r="AC320" s="257" t="str">
        <f t="shared" si="65"/>
        <v/>
      </c>
      <c r="AD320" s="193" t="str">
        <f t="shared" si="66"/>
        <v>CHECK DATES</v>
      </c>
      <c r="AE320" s="257" t="str">
        <f t="shared" si="67"/>
        <v/>
      </c>
      <c r="AF320" s="286">
        <v>0</v>
      </c>
      <c r="AG320" s="257">
        <f t="shared" si="68"/>
        <v>0</v>
      </c>
      <c r="AH320" s="257" t="str">
        <f t="shared" si="69"/>
        <v/>
      </c>
      <c r="AI320" s="257">
        <f t="shared" si="70"/>
        <v>0</v>
      </c>
    </row>
    <row r="321" spans="1:35" x14ac:dyDescent="0.3">
      <c r="A321" s="287">
        <v>309</v>
      </c>
      <c r="B321" s="156"/>
      <c r="C321" s="150"/>
      <c r="D321" s="152"/>
      <c r="E321" s="150"/>
      <c r="F321" s="150"/>
      <c r="G321" s="152"/>
      <c r="H321" s="154"/>
      <c r="I321" s="155"/>
      <c r="J321" s="159"/>
      <c r="K321" s="159"/>
      <c r="L321" s="337"/>
      <c r="M321" s="343" t="str">
        <f>IF(L321="","",LOOKUP(L321,'Work Programme'!$A$8:$A$207,'Work Programme'!$B$8:$B$207))</f>
        <v/>
      </c>
      <c r="N321" s="150"/>
      <c r="O321" s="151"/>
      <c r="P321" s="254" t="str">
        <f>IF(H321="","",VLOOKUP(H321,'Overview - Financial Statement'!$A$46:$B$60,2,FALSE))</f>
        <v/>
      </c>
      <c r="Q321" s="255" t="str">
        <f t="shared" si="57"/>
        <v/>
      </c>
      <c r="R321" s="153"/>
      <c r="S321" s="153"/>
      <c r="T321" s="238">
        <f t="shared" si="58"/>
        <v>0</v>
      </c>
      <c r="U321" s="193" t="s">
        <v>44</v>
      </c>
      <c r="V321" s="427"/>
      <c r="W321" s="193" t="str">
        <f t="shared" si="59"/>
        <v/>
      </c>
      <c r="X321" s="264" t="str">
        <f t="shared" si="60"/>
        <v>OK</v>
      </c>
      <c r="Y321" s="193" t="str">
        <f t="shared" si="61"/>
        <v/>
      </c>
      <c r="Z321" s="193" t="str">
        <f t="shared" si="62"/>
        <v/>
      </c>
      <c r="AA321" s="397" t="str">
        <f t="shared" si="63"/>
        <v/>
      </c>
      <c r="AB321" s="257" t="str">
        <f t="shared" si="64"/>
        <v/>
      </c>
      <c r="AC321" s="257" t="str">
        <f t="shared" si="65"/>
        <v/>
      </c>
      <c r="AD321" s="193" t="str">
        <f t="shared" si="66"/>
        <v>CHECK DATES</v>
      </c>
      <c r="AE321" s="257" t="str">
        <f t="shared" si="67"/>
        <v/>
      </c>
      <c r="AF321" s="286">
        <v>0</v>
      </c>
      <c r="AG321" s="257">
        <f t="shared" si="68"/>
        <v>0</v>
      </c>
      <c r="AH321" s="257" t="str">
        <f t="shared" si="69"/>
        <v/>
      </c>
      <c r="AI321" s="257">
        <f t="shared" si="70"/>
        <v>0</v>
      </c>
    </row>
    <row r="322" spans="1:35" x14ac:dyDescent="0.3">
      <c r="A322" s="287">
        <v>310</v>
      </c>
      <c r="B322" s="156"/>
      <c r="C322" s="150"/>
      <c r="D322" s="152"/>
      <c r="E322" s="150"/>
      <c r="F322" s="150"/>
      <c r="G322" s="152"/>
      <c r="H322" s="154"/>
      <c r="I322" s="155"/>
      <c r="J322" s="159"/>
      <c r="K322" s="159"/>
      <c r="L322" s="337"/>
      <c r="M322" s="343" t="str">
        <f>IF(L322="","",LOOKUP(L322,'Work Programme'!$A$8:$A$207,'Work Programme'!$B$8:$B$207))</f>
        <v/>
      </c>
      <c r="N322" s="150"/>
      <c r="O322" s="151"/>
      <c r="P322" s="254" t="str">
        <f>IF(H322="","",VLOOKUP(H322,'Overview - Financial Statement'!$A$46:$B$60,2,FALSE))</f>
        <v/>
      </c>
      <c r="Q322" s="255" t="str">
        <f t="shared" si="57"/>
        <v/>
      </c>
      <c r="R322" s="153"/>
      <c r="S322" s="153"/>
      <c r="T322" s="238">
        <f t="shared" si="58"/>
        <v>0</v>
      </c>
      <c r="U322" s="193" t="s">
        <v>44</v>
      </c>
      <c r="V322" s="427"/>
      <c r="W322" s="193" t="str">
        <f t="shared" si="59"/>
        <v/>
      </c>
      <c r="X322" s="264" t="str">
        <f t="shared" si="60"/>
        <v>OK</v>
      </c>
      <c r="Y322" s="193" t="str">
        <f t="shared" si="61"/>
        <v/>
      </c>
      <c r="Z322" s="193" t="str">
        <f t="shared" si="62"/>
        <v/>
      </c>
      <c r="AA322" s="397" t="str">
        <f t="shared" si="63"/>
        <v/>
      </c>
      <c r="AB322" s="257" t="str">
        <f t="shared" si="64"/>
        <v/>
      </c>
      <c r="AC322" s="257" t="str">
        <f t="shared" si="65"/>
        <v/>
      </c>
      <c r="AD322" s="193" t="str">
        <f t="shared" si="66"/>
        <v>CHECK DATES</v>
      </c>
      <c r="AE322" s="257" t="str">
        <f t="shared" si="67"/>
        <v/>
      </c>
      <c r="AF322" s="286">
        <v>0</v>
      </c>
      <c r="AG322" s="257">
        <f t="shared" si="68"/>
        <v>0</v>
      </c>
      <c r="AH322" s="257" t="str">
        <f t="shared" si="69"/>
        <v/>
      </c>
      <c r="AI322" s="257">
        <f t="shared" si="70"/>
        <v>0</v>
      </c>
    </row>
    <row r="323" spans="1:35" x14ac:dyDescent="0.3">
      <c r="A323" s="287">
        <v>311</v>
      </c>
      <c r="B323" s="156"/>
      <c r="C323" s="150"/>
      <c r="D323" s="152"/>
      <c r="E323" s="150"/>
      <c r="F323" s="150"/>
      <c r="G323" s="152"/>
      <c r="H323" s="154"/>
      <c r="I323" s="155"/>
      <c r="J323" s="159"/>
      <c r="K323" s="159"/>
      <c r="L323" s="337"/>
      <c r="M323" s="343" t="str">
        <f>IF(L323="","",LOOKUP(L323,'Work Programme'!$A$8:$A$207,'Work Programme'!$B$8:$B$207))</f>
        <v/>
      </c>
      <c r="N323" s="150"/>
      <c r="O323" s="151"/>
      <c r="P323" s="254" t="str">
        <f>IF(H323="","",VLOOKUP(H323,'Overview - Financial Statement'!$A$46:$B$60,2,FALSE))</f>
        <v/>
      </c>
      <c r="Q323" s="255" t="str">
        <f t="shared" si="57"/>
        <v/>
      </c>
      <c r="R323" s="153"/>
      <c r="S323" s="153"/>
      <c r="T323" s="238">
        <f t="shared" si="58"/>
        <v>0</v>
      </c>
      <c r="U323" s="193" t="s">
        <v>44</v>
      </c>
      <c r="V323" s="427"/>
      <c r="W323" s="193" t="str">
        <f t="shared" si="59"/>
        <v/>
      </c>
      <c r="X323" s="264" t="str">
        <f t="shared" si="60"/>
        <v>OK</v>
      </c>
      <c r="Y323" s="193" t="str">
        <f t="shared" si="61"/>
        <v/>
      </c>
      <c r="Z323" s="193" t="str">
        <f t="shared" si="62"/>
        <v/>
      </c>
      <c r="AA323" s="397" t="str">
        <f t="shared" si="63"/>
        <v/>
      </c>
      <c r="AB323" s="257" t="str">
        <f t="shared" si="64"/>
        <v/>
      </c>
      <c r="AC323" s="257" t="str">
        <f t="shared" si="65"/>
        <v/>
      </c>
      <c r="AD323" s="193" t="str">
        <f t="shared" si="66"/>
        <v>CHECK DATES</v>
      </c>
      <c r="AE323" s="257" t="str">
        <f t="shared" si="67"/>
        <v/>
      </c>
      <c r="AF323" s="286">
        <v>0</v>
      </c>
      <c r="AG323" s="257">
        <f t="shared" si="68"/>
        <v>0</v>
      </c>
      <c r="AH323" s="257" t="str">
        <f t="shared" si="69"/>
        <v/>
      </c>
      <c r="AI323" s="257">
        <f t="shared" si="70"/>
        <v>0</v>
      </c>
    </row>
    <row r="324" spans="1:35" x14ac:dyDescent="0.3">
      <c r="A324" s="287">
        <v>312</v>
      </c>
      <c r="B324" s="156"/>
      <c r="C324" s="150"/>
      <c r="D324" s="152"/>
      <c r="E324" s="150"/>
      <c r="F324" s="150"/>
      <c r="G324" s="152"/>
      <c r="H324" s="154"/>
      <c r="I324" s="155"/>
      <c r="J324" s="159"/>
      <c r="K324" s="159"/>
      <c r="L324" s="337"/>
      <c r="M324" s="343" t="str">
        <f>IF(L324="","",LOOKUP(L324,'Work Programme'!$A$8:$A$207,'Work Programme'!$B$8:$B$207))</f>
        <v/>
      </c>
      <c r="N324" s="150"/>
      <c r="O324" s="151"/>
      <c r="P324" s="254" t="str">
        <f>IF(H324="","",VLOOKUP(H324,'Overview - Financial Statement'!$A$46:$B$60,2,FALSE))</f>
        <v/>
      </c>
      <c r="Q324" s="255" t="str">
        <f t="shared" si="57"/>
        <v/>
      </c>
      <c r="R324" s="153"/>
      <c r="S324" s="153"/>
      <c r="T324" s="238">
        <f t="shared" si="58"/>
        <v>0</v>
      </c>
      <c r="U324" s="193" t="s">
        <v>44</v>
      </c>
      <c r="V324" s="427"/>
      <c r="W324" s="193" t="str">
        <f t="shared" si="59"/>
        <v/>
      </c>
      <c r="X324" s="264" t="str">
        <f t="shared" si="60"/>
        <v>OK</v>
      </c>
      <c r="Y324" s="193" t="str">
        <f t="shared" si="61"/>
        <v/>
      </c>
      <c r="Z324" s="193" t="str">
        <f t="shared" si="62"/>
        <v/>
      </c>
      <c r="AA324" s="397" t="str">
        <f t="shared" si="63"/>
        <v/>
      </c>
      <c r="AB324" s="257" t="str">
        <f t="shared" si="64"/>
        <v/>
      </c>
      <c r="AC324" s="257" t="str">
        <f t="shared" si="65"/>
        <v/>
      </c>
      <c r="AD324" s="193" t="str">
        <f t="shared" si="66"/>
        <v>CHECK DATES</v>
      </c>
      <c r="AE324" s="257" t="str">
        <f t="shared" si="67"/>
        <v/>
      </c>
      <c r="AF324" s="286">
        <v>0</v>
      </c>
      <c r="AG324" s="257">
        <f t="shared" si="68"/>
        <v>0</v>
      </c>
      <c r="AH324" s="257" t="str">
        <f t="shared" si="69"/>
        <v/>
      </c>
      <c r="AI324" s="257">
        <f t="shared" si="70"/>
        <v>0</v>
      </c>
    </row>
    <row r="325" spans="1:35" x14ac:dyDescent="0.3">
      <c r="A325" s="287">
        <v>313</v>
      </c>
      <c r="B325" s="156"/>
      <c r="C325" s="150"/>
      <c r="D325" s="152"/>
      <c r="E325" s="150"/>
      <c r="F325" s="150"/>
      <c r="G325" s="152"/>
      <c r="H325" s="154"/>
      <c r="I325" s="155"/>
      <c r="J325" s="159"/>
      <c r="K325" s="159"/>
      <c r="L325" s="337"/>
      <c r="M325" s="343" t="str">
        <f>IF(L325="","",LOOKUP(L325,'Work Programme'!$A$8:$A$207,'Work Programme'!$B$8:$B$207))</f>
        <v/>
      </c>
      <c r="N325" s="150"/>
      <c r="O325" s="151"/>
      <c r="P325" s="254" t="str">
        <f>IF(H325="","",VLOOKUP(H325,'Overview - Financial Statement'!$A$46:$B$60,2,FALSE))</f>
        <v/>
      </c>
      <c r="Q325" s="255" t="str">
        <f t="shared" si="57"/>
        <v/>
      </c>
      <c r="R325" s="153"/>
      <c r="S325" s="153"/>
      <c r="T325" s="238">
        <f t="shared" si="58"/>
        <v>0</v>
      </c>
      <c r="U325" s="193" t="s">
        <v>44</v>
      </c>
      <c r="V325" s="427"/>
      <c r="W325" s="193" t="str">
        <f t="shared" si="59"/>
        <v/>
      </c>
      <c r="X325" s="264" t="str">
        <f t="shared" si="60"/>
        <v>OK</v>
      </c>
      <c r="Y325" s="193" t="str">
        <f t="shared" si="61"/>
        <v/>
      </c>
      <c r="Z325" s="193" t="str">
        <f t="shared" si="62"/>
        <v/>
      </c>
      <c r="AA325" s="397" t="str">
        <f t="shared" si="63"/>
        <v/>
      </c>
      <c r="AB325" s="257" t="str">
        <f t="shared" si="64"/>
        <v/>
      </c>
      <c r="AC325" s="257" t="str">
        <f t="shared" si="65"/>
        <v/>
      </c>
      <c r="AD325" s="193" t="str">
        <f t="shared" si="66"/>
        <v>CHECK DATES</v>
      </c>
      <c r="AE325" s="257" t="str">
        <f t="shared" si="67"/>
        <v/>
      </c>
      <c r="AF325" s="286">
        <v>0</v>
      </c>
      <c r="AG325" s="257">
        <f t="shared" si="68"/>
        <v>0</v>
      </c>
      <c r="AH325" s="257" t="str">
        <f t="shared" si="69"/>
        <v/>
      </c>
      <c r="AI325" s="257">
        <f t="shared" si="70"/>
        <v>0</v>
      </c>
    </row>
    <row r="326" spans="1:35" x14ac:dyDescent="0.3">
      <c r="A326" s="287">
        <v>314</v>
      </c>
      <c r="B326" s="156"/>
      <c r="C326" s="150"/>
      <c r="D326" s="152"/>
      <c r="E326" s="150"/>
      <c r="F326" s="150"/>
      <c r="G326" s="152"/>
      <c r="H326" s="154"/>
      <c r="I326" s="155"/>
      <c r="J326" s="159"/>
      <c r="K326" s="159"/>
      <c r="L326" s="337"/>
      <c r="M326" s="343" t="str">
        <f>IF(L326="","",LOOKUP(L326,'Work Programme'!$A$8:$A$207,'Work Programme'!$B$8:$B$207))</f>
        <v/>
      </c>
      <c r="N326" s="150"/>
      <c r="O326" s="151"/>
      <c r="P326" s="254" t="str">
        <f>IF(H326="","",VLOOKUP(H326,'Overview - Financial Statement'!$A$46:$B$60,2,FALSE))</f>
        <v/>
      </c>
      <c r="Q326" s="255" t="str">
        <f t="shared" si="57"/>
        <v/>
      </c>
      <c r="R326" s="153"/>
      <c r="S326" s="153"/>
      <c r="T326" s="238">
        <f t="shared" si="58"/>
        <v>0</v>
      </c>
      <c r="U326" s="193" t="s">
        <v>44</v>
      </c>
      <c r="V326" s="427"/>
      <c r="W326" s="193" t="str">
        <f t="shared" si="59"/>
        <v/>
      </c>
      <c r="X326" s="264" t="str">
        <f t="shared" si="60"/>
        <v>OK</v>
      </c>
      <c r="Y326" s="193" t="str">
        <f t="shared" si="61"/>
        <v/>
      </c>
      <c r="Z326" s="193" t="str">
        <f t="shared" si="62"/>
        <v/>
      </c>
      <c r="AA326" s="397" t="str">
        <f t="shared" si="63"/>
        <v/>
      </c>
      <c r="AB326" s="257" t="str">
        <f t="shared" si="64"/>
        <v/>
      </c>
      <c r="AC326" s="257" t="str">
        <f t="shared" si="65"/>
        <v/>
      </c>
      <c r="AD326" s="193" t="str">
        <f t="shared" si="66"/>
        <v>CHECK DATES</v>
      </c>
      <c r="AE326" s="257" t="str">
        <f t="shared" si="67"/>
        <v/>
      </c>
      <c r="AF326" s="286">
        <v>0</v>
      </c>
      <c r="AG326" s="257">
        <f t="shared" si="68"/>
        <v>0</v>
      </c>
      <c r="AH326" s="257" t="str">
        <f t="shared" si="69"/>
        <v/>
      </c>
      <c r="AI326" s="257">
        <f t="shared" si="70"/>
        <v>0</v>
      </c>
    </row>
    <row r="327" spans="1:35" x14ac:dyDescent="0.3">
      <c r="A327" s="287">
        <v>315</v>
      </c>
      <c r="B327" s="156"/>
      <c r="C327" s="150"/>
      <c r="D327" s="152"/>
      <c r="E327" s="150"/>
      <c r="F327" s="150"/>
      <c r="G327" s="152"/>
      <c r="H327" s="154"/>
      <c r="I327" s="155"/>
      <c r="J327" s="159"/>
      <c r="K327" s="159"/>
      <c r="L327" s="337"/>
      <c r="M327" s="343" t="str">
        <f>IF(L327="","",LOOKUP(L327,'Work Programme'!$A$8:$A$207,'Work Programme'!$B$8:$B$207))</f>
        <v/>
      </c>
      <c r="N327" s="150"/>
      <c r="O327" s="151"/>
      <c r="P327" s="254" t="str">
        <f>IF(H327="","",VLOOKUP(H327,'Overview - Financial Statement'!$A$46:$B$60,2,FALSE))</f>
        <v/>
      </c>
      <c r="Q327" s="255" t="str">
        <f t="shared" si="57"/>
        <v/>
      </c>
      <c r="R327" s="153"/>
      <c r="S327" s="153"/>
      <c r="T327" s="238">
        <f t="shared" si="58"/>
        <v>0</v>
      </c>
      <c r="U327" s="193" t="s">
        <v>44</v>
      </c>
      <c r="V327" s="427"/>
      <c r="W327" s="193" t="str">
        <f t="shared" si="59"/>
        <v/>
      </c>
      <c r="X327" s="264" t="str">
        <f t="shared" si="60"/>
        <v>OK</v>
      </c>
      <c r="Y327" s="193" t="str">
        <f t="shared" si="61"/>
        <v/>
      </c>
      <c r="Z327" s="193" t="str">
        <f t="shared" si="62"/>
        <v/>
      </c>
      <c r="AA327" s="397" t="str">
        <f t="shared" si="63"/>
        <v/>
      </c>
      <c r="AB327" s="257" t="str">
        <f t="shared" si="64"/>
        <v/>
      </c>
      <c r="AC327" s="257" t="str">
        <f t="shared" si="65"/>
        <v/>
      </c>
      <c r="AD327" s="193" t="str">
        <f t="shared" si="66"/>
        <v>CHECK DATES</v>
      </c>
      <c r="AE327" s="257" t="str">
        <f t="shared" si="67"/>
        <v/>
      </c>
      <c r="AF327" s="286">
        <v>0</v>
      </c>
      <c r="AG327" s="257">
        <f t="shared" si="68"/>
        <v>0</v>
      </c>
      <c r="AH327" s="257" t="str">
        <f t="shared" si="69"/>
        <v/>
      </c>
      <c r="AI327" s="257">
        <f t="shared" si="70"/>
        <v>0</v>
      </c>
    </row>
    <row r="328" spans="1:35" x14ac:dyDescent="0.3">
      <c r="A328" s="287">
        <v>316</v>
      </c>
      <c r="B328" s="156"/>
      <c r="C328" s="150"/>
      <c r="D328" s="152"/>
      <c r="E328" s="150"/>
      <c r="F328" s="150"/>
      <c r="G328" s="152"/>
      <c r="H328" s="154"/>
      <c r="I328" s="155"/>
      <c r="J328" s="159"/>
      <c r="K328" s="159"/>
      <c r="L328" s="337"/>
      <c r="M328" s="343" t="str">
        <f>IF(L328="","",LOOKUP(L328,'Work Programme'!$A$8:$A$207,'Work Programme'!$B$8:$B$207))</f>
        <v/>
      </c>
      <c r="N328" s="150"/>
      <c r="O328" s="151"/>
      <c r="P328" s="254" t="str">
        <f>IF(H328="","",VLOOKUP(H328,'Overview - Financial Statement'!$A$46:$B$60,2,FALSE))</f>
        <v/>
      </c>
      <c r="Q328" s="255" t="str">
        <f t="shared" si="57"/>
        <v/>
      </c>
      <c r="R328" s="153"/>
      <c r="S328" s="153"/>
      <c r="T328" s="238">
        <f t="shared" si="58"/>
        <v>0</v>
      </c>
      <c r="U328" s="193" t="s">
        <v>44</v>
      </c>
      <c r="V328" s="427"/>
      <c r="W328" s="193" t="str">
        <f t="shared" si="59"/>
        <v/>
      </c>
      <c r="X328" s="264" t="str">
        <f t="shared" si="60"/>
        <v>OK</v>
      </c>
      <c r="Y328" s="193" t="str">
        <f t="shared" si="61"/>
        <v/>
      </c>
      <c r="Z328" s="193" t="str">
        <f t="shared" si="62"/>
        <v/>
      </c>
      <c r="AA328" s="397" t="str">
        <f t="shared" si="63"/>
        <v/>
      </c>
      <c r="AB328" s="257" t="str">
        <f t="shared" si="64"/>
        <v/>
      </c>
      <c r="AC328" s="257" t="str">
        <f t="shared" si="65"/>
        <v/>
      </c>
      <c r="AD328" s="193" t="str">
        <f t="shared" si="66"/>
        <v>CHECK DATES</v>
      </c>
      <c r="AE328" s="257" t="str">
        <f t="shared" si="67"/>
        <v/>
      </c>
      <c r="AF328" s="286">
        <v>0</v>
      </c>
      <c r="AG328" s="257">
        <f t="shared" si="68"/>
        <v>0</v>
      </c>
      <c r="AH328" s="257" t="str">
        <f t="shared" si="69"/>
        <v/>
      </c>
      <c r="AI328" s="257">
        <f t="shared" si="70"/>
        <v>0</v>
      </c>
    </row>
    <row r="329" spans="1:35" x14ac:dyDescent="0.3">
      <c r="A329" s="287">
        <v>317</v>
      </c>
      <c r="B329" s="156"/>
      <c r="C329" s="150"/>
      <c r="D329" s="152"/>
      <c r="E329" s="150"/>
      <c r="F329" s="150"/>
      <c r="G329" s="152"/>
      <c r="H329" s="154"/>
      <c r="I329" s="155"/>
      <c r="J329" s="159"/>
      <c r="K329" s="159"/>
      <c r="L329" s="337"/>
      <c r="M329" s="343" t="str">
        <f>IF(L329="","",LOOKUP(L329,'Work Programme'!$A$8:$A$207,'Work Programme'!$B$8:$B$207))</f>
        <v/>
      </c>
      <c r="N329" s="150"/>
      <c r="O329" s="151"/>
      <c r="P329" s="254" t="str">
        <f>IF(H329="","",VLOOKUP(H329,'Overview - Financial Statement'!$A$46:$B$60,2,FALSE))</f>
        <v/>
      </c>
      <c r="Q329" s="255" t="str">
        <f t="shared" si="57"/>
        <v/>
      </c>
      <c r="R329" s="153"/>
      <c r="S329" s="153"/>
      <c r="T329" s="238">
        <f t="shared" si="58"/>
        <v>0</v>
      </c>
      <c r="U329" s="193" t="s">
        <v>44</v>
      </c>
      <c r="V329" s="427"/>
      <c r="W329" s="193" t="str">
        <f t="shared" si="59"/>
        <v/>
      </c>
      <c r="X329" s="264" t="str">
        <f t="shared" si="60"/>
        <v>OK</v>
      </c>
      <c r="Y329" s="193" t="str">
        <f t="shared" si="61"/>
        <v/>
      </c>
      <c r="Z329" s="193" t="str">
        <f t="shared" si="62"/>
        <v/>
      </c>
      <c r="AA329" s="397" t="str">
        <f t="shared" si="63"/>
        <v/>
      </c>
      <c r="AB329" s="257" t="str">
        <f t="shared" si="64"/>
        <v/>
      </c>
      <c r="AC329" s="257" t="str">
        <f t="shared" si="65"/>
        <v/>
      </c>
      <c r="AD329" s="193" t="str">
        <f t="shared" si="66"/>
        <v>CHECK DATES</v>
      </c>
      <c r="AE329" s="257" t="str">
        <f t="shared" si="67"/>
        <v/>
      </c>
      <c r="AF329" s="286">
        <v>0</v>
      </c>
      <c r="AG329" s="257">
        <f t="shared" si="68"/>
        <v>0</v>
      </c>
      <c r="AH329" s="257" t="str">
        <f t="shared" si="69"/>
        <v/>
      </c>
      <c r="AI329" s="257">
        <f t="shared" si="70"/>
        <v>0</v>
      </c>
    </row>
    <row r="330" spans="1:35" x14ac:dyDescent="0.3">
      <c r="A330" s="287">
        <v>318</v>
      </c>
      <c r="B330" s="156"/>
      <c r="C330" s="150"/>
      <c r="D330" s="152"/>
      <c r="E330" s="150"/>
      <c r="F330" s="150"/>
      <c r="G330" s="152"/>
      <c r="H330" s="154"/>
      <c r="I330" s="155"/>
      <c r="J330" s="159"/>
      <c r="K330" s="159"/>
      <c r="L330" s="337"/>
      <c r="M330" s="343" t="str">
        <f>IF(L330="","",LOOKUP(L330,'Work Programme'!$A$8:$A$207,'Work Programme'!$B$8:$B$207))</f>
        <v/>
      </c>
      <c r="N330" s="150"/>
      <c r="O330" s="151"/>
      <c r="P330" s="254" t="str">
        <f>IF(H330="","",VLOOKUP(H330,'Overview - Financial Statement'!$A$46:$B$60,2,FALSE))</f>
        <v/>
      </c>
      <c r="Q330" s="255" t="str">
        <f t="shared" si="57"/>
        <v/>
      </c>
      <c r="R330" s="153"/>
      <c r="S330" s="153"/>
      <c r="T330" s="238">
        <f t="shared" si="58"/>
        <v>0</v>
      </c>
      <c r="U330" s="193" t="s">
        <v>44</v>
      </c>
      <c r="V330" s="427"/>
      <c r="W330" s="193" t="str">
        <f t="shared" si="59"/>
        <v/>
      </c>
      <c r="X330" s="264" t="str">
        <f t="shared" si="60"/>
        <v>OK</v>
      </c>
      <c r="Y330" s="193" t="str">
        <f t="shared" si="61"/>
        <v/>
      </c>
      <c r="Z330" s="193" t="str">
        <f t="shared" si="62"/>
        <v/>
      </c>
      <c r="AA330" s="397" t="str">
        <f t="shared" si="63"/>
        <v/>
      </c>
      <c r="AB330" s="257" t="str">
        <f t="shared" si="64"/>
        <v/>
      </c>
      <c r="AC330" s="257" t="str">
        <f t="shared" si="65"/>
        <v/>
      </c>
      <c r="AD330" s="193" t="str">
        <f t="shared" si="66"/>
        <v>CHECK DATES</v>
      </c>
      <c r="AE330" s="257" t="str">
        <f t="shared" si="67"/>
        <v/>
      </c>
      <c r="AF330" s="286">
        <v>0</v>
      </c>
      <c r="AG330" s="257">
        <f t="shared" si="68"/>
        <v>0</v>
      </c>
      <c r="AH330" s="257" t="str">
        <f t="shared" si="69"/>
        <v/>
      </c>
      <c r="AI330" s="257">
        <f t="shared" si="70"/>
        <v>0</v>
      </c>
    </row>
    <row r="331" spans="1:35" x14ac:dyDescent="0.3">
      <c r="A331" s="287">
        <v>319</v>
      </c>
      <c r="B331" s="156"/>
      <c r="C331" s="150"/>
      <c r="D331" s="152"/>
      <c r="E331" s="150"/>
      <c r="F331" s="150"/>
      <c r="G331" s="152"/>
      <c r="H331" s="154"/>
      <c r="I331" s="155"/>
      <c r="J331" s="159"/>
      <c r="K331" s="159"/>
      <c r="L331" s="337"/>
      <c r="M331" s="343" t="str">
        <f>IF(L331="","",LOOKUP(L331,'Work Programme'!$A$8:$A$207,'Work Programme'!$B$8:$B$207))</f>
        <v/>
      </c>
      <c r="N331" s="150"/>
      <c r="O331" s="151"/>
      <c r="P331" s="254" t="str">
        <f>IF(H331="","",VLOOKUP(H331,'Overview - Financial Statement'!$A$46:$B$60,2,FALSE))</f>
        <v/>
      </c>
      <c r="Q331" s="255" t="str">
        <f t="shared" si="57"/>
        <v/>
      </c>
      <c r="R331" s="153"/>
      <c r="S331" s="153"/>
      <c r="T331" s="238">
        <f t="shared" si="58"/>
        <v>0</v>
      </c>
      <c r="U331" s="193" t="s">
        <v>44</v>
      </c>
      <c r="V331" s="427"/>
      <c r="W331" s="193" t="str">
        <f t="shared" si="59"/>
        <v/>
      </c>
      <c r="X331" s="264" t="str">
        <f t="shared" si="60"/>
        <v>OK</v>
      </c>
      <c r="Y331" s="193" t="str">
        <f t="shared" si="61"/>
        <v/>
      </c>
      <c r="Z331" s="193" t="str">
        <f t="shared" si="62"/>
        <v/>
      </c>
      <c r="AA331" s="397" t="str">
        <f t="shared" si="63"/>
        <v/>
      </c>
      <c r="AB331" s="257" t="str">
        <f t="shared" si="64"/>
        <v/>
      </c>
      <c r="AC331" s="257" t="str">
        <f t="shared" si="65"/>
        <v/>
      </c>
      <c r="AD331" s="193" t="str">
        <f t="shared" si="66"/>
        <v>CHECK DATES</v>
      </c>
      <c r="AE331" s="257" t="str">
        <f t="shared" si="67"/>
        <v/>
      </c>
      <c r="AF331" s="286">
        <v>0</v>
      </c>
      <c r="AG331" s="257">
        <f t="shared" si="68"/>
        <v>0</v>
      </c>
      <c r="AH331" s="257" t="str">
        <f t="shared" si="69"/>
        <v/>
      </c>
      <c r="AI331" s="257">
        <f t="shared" si="70"/>
        <v>0</v>
      </c>
    </row>
    <row r="332" spans="1:35" x14ac:dyDescent="0.3">
      <c r="A332" s="287">
        <v>320</v>
      </c>
      <c r="B332" s="156"/>
      <c r="C332" s="150"/>
      <c r="D332" s="152"/>
      <c r="E332" s="150"/>
      <c r="F332" s="150"/>
      <c r="G332" s="152"/>
      <c r="H332" s="154"/>
      <c r="I332" s="155"/>
      <c r="J332" s="159"/>
      <c r="K332" s="159"/>
      <c r="L332" s="337"/>
      <c r="M332" s="343" t="str">
        <f>IF(L332="","",LOOKUP(L332,'Work Programme'!$A$8:$A$207,'Work Programme'!$B$8:$B$207))</f>
        <v/>
      </c>
      <c r="N332" s="150"/>
      <c r="O332" s="151"/>
      <c r="P332" s="254" t="str">
        <f>IF(H332="","",VLOOKUP(H332,'Overview - Financial Statement'!$A$46:$B$60,2,FALSE))</f>
        <v/>
      </c>
      <c r="Q332" s="255" t="str">
        <f t="shared" si="57"/>
        <v/>
      </c>
      <c r="R332" s="153"/>
      <c r="S332" s="153"/>
      <c r="T332" s="238">
        <f t="shared" si="58"/>
        <v>0</v>
      </c>
      <c r="U332" s="193" t="s">
        <v>44</v>
      </c>
      <c r="V332" s="427"/>
      <c r="W332" s="193" t="str">
        <f t="shared" si="59"/>
        <v/>
      </c>
      <c r="X332" s="264" t="str">
        <f t="shared" si="60"/>
        <v>OK</v>
      </c>
      <c r="Y332" s="193" t="str">
        <f t="shared" si="61"/>
        <v/>
      </c>
      <c r="Z332" s="193" t="str">
        <f t="shared" si="62"/>
        <v/>
      </c>
      <c r="AA332" s="397" t="str">
        <f t="shared" si="63"/>
        <v/>
      </c>
      <c r="AB332" s="257" t="str">
        <f t="shared" si="64"/>
        <v/>
      </c>
      <c r="AC332" s="257" t="str">
        <f t="shared" si="65"/>
        <v/>
      </c>
      <c r="AD332" s="193" t="str">
        <f t="shared" si="66"/>
        <v>CHECK DATES</v>
      </c>
      <c r="AE332" s="257" t="str">
        <f t="shared" si="67"/>
        <v/>
      </c>
      <c r="AF332" s="286">
        <v>0</v>
      </c>
      <c r="AG332" s="257">
        <f t="shared" si="68"/>
        <v>0</v>
      </c>
      <c r="AH332" s="257" t="str">
        <f t="shared" si="69"/>
        <v/>
      </c>
      <c r="AI332" s="257">
        <f t="shared" si="70"/>
        <v>0</v>
      </c>
    </row>
    <row r="333" spans="1:35" x14ac:dyDescent="0.3">
      <c r="A333" s="287">
        <v>321</v>
      </c>
      <c r="B333" s="156"/>
      <c r="C333" s="150"/>
      <c r="D333" s="152"/>
      <c r="E333" s="150"/>
      <c r="F333" s="150"/>
      <c r="G333" s="152"/>
      <c r="H333" s="154"/>
      <c r="I333" s="155"/>
      <c r="J333" s="159"/>
      <c r="K333" s="159"/>
      <c r="L333" s="337"/>
      <c r="M333" s="343" t="str">
        <f>IF(L333="","",LOOKUP(L333,'Work Programme'!$A$8:$A$207,'Work Programme'!$B$8:$B$207))</f>
        <v/>
      </c>
      <c r="N333" s="150"/>
      <c r="O333" s="151"/>
      <c r="P333" s="254" t="str">
        <f>IF(H333="","",VLOOKUP(H333,'Overview - Financial Statement'!$A$46:$B$60,2,FALSE))</f>
        <v/>
      </c>
      <c r="Q333" s="255" t="str">
        <f t="shared" ref="Q333:Q396" si="71">IF(P333="","",I333/P333)</f>
        <v/>
      </c>
      <c r="R333" s="153"/>
      <c r="S333" s="153"/>
      <c r="T333" s="238">
        <f t="shared" si="58"/>
        <v>0</v>
      </c>
      <c r="U333" s="193" t="s">
        <v>44</v>
      </c>
      <c r="V333" s="427"/>
      <c r="W333" s="193" t="str">
        <f t="shared" si="59"/>
        <v/>
      </c>
      <c r="X333" s="264" t="str">
        <f t="shared" si="60"/>
        <v>OK</v>
      </c>
      <c r="Y333" s="193" t="str">
        <f t="shared" si="61"/>
        <v/>
      </c>
      <c r="Z333" s="193" t="str">
        <f t="shared" si="62"/>
        <v/>
      </c>
      <c r="AA333" s="397" t="str">
        <f t="shared" si="63"/>
        <v/>
      </c>
      <c r="AB333" s="257" t="str">
        <f t="shared" si="64"/>
        <v/>
      </c>
      <c r="AC333" s="257" t="str">
        <f t="shared" si="65"/>
        <v/>
      </c>
      <c r="AD333" s="193" t="str">
        <f t="shared" si="66"/>
        <v>CHECK DATES</v>
      </c>
      <c r="AE333" s="257" t="str">
        <f t="shared" si="67"/>
        <v/>
      </c>
      <c r="AF333" s="286">
        <v>0</v>
      </c>
      <c r="AG333" s="257">
        <f t="shared" si="68"/>
        <v>0</v>
      </c>
      <c r="AH333" s="257" t="str">
        <f t="shared" si="69"/>
        <v/>
      </c>
      <c r="AI333" s="257">
        <f t="shared" si="70"/>
        <v>0</v>
      </c>
    </row>
    <row r="334" spans="1:35" x14ac:dyDescent="0.3">
      <c r="A334" s="287">
        <v>322</v>
      </c>
      <c r="B334" s="156"/>
      <c r="C334" s="150"/>
      <c r="D334" s="152"/>
      <c r="E334" s="150"/>
      <c r="F334" s="150"/>
      <c r="G334" s="152"/>
      <c r="H334" s="154"/>
      <c r="I334" s="155"/>
      <c r="J334" s="159"/>
      <c r="K334" s="159"/>
      <c r="L334" s="337"/>
      <c r="M334" s="343" t="str">
        <f>IF(L334="","",LOOKUP(L334,'Work Programme'!$A$8:$A$207,'Work Programme'!$B$8:$B$207))</f>
        <v/>
      </c>
      <c r="N334" s="150"/>
      <c r="O334" s="151"/>
      <c r="P334" s="254" t="str">
        <f>IF(H334="","",VLOOKUP(H334,'Overview - Financial Statement'!$A$46:$B$60,2,FALSE))</f>
        <v/>
      </c>
      <c r="Q334" s="255" t="str">
        <f t="shared" si="71"/>
        <v/>
      </c>
      <c r="R334" s="153"/>
      <c r="S334" s="153"/>
      <c r="T334" s="238">
        <f t="shared" si="58"/>
        <v>0</v>
      </c>
      <c r="U334" s="193" t="s">
        <v>44</v>
      </c>
      <c r="V334" s="427"/>
      <c r="W334" s="193" t="str">
        <f t="shared" si="59"/>
        <v/>
      </c>
      <c r="X334" s="264" t="str">
        <f t="shared" si="60"/>
        <v>OK</v>
      </c>
      <c r="Y334" s="193" t="str">
        <f t="shared" si="61"/>
        <v/>
      </c>
      <c r="Z334" s="193" t="str">
        <f t="shared" si="62"/>
        <v/>
      </c>
      <c r="AA334" s="397" t="str">
        <f t="shared" si="63"/>
        <v/>
      </c>
      <c r="AB334" s="257" t="str">
        <f t="shared" si="64"/>
        <v/>
      </c>
      <c r="AC334" s="257" t="str">
        <f t="shared" si="65"/>
        <v/>
      </c>
      <c r="AD334" s="193" t="str">
        <f t="shared" si="66"/>
        <v>CHECK DATES</v>
      </c>
      <c r="AE334" s="257" t="str">
        <f t="shared" si="67"/>
        <v/>
      </c>
      <c r="AF334" s="286">
        <v>0</v>
      </c>
      <c r="AG334" s="257">
        <f t="shared" si="68"/>
        <v>0</v>
      </c>
      <c r="AH334" s="257" t="str">
        <f t="shared" si="69"/>
        <v/>
      </c>
      <c r="AI334" s="257">
        <f t="shared" si="70"/>
        <v>0</v>
      </c>
    </row>
    <row r="335" spans="1:35" x14ac:dyDescent="0.3">
      <c r="A335" s="287">
        <v>323</v>
      </c>
      <c r="B335" s="156"/>
      <c r="C335" s="150"/>
      <c r="D335" s="152"/>
      <c r="E335" s="150"/>
      <c r="F335" s="150"/>
      <c r="G335" s="152"/>
      <c r="H335" s="154"/>
      <c r="I335" s="155"/>
      <c r="J335" s="159"/>
      <c r="K335" s="159"/>
      <c r="L335" s="337"/>
      <c r="M335" s="343" t="str">
        <f>IF(L335="","",LOOKUP(L335,'Work Programme'!$A$8:$A$207,'Work Programme'!$B$8:$B$207))</f>
        <v/>
      </c>
      <c r="N335" s="150"/>
      <c r="O335" s="151"/>
      <c r="P335" s="254" t="str">
        <f>IF(H335="","",VLOOKUP(H335,'Overview - Financial Statement'!$A$46:$B$60,2,FALSE))</f>
        <v/>
      </c>
      <c r="Q335" s="255" t="str">
        <f t="shared" si="71"/>
        <v/>
      </c>
      <c r="R335" s="153"/>
      <c r="S335" s="153"/>
      <c r="T335" s="238">
        <f t="shared" ref="T335:T398" si="72">IF(R335="YES",Q335,0)</f>
        <v>0</v>
      </c>
      <c r="U335" s="193" t="s">
        <v>44</v>
      </c>
      <c r="V335" s="427"/>
      <c r="W335" s="193" t="str">
        <f t="shared" si="59"/>
        <v/>
      </c>
      <c r="X335" s="264" t="str">
        <f t="shared" si="60"/>
        <v>OK</v>
      </c>
      <c r="Y335" s="193" t="str">
        <f t="shared" si="61"/>
        <v/>
      </c>
      <c r="Z335" s="193" t="str">
        <f t="shared" si="62"/>
        <v/>
      </c>
      <c r="AA335" s="397" t="str">
        <f t="shared" si="63"/>
        <v/>
      </c>
      <c r="AB335" s="257" t="str">
        <f t="shared" si="64"/>
        <v/>
      </c>
      <c r="AC335" s="257" t="str">
        <f t="shared" si="65"/>
        <v/>
      </c>
      <c r="AD335" s="193" t="str">
        <f t="shared" si="66"/>
        <v>CHECK DATES</v>
      </c>
      <c r="AE335" s="257" t="str">
        <f t="shared" si="67"/>
        <v/>
      </c>
      <c r="AF335" s="286">
        <v>0</v>
      </c>
      <c r="AG335" s="257">
        <f t="shared" si="68"/>
        <v>0</v>
      </c>
      <c r="AH335" s="257" t="str">
        <f t="shared" si="69"/>
        <v/>
      </c>
      <c r="AI335" s="257">
        <f t="shared" si="70"/>
        <v>0</v>
      </c>
    </row>
    <row r="336" spans="1:35" x14ac:dyDescent="0.3">
      <c r="A336" s="287">
        <v>324</v>
      </c>
      <c r="B336" s="156"/>
      <c r="C336" s="150"/>
      <c r="D336" s="152"/>
      <c r="E336" s="150"/>
      <c r="F336" s="150"/>
      <c r="G336" s="152"/>
      <c r="H336" s="154"/>
      <c r="I336" s="155"/>
      <c r="J336" s="159"/>
      <c r="K336" s="159"/>
      <c r="L336" s="337"/>
      <c r="M336" s="343" t="str">
        <f>IF(L336="","",LOOKUP(L336,'Work Programme'!$A$8:$A$207,'Work Programme'!$B$8:$B$207))</f>
        <v/>
      </c>
      <c r="N336" s="150"/>
      <c r="O336" s="151"/>
      <c r="P336" s="254" t="str">
        <f>IF(H336="","",VLOOKUP(H336,'Overview - Financial Statement'!$A$46:$B$60,2,FALSE))</f>
        <v/>
      </c>
      <c r="Q336" s="255" t="str">
        <f t="shared" si="71"/>
        <v/>
      </c>
      <c r="R336" s="153"/>
      <c r="S336" s="153"/>
      <c r="T336" s="238">
        <f t="shared" si="72"/>
        <v>0</v>
      </c>
      <c r="U336" s="193" t="s">
        <v>44</v>
      </c>
      <c r="V336" s="427"/>
      <c r="W336" s="193" t="str">
        <f t="shared" ref="W336:W399" si="73">IF(Q336="","",IF(D336="","CHECK DATES","OK"))</f>
        <v/>
      </c>
      <c r="X336" s="264" t="str">
        <f t="shared" ref="X336:X399" si="74">IF(D336-(J336)&lt;0,"a posteriori ?","OK")</f>
        <v>OK</v>
      </c>
      <c r="Y336" s="193" t="str">
        <f t="shared" ref="Y336:Y399" si="75">IF(Q336="","",(IF(OR(J336&lt;=($F$4-1),J336&gt;=($H$4+1),K336&lt;=($F$4-1),K336&gt;=($H$4+1)),"CHECK DATES","OK")))</f>
        <v/>
      </c>
      <c r="Z336" s="193" t="str">
        <f t="shared" ref="Z336:Z399" si="76">IF(H336="","",H336)</f>
        <v/>
      </c>
      <c r="AA336" s="397" t="str">
        <f t="shared" ref="AA336:AA399" si="77">IF(H336="","",IF(HLOOKUP(H336,$V$4:$AJ$5,2,FALSE)="",P336,IF(P336&lt;&gt;HLOOKUP(H336,$V$4:$AJ$5,2,FALSE),HLOOKUP(H336,$V$4:$AJ$5,2,FALSE),P336)))</f>
        <v/>
      </c>
      <c r="AB336" s="257" t="str">
        <f t="shared" ref="AB336:AB399" si="78">IF(P336="","",IF(AA336=1,Q336,I336/AA336))</f>
        <v/>
      </c>
      <c r="AC336" s="257" t="str">
        <f t="shared" ref="AC336:AC399" si="79">IF(AB336="","",IF(AA336=1,0,AB336-Q336))</f>
        <v/>
      </c>
      <c r="AD336" s="193" t="str">
        <f t="shared" ref="AD336:AD399" si="80">IF(Q336=0,"",(IF(G336="","CHECK DATES","OK")))</f>
        <v>CHECK DATES</v>
      </c>
      <c r="AE336" s="257" t="str">
        <f t="shared" ref="AE336:AE399" si="81">IF(OR(U336="NO",Y336="CHECK DATES",AD336="CHECK DATES"),AB336,"")</f>
        <v/>
      </c>
      <c r="AF336" s="286">
        <v>0</v>
      </c>
      <c r="AG336" s="257">
        <f t="shared" ref="AG336:AG399" si="82">IF(OR(U336="NO",AE336&gt;0,AF336&gt;0)*(AND(OR(R336="NO",R336=""))),SUM(AE336:AF336),"")</f>
        <v>0</v>
      </c>
      <c r="AH336" s="257" t="str">
        <f t="shared" ref="AH336:AH399" si="83">IF(OR(U336="NO",AE336&gt;0,AF336&gt;0)*(AND(OR(R336="YES"))),SUM(AE336:AF336),"")</f>
        <v/>
      </c>
      <c r="AI336" s="257">
        <f t="shared" ref="AI336:AI399" si="84">IF(R336="YES",AB336,0)</f>
        <v>0</v>
      </c>
    </row>
    <row r="337" spans="1:35" x14ac:dyDescent="0.3">
      <c r="A337" s="287">
        <v>325</v>
      </c>
      <c r="B337" s="156"/>
      <c r="C337" s="150"/>
      <c r="D337" s="152"/>
      <c r="E337" s="150"/>
      <c r="F337" s="150"/>
      <c r="G337" s="152"/>
      <c r="H337" s="154"/>
      <c r="I337" s="155"/>
      <c r="J337" s="159"/>
      <c r="K337" s="159"/>
      <c r="L337" s="337"/>
      <c r="M337" s="343" t="str">
        <f>IF(L337="","",LOOKUP(L337,'Work Programme'!$A$8:$A$207,'Work Programme'!$B$8:$B$207))</f>
        <v/>
      </c>
      <c r="N337" s="150"/>
      <c r="O337" s="151"/>
      <c r="P337" s="254" t="str">
        <f>IF(H337="","",VLOOKUP(H337,'Overview - Financial Statement'!$A$46:$B$60,2,FALSE))</f>
        <v/>
      </c>
      <c r="Q337" s="255" t="str">
        <f t="shared" si="71"/>
        <v/>
      </c>
      <c r="R337" s="153"/>
      <c r="S337" s="153"/>
      <c r="T337" s="238">
        <f t="shared" si="72"/>
        <v>0</v>
      </c>
      <c r="U337" s="193" t="s">
        <v>44</v>
      </c>
      <c r="V337" s="427"/>
      <c r="W337" s="193" t="str">
        <f t="shared" si="73"/>
        <v/>
      </c>
      <c r="X337" s="264" t="str">
        <f t="shared" si="74"/>
        <v>OK</v>
      </c>
      <c r="Y337" s="193" t="str">
        <f t="shared" si="75"/>
        <v/>
      </c>
      <c r="Z337" s="193" t="str">
        <f t="shared" si="76"/>
        <v/>
      </c>
      <c r="AA337" s="397" t="str">
        <f t="shared" si="77"/>
        <v/>
      </c>
      <c r="AB337" s="257" t="str">
        <f t="shared" si="78"/>
        <v/>
      </c>
      <c r="AC337" s="257" t="str">
        <f t="shared" si="79"/>
        <v/>
      </c>
      <c r="AD337" s="193" t="str">
        <f t="shared" si="80"/>
        <v>CHECK DATES</v>
      </c>
      <c r="AE337" s="257" t="str">
        <f t="shared" si="81"/>
        <v/>
      </c>
      <c r="AF337" s="286">
        <v>0</v>
      </c>
      <c r="AG337" s="257">
        <f t="shared" si="82"/>
        <v>0</v>
      </c>
      <c r="AH337" s="257" t="str">
        <f t="shared" si="83"/>
        <v/>
      </c>
      <c r="AI337" s="257">
        <f t="shared" si="84"/>
        <v>0</v>
      </c>
    </row>
    <row r="338" spans="1:35" x14ac:dyDescent="0.3">
      <c r="A338" s="287">
        <v>326</v>
      </c>
      <c r="B338" s="156"/>
      <c r="C338" s="150"/>
      <c r="D338" s="152"/>
      <c r="E338" s="150"/>
      <c r="F338" s="150"/>
      <c r="G338" s="152"/>
      <c r="H338" s="154"/>
      <c r="I338" s="155"/>
      <c r="J338" s="159"/>
      <c r="K338" s="159"/>
      <c r="L338" s="337"/>
      <c r="M338" s="343" t="str">
        <f>IF(L338="","",LOOKUP(L338,'Work Programme'!$A$8:$A$207,'Work Programme'!$B$8:$B$207))</f>
        <v/>
      </c>
      <c r="N338" s="150"/>
      <c r="O338" s="151"/>
      <c r="P338" s="254" t="str">
        <f>IF(H338="","",VLOOKUP(H338,'Overview - Financial Statement'!$A$46:$B$60,2,FALSE))</f>
        <v/>
      </c>
      <c r="Q338" s="255" t="str">
        <f t="shared" si="71"/>
        <v/>
      </c>
      <c r="R338" s="153"/>
      <c r="S338" s="153"/>
      <c r="T338" s="238">
        <f t="shared" si="72"/>
        <v>0</v>
      </c>
      <c r="U338" s="193" t="s">
        <v>44</v>
      </c>
      <c r="V338" s="427"/>
      <c r="W338" s="193" t="str">
        <f t="shared" si="73"/>
        <v/>
      </c>
      <c r="X338" s="264" t="str">
        <f t="shared" si="74"/>
        <v>OK</v>
      </c>
      <c r="Y338" s="193" t="str">
        <f t="shared" si="75"/>
        <v/>
      </c>
      <c r="Z338" s="193" t="str">
        <f t="shared" si="76"/>
        <v/>
      </c>
      <c r="AA338" s="397" t="str">
        <f t="shared" si="77"/>
        <v/>
      </c>
      <c r="AB338" s="257" t="str">
        <f t="shared" si="78"/>
        <v/>
      </c>
      <c r="AC338" s="257" t="str">
        <f t="shared" si="79"/>
        <v/>
      </c>
      <c r="AD338" s="193" t="str">
        <f t="shared" si="80"/>
        <v>CHECK DATES</v>
      </c>
      <c r="AE338" s="257" t="str">
        <f t="shared" si="81"/>
        <v/>
      </c>
      <c r="AF338" s="286">
        <v>0</v>
      </c>
      <c r="AG338" s="257">
        <f t="shared" si="82"/>
        <v>0</v>
      </c>
      <c r="AH338" s="257" t="str">
        <f t="shared" si="83"/>
        <v/>
      </c>
      <c r="AI338" s="257">
        <f t="shared" si="84"/>
        <v>0</v>
      </c>
    </row>
    <row r="339" spans="1:35" x14ac:dyDescent="0.3">
      <c r="A339" s="287">
        <v>327</v>
      </c>
      <c r="B339" s="156"/>
      <c r="C339" s="150"/>
      <c r="D339" s="152"/>
      <c r="E339" s="150"/>
      <c r="F339" s="150"/>
      <c r="G339" s="152"/>
      <c r="H339" s="154"/>
      <c r="I339" s="155"/>
      <c r="J339" s="159"/>
      <c r="K339" s="159"/>
      <c r="L339" s="337"/>
      <c r="M339" s="343" t="str">
        <f>IF(L339="","",LOOKUP(L339,'Work Programme'!$A$8:$A$207,'Work Programme'!$B$8:$B$207))</f>
        <v/>
      </c>
      <c r="N339" s="150"/>
      <c r="O339" s="151"/>
      <c r="P339" s="254" t="str">
        <f>IF(H339="","",VLOOKUP(H339,'Overview - Financial Statement'!$A$46:$B$60,2,FALSE))</f>
        <v/>
      </c>
      <c r="Q339" s="255" t="str">
        <f t="shared" si="71"/>
        <v/>
      </c>
      <c r="R339" s="153"/>
      <c r="S339" s="153"/>
      <c r="T339" s="238">
        <f t="shared" si="72"/>
        <v>0</v>
      </c>
      <c r="U339" s="193" t="s">
        <v>44</v>
      </c>
      <c r="V339" s="427"/>
      <c r="W339" s="193" t="str">
        <f t="shared" si="73"/>
        <v/>
      </c>
      <c r="X339" s="264" t="str">
        <f t="shared" si="74"/>
        <v>OK</v>
      </c>
      <c r="Y339" s="193" t="str">
        <f t="shared" si="75"/>
        <v/>
      </c>
      <c r="Z339" s="193" t="str">
        <f t="shared" si="76"/>
        <v/>
      </c>
      <c r="AA339" s="397" t="str">
        <f t="shared" si="77"/>
        <v/>
      </c>
      <c r="AB339" s="257" t="str">
        <f t="shared" si="78"/>
        <v/>
      </c>
      <c r="AC339" s="257" t="str">
        <f t="shared" si="79"/>
        <v/>
      </c>
      <c r="AD339" s="193" t="str">
        <f t="shared" si="80"/>
        <v>CHECK DATES</v>
      </c>
      <c r="AE339" s="257" t="str">
        <f t="shared" si="81"/>
        <v/>
      </c>
      <c r="AF339" s="286">
        <v>0</v>
      </c>
      <c r="AG339" s="257">
        <f t="shared" si="82"/>
        <v>0</v>
      </c>
      <c r="AH339" s="257" t="str">
        <f t="shared" si="83"/>
        <v/>
      </c>
      <c r="AI339" s="257">
        <f t="shared" si="84"/>
        <v>0</v>
      </c>
    </row>
    <row r="340" spans="1:35" x14ac:dyDescent="0.3">
      <c r="A340" s="287">
        <v>328</v>
      </c>
      <c r="B340" s="156"/>
      <c r="C340" s="150"/>
      <c r="D340" s="152"/>
      <c r="E340" s="150"/>
      <c r="F340" s="150"/>
      <c r="G340" s="152"/>
      <c r="H340" s="154"/>
      <c r="I340" s="155"/>
      <c r="J340" s="159"/>
      <c r="K340" s="159"/>
      <c r="L340" s="337"/>
      <c r="M340" s="343" t="str">
        <f>IF(L340="","",LOOKUP(L340,'Work Programme'!$A$8:$A$207,'Work Programme'!$B$8:$B$207))</f>
        <v/>
      </c>
      <c r="N340" s="150"/>
      <c r="O340" s="151"/>
      <c r="P340" s="254" t="str">
        <f>IF(H340="","",VLOOKUP(H340,'Overview - Financial Statement'!$A$46:$B$60,2,FALSE))</f>
        <v/>
      </c>
      <c r="Q340" s="255" t="str">
        <f t="shared" si="71"/>
        <v/>
      </c>
      <c r="R340" s="153"/>
      <c r="S340" s="153"/>
      <c r="T340" s="238">
        <f t="shared" si="72"/>
        <v>0</v>
      </c>
      <c r="U340" s="193" t="s">
        <v>44</v>
      </c>
      <c r="V340" s="427"/>
      <c r="W340" s="193" t="str">
        <f t="shared" si="73"/>
        <v/>
      </c>
      <c r="X340" s="264" t="str">
        <f t="shared" si="74"/>
        <v>OK</v>
      </c>
      <c r="Y340" s="193" t="str">
        <f t="shared" si="75"/>
        <v/>
      </c>
      <c r="Z340" s="193" t="str">
        <f t="shared" si="76"/>
        <v/>
      </c>
      <c r="AA340" s="397" t="str">
        <f t="shared" si="77"/>
        <v/>
      </c>
      <c r="AB340" s="257" t="str">
        <f t="shared" si="78"/>
        <v/>
      </c>
      <c r="AC340" s="257" t="str">
        <f t="shared" si="79"/>
        <v/>
      </c>
      <c r="AD340" s="193" t="str">
        <f t="shared" si="80"/>
        <v>CHECK DATES</v>
      </c>
      <c r="AE340" s="257" t="str">
        <f t="shared" si="81"/>
        <v/>
      </c>
      <c r="AF340" s="286">
        <v>0</v>
      </c>
      <c r="AG340" s="257">
        <f t="shared" si="82"/>
        <v>0</v>
      </c>
      <c r="AH340" s="257" t="str">
        <f t="shared" si="83"/>
        <v/>
      </c>
      <c r="AI340" s="257">
        <f t="shared" si="84"/>
        <v>0</v>
      </c>
    </row>
    <row r="341" spans="1:35" x14ac:dyDescent="0.3">
      <c r="A341" s="287">
        <v>329</v>
      </c>
      <c r="B341" s="156"/>
      <c r="C341" s="150"/>
      <c r="D341" s="152"/>
      <c r="E341" s="150"/>
      <c r="F341" s="150"/>
      <c r="G341" s="152"/>
      <c r="H341" s="154"/>
      <c r="I341" s="155"/>
      <c r="J341" s="159"/>
      <c r="K341" s="159"/>
      <c r="L341" s="337"/>
      <c r="M341" s="343" t="str">
        <f>IF(L341="","",LOOKUP(L341,'Work Programme'!$A$8:$A$207,'Work Programme'!$B$8:$B$207))</f>
        <v/>
      </c>
      <c r="N341" s="150"/>
      <c r="O341" s="151"/>
      <c r="P341" s="254" t="str">
        <f>IF(H341="","",VLOOKUP(H341,'Overview - Financial Statement'!$A$46:$B$60,2,FALSE))</f>
        <v/>
      </c>
      <c r="Q341" s="255" t="str">
        <f t="shared" si="71"/>
        <v/>
      </c>
      <c r="R341" s="153"/>
      <c r="S341" s="153"/>
      <c r="T341" s="238">
        <f t="shared" si="72"/>
        <v>0</v>
      </c>
      <c r="U341" s="193" t="s">
        <v>44</v>
      </c>
      <c r="V341" s="427"/>
      <c r="W341" s="193" t="str">
        <f t="shared" si="73"/>
        <v/>
      </c>
      <c r="X341" s="264" t="str">
        <f t="shared" si="74"/>
        <v>OK</v>
      </c>
      <c r="Y341" s="193" t="str">
        <f t="shared" si="75"/>
        <v/>
      </c>
      <c r="Z341" s="193" t="str">
        <f t="shared" si="76"/>
        <v/>
      </c>
      <c r="AA341" s="397" t="str">
        <f t="shared" si="77"/>
        <v/>
      </c>
      <c r="AB341" s="257" t="str">
        <f t="shared" si="78"/>
        <v/>
      </c>
      <c r="AC341" s="257" t="str">
        <f t="shared" si="79"/>
        <v/>
      </c>
      <c r="AD341" s="193" t="str">
        <f t="shared" si="80"/>
        <v>CHECK DATES</v>
      </c>
      <c r="AE341" s="257" t="str">
        <f t="shared" si="81"/>
        <v/>
      </c>
      <c r="AF341" s="286">
        <v>0</v>
      </c>
      <c r="AG341" s="257">
        <f t="shared" si="82"/>
        <v>0</v>
      </c>
      <c r="AH341" s="257" t="str">
        <f t="shared" si="83"/>
        <v/>
      </c>
      <c r="AI341" s="257">
        <f t="shared" si="84"/>
        <v>0</v>
      </c>
    </row>
    <row r="342" spans="1:35" x14ac:dyDescent="0.3">
      <c r="A342" s="287">
        <v>330</v>
      </c>
      <c r="B342" s="156"/>
      <c r="C342" s="150"/>
      <c r="D342" s="152"/>
      <c r="E342" s="150"/>
      <c r="F342" s="150"/>
      <c r="G342" s="152"/>
      <c r="H342" s="154"/>
      <c r="I342" s="155"/>
      <c r="J342" s="159"/>
      <c r="K342" s="159"/>
      <c r="L342" s="337"/>
      <c r="M342" s="343" t="str">
        <f>IF(L342="","",LOOKUP(L342,'Work Programme'!$A$8:$A$207,'Work Programme'!$B$8:$B$207))</f>
        <v/>
      </c>
      <c r="N342" s="150"/>
      <c r="O342" s="151"/>
      <c r="P342" s="254" t="str">
        <f>IF(H342="","",VLOOKUP(H342,'Overview - Financial Statement'!$A$46:$B$60,2,FALSE))</f>
        <v/>
      </c>
      <c r="Q342" s="255" t="str">
        <f t="shared" si="71"/>
        <v/>
      </c>
      <c r="R342" s="153"/>
      <c r="S342" s="153"/>
      <c r="T342" s="238">
        <f t="shared" si="72"/>
        <v>0</v>
      </c>
      <c r="U342" s="193" t="s">
        <v>44</v>
      </c>
      <c r="V342" s="427"/>
      <c r="W342" s="193" t="str">
        <f t="shared" si="73"/>
        <v/>
      </c>
      <c r="X342" s="264" t="str">
        <f t="shared" si="74"/>
        <v>OK</v>
      </c>
      <c r="Y342" s="193" t="str">
        <f t="shared" si="75"/>
        <v/>
      </c>
      <c r="Z342" s="193" t="str">
        <f t="shared" si="76"/>
        <v/>
      </c>
      <c r="AA342" s="397" t="str">
        <f t="shared" si="77"/>
        <v/>
      </c>
      <c r="AB342" s="257" t="str">
        <f t="shared" si="78"/>
        <v/>
      </c>
      <c r="AC342" s="257" t="str">
        <f t="shared" si="79"/>
        <v/>
      </c>
      <c r="AD342" s="193" t="str">
        <f t="shared" si="80"/>
        <v>CHECK DATES</v>
      </c>
      <c r="AE342" s="257" t="str">
        <f t="shared" si="81"/>
        <v/>
      </c>
      <c r="AF342" s="286">
        <v>0</v>
      </c>
      <c r="AG342" s="257">
        <f t="shared" si="82"/>
        <v>0</v>
      </c>
      <c r="AH342" s="257" t="str">
        <f t="shared" si="83"/>
        <v/>
      </c>
      <c r="AI342" s="257">
        <f t="shared" si="84"/>
        <v>0</v>
      </c>
    </row>
    <row r="343" spans="1:35" x14ac:dyDescent="0.3">
      <c r="A343" s="287">
        <v>331</v>
      </c>
      <c r="B343" s="156"/>
      <c r="C343" s="150"/>
      <c r="D343" s="152"/>
      <c r="E343" s="150"/>
      <c r="F343" s="150"/>
      <c r="G343" s="152"/>
      <c r="H343" s="154"/>
      <c r="I343" s="155"/>
      <c r="J343" s="159"/>
      <c r="K343" s="159"/>
      <c r="L343" s="337"/>
      <c r="M343" s="343" t="str">
        <f>IF(L343="","",LOOKUP(L343,'Work Programme'!$A$8:$A$207,'Work Programme'!$B$8:$B$207))</f>
        <v/>
      </c>
      <c r="N343" s="150"/>
      <c r="O343" s="151"/>
      <c r="P343" s="254" t="str">
        <f>IF(H343="","",VLOOKUP(H343,'Overview - Financial Statement'!$A$46:$B$60,2,FALSE))</f>
        <v/>
      </c>
      <c r="Q343" s="255" t="str">
        <f t="shared" si="71"/>
        <v/>
      </c>
      <c r="R343" s="153"/>
      <c r="S343" s="153"/>
      <c r="T343" s="238">
        <f t="shared" si="72"/>
        <v>0</v>
      </c>
      <c r="U343" s="193" t="s">
        <v>44</v>
      </c>
      <c r="V343" s="427"/>
      <c r="W343" s="193" t="str">
        <f t="shared" si="73"/>
        <v/>
      </c>
      <c r="X343" s="264" t="str">
        <f t="shared" si="74"/>
        <v>OK</v>
      </c>
      <c r="Y343" s="193" t="str">
        <f t="shared" si="75"/>
        <v/>
      </c>
      <c r="Z343" s="193" t="str">
        <f t="shared" si="76"/>
        <v/>
      </c>
      <c r="AA343" s="397" t="str">
        <f t="shared" si="77"/>
        <v/>
      </c>
      <c r="AB343" s="257" t="str">
        <f t="shared" si="78"/>
        <v/>
      </c>
      <c r="AC343" s="257" t="str">
        <f t="shared" si="79"/>
        <v/>
      </c>
      <c r="AD343" s="193" t="str">
        <f t="shared" si="80"/>
        <v>CHECK DATES</v>
      </c>
      <c r="AE343" s="257" t="str">
        <f t="shared" si="81"/>
        <v/>
      </c>
      <c r="AF343" s="286">
        <v>0</v>
      </c>
      <c r="AG343" s="257">
        <f t="shared" si="82"/>
        <v>0</v>
      </c>
      <c r="AH343" s="257" t="str">
        <f t="shared" si="83"/>
        <v/>
      </c>
      <c r="AI343" s="257">
        <f t="shared" si="84"/>
        <v>0</v>
      </c>
    </row>
    <row r="344" spans="1:35" x14ac:dyDescent="0.3">
      <c r="A344" s="287">
        <v>332</v>
      </c>
      <c r="B344" s="156"/>
      <c r="C344" s="150"/>
      <c r="D344" s="152"/>
      <c r="E344" s="150"/>
      <c r="F344" s="150"/>
      <c r="G344" s="152"/>
      <c r="H344" s="154"/>
      <c r="I344" s="155"/>
      <c r="J344" s="159"/>
      <c r="K344" s="159"/>
      <c r="L344" s="337"/>
      <c r="M344" s="343" t="str">
        <f>IF(L344="","",LOOKUP(L344,'Work Programme'!$A$8:$A$207,'Work Programme'!$B$8:$B$207))</f>
        <v/>
      </c>
      <c r="N344" s="150"/>
      <c r="O344" s="151"/>
      <c r="P344" s="254" t="str">
        <f>IF(H344="","",VLOOKUP(H344,'Overview - Financial Statement'!$A$46:$B$60,2,FALSE))</f>
        <v/>
      </c>
      <c r="Q344" s="255" t="str">
        <f t="shared" si="71"/>
        <v/>
      </c>
      <c r="R344" s="153"/>
      <c r="S344" s="153"/>
      <c r="T344" s="238">
        <f t="shared" si="72"/>
        <v>0</v>
      </c>
      <c r="U344" s="193" t="s">
        <v>44</v>
      </c>
      <c r="V344" s="427"/>
      <c r="W344" s="193" t="str">
        <f t="shared" si="73"/>
        <v/>
      </c>
      <c r="X344" s="264" t="str">
        <f t="shared" si="74"/>
        <v>OK</v>
      </c>
      <c r="Y344" s="193" t="str">
        <f t="shared" si="75"/>
        <v/>
      </c>
      <c r="Z344" s="193" t="str">
        <f t="shared" si="76"/>
        <v/>
      </c>
      <c r="AA344" s="397" t="str">
        <f t="shared" si="77"/>
        <v/>
      </c>
      <c r="AB344" s="257" t="str">
        <f t="shared" si="78"/>
        <v/>
      </c>
      <c r="AC344" s="257" t="str">
        <f t="shared" si="79"/>
        <v/>
      </c>
      <c r="AD344" s="193" t="str">
        <f t="shared" si="80"/>
        <v>CHECK DATES</v>
      </c>
      <c r="AE344" s="257" t="str">
        <f t="shared" si="81"/>
        <v/>
      </c>
      <c r="AF344" s="286">
        <v>0</v>
      </c>
      <c r="AG344" s="257">
        <f t="shared" si="82"/>
        <v>0</v>
      </c>
      <c r="AH344" s="257" t="str">
        <f t="shared" si="83"/>
        <v/>
      </c>
      <c r="AI344" s="257">
        <f t="shared" si="84"/>
        <v>0</v>
      </c>
    </row>
    <row r="345" spans="1:35" x14ac:dyDescent="0.3">
      <c r="A345" s="287">
        <v>333</v>
      </c>
      <c r="B345" s="156"/>
      <c r="C345" s="150"/>
      <c r="D345" s="152"/>
      <c r="E345" s="150"/>
      <c r="F345" s="150"/>
      <c r="G345" s="152"/>
      <c r="H345" s="154"/>
      <c r="I345" s="155"/>
      <c r="J345" s="159"/>
      <c r="K345" s="159"/>
      <c r="L345" s="337"/>
      <c r="M345" s="343" t="str">
        <f>IF(L345="","",LOOKUP(L345,'Work Programme'!$A$8:$A$207,'Work Programme'!$B$8:$B$207))</f>
        <v/>
      </c>
      <c r="N345" s="150"/>
      <c r="O345" s="151"/>
      <c r="P345" s="254" t="str">
        <f>IF(H345="","",VLOOKUP(H345,'Overview - Financial Statement'!$A$46:$B$60,2,FALSE))</f>
        <v/>
      </c>
      <c r="Q345" s="255" t="str">
        <f t="shared" si="71"/>
        <v/>
      </c>
      <c r="R345" s="153"/>
      <c r="S345" s="153"/>
      <c r="T345" s="238">
        <f t="shared" si="72"/>
        <v>0</v>
      </c>
      <c r="U345" s="193" t="s">
        <v>44</v>
      </c>
      <c r="V345" s="427"/>
      <c r="W345" s="193" t="str">
        <f t="shared" si="73"/>
        <v/>
      </c>
      <c r="X345" s="264" t="str">
        <f t="shared" si="74"/>
        <v>OK</v>
      </c>
      <c r="Y345" s="193" t="str">
        <f t="shared" si="75"/>
        <v/>
      </c>
      <c r="Z345" s="193" t="str">
        <f t="shared" si="76"/>
        <v/>
      </c>
      <c r="AA345" s="397" t="str">
        <f t="shared" si="77"/>
        <v/>
      </c>
      <c r="AB345" s="257" t="str">
        <f t="shared" si="78"/>
        <v/>
      </c>
      <c r="AC345" s="257" t="str">
        <f t="shared" si="79"/>
        <v/>
      </c>
      <c r="AD345" s="193" t="str">
        <f t="shared" si="80"/>
        <v>CHECK DATES</v>
      </c>
      <c r="AE345" s="257" t="str">
        <f t="shared" si="81"/>
        <v/>
      </c>
      <c r="AF345" s="286">
        <v>0</v>
      </c>
      <c r="AG345" s="257">
        <f t="shared" si="82"/>
        <v>0</v>
      </c>
      <c r="AH345" s="257" t="str">
        <f t="shared" si="83"/>
        <v/>
      </c>
      <c r="AI345" s="257">
        <f t="shared" si="84"/>
        <v>0</v>
      </c>
    </row>
    <row r="346" spans="1:35" x14ac:dyDescent="0.3">
      <c r="A346" s="287">
        <v>334</v>
      </c>
      <c r="B346" s="156"/>
      <c r="C346" s="150"/>
      <c r="D346" s="152"/>
      <c r="E346" s="150"/>
      <c r="F346" s="150"/>
      <c r="G346" s="152"/>
      <c r="H346" s="154"/>
      <c r="I346" s="155"/>
      <c r="J346" s="159"/>
      <c r="K346" s="159"/>
      <c r="L346" s="337"/>
      <c r="M346" s="343" t="str">
        <f>IF(L346="","",LOOKUP(L346,'Work Programme'!$A$8:$A$207,'Work Programme'!$B$8:$B$207))</f>
        <v/>
      </c>
      <c r="N346" s="150"/>
      <c r="O346" s="151"/>
      <c r="P346" s="254" t="str">
        <f>IF(H346="","",VLOOKUP(H346,'Overview - Financial Statement'!$A$46:$B$60,2,FALSE))</f>
        <v/>
      </c>
      <c r="Q346" s="255" t="str">
        <f t="shared" si="71"/>
        <v/>
      </c>
      <c r="R346" s="153"/>
      <c r="S346" s="153"/>
      <c r="T346" s="238">
        <f t="shared" si="72"/>
        <v>0</v>
      </c>
      <c r="U346" s="193" t="s">
        <v>44</v>
      </c>
      <c r="V346" s="427"/>
      <c r="W346" s="193" t="str">
        <f t="shared" si="73"/>
        <v/>
      </c>
      <c r="X346" s="264" t="str">
        <f t="shared" si="74"/>
        <v>OK</v>
      </c>
      <c r="Y346" s="193" t="str">
        <f t="shared" si="75"/>
        <v/>
      </c>
      <c r="Z346" s="193" t="str">
        <f t="shared" si="76"/>
        <v/>
      </c>
      <c r="AA346" s="397" t="str">
        <f t="shared" si="77"/>
        <v/>
      </c>
      <c r="AB346" s="257" t="str">
        <f t="shared" si="78"/>
        <v/>
      </c>
      <c r="AC346" s="257" t="str">
        <f t="shared" si="79"/>
        <v/>
      </c>
      <c r="AD346" s="193" t="str">
        <f t="shared" si="80"/>
        <v>CHECK DATES</v>
      </c>
      <c r="AE346" s="257" t="str">
        <f t="shared" si="81"/>
        <v/>
      </c>
      <c r="AF346" s="286">
        <v>0</v>
      </c>
      <c r="AG346" s="257">
        <f t="shared" si="82"/>
        <v>0</v>
      </c>
      <c r="AH346" s="257" t="str">
        <f t="shared" si="83"/>
        <v/>
      </c>
      <c r="AI346" s="257">
        <f t="shared" si="84"/>
        <v>0</v>
      </c>
    </row>
    <row r="347" spans="1:35" x14ac:dyDescent="0.3">
      <c r="A347" s="287">
        <v>335</v>
      </c>
      <c r="B347" s="156"/>
      <c r="C347" s="150"/>
      <c r="D347" s="152"/>
      <c r="E347" s="150"/>
      <c r="F347" s="150"/>
      <c r="G347" s="152"/>
      <c r="H347" s="154"/>
      <c r="I347" s="155"/>
      <c r="J347" s="159"/>
      <c r="K347" s="159"/>
      <c r="L347" s="337"/>
      <c r="M347" s="343" t="str">
        <f>IF(L347="","",LOOKUP(L347,'Work Programme'!$A$8:$A$207,'Work Programme'!$B$8:$B$207))</f>
        <v/>
      </c>
      <c r="N347" s="150"/>
      <c r="O347" s="151"/>
      <c r="P347" s="254" t="str">
        <f>IF(H347="","",VLOOKUP(H347,'Overview - Financial Statement'!$A$46:$B$60,2,FALSE))</f>
        <v/>
      </c>
      <c r="Q347" s="255" t="str">
        <f t="shared" si="71"/>
        <v/>
      </c>
      <c r="R347" s="153"/>
      <c r="S347" s="153"/>
      <c r="T347" s="238">
        <f t="shared" si="72"/>
        <v>0</v>
      </c>
      <c r="U347" s="193" t="s">
        <v>44</v>
      </c>
      <c r="V347" s="427"/>
      <c r="W347" s="193" t="str">
        <f t="shared" si="73"/>
        <v/>
      </c>
      <c r="X347" s="264" t="str">
        <f t="shared" si="74"/>
        <v>OK</v>
      </c>
      <c r="Y347" s="193" t="str">
        <f t="shared" si="75"/>
        <v/>
      </c>
      <c r="Z347" s="193" t="str">
        <f t="shared" si="76"/>
        <v/>
      </c>
      <c r="AA347" s="397" t="str">
        <f t="shared" si="77"/>
        <v/>
      </c>
      <c r="AB347" s="257" t="str">
        <f t="shared" si="78"/>
        <v/>
      </c>
      <c r="AC347" s="257" t="str">
        <f t="shared" si="79"/>
        <v/>
      </c>
      <c r="AD347" s="193" t="str">
        <f t="shared" si="80"/>
        <v>CHECK DATES</v>
      </c>
      <c r="AE347" s="257" t="str">
        <f t="shared" si="81"/>
        <v/>
      </c>
      <c r="AF347" s="286">
        <v>0</v>
      </c>
      <c r="AG347" s="257">
        <f t="shared" si="82"/>
        <v>0</v>
      </c>
      <c r="AH347" s="257" t="str">
        <f t="shared" si="83"/>
        <v/>
      </c>
      <c r="AI347" s="257">
        <f t="shared" si="84"/>
        <v>0</v>
      </c>
    </row>
    <row r="348" spans="1:35" x14ac:dyDescent="0.3">
      <c r="A348" s="287">
        <v>336</v>
      </c>
      <c r="B348" s="156"/>
      <c r="C348" s="150"/>
      <c r="D348" s="152"/>
      <c r="E348" s="150"/>
      <c r="F348" s="150"/>
      <c r="G348" s="152"/>
      <c r="H348" s="154"/>
      <c r="I348" s="155"/>
      <c r="J348" s="159"/>
      <c r="K348" s="159"/>
      <c r="L348" s="337"/>
      <c r="M348" s="343" t="str">
        <f>IF(L348="","",LOOKUP(L348,'Work Programme'!$A$8:$A$207,'Work Programme'!$B$8:$B$207))</f>
        <v/>
      </c>
      <c r="N348" s="150"/>
      <c r="O348" s="151"/>
      <c r="P348" s="254" t="str">
        <f>IF(H348="","",VLOOKUP(H348,'Overview - Financial Statement'!$A$46:$B$60,2,FALSE))</f>
        <v/>
      </c>
      <c r="Q348" s="255" t="str">
        <f t="shared" si="71"/>
        <v/>
      </c>
      <c r="R348" s="153"/>
      <c r="S348" s="153"/>
      <c r="T348" s="238">
        <f t="shared" si="72"/>
        <v>0</v>
      </c>
      <c r="U348" s="193" t="s">
        <v>44</v>
      </c>
      <c r="V348" s="427"/>
      <c r="W348" s="193" t="str">
        <f t="shared" si="73"/>
        <v/>
      </c>
      <c r="X348" s="264" t="str">
        <f t="shared" si="74"/>
        <v>OK</v>
      </c>
      <c r="Y348" s="193" t="str">
        <f t="shared" si="75"/>
        <v/>
      </c>
      <c r="Z348" s="193" t="str">
        <f t="shared" si="76"/>
        <v/>
      </c>
      <c r="AA348" s="397" t="str">
        <f t="shared" si="77"/>
        <v/>
      </c>
      <c r="AB348" s="257" t="str">
        <f t="shared" si="78"/>
        <v/>
      </c>
      <c r="AC348" s="257" t="str">
        <f t="shared" si="79"/>
        <v/>
      </c>
      <c r="AD348" s="193" t="str">
        <f t="shared" si="80"/>
        <v>CHECK DATES</v>
      </c>
      <c r="AE348" s="257" t="str">
        <f t="shared" si="81"/>
        <v/>
      </c>
      <c r="AF348" s="286">
        <v>0</v>
      </c>
      <c r="AG348" s="257">
        <f t="shared" si="82"/>
        <v>0</v>
      </c>
      <c r="AH348" s="257" t="str">
        <f t="shared" si="83"/>
        <v/>
      </c>
      <c r="AI348" s="257">
        <f t="shared" si="84"/>
        <v>0</v>
      </c>
    </row>
    <row r="349" spans="1:35" x14ac:dyDescent="0.3">
      <c r="A349" s="287">
        <v>337</v>
      </c>
      <c r="B349" s="156"/>
      <c r="C349" s="150"/>
      <c r="D349" s="152"/>
      <c r="E349" s="150"/>
      <c r="F349" s="150"/>
      <c r="G349" s="152"/>
      <c r="H349" s="154"/>
      <c r="I349" s="155"/>
      <c r="J349" s="159"/>
      <c r="K349" s="159"/>
      <c r="L349" s="337"/>
      <c r="M349" s="343" t="str">
        <f>IF(L349="","",LOOKUP(L349,'Work Programme'!$A$8:$A$207,'Work Programme'!$B$8:$B$207))</f>
        <v/>
      </c>
      <c r="N349" s="150"/>
      <c r="O349" s="151"/>
      <c r="P349" s="254" t="str">
        <f>IF(H349="","",VLOOKUP(H349,'Overview - Financial Statement'!$A$46:$B$60,2,FALSE))</f>
        <v/>
      </c>
      <c r="Q349" s="255" t="str">
        <f t="shared" si="71"/>
        <v/>
      </c>
      <c r="R349" s="153"/>
      <c r="S349" s="153"/>
      <c r="T349" s="238">
        <f t="shared" si="72"/>
        <v>0</v>
      </c>
      <c r="U349" s="193" t="s">
        <v>44</v>
      </c>
      <c r="V349" s="427"/>
      <c r="W349" s="193" t="str">
        <f t="shared" si="73"/>
        <v/>
      </c>
      <c r="X349" s="264" t="str">
        <f t="shared" si="74"/>
        <v>OK</v>
      </c>
      <c r="Y349" s="193" t="str">
        <f t="shared" si="75"/>
        <v/>
      </c>
      <c r="Z349" s="193" t="str">
        <f t="shared" si="76"/>
        <v/>
      </c>
      <c r="AA349" s="397" t="str">
        <f t="shared" si="77"/>
        <v/>
      </c>
      <c r="AB349" s="257" t="str">
        <f t="shared" si="78"/>
        <v/>
      </c>
      <c r="AC349" s="257" t="str">
        <f t="shared" si="79"/>
        <v/>
      </c>
      <c r="AD349" s="193" t="str">
        <f t="shared" si="80"/>
        <v>CHECK DATES</v>
      </c>
      <c r="AE349" s="257" t="str">
        <f t="shared" si="81"/>
        <v/>
      </c>
      <c r="AF349" s="286">
        <v>0</v>
      </c>
      <c r="AG349" s="257">
        <f t="shared" si="82"/>
        <v>0</v>
      </c>
      <c r="AH349" s="257" t="str">
        <f t="shared" si="83"/>
        <v/>
      </c>
      <c r="AI349" s="257">
        <f t="shared" si="84"/>
        <v>0</v>
      </c>
    </row>
    <row r="350" spans="1:35" x14ac:dyDescent="0.3">
      <c r="A350" s="287">
        <v>338</v>
      </c>
      <c r="B350" s="156"/>
      <c r="C350" s="150"/>
      <c r="D350" s="152"/>
      <c r="E350" s="150"/>
      <c r="F350" s="150"/>
      <c r="G350" s="152"/>
      <c r="H350" s="154"/>
      <c r="I350" s="155"/>
      <c r="J350" s="159"/>
      <c r="K350" s="159"/>
      <c r="L350" s="337"/>
      <c r="M350" s="343" t="str">
        <f>IF(L350="","",LOOKUP(L350,'Work Programme'!$A$8:$A$207,'Work Programme'!$B$8:$B$207))</f>
        <v/>
      </c>
      <c r="N350" s="150"/>
      <c r="O350" s="151"/>
      <c r="P350" s="254" t="str">
        <f>IF(H350="","",VLOOKUP(H350,'Overview - Financial Statement'!$A$46:$B$60,2,FALSE))</f>
        <v/>
      </c>
      <c r="Q350" s="255" t="str">
        <f t="shared" si="71"/>
        <v/>
      </c>
      <c r="R350" s="153"/>
      <c r="S350" s="153"/>
      <c r="T350" s="238">
        <f t="shared" si="72"/>
        <v>0</v>
      </c>
      <c r="U350" s="193" t="s">
        <v>44</v>
      </c>
      <c r="V350" s="427"/>
      <c r="W350" s="193" t="str">
        <f t="shared" si="73"/>
        <v/>
      </c>
      <c r="X350" s="264" t="str">
        <f t="shared" si="74"/>
        <v>OK</v>
      </c>
      <c r="Y350" s="193" t="str">
        <f t="shared" si="75"/>
        <v/>
      </c>
      <c r="Z350" s="193" t="str">
        <f t="shared" si="76"/>
        <v/>
      </c>
      <c r="AA350" s="397" t="str">
        <f t="shared" si="77"/>
        <v/>
      </c>
      <c r="AB350" s="257" t="str">
        <f t="shared" si="78"/>
        <v/>
      </c>
      <c r="AC350" s="257" t="str">
        <f t="shared" si="79"/>
        <v/>
      </c>
      <c r="AD350" s="193" t="str">
        <f t="shared" si="80"/>
        <v>CHECK DATES</v>
      </c>
      <c r="AE350" s="257" t="str">
        <f t="shared" si="81"/>
        <v/>
      </c>
      <c r="AF350" s="286">
        <v>0</v>
      </c>
      <c r="AG350" s="257">
        <f t="shared" si="82"/>
        <v>0</v>
      </c>
      <c r="AH350" s="257" t="str">
        <f t="shared" si="83"/>
        <v/>
      </c>
      <c r="AI350" s="257">
        <f t="shared" si="84"/>
        <v>0</v>
      </c>
    </row>
    <row r="351" spans="1:35" x14ac:dyDescent="0.3">
      <c r="A351" s="287">
        <v>339</v>
      </c>
      <c r="B351" s="156"/>
      <c r="C351" s="150"/>
      <c r="D351" s="152"/>
      <c r="E351" s="150"/>
      <c r="F351" s="150"/>
      <c r="G351" s="152"/>
      <c r="H351" s="154"/>
      <c r="I351" s="155"/>
      <c r="J351" s="159"/>
      <c r="K351" s="159"/>
      <c r="L351" s="337"/>
      <c r="M351" s="343" t="str">
        <f>IF(L351="","",LOOKUP(L351,'Work Programme'!$A$8:$A$207,'Work Programme'!$B$8:$B$207))</f>
        <v/>
      </c>
      <c r="N351" s="150"/>
      <c r="O351" s="151"/>
      <c r="P351" s="254" t="str">
        <f>IF(H351="","",VLOOKUP(H351,'Overview - Financial Statement'!$A$46:$B$60,2,FALSE))</f>
        <v/>
      </c>
      <c r="Q351" s="255" t="str">
        <f t="shared" si="71"/>
        <v/>
      </c>
      <c r="R351" s="153"/>
      <c r="S351" s="153"/>
      <c r="T351" s="238">
        <f t="shared" si="72"/>
        <v>0</v>
      </c>
      <c r="U351" s="193" t="s">
        <v>44</v>
      </c>
      <c r="V351" s="427"/>
      <c r="W351" s="193" t="str">
        <f t="shared" si="73"/>
        <v/>
      </c>
      <c r="X351" s="264" t="str">
        <f t="shared" si="74"/>
        <v>OK</v>
      </c>
      <c r="Y351" s="193" t="str">
        <f t="shared" si="75"/>
        <v/>
      </c>
      <c r="Z351" s="193" t="str">
        <f t="shared" si="76"/>
        <v/>
      </c>
      <c r="AA351" s="397" t="str">
        <f t="shared" si="77"/>
        <v/>
      </c>
      <c r="AB351" s="257" t="str">
        <f t="shared" si="78"/>
        <v/>
      </c>
      <c r="AC351" s="257" t="str">
        <f t="shared" si="79"/>
        <v/>
      </c>
      <c r="AD351" s="193" t="str">
        <f t="shared" si="80"/>
        <v>CHECK DATES</v>
      </c>
      <c r="AE351" s="257" t="str">
        <f t="shared" si="81"/>
        <v/>
      </c>
      <c r="AF351" s="286">
        <v>0</v>
      </c>
      <c r="AG351" s="257">
        <f t="shared" si="82"/>
        <v>0</v>
      </c>
      <c r="AH351" s="257" t="str">
        <f t="shared" si="83"/>
        <v/>
      </c>
      <c r="AI351" s="257">
        <f t="shared" si="84"/>
        <v>0</v>
      </c>
    </row>
    <row r="352" spans="1:35" x14ac:dyDescent="0.3">
      <c r="A352" s="287">
        <v>340</v>
      </c>
      <c r="B352" s="156"/>
      <c r="C352" s="150"/>
      <c r="D352" s="152"/>
      <c r="E352" s="150"/>
      <c r="F352" s="150"/>
      <c r="G352" s="152"/>
      <c r="H352" s="154"/>
      <c r="I352" s="155"/>
      <c r="J352" s="159"/>
      <c r="K352" s="159"/>
      <c r="L352" s="337"/>
      <c r="M352" s="343" t="str">
        <f>IF(L352="","",LOOKUP(L352,'Work Programme'!$A$8:$A$207,'Work Programme'!$B$8:$B$207))</f>
        <v/>
      </c>
      <c r="N352" s="150"/>
      <c r="O352" s="151"/>
      <c r="P352" s="254" t="str">
        <f>IF(H352="","",VLOOKUP(H352,'Overview - Financial Statement'!$A$46:$B$60,2,FALSE))</f>
        <v/>
      </c>
      <c r="Q352" s="255" t="str">
        <f t="shared" si="71"/>
        <v/>
      </c>
      <c r="R352" s="153"/>
      <c r="S352" s="153"/>
      <c r="T352" s="238">
        <f t="shared" si="72"/>
        <v>0</v>
      </c>
      <c r="U352" s="193" t="s">
        <v>44</v>
      </c>
      <c r="V352" s="427"/>
      <c r="W352" s="193" t="str">
        <f t="shared" si="73"/>
        <v/>
      </c>
      <c r="X352" s="264" t="str">
        <f t="shared" si="74"/>
        <v>OK</v>
      </c>
      <c r="Y352" s="193" t="str">
        <f t="shared" si="75"/>
        <v/>
      </c>
      <c r="Z352" s="193" t="str">
        <f t="shared" si="76"/>
        <v/>
      </c>
      <c r="AA352" s="397" t="str">
        <f t="shared" si="77"/>
        <v/>
      </c>
      <c r="AB352" s="257" t="str">
        <f t="shared" si="78"/>
        <v/>
      </c>
      <c r="AC352" s="257" t="str">
        <f t="shared" si="79"/>
        <v/>
      </c>
      <c r="AD352" s="193" t="str">
        <f t="shared" si="80"/>
        <v>CHECK DATES</v>
      </c>
      <c r="AE352" s="257" t="str">
        <f t="shared" si="81"/>
        <v/>
      </c>
      <c r="AF352" s="286">
        <v>0</v>
      </c>
      <c r="AG352" s="257">
        <f t="shared" si="82"/>
        <v>0</v>
      </c>
      <c r="AH352" s="257" t="str">
        <f t="shared" si="83"/>
        <v/>
      </c>
      <c r="AI352" s="257">
        <f t="shared" si="84"/>
        <v>0</v>
      </c>
    </row>
    <row r="353" spans="1:35" x14ac:dyDescent="0.3">
      <c r="A353" s="287">
        <v>341</v>
      </c>
      <c r="B353" s="156"/>
      <c r="C353" s="150"/>
      <c r="D353" s="152"/>
      <c r="E353" s="150"/>
      <c r="F353" s="150"/>
      <c r="G353" s="152"/>
      <c r="H353" s="154"/>
      <c r="I353" s="155"/>
      <c r="J353" s="159"/>
      <c r="K353" s="159"/>
      <c r="L353" s="337"/>
      <c r="M353" s="343" t="str">
        <f>IF(L353="","",LOOKUP(L353,'Work Programme'!$A$8:$A$207,'Work Programme'!$B$8:$B$207))</f>
        <v/>
      </c>
      <c r="N353" s="150"/>
      <c r="O353" s="151"/>
      <c r="P353" s="254" t="str">
        <f>IF(H353="","",VLOOKUP(H353,'Overview - Financial Statement'!$A$46:$B$60,2,FALSE))</f>
        <v/>
      </c>
      <c r="Q353" s="255" t="str">
        <f t="shared" si="71"/>
        <v/>
      </c>
      <c r="R353" s="153"/>
      <c r="S353" s="153"/>
      <c r="T353" s="238">
        <f t="shared" si="72"/>
        <v>0</v>
      </c>
      <c r="U353" s="193" t="s">
        <v>44</v>
      </c>
      <c r="V353" s="427"/>
      <c r="W353" s="193" t="str">
        <f t="shared" si="73"/>
        <v/>
      </c>
      <c r="X353" s="264" t="str">
        <f t="shared" si="74"/>
        <v>OK</v>
      </c>
      <c r="Y353" s="193" t="str">
        <f t="shared" si="75"/>
        <v/>
      </c>
      <c r="Z353" s="193" t="str">
        <f t="shared" si="76"/>
        <v/>
      </c>
      <c r="AA353" s="397" t="str">
        <f t="shared" si="77"/>
        <v/>
      </c>
      <c r="AB353" s="257" t="str">
        <f t="shared" si="78"/>
        <v/>
      </c>
      <c r="AC353" s="257" t="str">
        <f t="shared" si="79"/>
        <v/>
      </c>
      <c r="AD353" s="193" t="str">
        <f t="shared" si="80"/>
        <v>CHECK DATES</v>
      </c>
      <c r="AE353" s="257" t="str">
        <f t="shared" si="81"/>
        <v/>
      </c>
      <c r="AF353" s="286">
        <v>0</v>
      </c>
      <c r="AG353" s="257">
        <f t="shared" si="82"/>
        <v>0</v>
      </c>
      <c r="AH353" s="257" t="str">
        <f t="shared" si="83"/>
        <v/>
      </c>
      <c r="AI353" s="257">
        <f t="shared" si="84"/>
        <v>0</v>
      </c>
    </row>
    <row r="354" spans="1:35" x14ac:dyDescent="0.3">
      <c r="A354" s="287">
        <v>342</v>
      </c>
      <c r="B354" s="156"/>
      <c r="C354" s="150"/>
      <c r="D354" s="152"/>
      <c r="E354" s="150"/>
      <c r="F354" s="150"/>
      <c r="G354" s="152"/>
      <c r="H354" s="154"/>
      <c r="I354" s="155"/>
      <c r="J354" s="159"/>
      <c r="K354" s="159"/>
      <c r="L354" s="337"/>
      <c r="M354" s="343" t="str">
        <f>IF(L354="","",LOOKUP(L354,'Work Programme'!$A$8:$A$207,'Work Programme'!$B$8:$B$207))</f>
        <v/>
      </c>
      <c r="N354" s="150"/>
      <c r="O354" s="151"/>
      <c r="P354" s="254" t="str">
        <f>IF(H354="","",VLOOKUP(H354,'Overview - Financial Statement'!$A$46:$B$60,2,FALSE))</f>
        <v/>
      </c>
      <c r="Q354" s="255" t="str">
        <f t="shared" si="71"/>
        <v/>
      </c>
      <c r="R354" s="153"/>
      <c r="S354" s="153"/>
      <c r="T354" s="238">
        <f t="shared" si="72"/>
        <v>0</v>
      </c>
      <c r="U354" s="193" t="s">
        <v>44</v>
      </c>
      <c r="V354" s="427"/>
      <c r="W354" s="193" t="str">
        <f t="shared" si="73"/>
        <v/>
      </c>
      <c r="X354" s="264" t="str">
        <f t="shared" si="74"/>
        <v>OK</v>
      </c>
      <c r="Y354" s="193" t="str">
        <f t="shared" si="75"/>
        <v/>
      </c>
      <c r="Z354" s="193" t="str">
        <f t="shared" si="76"/>
        <v/>
      </c>
      <c r="AA354" s="397" t="str">
        <f t="shared" si="77"/>
        <v/>
      </c>
      <c r="AB354" s="257" t="str">
        <f t="shared" si="78"/>
        <v/>
      </c>
      <c r="AC354" s="257" t="str">
        <f t="shared" si="79"/>
        <v/>
      </c>
      <c r="AD354" s="193" t="str">
        <f t="shared" si="80"/>
        <v>CHECK DATES</v>
      </c>
      <c r="AE354" s="257" t="str">
        <f t="shared" si="81"/>
        <v/>
      </c>
      <c r="AF354" s="286">
        <v>0</v>
      </c>
      <c r="AG354" s="257">
        <f t="shared" si="82"/>
        <v>0</v>
      </c>
      <c r="AH354" s="257" t="str">
        <f t="shared" si="83"/>
        <v/>
      </c>
      <c r="AI354" s="257">
        <f t="shared" si="84"/>
        <v>0</v>
      </c>
    </row>
    <row r="355" spans="1:35" x14ac:dyDescent="0.3">
      <c r="A355" s="287">
        <v>343</v>
      </c>
      <c r="B355" s="156"/>
      <c r="C355" s="150"/>
      <c r="D355" s="152"/>
      <c r="E355" s="150"/>
      <c r="F355" s="150"/>
      <c r="G355" s="152"/>
      <c r="H355" s="154"/>
      <c r="I355" s="155"/>
      <c r="J355" s="159"/>
      <c r="K355" s="159"/>
      <c r="L355" s="337"/>
      <c r="M355" s="343" t="str">
        <f>IF(L355="","",LOOKUP(L355,'Work Programme'!$A$8:$A$207,'Work Programme'!$B$8:$B$207))</f>
        <v/>
      </c>
      <c r="N355" s="150"/>
      <c r="O355" s="151"/>
      <c r="P355" s="254" t="str">
        <f>IF(H355="","",VLOOKUP(H355,'Overview - Financial Statement'!$A$46:$B$60,2,FALSE))</f>
        <v/>
      </c>
      <c r="Q355" s="255" t="str">
        <f t="shared" si="71"/>
        <v/>
      </c>
      <c r="R355" s="153"/>
      <c r="S355" s="153"/>
      <c r="T355" s="238">
        <f t="shared" si="72"/>
        <v>0</v>
      </c>
      <c r="U355" s="193" t="s">
        <v>44</v>
      </c>
      <c r="V355" s="427"/>
      <c r="W355" s="193" t="str">
        <f t="shared" si="73"/>
        <v/>
      </c>
      <c r="X355" s="264" t="str">
        <f t="shared" si="74"/>
        <v>OK</v>
      </c>
      <c r="Y355" s="193" t="str">
        <f t="shared" si="75"/>
        <v/>
      </c>
      <c r="Z355" s="193" t="str">
        <f t="shared" si="76"/>
        <v/>
      </c>
      <c r="AA355" s="397" t="str">
        <f t="shared" si="77"/>
        <v/>
      </c>
      <c r="AB355" s="257" t="str">
        <f t="shared" si="78"/>
        <v/>
      </c>
      <c r="AC355" s="257" t="str">
        <f t="shared" si="79"/>
        <v/>
      </c>
      <c r="AD355" s="193" t="str">
        <f t="shared" si="80"/>
        <v>CHECK DATES</v>
      </c>
      <c r="AE355" s="257" t="str">
        <f t="shared" si="81"/>
        <v/>
      </c>
      <c r="AF355" s="286">
        <v>0</v>
      </c>
      <c r="AG355" s="257">
        <f t="shared" si="82"/>
        <v>0</v>
      </c>
      <c r="AH355" s="257" t="str">
        <f t="shared" si="83"/>
        <v/>
      </c>
      <c r="AI355" s="257">
        <f t="shared" si="84"/>
        <v>0</v>
      </c>
    </row>
    <row r="356" spans="1:35" x14ac:dyDescent="0.3">
      <c r="A356" s="287">
        <v>344</v>
      </c>
      <c r="B356" s="156"/>
      <c r="C356" s="150"/>
      <c r="D356" s="152"/>
      <c r="E356" s="150"/>
      <c r="F356" s="150"/>
      <c r="G356" s="152"/>
      <c r="H356" s="154"/>
      <c r="I356" s="155"/>
      <c r="J356" s="159"/>
      <c r="K356" s="159"/>
      <c r="L356" s="337"/>
      <c r="M356" s="343" t="str">
        <f>IF(L356="","",LOOKUP(L356,'Work Programme'!$A$8:$A$207,'Work Programme'!$B$8:$B$207))</f>
        <v/>
      </c>
      <c r="N356" s="150"/>
      <c r="O356" s="151"/>
      <c r="P356" s="254" t="str">
        <f>IF(H356="","",VLOOKUP(H356,'Overview - Financial Statement'!$A$46:$B$60,2,FALSE))</f>
        <v/>
      </c>
      <c r="Q356" s="255" t="str">
        <f t="shared" si="71"/>
        <v/>
      </c>
      <c r="R356" s="153"/>
      <c r="S356" s="153"/>
      <c r="T356" s="238">
        <f t="shared" si="72"/>
        <v>0</v>
      </c>
      <c r="U356" s="193" t="s">
        <v>44</v>
      </c>
      <c r="V356" s="427"/>
      <c r="W356" s="193" t="str">
        <f t="shared" si="73"/>
        <v/>
      </c>
      <c r="X356" s="264" t="str">
        <f t="shared" si="74"/>
        <v>OK</v>
      </c>
      <c r="Y356" s="193" t="str">
        <f t="shared" si="75"/>
        <v/>
      </c>
      <c r="Z356" s="193" t="str">
        <f t="shared" si="76"/>
        <v/>
      </c>
      <c r="AA356" s="397" t="str">
        <f t="shared" si="77"/>
        <v/>
      </c>
      <c r="AB356" s="257" t="str">
        <f t="shared" si="78"/>
        <v/>
      </c>
      <c r="AC356" s="257" t="str">
        <f t="shared" si="79"/>
        <v/>
      </c>
      <c r="AD356" s="193" t="str">
        <f t="shared" si="80"/>
        <v>CHECK DATES</v>
      </c>
      <c r="AE356" s="257" t="str">
        <f t="shared" si="81"/>
        <v/>
      </c>
      <c r="AF356" s="286">
        <v>0</v>
      </c>
      <c r="AG356" s="257">
        <f t="shared" si="82"/>
        <v>0</v>
      </c>
      <c r="AH356" s="257" t="str">
        <f t="shared" si="83"/>
        <v/>
      </c>
      <c r="AI356" s="257">
        <f t="shared" si="84"/>
        <v>0</v>
      </c>
    </row>
    <row r="357" spans="1:35" x14ac:dyDescent="0.3">
      <c r="A357" s="287">
        <v>345</v>
      </c>
      <c r="B357" s="156"/>
      <c r="C357" s="150"/>
      <c r="D357" s="152"/>
      <c r="E357" s="150"/>
      <c r="F357" s="150"/>
      <c r="G357" s="152"/>
      <c r="H357" s="154"/>
      <c r="I357" s="155"/>
      <c r="J357" s="159"/>
      <c r="K357" s="159"/>
      <c r="L357" s="337"/>
      <c r="M357" s="343" t="str">
        <f>IF(L357="","",LOOKUP(L357,'Work Programme'!$A$8:$A$207,'Work Programme'!$B$8:$B$207))</f>
        <v/>
      </c>
      <c r="N357" s="150"/>
      <c r="O357" s="151"/>
      <c r="P357" s="254" t="str">
        <f>IF(H357="","",VLOOKUP(H357,'Overview - Financial Statement'!$A$46:$B$60,2,FALSE))</f>
        <v/>
      </c>
      <c r="Q357" s="255" t="str">
        <f t="shared" si="71"/>
        <v/>
      </c>
      <c r="R357" s="153"/>
      <c r="S357" s="153"/>
      <c r="T357" s="238">
        <f t="shared" si="72"/>
        <v>0</v>
      </c>
      <c r="U357" s="193" t="s">
        <v>44</v>
      </c>
      <c r="V357" s="427"/>
      <c r="W357" s="193" t="str">
        <f t="shared" si="73"/>
        <v/>
      </c>
      <c r="X357" s="264" t="str">
        <f t="shared" si="74"/>
        <v>OK</v>
      </c>
      <c r="Y357" s="193" t="str">
        <f t="shared" si="75"/>
        <v/>
      </c>
      <c r="Z357" s="193" t="str">
        <f t="shared" si="76"/>
        <v/>
      </c>
      <c r="AA357" s="397" t="str">
        <f t="shared" si="77"/>
        <v/>
      </c>
      <c r="AB357" s="257" t="str">
        <f t="shared" si="78"/>
        <v/>
      </c>
      <c r="AC357" s="257" t="str">
        <f t="shared" si="79"/>
        <v/>
      </c>
      <c r="AD357" s="193" t="str">
        <f t="shared" si="80"/>
        <v>CHECK DATES</v>
      </c>
      <c r="AE357" s="257" t="str">
        <f t="shared" si="81"/>
        <v/>
      </c>
      <c r="AF357" s="286">
        <v>0</v>
      </c>
      <c r="AG357" s="257">
        <f t="shared" si="82"/>
        <v>0</v>
      </c>
      <c r="AH357" s="257" t="str">
        <f t="shared" si="83"/>
        <v/>
      </c>
      <c r="AI357" s="257">
        <f t="shared" si="84"/>
        <v>0</v>
      </c>
    </row>
    <row r="358" spans="1:35" x14ac:dyDescent="0.3">
      <c r="A358" s="287">
        <v>346</v>
      </c>
      <c r="B358" s="156"/>
      <c r="C358" s="150"/>
      <c r="D358" s="152"/>
      <c r="E358" s="150"/>
      <c r="F358" s="150"/>
      <c r="G358" s="152"/>
      <c r="H358" s="154"/>
      <c r="I358" s="155"/>
      <c r="J358" s="159"/>
      <c r="K358" s="159"/>
      <c r="L358" s="337"/>
      <c r="M358" s="343" t="str">
        <f>IF(L358="","",LOOKUP(L358,'Work Programme'!$A$8:$A$207,'Work Programme'!$B$8:$B$207))</f>
        <v/>
      </c>
      <c r="N358" s="150"/>
      <c r="O358" s="151"/>
      <c r="P358" s="254" t="str">
        <f>IF(H358="","",VLOOKUP(H358,'Overview - Financial Statement'!$A$46:$B$60,2,FALSE))</f>
        <v/>
      </c>
      <c r="Q358" s="255" t="str">
        <f t="shared" si="71"/>
        <v/>
      </c>
      <c r="R358" s="153"/>
      <c r="S358" s="153"/>
      <c r="T358" s="238">
        <f t="shared" si="72"/>
        <v>0</v>
      </c>
      <c r="U358" s="193" t="s">
        <v>44</v>
      </c>
      <c r="V358" s="427"/>
      <c r="W358" s="193" t="str">
        <f t="shared" si="73"/>
        <v/>
      </c>
      <c r="X358" s="264" t="str">
        <f t="shared" si="74"/>
        <v>OK</v>
      </c>
      <c r="Y358" s="193" t="str">
        <f t="shared" si="75"/>
        <v/>
      </c>
      <c r="Z358" s="193" t="str">
        <f t="shared" si="76"/>
        <v/>
      </c>
      <c r="AA358" s="397" t="str">
        <f t="shared" si="77"/>
        <v/>
      </c>
      <c r="AB358" s="257" t="str">
        <f t="shared" si="78"/>
        <v/>
      </c>
      <c r="AC358" s="257" t="str">
        <f t="shared" si="79"/>
        <v/>
      </c>
      <c r="AD358" s="193" t="str">
        <f t="shared" si="80"/>
        <v>CHECK DATES</v>
      </c>
      <c r="AE358" s="257" t="str">
        <f t="shared" si="81"/>
        <v/>
      </c>
      <c r="AF358" s="286">
        <v>0</v>
      </c>
      <c r="AG358" s="257">
        <f t="shared" si="82"/>
        <v>0</v>
      </c>
      <c r="AH358" s="257" t="str">
        <f t="shared" si="83"/>
        <v/>
      </c>
      <c r="AI358" s="257">
        <f t="shared" si="84"/>
        <v>0</v>
      </c>
    </row>
    <row r="359" spans="1:35" x14ac:dyDescent="0.3">
      <c r="A359" s="287">
        <v>347</v>
      </c>
      <c r="B359" s="156"/>
      <c r="C359" s="150"/>
      <c r="D359" s="152"/>
      <c r="E359" s="150"/>
      <c r="F359" s="150"/>
      <c r="G359" s="152"/>
      <c r="H359" s="154"/>
      <c r="I359" s="155"/>
      <c r="J359" s="159"/>
      <c r="K359" s="159"/>
      <c r="L359" s="337"/>
      <c r="M359" s="343" t="str">
        <f>IF(L359="","",LOOKUP(L359,'Work Programme'!$A$8:$A$207,'Work Programme'!$B$8:$B$207))</f>
        <v/>
      </c>
      <c r="N359" s="150"/>
      <c r="O359" s="151"/>
      <c r="P359" s="254" t="str">
        <f>IF(H359="","",VLOOKUP(H359,'Overview - Financial Statement'!$A$46:$B$60,2,FALSE))</f>
        <v/>
      </c>
      <c r="Q359" s="255" t="str">
        <f t="shared" si="71"/>
        <v/>
      </c>
      <c r="R359" s="153"/>
      <c r="S359" s="153"/>
      <c r="T359" s="238">
        <f t="shared" si="72"/>
        <v>0</v>
      </c>
      <c r="U359" s="193" t="s">
        <v>44</v>
      </c>
      <c r="V359" s="427"/>
      <c r="W359" s="193" t="str">
        <f t="shared" si="73"/>
        <v/>
      </c>
      <c r="X359" s="264" t="str">
        <f t="shared" si="74"/>
        <v>OK</v>
      </c>
      <c r="Y359" s="193" t="str">
        <f t="shared" si="75"/>
        <v/>
      </c>
      <c r="Z359" s="193" t="str">
        <f t="shared" si="76"/>
        <v/>
      </c>
      <c r="AA359" s="397" t="str">
        <f t="shared" si="77"/>
        <v/>
      </c>
      <c r="AB359" s="257" t="str">
        <f t="shared" si="78"/>
        <v/>
      </c>
      <c r="AC359" s="257" t="str">
        <f t="shared" si="79"/>
        <v/>
      </c>
      <c r="AD359" s="193" t="str">
        <f t="shared" si="80"/>
        <v>CHECK DATES</v>
      </c>
      <c r="AE359" s="257" t="str">
        <f t="shared" si="81"/>
        <v/>
      </c>
      <c r="AF359" s="286">
        <v>0</v>
      </c>
      <c r="AG359" s="257">
        <f t="shared" si="82"/>
        <v>0</v>
      </c>
      <c r="AH359" s="257" t="str">
        <f t="shared" si="83"/>
        <v/>
      </c>
      <c r="AI359" s="257">
        <f t="shared" si="84"/>
        <v>0</v>
      </c>
    </row>
    <row r="360" spans="1:35" x14ac:dyDescent="0.3">
      <c r="A360" s="287">
        <v>348</v>
      </c>
      <c r="B360" s="156"/>
      <c r="C360" s="150"/>
      <c r="D360" s="152"/>
      <c r="E360" s="150"/>
      <c r="F360" s="150"/>
      <c r="G360" s="152"/>
      <c r="H360" s="154"/>
      <c r="I360" s="155"/>
      <c r="J360" s="159"/>
      <c r="K360" s="159"/>
      <c r="L360" s="337"/>
      <c r="M360" s="343" t="str">
        <f>IF(L360="","",LOOKUP(L360,'Work Programme'!$A$8:$A$207,'Work Programme'!$B$8:$B$207))</f>
        <v/>
      </c>
      <c r="N360" s="150"/>
      <c r="O360" s="151"/>
      <c r="P360" s="254" t="str">
        <f>IF(H360="","",VLOOKUP(H360,'Overview - Financial Statement'!$A$46:$B$60,2,FALSE))</f>
        <v/>
      </c>
      <c r="Q360" s="255" t="str">
        <f t="shared" si="71"/>
        <v/>
      </c>
      <c r="R360" s="153"/>
      <c r="S360" s="153"/>
      <c r="T360" s="238">
        <f t="shared" si="72"/>
        <v>0</v>
      </c>
      <c r="U360" s="193" t="s">
        <v>44</v>
      </c>
      <c r="V360" s="427"/>
      <c r="W360" s="193" t="str">
        <f t="shared" si="73"/>
        <v/>
      </c>
      <c r="X360" s="264" t="str">
        <f t="shared" si="74"/>
        <v>OK</v>
      </c>
      <c r="Y360" s="193" t="str">
        <f t="shared" si="75"/>
        <v/>
      </c>
      <c r="Z360" s="193" t="str">
        <f t="shared" si="76"/>
        <v/>
      </c>
      <c r="AA360" s="397" t="str">
        <f t="shared" si="77"/>
        <v/>
      </c>
      <c r="AB360" s="257" t="str">
        <f t="shared" si="78"/>
        <v/>
      </c>
      <c r="AC360" s="257" t="str">
        <f t="shared" si="79"/>
        <v/>
      </c>
      <c r="AD360" s="193" t="str">
        <f t="shared" si="80"/>
        <v>CHECK DATES</v>
      </c>
      <c r="AE360" s="257" t="str">
        <f t="shared" si="81"/>
        <v/>
      </c>
      <c r="AF360" s="286">
        <v>0</v>
      </c>
      <c r="AG360" s="257">
        <f t="shared" si="82"/>
        <v>0</v>
      </c>
      <c r="AH360" s="257" t="str">
        <f t="shared" si="83"/>
        <v/>
      </c>
      <c r="AI360" s="257">
        <f t="shared" si="84"/>
        <v>0</v>
      </c>
    </row>
    <row r="361" spans="1:35" x14ac:dyDescent="0.3">
      <c r="A361" s="287">
        <v>349</v>
      </c>
      <c r="B361" s="156"/>
      <c r="C361" s="150"/>
      <c r="D361" s="152"/>
      <c r="E361" s="150"/>
      <c r="F361" s="150"/>
      <c r="G361" s="152"/>
      <c r="H361" s="154"/>
      <c r="I361" s="155"/>
      <c r="J361" s="159"/>
      <c r="K361" s="159"/>
      <c r="L361" s="337"/>
      <c r="M361" s="343" t="str">
        <f>IF(L361="","",LOOKUP(L361,'Work Programme'!$A$8:$A$207,'Work Programme'!$B$8:$B$207))</f>
        <v/>
      </c>
      <c r="N361" s="150"/>
      <c r="O361" s="151"/>
      <c r="P361" s="254" t="str">
        <f>IF(H361="","",VLOOKUP(H361,'Overview - Financial Statement'!$A$46:$B$60,2,FALSE))</f>
        <v/>
      </c>
      <c r="Q361" s="255" t="str">
        <f t="shared" si="71"/>
        <v/>
      </c>
      <c r="R361" s="153"/>
      <c r="S361" s="153"/>
      <c r="T361" s="238">
        <f t="shared" si="72"/>
        <v>0</v>
      </c>
      <c r="U361" s="193" t="s">
        <v>44</v>
      </c>
      <c r="V361" s="427"/>
      <c r="W361" s="193" t="str">
        <f t="shared" si="73"/>
        <v/>
      </c>
      <c r="X361" s="264" t="str">
        <f t="shared" si="74"/>
        <v>OK</v>
      </c>
      <c r="Y361" s="193" t="str">
        <f t="shared" si="75"/>
        <v/>
      </c>
      <c r="Z361" s="193" t="str">
        <f t="shared" si="76"/>
        <v/>
      </c>
      <c r="AA361" s="397" t="str">
        <f t="shared" si="77"/>
        <v/>
      </c>
      <c r="AB361" s="257" t="str">
        <f t="shared" si="78"/>
        <v/>
      </c>
      <c r="AC361" s="257" t="str">
        <f t="shared" si="79"/>
        <v/>
      </c>
      <c r="AD361" s="193" t="str">
        <f t="shared" si="80"/>
        <v>CHECK DATES</v>
      </c>
      <c r="AE361" s="257" t="str">
        <f t="shared" si="81"/>
        <v/>
      </c>
      <c r="AF361" s="286">
        <v>0</v>
      </c>
      <c r="AG361" s="257">
        <f t="shared" si="82"/>
        <v>0</v>
      </c>
      <c r="AH361" s="257" t="str">
        <f t="shared" si="83"/>
        <v/>
      </c>
      <c r="AI361" s="257">
        <f t="shared" si="84"/>
        <v>0</v>
      </c>
    </row>
    <row r="362" spans="1:35" x14ac:dyDescent="0.3">
      <c r="A362" s="287">
        <v>350</v>
      </c>
      <c r="B362" s="156"/>
      <c r="C362" s="150"/>
      <c r="D362" s="152"/>
      <c r="E362" s="150"/>
      <c r="F362" s="150"/>
      <c r="G362" s="152"/>
      <c r="H362" s="154"/>
      <c r="I362" s="155"/>
      <c r="J362" s="159"/>
      <c r="K362" s="159"/>
      <c r="L362" s="337"/>
      <c r="M362" s="343" t="str">
        <f>IF(L362="","",LOOKUP(L362,'Work Programme'!$A$8:$A$207,'Work Programme'!$B$8:$B$207))</f>
        <v/>
      </c>
      <c r="N362" s="150"/>
      <c r="O362" s="151"/>
      <c r="P362" s="254" t="str">
        <f>IF(H362="","",VLOOKUP(H362,'Overview - Financial Statement'!$A$46:$B$60,2,FALSE))</f>
        <v/>
      </c>
      <c r="Q362" s="255" t="str">
        <f t="shared" si="71"/>
        <v/>
      </c>
      <c r="R362" s="153"/>
      <c r="S362" s="153"/>
      <c r="T362" s="238">
        <f t="shared" si="72"/>
        <v>0</v>
      </c>
      <c r="U362" s="193" t="s">
        <v>44</v>
      </c>
      <c r="V362" s="427"/>
      <c r="W362" s="193" t="str">
        <f t="shared" si="73"/>
        <v/>
      </c>
      <c r="X362" s="264" t="str">
        <f t="shared" si="74"/>
        <v>OK</v>
      </c>
      <c r="Y362" s="193" t="str">
        <f t="shared" si="75"/>
        <v/>
      </c>
      <c r="Z362" s="193" t="str">
        <f t="shared" si="76"/>
        <v/>
      </c>
      <c r="AA362" s="397" t="str">
        <f t="shared" si="77"/>
        <v/>
      </c>
      <c r="AB362" s="257" t="str">
        <f t="shared" si="78"/>
        <v/>
      </c>
      <c r="AC362" s="257" t="str">
        <f t="shared" si="79"/>
        <v/>
      </c>
      <c r="AD362" s="193" t="str">
        <f t="shared" si="80"/>
        <v>CHECK DATES</v>
      </c>
      <c r="AE362" s="257" t="str">
        <f t="shared" si="81"/>
        <v/>
      </c>
      <c r="AF362" s="286">
        <v>0</v>
      </c>
      <c r="AG362" s="257">
        <f t="shared" si="82"/>
        <v>0</v>
      </c>
      <c r="AH362" s="257" t="str">
        <f t="shared" si="83"/>
        <v/>
      </c>
      <c r="AI362" s="257">
        <f t="shared" si="84"/>
        <v>0</v>
      </c>
    </row>
    <row r="363" spans="1:35" x14ac:dyDescent="0.3">
      <c r="A363" s="287">
        <v>351</v>
      </c>
      <c r="B363" s="156"/>
      <c r="C363" s="150"/>
      <c r="D363" s="152"/>
      <c r="E363" s="150"/>
      <c r="F363" s="150"/>
      <c r="G363" s="152"/>
      <c r="H363" s="154"/>
      <c r="I363" s="155"/>
      <c r="J363" s="159"/>
      <c r="K363" s="159"/>
      <c r="L363" s="337"/>
      <c r="M363" s="343" t="str">
        <f>IF(L363="","",LOOKUP(L363,'Work Programme'!$A$8:$A$207,'Work Programme'!$B$8:$B$207))</f>
        <v/>
      </c>
      <c r="N363" s="150"/>
      <c r="O363" s="151"/>
      <c r="P363" s="254" t="str">
        <f>IF(H363="","",VLOOKUP(H363,'Overview - Financial Statement'!$A$46:$B$60,2,FALSE))</f>
        <v/>
      </c>
      <c r="Q363" s="255" t="str">
        <f t="shared" si="71"/>
        <v/>
      </c>
      <c r="R363" s="153"/>
      <c r="S363" s="153"/>
      <c r="T363" s="238">
        <f t="shared" si="72"/>
        <v>0</v>
      </c>
      <c r="U363" s="193" t="s">
        <v>44</v>
      </c>
      <c r="V363" s="427"/>
      <c r="W363" s="193" t="str">
        <f t="shared" si="73"/>
        <v/>
      </c>
      <c r="X363" s="264" t="str">
        <f t="shared" si="74"/>
        <v>OK</v>
      </c>
      <c r="Y363" s="193" t="str">
        <f t="shared" si="75"/>
        <v/>
      </c>
      <c r="Z363" s="193" t="str">
        <f t="shared" si="76"/>
        <v/>
      </c>
      <c r="AA363" s="397" t="str">
        <f t="shared" si="77"/>
        <v/>
      </c>
      <c r="AB363" s="257" t="str">
        <f t="shared" si="78"/>
        <v/>
      </c>
      <c r="AC363" s="257" t="str">
        <f t="shared" si="79"/>
        <v/>
      </c>
      <c r="AD363" s="193" t="str">
        <f t="shared" si="80"/>
        <v>CHECK DATES</v>
      </c>
      <c r="AE363" s="257" t="str">
        <f t="shared" si="81"/>
        <v/>
      </c>
      <c r="AF363" s="286">
        <v>0</v>
      </c>
      <c r="AG363" s="257">
        <f t="shared" si="82"/>
        <v>0</v>
      </c>
      <c r="AH363" s="257" t="str">
        <f t="shared" si="83"/>
        <v/>
      </c>
      <c r="AI363" s="257">
        <f t="shared" si="84"/>
        <v>0</v>
      </c>
    </row>
    <row r="364" spans="1:35" x14ac:dyDescent="0.3">
      <c r="A364" s="287">
        <v>352</v>
      </c>
      <c r="B364" s="156"/>
      <c r="C364" s="150"/>
      <c r="D364" s="152"/>
      <c r="E364" s="150"/>
      <c r="F364" s="150"/>
      <c r="G364" s="152"/>
      <c r="H364" s="154"/>
      <c r="I364" s="155"/>
      <c r="J364" s="159"/>
      <c r="K364" s="159"/>
      <c r="L364" s="337"/>
      <c r="M364" s="343" t="str">
        <f>IF(L364="","",LOOKUP(L364,'Work Programme'!$A$8:$A$207,'Work Programme'!$B$8:$B$207))</f>
        <v/>
      </c>
      <c r="N364" s="150"/>
      <c r="O364" s="151"/>
      <c r="P364" s="254" t="str">
        <f>IF(H364="","",VLOOKUP(H364,'Overview - Financial Statement'!$A$46:$B$60,2,FALSE))</f>
        <v/>
      </c>
      <c r="Q364" s="255" t="str">
        <f t="shared" si="71"/>
        <v/>
      </c>
      <c r="R364" s="153"/>
      <c r="S364" s="153"/>
      <c r="T364" s="238">
        <f t="shared" si="72"/>
        <v>0</v>
      </c>
      <c r="U364" s="193" t="s">
        <v>44</v>
      </c>
      <c r="V364" s="427"/>
      <c r="W364" s="193" t="str">
        <f t="shared" si="73"/>
        <v/>
      </c>
      <c r="X364" s="264" t="str">
        <f t="shared" si="74"/>
        <v>OK</v>
      </c>
      <c r="Y364" s="193" t="str">
        <f t="shared" si="75"/>
        <v/>
      </c>
      <c r="Z364" s="193" t="str">
        <f t="shared" si="76"/>
        <v/>
      </c>
      <c r="AA364" s="397" t="str">
        <f t="shared" si="77"/>
        <v/>
      </c>
      <c r="AB364" s="257" t="str">
        <f t="shared" si="78"/>
        <v/>
      </c>
      <c r="AC364" s="257" t="str">
        <f t="shared" si="79"/>
        <v/>
      </c>
      <c r="AD364" s="193" t="str">
        <f t="shared" si="80"/>
        <v>CHECK DATES</v>
      </c>
      <c r="AE364" s="257" t="str">
        <f t="shared" si="81"/>
        <v/>
      </c>
      <c r="AF364" s="286">
        <v>0</v>
      </c>
      <c r="AG364" s="257">
        <f t="shared" si="82"/>
        <v>0</v>
      </c>
      <c r="AH364" s="257" t="str">
        <f t="shared" si="83"/>
        <v/>
      </c>
      <c r="AI364" s="257">
        <f t="shared" si="84"/>
        <v>0</v>
      </c>
    </row>
    <row r="365" spans="1:35" x14ac:dyDescent="0.3">
      <c r="A365" s="287">
        <v>353</v>
      </c>
      <c r="B365" s="156"/>
      <c r="C365" s="150"/>
      <c r="D365" s="152"/>
      <c r="E365" s="150"/>
      <c r="F365" s="150"/>
      <c r="G365" s="152"/>
      <c r="H365" s="154"/>
      <c r="I365" s="155"/>
      <c r="J365" s="159"/>
      <c r="K365" s="159"/>
      <c r="L365" s="337"/>
      <c r="M365" s="343" t="str">
        <f>IF(L365="","",LOOKUP(L365,'Work Programme'!$A$8:$A$207,'Work Programme'!$B$8:$B$207))</f>
        <v/>
      </c>
      <c r="N365" s="150"/>
      <c r="O365" s="151"/>
      <c r="P365" s="254" t="str">
        <f>IF(H365="","",VLOOKUP(H365,'Overview - Financial Statement'!$A$46:$B$60,2,FALSE))</f>
        <v/>
      </c>
      <c r="Q365" s="255" t="str">
        <f t="shared" si="71"/>
        <v/>
      </c>
      <c r="R365" s="153"/>
      <c r="S365" s="153"/>
      <c r="T365" s="238">
        <f t="shared" si="72"/>
        <v>0</v>
      </c>
      <c r="U365" s="193" t="s">
        <v>44</v>
      </c>
      <c r="V365" s="427"/>
      <c r="W365" s="193" t="str">
        <f t="shared" si="73"/>
        <v/>
      </c>
      <c r="X365" s="264" t="str">
        <f t="shared" si="74"/>
        <v>OK</v>
      </c>
      <c r="Y365" s="193" t="str">
        <f t="shared" si="75"/>
        <v/>
      </c>
      <c r="Z365" s="193" t="str">
        <f t="shared" si="76"/>
        <v/>
      </c>
      <c r="AA365" s="397" t="str">
        <f t="shared" si="77"/>
        <v/>
      </c>
      <c r="AB365" s="257" t="str">
        <f t="shared" si="78"/>
        <v/>
      </c>
      <c r="AC365" s="257" t="str">
        <f t="shared" si="79"/>
        <v/>
      </c>
      <c r="AD365" s="193" t="str">
        <f t="shared" si="80"/>
        <v>CHECK DATES</v>
      </c>
      <c r="AE365" s="257" t="str">
        <f t="shared" si="81"/>
        <v/>
      </c>
      <c r="AF365" s="286">
        <v>0</v>
      </c>
      <c r="AG365" s="257">
        <f t="shared" si="82"/>
        <v>0</v>
      </c>
      <c r="AH365" s="257" t="str">
        <f t="shared" si="83"/>
        <v/>
      </c>
      <c r="AI365" s="257">
        <f t="shared" si="84"/>
        <v>0</v>
      </c>
    </row>
    <row r="366" spans="1:35" x14ac:dyDescent="0.3">
      <c r="A366" s="287">
        <v>354</v>
      </c>
      <c r="B366" s="156"/>
      <c r="C366" s="150"/>
      <c r="D366" s="152"/>
      <c r="E366" s="150"/>
      <c r="F366" s="150"/>
      <c r="G366" s="152"/>
      <c r="H366" s="154"/>
      <c r="I366" s="155"/>
      <c r="J366" s="159"/>
      <c r="K366" s="159"/>
      <c r="L366" s="337"/>
      <c r="M366" s="343" t="str">
        <f>IF(L366="","",LOOKUP(L366,'Work Programme'!$A$8:$A$207,'Work Programme'!$B$8:$B$207))</f>
        <v/>
      </c>
      <c r="N366" s="150"/>
      <c r="O366" s="151"/>
      <c r="P366" s="254" t="str">
        <f>IF(H366="","",VLOOKUP(H366,'Overview - Financial Statement'!$A$46:$B$60,2,FALSE))</f>
        <v/>
      </c>
      <c r="Q366" s="255" t="str">
        <f t="shared" si="71"/>
        <v/>
      </c>
      <c r="R366" s="153"/>
      <c r="S366" s="153"/>
      <c r="T366" s="238">
        <f t="shared" si="72"/>
        <v>0</v>
      </c>
      <c r="U366" s="193" t="s">
        <v>44</v>
      </c>
      <c r="V366" s="427"/>
      <c r="W366" s="193" t="str">
        <f t="shared" si="73"/>
        <v/>
      </c>
      <c r="X366" s="264" t="str">
        <f t="shared" si="74"/>
        <v>OK</v>
      </c>
      <c r="Y366" s="193" t="str">
        <f t="shared" si="75"/>
        <v/>
      </c>
      <c r="Z366" s="193" t="str">
        <f t="shared" si="76"/>
        <v/>
      </c>
      <c r="AA366" s="397" t="str">
        <f t="shared" si="77"/>
        <v/>
      </c>
      <c r="AB366" s="257" t="str">
        <f t="shared" si="78"/>
        <v/>
      </c>
      <c r="AC366" s="257" t="str">
        <f t="shared" si="79"/>
        <v/>
      </c>
      <c r="AD366" s="193" t="str">
        <f t="shared" si="80"/>
        <v>CHECK DATES</v>
      </c>
      <c r="AE366" s="257" t="str">
        <f t="shared" si="81"/>
        <v/>
      </c>
      <c r="AF366" s="286">
        <v>0</v>
      </c>
      <c r="AG366" s="257">
        <f t="shared" si="82"/>
        <v>0</v>
      </c>
      <c r="AH366" s="257" t="str">
        <f t="shared" si="83"/>
        <v/>
      </c>
      <c r="AI366" s="257">
        <f t="shared" si="84"/>
        <v>0</v>
      </c>
    </row>
    <row r="367" spans="1:35" x14ac:dyDescent="0.3">
      <c r="A367" s="287">
        <v>355</v>
      </c>
      <c r="B367" s="156"/>
      <c r="C367" s="150"/>
      <c r="D367" s="152"/>
      <c r="E367" s="150"/>
      <c r="F367" s="150"/>
      <c r="G367" s="152"/>
      <c r="H367" s="154"/>
      <c r="I367" s="155"/>
      <c r="J367" s="159"/>
      <c r="K367" s="159"/>
      <c r="L367" s="337"/>
      <c r="M367" s="343" t="str">
        <f>IF(L367="","",LOOKUP(L367,'Work Programme'!$A$8:$A$207,'Work Programme'!$B$8:$B$207))</f>
        <v/>
      </c>
      <c r="N367" s="150"/>
      <c r="O367" s="151"/>
      <c r="P367" s="254" t="str">
        <f>IF(H367="","",VLOOKUP(H367,'Overview - Financial Statement'!$A$46:$B$60,2,FALSE))</f>
        <v/>
      </c>
      <c r="Q367" s="255" t="str">
        <f t="shared" si="71"/>
        <v/>
      </c>
      <c r="R367" s="153"/>
      <c r="S367" s="153"/>
      <c r="T367" s="238">
        <f t="shared" si="72"/>
        <v>0</v>
      </c>
      <c r="U367" s="193" t="s">
        <v>44</v>
      </c>
      <c r="V367" s="427"/>
      <c r="W367" s="193" t="str">
        <f t="shared" si="73"/>
        <v/>
      </c>
      <c r="X367" s="264" t="str">
        <f t="shared" si="74"/>
        <v>OK</v>
      </c>
      <c r="Y367" s="193" t="str">
        <f t="shared" si="75"/>
        <v/>
      </c>
      <c r="Z367" s="193" t="str">
        <f t="shared" si="76"/>
        <v/>
      </c>
      <c r="AA367" s="397" t="str">
        <f t="shared" si="77"/>
        <v/>
      </c>
      <c r="AB367" s="257" t="str">
        <f t="shared" si="78"/>
        <v/>
      </c>
      <c r="AC367" s="257" t="str">
        <f t="shared" si="79"/>
        <v/>
      </c>
      <c r="AD367" s="193" t="str">
        <f t="shared" si="80"/>
        <v>CHECK DATES</v>
      </c>
      <c r="AE367" s="257" t="str">
        <f t="shared" si="81"/>
        <v/>
      </c>
      <c r="AF367" s="286">
        <v>0</v>
      </c>
      <c r="AG367" s="257">
        <f t="shared" si="82"/>
        <v>0</v>
      </c>
      <c r="AH367" s="257" t="str">
        <f t="shared" si="83"/>
        <v/>
      </c>
      <c r="AI367" s="257">
        <f t="shared" si="84"/>
        <v>0</v>
      </c>
    </row>
    <row r="368" spans="1:35" x14ac:dyDescent="0.3">
      <c r="A368" s="287">
        <v>356</v>
      </c>
      <c r="B368" s="156"/>
      <c r="C368" s="150"/>
      <c r="D368" s="152"/>
      <c r="E368" s="150"/>
      <c r="F368" s="150"/>
      <c r="G368" s="152"/>
      <c r="H368" s="154"/>
      <c r="I368" s="155"/>
      <c r="J368" s="159"/>
      <c r="K368" s="159"/>
      <c r="L368" s="337"/>
      <c r="M368" s="343" t="str">
        <f>IF(L368="","",LOOKUP(L368,'Work Programme'!$A$8:$A$207,'Work Programme'!$B$8:$B$207))</f>
        <v/>
      </c>
      <c r="N368" s="150"/>
      <c r="O368" s="151"/>
      <c r="P368" s="254" t="str">
        <f>IF(H368="","",VLOOKUP(H368,'Overview - Financial Statement'!$A$46:$B$60,2,FALSE))</f>
        <v/>
      </c>
      <c r="Q368" s="255" t="str">
        <f t="shared" si="71"/>
        <v/>
      </c>
      <c r="R368" s="153"/>
      <c r="S368" s="153"/>
      <c r="T368" s="238">
        <f t="shared" si="72"/>
        <v>0</v>
      </c>
      <c r="U368" s="193" t="s">
        <v>44</v>
      </c>
      <c r="V368" s="427"/>
      <c r="W368" s="193" t="str">
        <f t="shared" si="73"/>
        <v/>
      </c>
      <c r="X368" s="264" t="str">
        <f t="shared" si="74"/>
        <v>OK</v>
      </c>
      <c r="Y368" s="193" t="str">
        <f t="shared" si="75"/>
        <v/>
      </c>
      <c r="Z368" s="193" t="str">
        <f t="shared" si="76"/>
        <v/>
      </c>
      <c r="AA368" s="397" t="str">
        <f t="shared" si="77"/>
        <v/>
      </c>
      <c r="AB368" s="257" t="str">
        <f t="shared" si="78"/>
        <v/>
      </c>
      <c r="AC368" s="257" t="str">
        <f t="shared" si="79"/>
        <v/>
      </c>
      <c r="AD368" s="193" t="str">
        <f t="shared" si="80"/>
        <v>CHECK DATES</v>
      </c>
      <c r="AE368" s="257" t="str">
        <f t="shared" si="81"/>
        <v/>
      </c>
      <c r="AF368" s="286">
        <v>0</v>
      </c>
      <c r="AG368" s="257">
        <f t="shared" si="82"/>
        <v>0</v>
      </c>
      <c r="AH368" s="257" t="str">
        <f t="shared" si="83"/>
        <v/>
      </c>
      <c r="AI368" s="257">
        <f t="shared" si="84"/>
        <v>0</v>
      </c>
    </row>
    <row r="369" spans="1:35" x14ac:dyDescent="0.3">
      <c r="A369" s="287">
        <v>357</v>
      </c>
      <c r="B369" s="156"/>
      <c r="C369" s="150"/>
      <c r="D369" s="152"/>
      <c r="E369" s="150"/>
      <c r="F369" s="150"/>
      <c r="G369" s="152"/>
      <c r="H369" s="154"/>
      <c r="I369" s="155"/>
      <c r="J369" s="159"/>
      <c r="K369" s="159"/>
      <c r="L369" s="337"/>
      <c r="M369" s="343" t="str">
        <f>IF(L369="","",LOOKUP(L369,'Work Programme'!$A$8:$A$207,'Work Programme'!$B$8:$B$207))</f>
        <v/>
      </c>
      <c r="N369" s="150"/>
      <c r="O369" s="151"/>
      <c r="P369" s="254" t="str">
        <f>IF(H369="","",VLOOKUP(H369,'Overview - Financial Statement'!$A$46:$B$60,2,FALSE))</f>
        <v/>
      </c>
      <c r="Q369" s="255" t="str">
        <f t="shared" si="71"/>
        <v/>
      </c>
      <c r="R369" s="153"/>
      <c r="S369" s="153"/>
      <c r="T369" s="238">
        <f t="shared" si="72"/>
        <v>0</v>
      </c>
      <c r="U369" s="193" t="s">
        <v>44</v>
      </c>
      <c r="V369" s="427"/>
      <c r="W369" s="193" t="str">
        <f t="shared" si="73"/>
        <v/>
      </c>
      <c r="X369" s="264" t="str">
        <f t="shared" si="74"/>
        <v>OK</v>
      </c>
      <c r="Y369" s="193" t="str">
        <f t="shared" si="75"/>
        <v/>
      </c>
      <c r="Z369" s="193" t="str">
        <f t="shared" si="76"/>
        <v/>
      </c>
      <c r="AA369" s="397" t="str">
        <f t="shared" si="77"/>
        <v/>
      </c>
      <c r="AB369" s="257" t="str">
        <f t="shared" si="78"/>
        <v/>
      </c>
      <c r="AC369" s="257" t="str">
        <f t="shared" si="79"/>
        <v/>
      </c>
      <c r="AD369" s="193" t="str">
        <f t="shared" si="80"/>
        <v>CHECK DATES</v>
      </c>
      <c r="AE369" s="257" t="str">
        <f t="shared" si="81"/>
        <v/>
      </c>
      <c r="AF369" s="286">
        <v>0</v>
      </c>
      <c r="AG369" s="257">
        <f t="shared" si="82"/>
        <v>0</v>
      </c>
      <c r="AH369" s="257" t="str">
        <f t="shared" si="83"/>
        <v/>
      </c>
      <c r="AI369" s="257">
        <f t="shared" si="84"/>
        <v>0</v>
      </c>
    </row>
    <row r="370" spans="1:35" x14ac:dyDescent="0.3">
      <c r="A370" s="287">
        <v>358</v>
      </c>
      <c r="B370" s="156"/>
      <c r="C370" s="150"/>
      <c r="D370" s="152"/>
      <c r="E370" s="150"/>
      <c r="F370" s="150"/>
      <c r="G370" s="152"/>
      <c r="H370" s="154"/>
      <c r="I370" s="155"/>
      <c r="J370" s="159"/>
      <c r="K370" s="159"/>
      <c r="L370" s="337"/>
      <c r="M370" s="343" t="str">
        <f>IF(L370="","",LOOKUP(L370,'Work Programme'!$A$8:$A$207,'Work Programme'!$B$8:$B$207))</f>
        <v/>
      </c>
      <c r="N370" s="150"/>
      <c r="O370" s="151"/>
      <c r="P370" s="254" t="str">
        <f>IF(H370="","",VLOOKUP(H370,'Overview - Financial Statement'!$A$46:$B$60,2,FALSE))</f>
        <v/>
      </c>
      <c r="Q370" s="255" t="str">
        <f t="shared" si="71"/>
        <v/>
      </c>
      <c r="R370" s="153"/>
      <c r="S370" s="153"/>
      <c r="T370" s="238">
        <f t="shared" si="72"/>
        <v>0</v>
      </c>
      <c r="U370" s="193" t="s">
        <v>44</v>
      </c>
      <c r="V370" s="427"/>
      <c r="W370" s="193" t="str">
        <f t="shared" si="73"/>
        <v/>
      </c>
      <c r="X370" s="264" t="str">
        <f t="shared" si="74"/>
        <v>OK</v>
      </c>
      <c r="Y370" s="193" t="str">
        <f t="shared" si="75"/>
        <v/>
      </c>
      <c r="Z370" s="193" t="str">
        <f t="shared" si="76"/>
        <v/>
      </c>
      <c r="AA370" s="397" t="str">
        <f t="shared" si="77"/>
        <v/>
      </c>
      <c r="AB370" s="257" t="str">
        <f t="shared" si="78"/>
        <v/>
      </c>
      <c r="AC370" s="257" t="str">
        <f t="shared" si="79"/>
        <v/>
      </c>
      <c r="AD370" s="193" t="str">
        <f t="shared" si="80"/>
        <v>CHECK DATES</v>
      </c>
      <c r="AE370" s="257" t="str">
        <f t="shared" si="81"/>
        <v/>
      </c>
      <c r="AF370" s="286">
        <v>0</v>
      </c>
      <c r="AG370" s="257">
        <f t="shared" si="82"/>
        <v>0</v>
      </c>
      <c r="AH370" s="257" t="str">
        <f t="shared" si="83"/>
        <v/>
      </c>
      <c r="AI370" s="257">
        <f t="shared" si="84"/>
        <v>0</v>
      </c>
    </row>
    <row r="371" spans="1:35" x14ac:dyDescent="0.3">
      <c r="A371" s="287">
        <v>359</v>
      </c>
      <c r="B371" s="156"/>
      <c r="C371" s="150"/>
      <c r="D371" s="152"/>
      <c r="E371" s="150"/>
      <c r="F371" s="150"/>
      <c r="G371" s="152"/>
      <c r="H371" s="154"/>
      <c r="I371" s="155"/>
      <c r="J371" s="159"/>
      <c r="K371" s="159"/>
      <c r="L371" s="337"/>
      <c r="M371" s="343" t="str">
        <f>IF(L371="","",LOOKUP(L371,'Work Programme'!$A$8:$A$207,'Work Programme'!$B$8:$B$207))</f>
        <v/>
      </c>
      <c r="N371" s="150"/>
      <c r="O371" s="151"/>
      <c r="P371" s="254" t="str">
        <f>IF(H371="","",VLOOKUP(H371,'Overview - Financial Statement'!$A$46:$B$60,2,FALSE))</f>
        <v/>
      </c>
      <c r="Q371" s="255" t="str">
        <f t="shared" si="71"/>
        <v/>
      </c>
      <c r="R371" s="153"/>
      <c r="S371" s="153"/>
      <c r="T371" s="238">
        <f t="shared" si="72"/>
        <v>0</v>
      </c>
      <c r="U371" s="193" t="s">
        <v>44</v>
      </c>
      <c r="V371" s="427"/>
      <c r="W371" s="193" t="str">
        <f t="shared" si="73"/>
        <v/>
      </c>
      <c r="X371" s="264" t="str">
        <f t="shared" si="74"/>
        <v>OK</v>
      </c>
      <c r="Y371" s="193" t="str">
        <f t="shared" si="75"/>
        <v/>
      </c>
      <c r="Z371" s="193" t="str">
        <f t="shared" si="76"/>
        <v/>
      </c>
      <c r="AA371" s="397" t="str">
        <f t="shared" si="77"/>
        <v/>
      </c>
      <c r="AB371" s="257" t="str">
        <f t="shared" si="78"/>
        <v/>
      </c>
      <c r="AC371" s="257" t="str">
        <f t="shared" si="79"/>
        <v/>
      </c>
      <c r="AD371" s="193" t="str">
        <f t="shared" si="80"/>
        <v>CHECK DATES</v>
      </c>
      <c r="AE371" s="257" t="str">
        <f t="shared" si="81"/>
        <v/>
      </c>
      <c r="AF371" s="286">
        <v>0</v>
      </c>
      <c r="AG371" s="257">
        <f t="shared" si="82"/>
        <v>0</v>
      </c>
      <c r="AH371" s="257" t="str">
        <f t="shared" si="83"/>
        <v/>
      </c>
      <c r="AI371" s="257">
        <f t="shared" si="84"/>
        <v>0</v>
      </c>
    </row>
    <row r="372" spans="1:35" x14ac:dyDescent="0.3">
      <c r="A372" s="287">
        <v>360</v>
      </c>
      <c r="B372" s="156"/>
      <c r="C372" s="150"/>
      <c r="D372" s="152"/>
      <c r="E372" s="150"/>
      <c r="F372" s="150"/>
      <c r="G372" s="152"/>
      <c r="H372" s="154"/>
      <c r="I372" s="155"/>
      <c r="J372" s="159"/>
      <c r="K372" s="159"/>
      <c r="L372" s="337"/>
      <c r="M372" s="343" t="str">
        <f>IF(L372="","",LOOKUP(L372,'Work Programme'!$A$8:$A$207,'Work Programme'!$B$8:$B$207))</f>
        <v/>
      </c>
      <c r="N372" s="150"/>
      <c r="O372" s="151"/>
      <c r="P372" s="254" t="str">
        <f>IF(H372="","",VLOOKUP(H372,'Overview - Financial Statement'!$A$46:$B$60,2,FALSE))</f>
        <v/>
      </c>
      <c r="Q372" s="255" t="str">
        <f t="shared" si="71"/>
        <v/>
      </c>
      <c r="R372" s="153"/>
      <c r="S372" s="153"/>
      <c r="T372" s="238">
        <f t="shared" si="72"/>
        <v>0</v>
      </c>
      <c r="U372" s="193" t="s">
        <v>44</v>
      </c>
      <c r="V372" s="427"/>
      <c r="W372" s="193" t="str">
        <f t="shared" si="73"/>
        <v/>
      </c>
      <c r="X372" s="264" t="str">
        <f t="shared" si="74"/>
        <v>OK</v>
      </c>
      <c r="Y372" s="193" t="str">
        <f t="shared" si="75"/>
        <v/>
      </c>
      <c r="Z372" s="193" t="str">
        <f t="shared" si="76"/>
        <v/>
      </c>
      <c r="AA372" s="397" t="str">
        <f t="shared" si="77"/>
        <v/>
      </c>
      <c r="AB372" s="257" t="str">
        <f t="shared" si="78"/>
        <v/>
      </c>
      <c r="AC372" s="257" t="str">
        <f t="shared" si="79"/>
        <v/>
      </c>
      <c r="AD372" s="193" t="str">
        <f t="shared" si="80"/>
        <v>CHECK DATES</v>
      </c>
      <c r="AE372" s="257" t="str">
        <f t="shared" si="81"/>
        <v/>
      </c>
      <c r="AF372" s="286">
        <v>0</v>
      </c>
      <c r="AG372" s="257">
        <f t="shared" si="82"/>
        <v>0</v>
      </c>
      <c r="AH372" s="257" t="str">
        <f t="shared" si="83"/>
        <v/>
      </c>
      <c r="AI372" s="257">
        <f t="shared" si="84"/>
        <v>0</v>
      </c>
    </row>
    <row r="373" spans="1:35" x14ac:dyDescent="0.3">
      <c r="A373" s="287">
        <v>361</v>
      </c>
      <c r="B373" s="156"/>
      <c r="C373" s="150"/>
      <c r="D373" s="152"/>
      <c r="E373" s="150"/>
      <c r="F373" s="150"/>
      <c r="G373" s="152"/>
      <c r="H373" s="154"/>
      <c r="I373" s="155"/>
      <c r="J373" s="159"/>
      <c r="K373" s="159"/>
      <c r="L373" s="337"/>
      <c r="M373" s="343" t="str">
        <f>IF(L373="","",LOOKUP(L373,'Work Programme'!$A$8:$A$207,'Work Programme'!$B$8:$B$207))</f>
        <v/>
      </c>
      <c r="N373" s="150"/>
      <c r="O373" s="151"/>
      <c r="P373" s="254" t="str">
        <f>IF(H373="","",VLOOKUP(H373,'Overview - Financial Statement'!$A$46:$B$60,2,FALSE))</f>
        <v/>
      </c>
      <c r="Q373" s="255" t="str">
        <f t="shared" si="71"/>
        <v/>
      </c>
      <c r="R373" s="153"/>
      <c r="S373" s="153"/>
      <c r="T373" s="238">
        <f t="shared" si="72"/>
        <v>0</v>
      </c>
      <c r="U373" s="193" t="s">
        <v>44</v>
      </c>
      <c r="V373" s="427"/>
      <c r="W373" s="193" t="str">
        <f t="shared" si="73"/>
        <v/>
      </c>
      <c r="X373" s="264" t="str">
        <f t="shared" si="74"/>
        <v>OK</v>
      </c>
      <c r="Y373" s="193" t="str">
        <f t="shared" si="75"/>
        <v/>
      </c>
      <c r="Z373" s="193" t="str">
        <f t="shared" si="76"/>
        <v/>
      </c>
      <c r="AA373" s="397" t="str">
        <f t="shared" si="77"/>
        <v/>
      </c>
      <c r="AB373" s="257" t="str">
        <f t="shared" si="78"/>
        <v/>
      </c>
      <c r="AC373" s="257" t="str">
        <f t="shared" si="79"/>
        <v/>
      </c>
      <c r="AD373" s="193" t="str">
        <f t="shared" si="80"/>
        <v>CHECK DATES</v>
      </c>
      <c r="AE373" s="257" t="str">
        <f t="shared" si="81"/>
        <v/>
      </c>
      <c r="AF373" s="286">
        <v>0</v>
      </c>
      <c r="AG373" s="257">
        <f t="shared" si="82"/>
        <v>0</v>
      </c>
      <c r="AH373" s="257" t="str">
        <f t="shared" si="83"/>
        <v/>
      </c>
      <c r="AI373" s="257">
        <f t="shared" si="84"/>
        <v>0</v>
      </c>
    </row>
    <row r="374" spans="1:35" x14ac:dyDescent="0.3">
      <c r="A374" s="287">
        <v>362</v>
      </c>
      <c r="B374" s="156"/>
      <c r="C374" s="150"/>
      <c r="D374" s="152"/>
      <c r="E374" s="150"/>
      <c r="F374" s="150"/>
      <c r="G374" s="152"/>
      <c r="H374" s="154"/>
      <c r="I374" s="155"/>
      <c r="J374" s="159"/>
      <c r="K374" s="159"/>
      <c r="L374" s="337"/>
      <c r="M374" s="343" t="str">
        <f>IF(L374="","",LOOKUP(L374,'Work Programme'!$A$8:$A$207,'Work Programme'!$B$8:$B$207))</f>
        <v/>
      </c>
      <c r="N374" s="150"/>
      <c r="O374" s="151"/>
      <c r="P374" s="254" t="str">
        <f>IF(H374="","",VLOOKUP(H374,'Overview - Financial Statement'!$A$46:$B$60,2,FALSE))</f>
        <v/>
      </c>
      <c r="Q374" s="255" t="str">
        <f t="shared" si="71"/>
        <v/>
      </c>
      <c r="R374" s="153"/>
      <c r="S374" s="153"/>
      <c r="T374" s="238">
        <f t="shared" si="72"/>
        <v>0</v>
      </c>
      <c r="U374" s="193" t="s">
        <v>44</v>
      </c>
      <c r="V374" s="427"/>
      <c r="W374" s="193" t="str">
        <f t="shared" si="73"/>
        <v/>
      </c>
      <c r="X374" s="264" t="str">
        <f t="shared" si="74"/>
        <v>OK</v>
      </c>
      <c r="Y374" s="193" t="str">
        <f t="shared" si="75"/>
        <v/>
      </c>
      <c r="Z374" s="193" t="str">
        <f t="shared" si="76"/>
        <v/>
      </c>
      <c r="AA374" s="397" t="str">
        <f t="shared" si="77"/>
        <v/>
      </c>
      <c r="AB374" s="257" t="str">
        <f t="shared" si="78"/>
        <v/>
      </c>
      <c r="AC374" s="257" t="str">
        <f t="shared" si="79"/>
        <v/>
      </c>
      <c r="AD374" s="193" t="str">
        <f t="shared" si="80"/>
        <v>CHECK DATES</v>
      </c>
      <c r="AE374" s="257" t="str">
        <f t="shared" si="81"/>
        <v/>
      </c>
      <c r="AF374" s="286">
        <v>0</v>
      </c>
      <c r="AG374" s="257">
        <f t="shared" si="82"/>
        <v>0</v>
      </c>
      <c r="AH374" s="257" t="str">
        <f t="shared" si="83"/>
        <v/>
      </c>
      <c r="AI374" s="257">
        <f t="shared" si="84"/>
        <v>0</v>
      </c>
    </row>
    <row r="375" spans="1:35" x14ac:dyDescent="0.3">
      <c r="A375" s="287">
        <v>363</v>
      </c>
      <c r="B375" s="156"/>
      <c r="C375" s="150"/>
      <c r="D375" s="152"/>
      <c r="E375" s="150"/>
      <c r="F375" s="150"/>
      <c r="G375" s="152"/>
      <c r="H375" s="154"/>
      <c r="I375" s="155"/>
      <c r="J375" s="159"/>
      <c r="K375" s="159"/>
      <c r="L375" s="337"/>
      <c r="M375" s="343" t="str">
        <f>IF(L375="","",LOOKUP(L375,'Work Programme'!$A$8:$A$207,'Work Programme'!$B$8:$B$207))</f>
        <v/>
      </c>
      <c r="N375" s="150"/>
      <c r="O375" s="151"/>
      <c r="P375" s="254" t="str">
        <f>IF(H375="","",VLOOKUP(H375,'Overview - Financial Statement'!$A$46:$B$60,2,FALSE))</f>
        <v/>
      </c>
      <c r="Q375" s="255" t="str">
        <f t="shared" si="71"/>
        <v/>
      </c>
      <c r="R375" s="153"/>
      <c r="S375" s="153"/>
      <c r="T375" s="238">
        <f t="shared" si="72"/>
        <v>0</v>
      </c>
      <c r="U375" s="193" t="s">
        <v>44</v>
      </c>
      <c r="V375" s="427"/>
      <c r="W375" s="193" t="str">
        <f t="shared" si="73"/>
        <v/>
      </c>
      <c r="X375" s="264" t="str">
        <f t="shared" si="74"/>
        <v>OK</v>
      </c>
      <c r="Y375" s="193" t="str">
        <f t="shared" si="75"/>
        <v/>
      </c>
      <c r="Z375" s="193" t="str">
        <f t="shared" si="76"/>
        <v/>
      </c>
      <c r="AA375" s="397" t="str">
        <f t="shared" si="77"/>
        <v/>
      </c>
      <c r="AB375" s="257" t="str">
        <f t="shared" si="78"/>
        <v/>
      </c>
      <c r="AC375" s="257" t="str">
        <f t="shared" si="79"/>
        <v/>
      </c>
      <c r="AD375" s="193" t="str">
        <f t="shared" si="80"/>
        <v>CHECK DATES</v>
      </c>
      <c r="AE375" s="257" t="str">
        <f t="shared" si="81"/>
        <v/>
      </c>
      <c r="AF375" s="286">
        <v>0</v>
      </c>
      <c r="AG375" s="257">
        <f t="shared" si="82"/>
        <v>0</v>
      </c>
      <c r="AH375" s="257" t="str">
        <f t="shared" si="83"/>
        <v/>
      </c>
      <c r="AI375" s="257">
        <f t="shared" si="84"/>
        <v>0</v>
      </c>
    </row>
    <row r="376" spans="1:35" x14ac:dyDescent="0.3">
      <c r="A376" s="287">
        <v>364</v>
      </c>
      <c r="B376" s="156"/>
      <c r="C376" s="150"/>
      <c r="D376" s="152"/>
      <c r="E376" s="150"/>
      <c r="F376" s="150"/>
      <c r="G376" s="152"/>
      <c r="H376" s="154"/>
      <c r="I376" s="155"/>
      <c r="J376" s="159"/>
      <c r="K376" s="159"/>
      <c r="L376" s="337"/>
      <c r="M376" s="343" t="str">
        <f>IF(L376="","",LOOKUP(L376,'Work Programme'!$A$8:$A$207,'Work Programme'!$B$8:$B$207))</f>
        <v/>
      </c>
      <c r="N376" s="150"/>
      <c r="O376" s="151"/>
      <c r="P376" s="254" t="str">
        <f>IF(H376="","",VLOOKUP(H376,'Overview - Financial Statement'!$A$46:$B$60,2,FALSE))</f>
        <v/>
      </c>
      <c r="Q376" s="255" t="str">
        <f t="shared" si="71"/>
        <v/>
      </c>
      <c r="R376" s="153"/>
      <c r="S376" s="153"/>
      <c r="T376" s="238">
        <f t="shared" si="72"/>
        <v>0</v>
      </c>
      <c r="U376" s="193" t="s">
        <v>44</v>
      </c>
      <c r="V376" s="427"/>
      <c r="W376" s="193" t="str">
        <f t="shared" si="73"/>
        <v/>
      </c>
      <c r="X376" s="264" t="str">
        <f t="shared" si="74"/>
        <v>OK</v>
      </c>
      <c r="Y376" s="193" t="str">
        <f t="shared" si="75"/>
        <v/>
      </c>
      <c r="Z376" s="193" t="str">
        <f t="shared" si="76"/>
        <v/>
      </c>
      <c r="AA376" s="397" t="str">
        <f t="shared" si="77"/>
        <v/>
      </c>
      <c r="AB376" s="257" t="str">
        <f t="shared" si="78"/>
        <v/>
      </c>
      <c r="AC376" s="257" t="str">
        <f t="shared" si="79"/>
        <v/>
      </c>
      <c r="AD376" s="193" t="str">
        <f t="shared" si="80"/>
        <v>CHECK DATES</v>
      </c>
      <c r="AE376" s="257" t="str">
        <f t="shared" si="81"/>
        <v/>
      </c>
      <c r="AF376" s="286">
        <v>0</v>
      </c>
      <c r="AG376" s="257">
        <f t="shared" si="82"/>
        <v>0</v>
      </c>
      <c r="AH376" s="257" t="str">
        <f t="shared" si="83"/>
        <v/>
      </c>
      <c r="AI376" s="257">
        <f t="shared" si="84"/>
        <v>0</v>
      </c>
    </row>
    <row r="377" spans="1:35" x14ac:dyDescent="0.3">
      <c r="A377" s="287">
        <v>365</v>
      </c>
      <c r="B377" s="156"/>
      <c r="C377" s="150"/>
      <c r="D377" s="152"/>
      <c r="E377" s="150"/>
      <c r="F377" s="150"/>
      <c r="G377" s="152"/>
      <c r="H377" s="154"/>
      <c r="I377" s="155"/>
      <c r="J377" s="159"/>
      <c r="K377" s="159"/>
      <c r="L377" s="337"/>
      <c r="M377" s="343" t="str">
        <f>IF(L377="","",LOOKUP(L377,'Work Programme'!$A$8:$A$207,'Work Programme'!$B$8:$B$207))</f>
        <v/>
      </c>
      <c r="N377" s="150"/>
      <c r="O377" s="151"/>
      <c r="P377" s="254" t="str">
        <f>IF(H377="","",VLOOKUP(H377,'Overview - Financial Statement'!$A$46:$B$60,2,FALSE))</f>
        <v/>
      </c>
      <c r="Q377" s="255" t="str">
        <f t="shared" si="71"/>
        <v/>
      </c>
      <c r="R377" s="153"/>
      <c r="S377" s="153"/>
      <c r="T377" s="238">
        <f t="shared" si="72"/>
        <v>0</v>
      </c>
      <c r="U377" s="193" t="s">
        <v>44</v>
      </c>
      <c r="V377" s="427"/>
      <c r="W377" s="193" t="str">
        <f t="shared" si="73"/>
        <v/>
      </c>
      <c r="X377" s="264" t="str">
        <f t="shared" si="74"/>
        <v>OK</v>
      </c>
      <c r="Y377" s="193" t="str">
        <f t="shared" si="75"/>
        <v/>
      </c>
      <c r="Z377" s="193" t="str">
        <f t="shared" si="76"/>
        <v/>
      </c>
      <c r="AA377" s="397" t="str">
        <f t="shared" si="77"/>
        <v/>
      </c>
      <c r="AB377" s="257" t="str">
        <f t="shared" si="78"/>
        <v/>
      </c>
      <c r="AC377" s="257" t="str">
        <f t="shared" si="79"/>
        <v/>
      </c>
      <c r="AD377" s="193" t="str">
        <f t="shared" si="80"/>
        <v>CHECK DATES</v>
      </c>
      <c r="AE377" s="257" t="str">
        <f t="shared" si="81"/>
        <v/>
      </c>
      <c r="AF377" s="286">
        <v>0</v>
      </c>
      <c r="AG377" s="257">
        <f t="shared" si="82"/>
        <v>0</v>
      </c>
      <c r="AH377" s="257" t="str">
        <f t="shared" si="83"/>
        <v/>
      </c>
      <c r="AI377" s="257">
        <f t="shared" si="84"/>
        <v>0</v>
      </c>
    </row>
    <row r="378" spans="1:35" x14ac:dyDescent="0.3">
      <c r="A378" s="287">
        <v>366</v>
      </c>
      <c r="B378" s="156"/>
      <c r="C378" s="150"/>
      <c r="D378" s="152"/>
      <c r="E378" s="150"/>
      <c r="F378" s="150"/>
      <c r="G378" s="152"/>
      <c r="H378" s="154"/>
      <c r="I378" s="155"/>
      <c r="J378" s="159"/>
      <c r="K378" s="159"/>
      <c r="L378" s="337"/>
      <c r="M378" s="343" t="str">
        <f>IF(L378="","",LOOKUP(L378,'Work Programme'!$A$8:$A$207,'Work Programme'!$B$8:$B$207))</f>
        <v/>
      </c>
      <c r="N378" s="150"/>
      <c r="O378" s="151"/>
      <c r="P378" s="254" t="str">
        <f>IF(H378="","",VLOOKUP(H378,'Overview - Financial Statement'!$A$46:$B$60,2,FALSE))</f>
        <v/>
      </c>
      <c r="Q378" s="255" t="str">
        <f t="shared" si="71"/>
        <v/>
      </c>
      <c r="R378" s="153"/>
      <c r="S378" s="153"/>
      <c r="T378" s="238">
        <f t="shared" si="72"/>
        <v>0</v>
      </c>
      <c r="U378" s="193" t="s">
        <v>44</v>
      </c>
      <c r="V378" s="427"/>
      <c r="W378" s="193" t="str">
        <f t="shared" si="73"/>
        <v/>
      </c>
      <c r="X378" s="264" t="str">
        <f t="shared" si="74"/>
        <v>OK</v>
      </c>
      <c r="Y378" s="193" t="str">
        <f t="shared" si="75"/>
        <v/>
      </c>
      <c r="Z378" s="193" t="str">
        <f t="shared" si="76"/>
        <v/>
      </c>
      <c r="AA378" s="397" t="str">
        <f t="shared" si="77"/>
        <v/>
      </c>
      <c r="AB378" s="257" t="str">
        <f t="shared" si="78"/>
        <v/>
      </c>
      <c r="AC378" s="257" t="str">
        <f t="shared" si="79"/>
        <v/>
      </c>
      <c r="AD378" s="193" t="str">
        <f t="shared" si="80"/>
        <v>CHECK DATES</v>
      </c>
      <c r="AE378" s="257" t="str">
        <f t="shared" si="81"/>
        <v/>
      </c>
      <c r="AF378" s="286">
        <v>0</v>
      </c>
      <c r="AG378" s="257">
        <f t="shared" si="82"/>
        <v>0</v>
      </c>
      <c r="AH378" s="257" t="str">
        <f t="shared" si="83"/>
        <v/>
      </c>
      <c r="AI378" s="257">
        <f t="shared" si="84"/>
        <v>0</v>
      </c>
    </row>
    <row r="379" spans="1:35" x14ac:dyDescent="0.3">
      <c r="A379" s="287">
        <v>367</v>
      </c>
      <c r="B379" s="156"/>
      <c r="C379" s="150"/>
      <c r="D379" s="152"/>
      <c r="E379" s="150"/>
      <c r="F379" s="150"/>
      <c r="G379" s="152"/>
      <c r="H379" s="154"/>
      <c r="I379" s="155"/>
      <c r="J379" s="159"/>
      <c r="K379" s="159"/>
      <c r="L379" s="337"/>
      <c r="M379" s="343" t="str">
        <f>IF(L379="","",LOOKUP(L379,'Work Programme'!$A$8:$A$207,'Work Programme'!$B$8:$B$207))</f>
        <v/>
      </c>
      <c r="N379" s="150"/>
      <c r="O379" s="151"/>
      <c r="P379" s="254" t="str">
        <f>IF(H379="","",VLOOKUP(H379,'Overview - Financial Statement'!$A$46:$B$60,2,FALSE))</f>
        <v/>
      </c>
      <c r="Q379" s="255" t="str">
        <f t="shared" si="71"/>
        <v/>
      </c>
      <c r="R379" s="153"/>
      <c r="S379" s="153"/>
      <c r="T379" s="238">
        <f t="shared" si="72"/>
        <v>0</v>
      </c>
      <c r="U379" s="193" t="s">
        <v>44</v>
      </c>
      <c r="V379" s="427"/>
      <c r="W379" s="193" t="str">
        <f t="shared" si="73"/>
        <v/>
      </c>
      <c r="X379" s="264" t="str">
        <f t="shared" si="74"/>
        <v>OK</v>
      </c>
      <c r="Y379" s="193" t="str">
        <f t="shared" si="75"/>
        <v/>
      </c>
      <c r="Z379" s="193" t="str">
        <f t="shared" si="76"/>
        <v/>
      </c>
      <c r="AA379" s="397" t="str">
        <f t="shared" si="77"/>
        <v/>
      </c>
      <c r="AB379" s="257" t="str">
        <f t="shared" si="78"/>
        <v/>
      </c>
      <c r="AC379" s="257" t="str">
        <f t="shared" si="79"/>
        <v/>
      </c>
      <c r="AD379" s="193" t="str">
        <f t="shared" si="80"/>
        <v>CHECK DATES</v>
      </c>
      <c r="AE379" s="257" t="str">
        <f t="shared" si="81"/>
        <v/>
      </c>
      <c r="AF379" s="286">
        <v>0</v>
      </c>
      <c r="AG379" s="257">
        <f t="shared" si="82"/>
        <v>0</v>
      </c>
      <c r="AH379" s="257" t="str">
        <f t="shared" si="83"/>
        <v/>
      </c>
      <c r="AI379" s="257">
        <f t="shared" si="84"/>
        <v>0</v>
      </c>
    </row>
    <row r="380" spans="1:35" x14ac:dyDescent="0.3">
      <c r="A380" s="287">
        <v>368</v>
      </c>
      <c r="B380" s="156"/>
      <c r="C380" s="150"/>
      <c r="D380" s="152"/>
      <c r="E380" s="150"/>
      <c r="F380" s="150"/>
      <c r="G380" s="152"/>
      <c r="H380" s="154"/>
      <c r="I380" s="155"/>
      <c r="J380" s="159"/>
      <c r="K380" s="159"/>
      <c r="L380" s="337"/>
      <c r="M380" s="343" t="str">
        <f>IF(L380="","",LOOKUP(L380,'Work Programme'!$A$8:$A$207,'Work Programme'!$B$8:$B$207))</f>
        <v/>
      </c>
      <c r="N380" s="150"/>
      <c r="O380" s="151"/>
      <c r="P380" s="254" t="str">
        <f>IF(H380="","",VLOOKUP(H380,'Overview - Financial Statement'!$A$46:$B$60,2,FALSE))</f>
        <v/>
      </c>
      <c r="Q380" s="255" t="str">
        <f t="shared" si="71"/>
        <v/>
      </c>
      <c r="R380" s="153"/>
      <c r="S380" s="153"/>
      <c r="T380" s="238">
        <f t="shared" si="72"/>
        <v>0</v>
      </c>
      <c r="U380" s="193" t="s">
        <v>44</v>
      </c>
      <c r="V380" s="427"/>
      <c r="W380" s="193" t="str">
        <f t="shared" si="73"/>
        <v/>
      </c>
      <c r="X380" s="264" t="str">
        <f t="shared" si="74"/>
        <v>OK</v>
      </c>
      <c r="Y380" s="193" t="str">
        <f t="shared" si="75"/>
        <v/>
      </c>
      <c r="Z380" s="193" t="str">
        <f t="shared" si="76"/>
        <v/>
      </c>
      <c r="AA380" s="397" t="str">
        <f t="shared" si="77"/>
        <v/>
      </c>
      <c r="AB380" s="257" t="str">
        <f t="shared" si="78"/>
        <v/>
      </c>
      <c r="AC380" s="257" t="str">
        <f t="shared" si="79"/>
        <v/>
      </c>
      <c r="AD380" s="193" t="str">
        <f t="shared" si="80"/>
        <v>CHECK DATES</v>
      </c>
      <c r="AE380" s="257" t="str">
        <f t="shared" si="81"/>
        <v/>
      </c>
      <c r="AF380" s="286">
        <v>0</v>
      </c>
      <c r="AG380" s="257">
        <f t="shared" si="82"/>
        <v>0</v>
      </c>
      <c r="AH380" s="257" t="str">
        <f t="shared" si="83"/>
        <v/>
      </c>
      <c r="AI380" s="257">
        <f t="shared" si="84"/>
        <v>0</v>
      </c>
    </row>
    <row r="381" spans="1:35" x14ac:dyDescent="0.3">
      <c r="A381" s="287">
        <v>369</v>
      </c>
      <c r="B381" s="156"/>
      <c r="C381" s="150"/>
      <c r="D381" s="152"/>
      <c r="E381" s="150"/>
      <c r="F381" s="150"/>
      <c r="G381" s="152"/>
      <c r="H381" s="154"/>
      <c r="I381" s="155"/>
      <c r="J381" s="159"/>
      <c r="K381" s="159"/>
      <c r="L381" s="337"/>
      <c r="M381" s="343" t="str">
        <f>IF(L381="","",LOOKUP(L381,'Work Programme'!$A$8:$A$207,'Work Programme'!$B$8:$B$207))</f>
        <v/>
      </c>
      <c r="N381" s="150"/>
      <c r="O381" s="151"/>
      <c r="P381" s="254" t="str">
        <f>IF(H381="","",VLOOKUP(H381,'Overview - Financial Statement'!$A$46:$B$60,2,FALSE))</f>
        <v/>
      </c>
      <c r="Q381" s="255" t="str">
        <f t="shared" si="71"/>
        <v/>
      </c>
      <c r="R381" s="153"/>
      <c r="S381" s="153"/>
      <c r="T381" s="238">
        <f t="shared" si="72"/>
        <v>0</v>
      </c>
      <c r="U381" s="193" t="s">
        <v>44</v>
      </c>
      <c r="V381" s="427"/>
      <c r="W381" s="193" t="str">
        <f t="shared" si="73"/>
        <v/>
      </c>
      <c r="X381" s="264" t="str">
        <f t="shared" si="74"/>
        <v>OK</v>
      </c>
      <c r="Y381" s="193" t="str">
        <f t="shared" si="75"/>
        <v/>
      </c>
      <c r="Z381" s="193" t="str">
        <f t="shared" si="76"/>
        <v/>
      </c>
      <c r="AA381" s="397" t="str">
        <f t="shared" si="77"/>
        <v/>
      </c>
      <c r="AB381" s="257" t="str">
        <f t="shared" si="78"/>
        <v/>
      </c>
      <c r="AC381" s="257" t="str">
        <f t="shared" si="79"/>
        <v/>
      </c>
      <c r="AD381" s="193" t="str">
        <f t="shared" si="80"/>
        <v>CHECK DATES</v>
      </c>
      <c r="AE381" s="257" t="str">
        <f t="shared" si="81"/>
        <v/>
      </c>
      <c r="AF381" s="286">
        <v>0</v>
      </c>
      <c r="AG381" s="257">
        <f t="shared" si="82"/>
        <v>0</v>
      </c>
      <c r="AH381" s="257" t="str">
        <f t="shared" si="83"/>
        <v/>
      </c>
      <c r="AI381" s="257">
        <f t="shared" si="84"/>
        <v>0</v>
      </c>
    </row>
    <row r="382" spans="1:35" x14ac:dyDescent="0.3">
      <c r="A382" s="287">
        <v>370</v>
      </c>
      <c r="B382" s="156"/>
      <c r="C382" s="150"/>
      <c r="D382" s="152"/>
      <c r="E382" s="150"/>
      <c r="F382" s="150"/>
      <c r="G382" s="152"/>
      <c r="H382" s="154"/>
      <c r="I382" s="155"/>
      <c r="J382" s="159"/>
      <c r="K382" s="159"/>
      <c r="L382" s="337"/>
      <c r="M382" s="343" t="str">
        <f>IF(L382="","",LOOKUP(L382,'Work Programme'!$A$8:$A$207,'Work Programme'!$B$8:$B$207))</f>
        <v/>
      </c>
      <c r="N382" s="150"/>
      <c r="O382" s="151"/>
      <c r="P382" s="254" t="str">
        <f>IF(H382="","",VLOOKUP(H382,'Overview - Financial Statement'!$A$46:$B$60,2,FALSE))</f>
        <v/>
      </c>
      <c r="Q382" s="255" t="str">
        <f t="shared" si="71"/>
        <v/>
      </c>
      <c r="R382" s="153"/>
      <c r="S382" s="153"/>
      <c r="T382" s="238">
        <f t="shared" si="72"/>
        <v>0</v>
      </c>
      <c r="U382" s="193" t="s">
        <v>44</v>
      </c>
      <c r="V382" s="427"/>
      <c r="W382" s="193" t="str">
        <f t="shared" si="73"/>
        <v/>
      </c>
      <c r="X382" s="264" t="str">
        <f t="shared" si="74"/>
        <v>OK</v>
      </c>
      <c r="Y382" s="193" t="str">
        <f t="shared" si="75"/>
        <v/>
      </c>
      <c r="Z382" s="193" t="str">
        <f t="shared" si="76"/>
        <v/>
      </c>
      <c r="AA382" s="397" t="str">
        <f t="shared" si="77"/>
        <v/>
      </c>
      <c r="AB382" s="257" t="str">
        <f t="shared" si="78"/>
        <v/>
      </c>
      <c r="AC382" s="257" t="str">
        <f t="shared" si="79"/>
        <v/>
      </c>
      <c r="AD382" s="193" t="str">
        <f t="shared" si="80"/>
        <v>CHECK DATES</v>
      </c>
      <c r="AE382" s="257" t="str">
        <f t="shared" si="81"/>
        <v/>
      </c>
      <c r="AF382" s="286">
        <v>0</v>
      </c>
      <c r="AG382" s="257">
        <f t="shared" si="82"/>
        <v>0</v>
      </c>
      <c r="AH382" s="257" t="str">
        <f t="shared" si="83"/>
        <v/>
      </c>
      <c r="AI382" s="257">
        <f t="shared" si="84"/>
        <v>0</v>
      </c>
    </row>
    <row r="383" spans="1:35" x14ac:dyDescent="0.3">
      <c r="A383" s="287">
        <v>371</v>
      </c>
      <c r="B383" s="156"/>
      <c r="C383" s="150"/>
      <c r="D383" s="152"/>
      <c r="E383" s="150"/>
      <c r="F383" s="150"/>
      <c r="G383" s="152"/>
      <c r="H383" s="154"/>
      <c r="I383" s="155"/>
      <c r="J383" s="159"/>
      <c r="K383" s="159"/>
      <c r="L383" s="337"/>
      <c r="M383" s="343" t="str">
        <f>IF(L383="","",LOOKUP(L383,'Work Programme'!$A$8:$A$207,'Work Programme'!$B$8:$B$207))</f>
        <v/>
      </c>
      <c r="N383" s="150"/>
      <c r="O383" s="151"/>
      <c r="P383" s="254" t="str">
        <f>IF(H383="","",VLOOKUP(H383,'Overview - Financial Statement'!$A$46:$B$60,2,FALSE))</f>
        <v/>
      </c>
      <c r="Q383" s="255" t="str">
        <f t="shared" si="71"/>
        <v/>
      </c>
      <c r="R383" s="153"/>
      <c r="S383" s="153"/>
      <c r="T383" s="238">
        <f t="shared" si="72"/>
        <v>0</v>
      </c>
      <c r="U383" s="193" t="s">
        <v>44</v>
      </c>
      <c r="V383" s="427"/>
      <c r="W383" s="193" t="str">
        <f t="shared" si="73"/>
        <v/>
      </c>
      <c r="X383" s="264" t="str">
        <f t="shared" si="74"/>
        <v>OK</v>
      </c>
      <c r="Y383" s="193" t="str">
        <f t="shared" si="75"/>
        <v/>
      </c>
      <c r="Z383" s="193" t="str">
        <f t="shared" si="76"/>
        <v/>
      </c>
      <c r="AA383" s="397" t="str">
        <f t="shared" si="77"/>
        <v/>
      </c>
      <c r="AB383" s="257" t="str">
        <f t="shared" si="78"/>
        <v/>
      </c>
      <c r="AC383" s="257" t="str">
        <f t="shared" si="79"/>
        <v/>
      </c>
      <c r="AD383" s="193" t="str">
        <f t="shared" si="80"/>
        <v>CHECK DATES</v>
      </c>
      <c r="AE383" s="257" t="str">
        <f t="shared" si="81"/>
        <v/>
      </c>
      <c r="AF383" s="286">
        <v>0</v>
      </c>
      <c r="AG383" s="257">
        <f t="shared" si="82"/>
        <v>0</v>
      </c>
      <c r="AH383" s="257" t="str">
        <f t="shared" si="83"/>
        <v/>
      </c>
      <c r="AI383" s="257">
        <f t="shared" si="84"/>
        <v>0</v>
      </c>
    </row>
    <row r="384" spans="1:35" x14ac:dyDescent="0.3">
      <c r="A384" s="287">
        <v>372</v>
      </c>
      <c r="B384" s="156"/>
      <c r="C384" s="150"/>
      <c r="D384" s="152"/>
      <c r="E384" s="150"/>
      <c r="F384" s="150"/>
      <c r="G384" s="152"/>
      <c r="H384" s="154"/>
      <c r="I384" s="155"/>
      <c r="J384" s="159"/>
      <c r="K384" s="159"/>
      <c r="L384" s="337"/>
      <c r="M384" s="343" t="str">
        <f>IF(L384="","",LOOKUP(L384,'Work Programme'!$A$8:$A$207,'Work Programme'!$B$8:$B$207))</f>
        <v/>
      </c>
      <c r="N384" s="150"/>
      <c r="O384" s="151"/>
      <c r="P384" s="254" t="str">
        <f>IF(H384="","",VLOOKUP(H384,'Overview - Financial Statement'!$A$46:$B$60,2,FALSE))</f>
        <v/>
      </c>
      <c r="Q384" s="255" t="str">
        <f t="shared" si="71"/>
        <v/>
      </c>
      <c r="R384" s="153"/>
      <c r="S384" s="153"/>
      <c r="T384" s="238">
        <f t="shared" si="72"/>
        <v>0</v>
      </c>
      <c r="U384" s="193" t="s">
        <v>44</v>
      </c>
      <c r="V384" s="427"/>
      <c r="W384" s="193" t="str">
        <f t="shared" si="73"/>
        <v/>
      </c>
      <c r="X384" s="264" t="str">
        <f t="shared" si="74"/>
        <v>OK</v>
      </c>
      <c r="Y384" s="193" t="str">
        <f t="shared" si="75"/>
        <v/>
      </c>
      <c r="Z384" s="193" t="str">
        <f t="shared" si="76"/>
        <v/>
      </c>
      <c r="AA384" s="397" t="str">
        <f t="shared" si="77"/>
        <v/>
      </c>
      <c r="AB384" s="257" t="str">
        <f t="shared" si="78"/>
        <v/>
      </c>
      <c r="AC384" s="257" t="str">
        <f t="shared" si="79"/>
        <v/>
      </c>
      <c r="AD384" s="193" t="str">
        <f t="shared" si="80"/>
        <v>CHECK DATES</v>
      </c>
      <c r="AE384" s="257" t="str">
        <f t="shared" si="81"/>
        <v/>
      </c>
      <c r="AF384" s="286">
        <v>0</v>
      </c>
      <c r="AG384" s="257">
        <f t="shared" si="82"/>
        <v>0</v>
      </c>
      <c r="AH384" s="257" t="str">
        <f t="shared" si="83"/>
        <v/>
      </c>
      <c r="AI384" s="257">
        <f t="shared" si="84"/>
        <v>0</v>
      </c>
    </row>
    <row r="385" spans="1:35" x14ac:dyDescent="0.3">
      <c r="A385" s="287">
        <v>373</v>
      </c>
      <c r="B385" s="156"/>
      <c r="C385" s="150"/>
      <c r="D385" s="152"/>
      <c r="E385" s="150"/>
      <c r="F385" s="150"/>
      <c r="G385" s="152"/>
      <c r="H385" s="154"/>
      <c r="I385" s="155"/>
      <c r="J385" s="159"/>
      <c r="K385" s="159"/>
      <c r="L385" s="337"/>
      <c r="M385" s="343" t="str">
        <f>IF(L385="","",LOOKUP(L385,'Work Programme'!$A$8:$A$207,'Work Programme'!$B$8:$B$207))</f>
        <v/>
      </c>
      <c r="N385" s="150"/>
      <c r="O385" s="151"/>
      <c r="P385" s="254" t="str">
        <f>IF(H385="","",VLOOKUP(H385,'Overview - Financial Statement'!$A$46:$B$60,2,FALSE))</f>
        <v/>
      </c>
      <c r="Q385" s="255" t="str">
        <f t="shared" si="71"/>
        <v/>
      </c>
      <c r="R385" s="153"/>
      <c r="S385" s="153"/>
      <c r="T385" s="238">
        <f t="shared" si="72"/>
        <v>0</v>
      </c>
      <c r="U385" s="193" t="s">
        <v>44</v>
      </c>
      <c r="V385" s="427"/>
      <c r="W385" s="193" t="str">
        <f t="shared" si="73"/>
        <v/>
      </c>
      <c r="X385" s="264" t="str">
        <f t="shared" si="74"/>
        <v>OK</v>
      </c>
      <c r="Y385" s="193" t="str">
        <f t="shared" si="75"/>
        <v/>
      </c>
      <c r="Z385" s="193" t="str">
        <f t="shared" si="76"/>
        <v/>
      </c>
      <c r="AA385" s="397" t="str">
        <f t="shared" si="77"/>
        <v/>
      </c>
      <c r="AB385" s="257" t="str">
        <f t="shared" si="78"/>
        <v/>
      </c>
      <c r="AC385" s="257" t="str">
        <f t="shared" si="79"/>
        <v/>
      </c>
      <c r="AD385" s="193" t="str">
        <f t="shared" si="80"/>
        <v>CHECK DATES</v>
      </c>
      <c r="AE385" s="257" t="str">
        <f t="shared" si="81"/>
        <v/>
      </c>
      <c r="AF385" s="286">
        <v>0</v>
      </c>
      <c r="AG385" s="257">
        <f t="shared" si="82"/>
        <v>0</v>
      </c>
      <c r="AH385" s="257" t="str">
        <f t="shared" si="83"/>
        <v/>
      </c>
      <c r="AI385" s="257">
        <f t="shared" si="84"/>
        <v>0</v>
      </c>
    </row>
    <row r="386" spans="1:35" x14ac:dyDescent="0.3">
      <c r="A386" s="287">
        <v>374</v>
      </c>
      <c r="B386" s="156"/>
      <c r="C386" s="150"/>
      <c r="D386" s="152"/>
      <c r="E386" s="150"/>
      <c r="F386" s="150"/>
      <c r="G386" s="152"/>
      <c r="H386" s="154"/>
      <c r="I386" s="155"/>
      <c r="J386" s="159"/>
      <c r="K386" s="159"/>
      <c r="L386" s="337"/>
      <c r="M386" s="343" t="str">
        <f>IF(L386="","",LOOKUP(L386,'Work Programme'!$A$8:$A$207,'Work Programme'!$B$8:$B$207))</f>
        <v/>
      </c>
      <c r="N386" s="150"/>
      <c r="O386" s="151"/>
      <c r="P386" s="254" t="str">
        <f>IF(H386="","",VLOOKUP(H386,'Overview - Financial Statement'!$A$46:$B$60,2,FALSE))</f>
        <v/>
      </c>
      <c r="Q386" s="255" t="str">
        <f t="shared" si="71"/>
        <v/>
      </c>
      <c r="R386" s="153"/>
      <c r="S386" s="153"/>
      <c r="T386" s="238">
        <f t="shared" si="72"/>
        <v>0</v>
      </c>
      <c r="U386" s="193" t="s">
        <v>44</v>
      </c>
      <c r="V386" s="427"/>
      <c r="W386" s="193" t="str">
        <f t="shared" si="73"/>
        <v/>
      </c>
      <c r="X386" s="264" t="str">
        <f t="shared" si="74"/>
        <v>OK</v>
      </c>
      <c r="Y386" s="193" t="str">
        <f t="shared" si="75"/>
        <v/>
      </c>
      <c r="Z386" s="193" t="str">
        <f t="shared" si="76"/>
        <v/>
      </c>
      <c r="AA386" s="397" t="str">
        <f t="shared" si="77"/>
        <v/>
      </c>
      <c r="AB386" s="257" t="str">
        <f t="shared" si="78"/>
        <v/>
      </c>
      <c r="AC386" s="257" t="str">
        <f t="shared" si="79"/>
        <v/>
      </c>
      <c r="AD386" s="193" t="str">
        <f t="shared" si="80"/>
        <v>CHECK DATES</v>
      </c>
      <c r="AE386" s="257" t="str">
        <f t="shared" si="81"/>
        <v/>
      </c>
      <c r="AF386" s="286">
        <v>0</v>
      </c>
      <c r="AG386" s="257">
        <f t="shared" si="82"/>
        <v>0</v>
      </c>
      <c r="AH386" s="257" t="str">
        <f t="shared" si="83"/>
        <v/>
      </c>
      <c r="AI386" s="257">
        <f t="shared" si="84"/>
        <v>0</v>
      </c>
    </row>
    <row r="387" spans="1:35" x14ac:dyDescent="0.3">
      <c r="A387" s="287">
        <v>375</v>
      </c>
      <c r="B387" s="156"/>
      <c r="C387" s="150"/>
      <c r="D387" s="152"/>
      <c r="E387" s="150"/>
      <c r="F387" s="150"/>
      <c r="G387" s="152"/>
      <c r="H387" s="154"/>
      <c r="I387" s="155"/>
      <c r="J387" s="159"/>
      <c r="K387" s="159"/>
      <c r="L387" s="337"/>
      <c r="M387" s="343" t="str">
        <f>IF(L387="","",LOOKUP(L387,'Work Programme'!$A$8:$A$207,'Work Programme'!$B$8:$B$207))</f>
        <v/>
      </c>
      <c r="N387" s="150"/>
      <c r="O387" s="151"/>
      <c r="P387" s="254" t="str">
        <f>IF(H387="","",VLOOKUP(H387,'Overview - Financial Statement'!$A$46:$B$60,2,FALSE))</f>
        <v/>
      </c>
      <c r="Q387" s="255" t="str">
        <f t="shared" si="71"/>
        <v/>
      </c>
      <c r="R387" s="153"/>
      <c r="S387" s="153"/>
      <c r="T387" s="238">
        <f t="shared" si="72"/>
        <v>0</v>
      </c>
      <c r="U387" s="193" t="s">
        <v>44</v>
      </c>
      <c r="V387" s="427"/>
      <c r="W387" s="193" t="str">
        <f t="shared" si="73"/>
        <v/>
      </c>
      <c r="X387" s="264" t="str">
        <f t="shared" si="74"/>
        <v>OK</v>
      </c>
      <c r="Y387" s="193" t="str">
        <f t="shared" si="75"/>
        <v/>
      </c>
      <c r="Z387" s="193" t="str">
        <f t="shared" si="76"/>
        <v/>
      </c>
      <c r="AA387" s="397" t="str">
        <f t="shared" si="77"/>
        <v/>
      </c>
      <c r="AB387" s="257" t="str">
        <f t="shared" si="78"/>
        <v/>
      </c>
      <c r="AC387" s="257" t="str">
        <f t="shared" si="79"/>
        <v/>
      </c>
      <c r="AD387" s="193" t="str">
        <f t="shared" si="80"/>
        <v>CHECK DATES</v>
      </c>
      <c r="AE387" s="257" t="str">
        <f t="shared" si="81"/>
        <v/>
      </c>
      <c r="AF387" s="286">
        <v>0</v>
      </c>
      <c r="AG387" s="257">
        <f t="shared" si="82"/>
        <v>0</v>
      </c>
      <c r="AH387" s="257" t="str">
        <f t="shared" si="83"/>
        <v/>
      </c>
      <c r="AI387" s="257">
        <f t="shared" si="84"/>
        <v>0</v>
      </c>
    </row>
    <row r="388" spans="1:35" x14ac:dyDescent="0.3">
      <c r="A388" s="287">
        <v>376</v>
      </c>
      <c r="B388" s="156"/>
      <c r="C388" s="150"/>
      <c r="D388" s="152"/>
      <c r="E388" s="150"/>
      <c r="F388" s="150"/>
      <c r="G388" s="152"/>
      <c r="H388" s="154"/>
      <c r="I388" s="155"/>
      <c r="J388" s="159"/>
      <c r="K388" s="159"/>
      <c r="L388" s="337"/>
      <c r="M388" s="343" t="str">
        <f>IF(L388="","",LOOKUP(L388,'Work Programme'!$A$8:$A$207,'Work Programme'!$B$8:$B$207))</f>
        <v/>
      </c>
      <c r="N388" s="150"/>
      <c r="O388" s="151"/>
      <c r="P388" s="254" t="str">
        <f>IF(H388="","",VLOOKUP(H388,'Overview - Financial Statement'!$A$46:$B$60,2,FALSE))</f>
        <v/>
      </c>
      <c r="Q388" s="255" t="str">
        <f t="shared" si="71"/>
        <v/>
      </c>
      <c r="R388" s="153"/>
      <c r="S388" s="153"/>
      <c r="T388" s="238">
        <f t="shared" si="72"/>
        <v>0</v>
      </c>
      <c r="U388" s="193" t="s">
        <v>44</v>
      </c>
      <c r="V388" s="427"/>
      <c r="W388" s="193" t="str">
        <f t="shared" si="73"/>
        <v/>
      </c>
      <c r="X388" s="264" t="str">
        <f t="shared" si="74"/>
        <v>OK</v>
      </c>
      <c r="Y388" s="193" t="str">
        <f t="shared" si="75"/>
        <v/>
      </c>
      <c r="Z388" s="193" t="str">
        <f t="shared" si="76"/>
        <v/>
      </c>
      <c r="AA388" s="397" t="str">
        <f t="shared" si="77"/>
        <v/>
      </c>
      <c r="AB388" s="257" t="str">
        <f t="shared" si="78"/>
        <v/>
      </c>
      <c r="AC388" s="257" t="str">
        <f t="shared" si="79"/>
        <v/>
      </c>
      <c r="AD388" s="193" t="str">
        <f t="shared" si="80"/>
        <v>CHECK DATES</v>
      </c>
      <c r="AE388" s="257" t="str">
        <f t="shared" si="81"/>
        <v/>
      </c>
      <c r="AF388" s="286">
        <v>0</v>
      </c>
      <c r="AG388" s="257">
        <f t="shared" si="82"/>
        <v>0</v>
      </c>
      <c r="AH388" s="257" t="str">
        <f t="shared" si="83"/>
        <v/>
      </c>
      <c r="AI388" s="257">
        <f t="shared" si="84"/>
        <v>0</v>
      </c>
    </row>
    <row r="389" spans="1:35" x14ac:dyDescent="0.3">
      <c r="A389" s="287">
        <v>377</v>
      </c>
      <c r="B389" s="156"/>
      <c r="C389" s="150"/>
      <c r="D389" s="152"/>
      <c r="E389" s="150"/>
      <c r="F389" s="150"/>
      <c r="G389" s="152"/>
      <c r="H389" s="154"/>
      <c r="I389" s="155"/>
      <c r="J389" s="159"/>
      <c r="K389" s="159"/>
      <c r="L389" s="337"/>
      <c r="M389" s="343" t="str">
        <f>IF(L389="","",LOOKUP(L389,'Work Programme'!$A$8:$A$207,'Work Programme'!$B$8:$B$207))</f>
        <v/>
      </c>
      <c r="N389" s="150"/>
      <c r="O389" s="151"/>
      <c r="P389" s="254" t="str">
        <f>IF(H389="","",VLOOKUP(H389,'Overview - Financial Statement'!$A$46:$B$60,2,FALSE))</f>
        <v/>
      </c>
      <c r="Q389" s="255" t="str">
        <f t="shared" si="71"/>
        <v/>
      </c>
      <c r="R389" s="153"/>
      <c r="S389" s="153"/>
      <c r="T389" s="238">
        <f t="shared" si="72"/>
        <v>0</v>
      </c>
      <c r="U389" s="193" t="s">
        <v>44</v>
      </c>
      <c r="V389" s="427"/>
      <c r="W389" s="193" t="str">
        <f t="shared" si="73"/>
        <v/>
      </c>
      <c r="X389" s="264" t="str">
        <f t="shared" si="74"/>
        <v>OK</v>
      </c>
      <c r="Y389" s="193" t="str">
        <f t="shared" si="75"/>
        <v/>
      </c>
      <c r="Z389" s="193" t="str">
        <f t="shared" si="76"/>
        <v/>
      </c>
      <c r="AA389" s="397" t="str">
        <f t="shared" si="77"/>
        <v/>
      </c>
      <c r="AB389" s="257" t="str">
        <f t="shared" si="78"/>
        <v/>
      </c>
      <c r="AC389" s="257" t="str">
        <f t="shared" si="79"/>
        <v/>
      </c>
      <c r="AD389" s="193" t="str">
        <f t="shared" si="80"/>
        <v>CHECK DATES</v>
      </c>
      <c r="AE389" s="257" t="str">
        <f t="shared" si="81"/>
        <v/>
      </c>
      <c r="AF389" s="286">
        <v>0</v>
      </c>
      <c r="AG389" s="257">
        <f t="shared" si="82"/>
        <v>0</v>
      </c>
      <c r="AH389" s="257" t="str">
        <f t="shared" si="83"/>
        <v/>
      </c>
      <c r="AI389" s="257">
        <f t="shared" si="84"/>
        <v>0</v>
      </c>
    </row>
    <row r="390" spans="1:35" x14ac:dyDescent="0.3">
      <c r="A390" s="287">
        <v>378</v>
      </c>
      <c r="B390" s="156"/>
      <c r="C390" s="150"/>
      <c r="D390" s="152"/>
      <c r="E390" s="150"/>
      <c r="F390" s="150"/>
      <c r="G390" s="152"/>
      <c r="H390" s="154"/>
      <c r="I390" s="155"/>
      <c r="J390" s="159"/>
      <c r="K390" s="159"/>
      <c r="L390" s="337"/>
      <c r="M390" s="343" t="str">
        <f>IF(L390="","",LOOKUP(L390,'Work Programme'!$A$8:$A$207,'Work Programme'!$B$8:$B$207))</f>
        <v/>
      </c>
      <c r="N390" s="150"/>
      <c r="O390" s="151"/>
      <c r="P390" s="254" t="str">
        <f>IF(H390="","",VLOOKUP(H390,'Overview - Financial Statement'!$A$46:$B$60,2,FALSE))</f>
        <v/>
      </c>
      <c r="Q390" s="255" t="str">
        <f t="shared" si="71"/>
        <v/>
      </c>
      <c r="R390" s="153"/>
      <c r="S390" s="153"/>
      <c r="T390" s="238">
        <f t="shared" si="72"/>
        <v>0</v>
      </c>
      <c r="U390" s="193" t="s">
        <v>44</v>
      </c>
      <c r="V390" s="427"/>
      <c r="W390" s="193" t="str">
        <f t="shared" si="73"/>
        <v/>
      </c>
      <c r="X390" s="264" t="str">
        <f t="shared" si="74"/>
        <v>OK</v>
      </c>
      <c r="Y390" s="193" t="str">
        <f t="shared" si="75"/>
        <v/>
      </c>
      <c r="Z390" s="193" t="str">
        <f t="shared" si="76"/>
        <v/>
      </c>
      <c r="AA390" s="397" t="str">
        <f t="shared" si="77"/>
        <v/>
      </c>
      <c r="AB390" s="257" t="str">
        <f t="shared" si="78"/>
        <v/>
      </c>
      <c r="AC390" s="257" t="str">
        <f t="shared" si="79"/>
        <v/>
      </c>
      <c r="AD390" s="193" t="str">
        <f t="shared" si="80"/>
        <v>CHECK DATES</v>
      </c>
      <c r="AE390" s="257" t="str">
        <f t="shared" si="81"/>
        <v/>
      </c>
      <c r="AF390" s="286">
        <v>0</v>
      </c>
      <c r="AG390" s="257">
        <f t="shared" si="82"/>
        <v>0</v>
      </c>
      <c r="AH390" s="257" t="str">
        <f t="shared" si="83"/>
        <v/>
      </c>
      <c r="AI390" s="257">
        <f t="shared" si="84"/>
        <v>0</v>
      </c>
    </row>
    <row r="391" spans="1:35" x14ac:dyDescent="0.3">
      <c r="A391" s="287">
        <v>379</v>
      </c>
      <c r="B391" s="156"/>
      <c r="C391" s="150"/>
      <c r="D391" s="152"/>
      <c r="E391" s="150"/>
      <c r="F391" s="150"/>
      <c r="G391" s="152"/>
      <c r="H391" s="154"/>
      <c r="I391" s="155"/>
      <c r="J391" s="159"/>
      <c r="K391" s="159"/>
      <c r="L391" s="337"/>
      <c r="M391" s="343" t="str">
        <f>IF(L391="","",LOOKUP(L391,'Work Programme'!$A$8:$A$207,'Work Programme'!$B$8:$B$207))</f>
        <v/>
      </c>
      <c r="N391" s="150"/>
      <c r="O391" s="151"/>
      <c r="P391" s="254" t="str">
        <f>IF(H391="","",VLOOKUP(H391,'Overview - Financial Statement'!$A$46:$B$60,2,FALSE))</f>
        <v/>
      </c>
      <c r="Q391" s="255" t="str">
        <f t="shared" si="71"/>
        <v/>
      </c>
      <c r="R391" s="153"/>
      <c r="S391" s="153"/>
      <c r="T391" s="238">
        <f t="shared" si="72"/>
        <v>0</v>
      </c>
      <c r="U391" s="193" t="s">
        <v>44</v>
      </c>
      <c r="V391" s="427"/>
      <c r="W391" s="193" t="str">
        <f t="shared" si="73"/>
        <v/>
      </c>
      <c r="X391" s="264" t="str">
        <f t="shared" si="74"/>
        <v>OK</v>
      </c>
      <c r="Y391" s="193" t="str">
        <f t="shared" si="75"/>
        <v/>
      </c>
      <c r="Z391" s="193" t="str">
        <f t="shared" si="76"/>
        <v/>
      </c>
      <c r="AA391" s="397" t="str">
        <f t="shared" si="77"/>
        <v/>
      </c>
      <c r="AB391" s="257" t="str">
        <f t="shared" si="78"/>
        <v/>
      </c>
      <c r="AC391" s="257" t="str">
        <f t="shared" si="79"/>
        <v/>
      </c>
      <c r="AD391" s="193" t="str">
        <f t="shared" si="80"/>
        <v>CHECK DATES</v>
      </c>
      <c r="AE391" s="257" t="str">
        <f t="shared" si="81"/>
        <v/>
      </c>
      <c r="AF391" s="286">
        <v>0</v>
      </c>
      <c r="AG391" s="257">
        <f t="shared" si="82"/>
        <v>0</v>
      </c>
      <c r="AH391" s="257" t="str">
        <f t="shared" si="83"/>
        <v/>
      </c>
      <c r="AI391" s="257">
        <f t="shared" si="84"/>
        <v>0</v>
      </c>
    </row>
    <row r="392" spans="1:35" x14ac:dyDescent="0.3">
      <c r="A392" s="287">
        <v>380</v>
      </c>
      <c r="B392" s="156"/>
      <c r="C392" s="150"/>
      <c r="D392" s="152"/>
      <c r="E392" s="150"/>
      <c r="F392" s="150"/>
      <c r="G392" s="152"/>
      <c r="H392" s="154"/>
      <c r="I392" s="155"/>
      <c r="J392" s="159"/>
      <c r="K392" s="159"/>
      <c r="L392" s="337"/>
      <c r="M392" s="343" t="str">
        <f>IF(L392="","",LOOKUP(L392,'Work Programme'!$A$8:$A$207,'Work Programme'!$B$8:$B$207))</f>
        <v/>
      </c>
      <c r="N392" s="150"/>
      <c r="O392" s="151"/>
      <c r="P392" s="254" t="str">
        <f>IF(H392="","",VLOOKUP(H392,'Overview - Financial Statement'!$A$46:$B$60,2,FALSE))</f>
        <v/>
      </c>
      <c r="Q392" s="255" t="str">
        <f t="shared" si="71"/>
        <v/>
      </c>
      <c r="R392" s="153"/>
      <c r="S392" s="153"/>
      <c r="T392" s="238">
        <f t="shared" si="72"/>
        <v>0</v>
      </c>
      <c r="U392" s="193" t="s">
        <v>44</v>
      </c>
      <c r="V392" s="427"/>
      <c r="W392" s="193" t="str">
        <f t="shared" si="73"/>
        <v/>
      </c>
      <c r="X392" s="264" t="str">
        <f t="shared" si="74"/>
        <v>OK</v>
      </c>
      <c r="Y392" s="193" t="str">
        <f t="shared" si="75"/>
        <v/>
      </c>
      <c r="Z392" s="193" t="str">
        <f t="shared" si="76"/>
        <v/>
      </c>
      <c r="AA392" s="397" t="str">
        <f t="shared" si="77"/>
        <v/>
      </c>
      <c r="AB392" s="257" t="str">
        <f t="shared" si="78"/>
        <v/>
      </c>
      <c r="AC392" s="257" t="str">
        <f t="shared" si="79"/>
        <v/>
      </c>
      <c r="AD392" s="193" t="str">
        <f t="shared" si="80"/>
        <v>CHECK DATES</v>
      </c>
      <c r="AE392" s="257" t="str">
        <f t="shared" si="81"/>
        <v/>
      </c>
      <c r="AF392" s="286">
        <v>0</v>
      </c>
      <c r="AG392" s="257">
        <f t="shared" si="82"/>
        <v>0</v>
      </c>
      <c r="AH392" s="257" t="str">
        <f t="shared" si="83"/>
        <v/>
      </c>
      <c r="AI392" s="257">
        <f t="shared" si="84"/>
        <v>0</v>
      </c>
    </row>
    <row r="393" spans="1:35" x14ac:dyDescent="0.3">
      <c r="A393" s="287">
        <v>381</v>
      </c>
      <c r="B393" s="156"/>
      <c r="C393" s="150"/>
      <c r="D393" s="152"/>
      <c r="E393" s="150"/>
      <c r="F393" s="150"/>
      <c r="G393" s="152"/>
      <c r="H393" s="154"/>
      <c r="I393" s="155"/>
      <c r="J393" s="159"/>
      <c r="K393" s="159"/>
      <c r="L393" s="337"/>
      <c r="M393" s="343" t="str">
        <f>IF(L393="","",LOOKUP(L393,'Work Programme'!$A$8:$A$207,'Work Programme'!$B$8:$B$207))</f>
        <v/>
      </c>
      <c r="N393" s="150"/>
      <c r="O393" s="151"/>
      <c r="P393" s="254" t="str">
        <f>IF(H393="","",VLOOKUP(H393,'Overview - Financial Statement'!$A$46:$B$60,2,FALSE))</f>
        <v/>
      </c>
      <c r="Q393" s="255" t="str">
        <f t="shared" si="71"/>
        <v/>
      </c>
      <c r="R393" s="153"/>
      <c r="S393" s="153"/>
      <c r="T393" s="238">
        <f t="shared" si="72"/>
        <v>0</v>
      </c>
      <c r="U393" s="193" t="s">
        <v>44</v>
      </c>
      <c r="V393" s="427"/>
      <c r="W393" s="193" t="str">
        <f t="shared" si="73"/>
        <v/>
      </c>
      <c r="X393" s="264" t="str">
        <f t="shared" si="74"/>
        <v>OK</v>
      </c>
      <c r="Y393" s="193" t="str">
        <f t="shared" si="75"/>
        <v/>
      </c>
      <c r="Z393" s="193" t="str">
        <f t="shared" si="76"/>
        <v/>
      </c>
      <c r="AA393" s="397" t="str">
        <f t="shared" si="77"/>
        <v/>
      </c>
      <c r="AB393" s="257" t="str">
        <f t="shared" si="78"/>
        <v/>
      </c>
      <c r="AC393" s="257" t="str">
        <f t="shared" si="79"/>
        <v/>
      </c>
      <c r="AD393" s="193" t="str">
        <f t="shared" si="80"/>
        <v>CHECK DATES</v>
      </c>
      <c r="AE393" s="257" t="str">
        <f t="shared" si="81"/>
        <v/>
      </c>
      <c r="AF393" s="286">
        <v>0</v>
      </c>
      <c r="AG393" s="257">
        <f t="shared" si="82"/>
        <v>0</v>
      </c>
      <c r="AH393" s="257" t="str">
        <f t="shared" si="83"/>
        <v/>
      </c>
      <c r="AI393" s="257">
        <f t="shared" si="84"/>
        <v>0</v>
      </c>
    </row>
    <row r="394" spans="1:35" x14ac:dyDescent="0.3">
      <c r="A394" s="287">
        <v>382</v>
      </c>
      <c r="B394" s="156"/>
      <c r="C394" s="150"/>
      <c r="D394" s="152"/>
      <c r="E394" s="150"/>
      <c r="F394" s="150"/>
      <c r="G394" s="152"/>
      <c r="H394" s="154"/>
      <c r="I394" s="155"/>
      <c r="J394" s="159"/>
      <c r="K394" s="159"/>
      <c r="L394" s="337"/>
      <c r="M394" s="343" t="str">
        <f>IF(L394="","",LOOKUP(L394,'Work Programme'!$A$8:$A$207,'Work Programme'!$B$8:$B$207))</f>
        <v/>
      </c>
      <c r="N394" s="150"/>
      <c r="O394" s="151"/>
      <c r="P394" s="254" t="str">
        <f>IF(H394="","",VLOOKUP(H394,'Overview - Financial Statement'!$A$46:$B$60,2,FALSE))</f>
        <v/>
      </c>
      <c r="Q394" s="255" t="str">
        <f t="shared" si="71"/>
        <v/>
      </c>
      <c r="R394" s="153"/>
      <c r="S394" s="153"/>
      <c r="T394" s="238">
        <f t="shared" si="72"/>
        <v>0</v>
      </c>
      <c r="U394" s="193" t="s">
        <v>44</v>
      </c>
      <c r="V394" s="427"/>
      <c r="W394" s="193" t="str">
        <f t="shared" si="73"/>
        <v/>
      </c>
      <c r="X394" s="264" t="str">
        <f t="shared" si="74"/>
        <v>OK</v>
      </c>
      <c r="Y394" s="193" t="str">
        <f t="shared" si="75"/>
        <v/>
      </c>
      <c r="Z394" s="193" t="str">
        <f t="shared" si="76"/>
        <v/>
      </c>
      <c r="AA394" s="397" t="str">
        <f t="shared" si="77"/>
        <v/>
      </c>
      <c r="AB394" s="257" t="str">
        <f t="shared" si="78"/>
        <v/>
      </c>
      <c r="AC394" s="257" t="str">
        <f t="shared" si="79"/>
        <v/>
      </c>
      <c r="AD394" s="193" t="str">
        <f t="shared" si="80"/>
        <v>CHECK DATES</v>
      </c>
      <c r="AE394" s="257" t="str">
        <f t="shared" si="81"/>
        <v/>
      </c>
      <c r="AF394" s="286">
        <v>0</v>
      </c>
      <c r="AG394" s="257">
        <f t="shared" si="82"/>
        <v>0</v>
      </c>
      <c r="AH394" s="257" t="str">
        <f t="shared" si="83"/>
        <v/>
      </c>
      <c r="AI394" s="257">
        <f t="shared" si="84"/>
        <v>0</v>
      </c>
    </row>
    <row r="395" spans="1:35" x14ac:dyDescent="0.3">
      <c r="A395" s="287">
        <v>383</v>
      </c>
      <c r="B395" s="156"/>
      <c r="C395" s="150"/>
      <c r="D395" s="152"/>
      <c r="E395" s="150"/>
      <c r="F395" s="150"/>
      <c r="G395" s="152"/>
      <c r="H395" s="154"/>
      <c r="I395" s="155"/>
      <c r="J395" s="159"/>
      <c r="K395" s="159"/>
      <c r="L395" s="337"/>
      <c r="M395" s="343" t="str">
        <f>IF(L395="","",LOOKUP(L395,'Work Programme'!$A$8:$A$207,'Work Programme'!$B$8:$B$207))</f>
        <v/>
      </c>
      <c r="N395" s="150"/>
      <c r="O395" s="151"/>
      <c r="P395" s="254" t="str">
        <f>IF(H395="","",VLOOKUP(H395,'Overview - Financial Statement'!$A$46:$B$60,2,FALSE))</f>
        <v/>
      </c>
      <c r="Q395" s="255" t="str">
        <f t="shared" si="71"/>
        <v/>
      </c>
      <c r="R395" s="153"/>
      <c r="S395" s="153"/>
      <c r="T395" s="238">
        <f t="shared" si="72"/>
        <v>0</v>
      </c>
      <c r="U395" s="193" t="s">
        <v>44</v>
      </c>
      <c r="V395" s="427"/>
      <c r="W395" s="193" t="str">
        <f t="shared" si="73"/>
        <v/>
      </c>
      <c r="X395" s="264" t="str">
        <f t="shared" si="74"/>
        <v>OK</v>
      </c>
      <c r="Y395" s="193" t="str">
        <f t="shared" si="75"/>
        <v/>
      </c>
      <c r="Z395" s="193" t="str">
        <f t="shared" si="76"/>
        <v/>
      </c>
      <c r="AA395" s="397" t="str">
        <f t="shared" si="77"/>
        <v/>
      </c>
      <c r="AB395" s="257" t="str">
        <f t="shared" si="78"/>
        <v/>
      </c>
      <c r="AC395" s="257" t="str">
        <f t="shared" si="79"/>
        <v/>
      </c>
      <c r="AD395" s="193" t="str">
        <f t="shared" si="80"/>
        <v>CHECK DATES</v>
      </c>
      <c r="AE395" s="257" t="str">
        <f t="shared" si="81"/>
        <v/>
      </c>
      <c r="AF395" s="286">
        <v>0</v>
      </c>
      <c r="AG395" s="257">
        <f t="shared" si="82"/>
        <v>0</v>
      </c>
      <c r="AH395" s="257" t="str">
        <f t="shared" si="83"/>
        <v/>
      </c>
      <c r="AI395" s="257">
        <f t="shared" si="84"/>
        <v>0</v>
      </c>
    </row>
    <row r="396" spans="1:35" x14ac:dyDescent="0.3">
      <c r="A396" s="287">
        <v>384</v>
      </c>
      <c r="B396" s="156"/>
      <c r="C396" s="150"/>
      <c r="D396" s="152"/>
      <c r="E396" s="150"/>
      <c r="F396" s="150"/>
      <c r="G396" s="152"/>
      <c r="H396" s="154"/>
      <c r="I396" s="155"/>
      <c r="J396" s="159"/>
      <c r="K396" s="159"/>
      <c r="L396" s="337"/>
      <c r="M396" s="343" t="str">
        <f>IF(L396="","",LOOKUP(L396,'Work Programme'!$A$8:$A$207,'Work Programme'!$B$8:$B$207))</f>
        <v/>
      </c>
      <c r="N396" s="150"/>
      <c r="O396" s="151"/>
      <c r="P396" s="254" t="str">
        <f>IF(H396="","",VLOOKUP(H396,'Overview - Financial Statement'!$A$46:$B$60,2,FALSE))</f>
        <v/>
      </c>
      <c r="Q396" s="255" t="str">
        <f t="shared" si="71"/>
        <v/>
      </c>
      <c r="R396" s="153"/>
      <c r="S396" s="153"/>
      <c r="T396" s="238">
        <f t="shared" si="72"/>
        <v>0</v>
      </c>
      <c r="U396" s="193" t="s">
        <v>44</v>
      </c>
      <c r="V396" s="427"/>
      <c r="W396" s="193" t="str">
        <f t="shared" si="73"/>
        <v/>
      </c>
      <c r="X396" s="264" t="str">
        <f t="shared" si="74"/>
        <v>OK</v>
      </c>
      <c r="Y396" s="193" t="str">
        <f t="shared" si="75"/>
        <v/>
      </c>
      <c r="Z396" s="193" t="str">
        <f t="shared" si="76"/>
        <v/>
      </c>
      <c r="AA396" s="397" t="str">
        <f t="shared" si="77"/>
        <v/>
      </c>
      <c r="AB396" s="257" t="str">
        <f t="shared" si="78"/>
        <v/>
      </c>
      <c r="AC396" s="257" t="str">
        <f t="shared" si="79"/>
        <v/>
      </c>
      <c r="AD396" s="193" t="str">
        <f t="shared" si="80"/>
        <v>CHECK DATES</v>
      </c>
      <c r="AE396" s="257" t="str">
        <f t="shared" si="81"/>
        <v/>
      </c>
      <c r="AF396" s="286">
        <v>0</v>
      </c>
      <c r="AG396" s="257">
        <f t="shared" si="82"/>
        <v>0</v>
      </c>
      <c r="AH396" s="257" t="str">
        <f t="shared" si="83"/>
        <v/>
      </c>
      <c r="AI396" s="257">
        <f t="shared" si="84"/>
        <v>0</v>
      </c>
    </row>
    <row r="397" spans="1:35" x14ac:dyDescent="0.3">
      <c r="A397" s="287">
        <v>385</v>
      </c>
      <c r="B397" s="156"/>
      <c r="C397" s="150"/>
      <c r="D397" s="152"/>
      <c r="E397" s="150"/>
      <c r="F397" s="150"/>
      <c r="G397" s="152"/>
      <c r="H397" s="154"/>
      <c r="I397" s="155"/>
      <c r="J397" s="159"/>
      <c r="K397" s="159"/>
      <c r="L397" s="337"/>
      <c r="M397" s="343" t="str">
        <f>IF(L397="","",LOOKUP(L397,'Work Programme'!$A$8:$A$207,'Work Programme'!$B$8:$B$207))</f>
        <v/>
      </c>
      <c r="N397" s="150"/>
      <c r="O397" s="151"/>
      <c r="P397" s="254" t="str">
        <f>IF(H397="","",VLOOKUP(H397,'Overview - Financial Statement'!$A$46:$B$60,2,FALSE))</f>
        <v/>
      </c>
      <c r="Q397" s="255" t="str">
        <f t="shared" ref="Q397:Q460" si="85">IF(P397="","",I397/P397)</f>
        <v/>
      </c>
      <c r="R397" s="153"/>
      <c r="S397" s="153"/>
      <c r="T397" s="238">
        <f t="shared" si="72"/>
        <v>0</v>
      </c>
      <c r="U397" s="193" t="s">
        <v>44</v>
      </c>
      <c r="V397" s="427"/>
      <c r="W397" s="193" t="str">
        <f t="shared" si="73"/>
        <v/>
      </c>
      <c r="X397" s="264" t="str">
        <f t="shared" si="74"/>
        <v>OK</v>
      </c>
      <c r="Y397" s="193" t="str">
        <f t="shared" si="75"/>
        <v/>
      </c>
      <c r="Z397" s="193" t="str">
        <f t="shared" si="76"/>
        <v/>
      </c>
      <c r="AA397" s="397" t="str">
        <f t="shared" si="77"/>
        <v/>
      </c>
      <c r="AB397" s="257" t="str">
        <f t="shared" si="78"/>
        <v/>
      </c>
      <c r="AC397" s="257" t="str">
        <f t="shared" si="79"/>
        <v/>
      </c>
      <c r="AD397" s="193" t="str">
        <f t="shared" si="80"/>
        <v>CHECK DATES</v>
      </c>
      <c r="AE397" s="257" t="str">
        <f t="shared" si="81"/>
        <v/>
      </c>
      <c r="AF397" s="286">
        <v>0</v>
      </c>
      <c r="AG397" s="257">
        <f t="shared" si="82"/>
        <v>0</v>
      </c>
      <c r="AH397" s="257" t="str">
        <f t="shared" si="83"/>
        <v/>
      </c>
      <c r="AI397" s="257">
        <f t="shared" si="84"/>
        <v>0</v>
      </c>
    </row>
    <row r="398" spans="1:35" x14ac:dyDescent="0.3">
      <c r="A398" s="287">
        <v>386</v>
      </c>
      <c r="B398" s="156"/>
      <c r="C398" s="150"/>
      <c r="D398" s="152"/>
      <c r="E398" s="150"/>
      <c r="F398" s="150"/>
      <c r="G398" s="152"/>
      <c r="H398" s="154"/>
      <c r="I398" s="155"/>
      <c r="J398" s="159"/>
      <c r="K398" s="159"/>
      <c r="L398" s="337"/>
      <c r="M398" s="343" t="str">
        <f>IF(L398="","",LOOKUP(L398,'Work Programme'!$A$8:$A$207,'Work Programme'!$B$8:$B$207))</f>
        <v/>
      </c>
      <c r="N398" s="150"/>
      <c r="O398" s="151"/>
      <c r="P398" s="254" t="str">
        <f>IF(H398="","",VLOOKUP(H398,'Overview - Financial Statement'!$A$46:$B$60,2,FALSE))</f>
        <v/>
      </c>
      <c r="Q398" s="255" t="str">
        <f t="shared" si="85"/>
        <v/>
      </c>
      <c r="R398" s="153"/>
      <c r="S398" s="153"/>
      <c r="T398" s="238">
        <f t="shared" si="72"/>
        <v>0</v>
      </c>
      <c r="U398" s="193" t="s">
        <v>44</v>
      </c>
      <c r="V398" s="427"/>
      <c r="W398" s="193" t="str">
        <f t="shared" si="73"/>
        <v/>
      </c>
      <c r="X398" s="264" t="str">
        <f t="shared" si="74"/>
        <v>OK</v>
      </c>
      <c r="Y398" s="193" t="str">
        <f t="shared" si="75"/>
        <v/>
      </c>
      <c r="Z398" s="193" t="str">
        <f t="shared" si="76"/>
        <v/>
      </c>
      <c r="AA398" s="397" t="str">
        <f t="shared" si="77"/>
        <v/>
      </c>
      <c r="AB398" s="257" t="str">
        <f t="shared" si="78"/>
        <v/>
      </c>
      <c r="AC398" s="257" t="str">
        <f t="shared" si="79"/>
        <v/>
      </c>
      <c r="AD398" s="193" t="str">
        <f t="shared" si="80"/>
        <v>CHECK DATES</v>
      </c>
      <c r="AE398" s="257" t="str">
        <f t="shared" si="81"/>
        <v/>
      </c>
      <c r="AF398" s="286">
        <v>0</v>
      </c>
      <c r="AG398" s="257">
        <f t="shared" si="82"/>
        <v>0</v>
      </c>
      <c r="AH398" s="257" t="str">
        <f t="shared" si="83"/>
        <v/>
      </c>
      <c r="AI398" s="257">
        <f t="shared" si="84"/>
        <v>0</v>
      </c>
    </row>
    <row r="399" spans="1:35" x14ac:dyDescent="0.3">
      <c r="A399" s="287">
        <v>387</v>
      </c>
      <c r="B399" s="156"/>
      <c r="C399" s="150"/>
      <c r="D399" s="152"/>
      <c r="E399" s="150"/>
      <c r="F399" s="150"/>
      <c r="G399" s="152"/>
      <c r="H399" s="154"/>
      <c r="I399" s="155"/>
      <c r="J399" s="159"/>
      <c r="K399" s="159"/>
      <c r="L399" s="337"/>
      <c r="M399" s="343" t="str">
        <f>IF(L399="","",LOOKUP(L399,'Work Programme'!$A$8:$A$207,'Work Programme'!$B$8:$B$207))</f>
        <v/>
      </c>
      <c r="N399" s="150"/>
      <c r="O399" s="151"/>
      <c r="P399" s="254" t="str">
        <f>IF(H399="","",VLOOKUP(H399,'Overview - Financial Statement'!$A$46:$B$60,2,FALSE))</f>
        <v/>
      </c>
      <c r="Q399" s="255" t="str">
        <f t="shared" si="85"/>
        <v/>
      </c>
      <c r="R399" s="153"/>
      <c r="S399" s="153"/>
      <c r="T399" s="238">
        <f t="shared" ref="T399:T462" si="86">IF(R399="YES",Q399,0)</f>
        <v>0</v>
      </c>
      <c r="U399" s="193" t="s">
        <v>44</v>
      </c>
      <c r="V399" s="427"/>
      <c r="W399" s="193" t="str">
        <f t="shared" si="73"/>
        <v/>
      </c>
      <c r="X399" s="264" t="str">
        <f t="shared" si="74"/>
        <v>OK</v>
      </c>
      <c r="Y399" s="193" t="str">
        <f t="shared" si="75"/>
        <v/>
      </c>
      <c r="Z399" s="193" t="str">
        <f t="shared" si="76"/>
        <v/>
      </c>
      <c r="AA399" s="397" t="str">
        <f t="shared" si="77"/>
        <v/>
      </c>
      <c r="AB399" s="257" t="str">
        <f t="shared" si="78"/>
        <v/>
      </c>
      <c r="AC399" s="257" t="str">
        <f t="shared" si="79"/>
        <v/>
      </c>
      <c r="AD399" s="193" t="str">
        <f t="shared" si="80"/>
        <v>CHECK DATES</v>
      </c>
      <c r="AE399" s="257" t="str">
        <f t="shared" si="81"/>
        <v/>
      </c>
      <c r="AF399" s="286">
        <v>0</v>
      </c>
      <c r="AG399" s="257">
        <f t="shared" si="82"/>
        <v>0</v>
      </c>
      <c r="AH399" s="257" t="str">
        <f t="shared" si="83"/>
        <v/>
      </c>
      <c r="AI399" s="257">
        <f t="shared" si="84"/>
        <v>0</v>
      </c>
    </row>
    <row r="400" spans="1:35" x14ac:dyDescent="0.3">
      <c r="A400" s="287">
        <v>388</v>
      </c>
      <c r="B400" s="156"/>
      <c r="C400" s="150"/>
      <c r="D400" s="152"/>
      <c r="E400" s="150"/>
      <c r="F400" s="150"/>
      <c r="G400" s="152"/>
      <c r="H400" s="154"/>
      <c r="I400" s="155"/>
      <c r="J400" s="159"/>
      <c r="K400" s="159"/>
      <c r="L400" s="337"/>
      <c r="M400" s="343" t="str">
        <f>IF(L400="","",LOOKUP(L400,'Work Programme'!$A$8:$A$207,'Work Programme'!$B$8:$B$207))</f>
        <v/>
      </c>
      <c r="N400" s="150"/>
      <c r="O400" s="151"/>
      <c r="P400" s="254" t="str">
        <f>IF(H400="","",VLOOKUP(H400,'Overview - Financial Statement'!$A$46:$B$60,2,FALSE))</f>
        <v/>
      </c>
      <c r="Q400" s="255" t="str">
        <f t="shared" si="85"/>
        <v/>
      </c>
      <c r="R400" s="153"/>
      <c r="S400" s="153"/>
      <c r="T400" s="238">
        <f t="shared" si="86"/>
        <v>0</v>
      </c>
      <c r="U400" s="193" t="s">
        <v>44</v>
      </c>
      <c r="V400" s="427"/>
      <c r="W400" s="193" t="str">
        <f t="shared" ref="W400:W463" si="87">IF(Q400="","",IF(D400="","CHECK DATES","OK"))</f>
        <v/>
      </c>
      <c r="X400" s="264" t="str">
        <f t="shared" ref="X400:X463" si="88">IF(D400-(J400)&lt;0,"a posteriori ?","OK")</f>
        <v>OK</v>
      </c>
      <c r="Y400" s="193" t="str">
        <f t="shared" ref="Y400:Y463" si="89">IF(Q400="","",(IF(OR(J400&lt;=($F$4-1),J400&gt;=($H$4+1),K400&lt;=($F$4-1),K400&gt;=($H$4+1)),"CHECK DATES","OK")))</f>
        <v/>
      </c>
      <c r="Z400" s="193" t="str">
        <f t="shared" ref="Z400:Z463" si="90">IF(H400="","",H400)</f>
        <v/>
      </c>
      <c r="AA400" s="397" t="str">
        <f t="shared" ref="AA400:AA463" si="91">IF(H400="","",IF(HLOOKUP(H400,$V$4:$AJ$5,2,FALSE)="",P400,IF(P400&lt;&gt;HLOOKUP(H400,$V$4:$AJ$5,2,FALSE),HLOOKUP(H400,$V$4:$AJ$5,2,FALSE),P400)))</f>
        <v/>
      </c>
      <c r="AB400" s="257" t="str">
        <f t="shared" ref="AB400:AB463" si="92">IF(P400="","",IF(AA400=1,Q400,I400/AA400))</f>
        <v/>
      </c>
      <c r="AC400" s="257" t="str">
        <f t="shared" ref="AC400:AC463" si="93">IF(AB400="","",IF(AA400=1,0,AB400-Q400))</f>
        <v/>
      </c>
      <c r="AD400" s="193" t="str">
        <f t="shared" ref="AD400:AD463" si="94">IF(Q400=0,"",(IF(G400="","CHECK DATES","OK")))</f>
        <v>CHECK DATES</v>
      </c>
      <c r="AE400" s="257" t="str">
        <f t="shared" ref="AE400:AE463" si="95">IF(OR(U400="NO",Y400="CHECK DATES",AD400="CHECK DATES"),AB400,"")</f>
        <v/>
      </c>
      <c r="AF400" s="286">
        <v>0</v>
      </c>
      <c r="AG400" s="257">
        <f t="shared" ref="AG400:AG463" si="96">IF(OR(U400="NO",AE400&gt;0,AF400&gt;0)*(AND(OR(R400="NO",R400=""))),SUM(AE400:AF400),"")</f>
        <v>0</v>
      </c>
      <c r="AH400" s="257" t="str">
        <f t="shared" ref="AH400:AH463" si="97">IF(OR(U400="NO",AE400&gt;0,AF400&gt;0)*(AND(OR(R400="YES"))),SUM(AE400:AF400),"")</f>
        <v/>
      </c>
      <c r="AI400" s="257">
        <f t="shared" ref="AI400:AI463" si="98">IF(R400="YES",AB400,0)</f>
        <v>0</v>
      </c>
    </row>
    <row r="401" spans="1:35" x14ac:dyDescent="0.3">
      <c r="A401" s="287">
        <v>389</v>
      </c>
      <c r="B401" s="156"/>
      <c r="C401" s="150"/>
      <c r="D401" s="152"/>
      <c r="E401" s="150"/>
      <c r="F401" s="150"/>
      <c r="G401" s="152"/>
      <c r="H401" s="154"/>
      <c r="I401" s="155"/>
      <c r="J401" s="159"/>
      <c r="K401" s="159"/>
      <c r="L401" s="337"/>
      <c r="M401" s="343" t="str">
        <f>IF(L401="","",LOOKUP(L401,'Work Programme'!$A$8:$A$207,'Work Programme'!$B$8:$B$207))</f>
        <v/>
      </c>
      <c r="N401" s="150"/>
      <c r="O401" s="151"/>
      <c r="P401" s="254" t="str">
        <f>IF(H401="","",VLOOKUP(H401,'Overview - Financial Statement'!$A$46:$B$60,2,FALSE))</f>
        <v/>
      </c>
      <c r="Q401" s="255" t="str">
        <f t="shared" si="85"/>
        <v/>
      </c>
      <c r="R401" s="153"/>
      <c r="S401" s="153"/>
      <c r="T401" s="238">
        <f t="shared" si="86"/>
        <v>0</v>
      </c>
      <c r="U401" s="193" t="s">
        <v>44</v>
      </c>
      <c r="V401" s="427"/>
      <c r="W401" s="193" t="str">
        <f t="shared" si="87"/>
        <v/>
      </c>
      <c r="X401" s="264" t="str">
        <f t="shared" si="88"/>
        <v>OK</v>
      </c>
      <c r="Y401" s="193" t="str">
        <f t="shared" si="89"/>
        <v/>
      </c>
      <c r="Z401" s="193" t="str">
        <f t="shared" si="90"/>
        <v/>
      </c>
      <c r="AA401" s="397" t="str">
        <f t="shared" si="91"/>
        <v/>
      </c>
      <c r="AB401" s="257" t="str">
        <f t="shared" si="92"/>
        <v/>
      </c>
      <c r="AC401" s="257" t="str">
        <f t="shared" si="93"/>
        <v/>
      </c>
      <c r="AD401" s="193" t="str">
        <f t="shared" si="94"/>
        <v>CHECK DATES</v>
      </c>
      <c r="AE401" s="257" t="str">
        <f t="shared" si="95"/>
        <v/>
      </c>
      <c r="AF401" s="286">
        <v>0</v>
      </c>
      <c r="AG401" s="257">
        <f t="shared" si="96"/>
        <v>0</v>
      </c>
      <c r="AH401" s="257" t="str">
        <f t="shared" si="97"/>
        <v/>
      </c>
      <c r="AI401" s="257">
        <f t="shared" si="98"/>
        <v>0</v>
      </c>
    </row>
    <row r="402" spans="1:35" x14ac:dyDescent="0.3">
      <c r="A402" s="287">
        <v>390</v>
      </c>
      <c r="B402" s="156"/>
      <c r="C402" s="150"/>
      <c r="D402" s="152"/>
      <c r="E402" s="150"/>
      <c r="F402" s="150"/>
      <c r="G402" s="152"/>
      <c r="H402" s="154"/>
      <c r="I402" s="155"/>
      <c r="J402" s="159"/>
      <c r="K402" s="159"/>
      <c r="L402" s="337"/>
      <c r="M402" s="343" t="str">
        <f>IF(L402="","",LOOKUP(L402,'Work Programme'!$A$8:$A$207,'Work Programme'!$B$8:$B$207))</f>
        <v/>
      </c>
      <c r="N402" s="150"/>
      <c r="O402" s="151"/>
      <c r="P402" s="254" t="str">
        <f>IF(H402="","",VLOOKUP(H402,'Overview - Financial Statement'!$A$46:$B$60,2,FALSE))</f>
        <v/>
      </c>
      <c r="Q402" s="255" t="str">
        <f t="shared" si="85"/>
        <v/>
      </c>
      <c r="R402" s="153"/>
      <c r="S402" s="153"/>
      <c r="T402" s="238">
        <f t="shared" si="86"/>
        <v>0</v>
      </c>
      <c r="U402" s="193" t="s">
        <v>44</v>
      </c>
      <c r="V402" s="427"/>
      <c r="W402" s="193" t="str">
        <f t="shared" si="87"/>
        <v/>
      </c>
      <c r="X402" s="264" t="str">
        <f t="shared" si="88"/>
        <v>OK</v>
      </c>
      <c r="Y402" s="193" t="str">
        <f t="shared" si="89"/>
        <v/>
      </c>
      <c r="Z402" s="193" t="str">
        <f t="shared" si="90"/>
        <v/>
      </c>
      <c r="AA402" s="397" t="str">
        <f t="shared" si="91"/>
        <v/>
      </c>
      <c r="AB402" s="257" t="str">
        <f t="shared" si="92"/>
        <v/>
      </c>
      <c r="AC402" s="257" t="str">
        <f t="shared" si="93"/>
        <v/>
      </c>
      <c r="AD402" s="193" t="str">
        <f t="shared" si="94"/>
        <v>CHECK DATES</v>
      </c>
      <c r="AE402" s="257" t="str">
        <f t="shared" si="95"/>
        <v/>
      </c>
      <c r="AF402" s="286">
        <v>0</v>
      </c>
      <c r="AG402" s="257">
        <f t="shared" si="96"/>
        <v>0</v>
      </c>
      <c r="AH402" s="257" t="str">
        <f t="shared" si="97"/>
        <v/>
      </c>
      <c r="AI402" s="257">
        <f t="shared" si="98"/>
        <v>0</v>
      </c>
    </row>
    <row r="403" spans="1:35" x14ac:dyDescent="0.3">
      <c r="A403" s="287">
        <v>391</v>
      </c>
      <c r="B403" s="156"/>
      <c r="C403" s="150"/>
      <c r="D403" s="152"/>
      <c r="E403" s="150"/>
      <c r="F403" s="150"/>
      <c r="G403" s="152"/>
      <c r="H403" s="154"/>
      <c r="I403" s="155"/>
      <c r="J403" s="159"/>
      <c r="K403" s="159"/>
      <c r="L403" s="337"/>
      <c r="M403" s="343" t="str">
        <f>IF(L403="","",LOOKUP(L403,'Work Programme'!$A$8:$A$207,'Work Programme'!$B$8:$B$207))</f>
        <v/>
      </c>
      <c r="N403" s="150"/>
      <c r="O403" s="151"/>
      <c r="P403" s="254" t="str">
        <f>IF(H403="","",VLOOKUP(H403,'Overview - Financial Statement'!$A$46:$B$60,2,FALSE))</f>
        <v/>
      </c>
      <c r="Q403" s="255" t="str">
        <f t="shared" si="85"/>
        <v/>
      </c>
      <c r="R403" s="153"/>
      <c r="S403" s="153"/>
      <c r="T403" s="238">
        <f t="shared" si="86"/>
        <v>0</v>
      </c>
      <c r="U403" s="193" t="s">
        <v>44</v>
      </c>
      <c r="V403" s="427"/>
      <c r="W403" s="193" t="str">
        <f t="shared" si="87"/>
        <v/>
      </c>
      <c r="X403" s="264" t="str">
        <f t="shared" si="88"/>
        <v>OK</v>
      </c>
      <c r="Y403" s="193" t="str">
        <f t="shared" si="89"/>
        <v/>
      </c>
      <c r="Z403" s="193" t="str">
        <f t="shared" si="90"/>
        <v/>
      </c>
      <c r="AA403" s="397" t="str">
        <f t="shared" si="91"/>
        <v/>
      </c>
      <c r="AB403" s="257" t="str">
        <f t="shared" si="92"/>
        <v/>
      </c>
      <c r="AC403" s="257" t="str">
        <f t="shared" si="93"/>
        <v/>
      </c>
      <c r="AD403" s="193" t="str">
        <f t="shared" si="94"/>
        <v>CHECK DATES</v>
      </c>
      <c r="AE403" s="257" t="str">
        <f t="shared" si="95"/>
        <v/>
      </c>
      <c r="AF403" s="286">
        <v>0</v>
      </c>
      <c r="AG403" s="257">
        <f t="shared" si="96"/>
        <v>0</v>
      </c>
      <c r="AH403" s="257" t="str">
        <f t="shared" si="97"/>
        <v/>
      </c>
      <c r="AI403" s="257">
        <f t="shared" si="98"/>
        <v>0</v>
      </c>
    </row>
    <row r="404" spans="1:35" x14ac:dyDescent="0.3">
      <c r="A404" s="287">
        <v>392</v>
      </c>
      <c r="B404" s="156"/>
      <c r="C404" s="150"/>
      <c r="D404" s="152"/>
      <c r="E404" s="150"/>
      <c r="F404" s="150"/>
      <c r="G404" s="152"/>
      <c r="H404" s="154"/>
      <c r="I404" s="155"/>
      <c r="J404" s="159"/>
      <c r="K404" s="159"/>
      <c r="L404" s="337"/>
      <c r="M404" s="343" t="str">
        <f>IF(L404="","",LOOKUP(L404,'Work Programme'!$A$8:$A$207,'Work Programme'!$B$8:$B$207))</f>
        <v/>
      </c>
      <c r="N404" s="150"/>
      <c r="O404" s="151"/>
      <c r="P404" s="254" t="str">
        <f>IF(H404="","",VLOOKUP(H404,'Overview - Financial Statement'!$A$46:$B$60,2,FALSE))</f>
        <v/>
      </c>
      <c r="Q404" s="255" t="str">
        <f t="shared" si="85"/>
        <v/>
      </c>
      <c r="R404" s="153"/>
      <c r="S404" s="153"/>
      <c r="T404" s="238">
        <f t="shared" si="86"/>
        <v>0</v>
      </c>
      <c r="U404" s="193" t="s">
        <v>44</v>
      </c>
      <c r="V404" s="427"/>
      <c r="W404" s="193" t="str">
        <f t="shared" si="87"/>
        <v/>
      </c>
      <c r="X404" s="264" t="str">
        <f t="shared" si="88"/>
        <v>OK</v>
      </c>
      <c r="Y404" s="193" t="str">
        <f t="shared" si="89"/>
        <v/>
      </c>
      <c r="Z404" s="193" t="str">
        <f t="shared" si="90"/>
        <v/>
      </c>
      <c r="AA404" s="397" t="str">
        <f t="shared" si="91"/>
        <v/>
      </c>
      <c r="AB404" s="257" t="str">
        <f t="shared" si="92"/>
        <v/>
      </c>
      <c r="AC404" s="257" t="str">
        <f t="shared" si="93"/>
        <v/>
      </c>
      <c r="AD404" s="193" t="str">
        <f t="shared" si="94"/>
        <v>CHECK DATES</v>
      </c>
      <c r="AE404" s="257" t="str">
        <f t="shared" si="95"/>
        <v/>
      </c>
      <c r="AF404" s="286">
        <v>0</v>
      </c>
      <c r="AG404" s="257">
        <f t="shared" si="96"/>
        <v>0</v>
      </c>
      <c r="AH404" s="257" t="str">
        <f t="shared" si="97"/>
        <v/>
      </c>
      <c r="AI404" s="257">
        <f t="shared" si="98"/>
        <v>0</v>
      </c>
    </row>
    <row r="405" spans="1:35" x14ac:dyDescent="0.3">
      <c r="A405" s="287">
        <v>393</v>
      </c>
      <c r="B405" s="156"/>
      <c r="C405" s="150"/>
      <c r="D405" s="152"/>
      <c r="E405" s="150"/>
      <c r="F405" s="150"/>
      <c r="G405" s="152"/>
      <c r="H405" s="154"/>
      <c r="I405" s="155"/>
      <c r="J405" s="159"/>
      <c r="K405" s="159"/>
      <c r="L405" s="337"/>
      <c r="M405" s="343" t="str">
        <f>IF(L405="","",LOOKUP(L405,'Work Programme'!$A$8:$A$207,'Work Programme'!$B$8:$B$207))</f>
        <v/>
      </c>
      <c r="N405" s="150"/>
      <c r="O405" s="151"/>
      <c r="P405" s="254" t="str">
        <f>IF(H405="","",VLOOKUP(H405,'Overview - Financial Statement'!$A$46:$B$60,2,FALSE))</f>
        <v/>
      </c>
      <c r="Q405" s="255" t="str">
        <f t="shared" si="85"/>
        <v/>
      </c>
      <c r="R405" s="153"/>
      <c r="S405" s="153"/>
      <c r="T405" s="238">
        <f t="shared" si="86"/>
        <v>0</v>
      </c>
      <c r="U405" s="193" t="s">
        <v>44</v>
      </c>
      <c r="V405" s="427"/>
      <c r="W405" s="193" t="str">
        <f t="shared" si="87"/>
        <v/>
      </c>
      <c r="X405" s="264" t="str">
        <f t="shared" si="88"/>
        <v>OK</v>
      </c>
      <c r="Y405" s="193" t="str">
        <f t="shared" si="89"/>
        <v/>
      </c>
      <c r="Z405" s="193" t="str">
        <f t="shared" si="90"/>
        <v/>
      </c>
      <c r="AA405" s="397" t="str">
        <f t="shared" si="91"/>
        <v/>
      </c>
      <c r="AB405" s="257" t="str">
        <f t="shared" si="92"/>
        <v/>
      </c>
      <c r="AC405" s="257" t="str">
        <f t="shared" si="93"/>
        <v/>
      </c>
      <c r="AD405" s="193" t="str">
        <f t="shared" si="94"/>
        <v>CHECK DATES</v>
      </c>
      <c r="AE405" s="257" t="str">
        <f t="shared" si="95"/>
        <v/>
      </c>
      <c r="AF405" s="286">
        <v>0</v>
      </c>
      <c r="AG405" s="257">
        <f t="shared" si="96"/>
        <v>0</v>
      </c>
      <c r="AH405" s="257" t="str">
        <f t="shared" si="97"/>
        <v/>
      </c>
      <c r="AI405" s="257">
        <f t="shared" si="98"/>
        <v>0</v>
      </c>
    </row>
    <row r="406" spans="1:35" x14ac:dyDescent="0.3">
      <c r="A406" s="287">
        <v>394</v>
      </c>
      <c r="B406" s="156"/>
      <c r="C406" s="150"/>
      <c r="D406" s="152"/>
      <c r="E406" s="150"/>
      <c r="F406" s="150"/>
      <c r="G406" s="152"/>
      <c r="H406" s="154"/>
      <c r="I406" s="155"/>
      <c r="J406" s="159"/>
      <c r="K406" s="159"/>
      <c r="L406" s="337"/>
      <c r="M406" s="343" t="str">
        <f>IF(L406="","",LOOKUP(L406,'Work Programme'!$A$8:$A$207,'Work Programme'!$B$8:$B$207))</f>
        <v/>
      </c>
      <c r="N406" s="150"/>
      <c r="O406" s="151"/>
      <c r="P406" s="254" t="str">
        <f>IF(H406="","",VLOOKUP(H406,'Overview - Financial Statement'!$A$46:$B$60,2,FALSE))</f>
        <v/>
      </c>
      <c r="Q406" s="255" t="str">
        <f t="shared" si="85"/>
        <v/>
      </c>
      <c r="R406" s="153"/>
      <c r="S406" s="153"/>
      <c r="T406" s="238">
        <f t="shared" si="86"/>
        <v>0</v>
      </c>
      <c r="U406" s="193" t="s">
        <v>44</v>
      </c>
      <c r="V406" s="427"/>
      <c r="W406" s="193" t="str">
        <f t="shared" si="87"/>
        <v/>
      </c>
      <c r="X406" s="264" t="str">
        <f t="shared" si="88"/>
        <v>OK</v>
      </c>
      <c r="Y406" s="193" t="str">
        <f t="shared" si="89"/>
        <v/>
      </c>
      <c r="Z406" s="193" t="str">
        <f t="shared" si="90"/>
        <v/>
      </c>
      <c r="AA406" s="397" t="str">
        <f t="shared" si="91"/>
        <v/>
      </c>
      <c r="AB406" s="257" t="str">
        <f t="shared" si="92"/>
        <v/>
      </c>
      <c r="AC406" s="257" t="str">
        <f t="shared" si="93"/>
        <v/>
      </c>
      <c r="AD406" s="193" t="str">
        <f t="shared" si="94"/>
        <v>CHECK DATES</v>
      </c>
      <c r="AE406" s="257" t="str">
        <f t="shared" si="95"/>
        <v/>
      </c>
      <c r="AF406" s="286">
        <v>0</v>
      </c>
      <c r="AG406" s="257">
        <f t="shared" si="96"/>
        <v>0</v>
      </c>
      <c r="AH406" s="257" t="str">
        <f t="shared" si="97"/>
        <v/>
      </c>
      <c r="AI406" s="257">
        <f t="shared" si="98"/>
        <v>0</v>
      </c>
    </row>
    <row r="407" spans="1:35" x14ac:dyDescent="0.3">
      <c r="A407" s="287">
        <v>395</v>
      </c>
      <c r="B407" s="156"/>
      <c r="C407" s="150"/>
      <c r="D407" s="152"/>
      <c r="E407" s="150"/>
      <c r="F407" s="150"/>
      <c r="G407" s="152"/>
      <c r="H407" s="154"/>
      <c r="I407" s="155"/>
      <c r="J407" s="159"/>
      <c r="K407" s="159"/>
      <c r="L407" s="337"/>
      <c r="M407" s="343" t="str">
        <f>IF(L407="","",LOOKUP(L407,'Work Programme'!$A$8:$A$207,'Work Programme'!$B$8:$B$207))</f>
        <v/>
      </c>
      <c r="N407" s="150"/>
      <c r="O407" s="151"/>
      <c r="P407" s="254" t="str">
        <f>IF(H407="","",VLOOKUP(H407,'Overview - Financial Statement'!$A$46:$B$60,2,FALSE))</f>
        <v/>
      </c>
      <c r="Q407" s="255" t="str">
        <f t="shared" si="85"/>
        <v/>
      </c>
      <c r="R407" s="153"/>
      <c r="S407" s="153"/>
      <c r="T407" s="238">
        <f t="shared" si="86"/>
        <v>0</v>
      </c>
      <c r="U407" s="193" t="s">
        <v>44</v>
      </c>
      <c r="V407" s="427"/>
      <c r="W407" s="193" t="str">
        <f t="shared" si="87"/>
        <v/>
      </c>
      <c r="X407" s="264" t="str">
        <f t="shared" si="88"/>
        <v>OK</v>
      </c>
      <c r="Y407" s="193" t="str">
        <f t="shared" si="89"/>
        <v/>
      </c>
      <c r="Z407" s="193" t="str">
        <f t="shared" si="90"/>
        <v/>
      </c>
      <c r="AA407" s="397" t="str">
        <f t="shared" si="91"/>
        <v/>
      </c>
      <c r="AB407" s="257" t="str">
        <f t="shared" si="92"/>
        <v/>
      </c>
      <c r="AC407" s="257" t="str">
        <f t="shared" si="93"/>
        <v/>
      </c>
      <c r="AD407" s="193" t="str">
        <f t="shared" si="94"/>
        <v>CHECK DATES</v>
      </c>
      <c r="AE407" s="257" t="str">
        <f t="shared" si="95"/>
        <v/>
      </c>
      <c r="AF407" s="286">
        <v>0</v>
      </c>
      <c r="AG407" s="257">
        <f t="shared" si="96"/>
        <v>0</v>
      </c>
      <c r="AH407" s="257" t="str">
        <f t="shared" si="97"/>
        <v/>
      </c>
      <c r="AI407" s="257">
        <f t="shared" si="98"/>
        <v>0</v>
      </c>
    </row>
    <row r="408" spans="1:35" x14ac:dyDescent="0.3">
      <c r="A408" s="287">
        <v>396</v>
      </c>
      <c r="B408" s="156"/>
      <c r="C408" s="150"/>
      <c r="D408" s="152"/>
      <c r="E408" s="150"/>
      <c r="F408" s="150"/>
      <c r="G408" s="152"/>
      <c r="H408" s="154"/>
      <c r="I408" s="155"/>
      <c r="J408" s="159"/>
      <c r="K408" s="159"/>
      <c r="L408" s="337"/>
      <c r="M408" s="343" t="str">
        <f>IF(L408="","",LOOKUP(L408,'Work Programme'!$A$8:$A$207,'Work Programme'!$B$8:$B$207))</f>
        <v/>
      </c>
      <c r="N408" s="150"/>
      <c r="O408" s="151"/>
      <c r="P408" s="254" t="str">
        <f>IF(H408="","",VLOOKUP(H408,'Overview - Financial Statement'!$A$46:$B$60,2,FALSE))</f>
        <v/>
      </c>
      <c r="Q408" s="255" t="str">
        <f t="shared" si="85"/>
        <v/>
      </c>
      <c r="R408" s="153"/>
      <c r="S408" s="153"/>
      <c r="T408" s="238">
        <f t="shared" si="86"/>
        <v>0</v>
      </c>
      <c r="U408" s="193" t="s">
        <v>44</v>
      </c>
      <c r="V408" s="427"/>
      <c r="W408" s="193" t="str">
        <f t="shared" si="87"/>
        <v/>
      </c>
      <c r="X408" s="264" t="str">
        <f t="shared" si="88"/>
        <v>OK</v>
      </c>
      <c r="Y408" s="193" t="str">
        <f t="shared" si="89"/>
        <v/>
      </c>
      <c r="Z408" s="193" t="str">
        <f t="shared" si="90"/>
        <v/>
      </c>
      <c r="AA408" s="397" t="str">
        <f t="shared" si="91"/>
        <v/>
      </c>
      <c r="AB408" s="257" t="str">
        <f t="shared" si="92"/>
        <v/>
      </c>
      <c r="AC408" s="257" t="str">
        <f t="shared" si="93"/>
        <v/>
      </c>
      <c r="AD408" s="193" t="str">
        <f t="shared" si="94"/>
        <v>CHECK DATES</v>
      </c>
      <c r="AE408" s="257" t="str">
        <f t="shared" si="95"/>
        <v/>
      </c>
      <c r="AF408" s="286">
        <v>0</v>
      </c>
      <c r="AG408" s="257">
        <f t="shared" si="96"/>
        <v>0</v>
      </c>
      <c r="AH408" s="257" t="str">
        <f t="shared" si="97"/>
        <v/>
      </c>
      <c r="AI408" s="257">
        <f t="shared" si="98"/>
        <v>0</v>
      </c>
    </row>
    <row r="409" spans="1:35" x14ac:dyDescent="0.3">
      <c r="A409" s="287">
        <v>397</v>
      </c>
      <c r="B409" s="156"/>
      <c r="C409" s="150"/>
      <c r="D409" s="152"/>
      <c r="E409" s="150"/>
      <c r="F409" s="150"/>
      <c r="G409" s="152"/>
      <c r="H409" s="154"/>
      <c r="I409" s="155"/>
      <c r="J409" s="159"/>
      <c r="K409" s="159"/>
      <c r="L409" s="337"/>
      <c r="M409" s="343" t="str">
        <f>IF(L409="","",LOOKUP(L409,'Work Programme'!$A$8:$A$207,'Work Programme'!$B$8:$B$207))</f>
        <v/>
      </c>
      <c r="N409" s="150"/>
      <c r="O409" s="151"/>
      <c r="P409" s="254" t="str">
        <f>IF(H409="","",VLOOKUP(H409,'Overview - Financial Statement'!$A$46:$B$60,2,FALSE))</f>
        <v/>
      </c>
      <c r="Q409" s="255" t="str">
        <f t="shared" si="85"/>
        <v/>
      </c>
      <c r="R409" s="153"/>
      <c r="S409" s="153"/>
      <c r="T409" s="238">
        <f t="shared" si="86"/>
        <v>0</v>
      </c>
      <c r="U409" s="193" t="s">
        <v>44</v>
      </c>
      <c r="V409" s="427"/>
      <c r="W409" s="193" t="str">
        <f t="shared" si="87"/>
        <v/>
      </c>
      <c r="X409" s="264" t="str">
        <f t="shared" si="88"/>
        <v>OK</v>
      </c>
      <c r="Y409" s="193" t="str">
        <f t="shared" si="89"/>
        <v/>
      </c>
      <c r="Z409" s="193" t="str">
        <f t="shared" si="90"/>
        <v/>
      </c>
      <c r="AA409" s="397" t="str">
        <f t="shared" si="91"/>
        <v/>
      </c>
      <c r="AB409" s="257" t="str">
        <f t="shared" si="92"/>
        <v/>
      </c>
      <c r="AC409" s="257" t="str">
        <f t="shared" si="93"/>
        <v/>
      </c>
      <c r="AD409" s="193" t="str">
        <f t="shared" si="94"/>
        <v>CHECK DATES</v>
      </c>
      <c r="AE409" s="257" t="str">
        <f t="shared" si="95"/>
        <v/>
      </c>
      <c r="AF409" s="286">
        <v>0</v>
      </c>
      <c r="AG409" s="257">
        <f t="shared" si="96"/>
        <v>0</v>
      </c>
      <c r="AH409" s="257" t="str">
        <f t="shared" si="97"/>
        <v/>
      </c>
      <c r="AI409" s="257">
        <f t="shared" si="98"/>
        <v>0</v>
      </c>
    </row>
    <row r="410" spans="1:35" x14ac:dyDescent="0.3">
      <c r="A410" s="287">
        <v>398</v>
      </c>
      <c r="B410" s="156"/>
      <c r="C410" s="150"/>
      <c r="D410" s="152"/>
      <c r="E410" s="150"/>
      <c r="F410" s="150"/>
      <c r="G410" s="152"/>
      <c r="H410" s="154"/>
      <c r="I410" s="155"/>
      <c r="J410" s="159"/>
      <c r="K410" s="159"/>
      <c r="L410" s="337"/>
      <c r="M410" s="343" t="str">
        <f>IF(L410="","",LOOKUP(L410,'Work Programme'!$A$8:$A$207,'Work Programme'!$B$8:$B$207))</f>
        <v/>
      </c>
      <c r="N410" s="150"/>
      <c r="O410" s="151"/>
      <c r="P410" s="254" t="str">
        <f>IF(H410="","",VLOOKUP(H410,'Overview - Financial Statement'!$A$46:$B$60,2,FALSE))</f>
        <v/>
      </c>
      <c r="Q410" s="255" t="str">
        <f t="shared" si="85"/>
        <v/>
      </c>
      <c r="R410" s="153"/>
      <c r="S410" s="153"/>
      <c r="T410" s="238">
        <f t="shared" si="86"/>
        <v>0</v>
      </c>
      <c r="U410" s="193" t="s">
        <v>44</v>
      </c>
      <c r="V410" s="427"/>
      <c r="W410" s="193" t="str">
        <f t="shared" si="87"/>
        <v/>
      </c>
      <c r="X410" s="264" t="str">
        <f t="shared" si="88"/>
        <v>OK</v>
      </c>
      <c r="Y410" s="193" t="str">
        <f t="shared" si="89"/>
        <v/>
      </c>
      <c r="Z410" s="193" t="str">
        <f t="shared" si="90"/>
        <v/>
      </c>
      <c r="AA410" s="397" t="str">
        <f t="shared" si="91"/>
        <v/>
      </c>
      <c r="AB410" s="257" t="str">
        <f t="shared" si="92"/>
        <v/>
      </c>
      <c r="AC410" s="257" t="str">
        <f t="shared" si="93"/>
        <v/>
      </c>
      <c r="AD410" s="193" t="str">
        <f t="shared" si="94"/>
        <v>CHECK DATES</v>
      </c>
      <c r="AE410" s="257" t="str">
        <f t="shared" si="95"/>
        <v/>
      </c>
      <c r="AF410" s="286">
        <v>0</v>
      </c>
      <c r="AG410" s="257">
        <f t="shared" si="96"/>
        <v>0</v>
      </c>
      <c r="AH410" s="257" t="str">
        <f t="shared" si="97"/>
        <v/>
      </c>
      <c r="AI410" s="257">
        <f t="shared" si="98"/>
        <v>0</v>
      </c>
    </row>
    <row r="411" spans="1:35" x14ac:dyDescent="0.3">
      <c r="A411" s="287">
        <v>399</v>
      </c>
      <c r="B411" s="156"/>
      <c r="C411" s="150"/>
      <c r="D411" s="152"/>
      <c r="E411" s="150"/>
      <c r="F411" s="150"/>
      <c r="G411" s="152"/>
      <c r="H411" s="154"/>
      <c r="I411" s="155"/>
      <c r="J411" s="159"/>
      <c r="K411" s="159"/>
      <c r="L411" s="337"/>
      <c r="M411" s="343" t="str">
        <f>IF(L411="","",LOOKUP(L411,'Work Programme'!$A$8:$A$207,'Work Programme'!$B$8:$B$207))</f>
        <v/>
      </c>
      <c r="N411" s="150"/>
      <c r="O411" s="151"/>
      <c r="P411" s="254" t="str">
        <f>IF(H411="","",VLOOKUP(H411,'Overview - Financial Statement'!$A$46:$B$60,2,FALSE))</f>
        <v/>
      </c>
      <c r="Q411" s="255" t="str">
        <f t="shared" si="85"/>
        <v/>
      </c>
      <c r="R411" s="153"/>
      <c r="S411" s="153"/>
      <c r="T411" s="238">
        <f t="shared" si="86"/>
        <v>0</v>
      </c>
      <c r="U411" s="193" t="s">
        <v>44</v>
      </c>
      <c r="V411" s="427"/>
      <c r="W411" s="193" t="str">
        <f t="shared" si="87"/>
        <v/>
      </c>
      <c r="X411" s="264" t="str">
        <f t="shared" si="88"/>
        <v>OK</v>
      </c>
      <c r="Y411" s="193" t="str">
        <f t="shared" si="89"/>
        <v/>
      </c>
      <c r="Z411" s="193" t="str">
        <f t="shared" si="90"/>
        <v/>
      </c>
      <c r="AA411" s="397" t="str">
        <f t="shared" si="91"/>
        <v/>
      </c>
      <c r="AB411" s="257" t="str">
        <f t="shared" si="92"/>
        <v/>
      </c>
      <c r="AC411" s="257" t="str">
        <f t="shared" si="93"/>
        <v/>
      </c>
      <c r="AD411" s="193" t="str">
        <f t="shared" si="94"/>
        <v>CHECK DATES</v>
      </c>
      <c r="AE411" s="257" t="str">
        <f t="shared" si="95"/>
        <v/>
      </c>
      <c r="AF411" s="286">
        <v>0</v>
      </c>
      <c r="AG411" s="257">
        <f t="shared" si="96"/>
        <v>0</v>
      </c>
      <c r="AH411" s="257" t="str">
        <f t="shared" si="97"/>
        <v/>
      </c>
      <c r="AI411" s="257">
        <f t="shared" si="98"/>
        <v>0</v>
      </c>
    </row>
    <row r="412" spans="1:35" x14ac:dyDescent="0.3">
      <c r="A412" s="287">
        <v>400</v>
      </c>
      <c r="B412" s="156"/>
      <c r="C412" s="150"/>
      <c r="D412" s="152"/>
      <c r="E412" s="150"/>
      <c r="F412" s="150"/>
      <c r="G412" s="152"/>
      <c r="H412" s="154"/>
      <c r="I412" s="155"/>
      <c r="J412" s="159"/>
      <c r="K412" s="159"/>
      <c r="L412" s="337"/>
      <c r="M412" s="343" t="str">
        <f>IF(L412="","",LOOKUP(L412,'Work Programme'!$A$8:$A$207,'Work Programme'!$B$8:$B$207))</f>
        <v/>
      </c>
      <c r="N412" s="150"/>
      <c r="O412" s="151"/>
      <c r="P412" s="254" t="str">
        <f>IF(H412="","",VLOOKUP(H412,'Overview - Financial Statement'!$A$46:$B$60,2,FALSE))</f>
        <v/>
      </c>
      <c r="Q412" s="255" t="str">
        <f t="shared" si="85"/>
        <v/>
      </c>
      <c r="R412" s="153"/>
      <c r="S412" s="153"/>
      <c r="T412" s="238">
        <f t="shared" si="86"/>
        <v>0</v>
      </c>
      <c r="U412" s="193" t="s">
        <v>44</v>
      </c>
      <c r="V412" s="427"/>
      <c r="W412" s="193" t="str">
        <f t="shared" si="87"/>
        <v/>
      </c>
      <c r="X412" s="264" t="str">
        <f t="shared" si="88"/>
        <v>OK</v>
      </c>
      <c r="Y412" s="193" t="str">
        <f t="shared" si="89"/>
        <v/>
      </c>
      <c r="Z412" s="193" t="str">
        <f t="shared" si="90"/>
        <v/>
      </c>
      <c r="AA412" s="397" t="str">
        <f t="shared" si="91"/>
        <v/>
      </c>
      <c r="AB412" s="257" t="str">
        <f t="shared" si="92"/>
        <v/>
      </c>
      <c r="AC412" s="257" t="str">
        <f t="shared" si="93"/>
        <v/>
      </c>
      <c r="AD412" s="193" t="str">
        <f t="shared" si="94"/>
        <v>CHECK DATES</v>
      </c>
      <c r="AE412" s="257" t="str">
        <f t="shared" si="95"/>
        <v/>
      </c>
      <c r="AF412" s="286">
        <v>0</v>
      </c>
      <c r="AG412" s="257">
        <f t="shared" si="96"/>
        <v>0</v>
      </c>
      <c r="AH412" s="257" t="str">
        <f t="shared" si="97"/>
        <v/>
      </c>
      <c r="AI412" s="257">
        <f t="shared" si="98"/>
        <v>0</v>
      </c>
    </row>
    <row r="413" spans="1:35" x14ac:dyDescent="0.3">
      <c r="A413" s="287">
        <v>401</v>
      </c>
      <c r="B413" s="156"/>
      <c r="C413" s="150"/>
      <c r="D413" s="152"/>
      <c r="E413" s="150"/>
      <c r="F413" s="150"/>
      <c r="G413" s="152"/>
      <c r="H413" s="154"/>
      <c r="I413" s="155"/>
      <c r="J413" s="159"/>
      <c r="K413" s="159"/>
      <c r="L413" s="337"/>
      <c r="M413" s="343" t="str">
        <f>IF(L413="","",LOOKUP(L413,'Work Programme'!$A$8:$A$207,'Work Programme'!$B$8:$B$207))</f>
        <v/>
      </c>
      <c r="N413" s="150"/>
      <c r="O413" s="151"/>
      <c r="P413" s="254" t="str">
        <f>IF(H413="","",VLOOKUP(H413,'Overview - Financial Statement'!$A$46:$B$60,2,FALSE))</f>
        <v/>
      </c>
      <c r="Q413" s="255" t="str">
        <f t="shared" si="85"/>
        <v/>
      </c>
      <c r="R413" s="153"/>
      <c r="S413" s="153"/>
      <c r="T413" s="238">
        <f t="shared" si="86"/>
        <v>0</v>
      </c>
      <c r="U413" s="193" t="s">
        <v>44</v>
      </c>
      <c r="V413" s="427"/>
      <c r="W413" s="193" t="str">
        <f t="shared" si="87"/>
        <v/>
      </c>
      <c r="X413" s="264" t="str">
        <f t="shared" si="88"/>
        <v>OK</v>
      </c>
      <c r="Y413" s="193" t="str">
        <f t="shared" si="89"/>
        <v/>
      </c>
      <c r="Z413" s="193" t="str">
        <f t="shared" si="90"/>
        <v/>
      </c>
      <c r="AA413" s="397" t="str">
        <f t="shared" si="91"/>
        <v/>
      </c>
      <c r="AB413" s="257" t="str">
        <f t="shared" si="92"/>
        <v/>
      </c>
      <c r="AC413" s="257" t="str">
        <f t="shared" si="93"/>
        <v/>
      </c>
      <c r="AD413" s="193" t="str">
        <f t="shared" si="94"/>
        <v>CHECK DATES</v>
      </c>
      <c r="AE413" s="257" t="str">
        <f t="shared" si="95"/>
        <v/>
      </c>
      <c r="AF413" s="286">
        <v>0</v>
      </c>
      <c r="AG413" s="257">
        <f t="shared" si="96"/>
        <v>0</v>
      </c>
      <c r="AH413" s="257" t="str">
        <f t="shared" si="97"/>
        <v/>
      </c>
      <c r="AI413" s="257">
        <f t="shared" si="98"/>
        <v>0</v>
      </c>
    </row>
    <row r="414" spans="1:35" x14ac:dyDescent="0.3">
      <c r="A414" s="287">
        <v>402</v>
      </c>
      <c r="B414" s="156"/>
      <c r="C414" s="150"/>
      <c r="D414" s="152"/>
      <c r="E414" s="150"/>
      <c r="F414" s="150"/>
      <c r="G414" s="152"/>
      <c r="H414" s="154"/>
      <c r="I414" s="155"/>
      <c r="J414" s="159"/>
      <c r="K414" s="159"/>
      <c r="L414" s="337"/>
      <c r="M414" s="343" t="str">
        <f>IF(L414="","",LOOKUP(L414,'Work Programme'!$A$8:$A$207,'Work Programme'!$B$8:$B$207))</f>
        <v/>
      </c>
      <c r="N414" s="150"/>
      <c r="O414" s="151"/>
      <c r="P414" s="254" t="str">
        <f>IF(H414="","",VLOOKUP(H414,'Overview - Financial Statement'!$A$46:$B$60,2,FALSE))</f>
        <v/>
      </c>
      <c r="Q414" s="255" t="str">
        <f t="shared" si="85"/>
        <v/>
      </c>
      <c r="R414" s="153"/>
      <c r="S414" s="153"/>
      <c r="T414" s="238">
        <f t="shared" si="86"/>
        <v>0</v>
      </c>
      <c r="U414" s="193" t="s">
        <v>44</v>
      </c>
      <c r="V414" s="427"/>
      <c r="W414" s="193" t="str">
        <f t="shared" si="87"/>
        <v/>
      </c>
      <c r="X414" s="264" t="str">
        <f t="shared" si="88"/>
        <v>OK</v>
      </c>
      <c r="Y414" s="193" t="str">
        <f t="shared" si="89"/>
        <v/>
      </c>
      <c r="Z414" s="193" t="str">
        <f t="shared" si="90"/>
        <v/>
      </c>
      <c r="AA414" s="397" t="str">
        <f t="shared" si="91"/>
        <v/>
      </c>
      <c r="AB414" s="257" t="str">
        <f t="shared" si="92"/>
        <v/>
      </c>
      <c r="AC414" s="257" t="str">
        <f t="shared" si="93"/>
        <v/>
      </c>
      <c r="AD414" s="193" t="str">
        <f t="shared" si="94"/>
        <v>CHECK DATES</v>
      </c>
      <c r="AE414" s="257" t="str">
        <f t="shared" si="95"/>
        <v/>
      </c>
      <c r="AF414" s="286">
        <v>0</v>
      </c>
      <c r="AG414" s="257">
        <f t="shared" si="96"/>
        <v>0</v>
      </c>
      <c r="AH414" s="257" t="str">
        <f t="shared" si="97"/>
        <v/>
      </c>
      <c r="AI414" s="257">
        <f t="shared" si="98"/>
        <v>0</v>
      </c>
    </row>
    <row r="415" spans="1:35" x14ac:dyDescent="0.3">
      <c r="A415" s="287">
        <v>403</v>
      </c>
      <c r="B415" s="156"/>
      <c r="C415" s="150"/>
      <c r="D415" s="152"/>
      <c r="E415" s="150"/>
      <c r="F415" s="150"/>
      <c r="G415" s="152"/>
      <c r="H415" s="154"/>
      <c r="I415" s="155"/>
      <c r="J415" s="159"/>
      <c r="K415" s="159"/>
      <c r="L415" s="337"/>
      <c r="M415" s="343" t="str">
        <f>IF(L415="","",LOOKUP(L415,'Work Programme'!$A$8:$A$207,'Work Programme'!$B$8:$B$207))</f>
        <v/>
      </c>
      <c r="N415" s="150"/>
      <c r="O415" s="151"/>
      <c r="P415" s="254" t="str">
        <f>IF(H415="","",VLOOKUP(H415,'Overview - Financial Statement'!$A$46:$B$60,2,FALSE))</f>
        <v/>
      </c>
      <c r="Q415" s="255" t="str">
        <f t="shared" si="85"/>
        <v/>
      </c>
      <c r="R415" s="153"/>
      <c r="S415" s="153"/>
      <c r="T415" s="238">
        <f t="shared" si="86"/>
        <v>0</v>
      </c>
      <c r="U415" s="193" t="s">
        <v>44</v>
      </c>
      <c r="V415" s="427"/>
      <c r="W415" s="193" t="str">
        <f t="shared" si="87"/>
        <v/>
      </c>
      <c r="X415" s="264" t="str">
        <f t="shared" si="88"/>
        <v>OK</v>
      </c>
      <c r="Y415" s="193" t="str">
        <f t="shared" si="89"/>
        <v/>
      </c>
      <c r="Z415" s="193" t="str">
        <f t="shared" si="90"/>
        <v/>
      </c>
      <c r="AA415" s="397" t="str">
        <f t="shared" si="91"/>
        <v/>
      </c>
      <c r="AB415" s="257" t="str">
        <f t="shared" si="92"/>
        <v/>
      </c>
      <c r="AC415" s="257" t="str">
        <f t="shared" si="93"/>
        <v/>
      </c>
      <c r="AD415" s="193" t="str">
        <f t="shared" si="94"/>
        <v>CHECK DATES</v>
      </c>
      <c r="AE415" s="257" t="str">
        <f t="shared" si="95"/>
        <v/>
      </c>
      <c r="AF415" s="286">
        <v>0</v>
      </c>
      <c r="AG415" s="257">
        <f t="shared" si="96"/>
        <v>0</v>
      </c>
      <c r="AH415" s="257" t="str">
        <f t="shared" si="97"/>
        <v/>
      </c>
      <c r="AI415" s="257">
        <f t="shared" si="98"/>
        <v>0</v>
      </c>
    </row>
    <row r="416" spans="1:35" x14ac:dyDescent="0.3">
      <c r="A416" s="287">
        <v>404</v>
      </c>
      <c r="B416" s="156"/>
      <c r="C416" s="150"/>
      <c r="D416" s="152"/>
      <c r="E416" s="150"/>
      <c r="F416" s="150"/>
      <c r="G416" s="152"/>
      <c r="H416" s="154"/>
      <c r="I416" s="155"/>
      <c r="J416" s="159"/>
      <c r="K416" s="159"/>
      <c r="L416" s="337"/>
      <c r="M416" s="343" t="str">
        <f>IF(L416="","",LOOKUP(L416,'Work Programme'!$A$8:$A$207,'Work Programme'!$B$8:$B$207))</f>
        <v/>
      </c>
      <c r="N416" s="150"/>
      <c r="O416" s="151"/>
      <c r="P416" s="254" t="str">
        <f>IF(H416="","",VLOOKUP(H416,'Overview - Financial Statement'!$A$46:$B$60,2,FALSE))</f>
        <v/>
      </c>
      <c r="Q416" s="255" t="str">
        <f t="shared" si="85"/>
        <v/>
      </c>
      <c r="R416" s="153"/>
      <c r="S416" s="153"/>
      <c r="T416" s="238">
        <f t="shared" si="86"/>
        <v>0</v>
      </c>
      <c r="U416" s="193" t="s">
        <v>44</v>
      </c>
      <c r="V416" s="427"/>
      <c r="W416" s="193" t="str">
        <f t="shared" si="87"/>
        <v/>
      </c>
      <c r="X416" s="264" t="str">
        <f t="shared" si="88"/>
        <v>OK</v>
      </c>
      <c r="Y416" s="193" t="str">
        <f t="shared" si="89"/>
        <v/>
      </c>
      <c r="Z416" s="193" t="str">
        <f t="shared" si="90"/>
        <v/>
      </c>
      <c r="AA416" s="397" t="str">
        <f t="shared" si="91"/>
        <v/>
      </c>
      <c r="AB416" s="257" t="str">
        <f t="shared" si="92"/>
        <v/>
      </c>
      <c r="AC416" s="257" t="str">
        <f t="shared" si="93"/>
        <v/>
      </c>
      <c r="AD416" s="193" t="str">
        <f t="shared" si="94"/>
        <v>CHECK DATES</v>
      </c>
      <c r="AE416" s="257" t="str">
        <f t="shared" si="95"/>
        <v/>
      </c>
      <c r="AF416" s="286">
        <v>0</v>
      </c>
      <c r="AG416" s="257">
        <f t="shared" si="96"/>
        <v>0</v>
      </c>
      <c r="AH416" s="257" t="str">
        <f t="shared" si="97"/>
        <v/>
      </c>
      <c r="AI416" s="257">
        <f t="shared" si="98"/>
        <v>0</v>
      </c>
    </row>
    <row r="417" spans="1:35" x14ac:dyDescent="0.3">
      <c r="A417" s="287">
        <v>405</v>
      </c>
      <c r="B417" s="156"/>
      <c r="C417" s="150"/>
      <c r="D417" s="152"/>
      <c r="E417" s="150"/>
      <c r="F417" s="150"/>
      <c r="G417" s="152"/>
      <c r="H417" s="154"/>
      <c r="I417" s="155"/>
      <c r="J417" s="159"/>
      <c r="K417" s="159"/>
      <c r="L417" s="337"/>
      <c r="M417" s="343" t="str">
        <f>IF(L417="","",LOOKUP(L417,'Work Programme'!$A$8:$A$207,'Work Programme'!$B$8:$B$207))</f>
        <v/>
      </c>
      <c r="N417" s="150"/>
      <c r="O417" s="151"/>
      <c r="P417" s="254" t="str">
        <f>IF(H417="","",VLOOKUP(H417,'Overview - Financial Statement'!$A$46:$B$60,2,FALSE))</f>
        <v/>
      </c>
      <c r="Q417" s="255" t="str">
        <f t="shared" si="85"/>
        <v/>
      </c>
      <c r="R417" s="153"/>
      <c r="S417" s="153"/>
      <c r="T417" s="238">
        <f t="shared" si="86"/>
        <v>0</v>
      </c>
      <c r="U417" s="193" t="s">
        <v>44</v>
      </c>
      <c r="V417" s="427"/>
      <c r="W417" s="193" t="str">
        <f t="shared" si="87"/>
        <v/>
      </c>
      <c r="X417" s="264" t="str">
        <f t="shared" si="88"/>
        <v>OK</v>
      </c>
      <c r="Y417" s="193" t="str">
        <f t="shared" si="89"/>
        <v/>
      </c>
      <c r="Z417" s="193" t="str">
        <f t="shared" si="90"/>
        <v/>
      </c>
      <c r="AA417" s="397" t="str">
        <f t="shared" si="91"/>
        <v/>
      </c>
      <c r="AB417" s="257" t="str">
        <f t="shared" si="92"/>
        <v/>
      </c>
      <c r="AC417" s="257" t="str">
        <f t="shared" si="93"/>
        <v/>
      </c>
      <c r="AD417" s="193" t="str">
        <f t="shared" si="94"/>
        <v>CHECK DATES</v>
      </c>
      <c r="AE417" s="257" t="str">
        <f t="shared" si="95"/>
        <v/>
      </c>
      <c r="AF417" s="286">
        <v>0</v>
      </c>
      <c r="AG417" s="257">
        <f t="shared" si="96"/>
        <v>0</v>
      </c>
      <c r="AH417" s="257" t="str">
        <f t="shared" si="97"/>
        <v/>
      </c>
      <c r="AI417" s="257">
        <f t="shared" si="98"/>
        <v>0</v>
      </c>
    </row>
    <row r="418" spans="1:35" x14ac:dyDescent="0.3">
      <c r="A418" s="287">
        <v>406</v>
      </c>
      <c r="B418" s="156"/>
      <c r="C418" s="150"/>
      <c r="D418" s="152"/>
      <c r="E418" s="150"/>
      <c r="F418" s="150"/>
      <c r="G418" s="152"/>
      <c r="H418" s="154"/>
      <c r="I418" s="155"/>
      <c r="J418" s="159"/>
      <c r="K418" s="159"/>
      <c r="L418" s="337"/>
      <c r="M418" s="343" t="str">
        <f>IF(L418="","",LOOKUP(L418,'Work Programme'!$A$8:$A$207,'Work Programme'!$B$8:$B$207))</f>
        <v/>
      </c>
      <c r="N418" s="150"/>
      <c r="O418" s="151"/>
      <c r="P418" s="254" t="str">
        <f>IF(H418="","",VLOOKUP(H418,'Overview - Financial Statement'!$A$46:$B$60,2,FALSE))</f>
        <v/>
      </c>
      <c r="Q418" s="255" t="str">
        <f t="shared" si="85"/>
        <v/>
      </c>
      <c r="R418" s="153"/>
      <c r="S418" s="153"/>
      <c r="T418" s="238">
        <f t="shared" si="86"/>
        <v>0</v>
      </c>
      <c r="U418" s="193" t="s">
        <v>44</v>
      </c>
      <c r="V418" s="427"/>
      <c r="W418" s="193" t="str">
        <f t="shared" si="87"/>
        <v/>
      </c>
      <c r="X418" s="264" t="str">
        <f t="shared" si="88"/>
        <v>OK</v>
      </c>
      <c r="Y418" s="193" t="str">
        <f t="shared" si="89"/>
        <v/>
      </c>
      <c r="Z418" s="193" t="str">
        <f t="shared" si="90"/>
        <v/>
      </c>
      <c r="AA418" s="397" t="str">
        <f t="shared" si="91"/>
        <v/>
      </c>
      <c r="AB418" s="257" t="str">
        <f t="shared" si="92"/>
        <v/>
      </c>
      <c r="AC418" s="257" t="str">
        <f t="shared" si="93"/>
        <v/>
      </c>
      <c r="AD418" s="193" t="str">
        <f t="shared" si="94"/>
        <v>CHECK DATES</v>
      </c>
      <c r="AE418" s="257" t="str">
        <f t="shared" si="95"/>
        <v/>
      </c>
      <c r="AF418" s="286">
        <v>0</v>
      </c>
      <c r="AG418" s="257">
        <f t="shared" si="96"/>
        <v>0</v>
      </c>
      <c r="AH418" s="257" t="str">
        <f t="shared" si="97"/>
        <v/>
      </c>
      <c r="AI418" s="257">
        <f t="shared" si="98"/>
        <v>0</v>
      </c>
    </row>
    <row r="419" spans="1:35" x14ac:dyDescent="0.3">
      <c r="A419" s="287">
        <v>407</v>
      </c>
      <c r="B419" s="156"/>
      <c r="C419" s="150"/>
      <c r="D419" s="152"/>
      <c r="E419" s="150"/>
      <c r="F419" s="150"/>
      <c r="G419" s="152"/>
      <c r="H419" s="154"/>
      <c r="I419" s="155"/>
      <c r="J419" s="159"/>
      <c r="K419" s="159"/>
      <c r="L419" s="337"/>
      <c r="M419" s="343" t="str">
        <f>IF(L419="","",LOOKUP(L419,'Work Programme'!$A$8:$A$207,'Work Programme'!$B$8:$B$207))</f>
        <v/>
      </c>
      <c r="N419" s="150"/>
      <c r="O419" s="151"/>
      <c r="P419" s="254" t="str">
        <f>IF(H419="","",VLOOKUP(H419,'Overview - Financial Statement'!$A$46:$B$60,2,FALSE))</f>
        <v/>
      </c>
      <c r="Q419" s="255" t="str">
        <f t="shared" si="85"/>
        <v/>
      </c>
      <c r="R419" s="153"/>
      <c r="S419" s="153"/>
      <c r="T419" s="238">
        <f t="shared" si="86"/>
        <v>0</v>
      </c>
      <c r="U419" s="193" t="s">
        <v>44</v>
      </c>
      <c r="V419" s="427"/>
      <c r="W419" s="193" t="str">
        <f t="shared" si="87"/>
        <v/>
      </c>
      <c r="X419" s="264" t="str">
        <f t="shared" si="88"/>
        <v>OK</v>
      </c>
      <c r="Y419" s="193" t="str">
        <f t="shared" si="89"/>
        <v/>
      </c>
      <c r="Z419" s="193" t="str">
        <f t="shared" si="90"/>
        <v/>
      </c>
      <c r="AA419" s="397" t="str">
        <f t="shared" si="91"/>
        <v/>
      </c>
      <c r="AB419" s="257" t="str">
        <f t="shared" si="92"/>
        <v/>
      </c>
      <c r="AC419" s="257" t="str">
        <f t="shared" si="93"/>
        <v/>
      </c>
      <c r="AD419" s="193" t="str">
        <f t="shared" si="94"/>
        <v>CHECK DATES</v>
      </c>
      <c r="AE419" s="257" t="str">
        <f t="shared" si="95"/>
        <v/>
      </c>
      <c r="AF419" s="286">
        <v>0</v>
      </c>
      <c r="AG419" s="257">
        <f t="shared" si="96"/>
        <v>0</v>
      </c>
      <c r="AH419" s="257" t="str">
        <f t="shared" si="97"/>
        <v/>
      </c>
      <c r="AI419" s="257">
        <f t="shared" si="98"/>
        <v>0</v>
      </c>
    </row>
    <row r="420" spans="1:35" x14ac:dyDescent="0.3">
      <c r="A420" s="287">
        <v>408</v>
      </c>
      <c r="B420" s="156"/>
      <c r="C420" s="150"/>
      <c r="D420" s="152"/>
      <c r="E420" s="150"/>
      <c r="F420" s="150"/>
      <c r="G420" s="152"/>
      <c r="H420" s="154"/>
      <c r="I420" s="155"/>
      <c r="J420" s="159"/>
      <c r="K420" s="159"/>
      <c r="L420" s="337"/>
      <c r="M420" s="343" t="str">
        <f>IF(L420="","",LOOKUP(L420,'Work Programme'!$A$8:$A$207,'Work Programme'!$B$8:$B$207))</f>
        <v/>
      </c>
      <c r="N420" s="150"/>
      <c r="O420" s="151"/>
      <c r="P420" s="254" t="str">
        <f>IF(H420="","",VLOOKUP(H420,'Overview - Financial Statement'!$A$46:$B$60,2,FALSE))</f>
        <v/>
      </c>
      <c r="Q420" s="255" t="str">
        <f t="shared" si="85"/>
        <v/>
      </c>
      <c r="R420" s="153"/>
      <c r="S420" s="153"/>
      <c r="T420" s="238">
        <f t="shared" si="86"/>
        <v>0</v>
      </c>
      <c r="U420" s="193" t="s">
        <v>44</v>
      </c>
      <c r="V420" s="427"/>
      <c r="W420" s="193" t="str">
        <f t="shared" si="87"/>
        <v/>
      </c>
      <c r="X420" s="264" t="str">
        <f t="shared" si="88"/>
        <v>OK</v>
      </c>
      <c r="Y420" s="193" t="str">
        <f t="shared" si="89"/>
        <v/>
      </c>
      <c r="Z420" s="193" t="str">
        <f t="shared" si="90"/>
        <v/>
      </c>
      <c r="AA420" s="397" t="str">
        <f t="shared" si="91"/>
        <v/>
      </c>
      <c r="AB420" s="257" t="str">
        <f t="shared" si="92"/>
        <v/>
      </c>
      <c r="AC420" s="257" t="str">
        <f t="shared" si="93"/>
        <v/>
      </c>
      <c r="AD420" s="193" t="str">
        <f t="shared" si="94"/>
        <v>CHECK DATES</v>
      </c>
      <c r="AE420" s="257" t="str">
        <f t="shared" si="95"/>
        <v/>
      </c>
      <c r="AF420" s="286">
        <v>0</v>
      </c>
      <c r="AG420" s="257">
        <f t="shared" si="96"/>
        <v>0</v>
      </c>
      <c r="AH420" s="257" t="str">
        <f t="shared" si="97"/>
        <v/>
      </c>
      <c r="AI420" s="257">
        <f t="shared" si="98"/>
        <v>0</v>
      </c>
    </row>
    <row r="421" spans="1:35" x14ac:dyDescent="0.3">
      <c r="A421" s="287">
        <v>409</v>
      </c>
      <c r="B421" s="156"/>
      <c r="C421" s="150"/>
      <c r="D421" s="152"/>
      <c r="E421" s="150"/>
      <c r="F421" s="150"/>
      <c r="G421" s="152"/>
      <c r="H421" s="154"/>
      <c r="I421" s="155"/>
      <c r="J421" s="159"/>
      <c r="K421" s="159"/>
      <c r="L421" s="337"/>
      <c r="M421" s="343" t="str">
        <f>IF(L421="","",LOOKUP(L421,'Work Programme'!$A$8:$A$207,'Work Programme'!$B$8:$B$207))</f>
        <v/>
      </c>
      <c r="N421" s="150"/>
      <c r="O421" s="151"/>
      <c r="P421" s="254" t="str">
        <f>IF(H421="","",VLOOKUP(H421,'Overview - Financial Statement'!$A$46:$B$60,2,FALSE))</f>
        <v/>
      </c>
      <c r="Q421" s="255" t="str">
        <f t="shared" si="85"/>
        <v/>
      </c>
      <c r="R421" s="153"/>
      <c r="S421" s="153"/>
      <c r="T421" s="238">
        <f t="shared" si="86"/>
        <v>0</v>
      </c>
      <c r="U421" s="193" t="s">
        <v>44</v>
      </c>
      <c r="V421" s="427"/>
      <c r="W421" s="193" t="str">
        <f t="shared" si="87"/>
        <v/>
      </c>
      <c r="X421" s="264" t="str">
        <f t="shared" si="88"/>
        <v>OK</v>
      </c>
      <c r="Y421" s="193" t="str">
        <f t="shared" si="89"/>
        <v/>
      </c>
      <c r="Z421" s="193" t="str">
        <f t="shared" si="90"/>
        <v/>
      </c>
      <c r="AA421" s="397" t="str">
        <f t="shared" si="91"/>
        <v/>
      </c>
      <c r="AB421" s="257" t="str">
        <f t="shared" si="92"/>
        <v/>
      </c>
      <c r="AC421" s="257" t="str">
        <f t="shared" si="93"/>
        <v/>
      </c>
      <c r="AD421" s="193" t="str">
        <f t="shared" si="94"/>
        <v>CHECK DATES</v>
      </c>
      <c r="AE421" s="257" t="str">
        <f t="shared" si="95"/>
        <v/>
      </c>
      <c r="AF421" s="286">
        <v>0</v>
      </c>
      <c r="AG421" s="257">
        <f t="shared" si="96"/>
        <v>0</v>
      </c>
      <c r="AH421" s="257" t="str">
        <f t="shared" si="97"/>
        <v/>
      </c>
      <c r="AI421" s="257">
        <f t="shared" si="98"/>
        <v>0</v>
      </c>
    </row>
    <row r="422" spans="1:35" x14ac:dyDescent="0.3">
      <c r="A422" s="287">
        <v>410</v>
      </c>
      <c r="B422" s="156"/>
      <c r="C422" s="150"/>
      <c r="D422" s="152"/>
      <c r="E422" s="150"/>
      <c r="F422" s="150"/>
      <c r="G422" s="152"/>
      <c r="H422" s="154"/>
      <c r="I422" s="155"/>
      <c r="J422" s="159"/>
      <c r="K422" s="159"/>
      <c r="L422" s="337"/>
      <c r="M422" s="343" t="str">
        <f>IF(L422="","",LOOKUP(L422,'Work Programme'!$A$8:$A$207,'Work Programme'!$B$8:$B$207))</f>
        <v/>
      </c>
      <c r="N422" s="150"/>
      <c r="O422" s="151"/>
      <c r="P422" s="254" t="str">
        <f>IF(H422="","",VLOOKUP(H422,'Overview - Financial Statement'!$A$46:$B$60,2,FALSE))</f>
        <v/>
      </c>
      <c r="Q422" s="255" t="str">
        <f t="shared" si="85"/>
        <v/>
      </c>
      <c r="R422" s="153"/>
      <c r="S422" s="153"/>
      <c r="T422" s="238">
        <f t="shared" si="86"/>
        <v>0</v>
      </c>
      <c r="U422" s="193" t="s">
        <v>44</v>
      </c>
      <c r="V422" s="427"/>
      <c r="W422" s="193" t="str">
        <f t="shared" si="87"/>
        <v/>
      </c>
      <c r="X422" s="264" t="str">
        <f t="shared" si="88"/>
        <v>OK</v>
      </c>
      <c r="Y422" s="193" t="str">
        <f t="shared" si="89"/>
        <v/>
      </c>
      <c r="Z422" s="193" t="str">
        <f t="shared" si="90"/>
        <v/>
      </c>
      <c r="AA422" s="397" t="str">
        <f t="shared" si="91"/>
        <v/>
      </c>
      <c r="AB422" s="257" t="str">
        <f t="shared" si="92"/>
        <v/>
      </c>
      <c r="AC422" s="257" t="str">
        <f t="shared" si="93"/>
        <v/>
      </c>
      <c r="AD422" s="193" t="str">
        <f t="shared" si="94"/>
        <v>CHECK DATES</v>
      </c>
      <c r="AE422" s="257" t="str">
        <f t="shared" si="95"/>
        <v/>
      </c>
      <c r="AF422" s="286">
        <v>0</v>
      </c>
      <c r="AG422" s="257">
        <f t="shared" si="96"/>
        <v>0</v>
      </c>
      <c r="AH422" s="257" t="str">
        <f t="shared" si="97"/>
        <v/>
      </c>
      <c r="AI422" s="257">
        <f t="shared" si="98"/>
        <v>0</v>
      </c>
    </row>
    <row r="423" spans="1:35" x14ac:dyDescent="0.3">
      <c r="A423" s="287">
        <v>411</v>
      </c>
      <c r="B423" s="156"/>
      <c r="C423" s="150"/>
      <c r="D423" s="152"/>
      <c r="E423" s="150"/>
      <c r="F423" s="150"/>
      <c r="G423" s="152"/>
      <c r="H423" s="154"/>
      <c r="I423" s="155"/>
      <c r="J423" s="159"/>
      <c r="K423" s="159"/>
      <c r="L423" s="337"/>
      <c r="M423" s="343" t="str">
        <f>IF(L423="","",LOOKUP(L423,'Work Programme'!$A$8:$A$207,'Work Programme'!$B$8:$B$207))</f>
        <v/>
      </c>
      <c r="N423" s="150"/>
      <c r="O423" s="151"/>
      <c r="P423" s="254" t="str">
        <f>IF(H423="","",VLOOKUP(H423,'Overview - Financial Statement'!$A$46:$B$60,2,FALSE))</f>
        <v/>
      </c>
      <c r="Q423" s="255" t="str">
        <f t="shared" si="85"/>
        <v/>
      </c>
      <c r="R423" s="153"/>
      <c r="S423" s="153"/>
      <c r="T423" s="238">
        <f t="shared" si="86"/>
        <v>0</v>
      </c>
      <c r="U423" s="193" t="s">
        <v>44</v>
      </c>
      <c r="V423" s="427"/>
      <c r="W423" s="193" t="str">
        <f t="shared" si="87"/>
        <v/>
      </c>
      <c r="X423" s="264" t="str">
        <f t="shared" si="88"/>
        <v>OK</v>
      </c>
      <c r="Y423" s="193" t="str">
        <f t="shared" si="89"/>
        <v/>
      </c>
      <c r="Z423" s="193" t="str">
        <f t="shared" si="90"/>
        <v/>
      </c>
      <c r="AA423" s="397" t="str">
        <f t="shared" si="91"/>
        <v/>
      </c>
      <c r="AB423" s="257" t="str">
        <f t="shared" si="92"/>
        <v/>
      </c>
      <c r="AC423" s="257" t="str">
        <f t="shared" si="93"/>
        <v/>
      </c>
      <c r="AD423" s="193" t="str">
        <f t="shared" si="94"/>
        <v>CHECK DATES</v>
      </c>
      <c r="AE423" s="257" t="str">
        <f t="shared" si="95"/>
        <v/>
      </c>
      <c r="AF423" s="286">
        <v>0</v>
      </c>
      <c r="AG423" s="257">
        <f t="shared" si="96"/>
        <v>0</v>
      </c>
      <c r="AH423" s="257" t="str">
        <f t="shared" si="97"/>
        <v/>
      </c>
      <c r="AI423" s="257">
        <f t="shared" si="98"/>
        <v>0</v>
      </c>
    </row>
    <row r="424" spans="1:35" x14ac:dyDescent="0.3">
      <c r="A424" s="287">
        <v>412</v>
      </c>
      <c r="B424" s="156"/>
      <c r="C424" s="150"/>
      <c r="D424" s="152"/>
      <c r="E424" s="150"/>
      <c r="F424" s="150"/>
      <c r="G424" s="152"/>
      <c r="H424" s="154"/>
      <c r="I424" s="155"/>
      <c r="J424" s="159"/>
      <c r="K424" s="159"/>
      <c r="L424" s="337"/>
      <c r="M424" s="343" t="str">
        <f>IF(L424="","",LOOKUP(L424,'Work Programme'!$A$8:$A$207,'Work Programme'!$B$8:$B$207))</f>
        <v/>
      </c>
      <c r="N424" s="150"/>
      <c r="O424" s="151"/>
      <c r="P424" s="254" t="str">
        <f>IF(H424="","",VLOOKUP(H424,'Overview - Financial Statement'!$A$46:$B$60,2,FALSE))</f>
        <v/>
      </c>
      <c r="Q424" s="255" t="str">
        <f t="shared" si="85"/>
        <v/>
      </c>
      <c r="R424" s="153"/>
      <c r="S424" s="153"/>
      <c r="T424" s="238">
        <f t="shared" si="86"/>
        <v>0</v>
      </c>
      <c r="U424" s="193" t="s">
        <v>44</v>
      </c>
      <c r="V424" s="427"/>
      <c r="W424" s="193" t="str">
        <f t="shared" si="87"/>
        <v/>
      </c>
      <c r="X424" s="264" t="str">
        <f t="shared" si="88"/>
        <v>OK</v>
      </c>
      <c r="Y424" s="193" t="str">
        <f t="shared" si="89"/>
        <v/>
      </c>
      <c r="Z424" s="193" t="str">
        <f t="shared" si="90"/>
        <v/>
      </c>
      <c r="AA424" s="397" t="str">
        <f t="shared" si="91"/>
        <v/>
      </c>
      <c r="AB424" s="257" t="str">
        <f t="shared" si="92"/>
        <v/>
      </c>
      <c r="AC424" s="257" t="str">
        <f t="shared" si="93"/>
        <v/>
      </c>
      <c r="AD424" s="193" t="str">
        <f t="shared" si="94"/>
        <v>CHECK DATES</v>
      </c>
      <c r="AE424" s="257" t="str">
        <f t="shared" si="95"/>
        <v/>
      </c>
      <c r="AF424" s="286">
        <v>0</v>
      </c>
      <c r="AG424" s="257">
        <f t="shared" si="96"/>
        <v>0</v>
      </c>
      <c r="AH424" s="257" t="str">
        <f t="shared" si="97"/>
        <v/>
      </c>
      <c r="AI424" s="257">
        <f t="shared" si="98"/>
        <v>0</v>
      </c>
    </row>
    <row r="425" spans="1:35" x14ac:dyDescent="0.3">
      <c r="A425" s="287">
        <v>413</v>
      </c>
      <c r="B425" s="156"/>
      <c r="C425" s="150"/>
      <c r="D425" s="152"/>
      <c r="E425" s="150"/>
      <c r="F425" s="150"/>
      <c r="G425" s="152"/>
      <c r="H425" s="154"/>
      <c r="I425" s="155"/>
      <c r="J425" s="159"/>
      <c r="K425" s="159"/>
      <c r="L425" s="337"/>
      <c r="M425" s="343" t="str">
        <f>IF(L425="","",LOOKUP(L425,'Work Programme'!$A$8:$A$207,'Work Programme'!$B$8:$B$207))</f>
        <v/>
      </c>
      <c r="N425" s="150"/>
      <c r="O425" s="151"/>
      <c r="P425" s="254" t="str">
        <f>IF(H425="","",VLOOKUP(H425,'Overview - Financial Statement'!$A$46:$B$60,2,FALSE))</f>
        <v/>
      </c>
      <c r="Q425" s="255" t="str">
        <f t="shared" si="85"/>
        <v/>
      </c>
      <c r="R425" s="153"/>
      <c r="S425" s="153"/>
      <c r="T425" s="238">
        <f t="shared" si="86"/>
        <v>0</v>
      </c>
      <c r="U425" s="193" t="s">
        <v>44</v>
      </c>
      <c r="V425" s="427"/>
      <c r="W425" s="193" t="str">
        <f t="shared" si="87"/>
        <v/>
      </c>
      <c r="X425" s="264" t="str">
        <f t="shared" si="88"/>
        <v>OK</v>
      </c>
      <c r="Y425" s="193" t="str">
        <f t="shared" si="89"/>
        <v/>
      </c>
      <c r="Z425" s="193" t="str">
        <f t="shared" si="90"/>
        <v/>
      </c>
      <c r="AA425" s="397" t="str">
        <f t="shared" si="91"/>
        <v/>
      </c>
      <c r="AB425" s="257" t="str">
        <f t="shared" si="92"/>
        <v/>
      </c>
      <c r="AC425" s="257" t="str">
        <f t="shared" si="93"/>
        <v/>
      </c>
      <c r="AD425" s="193" t="str">
        <f t="shared" si="94"/>
        <v>CHECK DATES</v>
      </c>
      <c r="AE425" s="257" t="str">
        <f t="shared" si="95"/>
        <v/>
      </c>
      <c r="AF425" s="286">
        <v>0</v>
      </c>
      <c r="AG425" s="257">
        <f t="shared" si="96"/>
        <v>0</v>
      </c>
      <c r="AH425" s="257" t="str">
        <f t="shared" si="97"/>
        <v/>
      </c>
      <c r="AI425" s="257">
        <f t="shared" si="98"/>
        <v>0</v>
      </c>
    </row>
    <row r="426" spans="1:35" x14ac:dyDescent="0.3">
      <c r="A426" s="287">
        <v>414</v>
      </c>
      <c r="B426" s="156"/>
      <c r="C426" s="150"/>
      <c r="D426" s="152"/>
      <c r="E426" s="150"/>
      <c r="F426" s="150"/>
      <c r="G426" s="152"/>
      <c r="H426" s="154"/>
      <c r="I426" s="155"/>
      <c r="J426" s="159"/>
      <c r="K426" s="159"/>
      <c r="L426" s="337"/>
      <c r="M426" s="343" t="str">
        <f>IF(L426="","",LOOKUP(L426,'Work Programme'!$A$8:$A$207,'Work Programme'!$B$8:$B$207))</f>
        <v/>
      </c>
      <c r="N426" s="150"/>
      <c r="O426" s="151"/>
      <c r="P426" s="254" t="str">
        <f>IF(H426="","",VLOOKUP(H426,'Overview - Financial Statement'!$A$46:$B$60,2,FALSE))</f>
        <v/>
      </c>
      <c r="Q426" s="255" t="str">
        <f t="shared" si="85"/>
        <v/>
      </c>
      <c r="R426" s="153"/>
      <c r="S426" s="153"/>
      <c r="T426" s="238">
        <f t="shared" si="86"/>
        <v>0</v>
      </c>
      <c r="U426" s="193" t="s">
        <v>44</v>
      </c>
      <c r="V426" s="427"/>
      <c r="W426" s="193" t="str">
        <f t="shared" si="87"/>
        <v/>
      </c>
      <c r="X426" s="264" t="str">
        <f t="shared" si="88"/>
        <v>OK</v>
      </c>
      <c r="Y426" s="193" t="str">
        <f t="shared" si="89"/>
        <v/>
      </c>
      <c r="Z426" s="193" t="str">
        <f t="shared" si="90"/>
        <v/>
      </c>
      <c r="AA426" s="397" t="str">
        <f t="shared" si="91"/>
        <v/>
      </c>
      <c r="AB426" s="257" t="str">
        <f t="shared" si="92"/>
        <v/>
      </c>
      <c r="AC426" s="257" t="str">
        <f t="shared" si="93"/>
        <v/>
      </c>
      <c r="AD426" s="193" t="str">
        <f t="shared" si="94"/>
        <v>CHECK DATES</v>
      </c>
      <c r="AE426" s="257" t="str">
        <f t="shared" si="95"/>
        <v/>
      </c>
      <c r="AF426" s="286">
        <v>0</v>
      </c>
      <c r="AG426" s="257">
        <f t="shared" si="96"/>
        <v>0</v>
      </c>
      <c r="AH426" s="257" t="str">
        <f t="shared" si="97"/>
        <v/>
      </c>
      <c r="AI426" s="257">
        <f t="shared" si="98"/>
        <v>0</v>
      </c>
    </row>
    <row r="427" spans="1:35" x14ac:dyDescent="0.3">
      <c r="A427" s="287">
        <v>415</v>
      </c>
      <c r="B427" s="156"/>
      <c r="C427" s="150"/>
      <c r="D427" s="152"/>
      <c r="E427" s="150"/>
      <c r="F427" s="150"/>
      <c r="G427" s="152"/>
      <c r="H427" s="154"/>
      <c r="I427" s="155"/>
      <c r="J427" s="159"/>
      <c r="K427" s="159"/>
      <c r="L427" s="337"/>
      <c r="M427" s="343" t="str">
        <f>IF(L427="","",LOOKUP(L427,'Work Programme'!$A$8:$A$207,'Work Programme'!$B$8:$B$207))</f>
        <v/>
      </c>
      <c r="N427" s="150"/>
      <c r="O427" s="151"/>
      <c r="P427" s="254" t="str">
        <f>IF(H427="","",VLOOKUP(H427,'Overview - Financial Statement'!$A$46:$B$60,2,FALSE))</f>
        <v/>
      </c>
      <c r="Q427" s="255" t="str">
        <f t="shared" si="85"/>
        <v/>
      </c>
      <c r="R427" s="153"/>
      <c r="S427" s="153"/>
      <c r="T427" s="238">
        <f t="shared" si="86"/>
        <v>0</v>
      </c>
      <c r="U427" s="193" t="s">
        <v>44</v>
      </c>
      <c r="V427" s="427"/>
      <c r="W427" s="193" t="str">
        <f t="shared" si="87"/>
        <v/>
      </c>
      <c r="X427" s="264" t="str">
        <f t="shared" si="88"/>
        <v>OK</v>
      </c>
      <c r="Y427" s="193" t="str">
        <f t="shared" si="89"/>
        <v/>
      </c>
      <c r="Z427" s="193" t="str">
        <f t="shared" si="90"/>
        <v/>
      </c>
      <c r="AA427" s="397" t="str">
        <f t="shared" si="91"/>
        <v/>
      </c>
      <c r="AB427" s="257" t="str">
        <f t="shared" si="92"/>
        <v/>
      </c>
      <c r="AC427" s="257" t="str">
        <f t="shared" si="93"/>
        <v/>
      </c>
      <c r="AD427" s="193" t="str">
        <f t="shared" si="94"/>
        <v>CHECK DATES</v>
      </c>
      <c r="AE427" s="257" t="str">
        <f t="shared" si="95"/>
        <v/>
      </c>
      <c r="AF427" s="286">
        <v>0</v>
      </c>
      <c r="AG427" s="257">
        <f t="shared" si="96"/>
        <v>0</v>
      </c>
      <c r="AH427" s="257" t="str">
        <f t="shared" si="97"/>
        <v/>
      </c>
      <c r="AI427" s="257">
        <f t="shared" si="98"/>
        <v>0</v>
      </c>
    </row>
    <row r="428" spans="1:35" x14ac:dyDescent="0.3">
      <c r="A428" s="287">
        <v>416</v>
      </c>
      <c r="B428" s="156"/>
      <c r="C428" s="150"/>
      <c r="D428" s="152"/>
      <c r="E428" s="150"/>
      <c r="F428" s="150"/>
      <c r="G428" s="152"/>
      <c r="H428" s="154"/>
      <c r="I428" s="155"/>
      <c r="J428" s="159"/>
      <c r="K428" s="159"/>
      <c r="L428" s="337"/>
      <c r="M428" s="343" t="str">
        <f>IF(L428="","",LOOKUP(L428,'Work Programme'!$A$8:$A$207,'Work Programme'!$B$8:$B$207))</f>
        <v/>
      </c>
      <c r="N428" s="150"/>
      <c r="O428" s="151"/>
      <c r="P428" s="254" t="str">
        <f>IF(H428="","",VLOOKUP(H428,'Overview - Financial Statement'!$A$46:$B$60,2,FALSE))</f>
        <v/>
      </c>
      <c r="Q428" s="255" t="str">
        <f t="shared" si="85"/>
        <v/>
      </c>
      <c r="R428" s="153"/>
      <c r="S428" s="153"/>
      <c r="T428" s="238">
        <f t="shared" si="86"/>
        <v>0</v>
      </c>
      <c r="U428" s="193" t="s">
        <v>44</v>
      </c>
      <c r="V428" s="427"/>
      <c r="W428" s="193" t="str">
        <f t="shared" si="87"/>
        <v/>
      </c>
      <c r="X428" s="264" t="str">
        <f t="shared" si="88"/>
        <v>OK</v>
      </c>
      <c r="Y428" s="193" t="str">
        <f t="shared" si="89"/>
        <v/>
      </c>
      <c r="Z428" s="193" t="str">
        <f t="shared" si="90"/>
        <v/>
      </c>
      <c r="AA428" s="397" t="str">
        <f t="shared" si="91"/>
        <v/>
      </c>
      <c r="AB428" s="257" t="str">
        <f t="shared" si="92"/>
        <v/>
      </c>
      <c r="AC428" s="257" t="str">
        <f t="shared" si="93"/>
        <v/>
      </c>
      <c r="AD428" s="193" t="str">
        <f t="shared" si="94"/>
        <v>CHECK DATES</v>
      </c>
      <c r="AE428" s="257" t="str">
        <f t="shared" si="95"/>
        <v/>
      </c>
      <c r="AF428" s="286">
        <v>0</v>
      </c>
      <c r="AG428" s="257">
        <f t="shared" si="96"/>
        <v>0</v>
      </c>
      <c r="AH428" s="257" t="str">
        <f t="shared" si="97"/>
        <v/>
      </c>
      <c r="AI428" s="257">
        <f t="shared" si="98"/>
        <v>0</v>
      </c>
    </row>
    <row r="429" spans="1:35" x14ac:dyDescent="0.3">
      <c r="A429" s="287">
        <v>417</v>
      </c>
      <c r="B429" s="156"/>
      <c r="C429" s="150"/>
      <c r="D429" s="152"/>
      <c r="E429" s="150"/>
      <c r="F429" s="150"/>
      <c r="G429" s="152"/>
      <c r="H429" s="154"/>
      <c r="I429" s="155"/>
      <c r="J429" s="159"/>
      <c r="K429" s="159"/>
      <c r="L429" s="337"/>
      <c r="M429" s="343" t="str">
        <f>IF(L429="","",LOOKUP(L429,'Work Programme'!$A$8:$A$207,'Work Programme'!$B$8:$B$207))</f>
        <v/>
      </c>
      <c r="N429" s="150"/>
      <c r="O429" s="151"/>
      <c r="P429" s="254" t="str">
        <f>IF(H429="","",VLOOKUP(H429,'Overview - Financial Statement'!$A$46:$B$60,2,FALSE))</f>
        <v/>
      </c>
      <c r="Q429" s="255" t="str">
        <f t="shared" si="85"/>
        <v/>
      </c>
      <c r="R429" s="153"/>
      <c r="S429" s="153"/>
      <c r="T429" s="238">
        <f t="shared" si="86"/>
        <v>0</v>
      </c>
      <c r="U429" s="193" t="s">
        <v>44</v>
      </c>
      <c r="V429" s="427"/>
      <c r="W429" s="193" t="str">
        <f t="shared" si="87"/>
        <v/>
      </c>
      <c r="X429" s="264" t="str">
        <f t="shared" si="88"/>
        <v>OK</v>
      </c>
      <c r="Y429" s="193" t="str">
        <f t="shared" si="89"/>
        <v/>
      </c>
      <c r="Z429" s="193" t="str">
        <f t="shared" si="90"/>
        <v/>
      </c>
      <c r="AA429" s="397" t="str">
        <f t="shared" si="91"/>
        <v/>
      </c>
      <c r="AB429" s="257" t="str">
        <f t="shared" si="92"/>
        <v/>
      </c>
      <c r="AC429" s="257" t="str">
        <f t="shared" si="93"/>
        <v/>
      </c>
      <c r="AD429" s="193" t="str">
        <f t="shared" si="94"/>
        <v>CHECK DATES</v>
      </c>
      <c r="AE429" s="257" t="str">
        <f t="shared" si="95"/>
        <v/>
      </c>
      <c r="AF429" s="286">
        <v>0</v>
      </c>
      <c r="AG429" s="257">
        <f t="shared" si="96"/>
        <v>0</v>
      </c>
      <c r="AH429" s="257" t="str">
        <f t="shared" si="97"/>
        <v/>
      </c>
      <c r="AI429" s="257">
        <f t="shared" si="98"/>
        <v>0</v>
      </c>
    </row>
    <row r="430" spans="1:35" x14ac:dyDescent="0.3">
      <c r="A430" s="287">
        <v>418</v>
      </c>
      <c r="B430" s="156"/>
      <c r="C430" s="150"/>
      <c r="D430" s="152"/>
      <c r="E430" s="150"/>
      <c r="F430" s="150"/>
      <c r="G430" s="152"/>
      <c r="H430" s="154"/>
      <c r="I430" s="155"/>
      <c r="J430" s="159"/>
      <c r="K430" s="159"/>
      <c r="L430" s="337"/>
      <c r="M430" s="343" t="str">
        <f>IF(L430="","",LOOKUP(L430,'Work Programme'!$A$8:$A$207,'Work Programme'!$B$8:$B$207))</f>
        <v/>
      </c>
      <c r="N430" s="150"/>
      <c r="O430" s="151"/>
      <c r="P430" s="254" t="str">
        <f>IF(H430="","",VLOOKUP(H430,'Overview - Financial Statement'!$A$46:$B$60,2,FALSE))</f>
        <v/>
      </c>
      <c r="Q430" s="255" t="str">
        <f t="shared" si="85"/>
        <v/>
      </c>
      <c r="R430" s="153"/>
      <c r="S430" s="153"/>
      <c r="T430" s="238">
        <f t="shared" si="86"/>
        <v>0</v>
      </c>
      <c r="U430" s="193" t="s">
        <v>44</v>
      </c>
      <c r="V430" s="427"/>
      <c r="W430" s="193" t="str">
        <f t="shared" si="87"/>
        <v/>
      </c>
      <c r="X430" s="264" t="str">
        <f t="shared" si="88"/>
        <v>OK</v>
      </c>
      <c r="Y430" s="193" t="str">
        <f t="shared" si="89"/>
        <v/>
      </c>
      <c r="Z430" s="193" t="str">
        <f t="shared" si="90"/>
        <v/>
      </c>
      <c r="AA430" s="397" t="str">
        <f t="shared" si="91"/>
        <v/>
      </c>
      <c r="AB430" s="257" t="str">
        <f t="shared" si="92"/>
        <v/>
      </c>
      <c r="AC430" s="257" t="str">
        <f t="shared" si="93"/>
        <v/>
      </c>
      <c r="AD430" s="193" t="str">
        <f t="shared" si="94"/>
        <v>CHECK DATES</v>
      </c>
      <c r="AE430" s="257" t="str">
        <f t="shared" si="95"/>
        <v/>
      </c>
      <c r="AF430" s="286">
        <v>0</v>
      </c>
      <c r="AG430" s="257">
        <f t="shared" si="96"/>
        <v>0</v>
      </c>
      <c r="AH430" s="257" t="str">
        <f t="shared" si="97"/>
        <v/>
      </c>
      <c r="AI430" s="257">
        <f t="shared" si="98"/>
        <v>0</v>
      </c>
    </row>
    <row r="431" spans="1:35" x14ac:dyDescent="0.3">
      <c r="A431" s="287">
        <v>419</v>
      </c>
      <c r="B431" s="156"/>
      <c r="C431" s="150"/>
      <c r="D431" s="152"/>
      <c r="E431" s="150"/>
      <c r="F431" s="150"/>
      <c r="G431" s="152"/>
      <c r="H431" s="154"/>
      <c r="I431" s="155"/>
      <c r="J431" s="159"/>
      <c r="K431" s="159"/>
      <c r="L431" s="337"/>
      <c r="M431" s="343" t="str">
        <f>IF(L431="","",LOOKUP(L431,'Work Programme'!$A$8:$A$207,'Work Programme'!$B$8:$B$207))</f>
        <v/>
      </c>
      <c r="N431" s="150"/>
      <c r="O431" s="151"/>
      <c r="P431" s="254" t="str">
        <f>IF(H431="","",VLOOKUP(H431,'Overview - Financial Statement'!$A$46:$B$60,2,FALSE))</f>
        <v/>
      </c>
      <c r="Q431" s="255" t="str">
        <f t="shared" si="85"/>
        <v/>
      </c>
      <c r="R431" s="153"/>
      <c r="S431" s="153"/>
      <c r="T431" s="238">
        <f t="shared" si="86"/>
        <v>0</v>
      </c>
      <c r="U431" s="193" t="s">
        <v>44</v>
      </c>
      <c r="V431" s="427"/>
      <c r="W431" s="193" t="str">
        <f t="shared" si="87"/>
        <v/>
      </c>
      <c r="X431" s="264" t="str">
        <f t="shared" si="88"/>
        <v>OK</v>
      </c>
      <c r="Y431" s="193" t="str">
        <f t="shared" si="89"/>
        <v/>
      </c>
      <c r="Z431" s="193" t="str">
        <f t="shared" si="90"/>
        <v/>
      </c>
      <c r="AA431" s="397" t="str">
        <f t="shared" si="91"/>
        <v/>
      </c>
      <c r="AB431" s="257" t="str">
        <f t="shared" si="92"/>
        <v/>
      </c>
      <c r="AC431" s="257" t="str">
        <f t="shared" si="93"/>
        <v/>
      </c>
      <c r="AD431" s="193" t="str">
        <f t="shared" si="94"/>
        <v>CHECK DATES</v>
      </c>
      <c r="AE431" s="257" t="str">
        <f t="shared" si="95"/>
        <v/>
      </c>
      <c r="AF431" s="286">
        <v>0</v>
      </c>
      <c r="AG431" s="257">
        <f t="shared" si="96"/>
        <v>0</v>
      </c>
      <c r="AH431" s="257" t="str">
        <f t="shared" si="97"/>
        <v/>
      </c>
      <c r="AI431" s="257">
        <f t="shared" si="98"/>
        <v>0</v>
      </c>
    </row>
    <row r="432" spans="1:35" x14ac:dyDescent="0.3">
      <c r="A432" s="287">
        <v>420</v>
      </c>
      <c r="B432" s="156"/>
      <c r="C432" s="150"/>
      <c r="D432" s="152"/>
      <c r="E432" s="150"/>
      <c r="F432" s="150"/>
      <c r="G432" s="152"/>
      <c r="H432" s="154"/>
      <c r="I432" s="155"/>
      <c r="J432" s="159"/>
      <c r="K432" s="159"/>
      <c r="L432" s="337"/>
      <c r="M432" s="343" t="str">
        <f>IF(L432="","",LOOKUP(L432,'Work Programme'!$A$8:$A$207,'Work Programme'!$B$8:$B$207))</f>
        <v/>
      </c>
      <c r="N432" s="150"/>
      <c r="O432" s="151"/>
      <c r="P432" s="254" t="str">
        <f>IF(H432="","",VLOOKUP(H432,'Overview - Financial Statement'!$A$46:$B$60,2,FALSE))</f>
        <v/>
      </c>
      <c r="Q432" s="255" t="str">
        <f t="shared" si="85"/>
        <v/>
      </c>
      <c r="R432" s="153"/>
      <c r="S432" s="153"/>
      <c r="T432" s="238">
        <f t="shared" si="86"/>
        <v>0</v>
      </c>
      <c r="U432" s="193" t="s">
        <v>44</v>
      </c>
      <c r="V432" s="427"/>
      <c r="W432" s="193" t="str">
        <f t="shared" si="87"/>
        <v/>
      </c>
      <c r="X432" s="264" t="str">
        <f t="shared" si="88"/>
        <v>OK</v>
      </c>
      <c r="Y432" s="193" t="str">
        <f t="shared" si="89"/>
        <v/>
      </c>
      <c r="Z432" s="193" t="str">
        <f t="shared" si="90"/>
        <v/>
      </c>
      <c r="AA432" s="397" t="str">
        <f t="shared" si="91"/>
        <v/>
      </c>
      <c r="AB432" s="257" t="str">
        <f t="shared" si="92"/>
        <v/>
      </c>
      <c r="AC432" s="257" t="str">
        <f t="shared" si="93"/>
        <v/>
      </c>
      <c r="AD432" s="193" t="str">
        <f t="shared" si="94"/>
        <v>CHECK DATES</v>
      </c>
      <c r="AE432" s="257" t="str">
        <f t="shared" si="95"/>
        <v/>
      </c>
      <c r="AF432" s="286">
        <v>0</v>
      </c>
      <c r="AG432" s="257">
        <f t="shared" si="96"/>
        <v>0</v>
      </c>
      <c r="AH432" s="257" t="str">
        <f t="shared" si="97"/>
        <v/>
      </c>
      <c r="AI432" s="257">
        <f t="shared" si="98"/>
        <v>0</v>
      </c>
    </row>
    <row r="433" spans="1:35" x14ac:dyDescent="0.3">
      <c r="A433" s="287">
        <v>421</v>
      </c>
      <c r="B433" s="156"/>
      <c r="C433" s="150"/>
      <c r="D433" s="152"/>
      <c r="E433" s="150"/>
      <c r="F433" s="150"/>
      <c r="G433" s="152"/>
      <c r="H433" s="154"/>
      <c r="I433" s="155"/>
      <c r="J433" s="159"/>
      <c r="K433" s="159"/>
      <c r="L433" s="337"/>
      <c r="M433" s="343" t="str">
        <f>IF(L433="","",LOOKUP(L433,'Work Programme'!$A$8:$A$207,'Work Programme'!$B$8:$B$207))</f>
        <v/>
      </c>
      <c r="N433" s="150"/>
      <c r="O433" s="151"/>
      <c r="P433" s="254" t="str">
        <f>IF(H433="","",VLOOKUP(H433,'Overview - Financial Statement'!$A$46:$B$60,2,FALSE))</f>
        <v/>
      </c>
      <c r="Q433" s="255" t="str">
        <f t="shared" si="85"/>
        <v/>
      </c>
      <c r="R433" s="153"/>
      <c r="S433" s="153"/>
      <c r="T433" s="238">
        <f t="shared" si="86"/>
        <v>0</v>
      </c>
      <c r="U433" s="193" t="s">
        <v>44</v>
      </c>
      <c r="V433" s="427"/>
      <c r="W433" s="193" t="str">
        <f t="shared" si="87"/>
        <v/>
      </c>
      <c r="X433" s="264" t="str">
        <f t="shared" si="88"/>
        <v>OK</v>
      </c>
      <c r="Y433" s="193" t="str">
        <f t="shared" si="89"/>
        <v/>
      </c>
      <c r="Z433" s="193" t="str">
        <f t="shared" si="90"/>
        <v/>
      </c>
      <c r="AA433" s="397" t="str">
        <f t="shared" si="91"/>
        <v/>
      </c>
      <c r="AB433" s="257" t="str">
        <f t="shared" si="92"/>
        <v/>
      </c>
      <c r="AC433" s="257" t="str">
        <f t="shared" si="93"/>
        <v/>
      </c>
      <c r="AD433" s="193" t="str">
        <f t="shared" si="94"/>
        <v>CHECK DATES</v>
      </c>
      <c r="AE433" s="257" t="str">
        <f t="shared" si="95"/>
        <v/>
      </c>
      <c r="AF433" s="286">
        <v>0</v>
      </c>
      <c r="AG433" s="257">
        <f t="shared" si="96"/>
        <v>0</v>
      </c>
      <c r="AH433" s="257" t="str">
        <f t="shared" si="97"/>
        <v/>
      </c>
      <c r="AI433" s="257">
        <f t="shared" si="98"/>
        <v>0</v>
      </c>
    </row>
    <row r="434" spans="1:35" x14ac:dyDescent="0.3">
      <c r="A434" s="287">
        <v>422</v>
      </c>
      <c r="B434" s="156"/>
      <c r="C434" s="150"/>
      <c r="D434" s="152"/>
      <c r="E434" s="150"/>
      <c r="F434" s="150"/>
      <c r="G434" s="152"/>
      <c r="H434" s="154"/>
      <c r="I434" s="155"/>
      <c r="J434" s="159"/>
      <c r="K434" s="159"/>
      <c r="L434" s="337"/>
      <c r="M434" s="343" t="str">
        <f>IF(L434="","",LOOKUP(L434,'Work Programme'!$A$8:$A$207,'Work Programme'!$B$8:$B$207))</f>
        <v/>
      </c>
      <c r="N434" s="150"/>
      <c r="O434" s="151"/>
      <c r="P434" s="254" t="str">
        <f>IF(H434="","",VLOOKUP(H434,'Overview - Financial Statement'!$A$46:$B$60,2,FALSE))</f>
        <v/>
      </c>
      <c r="Q434" s="255" t="str">
        <f t="shared" si="85"/>
        <v/>
      </c>
      <c r="R434" s="153"/>
      <c r="S434" s="153"/>
      <c r="T434" s="238">
        <f t="shared" si="86"/>
        <v>0</v>
      </c>
      <c r="U434" s="193" t="s">
        <v>44</v>
      </c>
      <c r="V434" s="427"/>
      <c r="W434" s="193" t="str">
        <f t="shared" si="87"/>
        <v/>
      </c>
      <c r="X434" s="264" t="str">
        <f t="shared" si="88"/>
        <v>OK</v>
      </c>
      <c r="Y434" s="193" t="str">
        <f t="shared" si="89"/>
        <v/>
      </c>
      <c r="Z434" s="193" t="str">
        <f t="shared" si="90"/>
        <v/>
      </c>
      <c r="AA434" s="397" t="str">
        <f t="shared" si="91"/>
        <v/>
      </c>
      <c r="AB434" s="257" t="str">
        <f t="shared" si="92"/>
        <v/>
      </c>
      <c r="AC434" s="257" t="str">
        <f t="shared" si="93"/>
        <v/>
      </c>
      <c r="AD434" s="193" t="str">
        <f t="shared" si="94"/>
        <v>CHECK DATES</v>
      </c>
      <c r="AE434" s="257" t="str">
        <f t="shared" si="95"/>
        <v/>
      </c>
      <c r="AF434" s="286">
        <v>0</v>
      </c>
      <c r="AG434" s="257">
        <f t="shared" si="96"/>
        <v>0</v>
      </c>
      <c r="AH434" s="257" t="str">
        <f t="shared" si="97"/>
        <v/>
      </c>
      <c r="AI434" s="257">
        <f t="shared" si="98"/>
        <v>0</v>
      </c>
    </row>
    <row r="435" spans="1:35" x14ac:dyDescent="0.3">
      <c r="A435" s="287">
        <v>423</v>
      </c>
      <c r="B435" s="156"/>
      <c r="C435" s="150"/>
      <c r="D435" s="152"/>
      <c r="E435" s="150"/>
      <c r="F435" s="150"/>
      <c r="G435" s="152"/>
      <c r="H435" s="154"/>
      <c r="I435" s="155"/>
      <c r="J435" s="159"/>
      <c r="K435" s="159"/>
      <c r="L435" s="337"/>
      <c r="M435" s="343" t="str">
        <f>IF(L435="","",LOOKUP(L435,'Work Programme'!$A$8:$A$207,'Work Programme'!$B$8:$B$207))</f>
        <v/>
      </c>
      <c r="N435" s="150"/>
      <c r="O435" s="151"/>
      <c r="P435" s="254" t="str">
        <f>IF(H435="","",VLOOKUP(H435,'Overview - Financial Statement'!$A$46:$B$60,2,FALSE))</f>
        <v/>
      </c>
      <c r="Q435" s="255" t="str">
        <f t="shared" si="85"/>
        <v/>
      </c>
      <c r="R435" s="153"/>
      <c r="S435" s="153"/>
      <c r="T435" s="238">
        <f t="shared" si="86"/>
        <v>0</v>
      </c>
      <c r="U435" s="193" t="s">
        <v>44</v>
      </c>
      <c r="V435" s="427"/>
      <c r="W435" s="193" t="str">
        <f t="shared" si="87"/>
        <v/>
      </c>
      <c r="X435" s="264" t="str">
        <f t="shared" si="88"/>
        <v>OK</v>
      </c>
      <c r="Y435" s="193" t="str">
        <f t="shared" si="89"/>
        <v/>
      </c>
      <c r="Z435" s="193" t="str">
        <f t="shared" si="90"/>
        <v/>
      </c>
      <c r="AA435" s="397" t="str">
        <f t="shared" si="91"/>
        <v/>
      </c>
      <c r="AB435" s="257" t="str">
        <f t="shared" si="92"/>
        <v/>
      </c>
      <c r="AC435" s="257" t="str">
        <f t="shared" si="93"/>
        <v/>
      </c>
      <c r="AD435" s="193" t="str">
        <f t="shared" si="94"/>
        <v>CHECK DATES</v>
      </c>
      <c r="AE435" s="257" t="str">
        <f t="shared" si="95"/>
        <v/>
      </c>
      <c r="AF435" s="286">
        <v>0</v>
      </c>
      <c r="AG435" s="257">
        <f t="shared" si="96"/>
        <v>0</v>
      </c>
      <c r="AH435" s="257" t="str">
        <f t="shared" si="97"/>
        <v/>
      </c>
      <c r="AI435" s="257">
        <f t="shared" si="98"/>
        <v>0</v>
      </c>
    </row>
    <row r="436" spans="1:35" x14ac:dyDescent="0.3">
      <c r="A436" s="287">
        <v>424</v>
      </c>
      <c r="B436" s="156"/>
      <c r="C436" s="150"/>
      <c r="D436" s="152"/>
      <c r="E436" s="150"/>
      <c r="F436" s="150"/>
      <c r="G436" s="152"/>
      <c r="H436" s="154"/>
      <c r="I436" s="155"/>
      <c r="J436" s="159"/>
      <c r="K436" s="159"/>
      <c r="L436" s="337"/>
      <c r="M436" s="343" t="str">
        <f>IF(L436="","",LOOKUP(L436,'Work Programme'!$A$8:$A$207,'Work Programme'!$B$8:$B$207))</f>
        <v/>
      </c>
      <c r="N436" s="150"/>
      <c r="O436" s="151"/>
      <c r="P436" s="254" t="str">
        <f>IF(H436="","",VLOOKUP(H436,'Overview - Financial Statement'!$A$46:$B$60,2,FALSE))</f>
        <v/>
      </c>
      <c r="Q436" s="255" t="str">
        <f t="shared" si="85"/>
        <v/>
      </c>
      <c r="R436" s="153"/>
      <c r="S436" s="153"/>
      <c r="T436" s="238">
        <f t="shared" si="86"/>
        <v>0</v>
      </c>
      <c r="U436" s="193" t="s">
        <v>44</v>
      </c>
      <c r="V436" s="427"/>
      <c r="W436" s="193" t="str">
        <f t="shared" si="87"/>
        <v/>
      </c>
      <c r="X436" s="264" t="str">
        <f t="shared" si="88"/>
        <v>OK</v>
      </c>
      <c r="Y436" s="193" t="str">
        <f t="shared" si="89"/>
        <v/>
      </c>
      <c r="Z436" s="193" t="str">
        <f t="shared" si="90"/>
        <v/>
      </c>
      <c r="AA436" s="397" t="str">
        <f t="shared" si="91"/>
        <v/>
      </c>
      <c r="AB436" s="257" t="str">
        <f t="shared" si="92"/>
        <v/>
      </c>
      <c r="AC436" s="257" t="str">
        <f t="shared" si="93"/>
        <v/>
      </c>
      <c r="AD436" s="193" t="str">
        <f t="shared" si="94"/>
        <v>CHECK DATES</v>
      </c>
      <c r="AE436" s="257" t="str">
        <f t="shared" si="95"/>
        <v/>
      </c>
      <c r="AF436" s="286">
        <v>0</v>
      </c>
      <c r="AG436" s="257">
        <f t="shared" si="96"/>
        <v>0</v>
      </c>
      <c r="AH436" s="257" t="str">
        <f t="shared" si="97"/>
        <v/>
      </c>
      <c r="AI436" s="257">
        <f t="shared" si="98"/>
        <v>0</v>
      </c>
    </row>
    <row r="437" spans="1:35" x14ac:dyDescent="0.3">
      <c r="A437" s="287">
        <v>425</v>
      </c>
      <c r="B437" s="156"/>
      <c r="C437" s="150"/>
      <c r="D437" s="152"/>
      <c r="E437" s="150"/>
      <c r="F437" s="150"/>
      <c r="G437" s="152"/>
      <c r="H437" s="154"/>
      <c r="I437" s="155"/>
      <c r="J437" s="159"/>
      <c r="K437" s="159"/>
      <c r="L437" s="337"/>
      <c r="M437" s="343" t="str">
        <f>IF(L437="","",LOOKUP(L437,'Work Programme'!$A$8:$A$207,'Work Programme'!$B$8:$B$207))</f>
        <v/>
      </c>
      <c r="N437" s="150"/>
      <c r="O437" s="151"/>
      <c r="P437" s="254" t="str">
        <f>IF(H437="","",VLOOKUP(H437,'Overview - Financial Statement'!$A$46:$B$60,2,FALSE))</f>
        <v/>
      </c>
      <c r="Q437" s="255" t="str">
        <f t="shared" si="85"/>
        <v/>
      </c>
      <c r="R437" s="153"/>
      <c r="S437" s="153"/>
      <c r="T437" s="238">
        <f t="shared" si="86"/>
        <v>0</v>
      </c>
      <c r="U437" s="193" t="s">
        <v>44</v>
      </c>
      <c r="V437" s="427"/>
      <c r="W437" s="193" t="str">
        <f t="shared" si="87"/>
        <v/>
      </c>
      <c r="X437" s="264" t="str">
        <f t="shared" si="88"/>
        <v>OK</v>
      </c>
      <c r="Y437" s="193" t="str">
        <f t="shared" si="89"/>
        <v/>
      </c>
      <c r="Z437" s="193" t="str">
        <f t="shared" si="90"/>
        <v/>
      </c>
      <c r="AA437" s="397" t="str">
        <f t="shared" si="91"/>
        <v/>
      </c>
      <c r="AB437" s="257" t="str">
        <f t="shared" si="92"/>
        <v/>
      </c>
      <c r="AC437" s="257" t="str">
        <f t="shared" si="93"/>
        <v/>
      </c>
      <c r="AD437" s="193" t="str">
        <f t="shared" si="94"/>
        <v>CHECK DATES</v>
      </c>
      <c r="AE437" s="257" t="str">
        <f t="shared" si="95"/>
        <v/>
      </c>
      <c r="AF437" s="286">
        <v>0</v>
      </c>
      <c r="AG437" s="257">
        <f t="shared" si="96"/>
        <v>0</v>
      </c>
      <c r="AH437" s="257" t="str">
        <f t="shared" si="97"/>
        <v/>
      </c>
      <c r="AI437" s="257">
        <f t="shared" si="98"/>
        <v>0</v>
      </c>
    </row>
    <row r="438" spans="1:35" x14ac:dyDescent="0.3">
      <c r="A438" s="287">
        <v>426</v>
      </c>
      <c r="B438" s="156"/>
      <c r="C438" s="150"/>
      <c r="D438" s="152"/>
      <c r="E438" s="150"/>
      <c r="F438" s="150"/>
      <c r="G438" s="152"/>
      <c r="H438" s="154"/>
      <c r="I438" s="155"/>
      <c r="J438" s="159"/>
      <c r="K438" s="159"/>
      <c r="L438" s="337"/>
      <c r="M438" s="343" t="str">
        <f>IF(L438="","",LOOKUP(L438,'Work Programme'!$A$8:$A$207,'Work Programme'!$B$8:$B$207))</f>
        <v/>
      </c>
      <c r="N438" s="150"/>
      <c r="O438" s="151"/>
      <c r="P438" s="254" t="str">
        <f>IF(H438="","",VLOOKUP(H438,'Overview - Financial Statement'!$A$46:$B$60,2,FALSE))</f>
        <v/>
      </c>
      <c r="Q438" s="255" t="str">
        <f t="shared" si="85"/>
        <v/>
      </c>
      <c r="R438" s="153"/>
      <c r="S438" s="153"/>
      <c r="T438" s="238">
        <f t="shared" si="86"/>
        <v>0</v>
      </c>
      <c r="U438" s="193" t="s">
        <v>44</v>
      </c>
      <c r="V438" s="427"/>
      <c r="W438" s="193" t="str">
        <f t="shared" si="87"/>
        <v/>
      </c>
      <c r="X438" s="264" t="str">
        <f t="shared" si="88"/>
        <v>OK</v>
      </c>
      <c r="Y438" s="193" t="str">
        <f t="shared" si="89"/>
        <v/>
      </c>
      <c r="Z438" s="193" t="str">
        <f t="shared" si="90"/>
        <v/>
      </c>
      <c r="AA438" s="397" t="str">
        <f t="shared" si="91"/>
        <v/>
      </c>
      <c r="AB438" s="257" t="str">
        <f t="shared" si="92"/>
        <v/>
      </c>
      <c r="AC438" s="257" t="str">
        <f t="shared" si="93"/>
        <v/>
      </c>
      <c r="AD438" s="193" t="str">
        <f t="shared" si="94"/>
        <v>CHECK DATES</v>
      </c>
      <c r="AE438" s="257" t="str">
        <f t="shared" si="95"/>
        <v/>
      </c>
      <c r="AF438" s="286">
        <v>0</v>
      </c>
      <c r="AG438" s="257">
        <f t="shared" si="96"/>
        <v>0</v>
      </c>
      <c r="AH438" s="257" t="str">
        <f t="shared" si="97"/>
        <v/>
      </c>
      <c r="AI438" s="257">
        <f t="shared" si="98"/>
        <v>0</v>
      </c>
    </row>
    <row r="439" spans="1:35" x14ac:dyDescent="0.3">
      <c r="A439" s="287">
        <v>427</v>
      </c>
      <c r="B439" s="156"/>
      <c r="C439" s="150"/>
      <c r="D439" s="152"/>
      <c r="E439" s="150"/>
      <c r="F439" s="150"/>
      <c r="G439" s="152"/>
      <c r="H439" s="154"/>
      <c r="I439" s="155"/>
      <c r="J439" s="159"/>
      <c r="K439" s="159"/>
      <c r="L439" s="337"/>
      <c r="M439" s="343" t="str">
        <f>IF(L439="","",LOOKUP(L439,'Work Programme'!$A$8:$A$207,'Work Programme'!$B$8:$B$207))</f>
        <v/>
      </c>
      <c r="N439" s="150"/>
      <c r="O439" s="151"/>
      <c r="P439" s="254" t="str">
        <f>IF(H439="","",VLOOKUP(H439,'Overview - Financial Statement'!$A$46:$B$60,2,FALSE))</f>
        <v/>
      </c>
      <c r="Q439" s="255" t="str">
        <f t="shared" si="85"/>
        <v/>
      </c>
      <c r="R439" s="153"/>
      <c r="S439" s="153"/>
      <c r="T439" s="238">
        <f t="shared" si="86"/>
        <v>0</v>
      </c>
      <c r="U439" s="193" t="s">
        <v>44</v>
      </c>
      <c r="V439" s="427"/>
      <c r="W439" s="193" t="str">
        <f t="shared" si="87"/>
        <v/>
      </c>
      <c r="X439" s="264" t="str">
        <f t="shared" si="88"/>
        <v>OK</v>
      </c>
      <c r="Y439" s="193" t="str">
        <f t="shared" si="89"/>
        <v/>
      </c>
      <c r="Z439" s="193" t="str">
        <f t="shared" si="90"/>
        <v/>
      </c>
      <c r="AA439" s="397" t="str">
        <f t="shared" si="91"/>
        <v/>
      </c>
      <c r="AB439" s="257" t="str">
        <f t="shared" si="92"/>
        <v/>
      </c>
      <c r="AC439" s="257" t="str">
        <f t="shared" si="93"/>
        <v/>
      </c>
      <c r="AD439" s="193" t="str">
        <f t="shared" si="94"/>
        <v>CHECK DATES</v>
      </c>
      <c r="AE439" s="257" t="str">
        <f t="shared" si="95"/>
        <v/>
      </c>
      <c r="AF439" s="286">
        <v>0</v>
      </c>
      <c r="AG439" s="257">
        <f t="shared" si="96"/>
        <v>0</v>
      </c>
      <c r="AH439" s="257" t="str">
        <f t="shared" si="97"/>
        <v/>
      </c>
      <c r="AI439" s="257">
        <f t="shared" si="98"/>
        <v>0</v>
      </c>
    </row>
    <row r="440" spans="1:35" x14ac:dyDescent="0.3">
      <c r="A440" s="287">
        <v>428</v>
      </c>
      <c r="B440" s="156"/>
      <c r="C440" s="150"/>
      <c r="D440" s="152"/>
      <c r="E440" s="150"/>
      <c r="F440" s="150"/>
      <c r="G440" s="152"/>
      <c r="H440" s="154"/>
      <c r="I440" s="155"/>
      <c r="J440" s="159"/>
      <c r="K440" s="159"/>
      <c r="L440" s="337"/>
      <c r="M440" s="343" t="str">
        <f>IF(L440="","",LOOKUP(L440,'Work Programme'!$A$8:$A$207,'Work Programme'!$B$8:$B$207))</f>
        <v/>
      </c>
      <c r="N440" s="150"/>
      <c r="O440" s="151"/>
      <c r="P440" s="254" t="str">
        <f>IF(H440="","",VLOOKUP(H440,'Overview - Financial Statement'!$A$46:$B$60,2,FALSE))</f>
        <v/>
      </c>
      <c r="Q440" s="255" t="str">
        <f t="shared" si="85"/>
        <v/>
      </c>
      <c r="R440" s="153"/>
      <c r="S440" s="153"/>
      <c r="T440" s="238">
        <f t="shared" si="86"/>
        <v>0</v>
      </c>
      <c r="U440" s="193" t="s">
        <v>44</v>
      </c>
      <c r="V440" s="427"/>
      <c r="W440" s="193" t="str">
        <f t="shared" si="87"/>
        <v/>
      </c>
      <c r="X440" s="264" t="str">
        <f t="shared" si="88"/>
        <v>OK</v>
      </c>
      <c r="Y440" s="193" t="str">
        <f t="shared" si="89"/>
        <v/>
      </c>
      <c r="Z440" s="193" t="str">
        <f t="shared" si="90"/>
        <v/>
      </c>
      <c r="AA440" s="397" t="str">
        <f t="shared" si="91"/>
        <v/>
      </c>
      <c r="AB440" s="257" t="str">
        <f t="shared" si="92"/>
        <v/>
      </c>
      <c r="AC440" s="257" t="str">
        <f t="shared" si="93"/>
        <v/>
      </c>
      <c r="AD440" s="193" t="str">
        <f t="shared" si="94"/>
        <v>CHECK DATES</v>
      </c>
      <c r="AE440" s="257" t="str">
        <f t="shared" si="95"/>
        <v/>
      </c>
      <c r="AF440" s="286">
        <v>0</v>
      </c>
      <c r="AG440" s="257">
        <f t="shared" si="96"/>
        <v>0</v>
      </c>
      <c r="AH440" s="257" t="str">
        <f t="shared" si="97"/>
        <v/>
      </c>
      <c r="AI440" s="257">
        <f t="shared" si="98"/>
        <v>0</v>
      </c>
    </row>
    <row r="441" spans="1:35" x14ac:dyDescent="0.3">
      <c r="A441" s="287">
        <v>429</v>
      </c>
      <c r="B441" s="156"/>
      <c r="C441" s="150"/>
      <c r="D441" s="152"/>
      <c r="E441" s="150"/>
      <c r="F441" s="150"/>
      <c r="G441" s="152"/>
      <c r="H441" s="154"/>
      <c r="I441" s="155"/>
      <c r="J441" s="159"/>
      <c r="K441" s="159"/>
      <c r="L441" s="337"/>
      <c r="M441" s="343" t="str">
        <f>IF(L441="","",LOOKUP(L441,'Work Programme'!$A$8:$A$207,'Work Programme'!$B$8:$B$207))</f>
        <v/>
      </c>
      <c r="N441" s="150"/>
      <c r="O441" s="151"/>
      <c r="P441" s="254" t="str">
        <f>IF(H441="","",VLOOKUP(H441,'Overview - Financial Statement'!$A$46:$B$60,2,FALSE))</f>
        <v/>
      </c>
      <c r="Q441" s="255" t="str">
        <f t="shared" si="85"/>
        <v/>
      </c>
      <c r="R441" s="153"/>
      <c r="S441" s="153"/>
      <c r="T441" s="238">
        <f t="shared" si="86"/>
        <v>0</v>
      </c>
      <c r="U441" s="193" t="s">
        <v>44</v>
      </c>
      <c r="V441" s="427"/>
      <c r="W441" s="193" t="str">
        <f t="shared" si="87"/>
        <v/>
      </c>
      <c r="X441" s="264" t="str">
        <f t="shared" si="88"/>
        <v>OK</v>
      </c>
      <c r="Y441" s="193" t="str">
        <f t="shared" si="89"/>
        <v/>
      </c>
      <c r="Z441" s="193" t="str">
        <f t="shared" si="90"/>
        <v/>
      </c>
      <c r="AA441" s="397" t="str">
        <f t="shared" si="91"/>
        <v/>
      </c>
      <c r="AB441" s="257" t="str">
        <f t="shared" si="92"/>
        <v/>
      </c>
      <c r="AC441" s="257" t="str">
        <f t="shared" si="93"/>
        <v/>
      </c>
      <c r="AD441" s="193" t="str">
        <f t="shared" si="94"/>
        <v>CHECK DATES</v>
      </c>
      <c r="AE441" s="257" t="str">
        <f t="shared" si="95"/>
        <v/>
      </c>
      <c r="AF441" s="286">
        <v>0</v>
      </c>
      <c r="AG441" s="257">
        <f t="shared" si="96"/>
        <v>0</v>
      </c>
      <c r="AH441" s="257" t="str">
        <f t="shared" si="97"/>
        <v/>
      </c>
      <c r="AI441" s="257">
        <f t="shared" si="98"/>
        <v>0</v>
      </c>
    </row>
    <row r="442" spans="1:35" x14ac:dyDescent="0.3">
      <c r="A442" s="287">
        <v>430</v>
      </c>
      <c r="B442" s="156"/>
      <c r="C442" s="150"/>
      <c r="D442" s="152"/>
      <c r="E442" s="150"/>
      <c r="F442" s="150"/>
      <c r="G442" s="152"/>
      <c r="H442" s="154"/>
      <c r="I442" s="155"/>
      <c r="J442" s="159"/>
      <c r="K442" s="159"/>
      <c r="L442" s="337"/>
      <c r="M442" s="343" t="str">
        <f>IF(L442="","",LOOKUP(L442,'Work Programme'!$A$8:$A$207,'Work Programme'!$B$8:$B$207))</f>
        <v/>
      </c>
      <c r="N442" s="150"/>
      <c r="O442" s="151"/>
      <c r="P442" s="254" t="str">
        <f>IF(H442="","",VLOOKUP(H442,'Overview - Financial Statement'!$A$46:$B$60,2,FALSE))</f>
        <v/>
      </c>
      <c r="Q442" s="255" t="str">
        <f t="shared" si="85"/>
        <v/>
      </c>
      <c r="R442" s="153"/>
      <c r="S442" s="153"/>
      <c r="T442" s="238">
        <f t="shared" si="86"/>
        <v>0</v>
      </c>
      <c r="U442" s="193" t="s">
        <v>44</v>
      </c>
      <c r="V442" s="427"/>
      <c r="W442" s="193" t="str">
        <f t="shared" si="87"/>
        <v/>
      </c>
      <c r="X442" s="264" t="str">
        <f t="shared" si="88"/>
        <v>OK</v>
      </c>
      <c r="Y442" s="193" t="str">
        <f t="shared" si="89"/>
        <v/>
      </c>
      <c r="Z442" s="193" t="str">
        <f t="shared" si="90"/>
        <v/>
      </c>
      <c r="AA442" s="397" t="str">
        <f t="shared" si="91"/>
        <v/>
      </c>
      <c r="AB442" s="257" t="str">
        <f t="shared" si="92"/>
        <v/>
      </c>
      <c r="AC442" s="257" t="str">
        <f t="shared" si="93"/>
        <v/>
      </c>
      <c r="AD442" s="193" t="str">
        <f t="shared" si="94"/>
        <v>CHECK DATES</v>
      </c>
      <c r="AE442" s="257" t="str">
        <f t="shared" si="95"/>
        <v/>
      </c>
      <c r="AF442" s="286">
        <v>0</v>
      </c>
      <c r="AG442" s="257">
        <f t="shared" si="96"/>
        <v>0</v>
      </c>
      <c r="AH442" s="257" t="str">
        <f t="shared" si="97"/>
        <v/>
      </c>
      <c r="AI442" s="257">
        <f t="shared" si="98"/>
        <v>0</v>
      </c>
    </row>
    <row r="443" spans="1:35" x14ac:dyDescent="0.3">
      <c r="A443" s="287">
        <v>431</v>
      </c>
      <c r="B443" s="156"/>
      <c r="C443" s="150"/>
      <c r="D443" s="152"/>
      <c r="E443" s="150"/>
      <c r="F443" s="150"/>
      <c r="G443" s="152"/>
      <c r="H443" s="154"/>
      <c r="I443" s="155"/>
      <c r="J443" s="159"/>
      <c r="K443" s="159"/>
      <c r="L443" s="337"/>
      <c r="M443" s="343" t="str">
        <f>IF(L443="","",LOOKUP(L443,'Work Programme'!$A$8:$A$207,'Work Programme'!$B$8:$B$207))</f>
        <v/>
      </c>
      <c r="N443" s="150"/>
      <c r="O443" s="151"/>
      <c r="P443" s="254" t="str">
        <f>IF(H443="","",VLOOKUP(H443,'Overview - Financial Statement'!$A$46:$B$60,2,FALSE))</f>
        <v/>
      </c>
      <c r="Q443" s="255" t="str">
        <f t="shared" si="85"/>
        <v/>
      </c>
      <c r="R443" s="153"/>
      <c r="S443" s="153"/>
      <c r="T443" s="238">
        <f t="shared" si="86"/>
        <v>0</v>
      </c>
      <c r="U443" s="193" t="s">
        <v>44</v>
      </c>
      <c r="V443" s="427"/>
      <c r="W443" s="193" t="str">
        <f t="shared" si="87"/>
        <v/>
      </c>
      <c r="X443" s="264" t="str">
        <f t="shared" si="88"/>
        <v>OK</v>
      </c>
      <c r="Y443" s="193" t="str">
        <f t="shared" si="89"/>
        <v/>
      </c>
      <c r="Z443" s="193" t="str">
        <f t="shared" si="90"/>
        <v/>
      </c>
      <c r="AA443" s="397" t="str">
        <f t="shared" si="91"/>
        <v/>
      </c>
      <c r="AB443" s="257" t="str">
        <f t="shared" si="92"/>
        <v/>
      </c>
      <c r="AC443" s="257" t="str">
        <f t="shared" si="93"/>
        <v/>
      </c>
      <c r="AD443" s="193" t="str">
        <f t="shared" si="94"/>
        <v>CHECK DATES</v>
      </c>
      <c r="AE443" s="257" t="str">
        <f t="shared" si="95"/>
        <v/>
      </c>
      <c r="AF443" s="286">
        <v>0</v>
      </c>
      <c r="AG443" s="257">
        <f t="shared" si="96"/>
        <v>0</v>
      </c>
      <c r="AH443" s="257" t="str">
        <f t="shared" si="97"/>
        <v/>
      </c>
      <c r="AI443" s="257">
        <f t="shared" si="98"/>
        <v>0</v>
      </c>
    </row>
    <row r="444" spans="1:35" x14ac:dyDescent="0.3">
      <c r="A444" s="287">
        <v>432</v>
      </c>
      <c r="B444" s="156"/>
      <c r="C444" s="150"/>
      <c r="D444" s="152"/>
      <c r="E444" s="150"/>
      <c r="F444" s="150"/>
      <c r="G444" s="152"/>
      <c r="H444" s="154"/>
      <c r="I444" s="155"/>
      <c r="J444" s="159"/>
      <c r="K444" s="159"/>
      <c r="L444" s="337"/>
      <c r="M444" s="343" t="str">
        <f>IF(L444="","",LOOKUP(L444,'Work Programme'!$A$8:$A$207,'Work Programme'!$B$8:$B$207))</f>
        <v/>
      </c>
      <c r="N444" s="150"/>
      <c r="O444" s="151"/>
      <c r="P444" s="254" t="str">
        <f>IF(H444="","",VLOOKUP(H444,'Overview - Financial Statement'!$A$46:$B$60,2,FALSE))</f>
        <v/>
      </c>
      <c r="Q444" s="255" t="str">
        <f t="shared" si="85"/>
        <v/>
      </c>
      <c r="R444" s="153"/>
      <c r="S444" s="153"/>
      <c r="T444" s="238">
        <f t="shared" si="86"/>
        <v>0</v>
      </c>
      <c r="U444" s="193" t="s">
        <v>44</v>
      </c>
      <c r="V444" s="427"/>
      <c r="W444" s="193" t="str">
        <f t="shared" si="87"/>
        <v/>
      </c>
      <c r="X444" s="264" t="str">
        <f t="shared" si="88"/>
        <v>OK</v>
      </c>
      <c r="Y444" s="193" t="str">
        <f t="shared" si="89"/>
        <v/>
      </c>
      <c r="Z444" s="193" t="str">
        <f t="shared" si="90"/>
        <v/>
      </c>
      <c r="AA444" s="397" t="str">
        <f t="shared" si="91"/>
        <v/>
      </c>
      <c r="AB444" s="257" t="str">
        <f t="shared" si="92"/>
        <v/>
      </c>
      <c r="AC444" s="257" t="str">
        <f t="shared" si="93"/>
        <v/>
      </c>
      <c r="AD444" s="193" t="str">
        <f t="shared" si="94"/>
        <v>CHECK DATES</v>
      </c>
      <c r="AE444" s="257" t="str">
        <f t="shared" si="95"/>
        <v/>
      </c>
      <c r="AF444" s="286">
        <v>0</v>
      </c>
      <c r="AG444" s="257">
        <f t="shared" si="96"/>
        <v>0</v>
      </c>
      <c r="AH444" s="257" t="str">
        <f t="shared" si="97"/>
        <v/>
      </c>
      <c r="AI444" s="257">
        <f t="shared" si="98"/>
        <v>0</v>
      </c>
    </row>
    <row r="445" spans="1:35" x14ac:dyDescent="0.3">
      <c r="A445" s="287">
        <v>433</v>
      </c>
      <c r="B445" s="156"/>
      <c r="C445" s="150"/>
      <c r="D445" s="152"/>
      <c r="E445" s="150"/>
      <c r="F445" s="150"/>
      <c r="G445" s="152"/>
      <c r="H445" s="154"/>
      <c r="I445" s="155"/>
      <c r="J445" s="159"/>
      <c r="K445" s="159"/>
      <c r="L445" s="337"/>
      <c r="M445" s="343" t="str">
        <f>IF(L445="","",LOOKUP(L445,'Work Programme'!$A$8:$A$207,'Work Programme'!$B$8:$B$207))</f>
        <v/>
      </c>
      <c r="N445" s="150"/>
      <c r="O445" s="151"/>
      <c r="P445" s="254" t="str">
        <f>IF(H445="","",VLOOKUP(H445,'Overview - Financial Statement'!$A$46:$B$60,2,FALSE))</f>
        <v/>
      </c>
      <c r="Q445" s="255" t="str">
        <f t="shared" si="85"/>
        <v/>
      </c>
      <c r="R445" s="153"/>
      <c r="S445" s="153"/>
      <c r="T445" s="238">
        <f t="shared" si="86"/>
        <v>0</v>
      </c>
      <c r="U445" s="193" t="s">
        <v>44</v>
      </c>
      <c r="V445" s="427"/>
      <c r="W445" s="193" t="str">
        <f t="shared" si="87"/>
        <v/>
      </c>
      <c r="X445" s="264" t="str">
        <f t="shared" si="88"/>
        <v>OK</v>
      </c>
      <c r="Y445" s="193" t="str">
        <f t="shared" si="89"/>
        <v/>
      </c>
      <c r="Z445" s="193" t="str">
        <f t="shared" si="90"/>
        <v/>
      </c>
      <c r="AA445" s="397" t="str">
        <f t="shared" si="91"/>
        <v/>
      </c>
      <c r="AB445" s="257" t="str">
        <f t="shared" si="92"/>
        <v/>
      </c>
      <c r="AC445" s="257" t="str">
        <f t="shared" si="93"/>
        <v/>
      </c>
      <c r="AD445" s="193" t="str">
        <f t="shared" si="94"/>
        <v>CHECK DATES</v>
      </c>
      <c r="AE445" s="257" t="str">
        <f t="shared" si="95"/>
        <v/>
      </c>
      <c r="AF445" s="286">
        <v>0</v>
      </c>
      <c r="AG445" s="257">
        <f t="shared" si="96"/>
        <v>0</v>
      </c>
      <c r="AH445" s="257" t="str">
        <f t="shared" si="97"/>
        <v/>
      </c>
      <c r="AI445" s="257">
        <f t="shared" si="98"/>
        <v>0</v>
      </c>
    </row>
    <row r="446" spans="1:35" x14ac:dyDescent="0.3">
      <c r="A446" s="287">
        <v>434</v>
      </c>
      <c r="B446" s="156"/>
      <c r="C446" s="150"/>
      <c r="D446" s="152"/>
      <c r="E446" s="150"/>
      <c r="F446" s="150"/>
      <c r="G446" s="152"/>
      <c r="H446" s="154"/>
      <c r="I446" s="155"/>
      <c r="J446" s="159"/>
      <c r="K446" s="159"/>
      <c r="L446" s="337"/>
      <c r="M446" s="343" t="str">
        <f>IF(L446="","",LOOKUP(L446,'Work Programme'!$A$8:$A$207,'Work Programme'!$B$8:$B$207))</f>
        <v/>
      </c>
      <c r="N446" s="150"/>
      <c r="O446" s="151"/>
      <c r="P446" s="254" t="str">
        <f>IF(H446="","",VLOOKUP(H446,'Overview - Financial Statement'!$A$46:$B$60,2,FALSE))</f>
        <v/>
      </c>
      <c r="Q446" s="255" t="str">
        <f t="shared" si="85"/>
        <v/>
      </c>
      <c r="R446" s="153"/>
      <c r="S446" s="153"/>
      <c r="T446" s="238">
        <f t="shared" si="86"/>
        <v>0</v>
      </c>
      <c r="U446" s="193" t="s">
        <v>44</v>
      </c>
      <c r="V446" s="427"/>
      <c r="W446" s="193" t="str">
        <f t="shared" si="87"/>
        <v/>
      </c>
      <c r="X446" s="264" t="str">
        <f t="shared" si="88"/>
        <v>OK</v>
      </c>
      <c r="Y446" s="193" t="str">
        <f t="shared" si="89"/>
        <v/>
      </c>
      <c r="Z446" s="193" t="str">
        <f t="shared" si="90"/>
        <v/>
      </c>
      <c r="AA446" s="397" t="str">
        <f t="shared" si="91"/>
        <v/>
      </c>
      <c r="AB446" s="257" t="str">
        <f t="shared" si="92"/>
        <v/>
      </c>
      <c r="AC446" s="257" t="str">
        <f t="shared" si="93"/>
        <v/>
      </c>
      <c r="AD446" s="193" t="str">
        <f t="shared" si="94"/>
        <v>CHECK DATES</v>
      </c>
      <c r="AE446" s="257" t="str">
        <f t="shared" si="95"/>
        <v/>
      </c>
      <c r="AF446" s="286">
        <v>0</v>
      </c>
      <c r="AG446" s="257">
        <f t="shared" si="96"/>
        <v>0</v>
      </c>
      <c r="AH446" s="257" t="str">
        <f t="shared" si="97"/>
        <v/>
      </c>
      <c r="AI446" s="257">
        <f t="shared" si="98"/>
        <v>0</v>
      </c>
    </row>
    <row r="447" spans="1:35" x14ac:dyDescent="0.3">
      <c r="A447" s="287">
        <v>435</v>
      </c>
      <c r="B447" s="156"/>
      <c r="C447" s="150"/>
      <c r="D447" s="152"/>
      <c r="E447" s="150"/>
      <c r="F447" s="150"/>
      <c r="G447" s="152"/>
      <c r="H447" s="154"/>
      <c r="I447" s="155"/>
      <c r="J447" s="159"/>
      <c r="K447" s="159"/>
      <c r="L447" s="337"/>
      <c r="M447" s="343" t="str">
        <f>IF(L447="","",LOOKUP(L447,'Work Programme'!$A$8:$A$207,'Work Programme'!$B$8:$B$207))</f>
        <v/>
      </c>
      <c r="N447" s="150"/>
      <c r="O447" s="151"/>
      <c r="P447" s="254" t="str">
        <f>IF(H447="","",VLOOKUP(H447,'Overview - Financial Statement'!$A$46:$B$60,2,FALSE))</f>
        <v/>
      </c>
      <c r="Q447" s="255" t="str">
        <f t="shared" si="85"/>
        <v/>
      </c>
      <c r="R447" s="153"/>
      <c r="S447" s="153"/>
      <c r="T447" s="238">
        <f t="shared" si="86"/>
        <v>0</v>
      </c>
      <c r="U447" s="193" t="s">
        <v>44</v>
      </c>
      <c r="V447" s="427"/>
      <c r="W447" s="193" t="str">
        <f t="shared" si="87"/>
        <v/>
      </c>
      <c r="X447" s="264" t="str">
        <f t="shared" si="88"/>
        <v>OK</v>
      </c>
      <c r="Y447" s="193" t="str">
        <f t="shared" si="89"/>
        <v/>
      </c>
      <c r="Z447" s="193" t="str">
        <f t="shared" si="90"/>
        <v/>
      </c>
      <c r="AA447" s="397" t="str">
        <f t="shared" si="91"/>
        <v/>
      </c>
      <c r="AB447" s="257" t="str">
        <f t="shared" si="92"/>
        <v/>
      </c>
      <c r="AC447" s="257" t="str">
        <f t="shared" si="93"/>
        <v/>
      </c>
      <c r="AD447" s="193" t="str">
        <f t="shared" si="94"/>
        <v>CHECK DATES</v>
      </c>
      <c r="AE447" s="257" t="str">
        <f t="shared" si="95"/>
        <v/>
      </c>
      <c r="AF447" s="286">
        <v>0</v>
      </c>
      <c r="AG447" s="257">
        <f t="shared" si="96"/>
        <v>0</v>
      </c>
      <c r="AH447" s="257" t="str">
        <f t="shared" si="97"/>
        <v/>
      </c>
      <c r="AI447" s="257">
        <f t="shared" si="98"/>
        <v>0</v>
      </c>
    </row>
    <row r="448" spans="1:35" x14ac:dyDescent="0.3">
      <c r="A448" s="287">
        <v>436</v>
      </c>
      <c r="B448" s="156"/>
      <c r="C448" s="150"/>
      <c r="D448" s="152"/>
      <c r="E448" s="150"/>
      <c r="F448" s="150"/>
      <c r="G448" s="152"/>
      <c r="H448" s="154"/>
      <c r="I448" s="155"/>
      <c r="J448" s="159"/>
      <c r="K448" s="159"/>
      <c r="L448" s="337"/>
      <c r="M448" s="343" t="str">
        <f>IF(L448="","",LOOKUP(L448,'Work Programme'!$A$8:$A$207,'Work Programme'!$B$8:$B$207))</f>
        <v/>
      </c>
      <c r="N448" s="150"/>
      <c r="O448" s="151"/>
      <c r="P448" s="254" t="str">
        <f>IF(H448="","",VLOOKUP(H448,'Overview - Financial Statement'!$A$46:$B$60,2,FALSE))</f>
        <v/>
      </c>
      <c r="Q448" s="255" t="str">
        <f t="shared" si="85"/>
        <v/>
      </c>
      <c r="R448" s="153"/>
      <c r="S448" s="153"/>
      <c r="T448" s="238">
        <f t="shared" si="86"/>
        <v>0</v>
      </c>
      <c r="U448" s="193" t="s">
        <v>44</v>
      </c>
      <c r="V448" s="427"/>
      <c r="W448" s="193" t="str">
        <f t="shared" si="87"/>
        <v/>
      </c>
      <c r="X448" s="264" t="str">
        <f t="shared" si="88"/>
        <v>OK</v>
      </c>
      <c r="Y448" s="193" t="str">
        <f t="shared" si="89"/>
        <v/>
      </c>
      <c r="Z448" s="193" t="str">
        <f t="shared" si="90"/>
        <v/>
      </c>
      <c r="AA448" s="397" t="str">
        <f t="shared" si="91"/>
        <v/>
      </c>
      <c r="AB448" s="257" t="str">
        <f t="shared" si="92"/>
        <v/>
      </c>
      <c r="AC448" s="257" t="str">
        <f t="shared" si="93"/>
        <v/>
      </c>
      <c r="AD448" s="193" t="str">
        <f t="shared" si="94"/>
        <v>CHECK DATES</v>
      </c>
      <c r="AE448" s="257" t="str">
        <f t="shared" si="95"/>
        <v/>
      </c>
      <c r="AF448" s="286">
        <v>0</v>
      </c>
      <c r="AG448" s="257">
        <f t="shared" si="96"/>
        <v>0</v>
      </c>
      <c r="AH448" s="257" t="str">
        <f t="shared" si="97"/>
        <v/>
      </c>
      <c r="AI448" s="257">
        <f t="shared" si="98"/>
        <v>0</v>
      </c>
    </row>
    <row r="449" spans="1:35" x14ac:dyDescent="0.3">
      <c r="A449" s="287">
        <v>437</v>
      </c>
      <c r="B449" s="156"/>
      <c r="C449" s="150"/>
      <c r="D449" s="152"/>
      <c r="E449" s="150"/>
      <c r="F449" s="150"/>
      <c r="G449" s="152"/>
      <c r="H449" s="154"/>
      <c r="I449" s="155"/>
      <c r="J449" s="159"/>
      <c r="K449" s="159"/>
      <c r="L449" s="337"/>
      <c r="M449" s="343" t="str">
        <f>IF(L449="","",LOOKUP(L449,'Work Programme'!$A$8:$A$207,'Work Programme'!$B$8:$B$207))</f>
        <v/>
      </c>
      <c r="N449" s="150"/>
      <c r="O449" s="151"/>
      <c r="P449" s="254" t="str">
        <f>IF(H449="","",VLOOKUP(H449,'Overview - Financial Statement'!$A$46:$B$60,2,FALSE))</f>
        <v/>
      </c>
      <c r="Q449" s="255" t="str">
        <f t="shared" si="85"/>
        <v/>
      </c>
      <c r="R449" s="153"/>
      <c r="S449" s="153"/>
      <c r="T449" s="238">
        <f t="shared" si="86"/>
        <v>0</v>
      </c>
      <c r="U449" s="193" t="s">
        <v>44</v>
      </c>
      <c r="V449" s="427"/>
      <c r="W449" s="193" t="str">
        <f t="shared" si="87"/>
        <v/>
      </c>
      <c r="X449" s="264" t="str">
        <f t="shared" si="88"/>
        <v>OK</v>
      </c>
      <c r="Y449" s="193" t="str">
        <f t="shared" si="89"/>
        <v/>
      </c>
      <c r="Z449" s="193" t="str">
        <f t="shared" si="90"/>
        <v/>
      </c>
      <c r="AA449" s="397" t="str">
        <f t="shared" si="91"/>
        <v/>
      </c>
      <c r="AB449" s="257" t="str">
        <f t="shared" si="92"/>
        <v/>
      </c>
      <c r="AC449" s="257" t="str">
        <f t="shared" si="93"/>
        <v/>
      </c>
      <c r="AD449" s="193" t="str">
        <f t="shared" si="94"/>
        <v>CHECK DATES</v>
      </c>
      <c r="AE449" s="257" t="str">
        <f t="shared" si="95"/>
        <v/>
      </c>
      <c r="AF449" s="286">
        <v>0</v>
      </c>
      <c r="AG449" s="257">
        <f t="shared" si="96"/>
        <v>0</v>
      </c>
      <c r="AH449" s="257" t="str">
        <f t="shared" si="97"/>
        <v/>
      </c>
      <c r="AI449" s="257">
        <f t="shared" si="98"/>
        <v>0</v>
      </c>
    </row>
    <row r="450" spans="1:35" x14ac:dyDescent="0.3">
      <c r="A450" s="287">
        <v>438</v>
      </c>
      <c r="B450" s="156"/>
      <c r="C450" s="150"/>
      <c r="D450" s="152"/>
      <c r="E450" s="150"/>
      <c r="F450" s="150"/>
      <c r="G450" s="152"/>
      <c r="H450" s="154"/>
      <c r="I450" s="155"/>
      <c r="J450" s="159"/>
      <c r="K450" s="159"/>
      <c r="L450" s="337"/>
      <c r="M450" s="343" t="str">
        <f>IF(L450="","",LOOKUP(L450,'Work Programme'!$A$8:$A$207,'Work Programme'!$B$8:$B$207))</f>
        <v/>
      </c>
      <c r="N450" s="150"/>
      <c r="O450" s="151"/>
      <c r="P450" s="254" t="str">
        <f>IF(H450="","",VLOOKUP(H450,'Overview - Financial Statement'!$A$46:$B$60,2,FALSE))</f>
        <v/>
      </c>
      <c r="Q450" s="255" t="str">
        <f t="shared" si="85"/>
        <v/>
      </c>
      <c r="R450" s="153"/>
      <c r="S450" s="153"/>
      <c r="T450" s="238">
        <f t="shared" si="86"/>
        <v>0</v>
      </c>
      <c r="U450" s="193" t="s">
        <v>44</v>
      </c>
      <c r="V450" s="427"/>
      <c r="W450" s="193" t="str">
        <f t="shared" si="87"/>
        <v/>
      </c>
      <c r="X450" s="264" t="str">
        <f t="shared" si="88"/>
        <v>OK</v>
      </c>
      <c r="Y450" s="193" t="str">
        <f t="shared" si="89"/>
        <v/>
      </c>
      <c r="Z450" s="193" t="str">
        <f t="shared" si="90"/>
        <v/>
      </c>
      <c r="AA450" s="397" t="str">
        <f t="shared" si="91"/>
        <v/>
      </c>
      <c r="AB450" s="257" t="str">
        <f t="shared" si="92"/>
        <v/>
      </c>
      <c r="AC450" s="257" t="str">
        <f t="shared" si="93"/>
        <v/>
      </c>
      <c r="AD450" s="193" t="str">
        <f t="shared" si="94"/>
        <v>CHECK DATES</v>
      </c>
      <c r="AE450" s="257" t="str">
        <f t="shared" si="95"/>
        <v/>
      </c>
      <c r="AF450" s="286">
        <v>0</v>
      </c>
      <c r="AG450" s="257">
        <f t="shared" si="96"/>
        <v>0</v>
      </c>
      <c r="AH450" s="257" t="str">
        <f t="shared" si="97"/>
        <v/>
      </c>
      <c r="AI450" s="257">
        <f t="shared" si="98"/>
        <v>0</v>
      </c>
    </row>
    <row r="451" spans="1:35" x14ac:dyDescent="0.3">
      <c r="A451" s="287">
        <v>439</v>
      </c>
      <c r="B451" s="156"/>
      <c r="C451" s="150"/>
      <c r="D451" s="152"/>
      <c r="E451" s="150"/>
      <c r="F451" s="150"/>
      <c r="G451" s="152"/>
      <c r="H451" s="154"/>
      <c r="I451" s="155"/>
      <c r="J451" s="159"/>
      <c r="K451" s="159"/>
      <c r="L451" s="337"/>
      <c r="M451" s="343" t="str">
        <f>IF(L451="","",LOOKUP(L451,'Work Programme'!$A$8:$A$207,'Work Programme'!$B$8:$B$207))</f>
        <v/>
      </c>
      <c r="N451" s="150"/>
      <c r="O451" s="151"/>
      <c r="P451" s="254" t="str">
        <f>IF(H451="","",VLOOKUP(H451,'Overview - Financial Statement'!$A$46:$B$60,2,FALSE))</f>
        <v/>
      </c>
      <c r="Q451" s="255" t="str">
        <f t="shared" si="85"/>
        <v/>
      </c>
      <c r="R451" s="153"/>
      <c r="S451" s="153"/>
      <c r="T451" s="238">
        <f t="shared" si="86"/>
        <v>0</v>
      </c>
      <c r="U451" s="193" t="s">
        <v>44</v>
      </c>
      <c r="V451" s="427"/>
      <c r="W451" s="193" t="str">
        <f t="shared" si="87"/>
        <v/>
      </c>
      <c r="X451" s="264" t="str">
        <f t="shared" si="88"/>
        <v>OK</v>
      </c>
      <c r="Y451" s="193" t="str">
        <f t="shared" si="89"/>
        <v/>
      </c>
      <c r="Z451" s="193" t="str">
        <f t="shared" si="90"/>
        <v/>
      </c>
      <c r="AA451" s="397" t="str">
        <f t="shared" si="91"/>
        <v/>
      </c>
      <c r="AB451" s="257" t="str">
        <f t="shared" si="92"/>
        <v/>
      </c>
      <c r="AC451" s="257" t="str">
        <f t="shared" si="93"/>
        <v/>
      </c>
      <c r="AD451" s="193" t="str">
        <f t="shared" si="94"/>
        <v>CHECK DATES</v>
      </c>
      <c r="AE451" s="257" t="str">
        <f t="shared" si="95"/>
        <v/>
      </c>
      <c r="AF451" s="286">
        <v>0</v>
      </c>
      <c r="AG451" s="257">
        <f t="shared" si="96"/>
        <v>0</v>
      </c>
      <c r="AH451" s="257" t="str">
        <f t="shared" si="97"/>
        <v/>
      </c>
      <c r="AI451" s="257">
        <f t="shared" si="98"/>
        <v>0</v>
      </c>
    </row>
    <row r="452" spans="1:35" x14ac:dyDescent="0.3">
      <c r="A452" s="287">
        <v>440</v>
      </c>
      <c r="B452" s="156"/>
      <c r="C452" s="150"/>
      <c r="D452" s="152"/>
      <c r="E452" s="150"/>
      <c r="F452" s="150"/>
      <c r="G452" s="152"/>
      <c r="H452" s="154"/>
      <c r="I452" s="155"/>
      <c r="J452" s="159"/>
      <c r="K452" s="159"/>
      <c r="L452" s="337"/>
      <c r="M452" s="343" t="str">
        <f>IF(L452="","",LOOKUP(L452,'Work Programme'!$A$8:$A$207,'Work Programme'!$B$8:$B$207))</f>
        <v/>
      </c>
      <c r="N452" s="150"/>
      <c r="O452" s="151"/>
      <c r="P452" s="254" t="str">
        <f>IF(H452="","",VLOOKUP(H452,'Overview - Financial Statement'!$A$46:$B$60,2,FALSE))</f>
        <v/>
      </c>
      <c r="Q452" s="255" t="str">
        <f t="shared" si="85"/>
        <v/>
      </c>
      <c r="R452" s="153"/>
      <c r="S452" s="153"/>
      <c r="T452" s="238">
        <f t="shared" si="86"/>
        <v>0</v>
      </c>
      <c r="U452" s="193" t="s">
        <v>44</v>
      </c>
      <c r="V452" s="427"/>
      <c r="W452" s="193" t="str">
        <f t="shared" si="87"/>
        <v/>
      </c>
      <c r="X452" s="264" t="str">
        <f t="shared" si="88"/>
        <v>OK</v>
      </c>
      <c r="Y452" s="193" t="str">
        <f t="shared" si="89"/>
        <v/>
      </c>
      <c r="Z452" s="193" t="str">
        <f t="shared" si="90"/>
        <v/>
      </c>
      <c r="AA452" s="397" t="str">
        <f t="shared" si="91"/>
        <v/>
      </c>
      <c r="AB452" s="257" t="str">
        <f t="shared" si="92"/>
        <v/>
      </c>
      <c r="AC452" s="257" t="str">
        <f t="shared" si="93"/>
        <v/>
      </c>
      <c r="AD452" s="193" t="str">
        <f t="shared" si="94"/>
        <v>CHECK DATES</v>
      </c>
      <c r="AE452" s="257" t="str">
        <f t="shared" si="95"/>
        <v/>
      </c>
      <c r="AF452" s="286">
        <v>0</v>
      </c>
      <c r="AG452" s="257">
        <f t="shared" si="96"/>
        <v>0</v>
      </c>
      <c r="AH452" s="257" t="str">
        <f t="shared" si="97"/>
        <v/>
      </c>
      <c r="AI452" s="257">
        <f t="shared" si="98"/>
        <v>0</v>
      </c>
    </row>
    <row r="453" spans="1:35" x14ac:dyDescent="0.3">
      <c r="A453" s="287">
        <v>441</v>
      </c>
      <c r="B453" s="156"/>
      <c r="C453" s="150"/>
      <c r="D453" s="152"/>
      <c r="E453" s="150"/>
      <c r="F453" s="150"/>
      <c r="G453" s="152"/>
      <c r="H453" s="154"/>
      <c r="I453" s="155"/>
      <c r="J453" s="159"/>
      <c r="K453" s="159"/>
      <c r="L453" s="337"/>
      <c r="M453" s="343" t="str">
        <f>IF(L453="","",LOOKUP(L453,'Work Programme'!$A$8:$A$207,'Work Programme'!$B$8:$B$207))</f>
        <v/>
      </c>
      <c r="N453" s="150"/>
      <c r="O453" s="151"/>
      <c r="P453" s="254" t="str">
        <f>IF(H453="","",VLOOKUP(H453,'Overview - Financial Statement'!$A$46:$B$60,2,FALSE))</f>
        <v/>
      </c>
      <c r="Q453" s="255" t="str">
        <f t="shared" si="85"/>
        <v/>
      </c>
      <c r="R453" s="153"/>
      <c r="S453" s="153"/>
      <c r="T453" s="238">
        <f t="shared" si="86"/>
        <v>0</v>
      </c>
      <c r="U453" s="193" t="s">
        <v>44</v>
      </c>
      <c r="V453" s="427"/>
      <c r="W453" s="193" t="str">
        <f t="shared" si="87"/>
        <v/>
      </c>
      <c r="X453" s="264" t="str">
        <f t="shared" si="88"/>
        <v>OK</v>
      </c>
      <c r="Y453" s="193" t="str">
        <f t="shared" si="89"/>
        <v/>
      </c>
      <c r="Z453" s="193" t="str">
        <f t="shared" si="90"/>
        <v/>
      </c>
      <c r="AA453" s="397" t="str">
        <f t="shared" si="91"/>
        <v/>
      </c>
      <c r="AB453" s="257" t="str">
        <f t="shared" si="92"/>
        <v/>
      </c>
      <c r="AC453" s="257" t="str">
        <f t="shared" si="93"/>
        <v/>
      </c>
      <c r="AD453" s="193" t="str">
        <f t="shared" si="94"/>
        <v>CHECK DATES</v>
      </c>
      <c r="AE453" s="257" t="str">
        <f t="shared" si="95"/>
        <v/>
      </c>
      <c r="AF453" s="286">
        <v>0</v>
      </c>
      <c r="AG453" s="257">
        <f t="shared" si="96"/>
        <v>0</v>
      </c>
      <c r="AH453" s="257" t="str">
        <f t="shared" si="97"/>
        <v/>
      </c>
      <c r="AI453" s="257">
        <f t="shared" si="98"/>
        <v>0</v>
      </c>
    </row>
    <row r="454" spans="1:35" x14ac:dyDescent="0.3">
      <c r="A454" s="287">
        <v>442</v>
      </c>
      <c r="B454" s="156"/>
      <c r="C454" s="150"/>
      <c r="D454" s="152"/>
      <c r="E454" s="150"/>
      <c r="F454" s="150"/>
      <c r="G454" s="152"/>
      <c r="H454" s="154"/>
      <c r="I454" s="155"/>
      <c r="J454" s="159"/>
      <c r="K454" s="159"/>
      <c r="L454" s="337"/>
      <c r="M454" s="343" t="str">
        <f>IF(L454="","",LOOKUP(L454,'Work Programme'!$A$8:$A$207,'Work Programme'!$B$8:$B$207))</f>
        <v/>
      </c>
      <c r="N454" s="150"/>
      <c r="O454" s="151"/>
      <c r="P454" s="254" t="str">
        <f>IF(H454="","",VLOOKUP(H454,'Overview - Financial Statement'!$A$46:$B$60,2,FALSE))</f>
        <v/>
      </c>
      <c r="Q454" s="255" t="str">
        <f t="shared" si="85"/>
        <v/>
      </c>
      <c r="R454" s="153"/>
      <c r="S454" s="153"/>
      <c r="T454" s="238">
        <f t="shared" si="86"/>
        <v>0</v>
      </c>
      <c r="U454" s="193" t="s">
        <v>44</v>
      </c>
      <c r="V454" s="427"/>
      <c r="W454" s="193" t="str">
        <f t="shared" si="87"/>
        <v/>
      </c>
      <c r="X454" s="264" t="str">
        <f t="shared" si="88"/>
        <v>OK</v>
      </c>
      <c r="Y454" s="193" t="str">
        <f t="shared" si="89"/>
        <v/>
      </c>
      <c r="Z454" s="193" t="str">
        <f t="shared" si="90"/>
        <v/>
      </c>
      <c r="AA454" s="397" t="str">
        <f t="shared" si="91"/>
        <v/>
      </c>
      <c r="AB454" s="257" t="str">
        <f t="shared" si="92"/>
        <v/>
      </c>
      <c r="AC454" s="257" t="str">
        <f t="shared" si="93"/>
        <v/>
      </c>
      <c r="AD454" s="193" t="str">
        <f t="shared" si="94"/>
        <v>CHECK DATES</v>
      </c>
      <c r="AE454" s="257" t="str">
        <f t="shared" si="95"/>
        <v/>
      </c>
      <c r="AF454" s="286">
        <v>0</v>
      </c>
      <c r="AG454" s="257">
        <f t="shared" si="96"/>
        <v>0</v>
      </c>
      <c r="AH454" s="257" t="str">
        <f t="shared" si="97"/>
        <v/>
      </c>
      <c r="AI454" s="257">
        <f t="shared" si="98"/>
        <v>0</v>
      </c>
    </row>
    <row r="455" spans="1:35" x14ac:dyDescent="0.3">
      <c r="A455" s="287">
        <v>443</v>
      </c>
      <c r="B455" s="156"/>
      <c r="C455" s="150"/>
      <c r="D455" s="152"/>
      <c r="E455" s="150"/>
      <c r="F455" s="150"/>
      <c r="G455" s="152"/>
      <c r="H455" s="154"/>
      <c r="I455" s="155"/>
      <c r="J455" s="159"/>
      <c r="K455" s="159"/>
      <c r="L455" s="337"/>
      <c r="M455" s="343" t="str">
        <f>IF(L455="","",LOOKUP(L455,'Work Programme'!$A$8:$A$207,'Work Programme'!$B$8:$B$207))</f>
        <v/>
      </c>
      <c r="N455" s="150"/>
      <c r="O455" s="151"/>
      <c r="P455" s="254" t="str">
        <f>IF(H455="","",VLOOKUP(H455,'Overview - Financial Statement'!$A$46:$B$60,2,FALSE))</f>
        <v/>
      </c>
      <c r="Q455" s="255" t="str">
        <f t="shared" si="85"/>
        <v/>
      </c>
      <c r="R455" s="153"/>
      <c r="S455" s="153"/>
      <c r="T455" s="238">
        <f t="shared" si="86"/>
        <v>0</v>
      </c>
      <c r="U455" s="193" t="s">
        <v>44</v>
      </c>
      <c r="V455" s="427"/>
      <c r="W455" s="193" t="str">
        <f t="shared" si="87"/>
        <v/>
      </c>
      <c r="X455" s="264" t="str">
        <f t="shared" si="88"/>
        <v>OK</v>
      </c>
      <c r="Y455" s="193" t="str">
        <f t="shared" si="89"/>
        <v/>
      </c>
      <c r="Z455" s="193" t="str">
        <f t="shared" si="90"/>
        <v/>
      </c>
      <c r="AA455" s="397" t="str">
        <f t="shared" si="91"/>
        <v/>
      </c>
      <c r="AB455" s="257" t="str">
        <f t="shared" si="92"/>
        <v/>
      </c>
      <c r="AC455" s="257" t="str">
        <f t="shared" si="93"/>
        <v/>
      </c>
      <c r="AD455" s="193" t="str">
        <f t="shared" si="94"/>
        <v>CHECK DATES</v>
      </c>
      <c r="AE455" s="257" t="str">
        <f t="shared" si="95"/>
        <v/>
      </c>
      <c r="AF455" s="286">
        <v>0</v>
      </c>
      <c r="AG455" s="257">
        <f t="shared" si="96"/>
        <v>0</v>
      </c>
      <c r="AH455" s="257" t="str">
        <f t="shared" si="97"/>
        <v/>
      </c>
      <c r="AI455" s="257">
        <f t="shared" si="98"/>
        <v>0</v>
      </c>
    </row>
    <row r="456" spans="1:35" x14ac:dyDescent="0.3">
      <c r="A456" s="287">
        <v>444</v>
      </c>
      <c r="B456" s="156"/>
      <c r="C456" s="150"/>
      <c r="D456" s="152"/>
      <c r="E456" s="150"/>
      <c r="F456" s="150"/>
      <c r="G456" s="152"/>
      <c r="H456" s="154"/>
      <c r="I456" s="155"/>
      <c r="J456" s="159"/>
      <c r="K456" s="159"/>
      <c r="L456" s="337"/>
      <c r="M456" s="343" t="str">
        <f>IF(L456="","",LOOKUP(L456,'Work Programme'!$A$8:$A$207,'Work Programme'!$B$8:$B$207))</f>
        <v/>
      </c>
      <c r="N456" s="150"/>
      <c r="O456" s="151"/>
      <c r="P456" s="254" t="str">
        <f>IF(H456="","",VLOOKUP(H456,'Overview - Financial Statement'!$A$46:$B$60,2,FALSE))</f>
        <v/>
      </c>
      <c r="Q456" s="255" t="str">
        <f t="shared" si="85"/>
        <v/>
      </c>
      <c r="R456" s="153"/>
      <c r="S456" s="153"/>
      <c r="T456" s="238">
        <f t="shared" si="86"/>
        <v>0</v>
      </c>
      <c r="U456" s="193" t="s">
        <v>44</v>
      </c>
      <c r="V456" s="427"/>
      <c r="W456" s="193" t="str">
        <f t="shared" si="87"/>
        <v/>
      </c>
      <c r="X456" s="264" t="str">
        <f t="shared" si="88"/>
        <v>OK</v>
      </c>
      <c r="Y456" s="193" t="str">
        <f t="shared" si="89"/>
        <v/>
      </c>
      <c r="Z456" s="193" t="str">
        <f t="shared" si="90"/>
        <v/>
      </c>
      <c r="AA456" s="397" t="str">
        <f t="shared" si="91"/>
        <v/>
      </c>
      <c r="AB456" s="257" t="str">
        <f t="shared" si="92"/>
        <v/>
      </c>
      <c r="AC456" s="257" t="str">
        <f t="shared" si="93"/>
        <v/>
      </c>
      <c r="AD456" s="193" t="str">
        <f t="shared" si="94"/>
        <v>CHECK DATES</v>
      </c>
      <c r="AE456" s="257" t="str">
        <f t="shared" si="95"/>
        <v/>
      </c>
      <c r="AF456" s="286">
        <v>0</v>
      </c>
      <c r="AG456" s="257">
        <f t="shared" si="96"/>
        <v>0</v>
      </c>
      <c r="AH456" s="257" t="str">
        <f t="shared" si="97"/>
        <v/>
      </c>
      <c r="AI456" s="257">
        <f t="shared" si="98"/>
        <v>0</v>
      </c>
    </row>
    <row r="457" spans="1:35" x14ac:dyDescent="0.3">
      <c r="A457" s="287">
        <v>445</v>
      </c>
      <c r="B457" s="156"/>
      <c r="C457" s="150"/>
      <c r="D457" s="152"/>
      <c r="E457" s="150"/>
      <c r="F457" s="150"/>
      <c r="G457" s="152"/>
      <c r="H457" s="154"/>
      <c r="I457" s="155"/>
      <c r="J457" s="159"/>
      <c r="K457" s="159"/>
      <c r="L457" s="337"/>
      <c r="M457" s="343" t="str">
        <f>IF(L457="","",LOOKUP(L457,'Work Programme'!$A$8:$A$207,'Work Programme'!$B$8:$B$207))</f>
        <v/>
      </c>
      <c r="N457" s="150"/>
      <c r="O457" s="151"/>
      <c r="P457" s="254" t="str">
        <f>IF(H457="","",VLOOKUP(H457,'Overview - Financial Statement'!$A$46:$B$60,2,FALSE))</f>
        <v/>
      </c>
      <c r="Q457" s="255" t="str">
        <f t="shared" si="85"/>
        <v/>
      </c>
      <c r="R457" s="153"/>
      <c r="S457" s="153"/>
      <c r="T457" s="238">
        <f t="shared" si="86"/>
        <v>0</v>
      </c>
      <c r="U457" s="193" t="s">
        <v>44</v>
      </c>
      <c r="V457" s="427"/>
      <c r="W457" s="193" t="str">
        <f t="shared" si="87"/>
        <v/>
      </c>
      <c r="X457" s="264" t="str">
        <f t="shared" si="88"/>
        <v>OK</v>
      </c>
      <c r="Y457" s="193" t="str">
        <f t="shared" si="89"/>
        <v/>
      </c>
      <c r="Z457" s="193" t="str">
        <f t="shared" si="90"/>
        <v/>
      </c>
      <c r="AA457" s="397" t="str">
        <f t="shared" si="91"/>
        <v/>
      </c>
      <c r="AB457" s="257" t="str">
        <f t="shared" si="92"/>
        <v/>
      </c>
      <c r="AC457" s="257" t="str">
        <f t="shared" si="93"/>
        <v/>
      </c>
      <c r="AD457" s="193" t="str">
        <f t="shared" si="94"/>
        <v>CHECK DATES</v>
      </c>
      <c r="AE457" s="257" t="str">
        <f t="shared" si="95"/>
        <v/>
      </c>
      <c r="AF457" s="286">
        <v>0</v>
      </c>
      <c r="AG457" s="257">
        <f t="shared" si="96"/>
        <v>0</v>
      </c>
      <c r="AH457" s="257" t="str">
        <f t="shared" si="97"/>
        <v/>
      </c>
      <c r="AI457" s="257">
        <f t="shared" si="98"/>
        <v>0</v>
      </c>
    </row>
    <row r="458" spans="1:35" x14ac:dyDescent="0.3">
      <c r="A458" s="287">
        <v>446</v>
      </c>
      <c r="B458" s="156"/>
      <c r="C458" s="150"/>
      <c r="D458" s="152"/>
      <c r="E458" s="150"/>
      <c r="F458" s="150"/>
      <c r="G458" s="152"/>
      <c r="H458" s="154"/>
      <c r="I458" s="155"/>
      <c r="J458" s="159"/>
      <c r="K458" s="159"/>
      <c r="L458" s="337"/>
      <c r="M458" s="343" t="str">
        <f>IF(L458="","",LOOKUP(L458,'Work Programme'!$A$8:$A$207,'Work Programme'!$B$8:$B$207))</f>
        <v/>
      </c>
      <c r="N458" s="150"/>
      <c r="O458" s="151"/>
      <c r="P458" s="254" t="str">
        <f>IF(H458="","",VLOOKUP(H458,'Overview - Financial Statement'!$A$46:$B$60,2,FALSE))</f>
        <v/>
      </c>
      <c r="Q458" s="255" t="str">
        <f t="shared" si="85"/>
        <v/>
      </c>
      <c r="R458" s="153"/>
      <c r="S458" s="153"/>
      <c r="T458" s="238">
        <f t="shared" si="86"/>
        <v>0</v>
      </c>
      <c r="U458" s="193" t="s">
        <v>44</v>
      </c>
      <c r="V458" s="427"/>
      <c r="W458" s="193" t="str">
        <f t="shared" si="87"/>
        <v/>
      </c>
      <c r="X458" s="264" t="str">
        <f t="shared" si="88"/>
        <v>OK</v>
      </c>
      <c r="Y458" s="193" t="str">
        <f t="shared" si="89"/>
        <v/>
      </c>
      <c r="Z458" s="193" t="str">
        <f t="shared" si="90"/>
        <v/>
      </c>
      <c r="AA458" s="397" t="str">
        <f t="shared" si="91"/>
        <v/>
      </c>
      <c r="AB458" s="257" t="str">
        <f t="shared" si="92"/>
        <v/>
      </c>
      <c r="AC458" s="257" t="str">
        <f t="shared" si="93"/>
        <v/>
      </c>
      <c r="AD458" s="193" t="str">
        <f t="shared" si="94"/>
        <v>CHECK DATES</v>
      </c>
      <c r="AE458" s="257" t="str">
        <f t="shared" si="95"/>
        <v/>
      </c>
      <c r="AF458" s="286">
        <v>0</v>
      </c>
      <c r="AG458" s="257">
        <f t="shared" si="96"/>
        <v>0</v>
      </c>
      <c r="AH458" s="257" t="str">
        <f t="shared" si="97"/>
        <v/>
      </c>
      <c r="AI458" s="257">
        <f t="shared" si="98"/>
        <v>0</v>
      </c>
    </row>
    <row r="459" spans="1:35" x14ac:dyDescent="0.3">
      <c r="A459" s="287">
        <v>447</v>
      </c>
      <c r="B459" s="156"/>
      <c r="C459" s="150"/>
      <c r="D459" s="152"/>
      <c r="E459" s="150"/>
      <c r="F459" s="150"/>
      <c r="G459" s="152"/>
      <c r="H459" s="154"/>
      <c r="I459" s="155"/>
      <c r="J459" s="159"/>
      <c r="K459" s="159"/>
      <c r="L459" s="337"/>
      <c r="M459" s="343" t="str">
        <f>IF(L459="","",LOOKUP(L459,'Work Programme'!$A$8:$A$207,'Work Programme'!$B$8:$B$207))</f>
        <v/>
      </c>
      <c r="N459" s="150"/>
      <c r="O459" s="151"/>
      <c r="P459" s="254" t="str">
        <f>IF(H459="","",VLOOKUP(H459,'Overview - Financial Statement'!$A$46:$B$60,2,FALSE))</f>
        <v/>
      </c>
      <c r="Q459" s="255" t="str">
        <f t="shared" si="85"/>
        <v/>
      </c>
      <c r="R459" s="153"/>
      <c r="S459" s="153"/>
      <c r="T459" s="238">
        <f t="shared" si="86"/>
        <v>0</v>
      </c>
      <c r="U459" s="193" t="s">
        <v>44</v>
      </c>
      <c r="V459" s="427"/>
      <c r="W459" s="193" t="str">
        <f t="shared" si="87"/>
        <v/>
      </c>
      <c r="X459" s="264" t="str">
        <f t="shared" si="88"/>
        <v>OK</v>
      </c>
      <c r="Y459" s="193" t="str">
        <f t="shared" si="89"/>
        <v/>
      </c>
      <c r="Z459" s="193" t="str">
        <f t="shared" si="90"/>
        <v/>
      </c>
      <c r="AA459" s="397" t="str">
        <f t="shared" si="91"/>
        <v/>
      </c>
      <c r="AB459" s="257" t="str">
        <f t="shared" si="92"/>
        <v/>
      </c>
      <c r="AC459" s="257" t="str">
        <f t="shared" si="93"/>
        <v/>
      </c>
      <c r="AD459" s="193" t="str">
        <f t="shared" si="94"/>
        <v>CHECK DATES</v>
      </c>
      <c r="AE459" s="257" t="str">
        <f t="shared" si="95"/>
        <v/>
      </c>
      <c r="AF459" s="286">
        <v>0</v>
      </c>
      <c r="AG459" s="257">
        <f t="shared" si="96"/>
        <v>0</v>
      </c>
      <c r="AH459" s="257" t="str">
        <f t="shared" si="97"/>
        <v/>
      </c>
      <c r="AI459" s="257">
        <f t="shared" si="98"/>
        <v>0</v>
      </c>
    </row>
    <row r="460" spans="1:35" x14ac:dyDescent="0.3">
      <c r="A460" s="287">
        <v>448</v>
      </c>
      <c r="B460" s="156"/>
      <c r="C460" s="150"/>
      <c r="D460" s="152"/>
      <c r="E460" s="150"/>
      <c r="F460" s="150"/>
      <c r="G460" s="152"/>
      <c r="H460" s="154"/>
      <c r="I460" s="155"/>
      <c r="J460" s="159"/>
      <c r="K460" s="159"/>
      <c r="L460" s="337"/>
      <c r="M460" s="343" t="str">
        <f>IF(L460="","",LOOKUP(L460,'Work Programme'!$A$8:$A$207,'Work Programme'!$B$8:$B$207))</f>
        <v/>
      </c>
      <c r="N460" s="150"/>
      <c r="O460" s="151"/>
      <c r="P460" s="254" t="str">
        <f>IF(H460="","",VLOOKUP(H460,'Overview - Financial Statement'!$A$46:$B$60,2,FALSE))</f>
        <v/>
      </c>
      <c r="Q460" s="255" t="str">
        <f t="shared" si="85"/>
        <v/>
      </c>
      <c r="R460" s="153"/>
      <c r="S460" s="153"/>
      <c r="T460" s="238">
        <f t="shared" si="86"/>
        <v>0</v>
      </c>
      <c r="U460" s="193" t="s">
        <v>44</v>
      </c>
      <c r="V460" s="427"/>
      <c r="W460" s="193" t="str">
        <f t="shared" si="87"/>
        <v/>
      </c>
      <c r="X460" s="264" t="str">
        <f t="shared" si="88"/>
        <v>OK</v>
      </c>
      <c r="Y460" s="193" t="str">
        <f t="shared" si="89"/>
        <v/>
      </c>
      <c r="Z460" s="193" t="str">
        <f t="shared" si="90"/>
        <v/>
      </c>
      <c r="AA460" s="397" t="str">
        <f t="shared" si="91"/>
        <v/>
      </c>
      <c r="AB460" s="257" t="str">
        <f t="shared" si="92"/>
        <v/>
      </c>
      <c r="AC460" s="257" t="str">
        <f t="shared" si="93"/>
        <v/>
      </c>
      <c r="AD460" s="193" t="str">
        <f t="shared" si="94"/>
        <v>CHECK DATES</v>
      </c>
      <c r="AE460" s="257" t="str">
        <f t="shared" si="95"/>
        <v/>
      </c>
      <c r="AF460" s="286">
        <v>0</v>
      </c>
      <c r="AG460" s="257">
        <f t="shared" si="96"/>
        <v>0</v>
      </c>
      <c r="AH460" s="257" t="str">
        <f t="shared" si="97"/>
        <v/>
      </c>
      <c r="AI460" s="257">
        <f t="shared" si="98"/>
        <v>0</v>
      </c>
    </row>
    <row r="461" spans="1:35" x14ac:dyDescent="0.3">
      <c r="A461" s="287">
        <v>449</v>
      </c>
      <c r="B461" s="156"/>
      <c r="C461" s="150"/>
      <c r="D461" s="152"/>
      <c r="E461" s="150"/>
      <c r="F461" s="150"/>
      <c r="G461" s="152"/>
      <c r="H461" s="154"/>
      <c r="I461" s="155"/>
      <c r="J461" s="159"/>
      <c r="K461" s="159"/>
      <c r="L461" s="337"/>
      <c r="M461" s="343" t="str">
        <f>IF(L461="","",LOOKUP(L461,'Work Programme'!$A$8:$A$207,'Work Programme'!$B$8:$B$207))</f>
        <v/>
      </c>
      <c r="N461" s="150"/>
      <c r="O461" s="151"/>
      <c r="P461" s="254" t="str">
        <f>IF(H461="","",VLOOKUP(H461,'Overview - Financial Statement'!$A$46:$B$60,2,FALSE))</f>
        <v/>
      </c>
      <c r="Q461" s="255" t="str">
        <f t="shared" ref="Q461:Q524" si="99">IF(P461="","",I461/P461)</f>
        <v/>
      </c>
      <c r="R461" s="153"/>
      <c r="S461" s="153"/>
      <c r="T461" s="238">
        <f t="shared" si="86"/>
        <v>0</v>
      </c>
      <c r="U461" s="193" t="s">
        <v>44</v>
      </c>
      <c r="V461" s="427"/>
      <c r="W461" s="193" t="str">
        <f t="shared" si="87"/>
        <v/>
      </c>
      <c r="X461" s="264" t="str">
        <f t="shared" si="88"/>
        <v>OK</v>
      </c>
      <c r="Y461" s="193" t="str">
        <f t="shared" si="89"/>
        <v/>
      </c>
      <c r="Z461" s="193" t="str">
        <f t="shared" si="90"/>
        <v/>
      </c>
      <c r="AA461" s="397" t="str">
        <f t="shared" si="91"/>
        <v/>
      </c>
      <c r="AB461" s="257" t="str">
        <f t="shared" si="92"/>
        <v/>
      </c>
      <c r="AC461" s="257" t="str">
        <f t="shared" si="93"/>
        <v/>
      </c>
      <c r="AD461" s="193" t="str">
        <f t="shared" si="94"/>
        <v>CHECK DATES</v>
      </c>
      <c r="AE461" s="257" t="str">
        <f t="shared" si="95"/>
        <v/>
      </c>
      <c r="AF461" s="286">
        <v>0</v>
      </c>
      <c r="AG461" s="257">
        <f t="shared" si="96"/>
        <v>0</v>
      </c>
      <c r="AH461" s="257" t="str">
        <f t="shared" si="97"/>
        <v/>
      </c>
      <c r="AI461" s="257">
        <f t="shared" si="98"/>
        <v>0</v>
      </c>
    </row>
    <row r="462" spans="1:35" x14ac:dyDescent="0.3">
      <c r="A462" s="287">
        <v>450</v>
      </c>
      <c r="B462" s="156"/>
      <c r="C462" s="150"/>
      <c r="D462" s="152"/>
      <c r="E462" s="150"/>
      <c r="F462" s="150"/>
      <c r="G462" s="152"/>
      <c r="H462" s="154"/>
      <c r="I462" s="155"/>
      <c r="J462" s="159"/>
      <c r="K462" s="159"/>
      <c r="L462" s="337"/>
      <c r="M462" s="343" t="str">
        <f>IF(L462="","",LOOKUP(L462,'Work Programme'!$A$8:$A$207,'Work Programme'!$B$8:$B$207))</f>
        <v/>
      </c>
      <c r="N462" s="150"/>
      <c r="O462" s="151"/>
      <c r="P462" s="254" t="str">
        <f>IF(H462="","",VLOOKUP(H462,'Overview - Financial Statement'!$A$46:$B$60,2,FALSE))</f>
        <v/>
      </c>
      <c r="Q462" s="255" t="str">
        <f t="shared" si="99"/>
        <v/>
      </c>
      <c r="R462" s="153"/>
      <c r="S462" s="153"/>
      <c r="T462" s="238">
        <f t="shared" si="86"/>
        <v>0</v>
      </c>
      <c r="U462" s="193" t="s">
        <v>44</v>
      </c>
      <c r="V462" s="427"/>
      <c r="W462" s="193" t="str">
        <f t="shared" si="87"/>
        <v/>
      </c>
      <c r="X462" s="264" t="str">
        <f t="shared" si="88"/>
        <v>OK</v>
      </c>
      <c r="Y462" s="193" t="str">
        <f t="shared" si="89"/>
        <v/>
      </c>
      <c r="Z462" s="193" t="str">
        <f t="shared" si="90"/>
        <v/>
      </c>
      <c r="AA462" s="397" t="str">
        <f t="shared" si="91"/>
        <v/>
      </c>
      <c r="AB462" s="257" t="str">
        <f t="shared" si="92"/>
        <v/>
      </c>
      <c r="AC462" s="257" t="str">
        <f t="shared" si="93"/>
        <v/>
      </c>
      <c r="AD462" s="193" t="str">
        <f t="shared" si="94"/>
        <v>CHECK DATES</v>
      </c>
      <c r="AE462" s="257" t="str">
        <f t="shared" si="95"/>
        <v/>
      </c>
      <c r="AF462" s="286">
        <v>0</v>
      </c>
      <c r="AG462" s="257">
        <f t="shared" si="96"/>
        <v>0</v>
      </c>
      <c r="AH462" s="257" t="str">
        <f t="shared" si="97"/>
        <v/>
      </c>
      <c r="AI462" s="257">
        <f t="shared" si="98"/>
        <v>0</v>
      </c>
    </row>
    <row r="463" spans="1:35" x14ac:dyDescent="0.3">
      <c r="A463" s="287">
        <v>451</v>
      </c>
      <c r="B463" s="156"/>
      <c r="C463" s="150"/>
      <c r="D463" s="152"/>
      <c r="E463" s="150"/>
      <c r="F463" s="150"/>
      <c r="G463" s="152"/>
      <c r="H463" s="154"/>
      <c r="I463" s="155"/>
      <c r="J463" s="159"/>
      <c r="K463" s="159"/>
      <c r="L463" s="337"/>
      <c r="M463" s="343" t="str">
        <f>IF(L463="","",LOOKUP(L463,'Work Programme'!$A$8:$A$207,'Work Programme'!$B$8:$B$207))</f>
        <v/>
      </c>
      <c r="N463" s="150"/>
      <c r="O463" s="151"/>
      <c r="P463" s="254" t="str">
        <f>IF(H463="","",VLOOKUP(H463,'Overview - Financial Statement'!$A$46:$B$60,2,FALSE))</f>
        <v/>
      </c>
      <c r="Q463" s="255" t="str">
        <f t="shared" si="99"/>
        <v/>
      </c>
      <c r="R463" s="153"/>
      <c r="S463" s="153"/>
      <c r="T463" s="238">
        <f t="shared" ref="T463:T526" si="100">IF(R463="YES",Q463,0)</f>
        <v>0</v>
      </c>
      <c r="U463" s="193" t="s">
        <v>44</v>
      </c>
      <c r="V463" s="427"/>
      <c r="W463" s="193" t="str">
        <f t="shared" si="87"/>
        <v/>
      </c>
      <c r="X463" s="264" t="str">
        <f t="shared" si="88"/>
        <v>OK</v>
      </c>
      <c r="Y463" s="193" t="str">
        <f t="shared" si="89"/>
        <v/>
      </c>
      <c r="Z463" s="193" t="str">
        <f t="shared" si="90"/>
        <v/>
      </c>
      <c r="AA463" s="397" t="str">
        <f t="shared" si="91"/>
        <v/>
      </c>
      <c r="AB463" s="257" t="str">
        <f t="shared" si="92"/>
        <v/>
      </c>
      <c r="AC463" s="257" t="str">
        <f t="shared" si="93"/>
        <v/>
      </c>
      <c r="AD463" s="193" t="str">
        <f t="shared" si="94"/>
        <v>CHECK DATES</v>
      </c>
      <c r="AE463" s="257" t="str">
        <f t="shared" si="95"/>
        <v/>
      </c>
      <c r="AF463" s="286">
        <v>0</v>
      </c>
      <c r="AG463" s="257">
        <f t="shared" si="96"/>
        <v>0</v>
      </c>
      <c r="AH463" s="257" t="str">
        <f t="shared" si="97"/>
        <v/>
      </c>
      <c r="AI463" s="257">
        <f t="shared" si="98"/>
        <v>0</v>
      </c>
    </row>
    <row r="464" spans="1:35" x14ac:dyDescent="0.3">
      <c r="A464" s="287">
        <v>452</v>
      </c>
      <c r="B464" s="156"/>
      <c r="C464" s="150"/>
      <c r="D464" s="152"/>
      <c r="E464" s="150"/>
      <c r="F464" s="150"/>
      <c r="G464" s="152"/>
      <c r="H464" s="154"/>
      <c r="I464" s="155"/>
      <c r="J464" s="159"/>
      <c r="K464" s="159"/>
      <c r="L464" s="337"/>
      <c r="M464" s="343" t="str">
        <f>IF(L464="","",LOOKUP(L464,'Work Programme'!$A$8:$A$207,'Work Programme'!$B$8:$B$207))</f>
        <v/>
      </c>
      <c r="N464" s="150"/>
      <c r="O464" s="151"/>
      <c r="P464" s="254" t="str">
        <f>IF(H464="","",VLOOKUP(H464,'Overview - Financial Statement'!$A$46:$B$60,2,FALSE))</f>
        <v/>
      </c>
      <c r="Q464" s="255" t="str">
        <f t="shared" si="99"/>
        <v/>
      </c>
      <c r="R464" s="153"/>
      <c r="S464" s="153"/>
      <c r="T464" s="238">
        <f t="shared" si="100"/>
        <v>0</v>
      </c>
      <c r="U464" s="193" t="s">
        <v>44</v>
      </c>
      <c r="V464" s="427"/>
      <c r="W464" s="193" t="str">
        <f t="shared" ref="W464:W527" si="101">IF(Q464="","",IF(D464="","CHECK DATES","OK"))</f>
        <v/>
      </c>
      <c r="X464" s="264" t="str">
        <f t="shared" ref="X464:X527" si="102">IF(D464-(J464)&lt;0,"a posteriori ?","OK")</f>
        <v>OK</v>
      </c>
      <c r="Y464" s="193" t="str">
        <f t="shared" ref="Y464:Y527" si="103">IF(Q464="","",(IF(OR(J464&lt;=($F$4-1),J464&gt;=($H$4+1),K464&lt;=($F$4-1),K464&gt;=($H$4+1)),"CHECK DATES","OK")))</f>
        <v/>
      </c>
      <c r="Z464" s="193" t="str">
        <f t="shared" ref="Z464:Z527" si="104">IF(H464="","",H464)</f>
        <v/>
      </c>
      <c r="AA464" s="397" t="str">
        <f t="shared" ref="AA464:AA527" si="105">IF(H464="","",IF(HLOOKUP(H464,$V$4:$AJ$5,2,FALSE)="",P464,IF(P464&lt;&gt;HLOOKUP(H464,$V$4:$AJ$5,2,FALSE),HLOOKUP(H464,$V$4:$AJ$5,2,FALSE),P464)))</f>
        <v/>
      </c>
      <c r="AB464" s="257" t="str">
        <f t="shared" ref="AB464:AB527" si="106">IF(P464="","",IF(AA464=1,Q464,I464/AA464))</f>
        <v/>
      </c>
      <c r="AC464" s="257" t="str">
        <f t="shared" ref="AC464:AC527" si="107">IF(AB464="","",IF(AA464=1,0,AB464-Q464))</f>
        <v/>
      </c>
      <c r="AD464" s="193" t="str">
        <f t="shared" ref="AD464:AD527" si="108">IF(Q464=0,"",(IF(G464="","CHECK DATES","OK")))</f>
        <v>CHECK DATES</v>
      </c>
      <c r="AE464" s="257" t="str">
        <f t="shared" ref="AE464:AE527" si="109">IF(OR(U464="NO",Y464="CHECK DATES",AD464="CHECK DATES"),AB464,"")</f>
        <v/>
      </c>
      <c r="AF464" s="286">
        <v>0</v>
      </c>
      <c r="AG464" s="257">
        <f t="shared" ref="AG464:AG527" si="110">IF(OR(U464="NO",AE464&gt;0,AF464&gt;0)*(AND(OR(R464="NO",R464=""))),SUM(AE464:AF464),"")</f>
        <v>0</v>
      </c>
      <c r="AH464" s="257" t="str">
        <f t="shared" ref="AH464:AH527" si="111">IF(OR(U464="NO",AE464&gt;0,AF464&gt;0)*(AND(OR(R464="YES"))),SUM(AE464:AF464),"")</f>
        <v/>
      </c>
      <c r="AI464" s="257">
        <f t="shared" ref="AI464:AI527" si="112">IF(R464="YES",AB464,0)</f>
        <v>0</v>
      </c>
    </row>
    <row r="465" spans="1:35" x14ac:dyDescent="0.3">
      <c r="A465" s="287">
        <v>453</v>
      </c>
      <c r="B465" s="156"/>
      <c r="C465" s="150"/>
      <c r="D465" s="152"/>
      <c r="E465" s="150"/>
      <c r="F465" s="150"/>
      <c r="G465" s="152"/>
      <c r="H465" s="154"/>
      <c r="I465" s="155"/>
      <c r="J465" s="159"/>
      <c r="K465" s="159"/>
      <c r="L465" s="337"/>
      <c r="M465" s="343" t="str">
        <f>IF(L465="","",LOOKUP(L465,'Work Programme'!$A$8:$A$207,'Work Programme'!$B$8:$B$207))</f>
        <v/>
      </c>
      <c r="N465" s="150"/>
      <c r="O465" s="151"/>
      <c r="P465" s="254" t="str">
        <f>IF(H465="","",VLOOKUP(H465,'Overview - Financial Statement'!$A$46:$B$60,2,FALSE))</f>
        <v/>
      </c>
      <c r="Q465" s="255" t="str">
        <f t="shared" si="99"/>
        <v/>
      </c>
      <c r="R465" s="153"/>
      <c r="S465" s="153"/>
      <c r="T465" s="238">
        <f t="shared" si="100"/>
        <v>0</v>
      </c>
      <c r="U465" s="193" t="s">
        <v>44</v>
      </c>
      <c r="V465" s="427"/>
      <c r="W465" s="193" t="str">
        <f t="shared" si="101"/>
        <v/>
      </c>
      <c r="X465" s="264" t="str">
        <f t="shared" si="102"/>
        <v>OK</v>
      </c>
      <c r="Y465" s="193" t="str">
        <f t="shared" si="103"/>
        <v/>
      </c>
      <c r="Z465" s="193" t="str">
        <f t="shared" si="104"/>
        <v/>
      </c>
      <c r="AA465" s="397" t="str">
        <f t="shared" si="105"/>
        <v/>
      </c>
      <c r="AB465" s="257" t="str">
        <f t="shared" si="106"/>
        <v/>
      </c>
      <c r="AC465" s="257" t="str">
        <f t="shared" si="107"/>
        <v/>
      </c>
      <c r="AD465" s="193" t="str">
        <f t="shared" si="108"/>
        <v>CHECK DATES</v>
      </c>
      <c r="AE465" s="257" t="str">
        <f t="shared" si="109"/>
        <v/>
      </c>
      <c r="AF465" s="286">
        <v>0</v>
      </c>
      <c r="AG465" s="257">
        <f t="shared" si="110"/>
        <v>0</v>
      </c>
      <c r="AH465" s="257" t="str">
        <f t="shared" si="111"/>
        <v/>
      </c>
      <c r="AI465" s="257">
        <f t="shared" si="112"/>
        <v>0</v>
      </c>
    </row>
    <row r="466" spans="1:35" x14ac:dyDescent="0.3">
      <c r="A466" s="287">
        <v>454</v>
      </c>
      <c r="B466" s="156"/>
      <c r="C466" s="150"/>
      <c r="D466" s="152"/>
      <c r="E466" s="150"/>
      <c r="F466" s="150"/>
      <c r="G466" s="152"/>
      <c r="H466" s="154"/>
      <c r="I466" s="155"/>
      <c r="J466" s="159"/>
      <c r="K466" s="159"/>
      <c r="L466" s="337"/>
      <c r="M466" s="343" t="str">
        <f>IF(L466="","",LOOKUP(L466,'Work Programme'!$A$8:$A$207,'Work Programme'!$B$8:$B$207))</f>
        <v/>
      </c>
      <c r="N466" s="150"/>
      <c r="O466" s="151"/>
      <c r="P466" s="254" t="str">
        <f>IF(H466="","",VLOOKUP(H466,'Overview - Financial Statement'!$A$46:$B$60,2,FALSE))</f>
        <v/>
      </c>
      <c r="Q466" s="255" t="str">
        <f t="shared" si="99"/>
        <v/>
      </c>
      <c r="R466" s="153"/>
      <c r="S466" s="153"/>
      <c r="T466" s="238">
        <f t="shared" si="100"/>
        <v>0</v>
      </c>
      <c r="U466" s="193" t="s">
        <v>44</v>
      </c>
      <c r="V466" s="427"/>
      <c r="W466" s="193" t="str">
        <f t="shared" si="101"/>
        <v/>
      </c>
      <c r="X466" s="264" t="str">
        <f t="shared" si="102"/>
        <v>OK</v>
      </c>
      <c r="Y466" s="193" t="str">
        <f t="shared" si="103"/>
        <v/>
      </c>
      <c r="Z466" s="193" t="str">
        <f t="shared" si="104"/>
        <v/>
      </c>
      <c r="AA466" s="397" t="str">
        <f t="shared" si="105"/>
        <v/>
      </c>
      <c r="AB466" s="257" t="str">
        <f t="shared" si="106"/>
        <v/>
      </c>
      <c r="AC466" s="257" t="str">
        <f t="shared" si="107"/>
        <v/>
      </c>
      <c r="AD466" s="193" t="str">
        <f t="shared" si="108"/>
        <v>CHECK DATES</v>
      </c>
      <c r="AE466" s="257" t="str">
        <f t="shared" si="109"/>
        <v/>
      </c>
      <c r="AF466" s="286">
        <v>0</v>
      </c>
      <c r="AG466" s="257">
        <f t="shared" si="110"/>
        <v>0</v>
      </c>
      <c r="AH466" s="257" t="str">
        <f t="shared" si="111"/>
        <v/>
      </c>
      <c r="AI466" s="257">
        <f t="shared" si="112"/>
        <v>0</v>
      </c>
    </row>
    <row r="467" spans="1:35" x14ac:dyDescent="0.3">
      <c r="A467" s="287">
        <v>455</v>
      </c>
      <c r="B467" s="156"/>
      <c r="C467" s="150"/>
      <c r="D467" s="152"/>
      <c r="E467" s="150"/>
      <c r="F467" s="150"/>
      <c r="G467" s="152"/>
      <c r="H467" s="154"/>
      <c r="I467" s="155"/>
      <c r="J467" s="159"/>
      <c r="K467" s="159"/>
      <c r="L467" s="337"/>
      <c r="M467" s="343" t="str">
        <f>IF(L467="","",LOOKUP(L467,'Work Programme'!$A$8:$A$207,'Work Programme'!$B$8:$B$207))</f>
        <v/>
      </c>
      <c r="N467" s="150"/>
      <c r="O467" s="151"/>
      <c r="P467" s="254" t="str">
        <f>IF(H467="","",VLOOKUP(H467,'Overview - Financial Statement'!$A$46:$B$60,2,FALSE))</f>
        <v/>
      </c>
      <c r="Q467" s="255" t="str">
        <f t="shared" si="99"/>
        <v/>
      </c>
      <c r="R467" s="153"/>
      <c r="S467" s="153"/>
      <c r="T467" s="238">
        <f t="shared" si="100"/>
        <v>0</v>
      </c>
      <c r="U467" s="193" t="s">
        <v>44</v>
      </c>
      <c r="V467" s="427"/>
      <c r="W467" s="193" t="str">
        <f t="shared" si="101"/>
        <v/>
      </c>
      <c r="X467" s="264" t="str">
        <f t="shared" si="102"/>
        <v>OK</v>
      </c>
      <c r="Y467" s="193" t="str">
        <f t="shared" si="103"/>
        <v/>
      </c>
      <c r="Z467" s="193" t="str">
        <f t="shared" si="104"/>
        <v/>
      </c>
      <c r="AA467" s="397" t="str">
        <f t="shared" si="105"/>
        <v/>
      </c>
      <c r="AB467" s="257" t="str">
        <f t="shared" si="106"/>
        <v/>
      </c>
      <c r="AC467" s="257" t="str">
        <f t="shared" si="107"/>
        <v/>
      </c>
      <c r="AD467" s="193" t="str">
        <f t="shared" si="108"/>
        <v>CHECK DATES</v>
      </c>
      <c r="AE467" s="257" t="str">
        <f t="shared" si="109"/>
        <v/>
      </c>
      <c r="AF467" s="286">
        <v>0</v>
      </c>
      <c r="AG467" s="257">
        <f t="shared" si="110"/>
        <v>0</v>
      </c>
      <c r="AH467" s="257" t="str">
        <f t="shared" si="111"/>
        <v/>
      </c>
      <c r="AI467" s="257">
        <f t="shared" si="112"/>
        <v>0</v>
      </c>
    </row>
    <row r="468" spans="1:35" x14ac:dyDescent="0.3">
      <c r="A468" s="287">
        <v>456</v>
      </c>
      <c r="B468" s="156"/>
      <c r="C468" s="150"/>
      <c r="D468" s="152"/>
      <c r="E468" s="150"/>
      <c r="F468" s="150"/>
      <c r="G468" s="152"/>
      <c r="H468" s="154"/>
      <c r="I468" s="155"/>
      <c r="J468" s="159"/>
      <c r="K468" s="159"/>
      <c r="L468" s="337"/>
      <c r="M468" s="343" t="str">
        <f>IF(L468="","",LOOKUP(L468,'Work Programme'!$A$8:$A$207,'Work Programme'!$B$8:$B$207))</f>
        <v/>
      </c>
      <c r="N468" s="150"/>
      <c r="O468" s="151"/>
      <c r="P468" s="254" t="str">
        <f>IF(H468="","",VLOOKUP(H468,'Overview - Financial Statement'!$A$46:$B$60,2,FALSE))</f>
        <v/>
      </c>
      <c r="Q468" s="255" t="str">
        <f t="shared" si="99"/>
        <v/>
      </c>
      <c r="R468" s="153"/>
      <c r="S468" s="153"/>
      <c r="T468" s="238">
        <f t="shared" si="100"/>
        <v>0</v>
      </c>
      <c r="U468" s="193" t="s">
        <v>44</v>
      </c>
      <c r="V468" s="427"/>
      <c r="W468" s="193" t="str">
        <f t="shared" si="101"/>
        <v/>
      </c>
      <c r="X468" s="264" t="str">
        <f t="shared" si="102"/>
        <v>OK</v>
      </c>
      <c r="Y468" s="193" t="str">
        <f t="shared" si="103"/>
        <v/>
      </c>
      <c r="Z468" s="193" t="str">
        <f t="shared" si="104"/>
        <v/>
      </c>
      <c r="AA468" s="397" t="str">
        <f t="shared" si="105"/>
        <v/>
      </c>
      <c r="AB468" s="257" t="str">
        <f t="shared" si="106"/>
        <v/>
      </c>
      <c r="AC468" s="257" t="str">
        <f t="shared" si="107"/>
        <v/>
      </c>
      <c r="AD468" s="193" t="str">
        <f t="shared" si="108"/>
        <v>CHECK DATES</v>
      </c>
      <c r="AE468" s="257" t="str">
        <f t="shared" si="109"/>
        <v/>
      </c>
      <c r="AF468" s="286">
        <v>0</v>
      </c>
      <c r="AG468" s="257">
        <f t="shared" si="110"/>
        <v>0</v>
      </c>
      <c r="AH468" s="257" t="str">
        <f t="shared" si="111"/>
        <v/>
      </c>
      <c r="AI468" s="257">
        <f t="shared" si="112"/>
        <v>0</v>
      </c>
    </row>
    <row r="469" spans="1:35" x14ac:dyDescent="0.3">
      <c r="A469" s="287">
        <v>457</v>
      </c>
      <c r="B469" s="156"/>
      <c r="C469" s="150"/>
      <c r="D469" s="152"/>
      <c r="E469" s="150"/>
      <c r="F469" s="150"/>
      <c r="G469" s="152"/>
      <c r="H469" s="154"/>
      <c r="I469" s="155"/>
      <c r="J469" s="159"/>
      <c r="K469" s="159"/>
      <c r="L469" s="337"/>
      <c r="M469" s="343" t="str">
        <f>IF(L469="","",LOOKUP(L469,'Work Programme'!$A$8:$A$207,'Work Programme'!$B$8:$B$207))</f>
        <v/>
      </c>
      <c r="N469" s="150"/>
      <c r="O469" s="151"/>
      <c r="P469" s="254" t="str">
        <f>IF(H469="","",VLOOKUP(H469,'Overview - Financial Statement'!$A$46:$B$60,2,FALSE))</f>
        <v/>
      </c>
      <c r="Q469" s="255" t="str">
        <f t="shared" si="99"/>
        <v/>
      </c>
      <c r="R469" s="153"/>
      <c r="S469" s="153"/>
      <c r="T469" s="238">
        <f t="shared" si="100"/>
        <v>0</v>
      </c>
      <c r="U469" s="193" t="s">
        <v>44</v>
      </c>
      <c r="V469" s="427"/>
      <c r="W469" s="193" t="str">
        <f t="shared" si="101"/>
        <v/>
      </c>
      <c r="X469" s="264" t="str">
        <f t="shared" si="102"/>
        <v>OK</v>
      </c>
      <c r="Y469" s="193" t="str">
        <f t="shared" si="103"/>
        <v/>
      </c>
      <c r="Z469" s="193" t="str">
        <f t="shared" si="104"/>
        <v/>
      </c>
      <c r="AA469" s="397" t="str">
        <f t="shared" si="105"/>
        <v/>
      </c>
      <c r="AB469" s="257" t="str">
        <f t="shared" si="106"/>
        <v/>
      </c>
      <c r="AC469" s="257" t="str">
        <f t="shared" si="107"/>
        <v/>
      </c>
      <c r="AD469" s="193" t="str">
        <f t="shared" si="108"/>
        <v>CHECK DATES</v>
      </c>
      <c r="AE469" s="257" t="str">
        <f t="shared" si="109"/>
        <v/>
      </c>
      <c r="AF469" s="286">
        <v>0</v>
      </c>
      <c r="AG469" s="257">
        <f t="shared" si="110"/>
        <v>0</v>
      </c>
      <c r="AH469" s="257" t="str">
        <f t="shared" si="111"/>
        <v/>
      </c>
      <c r="AI469" s="257">
        <f t="shared" si="112"/>
        <v>0</v>
      </c>
    </row>
    <row r="470" spans="1:35" x14ac:dyDescent="0.3">
      <c r="A470" s="287">
        <v>458</v>
      </c>
      <c r="B470" s="156"/>
      <c r="C470" s="150"/>
      <c r="D470" s="152"/>
      <c r="E470" s="150"/>
      <c r="F470" s="150"/>
      <c r="G470" s="152"/>
      <c r="H470" s="154"/>
      <c r="I470" s="155"/>
      <c r="J470" s="159"/>
      <c r="K470" s="159"/>
      <c r="L470" s="337"/>
      <c r="M470" s="343" t="str">
        <f>IF(L470="","",LOOKUP(L470,'Work Programme'!$A$8:$A$207,'Work Programme'!$B$8:$B$207))</f>
        <v/>
      </c>
      <c r="N470" s="150"/>
      <c r="O470" s="151"/>
      <c r="P470" s="254" t="str">
        <f>IF(H470="","",VLOOKUP(H470,'Overview - Financial Statement'!$A$46:$B$60,2,FALSE))</f>
        <v/>
      </c>
      <c r="Q470" s="255" t="str">
        <f t="shared" si="99"/>
        <v/>
      </c>
      <c r="R470" s="153"/>
      <c r="S470" s="153"/>
      <c r="T470" s="238">
        <f t="shared" si="100"/>
        <v>0</v>
      </c>
      <c r="U470" s="193" t="s">
        <v>44</v>
      </c>
      <c r="V470" s="427"/>
      <c r="W470" s="193" t="str">
        <f t="shared" si="101"/>
        <v/>
      </c>
      <c r="X470" s="264" t="str">
        <f t="shared" si="102"/>
        <v>OK</v>
      </c>
      <c r="Y470" s="193" t="str">
        <f t="shared" si="103"/>
        <v/>
      </c>
      <c r="Z470" s="193" t="str">
        <f t="shared" si="104"/>
        <v/>
      </c>
      <c r="AA470" s="397" t="str">
        <f t="shared" si="105"/>
        <v/>
      </c>
      <c r="AB470" s="257" t="str">
        <f t="shared" si="106"/>
        <v/>
      </c>
      <c r="AC470" s="257" t="str">
        <f t="shared" si="107"/>
        <v/>
      </c>
      <c r="AD470" s="193" t="str">
        <f t="shared" si="108"/>
        <v>CHECK DATES</v>
      </c>
      <c r="AE470" s="257" t="str">
        <f t="shared" si="109"/>
        <v/>
      </c>
      <c r="AF470" s="286">
        <v>0</v>
      </c>
      <c r="AG470" s="257">
        <f t="shared" si="110"/>
        <v>0</v>
      </c>
      <c r="AH470" s="257" t="str">
        <f t="shared" si="111"/>
        <v/>
      </c>
      <c r="AI470" s="257">
        <f t="shared" si="112"/>
        <v>0</v>
      </c>
    </row>
    <row r="471" spans="1:35" x14ac:dyDescent="0.3">
      <c r="A471" s="287">
        <v>459</v>
      </c>
      <c r="B471" s="156"/>
      <c r="C471" s="150"/>
      <c r="D471" s="152"/>
      <c r="E471" s="150"/>
      <c r="F471" s="150"/>
      <c r="G471" s="152"/>
      <c r="H471" s="154"/>
      <c r="I471" s="155"/>
      <c r="J471" s="159"/>
      <c r="K471" s="159"/>
      <c r="L471" s="337"/>
      <c r="M471" s="343" t="str">
        <f>IF(L471="","",LOOKUP(L471,'Work Programme'!$A$8:$A$207,'Work Programme'!$B$8:$B$207))</f>
        <v/>
      </c>
      <c r="N471" s="150"/>
      <c r="O471" s="151"/>
      <c r="P471" s="254" t="str">
        <f>IF(H471="","",VLOOKUP(H471,'Overview - Financial Statement'!$A$46:$B$60,2,FALSE))</f>
        <v/>
      </c>
      <c r="Q471" s="255" t="str">
        <f t="shared" si="99"/>
        <v/>
      </c>
      <c r="R471" s="153"/>
      <c r="S471" s="153"/>
      <c r="T471" s="238">
        <f t="shared" si="100"/>
        <v>0</v>
      </c>
      <c r="U471" s="193" t="s">
        <v>44</v>
      </c>
      <c r="V471" s="427"/>
      <c r="W471" s="193" t="str">
        <f t="shared" si="101"/>
        <v/>
      </c>
      <c r="X471" s="264" t="str">
        <f t="shared" si="102"/>
        <v>OK</v>
      </c>
      <c r="Y471" s="193" t="str">
        <f t="shared" si="103"/>
        <v/>
      </c>
      <c r="Z471" s="193" t="str">
        <f t="shared" si="104"/>
        <v/>
      </c>
      <c r="AA471" s="397" t="str">
        <f t="shared" si="105"/>
        <v/>
      </c>
      <c r="AB471" s="257" t="str">
        <f t="shared" si="106"/>
        <v/>
      </c>
      <c r="AC471" s="257" t="str">
        <f t="shared" si="107"/>
        <v/>
      </c>
      <c r="AD471" s="193" t="str">
        <f t="shared" si="108"/>
        <v>CHECK DATES</v>
      </c>
      <c r="AE471" s="257" t="str">
        <f t="shared" si="109"/>
        <v/>
      </c>
      <c r="AF471" s="286">
        <v>0</v>
      </c>
      <c r="AG471" s="257">
        <f t="shared" si="110"/>
        <v>0</v>
      </c>
      <c r="AH471" s="257" t="str">
        <f t="shared" si="111"/>
        <v/>
      </c>
      <c r="AI471" s="257">
        <f t="shared" si="112"/>
        <v>0</v>
      </c>
    </row>
    <row r="472" spans="1:35" x14ac:dyDescent="0.3">
      <c r="A472" s="287">
        <v>460</v>
      </c>
      <c r="B472" s="156"/>
      <c r="C472" s="150"/>
      <c r="D472" s="152"/>
      <c r="E472" s="150"/>
      <c r="F472" s="150"/>
      <c r="G472" s="152"/>
      <c r="H472" s="154"/>
      <c r="I472" s="155"/>
      <c r="J472" s="159"/>
      <c r="K472" s="159"/>
      <c r="L472" s="337"/>
      <c r="M472" s="343" t="str">
        <f>IF(L472="","",LOOKUP(L472,'Work Programme'!$A$8:$A$207,'Work Programme'!$B$8:$B$207))</f>
        <v/>
      </c>
      <c r="N472" s="150"/>
      <c r="O472" s="151"/>
      <c r="P472" s="254" t="str">
        <f>IF(H472="","",VLOOKUP(H472,'Overview - Financial Statement'!$A$46:$B$60,2,FALSE))</f>
        <v/>
      </c>
      <c r="Q472" s="255" t="str">
        <f t="shared" si="99"/>
        <v/>
      </c>
      <c r="R472" s="153"/>
      <c r="S472" s="153"/>
      <c r="T472" s="238">
        <f t="shared" si="100"/>
        <v>0</v>
      </c>
      <c r="U472" s="193" t="s">
        <v>44</v>
      </c>
      <c r="V472" s="427"/>
      <c r="W472" s="193" t="str">
        <f t="shared" si="101"/>
        <v/>
      </c>
      <c r="X472" s="264" t="str">
        <f t="shared" si="102"/>
        <v>OK</v>
      </c>
      <c r="Y472" s="193" t="str">
        <f t="shared" si="103"/>
        <v/>
      </c>
      <c r="Z472" s="193" t="str">
        <f t="shared" si="104"/>
        <v/>
      </c>
      <c r="AA472" s="397" t="str">
        <f t="shared" si="105"/>
        <v/>
      </c>
      <c r="AB472" s="257" t="str">
        <f t="shared" si="106"/>
        <v/>
      </c>
      <c r="AC472" s="257" t="str">
        <f t="shared" si="107"/>
        <v/>
      </c>
      <c r="AD472" s="193" t="str">
        <f t="shared" si="108"/>
        <v>CHECK DATES</v>
      </c>
      <c r="AE472" s="257" t="str">
        <f t="shared" si="109"/>
        <v/>
      </c>
      <c r="AF472" s="286">
        <v>0</v>
      </c>
      <c r="AG472" s="257">
        <f t="shared" si="110"/>
        <v>0</v>
      </c>
      <c r="AH472" s="257" t="str">
        <f t="shared" si="111"/>
        <v/>
      </c>
      <c r="AI472" s="257">
        <f t="shared" si="112"/>
        <v>0</v>
      </c>
    </row>
    <row r="473" spans="1:35" x14ac:dyDescent="0.3">
      <c r="A473" s="287">
        <v>461</v>
      </c>
      <c r="B473" s="156"/>
      <c r="C473" s="150"/>
      <c r="D473" s="152"/>
      <c r="E473" s="150"/>
      <c r="F473" s="150"/>
      <c r="G473" s="152"/>
      <c r="H473" s="154"/>
      <c r="I473" s="155"/>
      <c r="J473" s="159"/>
      <c r="K473" s="159"/>
      <c r="L473" s="337"/>
      <c r="M473" s="343" t="str">
        <f>IF(L473="","",LOOKUP(L473,'Work Programme'!$A$8:$A$207,'Work Programme'!$B$8:$B$207))</f>
        <v/>
      </c>
      <c r="N473" s="150"/>
      <c r="O473" s="151"/>
      <c r="P473" s="254" t="str">
        <f>IF(H473="","",VLOOKUP(H473,'Overview - Financial Statement'!$A$46:$B$60,2,FALSE))</f>
        <v/>
      </c>
      <c r="Q473" s="255" t="str">
        <f t="shared" si="99"/>
        <v/>
      </c>
      <c r="R473" s="153"/>
      <c r="S473" s="153"/>
      <c r="T473" s="238">
        <f t="shared" si="100"/>
        <v>0</v>
      </c>
      <c r="U473" s="193" t="s">
        <v>44</v>
      </c>
      <c r="V473" s="427"/>
      <c r="W473" s="193" t="str">
        <f t="shared" si="101"/>
        <v/>
      </c>
      <c r="X473" s="264" t="str">
        <f t="shared" si="102"/>
        <v>OK</v>
      </c>
      <c r="Y473" s="193" t="str">
        <f t="shared" si="103"/>
        <v/>
      </c>
      <c r="Z473" s="193" t="str">
        <f t="shared" si="104"/>
        <v/>
      </c>
      <c r="AA473" s="397" t="str">
        <f t="shared" si="105"/>
        <v/>
      </c>
      <c r="AB473" s="257" t="str">
        <f t="shared" si="106"/>
        <v/>
      </c>
      <c r="AC473" s="257" t="str">
        <f t="shared" si="107"/>
        <v/>
      </c>
      <c r="AD473" s="193" t="str">
        <f t="shared" si="108"/>
        <v>CHECK DATES</v>
      </c>
      <c r="AE473" s="257" t="str">
        <f t="shared" si="109"/>
        <v/>
      </c>
      <c r="AF473" s="286">
        <v>0</v>
      </c>
      <c r="AG473" s="257">
        <f t="shared" si="110"/>
        <v>0</v>
      </c>
      <c r="AH473" s="257" t="str">
        <f t="shared" si="111"/>
        <v/>
      </c>
      <c r="AI473" s="257">
        <f t="shared" si="112"/>
        <v>0</v>
      </c>
    </row>
    <row r="474" spans="1:35" x14ac:dyDescent="0.3">
      <c r="A474" s="287">
        <v>462</v>
      </c>
      <c r="B474" s="156"/>
      <c r="C474" s="150"/>
      <c r="D474" s="152"/>
      <c r="E474" s="150"/>
      <c r="F474" s="150"/>
      <c r="G474" s="152"/>
      <c r="H474" s="154"/>
      <c r="I474" s="155"/>
      <c r="J474" s="159"/>
      <c r="K474" s="159"/>
      <c r="L474" s="337"/>
      <c r="M474" s="343" t="str">
        <f>IF(L474="","",LOOKUP(L474,'Work Programme'!$A$8:$A$207,'Work Programme'!$B$8:$B$207))</f>
        <v/>
      </c>
      <c r="N474" s="150"/>
      <c r="O474" s="151"/>
      <c r="P474" s="254" t="str">
        <f>IF(H474="","",VLOOKUP(H474,'Overview - Financial Statement'!$A$46:$B$60,2,FALSE))</f>
        <v/>
      </c>
      <c r="Q474" s="255" t="str">
        <f t="shared" si="99"/>
        <v/>
      </c>
      <c r="R474" s="153"/>
      <c r="S474" s="153"/>
      <c r="T474" s="238">
        <f t="shared" si="100"/>
        <v>0</v>
      </c>
      <c r="U474" s="193" t="s">
        <v>44</v>
      </c>
      <c r="V474" s="427"/>
      <c r="W474" s="193" t="str">
        <f t="shared" si="101"/>
        <v/>
      </c>
      <c r="X474" s="264" t="str">
        <f t="shared" si="102"/>
        <v>OK</v>
      </c>
      <c r="Y474" s="193" t="str">
        <f t="shared" si="103"/>
        <v/>
      </c>
      <c r="Z474" s="193" t="str">
        <f t="shared" si="104"/>
        <v/>
      </c>
      <c r="AA474" s="397" t="str">
        <f t="shared" si="105"/>
        <v/>
      </c>
      <c r="AB474" s="257" t="str">
        <f t="shared" si="106"/>
        <v/>
      </c>
      <c r="AC474" s="257" t="str">
        <f t="shared" si="107"/>
        <v/>
      </c>
      <c r="AD474" s="193" t="str">
        <f t="shared" si="108"/>
        <v>CHECK DATES</v>
      </c>
      <c r="AE474" s="257" t="str">
        <f t="shared" si="109"/>
        <v/>
      </c>
      <c r="AF474" s="286">
        <v>0</v>
      </c>
      <c r="AG474" s="257">
        <f t="shared" si="110"/>
        <v>0</v>
      </c>
      <c r="AH474" s="257" t="str">
        <f t="shared" si="111"/>
        <v/>
      </c>
      <c r="AI474" s="257">
        <f t="shared" si="112"/>
        <v>0</v>
      </c>
    </row>
    <row r="475" spans="1:35" x14ac:dyDescent="0.3">
      <c r="A475" s="287">
        <v>463</v>
      </c>
      <c r="B475" s="156"/>
      <c r="C475" s="150"/>
      <c r="D475" s="152"/>
      <c r="E475" s="150"/>
      <c r="F475" s="150"/>
      <c r="G475" s="152"/>
      <c r="H475" s="154"/>
      <c r="I475" s="155"/>
      <c r="J475" s="159"/>
      <c r="K475" s="159"/>
      <c r="L475" s="337"/>
      <c r="M475" s="343" t="str">
        <f>IF(L475="","",LOOKUP(L475,'Work Programme'!$A$8:$A$207,'Work Programme'!$B$8:$B$207))</f>
        <v/>
      </c>
      <c r="N475" s="150"/>
      <c r="O475" s="151"/>
      <c r="P475" s="254" t="str">
        <f>IF(H475="","",VLOOKUP(H475,'Overview - Financial Statement'!$A$46:$B$60,2,FALSE))</f>
        <v/>
      </c>
      <c r="Q475" s="255" t="str">
        <f t="shared" si="99"/>
        <v/>
      </c>
      <c r="R475" s="153"/>
      <c r="S475" s="153"/>
      <c r="T475" s="238">
        <f t="shared" si="100"/>
        <v>0</v>
      </c>
      <c r="U475" s="193" t="s">
        <v>44</v>
      </c>
      <c r="V475" s="427"/>
      <c r="W475" s="193" t="str">
        <f t="shared" si="101"/>
        <v/>
      </c>
      <c r="X475" s="264" t="str">
        <f t="shared" si="102"/>
        <v>OK</v>
      </c>
      <c r="Y475" s="193" t="str">
        <f t="shared" si="103"/>
        <v/>
      </c>
      <c r="Z475" s="193" t="str">
        <f t="shared" si="104"/>
        <v/>
      </c>
      <c r="AA475" s="397" t="str">
        <f t="shared" si="105"/>
        <v/>
      </c>
      <c r="AB475" s="257" t="str">
        <f t="shared" si="106"/>
        <v/>
      </c>
      <c r="AC475" s="257" t="str">
        <f t="shared" si="107"/>
        <v/>
      </c>
      <c r="AD475" s="193" t="str">
        <f t="shared" si="108"/>
        <v>CHECK DATES</v>
      </c>
      <c r="AE475" s="257" t="str">
        <f t="shared" si="109"/>
        <v/>
      </c>
      <c r="AF475" s="286">
        <v>0</v>
      </c>
      <c r="AG475" s="257">
        <f t="shared" si="110"/>
        <v>0</v>
      </c>
      <c r="AH475" s="257" t="str">
        <f t="shared" si="111"/>
        <v/>
      </c>
      <c r="AI475" s="257">
        <f t="shared" si="112"/>
        <v>0</v>
      </c>
    </row>
    <row r="476" spans="1:35" x14ac:dyDescent="0.3">
      <c r="A476" s="287">
        <v>464</v>
      </c>
      <c r="B476" s="156"/>
      <c r="C476" s="150"/>
      <c r="D476" s="152"/>
      <c r="E476" s="150"/>
      <c r="F476" s="150"/>
      <c r="G476" s="152"/>
      <c r="H476" s="154"/>
      <c r="I476" s="155"/>
      <c r="J476" s="159"/>
      <c r="K476" s="159"/>
      <c r="L476" s="337"/>
      <c r="M476" s="343" t="str">
        <f>IF(L476="","",LOOKUP(L476,'Work Programme'!$A$8:$A$207,'Work Programme'!$B$8:$B$207))</f>
        <v/>
      </c>
      <c r="N476" s="150"/>
      <c r="O476" s="151"/>
      <c r="P476" s="254" t="str">
        <f>IF(H476="","",VLOOKUP(H476,'Overview - Financial Statement'!$A$46:$B$60,2,FALSE))</f>
        <v/>
      </c>
      <c r="Q476" s="255" t="str">
        <f t="shared" si="99"/>
        <v/>
      </c>
      <c r="R476" s="153"/>
      <c r="S476" s="153"/>
      <c r="T476" s="238">
        <f t="shared" si="100"/>
        <v>0</v>
      </c>
      <c r="U476" s="193" t="s">
        <v>44</v>
      </c>
      <c r="V476" s="427"/>
      <c r="W476" s="193" t="str">
        <f t="shared" si="101"/>
        <v/>
      </c>
      <c r="X476" s="264" t="str">
        <f t="shared" si="102"/>
        <v>OK</v>
      </c>
      <c r="Y476" s="193" t="str">
        <f t="shared" si="103"/>
        <v/>
      </c>
      <c r="Z476" s="193" t="str">
        <f t="shared" si="104"/>
        <v/>
      </c>
      <c r="AA476" s="397" t="str">
        <f t="shared" si="105"/>
        <v/>
      </c>
      <c r="AB476" s="257" t="str">
        <f t="shared" si="106"/>
        <v/>
      </c>
      <c r="AC476" s="257" t="str">
        <f t="shared" si="107"/>
        <v/>
      </c>
      <c r="AD476" s="193" t="str">
        <f t="shared" si="108"/>
        <v>CHECK DATES</v>
      </c>
      <c r="AE476" s="257" t="str">
        <f t="shared" si="109"/>
        <v/>
      </c>
      <c r="AF476" s="286">
        <v>0</v>
      </c>
      <c r="AG476" s="257">
        <f t="shared" si="110"/>
        <v>0</v>
      </c>
      <c r="AH476" s="257" t="str">
        <f t="shared" si="111"/>
        <v/>
      </c>
      <c r="AI476" s="257">
        <f t="shared" si="112"/>
        <v>0</v>
      </c>
    </row>
    <row r="477" spans="1:35" x14ac:dyDescent="0.3">
      <c r="A477" s="287">
        <v>465</v>
      </c>
      <c r="B477" s="156"/>
      <c r="C477" s="150"/>
      <c r="D477" s="152"/>
      <c r="E477" s="150"/>
      <c r="F477" s="150"/>
      <c r="G477" s="152"/>
      <c r="H477" s="154"/>
      <c r="I477" s="155"/>
      <c r="J477" s="159"/>
      <c r="K477" s="159"/>
      <c r="L477" s="337"/>
      <c r="M477" s="343" t="str">
        <f>IF(L477="","",LOOKUP(L477,'Work Programme'!$A$8:$A$207,'Work Programme'!$B$8:$B$207))</f>
        <v/>
      </c>
      <c r="N477" s="150"/>
      <c r="O477" s="151"/>
      <c r="P477" s="254" t="str">
        <f>IF(H477="","",VLOOKUP(H477,'Overview - Financial Statement'!$A$46:$B$60,2,FALSE))</f>
        <v/>
      </c>
      <c r="Q477" s="255" t="str">
        <f t="shared" si="99"/>
        <v/>
      </c>
      <c r="R477" s="153"/>
      <c r="S477" s="153"/>
      <c r="T477" s="238">
        <f t="shared" si="100"/>
        <v>0</v>
      </c>
      <c r="U477" s="193" t="s">
        <v>44</v>
      </c>
      <c r="V477" s="427"/>
      <c r="W477" s="193" t="str">
        <f t="shared" si="101"/>
        <v/>
      </c>
      <c r="X477" s="264" t="str">
        <f t="shared" si="102"/>
        <v>OK</v>
      </c>
      <c r="Y477" s="193" t="str">
        <f t="shared" si="103"/>
        <v/>
      </c>
      <c r="Z477" s="193" t="str">
        <f t="shared" si="104"/>
        <v/>
      </c>
      <c r="AA477" s="397" t="str">
        <f t="shared" si="105"/>
        <v/>
      </c>
      <c r="AB477" s="257" t="str">
        <f t="shared" si="106"/>
        <v/>
      </c>
      <c r="AC477" s="257" t="str">
        <f t="shared" si="107"/>
        <v/>
      </c>
      <c r="AD477" s="193" t="str">
        <f t="shared" si="108"/>
        <v>CHECK DATES</v>
      </c>
      <c r="AE477" s="257" t="str">
        <f t="shared" si="109"/>
        <v/>
      </c>
      <c r="AF477" s="286">
        <v>0</v>
      </c>
      <c r="AG477" s="257">
        <f t="shared" si="110"/>
        <v>0</v>
      </c>
      <c r="AH477" s="257" t="str">
        <f t="shared" si="111"/>
        <v/>
      </c>
      <c r="AI477" s="257">
        <f t="shared" si="112"/>
        <v>0</v>
      </c>
    </row>
    <row r="478" spans="1:35" x14ac:dyDescent="0.3">
      <c r="A478" s="287">
        <v>466</v>
      </c>
      <c r="B478" s="156"/>
      <c r="C478" s="150"/>
      <c r="D478" s="152"/>
      <c r="E478" s="150"/>
      <c r="F478" s="150"/>
      <c r="G478" s="152"/>
      <c r="H478" s="154"/>
      <c r="I478" s="155"/>
      <c r="J478" s="159"/>
      <c r="K478" s="159"/>
      <c r="L478" s="337"/>
      <c r="M478" s="343" t="str">
        <f>IF(L478="","",LOOKUP(L478,'Work Programme'!$A$8:$A$207,'Work Programme'!$B$8:$B$207))</f>
        <v/>
      </c>
      <c r="N478" s="150"/>
      <c r="O478" s="151"/>
      <c r="P478" s="254" t="str">
        <f>IF(H478="","",VLOOKUP(H478,'Overview - Financial Statement'!$A$46:$B$60,2,FALSE))</f>
        <v/>
      </c>
      <c r="Q478" s="255" t="str">
        <f t="shared" si="99"/>
        <v/>
      </c>
      <c r="R478" s="153"/>
      <c r="S478" s="153"/>
      <c r="T478" s="238">
        <f t="shared" si="100"/>
        <v>0</v>
      </c>
      <c r="U478" s="193" t="s">
        <v>44</v>
      </c>
      <c r="V478" s="427"/>
      <c r="W478" s="193" t="str">
        <f t="shared" si="101"/>
        <v/>
      </c>
      <c r="X478" s="264" t="str">
        <f t="shared" si="102"/>
        <v>OK</v>
      </c>
      <c r="Y478" s="193" t="str">
        <f t="shared" si="103"/>
        <v/>
      </c>
      <c r="Z478" s="193" t="str">
        <f t="shared" si="104"/>
        <v/>
      </c>
      <c r="AA478" s="397" t="str">
        <f t="shared" si="105"/>
        <v/>
      </c>
      <c r="AB478" s="257" t="str">
        <f t="shared" si="106"/>
        <v/>
      </c>
      <c r="AC478" s="257" t="str">
        <f t="shared" si="107"/>
        <v/>
      </c>
      <c r="AD478" s="193" t="str">
        <f t="shared" si="108"/>
        <v>CHECK DATES</v>
      </c>
      <c r="AE478" s="257" t="str">
        <f t="shared" si="109"/>
        <v/>
      </c>
      <c r="AF478" s="286">
        <v>0</v>
      </c>
      <c r="AG478" s="257">
        <f t="shared" si="110"/>
        <v>0</v>
      </c>
      <c r="AH478" s="257" t="str">
        <f t="shared" si="111"/>
        <v/>
      </c>
      <c r="AI478" s="257">
        <f t="shared" si="112"/>
        <v>0</v>
      </c>
    </row>
    <row r="479" spans="1:35" x14ac:dyDescent="0.3">
      <c r="A479" s="287">
        <v>467</v>
      </c>
      <c r="B479" s="156"/>
      <c r="C479" s="150"/>
      <c r="D479" s="152"/>
      <c r="E479" s="150"/>
      <c r="F479" s="150"/>
      <c r="G479" s="152"/>
      <c r="H479" s="154"/>
      <c r="I479" s="155"/>
      <c r="J479" s="159"/>
      <c r="K479" s="159"/>
      <c r="L479" s="337"/>
      <c r="M479" s="343" t="str">
        <f>IF(L479="","",LOOKUP(L479,'Work Programme'!$A$8:$A$207,'Work Programme'!$B$8:$B$207))</f>
        <v/>
      </c>
      <c r="N479" s="150"/>
      <c r="O479" s="151"/>
      <c r="P479" s="254" t="str">
        <f>IF(H479="","",VLOOKUP(H479,'Overview - Financial Statement'!$A$46:$B$60,2,FALSE))</f>
        <v/>
      </c>
      <c r="Q479" s="255" t="str">
        <f t="shared" si="99"/>
        <v/>
      </c>
      <c r="R479" s="153"/>
      <c r="S479" s="153"/>
      <c r="T479" s="238">
        <f t="shared" si="100"/>
        <v>0</v>
      </c>
      <c r="U479" s="193" t="s">
        <v>44</v>
      </c>
      <c r="V479" s="427"/>
      <c r="W479" s="193" t="str">
        <f t="shared" si="101"/>
        <v/>
      </c>
      <c r="X479" s="264" t="str">
        <f t="shared" si="102"/>
        <v>OK</v>
      </c>
      <c r="Y479" s="193" t="str">
        <f t="shared" si="103"/>
        <v/>
      </c>
      <c r="Z479" s="193" t="str">
        <f t="shared" si="104"/>
        <v/>
      </c>
      <c r="AA479" s="397" t="str">
        <f t="shared" si="105"/>
        <v/>
      </c>
      <c r="AB479" s="257" t="str">
        <f t="shared" si="106"/>
        <v/>
      </c>
      <c r="AC479" s="257" t="str">
        <f t="shared" si="107"/>
        <v/>
      </c>
      <c r="AD479" s="193" t="str">
        <f t="shared" si="108"/>
        <v>CHECK DATES</v>
      </c>
      <c r="AE479" s="257" t="str">
        <f t="shared" si="109"/>
        <v/>
      </c>
      <c r="AF479" s="286">
        <v>0</v>
      </c>
      <c r="AG479" s="257">
        <f t="shared" si="110"/>
        <v>0</v>
      </c>
      <c r="AH479" s="257" t="str">
        <f t="shared" si="111"/>
        <v/>
      </c>
      <c r="AI479" s="257">
        <f t="shared" si="112"/>
        <v>0</v>
      </c>
    </row>
    <row r="480" spans="1:35" x14ac:dyDescent="0.3">
      <c r="A480" s="287">
        <v>468</v>
      </c>
      <c r="B480" s="156"/>
      <c r="C480" s="150"/>
      <c r="D480" s="152"/>
      <c r="E480" s="150"/>
      <c r="F480" s="150"/>
      <c r="G480" s="152"/>
      <c r="H480" s="154"/>
      <c r="I480" s="155"/>
      <c r="J480" s="159"/>
      <c r="K480" s="159"/>
      <c r="L480" s="337"/>
      <c r="M480" s="343" t="str">
        <f>IF(L480="","",LOOKUP(L480,'Work Programme'!$A$8:$A$207,'Work Programme'!$B$8:$B$207))</f>
        <v/>
      </c>
      <c r="N480" s="150"/>
      <c r="O480" s="151"/>
      <c r="P480" s="254" t="str">
        <f>IF(H480="","",VLOOKUP(H480,'Overview - Financial Statement'!$A$46:$B$60,2,FALSE))</f>
        <v/>
      </c>
      <c r="Q480" s="255" t="str">
        <f t="shared" si="99"/>
        <v/>
      </c>
      <c r="R480" s="153"/>
      <c r="S480" s="153"/>
      <c r="T480" s="238">
        <f t="shared" si="100"/>
        <v>0</v>
      </c>
      <c r="U480" s="193" t="s">
        <v>44</v>
      </c>
      <c r="V480" s="427"/>
      <c r="W480" s="193" t="str">
        <f t="shared" si="101"/>
        <v/>
      </c>
      <c r="X480" s="264" t="str">
        <f t="shared" si="102"/>
        <v>OK</v>
      </c>
      <c r="Y480" s="193" t="str">
        <f t="shared" si="103"/>
        <v/>
      </c>
      <c r="Z480" s="193" t="str">
        <f t="shared" si="104"/>
        <v/>
      </c>
      <c r="AA480" s="397" t="str">
        <f t="shared" si="105"/>
        <v/>
      </c>
      <c r="AB480" s="257" t="str">
        <f t="shared" si="106"/>
        <v/>
      </c>
      <c r="AC480" s="257" t="str">
        <f t="shared" si="107"/>
        <v/>
      </c>
      <c r="AD480" s="193" t="str">
        <f t="shared" si="108"/>
        <v>CHECK DATES</v>
      </c>
      <c r="AE480" s="257" t="str">
        <f t="shared" si="109"/>
        <v/>
      </c>
      <c r="AF480" s="286">
        <v>0</v>
      </c>
      <c r="AG480" s="257">
        <f t="shared" si="110"/>
        <v>0</v>
      </c>
      <c r="AH480" s="257" t="str">
        <f t="shared" si="111"/>
        <v/>
      </c>
      <c r="AI480" s="257">
        <f t="shared" si="112"/>
        <v>0</v>
      </c>
    </row>
    <row r="481" spans="1:35" x14ac:dyDescent="0.3">
      <c r="A481" s="287">
        <v>469</v>
      </c>
      <c r="B481" s="156"/>
      <c r="C481" s="150"/>
      <c r="D481" s="152"/>
      <c r="E481" s="150"/>
      <c r="F481" s="150"/>
      <c r="G481" s="152"/>
      <c r="H481" s="154"/>
      <c r="I481" s="155"/>
      <c r="J481" s="159"/>
      <c r="K481" s="159"/>
      <c r="L481" s="337"/>
      <c r="M481" s="343" t="str">
        <f>IF(L481="","",LOOKUP(L481,'Work Programme'!$A$8:$A$207,'Work Programme'!$B$8:$B$207))</f>
        <v/>
      </c>
      <c r="N481" s="150"/>
      <c r="O481" s="151"/>
      <c r="P481" s="254" t="str">
        <f>IF(H481="","",VLOOKUP(H481,'Overview - Financial Statement'!$A$46:$B$60,2,FALSE))</f>
        <v/>
      </c>
      <c r="Q481" s="255" t="str">
        <f t="shared" si="99"/>
        <v/>
      </c>
      <c r="R481" s="153"/>
      <c r="S481" s="153"/>
      <c r="T481" s="238">
        <f t="shared" si="100"/>
        <v>0</v>
      </c>
      <c r="U481" s="193" t="s">
        <v>44</v>
      </c>
      <c r="V481" s="427"/>
      <c r="W481" s="193" t="str">
        <f t="shared" si="101"/>
        <v/>
      </c>
      <c r="X481" s="264" t="str">
        <f t="shared" si="102"/>
        <v>OK</v>
      </c>
      <c r="Y481" s="193" t="str">
        <f t="shared" si="103"/>
        <v/>
      </c>
      <c r="Z481" s="193" t="str">
        <f t="shared" si="104"/>
        <v/>
      </c>
      <c r="AA481" s="397" t="str">
        <f t="shared" si="105"/>
        <v/>
      </c>
      <c r="AB481" s="257" t="str">
        <f t="shared" si="106"/>
        <v/>
      </c>
      <c r="AC481" s="257" t="str">
        <f t="shared" si="107"/>
        <v/>
      </c>
      <c r="AD481" s="193" t="str">
        <f t="shared" si="108"/>
        <v>CHECK DATES</v>
      </c>
      <c r="AE481" s="257" t="str">
        <f t="shared" si="109"/>
        <v/>
      </c>
      <c r="AF481" s="286">
        <v>0</v>
      </c>
      <c r="AG481" s="257">
        <f t="shared" si="110"/>
        <v>0</v>
      </c>
      <c r="AH481" s="257" t="str">
        <f t="shared" si="111"/>
        <v/>
      </c>
      <c r="AI481" s="257">
        <f t="shared" si="112"/>
        <v>0</v>
      </c>
    </row>
    <row r="482" spans="1:35" x14ac:dyDescent="0.3">
      <c r="A482" s="287">
        <v>470</v>
      </c>
      <c r="B482" s="156"/>
      <c r="C482" s="150"/>
      <c r="D482" s="152"/>
      <c r="E482" s="150"/>
      <c r="F482" s="150"/>
      <c r="G482" s="152"/>
      <c r="H482" s="154"/>
      <c r="I482" s="155"/>
      <c r="J482" s="159"/>
      <c r="K482" s="159"/>
      <c r="L482" s="337"/>
      <c r="M482" s="343" t="str">
        <f>IF(L482="","",LOOKUP(L482,'Work Programme'!$A$8:$A$207,'Work Programme'!$B$8:$B$207))</f>
        <v/>
      </c>
      <c r="N482" s="150"/>
      <c r="O482" s="151"/>
      <c r="P482" s="254" t="str">
        <f>IF(H482="","",VLOOKUP(H482,'Overview - Financial Statement'!$A$46:$B$60,2,FALSE))</f>
        <v/>
      </c>
      <c r="Q482" s="255" t="str">
        <f t="shared" si="99"/>
        <v/>
      </c>
      <c r="R482" s="153"/>
      <c r="S482" s="153"/>
      <c r="T482" s="238">
        <f t="shared" si="100"/>
        <v>0</v>
      </c>
      <c r="U482" s="193" t="s">
        <v>44</v>
      </c>
      <c r="V482" s="427"/>
      <c r="W482" s="193" t="str">
        <f t="shared" si="101"/>
        <v/>
      </c>
      <c r="X482" s="264" t="str">
        <f t="shared" si="102"/>
        <v>OK</v>
      </c>
      <c r="Y482" s="193" t="str">
        <f t="shared" si="103"/>
        <v/>
      </c>
      <c r="Z482" s="193" t="str">
        <f t="shared" si="104"/>
        <v/>
      </c>
      <c r="AA482" s="397" t="str">
        <f t="shared" si="105"/>
        <v/>
      </c>
      <c r="AB482" s="257" t="str">
        <f t="shared" si="106"/>
        <v/>
      </c>
      <c r="AC482" s="257" t="str">
        <f t="shared" si="107"/>
        <v/>
      </c>
      <c r="AD482" s="193" t="str">
        <f t="shared" si="108"/>
        <v>CHECK DATES</v>
      </c>
      <c r="AE482" s="257" t="str">
        <f t="shared" si="109"/>
        <v/>
      </c>
      <c r="AF482" s="286">
        <v>0</v>
      </c>
      <c r="AG482" s="257">
        <f t="shared" si="110"/>
        <v>0</v>
      </c>
      <c r="AH482" s="257" t="str">
        <f t="shared" si="111"/>
        <v/>
      </c>
      <c r="AI482" s="257">
        <f t="shared" si="112"/>
        <v>0</v>
      </c>
    </row>
    <row r="483" spans="1:35" x14ac:dyDescent="0.3">
      <c r="A483" s="287">
        <v>471</v>
      </c>
      <c r="B483" s="156"/>
      <c r="C483" s="150"/>
      <c r="D483" s="152"/>
      <c r="E483" s="150"/>
      <c r="F483" s="150"/>
      <c r="G483" s="152"/>
      <c r="H483" s="154"/>
      <c r="I483" s="155"/>
      <c r="J483" s="159"/>
      <c r="K483" s="159"/>
      <c r="L483" s="337"/>
      <c r="M483" s="343" t="str">
        <f>IF(L483="","",LOOKUP(L483,'Work Programme'!$A$8:$A$207,'Work Programme'!$B$8:$B$207))</f>
        <v/>
      </c>
      <c r="N483" s="150"/>
      <c r="O483" s="151"/>
      <c r="P483" s="254" t="str">
        <f>IF(H483="","",VLOOKUP(H483,'Overview - Financial Statement'!$A$46:$B$60,2,FALSE))</f>
        <v/>
      </c>
      <c r="Q483" s="255" t="str">
        <f t="shared" si="99"/>
        <v/>
      </c>
      <c r="R483" s="153"/>
      <c r="S483" s="153"/>
      <c r="T483" s="238">
        <f t="shared" si="100"/>
        <v>0</v>
      </c>
      <c r="U483" s="193" t="s">
        <v>44</v>
      </c>
      <c r="V483" s="427"/>
      <c r="W483" s="193" t="str">
        <f t="shared" si="101"/>
        <v/>
      </c>
      <c r="X483" s="264" t="str">
        <f t="shared" si="102"/>
        <v>OK</v>
      </c>
      <c r="Y483" s="193" t="str">
        <f t="shared" si="103"/>
        <v/>
      </c>
      <c r="Z483" s="193" t="str">
        <f t="shared" si="104"/>
        <v/>
      </c>
      <c r="AA483" s="397" t="str">
        <f t="shared" si="105"/>
        <v/>
      </c>
      <c r="AB483" s="257" t="str">
        <f t="shared" si="106"/>
        <v/>
      </c>
      <c r="AC483" s="257" t="str">
        <f t="shared" si="107"/>
        <v/>
      </c>
      <c r="AD483" s="193" t="str">
        <f t="shared" si="108"/>
        <v>CHECK DATES</v>
      </c>
      <c r="AE483" s="257" t="str">
        <f t="shared" si="109"/>
        <v/>
      </c>
      <c r="AF483" s="286">
        <v>0</v>
      </c>
      <c r="AG483" s="257">
        <f t="shared" si="110"/>
        <v>0</v>
      </c>
      <c r="AH483" s="257" t="str">
        <f t="shared" si="111"/>
        <v/>
      </c>
      <c r="AI483" s="257">
        <f t="shared" si="112"/>
        <v>0</v>
      </c>
    </row>
    <row r="484" spans="1:35" x14ac:dyDescent="0.3">
      <c r="A484" s="287">
        <v>472</v>
      </c>
      <c r="B484" s="156"/>
      <c r="C484" s="150"/>
      <c r="D484" s="152"/>
      <c r="E484" s="150"/>
      <c r="F484" s="150"/>
      <c r="G484" s="152"/>
      <c r="H484" s="154"/>
      <c r="I484" s="155"/>
      <c r="J484" s="159"/>
      <c r="K484" s="159"/>
      <c r="L484" s="337"/>
      <c r="M484" s="343" t="str">
        <f>IF(L484="","",LOOKUP(L484,'Work Programme'!$A$8:$A$207,'Work Programme'!$B$8:$B$207))</f>
        <v/>
      </c>
      <c r="N484" s="150"/>
      <c r="O484" s="151"/>
      <c r="P484" s="254" t="str">
        <f>IF(H484="","",VLOOKUP(H484,'Overview - Financial Statement'!$A$46:$B$60,2,FALSE))</f>
        <v/>
      </c>
      <c r="Q484" s="255" t="str">
        <f t="shared" si="99"/>
        <v/>
      </c>
      <c r="R484" s="153"/>
      <c r="S484" s="153"/>
      <c r="T484" s="238">
        <f t="shared" si="100"/>
        <v>0</v>
      </c>
      <c r="U484" s="193" t="s">
        <v>44</v>
      </c>
      <c r="V484" s="427"/>
      <c r="W484" s="193" t="str">
        <f t="shared" si="101"/>
        <v/>
      </c>
      <c r="X484" s="264" t="str">
        <f t="shared" si="102"/>
        <v>OK</v>
      </c>
      <c r="Y484" s="193" t="str">
        <f t="shared" si="103"/>
        <v/>
      </c>
      <c r="Z484" s="193" t="str">
        <f t="shared" si="104"/>
        <v/>
      </c>
      <c r="AA484" s="397" t="str">
        <f t="shared" si="105"/>
        <v/>
      </c>
      <c r="AB484" s="257" t="str">
        <f t="shared" si="106"/>
        <v/>
      </c>
      <c r="AC484" s="257" t="str">
        <f t="shared" si="107"/>
        <v/>
      </c>
      <c r="AD484" s="193" t="str">
        <f t="shared" si="108"/>
        <v>CHECK DATES</v>
      </c>
      <c r="AE484" s="257" t="str">
        <f t="shared" si="109"/>
        <v/>
      </c>
      <c r="AF484" s="286">
        <v>0</v>
      </c>
      <c r="AG484" s="257">
        <f t="shared" si="110"/>
        <v>0</v>
      </c>
      <c r="AH484" s="257" t="str">
        <f t="shared" si="111"/>
        <v/>
      </c>
      <c r="AI484" s="257">
        <f t="shared" si="112"/>
        <v>0</v>
      </c>
    </row>
    <row r="485" spans="1:35" x14ac:dyDescent="0.3">
      <c r="A485" s="287">
        <v>473</v>
      </c>
      <c r="B485" s="156"/>
      <c r="C485" s="150"/>
      <c r="D485" s="152"/>
      <c r="E485" s="150"/>
      <c r="F485" s="150"/>
      <c r="G485" s="152"/>
      <c r="H485" s="154"/>
      <c r="I485" s="155"/>
      <c r="J485" s="159"/>
      <c r="K485" s="159"/>
      <c r="L485" s="337"/>
      <c r="M485" s="343" t="str">
        <f>IF(L485="","",LOOKUP(L485,'Work Programme'!$A$8:$A$207,'Work Programme'!$B$8:$B$207))</f>
        <v/>
      </c>
      <c r="N485" s="150"/>
      <c r="O485" s="151"/>
      <c r="P485" s="254" t="str">
        <f>IF(H485="","",VLOOKUP(H485,'Overview - Financial Statement'!$A$46:$B$60,2,FALSE))</f>
        <v/>
      </c>
      <c r="Q485" s="255" t="str">
        <f t="shared" si="99"/>
        <v/>
      </c>
      <c r="R485" s="153"/>
      <c r="S485" s="153"/>
      <c r="T485" s="238">
        <f t="shared" si="100"/>
        <v>0</v>
      </c>
      <c r="U485" s="193" t="s">
        <v>44</v>
      </c>
      <c r="V485" s="427"/>
      <c r="W485" s="193" t="str">
        <f t="shared" si="101"/>
        <v/>
      </c>
      <c r="X485" s="264" t="str">
        <f t="shared" si="102"/>
        <v>OK</v>
      </c>
      <c r="Y485" s="193" t="str">
        <f t="shared" si="103"/>
        <v/>
      </c>
      <c r="Z485" s="193" t="str">
        <f t="shared" si="104"/>
        <v/>
      </c>
      <c r="AA485" s="397" t="str">
        <f t="shared" si="105"/>
        <v/>
      </c>
      <c r="AB485" s="257" t="str">
        <f t="shared" si="106"/>
        <v/>
      </c>
      <c r="AC485" s="257" t="str">
        <f t="shared" si="107"/>
        <v/>
      </c>
      <c r="AD485" s="193" t="str">
        <f t="shared" si="108"/>
        <v>CHECK DATES</v>
      </c>
      <c r="AE485" s="257" t="str">
        <f t="shared" si="109"/>
        <v/>
      </c>
      <c r="AF485" s="286">
        <v>0</v>
      </c>
      <c r="AG485" s="257">
        <f t="shared" si="110"/>
        <v>0</v>
      </c>
      <c r="AH485" s="257" t="str">
        <f t="shared" si="111"/>
        <v/>
      </c>
      <c r="AI485" s="257">
        <f t="shared" si="112"/>
        <v>0</v>
      </c>
    </row>
    <row r="486" spans="1:35" x14ac:dyDescent="0.3">
      <c r="A486" s="287">
        <v>474</v>
      </c>
      <c r="B486" s="156"/>
      <c r="C486" s="150"/>
      <c r="D486" s="152"/>
      <c r="E486" s="150"/>
      <c r="F486" s="150"/>
      <c r="G486" s="152"/>
      <c r="H486" s="154"/>
      <c r="I486" s="155"/>
      <c r="J486" s="159"/>
      <c r="K486" s="159"/>
      <c r="L486" s="337"/>
      <c r="M486" s="343" t="str">
        <f>IF(L486="","",LOOKUP(L486,'Work Programme'!$A$8:$A$207,'Work Programme'!$B$8:$B$207))</f>
        <v/>
      </c>
      <c r="N486" s="150"/>
      <c r="O486" s="151"/>
      <c r="P486" s="254" t="str">
        <f>IF(H486="","",VLOOKUP(H486,'Overview - Financial Statement'!$A$46:$B$60,2,FALSE))</f>
        <v/>
      </c>
      <c r="Q486" s="255" t="str">
        <f t="shared" si="99"/>
        <v/>
      </c>
      <c r="R486" s="153"/>
      <c r="S486" s="153"/>
      <c r="T486" s="238">
        <f t="shared" si="100"/>
        <v>0</v>
      </c>
      <c r="U486" s="193" t="s">
        <v>44</v>
      </c>
      <c r="V486" s="427"/>
      <c r="W486" s="193" t="str">
        <f t="shared" si="101"/>
        <v/>
      </c>
      <c r="X486" s="264" t="str">
        <f t="shared" si="102"/>
        <v>OK</v>
      </c>
      <c r="Y486" s="193" t="str">
        <f t="shared" si="103"/>
        <v/>
      </c>
      <c r="Z486" s="193" t="str">
        <f t="shared" si="104"/>
        <v/>
      </c>
      <c r="AA486" s="397" t="str">
        <f t="shared" si="105"/>
        <v/>
      </c>
      <c r="AB486" s="257" t="str">
        <f t="shared" si="106"/>
        <v/>
      </c>
      <c r="AC486" s="257" t="str">
        <f t="shared" si="107"/>
        <v/>
      </c>
      <c r="AD486" s="193" t="str">
        <f t="shared" si="108"/>
        <v>CHECK DATES</v>
      </c>
      <c r="AE486" s="257" t="str">
        <f t="shared" si="109"/>
        <v/>
      </c>
      <c r="AF486" s="286">
        <v>0</v>
      </c>
      <c r="AG486" s="257">
        <f t="shared" si="110"/>
        <v>0</v>
      </c>
      <c r="AH486" s="257" t="str">
        <f t="shared" si="111"/>
        <v/>
      </c>
      <c r="AI486" s="257">
        <f t="shared" si="112"/>
        <v>0</v>
      </c>
    </row>
    <row r="487" spans="1:35" x14ac:dyDescent="0.3">
      <c r="A487" s="287">
        <v>475</v>
      </c>
      <c r="B487" s="156"/>
      <c r="C487" s="150"/>
      <c r="D487" s="152"/>
      <c r="E487" s="150"/>
      <c r="F487" s="150"/>
      <c r="G487" s="152"/>
      <c r="H487" s="154"/>
      <c r="I487" s="155"/>
      <c r="J487" s="159"/>
      <c r="K487" s="159"/>
      <c r="L487" s="337"/>
      <c r="M487" s="343" t="str">
        <f>IF(L487="","",LOOKUP(L487,'Work Programme'!$A$8:$A$207,'Work Programme'!$B$8:$B$207))</f>
        <v/>
      </c>
      <c r="N487" s="150"/>
      <c r="O487" s="151"/>
      <c r="P487" s="254" t="str">
        <f>IF(H487="","",VLOOKUP(H487,'Overview - Financial Statement'!$A$46:$B$60,2,FALSE))</f>
        <v/>
      </c>
      <c r="Q487" s="255" t="str">
        <f t="shared" si="99"/>
        <v/>
      </c>
      <c r="R487" s="153"/>
      <c r="S487" s="153"/>
      <c r="T487" s="238">
        <f t="shared" si="100"/>
        <v>0</v>
      </c>
      <c r="U487" s="193" t="s">
        <v>44</v>
      </c>
      <c r="V487" s="427"/>
      <c r="W487" s="193" t="str">
        <f t="shared" si="101"/>
        <v/>
      </c>
      <c r="X487" s="264" t="str">
        <f t="shared" si="102"/>
        <v>OK</v>
      </c>
      <c r="Y487" s="193" t="str">
        <f t="shared" si="103"/>
        <v/>
      </c>
      <c r="Z487" s="193" t="str">
        <f t="shared" si="104"/>
        <v/>
      </c>
      <c r="AA487" s="397" t="str">
        <f t="shared" si="105"/>
        <v/>
      </c>
      <c r="AB487" s="257" t="str">
        <f t="shared" si="106"/>
        <v/>
      </c>
      <c r="AC487" s="257" t="str">
        <f t="shared" si="107"/>
        <v/>
      </c>
      <c r="AD487" s="193" t="str">
        <f t="shared" si="108"/>
        <v>CHECK DATES</v>
      </c>
      <c r="AE487" s="257" t="str">
        <f t="shared" si="109"/>
        <v/>
      </c>
      <c r="AF487" s="286">
        <v>0</v>
      </c>
      <c r="AG487" s="257">
        <f t="shared" si="110"/>
        <v>0</v>
      </c>
      <c r="AH487" s="257" t="str">
        <f t="shared" si="111"/>
        <v/>
      </c>
      <c r="AI487" s="257">
        <f t="shared" si="112"/>
        <v>0</v>
      </c>
    </row>
    <row r="488" spans="1:35" x14ac:dyDescent="0.3">
      <c r="A488" s="287">
        <v>476</v>
      </c>
      <c r="B488" s="156"/>
      <c r="C488" s="150"/>
      <c r="D488" s="152"/>
      <c r="E488" s="150"/>
      <c r="F488" s="150"/>
      <c r="G488" s="152"/>
      <c r="H488" s="154"/>
      <c r="I488" s="155"/>
      <c r="J488" s="159"/>
      <c r="K488" s="159"/>
      <c r="L488" s="337"/>
      <c r="M488" s="343" t="str">
        <f>IF(L488="","",LOOKUP(L488,'Work Programme'!$A$8:$A$207,'Work Programme'!$B$8:$B$207))</f>
        <v/>
      </c>
      <c r="N488" s="150"/>
      <c r="O488" s="151"/>
      <c r="P488" s="254" t="str">
        <f>IF(H488="","",VLOOKUP(H488,'Overview - Financial Statement'!$A$46:$B$60,2,FALSE))</f>
        <v/>
      </c>
      <c r="Q488" s="255" t="str">
        <f t="shared" si="99"/>
        <v/>
      </c>
      <c r="R488" s="153"/>
      <c r="S488" s="153"/>
      <c r="T488" s="238">
        <f t="shared" si="100"/>
        <v>0</v>
      </c>
      <c r="U488" s="193" t="s">
        <v>44</v>
      </c>
      <c r="V488" s="427"/>
      <c r="W488" s="193" t="str">
        <f t="shared" si="101"/>
        <v/>
      </c>
      <c r="X488" s="264" t="str">
        <f t="shared" si="102"/>
        <v>OK</v>
      </c>
      <c r="Y488" s="193" t="str">
        <f t="shared" si="103"/>
        <v/>
      </c>
      <c r="Z488" s="193" t="str">
        <f t="shared" si="104"/>
        <v/>
      </c>
      <c r="AA488" s="397" t="str">
        <f t="shared" si="105"/>
        <v/>
      </c>
      <c r="AB488" s="257" t="str">
        <f t="shared" si="106"/>
        <v/>
      </c>
      <c r="AC488" s="257" t="str">
        <f t="shared" si="107"/>
        <v/>
      </c>
      <c r="AD488" s="193" t="str">
        <f t="shared" si="108"/>
        <v>CHECK DATES</v>
      </c>
      <c r="AE488" s="257" t="str">
        <f t="shared" si="109"/>
        <v/>
      </c>
      <c r="AF488" s="286">
        <v>0</v>
      </c>
      <c r="AG488" s="257">
        <f t="shared" si="110"/>
        <v>0</v>
      </c>
      <c r="AH488" s="257" t="str">
        <f t="shared" si="111"/>
        <v/>
      </c>
      <c r="AI488" s="257">
        <f t="shared" si="112"/>
        <v>0</v>
      </c>
    </row>
    <row r="489" spans="1:35" x14ac:dyDescent="0.3">
      <c r="A489" s="287">
        <v>477</v>
      </c>
      <c r="B489" s="156"/>
      <c r="C489" s="150"/>
      <c r="D489" s="152"/>
      <c r="E489" s="150"/>
      <c r="F489" s="150"/>
      <c r="G489" s="152"/>
      <c r="H489" s="154"/>
      <c r="I489" s="155"/>
      <c r="J489" s="159"/>
      <c r="K489" s="159"/>
      <c r="L489" s="337"/>
      <c r="M489" s="343" t="str">
        <f>IF(L489="","",LOOKUP(L489,'Work Programme'!$A$8:$A$207,'Work Programme'!$B$8:$B$207))</f>
        <v/>
      </c>
      <c r="N489" s="150"/>
      <c r="O489" s="151"/>
      <c r="P489" s="254" t="str">
        <f>IF(H489="","",VLOOKUP(H489,'Overview - Financial Statement'!$A$46:$B$60,2,FALSE))</f>
        <v/>
      </c>
      <c r="Q489" s="255" t="str">
        <f t="shared" si="99"/>
        <v/>
      </c>
      <c r="R489" s="153"/>
      <c r="S489" s="153"/>
      <c r="T489" s="238">
        <f t="shared" si="100"/>
        <v>0</v>
      </c>
      <c r="U489" s="193" t="s">
        <v>44</v>
      </c>
      <c r="V489" s="427"/>
      <c r="W489" s="193" t="str">
        <f t="shared" si="101"/>
        <v/>
      </c>
      <c r="X489" s="264" t="str">
        <f t="shared" si="102"/>
        <v>OK</v>
      </c>
      <c r="Y489" s="193" t="str">
        <f t="shared" si="103"/>
        <v/>
      </c>
      <c r="Z489" s="193" t="str">
        <f t="shared" si="104"/>
        <v/>
      </c>
      <c r="AA489" s="397" t="str">
        <f t="shared" si="105"/>
        <v/>
      </c>
      <c r="AB489" s="257" t="str">
        <f t="shared" si="106"/>
        <v/>
      </c>
      <c r="AC489" s="257" t="str">
        <f t="shared" si="107"/>
        <v/>
      </c>
      <c r="AD489" s="193" t="str">
        <f t="shared" si="108"/>
        <v>CHECK DATES</v>
      </c>
      <c r="AE489" s="257" t="str">
        <f t="shared" si="109"/>
        <v/>
      </c>
      <c r="AF489" s="286">
        <v>0</v>
      </c>
      <c r="AG489" s="257">
        <f t="shared" si="110"/>
        <v>0</v>
      </c>
      <c r="AH489" s="257" t="str">
        <f t="shared" si="111"/>
        <v/>
      </c>
      <c r="AI489" s="257">
        <f t="shared" si="112"/>
        <v>0</v>
      </c>
    </row>
    <row r="490" spans="1:35" x14ac:dyDescent="0.3">
      <c r="A490" s="287">
        <v>478</v>
      </c>
      <c r="B490" s="156"/>
      <c r="C490" s="150"/>
      <c r="D490" s="152"/>
      <c r="E490" s="150"/>
      <c r="F490" s="150"/>
      <c r="G490" s="152"/>
      <c r="H490" s="154"/>
      <c r="I490" s="155"/>
      <c r="J490" s="159"/>
      <c r="K490" s="159"/>
      <c r="L490" s="337"/>
      <c r="M490" s="343" t="str">
        <f>IF(L490="","",LOOKUP(L490,'Work Programme'!$A$8:$A$207,'Work Programme'!$B$8:$B$207))</f>
        <v/>
      </c>
      <c r="N490" s="150"/>
      <c r="O490" s="151"/>
      <c r="P490" s="254" t="str">
        <f>IF(H490="","",VLOOKUP(H490,'Overview - Financial Statement'!$A$46:$B$60,2,FALSE))</f>
        <v/>
      </c>
      <c r="Q490" s="255" t="str">
        <f t="shared" si="99"/>
        <v/>
      </c>
      <c r="R490" s="153"/>
      <c r="S490" s="153"/>
      <c r="T490" s="238">
        <f t="shared" si="100"/>
        <v>0</v>
      </c>
      <c r="U490" s="193" t="s">
        <v>44</v>
      </c>
      <c r="V490" s="427"/>
      <c r="W490" s="193" t="str">
        <f t="shared" si="101"/>
        <v/>
      </c>
      <c r="X490" s="264" t="str">
        <f t="shared" si="102"/>
        <v>OK</v>
      </c>
      <c r="Y490" s="193" t="str">
        <f t="shared" si="103"/>
        <v/>
      </c>
      <c r="Z490" s="193" t="str">
        <f t="shared" si="104"/>
        <v/>
      </c>
      <c r="AA490" s="397" t="str">
        <f t="shared" si="105"/>
        <v/>
      </c>
      <c r="AB490" s="257" t="str">
        <f t="shared" si="106"/>
        <v/>
      </c>
      <c r="AC490" s="257" t="str">
        <f t="shared" si="107"/>
        <v/>
      </c>
      <c r="AD490" s="193" t="str">
        <f t="shared" si="108"/>
        <v>CHECK DATES</v>
      </c>
      <c r="AE490" s="257" t="str">
        <f t="shared" si="109"/>
        <v/>
      </c>
      <c r="AF490" s="286">
        <v>0</v>
      </c>
      <c r="AG490" s="257">
        <f t="shared" si="110"/>
        <v>0</v>
      </c>
      <c r="AH490" s="257" t="str">
        <f t="shared" si="111"/>
        <v/>
      </c>
      <c r="AI490" s="257">
        <f t="shared" si="112"/>
        <v>0</v>
      </c>
    </row>
    <row r="491" spans="1:35" x14ac:dyDescent="0.3">
      <c r="A491" s="287">
        <v>479</v>
      </c>
      <c r="B491" s="156"/>
      <c r="C491" s="150"/>
      <c r="D491" s="152"/>
      <c r="E491" s="150"/>
      <c r="F491" s="150"/>
      <c r="G491" s="152"/>
      <c r="H491" s="154"/>
      <c r="I491" s="155"/>
      <c r="J491" s="159"/>
      <c r="K491" s="159"/>
      <c r="L491" s="337"/>
      <c r="M491" s="343" t="str">
        <f>IF(L491="","",LOOKUP(L491,'Work Programme'!$A$8:$A$207,'Work Programme'!$B$8:$B$207))</f>
        <v/>
      </c>
      <c r="N491" s="150"/>
      <c r="O491" s="151"/>
      <c r="P491" s="254" t="str">
        <f>IF(H491="","",VLOOKUP(H491,'Overview - Financial Statement'!$A$46:$B$60,2,FALSE))</f>
        <v/>
      </c>
      <c r="Q491" s="255" t="str">
        <f t="shared" si="99"/>
        <v/>
      </c>
      <c r="R491" s="153"/>
      <c r="S491" s="153"/>
      <c r="T491" s="238">
        <f t="shared" si="100"/>
        <v>0</v>
      </c>
      <c r="U491" s="193" t="s">
        <v>44</v>
      </c>
      <c r="V491" s="427"/>
      <c r="W491" s="193" t="str">
        <f t="shared" si="101"/>
        <v/>
      </c>
      <c r="X491" s="264" t="str">
        <f t="shared" si="102"/>
        <v>OK</v>
      </c>
      <c r="Y491" s="193" t="str">
        <f t="shared" si="103"/>
        <v/>
      </c>
      <c r="Z491" s="193" t="str">
        <f t="shared" si="104"/>
        <v/>
      </c>
      <c r="AA491" s="397" t="str">
        <f t="shared" si="105"/>
        <v/>
      </c>
      <c r="AB491" s="257" t="str">
        <f t="shared" si="106"/>
        <v/>
      </c>
      <c r="AC491" s="257" t="str">
        <f t="shared" si="107"/>
        <v/>
      </c>
      <c r="AD491" s="193" t="str">
        <f t="shared" si="108"/>
        <v>CHECK DATES</v>
      </c>
      <c r="AE491" s="257" t="str">
        <f t="shared" si="109"/>
        <v/>
      </c>
      <c r="AF491" s="286">
        <v>0</v>
      </c>
      <c r="AG491" s="257">
        <f t="shared" si="110"/>
        <v>0</v>
      </c>
      <c r="AH491" s="257" t="str">
        <f t="shared" si="111"/>
        <v/>
      </c>
      <c r="AI491" s="257">
        <f t="shared" si="112"/>
        <v>0</v>
      </c>
    </row>
    <row r="492" spans="1:35" x14ac:dyDescent="0.3">
      <c r="A492" s="287">
        <v>480</v>
      </c>
      <c r="B492" s="156"/>
      <c r="C492" s="150"/>
      <c r="D492" s="152"/>
      <c r="E492" s="150"/>
      <c r="F492" s="150"/>
      <c r="G492" s="152"/>
      <c r="H492" s="154"/>
      <c r="I492" s="155"/>
      <c r="J492" s="159"/>
      <c r="K492" s="159"/>
      <c r="L492" s="337"/>
      <c r="M492" s="343" t="str">
        <f>IF(L492="","",LOOKUP(L492,'Work Programme'!$A$8:$A$207,'Work Programme'!$B$8:$B$207))</f>
        <v/>
      </c>
      <c r="N492" s="150"/>
      <c r="O492" s="151"/>
      <c r="P492" s="254" t="str">
        <f>IF(H492="","",VLOOKUP(H492,'Overview - Financial Statement'!$A$46:$B$60,2,FALSE))</f>
        <v/>
      </c>
      <c r="Q492" s="255" t="str">
        <f t="shared" si="99"/>
        <v/>
      </c>
      <c r="R492" s="153"/>
      <c r="S492" s="153"/>
      <c r="T492" s="238">
        <f t="shared" si="100"/>
        <v>0</v>
      </c>
      <c r="U492" s="193" t="s">
        <v>44</v>
      </c>
      <c r="V492" s="427"/>
      <c r="W492" s="193" t="str">
        <f t="shared" si="101"/>
        <v/>
      </c>
      <c r="X492" s="264" t="str">
        <f t="shared" si="102"/>
        <v>OK</v>
      </c>
      <c r="Y492" s="193" t="str">
        <f t="shared" si="103"/>
        <v/>
      </c>
      <c r="Z492" s="193" t="str">
        <f t="shared" si="104"/>
        <v/>
      </c>
      <c r="AA492" s="397" t="str">
        <f t="shared" si="105"/>
        <v/>
      </c>
      <c r="AB492" s="257" t="str">
        <f t="shared" si="106"/>
        <v/>
      </c>
      <c r="AC492" s="257" t="str">
        <f t="shared" si="107"/>
        <v/>
      </c>
      <c r="AD492" s="193" t="str">
        <f t="shared" si="108"/>
        <v>CHECK DATES</v>
      </c>
      <c r="AE492" s="257" t="str">
        <f t="shared" si="109"/>
        <v/>
      </c>
      <c r="AF492" s="286">
        <v>0</v>
      </c>
      <c r="AG492" s="257">
        <f t="shared" si="110"/>
        <v>0</v>
      </c>
      <c r="AH492" s="257" t="str">
        <f t="shared" si="111"/>
        <v/>
      </c>
      <c r="AI492" s="257">
        <f t="shared" si="112"/>
        <v>0</v>
      </c>
    </row>
    <row r="493" spans="1:35" x14ac:dyDescent="0.3">
      <c r="A493" s="287">
        <v>481</v>
      </c>
      <c r="B493" s="156"/>
      <c r="C493" s="150"/>
      <c r="D493" s="152"/>
      <c r="E493" s="150"/>
      <c r="F493" s="150"/>
      <c r="G493" s="152"/>
      <c r="H493" s="154"/>
      <c r="I493" s="155"/>
      <c r="J493" s="159"/>
      <c r="K493" s="159"/>
      <c r="L493" s="337"/>
      <c r="M493" s="343" t="str">
        <f>IF(L493="","",LOOKUP(L493,'Work Programme'!$A$8:$A$207,'Work Programme'!$B$8:$B$207))</f>
        <v/>
      </c>
      <c r="N493" s="150"/>
      <c r="O493" s="151"/>
      <c r="P493" s="254" t="str">
        <f>IF(H493="","",VLOOKUP(H493,'Overview - Financial Statement'!$A$46:$B$60,2,FALSE))</f>
        <v/>
      </c>
      <c r="Q493" s="255" t="str">
        <f t="shared" si="99"/>
        <v/>
      </c>
      <c r="R493" s="153"/>
      <c r="S493" s="153"/>
      <c r="T493" s="238">
        <f t="shared" si="100"/>
        <v>0</v>
      </c>
      <c r="U493" s="193" t="s">
        <v>44</v>
      </c>
      <c r="V493" s="427"/>
      <c r="W493" s="193" t="str">
        <f t="shared" si="101"/>
        <v/>
      </c>
      <c r="X493" s="264" t="str">
        <f t="shared" si="102"/>
        <v>OK</v>
      </c>
      <c r="Y493" s="193" t="str">
        <f t="shared" si="103"/>
        <v/>
      </c>
      <c r="Z493" s="193" t="str">
        <f t="shared" si="104"/>
        <v/>
      </c>
      <c r="AA493" s="397" t="str">
        <f t="shared" si="105"/>
        <v/>
      </c>
      <c r="AB493" s="257" t="str">
        <f t="shared" si="106"/>
        <v/>
      </c>
      <c r="AC493" s="257" t="str">
        <f t="shared" si="107"/>
        <v/>
      </c>
      <c r="AD493" s="193" t="str">
        <f t="shared" si="108"/>
        <v>CHECK DATES</v>
      </c>
      <c r="AE493" s="257" t="str">
        <f t="shared" si="109"/>
        <v/>
      </c>
      <c r="AF493" s="286">
        <v>0</v>
      </c>
      <c r="AG493" s="257">
        <f t="shared" si="110"/>
        <v>0</v>
      </c>
      <c r="AH493" s="257" t="str">
        <f t="shared" si="111"/>
        <v/>
      </c>
      <c r="AI493" s="257">
        <f t="shared" si="112"/>
        <v>0</v>
      </c>
    </row>
    <row r="494" spans="1:35" x14ac:dyDescent="0.3">
      <c r="A494" s="287">
        <v>482</v>
      </c>
      <c r="B494" s="156"/>
      <c r="C494" s="150"/>
      <c r="D494" s="152"/>
      <c r="E494" s="150"/>
      <c r="F494" s="150"/>
      <c r="G494" s="152"/>
      <c r="H494" s="154"/>
      <c r="I494" s="155"/>
      <c r="J494" s="159"/>
      <c r="K494" s="159"/>
      <c r="L494" s="337"/>
      <c r="M494" s="343" t="str">
        <f>IF(L494="","",LOOKUP(L494,'Work Programme'!$A$8:$A$207,'Work Programme'!$B$8:$B$207))</f>
        <v/>
      </c>
      <c r="N494" s="150"/>
      <c r="O494" s="151"/>
      <c r="P494" s="254" t="str">
        <f>IF(H494="","",VLOOKUP(H494,'Overview - Financial Statement'!$A$46:$B$60,2,FALSE))</f>
        <v/>
      </c>
      <c r="Q494" s="255" t="str">
        <f t="shared" si="99"/>
        <v/>
      </c>
      <c r="R494" s="153"/>
      <c r="S494" s="153"/>
      <c r="T494" s="238">
        <f t="shared" si="100"/>
        <v>0</v>
      </c>
      <c r="U494" s="193" t="s">
        <v>44</v>
      </c>
      <c r="V494" s="427"/>
      <c r="W494" s="193" t="str">
        <f t="shared" si="101"/>
        <v/>
      </c>
      <c r="X494" s="264" t="str">
        <f t="shared" si="102"/>
        <v>OK</v>
      </c>
      <c r="Y494" s="193" t="str">
        <f t="shared" si="103"/>
        <v/>
      </c>
      <c r="Z494" s="193" t="str">
        <f t="shared" si="104"/>
        <v/>
      </c>
      <c r="AA494" s="397" t="str">
        <f t="shared" si="105"/>
        <v/>
      </c>
      <c r="AB494" s="257" t="str">
        <f t="shared" si="106"/>
        <v/>
      </c>
      <c r="AC494" s="257" t="str">
        <f t="shared" si="107"/>
        <v/>
      </c>
      <c r="AD494" s="193" t="str">
        <f t="shared" si="108"/>
        <v>CHECK DATES</v>
      </c>
      <c r="AE494" s="257" t="str">
        <f t="shared" si="109"/>
        <v/>
      </c>
      <c r="AF494" s="286">
        <v>0</v>
      </c>
      <c r="AG494" s="257">
        <f t="shared" si="110"/>
        <v>0</v>
      </c>
      <c r="AH494" s="257" t="str">
        <f t="shared" si="111"/>
        <v/>
      </c>
      <c r="AI494" s="257">
        <f t="shared" si="112"/>
        <v>0</v>
      </c>
    </row>
    <row r="495" spans="1:35" x14ac:dyDescent="0.3">
      <c r="A495" s="287">
        <v>483</v>
      </c>
      <c r="B495" s="156"/>
      <c r="C495" s="150"/>
      <c r="D495" s="152"/>
      <c r="E495" s="150"/>
      <c r="F495" s="150"/>
      <c r="G495" s="152"/>
      <c r="H495" s="154"/>
      <c r="I495" s="155"/>
      <c r="J495" s="159"/>
      <c r="K495" s="159"/>
      <c r="L495" s="337"/>
      <c r="M495" s="343" t="str">
        <f>IF(L495="","",LOOKUP(L495,'Work Programme'!$A$8:$A$207,'Work Programme'!$B$8:$B$207))</f>
        <v/>
      </c>
      <c r="N495" s="150"/>
      <c r="O495" s="151"/>
      <c r="P495" s="254" t="str">
        <f>IF(H495="","",VLOOKUP(H495,'Overview - Financial Statement'!$A$46:$B$60,2,FALSE))</f>
        <v/>
      </c>
      <c r="Q495" s="255" t="str">
        <f t="shared" si="99"/>
        <v/>
      </c>
      <c r="R495" s="153"/>
      <c r="S495" s="153"/>
      <c r="T495" s="238">
        <f t="shared" si="100"/>
        <v>0</v>
      </c>
      <c r="U495" s="193" t="s">
        <v>44</v>
      </c>
      <c r="V495" s="427"/>
      <c r="W495" s="193" t="str">
        <f t="shared" si="101"/>
        <v/>
      </c>
      <c r="X495" s="264" t="str">
        <f t="shared" si="102"/>
        <v>OK</v>
      </c>
      <c r="Y495" s="193" t="str">
        <f t="shared" si="103"/>
        <v/>
      </c>
      <c r="Z495" s="193" t="str">
        <f t="shared" si="104"/>
        <v/>
      </c>
      <c r="AA495" s="397" t="str">
        <f t="shared" si="105"/>
        <v/>
      </c>
      <c r="AB495" s="257" t="str">
        <f t="shared" si="106"/>
        <v/>
      </c>
      <c r="AC495" s="257" t="str">
        <f t="shared" si="107"/>
        <v/>
      </c>
      <c r="AD495" s="193" t="str">
        <f t="shared" si="108"/>
        <v>CHECK DATES</v>
      </c>
      <c r="AE495" s="257" t="str">
        <f t="shared" si="109"/>
        <v/>
      </c>
      <c r="AF495" s="286">
        <v>0</v>
      </c>
      <c r="AG495" s="257">
        <f t="shared" si="110"/>
        <v>0</v>
      </c>
      <c r="AH495" s="257" t="str">
        <f t="shared" si="111"/>
        <v/>
      </c>
      <c r="AI495" s="257">
        <f t="shared" si="112"/>
        <v>0</v>
      </c>
    </row>
    <row r="496" spans="1:35" x14ac:dyDescent="0.3">
      <c r="A496" s="287">
        <v>484</v>
      </c>
      <c r="B496" s="156"/>
      <c r="C496" s="150"/>
      <c r="D496" s="152"/>
      <c r="E496" s="150"/>
      <c r="F496" s="150"/>
      <c r="G496" s="152"/>
      <c r="H496" s="154"/>
      <c r="I496" s="155"/>
      <c r="J496" s="159"/>
      <c r="K496" s="159"/>
      <c r="L496" s="337"/>
      <c r="M496" s="343" t="str">
        <f>IF(L496="","",LOOKUP(L496,'Work Programme'!$A$8:$A$207,'Work Programme'!$B$8:$B$207))</f>
        <v/>
      </c>
      <c r="N496" s="150"/>
      <c r="O496" s="151"/>
      <c r="P496" s="254" t="str">
        <f>IF(H496="","",VLOOKUP(H496,'Overview - Financial Statement'!$A$46:$B$60,2,FALSE))</f>
        <v/>
      </c>
      <c r="Q496" s="255" t="str">
        <f t="shared" si="99"/>
        <v/>
      </c>
      <c r="R496" s="153"/>
      <c r="S496" s="153"/>
      <c r="T496" s="238">
        <f t="shared" si="100"/>
        <v>0</v>
      </c>
      <c r="U496" s="193" t="s">
        <v>44</v>
      </c>
      <c r="V496" s="427"/>
      <c r="W496" s="193" t="str">
        <f t="shared" si="101"/>
        <v/>
      </c>
      <c r="X496" s="264" t="str">
        <f t="shared" si="102"/>
        <v>OK</v>
      </c>
      <c r="Y496" s="193" t="str">
        <f t="shared" si="103"/>
        <v/>
      </c>
      <c r="Z496" s="193" t="str">
        <f t="shared" si="104"/>
        <v/>
      </c>
      <c r="AA496" s="397" t="str">
        <f t="shared" si="105"/>
        <v/>
      </c>
      <c r="AB496" s="257" t="str">
        <f t="shared" si="106"/>
        <v/>
      </c>
      <c r="AC496" s="257" t="str">
        <f t="shared" si="107"/>
        <v/>
      </c>
      <c r="AD496" s="193" t="str">
        <f t="shared" si="108"/>
        <v>CHECK DATES</v>
      </c>
      <c r="AE496" s="257" t="str">
        <f t="shared" si="109"/>
        <v/>
      </c>
      <c r="AF496" s="286">
        <v>0</v>
      </c>
      <c r="AG496" s="257">
        <f t="shared" si="110"/>
        <v>0</v>
      </c>
      <c r="AH496" s="257" t="str">
        <f t="shared" si="111"/>
        <v/>
      </c>
      <c r="AI496" s="257">
        <f t="shared" si="112"/>
        <v>0</v>
      </c>
    </row>
    <row r="497" spans="1:35" x14ac:dyDescent="0.3">
      <c r="A497" s="287">
        <v>485</v>
      </c>
      <c r="B497" s="156"/>
      <c r="C497" s="150"/>
      <c r="D497" s="152"/>
      <c r="E497" s="150"/>
      <c r="F497" s="150"/>
      <c r="G497" s="152"/>
      <c r="H497" s="154"/>
      <c r="I497" s="155"/>
      <c r="J497" s="159"/>
      <c r="K497" s="159"/>
      <c r="L497" s="337"/>
      <c r="M497" s="343" t="str">
        <f>IF(L497="","",LOOKUP(L497,'Work Programme'!$A$8:$A$207,'Work Programme'!$B$8:$B$207))</f>
        <v/>
      </c>
      <c r="N497" s="150"/>
      <c r="O497" s="151"/>
      <c r="P497" s="254" t="str">
        <f>IF(H497="","",VLOOKUP(H497,'Overview - Financial Statement'!$A$46:$B$60,2,FALSE))</f>
        <v/>
      </c>
      <c r="Q497" s="255" t="str">
        <f t="shared" si="99"/>
        <v/>
      </c>
      <c r="R497" s="153"/>
      <c r="S497" s="153"/>
      <c r="T497" s="238">
        <f t="shared" si="100"/>
        <v>0</v>
      </c>
      <c r="U497" s="193" t="s">
        <v>44</v>
      </c>
      <c r="V497" s="427"/>
      <c r="W497" s="193" t="str">
        <f t="shared" si="101"/>
        <v/>
      </c>
      <c r="X497" s="264" t="str">
        <f t="shared" si="102"/>
        <v>OK</v>
      </c>
      <c r="Y497" s="193" t="str">
        <f t="shared" si="103"/>
        <v/>
      </c>
      <c r="Z497" s="193" t="str">
        <f t="shared" si="104"/>
        <v/>
      </c>
      <c r="AA497" s="397" t="str">
        <f t="shared" si="105"/>
        <v/>
      </c>
      <c r="AB497" s="257" t="str">
        <f t="shared" si="106"/>
        <v/>
      </c>
      <c r="AC497" s="257" t="str">
        <f t="shared" si="107"/>
        <v/>
      </c>
      <c r="AD497" s="193" t="str">
        <f t="shared" si="108"/>
        <v>CHECK DATES</v>
      </c>
      <c r="AE497" s="257" t="str">
        <f t="shared" si="109"/>
        <v/>
      </c>
      <c r="AF497" s="286">
        <v>0</v>
      </c>
      <c r="AG497" s="257">
        <f t="shared" si="110"/>
        <v>0</v>
      </c>
      <c r="AH497" s="257" t="str">
        <f t="shared" si="111"/>
        <v/>
      </c>
      <c r="AI497" s="257">
        <f t="shared" si="112"/>
        <v>0</v>
      </c>
    </row>
    <row r="498" spans="1:35" x14ac:dyDescent="0.3">
      <c r="A498" s="287">
        <v>486</v>
      </c>
      <c r="B498" s="156"/>
      <c r="C498" s="150"/>
      <c r="D498" s="152"/>
      <c r="E498" s="150"/>
      <c r="F498" s="150"/>
      <c r="G498" s="152"/>
      <c r="H498" s="154"/>
      <c r="I498" s="155"/>
      <c r="J498" s="159"/>
      <c r="K498" s="159"/>
      <c r="L498" s="337"/>
      <c r="M498" s="343" t="str">
        <f>IF(L498="","",LOOKUP(L498,'Work Programme'!$A$8:$A$207,'Work Programme'!$B$8:$B$207))</f>
        <v/>
      </c>
      <c r="N498" s="150"/>
      <c r="O498" s="151"/>
      <c r="P498" s="254" t="str">
        <f>IF(H498="","",VLOOKUP(H498,'Overview - Financial Statement'!$A$46:$B$60,2,FALSE))</f>
        <v/>
      </c>
      <c r="Q498" s="255" t="str">
        <f t="shared" si="99"/>
        <v/>
      </c>
      <c r="R498" s="153"/>
      <c r="S498" s="153"/>
      <c r="T498" s="238">
        <f t="shared" si="100"/>
        <v>0</v>
      </c>
      <c r="U498" s="193" t="s">
        <v>44</v>
      </c>
      <c r="V498" s="427"/>
      <c r="W498" s="193" t="str">
        <f t="shared" si="101"/>
        <v/>
      </c>
      <c r="X498" s="264" t="str">
        <f t="shared" si="102"/>
        <v>OK</v>
      </c>
      <c r="Y498" s="193" t="str">
        <f t="shared" si="103"/>
        <v/>
      </c>
      <c r="Z498" s="193" t="str">
        <f t="shared" si="104"/>
        <v/>
      </c>
      <c r="AA498" s="397" t="str">
        <f t="shared" si="105"/>
        <v/>
      </c>
      <c r="AB498" s="257" t="str">
        <f t="shared" si="106"/>
        <v/>
      </c>
      <c r="AC498" s="257" t="str">
        <f t="shared" si="107"/>
        <v/>
      </c>
      <c r="AD498" s="193" t="str">
        <f t="shared" si="108"/>
        <v>CHECK DATES</v>
      </c>
      <c r="AE498" s="257" t="str">
        <f t="shared" si="109"/>
        <v/>
      </c>
      <c r="AF498" s="286">
        <v>0</v>
      </c>
      <c r="AG498" s="257">
        <f t="shared" si="110"/>
        <v>0</v>
      </c>
      <c r="AH498" s="257" t="str">
        <f t="shared" si="111"/>
        <v/>
      </c>
      <c r="AI498" s="257">
        <f t="shared" si="112"/>
        <v>0</v>
      </c>
    </row>
    <row r="499" spans="1:35" x14ac:dyDescent="0.3">
      <c r="A499" s="287">
        <v>487</v>
      </c>
      <c r="B499" s="156"/>
      <c r="C499" s="150"/>
      <c r="D499" s="152"/>
      <c r="E499" s="150"/>
      <c r="F499" s="150"/>
      <c r="G499" s="152"/>
      <c r="H499" s="154"/>
      <c r="I499" s="155"/>
      <c r="J499" s="159"/>
      <c r="K499" s="159"/>
      <c r="L499" s="337"/>
      <c r="M499" s="343" t="str">
        <f>IF(L499="","",LOOKUP(L499,'Work Programme'!$A$8:$A$207,'Work Programme'!$B$8:$B$207))</f>
        <v/>
      </c>
      <c r="N499" s="150"/>
      <c r="O499" s="151"/>
      <c r="P499" s="254" t="str">
        <f>IF(H499="","",VLOOKUP(H499,'Overview - Financial Statement'!$A$46:$B$60,2,FALSE))</f>
        <v/>
      </c>
      <c r="Q499" s="255" t="str">
        <f t="shared" si="99"/>
        <v/>
      </c>
      <c r="R499" s="153"/>
      <c r="S499" s="153"/>
      <c r="T499" s="238">
        <f t="shared" si="100"/>
        <v>0</v>
      </c>
      <c r="U499" s="193" t="s">
        <v>44</v>
      </c>
      <c r="V499" s="427"/>
      <c r="W499" s="193" t="str">
        <f t="shared" si="101"/>
        <v/>
      </c>
      <c r="X499" s="264" t="str">
        <f t="shared" si="102"/>
        <v>OK</v>
      </c>
      <c r="Y499" s="193" t="str">
        <f t="shared" si="103"/>
        <v/>
      </c>
      <c r="Z499" s="193" t="str">
        <f t="shared" si="104"/>
        <v/>
      </c>
      <c r="AA499" s="397" t="str">
        <f t="shared" si="105"/>
        <v/>
      </c>
      <c r="AB499" s="257" t="str">
        <f t="shared" si="106"/>
        <v/>
      </c>
      <c r="AC499" s="257" t="str">
        <f t="shared" si="107"/>
        <v/>
      </c>
      <c r="AD499" s="193" t="str">
        <f t="shared" si="108"/>
        <v>CHECK DATES</v>
      </c>
      <c r="AE499" s="257" t="str">
        <f t="shared" si="109"/>
        <v/>
      </c>
      <c r="AF499" s="286">
        <v>0</v>
      </c>
      <c r="AG499" s="257">
        <f t="shared" si="110"/>
        <v>0</v>
      </c>
      <c r="AH499" s="257" t="str">
        <f t="shared" si="111"/>
        <v/>
      </c>
      <c r="AI499" s="257">
        <f t="shared" si="112"/>
        <v>0</v>
      </c>
    </row>
    <row r="500" spans="1:35" x14ac:dyDescent="0.3">
      <c r="A500" s="287">
        <v>488</v>
      </c>
      <c r="B500" s="156"/>
      <c r="C500" s="150"/>
      <c r="D500" s="152"/>
      <c r="E500" s="150"/>
      <c r="F500" s="150"/>
      <c r="G500" s="152"/>
      <c r="H500" s="154"/>
      <c r="I500" s="155"/>
      <c r="J500" s="159"/>
      <c r="K500" s="159"/>
      <c r="L500" s="337"/>
      <c r="M500" s="343" t="str">
        <f>IF(L500="","",LOOKUP(L500,'Work Programme'!$A$8:$A$207,'Work Programme'!$B$8:$B$207))</f>
        <v/>
      </c>
      <c r="N500" s="150"/>
      <c r="O500" s="151"/>
      <c r="P500" s="254" t="str">
        <f>IF(H500="","",VLOOKUP(H500,'Overview - Financial Statement'!$A$46:$B$60,2,FALSE))</f>
        <v/>
      </c>
      <c r="Q500" s="255" t="str">
        <f t="shared" si="99"/>
        <v/>
      </c>
      <c r="R500" s="153"/>
      <c r="S500" s="153"/>
      <c r="T500" s="238">
        <f t="shared" si="100"/>
        <v>0</v>
      </c>
      <c r="U500" s="193" t="s">
        <v>44</v>
      </c>
      <c r="V500" s="427"/>
      <c r="W500" s="193" t="str">
        <f t="shared" si="101"/>
        <v/>
      </c>
      <c r="X500" s="264" t="str">
        <f t="shared" si="102"/>
        <v>OK</v>
      </c>
      <c r="Y500" s="193" t="str">
        <f t="shared" si="103"/>
        <v/>
      </c>
      <c r="Z500" s="193" t="str">
        <f t="shared" si="104"/>
        <v/>
      </c>
      <c r="AA500" s="397" t="str">
        <f t="shared" si="105"/>
        <v/>
      </c>
      <c r="AB500" s="257" t="str">
        <f t="shared" si="106"/>
        <v/>
      </c>
      <c r="AC500" s="257" t="str">
        <f t="shared" si="107"/>
        <v/>
      </c>
      <c r="AD500" s="193" t="str">
        <f t="shared" si="108"/>
        <v>CHECK DATES</v>
      </c>
      <c r="AE500" s="257" t="str">
        <f t="shared" si="109"/>
        <v/>
      </c>
      <c r="AF500" s="286">
        <v>0</v>
      </c>
      <c r="AG500" s="257">
        <f t="shared" si="110"/>
        <v>0</v>
      </c>
      <c r="AH500" s="257" t="str">
        <f t="shared" si="111"/>
        <v/>
      </c>
      <c r="AI500" s="257">
        <f t="shared" si="112"/>
        <v>0</v>
      </c>
    </row>
    <row r="501" spans="1:35" x14ac:dyDescent="0.3">
      <c r="A501" s="287">
        <v>489</v>
      </c>
      <c r="B501" s="156"/>
      <c r="C501" s="150"/>
      <c r="D501" s="152"/>
      <c r="E501" s="150"/>
      <c r="F501" s="150"/>
      <c r="G501" s="152"/>
      <c r="H501" s="154"/>
      <c r="I501" s="155"/>
      <c r="J501" s="159"/>
      <c r="K501" s="159"/>
      <c r="L501" s="337"/>
      <c r="M501" s="343" t="str">
        <f>IF(L501="","",LOOKUP(L501,'Work Programme'!$A$8:$A$207,'Work Programme'!$B$8:$B$207))</f>
        <v/>
      </c>
      <c r="N501" s="150"/>
      <c r="O501" s="151"/>
      <c r="P501" s="254" t="str">
        <f>IF(H501="","",VLOOKUP(H501,'Overview - Financial Statement'!$A$46:$B$60,2,FALSE))</f>
        <v/>
      </c>
      <c r="Q501" s="255" t="str">
        <f t="shared" si="99"/>
        <v/>
      </c>
      <c r="R501" s="153"/>
      <c r="S501" s="153"/>
      <c r="T501" s="238">
        <f t="shared" si="100"/>
        <v>0</v>
      </c>
      <c r="U501" s="193" t="s">
        <v>44</v>
      </c>
      <c r="V501" s="427"/>
      <c r="W501" s="193" t="str">
        <f t="shared" si="101"/>
        <v/>
      </c>
      <c r="X501" s="264" t="str">
        <f t="shared" si="102"/>
        <v>OK</v>
      </c>
      <c r="Y501" s="193" t="str">
        <f t="shared" si="103"/>
        <v/>
      </c>
      <c r="Z501" s="193" t="str">
        <f t="shared" si="104"/>
        <v/>
      </c>
      <c r="AA501" s="397" t="str">
        <f t="shared" si="105"/>
        <v/>
      </c>
      <c r="AB501" s="257" t="str">
        <f t="shared" si="106"/>
        <v/>
      </c>
      <c r="AC501" s="257" t="str">
        <f t="shared" si="107"/>
        <v/>
      </c>
      <c r="AD501" s="193" t="str">
        <f t="shared" si="108"/>
        <v>CHECK DATES</v>
      </c>
      <c r="AE501" s="257" t="str">
        <f t="shared" si="109"/>
        <v/>
      </c>
      <c r="AF501" s="286">
        <v>0</v>
      </c>
      <c r="AG501" s="257">
        <f t="shared" si="110"/>
        <v>0</v>
      </c>
      <c r="AH501" s="257" t="str">
        <f t="shared" si="111"/>
        <v/>
      </c>
      <c r="AI501" s="257">
        <f t="shared" si="112"/>
        <v>0</v>
      </c>
    </row>
    <row r="502" spans="1:35" x14ac:dyDescent="0.3">
      <c r="A502" s="287">
        <v>490</v>
      </c>
      <c r="B502" s="156"/>
      <c r="C502" s="150"/>
      <c r="D502" s="152"/>
      <c r="E502" s="150"/>
      <c r="F502" s="150"/>
      <c r="G502" s="152"/>
      <c r="H502" s="154"/>
      <c r="I502" s="155"/>
      <c r="J502" s="159"/>
      <c r="K502" s="159"/>
      <c r="L502" s="337"/>
      <c r="M502" s="343" t="str">
        <f>IF(L502="","",LOOKUP(L502,'Work Programme'!$A$8:$A$207,'Work Programme'!$B$8:$B$207))</f>
        <v/>
      </c>
      <c r="N502" s="150"/>
      <c r="O502" s="151"/>
      <c r="P502" s="254" t="str">
        <f>IF(H502="","",VLOOKUP(H502,'Overview - Financial Statement'!$A$46:$B$60,2,FALSE))</f>
        <v/>
      </c>
      <c r="Q502" s="255" t="str">
        <f t="shared" si="99"/>
        <v/>
      </c>
      <c r="R502" s="153"/>
      <c r="S502" s="153"/>
      <c r="T502" s="238">
        <f t="shared" si="100"/>
        <v>0</v>
      </c>
      <c r="U502" s="193" t="s">
        <v>44</v>
      </c>
      <c r="V502" s="427"/>
      <c r="W502" s="193" t="str">
        <f t="shared" si="101"/>
        <v/>
      </c>
      <c r="X502" s="264" t="str">
        <f t="shared" si="102"/>
        <v>OK</v>
      </c>
      <c r="Y502" s="193" t="str">
        <f t="shared" si="103"/>
        <v/>
      </c>
      <c r="Z502" s="193" t="str">
        <f t="shared" si="104"/>
        <v/>
      </c>
      <c r="AA502" s="397" t="str">
        <f t="shared" si="105"/>
        <v/>
      </c>
      <c r="AB502" s="257" t="str">
        <f t="shared" si="106"/>
        <v/>
      </c>
      <c r="AC502" s="257" t="str">
        <f t="shared" si="107"/>
        <v/>
      </c>
      <c r="AD502" s="193" t="str">
        <f t="shared" si="108"/>
        <v>CHECK DATES</v>
      </c>
      <c r="AE502" s="257" t="str">
        <f t="shared" si="109"/>
        <v/>
      </c>
      <c r="AF502" s="286">
        <v>0</v>
      </c>
      <c r="AG502" s="257">
        <f t="shared" si="110"/>
        <v>0</v>
      </c>
      <c r="AH502" s="257" t="str">
        <f t="shared" si="111"/>
        <v/>
      </c>
      <c r="AI502" s="257">
        <f t="shared" si="112"/>
        <v>0</v>
      </c>
    </row>
    <row r="503" spans="1:35" x14ac:dyDescent="0.3">
      <c r="A503" s="287">
        <v>491</v>
      </c>
      <c r="B503" s="156"/>
      <c r="C503" s="150"/>
      <c r="D503" s="152"/>
      <c r="E503" s="150"/>
      <c r="F503" s="150"/>
      <c r="G503" s="152"/>
      <c r="H503" s="154"/>
      <c r="I503" s="155"/>
      <c r="J503" s="159"/>
      <c r="K503" s="159"/>
      <c r="L503" s="337"/>
      <c r="M503" s="343" t="str">
        <f>IF(L503="","",LOOKUP(L503,'Work Programme'!$A$8:$A$207,'Work Programme'!$B$8:$B$207))</f>
        <v/>
      </c>
      <c r="N503" s="150"/>
      <c r="O503" s="151"/>
      <c r="P503" s="254" t="str">
        <f>IF(H503="","",VLOOKUP(H503,'Overview - Financial Statement'!$A$46:$B$60,2,FALSE))</f>
        <v/>
      </c>
      <c r="Q503" s="255" t="str">
        <f t="shared" si="99"/>
        <v/>
      </c>
      <c r="R503" s="153"/>
      <c r="S503" s="153"/>
      <c r="T503" s="238">
        <f t="shared" si="100"/>
        <v>0</v>
      </c>
      <c r="U503" s="193" t="s">
        <v>44</v>
      </c>
      <c r="V503" s="427"/>
      <c r="W503" s="193" t="str">
        <f t="shared" si="101"/>
        <v/>
      </c>
      <c r="X503" s="264" t="str">
        <f t="shared" si="102"/>
        <v>OK</v>
      </c>
      <c r="Y503" s="193" t="str">
        <f t="shared" si="103"/>
        <v/>
      </c>
      <c r="Z503" s="193" t="str">
        <f t="shared" si="104"/>
        <v/>
      </c>
      <c r="AA503" s="397" t="str">
        <f t="shared" si="105"/>
        <v/>
      </c>
      <c r="AB503" s="257" t="str">
        <f t="shared" si="106"/>
        <v/>
      </c>
      <c r="AC503" s="257" t="str">
        <f t="shared" si="107"/>
        <v/>
      </c>
      <c r="AD503" s="193" t="str">
        <f t="shared" si="108"/>
        <v>CHECK DATES</v>
      </c>
      <c r="AE503" s="257" t="str">
        <f t="shared" si="109"/>
        <v/>
      </c>
      <c r="AF503" s="286">
        <v>0</v>
      </c>
      <c r="AG503" s="257">
        <f t="shared" si="110"/>
        <v>0</v>
      </c>
      <c r="AH503" s="257" t="str">
        <f t="shared" si="111"/>
        <v/>
      </c>
      <c r="AI503" s="257">
        <f t="shared" si="112"/>
        <v>0</v>
      </c>
    </row>
    <row r="504" spans="1:35" x14ac:dyDescent="0.3">
      <c r="A504" s="287">
        <v>492</v>
      </c>
      <c r="B504" s="156"/>
      <c r="C504" s="150"/>
      <c r="D504" s="152"/>
      <c r="E504" s="150"/>
      <c r="F504" s="150"/>
      <c r="G504" s="152"/>
      <c r="H504" s="154"/>
      <c r="I504" s="155"/>
      <c r="J504" s="159"/>
      <c r="K504" s="159"/>
      <c r="L504" s="337"/>
      <c r="M504" s="343" t="str">
        <f>IF(L504="","",LOOKUP(L504,'Work Programme'!$A$8:$A$207,'Work Programme'!$B$8:$B$207))</f>
        <v/>
      </c>
      <c r="N504" s="150"/>
      <c r="O504" s="151"/>
      <c r="P504" s="254" t="str">
        <f>IF(H504="","",VLOOKUP(H504,'Overview - Financial Statement'!$A$46:$B$60,2,FALSE))</f>
        <v/>
      </c>
      <c r="Q504" s="255" t="str">
        <f t="shared" si="99"/>
        <v/>
      </c>
      <c r="R504" s="153"/>
      <c r="S504" s="153"/>
      <c r="T504" s="238">
        <f t="shared" si="100"/>
        <v>0</v>
      </c>
      <c r="U504" s="193" t="s">
        <v>44</v>
      </c>
      <c r="V504" s="427"/>
      <c r="W504" s="193" t="str">
        <f t="shared" si="101"/>
        <v/>
      </c>
      <c r="X504" s="264" t="str">
        <f t="shared" si="102"/>
        <v>OK</v>
      </c>
      <c r="Y504" s="193" t="str">
        <f t="shared" si="103"/>
        <v/>
      </c>
      <c r="Z504" s="193" t="str">
        <f t="shared" si="104"/>
        <v/>
      </c>
      <c r="AA504" s="397" t="str">
        <f t="shared" si="105"/>
        <v/>
      </c>
      <c r="AB504" s="257" t="str">
        <f t="shared" si="106"/>
        <v/>
      </c>
      <c r="AC504" s="257" t="str">
        <f t="shared" si="107"/>
        <v/>
      </c>
      <c r="AD504" s="193" t="str">
        <f t="shared" si="108"/>
        <v>CHECK DATES</v>
      </c>
      <c r="AE504" s="257" t="str">
        <f t="shared" si="109"/>
        <v/>
      </c>
      <c r="AF504" s="286">
        <v>0</v>
      </c>
      <c r="AG504" s="257">
        <f t="shared" si="110"/>
        <v>0</v>
      </c>
      <c r="AH504" s="257" t="str">
        <f t="shared" si="111"/>
        <v/>
      </c>
      <c r="AI504" s="257">
        <f t="shared" si="112"/>
        <v>0</v>
      </c>
    </row>
    <row r="505" spans="1:35" x14ac:dyDescent="0.3">
      <c r="A505" s="287">
        <v>493</v>
      </c>
      <c r="B505" s="156"/>
      <c r="C505" s="150"/>
      <c r="D505" s="152"/>
      <c r="E505" s="150"/>
      <c r="F505" s="150"/>
      <c r="G505" s="152"/>
      <c r="H505" s="154"/>
      <c r="I505" s="155"/>
      <c r="J505" s="159"/>
      <c r="K505" s="159"/>
      <c r="L505" s="337"/>
      <c r="M505" s="343" t="str">
        <f>IF(L505="","",LOOKUP(L505,'Work Programme'!$A$8:$A$207,'Work Programme'!$B$8:$B$207))</f>
        <v/>
      </c>
      <c r="N505" s="150"/>
      <c r="O505" s="151"/>
      <c r="P505" s="254" t="str">
        <f>IF(H505="","",VLOOKUP(H505,'Overview - Financial Statement'!$A$46:$B$60,2,FALSE))</f>
        <v/>
      </c>
      <c r="Q505" s="255" t="str">
        <f t="shared" si="99"/>
        <v/>
      </c>
      <c r="R505" s="153"/>
      <c r="S505" s="153"/>
      <c r="T505" s="238">
        <f t="shared" si="100"/>
        <v>0</v>
      </c>
      <c r="U505" s="193" t="s">
        <v>44</v>
      </c>
      <c r="V505" s="427"/>
      <c r="W505" s="193" t="str">
        <f t="shared" si="101"/>
        <v/>
      </c>
      <c r="X505" s="264" t="str">
        <f t="shared" si="102"/>
        <v>OK</v>
      </c>
      <c r="Y505" s="193" t="str">
        <f t="shared" si="103"/>
        <v/>
      </c>
      <c r="Z505" s="193" t="str">
        <f t="shared" si="104"/>
        <v/>
      </c>
      <c r="AA505" s="397" t="str">
        <f t="shared" si="105"/>
        <v/>
      </c>
      <c r="AB505" s="257" t="str">
        <f t="shared" si="106"/>
        <v/>
      </c>
      <c r="AC505" s="257" t="str">
        <f t="shared" si="107"/>
        <v/>
      </c>
      <c r="AD505" s="193" t="str">
        <f t="shared" si="108"/>
        <v>CHECK DATES</v>
      </c>
      <c r="AE505" s="257" t="str">
        <f t="shared" si="109"/>
        <v/>
      </c>
      <c r="AF505" s="286">
        <v>0</v>
      </c>
      <c r="AG505" s="257">
        <f t="shared" si="110"/>
        <v>0</v>
      </c>
      <c r="AH505" s="257" t="str">
        <f t="shared" si="111"/>
        <v/>
      </c>
      <c r="AI505" s="257">
        <f t="shared" si="112"/>
        <v>0</v>
      </c>
    </row>
    <row r="506" spans="1:35" x14ac:dyDescent="0.3">
      <c r="A506" s="287">
        <v>494</v>
      </c>
      <c r="B506" s="156"/>
      <c r="C506" s="150"/>
      <c r="D506" s="152"/>
      <c r="E506" s="150"/>
      <c r="F506" s="150"/>
      <c r="G506" s="152"/>
      <c r="H506" s="154"/>
      <c r="I506" s="155"/>
      <c r="J506" s="159"/>
      <c r="K506" s="159"/>
      <c r="L506" s="337"/>
      <c r="M506" s="343" t="str">
        <f>IF(L506="","",LOOKUP(L506,'Work Programme'!$A$8:$A$207,'Work Programme'!$B$8:$B$207))</f>
        <v/>
      </c>
      <c r="N506" s="150"/>
      <c r="O506" s="151"/>
      <c r="P506" s="254" t="str">
        <f>IF(H506="","",VLOOKUP(H506,'Overview - Financial Statement'!$A$46:$B$60,2,FALSE))</f>
        <v/>
      </c>
      <c r="Q506" s="255" t="str">
        <f t="shared" si="99"/>
        <v/>
      </c>
      <c r="R506" s="153"/>
      <c r="S506" s="153"/>
      <c r="T506" s="238">
        <f t="shared" si="100"/>
        <v>0</v>
      </c>
      <c r="U506" s="193" t="s">
        <v>44</v>
      </c>
      <c r="V506" s="427"/>
      <c r="W506" s="193" t="str">
        <f t="shared" si="101"/>
        <v/>
      </c>
      <c r="X506" s="264" t="str">
        <f t="shared" si="102"/>
        <v>OK</v>
      </c>
      <c r="Y506" s="193" t="str">
        <f t="shared" si="103"/>
        <v/>
      </c>
      <c r="Z506" s="193" t="str">
        <f t="shared" si="104"/>
        <v/>
      </c>
      <c r="AA506" s="397" t="str">
        <f t="shared" si="105"/>
        <v/>
      </c>
      <c r="AB506" s="257" t="str">
        <f t="shared" si="106"/>
        <v/>
      </c>
      <c r="AC506" s="257" t="str">
        <f t="shared" si="107"/>
        <v/>
      </c>
      <c r="AD506" s="193" t="str">
        <f t="shared" si="108"/>
        <v>CHECK DATES</v>
      </c>
      <c r="AE506" s="257" t="str">
        <f t="shared" si="109"/>
        <v/>
      </c>
      <c r="AF506" s="286">
        <v>0</v>
      </c>
      <c r="AG506" s="257">
        <f t="shared" si="110"/>
        <v>0</v>
      </c>
      <c r="AH506" s="257" t="str">
        <f t="shared" si="111"/>
        <v/>
      </c>
      <c r="AI506" s="257">
        <f t="shared" si="112"/>
        <v>0</v>
      </c>
    </row>
    <row r="507" spans="1:35" x14ac:dyDescent="0.3">
      <c r="A507" s="287">
        <v>495</v>
      </c>
      <c r="B507" s="156"/>
      <c r="C507" s="150"/>
      <c r="D507" s="152"/>
      <c r="E507" s="150"/>
      <c r="F507" s="150"/>
      <c r="G507" s="152"/>
      <c r="H507" s="154"/>
      <c r="I507" s="155"/>
      <c r="J507" s="159"/>
      <c r="K507" s="159"/>
      <c r="L507" s="337"/>
      <c r="M507" s="343" t="str">
        <f>IF(L507="","",LOOKUP(L507,'Work Programme'!$A$8:$A$207,'Work Programme'!$B$8:$B$207))</f>
        <v/>
      </c>
      <c r="N507" s="150"/>
      <c r="O507" s="151"/>
      <c r="P507" s="254" t="str">
        <f>IF(H507="","",VLOOKUP(H507,'Overview - Financial Statement'!$A$46:$B$60,2,FALSE))</f>
        <v/>
      </c>
      <c r="Q507" s="255" t="str">
        <f t="shared" si="99"/>
        <v/>
      </c>
      <c r="R507" s="153"/>
      <c r="S507" s="153"/>
      <c r="T507" s="238">
        <f t="shared" si="100"/>
        <v>0</v>
      </c>
      <c r="U507" s="193" t="s">
        <v>44</v>
      </c>
      <c r="V507" s="427"/>
      <c r="W507" s="193" t="str">
        <f t="shared" si="101"/>
        <v/>
      </c>
      <c r="X507" s="264" t="str">
        <f t="shared" si="102"/>
        <v>OK</v>
      </c>
      <c r="Y507" s="193" t="str">
        <f t="shared" si="103"/>
        <v/>
      </c>
      <c r="Z507" s="193" t="str">
        <f t="shared" si="104"/>
        <v/>
      </c>
      <c r="AA507" s="397" t="str">
        <f t="shared" si="105"/>
        <v/>
      </c>
      <c r="AB507" s="257" t="str">
        <f t="shared" si="106"/>
        <v/>
      </c>
      <c r="AC507" s="257" t="str">
        <f t="shared" si="107"/>
        <v/>
      </c>
      <c r="AD507" s="193" t="str">
        <f t="shared" si="108"/>
        <v>CHECK DATES</v>
      </c>
      <c r="AE507" s="257" t="str">
        <f t="shared" si="109"/>
        <v/>
      </c>
      <c r="AF507" s="286">
        <v>0</v>
      </c>
      <c r="AG507" s="257">
        <f t="shared" si="110"/>
        <v>0</v>
      </c>
      <c r="AH507" s="257" t="str">
        <f t="shared" si="111"/>
        <v/>
      </c>
      <c r="AI507" s="257">
        <f t="shared" si="112"/>
        <v>0</v>
      </c>
    </row>
    <row r="508" spans="1:35" x14ac:dyDescent="0.3">
      <c r="A508" s="287">
        <v>496</v>
      </c>
      <c r="B508" s="156"/>
      <c r="C508" s="150"/>
      <c r="D508" s="152"/>
      <c r="E508" s="150"/>
      <c r="F508" s="150"/>
      <c r="G508" s="152"/>
      <c r="H508" s="154"/>
      <c r="I508" s="155"/>
      <c r="J508" s="159"/>
      <c r="K508" s="159"/>
      <c r="L508" s="337"/>
      <c r="M508" s="343" t="str">
        <f>IF(L508="","",LOOKUP(L508,'Work Programme'!$A$8:$A$207,'Work Programme'!$B$8:$B$207))</f>
        <v/>
      </c>
      <c r="N508" s="150"/>
      <c r="O508" s="151"/>
      <c r="P508" s="254" t="str">
        <f>IF(H508="","",VLOOKUP(H508,'Overview - Financial Statement'!$A$46:$B$60,2,FALSE))</f>
        <v/>
      </c>
      <c r="Q508" s="255" t="str">
        <f t="shared" si="99"/>
        <v/>
      </c>
      <c r="R508" s="153"/>
      <c r="S508" s="153"/>
      <c r="T508" s="238">
        <f t="shared" si="100"/>
        <v>0</v>
      </c>
      <c r="U508" s="193" t="s">
        <v>44</v>
      </c>
      <c r="V508" s="427"/>
      <c r="W508" s="193" t="str">
        <f t="shared" si="101"/>
        <v/>
      </c>
      <c r="X508" s="264" t="str">
        <f t="shared" si="102"/>
        <v>OK</v>
      </c>
      <c r="Y508" s="193" t="str">
        <f t="shared" si="103"/>
        <v/>
      </c>
      <c r="Z508" s="193" t="str">
        <f t="shared" si="104"/>
        <v/>
      </c>
      <c r="AA508" s="397" t="str">
        <f t="shared" si="105"/>
        <v/>
      </c>
      <c r="AB508" s="257" t="str">
        <f t="shared" si="106"/>
        <v/>
      </c>
      <c r="AC508" s="257" t="str">
        <f t="shared" si="107"/>
        <v/>
      </c>
      <c r="AD508" s="193" t="str">
        <f t="shared" si="108"/>
        <v>CHECK DATES</v>
      </c>
      <c r="AE508" s="257" t="str">
        <f t="shared" si="109"/>
        <v/>
      </c>
      <c r="AF508" s="286">
        <v>0</v>
      </c>
      <c r="AG508" s="257">
        <f t="shared" si="110"/>
        <v>0</v>
      </c>
      <c r="AH508" s="257" t="str">
        <f t="shared" si="111"/>
        <v/>
      </c>
      <c r="AI508" s="257">
        <f t="shared" si="112"/>
        <v>0</v>
      </c>
    </row>
    <row r="509" spans="1:35" x14ac:dyDescent="0.3">
      <c r="A509" s="287">
        <v>497</v>
      </c>
      <c r="B509" s="156"/>
      <c r="C509" s="150"/>
      <c r="D509" s="152"/>
      <c r="E509" s="150"/>
      <c r="F509" s="150"/>
      <c r="G509" s="152"/>
      <c r="H509" s="154"/>
      <c r="I509" s="155"/>
      <c r="J509" s="159"/>
      <c r="K509" s="159"/>
      <c r="L509" s="337"/>
      <c r="M509" s="343" t="str">
        <f>IF(L509="","",LOOKUP(L509,'Work Programme'!$A$8:$A$207,'Work Programme'!$B$8:$B$207))</f>
        <v/>
      </c>
      <c r="N509" s="150"/>
      <c r="O509" s="151"/>
      <c r="P509" s="254" t="str">
        <f>IF(H509="","",VLOOKUP(H509,'Overview - Financial Statement'!$A$46:$B$60,2,FALSE))</f>
        <v/>
      </c>
      <c r="Q509" s="255" t="str">
        <f t="shared" si="99"/>
        <v/>
      </c>
      <c r="R509" s="153"/>
      <c r="S509" s="153"/>
      <c r="T509" s="238">
        <f t="shared" si="100"/>
        <v>0</v>
      </c>
      <c r="U509" s="193" t="s">
        <v>44</v>
      </c>
      <c r="V509" s="427"/>
      <c r="W509" s="193" t="str">
        <f t="shared" si="101"/>
        <v/>
      </c>
      <c r="X509" s="264" t="str">
        <f t="shared" si="102"/>
        <v>OK</v>
      </c>
      <c r="Y509" s="193" t="str">
        <f t="shared" si="103"/>
        <v/>
      </c>
      <c r="Z509" s="193" t="str">
        <f t="shared" si="104"/>
        <v/>
      </c>
      <c r="AA509" s="397" t="str">
        <f t="shared" si="105"/>
        <v/>
      </c>
      <c r="AB509" s="257" t="str">
        <f t="shared" si="106"/>
        <v/>
      </c>
      <c r="AC509" s="257" t="str">
        <f t="shared" si="107"/>
        <v/>
      </c>
      <c r="AD509" s="193" t="str">
        <f t="shared" si="108"/>
        <v>CHECK DATES</v>
      </c>
      <c r="AE509" s="257" t="str">
        <f t="shared" si="109"/>
        <v/>
      </c>
      <c r="AF509" s="286">
        <v>0</v>
      </c>
      <c r="AG509" s="257">
        <f t="shared" si="110"/>
        <v>0</v>
      </c>
      <c r="AH509" s="257" t="str">
        <f t="shared" si="111"/>
        <v/>
      </c>
      <c r="AI509" s="257">
        <f t="shared" si="112"/>
        <v>0</v>
      </c>
    </row>
    <row r="510" spans="1:35" x14ac:dyDescent="0.3">
      <c r="A510" s="287">
        <v>498</v>
      </c>
      <c r="B510" s="156"/>
      <c r="C510" s="150"/>
      <c r="D510" s="152"/>
      <c r="E510" s="150"/>
      <c r="F510" s="150"/>
      <c r="G510" s="152"/>
      <c r="H510" s="154"/>
      <c r="I510" s="155"/>
      <c r="J510" s="159"/>
      <c r="K510" s="159"/>
      <c r="L510" s="337"/>
      <c r="M510" s="343" t="str">
        <f>IF(L510="","",LOOKUP(L510,'Work Programme'!$A$8:$A$207,'Work Programme'!$B$8:$B$207))</f>
        <v/>
      </c>
      <c r="N510" s="150"/>
      <c r="O510" s="151"/>
      <c r="P510" s="254" t="str">
        <f>IF(H510="","",VLOOKUP(H510,'Overview - Financial Statement'!$A$46:$B$60,2,FALSE))</f>
        <v/>
      </c>
      <c r="Q510" s="255" t="str">
        <f t="shared" si="99"/>
        <v/>
      </c>
      <c r="R510" s="153"/>
      <c r="S510" s="153"/>
      <c r="T510" s="238">
        <f t="shared" si="100"/>
        <v>0</v>
      </c>
      <c r="U510" s="193" t="s">
        <v>44</v>
      </c>
      <c r="V510" s="427"/>
      <c r="W510" s="193" t="str">
        <f t="shared" si="101"/>
        <v/>
      </c>
      <c r="X510" s="264" t="str">
        <f t="shared" si="102"/>
        <v>OK</v>
      </c>
      <c r="Y510" s="193" t="str">
        <f t="shared" si="103"/>
        <v/>
      </c>
      <c r="Z510" s="193" t="str">
        <f t="shared" si="104"/>
        <v/>
      </c>
      <c r="AA510" s="397" t="str">
        <f t="shared" si="105"/>
        <v/>
      </c>
      <c r="AB510" s="257" t="str">
        <f t="shared" si="106"/>
        <v/>
      </c>
      <c r="AC510" s="257" t="str">
        <f t="shared" si="107"/>
        <v/>
      </c>
      <c r="AD510" s="193" t="str">
        <f t="shared" si="108"/>
        <v>CHECK DATES</v>
      </c>
      <c r="AE510" s="257" t="str">
        <f t="shared" si="109"/>
        <v/>
      </c>
      <c r="AF510" s="286">
        <v>0</v>
      </c>
      <c r="AG510" s="257">
        <f t="shared" si="110"/>
        <v>0</v>
      </c>
      <c r="AH510" s="257" t="str">
        <f t="shared" si="111"/>
        <v/>
      </c>
      <c r="AI510" s="257">
        <f t="shared" si="112"/>
        <v>0</v>
      </c>
    </row>
    <row r="511" spans="1:35" x14ac:dyDescent="0.3">
      <c r="A511" s="287">
        <v>499</v>
      </c>
      <c r="B511" s="156"/>
      <c r="C511" s="150"/>
      <c r="D511" s="152"/>
      <c r="E511" s="150"/>
      <c r="F511" s="150"/>
      <c r="G511" s="152"/>
      <c r="H511" s="154"/>
      <c r="I511" s="155"/>
      <c r="J511" s="159"/>
      <c r="K511" s="159"/>
      <c r="L511" s="337"/>
      <c r="M511" s="343" t="str">
        <f>IF(L511="","",LOOKUP(L511,'Work Programme'!$A$8:$A$207,'Work Programme'!$B$8:$B$207))</f>
        <v/>
      </c>
      <c r="N511" s="150"/>
      <c r="O511" s="151"/>
      <c r="P511" s="254" t="str">
        <f>IF(H511="","",VLOOKUP(H511,'Overview - Financial Statement'!$A$46:$B$60,2,FALSE))</f>
        <v/>
      </c>
      <c r="Q511" s="255" t="str">
        <f t="shared" si="99"/>
        <v/>
      </c>
      <c r="R511" s="153"/>
      <c r="S511" s="153"/>
      <c r="T511" s="238">
        <f t="shared" si="100"/>
        <v>0</v>
      </c>
      <c r="U511" s="193" t="s">
        <v>44</v>
      </c>
      <c r="V511" s="427"/>
      <c r="W511" s="193" t="str">
        <f t="shared" si="101"/>
        <v/>
      </c>
      <c r="X511" s="264" t="str">
        <f t="shared" si="102"/>
        <v>OK</v>
      </c>
      <c r="Y511" s="193" t="str">
        <f t="shared" si="103"/>
        <v/>
      </c>
      <c r="Z511" s="193" t="str">
        <f t="shared" si="104"/>
        <v/>
      </c>
      <c r="AA511" s="397" t="str">
        <f t="shared" si="105"/>
        <v/>
      </c>
      <c r="AB511" s="257" t="str">
        <f t="shared" si="106"/>
        <v/>
      </c>
      <c r="AC511" s="257" t="str">
        <f t="shared" si="107"/>
        <v/>
      </c>
      <c r="AD511" s="193" t="str">
        <f t="shared" si="108"/>
        <v>CHECK DATES</v>
      </c>
      <c r="AE511" s="257" t="str">
        <f t="shared" si="109"/>
        <v/>
      </c>
      <c r="AF511" s="286">
        <v>0</v>
      </c>
      <c r="AG511" s="257">
        <f t="shared" si="110"/>
        <v>0</v>
      </c>
      <c r="AH511" s="257" t="str">
        <f t="shared" si="111"/>
        <v/>
      </c>
      <c r="AI511" s="257">
        <f t="shared" si="112"/>
        <v>0</v>
      </c>
    </row>
    <row r="512" spans="1:35" x14ac:dyDescent="0.3">
      <c r="A512" s="287">
        <v>500</v>
      </c>
      <c r="B512" s="156"/>
      <c r="C512" s="150"/>
      <c r="D512" s="152"/>
      <c r="E512" s="150"/>
      <c r="F512" s="150"/>
      <c r="G512" s="152"/>
      <c r="H512" s="154"/>
      <c r="I512" s="155"/>
      <c r="J512" s="159"/>
      <c r="K512" s="159"/>
      <c r="L512" s="337"/>
      <c r="M512" s="343" t="str">
        <f>IF(L512="","",LOOKUP(L512,'Work Programme'!$A$8:$A$207,'Work Programme'!$B$8:$B$207))</f>
        <v/>
      </c>
      <c r="N512" s="150"/>
      <c r="O512" s="151"/>
      <c r="P512" s="254" t="str">
        <f>IF(H512="","",VLOOKUP(H512,'Overview - Financial Statement'!$A$46:$B$60,2,FALSE))</f>
        <v/>
      </c>
      <c r="Q512" s="255" t="str">
        <f t="shared" si="99"/>
        <v/>
      </c>
      <c r="R512" s="153"/>
      <c r="S512" s="153"/>
      <c r="T512" s="238">
        <f t="shared" si="100"/>
        <v>0</v>
      </c>
      <c r="U512" s="193" t="s">
        <v>44</v>
      </c>
      <c r="V512" s="427"/>
      <c r="W512" s="193" t="str">
        <f t="shared" si="101"/>
        <v/>
      </c>
      <c r="X512" s="264" t="str">
        <f t="shared" si="102"/>
        <v>OK</v>
      </c>
      <c r="Y512" s="193" t="str">
        <f t="shared" si="103"/>
        <v/>
      </c>
      <c r="Z512" s="193" t="str">
        <f t="shared" si="104"/>
        <v/>
      </c>
      <c r="AA512" s="397" t="str">
        <f t="shared" si="105"/>
        <v/>
      </c>
      <c r="AB512" s="257" t="str">
        <f t="shared" si="106"/>
        <v/>
      </c>
      <c r="AC512" s="257" t="str">
        <f t="shared" si="107"/>
        <v/>
      </c>
      <c r="AD512" s="193" t="str">
        <f t="shared" si="108"/>
        <v>CHECK DATES</v>
      </c>
      <c r="AE512" s="257" t="str">
        <f t="shared" si="109"/>
        <v/>
      </c>
      <c r="AF512" s="286">
        <v>0</v>
      </c>
      <c r="AG512" s="257">
        <f t="shared" si="110"/>
        <v>0</v>
      </c>
      <c r="AH512" s="257" t="str">
        <f t="shared" si="111"/>
        <v/>
      </c>
      <c r="AI512" s="257">
        <f t="shared" si="112"/>
        <v>0</v>
      </c>
    </row>
    <row r="513" spans="1:35" x14ac:dyDescent="0.3">
      <c r="A513" s="287">
        <v>501</v>
      </c>
      <c r="B513" s="156"/>
      <c r="C513" s="150"/>
      <c r="D513" s="152"/>
      <c r="E513" s="150"/>
      <c r="F513" s="150"/>
      <c r="G513" s="152"/>
      <c r="H513" s="154"/>
      <c r="I513" s="155"/>
      <c r="J513" s="159"/>
      <c r="K513" s="159"/>
      <c r="L513" s="337"/>
      <c r="M513" s="343" t="str">
        <f>IF(L513="","",LOOKUP(L513,'Work Programme'!$A$8:$A$207,'Work Programme'!$B$8:$B$207))</f>
        <v/>
      </c>
      <c r="N513" s="150"/>
      <c r="O513" s="151"/>
      <c r="P513" s="254" t="str">
        <f>IF(H513="","",VLOOKUP(H513,'Overview - Financial Statement'!$A$46:$B$60,2,FALSE))</f>
        <v/>
      </c>
      <c r="Q513" s="255" t="str">
        <f t="shared" si="99"/>
        <v/>
      </c>
      <c r="R513" s="153"/>
      <c r="S513" s="153"/>
      <c r="T513" s="238">
        <f t="shared" si="100"/>
        <v>0</v>
      </c>
      <c r="U513" s="193" t="s">
        <v>44</v>
      </c>
      <c r="V513" s="427"/>
      <c r="W513" s="193" t="str">
        <f t="shared" si="101"/>
        <v/>
      </c>
      <c r="X513" s="264" t="str">
        <f t="shared" si="102"/>
        <v>OK</v>
      </c>
      <c r="Y513" s="193" t="str">
        <f t="shared" si="103"/>
        <v/>
      </c>
      <c r="Z513" s="193" t="str">
        <f t="shared" si="104"/>
        <v/>
      </c>
      <c r="AA513" s="397" t="str">
        <f t="shared" si="105"/>
        <v/>
      </c>
      <c r="AB513" s="257" t="str">
        <f t="shared" si="106"/>
        <v/>
      </c>
      <c r="AC513" s="257" t="str">
        <f t="shared" si="107"/>
        <v/>
      </c>
      <c r="AD513" s="193" t="str">
        <f t="shared" si="108"/>
        <v>CHECK DATES</v>
      </c>
      <c r="AE513" s="257" t="str">
        <f t="shared" si="109"/>
        <v/>
      </c>
      <c r="AF513" s="286">
        <v>0</v>
      </c>
      <c r="AG513" s="257">
        <f t="shared" si="110"/>
        <v>0</v>
      </c>
      <c r="AH513" s="257" t="str">
        <f t="shared" si="111"/>
        <v/>
      </c>
      <c r="AI513" s="257">
        <f t="shared" si="112"/>
        <v>0</v>
      </c>
    </row>
    <row r="514" spans="1:35" x14ac:dyDescent="0.3">
      <c r="A514" s="287">
        <v>502</v>
      </c>
      <c r="B514" s="156"/>
      <c r="C514" s="150"/>
      <c r="D514" s="152"/>
      <c r="E514" s="150"/>
      <c r="F514" s="150"/>
      <c r="G514" s="152"/>
      <c r="H514" s="154"/>
      <c r="I514" s="155"/>
      <c r="J514" s="159"/>
      <c r="K514" s="159"/>
      <c r="L514" s="337"/>
      <c r="M514" s="343" t="str">
        <f>IF(L514="","",LOOKUP(L514,'Work Programme'!$A$8:$A$207,'Work Programme'!$B$8:$B$207))</f>
        <v/>
      </c>
      <c r="N514" s="150"/>
      <c r="O514" s="151"/>
      <c r="P514" s="254" t="str">
        <f>IF(H514="","",VLOOKUP(H514,'Overview - Financial Statement'!$A$46:$B$60,2,FALSE))</f>
        <v/>
      </c>
      <c r="Q514" s="255" t="str">
        <f t="shared" si="99"/>
        <v/>
      </c>
      <c r="R514" s="153"/>
      <c r="S514" s="153"/>
      <c r="T514" s="238">
        <f t="shared" si="100"/>
        <v>0</v>
      </c>
      <c r="U514" s="193" t="s">
        <v>44</v>
      </c>
      <c r="V514" s="427"/>
      <c r="W514" s="193" t="str">
        <f t="shared" si="101"/>
        <v/>
      </c>
      <c r="X514" s="264" t="str">
        <f t="shared" si="102"/>
        <v>OK</v>
      </c>
      <c r="Y514" s="193" t="str">
        <f t="shared" si="103"/>
        <v/>
      </c>
      <c r="Z514" s="193" t="str">
        <f t="shared" si="104"/>
        <v/>
      </c>
      <c r="AA514" s="397" t="str">
        <f t="shared" si="105"/>
        <v/>
      </c>
      <c r="AB514" s="257" t="str">
        <f t="shared" si="106"/>
        <v/>
      </c>
      <c r="AC514" s="257" t="str">
        <f t="shared" si="107"/>
        <v/>
      </c>
      <c r="AD514" s="193" t="str">
        <f t="shared" si="108"/>
        <v>CHECK DATES</v>
      </c>
      <c r="AE514" s="257" t="str">
        <f t="shared" si="109"/>
        <v/>
      </c>
      <c r="AF514" s="286">
        <v>0</v>
      </c>
      <c r="AG514" s="257">
        <f t="shared" si="110"/>
        <v>0</v>
      </c>
      <c r="AH514" s="257" t="str">
        <f t="shared" si="111"/>
        <v/>
      </c>
      <c r="AI514" s="257">
        <f t="shared" si="112"/>
        <v>0</v>
      </c>
    </row>
    <row r="515" spans="1:35" x14ac:dyDescent="0.3">
      <c r="A515" s="287">
        <v>503</v>
      </c>
      <c r="B515" s="156"/>
      <c r="C515" s="150"/>
      <c r="D515" s="152"/>
      <c r="E515" s="150"/>
      <c r="F515" s="150"/>
      <c r="G515" s="152"/>
      <c r="H515" s="154"/>
      <c r="I515" s="155"/>
      <c r="J515" s="159"/>
      <c r="K515" s="159"/>
      <c r="L515" s="337"/>
      <c r="M515" s="343" t="str">
        <f>IF(L515="","",LOOKUP(L515,'Work Programme'!$A$8:$A$207,'Work Programme'!$B$8:$B$207))</f>
        <v/>
      </c>
      <c r="N515" s="150"/>
      <c r="O515" s="151"/>
      <c r="P515" s="254" t="str">
        <f>IF(H515="","",VLOOKUP(H515,'Overview - Financial Statement'!$A$46:$B$60,2,FALSE))</f>
        <v/>
      </c>
      <c r="Q515" s="255" t="str">
        <f t="shared" si="99"/>
        <v/>
      </c>
      <c r="R515" s="153"/>
      <c r="S515" s="153"/>
      <c r="T515" s="238">
        <f t="shared" si="100"/>
        <v>0</v>
      </c>
      <c r="U515" s="193" t="s">
        <v>44</v>
      </c>
      <c r="V515" s="427"/>
      <c r="W515" s="193" t="str">
        <f t="shared" si="101"/>
        <v/>
      </c>
      <c r="X515" s="264" t="str">
        <f t="shared" si="102"/>
        <v>OK</v>
      </c>
      <c r="Y515" s="193" t="str">
        <f t="shared" si="103"/>
        <v/>
      </c>
      <c r="Z515" s="193" t="str">
        <f t="shared" si="104"/>
        <v/>
      </c>
      <c r="AA515" s="397" t="str">
        <f t="shared" si="105"/>
        <v/>
      </c>
      <c r="AB515" s="257" t="str">
        <f t="shared" si="106"/>
        <v/>
      </c>
      <c r="AC515" s="257" t="str">
        <f t="shared" si="107"/>
        <v/>
      </c>
      <c r="AD515" s="193" t="str">
        <f t="shared" si="108"/>
        <v>CHECK DATES</v>
      </c>
      <c r="AE515" s="257" t="str">
        <f t="shared" si="109"/>
        <v/>
      </c>
      <c r="AF515" s="286">
        <v>0</v>
      </c>
      <c r="AG515" s="257">
        <f t="shared" si="110"/>
        <v>0</v>
      </c>
      <c r="AH515" s="257" t="str">
        <f t="shared" si="111"/>
        <v/>
      </c>
      <c r="AI515" s="257">
        <f t="shared" si="112"/>
        <v>0</v>
      </c>
    </row>
    <row r="516" spans="1:35" x14ac:dyDescent="0.3">
      <c r="A516" s="287">
        <v>504</v>
      </c>
      <c r="B516" s="156"/>
      <c r="C516" s="150"/>
      <c r="D516" s="152"/>
      <c r="E516" s="150"/>
      <c r="F516" s="150"/>
      <c r="G516" s="152"/>
      <c r="H516" s="154"/>
      <c r="I516" s="155"/>
      <c r="J516" s="159"/>
      <c r="K516" s="159"/>
      <c r="L516" s="337"/>
      <c r="M516" s="343" t="str">
        <f>IF(L516="","",LOOKUP(L516,'Work Programme'!$A$8:$A$207,'Work Programme'!$B$8:$B$207))</f>
        <v/>
      </c>
      <c r="N516" s="150"/>
      <c r="O516" s="151"/>
      <c r="P516" s="254" t="str">
        <f>IF(H516="","",VLOOKUP(H516,'Overview - Financial Statement'!$A$46:$B$60,2,FALSE))</f>
        <v/>
      </c>
      <c r="Q516" s="255" t="str">
        <f t="shared" si="99"/>
        <v/>
      </c>
      <c r="R516" s="153"/>
      <c r="S516" s="153"/>
      <c r="T516" s="238">
        <f t="shared" si="100"/>
        <v>0</v>
      </c>
      <c r="U516" s="193" t="s">
        <v>44</v>
      </c>
      <c r="V516" s="427"/>
      <c r="W516" s="193" t="str">
        <f t="shared" si="101"/>
        <v/>
      </c>
      <c r="X516" s="264" t="str">
        <f t="shared" si="102"/>
        <v>OK</v>
      </c>
      <c r="Y516" s="193" t="str">
        <f t="shared" si="103"/>
        <v/>
      </c>
      <c r="Z516" s="193" t="str">
        <f t="shared" si="104"/>
        <v/>
      </c>
      <c r="AA516" s="397" t="str">
        <f t="shared" si="105"/>
        <v/>
      </c>
      <c r="AB516" s="257" t="str">
        <f t="shared" si="106"/>
        <v/>
      </c>
      <c r="AC516" s="257" t="str">
        <f t="shared" si="107"/>
        <v/>
      </c>
      <c r="AD516" s="193" t="str">
        <f t="shared" si="108"/>
        <v>CHECK DATES</v>
      </c>
      <c r="AE516" s="257" t="str">
        <f t="shared" si="109"/>
        <v/>
      </c>
      <c r="AF516" s="286">
        <v>0</v>
      </c>
      <c r="AG516" s="257">
        <f t="shared" si="110"/>
        <v>0</v>
      </c>
      <c r="AH516" s="257" t="str">
        <f t="shared" si="111"/>
        <v/>
      </c>
      <c r="AI516" s="257">
        <f t="shared" si="112"/>
        <v>0</v>
      </c>
    </row>
    <row r="517" spans="1:35" x14ac:dyDescent="0.3">
      <c r="A517" s="287">
        <v>505</v>
      </c>
      <c r="B517" s="156"/>
      <c r="C517" s="150"/>
      <c r="D517" s="152"/>
      <c r="E517" s="150"/>
      <c r="F517" s="150"/>
      <c r="G517" s="152"/>
      <c r="H517" s="154"/>
      <c r="I517" s="155"/>
      <c r="J517" s="159"/>
      <c r="K517" s="159"/>
      <c r="L517" s="337"/>
      <c r="M517" s="343" t="str">
        <f>IF(L517="","",LOOKUP(L517,'Work Programme'!$A$8:$A$207,'Work Programme'!$B$8:$B$207))</f>
        <v/>
      </c>
      <c r="N517" s="150"/>
      <c r="O517" s="151"/>
      <c r="P517" s="254" t="str">
        <f>IF(H517="","",VLOOKUP(H517,'Overview - Financial Statement'!$A$46:$B$60,2,FALSE))</f>
        <v/>
      </c>
      <c r="Q517" s="255" t="str">
        <f t="shared" si="99"/>
        <v/>
      </c>
      <c r="R517" s="153"/>
      <c r="S517" s="153"/>
      <c r="T517" s="238">
        <f t="shared" si="100"/>
        <v>0</v>
      </c>
      <c r="U517" s="193" t="s">
        <v>44</v>
      </c>
      <c r="V517" s="427"/>
      <c r="W517" s="193" t="str">
        <f t="shared" si="101"/>
        <v/>
      </c>
      <c r="X517" s="264" t="str">
        <f t="shared" si="102"/>
        <v>OK</v>
      </c>
      <c r="Y517" s="193" t="str">
        <f t="shared" si="103"/>
        <v/>
      </c>
      <c r="Z517" s="193" t="str">
        <f t="shared" si="104"/>
        <v/>
      </c>
      <c r="AA517" s="397" t="str">
        <f t="shared" si="105"/>
        <v/>
      </c>
      <c r="AB517" s="257" t="str">
        <f t="shared" si="106"/>
        <v/>
      </c>
      <c r="AC517" s="257" t="str">
        <f t="shared" si="107"/>
        <v/>
      </c>
      <c r="AD517" s="193" t="str">
        <f t="shared" si="108"/>
        <v>CHECK DATES</v>
      </c>
      <c r="AE517" s="257" t="str">
        <f t="shared" si="109"/>
        <v/>
      </c>
      <c r="AF517" s="286">
        <v>0</v>
      </c>
      <c r="AG517" s="257">
        <f t="shared" si="110"/>
        <v>0</v>
      </c>
      <c r="AH517" s="257" t="str">
        <f t="shared" si="111"/>
        <v/>
      </c>
      <c r="AI517" s="257">
        <f t="shared" si="112"/>
        <v>0</v>
      </c>
    </row>
    <row r="518" spans="1:35" x14ac:dyDescent="0.3">
      <c r="A518" s="287">
        <v>506</v>
      </c>
      <c r="B518" s="156"/>
      <c r="C518" s="150"/>
      <c r="D518" s="152"/>
      <c r="E518" s="150"/>
      <c r="F518" s="150"/>
      <c r="G518" s="152"/>
      <c r="H518" s="154"/>
      <c r="I518" s="155"/>
      <c r="J518" s="159"/>
      <c r="K518" s="159"/>
      <c r="L518" s="337"/>
      <c r="M518" s="343" t="str">
        <f>IF(L518="","",LOOKUP(L518,'Work Programme'!$A$8:$A$207,'Work Programme'!$B$8:$B$207))</f>
        <v/>
      </c>
      <c r="N518" s="150"/>
      <c r="O518" s="151"/>
      <c r="P518" s="254" t="str">
        <f>IF(H518="","",VLOOKUP(H518,'Overview - Financial Statement'!$A$46:$B$60,2,FALSE))</f>
        <v/>
      </c>
      <c r="Q518" s="255" t="str">
        <f t="shared" si="99"/>
        <v/>
      </c>
      <c r="R518" s="153"/>
      <c r="S518" s="153"/>
      <c r="T518" s="238">
        <f t="shared" si="100"/>
        <v>0</v>
      </c>
      <c r="U518" s="193" t="s">
        <v>44</v>
      </c>
      <c r="V518" s="427"/>
      <c r="W518" s="193" t="str">
        <f t="shared" si="101"/>
        <v/>
      </c>
      <c r="X518" s="264" t="str">
        <f t="shared" si="102"/>
        <v>OK</v>
      </c>
      <c r="Y518" s="193" t="str">
        <f t="shared" si="103"/>
        <v/>
      </c>
      <c r="Z518" s="193" t="str">
        <f t="shared" si="104"/>
        <v/>
      </c>
      <c r="AA518" s="397" t="str">
        <f t="shared" si="105"/>
        <v/>
      </c>
      <c r="AB518" s="257" t="str">
        <f t="shared" si="106"/>
        <v/>
      </c>
      <c r="AC518" s="257" t="str">
        <f t="shared" si="107"/>
        <v/>
      </c>
      <c r="AD518" s="193" t="str">
        <f t="shared" si="108"/>
        <v>CHECK DATES</v>
      </c>
      <c r="AE518" s="257" t="str">
        <f t="shared" si="109"/>
        <v/>
      </c>
      <c r="AF518" s="286">
        <v>0</v>
      </c>
      <c r="AG518" s="257">
        <f t="shared" si="110"/>
        <v>0</v>
      </c>
      <c r="AH518" s="257" t="str">
        <f t="shared" si="111"/>
        <v/>
      </c>
      <c r="AI518" s="257">
        <f t="shared" si="112"/>
        <v>0</v>
      </c>
    </row>
    <row r="519" spans="1:35" x14ac:dyDescent="0.3">
      <c r="A519" s="287">
        <v>507</v>
      </c>
      <c r="B519" s="156"/>
      <c r="C519" s="150"/>
      <c r="D519" s="152"/>
      <c r="E519" s="150"/>
      <c r="F519" s="150"/>
      <c r="G519" s="152"/>
      <c r="H519" s="154"/>
      <c r="I519" s="155"/>
      <c r="J519" s="159"/>
      <c r="K519" s="159"/>
      <c r="L519" s="337"/>
      <c r="M519" s="343" t="str">
        <f>IF(L519="","",LOOKUP(L519,'Work Programme'!$A$8:$A$207,'Work Programme'!$B$8:$B$207))</f>
        <v/>
      </c>
      <c r="N519" s="150"/>
      <c r="O519" s="151"/>
      <c r="P519" s="254" t="str">
        <f>IF(H519="","",VLOOKUP(H519,'Overview - Financial Statement'!$A$46:$B$60,2,FALSE))</f>
        <v/>
      </c>
      <c r="Q519" s="255" t="str">
        <f t="shared" si="99"/>
        <v/>
      </c>
      <c r="R519" s="153"/>
      <c r="S519" s="153"/>
      <c r="T519" s="238">
        <f t="shared" si="100"/>
        <v>0</v>
      </c>
      <c r="U519" s="193" t="s">
        <v>44</v>
      </c>
      <c r="V519" s="427"/>
      <c r="W519" s="193" t="str">
        <f t="shared" si="101"/>
        <v/>
      </c>
      <c r="X519" s="264" t="str">
        <f t="shared" si="102"/>
        <v>OK</v>
      </c>
      <c r="Y519" s="193" t="str">
        <f t="shared" si="103"/>
        <v/>
      </c>
      <c r="Z519" s="193" t="str">
        <f t="shared" si="104"/>
        <v/>
      </c>
      <c r="AA519" s="397" t="str">
        <f t="shared" si="105"/>
        <v/>
      </c>
      <c r="AB519" s="257" t="str">
        <f t="shared" si="106"/>
        <v/>
      </c>
      <c r="AC519" s="257" t="str">
        <f t="shared" si="107"/>
        <v/>
      </c>
      <c r="AD519" s="193" t="str">
        <f t="shared" si="108"/>
        <v>CHECK DATES</v>
      </c>
      <c r="AE519" s="257" t="str">
        <f t="shared" si="109"/>
        <v/>
      </c>
      <c r="AF519" s="286">
        <v>0</v>
      </c>
      <c r="AG519" s="257">
        <f t="shared" si="110"/>
        <v>0</v>
      </c>
      <c r="AH519" s="257" t="str">
        <f t="shared" si="111"/>
        <v/>
      </c>
      <c r="AI519" s="257">
        <f t="shared" si="112"/>
        <v>0</v>
      </c>
    </row>
    <row r="520" spans="1:35" x14ac:dyDescent="0.3">
      <c r="A520" s="287">
        <v>508</v>
      </c>
      <c r="B520" s="156"/>
      <c r="C520" s="150"/>
      <c r="D520" s="152"/>
      <c r="E520" s="150"/>
      <c r="F520" s="150"/>
      <c r="G520" s="152"/>
      <c r="H520" s="154"/>
      <c r="I520" s="155"/>
      <c r="J520" s="159"/>
      <c r="K520" s="159"/>
      <c r="L520" s="337"/>
      <c r="M520" s="343" t="str">
        <f>IF(L520="","",LOOKUP(L520,'Work Programme'!$A$8:$A$207,'Work Programme'!$B$8:$B$207))</f>
        <v/>
      </c>
      <c r="N520" s="150"/>
      <c r="O520" s="151"/>
      <c r="P520" s="254" t="str">
        <f>IF(H520="","",VLOOKUP(H520,'Overview - Financial Statement'!$A$46:$B$60,2,FALSE))</f>
        <v/>
      </c>
      <c r="Q520" s="255" t="str">
        <f t="shared" si="99"/>
        <v/>
      </c>
      <c r="R520" s="153"/>
      <c r="S520" s="153"/>
      <c r="T520" s="238">
        <f t="shared" si="100"/>
        <v>0</v>
      </c>
      <c r="U520" s="193" t="s">
        <v>44</v>
      </c>
      <c r="V520" s="427"/>
      <c r="W520" s="193" t="str">
        <f t="shared" si="101"/>
        <v/>
      </c>
      <c r="X520" s="264" t="str">
        <f t="shared" si="102"/>
        <v>OK</v>
      </c>
      <c r="Y520" s="193" t="str">
        <f t="shared" si="103"/>
        <v/>
      </c>
      <c r="Z520" s="193" t="str">
        <f t="shared" si="104"/>
        <v/>
      </c>
      <c r="AA520" s="397" t="str">
        <f t="shared" si="105"/>
        <v/>
      </c>
      <c r="AB520" s="257" t="str">
        <f t="shared" si="106"/>
        <v/>
      </c>
      <c r="AC520" s="257" t="str">
        <f t="shared" si="107"/>
        <v/>
      </c>
      <c r="AD520" s="193" t="str">
        <f t="shared" si="108"/>
        <v>CHECK DATES</v>
      </c>
      <c r="AE520" s="257" t="str">
        <f t="shared" si="109"/>
        <v/>
      </c>
      <c r="AF520" s="286">
        <v>0</v>
      </c>
      <c r="AG520" s="257">
        <f t="shared" si="110"/>
        <v>0</v>
      </c>
      <c r="AH520" s="257" t="str">
        <f t="shared" si="111"/>
        <v/>
      </c>
      <c r="AI520" s="257">
        <f t="shared" si="112"/>
        <v>0</v>
      </c>
    </row>
    <row r="521" spans="1:35" x14ac:dyDescent="0.3">
      <c r="A521" s="287">
        <v>509</v>
      </c>
      <c r="B521" s="156"/>
      <c r="C521" s="150"/>
      <c r="D521" s="152"/>
      <c r="E521" s="150"/>
      <c r="F521" s="150"/>
      <c r="G521" s="152"/>
      <c r="H521" s="154"/>
      <c r="I521" s="155"/>
      <c r="J521" s="159"/>
      <c r="K521" s="159"/>
      <c r="L521" s="337"/>
      <c r="M521" s="343" t="str">
        <f>IF(L521="","",LOOKUP(L521,'Work Programme'!$A$8:$A$207,'Work Programme'!$B$8:$B$207))</f>
        <v/>
      </c>
      <c r="N521" s="150"/>
      <c r="O521" s="151"/>
      <c r="P521" s="254" t="str">
        <f>IF(H521="","",VLOOKUP(H521,'Overview - Financial Statement'!$A$46:$B$60,2,FALSE))</f>
        <v/>
      </c>
      <c r="Q521" s="255" t="str">
        <f t="shared" si="99"/>
        <v/>
      </c>
      <c r="R521" s="153"/>
      <c r="S521" s="153"/>
      <c r="T521" s="238">
        <f t="shared" si="100"/>
        <v>0</v>
      </c>
      <c r="U521" s="193" t="s">
        <v>44</v>
      </c>
      <c r="V521" s="427"/>
      <c r="W521" s="193" t="str">
        <f t="shared" si="101"/>
        <v/>
      </c>
      <c r="X521" s="264" t="str">
        <f t="shared" si="102"/>
        <v>OK</v>
      </c>
      <c r="Y521" s="193" t="str">
        <f t="shared" si="103"/>
        <v/>
      </c>
      <c r="Z521" s="193" t="str">
        <f t="shared" si="104"/>
        <v/>
      </c>
      <c r="AA521" s="397" t="str">
        <f t="shared" si="105"/>
        <v/>
      </c>
      <c r="AB521" s="257" t="str">
        <f t="shared" si="106"/>
        <v/>
      </c>
      <c r="AC521" s="257" t="str">
        <f t="shared" si="107"/>
        <v/>
      </c>
      <c r="AD521" s="193" t="str">
        <f t="shared" si="108"/>
        <v>CHECK DATES</v>
      </c>
      <c r="AE521" s="257" t="str">
        <f t="shared" si="109"/>
        <v/>
      </c>
      <c r="AF521" s="286">
        <v>0</v>
      </c>
      <c r="AG521" s="257">
        <f t="shared" si="110"/>
        <v>0</v>
      </c>
      <c r="AH521" s="257" t="str">
        <f t="shared" si="111"/>
        <v/>
      </c>
      <c r="AI521" s="257">
        <f t="shared" si="112"/>
        <v>0</v>
      </c>
    </row>
    <row r="522" spans="1:35" x14ac:dyDescent="0.3">
      <c r="A522" s="287">
        <v>510</v>
      </c>
      <c r="B522" s="156"/>
      <c r="C522" s="150"/>
      <c r="D522" s="152"/>
      <c r="E522" s="150"/>
      <c r="F522" s="150"/>
      <c r="G522" s="152"/>
      <c r="H522" s="154"/>
      <c r="I522" s="155"/>
      <c r="J522" s="159"/>
      <c r="K522" s="159"/>
      <c r="L522" s="337"/>
      <c r="M522" s="343" t="str">
        <f>IF(L522="","",LOOKUP(L522,'Work Programme'!$A$8:$A$207,'Work Programme'!$B$8:$B$207))</f>
        <v/>
      </c>
      <c r="N522" s="150"/>
      <c r="O522" s="151"/>
      <c r="P522" s="254" t="str">
        <f>IF(H522="","",VLOOKUP(H522,'Overview - Financial Statement'!$A$46:$B$60,2,FALSE))</f>
        <v/>
      </c>
      <c r="Q522" s="255" t="str">
        <f t="shared" si="99"/>
        <v/>
      </c>
      <c r="R522" s="153"/>
      <c r="S522" s="153"/>
      <c r="T522" s="238">
        <f t="shared" si="100"/>
        <v>0</v>
      </c>
      <c r="U522" s="193" t="s">
        <v>44</v>
      </c>
      <c r="V522" s="427"/>
      <c r="W522" s="193" t="str">
        <f t="shared" si="101"/>
        <v/>
      </c>
      <c r="X522" s="264" t="str">
        <f t="shared" si="102"/>
        <v>OK</v>
      </c>
      <c r="Y522" s="193" t="str">
        <f t="shared" si="103"/>
        <v/>
      </c>
      <c r="Z522" s="193" t="str">
        <f t="shared" si="104"/>
        <v/>
      </c>
      <c r="AA522" s="397" t="str">
        <f t="shared" si="105"/>
        <v/>
      </c>
      <c r="AB522" s="257" t="str">
        <f t="shared" si="106"/>
        <v/>
      </c>
      <c r="AC522" s="257" t="str">
        <f t="shared" si="107"/>
        <v/>
      </c>
      <c r="AD522" s="193" t="str">
        <f t="shared" si="108"/>
        <v>CHECK DATES</v>
      </c>
      <c r="AE522" s="257" t="str">
        <f t="shared" si="109"/>
        <v/>
      </c>
      <c r="AF522" s="286">
        <v>0</v>
      </c>
      <c r="AG522" s="257">
        <f t="shared" si="110"/>
        <v>0</v>
      </c>
      <c r="AH522" s="257" t="str">
        <f t="shared" si="111"/>
        <v/>
      </c>
      <c r="AI522" s="257">
        <f t="shared" si="112"/>
        <v>0</v>
      </c>
    </row>
    <row r="523" spans="1:35" x14ac:dyDescent="0.3">
      <c r="A523" s="287">
        <v>511</v>
      </c>
      <c r="B523" s="156"/>
      <c r="C523" s="150"/>
      <c r="D523" s="152"/>
      <c r="E523" s="150"/>
      <c r="F523" s="150"/>
      <c r="G523" s="152"/>
      <c r="H523" s="154"/>
      <c r="I523" s="155"/>
      <c r="J523" s="159"/>
      <c r="K523" s="159"/>
      <c r="L523" s="337"/>
      <c r="M523" s="343" t="str">
        <f>IF(L523="","",LOOKUP(L523,'Work Programme'!$A$8:$A$207,'Work Programme'!$B$8:$B$207))</f>
        <v/>
      </c>
      <c r="N523" s="150"/>
      <c r="O523" s="151"/>
      <c r="P523" s="254" t="str">
        <f>IF(H523="","",VLOOKUP(H523,'Overview - Financial Statement'!$A$46:$B$60,2,FALSE))</f>
        <v/>
      </c>
      <c r="Q523" s="255" t="str">
        <f t="shared" si="99"/>
        <v/>
      </c>
      <c r="R523" s="153"/>
      <c r="S523" s="153"/>
      <c r="T523" s="238">
        <f t="shared" si="100"/>
        <v>0</v>
      </c>
      <c r="U523" s="193" t="s">
        <v>44</v>
      </c>
      <c r="V523" s="427"/>
      <c r="W523" s="193" t="str">
        <f t="shared" si="101"/>
        <v/>
      </c>
      <c r="X523" s="264" t="str">
        <f t="shared" si="102"/>
        <v>OK</v>
      </c>
      <c r="Y523" s="193" t="str">
        <f t="shared" si="103"/>
        <v/>
      </c>
      <c r="Z523" s="193" t="str">
        <f t="shared" si="104"/>
        <v/>
      </c>
      <c r="AA523" s="397" t="str">
        <f t="shared" si="105"/>
        <v/>
      </c>
      <c r="AB523" s="257" t="str">
        <f t="shared" si="106"/>
        <v/>
      </c>
      <c r="AC523" s="257" t="str">
        <f t="shared" si="107"/>
        <v/>
      </c>
      <c r="AD523" s="193" t="str">
        <f t="shared" si="108"/>
        <v>CHECK DATES</v>
      </c>
      <c r="AE523" s="257" t="str">
        <f t="shared" si="109"/>
        <v/>
      </c>
      <c r="AF523" s="286">
        <v>0</v>
      </c>
      <c r="AG523" s="257">
        <f t="shared" si="110"/>
        <v>0</v>
      </c>
      <c r="AH523" s="257" t="str">
        <f t="shared" si="111"/>
        <v/>
      </c>
      <c r="AI523" s="257">
        <f t="shared" si="112"/>
        <v>0</v>
      </c>
    </row>
    <row r="524" spans="1:35" x14ac:dyDescent="0.3">
      <c r="A524" s="287">
        <v>512</v>
      </c>
      <c r="B524" s="156"/>
      <c r="C524" s="150"/>
      <c r="D524" s="152"/>
      <c r="E524" s="150"/>
      <c r="F524" s="150"/>
      <c r="G524" s="152"/>
      <c r="H524" s="154"/>
      <c r="I524" s="155"/>
      <c r="J524" s="159"/>
      <c r="K524" s="159"/>
      <c r="L524" s="337"/>
      <c r="M524" s="343" t="str">
        <f>IF(L524="","",LOOKUP(L524,'Work Programme'!$A$8:$A$207,'Work Programme'!$B$8:$B$207))</f>
        <v/>
      </c>
      <c r="N524" s="150"/>
      <c r="O524" s="151"/>
      <c r="P524" s="254" t="str">
        <f>IF(H524="","",VLOOKUP(H524,'Overview - Financial Statement'!$A$46:$B$60,2,FALSE))</f>
        <v/>
      </c>
      <c r="Q524" s="255" t="str">
        <f t="shared" si="99"/>
        <v/>
      </c>
      <c r="R524" s="153"/>
      <c r="S524" s="153"/>
      <c r="T524" s="238">
        <f t="shared" si="100"/>
        <v>0</v>
      </c>
      <c r="U524" s="193" t="s">
        <v>44</v>
      </c>
      <c r="V524" s="427"/>
      <c r="W524" s="193" t="str">
        <f t="shared" si="101"/>
        <v/>
      </c>
      <c r="X524" s="264" t="str">
        <f t="shared" si="102"/>
        <v>OK</v>
      </c>
      <c r="Y524" s="193" t="str">
        <f t="shared" si="103"/>
        <v/>
      </c>
      <c r="Z524" s="193" t="str">
        <f t="shared" si="104"/>
        <v/>
      </c>
      <c r="AA524" s="397" t="str">
        <f t="shared" si="105"/>
        <v/>
      </c>
      <c r="AB524" s="257" t="str">
        <f t="shared" si="106"/>
        <v/>
      </c>
      <c r="AC524" s="257" t="str">
        <f t="shared" si="107"/>
        <v/>
      </c>
      <c r="AD524" s="193" t="str">
        <f t="shared" si="108"/>
        <v>CHECK DATES</v>
      </c>
      <c r="AE524" s="257" t="str">
        <f t="shared" si="109"/>
        <v/>
      </c>
      <c r="AF524" s="286">
        <v>0</v>
      </c>
      <c r="AG524" s="257">
        <f t="shared" si="110"/>
        <v>0</v>
      </c>
      <c r="AH524" s="257" t="str">
        <f t="shared" si="111"/>
        <v/>
      </c>
      <c r="AI524" s="257">
        <f t="shared" si="112"/>
        <v>0</v>
      </c>
    </row>
    <row r="525" spans="1:35" x14ac:dyDescent="0.3">
      <c r="A525" s="287">
        <v>513</v>
      </c>
      <c r="B525" s="156"/>
      <c r="C525" s="150"/>
      <c r="D525" s="152"/>
      <c r="E525" s="150"/>
      <c r="F525" s="150"/>
      <c r="G525" s="152"/>
      <c r="H525" s="154"/>
      <c r="I525" s="155"/>
      <c r="J525" s="159"/>
      <c r="K525" s="159"/>
      <c r="L525" s="337"/>
      <c r="M525" s="343" t="str">
        <f>IF(L525="","",LOOKUP(L525,'Work Programme'!$A$8:$A$207,'Work Programme'!$B$8:$B$207))</f>
        <v/>
      </c>
      <c r="N525" s="150"/>
      <c r="O525" s="151"/>
      <c r="P525" s="254" t="str">
        <f>IF(H525="","",VLOOKUP(H525,'Overview - Financial Statement'!$A$46:$B$60,2,FALSE))</f>
        <v/>
      </c>
      <c r="Q525" s="255" t="str">
        <f t="shared" ref="Q525:Q588" si="113">IF(P525="","",I525/P525)</f>
        <v/>
      </c>
      <c r="R525" s="153"/>
      <c r="S525" s="153"/>
      <c r="T525" s="238">
        <f t="shared" si="100"/>
        <v>0</v>
      </c>
      <c r="U525" s="193" t="s">
        <v>44</v>
      </c>
      <c r="V525" s="427"/>
      <c r="W525" s="193" t="str">
        <f t="shared" si="101"/>
        <v/>
      </c>
      <c r="X525" s="264" t="str">
        <f t="shared" si="102"/>
        <v>OK</v>
      </c>
      <c r="Y525" s="193" t="str">
        <f t="shared" si="103"/>
        <v/>
      </c>
      <c r="Z525" s="193" t="str">
        <f t="shared" si="104"/>
        <v/>
      </c>
      <c r="AA525" s="397" t="str">
        <f t="shared" si="105"/>
        <v/>
      </c>
      <c r="AB525" s="257" t="str">
        <f t="shared" si="106"/>
        <v/>
      </c>
      <c r="AC525" s="257" t="str">
        <f t="shared" si="107"/>
        <v/>
      </c>
      <c r="AD525" s="193" t="str">
        <f t="shared" si="108"/>
        <v>CHECK DATES</v>
      </c>
      <c r="AE525" s="257" t="str">
        <f t="shared" si="109"/>
        <v/>
      </c>
      <c r="AF525" s="286">
        <v>0</v>
      </c>
      <c r="AG525" s="257">
        <f t="shared" si="110"/>
        <v>0</v>
      </c>
      <c r="AH525" s="257" t="str">
        <f t="shared" si="111"/>
        <v/>
      </c>
      <c r="AI525" s="257">
        <f t="shared" si="112"/>
        <v>0</v>
      </c>
    </row>
    <row r="526" spans="1:35" x14ac:dyDescent="0.3">
      <c r="A526" s="287">
        <v>514</v>
      </c>
      <c r="B526" s="156"/>
      <c r="C526" s="150"/>
      <c r="D526" s="152"/>
      <c r="E526" s="150"/>
      <c r="F526" s="150"/>
      <c r="G526" s="152"/>
      <c r="H526" s="154"/>
      <c r="I526" s="155"/>
      <c r="J526" s="159"/>
      <c r="K526" s="159"/>
      <c r="L526" s="337"/>
      <c r="M526" s="343" t="str">
        <f>IF(L526="","",LOOKUP(L526,'Work Programme'!$A$8:$A$207,'Work Programme'!$B$8:$B$207))</f>
        <v/>
      </c>
      <c r="N526" s="150"/>
      <c r="O526" s="151"/>
      <c r="P526" s="254" t="str">
        <f>IF(H526="","",VLOOKUP(H526,'Overview - Financial Statement'!$A$46:$B$60,2,FALSE))</f>
        <v/>
      </c>
      <c r="Q526" s="255" t="str">
        <f t="shared" si="113"/>
        <v/>
      </c>
      <c r="R526" s="153"/>
      <c r="S526" s="153"/>
      <c r="T526" s="238">
        <f t="shared" si="100"/>
        <v>0</v>
      </c>
      <c r="U526" s="193" t="s">
        <v>44</v>
      </c>
      <c r="V526" s="427"/>
      <c r="W526" s="193" t="str">
        <f t="shared" si="101"/>
        <v/>
      </c>
      <c r="X526" s="264" t="str">
        <f t="shared" si="102"/>
        <v>OK</v>
      </c>
      <c r="Y526" s="193" t="str">
        <f t="shared" si="103"/>
        <v/>
      </c>
      <c r="Z526" s="193" t="str">
        <f t="shared" si="104"/>
        <v/>
      </c>
      <c r="AA526" s="397" t="str">
        <f t="shared" si="105"/>
        <v/>
      </c>
      <c r="AB526" s="257" t="str">
        <f t="shared" si="106"/>
        <v/>
      </c>
      <c r="AC526" s="257" t="str">
        <f t="shared" si="107"/>
        <v/>
      </c>
      <c r="AD526" s="193" t="str">
        <f t="shared" si="108"/>
        <v>CHECK DATES</v>
      </c>
      <c r="AE526" s="257" t="str">
        <f t="shared" si="109"/>
        <v/>
      </c>
      <c r="AF526" s="286">
        <v>0</v>
      </c>
      <c r="AG526" s="257">
        <f t="shared" si="110"/>
        <v>0</v>
      </c>
      <c r="AH526" s="257" t="str">
        <f t="shared" si="111"/>
        <v/>
      </c>
      <c r="AI526" s="257">
        <f t="shared" si="112"/>
        <v>0</v>
      </c>
    </row>
    <row r="527" spans="1:35" x14ac:dyDescent="0.3">
      <c r="A527" s="287">
        <v>515</v>
      </c>
      <c r="B527" s="156"/>
      <c r="C527" s="150"/>
      <c r="D527" s="152"/>
      <c r="E527" s="150"/>
      <c r="F527" s="150"/>
      <c r="G527" s="152"/>
      <c r="H527" s="154"/>
      <c r="I527" s="155"/>
      <c r="J527" s="159"/>
      <c r="K527" s="159"/>
      <c r="L527" s="337"/>
      <c r="M527" s="343" t="str">
        <f>IF(L527="","",LOOKUP(L527,'Work Programme'!$A$8:$A$207,'Work Programme'!$B$8:$B$207))</f>
        <v/>
      </c>
      <c r="N527" s="150"/>
      <c r="O527" s="151"/>
      <c r="P527" s="254" t="str">
        <f>IF(H527="","",VLOOKUP(H527,'Overview - Financial Statement'!$A$46:$B$60,2,FALSE))</f>
        <v/>
      </c>
      <c r="Q527" s="255" t="str">
        <f t="shared" si="113"/>
        <v/>
      </c>
      <c r="R527" s="153"/>
      <c r="S527" s="153"/>
      <c r="T527" s="238">
        <f t="shared" ref="T527:T590" si="114">IF(R527="YES",Q527,0)</f>
        <v>0</v>
      </c>
      <c r="U527" s="193" t="s">
        <v>44</v>
      </c>
      <c r="V527" s="427"/>
      <c r="W527" s="193" t="str">
        <f t="shared" si="101"/>
        <v/>
      </c>
      <c r="X527" s="264" t="str">
        <f t="shared" si="102"/>
        <v>OK</v>
      </c>
      <c r="Y527" s="193" t="str">
        <f t="shared" si="103"/>
        <v/>
      </c>
      <c r="Z527" s="193" t="str">
        <f t="shared" si="104"/>
        <v/>
      </c>
      <c r="AA527" s="397" t="str">
        <f t="shared" si="105"/>
        <v/>
      </c>
      <c r="AB527" s="257" t="str">
        <f t="shared" si="106"/>
        <v/>
      </c>
      <c r="AC527" s="257" t="str">
        <f t="shared" si="107"/>
        <v/>
      </c>
      <c r="AD527" s="193" t="str">
        <f t="shared" si="108"/>
        <v>CHECK DATES</v>
      </c>
      <c r="AE527" s="257" t="str">
        <f t="shared" si="109"/>
        <v/>
      </c>
      <c r="AF527" s="286">
        <v>0</v>
      </c>
      <c r="AG527" s="257">
        <f t="shared" si="110"/>
        <v>0</v>
      </c>
      <c r="AH527" s="257" t="str">
        <f t="shared" si="111"/>
        <v/>
      </c>
      <c r="AI527" s="257">
        <f t="shared" si="112"/>
        <v>0</v>
      </c>
    </row>
    <row r="528" spans="1:35" x14ac:dyDescent="0.3">
      <c r="A528" s="287">
        <v>516</v>
      </c>
      <c r="B528" s="156"/>
      <c r="C528" s="150"/>
      <c r="D528" s="152"/>
      <c r="E528" s="150"/>
      <c r="F528" s="150"/>
      <c r="G528" s="152"/>
      <c r="H528" s="154"/>
      <c r="I528" s="155"/>
      <c r="J528" s="159"/>
      <c r="K528" s="159"/>
      <c r="L528" s="337"/>
      <c r="M528" s="343" t="str">
        <f>IF(L528="","",LOOKUP(L528,'Work Programme'!$A$8:$A$207,'Work Programme'!$B$8:$B$207))</f>
        <v/>
      </c>
      <c r="N528" s="150"/>
      <c r="O528" s="151"/>
      <c r="P528" s="254" t="str">
        <f>IF(H528="","",VLOOKUP(H528,'Overview - Financial Statement'!$A$46:$B$60,2,FALSE))</f>
        <v/>
      </c>
      <c r="Q528" s="255" t="str">
        <f t="shared" si="113"/>
        <v/>
      </c>
      <c r="R528" s="153"/>
      <c r="S528" s="153"/>
      <c r="T528" s="238">
        <f t="shared" si="114"/>
        <v>0</v>
      </c>
      <c r="U528" s="193" t="s">
        <v>44</v>
      </c>
      <c r="V528" s="427"/>
      <c r="W528" s="193" t="str">
        <f t="shared" ref="W528:W591" si="115">IF(Q528="","",IF(D528="","CHECK DATES","OK"))</f>
        <v/>
      </c>
      <c r="X528" s="264" t="str">
        <f t="shared" ref="X528:X591" si="116">IF(D528-(J528)&lt;0,"a posteriori ?","OK")</f>
        <v>OK</v>
      </c>
      <c r="Y528" s="193" t="str">
        <f t="shared" ref="Y528:Y591" si="117">IF(Q528="","",(IF(OR(J528&lt;=($F$4-1),J528&gt;=($H$4+1),K528&lt;=($F$4-1),K528&gt;=($H$4+1)),"CHECK DATES","OK")))</f>
        <v/>
      </c>
      <c r="Z528" s="193" t="str">
        <f t="shared" ref="Z528:Z591" si="118">IF(H528="","",H528)</f>
        <v/>
      </c>
      <c r="AA528" s="397" t="str">
        <f t="shared" ref="AA528:AA591" si="119">IF(H528="","",IF(HLOOKUP(H528,$V$4:$AJ$5,2,FALSE)="",P528,IF(P528&lt;&gt;HLOOKUP(H528,$V$4:$AJ$5,2,FALSE),HLOOKUP(H528,$V$4:$AJ$5,2,FALSE),P528)))</f>
        <v/>
      </c>
      <c r="AB528" s="257" t="str">
        <f t="shared" ref="AB528:AB591" si="120">IF(P528="","",IF(AA528=1,Q528,I528/AA528))</f>
        <v/>
      </c>
      <c r="AC528" s="257" t="str">
        <f t="shared" ref="AC528:AC591" si="121">IF(AB528="","",IF(AA528=1,0,AB528-Q528))</f>
        <v/>
      </c>
      <c r="AD528" s="193" t="str">
        <f t="shared" ref="AD528:AD591" si="122">IF(Q528=0,"",(IF(G528="","CHECK DATES","OK")))</f>
        <v>CHECK DATES</v>
      </c>
      <c r="AE528" s="257" t="str">
        <f t="shared" ref="AE528:AE591" si="123">IF(OR(U528="NO",Y528="CHECK DATES",AD528="CHECK DATES"),AB528,"")</f>
        <v/>
      </c>
      <c r="AF528" s="286">
        <v>0</v>
      </c>
      <c r="AG528" s="257">
        <f t="shared" ref="AG528:AG591" si="124">IF(OR(U528="NO",AE528&gt;0,AF528&gt;0)*(AND(OR(R528="NO",R528=""))),SUM(AE528:AF528),"")</f>
        <v>0</v>
      </c>
      <c r="AH528" s="257" t="str">
        <f t="shared" ref="AH528:AH591" si="125">IF(OR(U528="NO",AE528&gt;0,AF528&gt;0)*(AND(OR(R528="YES"))),SUM(AE528:AF528),"")</f>
        <v/>
      </c>
      <c r="AI528" s="257">
        <f t="shared" ref="AI528:AI591" si="126">IF(R528="YES",AB528,0)</f>
        <v>0</v>
      </c>
    </row>
    <row r="529" spans="1:35" x14ac:dyDescent="0.3">
      <c r="A529" s="287">
        <v>517</v>
      </c>
      <c r="B529" s="156"/>
      <c r="C529" s="150"/>
      <c r="D529" s="152"/>
      <c r="E529" s="150"/>
      <c r="F529" s="150"/>
      <c r="G529" s="152"/>
      <c r="H529" s="154"/>
      <c r="I529" s="155"/>
      <c r="J529" s="159"/>
      <c r="K529" s="159"/>
      <c r="L529" s="337"/>
      <c r="M529" s="343" t="str">
        <f>IF(L529="","",LOOKUP(L529,'Work Programme'!$A$8:$A$207,'Work Programme'!$B$8:$B$207))</f>
        <v/>
      </c>
      <c r="N529" s="150"/>
      <c r="O529" s="151"/>
      <c r="P529" s="254" t="str">
        <f>IF(H529="","",VLOOKUP(H529,'Overview - Financial Statement'!$A$46:$B$60,2,FALSE))</f>
        <v/>
      </c>
      <c r="Q529" s="255" t="str">
        <f t="shared" si="113"/>
        <v/>
      </c>
      <c r="R529" s="153"/>
      <c r="S529" s="153"/>
      <c r="T529" s="238">
        <f t="shared" si="114"/>
        <v>0</v>
      </c>
      <c r="U529" s="193" t="s">
        <v>44</v>
      </c>
      <c r="V529" s="427"/>
      <c r="W529" s="193" t="str">
        <f t="shared" si="115"/>
        <v/>
      </c>
      <c r="X529" s="264" t="str">
        <f t="shared" si="116"/>
        <v>OK</v>
      </c>
      <c r="Y529" s="193" t="str">
        <f t="shared" si="117"/>
        <v/>
      </c>
      <c r="Z529" s="193" t="str">
        <f t="shared" si="118"/>
        <v/>
      </c>
      <c r="AA529" s="397" t="str">
        <f t="shared" si="119"/>
        <v/>
      </c>
      <c r="AB529" s="257" t="str">
        <f t="shared" si="120"/>
        <v/>
      </c>
      <c r="AC529" s="257" t="str">
        <f t="shared" si="121"/>
        <v/>
      </c>
      <c r="AD529" s="193" t="str">
        <f t="shared" si="122"/>
        <v>CHECK DATES</v>
      </c>
      <c r="AE529" s="257" t="str">
        <f t="shared" si="123"/>
        <v/>
      </c>
      <c r="AF529" s="286">
        <v>0</v>
      </c>
      <c r="AG529" s="257">
        <f t="shared" si="124"/>
        <v>0</v>
      </c>
      <c r="AH529" s="257" t="str">
        <f t="shared" si="125"/>
        <v/>
      </c>
      <c r="AI529" s="257">
        <f t="shared" si="126"/>
        <v>0</v>
      </c>
    </row>
    <row r="530" spans="1:35" x14ac:dyDescent="0.3">
      <c r="A530" s="287">
        <v>518</v>
      </c>
      <c r="B530" s="156"/>
      <c r="C530" s="150"/>
      <c r="D530" s="152"/>
      <c r="E530" s="150"/>
      <c r="F530" s="150"/>
      <c r="G530" s="152"/>
      <c r="H530" s="154"/>
      <c r="I530" s="155"/>
      <c r="J530" s="159"/>
      <c r="K530" s="159"/>
      <c r="L530" s="337"/>
      <c r="M530" s="343" t="str">
        <f>IF(L530="","",LOOKUP(L530,'Work Programme'!$A$8:$A$207,'Work Programme'!$B$8:$B$207))</f>
        <v/>
      </c>
      <c r="N530" s="150"/>
      <c r="O530" s="151"/>
      <c r="P530" s="254" t="str">
        <f>IF(H530="","",VLOOKUP(H530,'Overview - Financial Statement'!$A$46:$B$60,2,FALSE))</f>
        <v/>
      </c>
      <c r="Q530" s="255" t="str">
        <f t="shared" si="113"/>
        <v/>
      </c>
      <c r="R530" s="153"/>
      <c r="S530" s="153"/>
      <c r="T530" s="238">
        <f t="shared" si="114"/>
        <v>0</v>
      </c>
      <c r="U530" s="193" t="s">
        <v>44</v>
      </c>
      <c r="V530" s="427"/>
      <c r="W530" s="193" t="str">
        <f t="shared" si="115"/>
        <v/>
      </c>
      <c r="X530" s="264" t="str">
        <f t="shared" si="116"/>
        <v>OK</v>
      </c>
      <c r="Y530" s="193" t="str">
        <f t="shared" si="117"/>
        <v/>
      </c>
      <c r="Z530" s="193" t="str">
        <f t="shared" si="118"/>
        <v/>
      </c>
      <c r="AA530" s="397" t="str">
        <f t="shared" si="119"/>
        <v/>
      </c>
      <c r="AB530" s="257" t="str">
        <f t="shared" si="120"/>
        <v/>
      </c>
      <c r="AC530" s="257" t="str">
        <f t="shared" si="121"/>
        <v/>
      </c>
      <c r="AD530" s="193" t="str">
        <f t="shared" si="122"/>
        <v>CHECK DATES</v>
      </c>
      <c r="AE530" s="257" t="str">
        <f t="shared" si="123"/>
        <v/>
      </c>
      <c r="AF530" s="286">
        <v>0</v>
      </c>
      <c r="AG530" s="257">
        <f t="shared" si="124"/>
        <v>0</v>
      </c>
      <c r="AH530" s="257" t="str">
        <f t="shared" si="125"/>
        <v/>
      </c>
      <c r="AI530" s="257">
        <f t="shared" si="126"/>
        <v>0</v>
      </c>
    </row>
    <row r="531" spans="1:35" x14ac:dyDescent="0.3">
      <c r="A531" s="287">
        <v>519</v>
      </c>
      <c r="B531" s="156"/>
      <c r="C531" s="150"/>
      <c r="D531" s="152"/>
      <c r="E531" s="150"/>
      <c r="F531" s="150"/>
      <c r="G531" s="152"/>
      <c r="H531" s="154"/>
      <c r="I531" s="155"/>
      <c r="J531" s="159"/>
      <c r="K531" s="159"/>
      <c r="L531" s="337"/>
      <c r="M531" s="343" t="str">
        <f>IF(L531="","",LOOKUP(L531,'Work Programme'!$A$8:$A$207,'Work Programme'!$B$8:$B$207))</f>
        <v/>
      </c>
      <c r="N531" s="150"/>
      <c r="O531" s="151"/>
      <c r="P531" s="254" t="str">
        <f>IF(H531="","",VLOOKUP(H531,'Overview - Financial Statement'!$A$46:$B$60,2,FALSE))</f>
        <v/>
      </c>
      <c r="Q531" s="255" t="str">
        <f t="shared" si="113"/>
        <v/>
      </c>
      <c r="R531" s="153"/>
      <c r="S531" s="153"/>
      <c r="T531" s="238">
        <f t="shared" si="114"/>
        <v>0</v>
      </c>
      <c r="U531" s="193" t="s">
        <v>44</v>
      </c>
      <c r="V531" s="427"/>
      <c r="W531" s="193" t="str">
        <f t="shared" si="115"/>
        <v/>
      </c>
      <c r="X531" s="264" t="str">
        <f t="shared" si="116"/>
        <v>OK</v>
      </c>
      <c r="Y531" s="193" t="str">
        <f t="shared" si="117"/>
        <v/>
      </c>
      <c r="Z531" s="193" t="str">
        <f t="shared" si="118"/>
        <v/>
      </c>
      <c r="AA531" s="397" t="str">
        <f t="shared" si="119"/>
        <v/>
      </c>
      <c r="AB531" s="257" t="str">
        <f t="shared" si="120"/>
        <v/>
      </c>
      <c r="AC531" s="257" t="str">
        <f t="shared" si="121"/>
        <v/>
      </c>
      <c r="AD531" s="193" t="str">
        <f t="shared" si="122"/>
        <v>CHECK DATES</v>
      </c>
      <c r="AE531" s="257" t="str">
        <f t="shared" si="123"/>
        <v/>
      </c>
      <c r="AF531" s="286">
        <v>0</v>
      </c>
      <c r="AG531" s="257">
        <f t="shared" si="124"/>
        <v>0</v>
      </c>
      <c r="AH531" s="257" t="str">
        <f t="shared" si="125"/>
        <v/>
      </c>
      <c r="AI531" s="257">
        <f t="shared" si="126"/>
        <v>0</v>
      </c>
    </row>
    <row r="532" spans="1:35" x14ac:dyDescent="0.3">
      <c r="A532" s="287">
        <v>520</v>
      </c>
      <c r="B532" s="156"/>
      <c r="C532" s="150"/>
      <c r="D532" s="152"/>
      <c r="E532" s="150"/>
      <c r="F532" s="150"/>
      <c r="G532" s="152"/>
      <c r="H532" s="154"/>
      <c r="I532" s="155"/>
      <c r="J532" s="159"/>
      <c r="K532" s="159"/>
      <c r="L532" s="337"/>
      <c r="M532" s="343" t="str">
        <f>IF(L532="","",LOOKUP(L532,'Work Programme'!$A$8:$A$207,'Work Programme'!$B$8:$B$207))</f>
        <v/>
      </c>
      <c r="N532" s="150"/>
      <c r="O532" s="151"/>
      <c r="P532" s="254" t="str">
        <f>IF(H532="","",VLOOKUP(H532,'Overview - Financial Statement'!$A$46:$B$60,2,FALSE))</f>
        <v/>
      </c>
      <c r="Q532" s="255" t="str">
        <f t="shared" si="113"/>
        <v/>
      </c>
      <c r="R532" s="153"/>
      <c r="S532" s="153"/>
      <c r="T532" s="238">
        <f t="shared" si="114"/>
        <v>0</v>
      </c>
      <c r="U532" s="193" t="s">
        <v>44</v>
      </c>
      <c r="V532" s="427"/>
      <c r="W532" s="193" t="str">
        <f t="shared" si="115"/>
        <v/>
      </c>
      <c r="X532" s="264" t="str">
        <f t="shared" si="116"/>
        <v>OK</v>
      </c>
      <c r="Y532" s="193" t="str">
        <f t="shared" si="117"/>
        <v/>
      </c>
      <c r="Z532" s="193" t="str">
        <f t="shared" si="118"/>
        <v/>
      </c>
      <c r="AA532" s="397" t="str">
        <f t="shared" si="119"/>
        <v/>
      </c>
      <c r="AB532" s="257" t="str">
        <f t="shared" si="120"/>
        <v/>
      </c>
      <c r="AC532" s="257" t="str">
        <f t="shared" si="121"/>
        <v/>
      </c>
      <c r="AD532" s="193" t="str">
        <f t="shared" si="122"/>
        <v>CHECK DATES</v>
      </c>
      <c r="AE532" s="257" t="str">
        <f t="shared" si="123"/>
        <v/>
      </c>
      <c r="AF532" s="286">
        <v>0</v>
      </c>
      <c r="AG532" s="257">
        <f t="shared" si="124"/>
        <v>0</v>
      </c>
      <c r="AH532" s="257" t="str">
        <f t="shared" si="125"/>
        <v/>
      </c>
      <c r="AI532" s="257">
        <f t="shared" si="126"/>
        <v>0</v>
      </c>
    </row>
    <row r="533" spans="1:35" x14ac:dyDescent="0.3">
      <c r="A533" s="287">
        <v>521</v>
      </c>
      <c r="B533" s="156"/>
      <c r="C533" s="150"/>
      <c r="D533" s="152"/>
      <c r="E533" s="150"/>
      <c r="F533" s="150"/>
      <c r="G533" s="152"/>
      <c r="H533" s="154"/>
      <c r="I533" s="155"/>
      <c r="J533" s="159"/>
      <c r="K533" s="159"/>
      <c r="L533" s="337"/>
      <c r="M533" s="343" t="str">
        <f>IF(L533="","",LOOKUP(L533,'Work Programme'!$A$8:$A$207,'Work Programme'!$B$8:$B$207))</f>
        <v/>
      </c>
      <c r="N533" s="150"/>
      <c r="O533" s="151"/>
      <c r="P533" s="254" t="str">
        <f>IF(H533="","",VLOOKUP(H533,'Overview - Financial Statement'!$A$46:$B$60,2,FALSE))</f>
        <v/>
      </c>
      <c r="Q533" s="255" t="str">
        <f t="shared" si="113"/>
        <v/>
      </c>
      <c r="R533" s="153"/>
      <c r="S533" s="153"/>
      <c r="T533" s="238">
        <f t="shared" si="114"/>
        <v>0</v>
      </c>
      <c r="U533" s="193" t="s">
        <v>44</v>
      </c>
      <c r="V533" s="427"/>
      <c r="W533" s="193" t="str">
        <f t="shared" si="115"/>
        <v/>
      </c>
      <c r="X533" s="264" t="str">
        <f t="shared" si="116"/>
        <v>OK</v>
      </c>
      <c r="Y533" s="193" t="str">
        <f t="shared" si="117"/>
        <v/>
      </c>
      <c r="Z533" s="193" t="str">
        <f t="shared" si="118"/>
        <v/>
      </c>
      <c r="AA533" s="397" t="str">
        <f t="shared" si="119"/>
        <v/>
      </c>
      <c r="AB533" s="257" t="str">
        <f t="shared" si="120"/>
        <v/>
      </c>
      <c r="AC533" s="257" t="str">
        <f t="shared" si="121"/>
        <v/>
      </c>
      <c r="AD533" s="193" t="str">
        <f t="shared" si="122"/>
        <v>CHECK DATES</v>
      </c>
      <c r="AE533" s="257" t="str">
        <f t="shared" si="123"/>
        <v/>
      </c>
      <c r="AF533" s="286">
        <v>0</v>
      </c>
      <c r="AG533" s="257">
        <f t="shared" si="124"/>
        <v>0</v>
      </c>
      <c r="AH533" s="257" t="str">
        <f t="shared" si="125"/>
        <v/>
      </c>
      <c r="AI533" s="257">
        <f t="shared" si="126"/>
        <v>0</v>
      </c>
    </row>
    <row r="534" spans="1:35" x14ac:dyDescent="0.3">
      <c r="A534" s="287">
        <v>522</v>
      </c>
      <c r="B534" s="156"/>
      <c r="C534" s="150"/>
      <c r="D534" s="152"/>
      <c r="E534" s="150"/>
      <c r="F534" s="150"/>
      <c r="G534" s="152"/>
      <c r="H534" s="154"/>
      <c r="I534" s="155"/>
      <c r="J534" s="159"/>
      <c r="K534" s="159"/>
      <c r="L534" s="337"/>
      <c r="M534" s="343" t="str">
        <f>IF(L534="","",LOOKUP(L534,'Work Programme'!$A$8:$A$207,'Work Programme'!$B$8:$B$207))</f>
        <v/>
      </c>
      <c r="N534" s="150"/>
      <c r="O534" s="151"/>
      <c r="P534" s="254" t="str">
        <f>IF(H534="","",VLOOKUP(H534,'Overview - Financial Statement'!$A$46:$B$60,2,FALSE))</f>
        <v/>
      </c>
      <c r="Q534" s="255" t="str">
        <f t="shared" si="113"/>
        <v/>
      </c>
      <c r="R534" s="153"/>
      <c r="S534" s="153"/>
      <c r="T534" s="238">
        <f t="shared" si="114"/>
        <v>0</v>
      </c>
      <c r="U534" s="193" t="s">
        <v>44</v>
      </c>
      <c r="V534" s="427"/>
      <c r="W534" s="193" t="str">
        <f t="shared" si="115"/>
        <v/>
      </c>
      <c r="X534" s="264" t="str">
        <f t="shared" si="116"/>
        <v>OK</v>
      </c>
      <c r="Y534" s="193" t="str">
        <f t="shared" si="117"/>
        <v/>
      </c>
      <c r="Z534" s="193" t="str">
        <f t="shared" si="118"/>
        <v/>
      </c>
      <c r="AA534" s="397" t="str">
        <f t="shared" si="119"/>
        <v/>
      </c>
      <c r="AB534" s="257" t="str">
        <f t="shared" si="120"/>
        <v/>
      </c>
      <c r="AC534" s="257" t="str">
        <f t="shared" si="121"/>
        <v/>
      </c>
      <c r="AD534" s="193" t="str">
        <f t="shared" si="122"/>
        <v>CHECK DATES</v>
      </c>
      <c r="AE534" s="257" t="str">
        <f t="shared" si="123"/>
        <v/>
      </c>
      <c r="AF534" s="286">
        <v>0</v>
      </c>
      <c r="AG534" s="257">
        <f t="shared" si="124"/>
        <v>0</v>
      </c>
      <c r="AH534" s="257" t="str">
        <f t="shared" si="125"/>
        <v/>
      </c>
      <c r="AI534" s="257">
        <f t="shared" si="126"/>
        <v>0</v>
      </c>
    </row>
    <row r="535" spans="1:35" x14ac:dyDescent="0.3">
      <c r="A535" s="287">
        <v>523</v>
      </c>
      <c r="B535" s="156"/>
      <c r="C535" s="150"/>
      <c r="D535" s="152"/>
      <c r="E535" s="150"/>
      <c r="F535" s="150"/>
      <c r="G535" s="152"/>
      <c r="H535" s="154"/>
      <c r="I535" s="155"/>
      <c r="J535" s="159"/>
      <c r="K535" s="159"/>
      <c r="L535" s="337"/>
      <c r="M535" s="343" t="str">
        <f>IF(L535="","",LOOKUP(L535,'Work Programme'!$A$8:$A$207,'Work Programme'!$B$8:$B$207))</f>
        <v/>
      </c>
      <c r="N535" s="150"/>
      <c r="O535" s="151"/>
      <c r="P535" s="254" t="str">
        <f>IF(H535="","",VLOOKUP(H535,'Overview - Financial Statement'!$A$46:$B$60,2,FALSE))</f>
        <v/>
      </c>
      <c r="Q535" s="255" t="str">
        <f t="shared" si="113"/>
        <v/>
      </c>
      <c r="R535" s="153"/>
      <c r="S535" s="153"/>
      <c r="T535" s="238">
        <f t="shared" si="114"/>
        <v>0</v>
      </c>
      <c r="U535" s="193" t="s">
        <v>44</v>
      </c>
      <c r="V535" s="427"/>
      <c r="W535" s="193" t="str">
        <f t="shared" si="115"/>
        <v/>
      </c>
      <c r="X535" s="264" t="str">
        <f t="shared" si="116"/>
        <v>OK</v>
      </c>
      <c r="Y535" s="193" t="str">
        <f t="shared" si="117"/>
        <v/>
      </c>
      <c r="Z535" s="193" t="str">
        <f t="shared" si="118"/>
        <v/>
      </c>
      <c r="AA535" s="397" t="str">
        <f t="shared" si="119"/>
        <v/>
      </c>
      <c r="AB535" s="257" t="str">
        <f t="shared" si="120"/>
        <v/>
      </c>
      <c r="AC535" s="257" t="str">
        <f t="shared" si="121"/>
        <v/>
      </c>
      <c r="AD535" s="193" t="str">
        <f t="shared" si="122"/>
        <v>CHECK DATES</v>
      </c>
      <c r="AE535" s="257" t="str">
        <f t="shared" si="123"/>
        <v/>
      </c>
      <c r="AF535" s="286">
        <v>0</v>
      </c>
      <c r="AG535" s="257">
        <f t="shared" si="124"/>
        <v>0</v>
      </c>
      <c r="AH535" s="257" t="str">
        <f t="shared" si="125"/>
        <v/>
      </c>
      <c r="AI535" s="257">
        <f t="shared" si="126"/>
        <v>0</v>
      </c>
    </row>
    <row r="536" spans="1:35" x14ac:dyDescent="0.3">
      <c r="A536" s="287">
        <v>524</v>
      </c>
      <c r="B536" s="156"/>
      <c r="C536" s="150"/>
      <c r="D536" s="152"/>
      <c r="E536" s="150"/>
      <c r="F536" s="150"/>
      <c r="G536" s="152"/>
      <c r="H536" s="154"/>
      <c r="I536" s="155"/>
      <c r="J536" s="159"/>
      <c r="K536" s="159"/>
      <c r="L536" s="337"/>
      <c r="M536" s="343" t="str">
        <f>IF(L536="","",LOOKUP(L536,'Work Programme'!$A$8:$A$207,'Work Programme'!$B$8:$B$207))</f>
        <v/>
      </c>
      <c r="N536" s="150"/>
      <c r="O536" s="151"/>
      <c r="P536" s="254" t="str">
        <f>IF(H536="","",VLOOKUP(H536,'Overview - Financial Statement'!$A$46:$B$60,2,FALSE))</f>
        <v/>
      </c>
      <c r="Q536" s="255" t="str">
        <f t="shared" si="113"/>
        <v/>
      </c>
      <c r="R536" s="153"/>
      <c r="S536" s="153"/>
      <c r="T536" s="238">
        <f t="shared" si="114"/>
        <v>0</v>
      </c>
      <c r="U536" s="193" t="s">
        <v>44</v>
      </c>
      <c r="V536" s="427"/>
      <c r="W536" s="193" t="str">
        <f t="shared" si="115"/>
        <v/>
      </c>
      <c r="X536" s="264" t="str">
        <f t="shared" si="116"/>
        <v>OK</v>
      </c>
      <c r="Y536" s="193" t="str">
        <f t="shared" si="117"/>
        <v/>
      </c>
      <c r="Z536" s="193" t="str">
        <f t="shared" si="118"/>
        <v/>
      </c>
      <c r="AA536" s="397" t="str">
        <f t="shared" si="119"/>
        <v/>
      </c>
      <c r="AB536" s="257" t="str">
        <f t="shared" si="120"/>
        <v/>
      </c>
      <c r="AC536" s="257" t="str">
        <f t="shared" si="121"/>
        <v/>
      </c>
      <c r="AD536" s="193" t="str">
        <f t="shared" si="122"/>
        <v>CHECK DATES</v>
      </c>
      <c r="AE536" s="257" t="str">
        <f t="shared" si="123"/>
        <v/>
      </c>
      <c r="AF536" s="286">
        <v>0</v>
      </c>
      <c r="AG536" s="257">
        <f t="shared" si="124"/>
        <v>0</v>
      </c>
      <c r="AH536" s="257" t="str">
        <f t="shared" si="125"/>
        <v/>
      </c>
      <c r="AI536" s="257">
        <f t="shared" si="126"/>
        <v>0</v>
      </c>
    </row>
    <row r="537" spans="1:35" x14ac:dyDescent="0.3">
      <c r="A537" s="287">
        <v>525</v>
      </c>
      <c r="B537" s="156"/>
      <c r="C537" s="150"/>
      <c r="D537" s="152"/>
      <c r="E537" s="150"/>
      <c r="F537" s="150"/>
      <c r="G537" s="152"/>
      <c r="H537" s="154"/>
      <c r="I537" s="155"/>
      <c r="J537" s="159"/>
      <c r="K537" s="159"/>
      <c r="L537" s="337"/>
      <c r="M537" s="343" t="str">
        <f>IF(L537="","",LOOKUP(L537,'Work Programme'!$A$8:$A$207,'Work Programme'!$B$8:$B$207))</f>
        <v/>
      </c>
      <c r="N537" s="150"/>
      <c r="O537" s="151"/>
      <c r="P537" s="254" t="str">
        <f>IF(H537="","",VLOOKUP(H537,'Overview - Financial Statement'!$A$46:$B$60,2,FALSE))</f>
        <v/>
      </c>
      <c r="Q537" s="255" t="str">
        <f t="shared" si="113"/>
        <v/>
      </c>
      <c r="R537" s="153"/>
      <c r="S537" s="153"/>
      <c r="T537" s="238">
        <f t="shared" si="114"/>
        <v>0</v>
      </c>
      <c r="U537" s="193" t="s">
        <v>44</v>
      </c>
      <c r="V537" s="427"/>
      <c r="W537" s="193" t="str">
        <f t="shared" si="115"/>
        <v/>
      </c>
      <c r="X537" s="264" t="str">
        <f t="shared" si="116"/>
        <v>OK</v>
      </c>
      <c r="Y537" s="193" t="str">
        <f t="shared" si="117"/>
        <v/>
      </c>
      <c r="Z537" s="193" t="str">
        <f t="shared" si="118"/>
        <v/>
      </c>
      <c r="AA537" s="397" t="str">
        <f t="shared" si="119"/>
        <v/>
      </c>
      <c r="AB537" s="257" t="str">
        <f t="shared" si="120"/>
        <v/>
      </c>
      <c r="AC537" s="257" t="str">
        <f t="shared" si="121"/>
        <v/>
      </c>
      <c r="AD537" s="193" t="str">
        <f t="shared" si="122"/>
        <v>CHECK DATES</v>
      </c>
      <c r="AE537" s="257" t="str">
        <f t="shared" si="123"/>
        <v/>
      </c>
      <c r="AF537" s="286">
        <v>0</v>
      </c>
      <c r="AG537" s="257">
        <f t="shared" si="124"/>
        <v>0</v>
      </c>
      <c r="AH537" s="257" t="str">
        <f t="shared" si="125"/>
        <v/>
      </c>
      <c r="AI537" s="257">
        <f t="shared" si="126"/>
        <v>0</v>
      </c>
    </row>
    <row r="538" spans="1:35" x14ac:dyDescent="0.3">
      <c r="A538" s="287">
        <v>526</v>
      </c>
      <c r="B538" s="156"/>
      <c r="C538" s="150"/>
      <c r="D538" s="152"/>
      <c r="E538" s="150"/>
      <c r="F538" s="150"/>
      <c r="G538" s="152"/>
      <c r="H538" s="154"/>
      <c r="I538" s="155"/>
      <c r="J538" s="159"/>
      <c r="K538" s="159"/>
      <c r="L538" s="337"/>
      <c r="M538" s="343" t="str">
        <f>IF(L538="","",LOOKUP(L538,'Work Programme'!$A$8:$A$207,'Work Programme'!$B$8:$B$207))</f>
        <v/>
      </c>
      <c r="N538" s="150"/>
      <c r="O538" s="151"/>
      <c r="P538" s="254" t="str">
        <f>IF(H538="","",VLOOKUP(H538,'Overview - Financial Statement'!$A$46:$B$60,2,FALSE))</f>
        <v/>
      </c>
      <c r="Q538" s="255" t="str">
        <f t="shared" si="113"/>
        <v/>
      </c>
      <c r="R538" s="153"/>
      <c r="S538" s="153"/>
      <c r="T538" s="238">
        <f t="shared" si="114"/>
        <v>0</v>
      </c>
      <c r="U538" s="193" t="s">
        <v>44</v>
      </c>
      <c r="V538" s="427"/>
      <c r="W538" s="193" t="str">
        <f t="shared" si="115"/>
        <v/>
      </c>
      <c r="X538" s="264" t="str">
        <f t="shared" si="116"/>
        <v>OK</v>
      </c>
      <c r="Y538" s="193" t="str">
        <f t="shared" si="117"/>
        <v/>
      </c>
      <c r="Z538" s="193" t="str">
        <f t="shared" si="118"/>
        <v/>
      </c>
      <c r="AA538" s="397" t="str">
        <f t="shared" si="119"/>
        <v/>
      </c>
      <c r="AB538" s="257" t="str">
        <f t="shared" si="120"/>
        <v/>
      </c>
      <c r="AC538" s="257" t="str">
        <f t="shared" si="121"/>
        <v/>
      </c>
      <c r="AD538" s="193" t="str">
        <f t="shared" si="122"/>
        <v>CHECK DATES</v>
      </c>
      <c r="AE538" s="257" t="str">
        <f t="shared" si="123"/>
        <v/>
      </c>
      <c r="AF538" s="286">
        <v>0</v>
      </c>
      <c r="AG538" s="257">
        <f t="shared" si="124"/>
        <v>0</v>
      </c>
      <c r="AH538" s="257" t="str">
        <f t="shared" si="125"/>
        <v/>
      </c>
      <c r="AI538" s="257">
        <f t="shared" si="126"/>
        <v>0</v>
      </c>
    </row>
    <row r="539" spans="1:35" x14ac:dyDescent="0.3">
      <c r="A539" s="287">
        <v>527</v>
      </c>
      <c r="B539" s="156"/>
      <c r="C539" s="150"/>
      <c r="D539" s="152"/>
      <c r="E539" s="150"/>
      <c r="F539" s="150"/>
      <c r="G539" s="152"/>
      <c r="H539" s="154"/>
      <c r="I539" s="155"/>
      <c r="J539" s="159"/>
      <c r="K539" s="159"/>
      <c r="L539" s="337"/>
      <c r="M539" s="343" t="str">
        <f>IF(L539="","",LOOKUP(L539,'Work Programme'!$A$8:$A$207,'Work Programme'!$B$8:$B$207))</f>
        <v/>
      </c>
      <c r="N539" s="150"/>
      <c r="O539" s="151"/>
      <c r="P539" s="254" t="str">
        <f>IF(H539="","",VLOOKUP(H539,'Overview - Financial Statement'!$A$46:$B$60,2,FALSE))</f>
        <v/>
      </c>
      <c r="Q539" s="255" t="str">
        <f t="shared" si="113"/>
        <v/>
      </c>
      <c r="R539" s="153"/>
      <c r="S539" s="153"/>
      <c r="T539" s="238">
        <f t="shared" si="114"/>
        <v>0</v>
      </c>
      <c r="U539" s="193" t="s">
        <v>44</v>
      </c>
      <c r="V539" s="427"/>
      <c r="W539" s="193" t="str">
        <f t="shared" si="115"/>
        <v/>
      </c>
      <c r="X539" s="264" t="str">
        <f t="shared" si="116"/>
        <v>OK</v>
      </c>
      <c r="Y539" s="193" t="str">
        <f t="shared" si="117"/>
        <v/>
      </c>
      <c r="Z539" s="193" t="str">
        <f t="shared" si="118"/>
        <v/>
      </c>
      <c r="AA539" s="397" t="str">
        <f t="shared" si="119"/>
        <v/>
      </c>
      <c r="AB539" s="257" t="str">
        <f t="shared" si="120"/>
        <v/>
      </c>
      <c r="AC539" s="257" t="str">
        <f t="shared" si="121"/>
        <v/>
      </c>
      <c r="AD539" s="193" t="str">
        <f t="shared" si="122"/>
        <v>CHECK DATES</v>
      </c>
      <c r="AE539" s="257" t="str">
        <f t="shared" si="123"/>
        <v/>
      </c>
      <c r="AF539" s="286">
        <v>0</v>
      </c>
      <c r="AG539" s="257">
        <f t="shared" si="124"/>
        <v>0</v>
      </c>
      <c r="AH539" s="257" t="str">
        <f t="shared" si="125"/>
        <v/>
      </c>
      <c r="AI539" s="257">
        <f t="shared" si="126"/>
        <v>0</v>
      </c>
    </row>
    <row r="540" spans="1:35" x14ac:dyDescent="0.3">
      <c r="A540" s="287">
        <v>528</v>
      </c>
      <c r="B540" s="156"/>
      <c r="C540" s="150"/>
      <c r="D540" s="152"/>
      <c r="E540" s="150"/>
      <c r="F540" s="150"/>
      <c r="G540" s="152"/>
      <c r="H540" s="154"/>
      <c r="I540" s="155"/>
      <c r="J540" s="159"/>
      <c r="K540" s="159"/>
      <c r="L540" s="337"/>
      <c r="M540" s="343" t="str">
        <f>IF(L540="","",LOOKUP(L540,'Work Programme'!$A$8:$A$207,'Work Programme'!$B$8:$B$207))</f>
        <v/>
      </c>
      <c r="N540" s="150"/>
      <c r="O540" s="151"/>
      <c r="P540" s="254" t="str">
        <f>IF(H540="","",VLOOKUP(H540,'Overview - Financial Statement'!$A$46:$B$60,2,FALSE))</f>
        <v/>
      </c>
      <c r="Q540" s="255" t="str">
        <f t="shared" si="113"/>
        <v/>
      </c>
      <c r="R540" s="153"/>
      <c r="S540" s="153"/>
      <c r="T540" s="238">
        <f t="shared" si="114"/>
        <v>0</v>
      </c>
      <c r="U540" s="193" t="s">
        <v>44</v>
      </c>
      <c r="V540" s="427"/>
      <c r="W540" s="193" t="str">
        <f t="shared" si="115"/>
        <v/>
      </c>
      <c r="X540" s="264" t="str">
        <f t="shared" si="116"/>
        <v>OK</v>
      </c>
      <c r="Y540" s="193" t="str">
        <f t="shared" si="117"/>
        <v/>
      </c>
      <c r="Z540" s="193" t="str">
        <f t="shared" si="118"/>
        <v/>
      </c>
      <c r="AA540" s="397" t="str">
        <f t="shared" si="119"/>
        <v/>
      </c>
      <c r="AB540" s="257" t="str">
        <f t="shared" si="120"/>
        <v/>
      </c>
      <c r="AC540" s="257" t="str">
        <f t="shared" si="121"/>
        <v/>
      </c>
      <c r="AD540" s="193" t="str">
        <f t="shared" si="122"/>
        <v>CHECK DATES</v>
      </c>
      <c r="AE540" s="257" t="str">
        <f t="shared" si="123"/>
        <v/>
      </c>
      <c r="AF540" s="286">
        <v>0</v>
      </c>
      <c r="AG540" s="257">
        <f t="shared" si="124"/>
        <v>0</v>
      </c>
      <c r="AH540" s="257" t="str">
        <f t="shared" si="125"/>
        <v/>
      </c>
      <c r="AI540" s="257">
        <f t="shared" si="126"/>
        <v>0</v>
      </c>
    </row>
    <row r="541" spans="1:35" x14ac:dyDescent="0.3">
      <c r="A541" s="287">
        <v>529</v>
      </c>
      <c r="B541" s="156"/>
      <c r="C541" s="150"/>
      <c r="D541" s="152"/>
      <c r="E541" s="150"/>
      <c r="F541" s="150"/>
      <c r="G541" s="152"/>
      <c r="H541" s="154"/>
      <c r="I541" s="155"/>
      <c r="J541" s="159"/>
      <c r="K541" s="159"/>
      <c r="L541" s="337"/>
      <c r="M541" s="343" t="str">
        <f>IF(L541="","",LOOKUP(L541,'Work Programme'!$A$8:$A$207,'Work Programme'!$B$8:$B$207))</f>
        <v/>
      </c>
      <c r="N541" s="150"/>
      <c r="O541" s="151"/>
      <c r="P541" s="254" t="str">
        <f>IF(H541="","",VLOOKUP(H541,'Overview - Financial Statement'!$A$46:$B$60,2,FALSE))</f>
        <v/>
      </c>
      <c r="Q541" s="255" t="str">
        <f t="shared" si="113"/>
        <v/>
      </c>
      <c r="R541" s="153"/>
      <c r="S541" s="153"/>
      <c r="T541" s="238">
        <f t="shared" si="114"/>
        <v>0</v>
      </c>
      <c r="U541" s="193" t="s">
        <v>44</v>
      </c>
      <c r="V541" s="427"/>
      <c r="W541" s="193" t="str">
        <f t="shared" si="115"/>
        <v/>
      </c>
      <c r="X541" s="264" t="str">
        <f t="shared" si="116"/>
        <v>OK</v>
      </c>
      <c r="Y541" s="193" t="str">
        <f t="shared" si="117"/>
        <v/>
      </c>
      <c r="Z541" s="193" t="str">
        <f t="shared" si="118"/>
        <v/>
      </c>
      <c r="AA541" s="397" t="str">
        <f t="shared" si="119"/>
        <v/>
      </c>
      <c r="AB541" s="257" t="str">
        <f t="shared" si="120"/>
        <v/>
      </c>
      <c r="AC541" s="257" t="str">
        <f t="shared" si="121"/>
        <v/>
      </c>
      <c r="AD541" s="193" t="str">
        <f t="shared" si="122"/>
        <v>CHECK DATES</v>
      </c>
      <c r="AE541" s="257" t="str">
        <f t="shared" si="123"/>
        <v/>
      </c>
      <c r="AF541" s="286">
        <v>0</v>
      </c>
      <c r="AG541" s="257">
        <f t="shared" si="124"/>
        <v>0</v>
      </c>
      <c r="AH541" s="257" t="str">
        <f t="shared" si="125"/>
        <v/>
      </c>
      <c r="AI541" s="257">
        <f t="shared" si="126"/>
        <v>0</v>
      </c>
    </row>
    <row r="542" spans="1:35" x14ac:dyDescent="0.3">
      <c r="A542" s="287">
        <v>530</v>
      </c>
      <c r="B542" s="156"/>
      <c r="C542" s="150"/>
      <c r="D542" s="152"/>
      <c r="E542" s="150"/>
      <c r="F542" s="150"/>
      <c r="G542" s="152"/>
      <c r="H542" s="154"/>
      <c r="I542" s="155"/>
      <c r="J542" s="159"/>
      <c r="K542" s="159"/>
      <c r="L542" s="337"/>
      <c r="M542" s="343" t="str">
        <f>IF(L542="","",LOOKUP(L542,'Work Programme'!$A$8:$A$207,'Work Programme'!$B$8:$B$207))</f>
        <v/>
      </c>
      <c r="N542" s="150"/>
      <c r="O542" s="151"/>
      <c r="P542" s="254" t="str">
        <f>IF(H542="","",VLOOKUP(H542,'Overview - Financial Statement'!$A$46:$B$60,2,FALSE))</f>
        <v/>
      </c>
      <c r="Q542" s="255" t="str">
        <f t="shared" si="113"/>
        <v/>
      </c>
      <c r="R542" s="153"/>
      <c r="S542" s="153"/>
      <c r="T542" s="238">
        <f t="shared" si="114"/>
        <v>0</v>
      </c>
      <c r="U542" s="193" t="s">
        <v>44</v>
      </c>
      <c r="V542" s="427"/>
      <c r="W542" s="193" t="str">
        <f t="shared" si="115"/>
        <v/>
      </c>
      <c r="X542" s="264" t="str">
        <f t="shared" si="116"/>
        <v>OK</v>
      </c>
      <c r="Y542" s="193" t="str">
        <f t="shared" si="117"/>
        <v/>
      </c>
      <c r="Z542" s="193" t="str">
        <f t="shared" si="118"/>
        <v/>
      </c>
      <c r="AA542" s="397" t="str">
        <f t="shared" si="119"/>
        <v/>
      </c>
      <c r="AB542" s="257" t="str">
        <f t="shared" si="120"/>
        <v/>
      </c>
      <c r="AC542" s="257" t="str">
        <f t="shared" si="121"/>
        <v/>
      </c>
      <c r="AD542" s="193" t="str">
        <f t="shared" si="122"/>
        <v>CHECK DATES</v>
      </c>
      <c r="AE542" s="257" t="str">
        <f t="shared" si="123"/>
        <v/>
      </c>
      <c r="AF542" s="286">
        <v>0</v>
      </c>
      <c r="AG542" s="257">
        <f t="shared" si="124"/>
        <v>0</v>
      </c>
      <c r="AH542" s="257" t="str">
        <f t="shared" si="125"/>
        <v/>
      </c>
      <c r="AI542" s="257">
        <f t="shared" si="126"/>
        <v>0</v>
      </c>
    </row>
    <row r="543" spans="1:35" x14ac:dyDescent="0.3">
      <c r="A543" s="287">
        <v>531</v>
      </c>
      <c r="B543" s="156"/>
      <c r="C543" s="150"/>
      <c r="D543" s="152"/>
      <c r="E543" s="150"/>
      <c r="F543" s="150"/>
      <c r="G543" s="152"/>
      <c r="H543" s="154"/>
      <c r="I543" s="155"/>
      <c r="J543" s="159"/>
      <c r="K543" s="159"/>
      <c r="L543" s="337"/>
      <c r="M543" s="343" t="str">
        <f>IF(L543="","",LOOKUP(L543,'Work Programme'!$A$8:$A$207,'Work Programme'!$B$8:$B$207))</f>
        <v/>
      </c>
      <c r="N543" s="150"/>
      <c r="O543" s="151"/>
      <c r="P543" s="254" t="str">
        <f>IF(H543="","",VLOOKUP(H543,'Overview - Financial Statement'!$A$46:$B$60,2,FALSE))</f>
        <v/>
      </c>
      <c r="Q543" s="255" t="str">
        <f t="shared" si="113"/>
        <v/>
      </c>
      <c r="R543" s="153"/>
      <c r="S543" s="153"/>
      <c r="T543" s="238">
        <f t="shared" si="114"/>
        <v>0</v>
      </c>
      <c r="U543" s="193" t="s">
        <v>44</v>
      </c>
      <c r="V543" s="427"/>
      <c r="W543" s="193" t="str">
        <f t="shared" si="115"/>
        <v/>
      </c>
      <c r="X543" s="264" t="str">
        <f t="shared" si="116"/>
        <v>OK</v>
      </c>
      <c r="Y543" s="193" t="str">
        <f t="shared" si="117"/>
        <v/>
      </c>
      <c r="Z543" s="193" t="str">
        <f t="shared" si="118"/>
        <v/>
      </c>
      <c r="AA543" s="397" t="str">
        <f t="shared" si="119"/>
        <v/>
      </c>
      <c r="AB543" s="257" t="str">
        <f t="shared" si="120"/>
        <v/>
      </c>
      <c r="AC543" s="257" t="str">
        <f t="shared" si="121"/>
        <v/>
      </c>
      <c r="AD543" s="193" t="str">
        <f t="shared" si="122"/>
        <v>CHECK DATES</v>
      </c>
      <c r="AE543" s="257" t="str">
        <f t="shared" si="123"/>
        <v/>
      </c>
      <c r="AF543" s="286">
        <v>0</v>
      </c>
      <c r="AG543" s="257">
        <f t="shared" si="124"/>
        <v>0</v>
      </c>
      <c r="AH543" s="257" t="str">
        <f t="shared" si="125"/>
        <v/>
      </c>
      <c r="AI543" s="257">
        <f t="shared" si="126"/>
        <v>0</v>
      </c>
    </row>
    <row r="544" spans="1:35" x14ac:dyDescent="0.3">
      <c r="A544" s="287">
        <v>532</v>
      </c>
      <c r="B544" s="156"/>
      <c r="C544" s="150"/>
      <c r="D544" s="152"/>
      <c r="E544" s="150"/>
      <c r="F544" s="150"/>
      <c r="G544" s="152"/>
      <c r="H544" s="154"/>
      <c r="I544" s="155"/>
      <c r="J544" s="159"/>
      <c r="K544" s="159"/>
      <c r="L544" s="337"/>
      <c r="M544" s="343" t="str">
        <f>IF(L544="","",LOOKUP(L544,'Work Programme'!$A$8:$A$207,'Work Programme'!$B$8:$B$207))</f>
        <v/>
      </c>
      <c r="N544" s="150"/>
      <c r="O544" s="151"/>
      <c r="P544" s="254" t="str">
        <f>IF(H544="","",VLOOKUP(H544,'Overview - Financial Statement'!$A$46:$B$60,2,FALSE))</f>
        <v/>
      </c>
      <c r="Q544" s="255" t="str">
        <f t="shared" si="113"/>
        <v/>
      </c>
      <c r="R544" s="153"/>
      <c r="S544" s="153"/>
      <c r="T544" s="238">
        <f t="shared" si="114"/>
        <v>0</v>
      </c>
      <c r="U544" s="193" t="s">
        <v>44</v>
      </c>
      <c r="V544" s="427"/>
      <c r="W544" s="193" t="str">
        <f t="shared" si="115"/>
        <v/>
      </c>
      <c r="X544" s="264" t="str">
        <f t="shared" si="116"/>
        <v>OK</v>
      </c>
      <c r="Y544" s="193" t="str">
        <f t="shared" si="117"/>
        <v/>
      </c>
      <c r="Z544" s="193" t="str">
        <f t="shared" si="118"/>
        <v/>
      </c>
      <c r="AA544" s="397" t="str">
        <f t="shared" si="119"/>
        <v/>
      </c>
      <c r="AB544" s="257" t="str">
        <f t="shared" si="120"/>
        <v/>
      </c>
      <c r="AC544" s="257" t="str">
        <f t="shared" si="121"/>
        <v/>
      </c>
      <c r="AD544" s="193" t="str">
        <f t="shared" si="122"/>
        <v>CHECK DATES</v>
      </c>
      <c r="AE544" s="257" t="str">
        <f t="shared" si="123"/>
        <v/>
      </c>
      <c r="AF544" s="286">
        <v>0</v>
      </c>
      <c r="AG544" s="257">
        <f t="shared" si="124"/>
        <v>0</v>
      </c>
      <c r="AH544" s="257" t="str">
        <f t="shared" si="125"/>
        <v/>
      </c>
      <c r="AI544" s="257">
        <f t="shared" si="126"/>
        <v>0</v>
      </c>
    </row>
    <row r="545" spans="1:35" x14ac:dyDescent="0.3">
      <c r="A545" s="287">
        <v>533</v>
      </c>
      <c r="B545" s="156"/>
      <c r="C545" s="150"/>
      <c r="D545" s="152"/>
      <c r="E545" s="150"/>
      <c r="F545" s="150"/>
      <c r="G545" s="152"/>
      <c r="H545" s="154"/>
      <c r="I545" s="155"/>
      <c r="J545" s="159"/>
      <c r="K545" s="159"/>
      <c r="L545" s="337"/>
      <c r="M545" s="343" t="str">
        <f>IF(L545="","",LOOKUP(L545,'Work Programme'!$A$8:$A$207,'Work Programme'!$B$8:$B$207))</f>
        <v/>
      </c>
      <c r="N545" s="150"/>
      <c r="O545" s="151"/>
      <c r="P545" s="254" t="str">
        <f>IF(H545="","",VLOOKUP(H545,'Overview - Financial Statement'!$A$46:$B$60,2,FALSE))</f>
        <v/>
      </c>
      <c r="Q545" s="255" t="str">
        <f t="shared" si="113"/>
        <v/>
      </c>
      <c r="R545" s="153"/>
      <c r="S545" s="153"/>
      <c r="T545" s="238">
        <f t="shared" si="114"/>
        <v>0</v>
      </c>
      <c r="U545" s="193" t="s">
        <v>44</v>
      </c>
      <c r="V545" s="427"/>
      <c r="W545" s="193" t="str">
        <f t="shared" si="115"/>
        <v/>
      </c>
      <c r="X545" s="264" t="str">
        <f t="shared" si="116"/>
        <v>OK</v>
      </c>
      <c r="Y545" s="193" t="str">
        <f t="shared" si="117"/>
        <v/>
      </c>
      <c r="Z545" s="193" t="str">
        <f t="shared" si="118"/>
        <v/>
      </c>
      <c r="AA545" s="397" t="str">
        <f t="shared" si="119"/>
        <v/>
      </c>
      <c r="AB545" s="257" t="str">
        <f t="shared" si="120"/>
        <v/>
      </c>
      <c r="AC545" s="257" t="str">
        <f t="shared" si="121"/>
        <v/>
      </c>
      <c r="AD545" s="193" t="str">
        <f t="shared" si="122"/>
        <v>CHECK DATES</v>
      </c>
      <c r="AE545" s="257" t="str">
        <f t="shared" si="123"/>
        <v/>
      </c>
      <c r="AF545" s="286">
        <v>0</v>
      </c>
      <c r="AG545" s="257">
        <f t="shared" si="124"/>
        <v>0</v>
      </c>
      <c r="AH545" s="257" t="str">
        <f t="shared" si="125"/>
        <v/>
      </c>
      <c r="AI545" s="257">
        <f t="shared" si="126"/>
        <v>0</v>
      </c>
    </row>
    <row r="546" spans="1:35" x14ac:dyDescent="0.3">
      <c r="A546" s="287">
        <v>534</v>
      </c>
      <c r="B546" s="156"/>
      <c r="C546" s="150"/>
      <c r="D546" s="152"/>
      <c r="E546" s="150"/>
      <c r="F546" s="150"/>
      <c r="G546" s="152"/>
      <c r="H546" s="154"/>
      <c r="I546" s="155"/>
      <c r="J546" s="159"/>
      <c r="K546" s="159"/>
      <c r="L546" s="337"/>
      <c r="M546" s="343" t="str">
        <f>IF(L546="","",LOOKUP(L546,'Work Programme'!$A$8:$A$207,'Work Programme'!$B$8:$B$207))</f>
        <v/>
      </c>
      <c r="N546" s="150"/>
      <c r="O546" s="151"/>
      <c r="P546" s="254" t="str">
        <f>IF(H546="","",VLOOKUP(H546,'Overview - Financial Statement'!$A$46:$B$60,2,FALSE))</f>
        <v/>
      </c>
      <c r="Q546" s="255" t="str">
        <f t="shared" si="113"/>
        <v/>
      </c>
      <c r="R546" s="153"/>
      <c r="S546" s="153"/>
      <c r="T546" s="238">
        <f t="shared" si="114"/>
        <v>0</v>
      </c>
      <c r="U546" s="193" t="s">
        <v>44</v>
      </c>
      <c r="V546" s="427"/>
      <c r="W546" s="193" t="str">
        <f t="shared" si="115"/>
        <v/>
      </c>
      <c r="X546" s="264" t="str">
        <f t="shared" si="116"/>
        <v>OK</v>
      </c>
      <c r="Y546" s="193" t="str">
        <f t="shared" si="117"/>
        <v/>
      </c>
      <c r="Z546" s="193" t="str">
        <f t="shared" si="118"/>
        <v/>
      </c>
      <c r="AA546" s="397" t="str">
        <f t="shared" si="119"/>
        <v/>
      </c>
      <c r="AB546" s="257" t="str">
        <f t="shared" si="120"/>
        <v/>
      </c>
      <c r="AC546" s="257" t="str">
        <f t="shared" si="121"/>
        <v/>
      </c>
      <c r="AD546" s="193" t="str">
        <f t="shared" si="122"/>
        <v>CHECK DATES</v>
      </c>
      <c r="AE546" s="257" t="str">
        <f t="shared" si="123"/>
        <v/>
      </c>
      <c r="AF546" s="286">
        <v>0</v>
      </c>
      <c r="AG546" s="257">
        <f t="shared" si="124"/>
        <v>0</v>
      </c>
      <c r="AH546" s="257" t="str">
        <f t="shared" si="125"/>
        <v/>
      </c>
      <c r="AI546" s="257">
        <f t="shared" si="126"/>
        <v>0</v>
      </c>
    </row>
    <row r="547" spans="1:35" x14ac:dyDescent="0.3">
      <c r="A547" s="287">
        <v>535</v>
      </c>
      <c r="B547" s="156"/>
      <c r="C547" s="150"/>
      <c r="D547" s="152"/>
      <c r="E547" s="150"/>
      <c r="F547" s="150"/>
      <c r="G547" s="152"/>
      <c r="H547" s="154"/>
      <c r="I547" s="155"/>
      <c r="J547" s="159"/>
      <c r="K547" s="159"/>
      <c r="L547" s="337"/>
      <c r="M547" s="343" t="str">
        <f>IF(L547="","",LOOKUP(L547,'Work Programme'!$A$8:$A$207,'Work Programme'!$B$8:$B$207))</f>
        <v/>
      </c>
      <c r="N547" s="150"/>
      <c r="O547" s="151"/>
      <c r="P547" s="254" t="str">
        <f>IF(H547="","",VLOOKUP(H547,'Overview - Financial Statement'!$A$46:$B$60,2,FALSE))</f>
        <v/>
      </c>
      <c r="Q547" s="255" t="str">
        <f t="shared" si="113"/>
        <v/>
      </c>
      <c r="R547" s="153"/>
      <c r="S547" s="153"/>
      <c r="T547" s="238">
        <f t="shared" si="114"/>
        <v>0</v>
      </c>
      <c r="U547" s="193" t="s">
        <v>44</v>
      </c>
      <c r="V547" s="427"/>
      <c r="W547" s="193" t="str">
        <f t="shared" si="115"/>
        <v/>
      </c>
      <c r="X547" s="264" t="str">
        <f t="shared" si="116"/>
        <v>OK</v>
      </c>
      <c r="Y547" s="193" t="str">
        <f t="shared" si="117"/>
        <v/>
      </c>
      <c r="Z547" s="193" t="str">
        <f t="shared" si="118"/>
        <v/>
      </c>
      <c r="AA547" s="397" t="str">
        <f t="shared" si="119"/>
        <v/>
      </c>
      <c r="AB547" s="257" t="str">
        <f t="shared" si="120"/>
        <v/>
      </c>
      <c r="AC547" s="257" t="str">
        <f t="shared" si="121"/>
        <v/>
      </c>
      <c r="AD547" s="193" t="str">
        <f t="shared" si="122"/>
        <v>CHECK DATES</v>
      </c>
      <c r="AE547" s="257" t="str">
        <f t="shared" si="123"/>
        <v/>
      </c>
      <c r="AF547" s="286">
        <v>0</v>
      </c>
      <c r="AG547" s="257">
        <f t="shared" si="124"/>
        <v>0</v>
      </c>
      <c r="AH547" s="257" t="str">
        <f t="shared" si="125"/>
        <v/>
      </c>
      <c r="AI547" s="257">
        <f t="shared" si="126"/>
        <v>0</v>
      </c>
    </row>
    <row r="548" spans="1:35" x14ac:dyDescent="0.3">
      <c r="A548" s="287">
        <v>536</v>
      </c>
      <c r="B548" s="156"/>
      <c r="C548" s="150"/>
      <c r="D548" s="152"/>
      <c r="E548" s="150"/>
      <c r="F548" s="150"/>
      <c r="G548" s="152"/>
      <c r="H548" s="154"/>
      <c r="I548" s="155"/>
      <c r="J548" s="159"/>
      <c r="K548" s="159"/>
      <c r="L548" s="337"/>
      <c r="M548" s="343" t="str">
        <f>IF(L548="","",LOOKUP(L548,'Work Programme'!$A$8:$A$207,'Work Programme'!$B$8:$B$207))</f>
        <v/>
      </c>
      <c r="N548" s="150"/>
      <c r="O548" s="151"/>
      <c r="P548" s="254" t="str">
        <f>IF(H548="","",VLOOKUP(H548,'Overview - Financial Statement'!$A$46:$B$60,2,FALSE))</f>
        <v/>
      </c>
      <c r="Q548" s="255" t="str">
        <f t="shared" si="113"/>
        <v/>
      </c>
      <c r="R548" s="153"/>
      <c r="S548" s="153"/>
      <c r="T548" s="238">
        <f t="shared" si="114"/>
        <v>0</v>
      </c>
      <c r="U548" s="193" t="s">
        <v>44</v>
      </c>
      <c r="V548" s="427"/>
      <c r="W548" s="193" t="str">
        <f t="shared" si="115"/>
        <v/>
      </c>
      <c r="X548" s="264" t="str">
        <f t="shared" si="116"/>
        <v>OK</v>
      </c>
      <c r="Y548" s="193" t="str">
        <f t="shared" si="117"/>
        <v/>
      </c>
      <c r="Z548" s="193" t="str">
        <f t="shared" si="118"/>
        <v/>
      </c>
      <c r="AA548" s="397" t="str">
        <f t="shared" si="119"/>
        <v/>
      </c>
      <c r="AB548" s="257" t="str">
        <f t="shared" si="120"/>
        <v/>
      </c>
      <c r="AC548" s="257" t="str">
        <f t="shared" si="121"/>
        <v/>
      </c>
      <c r="AD548" s="193" t="str">
        <f t="shared" si="122"/>
        <v>CHECK DATES</v>
      </c>
      <c r="AE548" s="257" t="str">
        <f t="shared" si="123"/>
        <v/>
      </c>
      <c r="AF548" s="286">
        <v>0</v>
      </c>
      <c r="AG548" s="257">
        <f t="shared" si="124"/>
        <v>0</v>
      </c>
      <c r="AH548" s="257" t="str">
        <f t="shared" si="125"/>
        <v/>
      </c>
      <c r="AI548" s="257">
        <f t="shared" si="126"/>
        <v>0</v>
      </c>
    </row>
    <row r="549" spans="1:35" x14ac:dyDescent="0.3">
      <c r="A549" s="287">
        <v>537</v>
      </c>
      <c r="B549" s="156"/>
      <c r="C549" s="150"/>
      <c r="D549" s="152"/>
      <c r="E549" s="150"/>
      <c r="F549" s="150"/>
      <c r="G549" s="152"/>
      <c r="H549" s="154"/>
      <c r="I549" s="155"/>
      <c r="J549" s="159"/>
      <c r="K549" s="159"/>
      <c r="L549" s="337"/>
      <c r="M549" s="343" t="str">
        <f>IF(L549="","",LOOKUP(L549,'Work Programme'!$A$8:$A$207,'Work Programme'!$B$8:$B$207))</f>
        <v/>
      </c>
      <c r="N549" s="150"/>
      <c r="O549" s="151"/>
      <c r="P549" s="254" t="str">
        <f>IF(H549="","",VLOOKUP(H549,'Overview - Financial Statement'!$A$46:$B$60,2,FALSE))</f>
        <v/>
      </c>
      <c r="Q549" s="255" t="str">
        <f t="shared" si="113"/>
        <v/>
      </c>
      <c r="R549" s="153"/>
      <c r="S549" s="153"/>
      <c r="T549" s="238">
        <f t="shared" si="114"/>
        <v>0</v>
      </c>
      <c r="U549" s="193" t="s">
        <v>44</v>
      </c>
      <c r="V549" s="427"/>
      <c r="W549" s="193" t="str">
        <f t="shared" si="115"/>
        <v/>
      </c>
      <c r="X549" s="264" t="str">
        <f t="shared" si="116"/>
        <v>OK</v>
      </c>
      <c r="Y549" s="193" t="str">
        <f t="shared" si="117"/>
        <v/>
      </c>
      <c r="Z549" s="193" t="str">
        <f t="shared" si="118"/>
        <v/>
      </c>
      <c r="AA549" s="397" t="str">
        <f t="shared" si="119"/>
        <v/>
      </c>
      <c r="AB549" s="257" t="str">
        <f t="shared" si="120"/>
        <v/>
      </c>
      <c r="AC549" s="257" t="str">
        <f t="shared" si="121"/>
        <v/>
      </c>
      <c r="AD549" s="193" t="str">
        <f t="shared" si="122"/>
        <v>CHECK DATES</v>
      </c>
      <c r="AE549" s="257" t="str">
        <f t="shared" si="123"/>
        <v/>
      </c>
      <c r="AF549" s="286">
        <v>0</v>
      </c>
      <c r="AG549" s="257">
        <f t="shared" si="124"/>
        <v>0</v>
      </c>
      <c r="AH549" s="257" t="str">
        <f t="shared" si="125"/>
        <v/>
      </c>
      <c r="AI549" s="257">
        <f t="shared" si="126"/>
        <v>0</v>
      </c>
    </row>
    <row r="550" spans="1:35" x14ac:dyDescent="0.3">
      <c r="A550" s="287">
        <v>538</v>
      </c>
      <c r="B550" s="156"/>
      <c r="C550" s="150"/>
      <c r="D550" s="152"/>
      <c r="E550" s="150"/>
      <c r="F550" s="150"/>
      <c r="G550" s="152"/>
      <c r="H550" s="154"/>
      <c r="I550" s="155"/>
      <c r="J550" s="159"/>
      <c r="K550" s="159"/>
      <c r="L550" s="337"/>
      <c r="M550" s="343" t="str">
        <f>IF(L550="","",LOOKUP(L550,'Work Programme'!$A$8:$A$207,'Work Programme'!$B$8:$B$207))</f>
        <v/>
      </c>
      <c r="N550" s="150"/>
      <c r="O550" s="151"/>
      <c r="P550" s="254" t="str">
        <f>IF(H550="","",VLOOKUP(H550,'Overview - Financial Statement'!$A$46:$B$60,2,FALSE))</f>
        <v/>
      </c>
      <c r="Q550" s="255" t="str">
        <f t="shared" si="113"/>
        <v/>
      </c>
      <c r="R550" s="153"/>
      <c r="S550" s="153"/>
      <c r="T550" s="238">
        <f t="shared" si="114"/>
        <v>0</v>
      </c>
      <c r="U550" s="193" t="s">
        <v>44</v>
      </c>
      <c r="V550" s="427"/>
      <c r="W550" s="193" t="str">
        <f t="shared" si="115"/>
        <v/>
      </c>
      <c r="X550" s="264" t="str">
        <f t="shared" si="116"/>
        <v>OK</v>
      </c>
      <c r="Y550" s="193" t="str">
        <f t="shared" si="117"/>
        <v/>
      </c>
      <c r="Z550" s="193" t="str">
        <f t="shared" si="118"/>
        <v/>
      </c>
      <c r="AA550" s="397" t="str">
        <f t="shared" si="119"/>
        <v/>
      </c>
      <c r="AB550" s="257" t="str">
        <f t="shared" si="120"/>
        <v/>
      </c>
      <c r="AC550" s="257" t="str">
        <f t="shared" si="121"/>
        <v/>
      </c>
      <c r="AD550" s="193" t="str">
        <f t="shared" si="122"/>
        <v>CHECK DATES</v>
      </c>
      <c r="AE550" s="257" t="str">
        <f t="shared" si="123"/>
        <v/>
      </c>
      <c r="AF550" s="286">
        <v>0</v>
      </c>
      <c r="AG550" s="257">
        <f t="shared" si="124"/>
        <v>0</v>
      </c>
      <c r="AH550" s="257" t="str">
        <f t="shared" si="125"/>
        <v/>
      </c>
      <c r="AI550" s="257">
        <f t="shared" si="126"/>
        <v>0</v>
      </c>
    </row>
    <row r="551" spans="1:35" x14ac:dyDescent="0.3">
      <c r="A551" s="287">
        <v>539</v>
      </c>
      <c r="B551" s="156"/>
      <c r="C551" s="150"/>
      <c r="D551" s="152"/>
      <c r="E551" s="150"/>
      <c r="F551" s="150"/>
      <c r="G551" s="152"/>
      <c r="H551" s="154"/>
      <c r="I551" s="155"/>
      <c r="J551" s="159"/>
      <c r="K551" s="159"/>
      <c r="L551" s="337"/>
      <c r="M551" s="343" t="str">
        <f>IF(L551="","",LOOKUP(L551,'Work Programme'!$A$8:$A$207,'Work Programme'!$B$8:$B$207))</f>
        <v/>
      </c>
      <c r="N551" s="150"/>
      <c r="O551" s="151"/>
      <c r="P551" s="254" t="str">
        <f>IF(H551="","",VLOOKUP(H551,'Overview - Financial Statement'!$A$46:$B$60,2,FALSE))</f>
        <v/>
      </c>
      <c r="Q551" s="255" t="str">
        <f t="shared" si="113"/>
        <v/>
      </c>
      <c r="R551" s="153"/>
      <c r="S551" s="153"/>
      <c r="T551" s="238">
        <f t="shared" si="114"/>
        <v>0</v>
      </c>
      <c r="U551" s="193" t="s">
        <v>44</v>
      </c>
      <c r="V551" s="427"/>
      <c r="W551" s="193" t="str">
        <f t="shared" si="115"/>
        <v/>
      </c>
      <c r="X551" s="264" t="str">
        <f t="shared" si="116"/>
        <v>OK</v>
      </c>
      <c r="Y551" s="193" t="str">
        <f t="shared" si="117"/>
        <v/>
      </c>
      <c r="Z551" s="193" t="str">
        <f t="shared" si="118"/>
        <v/>
      </c>
      <c r="AA551" s="397" t="str">
        <f t="shared" si="119"/>
        <v/>
      </c>
      <c r="AB551" s="257" t="str">
        <f t="shared" si="120"/>
        <v/>
      </c>
      <c r="AC551" s="257" t="str">
        <f t="shared" si="121"/>
        <v/>
      </c>
      <c r="AD551" s="193" t="str">
        <f t="shared" si="122"/>
        <v>CHECK DATES</v>
      </c>
      <c r="AE551" s="257" t="str">
        <f t="shared" si="123"/>
        <v/>
      </c>
      <c r="AF551" s="286">
        <v>0</v>
      </c>
      <c r="AG551" s="257">
        <f t="shared" si="124"/>
        <v>0</v>
      </c>
      <c r="AH551" s="257" t="str">
        <f t="shared" si="125"/>
        <v/>
      </c>
      <c r="AI551" s="257">
        <f t="shared" si="126"/>
        <v>0</v>
      </c>
    </row>
    <row r="552" spans="1:35" x14ac:dyDescent="0.3">
      <c r="A552" s="287">
        <v>540</v>
      </c>
      <c r="B552" s="156"/>
      <c r="C552" s="150"/>
      <c r="D552" s="152"/>
      <c r="E552" s="150"/>
      <c r="F552" s="150"/>
      <c r="G552" s="152"/>
      <c r="H552" s="154"/>
      <c r="I552" s="155"/>
      <c r="J552" s="159"/>
      <c r="K552" s="159"/>
      <c r="L552" s="337"/>
      <c r="M552" s="343" t="str">
        <f>IF(L552="","",LOOKUP(L552,'Work Programme'!$A$8:$A$207,'Work Programme'!$B$8:$B$207))</f>
        <v/>
      </c>
      <c r="N552" s="150"/>
      <c r="O552" s="151"/>
      <c r="P552" s="254" t="str">
        <f>IF(H552="","",VLOOKUP(H552,'Overview - Financial Statement'!$A$46:$B$60,2,FALSE))</f>
        <v/>
      </c>
      <c r="Q552" s="255" t="str">
        <f t="shared" si="113"/>
        <v/>
      </c>
      <c r="R552" s="153"/>
      <c r="S552" s="153"/>
      <c r="T552" s="238">
        <f t="shared" si="114"/>
        <v>0</v>
      </c>
      <c r="U552" s="193" t="s">
        <v>44</v>
      </c>
      <c r="V552" s="427"/>
      <c r="W552" s="193" t="str">
        <f t="shared" si="115"/>
        <v/>
      </c>
      <c r="X552" s="264" t="str">
        <f t="shared" si="116"/>
        <v>OK</v>
      </c>
      <c r="Y552" s="193" t="str">
        <f t="shared" si="117"/>
        <v/>
      </c>
      <c r="Z552" s="193" t="str">
        <f t="shared" si="118"/>
        <v/>
      </c>
      <c r="AA552" s="397" t="str">
        <f t="shared" si="119"/>
        <v/>
      </c>
      <c r="AB552" s="257" t="str">
        <f t="shared" si="120"/>
        <v/>
      </c>
      <c r="AC552" s="257" t="str">
        <f t="shared" si="121"/>
        <v/>
      </c>
      <c r="AD552" s="193" t="str">
        <f t="shared" si="122"/>
        <v>CHECK DATES</v>
      </c>
      <c r="AE552" s="257" t="str">
        <f t="shared" si="123"/>
        <v/>
      </c>
      <c r="AF552" s="286">
        <v>0</v>
      </c>
      <c r="AG552" s="257">
        <f t="shared" si="124"/>
        <v>0</v>
      </c>
      <c r="AH552" s="257" t="str">
        <f t="shared" si="125"/>
        <v/>
      </c>
      <c r="AI552" s="257">
        <f t="shared" si="126"/>
        <v>0</v>
      </c>
    </row>
    <row r="553" spans="1:35" x14ac:dyDescent="0.3">
      <c r="A553" s="287">
        <v>541</v>
      </c>
      <c r="B553" s="156"/>
      <c r="C553" s="150"/>
      <c r="D553" s="152"/>
      <c r="E553" s="150"/>
      <c r="F553" s="150"/>
      <c r="G553" s="152"/>
      <c r="H553" s="154"/>
      <c r="I553" s="155"/>
      <c r="J553" s="159"/>
      <c r="K553" s="159"/>
      <c r="L553" s="337"/>
      <c r="M553" s="343" t="str">
        <f>IF(L553="","",LOOKUP(L553,'Work Programme'!$A$8:$A$207,'Work Programme'!$B$8:$B$207))</f>
        <v/>
      </c>
      <c r="N553" s="150"/>
      <c r="O553" s="151"/>
      <c r="P553" s="254" t="str">
        <f>IF(H553="","",VLOOKUP(H553,'Overview - Financial Statement'!$A$46:$B$60,2,FALSE))</f>
        <v/>
      </c>
      <c r="Q553" s="255" t="str">
        <f t="shared" si="113"/>
        <v/>
      </c>
      <c r="R553" s="153"/>
      <c r="S553" s="153"/>
      <c r="T553" s="238">
        <f t="shared" si="114"/>
        <v>0</v>
      </c>
      <c r="U553" s="193" t="s">
        <v>44</v>
      </c>
      <c r="V553" s="427"/>
      <c r="W553" s="193" t="str">
        <f t="shared" si="115"/>
        <v/>
      </c>
      <c r="X553" s="264" t="str">
        <f t="shared" si="116"/>
        <v>OK</v>
      </c>
      <c r="Y553" s="193" t="str">
        <f t="shared" si="117"/>
        <v/>
      </c>
      <c r="Z553" s="193" t="str">
        <f t="shared" si="118"/>
        <v/>
      </c>
      <c r="AA553" s="397" t="str">
        <f t="shared" si="119"/>
        <v/>
      </c>
      <c r="AB553" s="257" t="str">
        <f t="shared" si="120"/>
        <v/>
      </c>
      <c r="AC553" s="257" t="str">
        <f t="shared" si="121"/>
        <v/>
      </c>
      <c r="AD553" s="193" t="str">
        <f t="shared" si="122"/>
        <v>CHECK DATES</v>
      </c>
      <c r="AE553" s="257" t="str">
        <f t="shared" si="123"/>
        <v/>
      </c>
      <c r="AF553" s="286">
        <v>0</v>
      </c>
      <c r="AG553" s="257">
        <f t="shared" si="124"/>
        <v>0</v>
      </c>
      <c r="AH553" s="257" t="str">
        <f t="shared" si="125"/>
        <v/>
      </c>
      <c r="AI553" s="257">
        <f t="shared" si="126"/>
        <v>0</v>
      </c>
    </row>
    <row r="554" spans="1:35" x14ac:dyDescent="0.3">
      <c r="A554" s="287">
        <v>542</v>
      </c>
      <c r="B554" s="156"/>
      <c r="C554" s="150"/>
      <c r="D554" s="152"/>
      <c r="E554" s="150"/>
      <c r="F554" s="150"/>
      <c r="G554" s="152"/>
      <c r="H554" s="154"/>
      <c r="I554" s="155"/>
      <c r="J554" s="159"/>
      <c r="K554" s="159"/>
      <c r="L554" s="337"/>
      <c r="M554" s="343" t="str">
        <f>IF(L554="","",LOOKUP(L554,'Work Programme'!$A$8:$A$207,'Work Programme'!$B$8:$B$207))</f>
        <v/>
      </c>
      <c r="N554" s="150"/>
      <c r="O554" s="151"/>
      <c r="P554" s="254" t="str">
        <f>IF(H554="","",VLOOKUP(H554,'Overview - Financial Statement'!$A$46:$B$60,2,FALSE))</f>
        <v/>
      </c>
      <c r="Q554" s="255" t="str">
        <f t="shared" si="113"/>
        <v/>
      </c>
      <c r="R554" s="153"/>
      <c r="S554" s="153"/>
      <c r="T554" s="238">
        <f t="shared" si="114"/>
        <v>0</v>
      </c>
      <c r="U554" s="193" t="s">
        <v>44</v>
      </c>
      <c r="V554" s="427"/>
      <c r="W554" s="193" t="str">
        <f t="shared" si="115"/>
        <v/>
      </c>
      <c r="X554" s="264" t="str">
        <f t="shared" si="116"/>
        <v>OK</v>
      </c>
      <c r="Y554" s="193" t="str">
        <f t="shared" si="117"/>
        <v/>
      </c>
      <c r="Z554" s="193" t="str">
        <f t="shared" si="118"/>
        <v/>
      </c>
      <c r="AA554" s="397" t="str">
        <f t="shared" si="119"/>
        <v/>
      </c>
      <c r="AB554" s="257" t="str">
        <f t="shared" si="120"/>
        <v/>
      </c>
      <c r="AC554" s="257" t="str">
        <f t="shared" si="121"/>
        <v/>
      </c>
      <c r="AD554" s="193" t="str">
        <f t="shared" si="122"/>
        <v>CHECK DATES</v>
      </c>
      <c r="AE554" s="257" t="str">
        <f t="shared" si="123"/>
        <v/>
      </c>
      <c r="AF554" s="286">
        <v>0</v>
      </c>
      <c r="AG554" s="257">
        <f t="shared" si="124"/>
        <v>0</v>
      </c>
      <c r="AH554" s="257" t="str">
        <f t="shared" si="125"/>
        <v/>
      </c>
      <c r="AI554" s="257">
        <f t="shared" si="126"/>
        <v>0</v>
      </c>
    </row>
    <row r="555" spans="1:35" x14ac:dyDescent="0.3">
      <c r="A555" s="287">
        <v>543</v>
      </c>
      <c r="B555" s="156"/>
      <c r="C555" s="150"/>
      <c r="D555" s="152"/>
      <c r="E555" s="150"/>
      <c r="F555" s="150"/>
      <c r="G555" s="152"/>
      <c r="H555" s="154"/>
      <c r="I555" s="155"/>
      <c r="J555" s="159"/>
      <c r="K555" s="159"/>
      <c r="L555" s="337"/>
      <c r="M555" s="343" t="str">
        <f>IF(L555="","",LOOKUP(L555,'Work Programme'!$A$8:$A$207,'Work Programme'!$B$8:$B$207))</f>
        <v/>
      </c>
      <c r="N555" s="150"/>
      <c r="O555" s="151"/>
      <c r="P555" s="254" t="str">
        <f>IF(H555="","",VLOOKUP(H555,'Overview - Financial Statement'!$A$46:$B$60,2,FALSE))</f>
        <v/>
      </c>
      <c r="Q555" s="255" t="str">
        <f t="shared" si="113"/>
        <v/>
      </c>
      <c r="R555" s="153"/>
      <c r="S555" s="153"/>
      <c r="T555" s="238">
        <f t="shared" si="114"/>
        <v>0</v>
      </c>
      <c r="U555" s="193" t="s">
        <v>44</v>
      </c>
      <c r="V555" s="427"/>
      <c r="W555" s="193" t="str">
        <f t="shared" si="115"/>
        <v/>
      </c>
      <c r="X555" s="264" t="str">
        <f t="shared" si="116"/>
        <v>OK</v>
      </c>
      <c r="Y555" s="193" t="str">
        <f t="shared" si="117"/>
        <v/>
      </c>
      <c r="Z555" s="193" t="str">
        <f t="shared" si="118"/>
        <v/>
      </c>
      <c r="AA555" s="397" t="str">
        <f t="shared" si="119"/>
        <v/>
      </c>
      <c r="AB555" s="257" t="str">
        <f t="shared" si="120"/>
        <v/>
      </c>
      <c r="AC555" s="257" t="str">
        <f t="shared" si="121"/>
        <v/>
      </c>
      <c r="AD555" s="193" t="str">
        <f t="shared" si="122"/>
        <v>CHECK DATES</v>
      </c>
      <c r="AE555" s="257" t="str">
        <f t="shared" si="123"/>
        <v/>
      </c>
      <c r="AF555" s="286">
        <v>0</v>
      </c>
      <c r="AG555" s="257">
        <f t="shared" si="124"/>
        <v>0</v>
      </c>
      <c r="AH555" s="257" t="str">
        <f t="shared" si="125"/>
        <v/>
      </c>
      <c r="AI555" s="257">
        <f t="shared" si="126"/>
        <v>0</v>
      </c>
    </row>
    <row r="556" spans="1:35" x14ac:dyDescent="0.3">
      <c r="A556" s="287">
        <v>544</v>
      </c>
      <c r="B556" s="156"/>
      <c r="C556" s="150"/>
      <c r="D556" s="152"/>
      <c r="E556" s="150"/>
      <c r="F556" s="150"/>
      <c r="G556" s="152"/>
      <c r="H556" s="154"/>
      <c r="I556" s="155"/>
      <c r="J556" s="159"/>
      <c r="K556" s="159"/>
      <c r="L556" s="337"/>
      <c r="M556" s="343" t="str">
        <f>IF(L556="","",LOOKUP(L556,'Work Programme'!$A$8:$A$207,'Work Programme'!$B$8:$B$207))</f>
        <v/>
      </c>
      <c r="N556" s="150"/>
      <c r="O556" s="151"/>
      <c r="P556" s="254" t="str">
        <f>IF(H556="","",VLOOKUP(H556,'Overview - Financial Statement'!$A$46:$B$60,2,FALSE))</f>
        <v/>
      </c>
      <c r="Q556" s="255" t="str">
        <f t="shared" si="113"/>
        <v/>
      </c>
      <c r="R556" s="153"/>
      <c r="S556" s="153"/>
      <c r="T556" s="238">
        <f t="shared" si="114"/>
        <v>0</v>
      </c>
      <c r="U556" s="193" t="s">
        <v>44</v>
      </c>
      <c r="V556" s="427"/>
      <c r="W556" s="193" t="str">
        <f t="shared" si="115"/>
        <v/>
      </c>
      <c r="X556" s="264" t="str">
        <f t="shared" si="116"/>
        <v>OK</v>
      </c>
      <c r="Y556" s="193" t="str">
        <f t="shared" si="117"/>
        <v/>
      </c>
      <c r="Z556" s="193" t="str">
        <f t="shared" si="118"/>
        <v/>
      </c>
      <c r="AA556" s="397" t="str">
        <f t="shared" si="119"/>
        <v/>
      </c>
      <c r="AB556" s="257" t="str">
        <f t="shared" si="120"/>
        <v/>
      </c>
      <c r="AC556" s="257" t="str">
        <f t="shared" si="121"/>
        <v/>
      </c>
      <c r="AD556" s="193" t="str">
        <f t="shared" si="122"/>
        <v>CHECK DATES</v>
      </c>
      <c r="AE556" s="257" t="str">
        <f t="shared" si="123"/>
        <v/>
      </c>
      <c r="AF556" s="286">
        <v>0</v>
      </c>
      <c r="AG556" s="257">
        <f t="shared" si="124"/>
        <v>0</v>
      </c>
      <c r="AH556" s="257" t="str">
        <f t="shared" si="125"/>
        <v/>
      </c>
      <c r="AI556" s="257">
        <f t="shared" si="126"/>
        <v>0</v>
      </c>
    </row>
    <row r="557" spans="1:35" x14ac:dyDescent="0.3">
      <c r="A557" s="287">
        <v>545</v>
      </c>
      <c r="B557" s="156"/>
      <c r="C557" s="150"/>
      <c r="D557" s="152"/>
      <c r="E557" s="150"/>
      <c r="F557" s="150"/>
      <c r="G557" s="152"/>
      <c r="H557" s="154"/>
      <c r="I557" s="155"/>
      <c r="J557" s="159"/>
      <c r="K557" s="159"/>
      <c r="L557" s="337"/>
      <c r="M557" s="343" t="str">
        <f>IF(L557="","",LOOKUP(L557,'Work Programme'!$A$8:$A$207,'Work Programme'!$B$8:$B$207))</f>
        <v/>
      </c>
      <c r="N557" s="150"/>
      <c r="O557" s="151"/>
      <c r="P557" s="254" t="str">
        <f>IF(H557="","",VLOOKUP(H557,'Overview - Financial Statement'!$A$46:$B$60,2,FALSE))</f>
        <v/>
      </c>
      <c r="Q557" s="255" t="str">
        <f t="shared" si="113"/>
        <v/>
      </c>
      <c r="R557" s="153"/>
      <c r="S557" s="153"/>
      <c r="T557" s="238">
        <f t="shared" si="114"/>
        <v>0</v>
      </c>
      <c r="U557" s="193" t="s">
        <v>44</v>
      </c>
      <c r="V557" s="427"/>
      <c r="W557" s="193" t="str">
        <f t="shared" si="115"/>
        <v/>
      </c>
      <c r="X557" s="264" t="str">
        <f t="shared" si="116"/>
        <v>OK</v>
      </c>
      <c r="Y557" s="193" t="str">
        <f t="shared" si="117"/>
        <v/>
      </c>
      <c r="Z557" s="193" t="str">
        <f t="shared" si="118"/>
        <v/>
      </c>
      <c r="AA557" s="397" t="str">
        <f t="shared" si="119"/>
        <v/>
      </c>
      <c r="AB557" s="257" t="str">
        <f t="shared" si="120"/>
        <v/>
      </c>
      <c r="AC557" s="257" t="str">
        <f t="shared" si="121"/>
        <v/>
      </c>
      <c r="AD557" s="193" t="str">
        <f t="shared" si="122"/>
        <v>CHECK DATES</v>
      </c>
      <c r="AE557" s="257" t="str">
        <f t="shared" si="123"/>
        <v/>
      </c>
      <c r="AF557" s="286">
        <v>0</v>
      </c>
      <c r="AG557" s="257">
        <f t="shared" si="124"/>
        <v>0</v>
      </c>
      <c r="AH557" s="257" t="str">
        <f t="shared" si="125"/>
        <v/>
      </c>
      <c r="AI557" s="257">
        <f t="shared" si="126"/>
        <v>0</v>
      </c>
    </row>
    <row r="558" spans="1:35" x14ac:dyDescent="0.3">
      <c r="A558" s="287">
        <v>546</v>
      </c>
      <c r="B558" s="156"/>
      <c r="C558" s="150"/>
      <c r="D558" s="152"/>
      <c r="E558" s="150"/>
      <c r="F558" s="150"/>
      <c r="G558" s="152"/>
      <c r="H558" s="154"/>
      <c r="I558" s="155"/>
      <c r="J558" s="159"/>
      <c r="K558" s="159"/>
      <c r="L558" s="337"/>
      <c r="M558" s="343" t="str">
        <f>IF(L558="","",LOOKUP(L558,'Work Programme'!$A$8:$A$207,'Work Programme'!$B$8:$B$207))</f>
        <v/>
      </c>
      <c r="N558" s="150"/>
      <c r="O558" s="151"/>
      <c r="P558" s="254" t="str">
        <f>IF(H558="","",VLOOKUP(H558,'Overview - Financial Statement'!$A$46:$B$60,2,FALSE))</f>
        <v/>
      </c>
      <c r="Q558" s="255" t="str">
        <f t="shared" si="113"/>
        <v/>
      </c>
      <c r="R558" s="153"/>
      <c r="S558" s="153"/>
      <c r="T558" s="238">
        <f t="shared" si="114"/>
        <v>0</v>
      </c>
      <c r="U558" s="193" t="s">
        <v>44</v>
      </c>
      <c r="V558" s="427"/>
      <c r="W558" s="193" t="str">
        <f t="shared" si="115"/>
        <v/>
      </c>
      <c r="X558" s="264" t="str">
        <f t="shared" si="116"/>
        <v>OK</v>
      </c>
      <c r="Y558" s="193" t="str">
        <f t="shared" si="117"/>
        <v/>
      </c>
      <c r="Z558" s="193" t="str">
        <f t="shared" si="118"/>
        <v/>
      </c>
      <c r="AA558" s="397" t="str">
        <f t="shared" si="119"/>
        <v/>
      </c>
      <c r="AB558" s="257" t="str">
        <f t="shared" si="120"/>
        <v/>
      </c>
      <c r="AC558" s="257" t="str">
        <f t="shared" si="121"/>
        <v/>
      </c>
      <c r="AD558" s="193" t="str">
        <f t="shared" si="122"/>
        <v>CHECK DATES</v>
      </c>
      <c r="AE558" s="257" t="str">
        <f t="shared" si="123"/>
        <v/>
      </c>
      <c r="AF558" s="286">
        <v>0</v>
      </c>
      <c r="AG558" s="257">
        <f t="shared" si="124"/>
        <v>0</v>
      </c>
      <c r="AH558" s="257" t="str">
        <f t="shared" si="125"/>
        <v/>
      </c>
      <c r="AI558" s="257">
        <f t="shared" si="126"/>
        <v>0</v>
      </c>
    </row>
    <row r="559" spans="1:35" x14ac:dyDescent="0.3">
      <c r="A559" s="287">
        <v>547</v>
      </c>
      <c r="B559" s="156"/>
      <c r="C559" s="150"/>
      <c r="D559" s="152"/>
      <c r="E559" s="150"/>
      <c r="F559" s="150"/>
      <c r="G559" s="152"/>
      <c r="H559" s="154"/>
      <c r="I559" s="155"/>
      <c r="J559" s="159"/>
      <c r="K559" s="159"/>
      <c r="L559" s="337"/>
      <c r="M559" s="343" t="str">
        <f>IF(L559="","",LOOKUP(L559,'Work Programme'!$A$8:$A$207,'Work Programme'!$B$8:$B$207))</f>
        <v/>
      </c>
      <c r="N559" s="150"/>
      <c r="O559" s="151"/>
      <c r="P559" s="254" t="str">
        <f>IF(H559="","",VLOOKUP(H559,'Overview - Financial Statement'!$A$46:$B$60,2,FALSE))</f>
        <v/>
      </c>
      <c r="Q559" s="255" t="str">
        <f t="shared" si="113"/>
        <v/>
      </c>
      <c r="R559" s="153"/>
      <c r="S559" s="153"/>
      <c r="T559" s="238">
        <f t="shared" si="114"/>
        <v>0</v>
      </c>
      <c r="U559" s="193" t="s">
        <v>44</v>
      </c>
      <c r="V559" s="427"/>
      <c r="W559" s="193" t="str">
        <f t="shared" si="115"/>
        <v/>
      </c>
      <c r="X559" s="264" t="str">
        <f t="shared" si="116"/>
        <v>OK</v>
      </c>
      <c r="Y559" s="193" t="str">
        <f t="shared" si="117"/>
        <v/>
      </c>
      <c r="Z559" s="193" t="str">
        <f t="shared" si="118"/>
        <v/>
      </c>
      <c r="AA559" s="397" t="str">
        <f t="shared" si="119"/>
        <v/>
      </c>
      <c r="AB559" s="257" t="str">
        <f t="shared" si="120"/>
        <v/>
      </c>
      <c r="AC559" s="257" t="str">
        <f t="shared" si="121"/>
        <v/>
      </c>
      <c r="AD559" s="193" t="str">
        <f t="shared" si="122"/>
        <v>CHECK DATES</v>
      </c>
      <c r="AE559" s="257" t="str">
        <f t="shared" si="123"/>
        <v/>
      </c>
      <c r="AF559" s="286">
        <v>0</v>
      </c>
      <c r="AG559" s="257">
        <f t="shared" si="124"/>
        <v>0</v>
      </c>
      <c r="AH559" s="257" t="str">
        <f t="shared" si="125"/>
        <v/>
      </c>
      <c r="AI559" s="257">
        <f t="shared" si="126"/>
        <v>0</v>
      </c>
    </row>
    <row r="560" spans="1:35" x14ac:dyDescent="0.3">
      <c r="A560" s="287">
        <v>548</v>
      </c>
      <c r="B560" s="156"/>
      <c r="C560" s="150"/>
      <c r="D560" s="152"/>
      <c r="E560" s="150"/>
      <c r="F560" s="150"/>
      <c r="G560" s="152"/>
      <c r="H560" s="154"/>
      <c r="I560" s="155"/>
      <c r="J560" s="159"/>
      <c r="K560" s="159"/>
      <c r="L560" s="337"/>
      <c r="M560" s="343" t="str">
        <f>IF(L560="","",LOOKUP(L560,'Work Programme'!$A$8:$A$207,'Work Programme'!$B$8:$B$207))</f>
        <v/>
      </c>
      <c r="N560" s="150"/>
      <c r="O560" s="151"/>
      <c r="P560" s="254" t="str">
        <f>IF(H560="","",VLOOKUP(H560,'Overview - Financial Statement'!$A$46:$B$60,2,FALSE))</f>
        <v/>
      </c>
      <c r="Q560" s="255" t="str">
        <f t="shared" si="113"/>
        <v/>
      </c>
      <c r="R560" s="153"/>
      <c r="S560" s="153"/>
      <c r="T560" s="238">
        <f t="shared" si="114"/>
        <v>0</v>
      </c>
      <c r="U560" s="193" t="s">
        <v>44</v>
      </c>
      <c r="V560" s="427"/>
      <c r="W560" s="193" t="str">
        <f t="shared" si="115"/>
        <v/>
      </c>
      <c r="X560" s="264" t="str">
        <f t="shared" si="116"/>
        <v>OK</v>
      </c>
      <c r="Y560" s="193" t="str">
        <f t="shared" si="117"/>
        <v/>
      </c>
      <c r="Z560" s="193" t="str">
        <f t="shared" si="118"/>
        <v/>
      </c>
      <c r="AA560" s="397" t="str">
        <f t="shared" si="119"/>
        <v/>
      </c>
      <c r="AB560" s="257" t="str">
        <f t="shared" si="120"/>
        <v/>
      </c>
      <c r="AC560" s="257" t="str">
        <f t="shared" si="121"/>
        <v/>
      </c>
      <c r="AD560" s="193" t="str">
        <f t="shared" si="122"/>
        <v>CHECK DATES</v>
      </c>
      <c r="AE560" s="257" t="str">
        <f t="shared" si="123"/>
        <v/>
      </c>
      <c r="AF560" s="286">
        <v>0</v>
      </c>
      <c r="AG560" s="257">
        <f t="shared" si="124"/>
        <v>0</v>
      </c>
      <c r="AH560" s="257" t="str">
        <f t="shared" si="125"/>
        <v/>
      </c>
      <c r="AI560" s="257">
        <f t="shared" si="126"/>
        <v>0</v>
      </c>
    </row>
    <row r="561" spans="1:35" x14ac:dyDescent="0.3">
      <c r="A561" s="287">
        <v>549</v>
      </c>
      <c r="B561" s="156"/>
      <c r="C561" s="150"/>
      <c r="D561" s="152"/>
      <c r="E561" s="150"/>
      <c r="F561" s="150"/>
      <c r="G561" s="152"/>
      <c r="H561" s="154"/>
      <c r="I561" s="155"/>
      <c r="J561" s="159"/>
      <c r="K561" s="159"/>
      <c r="L561" s="337"/>
      <c r="M561" s="343" t="str">
        <f>IF(L561="","",LOOKUP(L561,'Work Programme'!$A$8:$A$207,'Work Programme'!$B$8:$B$207))</f>
        <v/>
      </c>
      <c r="N561" s="150"/>
      <c r="O561" s="151"/>
      <c r="P561" s="254" t="str">
        <f>IF(H561="","",VLOOKUP(H561,'Overview - Financial Statement'!$A$46:$B$60,2,FALSE))</f>
        <v/>
      </c>
      <c r="Q561" s="255" t="str">
        <f t="shared" si="113"/>
        <v/>
      </c>
      <c r="R561" s="153"/>
      <c r="S561" s="153"/>
      <c r="T561" s="238">
        <f t="shared" si="114"/>
        <v>0</v>
      </c>
      <c r="U561" s="193" t="s">
        <v>44</v>
      </c>
      <c r="V561" s="427"/>
      <c r="W561" s="193" t="str">
        <f t="shared" si="115"/>
        <v/>
      </c>
      <c r="X561" s="264" t="str">
        <f t="shared" si="116"/>
        <v>OK</v>
      </c>
      <c r="Y561" s="193" t="str">
        <f t="shared" si="117"/>
        <v/>
      </c>
      <c r="Z561" s="193" t="str">
        <f t="shared" si="118"/>
        <v/>
      </c>
      <c r="AA561" s="397" t="str">
        <f t="shared" si="119"/>
        <v/>
      </c>
      <c r="AB561" s="257" t="str">
        <f t="shared" si="120"/>
        <v/>
      </c>
      <c r="AC561" s="257" t="str">
        <f t="shared" si="121"/>
        <v/>
      </c>
      <c r="AD561" s="193" t="str">
        <f t="shared" si="122"/>
        <v>CHECK DATES</v>
      </c>
      <c r="AE561" s="257" t="str">
        <f t="shared" si="123"/>
        <v/>
      </c>
      <c r="AF561" s="286">
        <v>0</v>
      </c>
      <c r="AG561" s="257">
        <f t="shared" si="124"/>
        <v>0</v>
      </c>
      <c r="AH561" s="257" t="str">
        <f t="shared" si="125"/>
        <v/>
      </c>
      <c r="AI561" s="257">
        <f t="shared" si="126"/>
        <v>0</v>
      </c>
    </row>
    <row r="562" spans="1:35" x14ac:dyDescent="0.3">
      <c r="A562" s="287">
        <v>550</v>
      </c>
      <c r="B562" s="156"/>
      <c r="C562" s="150"/>
      <c r="D562" s="152"/>
      <c r="E562" s="150"/>
      <c r="F562" s="150"/>
      <c r="G562" s="152"/>
      <c r="H562" s="154"/>
      <c r="I562" s="155"/>
      <c r="J562" s="159"/>
      <c r="K562" s="159"/>
      <c r="L562" s="337"/>
      <c r="M562" s="343" t="str">
        <f>IF(L562="","",LOOKUP(L562,'Work Programme'!$A$8:$A$207,'Work Programme'!$B$8:$B$207))</f>
        <v/>
      </c>
      <c r="N562" s="150"/>
      <c r="O562" s="151"/>
      <c r="P562" s="254" t="str">
        <f>IF(H562="","",VLOOKUP(H562,'Overview - Financial Statement'!$A$46:$B$60,2,FALSE))</f>
        <v/>
      </c>
      <c r="Q562" s="255" t="str">
        <f t="shared" si="113"/>
        <v/>
      </c>
      <c r="R562" s="153"/>
      <c r="S562" s="153"/>
      <c r="T562" s="238">
        <f t="shared" si="114"/>
        <v>0</v>
      </c>
      <c r="U562" s="193" t="s">
        <v>44</v>
      </c>
      <c r="V562" s="427"/>
      <c r="W562" s="193" t="str">
        <f t="shared" si="115"/>
        <v/>
      </c>
      <c r="X562" s="264" t="str">
        <f t="shared" si="116"/>
        <v>OK</v>
      </c>
      <c r="Y562" s="193" t="str">
        <f t="shared" si="117"/>
        <v/>
      </c>
      <c r="Z562" s="193" t="str">
        <f t="shared" si="118"/>
        <v/>
      </c>
      <c r="AA562" s="397" t="str">
        <f t="shared" si="119"/>
        <v/>
      </c>
      <c r="AB562" s="257" t="str">
        <f t="shared" si="120"/>
        <v/>
      </c>
      <c r="AC562" s="257" t="str">
        <f t="shared" si="121"/>
        <v/>
      </c>
      <c r="AD562" s="193" t="str">
        <f t="shared" si="122"/>
        <v>CHECK DATES</v>
      </c>
      <c r="AE562" s="257" t="str">
        <f t="shared" si="123"/>
        <v/>
      </c>
      <c r="AF562" s="286">
        <v>0</v>
      </c>
      <c r="AG562" s="257">
        <f t="shared" si="124"/>
        <v>0</v>
      </c>
      <c r="AH562" s="257" t="str">
        <f t="shared" si="125"/>
        <v/>
      </c>
      <c r="AI562" s="257">
        <f t="shared" si="126"/>
        <v>0</v>
      </c>
    </row>
    <row r="563" spans="1:35" x14ac:dyDescent="0.3">
      <c r="A563" s="287">
        <v>551</v>
      </c>
      <c r="B563" s="156"/>
      <c r="C563" s="150"/>
      <c r="D563" s="152"/>
      <c r="E563" s="150"/>
      <c r="F563" s="150"/>
      <c r="G563" s="152"/>
      <c r="H563" s="154"/>
      <c r="I563" s="155"/>
      <c r="J563" s="159"/>
      <c r="K563" s="159"/>
      <c r="L563" s="337"/>
      <c r="M563" s="343" t="str">
        <f>IF(L563="","",LOOKUP(L563,'Work Programme'!$A$8:$A$207,'Work Programme'!$B$8:$B$207))</f>
        <v/>
      </c>
      <c r="N563" s="150"/>
      <c r="O563" s="151"/>
      <c r="P563" s="254" t="str">
        <f>IF(H563="","",VLOOKUP(H563,'Overview - Financial Statement'!$A$46:$B$60,2,FALSE))</f>
        <v/>
      </c>
      <c r="Q563" s="255" t="str">
        <f t="shared" si="113"/>
        <v/>
      </c>
      <c r="R563" s="153"/>
      <c r="S563" s="153"/>
      <c r="T563" s="238">
        <f t="shared" si="114"/>
        <v>0</v>
      </c>
      <c r="U563" s="193" t="s">
        <v>44</v>
      </c>
      <c r="V563" s="427"/>
      <c r="W563" s="193" t="str">
        <f t="shared" si="115"/>
        <v/>
      </c>
      <c r="X563" s="264" t="str">
        <f t="shared" si="116"/>
        <v>OK</v>
      </c>
      <c r="Y563" s="193" t="str">
        <f t="shared" si="117"/>
        <v/>
      </c>
      <c r="Z563" s="193" t="str">
        <f t="shared" si="118"/>
        <v/>
      </c>
      <c r="AA563" s="397" t="str">
        <f t="shared" si="119"/>
        <v/>
      </c>
      <c r="AB563" s="257" t="str">
        <f t="shared" si="120"/>
        <v/>
      </c>
      <c r="AC563" s="257" t="str">
        <f t="shared" si="121"/>
        <v/>
      </c>
      <c r="AD563" s="193" t="str">
        <f t="shared" si="122"/>
        <v>CHECK DATES</v>
      </c>
      <c r="AE563" s="257" t="str">
        <f t="shared" si="123"/>
        <v/>
      </c>
      <c r="AF563" s="286">
        <v>0</v>
      </c>
      <c r="AG563" s="257">
        <f t="shared" si="124"/>
        <v>0</v>
      </c>
      <c r="AH563" s="257" t="str">
        <f t="shared" si="125"/>
        <v/>
      </c>
      <c r="AI563" s="257">
        <f t="shared" si="126"/>
        <v>0</v>
      </c>
    </row>
    <row r="564" spans="1:35" x14ac:dyDescent="0.3">
      <c r="A564" s="287">
        <v>552</v>
      </c>
      <c r="B564" s="156"/>
      <c r="C564" s="150"/>
      <c r="D564" s="152"/>
      <c r="E564" s="150"/>
      <c r="F564" s="150"/>
      <c r="G564" s="152"/>
      <c r="H564" s="154"/>
      <c r="I564" s="155"/>
      <c r="J564" s="159"/>
      <c r="K564" s="159"/>
      <c r="L564" s="337"/>
      <c r="M564" s="343" t="str">
        <f>IF(L564="","",LOOKUP(L564,'Work Programme'!$A$8:$A$207,'Work Programme'!$B$8:$B$207))</f>
        <v/>
      </c>
      <c r="N564" s="150"/>
      <c r="O564" s="151"/>
      <c r="P564" s="254" t="str">
        <f>IF(H564="","",VLOOKUP(H564,'Overview - Financial Statement'!$A$46:$B$60,2,FALSE))</f>
        <v/>
      </c>
      <c r="Q564" s="255" t="str">
        <f t="shared" si="113"/>
        <v/>
      </c>
      <c r="R564" s="153"/>
      <c r="S564" s="153"/>
      <c r="T564" s="238">
        <f t="shared" si="114"/>
        <v>0</v>
      </c>
      <c r="U564" s="193" t="s">
        <v>44</v>
      </c>
      <c r="V564" s="427"/>
      <c r="W564" s="193" t="str">
        <f t="shared" si="115"/>
        <v/>
      </c>
      <c r="X564" s="264" t="str">
        <f t="shared" si="116"/>
        <v>OK</v>
      </c>
      <c r="Y564" s="193" t="str">
        <f t="shared" si="117"/>
        <v/>
      </c>
      <c r="Z564" s="193" t="str">
        <f t="shared" si="118"/>
        <v/>
      </c>
      <c r="AA564" s="397" t="str">
        <f t="shared" si="119"/>
        <v/>
      </c>
      <c r="AB564" s="257" t="str">
        <f t="shared" si="120"/>
        <v/>
      </c>
      <c r="AC564" s="257" t="str">
        <f t="shared" si="121"/>
        <v/>
      </c>
      <c r="AD564" s="193" t="str">
        <f t="shared" si="122"/>
        <v>CHECK DATES</v>
      </c>
      <c r="AE564" s="257" t="str">
        <f t="shared" si="123"/>
        <v/>
      </c>
      <c r="AF564" s="286">
        <v>0</v>
      </c>
      <c r="AG564" s="257">
        <f t="shared" si="124"/>
        <v>0</v>
      </c>
      <c r="AH564" s="257" t="str">
        <f t="shared" si="125"/>
        <v/>
      </c>
      <c r="AI564" s="257">
        <f t="shared" si="126"/>
        <v>0</v>
      </c>
    </row>
    <row r="565" spans="1:35" x14ac:dyDescent="0.3">
      <c r="A565" s="287">
        <v>553</v>
      </c>
      <c r="B565" s="156"/>
      <c r="C565" s="150"/>
      <c r="D565" s="152"/>
      <c r="E565" s="150"/>
      <c r="F565" s="150"/>
      <c r="G565" s="152"/>
      <c r="H565" s="154"/>
      <c r="I565" s="155"/>
      <c r="J565" s="159"/>
      <c r="K565" s="159"/>
      <c r="L565" s="337"/>
      <c r="M565" s="343" t="str">
        <f>IF(L565="","",LOOKUP(L565,'Work Programme'!$A$8:$A$207,'Work Programme'!$B$8:$B$207))</f>
        <v/>
      </c>
      <c r="N565" s="150"/>
      <c r="O565" s="151"/>
      <c r="P565" s="254" t="str">
        <f>IF(H565="","",VLOOKUP(H565,'Overview - Financial Statement'!$A$46:$B$60,2,FALSE))</f>
        <v/>
      </c>
      <c r="Q565" s="255" t="str">
        <f t="shared" si="113"/>
        <v/>
      </c>
      <c r="R565" s="153"/>
      <c r="S565" s="153"/>
      <c r="T565" s="238">
        <f t="shared" si="114"/>
        <v>0</v>
      </c>
      <c r="U565" s="193" t="s">
        <v>44</v>
      </c>
      <c r="V565" s="427"/>
      <c r="W565" s="193" t="str">
        <f t="shared" si="115"/>
        <v/>
      </c>
      <c r="X565" s="264" t="str">
        <f t="shared" si="116"/>
        <v>OK</v>
      </c>
      <c r="Y565" s="193" t="str">
        <f t="shared" si="117"/>
        <v/>
      </c>
      <c r="Z565" s="193" t="str">
        <f t="shared" si="118"/>
        <v/>
      </c>
      <c r="AA565" s="397" t="str">
        <f t="shared" si="119"/>
        <v/>
      </c>
      <c r="AB565" s="257" t="str">
        <f t="shared" si="120"/>
        <v/>
      </c>
      <c r="AC565" s="257" t="str">
        <f t="shared" si="121"/>
        <v/>
      </c>
      <c r="AD565" s="193" t="str">
        <f t="shared" si="122"/>
        <v>CHECK DATES</v>
      </c>
      <c r="AE565" s="257" t="str">
        <f t="shared" si="123"/>
        <v/>
      </c>
      <c r="AF565" s="286">
        <v>0</v>
      </c>
      <c r="AG565" s="257">
        <f t="shared" si="124"/>
        <v>0</v>
      </c>
      <c r="AH565" s="257" t="str">
        <f t="shared" si="125"/>
        <v/>
      </c>
      <c r="AI565" s="257">
        <f t="shared" si="126"/>
        <v>0</v>
      </c>
    </row>
    <row r="566" spans="1:35" x14ac:dyDescent="0.3">
      <c r="A566" s="287">
        <v>554</v>
      </c>
      <c r="B566" s="156"/>
      <c r="C566" s="150"/>
      <c r="D566" s="152"/>
      <c r="E566" s="150"/>
      <c r="F566" s="150"/>
      <c r="G566" s="152"/>
      <c r="H566" s="154"/>
      <c r="I566" s="155"/>
      <c r="J566" s="159"/>
      <c r="K566" s="159"/>
      <c r="L566" s="337"/>
      <c r="M566" s="343" t="str">
        <f>IF(L566="","",LOOKUP(L566,'Work Programme'!$A$8:$A$207,'Work Programme'!$B$8:$B$207))</f>
        <v/>
      </c>
      <c r="N566" s="150"/>
      <c r="O566" s="151"/>
      <c r="P566" s="254" t="str">
        <f>IF(H566="","",VLOOKUP(H566,'Overview - Financial Statement'!$A$46:$B$60,2,FALSE))</f>
        <v/>
      </c>
      <c r="Q566" s="255" t="str">
        <f t="shared" si="113"/>
        <v/>
      </c>
      <c r="R566" s="153"/>
      <c r="S566" s="153"/>
      <c r="T566" s="238">
        <f t="shared" si="114"/>
        <v>0</v>
      </c>
      <c r="U566" s="193" t="s">
        <v>44</v>
      </c>
      <c r="V566" s="427"/>
      <c r="W566" s="193" t="str">
        <f t="shared" si="115"/>
        <v/>
      </c>
      <c r="X566" s="264" t="str">
        <f t="shared" si="116"/>
        <v>OK</v>
      </c>
      <c r="Y566" s="193" t="str">
        <f t="shared" si="117"/>
        <v/>
      </c>
      <c r="Z566" s="193" t="str">
        <f t="shared" si="118"/>
        <v/>
      </c>
      <c r="AA566" s="397" t="str">
        <f t="shared" si="119"/>
        <v/>
      </c>
      <c r="AB566" s="257" t="str">
        <f t="shared" si="120"/>
        <v/>
      </c>
      <c r="AC566" s="257" t="str">
        <f t="shared" si="121"/>
        <v/>
      </c>
      <c r="AD566" s="193" t="str">
        <f t="shared" si="122"/>
        <v>CHECK DATES</v>
      </c>
      <c r="AE566" s="257" t="str">
        <f t="shared" si="123"/>
        <v/>
      </c>
      <c r="AF566" s="286">
        <v>0</v>
      </c>
      <c r="AG566" s="257">
        <f t="shared" si="124"/>
        <v>0</v>
      </c>
      <c r="AH566" s="257" t="str">
        <f t="shared" si="125"/>
        <v/>
      </c>
      <c r="AI566" s="257">
        <f t="shared" si="126"/>
        <v>0</v>
      </c>
    </row>
    <row r="567" spans="1:35" x14ac:dyDescent="0.3">
      <c r="A567" s="287">
        <v>555</v>
      </c>
      <c r="B567" s="156"/>
      <c r="C567" s="150"/>
      <c r="D567" s="152"/>
      <c r="E567" s="150"/>
      <c r="F567" s="150"/>
      <c r="G567" s="152"/>
      <c r="H567" s="154"/>
      <c r="I567" s="155"/>
      <c r="J567" s="159"/>
      <c r="K567" s="159"/>
      <c r="L567" s="337"/>
      <c r="M567" s="343" t="str">
        <f>IF(L567="","",LOOKUP(L567,'Work Programme'!$A$8:$A$207,'Work Programme'!$B$8:$B$207))</f>
        <v/>
      </c>
      <c r="N567" s="150"/>
      <c r="O567" s="151"/>
      <c r="P567" s="254" t="str">
        <f>IF(H567="","",VLOOKUP(H567,'Overview - Financial Statement'!$A$46:$B$60,2,FALSE))</f>
        <v/>
      </c>
      <c r="Q567" s="255" t="str">
        <f t="shared" si="113"/>
        <v/>
      </c>
      <c r="R567" s="153"/>
      <c r="S567" s="153"/>
      <c r="T567" s="238">
        <f t="shared" si="114"/>
        <v>0</v>
      </c>
      <c r="U567" s="193" t="s">
        <v>44</v>
      </c>
      <c r="V567" s="427"/>
      <c r="W567" s="193" t="str">
        <f t="shared" si="115"/>
        <v/>
      </c>
      <c r="X567" s="264" t="str">
        <f t="shared" si="116"/>
        <v>OK</v>
      </c>
      <c r="Y567" s="193" t="str">
        <f t="shared" si="117"/>
        <v/>
      </c>
      <c r="Z567" s="193" t="str">
        <f t="shared" si="118"/>
        <v/>
      </c>
      <c r="AA567" s="397" t="str">
        <f t="shared" si="119"/>
        <v/>
      </c>
      <c r="AB567" s="257" t="str">
        <f t="shared" si="120"/>
        <v/>
      </c>
      <c r="AC567" s="257" t="str">
        <f t="shared" si="121"/>
        <v/>
      </c>
      <c r="AD567" s="193" t="str">
        <f t="shared" si="122"/>
        <v>CHECK DATES</v>
      </c>
      <c r="AE567" s="257" t="str">
        <f t="shared" si="123"/>
        <v/>
      </c>
      <c r="AF567" s="286">
        <v>0</v>
      </c>
      <c r="AG567" s="257">
        <f t="shared" si="124"/>
        <v>0</v>
      </c>
      <c r="AH567" s="257" t="str">
        <f t="shared" si="125"/>
        <v/>
      </c>
      <c r="AI567" s="257">
        <f t="shared" si="126"/>
        <v>0</v>
      </c>
    </row>
    <row r="568" spans="1:35" x14ac:dyDescent="0.3">
      <c r="A568" s="287">
        <v>556</v>
      </c>
      <c r="B568" s="156"/>
      <c r="C568" s="150"/>
      <c r="D568" s="152"/>
      <c r="E568" s="150"/>
      <c r="F568" s="150"/>
      <c r="G568" s="152"/>
      <c r="H568" s="154"/>
      <c r="I568" s="155"/>
      <c r="J568" s="159"/>
      <c r="K568" s="159"/>
      <c r="L568" s="337"/>
      <c r="M568" s="343" t="str">
        <f>IF(L568="","",LOOKUP(L568,'Work Programme'!$A$8:$A$207,'Work Programme'!$B$8:$B$207))</f>
        <v/>
      </c>
      <c r="N568" s="150"/>
      <c r="O568" s="151"/>
      <c r="P568" s="254" t="str">
        <f>IF(H568="","",VLOOKUP(H568,'Overview - Financial Statement'!$A$46:$B$60,2,FALSE))</f>
        <v/>
      </c>
      <c r="Q568" s="255" t="str">
        <f t="shared" si="113"/>
        <v/>
      </c>
      <c r="R568" s="153"/>
      <c r="S568" s="153"/>
      <c r="T568" s="238">
        <f t="shared" si="114"/>
        <v>0</v>
      </c>
      <c r="U568" s="193" t="s">
        <v>44</v>
      </c>
      <c r="V568" s="427"/>
      <c r="W568" s="193" t="str">
        <f t="shared" si="115"/>
        <v/>
      </c>
      <c r="X568" s="264" t="str">
        <f t="shared" si="116"/>
        <v>OK</v>
      </c>
      <c r="Y568" s="193" t="str">
        <f t="shared" si="117"/>
        <v/>
      </c>
      <c r="Z568" s="193" t="str">
        <f t="shared" si="118"/>
        <v/>
      </c>
      <c r="AA568" s="397" t="str">
        <f t="shared" si="119"/>
        <v/>
      </c>
      <c r="AB568" s="257" t="str">
        <f t="shared" si="120"/>
        <v/>
      </c>
      <c r="AC568" s="257" t="str">
        <f t="shared" si="121"/>
        <v/>
      </c>
      <c r="AD568" s="193" t="str">
        <f t="shared" si="122"/>
        <v>CHECK DATES</v>
      </c>
      <c r="AE568" s="257" t="str">
        <f t="shared" si="123"/>
        <v/>
      </c>
      <c r="AF568" s="286">
        <v>0</v>
      </c>
      <c r="AG568" s="257">
        <f t="shared" si="124"/>
        <v>0</v>
      </c>
      <c r="AH568" s="257" t="str">
        <f t="shared" si="125"/>
        <v/>
      </c>
      <c r="AI568" s="257">
        <f t="shared" si="126"/>
        <v>0</v>
      </c>
    </row>
    <row r="569" spans="1:35" x14ac:dyDescent="0.3">
      <c r="A569" s="287">
        <v>557</v>
      </c>
      <c r="B569" s="156"/>
      <c r="C569" s="150"/>
      <c r="D569" s="152"/>
      <c r="E569" s="150"/>
      <c r="F569" s="150"/>
      <c r="G569" s="152"/>
      <c r="H569" s="154"/>
      <c r="I569" s="155"/>
      <c r="J569" s="159"/>
      <c r="K569" s="159"/>
      <c r="L569" s="337"/>
      <c r="M569" s="343" t="str">
        <f>IF(L569="","",LOOKUP(L569,'Work Programme'!$A$8:$A$207,'Work Programme'!$B$8:$B$207))</f>
        <v/>
      </c>
      <c r="N569" s="150"/>
      <c r="O569" s="151"/>
      <c r="P569" s="254" t="str">
        <f>IF(H569="","",VLOOKUP(H569,'Overview - Financial Statement'!$A$46:$B$60,2,FALSE))</f>
        <v/>
      </c>
      <c r="Q569" s="255" t="str">
        <f t="shared" si="113"/>
        <v/>
      </c>
      <c r="R569" s="153"/>
      <c r="S569" s="153"/>
      <c r="T569" s="238">
        <f t="shared" si="114"/>
        <v>0</v>
      </c>
      <c r="U569" s="193" t="s">
        <v>44</v>
      </c>
      <c r="V569" s="427"/>
      <c r="W569" s="193" t="str">
        <f t="shared" si="115"/>
        <v/>
      </c>
      <c r="X569" s="264" t="str">
        <f t="shared" si="116"/>
        <v>OK</v>
      </c>
      <c r="Y569" s="193" t="str">
        <f t="shared" si="117"/>
        <v/>
      </c>
      <c r="Z569" s="193" t="str">
        <f t="shared" si="118"/>
        <v/>
      </c>
      <c r="AA569" s="397" t="str">
        <f t="shared" si="119"/>
        <v/>
      </c>
      <c r="AB569" s="257" t="str">
        <f t="shared" si="120"/>
        <v/>
      </c>
      <c r="AC569" s="257" t="str">
        <f t="shared" si="121"/>
        <v/>
      </c>
      <c r="AD569" s="193" t="str">
        <f t="shared" si="122"/>
        <v>CHECK DATES</v>
      </c>
      <c r="AE569" s="257" t="str">
        <f t="shared" si="123"/>
        <v/>
      </c>
      <c r="AF569" s="286">
        <v>0</v>
      </c>
      <c r="AG569" s="257">
        <f t="shared" si="124"/>
        <v>0</v>
      </c>
      <c r="AH569" s="257" t="str">
        <f t="shared" si="125"/>
        <v/>
      </c>
      <c r="AI569" s="257">
        <f t="shared" si="126"/>
        <v>0</v>
      </c>
    </row>
    <row r="570" spans="1:35" x14ac:dyDescent="0.3">
      <c r="A570" s="287">
        <v>558</v>
      </c>
      <c r="B570" s="156"/>
      <c r="C570" s="150"/>
      <c r="D570" s="152"/>
      <c r="E570" s="150"/>
      <c r="F570" s="150"/>
      <c r="G570" s="152"/>
      <c r="H570" s="154"/>
      <c r="I570" s="155"/>
      <c r="J570" s="159"/>
      <c r="K570" s="159"/>
      <c r="L570" s="337"/>
      <c r="M570" s="343" t="str">
        <f>IF(L570="","",LOOKUP(L570,'Work Programme'!$A$8:$A$207,'Work Programme'!$B$8:$B$207))</f>
        <v/>
      </c>
      <c r="N570" s="150"/>
      <c r="O570" s="151"/>
      <c r="P570" s="254" t="str">
        <f>IF(H570="","",VLOOKUP(H570,'Overview - Financial Statement'!$A$46:$B$60,2,FALSE))</f>
        <v/>
      </c>
      <c r="Q570" s="255" t="str">
        <f t="shared" si="113"/>
        <v/>
      </c>
      <c r="R570" s="153"/>
      <c r="S570" s="153"/>
      <c r="T570" s="238">
        <f t="shared" si="114"/>
        <v>0</v>
      </c>
      <c r="U570" s="193" t="s">
        <v>44</v>
      </c>
      <c r="V570" s="427"/>
      <c r="W570" s="193" t="str">
        <f t="shared" si="115"/>
        <v/>
      </c>
      <c r="X570" s="264" t="str">
        <f t="shared" si="116"/>
        <v>OK</v>
      </c>
      <c r="Y570" s="193" t="str">
        <f t="shared" si="117"/>
        <v/>
      </c>
      <c r="Z570" s="193" t="str">
        <f t="shared" si="118"/>
        <v/>
      </c>
      <c r="AA570" s="397" t="str">
        <f t="shared" si="119"/>
        <v/>
      </c>
      <c r="AB570" s="257" t="str">
        <f t="shared" si="120"/>
        <v/>
      </c>
      <c r="AC570" s="257" t="str">
        <f t="shared" si="121"/>
        <v/>
      </c>
      <c r="AD570" s="193" t="str">
        <f t="shared" si="122"/>
        <v>CHECK DATES</v>
      </c>
      <c r="AE570" s="257" t="str">
        <f t="shared" si="123"/>
        <v/>
      </c>
      <c r="AF570" s="286">
        <v>0</v>
      </c>
      <c r="AG570" s="257">
        <f t="shared" si="124"/>
        <v>0</v>
      </c>
      <c r="AH570" s="257" t="str">
        <f t="shared" si="125"/>
        <v/>
      </c>
      <c r="AI570" s="257">
        <f t="shared" si="126"/>
        <v>0</v>
      </c>
    </row>
    <row r="571" spans="1:35" x14ac:dyDescent="0.3">
      <c r="A571" s="287">
        <v>559</v>
      </c>
      <c r="B571" s="156"/>
      <c r="C571" s="150"/>
      <c r="D571" s="152"/>
      <c r="E571" s="150"/>
      <c r="F571" s="150"/>
      <c r="G571" s="152"/>
      <c r="H571" s="154"/>
      <c r="I571" s="155"/>
      <c r="J571" s="159"/>
      <c r="K571" s="159"/>
      <c r="L571" s="337"/>
      <c r="M571" s="343" t="str">
        <f>IF(L571="","",LOOKUP(L571,'Work Programme'!$A$8:$A$207,'Work Programme'!$B$8:$B$207))</f>
        <v/>
      </c>
      <c r="N571" s="150"/>
      <c r="O571" s="151"/>
      <c r="P571" s="254" t="str">
        <f>IF(H571="","",VLOOKUP(H571,'Overview - Financial Statement'!$A$46:$B$60,2,FALSE))</f>
        <v/>
      </c>
      <c r="Q571" s="255" t="str">
        <f t="shared" si="113"/>
        <v/>
      </c>
      <c r="R571" s="153"/>
      <c r="S571" s="153"/>
      <c r="T571" s="238">
        <f t="shared" si="114"/>
        <v>0</v>
      </c>
      <c r="U571" s="193" t="s">
        <v>44</v>
      </c>
      <c r="V571" s="427"/>
      <c r="W571" s="193" t="str">
        <f t="shared" si="115"/>
        <v/>
      </c>
      <c r="X571" s="264" t="str">
        <f t="shared" si="116"/>
        <v>OK</v>
      </c>
      <c r="Y571" s="193" t="str">
        <f t="shared" si="117"/>
        <v/>
      </c>
      <c r="Z571" s="193" t="str">
        <f t="shared" si="118"/>
        <v/>
      </c>
      <c r="AA571" s="397" t="str">
        <f t="shared" si="119"/>
        <v/>
      </c>
      <c r="AB571" s="257" t="str">
        <f t="shared" si="120"/>
        <v/>
      </c>
      <c r="AC571" s="257" t="str">
        <f t="shared" si="121"/>
        <v/>
      </c>
      <c r="AD571" s="193" t="str">
        <f t="shared" si="122"/>
        <v>CHECK DATES</v>
      </c>
      <c r="AE571" s="257" t="str">
        <f t="shared" si="123"/>
        <v/>
      </c>
      <c r="AF571" s="286">
        <v>0</v>
      </c>
      <c r="AG571" s="257">
        <f t="shared" si="124"/>
        <v>0</v>
      </c>
      <c r="AH571" s="257" t="str">
        <f t="shared" si="125"/>
        <v/>
      </c>
      <c r="AI571" s="257">
        <f t="shared" si="126"/>
        <v>0</v>
      </c>
    </row>
    <row r="572" spans="1:35" x14ac:dyDescent="0.3">
      <c r="A572" s="287">
        <v>560</v>
      </c>
      <c r="B572" s="156"/>
      <c r="C572" s="150"/>
      <c r="D572" s="152"/>
      <c r="E572" s="150"/>
      <c r="F572" s="150"/>
      <c r="G572" s="152"/>
      <c r="H572" s="154"/>
      <c r="I572" s="155"/>
      <c r="J572" s="159"/>
      <c r="K572" s="159"/>
      <c r="L572" s="337"/>
      <c r="M572" s="343" t="str">
        <f>IF(L572="","",LOOKUP(L572,'Work Programme'!$A$8:$A$207,'Work Programme'!$B$8:$B$207))</f>
        <v/>
      </c>
      <c r="N572" s="150"/>
      <c r="O572" s="151"/>
      <c r="P572" s="254" t="str">
        <f>IF(H572="","",VLOOKUP(H572,'Overview - Financial Statement'!$A$46:$B$60,2,FALSE))</f>
        <v/>
      </c>
      <c r="Q572" s="255" t="str">
        <f t="shared" si="113"/>
        <v/>
      </c>
      <c r="R572" s="153"/>
      <c r="S572" s="153"/>
      <c r="T572" s="238">
        <f t="shared" si="114"/>
        <v>0</v>
      </c>
      <c r="U572" s="193" t="s">
        <v>44</v>
      </c>
      <c r="V572" s="427"/>
      <c r="W572" s="193" t="str">
        <f t="shared" si="115"/>
        <v/>
      </c>
      <c r="X572" s="264" t="str">
        <f t="shared" si="116"/>
        <v>OK</v>
      </c>
      <c r="Y572" s="193" t="str">
        <f t="shared" si="117"/>
        <v/>
      </c>
      <c r="Z572" s="193" t="str">
        <f t="shared" si="118"/>
        <v/>
      </c>
      <c r="AA572" s="397" t="str">
        <f t="shared" si="119"/>
        <v/>
      </c>
      <c r="AB572" s="257" t="str">
        <f t="shared" si="120"/>
        <v/>
      </c>
      <c r="AC572" s="257" t="str">
        <f t="shared" si="121"/>
        <v/>
      </c>
      <c r="AD572" s="193" t="str">
        <f t="shared" si="122"/>
        <v>CHECK DATES</v>
      </c>
      <c r="AE572" s="257" t="str">
        <f t="shared" si="123"/>
        <v/>
      </c>
      <c r="AF572" s="286">
        <v>0</v>
      </c>
      <c r="AG572" s="257">
        <f t="shared" si="124"/>
        <v>0</v>
      </c>
      <c r="AH572" s="257" t="str">
        <f t="shared" si="125"/>
        <v/>
      </c>
      <c r="AI572" s="257">
        <f t="shared" si="126"/>
        <v>0</v>
      </c>
    </row>
    <row r="573" spans="1:35" x14ac:dyDescent="0.3">
      <c r="A573" s="287">
        <v>561</v>
      </c>
      <c r="B573" s="156"/>
      <c r="C573" s="150"/>
      <c r="D573" s="152"/>
      <c r="E573" s="150"/>
      <c r="F573" s="150"/>
      <c r="G573" s="152"/>
      <c r="H573" s="154"/>
      <c r="I573" s="155"/>
      <c r="J573" s="159"/>
      <c r="K573" s="159"/>
      <c r="L573" s="337"/>
      <c r="M573" s="343" t="str">
        <f>IF(L573="","",LOOKUP(L573,'Work Programme'!$A$8:$A$207,'Work Programme'!$B$8:$B$207))</f>
        <v/>
      </c>
      <c r="N573" s="150"/>
      <c r="O573" s="151"/>
      <c r="P573" s="254" t="str">
        <f>IF(H573="","",VLOOKUP(H573,'Overview - Financial Statement'!$A$46:$B$60,2,FALSE))</f>
        <v/>
      </c>
      <c r="Q573" s="255" t="str">
        <f t="shared" si="113"/>
        <v/>
      </c>
      <c r="R573" s="153"/>
      <c r="S573" s="153"/>
      <c r="T573" s="238">
        <f t="shared" si="114"/>
        <v>0</v>
      </c>
      <c r="U573" s="193" t="s">
        <v>44</v>
      </c>
      <c r="V573" s="427"/>
      <c r="W573" s="193" t="str">
        <f t="shared" si="115"/>
        <v/>
      </c>
      <c r="X573" s="264" t="str">
        <f t="shared" si="116"/>
        <v>OK</v>
      </c>
      <c r="Y573" s="193" t="str">
        <f t="shared" si="117"/>
        <v/>
      </c>
      <c r="Z573" s="193" t="str">
        <f t="shared" si="118"/>
        <v/>
      </c>
      <c r="AA573" s="397" t="str">
        <f t="shared" si="119"/>
        <v/>
      </c>
      <c r="AB573" s="257" t="str">
        <f t="shared" si="120"/>
        <v/>
      </c>
      <c r="AC573" s="257" t="str">
        <f t="shared" si="121"/>
        <v/>
      </c>
      <c r="AD573" s="193" t="str">
        <f t="shared" si="122"/>
        <v>CHECK DATES</v>
      </c>
      <c r="AE573" s="257" t="str">
        <f t="shared" si="123"/>
        <v/>
      </c>
      <c r="AF573" s="286">
        <v>0</v>
      </c>
      <c r="AG573" s="257">
        <f t="shared" si="124"/>
        <v>0</v>
      </c>
      <c r="AH573" s="257" t="str">
        <f t="shared" si="125"/>
        <v/>
      </c>
      <c r="AI573" s="257">
        <f t="shared" si="126"/>
        <v>0</v>
      </c>
    </row>
    <row r="574" spans="1:35" x14ac:dyDescent="0.3">
      <c r="A574" s="287">
        <v>562</v>
      </c>
      <c r="B574" s="156"/>
      <c r="C574" s="150"/>
      <c r="D574" s="152"/>
      <c r="E574" s="150"/>
      <c r="F574" s="150"/>
      <c r="G574" s="152"/>
      <c r="H574" s="154"/>
      <c r="I574" s="155"/>
      <c r="J574" s="159"/>
      <c r="K574" s="159"/>
      <c r="L574" s="337"/>
      <c r="M574" s="343" t="str">
        <f>IF(L574="","",LOOKUP(L574,'Work Programme'!$A$8:$A$207,'Work Programme'!$B$8:$B$207))</f>
        <v/>
      </c>
      <c r="N574" s="150"/>
      <c r="O574" s="151"/>
      <c r="P574" s="254" t="str">
        <f>IF(H574="","",VLOOKUP(H574,'Overview - Financial Statement'!$A$46:$B$60,2,FALSE))</f>
        <v/>
      </c>
      <c r="Q574" s="255" t="str">
        <f t="shared" si="113"/>
        <v/>
      </c>
      <c r="R574" s="153"/>
      <c r="S574" s="153"/>
      <c r="T574" s="238">
        <f t="shared" si="114"/>
        <v>0</v>
      </c>
      <c r="U574" s="193" t="s">
        <v>44</v>
      </c>
      <c r="V574" s="427"/>
      <c r="W574" s="193" t="str">
        <f t="shared" si="115"/>
        <v/>
      </c>
      <c r="X574" s="264" t="str">
        <f t="shared" si="116"/>
        <v>OK</v>
      </c>
      <c r="Y574" s="193" t="str">
        <f t="shared" si="117"/>
        <v/>
      </c>
      <c r="Z574" s="193" t="str">
        <f t="shared" si="118"/>
        <v/>
      </c>
      <c r="AA574" s="397" t="str">
        <f t="shared" si="119"/>
        <v/>
      </c>
      <c r="AB574" s="257" t="str">
        <f t="shared" si="120"/>
        <v/>
      </c>
      <c r="AC574" s="257" t="str">
        <f t="shared" si="121"/>
        <v/>
      </c>
      <c r="AD574" s="193" t="str">
        <f t="shared" si="122"/>
        <v>CHECK DATES</v>
      </c>
      <c r="AE574" s="257" t="str">
        <f t="shared" si="123"/>
        <v/>
      </c>
      <c r="AF574" s="286">
        <v>0</v>
      </c>
      <c r="AG574" s="257">
        <f t="shared" si="124"/>
        <v>0</v>
      </c>
      <c r="AH574" s="257" t="str">
        <f t="shared" si="125"/>
        <v/>
      </c>
      <c r="AI574" s="257">
        <f t="shared" si="126"/>
        <v>0</v>
      </c>
    </row>
    <row r="575" spans="1:35" x14ac:dyDescent="0.3">
      <c r="A575" s="287">
        <v>563</v>
      </c>
      <c r="B575" s="156"/>
      <c r="C575" s="150"/>
      <c r="D575" s="152"/>
      <c r="E575" s="150"/>
      <c r="F575" s="150"/>
      <c r="G575" s="152"/>
      <c r="H575" s="154"/>
      <c r="I575" s="155"/>
      <c r="J575" s="159"/>
      <c r="K575" s="159"/>
      <c r="L575" s="337"/>
      <c r="M575" s="343" t="str">
        <f>IF(L575="","",LOOKUP(L575,'Work Programme'!$A$8:$A$207,'Work Programme'!$B$8:$B$207))</f>
        <v/>
      </c>
      <c r="N575" s="150"/>
      <c r="O575" s="151"/>
      <c r="P575" s="254" t="str">
        <f>IF(H575="","",VLOOKUP(H575,'Overview - Financial Statement'!$A$46:$B$60,2,FALSE))</f>
        <v/>
      </c>
      <c r="Q575" s="255" t="str">
        <f t="shared" si="113"/>
        <v/>
      </c>
      <c r="R575" s="153"/>
      <c r="S575" s="153"/>
      <c r="T575" s="238">
        <f t="shared" si="114"/>
        <v>0</v>
      </c>
      <c r="U575" s="193" t="s">
        <v>44</v>
      </c>
      <c r="V575" s="427"/>
      <c r="W575" s="193" t="str">
        <f t="shared" si="115"/>
        <v/>
      </c>
      <c r="X575" s="264" t="str">
        <f t="shared" si="116"/>
        <v>OK</v>
      </c>
      <c r="Y575" s="193" t="str">
        <f t="shared" si="117"/>
        <v/>
      </c>
      <c r="Z575" s="193" t="str">
        <f t="shared" si="118"/>
        <v/>
      </c>
      <c r="AA575" s="397" t="str">
        <f t="shared" si="119"/>
        <v/>
      </c>
      <c r="AB575" s="257" t="str">
        <f t="shared" si="120"/>
        <v/>
      </c>
      <c r="AC575" s="257" t="str">
        <f t="shared" si="121"/>
        <v/>
      </c>
      <c r="AD575" s="193" t="str">
        <f t="shared" si="122"/>
        <v>CHECK DATES</v>
      </c>
      <c r="AE575" s="257" t="str">
        <f t="shared" si="123"/>
        <v/>
      </c>
      <c r="AF575" s="286">
        <v>0</v>
      </c>
      <c r="AG575" s="257">
        <f t="shared" si="124"/>
        <v>0</v>
      </c>
      <c r="AH575" s="257" t="str">
        <f t="shared" si="125"/>
        <v/>
      </c>
      <c r="AI575" s="257">
        <f t="shared" si="126"/>
        <v>0</v>
      </c>
    </row>
    <row r="576" spans="1:35" x14ac:dyDescent="0.3">
      <c r="A576" s="287">
        <v>564</v>
      </c>
      <c r="B576" s="156"/>
      <c r="C576" s="150"/>
      <c r="D576" s="152"/>
      <c r="E576" s="150"/>
      <c r="F576" s="150"/>
      <c r="G576" s="152"/>
      <c r="H576" s="154"/>
      <c r="I576" s="155"/>
      <c r="J576" s="159"/>
      <c r="K576" s="159"/>
      <c r="L576" s="337"/>
      <c r="M576" s="343" t="str">
        <f>IF(L576="","",LOOKUP(L576,'Work Programme'!$A$8:$A$207,'Work Programme'!$B$8:$B$207))</f>
        <v/>
      </c>
      <c r="N576" s="150"/>
      <c r="O576" s="151"/>
      <c r="P576" s="254" t="str">
        <f>IF(H576="","",VLOOKUP(H576,'Overview - Financial Statement'!$A$46:$B$60,2,FALSE))</f>
        <v/>
      </c>
      <c r="Q576" s="255" t="str">
        <f t="shared" si="113"/>
        <v/>
      </c>
      <c r="R576" s="153"/>
      <c r="S576" s="153"/>
      <c r="T576" s="238">
        <f t="shared" si="114"/>
        <v>0</v>
      </c>
      <c r="U576" s="193" t="s">
        <v>44</v>
      </c>
      <c r="V576" s="427"/>
      <c r="W576" s="193" t="str">
        <f t="shared" si="115"/>
        <v/>
      </c>
      <c r="X576" s="264" t="str">
        <f t="shared" si="116"/>
        <v>OK</v>
      </c>
      <c r="Y576" s="193" t="str">
        <f t="shared" si="117"/>
        <v/>
      </c>
      <c r="Z576" s="193" t="str">
        <f t="shared" si="118"/>
        <v/>
      </c>
      <c r="AA576" s="397" t="str">
        <f t="shared" si="119"/>
        <v/>
      </c>
      <c r="AB576" s="257" t="str">
        <f t="shared" si="120"/>
        <v/>
      </c>
      <c r="AC576" s="257" t="str">
        <f t="shared" si="121"/>
        <v/>
      </c>
      <c r="AD576" s="193" t="str">
        <f t="shared" si="122"/>
        <v>CHECK DATES</v>
      </c>
      <c r="AE576" s="257" t="str">
        <f t="shared" si="123"/>
        <v/>
      </c>
      <c r="AF576" s="286">
        <v>0</v>
      </c>
      <c r="AG576" s="257">
        <f t="shared" si="124"/>
        <v>0</v>
      </c>
      <c r="AH576" s="257" t="str">
        <f t="shared" si="125"/>
        <v/>
      </c>
      <c r="AI576" s="257">
        <f t="shared" si="126"/>
        <v>0</v>
      </c>
    </row>
    <row r="577" spans="1:35" x14ac:dyDescent="0.3">
      <c r="A577" s="287">
        <v>565</v>
      </c>
      <c r="B577" s="156"/>
      <c r="C577" s="150"/>
      <c r="D577" s="152"/>
      <c r="E577" s="150"/>
      <c r="F577" s="150"/>
      <c r="G577" s="152"/>
      <c r="H577" s="154"/>
      <c r="I577" s="155"/>
      <c r="J577" s="159"/>
      <c r="K577" s="159"/>
      <c r="L577" s="337"/>
      <c r="M577" s="343" t="str">
        <f>IF(L577="","",LOOKUP(L577,'Work Programme'!$A$8:$A$207,'Work Programme'!$B$8:$B$207))</f>
        <v/>
      </c>
      <c r="N577" s="150"/>
      <c r="O577" s="151"/>
      <c r="P577" s="254" t="str">
        <f>IF(H577="","",VLOOKUP(H577,'Overview - Financial Statement'!$A$46:$B$60,2,FALSE))</f>
        <v/>
      </c>
      <c r="Q577" s="255" t="str">
        <f t="shared" si="113"/>
        <v/>
      </c>
      <c r="R577" s="153"/>
      <c r="S577" s="153"/>
      <c r="T577" s="238">
        <f t="shared" si="114"/>
        <v>0</v>
      </c>
      <c r="U577" s="193" t="s">
        <v>44</v>
      </c>
      <c r="V577" s="427"/>
      <c r="W577" s="193" t="str">
        <f t="shared" si="115"/>
        <v/>
      </c>
      <c r="X577" s="264" t="str">
        <f t="shared" si="116"/>
        <v>OK</v>
      </c>
      <c r="Y577" s="193" t="str">
        <f t="shared" si="117"/>
        <v/>
      </c>
      <c r="Z577" s="193" t="str">
        <f t="shared" si="118"/>
        <v/>
      </c>
      <c r="AA577" s="397" t="str">
        <f t="shared" si="119"/>
        <v/>
      </c>
      <c r="AB577" s="257" t="str">
        <f t="shared" si="120"/>
        <v/>
      </c>
      <c r="AC577" s="257" t="str">
        <f t="shared" si="121"/>
        <v/>
      </c>
      <c r="AD577" s="193" t="str">
        <f t="shared" si="122"/>
        <v>CHECK DATES</v>
      </c>
      <c r="AE577" s="257" t="str">
        <f t="shared" si="123"/>
        <v/>
      </c>
      <c r="AF577" s="286">
        <v>0</v>
      </c>
      <c r="AG577" s="257">
        <f t="shared" si="124"/>
        <v>0</v>
      </c>
      <c r="AH577" s="257" t="str">
        <f t="shared" si="125"/>
        <v/>
      </c>
      <c r="AI577" s="257">
        <f t="shared" si="126"/>
        <v>0</v>
      </c>
    </row>
    <row r="578" spans="1:35" x14ac:dyDescent="0.3">
      <c r="A578" s="287">
        <v>566</v>
      </c>
      <c r="B578" s="156"/>
      <c r="C578" s="150"/>
      <c r="D578" s="152"/>
      <c r="E578" s="150"/>
      <c r="F578" s="150"/>
      <c r="G578" s="152"/>
      <c r="H578" s="154"/>
      <c r="I578" s="155"/>
      <c r="J578" s="159"/>
      <c r="K578" s="159"/>
      <c r="L578" s="337"/>
      <c r="M578" s="343" t="str">
        <f>IF(L578="","",LOOKUP(L578,'Work Programme'!$A$8:$A$207,'Work Programme'!$B$8:$B$207))</f>
        <v/>
      </c>
      <c r="N578" s="150"/>
      <c r="O578" s="151"/>
      <c r="P578" s="254" t="str">
        <f>IF(H578="","",VLOOKUP(H578,'Overview - Financial Statement'!$A$46:$B$60,2,FALSE))</f>
        <v/>
      </c>
      <c r="Q578" s="255" t="str">
        <f t="shared" si="113"/>
        <v/>
      </c>
      <c r="R578" s="153"/>
      <c r="S578" s="153"/>
      <c r="T578" s="238">
        <f t="shared" si="114"/>
        <v>0</v>
      </c>
      <c r="U578" s="193" t="s">
        <v>44</v>
      </c>
      <c r="V578" s="427"/>
      <c r="W578" s="193" t="str">
        <f t="shared" si="115"/>
        <v/>
      </c>
      <c r="X578" s="264" t="str">
        <f t="shared" si="116"/>
        <v>OK</v>
      </c>
      <c r="Y578" s="193" t="str">
        <f t="shared" si="117"/>
        <v/>
      </c>
      <c r="Z578" s="193" t="str">
        <f t="shared" si="118"/>
        <v/>
      </c>
      <c r="AA578" s="397" t="str">
        <f t="shared" si="119"/>
        <v/>
      </c>
      <c r="AB578" s="257" t="str">
        <f t="shared" si="120"/>
        <v/>
      </c>
      <c r="AC578" s="257" t="str">
        <f t="shared" si="121"/>
        <v/>
      </c>
      <c r="AD578" s="193" t="str">
        <f t="shared" si="122"/>
        <v>CHECK DATES</v>
      </c>
      <c r="AE578" s="257" t="str">
        <f t="shared" si="123"/>
        <v/>
      </c>
      <c r="AF578" s="286">
        <v>0</v>
      </c>
      <c r="AG578" s="257">
        <f t="shared" si="124"/>
        <v>0</v>
      </c>
      <c r="AH578" s="257" t="str">
        <f t="shared" si="125"/>
        <v/>
      </c>
      <c r="AI578" s="257">
        <f t="shared" si="126"/>
        <v>0</v>
      </c>
    </row>
    <row r="579" spans="1:35" x14ac:dyDescent="0.3">
      <c r="A579" s="287">
        <v>567</v>
      </c>
      <c r="B579" s="156"/>
      <c r="C579" s="150"/>
      <c r="D579" s="152"/>
      <c r="E579" s="150"/>
      <c r="F579" s="150"/>
      <c r="G579" s="152"/>
      <c r="H579" s="154"/>
      <c r="I579" s="155"/>
      <c r="J579" s="159"/>
      <c r="K579" s="159"/>
      <c r="L579" s="337"/>
      <c r="M579" s="343" t="str">
        <f>IF(L579="","",LOOKUP(L579,'Work Programme'!$A$8:$A$207,'Work Programme'!$B$8:$B$207))</f>
        <v/>
      </c>
      <c r="N579" s="150"/>
      <c r="O579" s="151"/>
      <c r="P579" s="254" t="str">
        <f>IF(H579="","",VLOOKUP(H579,'Overview - Financial Statement'!$A$46:$B$60,2,FALSE))</f>
        <v/>
      </c>
      <c r="Q579" s="255" t="str">
        <f t="shared" si="113"/>
        <v/>
      </c>
      <c r="R579" s="153"/>
      <c r="S579" s="153"/>
      <c r="T579" s="238">
        <f t="shared" si="114"/>
        <v>0</v>
      </c>
      <c r="U579" s="193" t="s">
        <v>44</v>
      </c>
      <c r="V579" s="427"/>
      <c r="W579" s="193" t="str">
        <f t="shared" si="115"/>
        <v/>
      </c>
      <c r="X579" s="264" t="str">
        <f t="shared" si="116"/>
        <v>OK</v>
      </c>
      <c r="Y579" s="193" t="str">
        <f t="shared" si="117"/>
        <v/>
      </c>
      <c r="Z579" s="193" t="str">
        <f t="shared" si="118"/>
        <v/>
      </c>
      <c r="AA579" s="397" t="str">
        <f t="shared" si="119"/>
        <v/>
      </c>
      <c r="AB579" s="257" t="str">
        <f t="shared" si="120"/>
        <v/>
      </c>
      <c r="AC579" s="257" t="str">
        <f t="shared" si="121"/>
        <v/>
      </c>
      <c r="AD579" s="193" t="str">
        <f t="shared" si="122"/>
        <v>CHECK DATES</v>
      </c>
      <c r="AE579" s="257" t="str">
        <f t="shared" si="123"/>
        <v/>
      </c>
      <c r="AF579" s="286">
        <v>0</v>
      </c>
      <c r="AG579" s="257">
        <f t="shared" si="124"/>
        <v>0</v>
      </c>
      <c r="AH579" s="257" t="str">
        <f t="shared" si="125"/>
        <v/>
      </c>
      <c r="AI579" s="257">
        <f t="shared" si="126"/>
        <v>0</v>
      </c>
    </row>
    <row r="580" spans="1:35" x14ac:dyDescent="0.3">
      <c r="A580" s="287">
        <v>568</v>
      </c>
      <c r="B580" s="156"/>
      <c r="C580" s="150"/>
      <c r="D580" s="152"/>
      <c r="E580" s="150"/>
      <c r="F580" s="150"/>
      <c r="G580" s="152"/>
      <c r="H580" s="154"/>
      <c r="I580" s="155"/>
      <c r="J580" s="159"/>
      <c r="K580" s="159"/>
      <c r="L580" s="337"/>
      <c r="M580" s="343" t="str">
        <f>IF(L580="","",LOOKUP(L580,'Work Programme'!$A$8:$A$207,'Work Programme'!$B$8:$B$207))</f>
        <v/>
      </c>
      <c r="N580" s="150"/>
      <c r="O580" s="151"/>
      <c r="P580" s="254" t="str">
        <f>IF(H580="","",VLOOKUP(H580,'Overview - Financial Statement'!$A$46:$B$60,2,FALSE))</f>
        <v/>
      </c>
      <c r="Q580" s="255" t="str">
        <f t="shared" si="113"/>
        <v/>
      </c>
      <c r="R580" s="153"/>
      <c r="S580" s="153"/>
      <c r="T580" s="238">
        <f t="shared" si="114"/>
        <v>0</v>
      </c>
      <c r="U580" s="193" t="s">
        <v>44</v>
      </c>
      <c r="V580" s="427"/>
      <c r="W580" s="193" t="str">
        <f t="shared" si="115"/>
        <v/>
      </c>
      <c r="X580" s="264" t="str">
        <f t="shared" si="116"/>
        <v>OK</v>
      </c>
      <c r="Y580" s="193" t="str">
        <f t="shared" si="117"/>
        <v/>
      </c>
      <c r="Z580" s="193" t="str">
        <f t="shared" si="118"/>
        <v/>
      </c>
      <c r="AA580" s="397" t="str">
        <f t="shared" si="119"/>
        <v/>
      </c>
      <c r="AB580" s="257" t="str">
        <f t="shared" si="120"/>
        <v/>
      </c>
      <c r="AC580" s="257" t="str">
        <f t="shared" si="121"/>
        <v/>
      </c>
      <c r="AD580" s="193" t="str">
        <f t="shared" si="122"/>
        <v>CHECK DATES</v>
      </c>
      <c r="AE580" s="257" t="str">
        <f t="shared" si="123"/>
        <v/>
      </c>
      <c r="AF580" s="286">
        <v>0</v>
      </c>
      <c r="AG580" s="257">
        <f t="shared" si="124"/>
        <v>0</v>
      </c>
      <c r="AH580" s="257" t="str">
        <f t="shared" si="125"/>
        <v/>
      </c>
      <c r="AI580" s="257">
        <f t="shared" si="126"/>
        <v>0</v>
      </c>
    </row>
    <row r="581" spans="1:35" x14ac:dyDescent="0.3">
      <c r="A581" s="287">
        <v>569</v>
      </c>
      <c r="B581" s="156"/>
      <c r="C581" s="150"/>
      <c r="D581" s="152"/>
      <c r="E581" s="150"/>
      <c r="F581" s="150"/>
      <c r="G581" s="152"/>
      <c r="H581" s="154"/>
      <c r="I581" s="155"/>
      <c r="J581" s="159"/>
      <c r="K581" s="159"/>
      <c r="L581" s="337"/>
      <c r="M581" s="343" t="str">
        <f>IF(L581="","",LOOKUP(L581,'Work Programme'!$A$8:$A$207,'Work Programme'!$B$8:$B$207))</f>
        <v/>
      </c>
      <c r="N581" s="150"/>
      <c r="O581" s="151"/>
      <c r="P581" s="254" t="str">
        <f>IF(H581="","",VLOOKUP(H581,'Overview - Financial Statement'!$A$46:$B$60,2,FALSE))</f>
        <v/>
      </c>
      <c r="Q581" s="255" t="str">
        <f t="shared" si="113"/>
        <v/>
      </c>
      <c r="R581" s="153"/>
      <c r="S581" s="153"/>
      <c r="T581" s="238">
        <f t="shared" si="114"/>
        <v>0</v>
      </c>
      <c r="U581" s="193" t="s">
        <v>44</v>
      </c>
      <c r="V581" s="427"/>
      <c r="W581" s="193" t="str">
        <f t="shared" si="115"/>
        <v/>
      </c>
      <c r="X581" s="264" t="str">
        <f t="shared" si="116"/>
        <v>OK</v>
      </c>
      <c r="Y581" s="193" t="str">
        <f t="shared" si="117"/>
        <v/>
      </c>
      <c r="Z581" s="193" t="str">
        <f t="shared" si="118"/>
        <v/>
      </c>
      <c r="AA581" s="397" t="str">
        <f t="shared" si="119"/>
        <v/>
      </c>
      <c r="AB581" s="257" t="str">
        <f t="shared" si="120"/>
        <v/>
      </c>
      <c r="AC581" s="257" t="str">
        <f t="shared" si="121"/>
        <v/>
      </c>
      <c r="AD581" s="193" t="str">
        <f t="shared" si="122"/>
        <v>CHECK DATES</v>
      </c>
      <c r="AE581" s="257" t="str">
        <f t="shared" si="123"/>
        <v/>
      </c>
      <c r="AF581" s="286">
        <v>0</v>
      </c>
      <c r="AG581" s="257">
        <f t="shared" si="124"/>
        <v>0</v>
      </c>
      <c r="AH581" s="257" t="str">
        <f t="shared" si="125"/>
        <v/>
      </c>
      <c r="AI581" s="257">
        <f t="shared" si="126"/>
        <v>0</v>
      </c>
    </row>
    <row r="582" spans="1:35" x14ac:dyDescent="0.3">
      <c r="A582" s="287">
        <v>570</v>
      </c>
      <c r="B582" s="156"/>
      <c r="C582" s="150"/>
      <c r="D582" s="152"/>
      <c r="E582" s="150"/>
      <c r="F582" s="150"/>
      <c r="G582" s="152"/>
      <c r="H582" s="154"/>
      <c r="I582" s="155"/>
      <c r="J582" s="159"/>
      <c r="K582" s="159"/>
      <c r="L582" s="337"/>
      <c r="M582" s="343" t="str">
        <f>IF(L582="","",LOOKUP(L582,'Work Programme'!$A$8:$A$207,'Work Programme'!$B$8:$B$207))</f>
        <v/>
      </c>
      <c r="N582" s="150"/>
      <c r="O582" s="151"/>
      <c r="P582" s="254" t="str">
        <f>IF(H582="","",VLOOKUP(H582,'Overview - Financial Statement'!$A$46:$B$60,2,FALSE))</f>
        <v/>
      </c>
      <c r="Q582" s="255" t="str">
        <f t="shared" si="113"/>
        <v/>
      </c>
      <c r="R582" s="153"/>
      <c r="S582" s="153"/>
      <c r="T582" s="238">
        <f t="shared" si="114"/>
        <v>0</v>
      </c>
      <c r="U582" s="193" t="s">
        <v>44</v>
      </c>
      <c r="V582" s="427"/>
      <c r="W582" s="193" t="str">
        <f t="shared" si="115"/>
        <v/>
      </c>
      <c r="X582" s="264" t="str">
        <f t="shared" si="116"/>
        <v>OK</v>
      </c>
      <c r="Y582" s="193" t="str">
        <f t="shared" si="117"/>
        <v/>
      </c>
      <c r="Z582" s="193" t="str">
        <f t="shared" si="118"/>
        <v/>
      </c>
      <c r="AA582" s="397" t="str">
        <f t="shared" si="119"/>
        <v/>
      </c>
      <c r="AB582" s="257" t="str">
        <f t="shared" si="120"/>
        <v/>
      </c>
      <c r="AC582" s="257" t="str">
        <f t="shared" si="121"/>
        <v/>
      </c>
      <c r="AD582" s="193" t="str">
        <f t="shared" si="122"/>
        <v>CHECK DATES</v>
      </c>
      <c r="AE582" s="257" t="str">
        <f t="shared" si="123"/>
        <v/>
      </c>
      <c r="AF582" s="286">
        <v>0</v>
      </c>
      <c r="AG582" s="257">
        <f t="shared" si="124"/>
        <v>0</v>
      </c>
      <c r="AH582" s="257" t="str">
        <f t="shared" si="125"/>
        <v/>
      </c>
      <c r="AI582" s="257">
        <f t="shared" si="126"/>
        <v>0</v>
      </c>
    </row>
    <row r="583" spans="1:35" x14ac:dyDescent="0.3">
      <c r="A583" s="287">
        <v>571</v>
      </c>
      <c r="B583" s="156"/>
      <c r="C583" s="150"/>
      <c r="D583" s="152"/>
      <c r="E583" s="150"/>
      <c r="F583" s="150"/>
      <c r="G583" s="152"/>
      <c r="H583" s="154"/>
      <c r="I583" s="155"/>
      <c r="J583" s="159"/>
      <c r="K583" s="159"/>
      <c r="L583" s="337"/>
      <c r="M583" s="343" t="str">
        <f>IF(L583="","",LOOKUP(L583,'Work Programme'!$A$8:$A$207,'Work Programme'!$B$8:$B$207))</f>
        <v/>
      </c>
      <c r="N583" s="150"/>
      <c r="O583" s="151"/>
      <c r="P583" s="254" t="str">
        <f>IF(H583="","",VLOOKUP(H583,'Overview - Financial Statement'!$A$46:$B$60,2,FALSE))</f>
        <v/>
      </c>
      <c r="Q583" s="255" t="str">
        <f t="shared" si="113"/>
        <v/>
      </c>
      <c r="R583" s="153"/>
      <c r="S583" s="153"/>
      <c r="T583" s="238">
        <f t="shared" si="114"/>
        <v>0</v>
      </c>
      <c r="U583" s="193" t="s">
        <v>44</v>
      </c>
      <c r="V583" s="427"/>
      <c r="W583" s="193" t="str">
        <f t="shared" si="115"/>
        <v/>
      </c>
      <c r="X583" s="264" t="str">
        <f t="shared" si="116"/>
        <v>OK</v>
      </c>
      <c r="Y583" s="193" t="str">
        <f t="shared" si="117"/>
        <v/>
      </c>
      <c r="Z583" s="193" t="str">
        <f t="shared" si="118"/>
        <v/>
      </c>
      <c r="AA583" s="397" t="str">
        <f t="shared" si="119"/>
        <v/>
      </c>
      <c r="AB583" s="257" t="str">
        <f t="shared" si="120"/>
        <v/>
      </c>
      <c r="AC583" s="257" t="str">
        <f t="shared" si="121"/>
        <v/>
      </c>
      <c r="AD583" s="193" t="str">
        <f t="shared" si="122"/>
        <v>CHECK DATES</v>
      </c>
      <c r="AE583" s="257" t="str">
        <f t="shared" si="123"/>
        <v/>
      </c>
      <c r="AF583" s="286">
        <v>0</v>
      </c>
      <c r="AG583" s="257">
        <f t="shared" si="124"/>
        <v>0</v>
      </c>
      <c r="AH583" s="257" t="str">
        <f t="shared" si="125"/>
        <v/>
      </c>
      <c r="AI583" s="257">
        <f t="shared" si="126"/>
        <v>0</v>
      </c>
    </row>
    <row r="584" spans="1:35" x14ac:dyDescent="0.3">
      <c r="A584" s="287">
        <v>572</v>
      </c>
      <c r="B584" s="156"/>
      <c r="C584" s="150"/>
      <c r="D584" s="152"/>
      <c r="E584" s="150"/>
      <c r="F584" s="150"/>
      <c r="G584" s="152"/>
      <c r="H584" s="154"/>
      <c r="I584" s="155"/>
      <c r="J584" s="159"/>
      <c r="K584" s="159"/>
      <c r="L584" s="337"/>
      <c r="M584" s="343" t="str">
        <f>IF(L584="","",LOOKUP(L584,'Work Programme'!$A$8:$A$207,'Work Programme'!$B$8:$B$207))</f>
        <v/>
      </c>
      <c r="N584" s="150"/>
      <c r="O584" s="151"/>
      <c r="P584" s="254" t="str">
        <f>IF(H584="","",VLOOKUP(H584,'Overview - Financial Statement'!$A$46:$B$60,2,FALSE))</f>
        <v/>
      </c>
      <c r="Q584" s="255" t="str">
        <f t="shared" si="113"/>
        <v/>
      </c>
      <c r="R584" s="153"/>
      <c r="S584" s="153"/>
      <c r="T584" s="238">
        <f t="shared" si="114"/>
        <v>0</v>
      </c>
      <c r="U584" s="193" t="s">
        <v>44</v>
      </c>
      <c r="V584" s="427"/>
      <c r="W584" s="193" t="str">
        <f t="shared" si="115"/>
        <v/>
      </c>
      <c r="X584" s="264" t="str">
        <f t="shared" si="116"/>
        <v>OK</v>
      </c>
      <c r="Y584" s="193" t="str">
        <f t="shared" si="117"/>
        <v/>
      </c>
      <c r="Z584" s="193" t="str">
        <f t="shared" si="118"/>
        <v/>
      </c>
      <c r="AA584" s="397" t="str">
        <f t="shared" si="119"/>
        <v/>
      </c>
      <c r="AB584" s="257" t="str">
        <f t="shared" si="120"/>
        <v/>
      </c>
      <c r="AC584" s="257" t="str">
        <f t="shared" si="121"/>
        <v/>
      </c>
      <c r="AD584" s="193" t="str">
        <f t="shared" si="122"/>
        <v>CHECK DATES</v>
      </c>
      <c r="AE584" s="257" t="str">
        <f t="shared" si="123"/>
        <v/>
      </c>
      <c r="AF584" s="286">
        <v>0</v>
      </c>
      <c r="AG584" s="257">
        <f t="shared" si="124"/>
        <v>0</v>
      </c>
      <c r="AH584" s="257" t="str">
        <f t="shared" si="125"/>
        <v/>
      </c>
      <c r="AI584" s="257">
        <f t="shared" si="126"/>
        <v>0</v>
      </c>
    </row>
    <row r="585" spans="1:35" x14ac:dyDescent="0.3">
      <c r="A585" s="287">
        <v>573</v>
      </c>
      <c r="B585" s="156"/>
      <c r="C585" s="150"/>
      <c r="D585" s="152"/>
      <c r="E585" s="150"/>
      <c r="F585" s="150"/>
      <c r="G585" s="152"/>
      <c r="H585" s="154"/>
      <c r="I585" s="155"/>
      <c r="J585" s="159"/>
      <c r="K585" s="159"/>
      <c r="L585" s="337"/>
      <c r="M585" s="343" t="str">
        <f>IF(L585="","",LOOKUP(L585,'Work Programme'!$A$8:$A$207,'Work Programme'!$B$8:$B$207))</f>
        <v/>
      </c>
      <c r="N585" s="150"/>
      <c r="O585" s="151"/>
      <c r="P585" s="254" t="str">
        <f>IF(H585="","",VLOOKUP(H585,'Overview - Financial Statement'!$A$46:$B$60,2,FALSE))</f>
        <v/>
      </c>
      <c r="Q585" s="255" t="str">
        <f t="shared" si="113"/>
        <v/>
      </c>
      <c r="R585" s="153"/>
      <c r="S585" s="153"/>
      <c r="T585" s="238">
        <f t="shared" si="114"/>
        <v>0</v>
      </c>
      <c r="U585" s="193" t="s">
        <v>44</v>
      </c>
      <c r="V585" s="427"/>
      <c r="W585" s="193" t="str">
        <f t="shared" si="115"/>
        <v/>
      </c>
      <c r="X585" s="264" t="str">
        <f t="shared" si="116"/>
        <v>OK</v>
      </c>
      <c r="Y585" s="193" t="str">
        <f t="shared" si="117"/>
        <v/>
      </c>
      <c r="Z585" s="193" t="str">
        <f t="shared" si="118"/>
        <v/>
      </c>
      <c r="AA585" s="397" t="str">
        <f t="shared" si="119"/>
        <v/>
      </c>
      <c r="AB585" s="257" t="str">
        <f t="shared" si="120"/>
        <v/>
      </c>
      <c r="AC585" s="257" t="str">
        <f t="shared" si="121"/>
        <v/>
      </c>
      <c r="AD585" s="193" t="str">
        <f t="shared" si="122"/>
        <v>CHECK DATES</v>
      </c>
      <c r="AE585" s="257" t="str">
        <f t="shared" si="123"/>
        <v/>
      </c>
      <c r="AF585" s="286">
        <v>0</v>
      </c>
      <c r="AG585" s="257">
        <f t="shared" si="124"/>
        <v>0</v>
      </c>
      <c r="AH585" s="257" t="str">
        <f t="shared" si="125"/>
        <v/>
      </c>
      <c r="AI585" s="257">
        <f t="shared" si="126"/>
        <v>0</v>
      </c>
    </row>
    <row r="586" spans="1:35" x14ac:dyDescent="0.3">
      <c r="A586" s="287">
        <v>574</v>
      </c>
      <c r="B586" s="156"/>
      <c r="C586" s="150"/>
      <c r="D586" s="152"/>
      <c r="E586" s="150"/>
      <c r="F586" s="150"/>
      <c r="G586" s="152"/>
      <c r="H586" s="154"/>
      <c r="I586" s="155"/>
      <c r="J586" s="159"/>
      <c r="K586" s="159"/>
      <c r="L586" s="337"/>
      <c r="M586" s="343" t="str">
        <f>IF(L586="","",LOOKUP(L586,'Work Programme'!$A$8:$A$207,'Work Programme'!$B$8:$B$207))</f>
        <v/>
      </c>
      <c r="N586" s="150"/>
      <c r="O586" s="151"/>
      <c r="P586" s="254" t="str">
        <f>IF(H586="","",VLOOKUP(H586,'Overview - Financial Statement'!$A$46:$B$60,2,FALSE))</f>
        <v/>
      </c>
      <c r="Q586" s="255" t="str">
        <f t="shared" si="113"/>
        <v/>
      </c>
      <c r="R586" s="153"/>
      <c r="S586" s="153"/>
      <c r="T586" s="238">
        <f t="shared" si="114"/>
        <v>0</v>
      </c>
      <c r="U586" s="193" t="s">
        <v>44</v>
      </c>
      <c r="V586" s="427"/>
      <c r="W586" s="193" t="str">
        <f t="shared" si="115"/>
        <v/>
      </c>
      <c r="X586" s="264" t="str">
        <f t="shared" si="116"/>
        <v>OK</v>
      </c>
      <c r="Y586" s="193" t="str">
        <f t="shared" si="117"/>
        <v/>
      </c>
      <c r="Z586" s="193" t="str">
        <f t="shared" si="118"/>
        <v/>
      </c>
      <c r="AA586" s="397" t="str">
        <f t="shared" si="119"/>
        <v/>
      </c>
      <c r="AB586" s="257" t="str">
        <f t="shared" si="120"/>
        <v/>
      </c>
      <c r="AC586" s="257" t="str">
        <f t="shared" si="121"/>
        <v/>
      </c>
      <c r="AD586" s="193" t="str">
        <f t="shared" si="122"/>
        <v>CHECK DATES</v>
      </c>
      <c r="AE586" s="257" t="str">
        <f t="shared" si="123"/>
        <v/>
      </c>
      <c r="AF586" s="286">
        <v>0</v>
      </c>
      <c r="AG586" s="257">
        <f t="shared" si="124"/>
        <v>0</v>
      </c>
      <c r="AH586" s="257" t="str">
        <f t="shared" si="125"/>
        <v/>
      </c>
      <c r="AI586" s="257">
        <f t="shared" si="126"/>
        <v>0</v>
      </c>
    </row>
    <row r="587" spans="1:35" x14ac:dyDescent="0.3">
      <c r="A587" s="287">
        <v>575</v>
      </c>
      <c r="B587" s="156"/>
      <c r="C587" s="150"/>
      <c r="D587" s="152"/>
      <c r="E587" s="150"/>
      <c r="F587" s="150"/>
      <c r="G587" s="152"/>
      <c r="H587" s="154"/>
      <c r="I587" s="155"/>
      <c r="J587" s="159"/>
      <c r="K587" s="159"/>
      <c r="L587" s="337"/>
      <c r="M587" s="343" t="str">
        <f>IF(L587="","",LOOKUP(L587,'Work Programme'!$A$8:$A$207,'Work Programme'!$B$8:$B$207))</f>
        <v/>
      </c>
      <c r="N587" s="150"/>
      <c r="O587" s="151"/>
      <c r="P587" s="254" t="str">
        <f>IF(H587="","",VLOOKUP(H587,'Overview - Financial Statement'!$A$46:$B$60,2,FALSE))</f>
        <v/>
      </c>
      <c r="Q587" s="255" t="str">
        <f t="shared" si="113"/>
        <v/>
      </c>
      <c r="R587" s="153"/>
      <c r="S587" s="153"/>
      <c r="T587" s="238">
        <f t="shared" si="114"/>
        <v>0</v>
      </c>
      <c r="U587" s="193" t="s">
        <v>44</v>
      </c>
      <c r="V587" s="427"/>
      <c r="W587" s="193" t="str">
        <f t="shared" si="115"/>
        <v/>
      </c>
      <c r="X587" s="264" t="str">
        <f t="shared" si="116"/>
        <v>OK</v>
      </c>
      <c r="Y587" s="193" t="str">
        <f t="shared" si="117"/>
        <v/>
      </c>
      <c r="Z587" s="193" t="str">
        <f t="shared" si="118"/>
        <v/>
      </c>
      <c r="AA587" s="397" t="str">
        <f t="shared" si="119"/>
        <v/>
      </c>
      <c r="AB587" s="257" t="str">
        <f t="shared" si="120"/>
        <v/>
      </c>
      <c r="AC587" s="257" t="str">
        <f t="shared" si="121"/>
        <v/>
      </c>
      <c r="AD587" s="193" t="str">
        <f t="shared" si="122"/>
        <v>CHECK DATES</v>
      </c>
      <c r="AE587" s="257" t="str">
        <f t="shared" si="123"/>
        <v/>
      </c>
      <c r="AF587" s="286">
        <v>0</v>
      </c>
      <c r="AG587" s="257">
        <f t="shared" si="124"/>
        <v>0</v>
      </c>
      <c r="AH587" s="257" t="str">
        <f t="shared" si="125"/>
        <v/>
      </c>
      <c r="AI587" s="257">
        <f t="shared" si="126"/>
        <v>0</v>
      </c>
    </row>
    <row r="588" spans="1:35" x14ac:dyDescent="0.3">
      <c r="A588" s="287">
        <v>576</v>
      </c>
      <c r="B588" s="156"/>
      <c r="C588" s="150"/>
      <c r="D588" s="152"/>
      <c r="E588" s="150"/>
      <c r="F588" s="150"/>
      <c r="G588" s="152"/>
      <c r="H588" s="154"/>
      <c r="I588" s="155"/>
      <c r="J588" s="159"/>
      <c r="K588" s="159"/>
      <c r="L588" s="337"/>
      <c r="M588" s="343" t="str">
        <f>IF(L588="","",LOOKUP(L588,'Work Programme'!$A$8:$A$207,'Work Programme'!$B$8:$B$207))</f>
        <v/>
      </c>
      <c r="N588" s="150"/>
      <c r="O588" s="151"/>
      <c r="P588" s="254" t="str">
        <f>IF(H588="","",VLOOKUP(H588,'Overview - Financial Statement'!$A$46:$B$60,2,FALSE))</f>
        <v/>
      </c>
      <c r="Q588" s="255" t="str">
        <f t="shared" si="113"/>
        <v/>
      </c>
      <c r="R588" s="153"/>
      <c r="S588" s="153"/>
      <c r="T588" s="238">
        <f t="shared" si="114"/>
        <v>0</v>
      </c>
      <c r="U588" s="193" t="s">
        <v>44</v>
      </c>
      <c r="V588" s="427"/>
      <c r="W588" s="193" t="str">
        <f t="shared" si="115"/>
        <v/>
      </c>
      <c r="X588" s="264" t="str">
        <f t="shared" si="116"/>
        <v>OK</v>
      </c>
      <c r="Y588" s="193" t="str">
        <f t="shared" si="117"/>
        <v/>
      </c>
      <c r="Z588" s="193" t="str">
        <f t="shared" si="118"/>
        <v/>
      </c>
      <c r="AA588" s="397" t="str">
        <f t="shared" si="119"/>
        <v/>
      </c>
      <c r="AB588" s="257" t="str">
        <f t="shared" si="120"/>
        <v/>
      </c>
      <c r="AC588" s="257" t="str">
        <f t="shared" si="121"/>
        <v/>
      </c>
      <c r="AD588" s="193" t="str">
        <f t="shared" si="122"/>
        <v>CHECK DATES</v>
      </c>
      <c r="AE588" s="257" t="str">
        <f t="shared" si="123"/>
        <v/>
      </c>
      <c r="AF588" s="286">
        <v>0</v>
      </c>
      <c r="AG588" s="257">
        <f t="shared" si="124"/>
        <v>0</v>
      </c>
      <c r="AH588" s="257" t="str">
        <f t="shared" si="125"/>
        <v/>
      </c>
      <c r="AI588" s="257">
        <f t="shared" si="126"/>
        <v>0</v>
      </c>
    </row>
    <row r="589" spans="1:35" x14ac:dyDescent="0.3">
      <c r="A589" s="287">
        <v>577</v>
      </c>
      <c r="B589" s="156"/>
      <c r="C589" s="150"/>
      <c r="D589" s="152"/>
      <c r="E589" s="150"/>
      <c r="F589" s="150"/>
      <c r="G589" s="152"/>
      <c r="H589" s="154"/>
      <c r="I589" s="155"/>
      <c r="J589" s="159"/>
      <c r="K589" s="159"/>
      <c r="L589" s="337"/>
      <c r="M589" s="343" t="str">
        <f>IF(L589="","",LOOKUP(L589,'Work Programme'!$A$8:$A$207,'Work Programme'!$B$8:$B$207))</f>
        <v/>
      </c>
      <c r="N589" s="150"/>
      <c r="O589" s="151"/>
      <c r="P589" s="254" t="str">
        <f>IF(H589="","",VLOOKUP(H589,'Overview - Financial Statement'!$A$46:$B$60,2,FALSE))</f>
        <v/>
      </c>
      <c r="Q589" s="255" t="str">
        <f t="shared" ref="Q589:Q652" si="127">IF(P589="","",I589/P589)</f>
        <v/>
      </c>
      <c r="R589" s="153"/>
      <c r="S589" s="153"/>
      <c r="T589" s="238">
        <f t="shared" si="114"/>
        <v>0</v>
      </c>
      <c r="U589" s="193" t="s">
        <v>44</v>
      </c>
      <c r="V589" s="427"/>
      <c r="W589" s="193" t="str">
        <f t="shared" si="115"/>
        <v/>
      </c>
      <c r="X589" s="264" t="str">
        <f t="shared" si="116"/>
        <v>OK</v>
      </c>
      <c r="Y589" s="193" t="str">
        <f t="shared" si="117"/>
        <v/>
      </c>
      <c r="Z589" s="193" t="str">
        <f t="shared" si="118"/>
        <v/>
      </c>
      <c r="AA589" s="397" t="str">
        <f t="shared" si="119"/>
        <v/>
      </c>
      <c r="AB589" s="257" t="str">
        <f t="shared" si="120"/>
        <v/>
      </c>
      <c r="AC589" s="257" t="str">
        <f t="shared" si="121"/>
        <v/>
      </c>
      <c r="AD589" s="193" t="str">
        <f t="shared" si="122"/>
        <v>CHECK DATES</v>
      </c>
      <c r="AE589" s="257" t="str">
        <f t="shared" si="123"/>
        <v/>
      </c>
      <c r="AF589" s="286">
        <v>0</v>
      </c>
      <c r="AG589" s="257">
        <f t="shared" si="124"/>
        <v>0</v>
      </c>
      <c r="AH589" s="257" t="str">
        <f t="shared" si="125"/>
        <v/>
      </c>
      <c r="AI589" s="257">
        <f t="shared" si="126"/>
        <v>0</v>
      </c>
    </row>
    <row r="590" spans="1:35" x14ac:dyDescent="0.3">
      <c r="A590" s="287">
        <v>578</v>
      </c>
      <c r="B590" s="156"/>
      <c r="C590" s="150"/>
      <c r="D590" s="152"/>
      <c r="E590" s="150"/>
      <c r="F590" s="150"/>
      <c r="G590" s="152"/>
      <c r="H590" s="154"/>
      <c r="I590" s="155"/>
      <c r="J590" s="159"/>
      <c r="K590" s="159"/>
      <c r="L590" s="337"/>
      <c r="M590" s="343" t="str">
        <f>IF(L590="","",LOOKUP(L590,'Work Programme'!$A$8:$A$207,'Work Programme'!$B$8:$B$207))</f>
        <v/>
      </c>
      <c r="N590" s="150"/>
      <c r="O590" s="151"/>
      <c r="P590" s="254" t="str">
        <f>IF(H590="","",VLOOKUP(H590,'Overview - Financial Statement'!$A$46:$B$60,2,FALSE))</f>
        <v/>
      </c>
      <c r="Q590" s="255" t="str">
        <f t="shared" si="127"/>
        <v/>
      </c>
      <c r="R590" s="153"/>
      <c r="S590" s="153"/>
      <c r="T590" s="238">
        <f t="shared" si="114"/>
        <v>0</v>
      </c>
      <c r="U590" s="193" t="s">
        <v>44</v>
      </c>
      <c r="V590" s="427"/>
      <c r="W590" s="193" t="str">
        <f t="shared" si="115"/>
        <v/>
      </c>
      <c r="X590" s="264" t="str">
        <f t="shared" si="116"/>
        <v>OK</v>
      </c>
      <c r="Y590" s="193" t="str">
        <f t="shared" si="117"/>
        <v/>
      </c>
      <c r="Z590" s="193" t="str">
        <f t="shared" si="118"/>
        <v/>
      </c>
      <c r="AA590" s="397" t="str">
        <f t="shared" si="119"/>
        <v/>
      </c>
      <c r="AB590" s="257" t="str">
        <f t="shared" si="120"/>
        <v/>
      </c>
      <c r="AC590" s="257" t="str">
        <f t="shared" si="121"/>
        <v/>
      </c>
      <c r="AD590" s="193" t="str">
        <f t="shared" si="122"/>
        <v>CHECK DATES</v>
      </c>
      <c r="AE590" s="257" t="str">
        <f t="shared" si="123"/>
        <v/>
      </c>
      <c r="AF590" s="286">
        <v>0</v>
      </c>
      <c r="AG590" s="257">
        <f t="shared" si="124"/>
        <v>0</v>
      </c>
      <c r="AH590" s="257" t="str">
        <f t="shared" si="125"/>
        <v/>
      </c>
      <c r="AI590" s="257">
        <f t="shared" si="126"/>
        <v>0</v>
      </c>
    </row>
    <row r="591" spans="1:35" x14ac:dyDescent="0.3">
      <c r="A591" s="287">
        <v>579</v>
      </c>
      <c r="B591" s="156"/>
      <c r="C591" s="150"/>
      <c r="D591" s="152"/>
      <c r="E591" s="150"/>
      <c r="F591" s="150"/>
      <c r="G591" s="152"/>
      <c r="H591" s="154"/>
      <c r="I591" s="155"/>
      <c r="J591" s="159"/>
      <c r="K591" s="159"/>
      <c r="L591" s="337"/>
      <c r="M591" s="343" t="str">
        <f>IF(L591="","",LOOKUP(L591,'Work Programme'!$A$8:$A$207,'Work Programme'!$B$8:$B$207))</f>
        <v/>
      </c>
      <c r="N591" s="150"/>
      <c r="O591" s="151"/>
      <c r="P591" s="254" t="str">
        <f>IF(H591="","",VLOOKUP(H591,'Overview - Financial Statement'!$A$46:$B$60,2,FALSE))</f>
        <v/>
      </c>
      <c r="Q591" s="255" t="str">
        <f t="shared" si="127"/>
        <v/>
      </c>
      <c r="R591" s="153"/>
      <c r="S591" s="153"/>
      <c r="T591" s="238">
        <f t="shared" ref="T591:T654" si="128">IF(R591="YES",Q591,0)</f>
        <v>0</v>
      </c>
      <c r="U591" s="193" t="s">
        <v>44</v>
      </c>
      <c r="V591" s="427"/>
      <c r="W591" s="193" t="str">
        <f t="shared" si="115"/>
        <v/>
      </c>
      <c r="X591" s="264" t="str">
        <f t="shared" si="116"/>
        <v>OK</v>
      </c>
      <c r="Y591" s="193" t="str">
        <f t="shared" si="117"/>
        <v/>
      </c>
      <c r="Z591" s="193" t="str">
        <f t="shared" si="118"/>
        <v/>
      </c>
      <c r="AA591" s="397" t="str">
        <f t="shared" si="119"/>
        <v/>
      </c>
      <c r="AB591" s="257" t="str">
        <f t="shared" si="120"/>
        <v/>
      </c>
      <c r="AC591" s="257" t="str">
        <f t="shared" si="121"/>
        <v/>
      </c>
      <c r="AD591" s="193" t="str">
        <f t="shared" si="122"/>
        <v>CHECK DATES</v>
      </c>
      <c r="AE591" s="257" t="str">
        <f t="shared" si="123"/>
        <v/>
      </c>
      <c r="AF591" s="286">
        <v>0</v>
      </c>
      <c r="AG591" s="257">
        <f t="shared" si="124"/>
        <v>0</v>
      </c>
      <c r="AH591" s="257" t="str">
        <f t="shared" si="125"/>
        <v/>
      </c>
      <c r="AI591" s="257">
        <f t="shared" si="126"/>
        <v>0</v>
      </c>
    </row>
    <row r="592" spans="1:35" x14ac:dyDescent="0.3">
      <c r="A592" s="287">
        <v>580</v>
      </c>
      <c r="B592" s="156"/>
      <c r="C592" s="150"/>
      <c r="D592" s="152"/>
      <c r="E592" s="150"/>
      <c r="F592" s="150"/>
      <c r="G592" s="152"/>
      <c r="H592" s="154"/>
      <c r="I592" s="155"/>
      <c r="J592" s="159"/>
      <c r="K592" s="159"/>
      <c r="L592" s="337"/>
      <c r="M592" s="343" t="str">
        <f>IF(L592="","",LOOKUP(L592,'Work Programme'!$A$8:$A$207,'Work Programme'!$B$8:$B$207))</f>
        <v/>
      </c>
      <c r="N592" s="150"/>
      <c r="O592" s="151"/>
      <c r="P592" s="254" t="str">
        <f>IF(H592="","",VLOOKUP(H592,'Overview - Financial Statement'!$A$46:$B$60,2,FALSE))</f>
        <v/>
      </c>
      <c r="Q592" s="255" t="str">
        <f t="shared" si="127"/>
        <v/>
      </c>
      <c r="R592" s="153"/>
      <c r="S592" s="153"/>
      <c r="T592" s="238">
        <f t="shared" si="128"/>
        <v>0</v>
      </c>
      <c r="U592" s="193" t="s">
        <v>44</v>
      </c>
      <c r="V592" s="427"/>
      <c r="W592" s="193" t="str">
        <f t="shared" ref="W592:W655" si="129">IF(Q592="","",IF(D592="","CHECK DATES","OK"))</f>
        <v/>
      </c>
      <c r="X592" s="264" t="str">
        <f t="shared" ref="X592:X655" si="130">IF(D592-(J592)&lt;0,"a posteriori ?","OK")</f>
        <v>OK</v>
      </c>
      <c r="Y592" s="193" t="str">
        <f t="shared" ref="Y592:Y655" si="131">IF(Q592="","",(IF(OR(J592&lt;=($F$4-1),J592&gt;=($H$4+1),K592&lt;=($F$4-1),K592&gt;=($H$4+1)),"CHECK DATES","OK")))</f>
        <v/>
      </c>
      <c r="Z592" s="193" t="str">
        <f t="shared" ref="Z592:Z655" si="132">IF(H592="","",H592)</f>
        <v/>
      </c>
      <c r="AA592" s="397" t="str">
        <f t="shared" ref="AA592:AA655" si="133">IF(H592="","",IF(HLOOKUP(H592,$V$4:$AJ$5,2,FALSE)="",P592,IF(P592&lt;&gt;HLOOKUP(H592,$V$4:$AJ$5,2,FALSE),HLOOKUP(H592,$V$4:$AJ$5,2,FALSE),P592)))</f>
        <v/>
      </c>
      <c r="AB592" s="257" t="str">
        <f t="shared" ref="AB592:AB655" si="134">IF(P592="","",IF(AA592=1,Q592,I592/AA592))</f>
        <v/>
      </c>
      <c r="AC592" s="257" t="str">
        <f t="shared" ref="AC592:AC655" si="135">IF(AB592="","",IF(AA592=1,0,AB592-Q592))</f>
        <v/>
      </c>
      <c r="AD592" s="193" t="str">
        <f t="shared" ref="AD592:AD655" si="136">IF(Q592=0,"",(IF(G592="","CHECK DATES","OK")))</f>
        <v>CHECK DATES</v>
      </c>
      <c r="AE592" s="257" t="str">
        <f t="shared" ref="AE592:AE655" si="137">IF(OR(U592="NO",Y592="CHECK DATES",AD592="CHECK DATES"),AB592,"")</f>
        <v/>
      </c>
      <c r="AF592" s="286">
        <v>0</v>
      </c>
      <c r="AG592" s="257">
        <f t="shared" ref="AG592:AG655" si="138">IF(OR(U592="NO",AE592&gt;0,AF592&gt;0)*(AND(OR(R592="NO",R592=""))),SUM(AE592:AF592),"")</f>
        <v>0</v>
      </c>
      <c r="AH592" s="257" t="str">
        <f t="shared" ref="AH592:AH655" si="139">IF(OR(U592="NO",AE592&gt;0,AF592&gt;0)*(AND(OR(R592="YES"))),SUM(AE592:AF592),"")</f>
        <v/>
      </c>
      <c r="AI592" s="257">
        <f t="shared" ref="AI592:AI655" si="140">IF(R592="YES",AB592,0)</f>
        <v>0</v>
      </c>
    </row>
    <row r="593" spans="1:35" x14ac:dyDescent="0.3">
      <c r="A593" s="287">
        <v>581</v>
      </c>
      <c r="B593" s="156"/>
      <c r="C593" s="150"/>
      <c r="D593" s="152"/>
      <c r="E593" s="150"/>
      <c r="F593" s="150"/>
      <c r="G593" s="152"/>
      <c r="H593" s="154"/>
      <c r="I593" s="155"/>
      <c r="J593" s="159"/>
      <c r="K593" s="159"/>
      <c r="L593" s="337"/>
      <c r="M593" s="343" t="str">
        <f>IF(L593="","",LOOKUP(L593,'Work Programme'!$A$8:$A$207,'Work Programme'!$B$8:$B$207))</f>
        <v/>
      </c>
      <c r="N593" s="150"/>
      <c r="O593" s="151"/>
      <c r="P593" s="254" t="str">
        <f>IF(H593="","",VLOOKUP(H593,'Overview - Financial Statement'!$A$46:$B$60,2,FALSE))</f>
        <v/>
      </c>
      <c r="Q593" s="255" t="str">
        <f t="shared" si="127"/>
        <v/>
      </c>
      <c r="R593" s="153"/>
      <c r="S593" s="153"/>
      <c r="T593" s="238">
        <f t="shared" si="128"/>
        <v>0</v>
      </c>
      <c r="U593" s="193" t="s">
        <v>44</v>
      </c>
      <c r="V593" s="427"/>
      <c r="W593" s="193" t="str">
        <f t="shared" si="129"/>
        <v/>
      </c>
      <c r="X593" s="264" t="str">
        <f t="shared" si="130"/>
        <v>OK</v>
      </c>
      <c r="Y593" s="193" t="str">
        <f t="shared" si="131"/>
        <v/>
      </c>
      <c r="Z593" s="193" t="str">
        <f t="shared" si="132"/>
        <v/>
      </c>
      <c r="AA593" s="397" t="str">
        <f t="shared" si="133"/>
        <v/>
      </c>
      <c r="AB593" s="257" t="str">
        <f t="shared" si="134"/>
        <v/>
      </c>
      <c r="AC593" s="257" t="str">
        <f t="shared" si="135"/>
        <v/>
      </c>
      <c r="AD593" s="193" t="str">
        <f t="shared" si="136"/>
        <v>CHECK DATES</v>
      </c>
      <c r="AE593" s="257" t="str">
        <f t="shared" si="137"/>
        <v/>
      </c>
      <c r="AF593" s="286">
        <v>0</v>
      </c>
      <c r="AG593" s="257">
        <f t="shared" si="138"/>
        <v>0</v>
      </c>
      <c r="AH593" s="257" t="str">
        <f t="shared" si="139"/>
        <v/>
      </c>
      <c r="AI593" s="257">
        <f t="shared" si="140"/>
        <v>0</v>
      </c>
    </row>
    <row r="594" spans="1:35" x14ac:dyDescent="0.3">
      <c r="A594" s="287">
        <v>582</v>
      </c>
      <c r="B594" s="156"/>
      <c r="C594" s="150"/>
      <c r="D594" s="152"/>
      <c r="E594" s="150"/>
      <c r="F594" s="150"/>
      <c r="G594" s="152"/>
      <c r="H594" s="154"/>
      <c r="I594" s="155"/>
      <c r="J594" s="159"/>
      <c r="K594" s="159"/>
      <c r="L594" s="337"/>
      <c r="M594" s="343" t="str">
        <f>IF(L594="","",LOOKUP(L594,'Work Programme'!$A$8:$A$207,'Work Programme'!$B$8:$B$207))</f>
        <v/>
      </c>
      <c r="N594" s="150"/>
      <c r="O594" s="151"/>
      <c r="P594" s="254" t="str">
        <f>IF(H594="","",VLOOKUP(H594,'Overview - Financial Statement'!$A$46:$B$60,2,FALSE))</f>
        <v/>
      </c>
      <c r="Q594" s="255" t="str">
        <f t="shared" si="127"/>
        <v/>
      </c>
      <c r="R594" s="153"/>
      <c r="S594" s="153"/>
      <c r="T594" s="238">
        <f t="shared" si="128"/>
        <v>0</v>
      </c>
      <c r="U594" s="193" t="s">
        <v>44</v>
      </c>
      <c r="V594" s="427"/>
      <c r="W594" s="193" t="str">
        <f t="shared" si="129"/>
        <v/>
      </c>
      <c r="X594" s="264" t="str">
        <f t="shared" si="130"/>
        <v>OK</v>
      </c>
      <c r="Y594" s="193" t="str">
        <f t="shared" si="131"/>
        <v/>
      </c>
      <c r="Z594" s="193" t="str">
        <f t="shared" si="132"/>
        <v/>
      </c>
      <c r="AA594" s="397" t="str">
        <f t="shared" si="133"/>
        <v/>
      </c>
      <c r="AB594" s="257" t="str">
        <f t="shared" si="134"/>
        <v/>
      </c>
      <c r="AC594" s="257" t="str">
        <f t="shared" si="135"/>
        <v/>
      </c>
      <c r="AD594" s="193" t="str">
        <f t="shared" si="136"/>
        <v>CHECK DATES</v>
      </c>
      <c r="AE594" s="257" t="str">
        <f t="shared" si="137"/>
        <v/>
      </c>
      <c r="AF594" s="286">
        <v>0</v>
      </c>
      <c r="AG594" s="257">
        <f t="shared" si="138"/>
        <v>0</v>
      </c>
      <c r="AH594" s="257" t="str">
        <f t="shared" si="139"/>
        <v/>
      </c>
      <c r="AI594" s="257">
        <f t="shared" si="140"/>
        <v>0</v>
      </c>
    </row>
    <row r="595" spans="1:35" x14ac:dyDescent="0.3">
      <c r="A595" s="287">
        <v>583</v>
      </c>
      <c r="B595" s="156"/>
      <c r="C595" s="150"/>
      <c r="D595" s="152"/>
      <c r="E595" s="150"/>
      <c r="F595" s="150"/>
      <c r="G595" s="152"/>
      <c r="H595" s="154"/>
      <c r="I595" s="155"/>
      <c r="J595" s="159"/>
      <c r="K595" s="159"/>
      <c r="L595" s="337"/>
      <c r="M595" s="343" t="str">
        <f>IF(L595="","",LOOKUP(L595,'Work Programme'!$A$8:$A$207,'Work Programme'!$B$8:$B$207))</f>
        <v/>
      </c>
      <c r="N595" s="150"/>
      <c r="O595" s="151"/>
      <c r="P595" s="254" t="str">
        <f>IF(H595="","",VLOOKUP(H595,'Overview - Financial Statement'!$A$46:$B$60,2,FALSE))</f>
        <v/>
      </c>
      <c r="Q595" s="255" t="str">
        <f t="shared" si="127"/>
        <v/>
      </c>
      <c r="R595" s="153"/>
      <c r="S595" s="153"/>
      <c r="T595" s="238">
        <f t="shared" si="128"/>
        <v>0</v>
      </c>
      <c r="U595" s="193" t="s">
        <v>44</v>
      </c>
      <c r="V595" s="427"/>
      <c r="W595" s="193" t="str">
        <f t="shared" si="129"/>
        <v/>
      </c>
      <c r="X595" s="264" t="str">
        <f t="shared" si="130"/>
        <v>OK</v>
      </c>
      <c r="Y595" s="193" t="str">
        <f t="shared" si="131"/>
        <v/>
      </c>
      <c r="Z595" s="193" t="str">
        <f t="shared" si="132"/>
        <v/>
      </c>
      <c r="AA595" s="397" t="str">
        <f t="shared" si="133"/>
        <v/>
      </c>
      <c r="AB595" s="257" t="str">
        <f t="shared" si="134"/>
        <v/>
      </c>
      <c r="AC595" s="257" t="str">
        <f t="shared" si="135"/>
        <v/>
      </c>
      <c r="AD595" s="193" t="str">
        <f t="shared" si="136"/>
        <v>CHECK DATES</v>
      </c>
      <c r="AE595" s="257" t="str">
        <f t="shared" si="137"/>
        <v/>
      </c>
      <c r="AF595" s="286">
        <v>0</v>
      </c>
      <c r="AG595" s="257">
        <f t="shared" si="138"/>
        <v>0</v>
      </c>
      <c r="AH595" s="257" t="str">
        <f t="shared" si="139"/>
        <v/>
      </c>
      <c r="AI595" s="257">
        <f t="shared" si="140"/>
        <v>0</v>
      </c>
    </row>
    <row r="596" spans="1:35" x14ac:dyDescent="0.3">
      <c r="A596" s="287">
        <v>584</v>
      </c>
      <c r="B596" s="156"/>
      <c r="C596" s="150"/>
      <c r="D596" s="152"/>
      <c r="E596" s="150"/>
      <c r="F596" s="150"/>
      <c r="G596" s="152"/>
      <c r="H596" s="154"/>
      <c r="I596" s="155"/>
      <c r="J596" s="159"/>
      <c r="K596" s="159"/>
      <c r="L596" s="337"/>
      <c r="M596" s="343" t="str">
        <f>IF(L596="","",LOOKUP(L596,'Work Programme'!$A$8:$A$207,'Work Programme'!$B$8:$B$207))</f>
        <v/>
      </c>
      <c r="N596" s="150"/>
      <c r="O596" s="151"/>
      <c r="P596" s="254" t="str">
        <f>IF(H596="","",VLOOKUP(H596,'Overview - Financial Statement'!$A$46:$B$60,2,FALSE))</f>
        <v/>
      </c>
      <c r="Q596" s="255" t="str">
        <f t="shared" si="127"/>
        <v/>
      </c>
      <c r="R596" s="153"/>
      <c r="S596" s="153"/>
      <c r="T596" s="238">
        <f t="shared" si="128"/>
        <v>0</v>
      </c>
      <c r="U596" s="193" t="s">
        <v>44</v>
      </c>
      <c r="V596" s="427"/>
      <c r="W596" s="193" t="str">
        <f t="shared" si="129"/>
        <v/>
      </c>
      <c r="X596" s="264" t="str">
        <f t="shared" si="130"/>
        <v>OK</v>
      </c>
      <c r="Y596" s="193" t="str">
        <f t="shared" si="131"/>
        <v/>
      </c>
      <c r="Z596" s="193" t="str">
        <f t="shared" si="132"/>
        <v/>
      </c>
      <c r="AA596" s="397" t="str">
        <f t="shared" si="133"/>
        <v/>
      </c>
      <c r="AB596" s="257" t="str">
        <f t="shared" si="134"/>
        <v/>
      </c>
      <c r="AC596" s="257" t="str">
        <f t="shared" si="135"/>
        <v/>
      </c>
      <c r="AD596" s="193" t="str">
        <f t="shared" si="136"/>
        <v>CHECK DATES</v>
      </c>
      <c r="AE596" s="257" t="str">
        <f t="shared" si="137"/>
        <v/>
      </c>
      <c r="AF596" s="286">
        <v>0</v>
      </c>
      <c r="AG596" s="257">
        <f t="shared" si="138"/>
        <v>0</v>
      </c>
      <c r="AH596" s="257" t="str">
        <f t="shared" si="139"/>
        <v/>
      </c>
      <c r="AI596" s="257">
        <f t="shared" si="140"/>
        <v>0</v>
      </c>
    </row>
    <row r="597" spans="1:35" x14ac:dyDescent="0.3">
      <c r="A597" s="287">
        <v>585</v>
      </c>
      <c r="B597" s="156"/>
      <c r="C597" s="150"/>
      <c r="D597" s="152"/>
      <c r="E597" s="150"/>
      <c r="F597" s="150"/>
      <c r="G597" s="152"/>
      <c r="H597" s="154"/>
      <c r="I597" s="155"/>
      <c r="J597" s="159"/>
      <c r="K597" s="159"/>
      <c r="L597" s="337"/>
      <c r="M597" s="343" t="str">
        <f>IF(L597="","",LOOKUP(L597,'Work Programme'!$A$8:$A$207,'Work Programme'!$B$8:$B$207))</f>
        <v/>
      </c>
      <c r="N597" s="150"/>
      <c r="O597" s="151"/>
      <c r="P597" s="254" t="str">
        <f>IF(H597="","",VLOOKUP(H597,'Overview - Financial Statement'!$A$46:$B$60,2,FALSE))</f>
        <v/>
      </c>
      <c r="Q597" s="255" t="str">
        <f t="shared" si="127"/>
        <v/>
      </c>
      <c r="R597" s="153"/>
      <c r="S597" s="153"/>
      <c r="T597" s="238">
        <f t="shared" si="128"/>
        <v>0</v>
      </c>
      <c r="U597" s="193" t="s">
        <v>44</v>
      </c>
      <c r="V597" s="427"/>
      <c r="W597" s="193" t="str">
        <f t="shared" si="129"/>
        <v/>
      </c>
      <c r="X597" s="264" t="str">
        <f t="shared" si="130"/>
        <v>OK</v>
      </c>
      <c r="Y597" s="193" t="str">
        <f t="shared" si="131"/>
        <v/>
      </c>
      <c r="Z597" s="193" t="str">
        <f t="shared" si="132"/>
        <v/>
      </c>
      <c r="AA597" s="397" t="str">
        <f t="shared" si="133"/>
        <v/>
      </c>
      <c r="AB597" s="257" t="str">
        <f t="shared" si="134"/>
        <v/>
      </c>
      <c r="AC597" s="257" t="str">
        <f t="shared" si="135"/>
        <v/>
      </c>
      <c r="AD597" s="193" t="str">
        <f t="shared" si="136"/>
        <v>CHECK DATES</v>
      </c>
      <c r="AE597" s="257" t="str">
        <f t="shared" si="137"/>
        <v/>
      </c>
      <c r="AF597" s="286">
        <v>0</v>
      </c>
      <c r="AG597" s="257">
        <f t="shared" si="138"/>
        <v>0</v>
      </c>
      <c r="AH597" s="257" t="str">
        <f t="shared" si="139"/>
        <v/>
      </c>
      <c r="AI597" s="257">
        <f t="shared" si="140"/>
        <v>0</v>
      </c>
    </row>
    <row r="598" spans="1:35" x14ac:dyDescent="0.3">
      <c r="A598" s="287">
        <v>586</v>
      </c>
      <c r="B598" s="156"/>
      <c r="C598" s="150"/>
      <c r="D598" s="152"/>
      <c r="E598" s="150"/>
      <c r="F598" s="150"/>
      <c r="G598" s="152"/>
      <c r="H598" s="154"/>
      <c r="I598" s="155"/>
      <c r="J598" s="159"/>
      <c r="K598" s="159"/>
      <c r="L598" s="337"/>
      <c r="M598" s="343" t="str">
        <f>IF(L598="","",LOOKUP(L598,'Work Programme'!$A$8:$A$207,'Work Programme'!$B$8:$B$207))</f>
        <v/>
      </c>
      <c r="N598" s="150"/>
      <c r="O598" s="151"/>
      <c r="P598" s="254" t="str">
        <f>IF(H598="","",VLOOKUP(H598,'Overview - Financial Statement'!$A$46:$B$60,2,FALSE))</f>
        <v/>
      </c>
      <c r="Q598" s="255" t="str">
        <f t="shared" si="127"/>
        <v/>
      </c>
      <c r="R598" s="153"/>
      <c r="S598" s="153"/>
      <c r="T598" s="238">
        <f t="shared" si="128"/>
        <v>0</v>
      </c>
      <c r="U598" s="193" t="s">
        <v>44</v>
      </c>
      <c r="V598" s="427"/>
      <c r="W598" s="193" t="str">
        <f t="shared" si="129"/>
        <v/>
      </c>
      <c r="X598" s="264" t="str">
        <f t="shared" si="130"/>
        <v>OK</v>
      </c>
      <c r="Y598" s="193" t="str">
        <f t="shared" si="131"/>
        <v/>
      </c>
      <c r="Z598" s="193" t="str">
        <f t="shared" si="132"/>
        <v/>
      </c>
      <c r="AA598" s="397" t="str">
        <f t="shared" si="133"/>
        <v/>
      </c>
      <c r="AB598" s="257" t="str">
        <f t="shared" si="134"/>
        <v/>
      </c>
      <c r="AC598" s="257" t="str">
        <f t="shared" si="135"/>
        <v/>
      </c>
      <c r="AD598" s="193" t="str">
        <f t="shared" si="136"/>
        <v>CHECK DATES</v>
      </c>
      <c r="AE598" s="257" t="str">
        <f t="shared" si="137"/>
        <v/>
      </c>
      <c r="AF598" s="286">
        <v>0</v>
      </c>
      <c r="AG598" s="257">
        <f t="shared" si="138"/>
        <v>0</v>
      </c>
      <c r="AH598" s="257" t="str">
        <f t="shared" si="139"/>
        <v/>
      </c>
      <c r="AI598" s="257">
        <f t="shared" si="140"/>
        <v>0</v>
      </c>
    </row>
    <row r="599" spans="1:35" x14ac:dyDescent="0.3">
      <c r="A599" s="287">
        <v>587</v>
      </c>
      <c r="B599" s="156"/>
      <c r="C599" s="150"/>
      <c r="D599" s="152"/>
      <c r="E599" s="150"/>
      <c r="F599" s="150"/>
      <c r="G599" s="152"/>
      <c r="H599" s="154"/>
      <c r="I599" s="155"/>
      <c r="J599" s="159"/>
      <c r="K599" s="159"/>
      <c r="L599" s="337"/>
      <c r="M599" s="343" t="str">
        <f>IF(L599="","",LOOKUP(L599,'Work Programme'!$A$8:$A$207,'Work Programme'!$B$8:$B$207))</f>
        <v/>
      </c>
      <c r="N599" s="150"/>
      <c r="O599" s="151"/>
      <c r="P599" s="254" t="str">
        <f>IF(H599="","",VLOOKUP(H599,'Overview - Financial Statement'!$A$46:$B$60,2,FALSE))</f>
        <v/>
      </c>
      <c r="Q599" s="255" t="str">
        <f t="shared" si="127"/>
        <v/>
      </c>
      <c r="R599" s="153"/>
      <c r="S599" s="153"/>
      <c r="T599" s="238">
        <f t="shared" si="128"/>
        <v>0</v>
      </c>
      <c r="U599" s="193" t="s">
        <v>44</v>
      </c>
      <c r="V599" s="427"/>
      <c r="W599" s="193" t="str">
        <f t="shared" si="129"/>
        <v/>
      </c>
      <c r="X599" s="264" t="str">
        <f t="shared" si="130"/>
        <v>OK</v>
      </c>
      <c r="Y599" s="193" t="str">
        <f t="shared" si="131"/>
        <v/>
      </c>
      <c r="Z599" s="193" t="str">
        <f t="shared" si="132"/>
        <v/>
      </c>
      <c r="AA599" s="397" t="str">
        <f t="shared" si="133"/>
        <v/>
      </c>
      <c r="AB599" s="257" t="str">
        <f t="shared" si="134"/>
        <v/>
      </c>
      <c r="AC599" s="257" t="str">
        <f t="shared" si="135"/>
        <v/>
      </c>
      <c r="AD599" s="193" t="str">
        <f t="shared" si="136"/>
        <v>CHECK DATES</v>
      </c>
      <c r="AE599" s="257" t="str">
        <f t="shared" si="137"/>
        <v/>
      </c>
      <c r="AF599" s="286">
        <v>0</v>
      </c>
      <c r="AG599" s="257">
        <f t="shared" si="138"/>
        <v>0</v>
      </c>
      <c r="AH599" s="257" t="str">
        <f t="shared" si="139"/>
        <v/>
      </c>
      <c r="AI599" s="257">
        <f t="shared" si="140"/>
        <v>0</v>
      </c>
    </row>
    <row r="600" spans="1:35" x14ac:dyDescent="0.3">
      <c r="A600" s="287">
        <v>588</v>
      </c>
      <c r="B600" s="156"/>
      <c r="C600" s="150"/>
      <c r="D600" s="152"/>
      <c r="E600" s="150"/>
      <c r="F600" s="150"/>
      <c r="G600" s="152"/>
      <c r="H600" s="154"/>
      <c r="I600" s="155"/>
      <c r="J600" s="159"/>
      <c r="K600" s="159"/>
      <c r="L600" s="337"/>
      <c r="M600" s="343" t="str">
        <f>IF(L600="","",LOOKUP(L600,'Work Programme'!$A$8:$A$207,'Work Programme'!$B$8:$B$207))</f>
        <v/>
      </c>
      <c r="N600" s="150"/>
      <c r="O600" s="151"/>
      <c r="P600" s="254" t="str">
        <f>IF(H600="","",VLOOKUP(H600,'Overview - Financial Statement'!$A$46:$B$60,2,FALSE))</f>
        <v/>
      </c>
      <c r="Q600" s="255" t="str">
        <f t="shared" si="127"/>
        <v/>
      </c>
      <c r="R600" s="153"/>
      <c r="S600" s="153"/>
      <c r="T600" s="238">
        <f t="shared" si="128"/>
        <v>0</v>
      </c>
      <c r="U600" s="193" t="s">
        <v>44</v>
      </c>
      <c r="V600" s="427"/>
      <c r="W600" s="193" t="str">
        <f t="shared" si="129"/>
        <v/>
      </c>
      <c r="X600" s="264" t="str">
        <f t="shared" si="130"/>
        <v>OK</v>
      </c>
      <c r="Y600" s="193" t="str">
        <f t="shared" si="131"/>
        <v/>
      </c>
      <c r="Z600" s="193" t="str">
        <f t="shared" si="132"/>
        <v/>
      </c>
      <c r="AA600" s="397" t="str">
        <f t="shared" si="133"/>
        <v/>
      </c>
      <c r="AB600" s="257" t="str">
        <f t="shared" si="134"/>
        <v/>
      </c>
      <c r="AC600" s="257" t="str">
        <f t="shared" si="135"/>
        <v/>
      </c>
      <c r="AD600" s="193" t="str">
        <f t="shared" si="136"/>
        <v>CHECK DATES</v>
      </c>
      <c r="AE600" s="257" t="str">
        <f t="shared" si="137"/>
        <v/>
      </c>
      <c r="AF600" s="286">
        <v>0</v>
      </c>
      <c r="AG600" s="257">
        <f t="shared" si="138"/>
        <v>0</v>
      </c>
      <c r="AH600" s="257" t="str">
        <f t="shared" si="139"/>
        <v/>
      </c>
      <c r="AI600" s="257">
        <f t="shared" si="140"/>
        <v>0</v>
      </c>
    </row>
    <row r="601" spans="1:35" x14ac:dyDescent="0.3">
      <c r="A601" s="287">
        <v>589</v>
      </c>
      <c r="B601" s="156"/>
      <c r="C601" s="150"/>
      <c r="D601" s="152"/>
      <c r="E601" s="150"/>
      <c r="F601" s="150"/>
      <c r="G601" s="152"/>
      <c r="H601" s="154"/>
      <c r="I601" s="155"/>
      <c r="J601" s="159"/>
      <c r="K601" s="159"/>
      <c r="L601" s="337"/>
      <c r="M601" s="343" t="str">
        <f>IF(L601="","",LOOKUP(L601,'Work Programme'!$A$8:$A$207,'Work Programme'!$B$8:$B$207))</f>
        <v/>
      </c>
      <c r="N601" s="150"/>
      <c r="O601" s="151"/>
      <c r="P601" s="254" t="str">
        <f>IF(H601="","",VLOOKUP(H601,'Overview - Financial Statement'!$A$46:$B$60,2,FALSE))</f>
        <v/>
      </c>
      <c r="Q601" s="255" t="str">
        <f t="shared" si="127"/>
        <v/>
      </c>
      <c r="R601" s="153"/>
      <c r="S601" s="153"/>
      <c r="T601" s="238">
        <f t="shared" si="128"/>
        <v>0</v>
      </c>
      <c r="U601" s="193" t="s">
        <v>44</v>
      </c>
      <c r="V601" s="427"/>
      <c r="W601" s="193" t="str">
        <f t="shared" si="129"/>
        <v/>
      </c>
      <c r="X601" s="264" t="str">
        <f t="shared" si="130"/>
        <v>OK</v>
      </c>
      <c r="Y601" s="193" t="str">
        <f t="shared" si="131"/>
        <v/>
      </c>
      <c r="Z601" s="193" t="str">
        <f t="shared" si="132"/>
        <v/>
      </c>
      <c r="AA601" s="397" t="str">
        <f t="shared" si="133"/>
        <v/>
      </c>
      <c r="AB601" s="257" t="str">
        <f t="shared" si="134"/>
        <v/>
      </c>
      <c r="AC601" s="257" t="str">
        <f t="shared" si="135"/>
        <v/>
      </c>
      <c r="AD601" s="193" t="str">
        <f t="shared" si="136"/>
        <v>CHECK DATES</v>
      </c>
      <c r="AE601" s="257" t="str">
        <f t="shared" si="137"/>
        <v/>
      </c>
      <c r="AF601" s="286">
        <v>0</v>
      </c>
      <c r="AG601" s="257">
        <f t="shared" si="138"/>
        <v>0</v>
      </c>
      <c r="AH601" s="257" t="str">
        <f t="shared" si="139"/>
        <v/>
      </c>
      <c r="AI601" s="257">
        <f t="shared" si="140"/>
        <v>0</v>
      </c>
    </row>
    <row r="602" spans="1:35" x14ac:dyDescent="0.3">
      <c r="A602" s="287">
        <v>590</v>
      </c>
      <c r="B602" s="156"/>
      <c r="C602" s="150"/>
      <c r="D602" s="152"/>
      <c r="E602" s="150"/>
      <c r="F602" s="150"/>
      <c r="G602" s="152"/>
      <c r="H602" s="154"/>
      <c r="I602" s="155"/>
      <c r="J602" s="159"/>
      <c r="K602" s="159"/>
      <c r="L602" s="337"/>
      <c r="M602" s="343" t="str">
        <f>IF(L602="","",LOOKUP(L602,'Work Programme'!$A$8:$A$207,'Work Programme'!$B$8:$B$207))</f>
        <v/>
      </c>
      <c r="N602" s="150"/>
      <c r="O602" s="151"/>
      <c r="P602" s="254" t="str">
        <f>IF(H602="","",VLOOKUP(H602,'Overview - Financial Statement'!$A$46:$B$60,2,FALSE))</f>
        <v/>
      </c>
      <c r="Q602" s="255" t="str">
        <f t="shared" si="127"/>
        <v/>
      </c>
      <c r="R602" s="153"/>
      <c r="S602" s="153"/>
      <c r="T602" s="238">
        <f t="shared" si="128"/>
        <v>0</v>
      </c>
      <c r="U602" s="193" t="s">
        <v>44</v>
      </c>
      <c r="V602" s="427"/>
      <c r="W602" s="193" t="str">
        <f t="shared" si="129"/>
        <v/>
      </c>
      <c r="X602" s="264" t="str">
        <f t="shared" si="130"/>
        <v>OK</v>
      </c>
      <c r="Y602" s="193" t="str">
        <f t="shared" si="131"/>
        <v/>
      </c>
      <c r="Z602" s="193" t="str">
        <f t="shared" si="132"/>
        <v/>
      </c>
      <c r="AA602" s="397" t="str">
        <f t="shared" si="133"/>
        <v/>
      </c>
      <c r="AB602" s="257" t="str">
        <f t="shared" si="134"/>
        <v/>
      </c>
      <c r="AC602" s="257" t="str">
        <f t="shared" si="135"/>
        <v/>
      </c>
      <c r="AD602" s="193" t="str">
        <f t="shared" si="136"/>
        <v>CHECK DATES</v>
      </c>
      <c r="AE602" s="257" t="str">
        <f t="shared" si="137"/>
        <v/>
      </c>
      <c r="AF602" s="286">
        <v>0</v>
      </c>
      <c r="AG602" s="257">
        <f t="shared" si="138"/>
        <v>0</v>
      </c>
      <c r="AH602" s="257" t="str">
        <f t="shared" si="139"/>
        <v/>
      </c>
      <c r="AI602" s="257">
        <f t="shared" si="140"/>
        <v>0</v>
      </c>
    </row>
    <row r="603" spans="1:35" x14ac:dyDescent="0.3">
      <c r="A603" s="287">
        <v>591</v>
      </c>
      <c r="B603" s="156"/>
      <c r="C603" s="150"/>
      <c r="D603" s="152"/>
      <c r="E603" s="150"/>
      <c r="F603" s="150"/>
      <c r="G603" s="152"/>
      <c r="H603" s="154"/>
      <c r="I603" s="155"/>
      <c r="J603" s="159"/>
      <c r="K603" s="159"/>
      <c r="L603" s="337"/>
      <c r="M603" s="343" t="str">
        <f>IF(L603="","",LOOKUP(L603,'Work Programme'!$A$8:$A$207,'Work Programme'!$B$8:$B$207))</f>
        <v/>
      </c>
      <c r="N603" s="150"/>
      <c r="O603" s="151"/>
      <c r="P603" s="254" t="str">
        <f>IF(H603="","",VLOOKUP(H603,'Overview - Financial Statement'!$A$46:$B$60,2,FALSE))</f>
        <v/>
      </c>
      <c r="Q603" s="255" t="str">
        <f t="shared" si="127"/>
        <v/>
      </c>
      <c r="R603" s="153"/>
      <c r="S603" s="153"/>
      <c r="T603" s="238">
        <f t="shared" si="128"/>
        <v>0</v>
      </c>
      <c r="U603" s="193" t="s">
        <v>44</v>
      </c>
      <c r="V603" s="427"/>
      <c r="W603" s="193" t="str">
        <f t="shared" si="129"/>
        <v/>
      </c>
      <c r="X603" s="264" t="str">
        <f t="shared" si="130"/>
        <v>OK</v>
      </c>
      <c r="Y603" s="193" t="str">
        <f t="shared" si="131"/>
        <v/>
      </c>
      <c r="Z603" s="193" t="str">
        <f t="shared" si="132"/>
        <v/>
      </c>
      <c r="AA603" s="397" t="str">
        <f t="shared" si="133"/>
        <v/>
      </c>
      <c r="AB603" s="257" t="str">
        <f t="shared" si="134"/>
        <v/>
      </c>
      <c r="AC603" s="257" t="str">
        <f t="shared" si="135"/>
        <v/>
      </c>
      <c r="AD603" s="193" t="str">
        <f t="shared" si="136"/>
        <v>CHECK DATES</v>
      </c>
      <c r="AE603" s="257" t="str">
        <f t="shared" si="137"/>
        <v/>
      </c>
      <c r="AF603" s="286">
        <v>0</v>
      </c>
      <c r="AG603" s="257">
        <f t="shared" si="138"/>
        <v>0</v>
      </c>
      <c r="AH603" s="257" t="str">
        <f t="shared" si="139"/>
        <v/>
      </c>
      <c r="AI603" s="257">
        <f t="shared" si="140"/>
        <v>0</v>
      </c>
    </row>
    <row r="604" spans="1:35" x14ac:dyDescent="0.3">
      <c r="A604" s="287">
        <v>592</v>
      </c>
      <c r="B604" s="156"/>
      <c r="C604" s="150"/>
      <c r="D604" s="152"/>
      <c r="E604" s="150"/>
      <c r="F604" s="150"/>
      <c r="G604" s="152"/>
      <c r="H604" s="154"/>
      <c r="I604" s="155"/>
      <c r="J604" s="159"/>
      <c r="K604" s="159"/>
      <c r="L604" s="337"/>
      <c r="M604" s="343" t="str">
        <f>IF(L604="","",LOOKUP(L604,'Work Programme'!$A$8:$A$207,'Work Programme'!$B$8:$B$207))</f>
        <v/>
      </c>
      <c r="N604" s="150"/>
      <c r="O604" s="151"/>
      <c r="P604" s="254" t="str">
        <f>IF(H604="","",VLOOKUP(H604,'Overview - Financial Statement'!$A$46:$B$60,2,FALSE))</f>
        <v/>
      </c>
      <c r="Q604" s="255" t="str">
        <f t="shared" si="127"/>
        <v/>
      </c>
      <c r="R604" s="153"/>
      <c r="S604" s="153"/>
      <c r="T604" s="238">
        <f t="shared" si="128"/>
        <v>0</v>
      </c>
      <c r="U604" s="193" t="s">
        <v>44</v>
      </c>
      <c r="V604" s="427"/>
      <c r="W604" s="193" t="str">
        <f t="shared" si="129"/>
        <v/>
      </c>
      <c r="X604" s="264" t="str">
        <f t="shared" si="130"/>
        <v>OK</v>
      </c>
      <c r="Y604" s="193" t="str">
        <f t="shared" si="131"/>
        <v/>
      </c>
      <c r="Z604" s="193" t="str">
        <f t="shared" si="132"/>
        <v/>
      </c>
      <c r="AA604" s="397" t="str">
        <f t="shared" si="133"/>
        <v/>
      </c>
      <c r="AB604" s="257" t="str">
        <f t="shared" si="134"/>
        <v/>
      </c>
      <c r="AC604" s="257" t="str">
        <f t="shared" si="135"/>
        <v/>
      </c>
      <c r="AD604" s="193" t="str">
        <f t="shared" si="136"/>
        <v>CHECK DATES</v>
      </c>
      <c r="AE604" s="257" t="str">
        <f t="shared" si="137"/>
        <v/>
      </c>
      <c r="AF604" s="286">
        <v>0</v>
      </c>
      <c r="AG604" s="257">
        <f t="shared" si="138"/>
        <v>0</v>
      </c>
      <c r="AH604" s="257" t="str">
        <f t="shared" si="139"/>
        <v/>
      </c>
      <c r="AI604" s="257">
        <f t="shared" si="140"/>
        <v>0</v>
      </c>
    </row>
    <row r="605" spans="1:35" x14ac:dyDescent="0.3">
      <c r="A605" s="287">
        <v>593</v>
      </c>
      <c r="B605" s="156"/>
      <c r="C605" s="150"/>
      <c r="D605" s="152"/>
      <c r="E605" s="150"/>
      <c r="F605" s="150"/>
      <c r="G605" s="152"/>
      <c r="H605" s="154"/>
      <c r="I605" s="155"/>
      <c r="J605" s="159"/>
      <c r="K605" s="159"/>
      <c r="L605" s="337"/>
      <c r="M605" s="343" t="str">
        <f>IF(L605="","",LOOKUP(L605,'Work Programme'!$A$8:$A$207,'Work Programme'!$B$8:$B$207))</f>
        <v/>
      </c>
      <c r="N605" s="150"/>
      <c r="O605" s="151"/>
      <c r="P605" s="254" t="str">
        <f>IF(H605="","",VLOOKUP(H605,'Overview - Financial Statement'!$A$46:$B$60,2,FALSE))</f>
        <v/>
      </c>
      <c r="Q605" s="255" t="str">
        <f t="shared" si="127"/>
        <v/>
      </c>
      <c r="R605" s="153"/>
      <c r="S605" s="153"/>
      <c r="T605" s="238">
        <f t="shared" si="128"/>
        <v>0</v>
      </c>
      <c r="U605" s="193" t="s">
        <v>44</v>
      </c>
      <c r="V605" s="427"/>
      <c r="W605" s="193" t="str">
        <f t="shared" si="129"/>
        <v/>
      </c>
      <c r="X605" s="264" t="str">
        <f t="shared" si="130"/>
        <v>OK</v>
      </c>
      <c r="Y605" s="193" t="str">
        <f t="shared" si="131"/>
        <v/>
      </c>
      <c r="Z605" s="193" t="str">
        <f t="shared" si="132"/>
        <v/>
      </c>
      <c r="AA605" s="397" t="str">
        <f t="shared" si="133"/>
        <v/>
      </c>
      <c r="AB605" s="257" t="str">
        <f t="shared" si="134"/>
        <v/>
      </c>
      <c r="AC605" s="257" t="str">
        <f t="shared" si="135"/>
        <v/>
      </c>
      <c r="AD605" s="193" t="str">
        <f t="shared" si="136"/>
        <v>CHECK DATES</v>
      </c>
      <c r="AE605" s="257" t="str">
        <f t="shared" si="137"/>
        <v/>
      </c>
      <c r="AF605" s="286">
        <v>0</v>
      </c>
      <c r="AG605" s="257">
        <f t="shared" si="138"/>
        <v>0</v>
      </c>
      <c r="AH605" s="257" t="str">
        <f t="shared" si="139"/>
        <v/>
      </c>
      <c r="AI605" s="257">
        <f t="shared" si="140"/>
        <v>0</v>
      </c>
    </row>
    <row r="606" spans="1:35" x14ac:dyDescent="0.3">
      <c r="A606" s="287">
        <v>594</v>
      </c>
      <c r="B606" s="156"/>
      <c r="C606" s="150"/>
      <c r="D606" s="152"/>
      <c r="E606" s="150"/>
      <c r="F606" s="150"/>
      <c r="G606" s="152"/>
      <c r="H606" s="154"/>
      <c r="I606" s="155"/>
      <c r="J606" s="159"/>
      <c r="K606" s="159"/>
      <c r="L606" s="337"/>
      <c r="M606" s="343" t="str">
        <f>IF(L606="","",LOOKUP(L606,'Work Programme'!$A$8:$A$207,'Work Programme'!$B$8:$B$207))</f>
        <v/>
      </c>
      <c r="N606" s="150"/>
      <c r="O606" s="151"/>
      <c r="P606" s="254" t="str">
        <f>IF(H606="","",VLOOKUP(H606,'Overview - Financial Statement'!$A$46:$B$60,2,FALSE))</f>
        <v/>
      </c>
      <c r="Q606" s="255" t="str">
        <f t="shared" si="127"/>
        <v/>
      </c>
      <c r="R606" s="153"/>
      <c r="S606" s="153"/>
      <c r="T606" s="238">
        <f t="shared" si="128"/>
        <v>0</v>
      </c>
      <c r="U606" s="193" t="s">
        <v>44</v>
      </c>
      <c r="V606" s="427"/>
      <c r="W606" s="193" t="str">
        <f t="shared" si="129"/>
        <v/>
      </c>
      <c r="X606" s="264" t="str">
        <f t="shared" si="130"/>
        <v>OK</v>
      </c>
      <c r="Y606" s="193" t="str">
        <f t="shared" si="131"/>
        <v/>
      </c>
      <c r="Z606" s="193" t="str">
        <f t="shared" si="132"/>
        <v/>
      </c>
      <c r="AA606" s="397" t="str">
        <f t="shared" si="133"/>
        <v/>
      </c>
      <c r="AB606" s="257" t="str">
        <f t="shared" si="134"/>
        <v/>
      </c>
      <c r="AC606" s="257" t="str">
        <f t="shared" si="135"/>
        <v/>
      </c>
      <c r="AD606" s="193" t="str">
        <f t="shared" si="136"/>
        <v>CHECK DATES</v>
      </c>
      <c r="AE606" s="257" t="str">
        <f t="shared" si="137"/>
        <v/>
      </c>
      <c r="AF606" s="286">
        <v>0</v>
      </c>
      <c r="AG606" s="257">
        <f t="shared" si="138"/>
        <v>0</v>
      </c>
      <c r="AH606" s="257" t="str">
        <f t="shared" si="139"/>
        <v/>
      </c>
      <c r="AI606" s="257">
        <f t="shared" si="140"/>
        <v>0</v>
      </c>
    </row>
    <row r="607" spans="1:35" x14ac:dyDescent="0.3">
      <c r="A607" s="287">
        <v>595</v>
      </c>
      <c r="B607" s="156"/>
      <c r="C607" s="150"/>
      <c r="D607" s="152"/>
      <c r="E607" s="150"/>
      <c r="F607" s="150"/>
      <c r="G607" s="152"/>
      <c r="H607" s="154"/>
      <c r="I607" s="155"/>
      <c r="J607" s="159"/>
      <c r="K607" s="159"/>
      <c r="L607" s="337"/>
      <c r="M607" s="343" t="str">
        <f>IF(L607="","",LOOKUP(L607,'Work Programme'!$A$8:$A$207,'Work Programme'!$B$8:$B$207))</f>
        <v/>
      </c>
      <c r="N607" s="150"/>
      <c r="O607" s="151"/>
      <c r="P607" s="254" t="str">
        <f>IF(H607="","",VLOOKUP(H607,'Overview - Financial Statement'!$A$46:$B$60,2,FALSE))</f>
        <v/>
      </c>
      <c r="Q607" s="255" t="str">
        <f t="shared" si="127"/>
        <v/>
      </c>
      <c r="R607" s="153"/>
      <c r="S607" s="153"/>
      <c r="T607" s="238">
        <f t="shared" si="128"/>
        <v>0</v>
      </c>
      <c r="U607" s="193" t="s">
        <v>44</v>
      </c>
      <c r="V607" s="427"/>
      <c r="W607" s="193" t="str">
        <f t="shared" si="129"/>
        <v/>
      </c>
      <c r="X607" s="264" t="str">
        <f t="shared" si="130"/>
        <v>OK</v>
      </c>
      <c r="Y607" s="193" t="str">
        <f t="shared" si="131"/>
        <v/>
      </c>
      <c r="Z607" s="193" t="str">
        <f t="shared" si="132"/>
        <v/>
      </c>
      <c r="AA607" s="397" t="str">
        <f t="shared" si="133"/>
        <v/>
      </c>
      <c r="AB607" s="257" t="str">
        <f t="shared" si="134"/>
        <v/>
      </c>
      <c r="AC607" s="257" t="str">
        <f t="shared" si="135"/>
        <v/>
      </c>
      <c r="AD607" s="193" t="str">
        <f t="shared" si="136"/>
        <v>CHECK DATES</v>
      </c>
      <c r="AE607" s="257" t="str">
        <f t="shared" si="137"/>
        <v/>
      </c>
      <c r="AF607" s="286">
        <v>0</v>
      </c>
      <c r="AG607" s="257">
        <f t="shared" si="138"/>
        <v>0</v>
      </c>
      <c r="AH607" s="257" t="str">
        <f t="shared" si="139"/>
        <v/>
      </c>
      <c r="AI607" s="257">
        <f t="shared" si="140"/>
        <v>0</v>
      </c>
    </row>
    <row r="608" spans="1:35" x14ac:dyDescent="0.3">
      <c r="A608" s="287">
        <v>596</v>
      </c>
      <c r="B608" s="156"/>
      <c r="C608" s="150"/>
      <c r="D608" s="152"/>
      <c r="E608" s="150"/>
      <c r="F608" s="150"/>
      <c r="G608" s="152"/>
      <c r="H608" s="154"/>
      <c r="I608" s="155"/>
      <c r="J608" s="159"/>
      <c r="K608" s="159"/>
      <c r="L608" s="337"/>
      <c r="M608" s="343" t="str">
        <f>IF(L608="","",LOOKUP(L608,'Work Programme'!$A$8:$A$207,'Work Programme'!$B$8:$B$207))</f>
        <v/>
      </c>
      <c r="N608" s="150"/>
      <c r="O608" s="151"/>
      <c r="P608" s="254" t="str">
        <f>IF(H608="","",VLOOKUP(H608,'Overview - Financial Statement'!$A$46:$B$60,2,FALSE))</f>
        <v/>
      </c>
      <c r="Q608" s="255" t="str">
        <f t="shared" si="127"/>
        <v/>
      </c>
      <c r="R608" s="153"/>
      <c r="S608" s="153"/>
      <c r="T608" s="238">
        <f t="shared" si="128"/>
        <v>0</v>
      </c>
      <c r="U608" s="193" t="s">
        <v>44</v>
      </c>
      <c r="V608" s="427"/>
      <c r="W608" s="193" t="str">
        <f t="shared" si="129"/>
        <v/>
      </c>
      <c r="X608" s="264" t="str">
        <f t="shared" si="130"/>
        <v>OK</v>
      </c>
      <c r="Y608" s="193" t="str">
        <f t="shared" si="131"/>
        <v/>
      </c>
      <c r="Z608" s="193" t="str">
        <f t="shared" si="132"/>
        <v/>
      </c>
      <c r="AA608" s="397" t="str">
        <f t="shared" si="133"/>
        <v/>
      </c>
      <c r="AB608" s="257" t="str">
        <f t="shared" si="134"/>
        <v/>
      </c>
      <c r="AC608" s="257" t="str">
        <f t="shared" si="135"/>
        <v/>
      </c>
      <c r="AD608" s="193" t="str">
        <f t="shared" si="136"/>
        <v>CHECK DATES</v>
      </c>
      <c r="AE608" s="257" t="str">
        <f t="shared" si="137"/>
        <v/>
      </c>
      <c r="AF608" s="286">
        <v>0</v>
      </c>
      <c r="AG608" s="257">
        <f t="shared" si="138"/>
        <v>0</v>
      </c>
      <c r="AH608" s="257" t="str">
        <f t="shared" si="139"/>
        <v/>
      </c>
      <c r="AI608" s="257">
        <f t="shared" si="140"/>
        <v>0</v>
      </c>
    </row>
    <row r="609" spans="1:35" x14ac:dyDescent="0.3">
      <c r="A609" s="287">
        <v>597</v>
      </c>
      <c r="B609" s="156"/>
      <c r="C609" s="150"/>
      <c r="D609" s="152"/>
      <c r="E609" s="150"/>
      <c r="F609" s="150"/>
      <c r="G609" s="152"/>
      <c r="H609" s="154"/>
      <c r="I609" s="155"/>
      <c r="J609" s="159"/>
      <c r="K609" s="159"/>
      <c r="L609" s="337"/>
      <c r="M609" s="343" t="str">
        <f>IF(L609="","",LOOKUP(L609,'Work Programme'!$A$8:$A$207,'Work Programme'!$B$8:$B$207))</f>
        <v/>
      </c>
      <c r="N609" s="150"/>
      <c r="O609" s="151"/>
      <c r="P609" s="254" t="str">
        <f>IF(H609="","",VLOOKUP(H609,'Overview - Financial Statement'!$A$46:$B$60,2,FALSE))</f>
        <v/>
      </c>
      <c r="Q609" s="255" t="str">
        <f t="shared" si="127"/>
        <v/>
      </c>
      <c r="R609" s="153"/>
      <c r="S609" s="153"/>
      <c r="T609" s="238">
        <f t="shared" si="128"/>
        <v>0</v>
      </c>
      <c r="U609" s="193" t="s">
        <v>44</v>
      </c>
      <c r="V609" s="427"/>
      <c r="W609" s="193" t="str">
        <f t="shared" si="129"/>
        <v/>
      </c>
      <c r="X609" s="264" t="str">
        <f t="shared" si="130"/>
        <v>OK</v>
      </c>
      <c r="Y609" s="193" t="str">
        <f t="shared" si="131"/>
        <v/>
      </c>
      <c r="Z609" s="193" t="str">
        <f t="shared" si="132"/>
        <v/>
      </c>
      <c r="AA609" s="397" t="str">
        <f t="shared" si="133"/>
        <v/>
      </c>
      <c r="AB609" s="257" t="str">
        <f t="shared" si="134"/>
        <v/>
      </c>
      <c r="AC609" s="257" t="str">
        <f t="shared" si="135"/>
        <v/>
      </c>
      <c r="AD609" s="193" t="str">
        <f t="shared" si="136"/>
        <v>CHECK DATES</v>
      </c>
      <c r="AE609" s="257" t="str">
        <f t="shared" si="137"/>
        <v/>
      </c>
      <c r="AF609" s="286">
        <v>0</v>
      </c>
      <c r="AG609" s="257">
        <f t="shared" si="138"/>
        <v>0</v>
      </c>
      <c r="AH609" s="257" t="str">
        <f t="shared" si="139"/>
        <v/>
      </c>
      <c r="AI609" s="257">
        <f t="shared" si="140"/>
        <v>0</v>
      </c>
    </row>
    <row r="610" spans="1:35" x14ac:dyDescent="0.3">
      <c r="A610" s="287">
        <v>598</v>
      </c>
      <c r="B610" s="156"/>
      <c r="C610" s="150"/>
      <c r="D610" s="152"/>
      <c r="E610" s="150"/>
      <c r="F610" s="150"/>
      <c r="G610" s="152"/>
      <c r="H610" s="154"/>
      <c r="I610" s="155"/>
      <c r="J610" s="159"/>
      <c r="K610" s="159"/>
      <c r="L610" s="337"/>
      <c r="M610" s="343" t="str">
        <f>IF(L610="","",LOOKUP(L610,'Work Programme'!$A$8:$A$207,'Work Programme'!$B$8:$B$207))</f>
        <v/>
      </c>
      <c r="N610" s="150"/>
      <c r="O610" s="151"/>
      <c r="P610" s="254" t="str">
        <f>IF(H610="","",VLOOKUP(H610,'Overview - Financial Statement'!$A$46:$B$60,2,FALSE))</f>
        <v/>
      </c>
      <c r="Q610" s="255" t="str">
        <f t="shared" si="127"/>
        <v/>
      </c>
      <c r="R610" s="153"/>
      <c r="S610" s="153"/>
      <c r="T610" s="238">
        <f t="shared" si="128"/>
        <v>0</v>
      </c>
      <c r="U610" s="193" t="s">
        <v>44</v>
      </c>
      <c r="V610" s="427"/>
      <c r="W610" s="193" t="str">
        <f t="shared" si="129"/>
        <v/>
      </c>
      <c r="X610" s="264" t="str">
        <f t="shared" si="130"/>
        <v>OK</v>
      </c>
      <c r="Y610" s="193" t="str">
        <f t="shared" si="131"/>
        <v/>
      </c>
      <c r="Z610" s="193" t="str">
        <f t="shared" si="132"/>
        <v/>
      </c>
      <c r="AA610" s="397" t="str">
        <f t="shared" si="133"/>
        <v/>
      </c>
      <c r="AB610" s="257" t="str">
        <f t="shared" si="134"/>
        <v/>
      </c>
      <c r="AC610" s="257" t="str">
        <f t="shared" si="135"/>
        <v/>
      </c>
      <c r="AD610" s="193" t="str">
        <f t="shared" si="136"/>
        <v>CHECK DATES</v>
      </c>
      <c r="AE610" s="257" t="str">
        <f t="shared" si="137"/>
        <v/>
      </c>
      <c r="AF610" s="286">
        <v>0</v>
      </c>
      <c r="AG610" s="257">
        <f t="shared" si="138"/>
        <v>0</v>
      </c>
      <c r="AH610" s="257" t="str">
        <f t="shared" si="139"/>
        <v/>
      </c>
      <c r="AI610" s="257">
        <f t="shared" si="140"/>
        <v>0</v>
      </c>
    </row>
    <row r="611" spans="1:35" x14ac:dyDescent="0.3">
      <c r="A611" s="287">
        <v>599</v>
      </c>
      <c r="B611" s="156"/>
      <c r="C611" s="150"/>
      <c r="D611" s="152"/>
      <c r="E611" s="150"/>
      <c r="F611" s="150"/>
      <c r="G611" s="152"/>
      <c r="H611" s="154"/>
      <c r="I611" s="155"/>
      <c r="J611" s="159"/>
      <c r="K611" s="159"/>
      <c r="L611" s="337"/>
      <c r="M611" s="343" t="str">
        <f>IF(L611="","",LOOKUP(L611,'Work Programme'!$A$8:$A$207,'Work Programme'!$B$8:$B$207))</f>
        <v/>
      </c>
      <c r="N611" s="150"/>
      <c r="O611" s="151"/>
      <c r="P611" s="254" t="str">
        <f>IF(H611="","",VLOOKUP(H611,'Overview - Financial Statement'!$A$46:$B$60,2,FALSE))</f>
        <v/>
      </c>
      <c r="Q611" s="255" t="str">
        <f t="shared" si="127"/>
        <v/>
      </c>
      <c r="R611" s="153"/>
      <c r="S611" s="153"/>
      <c r="T611" s="238">
        <f t="shared" si="128"/>
        <v>0</v>
      </c>
      <c r="U611" s="193" t="s">
        <v>44</v>
      </c>
      <c r="V611" s="427"/>
      <c r="W611" s="193" t="str">
        <f t="shared" si="129"/>
        <v/>
      </c>
      <c r="X611" s="264" t="str">
        <f t="shared" si="130"/>
        <v>OK</v>
      </c>
      <c r="Y611" s="193" t="str">
        <f t="shared" si="131"/>
        <v/>
      </c>
      <c r="Z611" s="193" t="str">
        <f t="shared" si="132"/>
        <v/>
      </c>
      <c r="AA611" s="397" t="str">
        <f t="shared" si="133"/>
        <v/>
      </c>
      <c r="AB611" s="257" t="str">
        <f t="shared" si="134"/>
        <v/>
      </c>
      <c r="AC611" s="257" t="str">
        <f t="shared" si="135"/>
        <v/>
      </c>
      <c r="AD611" s="193" t="str">
        <f t="shared" si="136"/>
        <v>CHECK DATES</v>
      </c>
      <c r="AE611" s="257" t="str">
        <f t="shared" si="137"/>
        <v/>
      </c>
      <c r="AF611" s="286">
        <v>0</v>
      </c>
      <c r="AG611" s="257">
        <f t="shared" si="138"/>
        <v>0</v>
      </c>
      <c r="AH611" s="257" t="str">
        <f t="shared" si="139"/>
        <v/>
      </c>
      <c r="AI611" s="257">
        <f t="shared" si="140"/>
        <v>0</v>
      </c>
    </row>
    <row r="612" spans="1:35" x14ac:dyDescent="0.3">
      <c r="A612" s="287">
        <v>600</v>
      </c>
      <c r="B612" s="156"/>
      <c r="C612" s="150"/>
      <c r="D612" s="152"/>
      <c r="E612" s="150"/>
      <c r="F612" s="150"/>
      <c r="G612" s="152"/>
      <c r="H612" s="154"/>
      <c r="I612" s="155"/>
      <c r="J612" s="159"/>
      <c r="K612" s="159"/>
      <c r="L612" s="337"/>
      <c r="M612" s="343" t="str">
        <f>IF(L612="","",LOOKUP(L612,'Work Programme'!$A$8:$A$207,'Work Programme'!$B$8:$B$207))</f>
        <v/>
      </c>
      <c r="N612" s="150"/>
      <c r="O612" s="151"/>
      <c r="P612" s="254" t="str">
        <f>IF(H612="","",VLOOKUP(H612,'Overview - Financial Statement'!$A$46:$B$60,2,FALSE))</f>
        <v/>
      </c>
      <c r="Q612" s="255" t="str">
        <f t="shared" si="127"/>
        <v/>
      </c>
      <c r="R612" s="153"/>
      <c r="S612" s="153"/>
      <c r="T612" s="238">
        <f t="shared" si="128"/>
        <v>0</v>
      </c>
      <c r="U612" s="193" t="s">
        <v>44</v>
      </c>
      <c r="V612" s="427"/>
      <c r="W612" s="193" t="str">
        <f t="shared" si="129"/>
        <v/>
      </c>
      <c r="X612" s="264" t="str">
        <f t="shared" si="130"/>
        <v>OK</v>
      </c>
      <c r="Y612" s="193" t="str">
        <f t="shared" si="131"/>
        <v/>
      </c>
      <c r="Z612" s="193" t="str">
        <f t="shared" si="132"/>
        <v/>
      </c>
      <c r="AA612" s="397" t="str">
        <f t="shared" si="133"/>
        <v/>
      </c>
      <c r="AB612" s="257" t="str">
        <f t="shared" si="134"/>
        <v/>
      </c>
      <c r="AC612" s="257" t="str">
        <f t="shared" si="135"/>
        <v/>
      </c>
      <c r="AD612" s="193" t="str">
        <f t="shared" si="136"/>
        <v>CHECK DATES</v>
      </c>
      <c r="AE612" s="257" t="str">
        <f t="shared" si="137"/>
        <v/>
      </c>
      <c r="AF612" s="286">
        <v>0</v>
      </c>
      <c r="AG612" s="257">
        <f t="shared" si="138"/>
        <v>0</v>
      </c>
      <c r="AH612" s="257" t="str">
        <f t="shared" si="139"/>
        <v/>
      </c>
      <c r="AI612" s="257">
        <f t="shared" si="140"/>
        <v>0</v>
      </c>
    </row>
    <row r="613" spans="1:35" x14ac:dyDescent="0.3">
      <c r="A613" s="287">
        <v>601</v>
      </c>
      <c r="B613" s="156"/>
      <c r="C613" s="150"/>
      <c r="D613" s="152"/>
      <c r="E613" s="150"/>
      <c r="F613" s="150"/>
      <c r="G613" s="152"/>
      <c r="H613" s="154"/>
      <c r="I613" s="155"/>
      <c r="J613" s="159"/>
      <c r="K613" s="159"/>
      <c r="L613" s="337"/>
      <c r="M613" s="343" t="str">
        <f>IF(L613="","",LOOKUP(L613,'Work Programme'!$A$8:$A$207,'Work Programme'!$B$8:$B$207))</f>
        <v/>
      </c>
      <c r="N613" s="150"/>
      <c r="O613" s="151"/>
      <c r="P613" s="254" t="str">
        <f>IF(H613="","",VLOOKUP(H613,'Overview - Financial Statement'!$A$46:$B$60,2,FALSE))</f>
        <v/>
      </c>
      <c r="Q613" s="255" t="str">
        <f t="shared" si="127"/>
        <v/>
      </c>
      <c r="R613" s="153"/>
      <c r="S613" s="153"/>
      <c r="T613" s="238">
        <f t="shared" si="128"/>
        <v>0</v>
      </c>
      <c r="U613" s="193" t="s">
        <v>44</v>
      </c>
      <c r="V613" s="427"/>
      <c r="W613" s="193" t="str">
        <f t="shared" si="129"/>
        <v/>
      </c>
      <c r="X613" s="264" t="str">
        <f t="shared" si="130"/>
        <v>OK</v>
      </c>
      <c r="Y613" s="193" t="str">
        <f t="shared" si="131"/>
        <v/>
      </c>
      <c r="Z613" s="193" t="str">
        <f t="shared" si="132"/>
        <v/>
      </c>
      <c r="AA613" s="397" t="str">
        <f t="shared" si="133"/>
        <v/>
      </c>
      <c r="AB613" s="257" t="str">
        <f t="shared" si="134"/>
        <v/>
      </c>
      <c r="AC613" s="257" t="str">
        <f t="shared" si="135"/>
        <v/>
      </c>
      <c r="AD613" s="193" t="str">
        <f t="shared" si="136"/>
        <v>CHECK DATES</v>
      </c>
      <c r="AE613" s="257" t="str">
        <f t="shared" si="137"/>
        <v/>
      </c>
      <c r="AF613" s="286">
        <v>0</v>
      </c>
      <c r="AG613" s="257">
        <f t="shared" si="138"/>
        <v>0</v>
      </c>
      <c r="AH613" s="257" t="str">
        <f t="shared" si="139"/>
        <v/>
      </c>
      <c r="AI613" s="257">
        <f t="shared" si="140"/>
        <v>0</v>
      </c>
    </row>
    <row r="614" spans="1:35" x14ac:dyDescent="0.3">
      <c r="A614" s="287">
        <v>602</v>
      </c>
      <c r="B614" s="156"/>
      <c r="C614" s="150"/>
      <c r="D614" s="152"/>
      <c r="E614" s="150"/>
      <c r="F614" s="150"/>
      <c r="G614" s="152"/>
      <c r="H614" s="154"/>
      <c r="I614" s="155"/>
      <c r="J614" s="159"/>
      <c r="K614" s="159"/>
      <c r="L614" s="337"/>
      <c r="M614" s="343" t="str">
        <f>IF(L614="","",LOOKUP(L614,'Work Programme'!$A$8:$A$207,'Work Programme'!$B$8:$B$207))</f>
        <v/>
      </c>
      <c r="N614" s="150"/>
      <c r="O614" s="151"/>
      <c r="P614" s="254" t="str">
        <f>IF(H614="","",VLOOKUP(H614,'Overview - Financial Statement'!$A$46:$B$60,2,FALSE))</f>
        <v/>
      </c>
      <c r="Q614" s="255" t="str">
        <f t="shared" si="127"/>
        <v/>
      </c>
      <c r="R614" s="153"/>
      <c r="S614" s="153"/>
      <c r="T614" s="238">
        <f t="shared" si="128"/>
        <v>0</v>
      </c>
      <c r="U614" s="193" t="s">
        <v>44</v>
      </c>
      <c r="V614" s="427"/>
      <c r="W614" s="193" t="str">
        <f t="shared" si="129"/>
        <v/>
      </c>
      <c r="X614" s="264" t="str">
        <f t="shared" si="130"/>
        <v>OK</v>
      </c>
      <c r="Y614" s="193" t="str">
        <f t="shared" si="131"/>
        <v/>
      </c>
      <c r="Z614" s="193" t="str">
        <f t="shared" si="132"/>
        <v/>
      </c>
      <c r="AA614" s="397" t="str">
        <f t="shared" si="133"/>
        <v/>
      </c>
      <c r="AB614" s="257" t="str">
        <f t="shared" si="134"/>
        <v/>
      </c>
      <c r="AC614" s="257" t="str">
        <f t="shared" si="135"/>
        <v/>
      </c>
      <c r="AD614" s="193" t="str">
        <f t="shared" si="136"/>
        <v>CHECK DATES</v>
      </c>
      <c r="AE614" s="257" t="str">
        <f t="shared" si="137"/>
        <v/>
      </c>
      <c r="AF614" s="286">
        <v>0</v>
      </c>
      <c r="AG614" s="257">
        <f t="shared" si="138"/>
        <v>0</v>
      </c>
      <c r="AH614" s="257" t="str">
        <f t="shared" si="139"/>
        <v/>
      </c>
      <c r="AI614" s="257">
        <f t="shared" si="140"/>
        <v>0</v>
      </c>
    </row>
    <row r="615" spans="1:35" x14ac:dyDescent="0.3">
      <c r="A615" s="287">
        <v>603</v>
      </c>
      <c r="B615" s="156"/>
      <c r="C615" s="150"/>
      <c r="D615" s="152"/>
      <c r="E615" s="150"/>
      <c r="F615" s="150"/>
      <c r="G615" s="152"/>
      <c r="H615" s="154"/>
      <c r="I615" s="155"/>
      <c r="J615" s="159"/>
      <c r="K615" s="159"/>
      <c r="L615" s="337"/>
      <c r="M615" s="343" t="str">
        <f>IF(L615="","",LOOKUP(L615,'Work Programme'!$A$8:$A$207,'Work Programme'!$B$8:$B$207))</f>
        <v/>
      </c>
      <c r="N615" s="150"/>
      <c r="O615" s="151"/>
      <c r="P615" s="254" t="str">
        <f>IF(H615="","",VLOOKUP(H615,'Overview - Financial Statement'!$A$46:$B$60,2,FALSE))</f>
        <v/>
      </c>
      <c r="Q615" s="255" t="str">
        <f t="shared" si="127"/>
        <v/>
      </c>
      <c r="R615" s="153"/>
      <c r="S615" s="153"/>
      <c r="T615" s="238">
        <f t="shared" si="128"/>
        <v>0</v>
      </c>
      <c r="U615" s="193" t="s">
        <v>44</v>
      </c>
      <c r="V615" s="427"/>
      <c r="W615" s="193" t="str">
        <f t="shared" si="129"/>
        <v/>
      </c>
      <c r="X615" s="264" t="str">
        <f t="shared" si="130"/>
        <v>OK</v>
      </c>
      <c r="Y615" s="193" t="str">
        <f t="shared" si="131"/>
        <v/>
      </c>
      <c r="Z615" s="193" t="str">
        <f t="shared" si="132"/>
        <v/>
      </c>
      <c r="AA615" s="397" t="str">
        <f t="shared" si="133"/>
        <v/>
      </c>
      <c r="AB615" s="257" t="str">
        <f t="shared" si="134"/>
        <v/>
      </c>
      <c r="AC615" s="257" t="str">
        <f t="shared" si="135"/>
        <v/>
      </c>
      <c r="AD615" s="193" t="str">
        <f t="shared" si="136"/>
        <v>CHECK DATES</v>
      </c>
      <c r="AE615" s="257" t="str">
        <f t="shared" si="137"/>
        <v/>
      </c>
      <c r="AF615" s="286">
        <v>0</v>
      </c>
      <c r="AG615" s="257">
        <f t="shared" si="138"/>
        <v>0</v>
      </c>
      <c r="AH615" s="257" t="str">
        <f t="shared" si="139"/>
        <v/>
      </c>
      <c r="AI615" s="257">
        <f t="shared" si="140"/>
        <v>0</v>
      </c>
    </row>
    <row r="616" spans="1:35" x14ac:dyDescent="0.3">
      <c r="A616" s="287">
        <v>604</v>
      </c>
      <c r="B616" s="156"/>
      <c r="C616" s="150"/>
      <c r="D616" s="152"/>
      <c r="E616" s="150"/>
      <c r="F616" s="150"/>
      <c r="G616" s="152"/>
      <c r="H616" s="154"/>
      <c r="I616" s="155"/>
      <c r="J616" s="159"/>
      <c r="K616" s="159"/>
      <c r="L616" s="337"/>
      <c r="M616" s="343" t="str">
        <f>IF(L616="","",LOOKUP(L616,'Work Programme'!$A$8:$A$207,'Work Programme'!$B$8:$B$207))</f>
        <v/>
      </c>
      <c r="N616" s="150"/>
      <c r="O616" s="151"/>
      <c r="P616" s="254" t="str">
        <f>IF(H616="","",VLOOKUP(H616,'Overview - Financial Statement'!$A$46:$B$60,2,FALSE))</f>
        <v/>
      </c>
      <c r="Q616" s="255" t="str">
        <f t="shared" si="127"/>
        <v/>
      </c>
      <c r="R616" s="153"/>
      <c r="S616" s="153"/>
      <c r="T616" s="238">
        <f t="shared" si="128"/>
        <v>0</v>
      </c>
      <c r="U616" s="193" t="s">
        <v>44</v>
      </c>
      <c r="V616" s="427"/>
      <c r="W616" s="193" t="str">
        <f t="shared" si="129"/>
        <v/>
      </c>
      <c r="X616" s="264" t="str">
        <f t="shared" si="130"/>
        <v>OK</v>
      </c>
      <c r="Y616" s="193" t="str">
        <f t="shared" si="131"/>
        <v/>
      </c>
      <c r="Z616" s="193" t="str">
        <f t="shared" si="132"/>
        <v/>
      </c>
      <c r="AA616" s="397" t="str">
        <f t="shared" si="133"/>
        <v/>
      </c>
      <c r="AB616" s="257" t="str">
        <f t="shared" si="134"/>
        <v/>
      </c>
      <c r="AC616" s="257" t="str">
        <f t="shared" si="135"/>
        <v/>
      </c>
      <c r="AD616" s="193" t="str">
        <f t="shared" si="136"/>
        <v>CHECK DATES</v>
      </c>
      <c r="AE616" s="257" t="str">
        <f t="shared" si="137"/>
        <v/>
      </c>
      <c r="AF616" s="286">
        <v>0</v>
      </c>
      <c r="AG616" s="257">
        <f t="shared" si="138"/>
        <v>0</v>
      </c>
      <c r="AH616" s="257" t="str">
        <f t="shared" si="139"/>
        <v/>
      </c>
      <c r="AI616" s="257">
        <f t="shared" si="140"/>
        <v>0</v>
      </c>
    </row>
    <row r="617" spans="1:35" x14ac:dyDescent="0.3">
      <c r="A617" s="287">
        <v>605</v>
      </c>
      <c r="B617" s="156"/>
      <c r="C617" s="150"/>
      <c r="D617" s="152"/>
      <c r="E617" s="150"/>
      <c r="F617" s="150"/>
      <c r="G617" s="152"/>
      <c r="H617" s="154"/>
      <c r="I617" s="155"/>
      <c r="J617" s="159"/>
      <c r="K617" s="159"/>
      <c r="L617" s="337"/>
      <c r="M617" s="343" t="str">
        <f>IF(L617="","",LOOKUP(L617,'Work Programme'!$A$8:$A$207,'Work Programme'!$B$8:$B$207))</f>
        <v/>
      </c>
      <c r="N617" s="150"/>
      <c r="O617" s="151"/>
      <c r="P617" s="254" t="str">
        <f>IF(H617="","",VLOOKUP(H617,'Overview - Financial Statement'!$A$46:$B$60,2,FALSE))</f>
        <v/>
      </c>
      <c r="Q617" s="255" t="str">
        <f t="shared" si="127"/>
        <v/>
      </c>
      <c r="R617" s="153"/>
      <c r="S617" s="153"/>
      <c r="T617" s="238">
        <f t="shared" si="128"/>
        <v>0</v>
      </c>
      <c r="U617" s="193" t="s">
        <v>44</v>
      </c>
      <c r="V617" s="427"/>
      <c r="W617" s="193" t="str">
        <f t="shared" si="129"/>
        <v/>
      </c>
      <c r="X617" s="264" t="str">
        <f t="shared" si="130"/>
        <v>OK</v>
      </c>
      <c r="Y617" s="193" t="str">
        <f t="shared" si="131"/>
        <v/>
      </c>
      <c r="Z617" s="193" t="str">
        <f t="shared" si="132"/>
        <v/>
      </c>
      <c r="AA617" s="397" t="str">
        <f t="shared" si="133"/>
        <v/>
      </c>
      <c r="AB617" s="257" t="str">
        <f t="shared" si="134"/>
        <v/>
      </c>
      <c r="AC617" s="257" t="str">
        <f t="shared" si="135"/>
        <v/>
      </c>
      <c r="AD617" s="193" t="str">
        <f t="shared" si="136"/>
        <v>CHECK DATES</v>
      </c>
      <c r="AE617" s="257" t="str">
        <f t="shared" si="137"/>
        <v/>
      </c>
      <c r="AF617" s="286">
        <v>0</v>
      </c>
      <c r="AG617" s="257">
        <f t="shared" si="138"/>
        <v>0</v>
      </c>
      <c r="AH617" s="257" t="str">
        <f t="shared" si="139"/>
        <v/>
      </c>
      <c r="AI617" s="257">
        <f t="shared" si="140"/>
        <v>0</v>
      </c>
    </row>
    <row r="618" spans="1:35" x14ac:dyDescent="0.3">
      <c r="A618" s="287">
        <v>606</v>
      </c>
      <c r="B618" s="156"/>
      <c r="C618" s="150"/>
      <c r="D618" s="152"/>
      <c r="E618" s="150"/>
      <c r="F618" s="150"/>
      <c r="G618" s="152"/>
      <c r="H618" s="154"/>
      <c r="I618" s="155"/>
      <c r="J618" s="159"/>
      <c r="K618" s="159"/>
      <c r="L618" s="337"/>
      <c r="M618" s="343" t="str">
        <f>IF(L618="","",LOOKUP(L618,'Work Programme'!$A$8:$A$207,'Work Programme'!$B$8:$B$207))</f>
        <v/>
      </c>
      <c r="N618" s="150"/>
      <c r="O618" s="151"/>
      <c r="P618" s="254" t="str">
        <f>IF(H618="","",VLOOKUP(H618,'Overview - Financial Statement'!$A$46:$B$60,2,FALSE))</f>
        <v/>
      </c>
      <c r="Q618" s="255" t="str">
        <f t="shared" si="127"/>
        <v/>
      </c>
      <c r="R618" s="153"/>
      <c r="S618" s="153"/>
      <c r="T618" s="238">
        <f t="shared" si="128"/>
        <v>0</v>
      </c>
      <c r="U618" s="193" t="s">
        <v>44</v>
      </c>
      <c r="V618" s="427"/>
      <c r="W618" s="193" t="str">
        <f t="shared" si="129"/>
        <v/>
      </c>
      <c r="X618" s="264" t="str">
        <f t="shared" si="130"/>
        <v>OK</v>
      </c>
      <c r="Y618" s="193" t="str">
        <f t="shared" si="131"/>
        <v/>
      </c>
      <c r="Z618" s="193" t="str">
        <f t="shared" si="132"/>
        <v/>
      </c>
      <c r="AA618" s="397" t="str">
        <f t="shared" si="133"/>
        <v/>
      </c>
      <c r="AB618" s="257" t="str">
        <f t="shared" si="134"/>
        <v/>
      </c>
      <c r="AC618" s="257" t="str">
        <f t="shared" si="135"/>
        <v/>
      </c>
      <c r="AD618" s="193" t="str">
        <f t="shared" si="136"/>
        <v>CHECK DATES</v>
      </c>
      <c r="AE618" s="257" t="str">
        <f t="shared" si="137"/>
        <v/>
      </c>
      <c r="AF618" s="286">
        <v>0</v>
      </c>
      <c r="AG618" s="257">
        <f t="shared" si="138"/>
        <v>0</v>
      </c>
      <c r="AH618" s="257" t="str">
        <f t="shared" si="139"/>
        <v/>
      </c>
      <c r="AI618" s="257">
        <f t="shared" si="140"/>
        <v>0</v>
      </c>
    </row>
    <row r="619" spans="1:35" x14ac:dyDescent="0.3">
      <c r="A619" s="287">
        <v>607</v>
      </c>
      <c r="B619" s="156"/>
      <c r="C619" s="150"/>
      <c r="D619" s="152"/>
      <c r="E619" s="150"/>
      <c r="F619" s="150"/>
      <c r="G619" s="152"/>
      <c r="H619" s="154"/>
      <c r="I619" s="155"/>
      <c r="J619" s="159"/>
      <c r="K619" s="159"/>
      <c r="L619" s="337"/>
      <c r="M619" s="343" t="str">
        <f>IF(L619="","",LOOKUP(L619,'Work Programme'!$A$8:$A$207,'Work Programme'!$B$8:$B$207))</f>
        <v/>
      </c>
      <c r="N619" s="150"/>
      <c r="O619" s="151"/>
      <c r="P619" s="254" t="str">
        <f>IF(H619="","",VLOOKUP(H619,'Overview - Financial Statement'!$A$46:$B$60,2,FALSE))</f>
        <v/>
      </c>
      <c r="Q619" s="255" t="str">
        <f t="shared" si="127"/>
        <v/>
      </c>
      <c r="R619" s="153"/>
      <c r="S619" s="153"/>
      <c r="T619" s="238">
        <f t="shared" si="128"/>
        <v>0</v>
      </c>
      <c r="U619" s="193" t="s">
        <v>44</v>
      </c>
      <c r="V619" s="427"/>
      <c r="W619" s="193" t="str">
        <f t="shared" si="129"/>
        <v/>
      </c>
      <c r="X619" s="264" t="str">
        <f t="shared" si="130"/>
        <v>OK</v>
      </c>
      <c r="Y619" s="193" t="str">
        <f t="shared" si="131"/>
        <v/>
      </c>
      <c r="Z619" s="193" t="str">
        <f t="shared" si="132"/>
        <v/>
      </c>
      <c r="AA619" s="397" t="str">
        <f t="shared" si="133"/>
        <v/>
      </c>
      <c r="AB619" s="257" t="str">
        <f t="shared" si="134"/>
        <v/>
      </c>
      <c r="AC619" s="257" t="str">
        <f t="shared" si="135"/>
        <v/>
      </c>
      <c r="AD619" s="193" t="str">
        <f t="shared" si="136"/>
        <v>CHECK DATES</v>
      </c>
      <c r="AE619" s="257" t="str">
        <f t="shared" si="137"/>
        <v/>
      </c>
      <c r="AF619" s="286">
        <v>0</v>
      </c>
      <c r="AG619" s="257">
        <f t="shared" si="138"/>
        <v>0</v>
      </c>
      <c r="AH619" s="257" t="str">
        <f t="shared" si="139"/>
        <v/>
      </c>
      <c r="AI619" s="257">
        <f t="shared" si="140"/>
        <v>0</v>
      </c>
    </row>
    <row r="620" spans="1:35" x14ac:dyDescent="0.3">
      <c r="A620" s="287">
        <v>608</v>
      </c>
      <c r="B620" s="156"/>
      <c r="C620" s="150"/>
      <c r="D620" s="152"/>
      <c r="E620" s="150"/>
      <c r="F620" s="150"/>
      <c r="G620" s="152"/>
      <c r="H620" s="154"/>
      <c r="I620" s="155"/>
      <c r="J620" s="159"/>
      <c r="K620" s="159"/>
      <c r="L620" s="337"/>
      <c r="M620" s="343" t="str">
        <f>IF(L620="","",LOOKUP(L620,'Work Programme'!$A$8:$A$207,'Work Programme'!$B$8:$B$207))</f>
        <v/>
      </c>
      <c r="N620" s="150"/>
      <c r="O620" s="151"/>
      <c r="P620" s="254" t="str">
        <f>IF(H620="","",VLOOKUP(H620,'Overview - Financial Statement'!$A$46:$B$60,2,FALSE))</f>
        <v/>
      </c>
      <c r="Q620" s="255" t="str">
        <f t="shared" si="127"/>
        <v/>
      </c>
      <c r="R620" s="153"/>
      <c r="S620" s="153"/>
      <c r="T620" s="238">
        <f t="shared" si="128"/>
        <v>0</v>
      </c>
      <c r="U620" s="193" t="s">
        <v>44</v>
      </c>
      <c r="V620" s="427"/>
      <c r="W620" s="193" t="str">
        <f t="shared" si="129"/>
        <v/>
      </c>
      <c r="X620" s="264" t="str">
        <f t="shared" si="130"/>
        <v>OK</v>
      </c>
      <c r="Y620" s="193" t="str">
        <f t="shared" si="131"/>
        <v/>
      </c>
      <c r="Z620" s="193" t="str">
        <f t="shared" si="132"/>
        <v/>
      </c>
      <c r="AA620" s="397" t="str">
        <f t="shared" si="133"/>
        <v/>
      </c>
      <c r="AB620" s="257" t="str">
        <f t="shared" si="134"/>
        <v/>
      </c>
      <c r="AC620" s="257" t="str">
        <f t="shared" si="135"/>
        <v/>
      </c>
      <c r="AD620" s="193" t="str">
        <f t="shared" si="136"/>
        <v>CHECK DATES</v>
      </c>
      <c r="AE620" s="257" t="str">
        <f t="shared" si="137"/>
        <v/>
      </c>
      <c r="AF620" s="286">
        <v>0</v>
      </c>
      <c r="AG620" s="257">
        <f t="shared" si="138"/>
        <v>0</v>
      </c>
      <c r="AH620" s="257" t="str">
        <f t="shared" si="139"/>
        <v/>
      </c>
      <c r="AI620" s="257">
        <f t="shared" si="140"/>
        <v>0</v>
      </c>
    </row>
    <row r="621" spans="1:35" x14ac:dyDescent="0.3">
      <c r="A621" s="287">
        <v>609</v>
      </c>
      <c r="B621" s="156"/>
      <c r="C621" s="150"/>
      <c r="D621" s="152"/>
      <c r="E621" s="150"/>
      <c r="F621" s="150"/>
      <c r="G621" s="152"/>
      <c r="H621" s="154"/>
      <c r="I621" s="155"/>
      <c r="J621" s="159"/>
      <c r="K621" s="159"/>
      <c r="L621" s="337"/>
      <c r="M621" s="343" t="str">
        <f>IF(L621="","",LOOKUP(L621,'Work Programme'!$A$8:$A$207,'Work Programme'!$B$8:$B$207))</f>
        <v/>
      </c>
      <c r="N621" s="150"/>
      <c r="O621" s="151"/>
      <c r="P621" s="254" t="str">
        <f>IF(H621="","",VLOOKUP(H621,'Overview - Financial Statement'!$A$46:$B$60,2,FALSE))</f>
        <v/>
      </c>
      <c r="Q621" s="255" t="str">
        <f t="shared" si="127"/>
        <v/>
      </c>
      <c r="R621" s="153"/>
      <c r="S621" s="153"/>
      <c r="T621" s="238">
        <f t="shared" si="128"/>
        <v>0</v>
      </c>
      <c r="U621" s="193" t="s">
        <v>44</v>
      </c>
      <c r="V621" s="427"/>
      <c r="W621" s="193" t="str">
        <f t="shared" si="129"/>
        <v/>
      </c>
      <c r="X621" s="264" t="str">
        <f t="shared" si="130"/>
        <v>OK</v>
      </c>
      <c r="Y621" s="193" t="str">
        <f t="shared" si="131"/>
        <v/>
      </c>
      <c r="Z621" s="193" t="str">
        <f t="shared" si="132"/>
        <v/>
      </c>
      <c r="AA621" s="397" t="str">
        <f t="shared" si="133"/>
        <v/>
      </c>
      <c r="AB621" s="257" t="str">
        <f t="shared" si="134"/>
        <v/>
      </c>
      <c r="AC621" s="257" t="str">
        <f t="shared" si="135"/>
        <v/>
      </c>
      <c r="AD621" s="193" t="str">
        <f t="shared" si="136"/>
        <v>CHECK DATES</v>
      </c>
      <c r="AE621" s="257" t="str">
        <f t="shared" si="137"/>
        <v/>
      </c>
      <c r="AF621" s="286">
        <v>0</v>
      </c>
      <c r="AG621" s="257">
        <f t="shared" si="138"/>
        <v>0</v>
      </c>
      <c r="AH621" s="257" t="str">
        <f t="shared" si="139"/>
        <v/>
      </c>
      <c r="AI621" s="257">
        <f t="shared" si="140"/>
        <v>0</v>
      </c>
    </row>
    <row r="622" spans="1:35" x14ac:dyDescent="0.3">
      <c r="A622" s="287">
        <v>610</v>
      </c>
      <c r="B622" s="156"/>
      <c r="C622" s="150"/>
      <c r="D622" s="152"/>
      <c r="E622" s="150"/>
      <c r="F622" s="150"/>
      <c r="G622" s="152"/>
      <c r="H622" s="154"/>
      <c r="I622" s="155"/>
      <c r="J622" s="159"/>
      <c r="K622" s="159"/>
      <c r="L622" s="337"/>
      <c r="M622" s="343" t="str">
        <f>IF(L622="","",LOOKUP(L622,'Work Programme'!$A$8:$A$207,'Work Programme'!$B$8:$B$207))</f>
        <v/>
      </c>
      <c r="N622" s="150"/>
      <c r="O622" s="151"/>
      <c r="P622" s="254" t="str">
        <f>IF(H622="","",VLOOKUP(H622,'Overview - Financial Statement'!$A$46:$B$60,2,FALSE))</f>
        <v/>
      </c>
      <c r="Q622" s="255" t="str">
        <f t="shared" si="127"/>
        <v/>
      </c>
      <c r="R622" s="153"/>
      <c r="S622" s="153"/>
      <c r="T622" s="238">
        <f t="shared" si="128"/>
        <v>0</v>
      </c>
      <c r="U622" s="193" t="s">
        <v>44</v>
      </c>
      <c r="V622" s="427"/>
      <c r="W622" s="193" t="str">
        <f t="shared" si="129"/>
        <v/>
      </c>
      <c r="X622" s="264" t="str">
        <f t="shared" si="130"/>
        <v>OK</v>
      </c>
      <c r="Y622" s="193" t="str">
        <f t="shared" si="131"/>
        <v/>
      </c>
      <c r="Z622" s="193" t="str">
        <f t="shared" si="132"/>
        <v/>
      </c>
      <c r="AA622" s="397" t="str">
        <f t="shared" si="133"/>
        <v/>
      </c>
      <c r="AB622" s="257" t="str">
        <f t="shared" si="134"/>
        <v/>
      </c>
      <c r="AC622" s="257" t="str">
        <f t="shared" si="135"/>
        <v/>
      </c>
      <c r="AD622" s="193" t="str">
        <f t="shared" si="136"/>
        <v>CHECK DATES</v>
      </c>
      <c r="AE622" s="257" t="str">
        <f t="shared" si="137"/>
        <v/>
      </c>
      <c r="AF622" s="286">
        <v>0</v>
      </c>
      <c r="AG622" s="257">
        <f t="shared" si="138"/>
        <v>0</v>
      </c>
      <c r="AH622" s="257" t="str">
        <f t="shared" si="139"/>
        <v/>
      </c>
      <c r="AI622" s="257">
        <f t="shared" si="140"/>
        <v>0</v>
      </c>
    </row>
    <row r="623" spans="1:35" x14ac:dyDescent="0.3">
      <c r="A623" s="287">
        <v>611</v>
      </c>
      <c r="B623" s="156"/>
      <c r="C623" s="150"/>
      <c r="D623" s="152"/>
      <c r="E623" s="150"/>
      <c r="F623" s="150"/>
      <c r="G623" s="152"/>
      <c r="H623" s="154"/>
      <c r="I623" s="155"/>
      <c r="J623" s="159"/>
      <c r="K623" s="159"/>
      <c r="L623" s="337"/>
      <c r="M623" s="343" t="str">
        <f>IF(L623="","",LOOKUP(L623,'Work Programme'!$A$8:$A$207,'Work Programme'!$B$8:$B$207))</f>
        <v/>
      </c>
      <c r="N623" s="150"/>
      <c r="O623" s="151"/>
      <c r="P623" s="254" t="str">
        <f>IF(H623="","",VLOOKUP(H623,'Overview - Financial Statement'!$A$46:$B$60,2,FALSE))</f>
        <v/>
      </c>
      <c r="Q623" s="255" t="str">
        <f t="shared" si="127"/>
        <v/>
      </c>
      <c r="R623" s="153"/>
      <c r="S623" s="153"/>
      <c r="T623" s="238">
        <f t="shared" si="128"/>
        <v>0</v>
      </c>
      <c r="U623" s="193" t="s">
        <v>44</v>
      </c>
      <c r="V623" s="427"/>
      <c r="W623" s="193" t="str">
        <f t="shared" si="129"/>
        <v/>
      </c>
      <c r="X623" s="264" t="str">
        <f t="shared" si="130"/>
        <v>OK</v>
      </c>
      <c r="Y623" s="193" t="str">
        <f t="shared" si="131"/>
        <v/>
      </c>
      <c r="Z623" s="193" t="str">
        <f t="shared" si="132"/>
        <v/>
      </c>
      <c r="AA623" s="397" t="str">
        <f t="shared" si="133"/>
        <v/>
      </c>
      <c r="AB623" s="257" t="str">
        <f t="shared" si="134"/>
        <v/>
      </c>
      <c r="AC623" s="257" t="str">
        <f t="shared" si="135"/>
        <v/>
      </c>
      <c r="AD623" s="193" t="str">
        <f t="shared" si="136"/>
        <v>CHECK DATES</v>
      </c>
      <c r="AE623" s="257" t="str">
        <f t="shared" si="137"/>
        <v/>
      </c>
      <c r="AF623" s="286">
        <v>0</v>
      </c>
      <c r="AG623" s="257">
        <f t="shared" si="138"/>
        <v>0</v>
      </c>
      <c r="AH623" s="257" t="str">
        <f t="shared" si="139"/>
        <v/>
      </c>
      <c r="AI623" s="257">
        <f t="shared" si="140"/>
        <v>0</v>
      </c>
    </row>
    <row r="624" spans="1:35" x14ac:dyDescent="0.3">
      <c r="A624" s="287">
        <v>612</v>
      </c>
      <c r="B624" s="156"/>
      <c r="C624" s="150"/>
      <c r="D624" s="152"/>
      <c r="E624" s="150"/>
      <c r="F624" s="150"/>
      <c r="G624" s="152"/>
      <c r="H624" s="154"/>
      <c r="I624" s="155"/>
      <c r="J624" s="159"/>
      <c r="K624" s="159"/>
      <c r="L624" s="337"/>
      <c r="M624" s="343" t="str">
        <f>IF(L624="","",LOOKUP(L624,'Work Programme'!$A$8:$A$207,'Work Programme'!$B$8:$B$207))</f>
        <v/>
      </c>
      <c r="N624" s="150"/>
      <c r="O624" s="151"/>
      <c r="P624" s="254" t="str">
        <f>IF(H624="","",VLOOKUP(H624,'Overview - Financial Statement'!$A$46:$B$60,2,FALSE))</f>
        <v/>
      </c>
      <c r="Q624" s="255" t="str">
        <f t="shared" si="127"/>
        <v/>
      </c>
      <c r="R624" s="153"/>
      <c r="S624" s="153"/>
      <c r="T624" s="238">
        <f t="shared" si="128"/>
        <v>0</v>
      </c>
      <c r="U624" s="193" t="s">
        <v>44</v>
      </c>
      <c r="V624" s="427"/>
      <c r="W624" s="193" t="str">
        <f t="shared" si="129"/>
        <v/>
      </c>
      <c r="X624" s="264" t="str">
        <f t="shared" si="130"/>
        <v>OK</v>
      </c>
      <c r="Y624" s="193" t="str">
        <f t="shared" si="131"/>
        <v/>
      </c>
      <c r="Z624" s="193" t="str">
        <f t="shared" si="132"/>
        <v/>
      </c>
      <c r="AA624" s="397" t="str">
        <f t="shared" si="133"/>
        <v/>
      </c>
      <c r="AB624" s="257" t="str">
        <f t="shared" si="134"/>
        <v/>
      </c>
      <c r="AC624" s="257" t="str">
        <f t="shared" si="135"/>
        <v/>
      </c>
      <c r="AD624" s="193" t="str">
        <f t="shared" si="136"/>
        <v>CHECK DATES</v>
      </c>
      <c r="AE624" s="257" t="str">
        <f t="shared" si="137"/>
        <v/>
      </c>
      <c r="AF624" s="286">
        <v>0</v>
      </c>
      <c r="AG624" s="257">
        <f t="shared" si="138"/>
        <v>0</v>
      </c>
      <c r="AH624" s="257" t="str">
        <f t="shared" si="139"/>
        <v/>
      </c>
      <c r="AI624" s="257">
        <f t="shared" si="140"/>
        <v>0</v>
      </c>
    </row>
    <row r="625" spans="1:35" x14ac:dyDescent="0.3">
      <c r="A625" s="287">
        <v>613</v>
      </c>
      <c r="B625" s="156"/>
      <c r="C625" s="150"/>
      <c r="D625" s="152"/>
      <c r="E625" s="150"/>
      <c r="F625" s="150"/>
      <c r="G625" s="152"/>
      <c r="H625" s="154"/>
      <c r="I625" s="155"/>
      <c r="J625" s="159"/>
      <c r="K625" s="159"/>
      <c r="L625" s="337"/>
      <c r="M625" s="343" t="str">
        <f>IF(L625="","",LOOKUP(L625,'Work Programme'!$A$8:$A$207,'Work Programme'!$B$8:$B$207))</f>
        <v/>
      </c>
      <c r="N625" s="150"/>
      <c r="O625" s="151"/>
      <c r="P625" s="254" t="str">
        <f>IF(H625="","",VLOOKUP(H625,'Overview - Financial Statement'!$A$46:$B$60,2,FALSE))</f>
        <v/>
      </c>
      <c r="Q625" s="255" t="str">
        <f t="shared" si="127"/>
        <v/>
      </c>
      <c r="R625" s="153"/>
      <c r="S625" s="153"/>
      <c r="T625" s="238">
        <f t="shared" si="128"/>
        <v>0</v>
      </c>
      <c r="U625" s="193" t="s">
        <v>44</v>
      </c>
      <c r="V625" s="427"/>
      <c r="W625" s="193" t="str">
        <f t="shared" si="129"/>
        <v/>
      </c>
      <c r="X625" s="264" t="str">
        <f t="shared" si="130"/>
        <v>OK</v>
      </c>
      <c r="Y625" s="193" t="str">
        <f t="shared" si="131"/>
        <v/>
      </c>
      <c r="Z625" s="193" t="str">
        <f t="shared" si="132"/>
        <v/>
      </c>
      <c r="AA625" s="397" t="str">
        <f t="shared" si="133"/>
        <v/>
      </c>
      <c r="AB625" s="257" t="str">
        <f t="shared" si="134"/>
        <v/>
      </c>
      <c r="AC625" s="257" t="str">
        <f t="shared" si="135"/>
        <v/>
      </c>
      <c r="AD625" s="193" t="str">
        <f t="shared" si="136"/>
        <v>CHECK DATES</v>
      </c>
      <c r="AE625" s="257" t="str">
        <f t="shared" si="137"/>
        <v/>
      </c>
      <c r="AF625" s="286">
        <v>0</v>
      </c>
      <c r="AG625" s="257">
        <f t="shared" si="138"/>
        <v>0</v>
      </c>
      <c r="AH625" s="257" t="str">
        <f t="shared" si="139"/>
        <v/>
      </c>
      <c r="AI625" s="257">
        <f t="shared" si="140"/>
        <v>0</v>
      </c>
    </row>
    <row r="626" spans="1:35" x14ac:dyDescent="0.3">
      <c r="A626" s="287">
        <v>614</v>
      </c>
      <c r="B626" s="156"/>
      <c r="C626" s="150"/>
      <c r="D626" s="152"/>
      <c r="E626" s="150"/>
      <c r="F626" s="150"/>
      <c r="G626" s="152"/>
      <c r="H626" s="154"/>
      <c r="I626" s="155"/>
      <c r="J626" s="159"/>
      <c r="K626" s="159"/>
      <c r="L626" s="337"/>
      <c r="M626" s="343" t="str">
        <f>IF(L626="","",LOOKUP(L626,'Work Programme'!$A$8:$A$207,'Work Programme'!$B$8:$B$207))</f>
        <v/>
      </c>
      <c r="N626" s="150"/>
      <c r="O626" s="151"/>
      <c r="P626" s="254" t="str">
        <f>IF(H626="","",VLOOKUP(H626,'Overview - Financial Statement'!$A$46:$B$60,2,FALSE))</f>
        <v/>
      </c>
      <c r="Q626" s="255" t="str">
        <f t="shared" si="127"/>
        <v/>
      </c>
      <c r="R626" s="153"/>
      <c r="S626" s="153"/>
      <c r="T626" s="238">
        <f t="shared" si="128"/>
        <v>0</v>
      </c>
      <c r="U626" s="193" t="s">
        <v>44</v>
      </c>
      <c r="V626" s="427"/>
      <c r="W626" s="193" t="str">
        <f t="shared" si="129"/>
        <v/>
      </c>
      <c r="X626" s="264" t="str">
        <f t="shared" si="130"/>
        <v>OK</v>
      </c>
      <c r="Y626" s="193" t="str">
        <f t="shared" si="131"/>
        <v/>
      </c>
      <c r="Z626" s="193" t="str">
        <f t="shared" si="132"/>
        <v/>
      </c>
      <c r="AA626" s="397" t="str">
        <f t="shared" si="133"/>
        <v/>
      </c>
      <c r="AB626" s="257" t="str">
        <f t="shared" si="134"/>
        <v/>
      </c>
      <c r="AC626" s="257" t="str">
        <f t="shared" si="135"/>
        <v/>
      </c>
      <c r="AD626" s="193" t="str">
        <f t="shared" si="136"/>
        <v>CHECK DATES</v>
      </c>
      <c r="AE626" s="257" t="str">
        <f t="shared" si="137"/>
        <v/>
      </c>
      <c r="AF626" s="286">
        <v>0</v>
      </c>
      <c r="AG626" s="257">
        <f t="shared" si="138"/>
        <v>0</v>
      </c>
      <c r="AH626" s="257" t="str">
        <f t="shared" si="139"/>
        <v/>
      </c>
      <c r="AI626" s="257">
        <f t="shared" si="140"/>
        <v>0</v>
      </c>
    </row>
    <row r="627" spans="1:35" x14ac:dyDescent="0.3">
      <c r="A627" s="287">
        <v>615</v>
      </c>
      <c r="B627" s="156"/>
      <c r="C627" s="150"/>
      <c r="D627" s="152"/>
      <c r="E627" s="150"/>
      <c r="F627" s="150"/>
      <c r="G627" s="152"/>
      <c r="H627" s="154"/>
      <c r="I627" s="155"/>
      <c r="J627" s="159"/>
      <c r="K627" s="159"/>
      <c r="L627" s="337"/>
      <c r="M627" s="343" t="str">
        <f>IF(L627="","",LOOKUP(L627,'Work Programme'!$A$8:$A$207,'Work Programme'!$B$8:$B$207))</f>
        <v/>
      </c>
      <c r="N627" s="150"/>
      <c r="O627" s="151"/>
      <c r="P627" s="254" t="str">
        <f>IF(H627="","",VLOOKUP(H627,'Overview - Financial Statement'!$A$46:$B$60,2,FALSE))</f>
        <v/>
      </c>
      <c r="Q627" s="255" t="str">
        <f t="shared" si="127"/>
        <v/>
      </c>
      <c r="R627" s="153"/>
      <c r="S627" s="153"/>
      <c r="T627" s="238">
        <f t="shared" si="128"/>
        <v>0</v>
      </c>
      <c r="U627" s="193" t="s">
        <v>44</v>
      </c>
      <c r="V627" s="427"/>
      <c r="W627" s="193" t="str">
        <f t="shared" si="129"/>
        <v/>
      </c>
      <c r="X627" s="264" t="str">
        <f t="shared" si="130"/>
        <v>OK</v>
      </c>
      <c r="Y627" s="193" t="str">
        <f t="shared" si="131"/>
        <v/>
      </c>
      <c r="Z627" s="193" t="str">
        <f t="shared" si="132"/>
        <v/>
      </c>
      <c r="AA627" s="397" t="str">
        <f t="shared" si="133"/>
        <v/>
      </c>
      <c r="AB627" s="257" t="str">
        <f t="shared" si="134"/>
        <v/>
      </c>
      <c r="AC627" s="257" t="str">
        <f t="shared" si="135"/>
        <v/>
      </c>
      <c r="AD627" s="193" t="str">
        <f t="shared" si="136"/>
        <v>CHECK DATES</v>
      </c>
      <c r="AE627" s="257" t="str">
        <f t="shared" si="137"/>
        <v/>
      </c>
      <c r="AF627" s="286">
        <v>0</v>
      </c>
      <c r="AG627" s="257">
        <f t="shared" si="138"/>
        <v>0</v>
      </c>
      <c r="AH627" s="257" t="str">
        <f t="shared" si="139"/>
        <v/>
      </c>
      <c r="AI627" s="257">
        <f t="shared" si="140"/>
        <v>0</v>
      </c>
    </row>
    <row r="628" spans="1:35" x14ac:dyDescent="0.3">
      <c r="A628" s="287">
        <v>616</v>
      </c>
      <c r="B628" s="156"/>
      <c r="C628" s="150"/>
      <c r="D628" s="152"/>
      <c r="E628" s="150"/>
      <c r="F628" s="150"/>
      <c r="G628" s="152"/>
      <c r="H628" s="154"/>
      <c r="I628" s="155"/>
      <c r="J628" s="159"/>
      <c r="K628" s="159"/>
      <c r="L628" s="337"/>
      <c r="M628" s="343" t="str">
        <f>IF(L628="","",LOOKUP(L628,'Work Programme'!$A$8:$A$207,'Work Programme'!$B$8:$B$207))</f>
        <v/>
      </c>
      <c r="N628" s="150"/>
      <c r="O628" s="151"/>
      <c r="P628" s="254" t="str">
        <f>IF(H628="","",VLOOKUP(H628,'Overview - Financial Statement'!$A$46:$B$60,2,FALSE))</f>
        <v/>
      </c>
      <c r="Q628" s="255" t="str">
        <f t="shared" si="127"/>
        <v/>
      </c>
      <c r="R628" s="153"/>
      <c r="S628" s="153"/>
      <c r="T628" s="238">
        <f t="shared" si="128"/>
        <v>0</v>
      </c>
      <c r="U628" s="193" t="s">
        <v>44</v>
      </c>
      <c r="V628" s="427"/>
      <c r="W628" s="193" t="str">
        <f t="shared" si="129"/>
        <v/>
      </c>
      <c r="X628" s="264" t="str">
        <f t="shared" si="130"/>
        <v>OK</v>
      </c>
      <c r="Y628" s="193" t="str">
        <f t="shared" si="131"/>
        <v/>
      </c>
      <c r="Z628" s="193" t="str">
        <f t="shared" si="132"/>
        <v/>
      </c>
      <c r="AA628" s="397" t="str">
        <f t="shared" si="133"/>
        <v/>
      </c>
      <c r="AB628" s="257" t="str">
        <f t="shared" si="134"/>
        <v/>
      </c>
      <c r="AC628" s="257" t="str">
        <f t="shared" si="135"/>
        <v/>
      </c>
      <c r="AD628" s="193" t="str">
        <f t="shared" si="136"/>
        <v>CHECK DATES</v>
      </c>
      <c r="AE628" s="257" t="str">
        <f t="shared" si="137"/>
        <v/>
      </c>
      <c r="AF628" s="286">
        <v>0</v>
      </c>
      <c r="AG628" s="257">
        <f t="shared" si="138"/>
        <v>0</v>
      </c>
      <c r="AH628" s="257" t="str">
        <f t="shared" si="139"/>
        <v/>
      </c>
      <c r="AI628" s="257">
        <f t="shared" si="140"/>
        <v>0</v>
      </c>
    </row>
    <row r="629" spans="1:35" x14ac:dyDescent="0.3">
      <c r="A629" s="287">
        <v>617</v>
      </c>
      <c r="B629" s="156"/>
      <c r="C629" s="150"/>
      <c r="D629" s="152"/>
      <c r="E629" s="150"/>
      <c r="F629" s="150"/>
      <c r="G629" s="152"/>
      <c r="H629" s="154"/>
      <c r="I629" s="155"/>
      <c r="J629" s="159"/>
      <c r="K629" s="159"/>
      <c r="L629" s="337"/>
      <c r="M629" s="343" t="str">
        <f>IF(L629="","",LOOKUP(L629,'Work Programme'!$A$8:$A$207,'Work Programme'!$B$8:$B$207))</f>
        <v/>
      </c>
      <c r="N629" s="150"/>
      <c r="O629" s="151"/>
      <c r="P629" s="254" t="str">
        <f>IF(H629="","",VLOOKUP(H629,'Overview - Financial Statement'!$A$46:$B$60,2,FALSE))</f>
        <v/>
      </c>
      <c r="Q629" s="255" t="str">
        <f t="shared" si="127"/>
        <v/>
      </c>
      <c r="R629" s="153"/>
      <c r="S629" s="153"/>
      <c r="T629" s="238">
        <f t="shared" si="128"/>
        <v>0</v>
      </c>
      <c r="U629" s="193" t="s">
        <v>44</v>
      </c>
      <c r="V629" s="427"/>
      <c r="W629" s="193" t="str">
        <f t="shared" si="129"/>
        <v/>
      </c>
      <c r="X629" s="264" t="str">
        <f t="shared" si="130"/>
        <v>OK</v>
      </c>
      <c r="Y629" s="193" t="str">
        <f t="shared" si="131"/>
        <v/>
      </c>
      <c r="Z629" s="193" t="str">
        <f t="shared" si="132"/>
        <v/>
      </c>
      <c r="AA629" s="397" t="str">
        <f t="shared" si="133"/>
        <v/>
      </c>
      <c r="AB629" s="257" t="str">
        <f t="shared" si="134"/>
        <v/>
      </c>
      <c r="AC629" s="257" t="str">
        <f t="shared" si="135"/>
        <v/>
      </c>
      <c r="AD629" s="193" t="str">
        <f t="shared" si="136"/>
        <v>CHECK DATES</v>
      </c>
      <c r="AE629" s="257" t="str">
        <f t="shared" si="137"/>
        <v/>
      </c>
      <c r="AF629" s="286">
        <v>0</v>
      </c>
      <c r="AG629" s="257">
        <f t="shared" si="138"/>
        <v>0</v>
      </c>
      <c r="AH629" s="257" t="str">
        <f t="shared" si="139"/>
        <v/>
      </c>
      <c r="AI629" s="257">
        <f t="shared" si="140"/>
        <v>0</v>
      </c>
    </row>
    <row r="630" spans="1:35" x14ac:dyDescent="0.3">
      <c r="A630" s="287">
        <v>618</v>
      </c>
      <c r="B630" s="156"/>
      <c r="C630" s="150"/>
      <c r="D630" s="152"/>
      <c r="E630" s="150"/>
      <c r="F630" s="150"/>
      <c r="G630" s="152"/>
      <c r="H630" s="154"/>
      <c r="I630" s="155"/>
      <c r="J630" s="159"/>
      <c r="K630" s="159"/>
      <c r="L630" s="337"/>
      <c r="M630" s="343" t="str">
        <f>IF(L630="","",LOOKUP(L630,'Work Programme'!$A$8:$A$207,'Work Programme'!$B$8:$B$207))</f>
        <v/>
      </c>
      <c r="N630" s="150"/>
      <c r="O630" s="151"/>
      <c r="P630" s="254" t="str">
        <f>IF(H630="","",VLOOKUP(H630,'Overview - Financial Statement'!$A$46:$B$60,2,FALSE))</f>
        <v/>
      </c>
      <c r="Q630" s="255" t="str">
        <f t="shared" si="127"/>
        <v/>
      </c>
      <c r="R630" s="153"/>
      <c r="S630" s="153"/>
      <c r="T630" s="238">
        <f t="shared" si="128"/>
        <v>0</v>
      </c>
      <c r="U630" s="193" t="s">
        <v>44</v>
      </c>
      <c r="V630" s="427"/>
      <c r="W630" s="193" t="str">
        <f t="shared" si="129"/>
        <v/>
      </c>
      <c r="X630" s="264" t="str">
        <f t="shared" si="130"/>
        <v>OK</v>
      </c>
      <c r="Y630" s="193" t="str">
        <f t="shared" si="131"/>
        <v/>
      </c>
      <c r="Z630" s="193" t="str">
        <f t="shared" si="132"/>
        <v/>
      </c>
      <c r="AA630" s="397" t="str">
        <f t="shared" si="133"/>
        <v/>
      </c>
      <c r="AB630" s="257" t="str">
        <f t="shared" si="134"/>
        <v/>
      </c>
      <c r="AC630" s="257" t="str">
        <f t="shared" si="135"/>
        <v/>
      </c>
      <c r="AD630" s="193" t="str">
        <f t="shared" si="136"/>
        <v>CHECK DATES</v>
      </c>
      <c r="AE630" s="257" t="str">
        <f t="shared" si="137"/>
        <v/>
      </c>
      <c r="AF630" s="286">
        <v>0</v>
      </c>
      <c r="AG630" s="257">
        <f t="shared" si="138"/>
        <v>0</v>
      </c>
      <c r="AH630" s="257" t="str">
        <f t="shared" si="139"/>
        <v/>
      </c>
      <c r="AI630" s="257">
        <f t="shared" si="140"/>
        <v>0</v>
      </c>
    </row>
    <row r="631" spans="1:35" x14ac:dyDescent="0.3">
      <c r="A631" s="287">
        <v>619</v>
      </c>
      <c r="B631" s="156"/>
      <c r="C631" s="150"/>
      <c r="D631" s="152"/>
      <c r="E631" s="150"/>
      <c r="F631" s="150"/>
      <c r="G631" s="152"/>
      <c r="H631" s="154"/>
      <c r="I631" s="155"/>
      <c r="J631" s="159"/>
      <c r="K631" s="159"/>
      <c r="L631" s="337"/>
      <c r="M631" s="343" t="str">
        <f>IF(L631="","",LOOKUP(L631,'Work Programme'!$A$8:$A$207,'Work Programme'!$B$8:$B$207))</f>
        <v/>
      </c>
      <c r="N631" s="150"/>
      <c r="O631" s="151"/>
      <c r="P631" s="254" t="str">
        <f>IF(H631="","",VLOOKUP(H631,'Overview - Financial Statement'!$A$46:$B$60,2,FALSE))</f>
        <v/>
      </c>
      <c r="Q631" s="255" t="str">
        <f t="shared" si="127"/>
        <v/>
      </c>
      <c r="R631" s="153"/>
      <c r="S631" s="153"/>
      <c r="T631" s="238">
        <f t="shared" si="128"/>
        <v>0</v>
      </c>
      <c r="U631" s="193" t="s">
        <v>44</v>
      </c>
      <c r="V631" s="427"/>
      <c r="W631" s="193" t="str">
        <f t="shared" si="129"/>
        <v/>
      </c>
      <c r="X631" s="264" t="str">
        <f t="shared" si="130"/>
        <v>OK</v>
      </c>
      <c r="Y631" s="193" t="str">
        <f t="shared" si="131"/>
        <v/>
      </c>
      <c r="Z631" s="193" t="str">
        <f t="shared" si="132"/>
        <v/>
      </c>
      <c r="AA631" s="397" t="str">
        <f t="shared" si="133"/>
        <v/>
      </c>
      <c r="AB631" s="257" t="str">
        <f t="shared" si="134"/>
        <v/>
      </c>
      <c r="AC631" s="257" t="str">
        <f t="shared" si="135"/>
        <v/>
      </c>
      <c r="AD631" s="193" t="str">
        <f t="shared" si="136"/>
        <v>CHECK DATES</v>
      </c>
      <c r="AE631" s="257" t="str">
        <f t="shared" si="137"/>
        <v/>
      </c>
      <c r="AF631" s="286">
        <v>0</v>
      </c>
      <c r="AG631" s="257">
        <f t="shared" si="138"/>
        <v>0</v>
      </c>
      <c r="AH631" s="257" t="str">
        <f t="shared" si="139"/>
        <v/>
      </c>
      <c r="AI631" s="257">
        <f t="shared" si="140"/>
        <v>0</v>
      </c>
    </row>
    <row r="632" spans="1:35" x14ac:dyDescent="0.3">
      <c r="A632" s="287">
        <v>620</v>
      </c>
      <c r="B632" s="156"/>
      <c r="C632" s="150"/>
      <c r="D632" s="152"/>
      <c r="E632" s="150"/>
      <c r="F632" s="150"/>
      <c r="G632" s="152"/>
      <c r="H632" s="154"/>
      <c r="I632" s="155"/>
      <c r="J632" s="159"/>
      <c r="K632" s="159"/>
      <c r="L632" s="337"/>
      <c r="M632" s="343" t="str">
        <f>IF(L632="","",LOOKUP(L632,'Work Programme'!$A$8:$A$207,'Work Programme'!$B$8:$B$207))</f>
        <v/>
      </c>
      <c r="N632" s="150"/>
      <c r="O632" s="151"/>
      <c r="P632" s="254" t="str">
        <f>IF(H632="","",VLOOKUP(H632,'Overview - Financial Statement'!$A$46:$B$60,2,FALSE))</f>
        <v/>
      </c>
      <c r="Q632" s="255" t="str">
        <f t="shared" si="127"/>
        <v/>
      </c>
      <c r="R632" s="153"/>
      <c r="S632" s="153"/>
      <c r="T632" s="238">
        <f t="shared" si="128"/>
        <v>0</v>
      </c>
      <c r="U632" s="193" t="s">
        <v>44</v>
      </c>
      <c r="V632" s="427"/>
      <c r="W632" s="193" t="str">
        <f t="shared" si="129"/>
        <v/>
      </c>
      <c r="X632" s="264" t="str">
        <f t="shared" si="130"/>
        <v>OK</v>
      </c>
      <c r="Y632" s="193" t="str">
        <f t="shared" si="131"/>
        <v/>
      </c>
      <c r="Z632" s="193" t="str">
        <f t="shared" si="132"/>
        <v/>
      </c>
      <c r="AA632" s="397" t="str">
        <f t="shared" si="133"/>
        <v/>
      </c>
      <c r="AB632" s="257" t="str">
        <f t="shared" si="134"/>
        <v/>
      </c>
      <c r="AC632" s="257" t="str">
        <f t="shared" si="135"/>
        <v/>
      </c>
      <c r="AD632" s="193" t="str">
        <f t="shared" si="136"/>
        <v>CHECK DATES</v>
      </c>
      <c r="AE632" s="257" t="str">
        <f t="shared" si="137"/>
        <v/>
      </c>
      <c r="AF632" s="286">
        <v>0</v>
      </c>
      <c r="AG632" s="257">
        <f t="shared" si="138"/>
        <v>0</v>
      </c>
      <c r="AH632" s="257" t="str">
        <f t="shared" si="139"/>
        <v/>
      </c>
      <c r="AI632" s="257">
        <f t="shared" si="140"/>
        <v>0</v>
      </c>
    </row>
    <row r="633" spans="1:35" x14ac:dyDescent="0.3">
      <c r="A633" s="287">
        <v>621</v>
      </c>
      <c r="B633" s="156"/>
      <c r="C633" s="150"/>
      <c r="D633" s="152"/>
      <c r="E633" s="150"/>
      <c r="F633" s="150"/>
      <c r="G633" s="152"/>
      <c r="H633" s="154"/>
      <c r="I633" s="155"/>
      <c r="J633" s="159"/>
      <c r="K633" s="159"/>
      <c r="L633" s="337"/>
      <c r="M633" s="343" t="str">
        <f>IF(L633="","",LOOKUP(L633,'Work Programme'!$A$8:$A$207,'Work Programme'!$B$8:$B$207))</f>
        <v/>
      </c>
      <c r="N633" s="150"/>
      <c r="O633" s="151"/>
      <c r="P633" s="254" t="str">
        <f>IF(H633="","",VLOOKUP(H633,'Overview - Financial Statement'!$A$46:$B$60,2,FALSE))</f>
        <v/>
      </c>
      <c r="Q633" s="255" t="str">
        <f t="shared" si="127"/>
        <v/>
      </c>
      <c r="R633" s="153"/>
      <c r="S633" s="153"/>
      <c r="T633" s="238">
        <f t="shared" si="128"/>
        <v>0</v>
      </c>
      <c r="U633" s="193" t="s">
        <v>44</v>
      </c>
      <c r="V633" s="427"/>
      <c r="W633" s="193" t="str">
        <f t="shared" si="129"/>
        <v/>
      </c>
      <c r="X633" s="264" t="str">
        <f t="shared" si="130"/>
        <v>OK</v>
      </c>
      <c r="Y633" s="193" t="str">
        <f t="shared" si="131"/>
        <v/>
      </c>
      <c r="Z633" s="193" t="str">
        <f t="shared" si="132"/>
        <v/>
      </c>
      <c r="AA633" s="397" t="str">
        <f t="shared" si="133"/>
        <v/>
      </c>
      <c r="AB633" s="257" t="str">
        <f t="shared" si="134"/>
        <v/>
      </c>
      <c r="AC633" s="257" t="str">
        <f t="shared" si="135"/>
        <v/>
      </c>
      <c r="AD633" s="193" t="str">
        <f t="shared" si="136"/>
        <v>CHECK DATES</v>
      </c>
      <c r="AE633" s="257" t="str">
        <f t="shared" si="137"/>
        <v/>
      </c>
      <c r="AF633" s="286">
        <v>0</v>
      </c>
      <c r="AG633" s="257">
        <f t="shared" si="138"/>
        <v>0</v>
      </c>
      <c r="AH633" s="257" t="str">
        <f t="shared" si="139"/>
        <v/>
      </c>
      <c r="AI633" s="257">
        <f t="shared" si="140"/>
        <v>0</v>
      </c>
    </row>
    <row r="634" spans="1:35" x14ac:dyDescent="0.3">
      <c r="A634" s="287">
        <v>622</v>
      </c>
      <c r="B634" s="156"/>
      <c r="C634" s="150"/>
      <c r="D634" s="152"/>
      <c r="E634" s="150"/>
      <c r="F634" s="150"/>
      <c r="G634" s="152"/>
      <c r="H634" s="154"/>
      <c r="I634" s="155"/>
      <c r="J634" s="159"/>
      <c r="K634" s="159"/>
      <c r="L634" s="337"/>
      <c r="M634" s="343" t="str">
        <f>IF(L634="","",LOOKUP(L634,'Work Programme'!$A$8:$A$207,'Work Programme'!$B$8:$B$207))</f>
        <v/>
      </c>
      <c r="N634" s="150"/>
      <c r="O634" s="151"/>
      <c r="P634" s="254" t="str">
        <f>IF(H634="","",VLOOKUP(H634,'Overview - Financial Statement'!$A$46:$B$60,2,FALSE))</f>
        <v/>
      </c>
      <c r="Q634" s="255" t="str">
        <f t="shared" si="127"/>
        <v/>
      </c>
      <c r="R634" s="153"/>
      <c r="S634" s="153"/>
      <c r="T634" s="238">
        <f t="shared" si="128"/>
        <v>0</v>
      </c>
      <c r="U634" s="193" t="s">
        <v>44</v>
      </c>
      <c r="V634" s="427"/>
      <c r="W634" s="193" t="str">
        <f t="shared" si="129"/>
        <v/>
      </c>
      <c r="X634" s="264" t="str">
        <f t="shared" si="130"/>
        <v>OK</v>
      </c>
      <c r="Y634" s="193" t="str">
        <f t="shared" si="131"/>
        <v/>
      </c>
      <c r="Z634" s="193" t="str">
        <f t="shared" si="132"/>
        <v/>
      </c>
      <c r="AA634" s="397" t="str">
        <f t="shared" si="133"/>
        <v/>
      </c>
      <c r="AB634" s="257" t="str">
        <f t="shared" si="134"/>
        <v/>
      </c>
      <c r="AC634" s="257" t="str">
        <f t="shared" si="135"/>
        <v/>
      </c>
      <c r="AD634" s="193" t="str">
        <f t="shared" si="136"/>
        <v>CHECK DATES</v>
      </c>
      <c r="AE634" s="257" t="str">
        <f t="shared" si="137"/>
        <v/>
      </c>
      <c r="AF634" s="286">
        <v>0</v>
      </c>
      <c r="AG634" s="257">
        <f t="shared" si="138"/>
        <v>0</v>
      </c>
      <c r="AH634" s="257" t="str">
        <f t="shared" si="139"/>
        <v/>
      </c>
      <c r="AI634" s="257">
        <f t="shared" si="140"/>
        <v>0</v>
      </c>
    </row>
    <row r="635" spans="1:35" x14ac:dyDescent="0.3">
      <c r="A635" s="287">
        <v>623</v>
      </c>
      <c r="B635" s="156"/>
      <c r="C635" s="150"/>
      <c r="D635" s="152"/>
      <c r="E635" s="150"/>
      <c r="F635" s="150"/>
      <c r="G635" s="152"/>
      <c r="H635" s="154"/>
      <c r="I635" s="155"/>
      <c r="J635" s="159"/>
      <c r="K635" s="159"/>
      <c r="L635" s="337"/>
      <c r="M635" s="343" t="str">
        <f>IF(L635="","",LOOKUP(L635,'Work Programme'!$A$8:$A$207,'Work Programme'!$B$8:$B$207))</f>
        <v/>
      </c>
      <c r="N635" s="150"/>
      <c r="O635" s="151"/>
      <c r="P635" s="254" t="str">
        <f>IF(H635="","",VLOOKUP(H635,'Overview - Financial Statement'!$A$46:$B$60,2,FALSE))</f>
        <v/>
      </c>
      <c r="Q635" s="255" t="str">
        <f t="shared" si="127"/>
        <v/>
      </c>
      <c r="R635" s="153"/>
      <c r="S635" s="153"/>
      <c r="T635" s="238">
        <f t="shared" si="128"/>
        <v>0</v>
      </c>
      <c r="U635" s="193" t="s">
        <v>44</v>
      </c>
      <c r="V635" s="427"/>
      <c r="W635" s="193" t="str">
        <f t="shared" si="129"/>
        <v/>
      </c>
      <c r="X635" s="264" t="str">
        <f t="shared" si="130"/>
        <v>OK</v>
      </c>
      <c r="Y635" s="193" t="str">
        <f t="shared" si="131"/>
        <v/>
      </c>
      <c r="Z635" s="193" t="str">
        <f t="shared" si="132"/>
        <v/>
      </c>
      <c r="AA635" s="397" t="str">
        <f t="shared" si="133"/>
        <v/>
      </c>
      <c r="AB635" s="257" t="str">
        <f t="shared" si="134"/>
        <v/>
      </c>
      <c r="AC635" s="257" t="str">
        <f t="shared" si="135"/>
        <v/>
      </c>
      <c r="AD635" s="193" t="str">
        <f t="shared" si="136"/>
        <v>CHECK DATES</v>
      </c>
      <c r="AE635" s="257" t="str">
        <f t="shared" si="137"/>
        <v/>
      </c>
      <c r="AF635" s="286">
        <v>0</v>
      </c>
      <c r="AG635" s="257">
        <f t="shared" si="138"/>
        <v>0</v>
      </c>
      <c r="AH635" s="257" t="str">
        <f t="shared" si="139"/>
        <v/>
      </c>
      <c r="AI635" s="257">
        <f t="shared" si="140"/>
        <v>0</v>
      </c>
    </row>
    <row r="636" spans="1:35" x14ac:dyDescent="0.3">
      <c r="A636" s="287">
        <v>624</v>
      </c>
      <c r="B636" s="156"/>
      <c r="C636" s="150"/>
      <c r="D636" s="152"/>
      <c r="E636" s="150"/>
      <c r="F636" s="150"/>
      <c r="G636" s="152"/>
      <c r="H636" s="154"/>
      <c r="I636" s="155"/>
      <c r="J636" s="159"/>
      <c r="K636" s="159"/>
      <c r="L636" s="337"/>
      <c r="M636" s="343" t="str">
        <f>IF(L636="","",LOOKUP(L636,'Work Programme'!$A$8:$A$207,'Work Programme'!$B$8:$B$207))</f>
        <v/>
      </c>
      <c r="N636" s="150"/>
      <c r="O636" s="151"/>
      <c r="P636" s="254" t="str">
        <f>IF(H636="","",VLOOKUP(H636,'Overview - Financial Statement'!$A$46:$B$60,2,FALSE))</f>
        <v/>
      </c>
      <c r="Q636" s="255" t="str">
        <f t="shared" si="127"/>
        <v/>
      </c>
      <c r="R636" s="153"/>
      <c r="S636" s="153"/>
      <c r="T636" s="238">
        <f t="shared" si="128"/>
        <v>0</v>
      </c>
      <c r="U636" s="193" t="s">
        <v>44</v>
      </c>
      <c r="V636" s="427"/>
      <c r="W636" s="193" t="str">
        <f t="shared" si="129"/>
        <v/>
      </c>
      <c r="X636" s="264" t="str">
        <f t="shared" si="130"/>
        <v>OK</v>
      </c>
      <c r="Y636" s="193" t="str">
        <f t="shared" si="131"/>
        <v/>
      </c>
      <c r="Z636" s="193" t="str">
        <f t="shared" si="132"/>
        <v/>
      </c>
      <c r="AA636" s="397" t="str">
        <f t="shared" si="133"/>
        <v/>
      </c>
      <c r="AB636" s="257" t="str">
        <f t="shared" si="134"/>
        <v/>
      </c>
      <c r="AC636" s="257" t="str">
        <f t="shared" si="135"/>
        <v/>
      </c>
      <c r="AD636" s="193" t="str">
        <f t="shared" si="136"/>
        <v>CHECK DATES</v>
      </c>
      <c r="AE636" s="257" t="str">
        <f t="shared" si="137"/>
        <v/>
      </c>
      <c r="AF636" s="286">
        <v>0</v>
      </c>
      <c r="AG636" s="257">
        <f t="shared" si="138"/>
        <v>0</v>
      </c>
      <c r="AH636" s="257" t="str">
        <f t="shared" si="139"/>
        <v/>
      </c>
      <c r="AI636" s="257">
        <f t="shared" si="140"/>
        <v>0</v>
      </c>
    </row>
    <row r="637" spans="1:35" x14ac:dyDescent="0.3">
      <c r="A637" s="287">
        <v>625</v>
      </c>
      <c r="B637" s="156"/>
      <c r="C637" s="150"/>
      <c r="D637" s="152"/>
      <c r="E637" s="150"/>
      <c r="F637" s="150"/>
      <c r="G637" s="152"/>
      <c r="H637" s="154"/>
      <c r="I637" s="155"/>
      <c r="J637" s="159"/>
      <c r="K637" s="159"/>
      <c r="L637" s="337"/>
      <c r="M637" s="343" t="str">
        <f>IF(L637="","",LOOKUP(L637,'Work Programme'!$A$8:$A$207,'Work Programme'!$B$8:$B$207))</f>
        <v/>
      </c>
      <c r="N637" s="150"/>
      <c r="O637" s="151"/>
      <c r="P637" s="254" t="str">
        <f>IF(H637="","",VLOOKUP(H637,'Overview - Financial Statement'!$A$46:$B$60,2,FALSE))</f>
        <v/>
      </c>
      <c r="Q637" s="255" t="str">
        <f t="shared" si="127"/>
        <v/>
      </c>
      <c r="R637" s="153"/>
      <c r="S637" s="153"/>
      <c r="T637" s="238">
        <f t="shared" si="128"/>
        <v>0</v>
      </c>
      <c r="U637" s="193" t="s">
        <v>44</v>
      </c>
      <c r="V637" s="427"/>
      <c r="W637" s="193" t="str">
        <f t="shared" si="129"/>
        <v/>
      </c>
      <c r="X637" s="264" t="str">
        <f t="shared" si="130"/>
        <v>OK</v>
      </c>
      <c r="Y637" s="193" t="str">
        <f t="shared" si="131"/>
        <v/>
      </c>
      <c r="Z637" s="193" t="str">
        <f t="shared" si="132"/>
        <v/>
      </c>
      <c r="AA637" s="397" t="str">
        <f t="shared" si="133"/>
        <v/>
      </c>
      <c r="AB637" s="257" t="str">
        <f t="shared" si="134"/>
        <v/>
      </c>
      <c r="AC637" s="257" t="str">
        <f t="shared" si="135"/>
        <v/>
      </c>
      <c r="AD637" s="193" t="str">
        <f t="shared" si="136"/>
        <v>CHECK DATES</v>
      </c>
      <c r="AE637" s="257" t="str">
        <f t="shared" si="137"/>
        <v/>
      </c>
      <c r="AF637" s="286">
        <v>0</v>
      </c>
      <c r="AG637" s="257">
        <f t="shared" si="138"/>
        <v>0</v>
      </c>
      <c r="AH637" s="257" t="str">
        <f t="shared" si="139"/>
        <v/>
      </c>
      <c r="AI637" s="257">
        <f t="shared" si="140"/>
        <v>0</v>
      </c>
    </row>
    <row r="638" spans="1:35" x14ac:dyDescent="0.3">
      <c r="A638" s="287">
        <v>626</v>
      </c>
      <c r="B638" s="156"/>
      <c r="C638" s="150"/>
      <c r="D638" s="152"/>
      <c r="E638" s="150"/>
      <c r="F638" s="150"/>
      <c r="G638" s="152"/>
      <c r="H638" s="154"/>
      <c r="I638" s="155"/>
      <c r="J638" s="159"/>
      <c r="K638" s="159"/>
      <c r="L638" s="337"/>
      <c r="M638" s="343" t="str">
        <f>IF(L638="","",LOOKUP(L638,'Work Programme'!$A$8:$A$207,'Work Programme'!$B$8:$B$207))</f>
        <v/>
      </c>
      <c r="N638" s="150"/>
      <c r="O638" s="151"/>
      <c r="P638" s="254" t="str">
        <f>IF(H638="","",VLOOKUP(H638,'Overview - Financial Statement'!$A$46:$B$60,2,FALSE))</f>
        <v/>
      </c>
      <c r="Q638" s="255" t="str">
        <f t="shared" si="127"/>
        <v/>
      </c>
      <c r="R638" s="153"/>
      <c r="S638" s="153"/>
      <c r="T638" s="238">
        <f t="shared" si="128"/>
        <v>0</v>
      </c>
      <c r="U638" s="193" t="s">
        <v>44</v>
      </c>
      <c r="V638" s="427"/>
      <c r="W638" s="193" t="str">
        <f t="shared" si="129"/>
        <v/>
      </c>
      <c r="X638" s="264" t="str">
        <f t="shared" si="130"/>
        <v>OK</v>
      </c>
      <c r="Y638" s="193" t="str">
        <f t="shared" si="131"/>
        <v/>
      </c>
      <c r="Z638" s="193" t="str">
        <f t="shared" si="132"/>
        <v/>
      </c>
      <c r="AA638" s="397" t="str">
        <f t="shared" si="133"/>
        <v/>
      </c>
      <c r="AB638" s="257" t="str">
        <f t="shared" si="134"/>
        <v/>
      </c>
      <c r="AC638" s="257" t="str">
        <f t="shared" si="135"/>
        <v/>
      </c>
      <c r="AD638" s="193" t="str">
        <f t="shared" si="136"/>
        <v>CHECK DATES</v>
      </c>
      <c r="AE638" s="257" t="str">
        <f t="shared" si="137"/>
        <v/>
      </c>
      <c r="AF638" s="286">
        <v>0</v>
      </c>
      <c r="AG638" s="257">
        <f t="shared" si="138"/>
        <v>0</v>
      </c>
      <c r="AH638" s="257" t="str">
        <f t="shared" si="139"/>
        <v/>
      </c>
      <c r="AI638" s="257">
        <f t="shared" si="140"/>
        <v>0</v>
      </c>
    </row>
    <row r="639" spans="1:35" x14ac:dyDescent="0.3">
      <c r="A639" s="287">
        <v>627</v>
      </c>
      <c r="B639" s="156"/>
      <c r="C639" s="150"/>
      <c r="D639" s="152"/>
      <c r="E639" s="150"/>
      <c r="F639" s="150"/>
      <c r="G639" s="152"/>
      <c r="H639" s="154"/>
      <c r="I639" s="155"/>
      <c r="J639" s="159"/>
      <c r="K639" s="159"/>
      <c r="L639" s="337"/>
      <c r="M639" s="343" t="str">
        <f>IF(L639="","",LOOKUP(L639,'Work Programme'!$A$8:$A$207,'Work Programme'!$B$8:$B$207))</f>
        <v/>
      </c>
      <c r="N639" s="150"/>
      <c r="O639" s="151"/>
      <c r="P639" s="254" t="str">
        <f>IF(H639="","",VLOOKUP(H639,'Overview - Financial Statement'!$A$46:$B$60,2,FALSE))</f>
        <v/>
      </c>
      <c r="Q639" s="255" t="str">
        <f t="shared" si="127"/>
        <v/>
      </c>
      <c r="R639" s="153"/>
      <c r="S639" s="153"/>
      <c r="T639" s="238">
        <f t="shared" si="128"/>
        <v>0</v>
      </c>
      <c r="U639" s="193" t="s">
        <v>44</v>
      </c>
      <c r="V639" s="427"/>
      <c r="W639" s="193" t="str">
        <f t="shared" si="129"/>
        <v/>
      </c>
      <c r="X639" s="264" t="str">
        <f t="shared" si="130"/>
        <v>OK</v>
      </c>
      <c r="Y639" s="193" t="str">
        <f t="shared" si="131"/>
        <v/>
      </c>
      <c r="Z639" s="193" t="str">
        <f t="shared" si="132"/>
        <v/>
      </c>
      <c r="AA639" s="397" t="str">
        <f t="shared" si="133"/>
        <v/>
      </c>
      <c r="AB639" s="257" t="str">
        <f t="shared" si="134"/>
        <v/>
      </c>
      <c r="AC639" s="257" t="str">
        <f t="shared" si="135"/>
        <v/>
      </c>
      <c r="AD639" s="193" t="str">
        <f t="shared" si="136"/>
        <v>CHECK DATES</v>
      </c>
      <c r="AE639" s="257" t="str">
        <f t="shared" si="137"/>
        <v/>
      </c>
      <c r="AF639" s="286">
        <v>0</v>
      </c>
      <c r="AG639" s="257">
        <f t="shared" si="138"/>
        <v>0</v>
      </c>
      <c r="AH639" s="257" t="str">
        <f t="shared" si="139"/>
        <v/>
      </c>
      <c r="AI639" s="257">
        <f t="shared" si="140"/>
        <v>0</v>
      </c>
    </row>
    <row r="640" spans="1:35" x14ac:dyDescent="0.3">
      <c r="A640" s="287">
        <v>628</v>
      </c>
      <c r="B640" s="156"/>
      <c r="C640" s="150"/>
      <c r="D640" s="152"/>
      <c r="E640" s="150"/>
      <c r="F640" s="150"/>
      <c r="G640" s="152"/>
      <c r="H640" s="154"/>
      <c r="I640" s="155"/>
      <c r="J640" s="159"/>
      <c r="K640" s="159"/>
      <c r="L640" s="337"/>
      <c r="M640" s="343" t="str">
        <f>IF(L640="","",LOOKUP(L640,'Work Programme'!$A$8:$A$207,'Work Programme'!$B$8:$B$207))</f>
        <v/>
      </c>
      <c r="N640" s="150"/>
      <c r="O640" s="151"/>
      <c r="P640" s="254" t="str">
        <f>IF(H640="","",VLOOKUP(H640,'Overview - Financial Statement'!$A$46:$B$60,2,FALSE))</f>
        <v/>
      </c>
      <c r="Q640" s="255" t="str">
        <f t="shared" si="127"/>
        <v/>
      </c>
      <c r="R640" s="153"/>
      <c r="S640" s="153"/>
      <c r="T640" s="238">
        <f t="shared" si="128"/>
        <v>0</v>
      </c>
      <c r="U640" s="193" t="s">
        <v>44</v>
      </c>
      <c r="V640" s="427"/>
      <c r="W640" s="193" t="str">
        <f t="shared" si="129"/>
        <v/>
      </c>
      <c r="X640" s="264" t="str">
        <f t="shared" si="130"/>
        <v>OK</v>
      </c>
      <c r="Y640" s="193" t="str">
        <f t="shared" si="131"/>
        <v/>
      </c>
      <c r="Z640" s="193" t="str">
        <f t="shared" si="132"/>
        <v/>
      </c>
      <c r="AA640" s="397" t="str">
        <f t="shared" si="133"/>
        <v/>
      </c>
      <c r="AB640" s="257" t="str">
        <f t="shared" si="134"/>
        <v/>
      </c>
      <c r="AC640" s="257" t="str">
        <f t="shared" si="135"/>
        <v/>
      </c>
      <c r="AD640" s="193" t="str">
        <f t="shared" si="136"/>
        <v>CHECK DATES</v>
      </c>
      <c r="AE640" s="257" t="str">
        <f t="shared" si="137"/>
        <v/>
      </c>
      <c r="AF640" s="286">
        <v>0</v>
      </c>
      <c r="AG640" s="257">
        <f t="shared" si="138"/>
        <v>0</v>
      </c>
      <c r="AH640" s="257" t="str">
        <f t="shared" si="139"/>
        <v/>
      </c>
      <c r="AI640" s="257">
        <f t="shared" si="140"/>
        <v>0</v>
      </c>
    </row>
    <row r="641" spans="1:35" x14ac:dyDescent="0.3">
      <c r="A641" s="287">
        <v>629</v>
      </c>
      <c r="B641" s="156"/>
      <c r="C641" s="150"/>
      <c r="D641" s="152"/>
      <c r="E641" s="150"/>
      <c r="F641" s="150"/>
      <c r="G641" s="152"/>
      <c r="H641" s="154"/>
      <c r="I641" s="155"/>
      <c r="J641" s="159"/>
      <c r="K641" s="159"/>
      <c r="L641" s="337"/>
      <c r="M641" s="343" t="str">
        <f>IF(L641="","",LOOKUP(L641,'Work Programme'!$A$8:$A$207,'Work Programme'!$B$8:$B$207))</f>
        <v/>
      </c>
      <c r="N641" s="150"/>
      <c r="O641" s="151"/>
      <c r="P641" s="254" t="str">
        <f>IF(H641="","",VLOOKUP(H641,'Overview - Financial Statement'!$A$46:$B$60,2,FALSE))</f>
        <v/>
      </c>
      <c r="Q641" s="255" t="str">
        <f t="shared" si="127"/>
        <v/>
      </c>
      <c r="R641" s="153"/>
      <c r="S641" s="153"/>
      <c r="T641" s="238">
        <f t="shared" si="128"/>
        <v>0</v>
      </c>
      <c r="U641" s="193" t="s">
        <v>44</v>
      </c>
      <c r="V641" s="427"/>
      <c r="W641" s="193" t="str">
        <f t="shared" si="129"/>
        <v/>
      </c>
      <c r="X641" s="264" t="str">
        <f t="shared" si="130"/>
        <v>OK</v>
      </c>
      <c r="Y641" s="193" t="str">
        <f t="shared" si="131"/>
        <v/>
      </c>
      <c r="Z641" s="193" t="str">
        <f t="shared" si="132"/>
        <v/>
      </c>
      <c r="AA641" s="397" t="str">
        <f t="shared" si="133"/>
        <v/>
      </c>
      <c r="AB641" s="257" t="str">
        <f t="shared" si="134"/>
        <v/>
      </c>
      <c r="AC641" s="257" t="str">
        <f t="shared" si="135"/>
        <v/>
      </c>
      <c r="AD641" s="193" t="str">
        <f t="shared" si="136"/>
        <v>CHECK DATES</v>
      </c>
      <c r="AE641" s="257" t="str">
        <f t="shared" si="137"/>
        <v/>
      </c>
      <c r="AF641" s="286">
        <v>0</v>
      </c>
      <c r="AG641" s="257">
        <f t="shared" si="138"/>
        <v>0</v>
      </c>
      <c r="AH641" s="257" t="str">
        <f t="shared" si="139"/>
        <v/>
      </c>
      <c r="AI641" s="257">
        <f t="shared" si="140"/>
        <v>0</v>
      </c>
    </row>
    <row r="642" spans="1:35" x14ac:dyDescent="0.3">
      <c r="A642" s="287">
        <v>630</v>
      </c>
      <c r="B642" s="156"/>
      <c r="C642" s="150"/>
      <c r="D642" s="152"/>
      <c r="E642" s="150"/>
      <c r="F642" s="150"/>
      <c r="G642" s="152"/>
      <c r="H642" s="154"/>
      <c r="I642" s="155"/>
      <c r="J642" s="159"/>
      <c r="K642" s="159"/>
      <c r="L642" s="337"/>
      <c r="M642" s="343" t="str">
        <f>IF(L642="","",LOOKUP(L642,'Work Programme'!$A$8:$A$207,'Work Programme'!$B$8:$B$207))</f>
        <v/>
      </c>
      <c r="N642" s="150"/>
      <c r="O642" s="151"/>
      <c r="P642" s="254" t="str">
        <f>IF(H642="","",VLOOKUP(H642,'Overview - Financial Statement'!$A$46:$B$60,2,FALSE))</f>
        <v/>
      </c>
      <c r="Q642" s="255" t="str">
        <f t="shared" si="127"/>
        <v/>
      </c>
      <c r="R642" s="153"/>
      <c r="S642" s="153"/>
      <c r="T642" s="238">
        <f t="shared" si="128"/>
        <v>0</v>
      </c>
      <c r="U642" s="193" t="s">
        <v>44</v>
      </c>
      <c r="V642" s="427"/>
      <c r="W642" s="193" t="str">
        <f t="shared" si="129"/>
        <v/>
      </c>
      <c r="X642" s="264" t="str">
        <f t="shared" si="130"/>
        <v>OK</v>
      </c>
      <c r="Y642" s="193" t="str">
        <f t="shared" si="131"/>
        <v/>
      </c>
      <c r="Z642" s="193" t="str">
        <f t="shared" si="132"/>
        <v/>
      </c>
      <c r="AA642" s="397" t="str">
        <f t="shared" si="133"/>
        <v/>
      </c>
      <c r="AB642" s="257" t="str">
        <f t="shared" si="134"/>
        <v/>
      </c>
      <c r="AC642" s="257" t="str">
        <f t="shared" si="135"/>
        <v/>
      </c>
      <c r="AD642" s="193" t="str">
        <f t="shared" si="136"/>
        <v>CHECK DATES</v>
      </c>
      <c r="AE642" s="257" t="str">
        <f t="shared" si="137"/>
        <v/>
      </c>
      <c r="AF642" s="286">
        <v>0</v>
      </c>
      <c r="AG642" s="257">
        <f t="shared" si="138"/>
        <v>0</v>
      </c>
      <c r="AH642" s="257" t="str">
        <f t="shared" si="139"/>
        <v/>
      </c>
      <c r="AI642" s="257">
        <f t="shared" si="140"/>
        <v>0</v>
      </c>
    </row>
    <row r="643" spans="1:35" x14ac:dyDescent="0.3">
      <c r="A643" s="287">
        <v>631</v>
      </c>
      <c r="B643" s="156"/>
      <c r="C643" s="150"/>
      <c r="D643" s="152"/>
      <c r="E643" s="150"/>
      <c r="F643" s="150"/>
      <c r="G643" s="152"/>
      <c r="H643" s="154"/>
      <c r="I643" s="155"/>
      <c r="J643" s="159"/>
      <c r="K643" s="159"/>
      <c r="L643" s="337"/>
      <c r="M643" s="343" t="str">
        <f>IF(L643="","",LOOKUP(L643,'Work Programme'!$A$8:$A$207,'Work Programme'!$B$8:$B$207))</f>
        <v/>
      </c>
      <c r="N643" s="150"/>
      <c r="O643" s="151"/>
      <c r="P643" s="254" t="str">
        <f>IF(H643="","",VLOOKUP(H643,'Overview - Financial Statement'!$A$46:$B$60,2,FALSE))</f>
        <v/>
      </c>
      <c r="Q643" s="255" t="str">
        <f t="shared" si="127"/>
        <v/>
      </c>
      <c r="R643" s="153"/>
      <c r="S643" s="153"/>
      <c r="T643" s="238">
        <f t="shared" si="128"/>
        <v>0</v>
      </c>
      <c r="U643" s="193" t="s">
        <v>44</v>
      </c>
      <c r="V643" s="427"/>
      <c r="W643" s="193" t="str">
        <f t="shared" si="129"/>
        <v/>
      </c>
      <c r="X643" s="264" t="str">
        <f t="shared" si="130"/>
        <v>OK</v>
      </c>
      <c r="Y643" s="193" t="str">
        <f t="shared" si="131"/>
        <v/>
      </c>
      <c r="Z643" s="193" t="str">
        <f t="shared" si="132"/>
        <v/>
      </c>
      <c r="AA643" s="397" t="str">
        <f t="shared" si="133"/>
        <v/>
      </c>
      <c r="AB643" s="257" t="str">
        <f t="shared" si="134"/>
        <v/>
      </c>
      <c r="AC643" s="257" t="str">
        <f t="shared" si="135"/>
        <v/>
      </c>
      <c r="AD643" s="193" t="str">
        <f t="shared" si="136"/>
        <v>CHECK DATES</v>
      </c>
      <c r="AE643" s="257" t="str">
        <f t="shared" si="137"/>
        <v/>
      </c>
      <c r="AF643" s="286">
        <v>0</v>
      </c>
      <c r="AG643" s="257">
        <f t="shared" si="138"/>
        <v>0</v>
      </c>
      <c r="AH643" s="257" t="str">
        <f t="shared" si="139"/>
        <v/>
      </c>
      <c r="AI643" s="257">
        <f t="shared" si="140"/>
        <v>0</v>
      </c>
    </row>
    <row r="644" spans="1:35" x14ac:dyDescent="0.3">
      <c r="A644" s="287">
        <v>632</v>
      </c>
      <c r="B644" s="156"/>
      <c r="C644" s="150"/>
      <c r="D644" s="152"/>
      <c r="E644" s="150"/>
      <c r="F644" s="150"/>
      <c r="G644" s="152"/>
      <c r="H644" s="154"/>
      <c r="I644" s="155"/>
      <c r="J644" s="159"/>
      <c r="K644" s="159"/>
      <c r="L644" s="337"/>
      <c r="M644" s="343" t="str">
        <f>IF(L644="","",LOOKUP(L644,'Work Programme'!$A$8:$A$207,'Work Programme'!$B$8:$B$207))</f>
        <v/>
      </c>
      <c r="N644" s="150"/>
      <c r="O644" s="151"/>
      <c r="P644" s="254" t="str">
        <f>IF(H644="","",VLOOKUP(H644,'Overview - Financial Statement'!$A$46:$B$60,2,FALSE))</f>
        <v/>
      </c>
      <c r="Q644" s="255" t="str">
        <f t="shared" si="127"/>
        <v/>
      </c>
      <c r="R644" s="153"/>
      <c r="S644" s="153"/>
      <c r="T644" s="238">
        <f t="shared" si="128"/>
        <v>0</v>
      </c>
      <c r="U644" s="193" t="s">
        <v>44</v>
      </c>
      <c r="V644" s="427"/>
      <c r="W644" s="193" t="str">
        <f t="shared" si="129"/>
        <v/>
      </c>
      <c r="X644" s="264" t="str">
        <f t="shared" si="130"/>
        <v>OK</v>
      </c>
      <c r="Y644" s="193" t="str">
        <f t="shared" si="131"/>
        <v/>
      </c>
      <c r="Z644" s="193" t="str">
        <f t="shared" si="132"/>
        <v/>
      </c>
      <c r="AA644" s="397" t="str">
        <f t="shared" si="133"/>
        <v/>
      </c>
      <c r="AB644" s="257" t="str">
        <f t="shared" si="134"/>
        <v/>
      </c>
      <c r="AC644" s="257" t="str">
        <f t="shared" si="135"/>
        <v/>
      </c>
      <c r="AD644" s="193" t="str">
        <f t="shared" si="136"/>
        <v>CHECK DATES</v>
      </c>
      <c r="AE644" s="257" t="str">
        <f t="shared" si="137"/>
        <v/>
      </c>
      <c r="AF644" s="286">
        <v>0</v>
      </c>
      <c r="AG644" s="257">
        <f t="shared" si="138"/>
        <v>0</v>
      </c>
      <c r="AH644" s="257" t="str">
        <f t="shared" si="139"/>
        <v/>
      </c>
      <c r="AI644" s="257">
        <f t="shared" si="140"/>
        <v>0</v>
      </c>
    </row>
    <row r="645" spans="1:35" x14ac:dyDescent="0.3">
      <c r="A645" s="287">
        <v>633</v>
      </c>
      <c r="B645" s="156"/>
      <c r="C645" s="150"/>
      <c r="D645" s="152"/>
      <c r="E645" s="150"/>
      <c r="F645" s="150"/>
      <c r="G645" s="152"/>
      <c r="H645" s="154"/>
      <c r="I645" s="155"/>
      <c r="J645" s="159"/>
      <c r="K645" s="159"/>
      <c r="L645" s="337"/>
      <c r="M645" s="343" t="str">
        <f>IF(L645="","",LOOKUP(L645,'Work Programme'!$A$8:$A$207,'Work Programme'!$B$8:$B$207))</f>
        <v/>
      </c>
      <c r="N645" s="150"/>
      <c r="O645" s="151"/>
      <c r="P645" s="254" t="str">
        <f>IF(H645="","",VLOOKUP(H645,'Overview - Financial Statement'!$A$46:$B$60,2,FALSE))</f>
        <v/>
      </c>
      <c r="Q645" s="255" t="str">
        <f t="shared" si="127"/>
        <v/>
      </c>
      <c r="R645" s="153"/>
      <c r="S645" s="153"/>
      <c r="T645" s="238">
        <f t="shared" si="128"/>
        <v>0</v>
      </c>
      <c r="U645" s="193" t="s">
        <v>44</v>
      </c>
      <c r="V645" s="427"/>
      <c r="W645" s="193" t="str">
        <f t="shared" si="129"/>
        <v/>
      </c>
      <c r="X645" s="264" t="str">
        <f t="shared" si="130"/>
        <v>OK</v>
      </c>
      <c r="Y645" s="193" t="str">
        <f t="shared" si="131"/>
        <v/>
      </c>
      <c r="Z645" s="193" t="str">
        <f t="shared" si="132"/>
        <v/>
      </c>
      <c r="AA645" s="397" t="str">
        <f t="shared" si="133"/>
        <v/>
      </c>
      <c r="AB645" s="257" t="str">
        <f t="shared" si="134"/>
        <v/>
      </c>
      <c r="AC645" s="257" t="str">
        <f t="shared" si="135"/>
        <v/>
      </c>
      <c r="AD645" s="193" t="str">
        <f t="shared" si="136"/>
        <v>CHECK DATES</v>
      </c>
      <c r="AE645" s="257" t="str">
        <f t="shared" si="137"/>
        <v/>
      </c>
      <c r="AF645" s="286">
        <v>0</v>
      </c>
      <c r="AG645" s="257">
        <f t="shared" si="138"/>
        <v>0</v>
      </c>
      <c r="AH645" s="257" t="str">
        <f t="shared" si="139"/>
        <v/>
      </c>
      <c r="AI645" s="257">
        <f t="shared" si="140"/>
        <v>0</v>
      </c>
    </row>
    <row r="646" spans="1:35" x14ac:dyDescent="0.3">
      <c r="A646" s="287">
        <v>634</v>
      </c>
      <c r="B646" s="156"/>
      <c r="C646" s="150"/>
      <c r="D646" s="152"/>
      <c r="E646" s="150"/>
      <c r="F646" s="150"/>
      <c r="G646" s="152"/>
      <c r="H646" s="154"/>
      <c r="I646" s="155"/>
      <c r="J646" s="159"/>
      <c r="K646" s="159"/>
      <c r="L646" s="337"/>
      <c r="M646" s="343" t="str">
        <f>IF(L646="","",LOOKUP(L646,'Work Programme'!$A$8:$A$207,'Work Programme'!$B$8:$B$207))</f>
        <v/>
      </c>
      <c r="N646" s="150"/>
      <c r="O646" s="151"/>
      <c r="P646" s="254" t="str">
        <f>IF(H646="","",VLOOKUP(H646,'Overview - Financial Statement'!$A$46:$B$60,2,FALSE))</f>
        <v/>
      </c>
      <c r="Q646" s="255" t="str">
        <f t="shared" si="127"/>
        <v/>
      </c>
      <c r="R646" s="153"/>
      <c r="S646" s="153"/>
      <c r="T646" s="238">
        <f t="shared" si="128"/>
        <v>0</v>
      </c>
      <c r="U646" s="193" t="s">
        <v>44</v>
      </c>
      <c r="V646" s="427"/>
      <c r="W646" s="193" t="str">
        <f t="shared" si="129"/>
        <v/>
      </c>
      <c r="X646" s="264" t="str">
        <f t="shared" si="130"/>
        <v>OK</v>
      </c>
      <c r="Y646" s="193" t="str">
        <f t="shared" si="131"/>
        <v/>
      </c>
      <c r="Z646" s="193" t="str">
        <f t="shared" si="132"/>
        <v/>
      </c>
      <c r="AA646" s="397" t="str">
        <f t="shared" si="133"/>
        <v/>
      </c>
      <c r="AB646" s="257" t="str">
        <f t="shared" si="134"/>
        <v/>
      </c>
      <c r="AC646" s="257" t="str">
        <f t="shared" si="135"/>
        <v/>
      </c>
      <c r="AD646" s="193" t="str">
        <f t="shared" si="136"/>
        <v>CHECK DATES</v>
      </c>
      <c r="AE646" s="257" t="str">
        <f t="shared" si="137"/>
        <v/>
      </c>
      <c r="AF646" s="286">
        <v>0</v>
      </c>
      <c r="AG646" s="257">
        <f t="shared" si="138"/>
        <v>0</v>
      </c>
      <c r="AH646" s="257" t="str">
        <f t="shared" si="139"/>
        <v/>
      </c>
      <c r="AI646" s="257">
        <f t="shared" si="140"/>
        <v>0</v>
      </c>
    </row>
    <row r="647" spans="1:35" x14ac:dyDescent="0.3">
      <c r="A647" s="287">
        <v>635</v>
      </c>
      <c r="B647" s="156"/>
      <c r="C647" s="150"/>
      <c r="D647" s="152"/>
      <c r="E647" s="150"/>
      <c r="F647" s="150"/>
      <c r="G647" s="152"/>
      <c r="H647" s="154"/>
      <c r="I647" s="155"/>
      <c r="J647" s="159"/>
      <c r="K647" s="159"/>
      <c r="L647" s="337"/>
      <c r="M647" s="343" t="str">
        <f>IF(L647="","",LOOKUP(L647,'Work Programme'!$A$8:$A$207,'Work Programme'!$B$8:$B$207))</f>
        <v/>
      </c>
      <c r="N647" s="150"/>
      <c r="O647" s="151"/>
      <c r="P647" s="254" t="str">
        <f>IF(H647="","",VLOOKUP(H647,'Overview - Financial Statement'!$A$46:$B$60,2,FALSE))</f>
        <v/>
      </c>
      <c r="Q647" s="255" t="str">
        <f t="shared" si="127"/>
        <v/>
      </c>
      <c r="R647" s="153"/>
      <c r="S647" s="153"/>
      <c r="T647" s="238">
        <f t="shared" si="128"/>
        <v>0</v>
      </c>
      <c r="U647" s="193" t="s">
        <v>44</v>
      </c>
      <c r="V647" s="427"/>
      <c r="W647" s="193" t="str">
        <f t="shared" si="129"/>
        <v/>
      </c>
      <c r="X647" s="264" t="str">
        <f t="shared" si="130"/>
        <v>OK</v>
      </c>
      <c r="Y647" s="193" t="str">
        <f t="shared" si="131"/>
        <v/>
      </c>
      <c r="Z647" s="193" t="str">
        <f t="shared" si="132"/>
        <v/>
      </c>
      <c r="AA647" s="397" t="str">
        <f t="shared" si="133"/>
        <v/>
      </c>
      <c r="AB647" s="257" t="str">
        <f t="shared" si="134"/>
        <v/>
      </c>
      <c r="AC647" s="257" t="str">
        <f t="shared" si="135"/>
        <v/>
      </c>
      <c r="AD647" s="193" t="str">
        <f t="shared" si="136"/>
        <v>CHECK DATES</v>
      </c>
      <c r="AE647" s="257" t="str">
        <f t="shared" si="137"/>
        <v/>
      </c>
      <c r="AF647" s="286">
        <v>0</v>
      </c>
      <c r="AG647" s="257">
        <f t="shared" si="138"/>
        <v>0</v>
      </c>
      <c r="AH647" s="257" t="str">
        <f t="shared" si="139"/>
        <v/>
      </c>
      <c r="AI647" s="257">
        <f t="shared" si="140"/>
        <v>0</v>
      </c>
    </row>
    <row r="648" spans="1:35" x14ac:dyDescent="0.3">
      <c r="A648" s="287">
        <v>636</v>
      </c>
      <c r="B648" s="156"/>
      <c r="C648" s="150"/>
      <c r="D648" s="152"/>
      <c r="E648" s="150"/>
      <c r="F648" s="150"/>
      <c r="G648" s="152"/>
      <c r="H648" s="154"/>
      <c r="I648" s="155"/>
      <c r="J648" s="159"/>
      <c r="K648" s="159"/>
      <c r="L648" s="337"/>
      <c r="M648" s="343" t="str">
        <f>IF(L648="","",LOOKUP(L648,'Work Programme'!$A$8:$A$207,'Work Programme'!$B$8:$B$207))</f>
        <v/>
      </c>
      <c r="N648" s="150"/>
      <c r="O648" s="151"/>
      <c r="P648" s="254" t="str">
        <f>IF(H648="","",VLOOKUP(H648,'Overview - Financial Statement'!$A$46:$B$60,2,FALSE))</f>
        <v/>
      </c>
      <c r="Q648" s="255" t="str">
        <f t="shared" si="127"/>
        <v/>
      </c>
      <c r="R648" s="153"/>
      <c r="S648" s="153"/>
      <c r="T648" s="238">
        <f t="shared" si="128"/>
        <v>0</v>
      </c>
      <c r="U648" s="193" t="s">
        <v>44</v>
      </c>
      <c r="V648" s="427"/>
      <c r="W648" s="193" t="str">
        <f t="shared" si="129"/>
        <v/>
      </c>
      <c r="X648" s="264" t="str">
        <f t="shared" si="130"/>
        <v>OK</v>
      </c>
      <c r="Y648" s="193" t="str">
        <f t="shared" si="131"/>
        <v/>
      </c>
      <c r="Z648" s="193" t="str">
        <f t="shared" si="132"/>
        <v/>
      </c>
      <c r="AA648" s="397" t="str">
        <f t="shared" si="133"/>
        <v/>
      </c>
      <c r="AB648" s="257" t="str">
        <f t="shared" si="134"/>
        <v/>
      </c>
      <c r="AC648" s="257" t="str">
        <f t="shared" si="135"/>
        <v/>
      </c>
      <c r="AD648" s="193" t="str">
        <f t="shared" si="136"/>
        <v>CHECK DATES</v>
      </c>
      <c r="AE648" s="257" t="str">
        <f t="shared" si="137"/>
        <v/>
      </c>
      <c r="AF648" s="286">
        <v>0</v>
      </c>
      <c r="AG648" s="257">
        <f t="shared" si="138"/>
        <v>0</v>
      </c>
      <c r="AH648" s="257" t="str">
        <f t="shared" si="139"/>
        <v/>
      </c>
      <c r="AI648" s="257">
        <f t="shared" si="140"/>
        <v>0</v>
      </c>
    </row>
    <row r="649" spans="1:35" x14ac:dyDescent="0.3">
      <c r="A649" s="287">
        <v>637</v>
      </c>
      <c r="B649" s="156"/>
      <c r="C649" s="150"/>
      <c r="D649" s="152"/>
      <c r="E649" s="150"/>
      <c r="F649" s="150"/>
      <c r="G649" s="152"/>
      <c r="H649" s="154"/>
      <c r="I649" s="155"/>
      <c r="J649" s="159"/>
      <c r="K649" s="159"/>
      <c r="L649" s="337"/>
      <c r="M649" s="343" t="str">
        <f>IF(L649="","",LOOKUP(L649,'Work Programme'!$A$8:$A$207,'Work Programme'!$B$8:$B$207))</f>
        <v/>
      </c>
      <c r="N649" s="150"/>
      <c r="O649" s="151"/>
      <c r="P649" s="254" t="str">
        <f>IF(H649="","",VLOOKUP(H649,'Overview - Financial Statement'!$A$46:$B$60,2,FALSE))</f>
        <v/>
      </c>
      <c r="Q649" s="255" t="str">
        <f t="shared" si="127"/>
        <v/>
      </c>
      <c r="R649" s="153"/>
      <c r="S649" s="153"/>
      <c r="T649" s="238">
        <f t="shared" si="128"/>
        <v>0</v>
      </c>
      <c r="U649" s="193" t="s">
        <v>44</v>
      </c>
      <c r="V649" s="427"/>
      <c r="W649" s="193" t="str">
        <f t="shared" si="129"/>
        <v/>
      </c>
      <c r="X649" s="264" t="str">
        <f t="shared" si="130"/>
        <v>OK</v>
      </c>
      <c r="Y649" s="193" t="str">
        <f t="shared" si="131"/>
        <v/>
      </c>
      <c r="Z649" s="193" t="str">
        <f t="shared" si="132"/>
        <v/>
      </c>
      <c r="AA649" s="397" t="str">
        <f t="shared" si="133"/>
        <v/>
      </c>
      <c r="AB649" s="257" t="str">
        <f t="shared" si="134"/>
        <v/>
      </c>
      <c r="AC649" s="257" t="str">
        <f t="shared" si="135"/>
        <v/>
      </c>
      <c r="AD649" s="193" t="str">
        <f t="shared" si="136"/>
        <v>CHECK DATES</v>
      </c>
      <c r="AE649" s="257" t="str">
        <f t="shared" si="137"/>
        <v/>
      </c>
      <c r="AF649" s="286">
        <v>0</v>
      </c>
      <c r="AG649" s="257">
        <f t="shared" si="138"/>
        <v>0</v>
      </c>
      <c r="AH649" s="257" t="str">
        <f t="shared" si="139"/>
        <v/>
      </c>
      <c r="AI649" s="257">
        <f t="shared" si="140"/>
        <v>0</v>
      </c>
    </row>
    <row r="650" spans="1:35" x14ac:dyDescent="0.3">
      <c r="A650" s="287">
        <v>638</v>
      </c>
      <c r="B650" s="156"/>
      <c r="C650" s="150"/>
      <c r="D650" s="152"/>
      <c r="E650" s="150"/>
      <c r="F650" s="150"/>
      <c r="G650" s="152"/>
      <c r="H650" s="154"/>
      <c r="I650" s="155"/>
      <c r="J650" s="159"/>
      <c r="K650" s="159"/>
      <c r="L650" s="337"/>
      <c r="M650" s="343" t="str">
        <f>IF(L650="","",LOOKUP(L650,'Work Programme'!$A$8:$A$207,'Work Programme'!$B$8:$B$207))</f>
        <v/>
      </c>
      <c r="N650" s="150"/>
      <c r="O650" s="151"/>
      <c r="P650" s="254" t="str">
        <f>IF(H650="","",VLOOKUP(H650,'Overview - Financial Statement'!$A$46:$B$60,2,FALSE))</f>
        <v/>
      </c>
      <c r="Q650" s="255" t="str">
        <f t="shared" si="127"/>
        <v/>
      </c>
      <c r="R650" s="153"/>
      <c r="S650" s="153"/>
      <c r="T650" s="238">
        <f t="shared" si="128"/>
        <v>0</v>
      </c>
      <c r="U650" s="193" t="s">
        <v>44</v>
      </c>
      <c r="V650" s="427"/>
      <c r="W650" s="193" t="str">
        <f t="shared" si="129"/>
        <v/>
      </c>
      <c r="X650" s="264" t="str">
        <f t="shared" si="130"/>
        <v>OK</v>
      </c>
      <c r="Y650" s="193" t="str">
        <f t="shared" si="131"/>
        <v/>
      </c>
      <c r="Z650" s="193" t="str">
        <f t="shared" si="132"/>
        <v/>
      </c>
      <c r="AA650" s="397" t="str">
        <f t="shared" si="133"/>
        <v/>
      </c>
      <c r="AB650" s="257" t="str">
        <f t="shared" si="134"/>
        <v/>
      </c>
      <c r="AC650" s="257" t="str">
        <f t="shared" si="135"/>
        <v/>
      </c>
      <c r="AD650" s="193" t="str">
        <f t="shared" si="136"/>
        <v>CHECK DATES</v>
      </c>
      <c r="AE650" s="257" t="str">
        <f t="shared" si="137"/>
        <v/>
      </c>
      <c r="AF650" s="286">
        <v>0</v>
      </c>
      <c r="AG650" s="257">
        <f t="shared" si="138"/>
        <v>0</v>
      </c>
      <c r="AH650" s="257" t="str">
        <f t="shared" si="139"/>
        <v/>
      </c>
      <c r="AI650" s="257">
        <f t="shared" si="140"/>
        <v>0</v>
      </c>
    </row>
    <row r="651" spans="1:35" x14ac:dyDescent="0.3">
      <c r="A651" s="287">
        <v>639</v>
      </c>
      <c r="B651" s="156"/>
      <c r="C651" s="150"/>
      <c r="D651" s="152"/>
      <c r="E651" s="150"/>
      <c r="F651" s="150"/>
      <c r="G651" s="152"/>
      <c r="H651" s="154"/>
      <c r="I651" s="155"/>
      <c r="J651" s="159"/>
      <c r="K651" s="159"/>
      <c r="L651" s="337"/>
      <c r="M651" s="343" t="str">
        <f>IF(L651="","",LOOKUP(L651,'Work Programme'!$A$8:$A$207,'Work Programme'!$B$8:$B$207))</f>
        <v/>
      </c>
      <c r="N651" s="150"/>
      <c r="O651" s="151"/>
      <c r="P651" s="254" t="str">
        <f>IF(H651="","",VLOOKUP(H651,'Overview - Financial Statement'!$A$46:$B$60,2,FALSE))</f>
        <v/>
      </c>
      <c r="Q651" s="255" t="str">
        <f t="shared" si="127"/>
        <v/>
      </c>
      <c r="R651" s="153"/>
      <c r="S651" s="153"/>
      <c r="T651" s="238">
        <f t="shared" si="128"/>
        <v>0</v>
      </c>
      <c r="U651" s="193" t="s">
        <v>44</v>
      </c>
      <c r="V651" s="427"/>
      <c r="W651" s="193" t="str">
        <f t="shared" si="129"/>
        <v/>
      </c>
      <c r="X651" s="264" t="str">
        <f t="shared" si="130"/>
        <v>OK</v>
      </c>
      <c r="Y651" s="193" t="str">
        <f t="shared" si="131"/>
        <v/>
      </c>
      <c r="Z651" s="193" t="str">
        <f t="shared" si="132"/>
        <v/>
      </c>
      <c r="AA651" s="397" t="str">
        <f t="shared" si="133"/>
        <v/>
      </c>
      <c r="AB651" s="257" t="str">
        <f t="shared" si="134"/>
        <v/>
      </c>
      <c r="AC651" s="257" t="str">
        <f t="shared" si="135"/>
        <v/>
      </c>
      <c r="AD651" s="193" t="str">
        <f t="shared" si="136"/>
        <v>CHECK DATES</v>
      </c>
      <c r="AE651" s="257" t="str">
        <f t="shared" si="137"/>
        <v/>
      </c>
      <c r="AF651" s="286">
        <v>0</v>
      </c>
      <c r="AG651" s="257">
        <f t="shared" si="138"/>
        <v>0</v>
      </c>
      <c r="AH651" s="257" t="str">
        <f t="shared" si="139"/>
        <v/>
      </c>
      <c r="AI651" s="257">
        <f t="shared" si="140"/>
        <v>0</v>
      </c>
    </row>
    <row r="652" spans="1:35" x14ac:dyDescent="0.3">
      <c r="A652" s="287">
        <v>640</v>
      </c>
      <c r="B652" s="156"/>
      <c r="C652" s="150"/>
      <c r="D652" s="152"/>
      <c r="E652" s="150"/>
      <c r="F652" s="150"/>
      <c r="G652" s="152"/>
      <c r="H652" s="154"/>
      <c r="I652" s="155"/>
      <c r="J652" s="159"/>
      <c r="K652" s="159"/>
      <c r="L652" s="337"/>
      <c r="M652" s="343" t="str">
        <f>IF(L652="","",LOOKUP(L652,'Work Programme'!$A$8:$A$207,'Work Programme'!$B$8:$B$207))</f>
        <v/>
      </c>
      <c r="N652" s="150"/>
      <c r="O652" s="151"/>
      <c r="P652" s="254" t="str">
        <f>IF(H652="","",VLOOKUP(H652,'Overview - Financial Statement'!$A$46:$B$60,2,FALSE))</f>
        <v/>
      </c>
      <c r="Q652" s="255" t="str">
        <f t="shared" si="127"/>
        <v/>
      </c>
      <c r="R652" s="153"/>
      <c r="S652" s="153"/>
      <c r="T652" s="238">
        <f t="shared" si="128"/>
        <v>0</v>
      </c>
      <c r="U652" s="193" t="s">
        <v>44</v>
      </c>
      <c r="V652" s="427"/>
      <c r="W652" s="193" t="str">
        <f t="shared" si="129"/>
        <v/>
      </c>
      <c r="X652" s="264" t="str">
        <f t="shared" si="130"/>
        <v>OK</v>
      </c>
      <c r="Y652" s="193" t="str">
        <f t="shared" si="131"/>
        <v/>
      </c>
      <c r="Z652" s="193" t="str">
        <f t="shared" si="132"/>
        <v/>
      </c>
      <c r="AA652" s="397" t="str">
        <f t="shared" si="133"/>
        <v/>
      </c>
      <c r="AB652" s="257" t="str">
        <f t="shared" si="134"/>
        <v/>
      </c>
      <c r="AC652" s="257" t="str">
        <f t="shared" si="135"/>
        <v/>
      </c>
      <c r="AD652" s="193" t="str">
        <f t="shared" si="136"/>
        <v>CHECK DATES</v>
      </c>
      <c r="AE652" s="257" t="str">
        <f t="shared" si="137"/>
        <v/>
      </c>
      <c r="AF652" s="286">
        <v>0</v>
      </c>
      <c r="AG652" s="257">
        <f t="shared" si="138"/>
        <v>0</v>
      </c>
      <c r="AH652" s="257" t="str">
        <f t="shared" si="139"/>
        <v/>
      </c>
      <c r="AI652" s="257">
        <f t="shared" si="140"/>
        <v>0</v>
      </c>
    </row>
    <row r="653" spans="1:35" x14ac:dyDescent="0.3">
      <c r="A653" s="287">
        <v>641</v>
      </c>
      <c r="B653" s="156"/>
      <c r="C653" s="150"/>
      <c r="D653" s="152"/>
      <c r="E653" s="150"/>
      <c r="F653" s="150"/>
      <c r="G653" s="152"/>
      <c r="H653" s="154"/>
      <c r="I653" s="155"/>
      <c r="J653" s="159"/>
      <c r="K653" s="159"/>
      <c r="L653" s="337"/>
      <c r="M653" s="343" t="str">
        <f>IF(L653="","",LOOKUP(L653,'Work Programme'!$A$8:$A$207,'Work Programme'!$B$8:$B$207))</f>
        <v/>
      </c>
      <c r="N653" s="150"/>
      <c r="O653" s="151"/>
      <c r="P653" s="254" t="str">
        <f>IF(H653="","",VLOOKUP(H653,'Overview - Financial Statement'!$A$46:$B$60,2,FALSE))</f>
        <v/>
      </c>
      <c r="Q653" s="255" t="str">
        <f t="shared" ref="Q653:Q716" si="141">IF(P653="","",I653/P653)</f>
        <v/>
      </c>
      <c r="R653" s="153"/>
      <c r="S653" s="153"/>
      <c r="T653" s="238">
        <f t="shared" si="128"/>
        <v>0</v>
      </c>
      <c r="U653" s="193" t="s">
        <v>44</v>
      </c>
      <c r="V653" s="427"/>
      <c r="W653" s="193" t="str">
        <f t="shared" si="129"/>
        <v/>
      </c>
      <c r="X653" s="264" t="str">
        <f t="shared" si="130"/>
        <v>OK</v>
      </c>
      <c r="Y653" s="193" t="str">
        <f t="shared" si="131"/>
        <v/>
      </c>
      <c r="Z653" s="193" t="str">
        <f t="shared" si="132"/>
        <v/>
      </c>
      <c r="AA653" s="397" t="str">
        <f t="shared" si="133"/>
        <v/>
      </c>
      <c r="AB653" s="257" t="str">
        <f t="shared" si="134"/>
        <v/>
      </c>
      <c r="AC653" s="257" t="str">
        <f t="shared" si="135"/>
        <v/>
      </c>
      <c r="AD653" s="193" t="str">
        <f t="shared" si="136"/>
        <v>CHECK DATES</v>
      </c>
      <c r="AE653" s="257" t="str">
        <f t="shared" si="137"/>
        <v/>
      </c>
      <c r="AF653" s="286">
        <v>0</v>
      </c>
      <c r="AG653" s="257">
        <f t="shared" si="138"/>
        <v>0</v>
      </c>
      <c r="AH653" s="257" t="str">
        <f t="shared" si="139"/>
        <v/>
      </c>
      <c r="AI653" s="257">
        <f t="shared" si="140"/>
        <v>0</v>
      </c>
    </row>
    <row r="654" spans="1:35" x14ac:dyDescent="0.3">
      <c r="A654" s="287">
        <v>642</v>
      </c>
      <c r="B654" s="156"/>
      <c r="C654" s="150"/>
      <c r="D654" s="152"/>
      <c r="E654" s="150"/>
      <c r="F654" s="150"/>
      <c r="G654" s="152"/>
      <c r="H654" s="154"/>
      <c r="I654" s="155"/>
      <c r="J654" s="159"/>
      <c r="K654" s="159"/>
      <c r="L654" s="337"/>
      <c r="M654" s="343" t="str">
        <f>IF(L654="","",LOOKUP(L654,'Work Programme'!$A$8:$A$207,'Work Programme'!$B$8:$B$207))</f>
        <v/>
      </c>
      <c r="N654" s="150"/>
      <c r="O654" s="151"/>
      <c r="P654" s="254" t="str">
        <f>IF(H654="","",VLOOKUP(H654,'Overview - Financial Statement'!$A$46:$B$60,2,FALSE))</f>
        <v/>
      </c>
      <c r="Q654" s="255" t="str">
        <f t="shared" si="141"/>
        <v/>
      </c>
      <c r="R654" s="153"/>
      <c r="S654" s="153"/>
      <c r="T654" s="238">
        <f t="shared" si="128"/>
        <v>0</v>
      </c>
      <c r="U654" s="193" t="s">
        <v>44</v>
      </c>
      <c r="V654" s="427"/>
      <c r="W654" s="193" t="str">
        <f t="shared" si="129"/>
        <v/>
      </c>
      <c r="X654" s="264" t="str">
        <f t="shared" si="130"/>
        <v>OK</v>
      </c>
      <c r="Y654" s="193" t="str">
        <f t="shared" si="131"/>
        <v/>
      </c>
      <c r="Z654" s="193" t="str">
        <f t="shared" si="132"/>
        <v/>
      </c>
      <c r="AA654" s="397" t="str">
        <f t="shared" si="133"/>
        <v/>
      </c>
      <c r="AB654" s="257" t="str">
        <f t="shared" si="134"/>
        <v/>
      </c>
      <c r="AC654" s="257" t="str">
        <f t="shared" si="135"/>
        <v/>
      </c>
      <c r="AD654" s="193" t="str">
        <f t="shared" si="136"/>
        <v>CHECK DATES</v>
      </c>
      <c r="AE654" s="257" t="str">
        <f t="shared" si="137"/>
        <v/>
      </c>
      <c r="AF654" s="286">
        <v>0</v>
      </c>
      <c r="AG654" s="257">
        <f t="shared" si="138"/>
        <v>0</v>
      </c>
      <c r="AH654" s="257" t="str">
        <f t="shared" si="139"/>
        <v/>
      </c>
      <c r="AI654" s="257">
        <f t="shared" si="140"/>
        <v>0</v>
      </c>
    </row>
    <row r="655" spans="1:35" x14ac:dyDescent="0.3">
      <c r="A655" s="287">
        <v>643</v>
      </c>
      <c r="B655" s="156"/>
      <c r="C655" s="150"/>
      <c r="D655" s="152"/>
      <c r="E655" s="150"/>
      <c r="F655" s="150"/>
      <c r="G655" s="152"/>
      <c r="H655" s="154"/>
      <c r="I655" s="155"/>
      <c r="J655" s="159"/>
      <c r="K655" s="159"/>
      <c r="L655" s="337"/>
      <c r="M655" s="343" t="str">
        <f>IF(L655="","",LOOKUP(L655,'Work Programme'!$A$8:$A$207,'Work Programme'!$B$8:$B$207))</f>
        <v/>
      </c>
      <c r="N655" s="150"/>
      <c r="O655" s="151"/>
      <c r="P655" s="254" t="str">
        <f>IF(H655="","",VLOOKUP(H655,'Overview - Financial Statement'!$A$46:$B$60,2,FALSE))</f>
        <v/>
      </c>
      <c r="Q655" s="255" t="str">
        <f t="shared" si="141"/>
        <v/>
      </c>
      <c r="R655" s="153"/>
      <c r="S655" s="153"/>
      <c r="T655" s="238">
        <f t="shared" ref="T655:T718" si="142">IF(R655="YES",Q655,0)</f>
        <v>0</v>
      </c>
      <c r="U655" s="193" t="s">
        <v>44</v>
      </c>
      <c r="V655" s="427"/>
      <c r="W655" s="193" t="str">
        <f t="shared" si="129"/>
        <v/>
      </c>
      <c r="X655" s="264" t="str">
        <f t="shared" si="130"/>
        <v>OK</v>
      </c>
      <c r="Y655" s="193" t="str">
        <f t="shared" si="131"/>
        <v/>
      </c>
      <c r="Z655" s="193" t="str">
        <f t="shared" si="132"/>
        <v/>
      </c>
      <c r="AA655" s="397" t="str">
        <f t="shared" si="133"/>
        <v/>
      </c>
      <c r="AB655" s="257" t="str">
        <f t="shared" si="134"/>
        <v/>
      </c>
      <c r="AC655" s="257" t="str">
        <f t="shared" si="135"/>
        <v/>
      </c>
      <c r="AD655" s="193" t="str">
        <f t="shared" si="136"/>
        <v>CHECK DATES</v>
      </c>
      <c r="AE655" s="257" t="str">
        <f t="shared" si="137"/>
        <v/>
      </c>
      <c r="AF655" s="286">
        <v>0</v>
      </c>
      <c r="AG655" s="257">
        <f t="shared" si="138"/>
        <v>0</v>
      </c>
      <c r="AH655" s="257" t="str">
        <f t="shared" si="139"/>
        <v/>
      </c>
      <c r="AI655" s="257">
        <f t="shared" si="140"/>
        <v>0</v>
      </c>
    </row>
    <row r="656" spans="1:35" x14ac:dyDescent="0.3">
      <c r="A656" s="287">
        <v>644</v>
      </c>
      <c r="B656" s="156"/>
      <c r="C656" s="150"/>
      <c r="D656" s="152"/>
      <c r="E656" s="150"/>
      <c r="F656" s="150"/>
      <c r="G656" s="152"/>
      <c r="H656" s="154"/>
      <c r="I656" s="155"/>
      <c r="J656" s="159"/>
      <c r="K656" s="159"/>
      <c r="L656" s="337"/>
      <c r="M656" s="343" t="str">
        <f>IF(L656="","",LOOKUP(L656,'Work Programme'!$A$8:$A$207,'Work Programme'!$B$8:$B$207))</f>
        <v/>
      </c>
      <c r="N656" s="150"/>
      <c r="O656" s="151"/>
      <c r="P656" s="254" t="str">
        <f>IF(H656="","",VLOOKUP(H656,'Overview - Financial Statement'!$A$46:$B$60,2,FALSE))</f>
        <v/>
      </c>
      <c r="Q656" s="255" t="str">
        <f t="shared" si="141"/>
        <v/>
      </c>
      <c r="R656" s="153"/>
      <c r="S656" s="153"/>
      <c r="T656" s="238">
        <f t="shared" si="142"/>
        <v>0</v>
      </c>
      <c r="U656" s="193" t="s">
        <v>44</v>
      </c>
      <c r="V656" s="427"/>
      <c r="W656" s="193" t="str">
        <f t="shared" ref="W656:W719" si="143">IF(Q656="","",IF(D656="","CHECK DATES","OK"))</f>
        <v/>
      </c>
      <c r="X656" s="264" t="str">
        <f t="shared" ref="X656:X719" si="144">IF(D656-(J656)&lt;0,"a posteriori ?","OK")</f>
        <v>OK</v>
      </c>
      <c r="Y656" s="193" t="str">
        <f t="shared" ref="Y656:Y719" si="145">IF(Q656="","",(IF(OR(J656&lt;=($F$4-1),J656&gt;=($H$4+1),K656&lt;=($F$4-1),K656&gt;=($H$4+1)),"CHECK DATES","OK")))</f>
        <v/>
      </c>
      <c r="Z656" s="193" t="str">
        <f t="shared" ref="Z656:Z719" si="146">IF(H656="","",H656)</f>
        <v/>
      </c>
      <c r="AA656" s="397" t="str">
        <f t="shared" ref="AA656:AA719" si="147">IF(H656="","",IF(HLOOKUP(H656,$V$4:$AJ$5,2,FALSE)="",P656,IF(P656&lt;&gt;HLOOKUP(H656,$V$4:$AJ$5,2,FALSE),HLOOKUP(H656,$V$4:$AJ$5,2,FALSE),P656)))</f>
        <v/>
      </c>
      <c r="AB656" s="257" t="str">
        <f t="shared" ref="AB656:AB719" si="148">IF(P656="","",IF(AA656=1,Q656,I656/AA656))</f>
        <v/>
      </c>
      <c r="AC656" s="257" t="str">
        <f t="shared" ref="AC656:AC719" si="149">IF(AB656="","",IF(AA656=1,0,AB656-Q656))</f>
        <v/>
      </c>
      <c r="AD656" s="193" t="str">
        <f t="shared" ref="AD656:AD719" si="150">IF(Q656=0,"",(IF(G656="","CHECK DATES","OK")))</f>
        <v>CHECK DATES</v>
      </c>
      <c r="AE656" s="257" t="str">
        <f t="shared" ref="AE656:AE719" si="151">IF(OR(U656="NO",Y656="CHECK DATES",AD656="CHECK DATES"),AB656,"")</f>
        <v/>
      </c>
      <c r="AF656" s="286">
        <v>0</v>
      </c>
      <c r="AG656" s="257">
        <f t="shared" ref="AG656:AG719" si="152">IF(OR(U656="NO",AE656&gt;0,AF656&gt;0)*(AND(OR(R656="NO",R656=""))),SUM(AE656:AF656),"")</f>
        <v>0</v>
      </c>
      <c r="AH656" s="257" t="str">
        <f t="shared" ref="AH656:AH719" si="153">IF(OR(U656="NO",AE656&gt;0,AF656&gt;0)*(AND(OR(R656="YES"))),SUM(AE656:AF656),"")</f>
        <v/>
      </c>
      <c r="AI656" s="257">
        <f t="shared" ref="AI656:AI719" si="154">IF(R656="YES",AB656,0)</f>
        <v>0</v>
      </c>
    </row>
    <row r="657" spans="1:35" x14ac:dyDescent="0.3">
      <c r="A657" s="287">
        <v>645</v>
      </c>
      <c r="B657" s="156"/>
      <c r="C657" s="150"/>
      <c r="D657" s="152"/>
      <c r="E657" s="150"/>
      <c r="F657" s="150"/>
      <c r="G657" s="152"/>
      <c r="H657" s="154"/>
      <c r="I657" s="155"/>
      <c r="J657" s="159"/>
      <c r="K657" s="159"/>
      <c r="L657" s="337"/>
      <c r="M657" s="343" t="str">
        <f>IF(L657="","",LOOKUP(L657,'Work Programme'!$A$8:$A$207,'Work Programme'!$B$8:$B$207))</f>
        <v/>
      </c>
      <c r="N657" s="150"/>
      <c r="O657" s="151"/>
      <c r="P657" s="254" t="str">
        <f>IF(H657="","",VLOOKUP(H657,'Overview - Financial Statement'!$A$46:$B$60,2,FALSE))</f>
        <v/>
      </c>
      <c r="Q657" s="255" t="str">
        <f t="shared" si="141"/>
        <v/>
      </c>
      <c r="R657" s="153"/>
      <c r="S657" s="153"/>
      <c r="T657" s="238">
        <f t="shared" si="142"/>
        <v>0</v>
      </c>
      <c r="U657" s="193" t="s">
        <v>44</v>
      </c>
      <c r="V657" s="427"/>
      <c r="W657" s="193" t="str">
        <f t="shared" si="143"/>
        <v/>
      </c>
      <c r="X657" s="264" t="str">
        <f t="shared" si="144"/>
        <v>OK</v>
      </c>
      <c r="Y657" s="193" t="str">
        <f t="shared" si="145"/>
        <v/>
      </c>
      <c r="Z657" s="193" t="str">
        <f t="shared" si="146"/>
        <v/>
      </c>
      <c r="AA657" s="397" t="str">
        <f t="shared" si="147"/>
        <v/>
      </c>
      <c r="AB657" s="257" t="str">
        <f t="shared" si="148"/>
        <v/>
      </c>
      <c r="AC657" s="257" t="str">
        <f t="shared" si="149"/>
        <v/>
      </c>
      <c r="AD657" s="193" t="str">
        <f t="shared" si="150"/>
        <v>CHECK DATES</v>
      </c>
      <c r="AE657" s="257" t="str">
        <f t="shared" si="151"/>
        <v/>
      </c>
      <c r="AF657" s="286">
        <v>0</v>
      </c>
      <c r="AG657" s="257">
        <f t="shared" si="152"/>
        <v>0</v>
      </c>
      <c r="AH657" s="257" t="str">
        <f t="shared" si="153"/>
        <v/>
      </c>
      <c r="AI657" s="257">
        <f t="shared" si="154"/>
        <v>0</v>
      </c>
    </row>
    <row r="658" spans="1:35" x14ac:dyDescent="0.3">
      <c r="A658" s="287">
        <v>646</v>
      </c>
      <c r="B658" s="156"/>
      <c r="C658" s="150"/>
      <c r="D658" s="152"/>
      <c r="E658" s="150"/>
      <c r="F658" s="150"/>
      <c r="G658" s="152"/>
      <c r="H658" s="154"/>
      <c r="I658" s="155"/>
      <c r="J658" s="159"/>
      <c r="K658" s="159"/>
      <c r="L658" s="337"/>
      <c r="M658" s="343" t="str">
        <f>IF(L658="","",LOOKUP(L658,'Work Programme'!$A$8:$A$207,'Work Programme'!$B$8:$B$207))</f>
        <v/>
      </c>
      <c r="N658" s="150"/>
      <c r="O658" s="151"/>
      <c r="P658" s="254" t="str">
        <f>IF(H658="","",VLOOKUP(H658,'Overview - Financial Statement'!$A$46:$B$60,2,FALSE))</f>
        <v/>
      </c>
      <c r="Q658" s="255" t="str">
        <f t="shared" si="141"/>
        <v/>
      </c>
      <c r="R658" s="153"/>
      <c r="S658" s="153"/>
      <c r="T658" s="238">
        <f t="shared" si="142"/>
        <v>0</v>
      </c>
      <c r="U658" s="193" t="s">
        <v>44</v>
      </c>
      <c r="V658" s="427"/>
      <c r="W658" s="193" t="str">
        <f t="shared" si="143"/>
        <v/>
      </c>
      <c r="X658" s="264" t="str">
        <f t="shared" si="144"/>
        <v>OK</v>
      </c>
      <c r="Y658" s="193" t="str">
        <f t="shared" si="145"/>
        <v/>
      </c>
      <c r="Z658" s="193" t="str">
        <f t="shared" si="146"/>
        <v/>
      </c>
      <c r="AA658" s="397" t="str">
        <f t="shared" si="147"/>
        <v/>
      </c>
      <c r="AB658" s="257" t="str">
        <f t="shared" si="148"/>
        <v/>
      </c>
      <c r="AC658" s="257" t="str">
        <f t="shared" si="149"/>
        <v/>
      </c>
      <c r="AD658" s="193" t="str">
        <f t="shared" si="150"/>
        <v>CHECK DATES</v>
      </c>
      <c r="AE658" s="257" t="str">
        <f t="shared" si="151"/>
        <v/>
      </c>
      <c r="AF658" s="286">
        <v>0</v>
      </c>
      <c r="AG658" s="257">
        <f t="shared" si="152"/>
        <v>0</v>
      </c>
      <c r="AH658" s="257" t="str">
        <f t="shared" si="153"/>
        <v/>
      </c>
      <c r="AI658" s="257">
        <f t="shared" si="154"/>
        <v>0</v>
      </c>
    </row>
    <row r="659" spans="1:35" x14ac:dyDescent="0.3">
      <c r="A659" s="287">
        <v>647</v>
      </c>
      <c r="B659" s="156"/>
      <c r="C659" s="150"/>
      <c r="D659" s="152"/>
      <c r="E659" s="150"/>
      <c r="F659" s="150"/>
      <c r="G659" s="152"/>
      <c r="H659" s="154"/>
      <c r="I659" s="155"/>
      <c r="J659" s="159"/>
      <c r="K659" s="159"/>
      <c r="L659" s="337"/>
      <c r="M659" s="343" t="str">
        <f>IF(L659="","",LOOKUP(L659,'Work Programme'!$A$8:$A$207,'Work Programme'!$B$8:$B$207))</f>
        <v/>
      </c>
      <c r="N659" s="150"/>
      <c r="O659" s="151"/>
      <c r="P659" s="254" t="str">
        <f>IF(H659="","",VLOOKUP(H659,'Overview - Financial Statement'!$A$46:$B$60,2,FALSE))</f>
        <v/>
      </c>
      <c r="Q659" s="255" t="str">
        <f t="shared" si="141"/>
        <v/>
      </c>
      <c r="R659" s="153"/>
      <c r="S659" s="153"/>
      <c r="T659" s="238">
        <f t="shared" si="142"/>
        <v>0</v>
      </c>
      <c r="U659" s="193" t="s">
        <v>44</v>
      </c>
      <c r="V659" s="427"/>
      <c r="W659" s="193" t="str">
        <f t="shared" si="143"/>
        <v/>
      </c>
      <c r="X659" s="264" t="str">
        <f t="shared" si="144"/>
        <v>OK</v>
      </c>
      <c r="Y659" s="193" t="str">
        <f t="shared" si="145"/>
        <v/>
      </c>
      <c r="Z659" s="193" t="str">
        <f t="shared" si="146"/>
        <v/>
      </c>
      <c r="AA659" s="397" t="str">
        <f t="shared" si="147"/>
        <v/>
      </c>
      <c r="AB659" s="257" t="str">
        <f t="shared" si="148"/>
        <v/>
      </c>
      <c r="AC659" s="257" t="str">
        <f t="shared" si="149"/>
        <v/>
      </c>
      <c r="AD659" s="193" t="str">
        <f t="shared" si="150"/>
        <v>CHECK DATES</v>
      </c>
      <c r="AE659" s="257" t="str">
        <f t="shared" si="151"/>
        <v/>
      </c>
      <c r="AF659" s="286">
        <v>0</v>
      </c>
      <c r="AG659" s="257">
        <f t="shared" si="152"/>
        <v>0</v>
      </c>
      <c r="AH659" s="257" t="str">
        <f t="shared" si="153"/>
        <v/>
      </c>
      <c r="AI659" s="257">
        <f t="shared" si="154"/>
        <v>0</v>
      </c>
    </row>
    <row r="660" spans="1:35" x14ac:dyDescent="0.3">
      <c r="A660" s="287">
        <v>648</v>
      </c>
      <c r="B660" s="156"/>
      <c r="C660" s="150"/>
      <c r="D660" s="152"/>
      <c r="E660" s="150"/>
      <c r="F660" s="150"/>
      <c r="G660" s="152"/>
      <c r="H660" s="154"/>
      <c r="I660" s="155"/>
      <c r="J660" s="159"/>
      <c r="K660" s="159"/>
      <c r="L660" s="337"/>
      <c r="M660" s="343" t="str">
        <f>IF(L660="","",LOOKUP(L660,'Work Programme'!$A$8:$A$207,'Work Programme'!$B$8:$B$207))</f>
        <v/>
      </c>
      <c r="N660" s="150"/>
      <c r="O660" s="151"/>
      <c r="P660" s="254" t="str">
        <f>IF(H660="","",VLOOKUP(H660,'Overview - Financial Statement'!$A$46:$B$60,2,FALSE))</f>
        <v/>
      </c>
      <c r="Q660" s="255" t="str">
        <f t="shared" si="141"/>
        <v/>
      </c>
      <c r="R660" s="153"/>
      <c r="S660" s="153"/>
      <c r="T660" s="238">
        <f t="shared" si="142"/>
        <v>0</v>
      </c>
      <c r="U660" s="193" t="s">
        <v>44</v>
      </c>
      <c r="V660" s="427"/>
      <c r="W660" s="193" t="str">
        <f t="shared" si="143"/>
        <v/>
      </c>
      <c r="X660" s="264" t="str">
        <f t="shared" si="144"/>
        <v>OK</v>
      </c>
      <c r="Y660" s="193" t="str">
        <f t="shared" si="145"/>
        <v/>
      </c>
      <c r="Z660" s="193" t="str">
        <f t="shared" si="146"/>
        <v/>
      </c>
      <c r="AA660" s="397" t="str">
        <f t="shared" si="147"/>
        <v/>
      </c>
      <c r="AB660" s="257" t="str">
        <f t="shared" si="148"/>
        <v/>
      </c>
      <c r="AC660" s="257" t="str">
        <f t="shared" si="149"/>
        <v/>
      </c>
      <c r="AD660" s="193" t="str">
        <f t="shared" si="150"/>
        <v>CHECK DATES</v>
      </c>
      <c r="AE660" s="257" t="str">
        <f t="shared" si="151"/>
        <v/>
      </c>
      <c r="AF660" s="286">
        <v>0</v>
      </c>
      <c r="AG660" s="257">
        <f t="shared" si="152"/>
        <v>0</v>
      </c>
      <c r="AH660" s="257" t="str">
        <f t="shared" si="153"/>
        <v/>
      </c>
      <c r="AI660" s="257">
        <f t="shared" si="154"/>
        <v>0</v>
      </c>
    </row>
    <row r="661" spans="1:35" x14ac:dyDescent="0.3">
      <c r="A661" s="287">
        <v>649</v>
      </c>
      <c r="B661" s="156"/>
      <c r="C661" s="150"/>
      <c r="D661" s="152"/>
      <c r="E661" s="150"/>
      <c r="F661" s="150"/>
      <c r="G661" s="152"/>
      <c r="H661" s="154"/>
      <c r="I661" s="155"/>
      <c r="J661" s="159"/>
      <c r="K661" s="159"/>
      <c r="L661" s="337"/>
      <c r="M661" s="343" t="str">
        <f>IF(L661="","",LOOKUP(L661,'Work Programme'!$A$8:$A$207,'Work Programme'!$B$8:$B$207))</f>
        <v/>
      </c>
      <c r="N661" s="150"/>
      <c r="O661" s="151"/>
      <c r="P661" s="254" t="str">
        <f>IF(H661="","",VLOOKUP(H661,'Overview - Financial Statement'!$A$46:$B$60,2,FALSE))</f>
        <v/>
      </c>
      <c r="Q661" s="255" t="str">
        <f t="shared" si="141"/>
        <v/>
      </c>
      <c r="R661" s="153"/>
      <c r="S661" s="153"/>
      <c r="T661" s="238">
        <f t="shared" si="142"/>
        <v>0</v>
      </c>
      <c r="U661" s="193" t="s">
        <v>44</v>
      </c>
      <c r="V661" s="427"/>
      <c r="W661" s="193" t="str">
        <f t="shared" si="143"/>
        <v/>
      </c>
      <c r="X661" s="264" t="str">
        <f t="shared" si="144"/>
        <v>OK</v>
      </c>
      <c r="Y661" s="193" t="str">
        <f t="shared" si="145"/>
        <v/>
      </c>
      <c r="Z661" s="193" t="str">
        <f t="shared" si="146"/>
        <v/>
      </c>
      <c r="AA661" s="397" t="str">
        <f t="shared" si="147"/>
        <v/>
      </c>
      <c r="AB661" s="257" t="str">
        <f t="shared" si="148"/>
        <v/>
      </c>
      <c r="AC661" s="257" t="str">
        <f t="shared" si="149"/>
        <v/>
      </c>
      <c r="AD661" s="193" t="str">
        <f t="shared" si="150"/>
        <v>CHECK DATES</v>
      </c>
      <c r="AE661" s="257" t="str">
        <f t="shared" si="151"/>
        <v/>
      </c>
      <c r="AF661" s="286">
        <v>0</v>
      </c>
      <c r="AG661" s="257">
        <f t="shared" si="152"/>
        <v>0</v>
      </c>
      <c r="AH661" s="257" t="str">
        <f t="shared" si="153"/>
        <v/>
      </c>
      <c r="AI661" s="257">
        <f t="shared" si="154"/>
        <v>0</v>
      </c>
    </row>
    <row r="662" spans="1:35" x14ac:dyDescent="0.3">
      <c r="A662" s="287">
        <v>650</v>
      </c>
      <c r="B662" s="156"/>
      <c r="C662" s="150"/>
      <c r="D662" s="152"/>
      <c r="E662" s="150"/>
      <c r="F662" s="150"/>
      <c r="G662" s="152"/>
      <c r="H662" s="154"/>
      <c r="I662" s="155"/>
      <c r="J662" s="159"/>
      <c r="K662" s="159"/>
      <c r="L662" s="337"/>
      <c r="M662" s="343" t="str">
        <f>IF(L662="","",LOOKUP(L662,'Work Programme'!$A$8:$A$207,'Work Programme'!$B$8:$B$207))</f>
        <v/>
      </c>
      <c r="N662" s="150"/>
      <c r="O662" s="151"/>
      <c r="P662" s="254" t="str">
        <f>IF(H662="","",VLOOKUP(H662,'Overview - Financial Statement'!$A$46:$B$60,2,FALSE))</f>
        <v/>
      </c>
      <c r="Q662" s="255" t="str">
        <f t="shared" si="141"/>
        <v/>
      </c>
      <c r="R662" s="153"/>
      <c r="S662" s="153"/>
      <c r="T662" s="238">
        <f t="shared" si="142"/>
        <v>0</v>
      </c>
      <c r="U662" s="193" t="s">
        <v>44</v>
      </c>
      <c r="V662" s="427"/>
      <c r="W662" s="193" t="str">
        <f t="shared" si="143"/>
        <v/>
      </c>
      <c r="X662" s="264" t="str">
        <f t="shared" si="144"/>
        <v>OK</v>
      </c>
      <c r="Y662" s="193" t="str">
        <f t="shared" si="145"/>
        <v/>
      </c>
      <c r="Z662" s="193" t="str">
        <f t="shared" si="146"/>
        <v/>
      </c>
      <c r="AA662" s="397" t="str">
        <f t="shared" si="147"/>
        <v/>
      </c>
      <c r="AB662" s="257" t="str">
        <f t="shared" si="148"/>
        <v/>
      </c>
      <c r="AC662" s="257" t="str">
        <f t="shared" si="149"/>
        <v/>
      </c>
      <c r="AD662" s="193" t="str">
        <f t="shared" si="150"/>
        <v>CHECK DATES</v>
      </c>
      <c r="AE662" s="257" t="str">
        <f t="shared" si="151"/>
        <v/>
      </c>
      <c r="AF662" s="286">
        <v>0</v>
      </c>
      <c r="AG662" s="257">
        <f t="shared" si="152"/>
        <v>0</v>
      </c>
      <c r="AH662" s="257" t="str">
        <f t="shared" si="153"/>
        <v/>
      </c>
      <c r="AI662" s="257">
        <f t="shared" si="154"/>
        <v>0</v>
      </c>
    </row>
    <row r="663" spans="1:35" x14ac:dyDescent="0.3">
      <c r="A663" s="287">
        <v>651</v>
      </c>
      <c r="B663" s="156"/>
      <c r="C663" s="150"/>
      <c r="D663" s="152"/>
      <c r="E663" s="150"/>
      <c r="F663" s="150"/>
      <c r="G663" s="152"/>
      <c r="H663" s="154"/>
      <c r="I663" s="155"/>
      <c r="J663" s="159"/>
      <c r="K663" s="159"/>
      <c r="L663" s="337"/>
      <c r="M663" s="343" t="str">
        <f>IF(L663="","",LOOKUP(L663,'Work Programme'!$A$8:$A$207,'Work Programme'!$B$8:$B$207))</f>
        <v/>
      </c>
      <c r="N663" s="150"/>
      <c r="O663" s="151"/>
      <c r="P663" s="254" t="str">
        <f>IF(H663="","",VLOOKUP(H663,'Overview - Financial Statement'!$A$46:$B$60,2,FALSE))</f>
        <v/>
      </c>
      <c r="Q663" s="255" t="str">
        <f t="shared" si="141"/>
        <v/>
      </c>
      <c r="R663" s="153"/>
      <c r="S663" s="153"/>
      <c r="T663" s="238">
        <f t="shared" si="142"/>
        <v>0</v>
      </c>
      <c r="U663" s="193" t="s">
        <v>44</v>
      </c>
      <c r="V663" s="427"/>
      <c r="W663" s="193" t="str">
        <f t="shared" si="143"/>
        <v/>
      </c>
      <c r="X663" s="264" t="str">
        <f t="shared" si="144"/>
        <v>OK</v>
      </c>
      <c r="Y663" s="193" t="str">
        <f t="shared" si="145"/>
        <v/>
      </c>
      <c r="Z663" s="193" t="str">
        <f t="shared" si="146"/>
        <v/>
      </c>
      <c r="AA663" s="397" t="str">
        <f t="shared" si="147"/>
        <v/>
      </c>
      <c r="AB663" s="257" t="str">
        <f t="shared" si="148"/>
        <v/>
      </c>
      <c r="AC663" s="257" t="str">
        <f t="shared" si="149"/>
        <v/>
      </c>
      <c r="AD663" s="193" t="str">
        <f t="shared" si="150"/>
        <v>CHECK DATES</v>
      </c>
      <c r="AE663" s="257" t="str">
        <f t="shared" si="151"/>
        <v/>
      </c>
      <c r="AF663" s="286">
        <v>0</v>
      </c>
      <c r="AG663" s="257">
        <f t="shared" si="152"/>
        <v>0</v>
      </c>
      <c r="AH663" s="257" t="str">
        <f t="shared" si="153"/>
        <v/>
      </c>
      <c r="AI663" s="257">
        <f t="shared" si="154"/>
        <v>0</v>
      </c>
    </row>
    <row r="664" spans="1:35" x14ac:dyDescent="0.3">
      <c r="A664" s="287">
        <v>652</v>
      </c>
      <c r="B664" s="156"/>
      <c r="C664" s="150"/>
      <c r="D664" s="152"/>
      <c r="E664" s="150"/>
      <c r="F664" s="150"/>
      <c r="G664" s="152"/>
      <c r="H664" s="154"/>
      <c r="I664" s="155"/>
      <c r="J664" s="159"/>
      <c r="K664" s="159"/>
      <c r="L664" s="337"/>
      <c r="M664" s="343" t="str">
        <f>IF(L664="","",LOOKUP(L664,'Work Programme'!$A$8:$A$207,'Work Programme'!$B$8:$B$207))</f>
        <v/>
      </c>
      <c r="N664" s="150"/>
      <c r="O664" s="151"/>
      <c r="P664" s="254" t="str">
        <f>IF(H664="","",VLOOKUP(H664,'Overview - Financial Statement'!$A$46:$B$60,2,FALSE))</f>
        <v/>
      </c>
      <c r="Q664" s="255" t="str">
        <f t="shared" si="141"/>
        <v/>
      </c>
      <c r="R664" s="153"/>
      <c r="S664" s="153"/>
      <c r="T664" s="238">
        <f t="shared" si="142"/>
        <v>0</v>
      </c>
      <c r="U664" s="193" t="s">
        <v>44</v>
      </c>
      <c r="V664" s="427"/>
      <c r="W664" s="193" t="str">
        <f t="shared" si="143"/>
        <v/>
      </c>
      <c r="X664" s="264" t="str">
        <f t="shared" si="144"/>
        <v>OK</v>
      </c>
      <c r="Y664" s="193" t="str">
        <f t="shared" si="145"/>
        <v/>
      </c>
      <c r="Z664" s="193" t="str">
        <f t="shared" si="146"/>
        <v/>
      </c>
      <c r="AA664" s="397" t="str">
        <f t="shared" si="147"/>
        <v/>
      </c>
      <c r="AB664" s="257" t="str">
        <f t="shared" si="148"/>
        <v/>
      </c>
      <c r="AC664" s="257" t="str">
        <f t="shared" si="149"/>
        <v/>
      </c>
      <c r="AD664" s="193" t="str">
        <f t="shared" si="150"/>
        <v>CHECK DATES</v>
      </c>
      <c r="AE664" s="257" t="str">
        <f t="shared" si="151"/>
        <v/>
      </c>
      <c r="AF664" s="286">
        <v>0</v>
      </c>
      <c r="AG664" s="257">
        <f t="shared" si="152"/>
        <v>0</v>
      </c>
      <c r="AH664" s="257" t="str">
        <f t="shared" si="153"/>
        <v/>
      </c>
      <c r="AI664" s="257">
        <f t="shared" si="154"/>
        <v>0</v>
      </c>
    </row>
    <row r="665" spans="1:35" x14ac:dyDescent="0.3">
      <c r="A665" s="287">
        <v>653</v>
      </c>
      <c r="B665" s="156"/>
      <c r="C665" s="150"/>
      <c r="D665" s="152"/>
      <c r="E665" s="150"/>
      <c r="F665" s="150"/>
      <c r="G665" s="152"/>
      <c r="H665" s="154"/>
      <c r="I665" s="155"/>
      <c r="J665" s="159"/>
      <c r="K665" s="159"/>
      <c r="L665" s="337"/>
      <c r="M665" s="343" t="str">
        <f>IF(L665="","",LOOKUP(L665,'Work Programme'!$A$8:$A$207,'Work Programme'!$B$8:$B$207))</f>
        <v/>
      </c>
      <c r="N665" s="150"/>
      <c r="O665" s="151"/>
      <c r="P665" s="254" t="str">
        <f>IF(H665="","",VLOOKUP(H665,'Overview - Financial Statement'!$A$46:$B$60,2,FALSE))</f>
        <v/>
      </c>
      <c r="Q665" s="255" t="str">
        <f t="shared" si="141"/>
        <v/>
      </c>
      <c r="R665" s="153"/>
      <c r="S665" s="153"/>
      <c r="T665" s="238">
        <f t="shared" si="142"/>
        <v>0</v>
      </c>
      <c r="U665" s="193" t="s">
        <v>44</v>
      </c>
      <c r="V665" s="427"/>
      <c r="W665" s="193" t="str">
        <f t="shared" si="143"/>
        <v/>
      </c>
      <c r="X665" s="264" t="str">
        <f t="shared" si="144"/>
        <v>OK</v>
      </c>
      <c r="Y665" s="193" t="str">
        <f t="shared" si="145"/>
        <v/>
      </c>
      <c r="Z665" s="193" t="str">
        <f t="shared" si="146"/>
        <v/>
      </c>
      <c r="AA665" s="397" t="str">
        <f t="shared" si="147"/>
        <v/>
      </c>
      <c r="AB665" s="257" t="str">
        <f t="shared" si="148"/>
        <v/>
      </c>
      <c r="AC665" s="257" t="str">
        <f t="shared" si="149"/>
        <v/>
      </c>
      <c r="AD665" s="193" t="str">
        <f t="shared" si="150"/>
        <v>CHECK DATES</v>
      </c>
      <c r="AE665" s="257" t="str">
        <f t="shared" si="151"/>
        <v/>
      </c>
      <c r="AF665" s="286">
        <v>0</v>
      </c>
      <c r="AG665" s="257">
        <f t="shared" si="152"/>
        <v>0</v>
      </c>
      <c r="AH665" s="257" t="str">
        <f t="shared" si="153"/>
        <v/>
      </c>
      <c r="AI665" s="257">
        <f t="shared" si="154"/>
        <v>0</v>
      </c>
    </row>
    <row r="666" spans="1:35" x14ac:dyDescent="0.3">
      <c r="A666" s="287">
        <v>654</v>
      </c>
      <c r="B666" s="156"/>
      <c r="C666" s="150"/>
      <c r="D666" s="152"/>
      <c r="E666" s="150"/>
      <c r="F666" s="150"/>
      <c r="G666" s="152"/>
      <c r="H666" s="154"/>
      <c r="I666" s="155"/>
      <c r="J666" s="159"/>
      <c r="K666" s="159"/>
      <c r="L666" s="337"/>
      <c r="M666" s="343" t="str">
        <f>IF(L666="","",LOOKUP(L666,'Work Programme'!$A$8:$A$207,'Work Programme'!$B$8:$B$207))</f>
        <v/>
      </c>
      <c r="N666" s="150"/>
      <c r="O666" s="151"/>
      <c r="P666" s="254" t="str">
        <f>IF(H666="","",VLOOKUP(H666,'Overview - Financial Statement'!$A$46:$B$60,2,FALSE))</f>
        <v/>
      </c>
      <c r="Q666" s="255" t="str">
        <f t="shared" si="141"/>
        <v/>
      </c>
      <c r="R666" s="153"/>
      <c r="S666" s="153"/>
      <c r="T666" s="238">
        <f t="shared" si="142"/>
        <v>0</v>
      </c>
      <c r="U666" s="193" t="s">
        <v>44</v>
      </c>
      <c r="V666" s="427"/>
      <c r="W666" s="193" t="str">
        <f t="shared" si="143"/>
        <v/>
      </c>
      <c r="X666" s="264" t="str">
        <f t="shared" si="144"/>
        <v>OK</v>
      </c>
      <c r="Y666" s="193" t="str">
        <f t="shared" si="145"/>
        <v/>
      </c>
      <c r="Z666" s="193" t="str">
        <f t="shared" si="146"/>
        <v/>
      </c>
      <c r="AA666" s="397" t="str">
        <f t="shared" si="147"/>
        <v/>
      </c>
      <c r="AB666" s="257" t="str">
        <f t="shared" si="148"/>
        <v/>
      </c>
      <c r="AC666" s="257" t="str">
        <f t="shared" si="149"/>
        <v/>
      </c>
      <c r="AD666" s="193" t="str">
        <f t="shared" si="150"/>
        <v>CHECK DATES</v>
      </c>
      <c r="AE666" s="257" t="str">
        <f t="shared" si="151"/>
        <v/>
      </c>
      <c r="AF666" s="286">
        <v>0</v>
      </c>
      <c r="AG666" s="257">
        <f t="shared" si="152"/>
        <v>0</v>
      </c>
      <c r="AH666" s="257" t="str">
        <f t="shared" si="153"/>
        <v/>
      </c>
      <c r="AI666" s="257">
        <f t="shared" si="154"/>
        <v>0</v>
      </c>
    </row>
    <row r="667" spans="1:35" x14ac:dyDescent="0.3">
      <c r="A667" s="287">
        <v>655</v>
      </c>
      <c r="B667" s="156"/>
      <c r="C667" s="150"/>
      <c r="D667" s="152"/>
      <c r="E667" s="150"/>
      <c r="F667" s="150"/>
      <c r="G667" s="152"/>
      <c r="H667" s="154"/>
      <c r="I667" s="155"/>
      <c r="J667" s="159"/>
      <c r="K667" s="159"/>
      <c r="L667" s="337"/>
      <c r="M667" s="343" t="str">
        <f>IF(L667="","",LOOKUP(L667,'Work Programme'!$A$8:$A$207,'Work Programme'!$B$8:$B$207))</f>
        <v/>
      </c>
      <c r="N667" s="150"/>
      <c r="O667" s="151"/>
      <c r="P667" s="254" t="str">
        <f>IF(H667="","",VLOOKUP(H667,'Overview - Financial Statement'!$A$46:$B$60,2,FALSE))</f>
        <v/>
      </c>
      <c r="Q667" s="255" t="str">
        <f t="shared" si="141"/>
        <v/>
      </c>
      <c r="R667" s="153"/>
      <c r="S667" s="153"/>
      <c r="T667" s="238">
        <f t="shared" si="142"/>
        <v>0</v>
      </c>
      <c r="U667" s="193" t="s">
        <v>44</v>
      </c>
      <c r="V667" s="427"/>
      <c r="W667" s="193" t="str">
        <f t="shared" si="143"/>
        <v/>
      </c>
      <c r="X667" s="264" t="str">
        <f t="shared" si="144"/>
        <v>OK</v>
      </c>
      <c r="Y667" s="193" t="str">
        <f t="shared" si="145"/>
        <v/>
      </c>
      <c r="Z667" s="193" t="str">
        <f t="shared" si="146"/>
        <v/>
      </c>
      <c r="AA667" s="397" t="str">
        <f t="shared" si="147"/>
        <v/>
      </c>
      <c r="AB667" s="257" t="str">
        <f t="shared" si="148"/>
        <v/>
      </c>
      <c r="AC667" s="257" t="str">
        <f t="shared" si="149"/>
        <v/>
      </c>
      <c r="AD667" s="193" t="str">
        <f t="shared" si="150"/>
        <v>CHECK DATES</v>
      </c>
      <c r="AE667" s="257" t="str">
        <f t="shared" si="151"/>
        <v/>
      </c>
      <c r="AF667" s="286">
        <v>0</v>
      </c>
      <c r="AG667" s="257">
        <f t="shared" si="152"/>
        <v>0</v>
      </c>
      <c r="AH667" s="257" t="str">
        <f t="shared" si="153"/>
        <v/>
      </c>
      <c r="AI667" s="257">
        <f t="shared" si="154"/>
        <v>0</v>
      </c>
    </row>
    <row r="668" spans="1:35" x14ac:dyDescent="0.3">
      <c r="A668" s="287">
        <v>656</v>
      </c>
      <c r="B668" s="156"/>
      <c r="C668" s="150"/>
      <c r="D668" s="152"/>
      <c r="E668" s="150"/>
      <c r="F668" s="150"/>
      <c r="G668" s="152"/>
      <c r="H668" s="154"/>
      <c r="I668" s="155"/>
      <c r="J668" s="159"/>
      <c r="K668" s="159"/>
      <c r="L668" s="337"/>
      <c r="M668" s="343" t="str">
        <f>IF(L668="","",LOOKUP(L668,'Work Programme'!$A$8:$A$207,'Work Programme'!$B$8:$B$207))</f>
        <v/>
      </c>
      <c r="N668" s="150"/>
      <c r="O668" s="151"/>
      <c r="P668" s="254" t="str">
        <f>IF(H668="","",VLOOKUP(H668,'Overview - Financial Statement'!$A$46:$B$60,2,FALSE))</f>
        <v/>
      </c>
      <c r="Q668" s="255" t="str">
        <f t="shared" si="141"/>
        <v/>
      </c>
      <c r="R668" s="153"/>
      <c r="S668" s="153"/>
      <c r="T668" s="238">
        <f t="shared" si="142"/>
        <v>0</v>
      </c>
      <c r="U668" s="193" t="s">
        <v>44</v>
      </c>
      <c r="V668" s="427"/>
      <c r="W668" s="193" t="str">
        <f t="shared" si="143"/>
        <v/>
      </c>
      <c r="X668" s="264" t="str">
        <f t="shared" si="144"/>
        <v>OK</v>
      </c>
      <c r="Y668" s="193" t="str">
        <f t="shared" si="145"/>
        <v/>
      </c>
      <c r="Z668" s="193" t="str">
        <f t="shared" si="146"/>
        <v/>
      </c>
      <c r="AA668" s="397" t="str">
        <f t="shared" si="147"/>
        <v/>
      </c>
      <c r="AB668" s="257" t="str">
        <f t="shared" si="148"/>
        <v/>
      </c>
      <c r="AC668" s="257" t="str">
        <f t="shared" si="149"/>
        <v/>
      </c>
      <c r="AD668" s="193" t="str">
        <f t="shared" si="150"/>
        <v>CHECK DATES</v>
      </c>
      <c r="AE668" s="257" t="str">
        <f t="shared" si="151"/>
        <v/>
      </c>
      <c r="AF668" s="286">
        <v>0</v>
      </c>
      <c r="AG668" s="257">
        <f t="shared" si="152"/>
        <v>0</v>
      </c>
      <c r="AH668" s="257" t="str">
        <f t="shared" si="153"/>
        <v/>
      </c>
      <c r="AI668" s="257">
        <f t="shared" si="154"/>
        <v>0</v>
      </c>
    </row>
    <row r="669" spans="1:35" x14ac:dyDescent="0.3">
      <c r="A669" s="287">
        <v>657</v>
      </c>
      <c r="B669" s="156"/>
      <c r="C669" s="150"/>
      <c r="D669" s="152"/>
      <c r="E669" s="150"/>
      <c r="F669" s="150"/>
      <c r="G669" s="152"/>
      <c r="H669" s="154"/>
      <c r="I669" s="155"/>
      <c r="J669" s="159"/>
      <c r="K669" s="159"/>
      <c r="L669" s="337"/>
      <c r="M669" s="343" t="str">
        <f>IF(L669="","",LOOKUP(L669,'Work Programme'!$A$8:$A$207,'Work Programme'!$B$8:$B$207))</f>
        <v/>
      </c>
      <c r="N669" s="150"/>
      <c r="O669" s="151"/>
      <c r="P669" s="254" t="str">
        <f>IF(H669="","",VLOOKUP(H669,'Overview - Financial Statement'!$A$46:$B$60,2,FALSE))</f>
        <v/>
      </c>
      <c r="Q669" s="255" t="str">
        <f t="shared" si="141"/>
        <v/>
      </c>
      <c r="R669" s="153"/>
      <c r="S669" s="153"/>
      <c r="T669" s="238">
        <f t="shared" si="142"/>
        <v>0</v>
      </c>
      <c r="U669" s="193" t="s">
        <v>44</v>
      </c>
      <c r="V669" s="427"/>
      <c r="W669" s="193" t="str">
        <f t="shared" si="143"/>
        <v/>
      </c>
      <c r="X669" s="264" t="str">
        <f t="shared" si="144"/>
        <v>OK</v>
      </c>
      <c r="Y669" s="193" t="str">
        <f t="shared" si="145"/>
        <v/>
      </c>
      <c r="Z669" s="193" t="str">
        <f t="shared" si="146"/>
        <v/>
      </c>
      <c r="AA669" s="397" t="str">
        <f t="shared" si="147"/>
        <v/>
      </c>
      <c r="AB669" s="257" t="str">
        <f t="shared" si="148"/>
        <v/>
      </c>
      <c r="AC669" s="257" t="str">
        <f t="shared" si="149"/>
        <v/>
      </c>
      <c r="AD669" s="193" t="str">
        <f t="shared" si="150"/>
        <v>CHECK DATES</v>
      </c>
      <c r="AE669" s="257" t="str">
        <f t="shared" si="151"/>
        <v/>
      </c>
      <c r="AF669" s="286">
        <v>0</v>
      </c>
      <c r="AG669" s="257">
        <f t="shared" si="152"/>
        <v>0</v>
      </c>
      <c r="AH669" s="257" t="str">
        <f t="shared" si="153"/>
        <v/>
      </c>
      <c r="AI669" s="257">
        <f t="shared" si="154"/>
        <v>0</v>
      </c>
    </row>
    <row r="670" spans="1:35" x14ac:dyDescent="0.3">
      <c r="A670" s="287">
        <v>658</v>
      </c>
      <c r="B670" s="156"/>
      <c r="C670" s="150"/>
      <c r="D670" s="152"/>
      <c r="E670" s="150"/>
      <c r="F670" s="150"/>
      <c r="G670" s="152"/>
      <c r="H670" s="154"/>
      <c r="I670" s="155"/>
      <c r="J670" s="159"/>
      <c r="K670" s="159"/>
      <c r="L670" s="337"/>
      <c r="M670" s="343" t="str">
        <f>IF(L670="","",LOOKUP(L670,'Work Programme'!$A$8:$A$207,'Work Programme'!$B$8:$B$207))</f>
        <v/>
      </c>
      <c r="N670" s="150"/>
      <c r="O670" s="151"/>
      <c r="P670" s="254" t="str">
        <f>IF(H670="","",VLOOKUP(H670,'Overview - Financial Statement'!$A$46:$B$60,2,FALSE))</f>
        <v/>
      </c>
      <c r="Q670" s="255" t="str">
        <f t="shared" si="141"/>
        <v/>
      </c>
      <c r="R670" s="153"/>
      <c r="S670" s="153"/>
      <c r="T670" s="238">
        <f t="shared" si="142"/>
        <v>0</v>
      </c>
      <c r="U670" s="193" t="s">
        <v>44</v>
      </c>
      <c r="V670" s="427"/>
      <c r="W670" s="193" t="str">
        <f t="shared" si="143"/>
        <v/>
      </c>
      <c r="X670" s="264" t="str">
        <f t="shared" si="144"/>
        <v>OK</v>
      </c>
      <c r="Y670" s="193" t="str">
        <f t="shared" si="145"/>
        <v/>
      </c>
      <c r="Z670" s="193" t="str">
        <f t="shared" si="146"/>
        <v/>
      </c>
      <c r="AA670" s="397" t="str">
        <f t="shared" si="147"/>
        <v/>
      </c>
      <c r="AB670" s="257" t="str">
        <f t="shared" si="148"/>
        <v/>
      </c>
      <c r="AC670" s="257" t="str">
        <f t="shared" si="149"/>
        <v/>
      </c>
      <c r="AD670" s="193" t="str">
        <f t="shared" si="150"/>
        <v>CHECK DATES</v>
      </c>
      <c r="AE670" s="257" t="str">
        <f t="shared" si="151"/>
        <v/>
      </c>
      <c r="AF670" s="286">
        <v>0</v>
      </c>
      <c r="AG670" s="257">
        <f t="shared" si="152"/>
        <v>0</v>
      </c>
      <c r="AH670" s="257" t="str">
        <f t="shared" si="153"/>
        <v/>
      </c>
      <c r="AI670" s="257">
        <f t="shared" si="154"/>
        <v>0</v>
      </c>
    </row>
    <row r="671" spans="1:35" x14ac:dyDescent="0.3">
      <c r="A671" s="287">
        <v>659</v>
      </c>
      <c r="B671" s="156"/>
      <c r="C671" s="150"/>
      <c r="D671" s="152"/>
      <c r="E671" s="150"/>
      <c r="F671" s="150"/>
      <c r="G671" s="152"/>
      <c r="H671" s="154"/>
      <c r="I671" s="155"/>
      <c r="J671" s="159"/>
      <c r="K671" s="159"/>
      <c r="L671" s="337"/>
      <c r="M671" s="343" t="str">
        <f>IF(L671="","",LOOKUP(L671,'Work Programme'!$A$8:$A$207,'Work Programme'!$B$8:$B$207))</f>
        <v/>
      </c>
      <c r="N671" s="150"/>
      <c r="O671" s="151"/>
      <c r="P671" s="254" t="str">
        <f>IF(H671="","",VLOOKUP(H671,'Overview - Financial Statement'!$A$46:$B$60,2,FALSE))</f>
        <v/>
      </c>
      <c r="Q671" s="255" t="str">
        <f t="shared" si="141"/>
        <v/>
      </c>
      <c r="R671" s="153"/>
      <c r="S671" s="153"/>
      <c r="T671" s="238">
        <f t="shared" si="142"/>
        <v>0</v>
      </c>
      <c r="U671" s="193" t="s">
        <v>44</v>
      </c>
      <c r="V671" s="427"/>
      <c r="W671" s="193" t="str">
        <f t="shared" si="143"/>
        <v/>
      </c>
      <c r="X671" s="264" t="str">
        <f t="shared" si="144"/>
        <v>OK</v>
      </c>
      <c r="Y671" s="193" t="str">
        <f t="shared" si="145"/>
        <v/>
      </c>
      <c r="Z671" s="193" t="str">
        <f t="shared" si="146"/>
        <v/>
      </c>
      <c r="AA671" s="397" t="str">
        <f t="shared" si="147"/>
        <v/>
      </c>
      <c r="AB671" s="257" t="str">
        <f t="shared" si="148"/>
        <v/>
      </c>
      <c r="AC671" s="257" t="str">
        <f t="shared" si="149"/>
        <v/>
      </c>
      <c r="AD671" s="193" t="str">
        <f t="shared" si="150"/>
        <v>CHECK DATES</v>
      </c>
      <c r="AE671" s="257" t="str">
        <f t="shared" si="151"/>
        <v/>
      </c>
      <c r="AF671" s="286">
        <v>0</v>
      </c>
      <c r="AG671" s="257">
        <f t="shared" si="152"/>
        <v>0</v>
      </c>
      <c r="AH671" s="257" t="str">
        <f t="shared" si="153"/>
        <v/>
      </c>
      <c r="AI671" s="257">
        <f t="shared" si="154"/>
        <v>0</v>
      </c>
    </row>
    <row r="672" spans="1:35" x14ac:dyDescent="0.3">
      <c r="A672" s="287">
        <v>660</v>
      </c>
      <c r="B672" s="156"/>
      <c r="C672" s="150"/>
      <c r="D672" s="152"/>
      <c r="E672" s="150"/>
      <c r="F672" s="150"/>
      <c r="G672" s="152"/>
      <c r="H672" s="154"/>
      <c r="I672" s="155"/>
      <c r="J672" s="159"/>
      <c r="K672" s="159"/>
      <c r="L672" s="337"/>
      <c r="M672" s="343" t="str">
        <f>IF(L672="","",LOOKUP(L672,'Work Programme'!$A$8:$A$207,'Work Programme'!$B$8:$B$207))</f>
        <v/>
      </c>
      <c r="N672" s="150"/>
      <c r="O672" s="151"/>
      <c r="P672" s="254" t="str">
        <f>IF(H672="","",VLOOKUP(H672,'Overview - Financial Statement'!$A$46:$B$60,2,FALSE))</f>
        <v/>
      </c>
      <c r="Q672" s="255" t="str">
        <f t="shared" si="141"/>
        <v/>
      </c>
      <c r="R672" s="153"/>
      <c r="S672" s="153"/>
      <c r="T672" s="238">
        <f t="shared" si="142"/>
        <v>0</v>
      </c>
      <c r="U672" s="193" t="s">
        <v>44</v>
      </c>
      <c r="V672" s="427"/>
      <c r="W672" s="193" t="str">
        <f t="shared" si="143"/>
        <v/>
      </c>
      <c r="X672" s="264" t="str">
        <f t="shared" si="144"/>
        <v>OK</v>
      </c>
      <c r="Y672" s="193" t="str">
        <f t="shared" si="145"/>
        <v/>
      </c>
      <c r="Z672" s="193" t="str">
        <f t="shared" si="146"/>
        <v/>
      </c>
      <c r="AA672" s="397" t="str">
        <f t="shared" si="147"/>
        <v/>
      </c>
      <c r="AB672" s="257" t="str">
        <f t="shared" si="148"/>
        <v/>
      </c>
      <c r="AC672" s="257" t="str">
        <f t="shared" si="149"/>
        <v/>
      </c>
      <c r="AD672" s="193" t="str">
        <f t="shared" si="150"/>
        <v>CHECK DATES</v>
      </c>
      <c r="AE672" s="257" t="str">
        <f t="shared" si="151"/>
        <v/>
      </c>
      <c r="AF672" s="286">
        <v>0</v>
      </c>
      <c r="AG672" s="257">
        <f t="shared" si="152"/>
        <v>0</v>
      </c>
      <c r="AH672" s="257" t="str">
        <f t="shared" si="153"/>
        <v/>
      </c>
      <c r="AI672" s="257">
        <f t="shared" si="154"/>
        <v>0</v>
      </c>
    </row>
    <row r="673" spans="1:35" x14ac:dyDescent="0.3">
      <c r="A673" s="287">
        <v>661</v>
      </c>
      <c r="B673" s="156"/>
      <c r="C673" s="150"/>
      <c r="D673" s="152"/>
      <c r="E673" s="150"/>
      <c r="F673" s="150"/>
      <c r="G673" s="152"/>
      <c r="H673" s="154"/>
      <c r="I673" s="155"/>
      <c r="J673" s="159"/>
      <c r="K673" s="159"/>
      <c r="L673" s="337"/>
      <c r="M673" s="343" t="str">
        <f>IF(L673="","",LOOKUP(L673,'Work Programme'!$A$8:$A$207,'Work Programme'!$B$8:$B$207))</f>
        <v/>
      </c>
      <c r="N673" s="150"/>
      <c r="O673" s="151"/>
      <c r="P673" s="254" t="str">
        <f>IF(H673="","",VLOOKUP(H673,'Overview - Financial Statement'!$A$46:$B$60,2,FALSE))</f>
        <v/>
      </c>
      <c r="Q673" s="255" t="str">
        <f t="shared" si="141"/>
        <v/>
      </c>
      <c r="R673" s="153"/>
      <c r="S673" s="153"/>
      <c r="T673" s="238">
        <f t="shared" si="142"/>
        <v>0</v>
      </c>
      <c r="U673" s="193" t="s">
        <v>44</v>
      </c>
      <c r="V673" s="427"/>
      <c r="W673" s="193" t="str">
        <f t="shared" si="143"/>
        <v/>
      </c>
      <c r="X673" s="264" t="str">
        <f t="shared" si="144"/>
        <v>OK</v>
      </c>
      <c r="Y673" s="193" t="str">
        <f t="shared" si="145"/>
        <v/>
      </c>
      <c r="Z673" s="193" t="str">
        <f t="shared" si="146"/>
        <v/>
      </c>
      <c r="AA673" s="397" t="str">
        <f t="shared" si="147"/>
        <v/>
      </c>
      <c r="AB673" s="257" t="str">
        <f t="shared" si="148"/>
        <v/>
      </c>
      <c r="AC673" s="257" t="str">
        <f t="shared" si="149"/>
        <v/>
      </c>
      <c r="AD673" s="193" t="str">
        <f t="shared" si="150"/>
        <v>CHECK DATES</v>
      </c>
      <c r="AE673" s="257" t="str">
        <f t="shared" si="151"/>
        <v/>
      </c>
      <c r="AF673" s="286">
        <v>0</v>
      </c>
      <c r="AG673" s="257">
        <f t="shared" si="152"/>
        <v>0</v>
      </c>
      <c r="AH673" s="257" t="str">
        <f t="shared" si="153"/>
        <v/>
      </c>
      <c r="AI673" s="257">
        <f t="shared" si="154"/>
        <v>0</v>
      </c>
    </row>
    <row r="674" spans="1:35" x14ac:dyDescent="0.3">
      <c r="A674" s="287">
        <v>662</v>
      </c>
      <c r="B674" s="156"/>
      <c r="C674" s="150"/>
      <c r="D674" s="152"/>
      <c r="E674" s="150"/>
      <c r="F674" s="150"/>
      <c r="G674" s="152"/>
      <c r="H674" s="154"/>
      <c r="I674" s="155"/>
      <c r="J674" s="159"/>
      <c r="K674" s="159"/>
      <c r="L674" s="337"/>
      <c r="M674" s="343" t="str">
        <f>IF(L674="","",LOOKUP(L674,'Work Programme'!$A$8:$A$207,'Work Programme'!$B$8:$B$207))</f>
        <v/>
      </c>
      <c r="N674" s="150"/>
      <c r="O674" s="151"/>
      <c r="P674" s="254" t="str">
        <f>IF(H674="","",VLOOKUP(H674,'Overview - Financial Statement'!$A$46:$B$60,2,FALSE))</f>
        <v/>
      </c>
      <c r="Q674" s="255" t="str">
        <f t="shared" si="141"/>
        <v/>
      </c>
      <c r="R674" s="153"/>
      <c r="S674" s="153"/>
      <c r="T674" s="238">
        <f t="shared" si="142"/>
        <v>0</v>
      </c>
      <c r="U674" s="193" t="s">
        <v>44</v>
      </c>
      <c r="V674" s="427"/>
      <c r="W674" s="193" t="str">
        <f t="shared" si="143"/>
        <v/>
      </c>
      <c r="X674" s="264" t="str">
        <f t="shared" si="144"/>
        <v>OK</v>
      </c>
      <c r="Y674" s="193" t="str">
        <f t="shared" si="145"/>
        <v/>
      </c>
      <c r="Z674" s="193" t="str">
        <f t="shared" si="146"/>
        <v/>
      </c>
      <c r="AA674" s="397" t="str">
        <f t="shared" si="147"/>
        <v/>
      </c>
      <c r="AB674" s="257" t="str">
        <f t="shared" si="148"/>
        <v/>
      </c>
      <c r="AC674" s="257" t="str">
        <f t="shared" si="149"/>
        <v/>
      </c>
      <c r="AD674" s="193" t="str">
        <f t="shared" si="150"/>
        <v>CHECK DATES</v>
      </c>
      <c r="AE674" s="257" t="str">
        <f t="shared" si="151"/>
        <v/>
      </c>
      <c r="AF674" s="286">
        <v>0</v>
      </c>
      <c r="AG674" s="257">
        <f t="shared" si="152"/>
        <v>0</v>
      </c>
      <c r="AH674" s="257" t="str">
        <f t="shared" si="153"/>
        <v/>
      </c>
      <c r="AI674" s="257">
        <f t="shared" si="154"/>
        <v>0</v>
      </c>
    </row>
    <row r="675" spans="1:35" x14ac:dyDescent="0.3">
      <c r="A675" s="287">
        <v>663</v>
      </c>
      <c r="B675" s="156"/>
      <c r="C675" s="150"/>
      <c r="D675" s="152"/>
      <c r="E675" s="150"/>
      <c r="F675" s="150"/>
      <c r="G675" s="152"/>
      <c r="H675" s="154"/>
      <c r="I675" s="155"/>
      <c r="J675" s="159"/>
      <c r="K675" s="159"/>
      <c r="L675" s="337"/>
      <c r="M675" s="343" t="str">
        <f>IF(L675="","",LOOKUP(L675,'Work Programme'!$A$8:$A$207,'Work Programme'!$B$8:$B$207))</f>
        <v/>
      </c>
      <c r="N675" s="150"/>
      <c r="O675" s="151"/>
      <c r="P675" s="254" t="str">
        <f>IF(H675="","",VLOOKUP(H675,'Overview - Financial Statement'!$A$46:$B$60,2,FALSE))</f>
        <v/>
      </c>
      <c r="Q675" s="255" t="str">
        <f t="shared" si="141"/>
        <v/>
      </c>
      <c r="R675" s="153"/>
      <c r="S675" s="153"/>
      <c r="T675" s="238">
        <f t="shared" si="142"/>
        <v>0</v>
      </c>
      <c r="U675" s="193" t="s">
        <v>44</v>
      </c>
      <c r="V675" s="427"/>
      <c r="W675" s="193" t="str">
        <f t="shared" si="143"/>
        <v/>
      </c>
      <c r="X675" s="264" t="str">
        <f t="shared" si="144"/>
        <v>OK</v>
      </c>
      <c r="Y675" s="193" t="str">
        <f t="shared" si="145"/>
        <v/>
      </c>
      <c r="Z675" s="193" t="str">
        <f t="shared" si="146"/>
        <v/>
      </c>
      <c r="AA675" s="397" t="str">
        <f t="shared" si="147"/>
        <v/>
      </c>
      <c r="AB675" s="257" t="str">
        <f t="shared" si="148"/>
        <v/>
      </c>
      <c r="AC675" s="257" t="str">
        <f t="shared" si="149"/>
        <v/>
      </c>
      <c r="AD675" s="193" t="str">
        <f t="shared" si="150"/>
        <v>CHECK DATES</v>
      </c>
      <c r="AE675" s="257" t="str">
        <f t="shared" si="151"/>
        <v/>
      </c>
      <c r="AF675" s="286">
        <v>0</v>
      </c>
      <c r="AG675" s="257">
        <f t="shared" si="152"/>
        <v>0</v>
      </c>
      <c r="AH675" s="257" t="str">
        <f t="shared" si="153"/>
        <v/>
      </c>
      <c r="AI675" s="257">
        <f t="shared" si="154"/>
        <v>0</v>
      </c>
    </row>
    <row r="676" spans="1:35" x14ac:dyDescent="0.3">
      <c r="A676" s="287">
        <v>664</v>
      </c>
      <c r="B676" s="156"/>
      <c r="C676" s="150"/>
      <c r="D676" s="152"/>
      <c r="E676" s="150"/>
      <c r="F676" s="150"/>
      <c r="G676" s="152"/>
      <c r="H676" s="154"/>
      <c r="I676" s="155"/>
      <c r="J676" s="159"/>
      <c r="K676" s="159"/>
      <c r="L676" s="337"/>
      <c r="M676" s="343" t="str">
        <f>IF(L676="","",LOOKUP(L676,'Work Programme'!$A$8:$A$207,'Work Programme'!$B$8:$B$207))</f>
        <v/>
      </c>
      <c r="N676" s="150"/>
      <c r="O676" s="151"/>
      <c r="P676" s="254" t="str">
        <f>IF(H676="","",VLOOKUP(H676,'Overview - Financial Statement'!$A$46:$B$60,2,FALSE))</f>
        <v/>
      </c>
      <c r="Q676" s="255" t="str">
        <f t="shared" si="141"/>
        <v/>
      </c>
      <c r="R676" s="153"/>
      <c r="S676" s="153"/>
      <c r="T676" s="238">
        <f t="shared" si="142"/>
        <v>0</v>
      </c>
      <c r="U676" s="193" t="s">
        <v>44</v>
      </c>
      <c r="V676" s="427"/>
      <c r="W676" s="193" t="str">
        <f t="shared" si="143"/>
        <v/>
      </c>
      <c r="X676" s="264" t="str">
        <f t="shared" si="144"/>
        <v>OK</v>
      </c>
      <c r="Y676" s="193" t="str">
        <f t="shared" si="145"/>
        <v/>
      </c>
      <c r="Z676" s="193" t="str">
        <f t="shared" si="146"/>
        <v/>
      </c>
      <c r="AA676" s="397" t="str">
        <f t="shared" si="147"/>
        <v/>
      </c>
      <c r="AB676" s="257" t="str">
        <f t="shared" si="148"/>
        <v/>
      </c>
      <c r="AC676" s="257" t="str">
        <f t="shared" si="149"/>
        <v/>
      </c>
      <c r="AD676" s="193" t="str">
        <f t="shared" si="150"/>
        <v>CHECK DATES</v>
      </c>
      <c r="AE676" s="257" t="str">
        <f t="shared" si="151"/>
        <v/>
      </c>
      <c r="AF676" s="286">
        <v>0</v>
      </c>
      <c r="AG676" s="257">
        <f t="shared" si="152"/>
        <v>0</v>
      </c>
      <c r="AH676" s="257" t="str">
        <f t="shared" si="153"/>
        <v/>
      </c>
      <c r="AI676" s="257">
        <f t="shared" si="154"/>
        <v>0</v>
      </c>
    </row>
    <row r="677" spans="1:35" x14ac:dyDescent="0.3">
      <c r="A677" s="287">
        <v>665</v>
      </c>
      <c r="B677" s="156"/>
      <c r="C677" s="150"/>
      <c r="D677" s="152"/>
      <c r="E677" s="150"/>
      <c r="F677" s="150"/>
      <c r="G677" s="152"/>
      <c r="H677" s="154"/>
      <c r="I677" s="155"/>
      <c r="J677" s="159"/>
      <c r="K677" s="159"/>
      <c r="L677" s="337"/>
      <c r="M677" s="343" t="str">
        <f>IF(L677="","",LOOKUP(L677,'Work Programme'!$A$8:$A$207,'Work Programme'!$B$8:$B$207))</f>
        <v/>
      </c>
      <c r="N677" s="150"/>
      <c r="O677" s="151"/>
      <c r="P677" s="254" t="str">
        <f>IF(H677="","",VLOOKUP(H677,'Overview - Financial Statement'!$A$46:$B$60,2,FALSE))</f>
        <v/>
      </c>
      <c r="Q677" s="255" t="str">
        <f t="shared" si="141"/>
        <v/>
      </c>
      <c r="R677" s="153"/>
      <c r="S677" s="153"/>
      <c r="T677" s="238">
        <f t="shared" si="142"/>
        <v>0</v>
      </c>
      <c r="U677" s="193" t="s">
        <v>44</v>
      </c>
      <c r="V677" s="427"/>
      <c r="W677" s="193" t="str">
        <f t="shared" si="143"/>
        <v/>
      </c>
      <c r="X677" s="264" t="str">
        <f t="shared" si="144"/>
        <v>OK</v>
      </c>
      <c r="Y677" s="193" t="str">
        <f t="shared" si="145"/>
        <v/>
      </c>
      <c r="Z677" s="193" t="str">
        <f t="shared" si="146"/>
        <v/>
      </c>
      <c r="AA677" s="397" t="str">
        <f t="shared" si="147"/>
        <v/>
      </c>
      <c r="AB677" s="257" t="str">
        <f t="shared" si="148"/>
        <v/>
      </c>
      <c r="AC677" s="257" t="str">
        <f t="shared" si="149"/>
        <v/>
      </c>
      <c r="AD677" s="193" t="str">
        <f t="shared" si="150"/>
        <v>CHECK DATES</v>
      </c>
      <c r="AE677" s="257" t="str">
        <f t="shared" si="151"/>
        <v/>
      </c>
      <c r="AF677" s="286">
        <v>0</v>
      </c>
      <c r="AG677" s="257">
        <f t="shared" si="152"/>
        <v>0</v>
      </c>
      <c r="AH677" s="257" t="str">
        <f t="shared" si="153"/>
        <v/>
      </c>
      <c r="AI677" s="257">
        <f t="shared" si="154"/>
        <v>0</v>
      </c>
    </row>
    <row r="678" spans="1:35" x14ac:dyDescent="0.3">
      <c r="A678" s="287">
        <v>666</v>
      </c>
      <c r="B678" s="156"/>
      <c r="C678" s="150"/>
      <c r="D678" s="152"/>
      <c r="E678" s="150"/>
      <c r="F678" s="150"/>
      <c r="G678" s="152"/>
      <c r="H678" s="154"/>
      <c r="I678" s="155"/>
      <c r="J678" s="159"/>
      <c r="K678" s="159"/>
      <c r="L678" s="337"/>
      <c r="M678" s="343" t="str">
        <f>IF(L678="","",LOOKUP(L678,'Work Programme'!$A$8:$A$207,'Work Programme'!$B$8:$B$207))</f>
        <v/>
      </c>
      <c r="N678" s="150"/>
      <c r="O678" s="151"/>
      <c r="P678" s="254" t="str">
        <f>IF(H678="","",VLOOKUP(H678,'Overview - Financial Statement'!$A$46:$B$60,2,FALSE))</f>
        <v/>
      </c>
      <c r="Q678" s="255" t="str">
        <f t="shared" si="141"/>
        <v/>
      </c>
      <c r="R678" s="153"/>
      <c r="S678" s="153"/>
      <c r="T678" s="238">
        <f t="shared" si="142"/>
        <v>0</v>
      </c>
      <c r="U678" s="193" t="s">
        <v>44</v>
      </c>
      <c r="V678" s="427"/>
      <c r="W678" s="193" t="str">
        <f t="shared" si="143"/>
        <v/>
      </c>
      <c r="X678" s="264" t="str">
        <f t="shared" si="144"/>
        <v>OK</v>
      </c>
      <c r="Y678" s="193" t="str">
        <f t="shared" si="145"/>
        <v/>
      </c>
      <c r="Z678" s="193" t="str">
        <f t="shared" si="146"/>
        <v/>
      </c>
      <c r="AA678" s="397" t="str">
        <f t="shared" si="147"/>
        <v/>
      </c>
      <c r="AB678" s="257" t="str">
        <f t="shared" si="148"/>
        <v/>
      </c>
      <c r="AC678" s="257" t="str">
        <f t="shared" si="149"/>
        <v/>
      </c>
      <c r="AD678" s="193" t="str">
        <f t="shared" si="150"/>
        <v>CHECK DATES</v>
      </c>
      <c r="AE678" s="257" t="str">
        <f t="shared" si="151"/>
        <v/>
      </c>
      <c r="AF678" s="286">
        <v>0</v>
      </c>
      <c r="AG678" s="257">
        <f t="shared" si="152"/>
        <v>0</v>
      </c>
      <c r="AH678" s="257" t="str">
        <f t="shared" si="153"/>
        <v/>
      </c>
      <c r="AI678" s="257">
        <f t="shared" si="154"/>
        <v>0</v>
      </c>
    </row>
    <row r="679" spans="1:35" x14ac:dyDescent="0.3">
      <c r="A679" s="287">
        <v>667</v>
      </c>
      <c r="B679" s="156"/>
      <c r="C679" s="150"/>
      <c r="D679" s="152"/>
      <c r="E679" s="150"/>
      <c r="F679" s="150"/>
      <c r="G679" s="152"/>
      <c r="H679" s="154"/>
      <c r="I679" s="155"/>
      <c r="J679" s="159"/>
      <c r="K679" s="159"/>
      <c r="L679" s="337"/>
      <c r="M679" s="343" t="str">
        <f>IF(L679="","",LOOKUP(L679,'Work Programme'!$A$8:$A$207,'Work Programme'!$B$8:$B$207))</f>
        <v/>
      </c>
      <c r="N679" s="150"/>
      <c r="O679" s="151"/>
      <c r="P679" s="254" t="str">
        <f>IF(H679="","",VLOOKUP(H679,'Overview - Financial Statement'!$A$46:$B$60,2,FALSE))</f>
        <v/>
      </c>
      <c r="Q679" s="255" t="str">
        <f t="shared" si="141"/>
        <v/>
      </c>
      <c r="R679" s="153"/>
      <c r="S679" s="153"/>
      <c r="T679" s="238">
        <f t="shared" si="142"/>
        <v>0</v>
      </c>
      <c r="U679" s="193" t="s">
        <v>44</v>
      </c>
      <c r="V679" s="427"/>
      <c r="W679" s="193" t="str">
        <f t="shared" si="143"/>
        <v/>
      </c>
      <c r="X679" s="264" t="str">
        <f t="shared" si="144"/>
        <v>OK</v>
      </c>
      <c r="Y679" s="193" t="str">
        <f t="shared" si="145"/>
        <v/>
      </c>
      <c r="Z679" s="193" t="str">
        <f t="shared" si="146"/>
        <v/>
      </c>
      <c r="AA679" s="397" t="str">
        <f t="shared" si="147"/>
        <v/>
      </c>
      <c r="AB679" s="257" t="str">
        <f t="shared" si="148"/>
        <v/>
      </c>
      <c r="AC679" s="257" t="str">
        <f t="shared" si="149"/>
        <v/>
      </c>
      <c r="AD679" s="193" t="str">
        <f t="shared" si="150"/>
        <v>CHECK DATES</v>
      </c>
      <c r="AE679" s="257" t="str">
        <f t="shared" si="151"/>
        <v/>
      </c>
      <c r="AF679" s="286">
        <v>0</v>
      </c>
      <c r="AG679" s="257">
        <f t="shared" si="152"/>
        <v>0</v>
      </c>
      <c r="AH679" s="257" t="str">
        <f t="shared" si="153"/>
        <v/>
      </c>
      <c r="AI679" s="257">
        <f t="shared" si="154"/>
        <v>0</v>
      </c>
    </row>
    <row r="680" spans="1:35" x14ac:dyDescent="0.3">
      <c r="A680" s="287">
        <v>668</v>
      </c>
      <c r="B680" s="156"/>
      <c r="C680" s="150"/>
      <c r="D680" s="152"/>
      <c r="E680" s="150"/>
      <c r="F680" s="150"/>
      <c r="G680" s="152"/>
      <c r="H680" s="154"/>
      <c r="I680" s="155"/>
      <c r="J680" s="159"/>
      <c r="K680" s="159"/>
      <c r="L680" s="337"/>
      <c r="M680" s="343" t="str">
        <f>IF(L680="","",LOOKUP(L680,'Work Programme'!$A$8:$A$207,'Work Programme'!$B$8:$B$207))</f>
        <v/>
      </c>
      <c r="N680" s="150"/>
      <c r="O680" s="151"/>
      <c r="P680" s="254" t="str">
        <f>IF(H680="","",VLOOKUP(H680,'Overview - Financial Statement'!$A$46:$B$60,2,FALSE))</f>
        <v/>
      </c>
      <c r="Q680" s="255" t="str">
        <f t="shared" si="141"/>
        <v/>
      </c>
      <c r="R680" s="153"/>
      <c r="S680" s="153"/>
      <c r="T680" s="238">
        <f t="shared" si="142"/>
        <v>0</v>
      </c>
      <c r="U680" s="193" t="s">
        <v>44</v>
      </c>
      <c r="V680" s="427"/>
      <c r="W680" s="193" t="str">
        <f t="shared" si="143"/>
        <v/>
      </c>
      <c r="X680" s="264" t="str">
        <f t="shared" si="144"/>
        <v>OK</v>
      </c>
      <c r="Y680" s="193" t="str">
        <f t="shared" si="145"/>
        <v/>
      </c>
      <c r="Z680" s="193" t="str">
        <f t="shared" si="146"/>
        <v/>
      </c>
      <c r="AA680" s="397" t="str">
        <f t="shared" si="147"/>
        <v/>
      </c>
      <c r="AB680" s="257" t="str">
        <f t="shared" si="148"/>
        <v/>
      </c>
      <c r="AC680" s="257" t="str">
        <f t="shared" si="149"/>
        <v/>
      </c>
      <c r="AD680" s="193" t="str">
        <f t="shared" si="150"/>
        <v>CHECK DATES</v>
      </c>
      <c r="AE680" s="257" t="str">
        <f t="shared" si="151"/>
        <v/>
      </c>
      <c r="AF680" s="286">
        <v>0</v>
      </c>
      <c r="AG680" s="257">
        <f t="shared" si="152"/>
        <v>0</v>
      </c>
      <c r="AH680" s="257" t="str">
        <f t="shared" si="153"/>
        <v/>
      </c>
      <c r="AI680" s="257">
        <f t="shared" si="154"/>
        <v>0</v>
      </c>
    </row>
    <row r="681" spans="1:35" x14ac:dyDescent="0.3">
      <c r="A681" s="287">
        <v>669</v>
      </c>
      <c r="B681" s="156"/>
      <c r="C681" s="150"/>
      <c r="D681" s="152"/>
      <c r="E681" s="150"/>
      <c r="F681" s="150"/>
      <c r="G681" s="152"/>
      <c r="H681" s="154"/>
      <c r="I681" s="155"/>
      <c r="J681" s="159"/>
      <c r="K681" s="159"/>
      <c r="L681" s="337"/>
      <c r="M681" s="343" t="str">
        <f>IF(L681="","",LOOKUP(L681,'Work Programme'!$A$8:$A$207,'Work Programme'!$B$8:$B$207))</f>
        <v/>
      </c>
      <c r="N681" s="150"/>
      <c r="O681" s="151"/>
      <c r="P681" s="254" t="str">
        <f>IF(H681="","",VLOOKUP(H681,'Overview - Financial Statement'!$A$46:$B$60,2,FALSE))</f>
        <v/>
      </c>
      <c r="Q681" s="255" t="str">
        <f t="shared" si="141"/>
        <v/>
      </c>
      <c r="R681" s="153"/>
      <c r="S681" s="153"/>
      <c r="T681" s="238">
        <f t="shared" si="142"/>
        <v>0</v>
      </c>
      <c r="U681" s="193" t="s">
        <v>44</v>
      </c>
      <c r="V681" s="427"/>
      <c r="W681" s="193" t="str">
        <f t="shared" si="143"/>
        <v/>
      </c>
      <c r="X681" s="264" t="str">
        <f t="shared" si="144"/>
        <v>OK</v>
      </c>
      <c r="Y681" s="193" t="str">
        <f t="shared" si="145"/>
        <v/>
      </c>
      <c r="Z681" s="193" t="str">
        <f t="shared" si="146"/>
        <v/>
      </c>
      <c r="AA681" s="397" t="str">
        <f t="shared" si="147"/>
        <v/>
      </c>
      <c r="AB681" s="257" t="str">
        <f t="shared" si="148"/>
        <v/>
      </c>
      <c r="AC681" s="257" t="str">
        <f t="shared" si="149"/>
        <v/>
      </c>
      <c r="AD681" s="193" t="str">
        <f t="shared" si="150"/>
        <v>CHECK DATES</v>
      </c>
      <c r="AE681" s="257" t="str">
        <f t="shared" si="151"/>
        <v/>
      </c>
      <c r="AF681" s="286">
        <v>0</v>
      </c>
      <c r="AG681" s="257">
        <f t="shared" si="152"/>
        <v>0</v>
      </c>
      <c r="AH681" s="257" t="str">
        <f t="shared" si="153"/>
        <v/>
      </c>
      <c r="AI681" s="257">
        <f t="shared" si="154"/>
        <v>0</v>
      </c>
    </row>
    <row r="682" spans="1:35" x14ac:dyDescent="0.3">
      <c r="A682" s="287">
        <v>670</v>
      </c>
      <c r="B682" s="156"/>
      <c r="C682" s="150"/>
      <c r="D682" s="152"/>
      <c r="E682" s="150"/>
      <c r="F682" s="150"/>
      <c r="G682" s="152"/>
      <c r="H682" s="154"/>
      <c r="I682" s="155"/>
      <c r="J682" s="159"/>
      <c r="K682" s="159"/>
      <c r="L682" s="337"/>
      <c r="M682" s="343" t="str">
        <f>IF(L682="","",LOOKUP(L682,'Work Programme'!$A$8:$A$207,'Work Programme'!$B$8:$B$207))</f>
        <v/>
      </c>
      <c r="N682" s="150"/>
      <c r="O682" s="151"/>
      <c r="P682" s="254" t="str">
        <f>IF(H682="","",VLOOKUP(H682,'Overview - Financial Statement'!$A$46:$B$60,2,FALSE))</f>
        <v/>
      </c>
      <c r="Q682" s="255" t="str">
        <f t="shared" si="141"/>
        <v/>
      </c>
      <c r="R682" s="153"/>
      <c r="S682" s="153"/>
      <c r="T682" s="238">
        <f t="shared" si="142"/>
        <v>0</v>
      </c>
      <c r="U682" s="193" t="s">
        <v>44</v>
      </c>
      <c r="V682" s="427"/>
      <c r="W682" s="193" t="str">
        <f t="shared" si="143"/>
        <v/>
      </c>
      <c r="X682" s="264" t="str">
        <f t="shared" si="144"/>
        <v>OK</v>
      </c>
      <c r="Y682" s="193" t="str">
        <f t="shared" si="145"/>
        <v/>
      </c>
      <c r="Z682" s="193" t="str">
        <f t="shared" si="146"/>
        <v/>
      </c>
      <c r="AA682" s="397" t="str">
        <f t="shared" si="147"/>
        <v/>
      </c>
      <c r="AB682" s="257" t="str">
        <f t="shared" si="148"/>
        <v/>
      </c>
      <c r="AC682" s="257" t="str">
        <f t="shared" si="149"/>
        <v/>
      </c>
      <c r="AD682" s="193" t="str">
        <f t="shared" si="150"/>
        <v>CHECK DATES</v>
      </c>
      <c r="AE682" s="257" t="str">
        <f t="shared" si="151"/>
        <v/>
      </c>
      <c r="AF682" s="286">
        <v>0</v>
      </c>
      <c r="AG682" s="257">
        <f t="shared" si="152"/>
        <v>0</v>
      </c>
      <c r="AH682" s="257" t="str">
        <f t="shared" si="153"/>
        <v/>
      </c>
      <c r="AI682" s="257">
        <f t="shared" si="154"/>
        <v>0</v>
      </c>
    </row>
    <row r="683" spans="1:35" x14ac:dyDescent="0.3">
      <c r="A683" s="287">
        <v>671</v>
      </c>
      <c r="B683" s="156"/>
      <c r="C683" s="150"/>
      <c r="D683" s="152"/>
      <c r="E683" s="150"/>
      <c r="F683" s="150"/>
      <c r="G683" s="152"/>
      <c r="H683" s="154"/>
      <c r="I683" s="155"/>
      <c r="J683" s="159"/>
      <c r="K683" s="159"/>
      <c r="L683" s="337"/>
      <c r="M683" s="343" t="str">
        <f>IF(L683="","",LOOKUP(L683,'Work Programme'!$A$8:$A$207,'Work Programme'!$B$8:$B$207))</f>
        <v/>
      </c>
      <c r="N683" s="150"/>
      <c r="O683" s="151"/>
      <c r="P683" s="254" t="str">
        <f>IF(H683="","",VLOOKUP(H683,'Overview - Financial Statement'!$A$46:$B$60,2,FALSE))</f>
        <v/>
      </c>
      <c r="Q683" s="255" t="str">
        <f t="shared" si="141"/>
        <v/>
      </c>
      <c r="R683" s="153"/>
      <c r="S683" s="153"/>
      <c r="T683" s="238">
        <f t="shared" si="142"/>
        <v>0</v>
      </c>
      <c r="U683" s="193" t="s">
        <v>44</v>
      </c>
      <c r="V683" s="427"/>
      <c r="W683" s="193" t="str">
        <f t="shared" si="143"/>
        <v/>
      </c>
      <c r="X683" s="264" t="str">
        <f t="shared" si="144"/>
        <v>OK</v>
      </c>
      <c r="Y683" s="193" t="str">
        <f t="shared" si="145"/>
        <v/>
      </c>
      <c r="Z683" s="193" t="str">
        <f t="shared" si="146"/>
        <v/>
      </c>
      <c r="AA683" s="397" t="str">
        <f t="shared" si="147"/>
        <v/>
      </c>
      <c r="AB683" s="257" t="str">
        <f t="shared" si="148"/>
        <v/>
      </c>
      <c r="AC683" s="257" t="str">
        <f t="shared" si="149"/>
        <v/>
      </c>
      <c r="AD683" s="193" t="str">
        <f t="shared" si="150"/>
        <v>CHECK DATES</v>
      </c>
      <c r="AE683" s="257" t="str">
        <f t="shared" si="151"/>
        <v/>
      </c>
      <c r="AF683" s="286">
        <v>0</v>
      </c>
      <c r="AG683" s="257">
        <f t="shared" si="152"/>
        <v>0</v>
      </c>
      <c r="AH683" s="257" t="str">
        <f t="shared" si="153"/>
        <v/>
      </c>
      <c r="AI683" s="257">
        <f t="shared" si="154"/>
        <v>0</v>
      </c>
    </row>
    <row r="684" spans="1:35" x14ac:dyDescent="0.3">
      <c r="A684" s="287">
        <v>672</v>
      </c>
      <c r="B684" s="156"/>
      <c r="C684" s="150"/>
      <c r="D684" s="152"/>
      <c r="E684" s="150"/>
      <c r="F684" s="150"/>
      <c r="G684" s="152"/>
      <c r="H684" s="154"/>
      <c r="I684" s="155"/>
      <c r="J684" s="159"/>
      <c r="K684" s="159"/>
      <c r="L684" s="337"/>
      <c r="M684" s="343" t="str">
        <f>IF(L684="","",LOOKUP(L684,'Work Programme'!$A$8:$A$207,'Work Programme'!$B$8:$B$207))</f>
        <v/>
      </c>
      <c r="N684" s="150"/>
      <c r="O684" s="151"/>
      <c r="P684" s="254" t="str">
        <f>IF(H684="","",VLOOKUP(H684,'Overview - Financial Statement'!$A$46:$B$60,2,FALSE))</f>
        <v/>
      </c>
      <c r="Q684" s="255" t="str">
        <f t="shared" si="141"/>
        <v/>
      </c>
      <c r="R684" s="153"/>
      <c r="S684" s="153"/>
      <c r="T684" s="238">
        <f t="shared" si="142"/>
        <v>0</v>
      </c>
      <c r="U684" s="193" t="s">
        <v>44</v>
      </c>
      <c r="V684" s="427"/>
      <c r="W684" s="193" t="str">
        <f t="shared" si="143"/>
        <v/>
      </c>
      <c r="X684" s="264" t="str">
        <f t="shared" si="144"/>
        <v>OK</v>
      </c>
      <c r="Y684" s="193" t="str">
        <f t="shared" si="145"/>
        <v/>
      </c>
      <c r="Z684" s="193" t="str">
        <f t="shared" si="146"/>
        <v/>
      </c>
      <c r="AA684" s="397" t="str">
        <f t="shared" si="147"/>
        <v/>
      </c>
      <c r="AB684" s="257" t="str">
        <f t="shared" si="148"/>
        <v/>
      </c>
      <c r="AC684" s="257" t="str">
        <f t="shared" si="149"/>
        <v/>
      </c>
      <c r="AD684" s="193" t="str">
        <f t="shared" si="150"/>
        <v>CHECK DATES</v>
      </c>
      <c r="AE684" s="257" t="str">
        <f t="shared" si="151"/>
        <v/>
      </c>
      <c r="AF684" s="286">
        <v>0</v>
      </c>
      <c r="AG684" s="257">
        <f t="shared" si="152"/>
        <v>0</v>
      </c>
      <c r="AH684" s="257" t="str">
        <f t="shared" si="153"/>
        <v/>
      </c>
      <c r="AI684" s="257">
        <f t="shared" si="154"/>
        <v>0</v>
      </c>
    </row>
    <row r="685" spans="1:35" x14ac:dyDescent="0.3">
      <c r="A685" s="287">
        <v>673</v>
      </c>
      <c r="B685" s="156"/>
      <c r="C685" s="150"/>
      <c r="D685" s="152"/>
      <c r="E685" s="150"/>
      <c r="F685" s="150"/>
      <c r="G685" s="152"/>
      <c r="H685" s="154"/>
      <c r="I685" s="155"/>
      <c r="J685" s="159"/>
      <c r="K685" s="159"/>
      <c r="L685" s="337"/>
      <c r="M685" s="343" t="str">
        <f>IF(L685="","",LOOKUP(L685,'Work Programme'!$A$8:$A$207,'Work Programme'!$B$8:$B$207))</f>
        <v/>
      </c>
      <c r="N685" s="150"/>
      <c r="O685" s="151"/>
      <c r="P685" s="254" t="str">
        <f>IF(H685="","",VLOOKUP(H685,'Overview - Financial Statement'!$A$46:$B$60,2,FALSE))</f>
        <v/>
      </c>
      <c r="Q685" s="255" t="str">
        <f t="shared" si="141"/>
        <v/>
      </c>
      <c r="R685" s="153"/>
      <c r="S685" s="153"/>
      <c r="T685" s="238">
        <f t="shared" si="142"/>
        <v>0</v>
      </c>
      <c r="U685" s="193" t="s">
        <v>44</v>
      </c>
      <c r="V685" s="427"/>
      <c r="W685" s="193" t="str">
        <f t="shared" si="143"/>
        <v/>
      </c>
      <c r="X685" s="264" t="str">
        <f t="shared" si="144"/>
        <v>OK</v>
      </c>
      <c r="Y685" s="193" t="str">
        <f t="shared" si="145"/>
        <v/>
      </c>
      <c r="Z685" s="193" t="str">
        <f t="shared" si="146"/>
        <v/>
      </c>
      <c r="AA685" s="397" t="str">
        <f t="shared" si="147"/>
        <v/>
      </c>
      <c r="AB685" s="257" t="str">
        <f t="shared" si="148"/>
        <v/>
      </c>
      <c r="AC685" s="257" t="str">
        <f t="shared" si="149"/>
        <v/>
      </c>
      <c r="AD685" s="193" t="str">
        <f t="shared" si="150"/>
        <v>CHECK DATES</v>
      </c>
      <c r="AE685" s="257" t="str">
        <f t="shared" si="151"/>
        <v/>
      </c>
      <c r="AF685" s="286">
        <v>0</v>
      </c>
      <c r="AG685" s="257">
        <f t="shared" si="152"/>
        <v>0</v>
      </c>
      <c r="AH685" s="257" t="str">
        <f t="shared" si="153"/>
        <v/>
      </c>
      <c r="AI685" s="257">
        <f t="shared" si="154"/>
        <v>0</v>
      </c>
    </row>
    <row r="686" spans="1:35" x14ac:dyDescent="0.3">
      <c r="A686" s="287">
        <v>674</v>
      </c>
      <c r="B686" s="156"/>
      <c r="C686" s="150"/>
      <c r="D686" s="152"/>
      <c r="E686" s="150"/>
      <c r="F686" s="150"/>
      <c r="G686" s="152"/>
      <c r="H686" s="154"/>
      <c r="I686" s="155"/>
      <c r="J686" s="159"/>
      <c r="K686" s="159"/>
      <c r="L686" s="337"/>
      <c r="M686" s="343" t="str">
        <f>IF(L686="","",LOOKUP(L686,'Work Programme'!$A$8:$A$207,'Work Programme'!$B$8:$B$207))</f>
        <v/>
      </c>
      <c r="N686" s="150"/>
      <c r="O686" s="151"/>
      <c r="P686" s="254" t="str">
        <f>IF(H686="","",VLOOKUP(H686,'Overview - Financial Statement'!$A$46:$B$60,2,FALSE))</f>
        <v/>
      </c>
      <c r="Q686" s="255" t="str">
        <f t="shared" si="141"/>
        <v/>
      </c>
      <c r="R686" s="153"/>
      <c r="S686" s="153"/>
      <c r="T686" s="238">
        <f t="shared" si="142"/>
        <v>0</v>
      </c>
      <c r="U686" s="193" t="s">
        <v>44</v>
      </c>
      <c r="V686" s="427"/>
      <c r="W686" s="193" t="str">
        <f t="shared" si="143"/>
        <v/>
      </c>
      <c r="X686" s="264" t="str">
        <f t="shared" si="144"/>
        <v>OK</v>
      </c>
      <c r="Y686" s="193" t="str">
        <f t="shared" si="145"/>
        <v/>
      </c>
      <c r="Z686" s="193" t="str">
        <f t="shared" si="146"/>
        <v/>
      </c>
      <c r="AA686" s="397" t="str">
        <f t="shared" si="147"/>
        <v/>
      </c>
      <c r="AB686" s="257" t="str">
        <f t="shared" si="148"/>
        <v/>
      </c>
      <c r="AC686" s="257" t="str">
        <f t="shared" si="149"/>
        <v/>
      </c>
      <c r="AD686" s="193" t="str">
        <f t="shared" si="150"/>
        <v>CHECK DATES</v>
      </c>
      <c r="AE686" s="257" t="str">
        <f t="shared" si="151"/>
        <v/>
      </c>
      <c r="AF686" s="286">
        <v>0</v>
      </c>
      <c r="AG686" s="257">
        <f t="shared" si="152"/>
        <v>0</v>
      </c>
      <c r="AH686" s="257" t="str">
        <f t="shared" si="153"/>
        <v/>
      </c>
      <c r="AI686" s="257">
        <f t="shared" si="154"/>
        <v>0</v>
      </c>
    </row>
    <row r="687" spans="1:35" x14ac:dyDescent="0.3">
      <c r="A687" s="287">
        <v>675</v>
      </c>
      <c r="B687" s="156"/>
      <c r="C687" s="150"/>
      <c r="D687" s="152"/>
      <c r="E687" s="150"/>
      <c r="F687" s="150"/>
      <c r="G687" s="152"/>
      <c r="H687" s="154"/>
      <c r="I687" s="155"/>
      <c r="J687" s="159"/>
      <c r="K687" s="159"/>
      <c r="L687" s="337"/>
      <c r="M687" s="343" t="str">
        <f>IF(L687="","",LOOKUP(L687,'Work Programme'!$A$8:$A$207,'Work Programme'!$B$8:$B$207))</f>
        <v/>
      </c>
      <c r="N687" s="150"/>
      <c r="O687" s="151"/>
      <c r="P687" s="254" t="str">
        <f>IF(H687="","",VLOOKUP(H687,'Overview - Financial Statement'!$A$46:$B$60,2,FALSE))</f>
        <v/>
      </c>
      <c r="Q687" s="255" t="str">
        <f t="shared" si="141"/>
        <v/>
      </c>
      <c r="R687" s="153"/>
      <c r="S687" s="153"/>
      <c r="T687" s="238">
        <f t="shared" si="142"/>
        <v>0</v>
      </c>
      <c r="U687" s="193" t="s">
        <v>44</v>
      </c>
      <c r="V687" s="427"/>
      <c r="W687" s="193" t="str">
        <f t="shared" si="143"/>
        <v/>
      </c>
      <c r="X687" s="264" t="str">
        <f t="shared" si="144"/>
        <v>OK</v>
      </c>
      <c r="Y687" s="193" t="str">
        <f t="shared" si="145"/>
        <v/>
      </c>
      <c r="Z687" s="193" t="str">
        <f t="shared" si="146"/>
        <v/>
      </c>
      <c r="AA687" s="397" t="str">
        <f t="shared" si="147"/>
        <v/>
      </c>
      <c r="AB687" s="257" t="str">
        <f t="shared" si="148"/>
        <v/>
      </c>
      <c r="AC687" s="257" t="str">
        <f t="shared" si="149"/>
        <v/>
      </c>
      <c r="AD687" s="193" t="str">
        <f t="shared" si="150"/>
        <v>CHECK DATES</v>
      </c>
      <c r="AE687" s="257" t="str">
        <f t="shared" si="151"/>
        <v/>
      </c>
      <c r="AF687" s="286">
        <v>0</v>
      </c>
      <c r="AG687" s="257">
        <f t="shared" si="152"/>
        <v>0</v>
      </c>
      <c r="AH687" s="257" t="str">
        <f t="shared" si="153"/>
        <v/>
      </c>
      <c r="AI687" s="257">
        <f t="shared" si="154"/>
        <v>0</v>
      </c>
    </row>
    <row r="688" spans="1:35" x14ac:dyDescent="0.3">
      <c r="A688" s="287">
        <v>676</v>
      </c>
      <c r="B688" s="156"/>
      <c r="C688" s="150"/>
      <c r="D688" s="152"/>
      <c r="E688" s="150"/>
      <c r="F688" s="150"/>
      <c r="G688" s="152"/>
      <c r="H688" s="154"/>
      <c r="I688" s="155"/>
      <c r="J688" s="159"/>
      <c r="K688" s="159"/>
      <c r="L688" s="337"/>
      <c r="M688" s="343" t="str">
        <f>IF(L688="","",LOOKUP(L688,'Work Programme'!$A$8:$A$207,'Work Programme'!$B$8:$B$207))</f>
        <v/>
      </c>
      <c r="N688" s="150"/>
      <c r="O688" s="151"/>
      <c r="P688" s="254" t="str">
        <f>IF(H688="","",VLOOKUP(H688,'Overview - Financial Statement'!$A$46:$B$60,2,FALSE))</f>
        <v/>
      </c>
      <c r="Q688" s="255" t="str">
        <f t="shared" si="141"/>
        <v/>
      </c>
      <c r="R688" s="153"/>
      <c r="S688" s="153"/>
      <c r="T688" s="238">
        <f t="shared" si="142"/>
        <v>0</v>
      </c>
      <c r="U688" s="193" t="s">
        <v>44</v>
      </c>
      <c r="V688" s="427"/>
      <c r="W688" s="193" t="str">
        <f t="shared" si="143"/>
        <v/>
      </c>
      <c r="X688" s="264" t="str">
        <f t="shared" si="144"/>
        <v>OK</v>
      </c>
      <c r="Y688" s="193" t="str">
        <f t="shared" si="145"/>
        <v/>
      </c>
      <c r="Z688" s="193" t="str">
        <f t="shared" si="146"/>
        <v/>
      </c>
      <c r="AA688" s="397" t="str">
        <f t="shared" si="147"/>
        <v/>
      </c>
      <c r="AB688" s="257" t="str">
        <f t="shared" si="148"/>
        <v/>
      </c>
      <c r="AC688" s="257" t="str">
        <f t="shared" si="149"/>
        <v/>
      </c>
      <c r="AD688" s="193" t="str">
        <f t="shared" si="150"/>
        <v>CHECK DATES</v>
      </c>
      <c r="AE688" s="257" t="str">
        <f t="shared" si="151"/>
        <v/>
      </c>
      <c r="AF688" s="286">
        <v>0</v>
      </c>
      <c r="AG688" s="257">
        <f t="shared" si="152"/>
        <v>0</v>
      </c>
      <c r="AH688" s="257" t="str">
        <f t="shared" si="153"/>
        <v/>
      </c>
      <c r="AI688" s="257">
        <f t="shared" si="154"/>
        <v>0</v>
      </c>
    </row>
    <row r="689" spans="1:35" x14ac:dyDescent="0.3">
      <c r="A689" s="287">
        <v>677</v>
      </c>
      <c r="B689" s="156"/>
      <c r="C689" s="150"/>
      <c r="D689" s="152"/>
      <c r="E689" s="150"/>
      <c r="F689" s="150"/>
      <c r="G689" s="152"/>
      <c r="H689" s="154"/>
      <c r="I689" s="155"/>
      <c r="J689" s="159"/>
      <c r="K689" s="159"/>
      <c r="L689" s="337"/>
      <c r="M689" s="343" t="str">
        <f>IF(L689="","",LOOKUP(L689,'Work Programme'!$A$8:$A$207,'Work Programme'!$B$8:$B$207))</f>
        <v/>
      </c>
      <c r="N689" s="150"/>
      <c r="O689" s="151"/>
      <c r="P689" s="254" t="str">
        <f>IF(H689="","",VLOOKUP(H689,'Overview - Financial Statement'!$A$46:$B$60,2,FALSE))</f>
        <v/>
      </c>
      <c r="Q689" s="255" t="str">
        <f t="shared" si="141"/>
        <v/>
      </c>
      <c r="R689" s="153"/>
      <c r="S689" s="153"/>
      <c r="T689" s="238">
        <f t="shared" si="142"/>
        <v>0</v>
      </c>
      <c r="U689" s="193" t="s">
        <v>44</v>
      </c>
      <c r="V689" s="427"/>
      <c r="W689" s="193" t="str">
        <f t="shared" si="143"/>
        <v/>
      </c>
      <c r="X689" s="264" t="str">
        <f t="shared" si="144"/>
        <v>OK</v>
      </c>
      <c r="Y689" s="193" t="str">
        <f t="shared" si="145"/>
        <v/>
      </c>
      <c r="Z689" s="193" t="str">
        <f t="shared" si="146"/>
        <v/>
      </c>
      <c r="AA689" s="397" t="str">
        <f t="shared" si="147"/>
        <v/>
      </c>
      <c r="AB689" s="257" t="str">
        <f t="shared" si="148"/>
        <v/>
      </c>
      <c r="AC689" s="257" t="str">
        <f t="shared" si="149"/>
        <v/>
      </c>
      <c r="AD689" s="193" t="str">
        <f t="shared" si="150"/>
        <v>CHECK DATES</v>
      </c>
      <c r="AE689" s="257" t="str">
        <f t="shared" si="151"/>
        <v/>
      </c>
      <c r="AF689" s="286">
        <v>0</v>
      </c>
      <c r="AG689" s="257">
        <f t="shared" si="152"/>
        <v>0</v>
      </c>
      <c r="AH689" s="257" t="str">
        <f t="shared" si="153"/>
        <v/>
      </c>
      <c r="AI689" s="257">
        <f t="shared" si="154"/>
        <v>0</v>
      </c>
    </row>
    <row r="690" spans="1:35" x14ac:dyDescent="0.3">
      <c r="A690" s="287">
        <v>678</v>
      </c>
      <c r="B690" s="156"/>
      <c r="C690" s="150"/>
      <c r="D690" s="152"/>
      <c r="E690" s="150"/>
      <c r="F690" s="150"/>
      <c r="G690" s="152"/>
      <c r="H690" s="154"/>
      <c r="I690" s="155"/>
      <c r="J690" s="159"/>
      <c r="K690" s="159"/>
      <c r="L690" s="337"/>
      <c r="M690" s="343" t="str">
        <f>IF(L690="","",LOOKUP(L690,'Work Programme'!$A$8:$A$207,'Work Programme'!$B$8:$B$207))</f>
        <v/>
      </c>
      <c r="N690" s="150"/>
      <c r="O690" s="151"/>
      <c r="P690" s="254" t="str">
        <f>IF(H690="","",VLOOKUP(H690,'Overview - Financial Statement'!$A$46:$B$60,2,FALSE))</f>
        <v/>
      </c>
      <c r="Q690" s="255" t="str">
        <f t="shared" si="141"/>
        <v/>
      </c>
      <c r="R690" s="153"/>
      <c r="S690" s="153"/>
      <c r="T690" s="238">
        <f t="shared" si="142"/>
        <v>0</v>
      </c>
      <c r="U690" s="193" t="s">
        <v>44</v>
      </c>
      <c r="V690" s="427"/>
      <c r="W690" s="193" t="str">
        <f t="shared" si="143"/>
        <v/>
      </c>
      <c r="X690" s="264" t="str">
        <f t="shared" si="144"/>
        <v>OK</v>
      </c>
      <c r="Y690" s="193" t="str">
        <f t="shared" si="145"/>
        <v/>
      </c>
      <c r="Z690" s="193" t="str">
        <f t="shared" si="146"/>
        <v/>
      </c>
      <c r="AA690" s="397" t="str">
        <f t="shared" si="147"/>
        <v/>
      </c>
      <c r="AB690" s="257" t="str">
        <f t="shared" si="148"/>
        <v/>
      </c>
      <c r="AC690" s="257" t="str">
        <f t="shared" si="149"/>
        <v/>
      </c>
      <c r="AD690" s="193" t="str">
        <f t="shared" si="150"/>
        <v>CHECK DATES</v>
      </c>
      <c r="AE690" s="257" t="str">
        <f t="shared" si="151"/>
        <v/>
      </c>
      <c r="AF690" s="286">
        <v>0</v>
      </c>
      <c r="AG690" s="257">
        <f t="shared" si="152"/>
        <v>0</v>
      </c>
      <c r="AH690" s="257" t="str">
        <f t="shared" si="153"/>
        <v/>
      </c>
      <c r="AI690" s="257">
        <f t="shared" si="154"/>
        <v>0</v>
      </c>
    </row>
    <row r="691" spans="1:35" x14ac:dyDescent="0.3">
      <c r="A691" s="287">
        <v>679</v>
      </c>
      <c r="B691" s="156"/>
      <c r="C691" s="150"/>
      <c r="D691" s="152"/>
      <c r="E691" s="150"/>
      <c r="F691" s="150"/>
      <c r="G691" s="152"/>
      <c r="H691" s="154"/>
      <c r="I691" s="155"/>
      <c r="J691" s="159"/>
      <c r="K691" s="159"/>
      <c r="L691" s="337"/>
      <c r="M691" s="343" t="str">
        <f>IF(L691="","",LOOKUP(L691,'Work Programme'!$A$8:$A$207,'Work Programme'!$B$8:$B$207))</f>
        <v/>
      </c>
      <c r="N691" s="150"/>
      <c r="O691" s="151"/>
      <c r="P691" s="254" t="str">
        <f>IF(H691="","",VLOOKUP(H691,'Overview - Financial Statement'!$A$46:$B$60,2,FALSE))</f>
        <v/>
      </c>
      <c r="Q691" s="255" t="str">
        <f t="shared" si="141"/>
        <v/>
      </c>
      <c r="R691" s="153"/>
      <c r="S691" s="153"/>
      <c r="T691" s="238">
        <f t="shared" si="142"/>
        <v>0</v>
      </c>
      <c r="U691" s="193" t="s">
        <v>44</v>
      </c>
      <c r="V691" s="427"/>
      <c r="W691" s="193" t="str">
        <f t="shared" si="143"/>
        <v/>
      </c>
      <c r="X691" s="264" t="str">
        <f t="shared" si="144"/>
        <v>OK</v>
      </c>
      <c r="Y691" s="193" t="str">
        <f t="shared" si="145"/>
        <v/>
      </c>
      <c r="Z691" s="193" t="str">
        <f t="shared" si="146"/>
        <v/>
      </c>
      <c r="AA691" s="397" t="str">
        <f t="shared" si="147"/>
        <v/>
      </c>
      <c r="AB691" s="257" t="str">
        <f t="shared" si="148"/>
        <v/>
      </c>
      <c r="AC691" s="257" t="str">
        <f t="shared" si="149"/>
        <v/>
      </c>
      <c r="AD691" s="193" t="str">
        <f t="shared" si="150"/>
        <v>CHECK DATES</v>
      </c>
      <c r="AE691" s="257" t="str">
        <f t="shared" si="151"/>
        <v/>
      </c>
      <c r="AF691" s="286">
        <v>0</v>
      </c>
      <c r="AG691" s="257">
        <f t="shared" si="152"/>
        <v>0</v>
      </c>
      <c r="AH691" s="257" t="str">
        <f t="shared" si="153"/>
        <v/>
      </c>
      <c r="AI691" s="257">
        <f t="shared" si="154"/>
        <v>0</v>
      </c>
    </row>
    <row r="692" spans="1:35" x14ac:dyDescent="0.3">
      <c r="A692" s="287">
        <v>680</v>
      </c>
      <c r="B692" s="156"/>
      <c r="C692" s="150"/>
      <c r="D692" s="152"/>
      <c r="E692" s="150"/>
      <c r="F692" s="150"/>
      <c r="G692" s="152"/>
      <c r="H692" s="154"/>
      <c r="I692" s="155"/>
      <c r="J692" s="159"/>
      <c r="K692" s="159"/>
      <c r="L692" s="337"/>
      <c r="M692" s="343" t="str">
        <f>IF(L692="","",LOOKUP(L692,'Work Programme'!$A$8:$A$207,'Work Programme'!$B$8:$B$207))</f>
        <v/>
      </c>
      <c r="N692" s="150"/>
      <c r="O692" s="151"/>
      <c r="P692" s="254" t="str">
        <f>IF(H692="","",VLOOKUP(H692,'Overview - Financial Statement'!$A$46:$B$60,2,FALSE))</f>
        <v/>
      </c>
      <c r="Q692" s="255" t="str">
        <f t="shared" si="141"/>
        <v/>
      </c>
      <c r="R692" s="153"/>
      <c r="S692" s="153"/>
      <c r="T692" s="238">
        <f t="shared" si="142"/>
        <v>0</v>
      </c>
      <c r="U692" s="193" t="s">
        <v>44</v>
      </c>
      <c r="V692" s="427"/>
      <c r="W692" s="193" t="str">
        <f t="shared" si="143"/>
        <v/>
      </c>
      <c r="X692" s="264" t="str">
        <f t="shared" si="144"/>
        <v>OK</v>
      </c>
      <c r="Y692" s="193" t="str">
        <f t="shared" si="145"/>
        <v/>
      </c>
      <c r="Z692" s="193" t="str">
        <f t="shared" si="146"/>
        <v/>
      </c>
      <c r="AA692" s="397" t="str">
        <f t="shared" si="147"/>
        <v/>
      </c>
      <c r="AB692" s="257" t="str">
        <f t="shared" si="148"/>
        <v/>
      </c>
      <c r="AC692" s="257" t="str">
        <f t="shared" si="149"/>
        <v/>
      </c>
      <c r="AD692" s="193" t="str">
        <f t="shared" si="150"/>
        <v>CHECK DATES</v>
      </c>
      <c r="AE692" s="257" t="str">
        <f t="shared" si="151"/>
        <v/>
      </c>
      <c r="AF692" s="286">
        <v>0</v>
      </c>
      <c r="AG692" s="257">
        <f t="shared" si="152"/>
        <v>0</v>
      </c>
      <c r="AH692" s="257" t="str">
        <f t="shared" si="153"/>
        <v/>
      </c>
      <c r="AI692" s="257">
        <f t="shared" si="154"/>
        <v>0</v>
      </c>
    </row>
    <row r="693" spans="1:35" x14ac:dyDescent="0.3">
      <c r="A693" s="287">
        <v>681</v>
      </c>
      <c r="B693" s="156"/>
      <c r="C693" s="150"/>
      <c r="D693" s="152"/>
      <c r="E693" s="150"/>
      <c r="F693" s="150"/>
      <c r="G693" s="152"/>
      <c r="H693" s="154"/>
      <c r="I693" s="155"/>
      <c r="J693" s="159"/>
      <c r="K693" s="159"/>
      <c r="L693" s="337"/>
      <c r="M693" s="343" t="str">
        <f>IF(L693="","",LOOKUP(L693,'Work Programme'!$A$8:$A$207,'Work Programme'!$B$8:$B$207))</f>
        <v/>
      </c>
      <c r="N693" s="150"/>
      <c r="O693" s="151"/>
      <c r="P693" s="254" t="str">
        <f>IF(H693="","",VLOOKUP(H693,'Overview - Financial Statement'!$A$46:$B$60,2,FALSE))</f>
        <v/>
      </c>
      <c r="Q693" s="255" t="str">
        <f t="shared" si="141"/>
        <v/>
      </c>
      <c r="R693" s="153"/>
      <c r="S693" s="153"/>
      <c r="T693" s="238">
        <f t="shared" si="142"/>
        <v>0</v>
      </c>
      <c r="U693" s="193" t="s">
        <v>44</v>
      </c>
      <c r="V693" s="427"/>
      <c r="W693" s="193" t="str">
        <f t="shared" si="143"/>
        <v/>
      </c>
      <c r="X693" s="264" t="str">
        <f t="shared" si="144"/>
        <v>OK</v>
      </c>
      <c r="Y693" s="193" t="str">
        <f t="shared" si="145"/>
        <v/>
      </c>
      <c r="Z693" s="193" t="str">
        <f t="shared" si="146"/>
        <v/>
      </c>
      <c r="AA693" s="397" t="str">
        <f t="shared" si="147"/>
        <v/>
      </c>
      <c r="AB693" s="257" t="str">
        <f t="shared" si="148"/>
        <v/>
      </c>
      <c r="AC693" s="257" t="str">
        <f t="shared" si="149"/>
        <v/>
      </c>
      <c r="AD693" s="193" t="str">
        <f t="shared" si="150"/>
        <v>CHECK DATES</v>
      </c>
      <c r="AE693" s="257" t="str">
        <f t="shared" si="151"/>
        <v/>
      </c>
      <c r="AF693" s="286">
        <v>0</v>
      </c>
      <c r="AG693" s="257">
        <f t="shared" si="152"/>
        <v>0</v>
      </c>
      <c r="AH693" s="257" t="str">
        <f t="shared" si="153"/>
        <v/>
      </c>
      <c r="AI693" s="257">
        <f t="shared" si="154"/>
        <v>0</v>
      </c>
    </row>
    <row r="694" spans="1:35" x14ac:dyDescent="0.3">
      <c r="A694" s="287">
        <v>682</v>
      </c>
      <c r="B694" s="156"/>
      <c r="C694" s="150"/>
      <c r="D694" s="152"/>
      <c r="E694" s="150"/>
      <c r="F694" s="150"/>
      <c r="G694" s="152"/>
      <c r="H694" s="154"/>
      <c r="I694" s="155"/>
      <c r="J694" s="159"/>
      <c r="K694" s="159"/>
      <c r="L694" s="337"/>
      <c r="M694" s="343" t="str">
        <f>IF(L694="","",LOOKUP(L694,'Work Programme'!$A$8:$A$207,'Work Programme'!$B$8:$B$207))</f>
        <v/>
      </c>
      <c r="N694" s="150"/>
      <c r="O694" s="151"/>
      <c r="P694" s="254" t="str">
        <f>IF(H694="","",VLOOKUP(H694,'Overview - Financial Statement'!$A$46:$B$60,2,FALSE))</f>
        <v/>
      </c>
      <c r="Q694" s="255" t="str">
        <f t="shared" si="141"/>
        <v/>
      </c>
      <c r="R694" s="153"/>
      <c r="S694" s="153"/>
      <c r="T694" s="238">
        <f t="shared" si="142"/>
        <v>0</v>
      </c>
      <c r="U694" s="193" t="s">
        <v>44</v>
      </c>
      <c r="V694" s="427"/>
      <c r="W694" s="193" t="str">
        <f t="shared" si="143"/>
        <v/>
      </c>
      <c r="X694" s="264" t="str">
        <f t="shared" si="144"/>
        <v>OK</v>
      </c>
      <c r="Y694" s="193" t="str">
        <f t="shared" si="145"/>
        <v/>
      </c>
      <c r="Z694" s="193" t="str">
        <f t="shared" si="146"/>
        <v/>
      </c>
      <c r="AA694" s="397" t="str">
        <f t="shared" si="147"/>
        <v/>
      </c>
      <c r="AB694" s="257" t="str">
        <f t="shared" si="148"/>
        <v/>
      </c>
      <c r="AC694" s="257" t="str">
        <f t="shared" si="149"/>
        <v/>
      </c>
      <c r="AD694" s="193" t="str">
        <f t="shared" si="150"/>
        <v>CHECK DATES</v>
      </c>
      <c r="AE694" s="257" t="str">
        <f t="shared" si="151"/>
        <v/>
      </c>
      <c r="AF694" s="286">
        <v>0</v>
      </c>
      <c r="AG694" s="257">
        <f t="shared" si="152"/>
        <v>0</v>
      </c>
      <c r="AH694" s="257" t="str">
        <f t="shared" si="153"/>
        <v/>
      </c>
      <c r="AI694" s="257">
        <f t="shared" si="154"/>
        <v>0</v>
      </c>
    </row>
    <row r="695" spans="1:35" x14ac:dyDescent="0.3">
      <c r="A695" s="287">
        <v>683</v>
      </c>
      <c r="B695" s="156"/>
      <c r="C695" s="150"/>
      <c r="D695" s="152"/>
      <c r="E695" s="150"/>
      <c r="F695" s="150"/>
      <c r="G695" s="152"/>
      <c r="H695" s="154"/>
      <c r="I695" s="155"/>
      <c r="J695" s="159"/>
      <c r="K695" s="159"/>
      <c r="L695" s="337"/>
      <c r="M695" s="343" t="str">
        <f>IF(L695="","",LOOKUP(L695,'Work Programme'!$A$8:$A$207,'Work Programme'!$B$8:$B$207))</f>
        <v/>
      </c>
      <c r="N695" s="150"/>
      <c r="O695" s="151"/>
      <c r="P695" s="254" t="str">
        <f>IF(H695="","",VLOOKUP(H695,'Overview - Financial Statement'!$A$46:$B$60,2,FALSE))</f>
        <v/>
      </c>
      <c r="Q695" s="255" t="str">
        <f t="shared" si="141"/>
        <v/>
      </c>
      <c r="R695" s="153"/>
      <c r="S695" s="153"/>
      <c r="T695" s="238">
        <f t="shared" si="142"/>
        <v>0</v>
      </c>
      <c r="U695" s="193" t="s">
        <v>44</v>
      </c>
      <c r="V695" s="427"/>
      <c r="W695" s="193" t="str">
        <f t="shared" si="143"/>
        <v/>
      </c>
      <c r="X695" s="264" t="str">
        <f t="shared" si="144"/>
        <v>OK</v>
      </c>
      <c r="Y695" s="193" t="str">
        <f t="shared" si="145"/>
        <v/>
      </c>
      <c r="Z695" s="193" t="str">
        <f t="shared" si="146"/>
        <v/>
      </c>
      <c r="AA695" s="397" t="str">
        <f t="shared" si="147"/>
        <v/>
      </c>
      <c r="AB695" s="257" t="str">
        <f t="shared" si="148"/>
        <v/>
      </c>
      <c r="AC695" s="257" t="str">
        <f t="shared" si="149"/>
        <v/>
      </c>
      <c r="AD695" s="193" t="str">
        <f t="shared" si="150"/>
        <v>CHECK DATES</v>
      </c>
      <c r="AE695" s="257" t="str">
        <f t="shared" si="151"/>
        <v/>
      </c>
      <c r="AF695" s="286">
        <v>0</v>
      </c>
      <c r="AG695" s="257">
        <f t="shared" si="152"/>
        <v>0</v>
      </c>
      <c r="AH695" s="257" t="str">
        <f t="shared" si="153"/>
        <v/>
      </c>
      <c r="AI695" s="257">
        <f t="shared" si="154"/>
        <v>0</v>
      </c>
    </row>
    <row r="696" spans="1:35" x14ac:dyDescent="0.3">
      <c r="A696" s="287">
        <v>684</v>
      </c>
      <c r="B696" s="156"/>
      <c r="C696" s="150"/>
      <c r="D696" s="152"/>
      <c r="E696" s="150"/>
      <c r="F696" s="150"/>
      <c r="G696" s="152"/>
      <c r="H696" s="154"/>
      <c r="I696" s="155"/>
      <c r="J696" s="159"/>
      <c r="K696" s="159"/>
      <c r="L696" s="337"/>
      <c r="M696" s="343" t="str">
        <f>IF(L696="","",LOOKUP(L696,'Work Programme'!$A$8:$A$207,'Work Programme'!$B$8:$B$207))</f>
        <v/>
      </c>
      <c r="N696" s="150"/>
      <c r="O696" s="151"/>
      <c r="P696" s="254" t="str">
        <f>IF(H696="","",VLOOKUP(H696,'Overview - Financial Statement'!$A$46:$B$60,2,FALSE))</f>
        <v/>
      </c>
      <c r="Q696" s="255" t="str">
        <f t="shared" si="141"/>
        <v/>
      </c>
      <c r="R696" s="153"/>
      <c r="S696" s="153"/>
      <c r="T696" s="238">
        <f t="shared" si="142"/>
        <v>0</v>
      </c>
      <c r="U696" s="193" t="s">
        <v>44</v>
      </c>
      <c r="V696" s="427"/>
      <c r="W696" s="193" t="str">
        <f t="shared" si="143"/>
        <v/>
      </c>
      <c r="X696" s="264" t="str">
        <f t="shared" si="144"/>
        <v>OK</v>
      </c>
      <c r="Y696" s="193" t="str">
        <f t="shared" si="145"/>
        <v/>
      </c>
      <c r="Z696" s="193" t="str">
        <f t="shared" si="146"/>
        <v/>
      </c>
      <c r="AA696" s="397" t="str">
        <f t="shared" si="147"/>
        <v/>
      </c>
      <c r="AB696" s="257" t="str">
        <f t="shared" si="148"/>
        <v/>
      </c>
      <c r="AC696" s="257" t="str">
        <f t="shared" si="149"/>
        <v/>
      </c>
      <c r="AD696" s="193" t="str">
        <f t="shared" si="150"/>
        <v>CHECK DATES</v>
      </c>
      <c r="AE696" s="257" t="str">
        <f t="shared" si="151"/>
        <v/>
      </c>
      <c r="AF696" s="286">
        <v>0</v>
      </c>
      <c r="AG696" s="257">
        <f t="shared" si="152"/>
        <v>0</v>
      </c>
      <c r="AH696" s="257" t="str">
        <f t="shared" si="153"/>
        <v/>
      </c>
      <c r="AI696" s="257">
        <f t="shared" si="154"/>
        <v>0</v>
      </c>
    </row>
    <row r="697" spans="1:35" x14ac:dyDescent="0.3">
      <c r="A697" s="287">
        <v>685</v>
      </c>
      <c r="B697" s="156"/>
      <c r="C697" s="150"/>
      <c r="D697" s="152"/>
      <c r="E697" s="150"/>
      <c r="F697" s="150"/>
      <c r="G697" s="152"/>
      <c r="H697" s="154"/>
      <c r="I697" s="155"/>
      <c r="J697" s="159"/>
      <c r="K697" s="159"/>
      <c r="L697" s="337"/>
      <c r="M697" s="343" t="str">
        <f>IF(L697="","",LOOKUP(L697,'Work Programme'!$A$8:$A$207,'Work Programme'!$B$8:$B$207))</f>
        <v/>
      </c>
      <c r="N697" s="150"/>
      <c r="O697" s="151"/>
      <c r="P697" s="254" t="str">
        <f>IF(H697="","",VLOOKUP(H697,'Overview - Financial Statement'!$A$46:$B$60,2,FALSE))</f>
        <v/>
      </c>
      <c r="Q697" s="255" t="str">
        <f t="shared" si="141"/>
        <v/>
      </c>
      <c r="R697" s="153"/>
      <c r="S697" s="153"/>
      <c r="T697" s="238">
        <f t="shared" si="142"/>
        <v>0</v>
      </c>
      <c r="U697" s="193" t="s">
        <v>44</v>
      </c>
      <c r="V697" s="427"/>
      <c r="W697" s="193" t="str">
        <f t="shared" si="143"/>
        <v/>
      </c>
      <c r="X697" s="264" t="str">
        <f t="shared" si="144"/>
        <v>OK</v>
      </c>
      <c r="Y697" s="193" t="str">
        <f t="shared" si="145"/>
        <v/>
      </c>
      <c r="Z697" s="193" t="str">
        <f t="shared" si="146"/>
        <v/>
      </c>
      <c r="AA697" s="397" t="str">
        <f t="shared" si="147"/>
        <v/>
      </c>
      <c r="AB697" s="257" t="str">
        <f t="shared" si="148"/>
        <v/>
      </c>
      <c r="AC697" s="257" t="str">
        <f t="shared" si="149"/>
        <v/>
      </c>
      <c r="AD697" s="193" t="str">
        <f t="shared" si="150"/>
        <v>CHECK DATES</v>
      </c>
      <c r="AE697" s="257" t="str">
        <f t="shared" si="151"/>
        <v/>
      </c>
      <c r="AF697" s="286">
        <v>0</v>
      </c>
      <c r="AG697" s="257">
        <f t="shared" si="152"/>
        <v>0</v>
      </c>
      <c r="AH697" s="257" t="str">
        <f t="shared" si="153"/>
        <v/>
      </c>
      <c r="AI697" s="257">
        <f t="shared" si="154"/>
        <v>0</v>
      </c>
    </row>
    <row r="698" spans="1:35" x14ac:dyDescent="0.3">
      <c r="A698" s="287">
        <v>686</v>
      </c>
      <c r="B698" s="156"/>
      <c r="C698" s="150"/>
      <c r="D698" s="152"/>
      <c r="E698" s="150"/>
      <c r="F698" s="150"/>
      <c r="G698" s="152"/>
      <c r="H698" s="154"/>
      <c r="I698" s="155"/>
      <c r="J698" s="159"/>
      <c r="K698" s="159"/>
      <c r="L698" s="337"/>
      <c r="M698" s="343" t="str">
        <f>IF(L698="","",LOOKUP(L698,'Work Programme'!$A$8:$A$207,'Work Programme'!$B$8:$B$207))</f>
        <v/>
      </c>
      <c r="N698" s="150"/>
      <c r="O698" s="151"/>
      <c r="P698" s="254" t="str">
        <f>IF(H698="","",VLOOKUP(H698,'Overview - Financial Statement'!$A$46:$B$60,2,FALSE))</f>
        <v/>
      </c>
      <c r="Q698" s="255" t="str">
        <f t="shared" si="141"/>
        <v/>
      </c>
      <c r="R698" s="153"/>
      <c r="S698" s="153"/>
      <c r="T698" s="238">
        <f t="shared" si="142"/>
        <v>0</v>
      </c>
      <c r="U698" s="193" t="s">
        <v>44</v>
      </c>
      <c r="V698" s="427"/>
      <c r="W698" s="193" t="str">
        <f t="shared" si="143"/>
        <v/>
      </c>
      <c r="X698" s="264" t="str">
        <f t="shared" si="144"/>
        <v>OK</v>
      </c>
      <c r="Y698" s="193" t="str">
        <f t="shared" si="145"/>
        <v/>
      </c>
      <c r="Z698" s="193" t="str">
        <f t="shared" si="146"/>
        <v/>
      </c>
      <c r="AA698" s="397" t="str">
        <f t="shared" si="147"/>
        <v/>
      </c>
      <c r="AB698" s="257" t="str">
        <f t="shared" si="148"/>
        <v/>
      </c>
      <c r="AC698" s="257" t="str">
        <f t="shared" si="149"/>
        <v/>
      </c>
      <c r="AD698" s="193" t="str">
        <f t="shared" si="150"/>
        <v>CHECK DATES</v>
      </c>
      <c r="AE698" s="257" t="str">
        <f t="shared" si="151"/>
        <v/>
      </c>
      <c r="AF698" s="286">
        <v>0</v>
      </c>
      <c r="AG698" s="257">
        <f t="shared" si="152"/>
        <v>0</v>
      </c>
      <c r="AH698" s="257" t="str">
        <f t="shared" si="153"/>
        <v/>
      </c>
      <c r="AI698" s="257">
        <f t="shared" si="154"/>
        <v>0</v>
      </c>
    </row>
    <row r="699" spans="1:35" x14ac:dyDescent="0.3">
      <c r="A699" s="287">
        <v>687</v>
      </c>
      <c r="B699" s="156"/>
      <c r="C699" s="150"/>
      <c r="D699" s="152"/>
      <c r="E699" s="150"/>
      <c r="F699" s="150"/>
      <c r="G699" s="152"/>
      <c r="H699" s="154"/>
      <c r="I699" s="155"/>
      <c r="J699" s="159"/>
      <c r="K699" s="159"/>
      <c r="L699" s="337"/>
      <c r="M699" s="343" t="str">
        <f>IF(L699="","",LOOKUP(L699,'Work Programme'!$A$8:$A$207,'Work Programme'!$B$8:$B$207))</f>
        <v/>
      </c>
      <c r="N699" s="150"/>
      <c r="O699" s="151"/>
      <c r="P699" s="254" t="str">
        <f>IF(H699="","",VLOOKUP(H699,'Overview - Financial Statement'!$A$46:$B$60,2,FALSE))</f>
        <v/>
      </c>
      <c r="Q699" s="255" t="str">
        <f t="shared" si="141"/>
        <v/>
      </c>
      <c r="R699" s="153"/>
      <c r="S699" s="153"/>
      <c r="T699" s="238">
        <f t="shared" si="142"/>
        <v>0</v>
      </c>
      <c r="U699" s="193" t="s">
        <v>44</v>
      </c>
      <c r="V699" s="427"/>
      <c r="W699" s="193" t="str">
        <f t="shared" si="143"/>
        <v/>
      </c>
      <c r="X699" s="264" t="str">
        <f t="shared" si="144"/>
        <v>OK</v>
      </c>
      <c r="Y699" s="193" t="str">
        <f t="shared" si="145"/>
        <v/>
      </c>
      <c r="Z699" s="193" t="str">
        <f t="shared" si="146"/>
        <v/>
      </c>
      <c r="AA699" s="397" t="str">
        <f t="shared" si="147"/>
        <v/>
      </c>
      <c r="AB699" s="257" t="str">
        <f t="shared" si="148"/>
        <v/>
      </c>
      <c r="AC699" s="257" t="str">
        <f t="shared" si="149"/>
        <v/>
      </c>
      <c r="AD699" s="193" t="str">
        <f t="shared" si="150"/>
        <v>CHECK DATES</v>
      </c>
      <c r="AE699" s="257" t="str">
        <f t="shared" si="151"/>
        <v/>
      </c>
      <c r="AF699" s="286">
        <v>0</v>
      </c>
      <c r="AG699" s="257">
        <f t="shared" si="152"/>
        <v>0</v>
      </c>
      <c r="AH699" s="257" t="str">
        <f t="shared" si="153"/>
        <v/>
      </c>
      <c r="AI699" s="257">
        <f t="shared" si="154"/>
        <v>0</v>
      </c>
    </row>
    <row r="700" spans="1:35" x14ac:dyDescent="0.3">
      <c r="A700" s="287">
        <v>688</v>
      </c>
      <c r="B700" s="156"/>
      <c r="C700" s="150"/>
      <c r="D700" s="152"/>
      <c r="E700" s="150"/>
      <c r="F700" s="150"/>
      <c r="G700" s="152"/>
      <c r="H700" s="154"/>
      <c r="I700" s="155"/>
      <c r="J700" s="159"/>
      <c r="K700" s="159"/>
      <c r="L700" s="337"/>
      <c r="M700" s="343" t="str">
        <f>IF(L700="","",LOOKUP(L700,'Work Programme'!$A$8:$A$207,'Work Programme'!$B$8:$B$207))</f>
        <v/>
      </c>
      <c r="N700" s="150"/>
      <c r="O700" s="151"/>
      <c r="P700" s="254" t="str">
        <f>IF(H700="","",VLOOKUP(H700,'Overview - Financial Statement'!$A$46:$B$60,2,FALSE))</f>
        <v/>
      </c>
      <c r="Q700" s="255" t="str">
        <f t="shared" si="141"/>
        <v/>
      </c>
      <c r="R700" s="153"/>
      <c r="S700" s="153"/>
      <c r="T700" s="238">
        <f t="shared" si="142"/>
        <v>0</v>
      </c>
      <c r="U700" s="193" t="s">
        <v>44</v>
      </c>
      <c r="V700" s="427"/>
      <c r="W700" s="193" t="str">
        <f t="shared" si="143"/>
        <v/>
      </c>
      <c r="X700" s="264" t="str">
        <f t="shared" si="144"/>
        <v>OK</v>
      </c>
      <c r="Y700" s="193" t="str">
        <f t="shared" si="145"/>
        <v/>
      </c>
      <c r="Z700" s="193" t="str">
        <f t="shared" si="146"/>
        <v/>
      </c>
      <c r="AA700" s="397" t="str">
        <f t="shared" si="147"/>
        <v/>
      </c>
      <c r="AB700" s="257" t="str">
        <f t="shared" si="148"/>
        <v/>
      </c>
      <c r="AC700" s="257" t="str">
        <f t="shared" si="149"/>
        <v/>
      </c>
      <c r="AD700" s="193" t="str">
        <f t="shared" si="150"/>
        <v>CHECK DATES</v>
      </c>
      <c r="AE700" s="257" t="str">
        <f t="shared" si="151"/>
        <v/>
      </c>
      <c r="AF700" s="286">
        <v>0</v>
      </c>
      <c r="AG700" s="257">
        <f t="shared" si="152"/>
        <v>0</v>
      </c>
      <c r="AH700" s="257" t="str">
        <f t="shared" si="153"/>
        <v/>
      </c>
      <c r="AI700" s="257">
        <f t="shared" si="154"/>
        <v>0</v>
      </c>
    </row>
    <row r="701" spans="1:35" x14ac:dyDescent="0.3">
      <c r="A701" s="287">
        <v>689</v>
      </c>
      <c r="B701" s="156"/>
      <c r="C701" s="150"/>
      <c r="D701" s="152"/>
      <c r="E701" s="150"/>
      <c r="F701" s="150"/>
      <c r="G701" s="152"/>
      <c r="H701" s="154"/>
      <c r="I701" s="155"/>
      <c r="J701" s="159"/>
      <c r="K701" s="159"/>
      <c r="L701" s="337"/>
      <c r="M701" s="343" t="str">
        <f>IF(L701="","",LOOKUP(L701,'Work Programme'!$A$8:$A$207,'Work Programme'!$B$8:$B$207))</f>
        <v/>
      </c>
      <c r="N701" s="150"/>
      <c r="O701" s="151"/>
      <c r="P701" s="254" t="str">
        <f>IF(H701="","",VLOOKUP(H701,'Overview - Financial Statement'!$A$46:$B$60,2,FALSE))</f>
        <v/>
      </c>
      <c r="Q701" s="255" t="str">
        <f t="shared" si="141"/>
        <v/>
      </c>
      <c r="R701" s="153"/>
      <c r="S701" s="153"/>
      <c r="T701" s="238">
        <f t="shared" si="142"/>
        <v>0</v>
      </c>
      <c r="U701" s="193" t="s">
        <v>44</v>
      </c>
      <c r="V701" s="427"/>
      <c r="W701" s="193" t="str">
        <f t="shared" si="143"/>
        <v/>
      </c>
      <c r="X701" s="264" t="str">
        <f t="shared" si="144"/>
        <v>OK</v>
      </c>
      <c r="Y701" s="193" t="str">
        <f t="shared" si="145"/>
        <v/>
      </c>
      <c r="Z701" s="193" t="str">
        <f t="shared" si="146"/>
        <v/>
      </c>
      <c r="AA701" s="397" t="str">
        <f t="shared" si="147"/>
        <v/>
      </c>
      <c r="AB701" s="257" t="str">
        <f t="shared" si="148"/>
        <v/>
      </c>
      <c r="AC701" s="257" t="str">
        <f t="shared" si="149"/>
        <v/>
      </c>
      <c r="AD701" s="193" t="str">
        <f t="shared" si="150"/>
        <v>CHECK DATES</v>
      </c>
      <c r="AE701" s="257" t="str">
        <f t="shared" si="151"/>
        <v/>
      </c>
      <c r="AF701" s="286">
        <v>0</v>
      </c>
      <c r="AG701" s="257">
        <f t="shared" si="152"/>
        <v>0</v>
      </c>
      <c r="AH701" s="257" t="str">
        <f t="shared" si="153"/>
        <v/>
      </c>
      <c r="AI701" s="257">
        <f t="shared" si="154"/>
        <v>0</v>
      </c>
    </row>
    <row r="702" spans="1:35" x14ac:dyDescent="0.3">
      <c r="A702" s="287">
        <v>690</v>
      </c>
      <c r="B702" s="156"/>
      <c r="C702" s="150"/>
      <c r="D702" s="152"/>
      <c r="E702" s="150"/>
      <c r="F702" s="150"/>
      <c r="G702" s="152"/>
      <c r="H702" s="154"/>
      <c r="I702" s="155"/>
      <c r="J702" s="159"/>
      <c r="K702" s="159"/>
      <c r="L702" s="337"/>
      <c r="M702" s="343" t="str">
        <f>IF(L702="","",LOOKUP(L702,'Work Programme'!$A$8:$A$207,'Work Programme'!$B$8:$B$207))</f>
        <v/>
      </c>
      <c r="N702" s="150"/>
      <c r="O702" s="151"/>
      <c r="P702" s="254" t="str">
        <f>IF(H702="","",VLOOKUP(H702,'Overview - Financial Statement'!$A$46:$B$60,2,FALSE))</f>
        <v/>
      </c>
      <c r="Q702" s="255" t="str">
        <f t="shared" si="141"/>
        <v/>
      </c>
      <c r="R702" s="153"/>
      <c r="S702" s="153"/>
      <c r="T702" s="238">
        <f t="shared" si="142"/>
        <v>0</v>
      </c>
      <c r="U702" s="193" t="s">
        <v>44</v>
      </c>
      <c r="V702" s="427"/>
      <c r="W702" s="193" t="str">
        <f t="shared" si="143"/>
        <v/>
      </c>
      <c r="X702" s="264" t="str">
        <f t="shared" si="144"/>
        <v>OK</v>
      </c>
      <c r="Y702" s="193" t="str">
        <f t="shared" si="145"/>
        <v/>
      </c>
      <c r="Z702" s="193" t="str">
        <f t="shared" si="146"/>
        <v/>
      </c>
      <c r="AA702" s="397" t="str">
        <f t="shared" si="147"/>
        <v/>
      </c>
      <c r="AB702" s="257" t="str">
        <f t="shared" si="148"/>
        <v/>
      </c>
      <c r="AC702" s="257" t="str">
        <f t="shared" si="149"/>
        <v/>
      </c>
      <c r="AD702" s="193" t="str">
        <f t="shared" si="150"/>
        <v>CHECK DATES</v>
      </c>
      <c r="AE702" s="257" t="str">
        <f t="shared" si="151"/>
        <v/>
      </c>
      <c r="AF702" s="286">
        <v>0</v>
      </c>
      <c r="AG702" s="257">
        <f t="shared" si="152"/>
        <v>0</v>
      </c>
      <c r="AH702" s="257" t="str">
        <f t="shared" si="153"/>
        <v/>
      </c>
      <c r="AI702" s="257">
        <f t="shared" si="154"/>
        <v>0</v>
      </c>
    </row>
    <row r="703" spans="1:35" x14ac:dyDescent="0.3">
      <c r="A703" s="287">
        <v>691</v>
      </c>
      <c r="B703" s="156"/>
      <c r="C703" s="150"/>
      <c r="D703" s="152"/>
      <c r="E703" s="150"/>
      <c r="F703" s="150"/>
      <c r="G703" s="152"/>
      <c r="H703" s="154"/>
      <c r="I703" s="155"/>
      <c r="J703" s="159"/>
      <c r="K703" s="159"/>
      <c r="L703" s="337"/>
      <c r="M703" s="343" t="str">
        <f>IF(L703="","",LOOKUP(L703,'Work Programme'!$A$8:$A$207,'Work Programme'!$B$8:$B$207))</f>
        <v/>
      </c>
      <c r="N703" s="150"/>
      <c r="O703" s="151"/>
      <c r="P703" s="254" t="str">
        <f>IF(H703="","",VLOOKUP(H703,'Overview - Financial Statement'!$A$46:$B$60,2,FALSE))</f>
        <v/>
      </c>
      <c r="Q703" s="255" t="str">
        <f t="shared" si="141"/>
        <v/>
      </c>
      <c r="R703" s="153"/>
      <c r="S703" s="153"/>
      <c r="T703" s="238">
        <f t="shared" si="142"/>
        <v>0</v>
      </c>
      <c r="U703" s="193" t="s">
        <v>44</v>
      </c>
      <c r="V703" s="427"/>
      <c r="W703" s="193" t="str">
        <f t="shared" si="143"/>
        <v/>
      </c>
      <c r="X703" s="264" t="str">
        <f t="shared" si="144"/>
        <v>OK</v>
      </c>
      <c r="Y703" s="193" t="str">
        <f t="shared" si="145"/>
        <v/>
      </c>
      <c r="Z703" s="193" t="str">
        <f t="shared" si="146"/>
        <v/>
      </c>
      <c r="AA703" s="397" t="str">
        <f t="shared" si="147"/>
        <v/>
      </c>
      <c r="AB703" s="257" t="str">
        <f t="shared" si="148"/>
        <v/>
      </c>
      <c r="AC703" s="257" t="str">
        <f t="shared" si="149"/>
        <v/>
      </c>
      <c r="AD703" s="193" t="str">
        <f t="shared" si="150"/>
        <v>CHECK DATES</v>
      </c>
      <c r="AE703" s="257" t="str">
        <f t="shared" si="151"/>
        <v/>
      </c>
      <c r="AF703" s="286">
        <v>0</v>
      </c>
      <c r="AG703" s="257">
        <f t="shared" si="152"/>
        <v>0</v>
      </c>
      <c r="AH703" s="257" t="str">
        <f t="shared" si="153"/>
        <v/>
      </c>
      <c r="AI703" s="257">
        <f t="shared" si="154"/>
        <v>0</v>
      </c>
    </row>
    <row r="704" spans="1:35" x14ac:dyDescent="0.3">
      <c r="A704" s="287">
        <v>692</v>
      </c>
      <c r="B704" s="156"/>
      <c r="C704" s="150"/>
      <c r="D704" s="152"/>
      <c r="E704" s="150"/>
      <c r="F704" s="150"/>
      <c r="G704" s="152"/>
      <c r="H704" s="154"/>
      <c r="I704" s="155"/>
      <c r="J704" s="159"/>
      <c r="K704" s="159"/>
      <c r="L704" s="337"/>
      <c r="M704" s="343" t="str">
        <f>IF(L704="","",LOOKUP(L704,'Work Programme'!$A$8:$A$207,'Work Programme'!$B$8:$B$207))</f>
        <v/>
      </c>
      <c r="N704" s="150"/>
      <c r="O704" s="151"/>
      <c r="P704" s="254" t="str">
        <f>IF(H704="","",VLOOKUP(H704,'Overview - Financial Statement'!$A$46:$B$60,2,FALSE))</f>
        <v/>
      </c>
      <c r="Q704" s="255" t="str">
        <f t="shared" si="141"/>
        <v/>
      </c>
      <c r="R704" s="153"/>
      <c r="S704" s="153"/>
      <c r="T704" s="238">
        <f t="shared" si="142"/>
        <v>0</v>
      </c>
      <c r="U704" s="193" t="s">
        <v>44</v>
      </c>
      <c r="V704" s="427"/>
      <c r="W704" s="193" t="str">
        <f t="shared" si="143"/>
        <v/>
      </c>
      <c r="X704" s="264" t="str">
        <f t="shared" si="144"/>
        <v>OK</v>
      </c>
      <c r="Y704" s="193" t="str">
        <f t="shared" si="145"/>
        <v/>
      </c>
      <c r="Z704" s="193" t="str">
        <f t="shared" si="146"/>
        <v/>
      </c>
      <c r="AA704" s="397" t="str">
        <f t="shared" si="147"/>
        <v/>
      </c>
      <c r="AB704" s="257" t="str">
        <f t="shared" si="148"/>
        <v/>
      </c>
      <c r="AC704" s="257" t="str">
        <f t="shared" si="149"/>
        <v/>
      </c>
      <c r="AD704" s="193" t="str">
        <f t="shared" si="150"/>
        <v>CHECK DATES</v>
      </c>
      <c r="AE704" s="257" t="str">
        <f t="shared" si="151"/>
        <v/>
      </c>
      <c r="AF704" s="286">
        <v>0</v>
      </c>
      <c r="AG704" s="257">
        <f t="shared" si="152"/>
        <v>0</v>
      </c>
      <c r="AH704" s="257" t="str">
        <f t="shared" si="153"/>
        <v/>
      </c>
      <c r="AI704" s="257">
        <f t="shared" si="154"/>
        <v>0</v>
      </c>
    </row>
    <row r="705" spans="1:35" x14ac:dyDescent="0.3">
      <c r="A705" s="287">
        <v>693</v>
      </c>
      <c r="B705" s="156"/>
      <c r="C705" s="150"/>
      <c r="D705" s="152"/>
      <c r="E705" s="150"/>
      <c r="F705" s="150"/>
      <c r="G705" s="152"/>
      <c r="H705" s="154"/>
      <c r="I705" s="155"/>
      <c r="J705" s="159"/>
      <c r="K705" s="159"/>
      <c r="L705" s="337"/>
      <c r="M705" s="343" t="str">
        <f>IF(L705="","",LOOKUP(L705,'Work Programme'!$A$8:$A$207,'Work Programme'!$B$8:$B$207))</f>
        <v/>
      </c>
      <c r="N705" s="150"/>
      <c r="O705" s="151"/>
      <c r="P705" s="254" t="str">
        <f>IF(H705="","",VLOOKUP(H705,'Overview - Financial Statement'!$A$46:$B$60,2,FALSE))</f>
        <v/>
      </c>
      <c r="Q705" s="255" t="str">
        <f t="shared" si="141"/>
        <v/>
      </c>
      <c r="R705" s="153"/>
      <c r="S705" s="153"/>
      <c r="T705" s="238">
        <f t="shared" si="142"/>
        <v>0</v>
      </c>
      <c r="U705" s="193" t="s">
        <v>44</v>
      </c>
      <c r="V705" s="427"/>
      <c r="W705" s="193" t="str">
        <f t="shared" si="143"/>
        <v/>
      </c>
      <c r="X705" s="264" t="str">
        <f t="shared" si="144"/>
        <v>OK</v>
      </c>
      <c r="Y705" s="193" t="str">
        <f t="shared" si="145"/>
        <v/>
      </c>
      <c r="Z705" s="193" t="str">
        <f t="shared" si="146"/>
        <v/>
      </c>
      <c r="AA705" s="397" t="str">
        <f t="shared" si="147"/>
        <v/>
      </c>
      <c r="AB705" s="257" t="str">
        <f t="shared" si="148"/>
        <v/>
      </c>
      <c r="AC705" s="257" t="str">
        <f t="shared" si="149"/>
        <v/>
      </c>
      <c r="AD705" s="193" t="str">
        <f t="shared" si="150"/>
        <v>CHECK DATES</v>
      </c>
      <c r="AE705" s="257" t="str">
        <f t="shared" si="151"/>
        <v/>
      </c>
      <c r="AF705" s="286">
        <v>0</v>
      </c>
      <c r="AG705" s="257">
        <f t="shared" si="152"/>
        <v>0</v>
      </c>
      <c r="AH705" s="257" t="str">
        <f t="shared" si="153"/>
        <v/>
      </c>
      <c r="AI705" s="257">
        <f t="shared" si="154"/>
        <v>0</v>
      </c>
    </row>
    <row r="706" spans="1:35" x14ac:dyDescent="0.3">
      <c r="A706" s="287">
        <v>694</v>
      </c>
      <c r="B706" s="156"/>
      <c r="C706" s="150"/>
      <c r="D706" s="152"/>
      <c r="E706" s="150"/>
      <c r="F706" s="150"/>
      <c r="G706" s="152"/>
      <c r="H706" s="154"/>
      <c r="I706" s="155"/>
      <c r="J706" s="159"/>
      <c r="K706" s="159"/>
      <c r="L706" s="337"/>
      <c r="M706" s="343" t="str">
        <f>IF(L706="","",LOOKUP(L706,'Work Programme'!$A$8:$A$207,'Work Programme'!$B$8:$B$207))</f>
        <v/>
      </c>
      <c r="N706" s="150"/>
      <c r="O706" s="151"/>
      <c r="P706" s="254" t="str">
        <f>IF(H706="","",VLOOKUP(H706,'Overview - Financial Statement'!$A$46:$B$60,2,FALSE))</f>
        <v/>
      </c>
      <c r="Q706" s="255" t="str">
        <f t="shared" si="141"/>
        <v/>
      </c>
      <c r="R706" s="153"/>
      <c r="S706" s="153"/>
      <c r="T706" s="238">
        <f t="shared" si="142"/>
        <v>0</v>
      </c>
      <c r="U706" s="193" t="s">
        <v>44</v>
      </c>
      <c r="V706" s="427"/>
      <c r="W706" s="193" t="str">
        <f t="shared" si="143"/>
        <v/>
      </c>
      <c r="X706" s="264" t="str">
        <f t="shared" si="144"/>
        <v>OK</v>
      </c>
      <c r="Y706" s="193" t="str">
        <f t="shared" si="145"/>
        <v/>
      </c>
      <c r="Z706" s="193" t="str">
        <f t="shared" si="146"/>
        <v/>
      </c>
      <c r="AA706" s="397" t="str">
        <f t="shared" si="147"/>
        <v/>
      </c>
      <c r="AB706" s="257" t="str">
        <f t="shared" si="148"/>
        <v/>
      </c>
      <c r="AC706" s="257" t="str">
        <f t="shared" si="149"/>
        <v/>
      </c>
      <c r="AD706" s="193" t="str">
        <f t="shared" si="150"/>
        <v>CHECK DATES</v>
      </c>
      <c r="AE706" s="257" t="str">
        <f t="shared" si="151"/>
        <v/>
      </c>
      <c r="AF706" s="286">
        <v>0</v>
      </c>
      <c r="AG706" s="257">
        <f t="shared" si="152"/>
        <v>0</v>
      </c>
      <c r="AH706" s="257" t="str">
        <f t="shared" si="153"/>
        <v/>
      </c>
      <c r="AI706" s="257">
        <f t="shared" si="154"/>
        <v>0</v>
      </c>
    </row>
    <row r="707" spans="1:35" x14ac:dyDescent="0.3">
      <c r="A707" s="287">
        <v>695</v>
      </c>
      <c r="B707" s="156"/>
      <c r="C707" s="150"/>
      <c r="D707" s="152"/>
      <c r="E707" s="150"/>
      <c r="F707" s="150"/>
      <c r="G707" s="152"/>
      <c r="H707" s="154"/>
      <c r="I707" s="155"/>
      <c r="J707" s="159"/>
      <c r="K707" s="159"/>
      <c r="L707" s="337"/>
      <c r="M707" s="343" t="str">
        <f>IF(L707="","",LOOKUP(L707,'Work Programme'!$A$8:$A$207,'Work Programme'!$B$8:$B$207))</f>
        <v/>
      </c>
      <c r="N707" s="150"/>
      <c r="O707" s="151"/>
      <c r="P707" s="254" t="str">
        <f>IF(H707="","",VLOOKUP(H707,'Overview - Financial Statement'!$A$46:$B$60,2,FALSE))</f>
        <v/>
      </c>
      <c r="Q707" s="255" t="str">
        <f t="shared" si="141"/>
        <v/>
      </c>
      <c r="R707" s="153"/>
      <c r="S707" s="153"/>
      <c r="T707" s="238">
        <f t="shared" si="142"/>
        <v>0</v>
      </c>
      <c r="U707" s="193" t="s">
        <v>44</v>
      </c>
      <c r="V707" s="427"/>
      <c r="W707" s="193" t="str">
        <f t="shared" si="143"/>
        <v/>
      </c>
      <c r="X707" s="264" t="str">
        <f t="shared" si="144"/>
        <v>OK</v>
      </c>
      <c r="Y707" s="193" t="str">
        <f t="shared" si="145"/>
        <v/>
      </c>
      <c r="Z707" s="193" t="str">
        <f t="shared" si="146"/>
        <v/>
      </c>
      <c r="AA707" s="397" t="str">
        <f t="shared" si="147"/>
        <v/>
      </c>
      <c r="AB707" s="257" t="str">
        <f t="shared" si="148"/>
        <v/>
      </c>
      <c r="AC707" s="257" t="str">
        <f t="shared" si="149"/>
        <v/>
      </c>
      <c r="AD707" s="193" t="str">
        <f t="shared" si="150"/>
        <v>CHECK DATES</v>
      </c>
      <c r="AE707" s="257" t="str">
        <f t="shared" si="151"/>
        <v/>
      </c>
      <c r="AF707" s="286">
        <v>0</v>
      </c>
      <c r="AG707" s="257">
        <f t="shared" si="152"/>
        <v>0</v>
      </c>
      <c r="AH707" s="257" t="str">
        <f t="shared" si="153"/>
        <v/>
      </c>
      <c r="AI707" s="257">
        <f t="shared" si="154"/>
        <v>0</v>
      </c>
    </row>
    <row r="708" spans="1:35" x14ac:dyDescent="0.3">
      <c r="A708" s="287">
        <v>696</v>
      </c>
      <c r="B708" s="156"/>
      <c r="C708" s="150"/>
      <c r="D708" s="152"/>
      <c r="E708" s="150"/>
      <c r="F708" s="150"/>
      <c r="G708" s="152"/>
      <c r="H708" s="154"/>
      <c r="I708" s="155"/>
      <c r="J708" s="159"/>
      <c r="K708" s="159"/>
      <c r="L708" s="337"/>
      <c r="M708" s="343" t="str">
        <f>IF(L708="","",LOOKUP(L708,'Work Programme'!$A$8:$A$207,'Work Programme'!$B$8:$B$207))</f>
        <v/>
      </c>
      <c r="N708" s="150"/>
      <c r="O708" s="151"/>
      <c r="P708" s="254" t="str">
        <f>IF(H708="","",VLOOKUP(H708,'Overview - Financial Statement'!$A$46:$B$60,2,FALSE))</f>
        <v/>
      </c>
      <c r="Q708" s="255" t="str">
        <f t="shared" si="141"/>
        <v/>
      </c>
      <c r="R708" s="153"/>
      <c r="S708" s="153"/>
      <c r="T708" s="238">
        <f t="shared" si="142"/>
        <v>0</v>
      </c>
      <c r="U708" s="193" t="s">
        <v>44</v>
      </c>
      <c r="V708" s="427"/>
      <c r="W708" s="193" t="str">
        <f t="shared" si="143"/>
        <v/>
      </c>
      <c r="X708" s="264" t="str">
        <f t="shared" si="144"/>
        <v>OK</v>
      </c>
      <c r="Y708" s="193" t="str">
        <f t="shared" si="145"/>
        <v/>
      </c>
      <c r="Z708" s="193" t="str">
        <f t="shared" si="146"/>
        <v/>
      </c>
      <c r="AA708" s="397" t="str">
        <f t="shared" si="147"/>
        <v/>
      </c>
      <c r="AB708" s="257" t="str">
        <f t="shared" si="148"/>
        <v/>
      </c>
      <c r="AC708" s="257" t="str">
        <f t="shared" si="149"/>
        <v/>
      </c>
      <c r="AD708" s="193" t="str">
        <f t="shared" si="150"/>
        <v>CHECK DATES</v>
      </c>
      <c r="AE708" s="257" t="str">
        <f t="shared" si="151"/>
        <v/>
      </c>
      <c r="AF708" s="286">
        <v>0</v>
      </c>
      <c r="AG708" s="257">
        <f t="shared" si="152"/>
        <v>0</v>
      </c>
      <c r="AH708" s="257" t="str">
        <f t="shared" si="153"/>
        <v/>
      </c>
      <c r="AI708" s="257">
        <f t="shared" si="154"/>
        <v>0</v>
      </c>
    </row>
    <row r="709" spans="1:35" x14ac:dyDescent="0.3">
      <c r="A709" s="287">
        <v>697</v>
      </c>
      <c r="B709" s="156"/>
      <c r="C709" s="150"/>
      <c r="D709" s="152"/>
      <c r="E709" s="150"/>
      <c r="F709" s="150"/>
      <c r="G709" s="152"/>
      <c r="H709" s="154"/>
      <c r="I709" s="155"/>
      <c r="J709" s="159"/>
      <c r="K709" s="159"/>
      <c r="L709" s="337"/>
      <c r="M709" s="343" t="str">
        <f>IF(L709="","",LOOKUP(L709,'Work Programme'!$A$8:$A$207,'Work Programme'!$B$8:$B$207))</f>
        <v/>
      </c>
      <c r="N709" s="150"/>
      <c r="O709" s="151"/>
      <c r="P709" s="254" t="str">
        <f>IF(H709="","",VLOOKUP(H709,'Overview - Financial Statement'!$A$46:$B$60,2,FALSE))</f>
        <v/>
      </c>
      <c r="Q709" s="255" t="str">
        <f t="shared" si="141"/>
        <v/>
      </c>
      <c r="R709" s="153"/>
      <c r="S709" s="153"/>
      <c r="T709" s="238">
        <f t="shared" si="142"/>
        <v>0</v>
      </c>
      <c r="U709" s="193" t="s">
        <v>44</v>
      </c>
      <c r="V709" s="427"/>
      <c r="W709" s="193" t="str">
        <f t="shared" si="143"/>
        <v/>
      </c>
      <c r="X709" s="264" t="str">
        <f t="shared" si="144"/>
        <v>OK</v>
      </c>
      <c r="Y709" s="193" t="str">
        <f t="shared" si="145"/>
        <v/>
      </c>
      <c r="Z709" s="193" t="str">
        <f t="shared" si="146"/>
        <v/>
      </c>
      <c r="AA709" s="397" t="str">
        <f t="shared" si="147"/>
        <v/>
      </c>
      <c r="AB709" s="257" t="str">
        <f t="shared" si="148"/>
        <v/>
      </c>
      <c r="AC709" s="257" t="str">
        <f t="shared" si="149"/>
        <v/>
      </c>
      <c r="AD709" s="193" t="str">
        <f t="shared" si="150"/>
        <v>CHECK DATES</v>
      </c>
      <c r="AE709" s="257" t="str">
        <f t="shared" si="151"/>
        <v/>
      </c>
      <c r="AF709" s="286">
        <v>0</v>
      </c>
      <c r="AG709" s="257">
        <f t="shared" si="152"/>
        <v>0</v>
      </c>
      <c r="AH709" s="257" t="str">
        <f t="shared" si="153"/>
        <v/>
      </c>
      <c r="AI709" s="257">
        <f t="shared" si="154"/>
        <v>0</v>
      </c>
    </row>
    <row r="710" spans="1:35" x14ac:dyDescent="0.3">
      <c r="A710" s="287">
        <v>698</v>
      </c>
      <c r="B710" s="156"/>
      <c r="C710" s="150"/>
      <c r="D710" s="152"/>
      <c r="E710" s="150"/>
      <c r="F710" s="150"/>
      <c r="G710" s="152"/>
      <c r="H710" s="154"/>
      <c r="I710" s="155"/>
      <c r="J710" s="159"/>
      <c r="K710" s="159"/>
      <c r="L710" s="337"/>
      <c r="M710" s="343" t="str">
        <f>IF(L710="","",LOOKUP(L710,'Work Programme'!$A$8:$A$207,'Work Programme'!$B$8:$B$207))</f>
        <v/>
      </c>
      <c r="N710" s="150"/>
      <c r="O710" s="151"/>
      <c r="P710" s="254" t="str">
        <f>IF(H710="","",VLOOKUP(H710,'Overview - Financial Statement'!$A$46:$B$60,2,FALSE))</f>
        <v/>
      </c>
      <c r="Q710" s="255" t="str">
        <f t="shared" si="141"/>
        <v/>
      </c>
      <c r="R710" s="153"/>
      <c r="S710" s="153"/>
      <c r="T710" s="238">
        <f t="shared" si="142"/>
        <v>0</v>
      </c>
      <c r="U710" s="193" t="s">
        <v>44</v>
      </c>
      <c r="V710" s="427"/>
      <c r="W710" s="193" t="str">
        <f t="shared" si="143"/>
        <v/>
      </c>
      <c r="X710" s="264" t="str">
        <f t="shared" si="144"/>
        <v>OK</v>
      </c>
      <c r="Y710" s="193" t="str">
        <f t="shared" si="145"/>
        <v/>
      </c>
      <c r="Z710" s="193" t="str">
        <f t="shared" si="146"/>
        <v/>
      </c>
      <c r="AA710" s="397" t="str">
        <f t="shared" si="147"/>
        <v/>
      </c>
      <c r="AB710" s="257" t="str">
        <f t="shared" si="148"/>
        <v/>
      </c>
      <c r="AC710" s="257" t="str">
        <f t="shared" si="149"/>
        <v/>
      </c>
      <c r="AD710" s="193" t="str">
        <f t="shared" si="150"/>
        <v>CHECK DATES</v>
      </c>
      <c r="AE710" s="257" t="str">
        <f t="shared" si="151"/>
        <v/>
      </c>
      <c r="AF710" s="286">
        <v>0</v>
      </c>
      <c r="AG710" s="257">
        <f t="shared" si="152"/>
        <v>0</v>
      </c>
      <c r="AH710" s="257" t="str">
        <f t="shared" si="153"/>
        <v/>
      </c>
      <c r="AI710" s="257">
        <f t="shared" si="154"/>
        <v>0</v>
      </c>
    </row>
    <row r="711" spans="1:35" x14ac:dyDescent="0.3">
      <c r="A711" s="287">
        <v>699</v>
      </c>
      <c r="B711" s="156"/>
      <c r="C711" s="150"/>
      <c r="D711" s="152"/>
      <c r="E711" s="150"/>
      <c r="F711" s="150"/>
      <c r="G711" s="152"/>
      <c r="H711" s="154"/>
      <c r="I711" s="155"/>
      <c r="J711" s="159"/>
      <c r="K711" s="159"/>
      <c r="L711" s="337"/>
      <c r="M711" s="343" t="str">
        <f>IF(L711="","",LOOKUP(L711,'Work Programme'!$A$8:$A$207,'Work Programme'!$B$8:$B$207))</f>
        <v/>
      </c>
      <c r="N711" s="150"/>
      <c r="O711" s="151"/>
      <c r="P711" s="254" t="str">
        <f>IF(H711="","",VLOOKUP(H711,'Overview - Financial Statement'!$A$46:$B$60,2,FALSE))</f>
        <v/>
      </c>
      <c r="Q711" s="255" t="str">
        <f t="shared" si="141"/>
        <v/>
      </c>
      <c r="R711" s="153"/>
      <c r="S711" s="153"/>
      <c r="T711" s="238">
        <f t="shared" si="142"/>
        <v>0</v>
      </c>
      <c r="U711" s="193" t="s">
        <v>44</v>
      </c>
      <c r="V711" s="427"/>
      <c r="W711" s="193" t="str">
        <f t="shared" si="143"/>
        <v/>
      </c>
      <c r="X711" s="264" t="str">
        <f t="shared" si="144"/>
        <v>OK</v>
      </c>
      <c r="Y711" s="193" t="str">
        <f t="shared" si="145"/>
        <v/>
      </c>
      <c r="Z711" s="193" t="str">
        <f t="shared" si="146"/>
        <v/>
      </c>
      <c r="AA711" s="397" t="str">
        <f t="shared" si="147"/>
        <v/>
      </c>
      <c r="AB711" s="257" t="str">
        <f t="shared" si="148"/>
        <v/>
      </c>
      <c r="AC711" s="257" t="str">
        <f t="shared" si="149"/>
        <v/>
      </c>
      <c r="AD711" s="193" t="str">
        <f t="shared" si="150"/>
        <v>CHECK DATES</v>
      </c>
      <c r="AE711" s="257" t="str">
        <f t="shared" si="151"/>
        <v/>
      </c>
      <c r="AF711" s="286">
        <v>0</v>
      </c>
      <c r="AG711" s="257">
        <f t="shared" si="152"/>
        <v>0</v>
      </c>
      <c r="AH711" s="257" t="str">
        <f t="shared" si="153"/>
        <v/>
      </c>
      <c r="AI711" s="257">
        <f t="shared" si="154"/>
        <v>0</v>
      </c>
    </row>
    <row r="712" spans="1:35" x14ac:dyDescent="0.3">
      <c r="A712" s="287">
        <v>700</v>
      </c>
      <c r="B712" s="156"/>
      <c r="C712" s="150"/>
      <c r="D712" s="152"/>
      <c r="E712" s="150"/>
      <c r="F712" s="150"/>
      <c r="G712" s="152"/>
      <c r="H712" s="154"/>
      <c r="I712" s="155"/>
      <c r="J712" s="159"/>
      <c r="K712" s="159"/>
      <c r="L712" s="337"/>
      <c r="M712" s="343" t="str">
        <f>IF(L712="","",LOOKUP(L712,'Work Programme'!$A$8:$A$207,'Work Programme'!$B$8:$B$207))</f>
        <v/>
      </c>
      <c r="N712" s="150"/>
      <c r="O712" s="151"/>
      <c r="P712" s="254" t="str">
        <f>IF(H712="","",VLOOKUP(H712,'Overview - Financial Statement'!$A$46:$B$60,2,FALSE))</f>
        <v/>
      </c>
      <c r="Q712" s="255" t="str">
        <f t="shared" si="141"/>
        <v/>
      </c>
      <c r="R712" s="153"/>
      <c r="S712" s="153"/>
      <c r="T712" s="238">
        <f t="shared" si="142"/>
        <v>0</v>
      </c>
      <c r="U712" s="193" t="s">
        <v>44</v>
      </c>
      <c r="V712" s="427"/>
      <c r="W712" s="193" t="str">
        <f t="shared" si="143"/>
        <v/>
      </c>
      <c r="X712" s="264" t="str">
        <f t="shared" si="144"/>
        <v>OK</v>
      </c>
      <c r="Y712" s="193" t="str">
        <f t="shared" si="145"/>
        <v/>
      </c>
      <c r="Z712" s="193" t="str">
        <f t="shared" si="146"/>
        <v/>
      </c>
      <c r="AA712" s="397" t="str">
        <f t="shared" si="147"/>
        <v/>
      </c>
      <c r="AB712" s="257" t="str">
        <f t="shared" si="148"/>
        <v/>
      </c>
      <c r="AC712" s="257" t="str">
        <f t="shared" si="149"/>
        <v/>
      </c>
      <c r="AD712" s="193" t="str">
        <f t="shared" si="150"/>
        <v>CHECK DATES</v>
      </c>
      <c r="AE712" s="257" t="str">
        <f t="shared" si="151"/>
        <v/>
      </c>
      <c r="AF712" s="286">
        <v>0</v>
      </c>
      <c r="AG712" s="257">
        <f t="shared" si="152"/>
        <v>0</v>
      </c>
      <c r="AH712" s="257" t="str">
        <f t="shared" si="153"/>
        <v/>
      </c>
      <c r="AI712" s="257">
        <f t="shared" si="154"/>
        <v>0</v>
      </c>
    </row>
    <row r="713" spans="1:35" x14ac:dyDescent="0.3">
      <c r="A713" s="287">
        <v>701</v>
      </c>
      <c r="B713" s="156"/>
      <c r="C713" s="150"/>
      <c r="D713" s="152"/>
      <c r="E713" s="150"/>
      <c r="F713" s="150"/>
      <c r="G713" s="152"/>
      <c r="H713" s="154"/>
      <c r="I713" s="155"/>
      <c r="J713" s="159"/>
      <c r="K713" s="159"/>
      <c r="L713" s="337"/>
      <c r="M713" s="343" t="str">
        <f>IF(L713="","",LOOKUP(L713,'Work Programme'!$A$8:$A$207,'Work Programme'!$B$8:$B$207))</f>
        <v/>
      </c>
      <c r="N713" s="150"/>
      <c r="O713" s="151"/>
      <c r="P713" s="254" t="str">
        <f>IF(H713="","",VLOOKUP(H713,'Overview - Financial Statement'!$A$46:$B$60,2,FALSE))</f>
        <v/>
      </c>
      <c r="Q713" s="255" t="str">
        <f t="shared" si="141"/>
        <v/>
      </c>
      <c r="R713" s="153"/>
      <c r="S713" s="153"/>
      <c r="T713" s="238">
        <f t="shared" si="142"/>
        <v>0</v>
      </c>
      <c r="U713" s="193" t="s">
        <v>44</v>
      </c>
      <c r="V713" s="427"/>
      <c r="W713" s="193" t="str">
        <f t="shared" si="143"/>
        <v/>
      </c>
      <c r="X713" s="264" t="str">
        <f t="shared" si="144"/>
        <v>OK</v>
      </c>
      <c r="Y713" s="193" t="str">
        <f t="shared" si="145"/>
        <v/>
      </c>
      <c r="Z713" s="193" t="str">
        <f t="shared" si="146"/>
        <v/>
      </c>
      <c r="AA713" s="397" t="str">
        <f t="shared" si="147"/>
        <v/>
      </c>
      <c r="AB713" s="257" t="str">
        <f t="shared" si="148"/>
        <v/>
      </c>
      <c r="AC713" s="257" t="str">
        <f t="shared" si="149"/>
        <v/>
      </c>
      <c r="AD713" s="193" t="str">
        <f t="shared" si="150"/>
        <v>CHECK DATES</v>
      </c>
      <c r="AE713" s="257" t="str">
        <f t="shared" si="151"/>
        <v/>
      </c>
      <c r="AF713" s="286">
        <v>0</v>
      </c>
      <c r="AG713" s="257">
        <f t="shared" si="152"/>
        <v>0</v>
      </c>
      <c r="AH713" s="257" t="str">
        <f t="shared" si="153"/>
        <v/>
      </c>
      <c r="AI713" s="257">
        <f t="shared" si="154"/>
        <v>0</v>
      </c>
    </row>
    <row r="714" spans="1:35" x14ac:dyDescent="0.3">
      <c r="A714" s="287">
        <v>702</v>
      </c>
      <c r="B714" s="156"/>
      <c r="C714" s="150"/>
      <c r="D714" s="152"/>
      <c r="E714" s="150"/>
      <c r="F714" s="150"/>
      <c r="G714" s="152"/>
      <c r="H714" s="154"/>
      <c r="I714" s="155"/>
      <c r="J714" s="159"/>
      <c r="K714" s="159"/>
      <c r="L714" s="337"/>
      <c r="M714" s="343" t="str">
        <f>IF(L714="","",LOOKUP(L714,'Work Programme'!$A$8:$A$207,'Work Programme'!$B$8:$B$207))</f>
        <v/>
      </c>
      <c r="N714" s="150"/>
      <c r="O714" s="151"/>
      <c r="P714" s="254" t="str">
        <f>IF(H714="","",VLOOKUP(H714,'Overview - Financial Statement'!$A$46:$B$60,2,FALSE))</f>
        <v/>
      </c>
      <c r="Q714" s="255" t="str">
        <f t="shared" si="141"/>
        <v/>
      </c>
      <c r="R714" s="153"/>
      <c r="S714" s="153"/>
      <c r="T714" s="238">
        <f t="shared" si="142"/>
        <v>0</v>
      </c>
      <c r="U714" s="193" t="s">
        <v>44</v>
      </c>
      <c r="V714" s="427"/>
      <c r="W714" s="193" t="str">
        <f t="shared" si="143"/>
        <v/>
      </c>
      <c r="X714" s="264" t="str">
        <f t="shared" si="144"/>
        <v>OK</v>
      </c>
      <c r="Y714" s="193" t="str">
        <f t="shared" si="145"/>
        <v/>
      </c>
      <c r="Z714" s="193" t="str">
        <f t="shared" si="146"/>
        <v/>
      </c>
      <c r="AA714" s="397" t="str">
        <f t="shared" si="147"/>
        <v/>
      </c>
      <c r="AB714" s="257" t="str">
        <f t="shared" si="148"/>
        <v/>
      </c>
      <c r="AC714" s="257" t="str">
        <f t="shared" si="149"/>
        <v/>
      </c>
      <c r="AD714" s="193" t="str">
        <f t="shared" si="150"/>
        <v>CHECK DATES</v>
      </c>
      <c r="AE714" s="257" t="str">
        <f t="shared" si="151"/>
        <v/>
      </c>
      <c r="AF714" s="286">
        <v>0</v>
      </c>
      <c r="AG714" s="257">
        <f t="shared" si="152"/>
        <v>0</v>
      </c>
      <c r="AH714" s="257" t="str">
        <f t="shared" si="153"/>
        <v/>
      </c>
      <c r="AI714" s="257">
        <f t="shared" si="154"/>
        <v>0</v>
      </c>
    </row>
    <row r="715" spans="1:35" x14ac:dyDescent="0.3">
      <c r="A715" s="287">
        <v>703</v>
      </c>
      <c r="B715" s="156"/>
      <c r="C715" s="150"/>
      <c r="D715" s="152"/>
      <c r="E715" s="150"/>
      <c r="F715" s="150"/>
      <c r="G715" s="152"/>
      <c r="H715" s="154"/>
      <c r="I715" s="155"/>
      <c r="J715" s="159"/>
      <c r="K715" s="159"/>
      <c r="L715" s="337"/>
      <c r="M715" s="343" t="str">
        <f>IF(L715="","",LOOKUP(L715,'Work Programme'!$A$8:$A$207,'Work Programme'!$B$8:$B$207))</f>
        <v/>
      </c>
      <c r="N715" s="150"/>
      <c r="O715" s="151"/>
      <c r="P715" s="254" t="str">
        <f>IF(H715="","",VLOOKUP(H715,'Overview - Financial Statement'!$A$46:$B$60,2,FALSE))</f>
        <v/>
      </c>
      <c r="Q715" s="255" t="str">
        <f t="shared" si="141"/>
        <v/>
      </c>
      <c r="R715" s="153"/>
      <c r="S715" s="153"/>
      <c r="T715" s="238">
        <f t="shared" si="142"/>
        <v>0</v>
      </c>
      <c r="U715" s="193" t="s">
        <v>44</v>
      </c>
      <c r="V715" s="427"/>
      <c r="W715" s="193" t="str">
        <f t="shared" si="143"/>
        <v/>
      </c>
      <c r="X715" s="264" t="str">
        <f t="shared" si="144"/>
        <v>OK</v>
      </c>
      <c r="Y715" s="193" t="str">
        <f t="shared" si="145"/>
        <v/>
      </c>
      <c r="Z715" s="193" t="str">
        <f t="shared" si="146"/>
        <v/>
      </c>
      <c r="AA715" s="397" t="str">
        <f t="shared" si="147"/>
        <v/>
      </c>
      <c r="AB715" s="257" t="str">
        <f t="shared" si="148"/>
        <v/>
      </c>
      <c r="AC715" s="257" t="str">
        <f t="shared" si="149"/>
        <v/>
      </c>
      <c r="AD715" s="193" t="str">
        <f t="shared" si="150"/>
        <v>CHECK DATES</v>
      </c>
      <c r="AE715" s="257" t="str">
        <f t="shared" si="151"/>
        <v/>
      </c>
      <c r="AF715" s="286">
        <v>0</v>
      </c>
      <c r="AG715" s="257">
        <f t="shared" si="152"/>
        <v>0</v>
      </c>
      <c r="AH715" s="257" t="str">
        <f t="shared" si="153"/>
        <v/>
      </c>
      <c r="AI715" s="257">
        <f t="shared" si="154"/>
        <v>0</v>
      </c>
    </row>
    <row r="716" spans="1:35" x14ac:dyDescent="0.3">
      <c r="A716" s="287">
        <v>704</v>
      </c>
      <c r="B716" s="156"/>
      <c r="C716" s="150"/>
      <c r="D716" s="152"/>
      <c r="E716" s="150"/>
      <c r="F716" s="150"/>
      <c r="G716" s="152"/>
      <c r="H716" s="154"/>
      <c r="I716" s="155"/>
      <c r="J716" s="159"/>
      <c r="K716" s="159"/>
      <c r="L716" s="337"/>
      <c r="M716" s="343" t="str">
        <f>IF(L716="","",LOOKUP(L716,'Work Programme'!$A$8:$A$207,'Work Programme'!$B$8:$B$207))</f>
        <v/>
      </c>
      <c r="N716" s="150"/>
      <c r="O716" s="151"/>
      <c r="P716" s="254" t="str">
        <f>IF(H716="","",VLOOKUP(H716,'Overview - Financial Statement'!$A$46:$B$60,2,FALSE))</f>
        <v/>
      </c>
      <c r="Q716" s="255" t="str">
        <f t="shared" si="141"/>
        <v/>
      </c>
      <c r="R716" s="153"/>
      <c r="S716" s="153"/>
      <c r="T716" s="238">
        <f t="shared" si="142"/>
        <v>0</v>
      </c>
      <c r="U716" s="193" t="s">
        <v>44</v>
      </c>
      <c r="V716" s="427"/>
      <c r="W716" s="193" t="str">
        <f t="shared" si="143"/>
        <v/>
      </c>
      <c r="X716" s="264" t="str">
        <f t="shared" si="144"/>
        <v>OK</v>
      </c>
      <c r="Y716" s="193" t="str">
        <f t="shared" si="145"/>
        <v/>
      </c>
      <c r="Z716" s="193" t="str">
        <f t="shared" si="146"/>
        <v/>
      </c>
      <c r="AA716" s="397" t="str">
        <f t="shared" si="147"/>
        <v/>
      </c>
      <c r="AB716" s="257" t="str">
        <f t="shared" si="148"/>
        <v/>
      </c>
      <c r="AC716" s="257" t="str">
        <f t="shared" si="149"/>
        <v/>
      </c>
      <c r="AD716" s="193" t="str">
        <f t="shared" si="150"/>
        <v>CHECK DATES</v>
      </c>
      <c r="AE716" s="257" t="str">
        <f t="shared" si="151"/>
        <v/>
      </c>
      <c r="AF716" s="286">
        <v>0</v>
      </c>
      <c r="AG716" s="257">
        <f t="shared" si="152"/>
        <v>0</v>
      </c>
      <c r="AH716" s="257" t="str">
        <f t="shared" si="153"/>
        <v/>
      </c>
      <c r="AI716" s="257">
        <f t="shared" si="154"/>
        <v>0</v>
      </c>
    </row>
    <row r="717" spans="1:35" x14ac:dyDescent="0.3">
      <c r="A717" s="287">
        <v>705</v>
      </c>
      <c r="B717" s="156"/>
      <c r="C717" s="150"/>
      <c r="D717" s="152"/>
      <c r="E717" s="150"/>
      <c r="F717" s="150"/>
      <c r="G717" s="152"/>
      <c r="H717" s="154"/>
      <c r="I717" s="155"/>
      <c r="J717" s="159"/>
      <c r="K717" s="159"/>
      <c r="L717" s="337"/>
      <c r="M717" s="343" t="str">
        <f>IF(L717="","",LOOKUP(L717,'Work Programme'!$A$8:$A$207,'Work Programme'!$B$8:$B$207))</f>
        <v/>
      </c>
      <c r="N717" s="150"/>
      <c r="O717" s="151"/>
      <c r="P717" s="254" t="str">
        <f>IF(H717="","",VLOOKUP(H717,'Overview - Financial Statement'!$A$46:$B$60,2,FALSE))</f>
        <v/>
      </c>
      <c r="Q717" s="255" t="str">
        <f t="shared" ref="Q717:Q780" si="155">IF(P717="","",I717/P717)</f>
        <v/>
      </c>
      <c r="R717" s="153"/>
      <c r="S717" s="153"/>
      <c r="T717" s="238">
        <f t="shared" si="142"/>
        <v>0</v>
      </c>
      <c r="U717" s="193" t="s">
        <v>44</v>
      </c>
      <c r="V717" s="427"/>
      <c r="W717" s="193" t="str">
        <f t="shared" si="143"/>
        <v/>
      </c>
      <c r="X717" s="264" t="str">
        <f t="shared" si="144"/>
        <v>OK</v>
      </c>
      <c r="Y717" s="193" t="str">
        <f t="shared" si="145"/>
        <v/>
      </c>
      <c r="Z717" s="193" t="str">
        <f t="shared" si="146"/>
        <v/>
      </c>
      <c r="AA717" s="397" t="str">
        <f t="shared" si="147"/>
        <v/>
      </c>
      <c r="AB717" s="257" t="str">
        <f t="shared" si="148"/>
        <v/>
      </c>
      <c r="AC717" s="257" t="str">
        <f t="shared" si="149"/>
        <v/>
      </c>
      <c r="AD717" s="193" t="str">
        <f t="shared" si="150"/>
        <v>CHECK DATES</v>
      </c>
      <c r="AE717" s="257" t="str">
        <f t="shared" si="151"/>
        <v/>
      </c>
      <c r="AF717" s="286">
        <v>0</v>
      </c>
      <c r="AG717" s="257">
        <f t="shared" si="152"/>
        <v>0</v>
      </c>
      <c r="AH717" s="257" t="str">
        <f t="shared" si="153"/>
        <v/>
      </c>
      <c r="AI717" s="257">
        <f t="shared" si="154"/>
        <v>0</v>
      </c>
    </row>
    <row r="718" spans="1:35" x14ac:dyDescent="0.3">
      <c r="A718" s="287">
        <v>706</v>
      </c>
      <c r="B718" s="156"/>
      <c r="C718" s="150"/>
      <c r="D718" s="152"/>
      <c r="E718" s="150"/>
      <c r="F718" s="150"/>
      <c r="G718" s="152"/>
      <c r="H718" s="154"/>
      <c r="I718" s="155"/>
      <c r="J718" s="159"/>
      <c r="K718" s="159"/>
      <c r="L718" s="337"/>
      <c r="M718" s="343" t="str">
        <f>IF(L718="","",LOOKUP(L718,'Work Programme'!$A$8:$A$207,'Work Programme'!$B$8:$B$207))</f>
        <v/>
      </c>
      <c r="N718" s="150"/>
      <c r="O718" s="151"/>
      <c r="P718" s="254" t="str">
        <f>IF(H718="","",VLOOKUP(H718,'Overview - Financial Statement'!$A$46:$B$60,2,FALSE))</f>
        <v/>
      </c>
      <c r="Q718" s="255" t="str">
        <f t="shared" si="155"/>
        <v/>
      </c>
      <c r="R718" s="153"/>
      <c r="S718" s="153"/>
      <c r="T718" s="238">
        <f t="shared" si="142"/>
        <v>0</v>
      </c>
      <c r="U718" s="193" t="s">
        <v>44</v>
      </c>
      <c r="V718" s="427"/>
      <c r="W718" s="193" t="str">
        <f t="shared" si="143"/>
        <v/>
      </c>
      <c r="X718" s="264" t="str">
        <f t="shared" si="144"/>
        <v>OK</v>
      </c>
      <c r="Y718" s="193" t="str">
        <f t="shared" si="145"/>
        <v/>
      </c>
      <c r="Z718" s="193" t="str">
        <f t="shared" si="146"/>
        <v/>
      </c>
      <c r="AA718" s="397" t="str">
        <f t="shared" si="147"/>
        <v/>
      </c>
      <c r="AB718" s="257" t="str">
        <f t="shared" si="148"/>
        <v/>
      </c>
      <c r="AC718" s="257" t="str">
        <f t="shared" si="149"/>
        <v/>
      </c>
      <c r="AD718" s="193" t="str">
        <f t="shared" si="150"/>
        <v>CHECK DATES</v>
      </c>
      <c r="AE718" s="257" t="str">
        <f t="shared" si="151"/>
        <v/>
      </c>
      <c r="AF718" s="286">
        <v>0</v>
      </c>
      <c r="AG718" s="257">
        <f t="shared" si="152"/>
        <v>0</v>
      </c>
      <c r="AH718" s="257" t="str">
        <f t="shared" si="153"/>
        <v/>
      </c>
      <c r="AI718" s="257">
        <f t="shared" si="154"/>
        <v>0</v>
      </c>
    </row>
    <row r="719" spans="1:35" x14ac:dyDescent="0.3">
      <c r="A719" s="287">
        <v>707</v>
      </c>
      <c r="B719" s="156"/>
      <c r="C719" s="150"/>
      <c r="D719" s="152"/>
      <c r="E719" s="150"/>
      <c r="F719" s="150"/>
      <c r="G719" s="152"/>
      <c r="H719" s="154"/>
      <c r="I719" s="155"/>
      <c r="J719" s="159"/>
      <c r="K719" s="159"/>
      <c r="L719" s="337"/>
      <c r="M719" s="343" t="str">
        <f>IF(L719="","",LOOKUP(L719,'Work Programme'!$A$8:$A$207,'Work Programme'!$B$8:$B$207))</f>
        <v/>
      </c>
      <c r="N719" s="150"/>
      <c r="O719" s="151"/>
      <c r="P719" s="254" t="str">
        <f>IF(H719="","",VLOOKUP(H719,'Overview - Financial Statement'!$A$46:$B$60,2,FALSE))</f>
        <v/>
      </c>
      <c r="Q719" s="255" t="str">
        <f t="shared" si="155"/>
        <v/>
      </c>
      <c r="R719" s="153"/>
      <c r="S719" s="153"/>
      <c r="T719" s="238">
        <f t="shared" ref="T719:T782" si="156">IF(R719="YES",Q719,0)</f>
        <v>0</v>
      </c>
      <c r="U719" s="193" t="s">
        <v>44</v>
      </c>
      <c r="V719" s="427"/>
      <c r="W719" s="193" t="str">
        <f t="shared" si="143"/>
        <v/>
      </c>
      <c r="X719" s="264" t="str">
        <f t="shared" si="144"/>
        <v>OK</v>
      </c>
      <c r="Y719" s="193" t="str">
        <f t="shared" si="145"/>
        <v/>
      </c>
      <c r="Z719" s="193" t="str">
        <f t="shared" si="146"/>
        <v/>
      </c>
      <c r="AA719" s="397" t="str">
        <f t="shared" si="147"/>
        <v/>
      </c>
      <c r="AB719" s="257" t="str">
        <f t="shared" si="148"/>
        <v/>
      </c>
      <c r="AC719" s="257" t="str">
        <f t="shared" si="149"/>
        <v/>
      </c>
      <c r="AD719" s="193" t="str">
        <f t="shared" si="150"/>
        <v>CHECK DATES</v>
      </c>
      <c r="AE719" s="257" t="str">
        <f t="shared" si="151"/>
        <v/>
      </c>
      <c r="AF719" s="286">
        <v>0</v>
      </c>
      <c r="AG719" s="257">
        <f t="shared" si="152"/>
        <v>0</v>
      </c>
      <c r="AH719" s="257" t="str">
        <f t="shared" si="153"/>
        <v/>
      </c>
      <c r="AI719" s="257">
        <f t="shared" si="154"/>
        <v>0</v>
      </c>
    </row>
    <row r="720" spans="1:35" x14ac:dyDescent="0.3">
      <c r="A720" s="287">
        <v>708</v>
      </c>
      <c r="B720" s="156"/>
      <c r="C720" s="150"/>
      <c r="D720" s="152"/>
      <c r="E720" s="150"/>
      <c r="F720" s="150"/>
      <c r="G720" s="152"/>
      <c r="H720" s="154"/>
      <c r="I720" s="155"/>
      <c r="J720" s="159"/>
      <c r="K720" s="159"/>
      <c r="L720" s="337"/>
      <c r="M720" s="343" t="str">
        <f>IF(L720="","",LOOKUP(L720,'Work Programme'!$A$8:$A$207,'Work Programme'!$B$8:$B$207))</f>
        <v/>
      </c>
      <c r="N720" s="150"/>
      <c r="O720" s="151"/>
      <c r="P720" s="254" t="str">
        <f>IF(H720="","",VLOOKUP(H720,'Overview - Financial Statement'!$A$46:$B$60,2,FALSE))</f>
        <v/>
      </c>
      <c r="Q720" s="255" t="str">
        <f t="shared" si="155"/>
        <v/>
      </c>
      <c r="R720" s="153"/>
      <c r="S720" s="153"/>
      <c r="T720" s="238">
        <f t="shared" si="156"/>
        <v>0</v>
      </c>
      <c r="U720" s="193" t="s">
        <v>44</v>
      </c>
      <c r="V720" s="427"/>
      <c r="W720" s="193" t="str">
        <f t="shared" ref="W720:W783" si="157">IF(Q720="","",IF(D720="","CHECK DATES","OK"))</f>
        <v/>
      </c>
      <c r="X720" s="264" t="str">
        <f t="shared" ref="X720:X783" si="158">IF(D720-(J720)&lt;0,"a posteriori ?","OK")</f>
        <v>OK</v>
      </c>
      <c r="Y720" s="193" t="str">
        <f t="shared" ref="Y720:Y783" si="159">IF(Q720="","",(IF(OR(J720&lt;=($F$4-1),J720&gt;=($H$4+1),K720&lt;=($F$4-1),K720&gt;=($H$4+1)),"CHECK DATES","OK")))</f>
        <v/>
      </c>
      <c r="Z720" s="193" t="str">
        <f t="shared" ref="Z720:Z783" si="160">IF(H720="","",H720)</f>
        <v/>
      </c>
      <c r="AA720" s="397" t="str">
        <f t="shared" ref="AA720:AA783" si="161">IF(H720="","",IF(HLOOKUP(H720,$V$4:$AJ$5,2,FALSE)="",P720,IF(P720&lt;&gt;HLOOKUP(H720,$V$4:$AJ$5,2,FALSE),HLOOKUP(H720,$V$4:$AJ$5,2,FALSE),P720)))</f>
        <v/>
      </c>
      <c r="AB720" s="257" t="str">
        <f t="shared" ref="AB720:AB783" si="162">IF(P720="","",IF(AA720=1,Q720,I720/AA720))</f>
        <v/>
      </c>
      <c r="AC720" s="257" t="str">
        <f t="shared" ref="AC720:AC783" si="163">IF(AB720="","",IF(AA720=1,0,AB720-Q720))</f>
        <v/>
      </c>
      <c r="AD720" s="193" t="str">
        <f t="shared" ref="AD720:AD783" si="164">IF(Q720=0,"",(IF(G720="","CHECK DATES","OK")))</f>
        <v>CHECK DATES</v>
      </c>
      <c r="AE720" s="257" t="str">
        <f t="shared" ref="AE720:AE783" si="165">IF(OR(U720="NO",Y720="CHECK DATES",AD720="CHECK DATES"),AB720,"")</f>
        <v/>
      </c>
      <c r="AF720" s="286">
        <v>0</v>
      </c>
      <c r="AG720" s="257">
        <f t="shared" ref="AG720:AG783" si="166">IF(OR(U720="NO",AE720&gt;0,AF720&gt;0)*(AND(OR(R720="NO",R720=""))),SUM(AE720:AF720),"")</f>
        <v>0</v>
      </c>
      <c r="AH720" s="257" t="str">
        <f t="shared" ref="AH720:AH783" si="167">IF(OR(U720="NO",AE720&gt;0,AF720&gt;0)*(AND(OR(R720="YES"))),SUM(AE720:AF720),"")</f>
        <v/>
      </c>
      <c r="AI720" s="257">
        <f t="shared" ref="AI720:AI783" si="168">IF(R720="YES",AB720,0)</f>
        <v>0</v>
      </c>
    </row>
    <row r="721" spans="1:35" x14ac:dyDescent="0.3">
      <c r="A721" s="287">
        <v>709</v>
      </c>
      <c r="B721" s="156"/>
      <c r="C721" s="150"/>
      <c r="D721" s="152"/>
      <c r="E721" s="150"/>
      <c r="F721" s="150"/>
      <c r="G721" s="152"/>
      <c r="H721" s="154"/>
      <c r="I721" s="155"/>
      <c r="J721" s="159"/>
      <c r="K721" s="159"/>
      <c r="L721" s="337"/>
      <c r="M721" s="343" t="str">
        <f>IF(L721="","",LOOKUP(L721,'Work Programme'!$A$8:$A$207,'Work Programme'!$B$8:$B$207))</f>
        <v/>
      </c>
      <c r="N721" s="150"/>
      <c r="O721" s="151"/>
      <c r="P721" s="254" t="str">
        <f>IF(H721="","",VLOOKUP(H721,'Overview - Financial Statement'!$A$46:$B$60,2,FALSE))</f>
        <v/>
      </c>
      <c r="Q721" s="255" t="str">
        <f t="shared" si="155"/>
        <v/>
      </c>
      <c r="R721" s="153"/>
      <c r="S721" s="153"/>
      <c r="T721" s="238">
        <f t="shared" si="156"/>
        <v>0</v>
      </c>
      <c r="U721" s="193" t="s">
        <v>44</v>
      </c>
      <c r="V721" s="427"/>
      <c r="W721" s="193" t="str">
        <f t="shared" si="157"/>
        <v/>
      </c>
      <c r="X721" s="264" t="str">
        <f t="shared" si="158"/>
        <v>OK</v>
      </c>
      <c r="Y721" s="193" t="str">
        <f t="shared" si="159"/>
        <v/>
      </c>
      <c r="Z721" s="193" t="str">
        <f t="shared" si="160"/>
        <v/>
      </c>
      <c r="AA721" s="397" t="str">
        <f t="shared" si="161"/>
        <v/>
      </c>
      <c r="AB721" s="257" t="str">
        <f t="shared" si="162"/>
        <v/>
      </c>
      <c r="AC721" s="257" t="str">
        <f t="shared" si="163"/>
        <v/>
      </c>
      <c r="AD721" s="193" t="str">
        <f t="shared" si="164"/>
        <v>CHECK DATES</v>
      </c>
      <c r="AE721" s="257" t="str">
        <f t="shared" si="165"/>
        <v/>
      </c>
      <c r="AF721" s="286">
        <v>0</v>
      </c>
      <c r="AG721" s="257">
        <f t="shared" si="166"/>
        <v>0</v>
      </c>
      <c r="AH721" s="257" t="str">
        <f t="shared" si="167"/>
        <v/>
      </c>
      <c r="AI721" s="257">
        <f t="shared" si="168"/>
        <v>0</v>
      </c>
    </row>
    <row r="722" spans="1:35" x14ac:dyDescent="0.3">
      <c r="A722" s="287">
        <v>710</v>
      </c>
      <c r="B722" s="156"/>
      <c r="C722" s="150"/>
      <c r="D722" s="152"/>
      <c r="E722" s="150"/>
      <c r="F722" s="150"/>
      <c r="G722" s="152"/>
      <c r="H722" s="154"/>
      <c r="I722" s="155"/>
      <c r="J722" s="159"/>
      <c r="K722" s="159"/>
      <c r="L722" s="337"/>
      <c r="M722" s="343" t="str">
        <f>IF(L722="","",LOOKUP(L722,'Work Programme'!$A$8:$A$207,'Work Programme'!$B$8:$B$207))</f>
        <v/>
      </c>
      <c r="N722" s="150"/>
      <c r="O722" s="151"/>
      <c r="P722" s="254" t="str">
        <f>IF(H722="","",VLOOKUP(H722,'Overview - Financial Statement'!$A$46:$B$60,2,FALSE))</f>
        <v/>
      </c>
      <c r="Q722" s="255" t="str">
        <f t="shared" si="155"/>
        <v/>
      </c>
      <c r="R722" s="153"/>
      <c r="S722" s="153"/>
      <c r="T722" s="238">
        <f t="shared" si="156"/>
        <v>0</v>
      </c>
      <c r="U722" s="193" t="s">
        <v>44</v>
      </c>
      <c r="V722" s="427"/>
      <c r="W722" s="193" t="str">
        <f t="shared" si="157"/>
        <v/>
      </c>
      <c r="X722" s="264" t="str">
        <f t="shared" si="158"/>
        <v>OK</v>
      </c>
      <c r="Y722" s="193" t="str">
        <f t="shared" si="159"/>
        <v/>
      </c>
      <c r="Z722" s="193" t="str">
        <f t="shared" si="160"/>
        <v/>
      </c>
      <c r="AA722" s="397" t="str">
        <f t="shared" si="161"/>
        <v/>
      </c>
      <c r="AB722" s="257" t="str">
        <f t="shared" si="162"/>
        <v/>
      </c>
      <c r="AC722" s="257" t="str">
        <f t="shared" si="163"/>
        <v/>
      </c>
      <c r="AD722" s="193" t="str">
        <f t="shared" si="164"/>
        <v>CHECK DATES</v>
      </c>
      <c r="AE722" s="257" t="str">
        <f t="shared" si="165"/>
        <v/>
      </c>
      <c r="AF722" s="286">
        <v>0</v>
      </c>
      <c r="AG722" s="257">
        <f t="shared" si="166"/>
        <v>0</v>
      </c>
      <c r="AH722" s="257" t="str">
        <f t="shared" si="167"/>
        <v/>
      </c>
      <c r="AI722" s="257">
        <f t="shared" si="168"/>
        <v>0</v>
      </c>
    </row>
    <row r="723" spans="1:35" x14ac:dyDescent="0.3">
      <c r="A723" s="287">
        <v>711</v>
      </c>
      <c r="B723" s="156"/>
      <c r="C723" s="150"/>
      <c r="D723" s="152"/>
      <c r="E723" s="150"/>
      <c r="F723" s="150"/>
      <c r="G723" s="152"/>
      <c r="H723" s="154"/>
      <c r="I723" s="155"/>
      <c r="J723" s="159"/>
      <c r="K723" s="159"/>
      <c r="L723" s="337"/>
      <c r="M723" s="343" t="str">
        <f>IF(L723="","",LOOKUP(L723,'Work Programme'!$A$8:$A$207,'Work Programme'!$B$8:$B$207))</f>
        <v/>
      </c>
      <c r="N723" s="150"/>
      <c r="O723" s="151"/>
      <c r="P723" s="254" t="str">
        <f>IF(H723="","",VLOOKUP(H723,'Overview - Financial Statement'!$A$46:$B$60,2,FALSE))</f>
        <v/>
      </c>
      <c r="Q723" s="255" t="str">
        <f t="shared" si="155"/>
        <v/>
      </c>
      <c r="R723" s="153"/>
      <c r="S723" s="153"/>
      <c r="T723" s="238">
        <f t="shared" si="156"/>
        <v>0</v>
      </c>
      <c r="U723" s="193" t="s">
        <v>44</v>
      </c>
      <c r="V723" s="427"/>
      <c r="W723" s="193" t="str">
        <f t="shared" si="157"/>
        <v/>
      </c>
      <c r="X723" s="264" t="str">
        <f t="shared" si="158"/>
        <v>OK</v>
      </c>
      <c r="Y723" s="193" t="str">
        <f t="shared" si="159"/>
        <v/>
      </c>
      <c r="Z723" s="193" t="str">
        <f t="shared" si="160"/>
        <v/>
      </c>
      <c r="AA723" s="397" t="str">
        <f t="shared" si="161"/>
        <v/>
      </c>
      <c r="AB723" s="257" t="str">
        <f t="shared" si="162"/>
        <v/>
      </c>
      <c r="AC723" s="257" t="str">
        <f t="shared" si="163"/>
        <v/>
      </c>
      <c r="AD723" s="193" t="str">
        <f t="shared" si="164"/>
        <v>CHECK DATES</v>
      </c>
      <c r="AE723" s="257" t="str">
        <f t="shared" si="165"/>
        <v/>
      </c>
      <c r="AF723" s="286">
        <v>0</v>
      </c>
      <c r="AG723" s="257">
        <f t="shared" si="166"/>
        <v>0</v>
      </c>
      <c r="AH723" s="257" t="str">
        <f t="shared" si="167"/>
        <v/>
      </c>
      <c r="AI723" s="257">
        <f t="shared" si="168"/>
        <v>0</v>
      </c>
    </row>
    <row r="724" spans="1:35" x14ac:dyDescent="0.3">
      <c r="A724" s="287">
        <v>712</v>
      </c>
      <c r="B724" s="156"/>
      <c r="C724" s="150"/>
      <c r="D724" s="152"/>
      <c r="E724" s="150"/>
      <c r="F724" s="150"/>
      <c r="G724" s="152"/>
      <c r="H724" s="154"/>
      <c r="I724" s="155"/>
      <c r="J724" s="159"/>
      <c r="K724" s="159"/>
      <c r="L724" s="337"/>
      <c r="M724" s="343" t="str">
        <f>IF(L724="","",LOOKUP(L724,'Work Programme'!$A$8:$A$207,'Work Programme'!$B$8:$B$207))</f>
        <v/>
      </c>
      <c r="N724" s="150"/>
      <c r="O724" s="151"/>
      <c r="P724" s="254" t="str">
        <f>IF(H724="","",VLOOKUP(H724,'Overview - Financial Statement'!$A$46:$B$60,2,FALSE))</f>
        <v/>
      </c>
      <c r="Q724" s="255" t="str">
        <f t="shared" si="155"/>
        <v/>
      </c>
      <c r="R724" s="153"/>
      <c r="S724" s="153"/>
      <c r="T724" s="238">
        <f t="shared" si="156"/>
        <v>0</v>
      </c>
      <c r="U724" s="193" t="s">
        <v>44</v>
      </c>
      <c r="V724" s="427"/>
      <c r="W724" s="193" t="str">
        <f t="shared" si="157"/>
        <v/>
      </c>
      <c r="X724" s="264" t="str">
        <f t="shared" si="158"/>
        <v>OK</v>
      </c>
      <c r="Y724" s="193" t="str">
        <f t="shared" si="159"/>
        <v/>
      </c>
      <c r="Z724" s="193" t="str">
        <f t="shared" si="160"/>
        <v/>
      </c>
      <c r="AA724" s="397" t="str">
        <f t="shared" si="161"/>
        <v/>
      </c>
      <c r="AB724" s="257" t="str">
        <f t="shared" si="162"/>
        <v/>
      </c>
      <c r="AC724" s="257" t="str">
        <f t="shared" si="163"/>
        <v/>
      </c>
      <c r="AD724" s="193" t="str">
        <f t="shared" si="164"/>
        <v>CHECK DATES</v>
      </c>
      <c r="AE724" s="257" t="str">
        <f t="shared" si="165"/>
        <v/>
      </c>
      <c r="AF724" s="286">
        <v>0</v>
      </c>
      <c r="AG724" s="257">
        <f t="shared" si="166"/>
        <v>0</v>
      </c>
      <c r="AH724" s="257" t="str">
        <f t="shared" si="167"/>
        <v/>
      </c>
      <c r="AI724" s="257">
        <f t="shared" si="168"/>
        <v>0</v>
      </c>
    </row>
    <row r="725" spans="1:35" x14ac:dyDescent="0.3">
      <c r="A725" s="287">
        <v>713</v>
      </c>
      <c r="B725" s="156"/>
      <c r="C725" s="150"/>
      <c r="D725" s="152"/>
      <c r="E725" s="150"/>
      <c r="F725" s="150"/>
      <c r="G725" s="152"/>
      <c r="H725" s="154"/>
      <c r="I725" s="155"/>
      <c r="J725" s="159"/>
      <c r="K725" s="159"/>
      <c r="L725" s="337"/>
      <c r="M725" s="343" t="str">
        <f>IF(L725="","",LOOKUP(L725,'Work Programme'!$A$8:$A$207,'Work Programme'!$B$8:$B$207))</f>
        <v/>
      </c>
      <c r="N725" s="150"/>
      <c r="O725" s="151"/>
      <c r="P725" s="254" t="str">
        <f>IF(H725="","",VLOOKUP(H725,'Overview - Financial Statement'!$A$46:$B$60,2,FALSE))</f>
        <v/>
      </c>
      <c r="Q725" s="255" t="str">
        <f t="shared" si="155"/>
        <v/>
      </c>
      <c r="R725" s="153"/>
      <c r="S725" s="153"/>
      <c r="T725" s="238">
        <f t="shared" si="156"/>
        <v>0</v>
      </c>
      <c r="U725" s="193" t="s">
        <v>44</v>
      </c>
      <c r="V725" s="427"/>
      <c r="W725" s="193" t="str">
        <f t="shared" si="157"/>
        <v/>
      </c>
      <c r="X725" s="264" t="str">
        <f t="shared" si="158"/>
        <v>OK</v>
      </c>
      <c r="Y725" s="193" t="str">
        <f t="shared" si="159"/>
        <v/>
      </c>
      <c r="Z725" s="193" t="str">
        <f t="shared" si="160"/>
        <v/>
      </c>
      <c r="AA725" s="397" t="str">
        <f t="shared" si="161"/>
        <v/>
      </c>
      <c r="AB725" s="257" t="str">
        <f t="shared" si="162"/>
        <v/>
      </c>
      <c r="AC725" s="257" t="str">
        <f t="shared" si="163"/>
        <v/>
      </c>
      <c r="AD725" s="193" t="str">
        <f t="shared" si="164"/>
        <v>CHECK DATES</v>
      </c>
      <c r="AE725" s="257" t="str">
        <f t="shared" si="165"/>
        <v/>
      </c>
      <c r="AF725" s="286">
        <v>0</v>
      </c>
      <c r="AG725" s="257">
        <f t="shared" si="166"/>
        <v>0</v>
      </c>
      <c r="AH725" s="257" t="str">
        <f t="shared" si="167"/>
        <v/>
      </c>
      <c r="AI725" s="257">
        <f t="shared" si="168"/>
        <v>0</v>
      </c>
    </row>
    <row r="726" spans="1:35" x14ac:dyDescent="0.3">
      <c r="A726" s="287">
        <v>714</v>
      </c>
      <c r="B726" s="156"/>
      <c r="C726" s="150"/>
      <c r="D726" s="152"/>
      <c r="E726" s="150"/>
      <c r="F726" s="150"/>
      <c r="G726" s="152"/>
      <c r="H726" s="154"/>
      <c r="I726" s="155"/>
      <c r="J726" s="159"/>
      <c r="K726" s="159"/>
      <c r="L726" s="337"/>
      <c r="M726" s="343" t="str">
        <f>IF(L726="","",LOOKUP(L726,'Work Programme'!$A$8:$A$207,'Work Programme'!$B$8:$B$207))</f>
        <v/>
      </c>
      <c r="N726" s="150"/>
      <c r="O726" s="151"/>
      <c r="P726" s="254" t="str">
        <f>IF(H726="","",VLOOKUP(H726,'Overview - Financial Statement'!$A$46:$B$60,2,FALSE))</f>
        <v/>
      </c>
      <c r="Q726" s="255" t="str">
        <f t="shared" si="155"/>
        <v/>
      </c>
      <c r="R726" s="153"/>
      <c r="S726" s="153"/>
      <c r="T726" s="238">
        <f t="shared" si="156"/>
        <v>0</v>
      </c>
      <c r="U726" s="193" t="s">
        <v>44</v>
      </c>
      <c r="V726" s="427"/>
      <c r="W726" s="193" t="str">
        <f t="shared" si="157"/>
        <v/>
      </c>
      <c r="X726" s="264" t="str">
        <f t="shared" si="158"/>
        <v>OK</v>
      </c>
      <c r="Y726" s="193" t="str">
        <f t="shared" si="159"/>
        <v/>
      </c>
      <c r="Z726" s="193" t="str">
        <f t="shared" si="160"/>
        <v/>
      </c>
      <c r="AA726" s="397" t="str">
        <f t="shared" si="161"/>
        <v/>
      </c>
      <c r="AB726" s="257" t="str">
        <f t="shared" si="162"/>
        <v/>
      </c>
      <c r="AC726" s="257" t="str">
        <f t="shared" si="163"/>
        <v/>
      </c>
      <c r="AD726" s="193" t="str">
        <f t="shared" si="164"/>
        <v>CHECK DATES</v>
      </c>
      <c r="AE726" s="257" t="str">
        <f t="shared" si="165"/>
        <v/>
      </c>
      <c r="AF726" s="286">
        <v>0</v>
      </c>
      <c r="AG726" s="257">
        <f t="shared" si="166"/>
        <v>0</v>
      </c>
      <c r="AH726" s="257" t="str">
        <f t="shared" si="167"/>
        <v/>
      </c>
      <c r="AI726" s="257">
        <f t="shared" si="168"/>
        <v>0</v>
      </c>
    </row>
    <row r="727" spans="1:35" x14ac:dyDescent="0.3">
      <c r="A727" s="287">
        <v>715</v>
      </c>
      <c r="B727" s="156"/>
      <c r="C727" s="150"/>
      <c r="D727" s="152"/>
      <c r="E727" s="150"/>
      <c r="F727" s="150"/>
      <c r="G727" s="152"/>
      <c r="H727" s="154"/>
      <c r="I727" s="155"/>
      <c r="J727" s="159"/>
      <c r="K727" s="159"/>
      <c r="L727" s="337"/>
      <c r="M727" s="343" t="str">
        <f>IF(L727="","",LOOKUP(L727,'Work Programme'!$A$8:$A$207,'Work Programme'!$B$8:$B$207))</f>
        <v/>
      </c>
      <c r="N727" s="150"/>
      <c r="O727" s="151"/>
      <c r="P727" s="254" t="str">
        <f>IF(H727="","",VLOOKUP(H727,'Overview - Financial Statement'!$A$46:$B$60,2,FALSE))</f>
        <v/>
      </c>
      <c r="Q727" s="255" t="str">
        <f t="shared" si="155"/>
        <v/>
      </c>
      <c r="R727" s="153"/>
      <c r="S727" s="153"/>
      <c r="T727" s="238">
        <f t="shared" si="156"/>
        <v>0</v>
      </c>
      <c r="U727" s="193" t="s">
        <v>44</v>
      </c>
      <c r="V727" s="427"/>
      <c r="W727" s="193" t="str">
        <f t="shared" si="157"/>
        <v/>
      </c>
      <c r="X727" s="264" t="str">
        <f t="shared" si="158"/>
        <v>OK</v>
      </c>
      <c r="Y727" s="193" t="str">
        <f t="shared" si="159"/>
        <v/>
      </c>
      <c r="Z727" s="193" t="str">
        <f t="shared" si="160"/>
        <v/>
      </c>
      <c r="AA727" s="397" t="str">
        <f t="shared" si="161"/>
        <v/>
      </c>
      <c r="AB727" s="257" t="str">
        <f t="shared" si="162"/>
        <v/>
      </c>
      <c r="AC727" s="257" t="str">
        <f t="shared" si="163"/>
        <v/>
      </c>
      <c r="AD727" s="193" t="str">
        <f t="shared" si="164"/>
        <v>CHECK DATES</v>
      </c>
      <c r="AE727" s="257" t="str">
        <f t="shared" si="165"/>
        <v/>
      </c>
      <c r="AF727" s="286">
        <v>0</v>
      </c>
      <c r="AG727" s="257">
        <f t="shared" si="166"/>
        <v>0</v>
      </c>
      <c r="AH727" s="257" t="str">
        <f t="shared" si="167"/>
        <v/>
      </c>
      <c r="AI727" s="257">
        <f t="shared" si="168"/>
        <v>0</v>
      </c>
    </row>
    <row r="728" spans="1:35" x14ac:dyDescent="0.3">
      <c r="A728" s="287">
        <v>716</v>
      </c>
      <c r="B728" s="156"/>
      <c r="C728" s="150"/>
      <c r="D728" s="152"/>
      <c r="E728" s="150"/>
      <c r="F728" s="150"/>
      <c r="G728" s="152"/>
      <c r="H728" s="154"/>
      <c r="I728" s="155"/>
      <c r="J728" s="159"/>
      <c r="K728" s="159"/>
      <c r="L728" s="337"/>
      <c r="M728" s="343" t="str">
        <f>IF(L728="","",LOOKUP(L728,'Work Programme'!$A$8:$A$207,'Work Programme'!$B$8:$B$207))</f>
        <v/>
      </c>
      <c r="N728" s="150"/>
      <c r="O728" s="151"/>
      <c r="P728" s="254" t="str">
        <f>IF(H728="","",VLOOKUP(H728,'Overview - Financial Statement'!$A$46:$B$60,2,FALSE))</f>
        <v/>
      </c>
      <c r="Q728" s="255" t="str">
        <f t="shared" si="155"/>
        <v/>
      </c>
      <c r="R728" s="153"/>
      <c r="S728" s="153"/>
      <c r="T728" s="238">
        <f t="shared" si="156"/>
        <v>0</v>
      </c>
      <c r="U728" s="193" t="s">
        <v>44</v>
      </c>
      <c r="V728" s="427"/>
      <c r="W728" s="193" t="str">
        <f t="shared" si="157"/>
        <v/>
      </c>
      <c r="X728" s="264" t="str">
        <f t="shared" si="158"/>
        <v>OK</v>
      </c>
      <c r="Y728" s="193" t="str">
        <f t="shared" si="159"/>
        <v/>
      </c>
      <c r="Z728" s="193" t="str">
        <f t="shared" si="160"/>
        <v/>
      </c>
      <c r="AA728" s="397" t="str">
        <f t="shared" si="161"/>
        <v/>
      </c>
      <c r="AB728" s="257" t="str">
        <f t="shared" si="162"/>
        <v/>
      </c>
      <c r="AC728" s="257" t="str">
        <f t="shared" si="163"/>
        <v/>
      </c>
      <c r="AD728" s="193" t="str">
        <f t="shared" si="164"/>
        <v>CHECK DATES</v>
      </c>
      <c r="AE728" s="257" t="str">
        <f t="shared" si="165"/>
        <v/>
      </c>
      <c r="AF728" s="286">
        <v>0</v>
      </c>
      <c r="AG728" s="257">
        <f t="shared" si="166"/>
        <v>0</v>
      </c>
      <c r="AH728" s="257" t="str">
        <f t="shared" si="167"/>
        <v/>
      </c>
      <c r="AI728" s="257">
        <f t="shared" si="168"/>
        <v>0</v>
      </c>
    </row>
    <row r="729" spans="1:35" x14ac:dyDescent="0.3">
      <c r="A729" s="287">
        <v>717</v>
      </c>
      <c r="B729" s="156"/>
      <c r="C729" s="150"/>
      <c r="D729" s="152"/>
      <c r="E729" s="150"/>
      <c r="F729" s="150"/>
      <c r="G729" s="152"/>
      <c r="H729" s="154"/>
      <c r="I729" s="155"/>
      <c r="J729" s="159"/>
      <c r="K729" s="159"/>
      <c r="L729" s="337"/>
      <c r="M729" s="343" t="str">
        <f>IF(L729="","",LOOKUP(L729,'Work Programme'!$A$8:$A$207,'Work Programme'!$B$8:$B$207))</f>
        <v/>
      </c>
      <c r="N729" s="150"/>
      <c r="O729" s="151"/>
      <c r="P729" s="254" t="str">
        <f>IF(H729="","",VLOOKUP(H729,'Overview - Financial Statement'!$A$46:$B$60,2,FALSE))</f>
        <v/>
      </c>
      <c r="Q729" s="255" t="str">
        <f t="shared" si="155"/>
        <v/>
      </c>
      <c r="R729" s="153"/>
      <c r="S729" s="153"/>
      <c r="T729" s="238">
        <f t="shared" si="156"/>
        <v>0</v>
      </c>
      <c r="U729" s="193" t="s">
        <v>44</v>
      </c>
      <c r="V729" s="427"/>
      <c r="W729" s="193" t="str">
        <f t="shared" si="157"/>
        <v/>
      </c>
      <c r="X729" s="264" t="str">
        <f t="shared" si="158"/>
        <v>OK</v>
      </c>
      <c r="Y729" s="193" t="str">
        <f t="shared" si="159"/>
        <v/>
      </c>
      <c r="Z729" s="193" t="str">
        <f t="shared" si="160"/>
        <v/>
      </c>
      <c r="AA729" s="397" t="str">
        <f t="shared" si="161"/>
        <v/>
      </c>
      <c r="AB729" s="257" t="str">
        <f t="shared" si="162"/>
        <v/>
      </c>
      <c r="AC729" s="257" t="str">
        <f t="shared" si="163"/>
        <v/>
      </c>
      <c r="AD729" s="193" t="str">
        <f t="shared" si="164"/>
        <v>CHECK DATES</v>
      </c>
      <c r="AE729" s="257" t="str">
        <f t="shared" si="165"/>
        <v/>
      </c>
      <c r="AF729" s="286">
        <v>0</v>
      </c>
      <c r="AG729" s="257">
        <f t="shared" si="166"/>
        <v>0</v>
      </c>
      <c r="AH729" s="257" t="str">
        <f t="shared" si="167"/>
        <v/>
      </c>
      <c r="AI729" s="257">
        <f t="shared" si="168"/>
        <v>0</v>
      </c>
    </row>
    <row r="730" spans="1:35" x14ac:dyDescent="0.3">
      <c r="A730" s="287">
        <v>718</v>
      </c>
      <c r="B730" s="156"/>
      <c r="C730" s="150"/>
      <c r="D730" s="152"/>
      <c r="E730" s="150"/>
      <c r="F730" s="150"/>
      <c r="G730" s="152"/>
      <c r="H730" s="154"/>
      <c r="I730" s="155"/>
      <c r="J730" s="159"/>
      <c r="K730" s="159"/>
      <c r="L730" s="337"/>
      <c r="M730" s="343" t="str">
        <f>IF(L730="","",LOOKUP(L730,'Work Programme'!$A$8:$A$207,'Work Programme'!$B$8:$B$207))</f>
        <v/>
      </c>
      <c r="N730" s="150"/>
      <c r="O730" s="151"/>
      <c r="P730" s="254" t="str">
        <f>IF(H730="","",VLOOKUP(H730,'Overview - Financial Statement'!$A$46:$B$60,2,FALSE))</f>
        <v/>
      </c>
      <c r="Q730" s="255" t="str">
        <f t="shared" si="155"/>
        <v/>
      </c>
      <c r="R730" s="153"/>
      <c r="S730" s="153"/>
      <c r="T730" s="238">
        <f t="shared" si="156"/>
        <v>0</v>
      </c>
      <c r="U730" s="193" t="s">
        <v>44</v>
      </c>
      <c r="V730" s="427"/>
      <c r="W730" s="193" t="str">
        <f t="shared" si="157"/>
        <v/>
      </c>
      <c r="X730" s="264" t="str">
        <f t="shared" si="158"/>
        <v>OK</v>
      </c>
      <c r="Y730" s="193" t="str">
        <f t="shared" si="159"/>
        <v/>
      </c>
      <c r="Z730" s="193" t="str">
        <f t="shared" si="160"/>
        <v/>
      </c>
      <c r="AA730" s="397" t="str">
        <f t="shared" si="161"/>
        <v/>
      </c>
      <c r="AB730" s="257" t="str">
        <f t="shared" si="162"/>
        <v/>
      </c>
      <c r="AC730" s="257" t="str">
        <f t="shared" si="163"/>
        <v/>
      </c>
      <c r="AD730" s="193" t="str">
        <f t="shared" si="164"/>
        <v>CHECK DATES</v>
      </c>
      <c r="AE730" s="257" t="str">
        <f t="shared" si="165"/>
        <v/>
      </c>
      <c r="AF730" s="286">
        <v>0</v>
      </c>
      <c r="AG730" s="257">
        <f t="shared" si="166"/>
        <v>0</v>
      </c>
      <c r="AH730" s="257" t="str">
        <f t="shared" si="167"/>
        <v/>
      </c>
      <c r="AI730" s="257">
        <f t="shared" si="168"/>
        <v>0</v>
      </c>
    </row>
    <row r="731" spans="1:35" x14ac:dyDescent="0.3">
      <c r="A731" s="287">
        <v>719</v>
      </c>
      <c r="B731" s="156"/>
      <c r="C731" s="150"/>
      <c r="D731" s="152"/>
      <c r="E731" s="150"/>
      <c r="F731" s="150"/>
      <c r="G731" s="152"/>
      <c r="H731" s="154"/>
      <c r="I731" s="155"/>
      <c r="J731" s="159"/>
      <c r="K731" s="159"/>
      <c r="L731" s="337"/>
      <c r="M731" s="343" t="str">
        <f>IF(L731="","",LOOKUP(L731,'Work Programme'!$A$8:$A$207,'Work Programme'!$B$8:$B$207))</f>
        <v/>
      </c>
      <c r="N731" s="150"/>
      <c r="O731" s="151"/>
      <c r="P731" s="254" t="str">
        <f>IF(H731="","",VLOOKUP(H731,'Overview - Financial Statement'!$A$46:$B$60,2,FALSE))</f>
        <v/>
      </c>
      <c r="Q731" s="255" t="str">
        <f t="shared" si="155"/>
        <v/>
      </c>
      <c r="R731" s="153"/>
      <c r="S731" s="153"/>
      <c r="T731" s="238">
        <f t="shared" si="156"/>
        <v>0</v>
      </c>
      <c r="U731" s="193" t="s">
        <v>44</v>
      </c>
      <c r="V731" s="427"/>
      <c r="W731" s="193" t="str">
        <f t="shared" si="157"/>
        <v/>
      </c>
      <c r="X731" s="264" t="str">
        <f t="shared" si="158"/>
        <v>OK</v>
      </c>
      <c r="Y731" s="193" t="str">
        <f t="shared" si="159"/>
        <v/>
      </c>
      <c r="Z731" s="193" t="str">
        <f t="shared" si="160"/>
        <v/>
      </c>
      <c r="AA731" s="397" t="str">
        <f t="shared" si="161"/>
        <v/>
      </c>
      <c r="AB731" s="257" t="str">
        <f t="shared" si="162"/>
        <v/>
      </c>
      <c r="AC731" s="257" t="str">
        <f t="shared" si="163"/>
        <v/>
      </c>
      <c r="AD731" s="193" t="str">
        <f t="shared" si="164"/>
        <v>CHECK DATES</v>
      </c>
      <c r="AE731" s="257" t="str">
        <f t="shared" si="165"/>
        <v/>
      </c>
      <c r="AF731" s="286">
        <v>0</v>
      </c>
      <c r="AG731" s="257">
        <f t="shared" si="166"/>
        <v>0</v>
      </c>
      <c r="AH731" s="257" t="str">
        <f t="shared" si="167"/>
        <v/>
      </c>
      <c r="AI731" s="257">
        <f t="shared" si="168"/>
        <v>0</v>
      </c>
    </row>
    <row r="732" spans="1:35" x14ac:dyDescent="0.3">
      <c r="A732" s="287">
        <v>720</v>
      </c>
      <c r="B732" s="156"/>
      <c r="C732" s="150"/>
      <c r="D732" s="152"/>
      <c r="E732" s="150"/>
      <c r="F732" s="150"/>
      <c r="G732" s="152"/>
      <c r="H732" s="154"/>
      <c r="I732" s="155"/>
      <c r="J732" s="159"/>
      <c r="K732" s="159"/>
      <c r="L732" s="337"/>
      <c r="M732" s="343" t="str">
        <f>IF(L732="","",LOOKUP(L732,'Work Programme'!$A$8:$A$207,'Work Programme'!$B$8:$B$207))</f>
        <v/>
      </c>
      <c r="N732" s="150"/>
      <c r="O732" s="151"/>
      <c r="P732" s="254" t="str">
        <f>IF(H732="","",VLOOKUP(H732,'Overview - Financial Statement'!$A$46:$B$60,2,FALSE))</f>
        <v/>
      </c>
      <c r="Q732" s="255" t="str">
        <f t="shared" si="155"/>
        <v/>
      </c>
      <c r="R732" s="153"/>
      <c r="S732" s="153"/>
      <c r="T732" s="238">
        <f t="shared" si="156"/>
        <v>0</v>
      </c>
      <c r="U732" s="193" t="s">
        <v>44</v>
      </c>
      <c r="V732" s="427"/>
      <c r="W732" s="193" t="str">
        <f t="shared" si="157"/>
        <v/>
      </c>
      <c r="X732" s="264" t="str">
        <f t="shared" si="158"/>
        <v>OK</v>
      </c>
      <c r="Y732" s="193" t="str">
        <f t="shared" si="159"/>
        <v/>
      </c>
      <c r="Z732" s="193" t="str">
        <f t="shared" si="160"/>
        <v/>
      </c>
      <c r="AA732" s="397" t="str">
        <f t="shared" si="161"/>
        <v/>
      </c>
      <c r="AB732" s="257" t="str">
        <f t="shared" si="162"/>
        <v/>
      </c>
      <c r="AC732" s="257" t="str">
        <f t="shared" si="163"/>
        <v/>
      </c>
      <c r="AD732" s="193" t="str">
        <f t="shared" si="164"/>
        <v>CHECK DATES</v>
      </c>
      <c r="AE732" s="257" t="str">
        <f t="shared" si="165"/>
        <v/>
      </c>
      <c r="AF732" s="286">
        <v>0</v>
      </c>
      <c r="AG732" s="257">
        <f t="shared" si="166"/>
        <v>0</v>
      </c>
      <c r="AH732" s="257" t="str">
        <f t="shared" si="167"/>
        <v/>
      </c>
      <c r="AI732" s="257">
        <f t="shared" si="168"/>
        <v>0</v>
      </c>
    </row>
    <row r="733" spans="1:35" x14ac:dyDescent="0.3">
      <c r="A733" s="287">
        <v>721</v>
      </c>
      <c r="B733" s="156"/>
      <c r="C733" s="150"/>
      <c r="D733" s="152"/>
      <c r="E733" s="150"/>
      <c r="F733" s="150"/>
      <c r="G733" s="152"/>
      <c r="H733" s="154"/>
      <c r="I733" s="155"/>
      <c r="J733" s="159"/>
      <c r="K733" s="159"/>
      <c r="L733" s="337"/>
      <c r="M733" s="343" t="str">
        <f>IF(L733="","",LOOKUP(L733,'Work Programme'!$A$8:$A$207,'Work Programme'!$B$8:$B$207))</f>
        <v/>
      </c>
      <c r="N733" s="150"/>
      <c r="O733" s="151"/>
      <c r="P733" s="254" t="str">
        <f>IF(H733="","",VLOOKUP(H733,'Overview - Financial Statement'!$A$46:$B$60,2,FALSE))</f>
        <v/>
      </c>
      <c r="Q733" s="255" t="str">
        <f t="shared" si="155"/>
        <v/>
      </c>
      <c r="R733" s="153"/>
      <c r="S733" s="153"/>
      <c r="T733" s="238">
        <f t="shared" si="156"/>
        <v>0</v>
      </c>
      <c r="U733" s="193" t="s">
        <v>44</v>
      </c>
      <c r="V733" s="427"/>
      <c r="W733" s="193" t="str">
        <f t="shared" si="157"/>
        <v/>
      </c>
      <c r="X733" s="264" t="str">
        <f t="shared" si="158"/>
        <v>OK</v>
      </c>
      <c r="Y733" s="193" t="str">
        <f t="shared" si="159"/>
        <v/>
      </c>
      <c r="Z733" s="193" t="str">
        <f t="shared" si="160"/>
        <v/>
      </c>
      <c r="AA733" s="397" t="str">
        <f t="shared" si="161"/>
        <v/>
      </c>
      <c r="AB733" s="257" t="str">
        <f t="shared" si="162"/>
        <v/>
      </c>
      <c r="AC733" s="257" t="str">
        <f t="shared" si="163"/>
        <v/>
      </c>
      <c r="AD733" s="193" t="str">
        <f t="shared" si="164"/>
        <v>CHECK DATES</v>
      </c>
      <c r="AE733" s="257" t="str">
        <f t="shared" si="165"/>
        <v/>
      </c>
      <c r="AF733" s="286">
        <v>0</v>
      </c>
      <c r="AG733" s="257">
        <f t="shared" si="166"/>
        <v>0</v>
      </c>
      <c r="AH733" s="257" t="str">
        <f t="shared" si="167"/>
        <v/>
      </c>
      <c r="AI733" s="257">
        <f t="shared" si="168"/>
        <v>0</v>
      </c>
    </row>
    <row r="734" spans="1:35" x14ac:dyDescent="0.3">
      <c r="A734" s="287">
        <v>722</v>
      </c>
      <c r="B734" s="156"/>
      <c r="C734" s="150"/>
      <c r="D734" s="152"/>
      <c r="E734" s="150"/>
      <c r="F734" s="150"/>
      <c r="G734" s="152"/>
      <c r="H734" s="154"/>
      <c r="I734" s="155"/>
      <c r="J734" s="159"/>
      <c r="K734" s="159"/>
      <c r="L734" s="337"/>
      <c r="M734" s="343" t="str">
        <f>IF(L734="","",LOOKUP(L734,'Work Programme'!$A$8:$A$207,'Work Programme'!$B$8:$B$207))</f>
        <v/>
      </c>
      <c r="N734" s="150"/>
      <c r="O734" s="151"/>
      <c r="P734" s="254" t="str">
        <f>IF(H734="","",VLOOKUP(H734,'Overview - Financial Statement'!$A$46:$B$60,2,FALSE))</f>
        <v/>
      </c>
      <c r="Q734" s="255" t="str">
        <f t="shared" si="155"/>
        <v/>
      </c>
      <c r="R734" s="153"/>
      <c r="S734" s="153"/>
      <c r="T734" s="238">
        <f t="shared" si="156"/>
        <v>0</v>
      </c>
      <c r="U734" s="193" t="s">
        <v>44</v>
      </c>
      <c r="V734" s="427"/>
      <c r="W734" s="193" t="str">
        <f t="shared" si="157"/>
        <v/>
      </c>
      <c r="X734" s="264" t="str">
        <f t="shared" si="158"/>
        <v>OK</v>
      </c>
      <c r="Y734" s="193" t="str">
        <f t="shared" si="159"/>
        <v/>
      </c>
      <c r="Z734" s="193" t="str">
        <f t="shared" si="160"/>
        <v/>
      </c>
      <c r="AA734" s="397" t="str">
        <f t="shared" si="161"/>
        <v/>
      </c>
      <c r="AB734" s="257" t="str">
        <f t="shared" si="162"/>
        <v/>
      </c>
      <c r="AC734" s="257" t="str">
        <f t="shared" si="163"/>
        <v/>
      </c>
      <c r="AD734" s="193" t="str">
        <f t="shared" si="164"/>
        <v>CHECK DATES</v>
      </c>
      <c r="AE734" s="257" t="str">
        <f t="shared" si="165"/>
        <v/>
      </c>
      <c r="AF734" s="286">
        <v>0</v>
      </c>
      <c r="AG734" s="257">
        <f t="shared" si="166"/>
        <v>0</v>
      </c>
      <c r="AH734" s="257" t="str">
        <f t="shared" si="167"/>
        <v/>
      </c>
      <c r="AI734" s="257">
        <f t="shared" si="168"/>
        <v>0</v>
      </c>
    </row>
    <row r="735" spans="1:35" x14ac:dyDescent="0.3">
      <c r="A735" s="287">
        <v>723</v>
      </c>
      <c r="B735" s="156"/>
      <c r="C735" s="150"/>
      <c r="D735" s="152"/>
      <c r="E735" s="150"/>
      <c r="F735" s="150"/>
      <c r="G735" s="152"/>
      <c r="H735" s="154"/>
      <c r="I735" s="155"/>
      <c r="J735" s="159"/>
      <c r="K735" s="159"/>
      <c r="L735" s="337"/>
      <c r="M735" s="343" t="str">
        <f>IF(L735="","",LOOKUP(L735,'Work Programme'!$A$8:$A$207,'Work Programme'!$B$8:$B$207))</f>
        <v/>
      </c>
      <c r="N735" s="150"/>
      <c r="O735" s="151"/>
      <c r="P735" s="254" t="str">
        <f>IF(H735="","",VLOOKUP(H735,'Overview - Financial Statement'!$A$46:$B$60,2,FALSE))</f>
        <v/>
      </c>
      <c r="Q735" s="255" t="str">
        <f t="shared" si="155"/>
        <v/>
      </c>
      <c r="R735" s="153"/>
      <c r="S735" s="153"/>
      <c r="T735" s="238">
        <f t="shared" si="156"/>
        <v>0</v>
      </c>
      <c r="U735" s="193" t="s">
        <v>44</v>
      </c>
      <c r="V735" s="427"/>
      <c r="W735" s="193" t="str">
        <f t="shared" si="157"/>
        <v/>
      </c>
      <c r="X735" s="264" t="str">
        <f t="shared" si="158"/>
        <v>OK</v>
      </c>
      <c r="Y735" s="193" t="str">
        <f t="shared" si="159"/>
        <v/>
      </c>
      <c r="Z735" s="193" t="str">
        <f t="shared" si="160"/>
        <v/>
      </c>
      <c r="AA735" s="397" t="str">
        <f t="shared" si="161"/>
        <v/>
      </c>
      <c r="AB735" s="257" t="str">
        <f t="shared" si="162"/>
        <v/>
      </c>
      <c r="AC735" s="257" t="str">
        <f t="shared" si="163"/>
        <v/>
      </c>
      <c r="AD735" s="193" t="str">
        <f t="shared" si="164"/>
        <v>CHECK DATES</v>
      </c>
      <c r="AE735" s="257" t="str">
        <f t="shared" si="165"/>
        <v/>
      </c>
      <c r="AF735" s="286">
        <v>0</v>
      </c>
      <c r="AG735" s="257">
        <f t="shared" si="166"/>
        <v>0</v>
      </c>
      <c r="AH735" s="257" t="str">
        <f t="shared" si="167"/>
        <v/>
      </c>
      <c r="AI735" s="257">
        <f t="shared" si="168"/>
        <v>0</v>
      </c>
    </row>
    <row r="736" spans="1:35" x14ac:dyDescent="0.3">
      <c r="A736" s="287">
        <v>724</v>
      </c>
      <c r="B736" s="156"/>
      <c r="C736" s="150"/>
      <c r="D736" s="152"/>
      <c r="E736" s="150"/>
      <c r="F736" s="150"/>
      <c r="G736" s="152"/>
      <c r="H736" s="154"/>
      <c r="I736" s="155"/>
      <c r="J736" s="159"/>
      <c r="K736" s="159"/>
      <c r="L736" s="337"/>
      <c r="M736" s="343" t="str">
        <f>IF(L736="","",LOOKUP(L736,'Work Programme'!$A$8:$A$207,'Work Programme'!$B$8:$B$207))</f>
        <v/>
      </c>
      <c r="N736" s="150"/>
      <c r="O736" s="151"/>
      <c r="P736" s="254" t="str">
        <f>IF(H736="","",VLOOKUP(H736,'Overview - Financial Statement'!$A$46:$B$60,2,FALSE))</f>
        <v/>
      </c>
      <c r="Q736" s="255" t="str">
        <f t="shared" si="155"/>
        <v/>
      </c>
      <c r="R736" s="153"/>
      <c r="S736" s="153"/>
      <c r="T736" s="238">
        <f t="shared" si="156"/>
        <v>0</v>
      </c>
      <c r="U736" s="193" t="s">
        <v>44</v>
      </c>
      <c r="V736" s="427"/>
      <c r="W736" s="193" t="str">
        <f t="shared" si="157"/>
        <v/>
      </c>
      <c r="X736" s="264" t="str">
        <f t="shared" si="158"/>
        <v>OK</v>
      </c>
      <c r="Y736" s="193" t="str">
        <f t="shared" si="159"/>
        <v/>
      </c>
      <c r="Z736" s="193" t="str">
        <f t="shared" si="160"/>
        <v/>
      </c>
      <c r="AA736" s="397" t="str">
        <f t="shared" si="161"/>
        <v/>
      </c>
      <c r="AB736" s="257" t="str">
        <f t="shared" si="162"/>
        <v/>
      </c>
      <c r="AC736" s="257" t="str">
        <f t="shared" si="163"/>
        <v/>
      </c>
      <c r="AD736" s="193" t="str">
        <f t="shared" si="164"/>
        <v>CHECK DATES</v>
      </c>
      <c r="AE736" s="257" t="str">
        <f t="shared" si="165"/>
        <v/>
      </c>
      <c r="AF736" s="286">
        <v>0</v>
      </c>
      <c r="AG736" s="257">
        <f t="shared" si="166"/>
        <v>0</v>
      </c>
      <c r="AH736" s="257" t="str">
        <f t="shared" si="167"/>
        <v/>
      </c>
      <c r="AI736" s="257">
        <f t="shared" si="168"/>
        <v>0</v>
      </c>
    </row>
    <row r="737" spans="1:35" x14ac:dyDescent="0.3">
      <c r="A737" s="287">
        <v>725</v>
      </c>
      <c r="B737" s="156"/>
      <c r="C737" s="150"/>
      <c r="D737" s="152"/>
      <c r="E737" s="150"/>
      <c r="F737" s="150"/>
      <c r="G737" s="152"/>
      <c r="H737" s="154"/>
      <c r="I737" s="155"/>
      <c r="J737" s="159"/>
      <c r="K737" s="159"/>
      <c r="L737" s="337"/>
      <c r="M737" s="343" t="str">
        <f>IF(L737="","",LOOKUP(L737,'Work Programme'!$A$8:$A$207,'Work Programme'!$B$8:$B$207))</f>
        <v/>
      </c>
      <c r="N737" s="150"/>
      <c r="O737" s="151"/>
      <c r="P737" s="254" t="str">
        <f>IF(H737="","",VLOOKUP(H737,'Overview - Financial Statement'!$A$46:$B$60,2,FALSE))</f>
        <v/>
      </c>
      <c r="Q737" s="255" t="str">
        <f t="shared" si="155"/>
        <v/>
      </c>
      <c r="R737" s="153"/>
      <c r="S737" s="153"/>
      <c r="T737" s="238">
        <f t="shared" si="156"/>
        <v>0</v>
      </c>
      <c r="U737" s="193" t="s">
        <v>44</v>
      </c>
      <c r="V737" s="427"/>
      <c r="W737" s="193" t="str">
        <f t="shared" si="157"/>
        <v/>
      </c>
      <c r="X737" s="264" t="str">
        <f t="shared" si="158"/>
        <v>OK</v>
      </c>
      <c r="Y737" s="193" t="str">
        <f t="shared" si="159"/>
        <v/>
      </c>
      <c r="Z737" s="193" t="str">
        <f t="shared" si="160"/>
        <v/>
      </c>
      <c r="AA737" s="397" t="str">
        <f t="shared" si="161"/>
        <v/>
      </c>
      <c r="AB737" s="257" t="str">
        <f t="shared" si="162"/>
        <v/>
      </c>
      <c r="AC737" s="257" t="str">
        <f t="shared" si="163"/>
        <v/>
      </c>
      <c r="AD737" s="193" t="str">
        <f t="shared" si="164"/>
        <v>CHECK DATES</v>
      </c>
      <c r="AE737" s="257" t="str">
        <f t="shared" si="165"/>
        <v/>
      </c>
      <c r="AF737" s="286">
        <v>0</v>
      </c>
      <c r="AG737" s="257">
        <f t="shared" si="166"/>
        <v>0</v>
      </c>
      <c r="AH737" s="257" t="str">
        <f t="shared" si="167"/>
        <v/>
      </c>
      <c r="AI737" s="257">
        <f t="shared" si="168"/>
        <v>0</v>
      </c>
    </row>
    <row r="738" spans="1:35" x14ac:dyDescent="0.3">
      <c r="A738" s="287">
        <v>726</v>
      </c>
      <c r="B738" s="156"/>
      <c r="C738" s="150"/>
      <c r="D738" s="152"/>
      <c r="E738" s="150"/>
      <c r="F738" s="150"/>
      <c r="G738" s="152"/>
      <c r="H738" s="154"/>
      <c r="I738" s="155"/>
      <c r="J738" s="159"/>
      <c r="K738" s="159"/>
      <c r="L738" s="337"/>
      <c r="M738" s="343" t="str">
        <f>IF(L738="","",LOOKUP(L738,'Work Programme'!$A$8:$A$207,'Work Programme'!$B$8:$B$207))</f>
        <v/>
      </c>
      <c r="N738" s="150"/>
      <c r="O738" s="151"/>
      <c r="P738" s="254" t="str">
        <f>IF(H738="","",VLOOKUP(H738,'Overview - Financial Statement'!$A$46:$B$60,2,FALSE))</f>
        <v/>
      </c>
      <c r="Q738" s="255" t="str">
        <f t="shared" si="155"/>
        <v/>
      </c>
      <c r="R738" s="153"/>
      <c r="S738" s="153"/>
      <c r="T738" s="238">
        <f t="shared" si="156"/>
        <v>0</v>
      </c>
      <c r="U738" s="193" t="s">
        <v>44</v>
      </c>
      <c r="V738" s="427"/>
      <c r="W738" s="193" t="str">
        <f t="shared" si="157"/>
        <v/>
      </c>
      <c r="X738" s="264" t="str">
        <f t="shared" si="158"/>
        <v>OK</v>
      </c>
      <c r="Y738" s="193" t="str">
        <f t="shared" si="159"/>
        <v/>
      </c>
      <c r="Z738" s="193" t="str">
        <f t="shared" si="160"/>
        <v/>
      </c>
      <c r="AA738" s="397" t="str">
        <f t="shared" si="161"/>
        <v/>
      </c>
      <c r="AB738" s="257" t="str">
        <f t="shared" si="162"/>
        <v/>
      </c>
      <c r="AC738" s="257" t="str">
        <f t="shared" si="163"/>
        <v/>
      </c>
      <c r="AD738" s="193" t="str">
        <f t="shared" si="164"/>
        <v>CHECK DATES</v>
      </c>
      <c r="AE738" s="257" t="str">
        <f t="shared" si="165"/>
        <v/>
      </c>
      <c r="AF738" s="286">
        <v>0</v>
      </c>
      <c r="AG738" s="257">
        <f t="shared" si="166"/>
        <v>0</v>
      </c>
      <c r="AH738" s="257" t="str">
        <f t="shared" si="167"/>
        <v/>
      </c>
      <c r="AI738" s="257">
        <f t="shared" si="168"/>
        <v>0</v>
      </c>
    </row>
    <row r="739" spans="1:35" x14ac:dyDescent="0.3">
      <c r="A739" s="287">
        <v>727</v>
      </c>
      <c r="B739" s="156"/>
      <c r="C739" s="150"/>
      <c r="D739" s="152"/>
      <c r="E739" s="150"/>
      <c r="F739" s="150"/>
      <c r="G739" s="152"/>
      <c r="H739" s="154"/>
      <c r="I739" s="155"/>
      <c r="J739" s="159"/>
      <c r="K739" s="159"/>
      <c r="L739" s="337"/>
      <c r="M739" s="343" t="str">
        <f>IF(L739="","",LOOKUP(L739,'Work Programme'!$A$8:$A$207,'Work Programme'!$B$8:$B$207))</f>
        <v/>
      </c>
      <c r="N739" s="150"/>
      <c r="O739" s="151"/>
      <c r="P739" s="254" t="str">
        <f>IF(H739="","",VLOOKUP(H739,'Overview - Financial Statement'!$A$46:$B$60,2,FALSE))</f>
        <v/>
      </c>
      <c r="Q739" s="255" t="str">
        <f t="shared" si="155"/>
        <v/>
      </c>
      <c r="R739" s="153"/>
      <c r="S739" s="153"/>
      <c r="T739" s="238">
        <f t="shared" si="156"/>
        <v>0</v>
      </c>
      <c r="U739" s="193" t="s">
        <v>44</v>
      </c>
      <c r="V739" s="427"/>
      <c r="W739" s="193" t="str">
        <f t="shared" si="157"/>
        <v/>
      </c>
      <c r="X739" s="264" t="str">
        <f t="shared" si="158"/>
        <v>OK</v>
      </c>
      <c r="Y739" s="193" t="str">
        <f t="shared" si="159"/>
        <v/>
      </c>
      <c r="Z739" s="193" t="str">
        <f t="shared" si="160"/>
        <v/>
      </c>
      <c r="AA739" s="397" t="str">
        <f t="shared" si="161"/>
        <v/>
      </c>
      <c r="AB739" s="257" t="str">
        <f t="shared" si="162"/>
        <v/>
      </c>
      <c r="AC739" s="257" t="str">
        <f t="shared" si="163"/>
        <v/>
      </c>
      <c r="AD739" s="193" t="str">
        <f t="shared" si="164"/>
        <v>CHECK DATES</v>
      </c>
      <c r="AE739" s="257" t="str">
        <f t="shared" si="165"/>
        <v/>
      </c>
      <c r="AF739" s="286">
        <v>0</v>
      </c>
      <c r="AG739" s="257">
        <f t="shared" si="166"/>
        <v>0</v>
      </c>
      <c r="AH739" s="257" t="str">
        <f t="shared" si="167"/>
        <v/>
      </c>
      <c r="AI739" s="257">
        <f t="shared" si="168"/>
        <v>0</v>
      </c>
    </row>
    <row r="740" spans="1:35" x14ac:dyDescent="0.3">
      <c r="A740" s="287">
        <v>728</v>
      </c>
      <c r="B740" s="156"/>
      <c r="C740" s="150"/>
      <c r="D740" s="152"/>
      <c r="E740" s="150"/>
      <c r="F740" s="150"/>
      <c r="G740" s="152"/>
      <c r="H740" s="154"/>
      <c r="I740" s="155"/>
      <c r="J740" s="159"/>
      <c r="K740" s="159"/>
      <c r="L740" s="337"/>
      <c r="M740" s="343" t="str">
        <f>IF(L740="","",LOOKUP(L740,'Work Programme'!$A$8:$A$207,'Work Programme'!$B$8:$B$207))</f>
        <v/>
      </c>
      <c r="N740" s="150"/>
      <c r="O740" s="151"/>
      <c r="P740" s="254" t="str">
        <f>IF(H740="","",VLOOKUP(H740,'Overview - Financial Statement'!$A$46:$B$60,2,FALSE))</f>
        <v/>
      </c>
      <c r="Q740" s="255" t="str">
        <f t="shared" si="155"/>
        <v/>
      </c>
      <c r="R740" s="153"/>
      <c r="S740" s="153"/>
      <c r="T740" s="238">
        <f t="shared" si="156"/>
        <v>0</v>
      </c>
      <c r="U740" s="193" t="s">
        <v>44</v>
      </c>
      <c r="V740" s="427"/>
      <c r="W740" s="193" t="str">
        <f t="shared" si="157"/>
        <v/>
      </c>
      <c r="X740" s="264" t="str">
        <f t="shared" si="158"/>
        <v>OK</v>
      </c>
      <c r="Y740" s="193" t="str">
        <f t="shared" si="159"/>
        <v/>
      </c>
      <c r="Z740" s="193" t="str">
        <f t="shared" si="160"/>
        <v/>
      </c>
      <c r="AA740" s="397" t="str">
        <f t="shared" si="161"/>
        <v/>
      </c>
      <c r="AB740" s="257" t="str">
        <f t="shared" si="162"/>
        <v/>
      </c>
      <c r="AC740" s="257" t="str">
        <f t="shared" si="163"/>
        <v/>
      </c>
      <c r="AD740" s="193" t="str">
        <f t="shared" si="164"/>
        <v>CHECK DATES</v>
      </c>
      <c r="AE740" s="257" t="str">
        <f t="shared" si="165"/>
        <v/>
      </c>
      <c r="AF740" s="286">
        <v>0</v>
      </c>
      <c r="AG740" s="257">
        <f t="shared" si="166"/>
        <v>0</v>
      </c>
      <c r="AH740" s="257" t="str">
        <f t="shared" si="167"/>
        <v/>
      </c>
      <c r="AI740" s="257">
        <f t="shared" si="168"/>
        <v>0</v>
      </c>
    </row>
    <row r="741" spans="1:35" x14ac:dyDescent="0.3">
      <c r="A741" s="287">
        <v>729</v>
      </c>
      <c r="B741" s="156"/>
      <c r="C741" s="150"/>
      <c r="D741" s="152"/>
      <c r="E741" s="150"/>
      <c r="F741" s="150"/>
      <c r="G741" s="152"/>
      <c r="H741" s="154"/>
      <c r="I741" s="155"/>
      <c r="J741" s="159"/>
      <c r="K741" s="159"/>
      <c r="L741" s="337"/>
      <c r="M741" s="343" t="str">
        <f>IF(L741="","",LOOKUP(L741,'Work Programme'!$A$8:$A$207,'Work Programme'!$B$8:$B$207))</f>
        <v/>
      </c>
      <c r="N741" s="150"/>
      <c r="O741" s="151"/>
      <c r="P741" s="254" t="str">
        <f>IF(H741="","",VLOOKUP(H741,'Overview - Financial Statement'!$A$46:$B$60,2,FALSE))</f>
        <v/>
      </c>
      <c r="Q741" s="255" t="str">
        <f t="shared" si="155"/>
        <v/>
      </c>
      <c r="R741" s="153"/>
      <c r="S741" s="153"/>
      <c r="T741" s="238">
        <f t="shared" si="156"/>
        <v>0</v>
      </c>
      <c r="U741" s="193" t="s">
        <v>44</v>
      </c>
      <c r="V741" s="427"/>
      <c r="W741" s="193" t="str">
        <f t="shared" si="157"/>
        <v/>
      </c>
      <c r="X741" s="264" t="str">
        <f t="shared" si="158"/>
        <v>OK</v>
      </c>
      <c r="Y741" s="193" t="str">
        <f t="shared" si="159"/>
        <v/>
      </c>
      <c r="Z741" s="193" t="str">
        <f t="shared" si="160"/>
        <v/>
      </c>
      <c r="AA741" s="397" t="str">
        <f t="shared" si="161"/>
        <v/>
      </c>
      <c r="AB741" s="257" t="str">
        <f t="shared" si="162"/>
        <v/>
      </c>
      <c r="AC741" s="257" t="str">
        <f t="shared" si="163"/>
        <v/>
      </c>
      <c r="AD741" s="193" t="str">
        <f t="shared" si="164"/>
        <v>CHECK DATES</v>
      </c>
      <c r="AE741" s="257" t="str">
        <f t="shared" si="165"/>
        <v/>
      </c>
      <c r="AF741" s="286">
        <v>0</v>
      </c>
      <c r="AG741" s="257">
        <f t="shared" si="166"/>
        <v>0</v>
      </c>
      <c r="AH741" s="257" t="str">
        <f t="shared" si="167"/>
        <v/>
      </c>
      <c r="AI741" s="257">
        <f t="shared" si="168"/>
        <v>0</v>
      </c>
    </row>
    <row r="742" spans="1:35" x14ac:dyDescent="0.3">
      <c r="A742" s="287">
        <v>730</v>
      </c>
      <c r="B742" s="156"/>
      <c r="C742" s="150"/>
      <c r="D742" s="152"/>
      <c r="E742" s="150"/>
      <c r="F742" s="150"/>
      <c r="G742" s="152"/>
      <c r="H742" s="154"/>
      <c r="I742" s="155"/>
      <c r="J742" s="159"/>
      <c r="K742" s="159"/>
      <c r="L742" s="337"/>
      <c r="M742" s="343" t="str">
        <f>IF(L742="","",LOOKUP(L742,'Work Programme'!$A$8:$A$207,'Work Programme'!$B$8:$B$207))</f>
        <v/>
      </c>
      <c r="N742" s="150"/>
      <c r="O742" s="151"/>
      <c r="P742" s="254" t="str">
        <f>IF(H742="","",VLOOKUP(H742,'Overview - Financial Statement'!$A$46:$B$60,2,FALSE))</f>
        <v/>
      </c>
      <c r="Q742" s="255" t="str">
        <f t="shared" si="155"/>
        <v/>
      </c>
      <c r="R742" s="153"/>
      <c r="S742" s="153"/>
      <c r="T742" s="238">
        <f t="shared" si="156"/>
        <v>0</v>
      </c>
      <c r="U742" s="193" t="s">
        <v>44</v>
      </c>
      <c r="V742" s="427"/>
      <c r="W742" s="193" t="str">
        <f t="shared" si="157"/>
        <v/>
      </c>
      <c r="X742" s="264" t="str">
        <f t="shared" si="158"/>
        <v>OK</v>
      </c>
      <c r="Y742" s="193" t="str">
        <f t="shared" si="159"/>
        <v/>
      </c>
      <c r="Z742" s="193" t="str">
        <f t="shared" si="160"/>
        <v/>
      </c>
      <c r="AA742" s="397" t="str">
        <f t="shared" si="161"/>
        <v/>
      </c>
      <c r="AB742" s="257" t="str">
        <f t="shared" si="162"/>
        <v/>
      </c>
      <c r="AC742" s="257" t="str">
        <f t="shared" si="163"/>
        <v/>
      </c>
      <c r="AD742" s="193" t="str">
        <f t="shared" si="164"/>
        <v>CHECK DATES</v>
      </c>
      <c r="AE742" s="257" t="str">
        <f t="shared" si="165"/>
        <v/>
      </c>
      <c r="AF742" s="286">
        <v>0</v>
      </c>
      <c r="AG742" s="257">
        <f t="shared" si="166"/>
        <v>0</v>
      </c>
      <c r="AH742" s="257" t="str">
        <f t="shared" si="167"/>
        <v/>
      </c>
      <c r="AI742" s="257">
        <f t="shared" si="168"/>
        <v>0</v>
      </c>
    </row>
    <row r="743" spans="1:35" x14ac:dyDescent="0.3">
      <c r="A743" s="287">
        <v>731</v>
      </c>
      <c r="B743" s="156"/>
      <c r="C743" s="150"/>
      <c r="D743" s="152"/>
      <c r="E743" s="150"/>
      <c r="F743" s="150"/>
      <c r="G743" s="152"/>
      <c r="H743" s="154"/>
      <c r="I743" s="155"/>
      <c r="J743" s="159"/>
      <c r="K743" s="159"/>
      <c r="L743" s="337"/>
      <c r="M743" s="343" t="str">
        <f>IF(L743="","",LOOKUP(L743,'Work Programme'!$A$8:$A$207,'Work Programme'!$B$8:$B$207))</f>
        <v/>
      </c>
      <c r="N743" s="150"/>
      <c r="O743" s="151"/>
      <c r="P743" s="254" t="str">
        <f>IF(H743="","",VLOOKUP(H743,'Overview - Financial Statement'!$A$46:$B$60,2,FALSE))</f>
        <v/>
      </c>
      <c r="Q743" s="255" t="str">
        <f t="shared" si="155"/>
        <v/>
      </c>
      <c r="R743" s="153"/>
      <c r="S743" s="153"/>
      <c r="T743" s="238">
        <f t="shared" si="156"/>
        <v>0</v>
      </c>
      <c r="U743" s="193" t="s">
        <v>44</v>
      </c>
      <c r="V743" s="427"/>
      <c r="W743" s="193" t="str">
        <f t="shared" si="157"/>
        <v/>
      </c>
      <c r="X743" s="264" t="str">
        <f t="shared" si="158"/>
        <v>OK</v>
      </c>
      <c r="Y743" s="193" t="str">
        <f t="shared" si="159"/>
        <v/>
      </c>
      <c r="Z743" s="193" t="str">
        <f t="shared" si="160"/>
        <v/>
      </c>
      <c r="AA743" s="397" t="str">
        <f t="shared" si="161"/>
        <v/>
      </c>
      <c r="AB743" s="257" t="str">
        <f t="shared" si="162"/>
        <v/>
      </c>
      <c r="AC743" s="257" t="str">
        <f t="shared" si="163"/>
        <v/>
      </c>
      <c r="AD743" s="193" t="str">
        <f t="shared" si="164"/>
        <v>CHECK DATES</v>
      </c>
      <c r="AE743" s="257" t="str">
        <f t="shared" si="165"/>
        <v/>
      </c>
      <c r="AF743" s="286">
        <v>0</v>
      </c>
      <c r="AG743" s="257">
        <f t="shared" si="166"/>
        <v>0</v>
      </c>
      <c r="AH743" s="257" t="str">
        <f t="shared" si="167"/>
        <v/>
      </c>
      <c r="AI743" s="257">
        <f t="shared" si="168"/>
        <v>0</v>
      </c>
    </row>
    <row r="744" spans="1:35" x14ac:dyDescent="0.3">
      <c r="A744" s="287">
        <v>732</v>
      </c>
      <c r="B744" s="156"/>
      <c r="C744" s="150"/>
      <c r="D744" s="152"/>
      <c r="E744" s="150"/>
      <c r="F744" s="150"/>
      <c r="G744" s="152"/>
      <c r="H744" s="154"/>
      <c r="I744" s="155"/>
      <c r="J744" s="159"/>
      <c r="K744" s="159"/>
      <c r="L744" s="337"/>
      <c r="M744" s="343" t="str">
        <f>IF(L744="","",LOOKUP(L744,'Work Programme'!$A$8:$A$207,'Work Programme'!$B$8:$B$207))</f>
        <v/>
      </c>
      <c r="N744" s="150"/>
      <c r="O744" s="151"/>
      <c r="P744" s="254" t="str">
        <f>IF(H744="","",VLOOKUP(H744,'Overview - Financial Statement'!$A$46:$B$60,2,FALSE))</f>
        <v/>
      </c>
      <c r="Q744" s="255" t="str">
        <f t="shared" si="155"/>
        <v/>
      </c>
      <c r="R744" s="153"/>
      <c r="S744" s="153"/>
      <c r="T744" s="238">
        <f t="shared" si="156"/>
        <v>0</v>
      </c>
      <c r="U744" s="193" t="s">
        <v>44</v>
      </c>
      <c r="V744" s="427"/>
      <c r="W744" s="193" t="str">
        <f t="shared" si="157"/>
        <v/>
      </c>
      <c r="X744" s="264" t="str">
        <f t="shared" si="158"/>
        <v>OK</v>
      </c>
      <c r="Y744" s="193" t="str">
        <f t="shared" si="159"/>
        <v/>
      </c>
      <c r="Z744" s="193" t="str">
        <f t="shared" si="160"/>
        <v/>
      </c>
      <c r="AA744" s="397" t="str">
        <f t="shared" si="161"/>
        <v/>
      </c>
      <c r="AB744" s="257" t="str">
        <f t="shared" si="162"/>
        <v/>
      </c>
      <c r="AC744" s="257" t="str">
        <f t="shared" si="163"/>
        <v/>
      </c>
      <c r="AD744" s="193" t="str">
        <f t="shared" si="164"/>
        <v>CHECK DATES</v>
      </c>
      <c r="AE744" s="257" t="str">
        <f t="shared" si="165"/>
        <v/>
      </c>
      <c r="AF744" s="286">
        <v>0</v>
      </c>
      <c r="AG744" s="257">
        <f t="shared" si="166"/>
        <v>0</v>
      </c>
      <c r="AH744" s="257" t="str">
        <f t="shared" si="167"/>
        <v/>
      </c>
      <c r="AI744" s="257">
        <f t="shared" si="168"/>
        <v>0</v>
      </c>
    </row>
    <row r="745" spans="1:35" x14ac:dyDescent="0.3">
      <c r="A745" s="287">
        <v>733</v>
      </c>
      <c r="B745" s="156"/>
      <c r="C745" s="150"/>
      <c r="D745" s="152"/>
      <c r="E745" s="150"/>
      <c r="F745" s="150"/>
      <c r="G745" s="152"/>
      <c r="H745" s="154"/>
      <c r="I745" s="155"/>
      <c r="J745" s="159"/>
      <c r="K745" s="159"/>
      <c r="L745" s="337"/>
      <c r="M745" s="343" t="str">
        <f>IF(L745="","",LOOKUP(L745,'Work Programme'!$A$8:$A$207,'Work Programme'!$B$8:$B$207))</f>
        <v/>
      </c>
      <c r="N745" s="150"/>
      <c r="O745" s="151"/>
      <c r="P745" s="254" t="str">
        <f>IF(H745="","",VLOOKUP(H745,'Overview - Financial Statement'!$A$46:$B$60,2,FALSE))</f>
        <v/>
      </c>
      <c r="Q745" s="255" t="str">
        <f t="shared" si="155"/>
        <v/>
      </c>
      <c r="R745" s="153"/>
      <c r="S745" s="153"/>
      <c r="T745" s="238">
        <f t="shared" si="156"/>
        <v>0</v>
      </c>
      <c r="U745" s="193" t="s">
        <v>44</v>
      </c>
      <c r="V745" s="427"/>
      <c r="W745" s="193" t="str">
        <f t="shared" si="157"/>
        <v/>
      </c>
      <c r="X745" s="264" t="str">
        <f t="shared" si="158"/>
        <v>OK</v>
      </c>
      <c r="Y745" s="193" t="str">
        <f t="shared" si="159"/>
        <v/>
      </c>
      <c r="Z745" s="193" t="str">
        <f t="shared" si="160"/>
        <v/>
      </c>
      <c r="AA745" s="397" t="str">
        <f t="shared" si="161"/>
        <v/>
      </c>
      <c r="AB745" s="257" t="str">
        <f t="shared" si="162"/>
        <v/>
      </c>
      <c r="AC745" s="257" t="str">
        <f t="shared" si="163"/>
        <v/>
      </c>
      <c r="AD745" s="193" t="str">
        <f t="shared" si="164"/>
        <v>CHECK DATES</v>
      </c>
      <c r="AE745" s="257" t="str">
        <f t="shared" si="165"/>
        <v/>
      </c>
      <c r="AF745" s="286">
        <v>0</v>
      </c>
      <c r="AG745" s="257">
        <f t="shared" si="166"/>
        <v>0</v>
      </c>
      <c r="AH745" s="257" t="str">
        <f t="shared" si="167"/>
        <v/>
      </c>
      <c r="AI745" s="257">
        <f t="shared" si="168"/>
        <v>0</v>
      </c>
    </row>
    <row r="746" spans="1:35" x14ac:dyDescent="0.3">
      <c r="A746" s="287">
        <v>734</v>
      </c>
      <c r="B746" s="156"/>
      <c r="C746" s="150"/>
      <c r="D746" s="152"/>
      <c r="E746" s="150"/>
      <c r="F746" s="150"/>
      <c r="G746" s="152"/>
      <c r="H746" s="154"/>
      <c r="I746" s="155"/>
      <c r="J746" s="159"/>
      <c r="K746" s="159"/>
      <c r="L746" s="337"/>
      <c r="M746" s="343" t="str">
        <f>IF(L746="","",LOOKUP(L746,'Work Programme'!$A$8:$A$207,'Work Programme'!$B$8:$B$207))</f>
        <v/>
      </c>
      <c r="N746" s="150"/>
      <c r="O746" s="151"/>
      <c r="P746" s="254" t="str">
        <f>IF(H746="","",VLOOKUP(H746,'Overview - Financial Statement'!$A$46:$B$60,2,FALSE))</f>
        <v/>
      </c>
      <c r="Q746" s="255" t="str">
        <f t="shared" si="155"/>
        <v/>
      </c>
      <c r="R746" s="153"/>
      <c r="S746" s="153"/>
      <c r="T746" s="238">
        <f t="shared" si="156"/>
        <v>0</v>
      </c>
      <c r="U746" s="193" t="s">
        <v>44</v>
      </c>
      <c r="V746" s="427"/>
      <c r="W746" s="193" t="str">
        <f t="shared" si="157"/>
        <v/>
      </c>
      <c r="X746" s="264" t="str">
        <f t="shared" si="158"/>
        <v>OK</v>
      </c>
      <c r="Y746" s="193" t="str">
        <f t="shared" si="159"/>
        <v/>
      </c>
      <c r="Z746" s="193" t="str">
        <f t="shared" si="160"/>
        <v/>
      </c>
      <c r="AA746" s="397" t="str">
        <f t="shared" si="161"/>
        <v/>
      </c>
      <c r="AB746" s="257" t="str">
        <f t="shared" si="162"/>
        <v/>
      </c>
      <c r="AC746" s="257" t="str">
        <f t="shared" si="163"/>
        <v/>
      </c>
      <c r="AD746" s="193" t="str">
        <f t="shared" si="164"/>
        <v>CHECK DATES</v>
      </c>
      <c r="AE746" s="257" t="str">
        <f t="shared" si="165"/>
        <v/>
      </c>
      <c r="AF746" s="286">
        <v>0</v>
      </c>
      <c r="AG746" s="257">
        <f t="shared" si="166"/>
        <v>0</v>
      </c>
      <c r="AH746" s="257" t="str">
        <f t="shared" si="167"/>
        <v/>
      </c>
      <c r="AI746" s="257">
        <f t="shared" si="168"/>
        <v>0</v>
      </c>
    </row>
    <row r="747" spans="1:35" x14ac:dyDescent="0.3">
      <c r="A747" s="287">
        <v>735</v>
      </c>
      <c r="B747" s="156"/>
      <c r="C747" s="150"/>
      <c r="D747" s="152"/>
      <c r="E747" s="150"/>
      <c r="F747" s="150"/>
      <c r="G747" s="152"/>
      <c r="H747" s="154"/>
      <c r="I747" s="155"/>
      <c r="J747" s="159"/>
      <c r="K747" s="159"/>
      <c r="L747" s="337"/>
      <c r="M747" s="343" t="str">
        <f>IF(L747="","",LOOKUP(L747,'Work Programme'!$A$8:$A$207,'Work Programme'!$B$8:$B$207))</f>
        <v/>
      </c>
      <c r="N747" s="150"/>
      <c r="O747" s="151"/>
      <c r="P747" s="254" t="str">
        <f>IF(H747="","",VLOOKUP(H747,'Overview - Financial Statement'!$A$46:$B$60,2,FALSE))</f>
        <v/>
      </c>
      <c r="Q747" s="255" t="str">
        <f t="shared" si="155"/>
        <v/>
      </c>
      <c r="R747" s="153"/>
      <c r="S747" s="153"/>
      <c r="T747" s="238">
        <f t="shared" si="156"/>
        <v>0</v>
      </c>
      <c r="U747" s="193" t="s">
        <v>44</v>
      </c>
      <c r="V747" s="427"/>
      <c r="W747" s="193" t="str">
        <f t="shared" si="157"/>
        <v/>
      </c>
      <c r="X747" s="264" t="str">
        <f t="shared" si="158"/>
        <v>OK</v>
      </c>
      <c r="Y747" s="193" t="str">
        <f t="shared" si="159"/>
        <v/>
      </c>
      <c r="Z747" s="193" t="str">
        <f t="shared" si="160"/>
        <v/>
      </c>
      <c r="AA747" s="397" t="str">
        <f t="shared" si="161"/>
        <v/>
      </c>
      <c r="AB747" s="257" t="str">
        <f t="shared" si="162"/>
        <v/>
      </c>
      <c r="AC747" s="257" t="str">
        <f t="shared" si="163"/>
        <v/>
      </c>
      <c r="AD747" s="193" t="str">
        <f t="shared" si="164"/>
        <v>CHECK DATES</v>
      </c>
      <c r="AE747" s="257" t="str">
        <f t="shared" si="165"/>
        <v/>
      </c>
      <c r="AF747" s="286">
        <v>0</v>
      </c>
      <c r="AG747" s="257">
        <f t="shared" si="166"/>
        <v>0</v>
      </c>
      <c r="AH747" s="257" t="str">
        <f t="shared" si="167"/>
        <v/>
      </c>
      <c r="AI747" s="257">
        <f t="shared" si="168"/>
        <v>0</v>
      </c>
    </row>
    <row r="748" spans="1:35" x14ac:dyDescent="0.3">
      <c r="A748" s="287">
        <v>736</v>
      </c>
      <c r="B748" s="156"/>
      <c r="C748" s="150"/>
      <c r="D748" s="152"/>
      <c r="E748" s="150"/>
      <c r="F748" s="150"/>
      <c r="G748" s="152"/>
      <c r="H748" s="154"/>
      <c r="I748" s="155"/>
      <c r="J748" s="159"/>
      <c r="K748" s="159"/>
      <c r="L748" s="337"/>
      <c r="M748" s="343" t="str">
        <f>IF(L748="","",LOOKUP(L748,'Work Programme'!$A$8:$A$207,'Work Programme'!$B$8:$B$207))</f>
        <v/>
      </c>
      <c r="N748" s="150"/>
      <c r="O748" s="151"/>
      <c r="P748" s="254" t="str">
        <f>IF(H748="","",VLOOKUP(H748,'Overview - Financial Statement'!$A$46:$B$60,2,FALSE))</f>
        <v/>
      </c>
      <c r="Q748" s="255" t="str">
        <f t="shared" si="155"/>
        <v/>
      </c>
      <c r="R748" s="153"/>
      <c r="S748" s="153"/>
      <c r="T748" s="238">
        <f t="shared" si="156"/>
        <v>0</v>
      </c>
      <c r="U748" s="193" t="s">
        <v>44</v>
      </c>
      <c r="V748" s="427"/>
      <c r="W748" s="193" t="str">
        <f t="shared" si="157"/>
        <v/>
      </c>
      <c r="X748" s="264" t="str">
        <f t="shared" si="158"/>
        <v>OK</v>
      </c>
      <c r="Y748" s="193" t="str">
        <f t="shared" si="159"/>
        <v/>
      </c>
      <c r="Z748" s="193" t="str">
        <f t="shared" si="160"/>
        <v/>
      </c>
      <c r="AA748" s="397" t="str">
        <f t="shared" si="161"/>
        <v/>
      </c>
      <c r="AB748" s="257" t="str">
        <f t="shared" si="162"/>
        <v/>
      </c>
      <c r="AC748" s="257" t="str">
        <f t="shared" si="163"/>
        <v/>
      </c>
      <c r="AD748" s="193" t="str">
        <f t="shared" si="164"/>
        <v>CHECK DATES</v>
      </c>
      <c r="AE748" s="257" t="str">
        <f t="shared" si="165"/>
        <v/>
      </c>
      <c r="AF748" s="286">
        <v>0</v>
      </c>
      <c r="AG748" s="257">
        <f t="shared" si="166"/>
        <v>0</v>
      </c>
      <c r="AH748" s="257" t="str">
        <f t="shared" si="167"/>
        <v/>
      </c>
      <c r="AI748" s="257">
        <f t="shared" si="168"/>
        <v>0</v>
      </c>
    </row>
    <row r="749" spans="1:35" x14ac:dyDescent="0.3">
      <c r="A749" s="287">
        <v>737</v>
      </c>
      <c r="B749" s="156"/>
      <c r="C749" s="150"/>
      <c r="D749" s="152"/>
      <c r="E749" s="150"/>
      <c r="F749" s="150"/>
      <c r="G749" s="152"/>
      <c r="H749" s="154"/>
      <c r="I749" s="155"/>
      <c r="J749" s="159"/>
      <c r="K749" s="159"/>
      <c r="L749" s="337"/>
      <c r="M749" s="343" t="str">
        <f>IF(L749="","",LOOKUP(L749,'Work Programme'!$A$8:$A$207,'Work Programme'!$B$8:$B$207))</f>
        <v/>
      </c>
      <c r="N749" s="150"/>
      <c r="O749" s="151"/>
      <c r="P749" s="254" t="str">
        <f>IF(H749="","",VLOOKUP(H749,'Overview - Financial Statement'!$A$46:$B$60,2,FALSE))</f>
        <v/>
      </c>
      <c r="Q749" s="255" t="str">
        <f t="shared" si="155"/>
        <v/>
      </c>
      <c r="R749" s="153"/>
      <c r="S749" s="153"/>
      <c r="T749" s="238">
        <f t="shared" si="156"/>
        <v>0</v>
      </c>
      <c r="U749" s="193" t="s">
        <v>44</v>
      </c>
      <c r="V749" s="427"/>
      <c r="W749" s="193" t="str">
        <f t="shared" si="157"/>
        <v/>
      </c>
      <c r="X749" s="264" t="str">
        <f t="shared" si="158"/>
        <v>OK</v>
      </c>
      <c r="Y749" s="193" t="str">
        <f t="shared" si="159"/>
        <v/>
      </c>
      <c r="Z749" s="193" t="str">
        <f t="shared" si="160"/>
        <v/>
      </c>
      <c r="AA749" s="397" t="str">
        <f t="shared" si="161"/>
        <v/>
      </c>
      <c r="AB749" s="257" t="str">
        <f t="shared" si="162"/>
        <v/>
      </c>
      <c r="AC749" s="257" t="str">
        <f t="shared" si="163"/>
        <v/>
      </c>
      <c r="AD749" s="193" t="str">
        <f t="shared" si="164"/>
        <v>CHECK DATES</v>
      </c>
      <c r="AE749" s="257" t="str">
        <f t="shared" si="165"/>
        <v/>
      </c>
      <c r="AF749" s="286">
        <v>0</v>
      </c>
      <c r="AG749" s="257">
        <f t="shared" si="166"/>
        <v>0</v>
      </c>
      <c r="AH749" s="257" t="str">
        <f t="shared" si="167"/>
        <v/>
      </c>
      <c r="AI749" s="257">
        <f t="shared" si="168"/>
        <v>0</v>
      </c>
    </row>
    <row r="750" spans="1:35" x14ac:dyDescent="0.3">
      <c r="A750" s="287">
        <v>738</v>
      </c>
      <c r="B750" s="156"/>
      <c r="C750" s="150"/>
      <c r="D750" s="152"/>
      <c r="E750" s="150"/>
      <c r="F750" s="150"/>
      <c r="G750" s="152"/>
      <c r="H750" s="154"/>
      <c r="I750" s="155"/>
      <c r="J750" s="159"/>
      <c r="K750" s="159"/>
      <c r="L750" s="337"/>
      <c r="M750" s="343" t="str">
        <f>IF(L750="","",LOOKUP(L750,'Work Programme'!$A$8:$A$207,'Work Programme'!$B$8:$B$207))</f>
        <v/>
      </c>
      <c r="N750" s="150"/>
      <c r="O750" s="151"/>
      <c r="P750" s="254" t="str">
        <f>IF(H750="","",VLOOKUP(H750,'Overview - Financial Statement'!$A$46:$B$60,2,FALSE))</f>
        <v/>
      </c>
      <c r="Q750" s="255" t="str">
        <f t="shared" si="155"/>
        <v/>
      </c>
      <c r="R750" s="153"/>
      <c r="S750" s="153"/>
      <c r="T750" s="238">
        <f t="shared" si="156"/>
        <v>0</v>
      </c>
      <c r="U750" s="193" t="s">
        <v>44</v>
      </c>
      <c r="V750" s="427"/>
      <c r="W750" s="193" t="str">
        <f t="shared" si="157"/>
        <v/>
      </c>
      <c r="X750" s="264" t="str">
        <f t="shared" si="158"/>
        <v>OK</v>
      </c>
      <c r="Y750" s="193" t="str">
        <f t="shared" si="159"/>
        <v/>
      </c>
      <c r="Z750" s="193" t="str">
        <f t="shared" si="160"/>
        <v/>
      </c>
      <c r="AA750" s="397" t="str">
        <f t="shared" si="161"/>
        <v/>
      </c>
      <c r="AB750" s="257" t="str">
        <f t="shared" si="162"/>
        <v/>
      </c>
      <c r="AC750" s="257" t="str">
        <f t="shared" si="163"/>
        <v/>
      </c>
      <c r="AD750" s="193" t="str">
        <f t="shared" si="164"/>
        <v>CHECK DATES</v>
      </c>
      <c r="AE750" s="257" t="str">
        <f t="shared" si="165"/>
        <v/>
      </c>
      <c r="AF750" s="286">
        <v>0</v>
      </c>
      <c r="AG750" s="257">
        <f t="shared" si="166"/>
        <v>0</v>
      </c>
      <c r="AH750" s="257" t="str">
        <f t="shared" si="167"/>
        <v/>
      </c>
      <c r="AI750" s="257">
        <f t="shared" si="168"/>
        <v>0</v>
      </c>
    </row>
    <row r="751" spans="1:35" x14ac:dyDescent="0.3">
      <c r="A751" s="287">
        <v>739</v>
      </c>
      <c r="B751" s="156"/>
      <c r="C751" s="150"/>
      <c r="D751" s="152"/>
      <c r="E751" s="150"/>
      <c r="F751" s="150"/>
      <c r="G751" s="152"/>
      <c r="H751" s="154"/>
      <c r="I751" s="155"/>
      <c r="J751" s="159"/>
      <c r="K751" s="159"/>
      <c r="L751" s="337"/>
      <c r="M751" s="343" t="str">
        <f>IF(L751="","",LOOKUP(L751,'Work Programme'!$A$8:$A$207,'Work Programme'!$B$8:$B$207))</f>
        <v/>
      </c>
      <c r="N751" s="150"/>
      <c r="O751" s="151"/>
      <c r="P751" s="254" t="str">
        <f>IF(H751="","",VLOOKUP(H751,'Overview - Financial Statement'!$A$46:$B$60,2,FALSE))</f>
        <v/>
      </c>
      <c r="Q751" s="255" t="str">
        <f t="shared" si="155"/>
        <v/>
      </c>
      <c r="R751" s="153"/>
      <c r="S751" s="153"/>
      <c r="T751" s="238">
        <f t="shared" si="156"/>
        <v>0</v>
      </c>
      <c r="U751" s="193" t="s">
        <v>44</v>
      </c>
      <c r="V751" s="427"/>
      <c r="W751" s="193" t="str">
        <f t="shared" si="157"/>
        <v/>
      </c>
      <c r="X751" s="264" t="str">
        <f t="shared" si="158"/>
        <v>OK</v>
      </c>
      <c r="Y751" s="193" t="str">
        <f t="shared" si="159"/>
        <v/>
      </c>
      <c r="Z751" s="193" t="str">
        <f t="shared" si="160"/>
        <v/>
      </c>
      <c r="AA751" s="397" t="str">
        <f t="shared" si="161"/>
        <v/>
      </c>
      <c r="AB751" s="257" t="str">
        <f t="shared" si="162"/>
        <v/>
      </c>
      <c r="AC751" s="257" t="str">
        <f t="shared" si="163"/>
        <v/>
      </c>
      <c r="AD751" s="193" t="str">
        <f t="shared" si="164"/>
        <v>CHECK DATES</v>
      </c>
      <c r="AE751" s="257" t="str">
        <f t="shared" si="165"/>
        <v/>
      </c>
      <c r="AF751" s="286">
        <v>0</v>
      </c>
      <c r="AG751" s="257">
        <f t="shared" si="166"/>
        <v>0</v>
      </c>
      <c r="AH751" s="257" t="str">
        <f t="shared" si="167"/>
        <v/>
      </c>
      <c r="AI751" s="257">
        <f t="shared" si="168"/>
        <v>0</v>
      </c>
    </row>
    <row r="752" spans="1:35" x14ac:dyDescent="0.3">
      <c r="A752" s="287">
        <v>740</v>
      </c>
      <c r="B752" s="156"/>
      <c r="C752" s="150"/>
      <c r="D752" s="152"/>
      <c r="E752" s="150"/>
      <c r="F752" s="150"/>
      <c r="G752" s="152"/>
      <c r="H752" s="154"/>
      <c r="I752" s="155"/>
      <c r="J752" s="159"/>
      <c r="K752" s="159"/>
      <c r="L752" s="337"/>
      <c r="M752" s="343" t="str">
        <f>IF(L752="","",LOOKUP(L752,'Work Programme'!$A$8:$A$207,'Work Programme'!$B$8:$B$207))</f>
        <v/>
      </c>
      <c r="N752" s="150"/>
      <c r="O752" s="151"/>
      <c r="P752" s="254" t="str">
        <f>IF(H752="","",VLOOKUP(H752,'Overview - Financial Statement'!$A$46:$B$60,2,FALSE))</f>
        <v/>
      </c>
      <c r="Q752" s="255" t="str">
        <f t="shared" si="155"/>
        <v/>
      </c>
      <c r="R752" s="153"/>
      <c r="S752" s="153"/>
      <c r="T752" s="238">
        <f t="shared" si="156"/>
        <v>0</v>
      </c>
      <c r="U752" s="193" t="s">
        <v>44</v>
      </c>
      <c r="V752" s="427"/>
      <c r="W752" s="193" t="str">
        <f t="shared" si="157"/>
        <v/>
      </c>
      <c r="X752" s="264" t="str">
        <f t="shared" si="158"/>
        <v>OK</v>
      </c>
      <c r="Y752" s="193" t="str">
        <f t="shared" si="159"/>
        <v/>
      </c>
      <c r="Z752" s="193" t="str">
        <f t="shared" si="160"/>
        <v/>
      </c>
      <c r="AA752" s="397" t="str">
        <f t="shared" si="161"/>
        <v/>
      </c>
      <c r="AB752" s="257" t="str">
        <f t="shared" si="162"/>
        <v/>
      </c>
      <c r="AC752" s="257" t="str">
        <f t="shared" si="163"/>
        <v/>
      </c>
      <c r="AD752" s="193" t="str">
        <f t="shared" si="164"/>
        <v>CHECK DATES</v>
      </c>
      <c r="AE752" s="257" t="str">
        <f t="shared" si="165"/>
        <v/>
      </c>
      <c r="AF752" s="286">
        <v>0</v>
      </c>
      <c r="AG752" s="257">
        <f t="shared" si="166"/>
        <v>0</v>
      </c>
      <c r="AH752" s="257" t="str">
        <f t="shared" si="167"/>
        <v/>
      </c>
      <c r="AI752" s="257">
        <f t="shared" si="168"/>
        <v>0</v>
      </c>
    </row>
    <row r="753" spans="1:35" x14ac:dyDescent="0.3">
      <c r="A753" s="287">
        <v>741</v>
      </c>
      <c r="B753" s="156"/>
      <c r="C753" s="150"/>
      <c r="D753" s="152"/>
      <c r="E753" s="150"/>
      <c r="F753" s="150"/>
      <c r="G753" s="152"/>
      <c r="H753" s="154"/>
      <c r="I753" s="155"/>
      <c r="J753" s="159"/>
      <c r="K753" s="159"/>
      <c r="L753" s="337"/>
      <c r="M753" s="343" t="str">
        <f>IF(L753="","",LOOKUP(L753,'Work Programme'!$A$8:$A$207,'Work Programme'!$B$8:$B$207))</f>
        <v/>
      </c>
      <c r="N753" s="150"/>
      <c r="O753" s="151"/>
      <c r="P753" s="254" t="str">
        <f>IF(H753="","",VLOOKUP(H753,'Overview - Financial Statement'!$A$46:$B$60,2,FALSE))</f>
        <v/>
      </c>
      <c r="Q753" s="255" t="str">
        <f t="shared" si="155"/>
        <v/>
      </c>
      <c r="R753" s="153"/>
      <c r="S753" s="153"/>
      <c r="T753" s="238">
        <f t="shared" si="156"/>
        <v>0</v>
      </c>
      <c r="U753" s="193" t="s">
        <v>44</v>
      </c>
      <c r="V753" s="427"/>
      <c r="W753" s="193" t="str">
        <f t="shared" si="157"/>
        <v/>
      </c>
      <c r="X753" s="264" t="str">
        <f t="shared" si="158"/>
        <v>OK</v>
      </c>
      <c r="Y753" s="193" t="str">
        <f t="shared" si="159"/>
        <v/>
      </c>
      <c r="Z753" s="193" t="str">
        <f t="shared" si="160"/>
        <v/>
      </c>
      <c r="AA753" s="397" t="str">
        <f t="shared" si="161"/>
        <v/>
      </c>
      <c r="AB753" s="257" t="str">
        <f t="shared" si="162"/>
        <v/>
      </c>
      <c r="AC753" s="257" t="str">
        <f t="shared" si="163"/>
        <v/>
      </c>
      <c r="AD753" s="193" t="str">
        <f t="shared" si="164"/>
        <v>CHECK DATES</v>
      </c>
      <c r="AE753" s="257" t="str">
        <f t="shared" si="165"/>
        <v/>
      </c>
      <c r="AF753" s="286">
        <v>0</v>
      </c>
      <c r="AG753" s="257">
        <f t="shared" si="166"/>
        <v>0</v>
      </c>
      <c r="AH753" s="257" t="str">
        <f t="shared" si="167"/>
        <v/>
      </c>
      <c r="AI753" s="257">
        <f t="shared" si="168"/>
        <v>0</v>
      </c>
    </row>
    <row r="754" spans="1:35" x14ac:dyDescent="0.3">
      <c r="A754" s="287">
        <v>742</v>
      </c>
      <c r="B754" s="156"/>
      <c r="C754" s="150"/>
      <c r="D754" s="152"/>
      <c r="E754" s="150"/>
      <c r="F754" s="150"/>
      <c r="G754" s="152"/>
      <c r="H754" s="154"/>
      <c r="I754" s="155"/>
      <c r="J754" s="159"/>
      <c r="K754" s="159"/>
      <c r="L754" s="337"/>
      <c r="M754" s="343" t="str">
        <f>IF(L754="","",LOOKUP(L754,'Work Programme'!$A$8:$A$207,'Work Programme'!$B$8:$B$207))</f>
        <v/>
      </c>
      <c r="N754" s="150"/>
      <c r="O754" s="151"/>
      <c r="P754" s="254" t="str">
        <f>IF(H754="","",VLOOKUP(H754,'Overview - Financial Statement'!$A$46:$B$60,2,FALSE))</f>
        <v/>
      </c>
      <c r="Q754" s="255" t="str">
        <f t="shared" si="155"/>
        <v/>
      </c>
      <c r="R754" s="153"/>
      <c r="S754" s="153"/>
      <c r="T754" s="238">
        <f t="shared" si="156"/>
        <v>0</v>
      </c>
      <c r="U754" s="193" t="s">
        <v>44</v>
      </c>
      <c r="V754" s="427"/>
      <c r="W754" s="193" t="str">
        <f t="shared" si="157"/>
        <v/>
      </c>
      <c r="X754" s="264" t="str">
        <f t="shared" si="158"/>
        <v>OK</v>
      </c>
      <c r="Y754" s="193" t="str">
        <f t="shared" si="159"/>
        <v/>
      </c>
      <c r="Z754" s="193" t="str">
        <f t="shared" si="160"/>
        <v/>
      </c>
      <c r="AA754" s="397" t="str">
        <f t="shared" si="161"/>
        <v/>
      </c>
      <c r="AB754" s="257" t="str">
        <f t="shared" si="162"/>
        <v/>
      </c>
      <c r="AC754" s="257" t="str">
        <f t="shared" si="163"/>
        <v/>
      </c>
      <c r="AD754" s="193" t="str">
        <f t="shared" si="164"/>
        <v>CHECK DATES</v>
      </c>
      <c r="AE754" s="257" t="str">
        <f t="shared" si="165"/>
        <v/>
      </c>
      <c r="AF754" s="286">
        <v>0</v>
      </c>
      <c r="AG754" s="257">
        <f t="shared" si="166"/>
        <v>0</v>
      </c>
      <c r="AH754" s="257" t="str">
        <f t="shared" si="167"/>
        <v/>
      </c>
      <c r="AI754" s="257">
        <f t="shared" si="168"/>
        <v>0</v>
      </c>
    </row>
    <row r="755" spans="1:35" x14ac:dyDescent="0.3">
      <c r="A755" s="287">
        <v>743</v>
      </c>
      <c r="B755" s="156"/>
      <c r="C755" s="150"/>
      <c r="D755" s="152"/>
      <c r="E755" s="150"/>
      <c r="F755" s="150"/>
      <c r="G755" s="152"/>
      <c r="H755" s="154"/>
      <c r="I755" s="155"/>
      <c r="J755" s="159"/>
      <c r="K755" s="159"/>
      <c r="L755" s="337"/>
      <c r="M755" s="343" t="str">
        <f>IF(L755="","",LOOKUP(L755,'Work Programme'!$A$8:$A$207,'Work Programme'!$B$8:$B$207))</f>
        <v/>
      </c>
      <c r="N755" s="150"/>
      <c r="O755" s="151"/>
      <c r="P755" s="254" t="str">
        <f>IF(H755="","",VLOOKUP(H755,'Overview - Financial Statement'!$A$46:$B$60,2,FALSE))</f>
        <v/>
      </c>
      <c r="Q755" s="255" t="str">
        <f t="shared" si="155"/>
        <v/>
      </c>
      <c r="R755" s="153"/>
      <c r="S755" s="153"/>
      <c r="T755" s="238">
        <f t="shared" si="156"/>
        <v>0</v>
      </c>
      <c r="U755" s="193" t="s">
        <v>44</v>
      </c>
      <c r="V755" s="427"/>
      <c r="W755" s="193" t="str">
        <f t="shared" si="157"/>
        <v/>
      </c>
      <c r="X755" s="264" t="str">
        <f t="shared" si="158"/>
        <v>OK</v>
      </c>
      <c r="Y755" s="193" t="str">
        <f t="shared" si="159"/>
        <v/>
      </c>
      <c r="Z755" s="193" t="str">
        <f t="shared" si="160"/>
        <v/>
      </c>
      <c r="AA755" s="397" t="str">
        <f t="shared" si="161"/>
        <v/>
      </c>
      <c r="AB755" s="257" t="str">
        <f t="shared" si="162"/>
        <v/>
      </c>
      <c r="AC755" s="257" t="str">
        <f t="shared" si="163"/>
        <v/>
      </c>
      <c r="AD755" s="193" t="str">
        <f t="shared" si="164"/>
        <v>CHECK DATES</v>
      </c>
      <c r="AE755" s="257" t="str">
        <f t="shared" si="165"/>
        <v/>
      </c>
      <c r="AF755" s="286">
        <v>0</v>
      </c>
      <c r="AG755" s="257">
        <f t="shared" si="166"/>
        <v>0</v>
      </c>
      <c r="AH755" s="257" t="str">
        <f t="shared" si="167"/>
        <v/>
      </c>
      <c r="AI755" s="257">
        <f t="shared" si="168"/>
        <v>0</v>
      </c>
    </row>
    <row r="756" spans="1:35" x14ac:dyDescent="0.3">
      <c r="A756" s="287">
        <v>744</v>
      </c>
      <c r="B756" s="156"/>
      <c r="C756" s="150"/>
      <c r="D756" s="152"/>
      <c r="E756" s="150"/>
      <c r="F756" s="150"/>
      <c r="G756" s="152"/>
      <c r="H756" s="154"/>
      <c r="I756" s="155"/>
      <c r="J756" s="159"/>
      <c r="K756" s="159"/>
      <c r="L756" s="337"/>
      <c r="M756" s="343" t="str">
        <f>IF(L756="","",LOOKUP(L756,'Work Programme'!$A$8:$A$207,'Work Programme'!$B$8:$B$207))</f>
        <v/>
      </c>
      <c r="N756" s="150"/>
      <c r="O756" s="151"/>
      <c r="P756" s="254" t="str">
        <f>IF(H756="","",VLOOKUP(H756,'Overview - Financial Statement'!$A$46:$B$60,2,FALSE))</f>
        <v/>
      </c>
      <c r="Q756" s="255" t="str">
        <f t="shared" si="155"/>
        <v/>
      </c>
      <c r="R756" s="153"/>
      <c r="S756" s="153"/>
      <c r="T756" s="238">
        <f t="shared" si="156"/>
        <v>0</v>
      </c>
      <c r="U756" s="193" t="s">
        <v>44</v>
      </c>
      <c r="V756" s="427"/>
      <c r="W756" s="193" t="str">
        <f t="shared" si="157"/>
        <v/>
      </c>
      <c r="X756" s="264" t="str">
        <f t="shared" si="158"/>
        <v>OK</v>
      </c>
      <c r="Y756" s="193" t="str">
        <f t="shared" si="159"/>
        <v/>
      </c>
      <c r="Z756" s="193" t="str">
        <f t="shared" si="160"/>
        <v/>
      </c>
      <c r="AA756" s="397" t="str">
        <f t="shared" si="161"/>
        <v/>
      </c>
      <c r="AB756" s="257" t="str">
        <f t="shared" si="162"/>
        <v/>
      </c>
      <c r="AC756" s="257" t="str">
        <f t="shared" si="163"/>
        <v/>
      </c>
      <c r="AD756" s="193" t="str">
        <f t="shared" si="164"/>
        <v>CHECK DATES</v>
      </c>
      <c r="AE756" s="257" t="str">
        <f t="shared" si="165"/>
        <v/>
      </c>
      <c r="AF756" s="286">
        <v>0</v>
      </c>
      <c r="AG756" s="257">
        <f t="shared" si="166"/>
        <v>0</v>
      </c>
      <c r="AH756" s="257" t="str">
        <f t="shared" si="167"/>
        <v/>
      </c>
      <c r="AI756" s="257">
        <f t="shared" si="168"/>
        <v>0</v>
      </c>
    </row>
    <row r="757" spans="1:35" x14ac:dyDescent="0.3">
      <c r="A757" s="287">
        <v>745</v>
      </c>
      <c r="B757" s="156"/>
      <c r="C757" s="150"/>
      <c r="D757" s="152"/>
      <c r="E757" s="150"/>
      <c r="F757" s="150"/>
      <c r="G757" s="152"/>
      <c r="H757" s="154"/>
      <c r="I757" s="155"/>
      <c r="J757" s="159"/>
      <c r="K757" s="159"/>
      <c r="L757" s="337"/>
      <c r="M757" s="343" t="str">
        <f>IF(L757="","",LOOKUP(L757,'Work Programme'!$A$8:$A$207,'Work Programme'!$B$8:$B$207))</f>
        <v/>
      </c>
      <c r="N757" s="150"/>
      <c r="O757" s="151"/>
      <c r="P757" s="254" t="str">
        <f>IF(H757="","",VLOOKUP(H757,'Overview - Financial Statement'!$A$46:$B$60,2,FALSE))</f>
        <v/>
      </c>
      <c r="Q757" s="255" t="str">
        <f t="shared" si="155"/>
        <v/>
      </c>
      <c r="R757" s="153"/>
      <c r="S757" s="153"/>
      <c r="T757" s="238">
        <f t="shared" si="156"/>
        <v>0</v>
      </c>
      <c r="U757" s="193" t="s">
        <v>44</v>
      </c>
      <c r="V757" s="427"/>
      <c r="W757" s="193" t="str">
        <f t="shared" si="157"/>
        <v/>
      </c>
      <c r="X757" s="264" t="str">
        <f t="shared" si="158"/>
        <v>OK</v>
      </c>
      <c r="Y757" s="193" t="str">
        <f t="shared" si="159"/>
        <v/>
      </c>
      <c r="Z757" s="193" t="str">
        <f t="shared" si="160"/>
        <v/>
      </c>
      <c r="AA757" s="397" t="str">
        <f t="shared" si="161"/>
        <v/>
      </c>
      <c r="AB757" s="257" t="str">
        <f t="shared" si="162"/>
        <v/>
      </c>
      <c r="AC757" s="257" t="str">
        <f t="shared" si="163"/>
        <v/>
      </c>
      <c r="AD757" s="193" t="str">
        <f t="shared" si="164"/>
        <v>CHECK DATES</v>
      </c>
      <c r="AE757" s="257" t="str">
        <f t="shared" si="165"/>
        <v/>
      </c>
      <c r="AF757" s="286">
        <v>0</v>
      </c>
      <c r="AG757" s="257">
        <f t="shared" si="166"/>
        <v>0</v>
      </c>
      <c r="AH757" s="257" t="str">
        <f t="shared" si="167"/>
        <v/>
      </c>
      <c r="AI757" s="257">
        <f t="shared" si="168"/>
        <v>0</v>
      </c>
    </row>
    <row r="758" spans="1:35" x14ac:dyDescent="0.3">
      <c r="A758" s="287">
        <v>746</v>
      </c>
      <c r="B758" s="156"/>
      <c r="C758" s="150"/>
      <c r="D758" s="152"/>
      <c r="E758" s="150"/>
      <c r="F758" s="150"/>
      <c r="G758" s="152"/>
      <c r="H758" s="154"/>
      <c r="I758" s="155"/>
      <c r="J758" s="159"/>
      <c r="K758" s="159"/>
      <c r="L758" s="337"/>
      <c r="M758" s="343" t="str">
        <f>IF(L758="","",LOOKUP(L758,'Work Programme'!$A$8:$A$207,'Work Programme'!$B$8:$B$207))</f>
        <v/>
      </c>
      <c r="N758" s="150"/>
      <c r="O758" s="151"/>
      <c r="P758" s="254" t="str">
        <f>IF(H758="","",VLOOKUP(H758,'Overview - Financial Statement'!$A$46:$B$60,2,FALSE))</f>
        <v/>
      </c>
      <c r="Q758" s="255" t="str">
        <f t="shared" si="155"/>
        <v/>
      </c>
      <c r="R758" s="153"/>
      <c r="S758" s="153"/>
      <c r="T758" s="238">
        <f t="shared" si="156"/>
        <v>0</v>
      </c>
      <c r="U758" s="193" t="s">
        <v>44</v>
      </c>
      <c r="V758" s="427"/>
      <c r="W758" s="193" t="str">
        <f t="shared" si="157"/>
        <v/>
      </c>
      <c r="X758" s="264" t="str">
        <f t="shared" si="158"/>
        <v>OK</v>
      </c>
      <c r="Y758" s="193" t="str">
        <f t="shared" si="159"/>
        <v/>
      </c>
      <c r="Z758" s="193" t="str">
        <f t="shared" si="160"/>
        <v/>
      </c>
      <c r="AA758" s="397" t="str">
        <f t="shared" si="161"/>
        <v/>
      </c>
      <c r="AB758" s="257" t="str">
        <f t="shared" si="162"/>
        <v/>
      </c>
      <c r="AC758" s="257" t="str">
        <f t="shared" si="163"/>
        <v/>
      </c>
      <c r="AD758" s="193" t="str">
        <f t="shared" si="164"/>
        <v>CHECK DATES</v>
      </c>
      <c r="AE758" s="257" t="str">
        <f t="shared" si="165"/>
        <v/>
      </c>
      <c r="AF758" s="286">
        <v>0</v>
      </c>
      <c r="AG758" s="257">
        <f t="shared" si="166"/>
        <v>0</v>
      </c>
      <c r="AH758" s="257" t="str">
        <f t="shared" si="167"/>
        <v/>
      </c>
      <c r="AI758" s="257">
        <f t="shared" si="168"/>
        <v>0</v>
      </c>
    </row>
    <row r="759" spans="1:35" x14ac:dyDescent="0.3">
      <c r="A759" s="287">
        <v>747</v>
      </c>
      <c r="B759" s="156"/>
      <c r="C759" s="150"/>
      <c r="D759" s="152"/>
      <c r="E759" s="150"/>
      <c r="F759" s="150"/>
      <c r="G759" s="152"/>
      <c r="H759" s="154"/>
      <c r="I759" s="155"/>
      <c r="J759" s="159"/>
      <c r="K759" s="159"/>
      <c r="L759" s="337"/>
      <c r="M759" s="343" t="str">
        <f>IF(L759="","",LOOKUP(L759,'Work Programme'!$A$8:$A$207,'Work Programme'!$B$8:$B$207))</f>
        <v/>
      </c>
      <c r="N759" s="150"/>
      <c r="O759" s="151"/>
      <c r="P759" s="254" t="str">
        <f>IF(H759="","",VLOOKUP(H759,'Overview - Financial Statement'!$A$46:$B$60,2,FALSE))</f>
        <v/>
      </c>
      <c r="Q759" s="255" t="str">
        <f t="shared" si="155"/>
        <v/>
      </c>
      <c r="R759" s="153"/>
      <c r="S759" s="153"/>
      <c r="T759" s="238">
        <f t="shared" si="156"/>
        <v>0</v>
      </c>
      <c r="U759" s="193" t="s">
        <v>44</v>
      </c>
      <c r="V759" s="427"/>
      <c r="W759" s="193" t="str">
        <f t="shared" si="157"/>
        <v/>
      </c>
      <c r="X759" s="264" t="str">
        <f t="shared" si="158"/>
        <v>OK</v>
      </c>
      <c r="Y759" s="193" t="str">
        <f t="shared" si="159"/>
        <v/>
      </c>
      <c r="Z759" s="193" t="str">
        <f t="shared" si="160"/>
        <v/>
      </c>
      <c r="AA759" s="397" t="str">
        <f t="shared" si="161"/>
        <v/>
      </c>
      <c r="AB759" s="257" t="str">
        <f t="shared" si="162"/>
        <v/>
      </c>
      <c r="AC759" s="257" t="str">
        <f t="shared" si="163"/>
        <v/>
      </c>
      <c r="AD759" s="193" t="str">
        <f t="shared" si="164"/>
        <v>CHECK DATES</v>
      </c>
      <c r="AE759" s="257" t="str">
        <f t="shared" si="165"/>
        <v/>
      </c>
      <c r="AF759" s="286">
        <v>0</v>
      </c>
      <c r="AG759" s="257">
        <f t="shared" si="166"/>
        <v>0</v>
      </c>
      <c r="AH759" s="257" t="str">
        <f t="shared" si="167"/>
        <v/>
      </c>
      <c r="AI759" s="257">
        <f t="shared" si="168"/>
        <v>0</v>
      </c>
    </row>
    <row r="760" spans="1:35" x14ac:dyDescent="0.3">
      <c r="A760" s="287">
        <v>748</v>
      </c>
      <c r="B760" s="156"/>
      <c r="C760" s="150"/>
      <c r="D760" s="152"/>
      <c r="E760" s="150"/>
      <c r="F760" s="150"/>
      <c r="G760" s="152"/>
      <c r="H760" s="154"/>
      <c r="I760" s="155"/>
      <c r="J760" s="159"/>
      <c r="K760" s="159"/>
      <c r="L760" s="337"/>
      <c r="M760" s="343" t="str">
        <f>IF(L760="","",LOOKUP(L760,'Work Programme'!$A$8:$A$207,'Work Programme'!$B$8:$B$207))</f>
        <v/>
      </c>
      <c r="N760" s="150"/>
      <c r="O760" s="151"/>
      <c r="P760" s="254" t="str">
        <f>IF(H760="","",VLOOKUP(H760,'Overview - Financial Statement'!$A$46:$B$60,2,FALSE))</f>
        <v/>
      </c>
      <c r="Q760" s="255" t="str">
        <f t="shared" si="155"/>
        <v/>
      </c>
      <c r="R760" s="153"/>
      <c r="S760" s="153"/>
      <c r="T760" s="238">
        <f t="shared" si="156"/>
        <v>0</v>
      </c>
      <c r="U760" s="193" t="s">
        <v>44</v>
      </c>
      <c r="V760" s="427"/>
      <c r="W760" s="193" t="str">
        <f t="shared" si="157"/>
        <v/>
      </c>
      <c r="X760" s="264" t="str">
        <f t="shared" si="158"/>
        <v>OK</v>
      </c>
      <c r="Y760" s="193" t="str">
        <f t="shared" si="159"/>
        <v/>
      </c>
      <c r="Z760" s="193" t="str">
        <f t="shared" si="160"/>
        <v/>
      </c>
      <c r="AA760" s="397" t="str">
        <f t="shared" si="161"/>
        <v/>
      </c>
      <c r="AB760" s="257" t="str">
        <f t="shared" si="162"/>
        <v/>
      </c>
      <c r="AC760" s="257" t="str">
        <f t="shared" si="163"/>
        <v/>
      </c>
      <c r="AD760" s="193" t="str">
        <f t="shared" si="164"/>
        <v>CHECK DATES</v>
      </c>
      <c r="AE760" s="257" t="str">
        <f t="shared" si="165"/>
        <v/>
      </c>
      <c r="AF760" s="286">
        <v>0</v>
      </c>
      <c r="AG760" s="257">
        <f t="shared" si="166"/>
        <v>0</v>
      </c>
      <c r="AH760" s="257" t="str">
        <f t="shared" si="167"/>
        <v/>
      </c>
      <c r="AI760" s="257">
        <f t="shared" si="168"/>
        <v>0</v>
      </c>
    </row>
    <row r="761" spans="1:35" x14ac:dyDescent="0.3">
      <c r="A761" s="287">
        <v>749</v>
      </c>
      <c r="B761" s="156"/>
      <c r="C761" s="150"/>
      <c r="D761" s="152"/>
      <c r="E761" s="150"/>
      <c r="F761" s="150"/>
      <c r="G761" s="152"/>
      <c r="H761" s="154"/>
      <c r="I761" s="155"/>
      <c r="J761" s="159"/>
      <c r="K761" s="159"/>
      <c r="L761" s="337"/>
      <c r="M761" s="343" t="str">
        <f>IF(L761="","",LOOKUP(L761,'Work Programme'!$A$8:$A$207,'Work Programme'!$B$8:$B$207))</f>
        <v/>
      </c>
      <c r="N761" s="150"/>
      <c r="O761" s="151"/>
      <c r="P761" s="254" t="str">
        <f>IF(H761="","",VLOOKUP(H761,'Overview - Financial Statement'!$A$46:$B$60,2,FALSE))</f>
        <v/>
      </c>
      <c r="Q761" s="255" t="str">
        <f t="shared" si="155"/>
        <v/>
      </c>
      <c r="R761" s="153"/>
      <c r="S761" s="153"/>
      <c r="T761" s="238">
        <f t="shared" si="156"/>
        <v>0</v>
      </c>
      <c r="U761" s="193" t="s">
        <v>44</v>
      </c>
      <c r="V761" s="427"/>
      <c r="W761" s="193" t="str">
        <f t="shared" si="157"/>
        <v/>
      </c>
      <c r="X761" s="264" t="str">
        <f t="shared" si="158"/>
        <v>OK</v>
      </c>
      <c r="Y761" s="193" t="str">
        <f t="shared" si="159"/>
        <v/>
      </c>
      <c r="Z761" s="193" t="str">
        <f t="shared" si="160"/>
        <v/>
      </c>
      <c r="AA761" s="397" t="str">
        <f t="shared" si="161"/>
        <v/>
      </c>
      <c r="AB761" s="257" t="str">
        <f t="shared" si="162"/>
        <v/>
      </c>
      <c r="AC761" s="257" t="str">
        <f t="shared" si="163"/>
        <v/>
      </c>
      <c r="AD761" s="193" t="str">
        <f t="shared" si="164"/>
        <v>CHECK DATES</v>
      </c>
      <c r="AE761" s="257" t="str">
        <f t="shared" si="165"/>
        <v/>
      </c>
      <c r="AF761" s="286">
        <v>0</v>
      </c>
      <c r="AG761" s="257">
        <f t="shared" si="166"/>
        <v>0</v>
      </c>
      <c r="AH761" s="257" t="str">
        <f t="shared" si="167"/>
        <v/>
      </c>
      <c r="AI761" s="257">
        <f t="shared" si="168"/>
        <v>0</v>
      </c>
    </row>
    <row r="762" spans="1:35" x14ac:dyDescent="0.3">
      <c r="A762" s="287">
        <v>750</v>
      </c>
      <c r="B762" s="156"/>
      <c r="C762" s="150"/>
      <c r="D762" s="152"/>
      <c r="E762" s="150"/>
      <c r="F762" s="150"/>
      <c r="G762" s="152"/>
      <c r="H762" s="154"/>
      <c r="I762" s="155"/>
      <c r="J762" s="159"/>
      <c r="K762" s="159"/>
      <c r="L762" s="337"/>
      <c r="M762" s="343" t="str">
        <f>IF(L762="","",LOOKUP(L762,'Work Programme'!$A$8:$A$207,'Work Programme'!$B$8:$B$207))</f>
        <v/>
      </c>
      <c r="N762" s="150"/>
      <c r="O762" s="151"/>
      <c r="P762" s="254" t="str">
        <f>IF(H762="","",VLOOKUP(H762,'Overview - Financial Statement'!$A$46:$B$60,2,FALSE))</f>
        <v/>
      </c>
      <c r="Q762" s="255" t="str">
        <f t="shared" si="155"/>
        <v/>
      </c>
      <c r="R762" s="153"/>
      <c r="S762" s="153"/>
      <c r="T762" s="238">
        <f t="shared" si="156"/>
        <v>0</v>
      </c>
      <c r="U762" s="193" t="s">
        <v>44</v>
      </c>
      <c r="V762" s="427"/>
      <c r="W762" s="193" t="str">
        <f t="shared" si="157"/>
        <v/>
      </c>
      <c r="X762" s="264" t="str">
        <f t="shared" si="158"/>
        <v>OK</v>
      </c>
      <c r="Y762" s="193" t="str">
        <f t="shared" si="159"/>
        <v/>
      </c>
      <c r="Z762" s="193" t="str">
        <f t="shared" si="160"/>
        <v/>
      </c>
      <c r="AA762" s="397" t="str">
        <f t="shared" si="161"/>
        <v/>
      </c>
      <c r="AB762" s="257" t="str">
        <f t="shared" si="162"/>
        <v/>
      </c>
      <c r="AC762" s="257" t="str">
        <f t="shared" si="163"/>
        <v/>
      </c>
      <c r="AD762" s="193" t="str">
        <f t="shared" si="164"/>
        <v>CHECK DATES</v>
      </c>
      <c r="AE762" s="257" t="str">
        <f t="shared" si="165"/>
        <v/>
      </c>
      <c r="AF762" s="286">
        <v>0</v>
      </c>
      <c r="AG762" s="257">
        <f t="shared" si="166"/>
        <v>0</v>
      </c>
      <c r="AH762" s="257" t="str">
        <f t="shared" si="167"/>
        <v/>
      </c>
      <c r="AI762" s="257">
        <f t="shared" si="168"/>
        <v>0</v>
      </c>
    </row>
    <row r="763" spans="1:35" x14ac:dyDescent="0.3">
      <c r="A763" s="287">
        <v>751</v>
      </c>
      <c r="B763" s="156"/>
      <c r="C763" s="150"/>
      <c r="D763" s="152"/>
      <c r="E763" s="150"/>
      <c r="F763" s="150"/>
      <c r="G763" s="152"/>
      <c r="H763" s="154"/>
      <c r="I763" s="155"/>
      <c r="J763" s="159"/>
      <c r="K763" s="159"/>
      <c r="L763" s="337"/>
      <c r="M763" s="343" t="str">
        <f>IF(L763="","",LOOKUP(L763,'Work Programme'!$A$8:$A$207,'Work Programme'!$B$8:$B$207))</f>
        <v/>
      </c>
      <c r="N763" s="150"/>
      <c r="O763" s="151"/>
      <c r="P763" s="254" t="str">
        <f>IF(H763="","",VLOOKUP(H763,'Overview - Financial Statement'!$A$46:$B$60,2,FALSE))</f>
        <v/>
      </c>
      <c r="Q763" s="255" t="str">
        <f t="shared" si="155"/>
        <v/>
      </c>
      <c r="R763" s="153"/>
      <c r="S763" s="153"/>
      <c r="T763" s="238">
        <f t="shared" si="156"/>
        <v>0</v>
      </c>
      <c r="U763" s="193" t="s">
        <v>44</v>
      </c>
      <c r="V763" s="427"/>
      <c r="W763" s="193" t="str">
        <f t="shared" si="157"/>
        <v/>
      </c>
      <c r="X763" s="264" t="str">
        <f t="shared" si="158"/>
        <v>OK</v>
      </c>
      <c r="Y763" s="193" t="str">
        <f t="shared" si="159"/>
        <v/>
      </c>
      <c r="Z763" s="193" t="str">
        <f t="shared" si="160"/>
        <v/>
      </c>
      <c r="AA763" s="397" t="str">
        <f t="shared" si="161"/>
        <v/>
      </c>
      <c r="AB763" s="257" t="str">
        <f t="shared" si="162"/>
        <v/>
      </c>
      <c r="AC763" s="257" t="str">
        <f t="shared" si="163"/>
        <v/>
      </c>
      <c r="AD763" s="193" t="str">
        <f t="shared" si="164"/>
        <v>CHECK DATES</v>
      </c>
      <c r="AE763" s="257" t="str">
        <f t="shared" si="165"/>
        <v/>
      </c>
      <c r="AF763" s="286">
        <v>0</v>
      </c>
      <c r="AG763" s="257">
        <f t="shared" si="166"/>
        <v>0</v>
      </c>
      <c r="AH763" s="257" t="str">
        <f t="shared" si="167"/>
        <v/>
      </c>
      <c r="AI763" s="257">
        <f t="shared" si="168"/>
        <v>0</v>
      </c>
    </row>
    <row r="764" spans="1:35" x14ac:dyDescent="0.3">
      <c r="A764" s="287">
        <v>752</v>
      </c>
      <c r="B764" s="156"/>
      <c r="C764" s="150"/>
      <c r="D764" s="152"/>
      <c r="E764" s="150"/>
      <c r="F764" s="150"/>
      <c r="G764" s="152"/>
      <c r="H764" s="154"/>
      <c r="I764" s="155"/>
      <c r="J764" s="159"/>
      <c r="K764" s="159"/>
      <c r="L764" s="337"/>
      <c r="M764" s="343" t="str">
        <f>IF(L764="","",LOOKUP(L764,'Work Programme'!$A$8:$A$207,'Work Programme'!$B$8:$B$207))</f>
        <v/>
      </c>
      <c r="N764" s="150"/>
      <c r="O764" s="151"/>
      <c r="P764" s="254" t="str">
        <f>IF(H764="","",VLOOKUP(H764,'Overview - Financial Statement'!$A$46:$B$60,2,FALSE))</f>
        <v/>
      </c>
      <c r="Q764" s="255" t="str">
        <f t="shared" si="155"/>
        <v/>
      </c>
      <c r="R764" s="153"/>
      <c r="S764" s="153"/>
      <c r="T764" s="238">
        <f t="shared" si="156"/>
        <v>0</v>
      </c>
      <c r="U764" s="193" t="s">
        <v>44</v>
      </c>
      <c r="V764" s="427"/>
      <c r="W764" s="193" t="str">
        <f t="shared" si="157"/>
        <v/>
      </c>
      <c r="X764" s="264" t="str">
        <f t="shared" si="158"/>
        <v>OK</v>
      </c>
      <c r="Y764" s="193" t="str">
        <f t="shared" si="159"/>
        <v/>
      </c>
      <c r="Z764" s="193" t="str">
        <f t="shared" si="160"/>
        <v/>
      </c>
      <c r="AA764" s="397" t="str">
        <f t="shared" si="161"/>
        <v/>
      </c>
      <c r="AB764" s="257" t="str">
        <f t="shared" si="162"/>
        <v/>
      </c>
      <c r="AC764" s="257" t="str">
        <f t="shared" si="163"/>
        <v/>
      </c>
      <c r="AD764" s="193" t="str">
        <f t="shared" si="164"/>
        <v>CHECK DATES</v>
      </c>
      <c r="AE764" s="257" t="str">
        <f t="shared" si="165"/>
        <v/>
      </c>
      <c r="AF764" s="286">
        <v>0</v>
      </c>
      <c r="AG764" s="257">
        <f t="shared" si="166"/>
        <v>0</v>
      </c>
      <c r="AH764" s="257" t="str">
        <f t="shared" si="167"/>
        <v/>
      </c>
      <c r="AI764" s="257">
        <f t="shared" si="168"/>
        <v>0</v>
      </c>
    </row>
    <row r="765" spans="1:35" x14ac:dyDescent="0.3">
      <c r="A765" s="287">
        <v>753</v>
      </c>
      <c r="B765" s="156"/>
      <c r="C765" s="150"/>
      <c r="D765" s="152"/>
      <c r="E765" s="150"/>
      <c r="F765" s="150"/>
      <c r="G765" s="152"/>
      <c r="H765" s="154"/>
      <c r="I765" s="155"/>
      <c r="J765" s="159"/>
      <c r="K765" s="159"/>
      <c r="L765" s="337"/>
      <c r="M765" s="343" t="str">
        <f>IF(L765="","",LOOKUP(L765,'Work Programme'!$A$8:$A$207,'Work Programme'!$B$8:$B$207))</f>
        <v/>
      </c>
      <c r="N765" s="150"/>
      <c r="O765" s="151"/>
      <c r="P765" s="254" t="str">
        <f>IF(H765="","",VLOOKUP(H765,'Overview - Financial Statement'!$A$46:$B$60,2,FALSE))</f>
        <v/>
      </c>
      <c r="Q765" s="255" t="str">
        <f t="shared" si="155"/>
        <v/>
      </c>
      <c r="R765" s="153"/>
      <c r="S765" s="153"/>
      <c r="T765" s="238">
        <f t="shared" si="156"/>
        <v>0</v>
      </c>
      <c r="U765" s="193" t="s">
        <v>44</v>
      </c>
      <c r="V765" s="427"/>
      <c r="W765" s="193" t="str">
        <f t="shared" si="157"/>
        <v/>
      </c>
      <c r="X765" s="264" t="str">
        <f t="shared" si="158"/>
        <v>OK</v>
      </c>
      <c r="Y765" s="193" t="str">
        <f t="shared" si="159"/>
        <v/>
      </c>
      <c r="Z765" s="193" t="str">
        <f t="shared" si="160"/>
        <v/>
      </c>
      <c r="AA765" s="397" t="str">
        <f t="shared" si="161"/>
        <v/>
      </c>
      <c r="AB765" s="257" t="str">
        <f t="shared" si="162"/>
        <v/>
      </c>
      <c r="AC765" s="257" t="str">
        <f t="shared" si="163"/>
        <v/>
      </c>
      <c r="AD765" s="193" t="str">
        <f t="shared" si="164"/>
        <v>CHECK DATES</v>
      </c>
      <c r="AE765" s="257" t="str">
        <f t="shared" si="165"/>
        <v/>
      </c>
      <c r="AF765" s="286">
        <v>0</v>
      </c>
      <c r="AG765" s="257">
        <f t="shared" si="166"/>
        <v>0</v>
      </c>
      <c r="AH765" s="257" t="str">
        <f t="shared" si="167"/>
        <v/>
      </c>
      <c r="AI765" s="257">
        <f t="shared" si="168"/>
        <v>0</v>
      </c>
    </row>
    <row r="766" spans="1:35" x14ac:dyDescent="0.3">
      <c r="A766" s="287">
        <v>754</v>
      </c>
      <c r="B766" s="156"/>
      <c r="C766" s="150"/>
      <c r="D766" s="152"/>
      <c r="E766" s="150"/>
      <c r="F766" s="150"/>
      <c r="G766" s="152"/>
      <c r="H766" s="154"/>
      <c r="I766" s="155"/>
      <c r="J766" s="159"/>
      <c r="K766" s="159"/>
      <c r="L766" s="337"/>
      <c r="M766" s="343" t="str">
        <f>IF(L766="","",LOOKUP(L766,'Work Programme'!$A$8:$A$207,'Work Programme'!$B$8:$B$207))</f>
        <v/>
      </c>
      <c r="N766" s="150"/>
      <c r="O766" s="151"/>
      <c r="P766" s="254" t="str">
        <f>IF(H766="","",VLOOKUP(H766,'Overview - Financial Statement'!$A$46:$B$60,2,FALSE))</f>
        <v/>
      </c>
      <c r="Q766" s="255" t="str">
        <f t="shared" si="155"/>
        <v/>
      </c>
      <c r="R766" s="153"/>
      <c r="S766" s="153"/>
      <c r="T766" s="238">
        <f t="shared" si="156"/>
        <v>0</v>
      </c>
      <c r="U766" s="193" t="s">
        <v>44</v>
      </c>
      <c r="V766" s="427"/>
      <c r="W766" s="193" t="str">
        <f t="shared" si="157"/>
        <v/>
      </c>
      <c r="X766" s="264" t="str">
        <f t="shared" si="158"/>
        <v>OK</v>
      </c>
      <c r="Y766" s="193" t="str">
        <f t="shared" si="159"/>
        <v/>
      </c>
      <c r="Z766" s="193" t="str">
        <f t="shared" si="160"/>
        <v/>
      </c>
      <c r="AA766" s="397" t="str">
        <f t="shared" si="161"/>
        <v/>
      </c>
      <c r="AB766" s="257" t="str">
        <f t="shared" si="162"/>
        <v/>
      </c>
      <c r="AC766" s="257" t="str">
        <f t="shared" si="163"/>
        <v/>
      </c>
      <c r="AD766" s="193" t="str">
        <f t="shared" si="164"/>
        <v>CHECK DATES</v>
      </c>
      <c r="AE766" s="257" t="str">
        <f t="shared" si="165"/>
        <v/>
      </c>
      <c r="AF766" s="286">
        <v>0</v>
      </c>
      <c r="AG766" s="257">
        <f t="shared" si="166"/>
        <v>0</v>
      </c>
      <c r="AH766" s="257" t="str">
        <f t="shared" si="167"/>
        <v/>
      </c>
      <c r="AI766" s="257">
        <f t="shared" si="168"/>
        <v>0</v>
      </c>
    </row>
    <row r="767" spans="1:35" x14ac:dyDescent="0.3">
      <c r="A767" s="287">
        <v>755</v>
      </c>
      <c r="B767" s="156"/>
      <c r="C767" s="150"/>
      <c r="D767" s="152"/>
      <c r="E767" s="150"/>
      <c r="F767" s="150"/>
      <c r="G767" s="152"/>
      <c r="H767" s="154"/>
      <c r="I767" s="155"/>
      <c r="J767" s="159"/>
      <c r="K767" s="159"/>
      <c r="L767" s="337"/>
      <c r="M767" s="343" t="str">
        <f>IF(L767="","",LOOKUP(L767,'Work Programme'!$A$8:$A$207,'Work Programme'!$B$8:$B$207))</f>
        <v/>
      </c>
      <c r="N767" s="150"/>
      <c r="O767" s="151"/>
      <c r="P767" s="254" t="str">
        <f>IF(H767="","",VLOOKUP(H767,'Overview - Financial Statement'!$A$46:$B$60,2,FALSE))</f>
        <v/>
      </c>
      <c r="Q767" s="255" t="str">
        <f t="shared" si="155"/>
        <v/>
      </c>
      <c r="R767" s="153"/>
      <c r="S767" s="153"/>
      <c r="T767" s="238">
        <f t="shared" si="156"/>
        <v>0</v>
      </c>
      <c r="U767" s="193" t="s">
        <v>44</v>
      </c>
      <c r="V767" s="427"/>
      <c r="W767" s="193" t="str">
        <f t="shared" si="157"/>
        <v/>
      </c>
      <c r="X767" s="264" t="str">
        <f t="shared" si="158"/>
        <v>OK</v>
      </c>
      <c r="Y767" s="193" t="str">
        <f t="shared" si="159"/>
        <v/>
      </c>
      <c r="Z767" s="193" t="str">
        <f t="shared" si="160"/>
        <v/>
      </c>
      <c r="AA767" s="397" t="str">
        <f t="shared" si="161"/>
        <v/>
      </c>
      <c r="AB767" s="257" t="str">
        <f t="shared" si="162"/>
        <v/>
      </c>
      <c r="AC767" s="257" t="str">
        <f t="shared" si="163"/>
        <v/>
      </c>
      <c r="AD767" s="193" t="str">
        <f t="shared" si="164"/>
        <v>CHECK DATES</v>
      </c>
      <c r="AE767" s="257" t="str">
        <f t="shared" si="165"/>
        <v/>
      </c>
      <c r="AF767" s="286">
        <v>0</v>
      </c>
      <c r="AG767" s="257">
        <f t="shared" si="166"/>
        <v>0</v>
      </c>
      <c r="AH767" s="257" t="str">
        <f t="shared" si="167"/>
        <v/>
      </c>
      <c r="AI767" s="257">
        <f t="shared" si="168"/>
        <v>0</v>
      </c>
    </row>
    <row r="768" spans="1:35" x14ac:dyDescent="0.3">
      <c r="A768" s="287">
        <v>756</v>
      </c>
      <c r="B768" s="156"/>
      <c r="C768" s="150"/>
      <c r="D768" s="152"/>
      <c r="E768" s="150"/>
      <c r="F768" s="150"/>
      <c r="G768" s="152"/>
      <c r="H768" s="154"/>
      <c r="I768" s="155"/>
      <c r="J768" s="159"/>
      <c r="K768" s="159"/>
      <c r="L768" s="337"/>
      <c r="M768" s="343" t="str">
        <f>IF(L768="","",LOOKUP(L768,'Work Programme'!$A$8:$A$207,'Work Programme'!$B$8:$B$207))</f>
        <v/>
      </c>
      <c r="N768" s="150"/>
      <c r="O768" s="151"/>
      <c r="P768" s="254" t="str">
        <f>IF(H768="","",VLOOKUP(H768,'Overview - Financial Statement'!$A$46:$B$60,2,FALSE))</f>
        <v/>
      </c>
      <c r="Q768" s="255" t="str">
        <f t="shared" si="155"/>
        <v/>
      </c>
      <c r="R768" s="153"/>
      <c r="S768" s="153"/>
      <c r="T768" s="238">
        <f t="shared" si="156"/>
        <v>0</v>
      </c>
      <c r="U768" s="193" t="s">
        <v>44</v>
      </c>
      <c r="V768" s="427"/>
      <c r="W768" s="193" t="str">
        <f t="shared" si="157"/>
        <v/>
      </c>
      <c r="X768" s="264" t="str">
        <f t="shared" si="158"/>
        <v>OK</v>
      </c>
      <c r="Y768" s="193" t="str">
        <f t="shared" si="159"/>
        <v/>
      </c>
      <c r="Z768" s="193" t="str">
        <f t="shared" si="160"/>
        <v/>
      </c>
      <c r="AA768" s="397" t="str">
        <f t="shared" si="161"/>
        <v/>
      </c>
      <c r="AB768" s="257" t="str">
        <f t="shared" si="162"/>
        <v/>
      </c>
      <c r="AC768" s="257" t="str">
        <f t="shared" si="163"/>
        <v/>
      </c>
      <c r="AD768" s="193" t="str">
        <f t="shared" si="164"/>
        <v>CHECK DATES</v>
      </c>
      <c r="AE768" s="257" t="str">
        <f t="shared" si="165"/>
        <v/>
      </c>
      <c r="AF768" s="286">
        <v>0</v>
      </c>
      <c r="AG768" s="257">
        <f t="shared" si="166"/>
        <v>0</v>
      </c>
      <c r="AH768" s="257" t="str">
        <f t="shared" si="167"/>
        <v/>
      </c>
      <c r="AI768" s="257">
        <f t="shared" si="168"/>
        <v>0</v>
      </c>
    </row>
    <row r="769" spans="1:35" x14ac:dyDescent="0.3">
      <c r="A769" s="287">
        <v>757</v>
      </c>
      <c r="B769" s="156"/>
      <c r="C769" s="150"/>
      <c r="D769" s="152"/>
      <c r="E769" s="150"/>
      <c r="F769" s="150"/>
      <c r="G769" s="152"/>
      <c r="H769" s="154"/>
      <c r="I769" s="155"/>
      <c r="J769" s="159"/>
      <c r="K769" s="159"/>
      <c r="L769" s="337"/>
      <c r="M769" s="343" t="str">
        <f>IF(L769="","",LOOKUP(L769,'Work Programme'!$A$8:$A$207,'Work Programme'!$B$8:$B$207))</f>
        <v/>
      </c>
      <c r="N769" s="150"/>
      <c r="O769" s="151"/>
      <c r="P769" s="254" t="str">
        <f>IF(H769="","",VLOOKUP(H769,'Overview - Financial Statement'!$A$46:$B$60,2,FALSE))</f>
        <v/>
      </c>
      <c r="Q769" s="255" t="str">
        <f t="shared" si="155"/>
        <v/>
      </c>
      <c r="R769" s="153"/>
      <c r="S769" s="153"/>
      <c r="T769" s="238">
        <f t="shared" si="156"/>
        <v>0</v>
      </c>
      <c r="U769" s="193" t="s">
        <v>44</v>
      </c>
      <c r="V769" s="427"/>
      <c r="W769" s="193" t="str">
        <f t="shared" si="157"/>
        <v/>
      </c>
      <c r="X769" s="264" t="str">
        <f t="shared" si="158"/>
        <v>OK</v>
      </c>
      <c r="Y769" s="193" t="str">
        <f t="shared" si="159"/>
        <v/>
      </c>
      <c r="Z769" s="193" t="str">
        <f t="shared" si="160"/>
        <v/>
      </c>
      <c r="AA769" s="397" t="str">
        <f t="shared" si="161"/>
        <v/>
      </c>
      <c r="AB769" s="257" t="str">
        <f t="shared" si="162"/>
        <v/>
      </c>
      <c r="AC769" s="257" t="str">
        <f t="shared" si="163"/>
        <v/>
      </c>
      <c r="AD769" s="193" t="str">
        <f t="shared" si="164"/>
        <v>CHECK DATES</v>
      </c>
      <c r="AE769" s="257" t="str">
        <f t="shared" si="165"/>
        <v/>
      </c>
      <c r="AF769" s="286">
        <v>0</v>
      </c>
      <c r="AG769" s="257">
        <f t="shared" si="166"/>
        <v>0</v>
      </c>
      <c r="AH769" s="257" t="str">
        <f t="shared" si="167"/>
        <v/>
      </c>
      <c r="AI769" s="257">
        <f t="shared" si="168"/>
        <v>0</v>
      </c>
    </row>
    <row r="770" spans="1:35" x14ac:dyDescent="0.3">
      <c r="A770" s="287">
        <v>758</v>
      </c>
      <c r="B770" s="156"/>
      <c r="C770" s="150"/>
      <c r="D770" s="152"/>
      <c r="E770" s="150"/>
      <c r="F770" s="150"/>
      <c r="G770" s="152"/>
      <c r="H770" s="154"/>
      <c r="I770" s="155"/>
      <c r="J770" s="159"/>
      <c r="K770" s="159"/>
      <c r="L770" s="337"/>
      <c r="M770" s="343" t="str">
        <f>IF(L770="","",LOOKUP(L770,'Work Programme'!$A$8:$A$207,'Work Programme'!$B$8:$B$207))</f>
        <v/>
      </c>
      <c r="N770" s="150"/>
      <c r="O770" s="151"/>
      <c r="P770" s="254" t="str">
        <f>IF(H770="","",VLOOKUP(H770,'Overview - Financial Statement'!$A$46:$B$60,2,FALSE))</f>
        <v/>
      </c>
      <c r="Q770" s="255" t="str">
        <f t="shared" si="155"/>
        <v/>
      </c>
      <c r="R770" s="153"/>
      <c r="S770" s="153"/>
      <c r="T770" s="238">
        <f t="shared" si="156"/>
        <v>0</v>
      </c>
      <c r="U770" s="193" t="s">
        <v>44</v>
      </c>
      <c r="V770" s="427"/>
      <c r="W770" s="193" t="str">
        <f t="shared" si="157"/>
        <v/>
      </c>
      <c r="X770" s="264" t="str">
        <f t="shared" si="158"/>
        <v>OK</v>
      </c>
      <c r="Y770" s="193" t="str">
        <f t="shared" si="159"/>
        <v/>
      </c>
      <c r="Z770" s="193" t="str">
        <f t="shared" si="160"/>
        <v/>
      </c>
      <c r="AA770" s="397" t="str">
        <f t="shared" si="161"/>
        <v/>
      </c>
      <c r="AB770" s="257" t="str">
        <f t="shared" si="162"/>
        <v/>
      </c>
      <c r="AC770" s="257" t="str">
        <f t="shared" si="163"/>
        <v/>
      </c>
      <c r="AD770" s="193" t="str">
        <f t="shared" si="164"/>
        <v>CHECK DATES</v>
      </c>
      <c r="AE770" s="257" t="str">
        <f t="shared" si="165"/>
        <v/>
      </c>
      <c r="AF770" s="286">
        <v>0</v>
      </c>
      <c r="AG770" s="257">
        <f t="shared" si="166"/>
        <v>0</v>
      </c>
      <c r="AH770" s="257" t="str">
        <f t="shared" si="167"/>
        <v/>
      </c>
      <c r="AI770" s="257">
        <f t="shared" si="168"/>
        <v>0</v>
      </c>
    </row>
    <row r="771" spans="1:35" x14ac:dyDescent="0.3">
      <c r="A771" s="287">
        <v>759</v>
      </c>
      <c r="B771" s="156"/>
      <c r="C771" s="150"/>
      <c r="D771" s="152"/>
      <c r="E771" s="150"/>
      <c r="F771" s="150"/>
      <c r="G771" s="152"/>
      <c r="H771" s="154"/>
      <c r="I771" s="155"/>
      <c r="J771" s="159"/>
      <c r="K771" s="159"/>
      <c r="L771" s="337"/>
      <c r="M771" s="343" t="str">
        <f>IF(L771="","",LOOKUP(L771,'Work Programme'!$A$8:$A$207,'Work Programme'!$B$8:$B$207))</f>
        <v/>
      </c>
      <c r="N771" s="150"/>
      <c r="O771" s="151"/>
      <c r="P771" s="254" t="str">
        <f>IF(H771="","",VLOOKUP(H771,'Overview - Financial Statement'!$A$46:$B$60,2,FALSE))</f>
        <v/>
      </c>
      <c r="Q771" s="255" t="str">
        <f t="shared" si="155"/>
        <v/>
      </c>
      <c r="R771" s="153"/>
      <c r="S771" s="153"/>
      <c r="T771" s="238">
        <f t="shared" si="156"/>
        <v>0</v>
      </c>
      <c r="U771" s="193" t="s">
        <v>44</v>
      </c>
      <c r="V771" s="427"/>
      <c r="W771" s="193" t="str">
        <f t="shared" si="157"/>
        <v/>
      </c>
      <c r="X771" s="264" t="str">
        <f t="shared" si="158"/>
        <v>OK</v>
      </c>
      <c r="Y771" s="193" t="str">
        <f t="shared" si="159"/>
        <v/>
      </c>
      <c r="Z771" s="193" t="str">
        <f t="shared" si="160"/>
        <v/>
      </c>
      <c r="AA771" s="397" t="str">
        <f t="shared" si="161"/>
        <v/>
      </c>
      <c r="AB771" s="257" t="str">
        <f t="shared" si="162"/>
        <v/>
      </c>
      <c r="AC771" s="257" t="str">
        <f t="shared" si="163"/>
        <v/>
      </c>
      <c r="AD771" s="193" t="str">
        <f t="shared" si="164"/>
        <v>CHECK DATES</v>
      </c>
      <c r="AE771" s="257" t="str">
        <f t="shared" si="165"/>
        <v/>
      </c>
      <c r="AF771" s="286">
        <v>0</v>
      </c>
      <c r="AG771" s="257">
        <f t="shared" si="166"/>
        <v>0</v>
      </c>
      <c r="AH771" s="257" t="str">
        <f t="shared" si="167"/>
        <v/>
      </c>
      <c r="AI771" s="257">
        <f t="shared" si="168"/>
        <v>0</v>
      </c>
    </row>
    <row r="772" spans="1:35" x14ac:dyDescent="0.3">
      <c r="A772" s="287">
        <v>760</v>
      </c>
      <c r="B772" s="156"/>
      <c r="C772" s="150"/>
      <c r="D772" s="152"/>
      <c r="E772" s="150"/>
      <c r="F772" s="150"/>
      <c r="G772" s="152"/>
      <c r="H772" s="154"/>
      <c r="I772" s="155"/>
      <c r="J772" s="159"/>
      <c r="K772" s="159"/>
      <c r="L772" s="337"/>
      <c r="M772" s="343" t="str">
        <f>IF(L772="","",LOOKUP(L772,'Work Programme'!$A$8:$A$207,'Work Programme'!$B$8:$B$207))</f>
        <v/>
      </c>
      <c r="N772" s="150"/>
      <c r="O772" s="151"/>
      <c r="P772" s="254" t="str">
        <f>IF(H772="","",VLOOKUP(H772,'Overview - Financial Statement'!$A$46:$B$60,2,FALSE))</f>
        <v/>
      </c>
      <c r="Q772" s="255" t="str">
        <f t="shared" si="155"/>
        <v/>
      </c>
      <c r="R772" s="153"/>
      <c r="S772" s="153"/>
      <c r="T772" s="238">
        <f t="shared" si="156"/>
        <v>0</v>
      </c>
      <c r="U772" s="193" t="s">
        <v>44</v>
      </c>
      <c r="V772" s="427"/>
      <c r="W772" s="193" t="str">
        <f t="shared" si="157"/>
        <v/>
      </c>
      <c r="X772" s="264" t="str">
        <f t="shared" si="158"/>
        <v>OK</v>
      </c>
      <c r="Y772" s="193" t="str">
        <f t="shared" si="159"/>
        <v/>
      </c>
      <c r="Z772" s="193" t="str">
        <f t="shared" si="160"/>
        <v/>
      </c>
      <c r="AA772" s="397" t="str">
        <f t="shared" si="161"/>
        <v/>
      </c>
      <c r="AB772" s="257" t="str">
        <f t="shared" si="162"/>
        <v/>
      </c>
      <c r="AC772" s="257" t="str">
        <f t="shared" si="163"/>
        <v/>
      </c>
      <c r="AD772" s="193" t="str">
        <f t="shared" si="164"/>
        <v>CHECK DATES</v>
      </c>
      <c r="AE772" s="257" t="str">
        <f t="shared" si="165"/>
        <v/>
      </c>
      <c r="AF772" s="286">
        <v>0</v>
      </c>
      <c r="AG772" s="257">
        <f t="shared" si="166"/>
        <v>0</v>
      </c>
      <c r="AH772" s="257" t="str">
        <f t="shared" si="167"/>
        <v/>
      </c>
      <c r="AI772" s="257">
        <f t="shared" si="168"/>
        <v>0</v>
      </c>
    </row>
    <row r="773" spans="1:35" x14ac:dyDescent="0.3">
      <c r="A773" s="287">
        <v>761</v>
      </c>
      <c r="B773" s="156"/>
      <c r="C773" s="150"/>
      <c r="D773" s="152"/>
      <c r="E773" s="150"/>
      <c r="F773" s="150"/>
      <c r="G773" s="152"/>
      <c r="H773" s="154"/>
      <c r="I773" s="155"/>
      <c r="J773" s="159"/>
      <c r="K773" s="159"/>
      <c r="L773" s="337"/>
      <c r="M773" s="343" t="str">
        <f>IF(L773="","",LOOKUP(L773,'Work Programme'!$A$8:$A$207,'Work Programme'!$B$8:$B$207))</f>
        <v/>
      </c>
      <c r="N773" s="150"/>
      <c r="O773" s="151"/>
      <c r="P773" s="254" t="str">
        <f>IF(H773="","",VLOOKUP(H773,'Overview - Financial Statement'!$A$46:$B$60,2,FALSE))</f>
        <v/>
      </c>
      <c r="Q773" s="255" t="str">
        <f t="shared" si="155"/>
        <v/>
      </c>
      <c r="R773" s="153"/>
      <c r="S773" s="153"/>
      <c r="T773" s="238">
        <f t="shared" si="156"/>
        <v>0</v>
      </c>
      <c r="U773" s="193" t="s">
        <v>44</v>
      </c>
      <c r="V773" s="427"/>
      <c r="W773" s="193" t="str">
        <f t="shared" si="157"/>
        <v/>
      </c>
      <c r="X773" s="264" t="str">
        <f t="shared" si="158"/>
        <v>OK</v>
      </c>
      <c r="Y773" s="193" t="str">
        <f t="shared" si="159"/>
        <v/>
      </c>
      <c r="Z773" s="193" t="str">
        <f t="shared" si="160"/>
        <v/>
      </c>
      <c r="AA773" s="397" t="str">
        <f t="shared" si="161"/>
        <v/>
      </c>
      <c r="AB773" s="257" t="str">
        <f t="shared" si="162"/>
        <v/>
      </c>
      <c r="AC773" s="257" t="str">
        <f t="shared" si="163"/>
        <v/>
      </c>
      <c r="AD773" s="193" t="str">
        <f t="shared" si="164"/>
        <v>CHECK DATES</v>
      </c>
      <c r="AE773" s="257" t="str">
        <f t="shared" si="165"/>
        <v/>
      </c>
      <c r="AF773" s="286">
        <v>0</v>
      </c>
      <c r="AG773" s="257">
        <f t="shared" si="166"/>
        <v>0</v>
      </c>
      <c r="AH773" s="257" t="str">
        <f t="shared" si="167"/>
        <v/>
      </c>
      <c r="AI773" s="257">
        <f t="shared" si="168"/>
        <v>0</v>
      </c>
    </row>
    <row r="774" spans="1:35" x14ac:dyDescent="0.3">
      <c r="A774" s="287">
        <v>762</v>
      </c>
      <c r="B774" s="156"/>
      <c r="C774" s="150"/>
      <c r="D774" s="152"/>
      <c r="E774" s="150"/>
      <c r="F774" s="150"/>
      <c r="G774" s="152"/>
      <c r="H774" s="154"/>
      <c r="I774" s="155"/>
      <c r="J774" s="159"/>
      <c r="K774" s="159"/>
      <c r="L774" s="337"/>
      <c r="M774" s="343" t="str">
        <f>IF(L774="","",LOOKUP(L774,'Work Programme'!$A$8:$A$207,'Work Programme'!$B$8:$B$207))</f>
        <v/>
      </c>
      <c r="N774" s="150"/>
      <c r="O774" s="151"/>
      <c r="P774" s="254" t="str">
        <f>IF(H774="","",VLOOKUP(H774,'Overview - Financial Statement'!$A$46:$B$60,2,FALSE))</f>
        <v/>
      </c>
      <c r="Q774" s="255" t="str">
        <f t="shared" si="155"/>
        <v/>
      </c>
      <c r="R774" s="153"/>
      <c r="S774" s="153"/>
      <c r="T774" s="238">
        <f t="shared" si="156"/>
        <v>0</v>
      </c>
      <c r="U774" s="193" t="s">
        <v>44</v>
      </c>
      <c r="V774" s="427"/>
      <c r="W774" s="193" t="str">
        <f t="shared" si="157"/>
        <v/>
      </c>
      <c r="X774" s="264" t="str">
        <f t="shared" si="158"/>
        <v>OK</v>
      </c>
      <c r="Y774" s="193" t="str">
        <f t="shared" si="159"/>
        <v/>
      </c>
      <c r="Z774" s="193" t="str">
        <f t="shared" si="160"/>
        <v/>
      </c>
      <c r="AA774" s="397" t="str">
        <f t="shared" si="161"/>
        <v/>
      </c>
      <c r="AB774" s="257" t="str">
        <f t="shared" si="162"/>
        <v/>
      </c>
      <c r="AC774" s="257" t="str">
        <f t="shared" si="163"/>
        <v/>
      </c>
      <c r="AD774" s="193" t="str">
        <f t="shared" si="164"/>
        <v>CHECK DATES</v>
      </c>
      <c r="AE774" s="257" t="str">
        <f t="shared" si="165"/>
        <v/>
      </c>
      <c r="AF774" s="286">
        <v>0</v>
      </c>
      <c r="AG774" s="257">
        <f t="shared" si="166"/>
        <v>0</v>
      </c>
      <c r="AH774" s="257" t="str">
        <f t="shared" si="167"/>
        <v/>
      </c>
      <c r="AI774" s="257">
        <f t="shared" si="168"/>
        <v>0</v>
      </c>
    </row>
    <row r="775" spans="1:35" x14ac:dyDescent="0.3">
      <c r="A775" s="287">
        <v>763</v>
      </c>
      <c r="B775" s="156"/>
      <c r="C775" s="150"/>
      <c r="D775" s="152"/>
      <c r="E775" s="150"/>
      <c r="F775" s="150"/>
      <c r="G775" s="152"/>
      <c r="H775" s="154"/>
      <c r="I775" s="155"/>
      <c r="J775" s="159"/>
      <c r="K775" s="159"/>
      <c r="L775" s="337"/>
      <c r="M775" s="343" t="str">
        <f>IF(L775="","",LOOKUP(L775,'Work Programme'!$A$8:$A$207,'Work Programme'!$B$8:$B$207))</f>
        <v/>
      </c>
      <c r="N775" s="150"/>
      <c r="O775" s="151"/>
      <c r="P775" s="254" t="str">
        <f>IF(H775="","",VLOOKUP(H775,'Overview - Financial Statement'!$A$46:$B$60,2,FALSE))</f>
        <v/>
      </c>
      <c r="Q775" s="255" t="str">
        <f t="shared" si="155"/>
        <v/>
      </c>
      <c r="R775" s="153"/>
      <c r="S775" s="153"/>
      <c r="T775" s="238">
        <f t="shared" si="156"/>
        <v>0</v>
      </c>
      <c r="U775" s="193" t="s">
        <v>44</v>
      </c>
      <c r="V775" s="427"/>
      <c r="W775" s="193" t="str">
        <f t="shared" si="157"/>
        <v/>
      </c>
      <c r="X775" s="264" t="str">
        <f t="shared" si="158"/>
        <v>OK</v>
      </c>
      <c r="Y775" s="193" t="str">
        <f t="shared" si="159"/>
        <v/>
      </c>
      <c r="Z775" s="193" t="str">
        <f t="shared" si="160"/>
        <v/>
      </c>
      <c r="AA775" s="397" t="str">
        <f t="shared" si="161"/>
        <v/>
      </c>
      <c r="AB775" s="257" t="str">
        <f t="shared" si="162"/>
        <v/>
      </c>
      <c r="AC775" s="257" t="str">
        <f t="shared" si="163"/>
        <v/>
      </c>
      <c r="AD775" s="193" t="str">
        <f t="shared" si="164"/>
        <v>CHECK DATES</v>
      </c>
      <c r="AE775" s="257" t="str">
        <f t="shared" si="165"/>
        <v/>
      </c>
      <c r="AF775" s="286">
        <v>0</v>
      </c>
      <c r="AG775" s="257">
        <f t="shared" si="166"/>
        <v>0</v>
      </c>
      <c r="AH775" s="257" t="str">
        <f t="shared" si="167"/>
        <v/>
      </c>
      <c r="AI775" s="257">
        <f t="shared" si="168"/>
        <v>0</v>
      </c>
    </row>
    <row r="776" spans="1:35" x14ac:dyDescent="0.3">
      <c r="A776" s="287">
        <v>764</v>
      </c>
      <c r="B776" s="156"/>
      <c r="C776" s="150"/>
      <c r="D776" s="152"/>
      <c r="E776" s="150"/>
      <c r="F776" s="150"/>
      <c r="G776" s="152"/>
      <c r="H776" s="154"/>
      <c r="I776" s="155"/>
      <c r="J776" s="159"/>
      <c r="K776" s="159"/>
      <c r="L776" s="337"/>
      <c r="M776" s="343" t="str">
        <f>IF(L776="","",LOOKUP(L776,'Work Programme'!$A$8:$A$207,'Work Programme'!$B$8:$B$207))</f>
        <v/>
      </c>
      <c r="N776" s="150"/>
      <c r="O776" s="151"/>
      <c r="P776" s="254" t="str">
        <f>IF(H776="","",VLOOKUP(H776,'Overview - Financial Statement'!$A$46:$B$60,2,FALSE))</f>
        <v/>
      </c>
      <c r="Q776" s="255" t="str">
        <f t="shared" si="155"/>
        <v/>
      </c>
      <c r="R776" s="153"/>
      <c r="S776" s="153"/>
      <c r="T776" s="238">
        <f t="shared" si="156"/>
        <v>0</v>
      </c>
      <c r="U776" s="193" t="s">
        <v>44</v>
      </c>
      <c r="V776" s="427"/>
      <c r="W776" s="193" t="str">
        <f t="shared" si="157"/>
        <v/>
      </c>
      <c r="X776" s="264" t="str">
        <f t="shared" si="158"/>
        <v>OK</v>
      </c>
      <c r="Y776" s="193" t="str">
        <f t="shared" si="159"/>
        <v/>
      </c>
      <c r="Z776" s="193" t="str">
        <f t="shared" si="160"/>
        <v/>
      </c>
      <c r="AA776" s="397" t="str">
        <f t="shared" si="161"/>
        <v/>
      </c>
      <c r="AB776" s="257" t="str">
        <f t="shared" si="162"/>
        <v/>
      </c>
      <c r="AC776" s="257" t="str">
        <f t="shared" si="163"/>
        <v/>
      </c>
      <c r="AD776" s="193" t="str">
        <f t="shared" si="164"/>
        <v>CHECK DATES</v>
      </c>
      <c r="AE776" s="257" t="str">
        <f t="shared" si="165"/>
        <v/>
      </c>
      <c r="AF776" s="286">
        <v>0</v>
      </c>
      <c r="AG776" s="257">
        <f t="shared" si="166"/>
        <v>0</v>
      </c>
      <c r="AH776" s="257" t="str">
        <f t="shared" si="167"/>
        <v/>
      </c>
      <c r="AI776" s="257">
        <f t="shared" si="168"/>
        <v>0</v>
      </c>
    </row>
    <row r="777" spans="1:35" x14ac:dyDescent="0.3">
      <c r="A777" s="287">
        <v>765</v>
      </c>
      <c r="B777" s="156"/>
      <c r="C777" s="150"/>
      <c r="D777" s="152"/>
      <c r="E777" s="150"/>
      <c r="F777" s="150"/>
      <c r="G777" s="152"/>
      <c r="H777" s="154"/>
      <c r="I777" s="155"/>
      <c r="J777" s="159"/>
      <c r="K777" s="159"/>
      <c r="L777" s="337"/>
      <c r="M777" s="343" t="str">
        <f>IF(L777="","",LOOKUP(L777,'Work Programme'!$A$8:$A$207,'Work Programme'!$B$8:$B$207))</f>
        <v/>
      </c>
      <c r="N777" s="150"/>
      <c r="O777" s="151"/>
      <c r="P777" s="254" t="str">
        <f>IF(H777="","",VLOOKUP(H777,'Overview - Financial Statement'!$A$46:$B$60,2,FALSE))</f>
        <v/>
      </c>
      <c r="Q777" s="255" t="str">
        <f t="shared" si="155"/>
        <v/>
      </c>
      <c r="R777" s="153"/>
      <c r="S777" s="153"/>
      <c r="T777" s="238">
        <f t="shared" si="156"/>
        <v>0</v>
      </c>
      <c r="U777" s="193" t="s">
        <v>44</v>
      </c>
      <c r="V777" s="427"/>
      <c r="W777" s="193" t="str">
        <f t="shared" si="157"/>
        <v/>
      </c>
      <c r="X777" s="264" t="str">
        <f t="shared" si="158"/>
        <v>OK</v>
      </c>
      <c r="Y777" s="193" t="str">
        <f t="shared" si="159"/>
        <v/>
      </c>
      <c r="Z777" s="193" t="str">
        <f t="shared" si="160"/>
        <v/>
      </c>
      <c r="AA777" s="397" t="str">
        <f t="shared" si="161"/>
        <v/>
      </c>
      <c r="AB777" s="257" t="str">
        <f t="shared" si="162"/>
        <v/>
      </c>
      <c r="AC777" s="257" t="str">
        <f t="shared" si="163"/>
        <v/>
      </c>
      <c r="AD777" s="193" t="str">
        <f t="shared" si="164"/>
        <v>CHECK DATES</v>
      </c>
      <c r="AE777" s="257" t="str">
        <f t="shared" si="165"/>
        <v/>
      </c>
      <c r="AF777" s="286">
        <v>0</v>
      </c>
      <c r="AG777" s="257">
        <f t="shared" si="166"/>
        <v>0</v>
      </c>
      <c r="AH777" s="257" t="str">
        <f t="shared" si="167"/>
        <v/>
      </c>
      <c r="AI777" s="257">
        <f t="shared" si="168"/>
        <v>0</v>
      </c>
    </row>
    <row r="778" spans="1:35" x14ac:dyDescent="0.3">
      <c r="A778" s="287">
        <v>766</v>
      </c>
      <c r="B778" s="156"/>
      <c r="C778" s="150"/>
      <c r="D778" s="152"/>
      <c r="E778" s="150"/>
      <c r="F778" s="150"/>
      <c r="G778" s="152"/>
      <c r="H778" s="154"/>
      <c r="I778" s="155"/>
      <c r="J778" s="159"/>
      <c r="K778" s="159"/>
      <c r="L778" s="337"/>
      <c r="M778" s="343" t="str">
        <f>IF(L778="","",LOOKUP(L778,'Work Programme'!$A$8:$A$207,'Work Programme'!$B$8:$B$207))</f>
        <v/>
      </c>
      <c r="N778" s="150"/>
      <c r="O778" s="151"/>
      <c r="P778" s="254" t="str">
        <f>IF(H778="","",VLOOKUP(H778,'Overview - Financial Statement'!$A$46:$B$60,2,FALSE))</f>
        <v/>
      </c>
      <c r="Q778" s="255" t="str">
        <f t="shared" si="155"/>
        <v/>
      </c>
      <c r="R778" s="153"/>
      <c r="S778" s="153"/>
      <c r="T778" s="238">
        <f t="shared" si="156"/>
        <v>0</v>
      </c>
      <c r="U778" s="193" t="s">
        <v>44</v>
      </c>
      <c r="V778" s="427"/>
      <c r="W778" s="193" t="str">
        <f t="shared" si="157"/>
        <v/>
      </c>
      <c r="X778" s="264" t="str">
        <f t="shared" si="158"/>
        <v>OK</v>
      </c>
      <c r="Y778" s="193" t="str">
        <f t="shared" si="159"/>
        <v/>
      </c>
      <c r="Z778" s="193" t="str">
        <f t="shared" si="160"/>
        <v/>
      </c>
      <c r="AA778" s="397" t="str">
        <f t="shared" si="161"/>
        <v/>
      </c>
      <c r="AB778" s="257" t="str">
        <f t="shared" si="162"/>
        <v/>
      </c>
      <c r="AC778" s="257" t="str">
        <f t="shared" si="163"/>
        <v/>
      </c>
      <c r="AD778" s="193" t="str">
        <f t="shared" si="164"/>
        <v>CHECK DATES</v>
      </c>
      <c r="AE778" s="257" t="str">
        <f t="shared" si="165"/>
        <v/>
      </c>
      <c r="AF778" s="286">
        <v>0</v>
      </c>
      <c r="AG778" s="257">
        <f t="shared" si="166"/>
        <v>0</v>
      </c>
      <c r="AH778" s="257" t="str">
        <f t="shared" si="167"/>
        <v/>
      </c>
      <c r="AI778" s="257">
        <f t="shared" si="168"/>
        <v>0</v>
      </c>
    </row>
    <row r="779" spans="1:35" x14ac:dyDescent="0.3">
      <c r="A779" s="287">
        <v>767</v>
      </c>
      <c r="B779" s="156"/>
      <c r="C779" s="150"/>
      <c r="D779" s="152"/>
      <c r="E779" s="150"/>
      <c r="F779" s="150"/>
      <c r="G779" s="152"/>
      <c r="H779" s="154"/>
      <c r="I779" s="155"/>
      <c r="J779" s="159"/>
      <c r="K779" s="159"/>
      <c r="L779" s="337"/>
      <c r="M779" s="343" t="str">
        <f>IF(L779="","",LOOKUP(L779,'Work Programme'!$A$8:$A$207,'Work Programme'!$B$8:$B$207))</f>
        <v/>
      </c>
      <c r="N779" s="150"/>
      <c r="O779" s="151"/>
      <c r="P779" s="254" t="str">
        <f>IF(H779="","",VLOOKUP(H779,'Overview - Financial Statement'!$A$46:$B$60,2,FALSE))</f>
        <v/>
      </c>
      <c r="Q779" s="255" t="str">
        <f t="shared" si="155"/>
        <v/>
      </c>
      <c r="R779" s="153"/>
      <c r="S779" s="153"/>
      <c r="T779" s="238">
        <f t="shared" si="156"/>
        <v>0</v>
      </c>
      <c r="U779" s="193" t="s">
        <v>44</v>
      </c>
      <c r="V779" s="427"/>
      <c r="W779" s="193" t="str">
        <f t="shared" si="157"/>
        <v/>
      </c>
      <c r="X779" s="264" t="str">
        <f t="shared" si="158"/>
        <v>OK</v>
      </c>
      <c r="Y779" s="193" t="str">
        <f t="shared" si="159"/>
        <v/>
      </c>
      <c r="Z779" s="193" t="str">
        <f t="shared" si="160"/>
        <v/>
      </c>
      <c r="AA779" s="397" t="str">
        <f t="shared" si="161"/>
        <v/>
      </c>
      <c r="AB779" s="257" t="str">
        <f t="shared" si="162"/>
        <v/>
      </c>
      <c r="AC779" s="257" t="str">
        <f t="shared" si="163"/>
        <v/>
      </c>
      <c r="AD779" s="193" t="str">
        <f t="shared" si="164"/>
        <v>CHECK DATES</v>
      </c>
      <c r="AE779" s="257" t="str">
        <f t="shared" si="165"/>
        <v/>
      </c>
      <c r="AF779" s="286">
        <v>0</v>
      </c>
      <c r="AG779" s="257">
        <f t="shared" si="166"/>
        <v>0</v>
      </c>
      <c r="AH779" s="257" t="str">
        <f t="shared" si="167"/>
        <v/>
      </c>
      <c r="AI779" s="257">
        <f t="shared" si="168"/>
        <v>0</v>
      </c>
    </row>
    <row r="780" spans="1:35" x14ac:dyDescent="0.3">
      <c r="A780" s="287">
        <v>768</v>
      </c>
      <c r="B780" s="156"/>
      <c r="C780" s="150"/>
      <c r="D780" s="152"/>
      <c r="E780" s="150"/>
      <c r="F780" s="150"/>
      <c r="G780" s="152"/>
      <c r="H780" s="154"/>
      <c r="I780" s="155"/>
      <c r="J780" s="159"/>
      <c r="K780" s="159"/>
      <c r="L780" s="337"/>
      <c r="M780" s="343" t="str">
        <f>IF(L780="","",LOOKUP(L780,'Work Programme'!$A$8:$A$207,'Work Programme'!$B$8:$B$207))</f>
        <v/>
      </c>
      <c r="N780" s="150"/>
      <c r="O780" s="151"/>
      <c r="P780" s="254" t="str">
        <f>IF(H780="","",VLOOKUP(H780,'Overview - Financial Statement'!$A$46:$B$60,2,FALSE))</f>
        <v/>
      </c>
      <c r="Q780" s="255" t="str">
        <f t="shared" si="155"/>
        <v/>
      </c>
      <c r="R780" s="153"/>
      <c r="S780" s="153"/>
      <c r="T780" s="238">
        <f t="shared" si="156"/>
        <v>0</v>
      </c>
      <c r="U780" s="193" t="s">
        <v>44</v>
      </c>
      <c r="V780" s="427"/>
      <c r="W780" s="193" t="str">
        <f t="shared" si="157"/>
        <v/>
      </c>
      <c r="X780" s="264" t="str">
        <f t="shared" si="158"/>
        <v>OK</v>
      </c>
      <c r="Y780" s="193" t="str">
        <f t="shared" si="159"/>
        <v/>
      </c>
      <c r="Z780" s="193" t="str">
        <f t="shared" si="160"/>
        <v/>
      </c>
      <c r="AA780" s="397" t="str">
        <f t="shared" si="161"/>
        <v/>
      </c>
      <c r="AB780" s="257" t="str">
        <f t="shared" si="162"/>
        <v/>
      </c>
      <c r="AC780" s="257" t="str">
        <f t="shared" si="163"/>
        <v/>
      </c>
      <c r="AD780" s="193" t="str">
        <f t="shared" si="164"/>
        <v>CHECK DATES</v>
      </c>
      <c r="AE780" s="257" t="str">
        <f t="shared" si="165"/>
        <v/>
      </c>
      <c r="AF780" s="286">
        <v>0</v>
      </c>
      <c r="AG780" s="257">
        <f t="shared" si="166"/>
        <v>0</v>
      </c>
      <c r="AH780" s="257" t="str">
        <f t="shared" si="167"/>
        <v/>
      </c>
      <c r="AI780" s="257">
        <f t="shared" si="168"/>
        <v>0</v>
      </c>
    </row>
    <row r="781" spans="1:35" x14ac:dyDescent="0.3">
      <c r="A781" s="287">
        <v>769</v>
      </c>
      <c r="B781" s="156"/>
      <c r="C781" s="150"/>
      <c r="D781" s="152"/>
      <c r="E781" s="150"/>
      <c r="F781" s="150"/>
      <c r="G781" s="152"/>
      <c r="H781" s="154"/>
      <c r="I781" s="155"/>
      <c r="J781" s="159"/>
      <c r="K781" s="159"/>
      <c r="L781" s="337"/>
      <c r="M781" s="343" t="str">
        <f>IF(L781="","",LOOKUP(L781,'Work Programme'!$A$8:$A$207,'Work Programme'!$B$8:$B$207))</f>
        <v/>
      </c>
      <c r="N781" s="150"/>
      <c r="O781" s="151"/>
      <c r="P781" s="254" t="str">
        <f>IF(H781="","",VLOOKUP(H781,'Overview - Financial Statement'!$A$46:$B$60,2,FALSE))</f>
        <v/>
      </c>
      <c r="Q781" s="255" t="str">
        <f t="shared" ref="Q781:Q844" si="169">IF(P781="","",I781/P781)</f>
        <v/>
      </c>
      <c r="R781" s="153"/>
      <c r="S781" s="153"/>
      <c r="T781" s="238">
        <f t="shared" si="156"/>
        <v>0</v>
      </c>
      <c r="U781" s="193" t="s">
        <v>44</v>
      </c>
      <c r="V781" s="427"/>
      <c r="W781" s="193" t="str">
        <f t="shared" si="157"/>
        <v/>
      </c>
      <c r="X781" s="264" t="str">
        <f t="shared" si="158"/>
        <v>OK</v>
      </c>
      <c r="Y781" s="193" t="str">
        <f t="shared" si="159"/>
        <v/>
      </c>
      <c r="Z781" s="193" t="str">
        <f t="shared" si="160"/>
        <v/>
      </c>
      <c r="AA781" s="397" t="str">
        <f t="shared" si="161"/>
        <v/>
      </c>
      <c r="AB781" s="257" t="str">
        <f t="shared" si="162"/>
        <v/>
      </c>
      <c r="AC781" s="257" t="str">
        <f t="shared" si="163"/>
        <v/>
      </c>
      <c r="AD781" s="193" t="str">
        <f t="shared" si="164"/>
        <v>CHECK DATES</v>
      </c>
      <c r="AE781" s="257" t="str">
        <f t="shared" si="165"/>
        <v/>
      </c>
      <c r="AF781" s="286">
        <v>0</v>
      </c>
      <c r="AG781" s="257">
        <f t="shared" si="166"/>
        <v>0</v>
      </c>
      <c r="AH781" s="257" t="str">
        <f t="shared" si="167"/>
        <v/>
      </c>
      <c r="AI781" s="257">
        <f t="shared" si="168"/>
        <v>0</v>
      </c>
    </row>
    <row r="782" spans="1:35" x14ac:dyDescent="0.3">
      <c r="A782" s="287">
        <v>770</v>
      </c>
      <c r="B782" s="156"/>
      <c r="C782" s="150"/>
      <c r="D782" s="152"/>
      <c r="E782" s="150"/>
      <c r="F782" s="150"/>
      <c r="G782" s="152"/>
      <c r="H782" s="154"/>
      <c r="I782" s="155"/>
      <c r="J782" s="159"/>
      <c r="K782" s="159"/>
      <c r="L782" s="337"/>
      <c r="M782" s="343" t="str">
        <f>IF(L782="","",LOOKUP(L782,'Work Programme'!$A$8:$A$207,'Work Programme'!$B$8:$B$207))</f>
        <v/>
      </c>
      <c r="N782" s="150"/>
      <c r="O782" s="151"/>
      <c r="P782" s="254" t="str">
        <f>IF(H782="","",VLOOKUP(H782,'Overview - Financial Statement'!$A$46:$B$60,2,FALSE))</f>
        <v/>
      </c>
      <c r="Q782" s="255" t="str">
        <f t="shared" si="169"/>
        <v/>
      </c>
      <c r="R782" s="153"/>
      <c r="S782" s="153"/>
      <c r="T782" s="238">
        <f t="shared" si="156"/>
        <v>0</v>
      </c>
      <c r="U782" s="193" t="s">
        <v>44</v>
      </c>
      <c r="V782" s="427"/>
      <c r="W782" s="193" t="str">
        <f t="shared" si="157"/>
        <v/>
      </c>
      <c r="X782" s="264" t="str">
        <f t="shared" si="158"/>
        <v>OK</v>
      </c>
      <c r="Y782" s="193" t="str">
        <f t="shared" si="159"/>
        <v/>
      </c>
      <c r="Z782" s="193" t="str">
        <f t="shared" si="160"/>
        <v/>
      </c>
      <c r="AA782" s="397" t="str">
        <f t="shared" si="161"/>
        <v/>
      </c>
      <c r="AB782" s="257" t="str">
        <f t="shared" si="162"/>
        <v/>
      </c>
      <c r="AC782" s="257" t="str">
        <f t="shared" si="163"/>
        <v/>
      </c>
      <c r="AD782" s="193" t="str">
        <f t="shared" si="164"/>
        <v>CHECK DATES</v>
      </c>
      <c r="AE782" s="257" t="str">
        <f t="shared" si="165"/>
        <v/>
      </c>
      <c r="AF782" s="286">
        <v>0</v>
      </c>
      <c r="AG782" s="257">
        <f t="shared" si="166"/>
        <v>0</v>
      </c>
      <c r="AH782" s="257" t="str">
        <f t="shared" si="167"/>
        <v/>
      </c>
      <c r="AI782" s="257">
        <f t="shared" si="168"/>
        <v>0</v>
      </c>
    </row>
    <row r="783" spans="1:35" x14ac:dyDescent="0.3">
      <c r="A783" s="287">
        <v>771</v>
      </c>
      <c r="B783" s="156"/>
      <c r="C783" s="150"/>
      <c r="D783" s="152"/>
      <c r="E783" s="150"/>
      <c r="F783" s="150"/>
      <c r="G783" s="152"/>
      <c r="H783" s="154"/>
      <c r="I783" s="155"/>
      <c r="J783" s="159"/>
      <c r="K783" s="159"/>
      <c r="L783" s="337"/>
      <c r="M783" s="343" t="str">
        <f>IF(L783="","",LOOKUP(L783,'Work Programme'!$A$8:$A$207,'Work Programme'!$B$8:$B$207))</f>
        <v/>
      </c>
      <c r="N783" s="150"/>
      <c r="O783" s="151"/>
      <c r="P783" s="254" t="str">
        <f>IF(H783="","",VLOOKUP(H783,'Overview - Financial Statement'!$A$46:$B$60,2,FALSE))</f>
        <v/>
      </c>
      <c r="Q783" s="255" t="str">
        <f t="shared" si="169"/>
        <v/>
      </c>
      <c r="R783" s="153"/>
      <c r="S783" s="153"/>
      <c r="T783" s="238">
        <f t="shared" ref="T783:T846" si="170">IF(R783="YES",Q783,0)</f>
        <v>0</v>
      </c>
      <c r="U783" s="193" t="s">
        <v>44</v>
      </c>
      <c r="V783" s="427"/>
      <c r="W783" s="193" t="str">
        <f t="shared" si="157"/>
        <v/>
      </c>
      <c r="X783" s="264" t="str">
        <f t="shared" si="158"/>
        <v>OK</v>
      </c>
      <c r="Y783" s="193" t="str">
        <f t="shared" si="159"/>
        <v/>
      </c>
      <c r="Z783" s="193" t="str">
        <f t="shared" si="160"/>
        <v/>
      </c>
      <c r="AA783" s="397" t="str">
        <f t="shared" si="161"/>
        <v/>
      </c>
      <c r="AB783" s="257" t="str">
        <f t="shared" si="162"/>
        <v/>
      </c>
      <c r="AC783" s="257" t="str">
        <f t="shared" si="163"/>
        <v/>
      </c>
      <c r="AD783" s="193" t="str">
        <f t="shared" si="164"/>
        <v>CHECK DATES</v>
      </c>
      <c r="AE783" s="257" t="str">
        <f t="shared" si="165"/>
        <v/>
      </c>
      <c r="AF783" s="286">
        <v>0</v>
      </c>
      <c r="AG783" s="257">
        <f t="shared" si="166"/>
        <v>0</v>
      </c>
      <c r="AH783" s="257" t="str">
        <f t="shared" si="167"/>
        <v/>
      </c>
      <c r="AI783" s="257">
        <f t="shared" si="168"/>
        <v>0</v>
      </c>
    </row>
    <row r="784" spans="1:35" x14ac:dyDescent="0.3">
      <c r="A784" s="287">
        <v>772</v>
      </c>
      <c r="B784" s="156"/>
      <c r="C784" s="150"/>
      <c r="D784" s="152"/>
      <c r="E784" s="150"/>
      <c r="F784" s="150"/>
      <c r="G784" s="152"/>
      <c r="H784" s="154"/>
      <c r="I784" s="155"/>
      <c r="J784" s="159"/>
      <c r="K784" s="159"/>
      <c r="L784" s="337"/>
      <c r="M784" s="343" t="str">
        <f>IF(L784="","",LOOKUP(L784,'Work Programme'!$A$8:$A$207,'Work Programme'!$B$8:$B$207))</f>
        <v/>
      </c>
      <c r="N784" s="150"/>
      <c r="O784" s="151"/>
      <c r="P784" s="254" t="str">
        <f>IF(H784="","",VLOOKUP(H784,'Overview - Financial Statement'!$A$46:$B$60,2,FALSE))</f>
        <v/>
      </c>
      <c r="Q784" s="255" t="str">
        <f t="shared" si="169"/>
        <v/>
      </c>
      <c r="R784" s="153"/>
      <c r="S784" s="153"/>
      <c r="T784" s="238">
        <f t="shared" si="170"/>
        <v>0</v>
      </c>
      <c r="U784" s="193" t="s">
        <v>44</v>
      </c>
      <c r="V784" s="427"/>
      <c r="W784" s="193" t="str">
        <f t="shared" ref="W784:W847" si="171">IF(Q784="","",IF(D784="","CHECK DATES","OK"))</f>
        <v/>
      </c>
      <c r="X784" s="264" t="str">
        <f t="shared" ref="X784:X847" si="172">IF(D784-(J784)&lt;0,"a posteriori ?","OK")</f>
        <v>OK</v>
      </c>
      <c r="Y784" s="193" t="str">
        <f t="shared" ref="Y784:Y847" si="173">IF(Q784="","",(IF(OR(J784&lt;=($F$4-1),J784&gt;=($H$4+1),K784&lt;=($F$4-1),K784&gt;=($H$4+1)),"CHECK DATES","OK")))</f>
        <v/>
      </c>
      <c r="Z784" s="193" t="str">
        <f t="shared" ref="Z784:Z847" si="174">IF(H784="","",H784)</f>
        <v/>
      </c>
      <c r="AA784" s="397" t="str">
        <f t="shared" ref="AA784:AA847" si="175">IF(H784="","",IF(HLOOKUP(H784,$V$4:$AJ$5,2,FALSE)="",P784,IF(P784&lt;&gt;HLOOKUP(H784,$V$4:$AJ$5,2,FALSE),HLOOKUP(H784,$V$4:$AJ$5,2,FALSE),P784)))</f>
        <v/>
      </c>
      <c r="AB784" s="257" t="str">
        <f t="shared" ref="AB784:AB847" si="176">IF(P784="","",IF(AA784=1,Q784,I784/AA784))</f>
        <v/>
      </c>
      <c r="AC784" s="257" t="str">
        <f t="shared" ref="AC784:AC847" si="177">IF(AB784="","",IF(AA784=1,0,AB784-Q784))</f>
        <v/>
      </c>
      <c r="AD784" s="193" t="str">
        <f t="shared" ref="AD784:AD847" si="178">IF(Q784=0,"",(IF(G784="","CHECK DATES","OK")))</f>
        <v>CHECK DATES</v>
      </c>
      <c r="AE784" s="257" t="str">
        <f t="shared" ref="AE784:AE847" si="179">IF(OR(U784="NO",Y784="CHECK DATES",AD784="CHECK DATES"),AB784,"")</f>
        <v/>
      </c>
      <c r="AF784" s="286">
        <v>0</v>
      </c>
      <c r="AG784" s="257">
        <f t="shared" ref="AG784:AG847" si="180">IF(OR(U784="NO",AE784&gt;0,AF784&gt;0)*(AND(OR(R784="NO",R784=""))),SUM(AE784:AF784),"")</f>
        <v>0</v>
      </c>
      <c r="AH784" s="257" t="str">
        <f t="shared" ref="AH784:AH847" si="181">IF(OR(U784="NO",AE784&gt;0,AF784&gt;0)*(AND(OR(R784="YES"))),SUM(AE784:AF784),"")</f>
        <v/>
      </c>
      <c r="AI784" s="257">
        <f t="shared" ref="AI784:AI847" si="182">IF(R784="YES",AB784,0)</f>
        <v>0</v>
      </c>
    </row>
    <row r="785" spans="1:35" x14ac:dyDescent="0.3">
      <c r="A785" s="287">
        <v>773</v>
      </c>
      <c r="B785" s="156"/>
      <c r="C785" s="150"/>
      <c r="D785" s="152"/>
      <c r="E785" s="150"/>
      <c r="F785" s="150"/>
      <c r="G785" s="152"/>
      <c r="H785" s="154"/>
      <c r="I785" s="155"/>
      <c r="J785" s="159"/>
      <c r="K785" s="159"/>
      <c r="L785" s="337"/>
      <c r="M785" s="343" t="str">
        <f>IF(L785="","",LOOKUP(L785,'Work Programme'!$A$8:$A$207,'Work Programme'!$B$8:$B$207))</f>
        <v/>
      </c>
      <c r="N785" s="150"/>
      <c r="O785" s="151"/>
      <c r="P785" s="254" t="str">
        <f>IF(H785="","",VLOOKUP(H785,'Overview - Financial Statement'!$A$46:$B$60,2,FALSE))</f>
        <v/>
      </c>
      <c r="Q785" s="255" t="str">
        <f t="shared" si="169"/>
        <v/>
      </c>
      <c r="R785" s="153"/>
      <c r="S785" s="153"/>
      <c r="T785" s="238">
        <f t="shared" si="170"/>
        <v>0</v>
      </c>
      <c r="U785" s="193" t="s">
        <v>44</v>
      </c>
      <c r="V785" s="427"/>
      <c r="W785" s="193" t="str">
        <f t="shared" si="171"/>
        <v/>
      </c>
      <c r="X785" s="264" t="str">
        <f t="shared" si="172"/>
        <v>OK</v>
      </c>
      <c r="Y785" s="193" t="str">
        <f t="shared" si="173"/>
        <v/>
      </c>
      <c r="Z785" s="193" t="str">
        <f t="shared" si="174"/>
        <v/>
      </c>
      <c r="AA785" s="397" t="str">
        <f t="shared" si="175"/>
        <v/>
      </c>
      <c r="AB785" s="257" t="str">
        <f t="shared" si="176"/>
        <v/>
      </c>
      <c r="AC785" s="257" t="str">
        <f t="shared" si="177"/>
        <v/>
      </c>
      <c r="AD785" s="193" t="str">
        <f t="shared" si="178"/>
        <v>CHECK DATES</v>
      </c>
      <c r="AE785" s="257" t="str">
        <f t="shared" si="179"/>
        <v/>
      </c>
      <c r="AF785" s="286">
        <v>0</v>
      </c>
      <c r="AG785" s="257">
        <f t="shared" si="180"/>
        <v>0</v>
      </c>
      <c r="AH785" s="257" t="str">
        <f t="shared" si="181"/>
        <v/>
      </c>
      <c r="AI785" s="257">
        <f t="shared" si="182"/>
        <v>0</v>
      </c>
    </row>
    <row r="786" spans="1:35" x14ac:dyDescent="0.3">
      <c r="A786" s="287">
        <v>774</v>
      </c>
      <c r="B786" s="156"/>
      <c r="C786" s="150"/>
      <c r="D786" s="152"/>
      <c r="E786" s="150"/>
      <c r="F786" s="150"/>
      <c r="G786" s="152"/>
      <c r="H786" s="154"/>
      <c r="I786" s="155"/>
      <c r="J786" s="159"/>
      <c r="K786" s="159"/>
      <c r="L786" s="337"/>
      <c r="M786" s="343" t="str">
        <f>IF(L786="","",LOOKUP(L786,'Work Programme'!$A$8:$A$207,'Work Programme'!$B$8:$B$207))</f>
        <v/>
      </c>
      <c r="N786" s="150"/>
      <c r="O786" s="151"/>
      <c r="P786" s="254" t="str">
        <f>IF(H786="","",VLOOKUP(H786,'Overview - Financial Statement'!$A$46:$B$60,2,FALSE))</f>
        <v/>
      </c>
      <c r="Q786" s="255" t="str">
        <f t="shared" si="169"/>
        <v/>
      </c>
      <c r="R786" s="153"/>
      <c r="S786" s="153"/>
      <c r="T786" s="238">
        <f t="shared" si="170"/>
        <v>0</v>
      </c>
      <c r="U786" s="193" t="s">
        <v>44</v>
      </c>
      <c r="V786" s="427"/>
      <c r="W786" s="193" t="str">
        <f t="shared" si="171"/>
        <v/>
      </c>
      <c r="X786" s="264" t="str">
        <f t="shared" si="172"/>
        <v>OK</v>
      </c>
      <c r="Y786" s="193" t="str">
        <f t="shared" si="173"/>
        <v/>
      </c>
      <c r="Z786" s="193" t="str">
        <f t="shared" si="174"/>
        <v/>
      </c>
      <c r="AA786" s="397" t="str">
        <f t="shared" si="175"/>
        <v/>
      </c>
      <c r="AB786" s="257" t="str">
        <f t="shared" si="176"/>
        <v/>
      </c>
      <c r="AC786" s="257" t="str">
        <f t="shared" si="177"/>
        <v/>
      </c>
      <c r="AD786" s="193" t="str">
        <f t="shared" si="178"/>
        <v>CHECK DATES</v>
      </c>
      <c r="AE786" s="257" t="str">
        <f t="shared" si="179"/>
        <v/>
      </c>
      <c r="AF786" s="286">
        <v>0</v>
      </c>
      <c r="AG786" s="257">
        <f t="shared" si="180"/>
        <v>0</v>
      </c>
      <c r="AH786" s="257" t="str">
        <f t="shared" si="181"/>
        <v/>
      </c>
      <c r="AI786" s="257">
        <f t="shared" si="182"/>
        <v>0</v>
      </c>
    </row>
    <row r="787" spans="1:35" x14ac:dyDescent="0.3">
      <c r="A787" s="287">
        <v>775</v>
      </c>
      <c r="B787" s="156"/>
      <c r="C787" s="150"/>
      <c r="D787" s="152"/>
      <c r="E787" s="150"/>
      <c r="F787" s="150"/>
      <c r="G787" s="152"/>
      <c r="H787" s="154"/>
      <c r="I787" s="155"/>
      <c r="J787" s="159"/>
      <c r="K787" s="159"/>
      <c r="L787" s="337"/>
      <c r="M787" s="343" t="str">
        <f>IF(L787="","",LOOKUP(L787,'Work Programme'!$A$8:$A$207,'Work Programme'!$B$8:$B$207))</f>
        <v/>
      </c>
      <c r="N787" s="150"/>
      <c r="O787" s="151"/>
      <c r="P787" s="254" t="str">
        <f>IF(H787="","",VLOOKUP(H787,'Overview - Financial Statement'!$A$46:$B$60,2,FALSE))</f>
        <v/>
      </c>
      <c r="Q787" s="255" t="str">
        <f t="shared" si="169"/>
        <v/>
      </c>
      <c r="R787" s="153"/>
      <c r="S787" s="153"/>
      <c r="T787" s="238">
        <f t="shared" si="170"/>
        <v>0</v>
      </c>
      <c r="U787" s="193" t="s">
        <v>44</v>
      </c>
      <c r="V787" s="427"/>
      <c r="W787" s="193" t="str">
        <f t="shared" si="171"/>
        <v/>
      </c>
      <c r="X787" s="264" t="str">
        <f t="shared" si="172"/>
        <v>OK</v>
      </c>
      <c r="Y787" s="193" t="str">
        <f t="shared" si="173"/>
        <v/>
      </c>
      <c r="Z787" s="193" t="str">
        <f t="shared" si="174"/>
        <v/>
      </c>
      <c r="AA787" s="397" t="str">
        <f t="shared" si="175"/>
        <v/>
      </c>
      <c r="AB787" s="257" t="str">
        <f t="shared" si="176"/>
        <v/>
      </c>
      <c r="AC787" s="257" t="str">
        <f t="shared" si="177"/>
        <v/>
      </c>
      <c r="AD787" s="193" t="str">
        <f t="shared" si="178"/>
        <v>CHECK DATES</v>
      </c>
      <c r="AE787" s="257" t="str">
        <f t="shared" si="179"/>
        <v/>
      </c>
      <c r="AF787" s="286">
        <v>0</v>
      </c>
      <c r="AG787" s="257">
        <f t="shared" si="180"/>
        <v>0</v>
      </c>
      <c r="AH787" s="257" t="str">
        <f t="shared" si="181"/>
        <v/>
      </c>
      <c r="AI787" s="257">
        <f t="shared" si="182"/>
        <v>0</v>
      </c>
    </row>
    <row r="788" spans="1:35" x14ac:dyDescent="0.3">
      <c r="A788" s="287">
        <v>776</v>
      </c>
      <c r="B788" s="156"/>
      <c r="C788" s="150"/>
      <c r="D788" s="152"/>
      <c r="E788" s="150"/>
      <c r="F788" s="150"/>
      <c r="G788" s="152"/>
      <c r="H788" s="154"/>
      <c r="I788" s="155"/>
      <c r="J788" s="159"/>
      <c r="K788" s="159"/>
      <c r="L788" s="337"/>
      <c r="M788" s="343" t="str">
        <f>IF(L788="","",LOOKUP(L788,'Work Programme'!$A$8:$A$207,'Work Programme'!$B$8:$B$207))</f>
        <v/>
      </c>
      <c r="N788" s="150"/>
      <c r="O788" s="151"/>
      <c r="P788" s="254" t="str">
        <f>IF(H788="","",VLOOKUP(H788,'Overview - Financial Statement'!$A$46:$B$60,2,FALSE))</f>
        <v/>
      </c>
      <c r="Q788" s="255" t="str">
        <f t="shared" si="169"/>
        <v/>
      </c>
      <c r="R788" s="153"/>
      <c r="S788" s="153"/>
      <c r="T788" s="238">
        <f t="shared" si="170"/>
        <v>0</v>
      </c>
      <c r="U788" s="193" t="s">
        <v>44</v>
      </c>
      <c r="V788" s="427"/>
      <c r="W788" s="193" t="str">
        <f t="shared" si="171"/>
        <v/>
      </c>
      <c r="X788" s="264" t="str">
        <f t="shared" si="172"/>
        <v>OK</v>
      </c>
      <c r="Y788" s="193" t="str">
        <f t="shared" si="173"/>
        <v/>
      </c>
      <c r="Z788" s="193" t="str">
        <f t="shared" si="174"/>
        <v/>
      </c>
      <c r="AA788" s="397" t="str">
        <f t="shared" si="175"/>
        <v/>
      </c>
      <c r="AB788" s="257" t="str">
        <f t="shared" si="176"/>
        <v/>
      </c>
      <c r="AC788" s="257" t="str">
        <f t="shared" si="177"/>
        <v/>
      </c>
      <c r="AD788" s="193" t="str">
        <f t="shared" si="178"/>
        <v>CHECK DATES</v>
      </c>
      <c r="AE788" s="257" t="str">
        <f t="shared" si="179"/>
        <v/>
      </c>
      <c r="AF788" s="286">
        <v>0</v>
      </c>
      <c r="AG788" s="257">
        <f t="shared" si="180"/>
        <v>0</v>
      </c>
      <c r="AH788" s="257" t="str">
        <f t="shared" si="181"/>
        <v/>
      </c>
      <c r="AI788" s="257">
        <f t="shared" si="182"/>
        <v>0</v>
      </c>
    </row>
    <row r="789" spans="1:35" x14ac:dyDescent="0.3">
      <c r="A789" s="287">
        <v>777</v>
      </c>
      <c r="B789" s="156"/>
      <c r="C789" s="150"/>
      <c r="D789" s="152"/>
      <c r="E789" s="150"/>
      <c r="F789" s="150"/>
      <c r="G789" s="152"/>
      <c r="H789" s="154"/>
      <c r="I789" s="155"/>
      <c r="J789" s="159"/>
      <c r="K789" s="159"/>
      <c r="L789" s="337"/>
      <c r="M789" s="343" t="str">
        <f>IF(L789="","",LOOKUP(L789,'Work Programme'!$A$8:$A$207,'Work Programme'!$B$8:$B$207))</f>
        <v/>
      </c>
      <c r="N789" s="150"/>
      <c r="O789" s="151"/>
      <c r="P789" s="254" t="str">
        <f>IF(H789="","",VLOOKUP(H789,'Overview - Financial Statement'!$A$46:$B$60,2,FALSE))</f>
        <v/>
      </c>
      <c r="Q789" s="255" t="str">
        <f t="shared" si="169"/>
        <v/>
      </c>
      <c r="R789" s="153"/>
      <c r="S789" s="153"/>
      <c r="T789" s="238">
        <f t="shared" si="170"/>
        <v>0</v>
      </c>
      <c r="U789" s="193" t="s">
        <v>44</v>
      </c>
      <c r="V789" s="427"/>
      <c r="W789" s="193" t="str">
        <f t="shared" si="171"/>
        <v/>
      </c>
      <c r="X789" s="264" t="str">
        <f t="shared" si="172"/>
        <v>OK</v>
      </c>
      <c r="Y789" s="193" t="str">
        <f t="shared" si="173"/>
        <v/>
      </c>
      <c r="Z789" s="193" t="str">
        <f t="shared" si="174"/>
        <v/>
      </c>
      <c r="AA789" s="397" t="str">
        <f t="shared" si="175"/>
        <v/>
      </c>
      <c r="AB789" s="257" t="str">
        <f t="shared" si="176"/>
        <v/>
      </c>
      <c r="AC789" s="257" t="str">
        <f t="shared" si="177"/>
        <v/>
      </c>
      <c r="AD789" s="193" t="str">
        <f t="shared" si="178"/>
        <v>CHECK DATES</v>
      </c>
      <c r="AE789" s="257" t="str">
        <f t="shared" si="179"/>
        <v/>
      </c>
      <c r="AF789" s="286">
        <v>0</v>
      </c>
      <c r="AG789" s="257">
        <f t="shared" si="180"/>
        <v>0</v>
      </c>
      <c r="AH789" s="257" t="str">
        <f t="shared" si="181"/>
        <v/>
      </c>
      <c r="AI789" s="257">
        <f t="shared" si="182"/>
        <v>0</v>
      </c>
    </row>
    <row r="790" spans="1:35" x14ac:dyDescent="0.3">
      <c r="A790" s="287">
        <v>778</v>
      </c>
      <c r="B790" s="156"/>
      <c r="C790" s="150"/>
      <c r="D790" s="152"/>
      <c r="E790" s="150"/>
      <c r="F790" s="150"/>
      <c r="G790" s="152"/>
      <c r="H790" s="154"/>
      <c r="I790" s="155"/>
      <c r="J790" s="159"/>
      <c r="K790" s="159"/>
      <c r="L790" s="337"/>
      <c r="M790" s="343" t="str">
        <f>IF(L790="","",LOOKUP(L790,'Work Programme'!$A$8:$A$207,'Work Programme'!$B$8:$B$207))</f>
        <v/>
      </c>
      <c r="N790" s="150"/>
      <c r="O790" s="151"/>
      <c r="P790" s="254" t="str">
        <f>IF(H790="","",VLOOKUP(H790,'Overview - Financial Statement'!$A$46:$B$60,2,FALSE))</f>
        <v/>
      </c>
      <c r="Q790" s="255" t="str">
        <f t="shared" si="169"/>
        <v/>
      </c>
      <c r="R790" s="153"/>
      <c r="S790" s="153"/>
      <c r="T790" s="238">
        <f t="shared" si="170"/>
        <v>0</v>
      </c>
      <c r="U790" s="193" t="s">
        <v>44</v>
      </c>
      <c r="V790" s="427"/>
      <c r="W790" s="193" t="str">
        <f t="shared" si="171"/>
        <v/>
      </c>
      <c r="X790" s="264" t="str">
        <f t="shared" si="172"/>
        <v>OK</v>
      </c>
      <c r="Y790" s="193" t="str">
        <f t="shared" si="173"/>
        <v/>
      </c>
      <c r="Z790" s="193" t="str">
        <f t="shared" si="174"/>
        <v/>
      </c>
      <c r="AA790" s="397" t="str">
        <f t="shared" si="175"/>
        <v/>
      </c>
      <c r="AB790" s="257" t="str">
        <f t="shared" si="176"/>
        <v/>
      </c>
      <c r="AC790" s="257" t="str">
        <f t="shared" si="177"/>
        <v/>
      </c>
      <c r="AD790" s="193" t="str">
        <f t="shared" si="178"/>
        <v>CHECK DATES</v>
      </c>
      <c r="AE790" s="257" t="str">
        <f t="shared" si="179"/>
        <v/>
      </c>
      <c r="AF790" s="286">
        <v>0</v>
      </c>
      <c r="AG790" s="257">
        <f t="shared" si="180"/>
        <v>0</v>
      </c>
      <c r="AH790" s="257" t="str">
        <f t="shared" si="181"/>
        <v/>
      </c>
      <c r="AI790" s="257">
        <f t="shared" si="182"/>
        <v>0</v>
      </c>
    </row>
    <row r="791" spans="1:35" x14ac:dyDescent="0.3">
      <c r="A791" s="287">
        <v>779</v>
      </c>
      <c r="B791" s="156"/>
      <c r="C791" s="150"/>
      <c r="D791" s="152"/>
      <c r="E791" s="150"/>
      <c r="F791" s="150"/>
      <c r="G791" s="152"/>
      <c r="H791" s="154"/>
      <c r="I791" s="155"/>
      <c r="J791" s="159"/>
      <c r="K791" s="159"/>
      <c r="L791" s="337"/>
      <c r="M791" s="343" t="str">
        <f>IF(L791="","",LOOKUP(L791,'Work Programme'!$A$8:$A$207,'Work Programme'!$B$8:$B$207))</f>
        <v/>
      </c>
      <c r="N791" s="150"/>
      <c r="O791" s="151"/>
      <c r="P791" s="254" t="str">
        <f>IF(H791="","",VLOOKUP(H791,'Overview - Financial Statement'!$A$46:$B$60,2,FALSE))</f>
        <v/>
      </c>
      <c r="Q791" s="255" t="str">
        <f t="shared" si="169"/>
        <v/>
      </c>
      <c r="R791" s="153"/>
      <c r="S791" s="153"/>
      <c r="T791" s="238">
        <f t="shared" si="170"/>
        <v>0</v>
      </c>
      <c r="U791" s="193" t="s">
        <v>44</v>
      </c>
      <c r="V791" s="427"/>
      <c r="W791" s="193" t="str">
        <f t="shared" si="171"/>
        <v/>
      </c>
      <c r="X791" s="264" t="str">
        <f t="shared" si="172"/>
        <v>OK</v>
      </c>
      <c r="Y791" s="193" t="str">
        <f t="shared" si="173"/>
        <v/>
      </c>
      <c r="Z791" s="193" t="str">
        <f t="shared" si="174"/>
        <v/>
      </c>
      <c r="AA791" s="397" t="str">
        <f t="shared" si="175"/>
        <v/>
      </c>
      <c r="AB791" s="257" t="str">
        <f t="shared" si="176"/>
        <v/>
      </c>
      <c r="AC791" s="257" t="str">
        <f t="shared" si="177"/>
        <v/>
      </c>
      <c r="AD791" s="193" t="str">
        <f t="shared" si="178"/>
        <v>CHECK DATES</v>
      </c>
      <c r="AE791" s="257" t="str">
        <f t="shared" si="179"/>
        <v/>
      </c>
      <c r="AF791" s="286">
        <v>0</v>
      </c>
      <c r="AG791" s="257">
        <f t="shared" si="180"/>
        <v>0</v>
      </c>
      <c r="AH791" s="257" t="str">
        <f t="shared" si="181"/>
        <v/>
      </c>
      <c r="AI791" s="257">
        <f t="shared" si="182"/>
        <v>0</v>
      </c>
    </row>
    <row r="792" spans="1:35" x14ac:dyDescent="0.3">
      <c r="A792" s="287">
        <v>780</v>
      </c>
      <c r="B792" s="156"/>
      <c r="C792" s="150"/>
      <c r="D792" s="152"/>
      <c r="E792" s="150"/>
      <c r="F792" s="150"/>
      <c r="G792" s="152"/>
      <c r="H792" s="154"/>
      <c r="I792" s="155"/>
      <c r="J792" s="159"/>
      <c r="K792" s="159"/>
      <c r="L792" s="337"/>
      <c r="M792" s="343" t="str">
        <f>IF(L792="","",LOOKUP(L792,'Work Programme'!$A$8:$A$207,'Work Programme'!$B$8:$B$207))</f>
        <v/>
      </c>
      <c r="N792" s="150"/>
      <c r="O792" s="151"/>
      <c r="P792" s="254" t="str">
        <f>IF(H792="","",VLOOKUP(H792,'Overview - Financial Statement'!$A$46:$B$60,2,FALSE))</f>
        <v/>
      </c>
      <c r="Q792" s="255" t="str">
        <f t="shared" si="169"/>
        <v/>
      </c>
      <c r="R792" s="153"/>
      <c r="S792" s="153"/>
      <c r="T792" s="238">
        <f t="shared" si="170"/>
        <v>0</v>
      </c>
      <c r="U792" s="193" t="s">
        <v>44</v>
      </c>
      <c r="V792" s="427"/>
      <c r="W792" s="193" t="str">
        <f t="shared" si="171"/>
        <v/>
      </c>
      <c r="X792" s="264" t="str">
        <f t="shared" si="172"/>
        <v>OK</v>
      </c>
      <c r="Y792" s="193" t="str">
        <f t="shared" si="173"/>
        <v/>
      </c>
      <c r="Z792" s="193" t="str">
        <f t="shared" si="174"/>
        <v/>
      </c>
      <c r="AA792" s="397" t="str">
        <f t="shared" si="175"/>
        <v/>
      </c>
      <c r="AB792" s="257" t="str">
        <f t="shared" si="176"/>
        <v/>
      </c>
      <c r="AC792" s="257" t="str">
        <f t="shared" si="177"/>
        <v/>
      </c>
      <c r="AD792" s="193" t="str">
        <f t="shared" si="178"/>
        <v>CHECK DATES</v>
      </c>
      <c r="AE792" s="257" t="str">
        <f t="shared" si="179"/>
        <v/>
      </c>
      <c r="AF792" s="286">
        <v>0</v>
      </c>
      <c r="AG792" s="257">
        <f t="shared" si="180"/>
        <v>0</v>
      </c>
      <c r="AH792" s="257" t="str">
        <f t="shared" si="181"/>
        <v/>
      </c>
      <c r="AI792" s="257">
        <f t="shared" si="182"/>
        <v>0</v>
      </c>
    </row>
    <row r="793" spans="1:35" x14ac:dyDescent="0.3">
      <c r="A793" s="287">
        <v>781</v>
      </c>
      <c r="B793" s="156"/>
      <c r="C793" s="150"/>
      <c r="D793" s="152"/>
      <c r="E793" s="150"/>
      <c r="F793" s="150"/>
      <c r="G793" s="152"/>
      <c r="H793" s="154"/>
      <c r="I793" s="155"/>
      <c r="J793" s="159"/>
      <c r="K793" s="159"/>
      <c r="L793" s="337"/>
      <c r="M793" s="343" t="str">
        <f>IF(L793="","",LOOKUP(L793,'Work Programme'!$A$8:$A$207,'Work Programme'!$B$8:$B$207))</f>
        <v/>
      </c>
      <c r="N793" s="150"/>
      <c r="O793" s="151"/>
      <c r="P793" s="254" t="str">
        <f>IF(H793="","",VLOOKUP(H793,'Overview - Financial Statement'!$A$46:$B$60,2,FALSE))</f>
        <v/>
      </c>
      <c r="Q793" s="255" t="str">
        <f t="shared" si="169"/>
        <v/>
      </c>
      <c r="R793" s="153"/>
      <c r="S793" s="153"/>
      <c r="T793" s="238">
        <f t="shared" si="170"/>
        <v>0</v>
      </c>
      <c r="U793" s="193" t="s">
        <v>44</v>
      </c>
      <c r="V793" s="427"/>
      <c r="W793" s="193" t="str">
        <f t="shared" si="171"/>
        <v/>
      </c>
      <c r="X793" s="264" t="str">
        <f t="shared" si="172"/>
        <v>OK</v>
      </c>
      <c r="Y793" s="193" t="str">
        <f t="shared" si="173"/>
        <v/>
      </c>
      <c r="Z793" s="193" t="str">
        <f t="shared" si="174"/>
        <v/>
      </c>
      <c r="AA793" s="397" t="str">
        <f t="shared" si="175"/>
        <v/>
      </c>
      <c r="AB793" s="257" t="str">
        <f t="shared" si="176"/>
        <v/>
      </c>
      <c r="AC793" s="257" t="str">
        <f t="shared" si="177"/>
        <v/>
      </c>
      <c r="AD793" s="193" t="str">
        <f t="shared" si="178"/>
        <v>CHECK DATES</v>
      </c>
      <c r="AE793" s="257" t="str">
        <f t="shared" si="179"/>
        <v/>
      </c>
      <c r="AF793" s="286">
        <v>0</v>
      </c>
      <c r="AG793" s="257">
        <f t="shared" si="180"/>
        <v>0</v>
      </c>
      <c r="AH793" s="257" t="str">
        <f t="shared" si="181"/>
        <v/>
      </c>
      <c r="AI793" s="257">
        <f t="shared" si="182"/>
        <v>0</v>
      </c>
    </row>
    <row r="794" spans="1:35" x14ac:dyDescent="0.3">
      <c r="A794" s="287">
        <v>782</v>
      </c>
      <c r="B794" s="156"/>
      <c r="C794" s="150"/>
      <c r="D794" s="152"/>
      <c r="E794" s="150"/>
      <c r="F794" s="150"/>
      <c r="G794" s="152"/>
      <c r="H794" s="154"/>
      <c r="I794" s="155"/>
      <c r="J794" s="159"/>
      <c r="K794" s="159"/>
      <c r="L794" s="337"/>
      <c r="M794" s="343" t="str">
        <f>IF(L794="","",LOOKUP(L794,'Work Programme'!$A$8:$A$207,'Work Programme'!$B$8:$B$207))</f>
        <v/>
      </c>
      <c r="N794" s="150"/>
      <c r="O794" s="151"/>
      <c r="P794" s="254" t="str">
        <f>IF(H794="","",VLOOKUP(H794,'Overview - Financial Statement'!$A$46:$B$60,2,FALSE))</f>
        <v/>
      </c>
      <c r="Q794" s="255" t="str">
        <f t="shared" si="169"/>
        <v/>
      </c>
      <c r="R794" s="153"/>
      <c r="S794" s="153"/>
      <c r="T794" s="238">
        <f t="shared" si="170"/>
        <v>0</v>
      </c>
      <c r="U794" s="193" t="s">
        <v>44</v>
      </c>
      <c r="V794" s="427"/>
      <c r="W794" s="193" t="str">
        <f t="shared" si="171"/>
        <v/>
      </c>
      <c r="X794" s="264" t="str">
        <f t="shared" si="172"/>
        <v>OK</v>
      </c>
      <c r="Y794" s="193" t="str">
        <f t="shared" si="173"/>
        <v/>
      </c>
      <c r="Z794" s="193" t="str">
        <f t="shared" si="174"/>
        <v/>
      </c>
      <c r="AA794" s="397" t="str">
        <f t="shared" si="175"/>
        <v/>
      </c>
      <c r="AB794" s="257" t="str">
        <f t="shared" si="176"/>
        <v/>
      </c>
      <c r="AC794" s="257" t="str">
        <f t="shared" si="177"/>
        <v/>
      </c>
      <c r="AD794" s="193" t="str">
        <f t="shared" si="178"/>
        <v>CHECK DATES</v>
      </c>
      <c r="AE794" s="257" t="str">
        <f t="shared" si="179"/>
        <v/>
      </c>
      <c r="AF794" s="286">
        <v>0</v>
      </c>
      <c r="AG794" s="257">
        <f t="shared" si="180"/>
        <v>0</v>
      </c>
      <c r="AH794" s="257" t="str">
        <f t="shared" si="181"/>
        <v/>
      </c>
      <c r="AI794" s="257">
        <f t="shared" si="182"/>
        <v>0</v>
      </c>
    </row>
    <row r="795" spans="1:35" x14ac:dyDescent="0.3">
      <c r="A795" s="287">
        <v>783</v>
      </c>
      <c r="B795" s="156"/>
      <c r="C795" s="150"/>
      <c r="D795" s="152"/>
      <c r="E795" s="150"/>
      <c r="F795" s="150"/>
      <c r="G795" s="152"/>
      <c r="H795" s="154"/>
      <c r="I795" s="155"/>
      <c r="J795" s="159"/>
      <c r="K795" s="159"/>
      <c r="L795" s="337"/>
      <c r="M795" s="343" t="str">
        <f>IF(L795="","",LOOKUP(L795,'Work Programme'!$A$8:$A$207,'Work Programme'!$B$8:$B$207))</f>
        <v/>
      </c>
      <c r="N795" s="150"/>
      <c r="O795" s="151"/>
      <c r="P795" s="254" t="str">
        <f>IF(H795="","",VLOOKUP(H795,'Overview - Financial Statement'!$A$46:$B$60,2,FALSE))</f>
        <v/>
      </c>
      <c r="Q795" s="255" t="str">
        <f t="shared" si="169"/>
        <v/>
      </c>
      <c r="R795" s="153"/>
      <c r="S795" s="153"/>
      <c r="T795" s="238">
        <f t="shared" si="170"/>
        <v>0</v>
      </c>
      <c r="U795" s="193" t="s">
        <v>44</v>
      </c>
      <c r="V795" s="427"/>
      <c r="W795" s="193" t="str">
        <f t="shared" si="171"/>
        <v/>
      </c>
      <c r="X795" s="264" t="str">
        <f t="shared" si="172"/>
        <v>OK</v>
      </c>
      <c r="Y795" s="193" t="str">
        <f t="shared" si="173"/>
        <v/>
      </c>
      <c r="Z795" s="193" t="str">
        <f t="shared" si="174"/>
        <v/>
      </c>
      <c r="AA795" s="397" t="str">
        <f t="shared" si="175"/>
        <v/>
      </c>
      <c r="AB795" s="257" t="str">
        <f t="shared" si="176"/>
        <v/>
      </c>
      <c r="AC795" s="257" t="str">
        <f t="shared" si="177"/>
        <v/>
      </c>
      <c r="AD795" s="193" t="str">
        <f t="shared" si="178"/>
        <v>CHECK DATES</v>
      </c>
      <c r="AE795" s="257" t="str">
        <f t="shared" si="179"/>
        <v/>
      </c>
      <c r="AF795" s="286">
        <v>0</v>
      </c>
      <c r="AG795" s="257">
        <f t="shared" si="180"/>
        <v>0</v>
      </c>
      <c r="AH795" s="257" t="str">
        <f t="shared" si="181"/>
        <v/>
      </c>
      <c r="AI795" s="257">
        <f t="shared" si="182"/>
        <v>0</v>
      </c>
    </row>
    <row r="796" spans="1:35" x14ac:dyDescent="0.3">
      <c r="A796" s="287">
        <v>784</v>
      </c>
      <c r="B796" s="156"/>
      <c r="C796" s="150"/>
      <c r="D796" s="152"/>
      <c r="E796" s="150"/>
      <c r="F796" s="150"/>
      <c r="G796" s="152"/>
      <c r="H796" s="154"/>
      <c r="I796" s="155"/>
      <c r="J796" s="159"/>
      <c r="K796" s="159"/>
      <c r="L796" s="337"/>
      <c r="M796" s="343" t="str">
        <f>IF(L796="","",LOOKUP(L796,'Work Programme'!$A$8:$A$207,'Work Programme'!$B$8:$B$207))</f>
        <v/>
      </c>
      <c r="N796" s="150"/>
      <c r="O796" s="151"/>
      <c r="P796" s="254" t="str">
        <f>IF(H796="","",VLOOKUP(H796,'Overview - Financial Statement'!$A$46:$B$60,2,FALSE))</f>
        <v/>
      </c>
      <c r="Q796" s="255" t="str">
        <f t="shared" si="169"/>
        <v/>
      </c>
      <c r="R796" s="153"/>
      <c r="S796" s="153"/>
      <c r="T796" s="238">
        <f t="shared" si="170"/>
        <v>0</v>
      </c>
      <c r="U796" s="193" t="s">
        <v>44</v>
      </c>
      <c r="V796" s="427"/>
      <c r="W796" s="193" t="str">
        <f t="shared" si="171"/>
        <v/>
      </c>
      <c r="X796" s="264" t="str">
        <f t="shared" si="172"/>
        <v>OK</v>
      </c>
      <c r="Y796" s="193" t="str">
        <f t="shared" si="173"/>
        <v/>
      </c>
      <c r="Z796" s="193" t="str">
        <f t="shared" si="174"/>
        <v/>
      </c>
      <c r="AA796" s="397" t="str">
        <f t="shared" si="175"/>
        <v/>
      </c>
      <c r="AB796" s="257" t="str">
        <f t="shared" si="176"/>
        <v/>
      </c>
      <c r="AC796" s="257" t="str">
        <f t="shared" si="177"/>
        <v/>
      </c>
      <c r="AD796" s="193" t="str">
        <f t="shared" si="178"/>
        <v>CHECK DATES</v>
      </c>
      <c r="AE796" s="257" t="str">
        <f t="shared" si="179"/>
        <v/>
      </c>
      <c r="AF796" s="286">
        <v>0</v>
      </c>
      <c r="AG796" s="257">
        <f t="shared" si="180"/>
        <v>0</v>
      </c>
      <c r="AH796" s="257" t="str">
        <f t="shared" si="181"/>
        <v/>
      </c>
      <c r="AI796" s="257">
        <f t="shared" si="182"/>
        <v>0</v>
      </c>
    </row>
    <row r="797" spans="1:35" x14ac:dyDescent="0.3">
      <c r="A797" s="287">
        <v>785</v>
      </c>
      <c r="B797" s="156"/>
      <c r="C797" s="150"/>
      <c r="D797" s="152"/>
      <c r="E797" s="150"/>
      <c r="F797" s="150"/>
      <c r="G797" s="152"/>
      <c r="H797" s="154"/>
      <c r="I797" s="155"/>
      <c r="J797" s="159"/>
      <c r="K797" s="159"/>
      <c r="L797" s="337"/>
      <c r="M797" s="343" t="str">
        <f>IF(L797="","",LOOKUP(L797,'Work Programme'!$A$8:$A$207,'Work Programme'!$B$8:$B$207))</f>
        <v/>
      </c>
      <c r="N797" s="150"/>
      <c r="O797" s="151"/>
      <c r="P797" s="254" t="str">
        <f>IF(H797="","",VLOOKUP(H797,'Overview - Financial Statement'!$A$46:$B$60,2,FALSE))</f>
        <v/>
      </c>
      <c r="Q797" s="255" t="str">
        <f t="shared" si="169"/>
        <v/>
      </c>
      <c r="R797" s="153"/>
      <c r="S797" s="153"/>
      <c r="T797" s="238">
        <f t="shared" si="170"/>
        <v>0</v>
      </c>
      <c r="U797" s="193" t="s">
        <v>44</v>
      </c>
      <c r="V797" s="427"/>
      <c r="W797" s="193" t="str">
        <f t="shared" si="171"/>
        <v/>
      </c>
      <c r="X797" s="264" t="str">
        <f t="shared" si="172"/>
        <v>OK</v>
      </c>
      <c r="Y797" s="193" t="str">
        <f t="shared" si="173"/>
        <v/>
      </c>
      <c r="Z797" s="193" t="str">
        <f t="shared" si="174"/>
        <v/>
      </c>
      <c r="AA797" s="397" t="str">
        <f t="shared" si="175"/>
        <v/>
      </c>
      <c r="AB797" s="257" t="str">
        <f t="shared" si="176"/>
        <v/>
      </c>
      <c r="AC797" s="257" t="str">
        <f t="shared" si="177"/>
        <v/>
      </c>
      <c r="AD797" s="193" t="str">
        <f t="shared" si="178"/>
        <v>CHECK DATES</v>
      </c>
      <c r="AE797" s="257" t="str">
        <f t="shared" si="179"/>
        <v/>
      </c>
      <c r="AF797" s="286">
        <v>0</v>
      </c>
      <c r="AG797" s="257">
        <f t="shared" si="180"/>
        <v>0</v>
      </c>
      <c r="AH797" s="257" t="str">
        <f t="shared" si="181"/>
        <v/>
      </c>
      <c r="AI797" s="257">
        <f t="shared" si="182"/>
        <v>0</v>
      </c>
    </row>
    <row r="798" spans="1:35" x14ac:dyDescent="0.3">
      <c r="A798" s="287">
        <v>786</v>
      </c>
      <c r="B798" s="156"/>
      <c r="C798" s="150"/>
      <c r="D798" s="152"/>
      <c r="E798" s="150"/>
      <c r="F798" s="150"/>
      <c r="G798" s="152"/>
      <c r="H798" s="154"/>
      <c r="I798" s="155"/>
      <c r="J798" s="159"/>
      <c r="K798" s="159"/>
      <c r="L798" s="337"/>
      <c r="M798" s="343" t="str">
        <f>IF(L798="","",LOOKUP(L798,'Work Programme'!$A$8:$A$207,'Work Programme'!$B$8:$B$207))</f>
        <v/>
      </c>
      <c r="N798" s="150"/>
      <c r="O798" s="151"/>
      <c r="P798" s="254" t="str">
        <f>IF(H798="","",VLOOKUP(H798,'Overview - Financial Statement'!$A$46:$B$60,2,FALSE))</f>
        <v/>
      </c>
      <c r="Q798" s="255" t="str">
        <f t="shared" si="169"/>
        <v/>
      </c>
      <c r="R798" s="153"/>
      <c r="S798" s="153"/>
      <c r="T798" s="238">
        <f t="shared" si="170"/>
        <v>0</v>
      </c>
      <c r="U798" s="193" t="s">
        <v>44</v>
      </c>
      <c r="V798" s="427"/>
      <c r="W798" s="193" t="str">
        <f t="shared" si="171"/>
        <v/>
      </c>
      <c r="X798" s="264" t="str">
        <f t="shared" si="172"/>
        <v>OK</v>
      </c>
      <c r="Y798" s="193" t="str">
        <f t="shared" si="173"/>
        <v/>
      </c>
      <c r="Z798" s="193" t="str">
        <f t="shared" si="174"/>
        <v/>
      </c>
      <c r="AA798" s="397" t="str">
        <f t="shared" si="175"/>
        <v/>
      </c>
      <c r="AB798" s="257" t="str">
        <f t="shared" si="176"/>
        <v/>
      </c>
      <c r="AC798" s="257" t="str">
        <f t="shared" si="177"/>
        <v/>
      </c>
      <c r="AD798" s="193" t="str">
        <f t="shared" si="178"/>
        <v>CHECK DATES</v>
      </c>
      <c r="AE798" s="257" t="str">
        <f t="shared" si="179"/>
        <v/>
      </c>
      <c r="AF798" s="286">
        <v>0</v>
      </c>
      <c r="AG798" s="257">
        <f t="shared" si="180"/>
        <v>0</v>
      </c>
      <c r="AH798" s="257" t="str">
        <f t="shared" si="181"/>
        <v/>
      </c>
      <c r="AI798" s="257">
        <f t="shared" si="182"/>
        <v>0</v>
      </c>
    </row>
    <row r="799" spans="1:35" x14ac:dyDescent="0.3">
      <c r="A799" s="287">
        <v>787</v>
      </c>
      <c r="B799" s="156"/>
      <c r="C799" s="150"/>
      <c r="D799" s="152"/>
      <c r="E799" s="150"/>
      <c r="F799" s="150"/>
      <c r="G799" s="152"/>
      <c r="H799" s="154"/>
      <c r="I799" s="155"/>
      <c r="J799" s="159"/>
      <c r="K799" s="159"/>
      <c r="L799" s="337"/>
      <c r="M799" s="343" t="str">
        <f>IF(L799="","",LOOKUP(L799,'Work Programme'!$A$8:$A$207,'Work Programme'!$B$8:$B$207))</f>
        <v/>
      </c>
      <c r="N799" s="150"/>
      <c r="O799" s="151"/>
      <c r="P799" s="254" t="str">
        <f>IF(H799="","",VLOOKUP(H799,'Overview - Financial Statement'!$A$46:$B$60,2,FALSE))</f>
        <v/>
      </c>
      <c r="Q799" s="255" t="str">
        <f t="shared" si="169"/>
        <v/>
      </c>
      <c r="R799" s="153"/>
      <c r="S799" s="153"/>
      <c r="T799" s="238">
        <f t="shared" si="170"/>
        <v>0</v>
      </c>
      <c r="U799" s="193" t="s">
        <v>44</v>
      </c>
      <c r="V799" s="427"/>
      <c r="W799" s="193" t="str">
        <f t="shared" si="171"/>
        <v/>
      </c>
      <c r="X799" s="264" t="str">
        <f t="shared" si="172"/>
        <v>OK</v>
      </c>
      <c r="Y799" s="193" t="str">
        <f t="shared" si="173"/>
        <v/>
      </c>
      <c r="Z799" s="193" t="str">
        <f t="shared" si="174"/>
        <v/>
      </c>
      <c r="AA799" s="397" t="str">
        <f t="shared" si="175"/>
        <v/>
      </c>
      <c r="AB799" s="257" t="str">
        <f t="shared" si="176"/>
        <v/>
      </c>
      <c r="AC799" s="257" t="str">
        <f t="shared" si="177"/>
        <v/>
      </c>
      <c r="AD799" s="193" t="str">
        <f t="shared" si="178"/>
        <v>CHECK DATES</v>
      </c>
      <c r="AE799" s="257" t="str">
        <f t="shared" si="179"/>
        <v/>
      </c>
      <c r="AF799" s="286">
        <v>0</v>
      </c>
      <c r="AG799" s="257">
        <f t="shared" si="180"/>
        <v>0</v>
      </c>
      <c r="AH799" s="257" t="str">
        <f t="shared" si="181"/>
        <v/>
      </c>
      <c r="AI799" s="257">
        <f t="shared" si="182"/>
        <v>0</v>
      </c>
    </row>
    <row r="800" spans="1:35" x14ac:dyDescent="0.3">
      <c r="A800" s="287">
        <v>788</v>
      </c>
      <c r="B800" s="156"/>
      <c r="C800" s="150"/>
      <c r="D800" s="152"/>
      <c r="E800" s="150"/>
      <c r="F800" s="150"/>
      <c r="G800" s="152"/>
      <c r="H800" s="154"/>
      <c r="I800" s="155"/>
      <c r="J800" s="159"/>
      <c r="K800" s="159"/>
      <c r="L800" s="337"/>
      <c r="M800" s="343" t="str">
        <f>IF(L800="","",LOOKUP(L800,'Work Programme'!$A$8:$A$207,'Work Programme'!$B$8:$B$207))</f>
        <v/>
      </c>
      <c r="N800" s="150"/>
      <c r="O800" s="151"/>
      <c r="P800" s="254" t="str">
        <f>IF(H800="","",VLOOKUP(H800,'Overview - Financial Statement'!$A$46:$B$60,2,FALSE))</f>
        <v/>
      </c>
      <c r="Q800" s="255" t="str">
        <f t="shared" si="169"/>
        <v/>
      </c>
      <c r="R800" s="153"/>
      <c r="S800" s="153"/>
      <c r="T800" s="238">
        <f t="shared" si="170"/>
        <v>0</v>
      </c>
      <c r="U800" s="193" t="s">
        <v>44</v>
      </c>
      <c r="V800" s="427"/>
      <c r="W800" s="193" t="str">
        <f t="shared" si="171"/>
        <v/>
      </c>
      <c r="X800" s="264" t="str">
        <f t="shared" si="172"/>
        <v>OK</v>
      </c>
      <c r="Y800" s="193" t="str">
        <f t="shared" si="173"/>
        <v/>
      </c>
      <c r="Z800" s="193" t="str">
        <f t="shared" si="174"/>
        <v/>
      </c>
      <c r="AA800" s="397" t="str">
        <f t="shared" si="175"/>
        <v/>
      </c>
      <c r="AB800" s="257" t="str">
        <f t="shared" si="176"/>
        <v/>
      </c>
      <c r="AC800" s="257" t="str">
        <f t="shared" si="177"/>
        <v/>
      </c>
      <c r="AD800" s="193" t="str">
        <f t="shared" si="178"/>
        <v>CHECK DATES</v>
      </c>
      <c r="AE800" s="257" t="str">
        <f t="shared" si="179"/>
        <v/>
      </c>
      <c r="AF800" s="286">
        <v>0</v>
      </c>
      <c r="AG800" s="257">
        <f t="shared" si="180"/>
        <v>0</v>
      </c>
      <c r="AH800" s="257" t="str">
        <f t="shared" si="181"/>
        <v/>
      </c>
      <c r="AI800" s="257">
        <f t="shared" si="182"/>
        <v>0</v>
      </c>
    </row>
    <row r="801" spans="1:35" x14ac:dyDescent="0.3">
      <c r="A801" s="287">
        <v>789</v>
      </c>
      <c r="B801" s="156"/>
      <c r="C801" s="150"/>
      <c r="D801" s="152"/>
      <c r="E801" s="150"/>
      <c r="F801" s="150"/>
      <c r="G801" s="152"/>
      <c r="H801" s="154"/>
      <c r="I801" s="155"/>
      <c r="J801" s="159"/>
      <c r="K801" s="159"/>
      <c r="L801" s="337"/>
      <c r="M801" s="343" t="str">
        <f>IF(L801="","",LOOKUP(L801,'Work Programme'!$A$8:$A$207,'Work Programme'!$B$8:$B$207))</f>
        <v/>
      </c>
      <c r="N801" s="150"/>
      <c r="O801" s="151"/>
      <c r="P801" s="254" t="str">
        <f>IF(H801="","",VLOOKUP(H801,'Overview - Financial Statement'!$A$46:$B$60,2,FALSE))</f>
        <v/>
      </c>
      <c r="Q801" s="255" t="str">
        <f t="shared" si="169"/>
        <v/>
      </c>
      <c r="R801" s="153"/>
      <c r="S801" s="153"/>
      <c r="T801" s="238">
        <f t="shared" si="170"/>
        <v>0</v>
      </c>
      <c r="U801" s="193" t="s">
        <v>44</v>
      </c>
      <c r="V801" s="427"/>
      <c r="W801" s="193" t="str">
        <f t="shared" si="171"/>
        <v/>
      </c>
      <c r="X801" s="264" t="str">
        <f t="shared" si="172"/>
        <v>OK</v>
      </c>
      <c r="Y801" s="193" t="str">
        <f t="shared" si="173"/>
        <v/>
      </c>
      <c r="Z801" s="193" t="str">
        <f t="shared" si="174"/>
        <v/>
      </c>
      <c r="AA801" s="397" t="str">
        <f t="shared" si="175"/>
        <v/>
      </c>
      <c r="AB801" s="257" t="str">
        <f t="shared" si="176"/>
        <v/>
      </c>
      <c r="AC801" s="257" t="str">
        <f t="shared" si="177"/>
        <v/>
      </c>
      <c r="AD801" s="193" t="str">
        <f t="shared" si="178"/>
        <v>CHECK DATES</v>
      </c>
      <c r="AE801" s="257" t="str">
        <f t="shared" si="179"/>
        <v/>
      </c>
      <c r="AF801" s="286">
        <v>0</v>
      </c>
      <c r="AG801" s="257">
        <f t="shared" si="180"/>
        <v>0</v>
      </c>
      <c r="AH801" s="257" t="str">
        <f t="shared" si="181"/>
        <v/>
      </c>
      <c r="AI801" s="257">
        <f t="shared" si="182"/>
        <v>0</v>
      </c>
    </row>
    <row r="802" spans="1:35" x14ac:dyDescent="0.3">
      <c r="A802" s="287">
        <v>790</v>
      </c>
      <c r="B802" s="156"/>
      <c r="C802" s="150"/>
      <c r="D802" s="152"/>
      <c r="E802" s="150"/>
      <c r="F802" s="150"/>
      <c r="G802" s="152"/>
      <c r="H802" s="154"/>
      <c r="I802" s="155"/>
      <c r="J802" s="159"/>
      <c r="K802" s="159"/>
      <c r="L802" s="337"/>
      <c r="M802" s="343" t="str">
        <f>IF(L802="","",LOOKUP(L802,'Work Programme'!$A$8:$A$207,'Work Programme'!$B$8:$B$207))</f>
        <v/>
      </c>
      <c r="N802" s="150"/>
      <c r="O802" s="151"/>
      <c r="P802" s="254" t="str">
        <f>IF(H802="","",VLOOKUP(H802,'Overview - Financial Statement'!$A$46:$B$60,2,FALSE))</f>
        <v/>
      </c>
      <c r="Q802" s="255" t="str">
        <f t="shared" si="169"/>
        <v/>
      </c>
      <c r="R802" s="153"/>
      <c r="S802" s="153"/>
      <c r="T802" s="238">
        <f t="shared" si="170"/>
        <v>0</v>
      </c>
      <c r="U802" s="193" t="s">
        <v>44</v>
      </c>
      <c r="V802" s="427"/>
      <c r="W802" s="193" t="str">
        <f t="shared" si="171"/>
        <v/>
      </c>
      <c r="X802" s="264" t="str">
        <f t="shared" si="172"/>
        <v>OK</v>
      </c>
      <c r="Y802" s="193" t="str">
        <f t="shared" si="173"/>
        <v/>
      </c>
      <c r="Z802" s="193" t="str">
        <f t="shared" si="174"/>
        <v/>
      </c>
      <c r="AA802" s="397" t="str">
        <f t="shared" si="175"/>
        <v/>
      </c>
      <c r="AB802" s="257" t="str">
        <f t="shared" si="176"/>
        <v/>
      </c>
      <c r="AC802" s="257" t="str">
        <f t="shared" si="177"/>
        <v/>
      </c>
      <c r="AD802" s="193" t="str">
        <f t="shared" si="178"/>
        <v>CHECK DATES</v>
      </c>
      <c r="AE802" s="257" t="str">
        <f t="shared" si="179"/>
        <v/>
      </c>
      <c r="AF802" s="286">
        <v>0</v>
      </c>
      <c r="AG802" s="257">
        <f t="shared" si="180"/>
        <v>0</v>
      </c>
      <c r="AH802" s="257" t="str">
        <f t="shared" si="181"/>
        <v/>
      </c>
      <c r="AI802" s="257">
        <f t="shared" si="182"/>
        <v>0</v>
      </c>
    </row>
    <row r="803" spans="1:35" x14ac:dyDescent="0.3">
      <c r="A803" s="287">
        <v>791</v>
      </c>
      <c r="B803" s="156"/>
      <c r="C803" s="150"/>
      <c r="D803" s="152"/>
      <c r="E803" s="150"/>
      <c r="F803" s="150"/>
      <c r="G803" s="152"/>
      <c r="H803" s="154"/>
      <c r="I803" s="155"/>
      <c r="J803" s="159"/>
      <c r="K803" s="159"/>
      <c r="L803" s="337"/>
      <c r="M803" s="343" t="str">
        <f>IF(L803="","",LOOKUP(L803,'Work Programme'!$A$8:$A$207,'Work Programme'!$B$8:$B$207))</f>
        <v/>
      </c>
      <c r="N803" s="150"/>
      <c r="O803" s="151"/>
      <c r="P803" s="254" t="str">
        <f>IF(H803="","",VLOOKUP(H803,'Overview - Financial Statement'!$A$46:$B$60,2,FALSE))</f>
        <v/>
      </c>
      <c r="Q803" s="255" t="str">
        <f t="shared" si="169"/>
        <v/>
      </c>
      <c r="R803" s="153"/>
      <c r="S803" s="153"/>
      <c r="T803" s="238">
        <f t="shared" si="170"/>
        <v>0</v>
      </c>
      <c r="U803" s="193" t="s">
        <v>44</v>
      </c>
      <c r="V803" s="427"/>
      <c r="W803" s="193" t="str">
        <f t="shared" si="171"/>
        <v/>
      </c>
      <c r="X803" s="264" t="str">
        <f t="shared" si="172"/>
        <v>OK</v>
      </c>
      <c r="Y803" s="193" t="str">
        <f t="shared" si="173"/>
        <v/>
      </c>
      <c r="Z803" s="193" t="str">
        <f t="shared" si="174"/>
        <v/>
      </c>
      <c r="AA803" s="397" t="str">
        <f t="shared" si="175"/>
        <v/>
      </c>
      <c r="AB803" s="257" t="str">
        <f t="shared" si="176"/>
        <v/>
      </c>
      <c r="AC803" s="257" t="str">
        <f t="shared" si="177"/>
        <v/>
      </c>
      <c r="AD803" s="193" t="str">
        <f t="shared" si="178"/>
        <v>CHECK DATES</v>
      </c>
      <c r="AE803" s="257" t="str">
        <f t="shared" si="179"/>
        <v/>
      </c>
      <c r="AF803" s="286">
        <v>0</v>
      </c>
      <c r="AG803" s="257">
        <f t="shared" si="180"/>
        <v>0</v>
      </c>
      <c r="AH803" s="257" t="str">
        <f t="shared" si="181"/>
        <v/>
      </c>
      <c r="AI803" s="257">
        <f t="shared" si="182"/>
        <v>0</v>
      </c>
    </row>
    <row r="804" spans="1:35" x14ac:dyDescent="0.3">
      <c r="A804" s="287">
        <v>792</v>
      </c>
      <c r="B804" s="156"/>
      <c r="C804" s="150"/>
      <c r="D804" s="152"/>
      <c r="E804" s="150"/>
      <c r="F804" s="150"/>
      <c r="G804" s="152"/>
      <c r="H804" s="154"/>
      <c r="I804" s="155"/>
      <c r="J804" s="159"/>
      <c r="K804" s="159"/>
      <c r="L804" s="337"/>
      <c r="M804" s="343" t="str">
        <f>IF(L804="","",LOOKUP(L804,'Work Programme'!$A$8:$A$207,'Work Programme'!$B$8:$B$207))</f>
        <v/>
      </c>
      <c r="N804" s="150"/>
      <c r="O804" s="151"/>
      <c r="P804" s="254" t="str">
        <f>IF(H804="","",VLOOKUP(H804,'Overview - Financial Statement'!$A$46:$B$60,2,FALSE))</f>
        <v/>
      </c>
      <c r="Q804" s="255" t="str">
        <f t="shared" si="169"/>
        <v/>
      </c>
      <c r="R804" s="153"/>
      <c r="S804" s="153"/>
      <c r="T804" s="238">
        <f t="shared" si="170"/>
        <v>0</v>
      </c>
      <c r="U804" s="193" t="s">
        <v>44</v>
      </c>
      <c r="V804" s="427"/>
      <c r="W804" s="193" t="str">
        <f t="shared" si="171"/>
        <v/>
      </c>
      <c r="X804" s="264" t="str">
        <f t="shared" si="172"/>
        <v>OK</v>
      </c>
      <c r="Y804" s="193" t="str">
        <f t="shared" si="173"/>
        <v/>
      </c>
      <c r="Z804" s="193" t="str">
        <f t="shared" si="174"/>
        <v/>
      </c>
      <c r="AA804" s="397" t="str">
        <f t="shared" si="175"/>
        <v/>
      </c>
      <c r="AB804" s="257" t="str">
        <f t="shared" si="176"/>
        <v/>
      </c>
      <c r="AC804" s="257" t="str">
        <f t="shared" si="177"/>
        <v/>
      </c>
      <c r="AD804" s="193" t="str">
        <f t="shared" si="178"/>
        <v>CHECK DATES</v>
      </c>
      <c r="AE804" s="257" t="str">
        <f t="shared" si="179"/>
        <v/>
      </c>
      <c r="AF804" s="286">
        <v>0</v>
      </c>
      <c r="AG804" s="257">
        <f t="shared" si="180"/>
        <v>0</v>
      </c>
      <c r="AH804" s="257" t="str">
        <f t="shared" si="181"/>
        <v/>
      </c>
      <c r="AI804" s="257">
        <f t="shared" si="182"/>
        <v>0</v>
      </c>
    </row>
    <row r="805" spans="1:35" x14ac:dyDescent="0.3">
      <c r="A805" s="287">
        <v>793</v>
      </c>
      <c r="B805" s="156"/>
      <c r="C805" s="150"/>
      <c r="D805" s="152"/>
      <c r="E805" s="150"/>
      <c r="F805" s="150"/>
      <c r="G805" s="152"/>
      <c r="H805" s="154"/>
      <c r="I805" s="155"/>
      <c r="J805" s="159"/>
      <c r="K805" s="159"/>
      <c r="L805" s="337"/>
      <c r="M805" s="343" t="str">
        <f>IF(L805="","",LOOKUP(L805,'Work Programme'!$A$8:$A$207,'Work Programme'!$B$8:$B$207))</f>
        <v/>
      </c>
      <c r="N805" s="150"/>
      <c r="O805" s="151"/>
      <c r="P805" s="254" t="str">
        <f>IF(H805="","",VLOOKUP(H805,'Overview - Financial Statement'!$A$46:$B$60,2,FALSE))</f>
        <v/>
      </c>
      <c r="Q805" s="255" t="str">
        <f t="shared" si="169"/>
        <v/>
      </c>
      <c r="R805" s="153"/>
      <c r="S805" s="153"/>
      <c r="T805" s="238">
        <f t="shared" si="170"/>
        <v>0</v>
      </c>
      <c r="U805" s="193" t="s">
        <v>44</v>
      </c>
      <c r="V805" s="427"/>
      <c r="W805" s="193" t="str">
        <f t="shared" si="171"/>
        <v/>
      </c>
      <c r="X805" s="264" t="str">
        <f t="shared" si="172"/>
        <v>OK</v>
      </c>
      <c r="Y805" s="193" t="str">
        <f t="shared" si="173"/>
        <v/>
      </c>
      <c r="Z805" s="193" t="str">
        <f t="shared" si="174"/>
        <v/>
      </c>
      <c r="AA805" s="397" t="str">
        <f t="shared" si="175"/>
        <v/>
      </c>
      <c r="AB805" s="257" t="str">
        <f t="shared" si="176"/>
        <v/>
      </c>
      <c r="AC805" s="257" t="str">
        <f t="shared" si="177"/>
        <v/>
      </c>
      <c r="AD805" s="193" t="str">
        <f t="shared" si="178"/>
        <v>CHECK DATES</v>
      </c>
      <c r="AE805" s="257" t="str">
        <f t="shared" si="179"/>
        <v/>
      </c>
      <c r="AF805" s="286">
        <v>0</v>
      </c>
      <c r="AG805" s="257">
        <f t="shared" si="180"/>
        <v>0</v>
      </c>
      <c r="AH805" s="257" t="str">
        <f t="shared" si="181"/>
        <v/>
      </c>
      <c r="AI805" s="257">
        <f t="shared" si="182"/>
        <v>0</v>
      </c>
    </row>
    <row r="806" spans="1:35" x14ac:dyDescent="0.3">
      <c r="A806" s="287">
        <v>794</v>
      </c>
      <c r="B806" s="156"/>
      <c r="C806" s="150"/>
      <c r="D806" s="152"/>
      <c r="E806" s="150"/>
      <c r="F806" s="150"/>
      <c r="G806" s="152"/>
      <c r="H806" s="154"/>
      <c r="I806" s="155"/>
      <c r="J806" s="159"/>
      <c r="K806" s="159"/>
      <c r="L806" s="337"/>
      <c r="M806" s="343" t="str">
        <f>IF(L806="","",LOOKUP(L806,'Work Programme'!$A$8:$A$207,'Work Programme'!$B$8:$B$207))</f>
        <v/>
      </c>
      <c r="N806" s="150"/>
      <c r="O806" s="151"/>
      <c r="P806" s="254" t="str">
        <f>IF(H806="","",VLOOKUP(H806,'Overview - Financial Statement'!$A$46:$B$60,2,FALSE))</f>
        <v/>
      </c>
      <c r="Q806" s="255" t="str">
        <f t="shared" si="169"/>
        <v/>
      </c>
      <c r="R806" s="153"/>
      <c r="S806" s="153"/>
      <c r="T806" s="238">
        <f t="shared" si="170"/>
        <v>0</v>
      </c>
      <c r="U806" s="193" t="s">
        <v>44</v>
      </c>
      <c r="V806" s="427"/>
      <c r="W806" s="193" t="str">
        <f t="shared" si="171"/>
        <v/>
      </c>
      <c r="X806" s="264" t="str">
        <f t="shared" si="172"/>
        <v>OK</v>
      </c>
      <c r="Y806" s="193" t="str">
        <f t="shared" si="173"/>
        <v/>
      </c>
      <c r="Z806" s="193" t="str">
        <f t="shared" si="174"/>
        <v/>
      </c>
      <c r="AA806" s="397" t="str">
        <f t="shared" si="175"/>
        <v/>
      </c>
      <c r="AB806" s="257" t="str">
        <f t="shared" si="176"/>
        <v/>
      </c>
      <c r="AC806" s="257" t="str">
        <f t="shared" si="177"/>
        <v/>
      </c>
      <c r="AD806" s="193" t="str">
        <f t="shared" si="178"/>
        <v>CHECK DATES</v>
      </c>
      <c r="AE806" s="257" t="str">
        <f t="shared" si="179"/>
        <v/>
      </c>
      <c r="AF806" s="286">
        <v>0</v>
      </c>
      <c r="AG806" s="257">
        <f t="shared" si="180"/>
        <v>0</v>
      </c>
      <c r="AH806" s="257" t="str">
        <f t="shared" si="181"/>
        <v/>
      </c>
      <c r="AI806" s="257">
        <f t="shared" si="182"/>
        <v>0</v>
      </c>
    </row>
    <row r="807" spans="1:35" x14ac:dyDescent="0.3">
      <c r="A807" s="287">
        <v>795</v>
      </c>
      <c r="B807" s="156"/>
      <c r="C807" s="150"/>
      <c r="D807" s="152"/>
      <c r="E807" s="150"/>
      <c r="F807" s="150"/>
      <c r="G807" s="152"/>
      <c r="H807" s="154"/>
      <c r="I807" s="155"/>
      <c r="J807" s="159"/>
      <c r="K807" s="159"/>
      <c r="L807" s="337"/>
      <c r="M807" s="343" t="str">
        <f>IF(L807="","",LOOKUP(L807,'Work Programme'!$A$8:$A$207,'Work Programme'!$B$8:$B$207))</f>
        <v/>
      </c>
      <c r="N807" s="150"/>
      <c r="O807" s="151"/>
      <c r="P807" s="254" t="str">
        <f>IF(H807="","",VLOOKUP(H807,'Overview - Financial Statement'!$A$46:$B$60,2,FALSE))</f>
        <v/>
      </c>
      <c r="Q807" s="255" t="str">
        <f t="shared" si="169"/>
        <v/>
      </c>
      <c r="R807" s="153"/>
      <c r="S807" s="153"/>
      <c r="T807" s="238">
        <f t="shared" si="170"/>
        <v>0</v>
      </c>
      <c r="U807" s="193" t="s">
        <v>44</v>
      </c>
      <c r="V807" s="427"/>
      <c r="W807" s="193" t="str">
        <f t="shared" si="171"/>
        <v/>
      </c>
      <c r="X807" s="264" t="str">
        <f t="shared" si="172"/>
        <v>OK</v>
      </c>
      <c r="Y807" s="193" t="str">
        <f t="shared" si="173"/>
        <v/>
      </c>
      <c r="Z807" s="193" t="str">
        <f t="shared" si="174"/>
        <v/>
      </c>
      <c r="AA807" s="397" t="str">
        <f t="shared" si="175"/>
        <v/>
      </c>
      <c r="AB807" s="257" t="str">
        <f t="shared" si="176"/>
        <v/>
      </c>
      <c r="AC807" s="257" t="str">
        <f t="shared" si="177"/>
        <v/>
      </c>
      <c r="AD807" s="193" t="str">
        <f t="shared" si="178"/>
        <v>CHECK DATES</v>
      </c>
      <c r="AE807" s="257" t="str">
        <f t="shared" si="179"/>
        <v/>
      </c>
      <c r="AF807" s="286">
        <v>0</v>
      </c>
      <c r="AG807" s="257">
        <f t="shared" si="180"/>
        <v>0</v>
      </c>
      <c r="AH807" s="257" t="str">
        <f t="shared" si="181"/>
        <v/>
      </c>
      <c r="AI807" s="257">
        <f t="shared" si="182"/>
        <v>0</v>
      </c>
    </row>
    <row r="808" spans="1:35" x14ac:dyDescent="0.3">
      <c r="A808" s="287">
        <v>796</v>
      </c>
      <c r="B808" s="156"/>
      <c r="C808" s="150"/>
      <c r="D808" s="152"/>
      <c r="E808" s="150"/>
      <c r="F808" s="150"/>
      <c r="G808" s="152"/>
      <c r="H808" s="154"/>
      <c r="I808" s="155"/>
      <c r="J808" s="159"/>
      <c r="K808" s="159"/>
      <c r="L808" s="337"/>
      <c r="M808" s="343" t="str">
        <f>IF(L808="","",LOOKUP(L808,'Work Programme'!$A$8:$A$207,'Work Programme'!$B$8:$B$207))</f>
        <v/>
      </c>
      <c r="N808" s="150"/>
      <c r="O808" s="151"/>
      <c r="P808" s="254" t="str">
        <f>IF(H808="","",VLOOKUP(H808,'Overview - Financial Statement'!$A$46:$B$60,2,FALSE))</f>
        <v/>
      </c>
      <c r="Q808" s="255" t="str">
        <f t="shared" si="169"/>
        <v/>
      </c>
      <c r="R808" s="153"/>
      <c r="S808" s="153"/>
      <c r="T808" s="238">
        <f t="shared" si="170"/>
        <v>0</v>
      </c>
      <c r="U808" s="193" t="s">
        <v>44</v>
      </c>
      <c r="V808" s="427"/>
      <c r="W808" s="193" t="str">
        <f t="shared" si="171"/>
        <v/>
      </c>
      <c r="X808" s="264" t="str">
        <f t="shared" si="172"/>
        <v>OK</v>
      </c>
      <c r="Y808" s="193" t="str">
        <f t="shared" si="173"/>
        <v/>
      </c>
      <c r="Z808" s="193" t="str">
        <f t="shared" si="174"/>
        <v/>
      </c>
      <c r="AA808" s="397" t="str">
        <f t="shared" si="175"/>
        <v/>
      </c>
      <c r="AB808" s="257" t="str">
        <f t="shared" si="176"/>
        <v/>
      </c>
      <c r="AC808" s="257" t="str">
        <f t="shared" si="177"/>
        <v/>
      </c>
      <c r="AD808" s="193" t="str">
        <f t="shared" si="178"/>
        <v>CHECK DATES</v>
      </c>
      <c r="AE808" s="257" t="str">
        <f t="shared" si="179"/>
        <v/>
      </c>
      <c r="AF808" s="286">
        <v>0</v>
      </c>
      <c r="AG808" s="257">
        <f t="shared" si="180"/>
        <v>0</v>
      </c>
      <c r="AH808" s="257" t="str">
        <f t="shared" si="181"/>
        <v/>
      </c>
      <c r="AI808" s="257">
        <f t="shared" si="182"/>
        <v>0</v>
      </c>
    </row>
    <row r="809" spans="1:35" x14ac:dyDescent="0.3">
      <c r="A809" s="287">
        <v>797</v>
      </c>
      <c r="B809" s="156"/>
      <c r="C809" s="150"/>
      <c r="D809" s="152"/>
      <c r="E809" s="150"/>
      <c r="F809" s="150"/>
      <c r="G809" s="152"/>
      <c r="H809" s="154"/>
      <c r="I809" s="155"/>
      <c r="J809" s="159"/>
      <c r="K809" s="159"/>
      <c r="L809" s="337"/>
      <c r="M809" s="343" t="str">
        <f>IF(L809="","",LOOKUP(L809,'Work Programme'!$A$8:$A$207,'Work Programme'!$B$8:$B$207))</f>
        <v/>
      </c>
      <c r="N809" s="150"/>
      <c r="O809" s="151"/>
      <c r="P809" s="254" t="str">
        <f>IF(H809="","",VLOOKUP(H809,'Overview - Financial Statement'!$A$46:$B$60,2,FALSE))</f>
        <v/>
      </c>
      <c r="Q809" s="255" t="str">
        <f t="shared" si="169"/>
        <v/>
      </c>
      <c r="R809" s="153"/>
      <c r="S809" s="153"/>
      <c r="T809" s="238">
        <f t="shared" si="170"/>
        <v>0</v>
      </c>
      <c r="U809" s="193" t="s">
        <v>44</v>
      </c>
      <c r="V809" s="427"/>
      <c r="W809" s="193" t="str">
        <f t="shared" si="171"/>
        <v/>
      </c>
      <c r="X809" s="264" t="str">
        <f t="shared" si="172"/>
        <v>OK</v>
      </c>
      <c r="Y809" s="193" t="str">
        <f t="shared" si="173"/>
        <v/>
      </c>
      <c r="Z809" s="193" t="str">
        <f t="shared" si="174"/>
        <v/>
      </c>
      <c r="AA809" s="397" t="str">
        <f t="shared" si="175"/>
        <v/>
      </c>
      <c r="AB809" s="257" t="str">
        <f t="shared" si="176"/>
        <v/>
      </c>
      <c r="AC809" s="257" t="str">
        <f t="shared" si="177"/>
        <v/>
      </c>
      <c r="AD809" s="193" t="str">
        <f t="shared" si="178"/>
        <v>CHECK DATES</v>
      </c>
      <c r="AE809" s="257" t="str">
        <f t="shared" si="179"/>
        <v/>
      </c>
      <c r="AF809" s="286">
        <v>0</v>
      </c>
      <c r="AG809" s="257">
        <f t="shared" si="180"/>
        <v>0</v>
      </c>
      <c r="AH809" s="257" t="str">
        <f t="shared" si="181"/>
        <v/>
      </c>
      <c r="AI809" s="257">
        <f t="shared" si="182"/>
        <v>0</v>
      </c>
    </row>
    <row r="810" spans="1:35" x14ac:dyDescent="0.3">
      <c r="A810" s="287">
        <v>798</v>
      </c>
      <c r="B810" s="156"/>
      <c r="C810" s="150"/>
      <c r="D810" s="152"/>
      <c r="E810" s="150"/>
      <c r="F810" s="150"/>
      <c r="G810" s="152"/>
      <c r="H810" s="154"/>
      <c r="I810" s="155"/>
      <c r="J810" s="159"/>
      <c r="K810" s="159"/>
      <c r="L810" s="337"/>
      <c r="M810" s="343" t="str">
        <f>IF(L810="","",LOOKUP(L810,'Work Programme'!$A$8:$A$207,'Work Programme'!$B$8:$B$207))</f>
        <v/>
      </c>
      <c r="N810" s="150"/>
      <c r="O810" s="151"/>
      <c r="P810" s="254" t="str">
        <f>IF(H810="","",VLOOKUP(H810,'Overview - Financial Statement'!$A$46:$B$60,2,FALSE))</f>
        <v/>
      </c>
      <c r="Q810" s="255" t="str">
        <f t="shared" si="169"/>
        <v/>
      </c>
      <c r="R810" s="153"/>
      <c r="S810" s="153"/>
      <c r="T810" s="238">
        <f t="shared" si="170"/>
        <v>0</v>
      </c>
      <c r="U810" s="193" t="s">
        <v>44</v>
      </c>
      <c r="V810" s="427"/>
      <c r="W810" s="193" t="str">
        <f t="shared" si="171"/>
        <v/>
      </c>
      <c r="X810" s="264" t="str">
        <f t="shared" si="172"/>
        <v>OK</v>
      </c>
      <c r="Y810" s="193" t="str">
        <f t="shared" si="173"/>
        <v/>
      </c>
      <c r="Z810" s="193" t="str">
        <f t="shared" si="174"/>
        <v/>
      </c>
      <c r="AA810" s="397" t="str">
        <f t="shared" si="175"/>
        <v/>
      </c>
      <c r="AB810" s="257" t="str">
        <f t="shared" si="176"/>
        <v/>
      </c>
      <c r="AC810" s="257" t="str">
        <f t="shared" si="177"/>
        <v/>
      </c>
      <c r="AD810" s="193" t="str">
        <f t="shared" si="178"/>
        <v>CHECK DATES</v>
      </c>
      <c r="AE810" s="257" t="str">
        <f t="shared" si="179"/>
        <v/>
      </c>
      <c r="AF810" s="286">
        <v>0</v>
      </c>
      <c r="AG810" s="257">
        <f t="shared" si="180"/>
        <v>0</v>
      </c>
      <c r="AH810" s="257" t="str">
        <f t="shared" si="181"/>
        <v/>
      </c>
      <c r="AI810" s="257">
        <f t="shared" si="182"/>
        <v>0</v>
      </c>
    </row>
    <row r="811" spans="1:35" x14ac:dyDescent="0.3">
      <c r="A811" s="287">
        <v>799</v>
      </c>
      <c r="B811" s="156"/>
      <c r="C811" s="150"/>
      <c r="D811" s="152"/>
      <c r="E811" s="150"/>
      <c r="F811" s="150"/>
      <c r="G811" s="152"/>
      <c r="H811" s="154"/>
      <c r="I811" s="155"/>
      <c r="J811" s="159"/>
      <c r="K811" s="159"/>
      <c r="L811" s="337"/>
      <c r="M811" s="343" t="str">
        <f>IF(L811="","",LOOKUP(L811,'Work Programme'!$A$8:$A$207,'Work Programme'!$B$8:$B$207))</f>
        <v/>
      </c>
      <c r="N811" s="150"/>
      <c r="O811" s="151"/>
      <c r="P811" s="254" t="str">
        <f>IF(H811="","",VLOOKUP(H811,'Overview - Financial Statement'!$A$46:$B$60,2,FALSE))</f>
        <v/>
      </c>
      <c r="Q811" s="255" t="str">
        <f t="shared" si="169"/>
        <v/>
      </c>
      <c r="R811" s="153"/>
      <c r="S811" s="153"/>
      <c r="T811" s="238">
        <f t="shared" si="170"/>
        <v>0</v>
      </c>
      <c r="U811" s="193" t="s">
        <v>44</v>
      </c>
      <c r="V811" s="427"/>
      <c r="W811" s="193" t="str">
        <f t="shared" si="171"/>
        <v/>
      </c>
      <c r="X811" s="264" t="str">
        <f t="shared" si="172"/>
        <v>OK</v>
      </c>
      <c r="Y811" s="193" t="str">
        <f t="shared" si="173"/>
        <v/>
      </c>
      <c r="Z811" s="193" t="str">
        <f t="shared" si="174"/>
        <v/>
      </c>
      <c r="AA811" s="397" t="str">
        <f t="shared" si="175"/>
        <v/>
      </c>
      <c r="AB811" s="257" t="str">
        <f t="shared" si="176"/>
        <v/>
      </c>
      <c r="AC811" s="257" t="str">
        <f t="shared" si="177"/>
        <v/>
      </c>
      <c r="AD811" s="193" t="str">
        <f t="shared" si="178"/>
        <v>CHECK DATES</v>
      </c>
      <c r="AE811" s="257" t="str">
        <f t="shared" si="179"/>
        <v/>
      </c>
      <c r="AF811" s="286">
        <v>0</v>
      </c>
      <c r="AG811" s="257">
        <f t="shared" si="180"/>
        <v>0</v>
      </c>
      <c r="AH811" s="257" t="str">
        <f t="shared" si="181"/>
        <v/>
      </c>
      <c r="AI811" s="257">
        <f t="shared" si="182"/>
        <v>0</v>
      </c>
    </row>
    <row r="812" spans="1:35" x14ac:dyDescent="0.3">
      <c r="A812" s="287">
        <v>800</v>
      </c>
      <c r="B812" s="156"/>
      <c r="C812" s="150"/>
      <c r="D812" s="152"/>
      <c r="E812" s="150"/>
      <c r="F812" s="150"/>
      <c r="G812" s="152"/>
      <c r="H812" s="154"/>
      <c r="I812" s="155"/>
      <c r="J812" s="159"/>
      <c r="K812" s="159"/>
      <c r="L812" s="337"/>
      <c r="M812" s="343" t="str">
        <f>IF(L812="","",LOOKUP(L812,'Work Programme'!$A$8:$A$207,'Work Programme'!$B$8:$B$207))</f>
        <v/>
      </c>
      <c r="N812" s="150"/>
      <c r="O812" s="151"/>
      <c r="P812" s="254" t="str">
        <f>IF(H812="","",VLOOKUP(H812,'Overview - Financial Statement'!$A$46:$B$60,2,FALSE))</f>
        <v/>
      </c>
      <c r="Q812" s="255" t="str">
        <f t="shared" si="169"/>
        <v/>
      </c>
      <c r="R812" s="153"/>
      <c r="S812" s="153"/>
      <c r="T812" s="238">
        <f t="shared" si="170"/>
        <v>0</v>
      </c>
      <c r="U812" s="193" t="s">
        <v>44</v>
      </c>
      <c r="V812" s="427"/>
      <c r="W812" s="193" t="str">
        <f t="shared" si="171"/>
        <v/>
      </c>
      <c r="X812" s="264" t="str">
        <f t="shared" si="172"/>
        <v>OK</v>
      </c>
      <c r="Y812" s="193" t="str">
        <f t="shared" si="173"/>
        <v/>
      </c>
      <c r="Z812" s="193" t="str">
        <f t="shared" si="174"/>
        <v/>
      </c>
      <c r="AA812" s="397" t="str">
        <f t="shared" si="175"/>
        <v/>
      </c>
      <c r="AB812" s="257" t="str">
        <f t="shared" si="176"/>
        <v/>
      </c>
      <c r="AC812" s="257" t="str">
        <f t="shared" si="177"/>
        <v/>
      </c>
      <c r="AD812" s="193" t="str">
        <f t="shared" si="178"/>
        <v>CHECK DATES</v>
      </c>
      <c r="AE812" s="257" t="str">
        <f t="shared" si="179"/>
        <v/>
      </c>
      <c r="AF812" s="286">
        <v>0</v>
      </c>
      <c r="AG812" s="257">
        <f t="shared" si="180"/>
        <v>0</v>
      </c>
      <c r="AH812" s="257" t="str">
        <f t="shared" si="181"/>
        <v/>
      </c>
      <c r="AI812" s="257">
        <f t="shared" si="182"/>
        <v>0</v>
      </c>
    </row>
    <row r="813" spans="1:35" x14ac:dyDescent="0.3">
      <c r="A813" s="287">
        <v>801</v>
      </c>
      <c r="B813" s="156"/>
      <c r="C813" s="150"/>
      <c r="D813" s="152"/>
      <c r="E813" s="150"/>
      <c r="F813" s="150"/>
      <c r="G813" s="152"/>
      <c r="H813" s="154"/>
      <c r="I813" s="155"/>
      <c r="J813" s="159"/>
      <c r="K813" s="159"/>
      <c r="L813" s="337"/>
      <c r="M813" s="343" t="str">
        <f>IF(L813="","",LOOKUP(L813,'Work Programme'!$A$8:$A$207,'Work Programme'!$B$8:$B$207))</f>
        <v/>
      </c>
      <c r="N813" s="150"/>
      <c r="O813" s="151"/>
      <c r="P813" s="254" t="str">
        <f>IF(H813="","",VLOOKUP(H813,'Overview - Financial Statement'!$A$46:$B$60,2,FALSE))</f>
        <v/>
      </c>
      <c r="Q813" s="255" t="str">
        <f t="shared" si="169"/>
        <v/>
      </c>
      <c r="R813" s="153"/>
      <c r="S813" s="153"/>
      <c r="T813" s="238">
        <f t="shared" si="170"/>
        <v>0</v>
      </c>
      <c r="U813" s="193" t="s">
        <v>44</v>
      </c>
      <c r="V813" s="427"/>
      <c r="W813" s="193" t="str">
        <f t="shared" si="171"/>
        <v/>
      </c>
      <c r="X813" s="264" t="str">
        <f t="shared" si="172"/>
        <v>OK</v>
      </c>
      <c r="Y813" s="193" t="str">
        <f t="shared" si="173"/>
        <v/>
      </c>
      <c r="Z813" s="193" t="str">
        <f t="shared" si="174"/>
        <v/>
      </c>
      <c r="AA813" s="397" t="str">
        <f t="shared" si="175"/>
        <v/>
      </c>
      <c r="AB813" s="257" t="str">
        <f t="shared" si="176"/>
        <v/>
      </c>
      <c r="AC813" s="257" t="str">
        <f t="shared" si="177"/>
        <v/>
      </c>
      <c r="AD813" s="193" t="str">
        <f t="shared" si="178"/>
        <v>CHECK DATES</v>
      </c>
      <c r="AE813" s="257" t="str">
        <f t="shared" si="179"/>
        <v/>
      </c>
      <c r="AF813" s="286">
        <v>0</v>
      </c>
      <c r="AG813" s="257">
        <f t="shared" si="180"/>
        <v>0</v>
      </c>
      <c r="AH813" s="257" t="str">
        <f t="shared" si="181"/>
        <v/>
      </c>
      <c r="AI813" s="257">
        <f t="shared" si="182"/>
        <v>0</v>
      </c>
    </row>
    <row r="814" spans="1:35" x14ac:dyDescent="0.3">
      <c r="A814" s="287">
        <v>802</v>
      </c>
      <c r="B814" s="156"/>
      <c r="C814" s="150"/>
      <c r="D814" s="152"/>
      <c r="E814" s="150"/>
      <c r="F814" s="150"/>
      <c r="G814" s="152"/>
      <c r="H814" s="154"/>
      <c r="I814" s="155"/>
      <c r="J814" s="159"/>
      <c r="K814" s="159"/>
      <c r="L814" s="337"/>
      <c r="M814" s="343" t="str">
        <f>IF(L814="","",LOOKUP(L814,'Work Programme'!$A$8:$A$207,'Work Programme'!$B$8:$B$207))</f>
        <v/>
      </c>
      <c r="N814" s="150"/>
      <c r="O814" s="151"/>
      <c r="P814" s="254" t="str">
        <f>IF(H814="","",VLOOKUP(H814,'Overview - Financial Statement'!$A$46:$B$60,2,FALSE))</f>
        <v/>
      </c>
      <c r="Q814" s="255" t="str">
        <f t="shared" si="169"/>
        <v/>
      </c>
      <c r="R814" s="153"/>
      <c r="S814" s="153"/>
      <c r="T814" s="238">
        <f t="shared" si="170"/>
        <v>0</v>
      </c>
      <c r="U814" s="193" t="s">
        <v>44</v>
      </c>
      <c r="V814" s="427"/>
      <c r="W814" s="193" t="str">
        <f t="shared" si="171"/>
        <v/>
      </c>
      <c r="X814" s="264" t="str">
        <f t="shared" si="172"/>
        <v>OK</v>
      </c>
      <c r="Y814" s="193" t="str">
        <f t="shared" si="173"/>
        <v/>
      </c>
      <c r="Z814" s="193" t="str">
        <f t="shared" si="174"/>
        <v/>
      </c>
      <c r="AA814" s="397" t="str">
        <f t="shared" si="175"/>
        <v/>
      </c>
      <c r="AB814" s="257" t="str">
        <f t="shared" si="176"/>
        <v/>
      </c>
      <c r="AC814" s="257" t="str">
        <f t="shared" si="177"/>
        <v/>
      </c>
      <c r="AD814" s="193" t="str">
        <f t="shared" si="178"/>
        <v>CHECK DATES</v>
      </c>
      <c r="AE814" s="257" t="str">
        <f t="shared" si="179"/>
        <v/>
      </c>
      <c r="AF814" s="286">
        <v>0</v>
      </c>
      <c r="AG814" s="257">
        <f t="shared" si="180"/>
        <v>0</v>
      </c>
      <c r="AH814" s="257" t="str">
        <f t="shared" si="181"/>
        <v/>
      </c>
      <c r="AI814" s="257">
        <f t="shared" si="182"/>
        <v>0</v>
      </c>
    </row>
    <row r="815" spans="1:35" x14ac:dyDescent="0.3">
      <c r="A815" s="287">
        <v>803</v>
      </c>
      <c r="B815" s="156"/>
      <c r="C815" s="150"/>
      <c r="D815" s="152"/>
      <c r="E815" s="150"/>
      <c r="F815" s="150"/>
      <c r="G815" s="152"/>
      <c r="H815" s="154"/>
      <c r="I815" s="155"/>
      <c r="J815" s="159"/>
      <c r="K815" s="159"/>
      <c r="L815" s="337"/>
      <c r="M815" s="343" t="str">
        <f>IF(L815="","",LOOKUP(L815,'Work Programme'!$A$8:$A$207,'Work Programme'!$B$8:$B$207))</f>
        <v/>
      </c>
      <c r="N815" s="150"/>
      <c r="O815" s="151"/>
      <c r="P815" s="254" t="str">
        <f>IF(H815="","",VLOOKUP(H815,'Overview - Financial Statement'!$A$46:$B$60,2,FALSE))</f>
        <v/>
      </c>
      <c r="Q815" s="255" t="str">
        <f t="shared" si="169"/>
        <v/>
      </c>
      <c r="R815" s="153"/>
      <c r="S815" s="153"/>
      <c r="T815" s="238">
        <f t="shared" si="170"/>
        <v>0</v>
      </c>
      <c r="U815" s="193" t="s">
        <v>44</v>
      </c>
      <c r="V815" s="427"/>
      <c r="W815" s="193" t="str">
        <f t="shared" si="171"/>
        <v/>
      </c>
      <c r="X815" s="264" t="str">
        <f t="shared" si="172"/>
        <v>OK</v>
      </c>
      <c r="Y815" s="193" t="str">
        <f t="shared" si="173"/>
        <v/>
      </c>
      <c r="Z815" s="193" t="str">
        <f t="shared" si="174"/>
        <v/>
      </c>
      <c r="AA815" s="397" t="str">
        <f t="shared" si="175"/>
        <v/>
      </c>
      <c r="AB815" s="257" t="str">
        <f t="shared" si="176"/>
        <v/>
      </c>
      <c r="AC815" s="257" t="str">
        <f t="shared" si="177"/>
        <v/>
      </c>
      <c r="AD815" s="193" t="str">
        <f t="shared" si="178"/>
        <v>CHECK DATES</v>
      </c>
      <c r="AE815" s="257" t="str">
        <f t="shared" si="179"/>
        <v/>
      </c>
      <c r="AF815" s="286">
        <v>0</v>
      </c>
      <c r="AG815" s="257">
        <f t="shared" si="180"/>
        <v>0</v>
      </c>
      <c r="AH815" s="257" t="str">
        <f t="shared" si="181"/>
        <v/>
      </c>
      <c r="AI815" s="257">
        <f t="shared" si="182"/>
        <v>0</v>
      </c>
    </row>
    <row r="816" spans="1:35" x14ac:dyDescent="0.3">
      <c r="A816" s="287">
        <v>804</v>
      </c>
      <c r="B816" s="156"/>
      <c r="C816" s="150"/>
      <c r="D816" s="152"/>
      <c r="E816" s="150"/>
      <c r="F816" s="150"/>
      <c r="G816" s="152"/>
      <c r="H816" s="154"/>
      <c r="I816" s="155"/>
      <c r="J816" s="159"/>
      <c r="K816" s="159"/>
      <c r="L816" s="337"/>
      <c r="M816" s="343" t="str">
        <f>IF(L816="","",LOOKUP(L816,'Work Programme'!$A$8:$A$207,'Work Programme'!$B$8:$B$207))</f>
        <v/>
      </c>
      <c r="N816" s="150"/>
      <c r="O816" s="151"/>
      <c r="P816" s="254" t="str">
        <f>IF(H816="","",VLOOKUP(H816,'Overview - Financial Statement'!$A$46:$B$60,2,FALSE))</f>
        <v/>
      </c>
      <c r="Q816" s="255" t="str">
        <f t="shared" si="169"/>
        <v/>
      </c>
      <c r="R816" s="153"/>
      <c r="S816" s="153"/>
      <c r="T816" s="238">
        <f t="shared" si="170"/>
        <v>0</v>
      </c>
      <c r="U816" s="193" t="s">
        <v>44</v>
      </c>
      <c r="V816" s="427"/>
      <c r="W816" s="193" t="str">
        <f t="shared" si="171"/>
        <v/>
      </c>
      <c r="X816" s="264" t="str">
        <f t="shared" si="172"/>
        <v>OK</v>
      </c>
      <c r="Y816" s="193" t="str">
        <f t="shared" si="173"/>
        <v/>
      </c>
      <c r="Z816" s="193" t="str">
        <f t="shared" si="174"/>
        <v/>
      </c>
      <c r="AA816" s="397" t="str">
        <f t="shared" si="175"/>
        <v/>
      </c>
      <c r="AB816" s="257" t="str">
        <f t="shared" si="176"/>
        <v/>
      </c>
      <c r="AC816" s="257" t="str">
        <f t="shared" si="177"/>
        <v/>
      </c>
      <c r="AD816" s="193" t="str">
        <f t="shared" si="178"/>
        <v>CHECK DATES</v>
      </c>
      <c r="AE816" s="257" t="str">
        <f t="shared" si="179"/>
        <v/>
      </c>
      <c r="AF816" s="286">
        <v>0</v>
      </c>
      <c r="AG816" s="257">
        <f t="shared" si="180"/>
        <v>0</v>
      </c>
      <c r="AH816" s="257" t="str">
        <f t="shared" si="181"/>
        <v/>
      </c>
      <c r="AI816" s="257">
        <f t="shared" si="182"/>
        <v>0</v>
      </c>
    </row>
    <row r="817" spans="1:35" x14ac:dyDescent="0.3">
      <c r="A817" s="287">
        <v>805</v>
      </c>
      <c r="B817" s="156"/>
      <c r="C817" s="150"/>
      <c r="D817" s="152"/>
      <c r="E817" s="150"/>
      <c r="F817" s="150"/>
      <c r="G817" s="152"/>
      <c r="H817" s="154"/>
      <c r="I817" s="155"/>
      <c r="J817" s="159"/>
      <c r="K817" s="159"/>
      <c r="L817" s="337"/>
      <c r="M817" s="343" t="str">
        <f>IF(L817="","",LOOKUP(L817,'Work Programme'!$A$8:$A$207,'Work Programme'!$B$8:$B$207))</f>
        <v/>
      </c>
      <c r="N817" s="150"/>
      <c r="O817" s="151"/>
      <c r="P817" s="254" t="str">
        <f>IF(H817="","",VLOOKUP(H817,'Overview - Financial Statement'!$A$46:$B$60,2,FALSE))</f>
        <v/>
      </c>
      <c r="Q817" s="255" t="str">
        <f t="shared" si="169"/>
        <v/>
      </c>
      <c r="R817" s="153"/>
      <c r="S817" s="153"/>
      <c r="T817" s="238">
        <f t="shared" si="170"/>
        <v>0</v>
      </c>
      <c r="U817" s="193" t="s">
        <v>44</v>
      </c>
      <c r="V817" s="427"/>
      <c r="W817" s="193" t="str">
        <f t="shared" si="171"/>
        <v/>
      </c>
      <c r="X817" s="264" t="str">
        <f t="shared" si="172"/>
        <v>OK</v>
      </c>
      <c r="Y817" s="193" t="str">
        <f t="shared" si="173"/>
        <v/>
      </c>
      <c r="Z817" s="193" t="str">
        <f t="shared" si="174"/>
        <v/>
      </c>
      <c r="AA817" s="397" t="str">
        <f t="shared" si="175"/>
        <v/>
      </c>
      <c r="AB817" s="257" t="str">
        <f t="shared" si="176"/>
        <v/>
      </c>
      <c r="AC817" s="257" t="str">
        <f t="shared" si="177"/>
        <v/>
      </c>
      <c r="AD817" s="193" t="str">
        <f t="shared" si="178"/>
        <v>CHECK DATES</v>
      </c>
      <c r="AE817" s="257" t="str">
        <f t="shared" si="179"/>
        <v/>
      </c>
      <c r="AF817" s="286">
        <v>0</v>
      </c>
      <c r="AG817" s="257">
        <f t="shared" si="180"/>
        <v>0</v>
      </c>
      <c r="AH817" s="257" t="str">
        <f t="shared" si="181"/>
        <v/>
      </c>
      <c r="AI817" s="257">
        <f t="shared" si="182"/>
        <v>0</v>
      </c>
    </row>
    <row r="818" spans="1:35" x14ac:dyDescent="0.3">
      <c r="A818" s="287">
        <v>806</v>
      </c>
      <c r="B818" s="156"/>
      <c r="C818" s="150"/>
      <c r="D818" s="152"/>
      <c r="E818" s="150"/>
      <c r="F818" s="150"/>
      <c r="G818" s="152"/>
      <c r="H818" s="154"/>
      <c r="I818" s="155"/>
      <c r="J818" s="159"/>
      <c r="K818" s="159"/>
      <c r="L818" s="337"/>
      <c r="M818" s="343" t="str">
        <f>IF(L818="","",LOOKUP(L818,'Work Programme'!$A$8:$A$207,'Work Programme'!$B$8:$B$207))</f>
        <v/>
      </c>
      <c r="N818" s="150"/>
      <c r="O818" s="151"/>
      <c r="P818" s="254" t="str">
        <f>IF(H818="","",VLOOKUP(H818,'Overview - Financial Statement'!$A$46:$B$60,2,FALSE))</f>
        <v/>
      </c>
      <c r="Q818" s="255" t="str">
        <f t="shared" si="169"/>
        <v/>
      </c>
      <c r="R818" s="153"/>
      <c r="S818" s="153"/>
      <c r="T818" s="238">
        <f t="shared" si="170"/>
        <v>0</v>
      </c>
      <c r="U818" s="193" t="s">
        <v>44</v>
      </c>
      <c r="V818" s="427"/>
      <c r="W818" s="193" t="str">
        <f t="shared" si="171"/>
        <v/>
      </c>
      <c r="X818" s="264" t="str">
        <f t="shared" si="172"/>
        <v>OK</v>
      </c>
      <c r="Y818" s="193" t="str">
        <f t="shared" si="173"/>
        <v/>
      </c>
      <c r="Z818" s="193" t="str">
        <f t="shared" si="174"/>
        <v/>
      </c>
      <c r="AA818" s="397" t="str">
        <f t="shared" si="175"/>
        <v/>
      </c>
      <c r="AB818" s="257" t="str">
        <f t="shared" si="176"/>
        <v/>
      </c>
      <c r="AC818" s="257" t="str">
        <f t="shared" si="177"/>
        <v/>
      </c>
      <c r="AD818" s="193" t="str">
        <f t="shared" si="178"/>
        <v>CHECK DATES</v>
      </c>
      <c r="AE818" s="257" t="str">
        <f t="shared" si="179"/>
        <v/>
      </c>
      <c r="AF818" s="286">
        <v>0</v>
      </c>
      <c r="AG818" s="257">
        <f t="shared" si="180"/>
        <v>0</v>
      </c>
      <c r="AH818" s="257" t="str">
        <f t="shared" si="181"/>
        <v/>
      </c>
      <c r="AI818" s="257">
        <f t="shared" si="182"/>
        <v>0</v>
      </c>
    </row>
    <row r="819" spans="1:35" x14ac:dyDescent="0.3">
      <c r="A819" s="287">
        <v>807</v>
      </c>
      <c r="B819" s="156"/>
      <c r="C819" s="150"/>
      <c r="D819" s="152"/>
      <c r="E819" s="150"/>
      <c r="F819" s="150"/>
      <c r="G819" s="152"/>
      <c r="H819" s="154"/>
      <c r="I819" s="155"/>
      <c r="J819" s="159"/>
      <c r="K819" s="159"/>
      <c r="L819" s="337"/>
      <c r="M819" s="343" t="str">
        <f>IF(L819="","",LOOKUP(L819,'Work Programme'!$A$8:$A$207,'Work Programme'!$B$8:$B$207))</f>
        <v/>
      </c>
      <c r="N819" s="150"/>
      <c r="O819" s="151"/>
      <c r="P819" s="254" t="str">
        <f>IF(H819="","",VLOOKUP(H819,'Overview - Financial Statement'!$A$46:$B$60,2,FALSE))</f>
        <v/>
      </c>
      <c r="Q819" s="255" t="str">
        <f t="shared" si="169"/>
        <v/>
      </c>
      <c r="R819" s="153"/>
      <c r="S819" s="153"/>
      <c r="T819" s="238">
        <f t="shared" si="170"/>
        <v>0</v>
      </c>
      <c r="U819" s="193" t="s">
        <v>44</v>
      </c>
      <c r="V819" s="427"/>
      <c r="W819" s="193" t="str">
        <f t="shared" si="171"/>
        <v/>
      </c>
      <c r="X819" s="264" t="str">
        <f t="shared" si="172"/>
        <v>OK</v>
      </c>
      <c r="Y819" s="193" t="str">
        <f t="shared" si="173"/>
        <v/>
      </c>
      <c r="Z819" s="193" t="str">
        <f t="shared" si="174"/>
        <v/>
      </c>
      <c r="AA819" s="397" t="str">
        <f t="shared" si="175"/>
        <v/>
      </c>
      <c r="AB819" s="257" t="str">
        <f t="shared" si="176"/>
        <v/>
      </c>
      <c r="AC819" s="257" t="str">
        <f t="shared" si="177"/>
        <v/>
      </c>
      <c r="AD819" s="193" t="str">
        <f t="shared" si="178"/>
        <v>CHECK DATES</v>
      </c>
      <c r="AE819" s="257" t="str">
        <f t="shared" si="179"/>
        <v/>
      </c>
      <c r="AF819" s="286">
        <v>0</v>
      </c>
      <c r="AG819" s="257">
        <f t="shared" si="180"/>
        <v>0</v>
      </c>
      <c r="AH819" s="257" t="str">
        <f t="shared" si="181"/>
        <v/>
      </c>
      <c r="AI819" s="257">
        <f t="shared" si="182"/>
        <v>0</v>
      </c>
    </row>
    <row r="820" spans="1:35" x14ac:dyDescent="0.3">
      <c r="A820" s="287">
        <v>808</v>
      </c>
      <c r="B820" s="156"/>
      <c r="C820" s="150"/>
      <c r="D820" s="152"/>
      <c r="E820" s="150"/>
      <c r="F820" s="150"/>
      <c r="G820" s="152"/>
      <c r="H820" s="154"/>
      <c r="I820" s="155"/>
      <c r="J820" s="159"/>
      <c r="K820" s="159"/>
      <c r="L820" s="337"/>
      <c r="M820" s="343" t="str">
        <f>IF(L820="","",LOOKUP(L820,'Work Programme'!$A$8:$A$207,'Work Programme'!$B$8:$B$207))</f>
        <v/>
      </c>
      <c r="N820" s="150"/>
      <c r="O820" s="151"/>
      <c r="P820" s="254" t="str">
        <f>IF(H820="","",VLOOKUP(H820,'Overview - Financial Statement'!$A$46:$B$60,2,FALSE))</f>
        <v/>
      </c>
      <c r="Q820" s="255" t="str">
        <f t="shared" si="169"/>
        <v/>
      </c>
      <c r="R820" s="153"/>
      <c r="S820" s="153"/>
      <c r="T820" s="238">
        <f t="shared" si="170"/>
        <v>0</v>
      </c>
      <c r="U820" s="193" t="s">
        <v>44</v>
      </c>
      <c r="V820" s="427"/>
      <c r="W820" s="193" t="str">
        <f t="shared" si="171"/>
        <v/>
      </c>
      <c r="X820" s="264" t="str">
        <f t="shared" si="172"/>
        <v>OK</v>
      </c>
      <c r="Y820" s="193" t="str">
        <f t="shared" si="173"/>
        <v/>
      </c>
      <c r="Z820" s="193" t="str">
        <f t="shared" si="174"/>
        <v/>
      </c>
      <c r="AA820" s="397" t="str">
        <f t="shared" si="175"/>
        <v/>
      </c>
      <c r="AB820" s="257" t="str">
        <f t="shared" si="176"/>
        <v/>
      </c>
      <c r="AC820" s="257" t="str">
        <f t="shared" si="177"/>
        <v/>
      </c>
      <c r="AD820" s="193" t="str">
        <f t="shared" si="178"/>
        <v>CHECK DATES</v>
      </c>
      <c r="AE820" s="257" t="str">
        <f t="shared" si="179"/>
        <v/>
      </c>
      <c r="AF820" s="286">
        <v>0</v>
      </c>
      <c r="AG820" s="257">
        <f t="shared" si="180"/>
        <v>0</v>
      </c>
      <c r="AH820" s="257" t="str">
        <f t="shared" si="181"/>
        <v/>
      </c>
      <c r="AI820" s="257">
        <f t="shared" si="182"/>
        <v>0</v>
      </c>
    </row>
    <row r="821" spans="1:35" x14ac:dyDescent="0.3">
      <c r="A821" s="287">
        <v>809</v>
      </c>
      <c r="B821" s="156"/>
      <c r="C821" s="150"/>
      <c r="D821" s="152"/>
      <c r="E821" s="150"/>
      <c r="F821" s="150"/>
      <c r="G821" s="152"/>
      <c r="H821" s="154"/>
      <c r="I821" s="155"/>
      <c r="J821" s="159"/>
      <c r="K821" s="159"/>
      <c r="L821" s="337"/>
      <c r="M821" s="343" t="str">
        <f>IF(L821="","",LOOKUP(L821,'Work Programme'!$A$8:$A$207,'Work Programme'!$B$8:$B$207))</f>
        <v/>
      </c>
      <c r="N821" s="150"/>
      <c r="O821" s="151"/>
      <c r="P821" s="254" t="str">
        <f>IF(H821="","",VLOOKUP(H821,'Overview - Financial Statement'!$A$46:$B$60,2,FALSE))</f>
        <v/>
      </c>
      <c r="Q821" s="255" t="str">
        <f t="shared" si="169"/>
        <v/>
      </c>
      <c r="R821" s="153"/>
      <c r="S821" s="153"/>
      <c r="T821" s="238">
        <f t="shared" si="170"/>
        <v>0</v>
      </c>
      <c r="U821" s="193" t="s">
        <v>44</v>
      </c>
      <c r="V821" s="427"/>
      <c r="W821" s="193" t="str">
        <f t="shared" si="171"/>
        <v/>
      </c>
      <c r="X821" s="264" t="str">
        <f t="shared" si="172"/>
        <v>OK</v>
      </c>
      <c r="Y821" s="193" t="str">
        <f t="shared" si="173"/>
        <v/>
      </c>
      <c r="Z821" s="193" t="str">
        <f t="shared" si="174"/>
        <v/>
      </c>
      <c r="AA821" s="397" t="str">
        <f t="shared" si="175"/>
        <v/>
      </c>
      <c r="AB821" s="257" t="str">
        <f t="shared" si="176"/>
        <v/>
      </c>
      <c r="AC821" s="257" t="str">
        <f t="shared" si="177"/>
        <v/>
      </c>
      <c r="AD821" s="193" t="str">
        <f t="shared" si="178"/>
        <v>CHECK DATES</v>
      </c>
      <c r="AE821" s="257" t="str">
        <f t="shared" si="179"/>
        <v/>
      </c>
      <c r="AF821" s="286">
        <v>0</v>
      </c>
      <c r="AG821" s="257">
        <f t="shared" si="180"/>
        <v>0</v>
      </c>
      <c r="AH821" s="257" t="str">
        <f t="shared" si="181"/>
        <v/>
      </c>
      <c r="AI821" s="257">
        <f t="shared" si="182"/>
        <v>0</v>
      </c>
    </row>
    <row r="822" spans="1:35" x14ac:dyDescent="0.3">
      <c r="A822" s="287">
        <v>810</v>
      </c>
      <c r="B822" s="156"/>
      <c r="C822" s="150"/>
      <c r="D822" s="152"/>
      <c r="E822" s="150"/>
      <c r="F822" s="150"/>
      <c r="G822" s="152"/>
      <c r="H822" s="154"/>
      <c r="I822" s="155"/>
      <c r="J822" s="159"/>
      <c r="K822" s="159"/>
      <c r="L822" s="337"/>
      <c r="M822" s="343" t="str">
        <f>IF(L822="","",LOOKUP(L822,'Work Programme'!$A$8:$A$207,'Work Programme'!$B$8:$B$207))</f>
        <v/>
      </c>
      <c r="N822" s="150"/>
      <c r="O822" s="151"/>
      <c r="P822" s="254" t="str">
        <f>IF(H822="","",VLOOKUP(H822,'Overview - Financial Statement'!$A$46:$B$60,2,FALSE))</f>
        <v/>
      </c>
      <c r="Q822" s="255" t="str">
        <f t="shared" si="169"/>
        <v/>
      </c>
      <c r="R822" s="153"/>
      <c r="S822" s="153"/>
      <c r="T822" s="238">
        <f t="shared" si="170"/>
        <v>0</v>
      </c>
      <c r="U822" s="193" t="s">
        <v>44</v>
      </c>
      <c r="V822" s="427"/>
      <c r="W822" s="193" t="str">
        <f t="shared" si="171"/>
        <v/>
      </c>
      <c r="X822" s="264" t="str">
        <f t="shared" si="172"/>
        <v>OK</v>
      </c>
      <c r="Y822" s="193" t="str">
        <f t="shared" si="173"/>
        <v/>
      </c>
      <c r="Z822" s="193" t="str">
        <f t="shared" si="174"/>
        <v/>
      </c>
      <c r="AA822" s="397" t="str">
        <f t="shared" si="175"/>
        <v/>
      </c>
      <c r="AB822" s="257" t="str">
        <f t="shared" si="176"/>
        <v/>
      </c>
      <c r="AC822" s="257" t="str">
        <f t="shared" si="177"/>
        <v/>
      </c>
      <c r="AD822" s="193" t="str">
        <f t="shared" si="178"/>
        <v>CHECK DATES</v>
      </c>
      <c r="AE822" s="257" t="str">
        <f t="shared" si="179"/>
        <v/>
      </c>
      <c r="AF822" s="286">
        <v>0</v>
      </c>
      <c r="AG822" s="257">
        <f t="shared" si="180"/>
        <v>0</v>
      </c>
      <c r="AH822" s="257" t="str">
        <f t="shared" si="181"/>
        <v/>
      </c>
      <c r="AI822" s="257">
        <f t="shared" si="182"/>
        <v>0</v>
      </c>
    </row>
    <row r="823" spans="1:35" x14ac:dyDescent="0.3">
      <c r="A823" s="287">
        <v>811</v>
      </c>
      <c r="B823" s="156"/>
      <c r="C823" s="150"/>
      <c r="D823" s="152"/>
      <c r="E823" s="150"/>
      <c r="F823" s="150"/>
      <c r="G823" s="152"/>
      <c r="H823" s="154"/>
      <c r="I823" s="155"/>
      <c r="J823" s="159"/>
      <c r="K823" s="159"/>
      <c r="L823" s="337"/>
      <c r="M823" s="343" t="str">
        <f>IF(L823="","",LOOKUP(L823,'Work Programme'!$A$8:$A$207,'Work Programme'!$B$8:$B$207))</f>
        <v/>
      </c>
      <c r="N823" s="150"/>
      <c r="O823" s="151"/>
      <c r="P823" s="254" t="str">
        <f>IF(H823="","",VLOOKUP(H823,'Overview - Financial Statement'!$A$46:$B$60,2,FALSE))</f>
        <v/>
      </c>
      <c r="Q823" s="255" t="str">
        <f t="shared" si="169"/>
        <v/>
      </c>
      <c r="R823" s="153"/>
      <c r="S823" s="153"/>
      <c r="T823" s="238">
        <f t="shared" si="170"/>
        <v>0</v>
      </c>
      <c r="U823" s="193" t="s">
        <v>44</v>
      </c>
      <c r="V823" s="427"/>
      <c r="W823" s="193" t="str">
        <f t="shared" si="171"/>
        <v/>
      </c>
      <c r="X823" s="264" t="str">
        <f t="shared" si="172"/>
        <v>OK</v>
      </c>
      <c r="Y823" s="193" t="str">
        <f t="shared" si="173"/>
        <v/>
      </c>
      <c r="Z823" s="193" t="str">
        <f t="shared" si="174"/>
        <v/>
      </c>
      <c r="AA823" s="397" t="str">
        <f t="shared" si="175"/>
        <v/>
      </c>
      <c r="AB823" s="257" t="str">
        <f t="shared" si="176"/>
        <v/>
      </c>
      <c r="AC823" s="257" t="str">
        <f t="shared" si="177"/>
        <v/>
      </c>
      <c r="AD823" s="193" t="str">
        <f t="shared" si="178"/>
        <v>CHECK DATES</v>
      </c>
      <c r="AE823" s="257" t="str">
        <f t="shared" si="179"/>
        <v/>
      </c>
      <c r="AF823" s="286">
        <v>0</v>
      </c>
      <c r="AG823" s="257">
        <f t="shared" si="180"/>
        <v>0</v>
      </c>
      <c r="AH823" s="257" t="str">
        <f t="shared" si="181"/>
        <v/>
      </c>
      <c r="AI823" s="257">
        <f t="shared" si="182"/>
        <v>0</v>
      </c>
    </row>
    <row r="824" spans="1:35" x14ac:dyDescent="0.3">
      <c r="A824" s="287">
        <v>812</v>
      </c>
      <c r="B824" s="156"/>
      <c r="C824" s="150"/>
      <c r="D824" s="152"/>
      <c r="E824" s="150"/>
      <c r="F824" s="150"/>
      <c r="G824" s="152"/>
      <c r="H824" s="154"/>
      <c r="I824" s="155"/>
      <c r="J824" s="159"/>
      <c r="K824" s="159"/>
      <c r="L824" s="337"/>
      <c r="M824" s="343" t="str">
        <f>IF(L824="","",LOOKUP(L824,'Work Programme'!$A$8:$A$207,'Work Programme'!$B$8:$B$207))</f>
        <v/>
      </c>
      <c r="N824" s="150"/>
      <c r="O824" s="151"/>
      <c r="P824" s="254" t="str">
        <f>IF(H824="","",VLOOKUP(H824,'Overview - Financial Statement'!$A$46:$B$60,2,FALSE))</f>
        <v/>
      </c>
      <c r="Q824" s="255" t="str">
        <f t="shared" si="169"/>
        <v/>
      </c>
      <c r="R824" s="153"/>
      <c r="S824" s="153"/>
      <c r="T824" s="238">
        <f t="shared" si="170"/>
        <v>0</v>
      </c>
      <c r="U824" s="193" t="s">
        <v>44</v>
      </c>
      <c r="V824" s="427"/>
      <c r="W824" s="193" t="str">
        <f t="shared" si="171"/>
        <v/>
      </c>
      <c r="X824" s="264" t="str">
        <f t="shared" si="172"/>
        <v>OK</v>
      </c>
      <c r="Y824" s="193" t="str">
        <f t="shared" si="173"/>
        <v/>
      </c>
      <c r="Z824" s="193" t="str">
        <f t="shared" si="174"/>
        <v/>
      </c>
      <c r="AA824" s="397" t="str">
        <f t="shared" si="175"/>
        <v/>
      </c>
      <c r="AB824" s="257" t="str">
        <f t="shared" si="176"/>
        <v/>
      </c>
      <c r="AC824" s="257" t="str">
        <f t="shared" si="177"/>
        <v/>
      </c>
      <c r="AD824" s="193" t="str">
        <f t="shared" si="178"/>
        <v>CHECK DATES</v>
      </c>
      <c r="AE824" s="257" t="str">
        <f t="shared" si="179"/>
        <v/>
      </c>
      <c r="AF824" s="286">
        <v>0</v>
      </c>
      <c r="AG824" s="257">
        <f t="shared" si="180"/>
        <v>0</v>
      </c>
      <c r="AH824" s="257" t="str">
        <f t="shared" si="181"/>
        <v/>
      </c>
      <c r="AI824" s="257">
        <f t="shared" si="182"/>
        <v>0</v>
      </c>
    </row>
    <row r="825" spans="1:35" x14ac:dyDescent="0.3">
      <c r="A825" s="287">
        <v>813</v>
      </c>
      <c r="B825" s="156"/>
      <c r="C825" s="150"/>
      <c r="D825" s="152"/>
      <c r="E825" s="150"/>
      <c r="F825" s="150"/>
      <c r="G825" s="152"/>
      <c r="H825" s="154"/>
      <c r="I825" s="155"/>
      <c r="J825" s="159"/>
      <c r="K825" s="159"/>
      <c r="L825" s="337"/>
      <c r="M825" s="343" t="str">
        <f>IF(L825="","",LOOKUP(L825,'Work Programme'!$A$8:$A$207,'Work Programme'!$B$8:$B$207))</f>
        <v/>
      </c>
      <c r="N825" s="150"/>
      <c r="O825" s="151"/>
      <c r="P825" s="254" t="str">
        <f>IF(H825="","",VLOOKUP(H825,'Overview - Financial Statement'!$A$46:$B$60,2,FALSE))</f>
        <v/>
      </c>
      <c r="Q825" s="255" t="str">
        <f t="shared" si="169"/>
        <v/>
      </c>
      <c r="R825" s="153"/>
      <c r="S825" s="153"/>
      <c r="T825" s="238">
        <f t="shared" si="170"/>
        <v>0</v>
      </c>
      <c r="U825" s="193" t="s">
        <v>44</v>
      </c>
      <c r="V825" s="427"/>
      <c r="W825" s="193" t="str">
        <f t="shared" si="171"/>
        <v/>
      </c>
      <c r="X825" s="264" t="str">
        <f t="shared" si="172"/>
        <v>OK</v>
      </c>
      <c r="Y825" s="193" t="str">
        <f t="shared" si="173"/>
        <v/>
      </c>
      <c r="Z825" s="193" t="str">
        <f t="shared" si="174"/>
        <v/>
      </c>
      <c r="AA825" s="397" t="str">
        <f t="shared" si="175"/>
        <v/>
      </c>
      <c r="AB825" s="257" t="str">
        <f t="shared" si="176"/>
        <v/>
      </c>
      <c r="AC825" s="257" t="str">
        <f t="shared" si="177"/>
        <v/>
      </c>
      <c r="AD825" s="193" t="str">
        <f t="shared" si="178"/>
        <v>CHECK DATES</v>
      </c>
      <c r="AE825" s="257" t="str">
        <f t="shared" si="179"/>
        <v/>
      </c>
      <c r="AF825" s="286">
        <v>0</v>
      </c>
      <c r="AG825" s="257">
        <f t="shared" si="180"/>
        <v>0</v>
      </c>
      <c r="AH825" s="257" t="str">
        <f t="shared" si="181"/>
        <v/>
      </c>
      <c r="AI825" s="257">
        <f t="shared" si="182"/>
        <v>0</v>
      </c>
    </row>
    <row r="826" spans="1:35" x14ac:dyDescent="0.3">
      <c r="A826" s="287">
        <v>814</v>
      </c>
      <c r="B826" s="156"/>
      <c r="C826" s="150"/>
      <c r="D826" s="152"/>
      <c r="E826" s="150"/>
      <c r="F826" s="150"/>
      <c r="G826" s="152"/>
      <c r="H826" s="154"/>
      <c r="I826" s="155"/>
      <c r="J826" s="159"/>
      <c r="K826" s="159"/>
      <c r="L826" s="337"/>
      <c r="M826" s="343" t="str">
        <f>IF(L826="","",LOOKUP(L826,'Work Programme'!$A$8:$A$207,'Work Programme'!$B$8:$B$207))</f>
        <v/>
      </c>
      <c r="N826" s="150"/>
      <c r="O826" s="151"/>
      <c r="P826" s="254" t="str">
        <f>IF(H826="","",VLOOKUP(H826,'Overview - Financial Statement'!$A$46:$B$60,2,FALSE))</f>
        <v/>
      </c>
      <c r="Q826" s="255" t="str">
        <f t="shared" si="169"/>
        <v/>
      </c>
      <c r="R826" s="153"/>
      <c r="S826" s="153"/>
      <c r="T826" s="238">
        <f t="shared" si="170"/>
        <v>0</v>
      </c>
      <c r="U826" s="193" t="s">
        <v>44</v>
      </c>
      <c r="V826" s="427"/>
      <c r="W826" s="193" t="str">
        <f t="shared" si="171"/>
        <v/>
      </c>
      <c r="X826" s="264" t="str">
        <f t="shared" si="172"/>
        <v>OK</v>
      </c>
      <c r="Y826" s="193" t="str">
        <f t="shared" si="173"/>
        <v/>
      </c>
      <c r="Z826" s="193" t="str">
        <f t="shared" si="174"/>
        <v/>
      </c>
      <c r="AA826" s="397" t="str">
        <f t="shared" si="175"/>
        <v/>
      </c>
      <c r="AB826" s="257" t="str">
        <f t="shared" si="176"/>
        <v/>
      </c>
      <c r="AC826" s="257" t="str">
        <f t="shared" si="177"/>
        <v/>
      </c>
      <c r="AD826" s="193" t="str">
        <f t="shared" si="178"/>
        <v>CHECK DATES</v>
      </c>
      <c r="AE826" s="257" t="str">
        <f t="shared" si="179"/>
        <v/>
      </c>
      <c r="AF826" s="286">
        <v>0</v>
      </c>
      <c r="AG826" s="257">
        <f t="shared" si="180"/>
        <v>0</v>
      </c>
      <c r="AH826" s="257" t="str">
        <f t="shared" si="181"/>
        <v/>
      </c>
      <c r="AI826" s="257">
        <f t="shared" si="182"/>
        <v>0</v>
      </c>
    </row>
    <row r="827" spans="1:35" x14ac:dyDescent="0.3">
      <c r="A827" s="287">
        <v>815</v>
      </c>
      <c r="B827" s="156"/>
      <c r="C827" s="150"/>
      <c r="D827" s="152"/>
      <c r="E827" s="150"/>
      <c r="F827" s="150"/>
      <c r="G827" s="152"/>
      <c r="H827" s="154"/>
      <c r="I827" s="155"/>
      <c r="J827" s="159"/>
      <c r="K827" s="159"/>
      <c r="L827" s="337"/>
      <c r="M827" s="343" t="str">
        <f>IF(L827="","",LOOKUP(L827,'Work Programme'!$A$8:$A$207,'Work Programme'!$B$8:$B$207))</f>
        <v/>
      </c>
      <c r="N827" s="150"/>
      <c r="O827" s="151"/>
      <c r="P827" s="254" t="str">
        <f>IF(H827="","",VLOOKUP(H827,'Overview - Financial Statement'!$A$46:$B$60,2,FALSE))</f>
        <v/>
      </c>
      <c r="Q827" s="255" t="str">
        <f t="shared" si="169"/>
        <v/>
      </c>
      <c r="R827" s="153"/>
      <c r="S827" s="153"/>
      <c r="T827" s="238">
        <f t="shared" si="170"/>
        <v>0</v>
      </c>
      <c r="U827" s="193" t="s">
        <v>44</v>
      </c>
      <c r="V827" s="427"/>
      <c r="W827" s="193" t="str">
        <f t="shared" si="171"/>
        <v/>
      </c>
      <c r="X827" s="264" t="str">
        <f t="shared" si="172"/>
        <v>OK</v>
      </c>
      <c r="Y827" s="193" t="str">
        <f t="shared" si="173"/>
        <v/>
      </c>
      <c r="Z827" s="193" t="str">
        <f t="shared" si="174"/>
        <v/>
      </c>
      <c r="AA827" s="397" t="str">
        <f t="shared" si="175"/>
        <v/>
      </c>
      <c r="AB827" s="257" t="str">
        <f t="shared" si="176"/>
        <v/>
      </c>
      <c r="AC827" s="257" t="str">
        <f t="shared" si="177"/>
        <v/>
      </c>
      <c r="AD827" s="193" t="str">
        <f t="shared" si="178"/>
        <v>CHECK DATES</v>
      </c>
      <c r="AE827" s="257" t="str">
        <f t="shared" si="179"/>
        <v/>
      </c>
      <c r="AF827" s="286">
        <v>0</v>
      </c>
      <c r="AG827" s="257">
        <f t="shared" si="180"/>
        <v>0</v>
      </c>
      <c r="AH827" s="257" t="str">
        <f t="shared" si="181"/>
        <v/>
      </c>
      <c r="AI827" s="257">
        <f t="shared" si="182"/>
        <v>0</v>
      </c>
    </row>
    <row r="828" spans="1:35" x14ac:dyDescent="0.3">
      <c r="A828" s="287">
        <v>816</v>
      </c>
      <c r="B828" s="156"/>
      <c r="C828" s="150"/>
      <c r="D828" s="152"/>
      <c r="E828" s="150"/>
      <c r="F828" s="150"/>
      <c r="G828" s="152"/>
      <c r="H828" s="154"/>
      <c r="I828" s="155"/>
      <c r="J828" s="159"/>
      <c r="K828" s="159"/>
      <c r="L828" s="337"/>
      <c r="M828" s="343" t="str">
        <f>IF(L828="","",LOOKUP(L828,'Work Programme'!$A$8:$A$207,'Work Programme'!$B$8:$B$207))</f>
        <v/>
      </c>
      <c r="N828" s="150"/>
      <c r="O828" s="151"/>
      <c r="P828" s="254" t="str">
        <f>IF(H828="","",VLOOKUP(H828,'Overview - Financial Statement'!$A$46:$B$60,2,FALSE))</f>
        <v/>
      </c>
      <c r="Q828" s="255" t="str">
        <f t="shared" si="169"/>
        <v/>
      </c>
      <c r="R828" s="153"/>
      <c r="S828" s="153"/>
      <c r="T828" s="238">
        <f t="shared" si="170"/>
        <v>0</v>
      </c>
      <c r="U828" s="193" t="s">
        <v>44</v>
      </c>
      <c r="V828" s="427"/>
      <c r="W828" s="193" t="str">
        <f t="shared" si="171"/>
        <v/>
      </c>
      <c r="X828" s="264" t="str">
        <f t="shared" si="172"/>
        <v>OK</v>
      </c>
      <c r="Y828" s="193" t="str">
        <f t="shared" si="173"/>
        <v/>
      </c>
      <c r="Z828" s="193" t="str">
        <f t="shared" si="174"/>
        <v/>
      </c>
      <c r="AA828" s="397" t="str">
        <f t="shared" si="175"/>
        <v/>
      </c>
      <c r="AB828" s="257" t="str">
        <f t="shared" si="176"/>
        <v/>
      </c>
      <c r="AC828" s="257" t="str">
        <f t="shared" si="177"/>
        <v/>
      </c>
      <c r="AD828" s="193" t="str">
        <f t="shared" si="178"/>
        <v>CHECK DATES</v>
      </c>
      <c r="AE828" s="257" t="str">
        <f t="shared" si="179"/>
        <v/>
      </c>
      <c r="AF828" s="286">
        <v>0</v>
      </c>
      <c r="AG828" s="257">
        <f t="shared" si="180"/>
        <v>0</v>
      </c>
      <c r="AH828" s="257" t="str">
        <f t="shared" si="181"/>
        <v/>
      </c>
      <c r="AI828" s="257">
        <f t="shared" si="182"/>
        <v>0</v>
      </c>
    </row>
    <row r="829" spans="1:35" x14ac:dyDescent="0.3">
      <c r="A829" s="287">
        <v>817</v>
      </c>
      <c r="B829" s="156"/>
      <c r="C829" s="150"/>
      <c r="D829" s="152"/>
      <c r="E829" s="150"/>
      <c r="F829" s="150"/>
      <c r="G829" s="152"/>
      <c r="H829" s="154"/>
      <c r="I829" s="155"/>
      <c r="J829" s="159"/>
      <c r="K829" s="159"/>
      <c r="L829" s="337"/>
      <c r="M829" s="343" t="str">
        <f>IF(L829="","",LOOKUP(L829,'Work Programme'!$A$8:$A$207,'Work Programme'!$B$8:$B$207))</f>
        <v/>
      </c>
      <c r="N829" s="150"/>
      <c r="O829" s="151"/>
      <c r="P829" s="254" t="str">
        <f>IF(H829="","",VLOOKUP(H829,'Overview - Financial Statement'!$A$46:$B$60,2,FALSE))</f>
        <v/>
      </c>
      <c r="Q829" s="255" t="str">
        <f t="shared" si="169"/>
        <v/>
      </c>
      <c r="R829" s="153"/>
      <c r="S829" s="153"/>
      <c r="T829" s="238">
        <f t="shared" si="170"/>
        <v>0</v>
      </c>
      <c r="U829" s="193" t="s">
        <v>44</v>
      </c>
      <c r="V829" s="427"/>
      <c r="W829" s="193" t="str">
        <f t="shared" si="171"/>
        <v/>
      </c>
      <c r="X829" s="264" t="str">
        <f t="shared" si="172"/>
        <v>OK</v>
      </c>
      <c r="Y829" s="193" t="str">
        <f t="shared" si="173"/>
        <v/>
      </c>
      <c r="Z829" s="193" t="str">
        <f t="shared" si="174"/>
        <v/>
      </c>
      <c r="AA829" s="397" t="str">
        <f t="shared" si="175"/>
        <v/>
      </c>
      <c r="AB829" s="257" t="str">
        <f t="shared" si="176"/>
        <v/>
      </c>
      <c r="AC829" s="257" t="str">
        <f t="shared" si="177"/>
        <v/>
      </c>
      <c r="AD829" s="193" t="str">
        <f t="shared" si="178"/>
        <v>CHECK DATES</v>
      </c>
      <c r="AE829" s="257" t="str">
        <f t="shared" si="179"/>
        <v/>
      </c>
      <c r="AF829" s="286">
        <v>0</v>
      </c>
      <c r="AG829" s="257">
        <f t="shared" si="180"/>
        <v>0</v>
      </c>
      <c r="AH829" s="257" t="str">
        <f t="shared" si="181"/>
        <v/>
      </c>
      <c r="AI829" s="257">
        <f t="shared" si="182"/>
        <v>0</v>
      </c>
    </row>
    <row r="830" spans="1:35" x14ac:dyDescent="0.3">
      <c r="A830" s="287">
        <v>818</v>
      </c>
      <c r="B830" s="156"/>
      <c r="C830" s="150"/>
      <c r="D830" s="152"/>
      <c r="E830" s="150"/>
      <c r="F830" s="150"/>
      <c r="G830" s="152"/>
      <c r="H830" s="154"/>
      <c r="I830" s="155"/>
      <c r="J830" s="159"/>
      <c r="K830" s="159"/>
      <c r="L830" s="337"/>
      <c r="M830" s="343" t="str">
        <f>IF(L830="","",LOOKUP(L830,'Work Programme'!$A$8:$A$207,'Work Programme'!$B$8:$B$207))</f>
        <v/>
      </c>
      <c r="N830" s="150"/>
      <c r="O830" s="151"/>
      <c r="P830" s="254" t="str">
        <f>IF(H830="","",VLOOKUP(H830,'Overview - Financial Statement'!$A$46:$B$60,2,FALSE))</f>
        <v/>
      </c>
      <c r="Q830" s="255" t="str">
        <f t="shared" si="169"/>
        <v/>
      </c>
      <c r="R830" s="153"/>
      <c r="S830" s="153"/>
      <c r="T830" s="238">
        <f t="shared" si="170"/>
        <v>0</v>
      </c>
      <c r="U830" s="193" t="s">
        <v>44</v>
      </c>
      <c r="V830" s="427"/>
      <c r="W830" s="193" t="str">
        <f t="shared" si="171"/>
        <v/>
      </c>
      <c r="X830" s="264" t="str">
        <f t="shared" si="172"/>
        <v>OK</v>
      </c>
      <c r="Y830" s="193" t="str">
        <f t="shared" si="173"/>
        <v/>
      </c>
      <c r="Z830" s="193" t="str">
        <f t="shared" si="174"/>
        <v/>
      </c>
      <c r="AA830" s="397" t="str">
        <f t="shared" si="175"/>
        <v/>
      </c>
      <c r="AB830" s="257" t="str">
        <f t="shared" si="176"/>
        <v/>
      </c>
      <c r="AC830" s="257" t="str">
        <f t="shared" si="177"/>
        <v/>
      </c>
      <c r="AD830" s="193" t="str">
        <f t="shared" si="178"/>
        <v>CHECK DATES</v>
      </c>
      <c r="AE830" s="257" t="str">
        <f t="shared" si="179"/>
        <v/>
      </c>
      <c r="AF830" s="286">
        <v>0</v>
      </c>
      <c r="AG830" s="257">
        <f t="shared" si="180"/>
        <v>0</v>
      </c>
      <c r="AH830" s="257" t="str">
        <f t="shared" si="181"/>
        <v/>
      </c>
      <c r="AI830" s="257">
        <f t="shared" si="182"/>
        <v>0</v>
      </c>
    </row>
    <row r="831" spans="1:35" x14ac:dyDescent="0.3">
      <c r="A831" s="287">
        <v>819</v>
      </c>
      <c r="B831" s="156"/>
      <c r="C831" s="150"/>
      <c r="D831" s="152"/>
      <c r="E831" s="150"/>
      <c r="F831" s="150"/>
      <c r="G831" s="152"/>
      <c r="H831" s="154"/>
      <c r="I831" s="155"/>
      <c r="J831" s="159"/>
      <c r="K831" s="159"/>
      <c r="L831" s="337"/>
      <c r="M831" s="343" t="str">
        <f>IF(L831="","",LOOKUP(L831,'Work Programme'!$A$8:$A$207,'Work Programme'!$B$8:$B$207))</f>
        <v/>
      </c>
      <c r="N831" s="150"/>
      <c r="O831" s="151"/>
      <c r="P831" s="254" t="str">
        <f>IF(H831="","",VLOOKUP(H831,'Overview - Financial Statement'!$A$46:$B$60,2,FALSE))</f>
        <v/>
      </c>
      <c r="Q831" s="255" t="str">
        <f t="shared" si="169"/>
        <v/>
      </c>
      <c r="R831" s="153"/>
      <c r="S831" s="153"/>
      <c r="T831" s="238">
        <f t="shared" si="170"/>
        <v>0</v>
      </c>
      <c r="U831" s="193" t="s">
        <v>44</v>
      </c>
      <c r="V831" s="427"/>
      <c r="W831" s="193" t="str">
        <f t="shared" si="171"/>
        <v/>
      </c>
      <c r="X831" s="264" t="str">
        <f t="shared" si="172"/>
        <v>OK</v>
      </c>
      <c r="Y831" s="193" t="str">
        <f t="shared" si="173"/>
        <v/>
      </c>
      <c r="Z831" s="193" t="str">
        <f t="shared" si="174"/>
        <v/>
      </c>
      <c r="AA831" s="397" t="str">
        <f t="shared" si="175"/>
        <v/>
      </c>
      <c r="AB831" s="257" t="str">
        <f t="shared" si="176"/>
        <v/>
      </c>
      <c r="AC831" s="257" t="str">
        <f t="shared" si="177"/>
        <v/>
      </c>
      <c r="AD831" s="193" t="str">
        <f t="shared" si="178"/>
        <v>CHECK DATES</v>
      </c>
      <c r="AE831" s="257" t="str">
        <f t="shared" si="179"/>
        <v/>
      </c>
      <c r="AF831" s="286">
        <v>0</v>
      </c>
      <c r="AG831" s="257">
        <f t="shared" si="180"/>
        <v>0</v>
      </c>
      <c r="AH831" s="257" t="str">
        <f t="shared" si="181"/>
        <v/>
      </c>
      <c r="AI831" s="257">
        <f t="shared" si="182"/>
        <v>0</v>
      </c>
    </row>
    <row r="832" spans="1:35" x14ac:dyDescent="0.3">
      <c r="A832" s="287">
        <v>820</v>
      </c>
      <c r="B832" s="156"/>
      <c r="C832" s="150"/>
      <c r="D832" s="152"/>
      <c r="E832" s="150"/>
      <c r="F832" s="150"/>
      <c r="G832" s="152"/>
      <c r="H832" s="154"/>
      <c r="I832" s="155"/>
      <c r="J832" s="159"/>
      <c r="K832" s="159"/>
      <c r="L832" s="337"/>
      <c r="M832" s="343" t="str">
        <f>IF(L832="","",LOOKUP(L832,'Work Programme'!$A$8:$A$207,'Work Programme'!$B$8:$B$207))</f>
        <v/>
      </c>
      <c r="N832" s="150"/>
      <c r="O832" s="151"/>
      <c r="P832" s="254" t="str">
        <f>IF(H832="","",VLOOKUP(H832,'Overview - Financial Statement'!$A$46:$B$60,2,FALSE))</f>
        <v/>
      </c>
      <c r="Q832" s="255" t="str">
        <f t="shared" si="169"/>
        <v/>
      </c>
      <c r="R832" s="153"/>
      <c r="S832" s="153"/>
      <c r="T832" s="238">
        <f t="shared" si="170"/>
        <v>0</v>
      </c>
      <c r="U832" s="193" t="s">
        <v>44</v>
      </c>
      <c r="V832" s="427"/>
      <c r="W832" s="193" t="str">
        <f t="shared" si="171"/>
        <v/>
      </c>
      <c r="X832" s="264" t="str">
        <f t="shared" si="172"/>
        <v>OK</v>
      </c>
      <c r="Y832" s="193" t="str">
        <f t="shared" si="173"/>
        <v/>
      </c>
      <c r="Z832" s="193" t="str">
        <f t="shared" si="174"/>
        <v/>
      </c>
      <c r="AA832" s="397" t="str">
        <f t="shared" si="175"/>
        <v/>
      </c>
      <c r="AB832" s="257" t="str">
        <f t="shared" si="176"/>
        <v/>
      </c>
      <c r="AC832" s="257" t="str">
        <f t="shared" si="177"/>
        <v/>
      </c>
      <c r="AD832" s="193" t="str">
        <f t="shared" si="178"/>
        <v>CHECK DATES</v>
      </c>
      <c r="AE832" s="257" t="str">
        <f t="shared" si="179"/>
        <v/>
      </c>
      <c r="AF832" s="286">
        <v>0</v>
      </c>
      <c r="AG832" s="257">
        <f t="shared" si="180"/>
        <v>0</v>
      </c>
      <c r="AH832" s="257" t="str">
        <f t="shared" si="181"/>
        <v/>
      </c>
      <c r="AI832" s="257">
        <f t="shared" si="182"/>
        <v>0</v>
      </c>
    </row>
    <row r="833" spans="1:35" x14ac:dyDescent="0.3">
      <c r="A833" s="287">
        <v>821</v>
      </c>
      <c r="B833" s="156"/>
      <c r="C833" s="150"/>
      <c r="D833" s="152"/>
      <c r="E833" s="150"/>
      <c r="F833" s="150"/>
      <c r="G833" s="152"/>
      <c r="H833" s="154"/>
      <c r="I833" s="155"/>
      <c r="J833" s="159"/>
      <c r="K833" s="159"/>
      <c r="L833" s="337"/>
      <c r="M833" s="343" t="str">
        <f>IF(L833="","",LOOKUP(L833,'Work Programme'!$A$8:$A$207,'Work Programme'!$B$8:$B$207))</f>
        <v/>
      </c>
      <c r="N833" s="150"/>
      <c r="O833" s="151"/>
      <c r="P833" s="254" t="str">
        <f>IF(H833="","",VLOOKUP(H833,'Overview - Financial Statement'!$A$46:$B$60,2,FALSE))</f>
        <v/>
      </c>
      <c r="Q833" s="255" t="str">
        <f t="shared" si="169"/>
        <v/>
      </c>
      <c r="R833" s="153"/>
      <c r="S833" s="153"/>
      <c r="T833" s="238">
        <f t="shared" si="170"/>
        <v>0</v>
      </c>
      <c r="U833" s="193" t="s">
        <v>44</v>
      </c>
      <c r="V833" s="427"/>
      <c r="W833" s="193" t="str">
        <f t="shared" si="171"/>
        <v/>
      </c>
      <c r="X833" s="264" t="str">
        <f t="shared" si="172"/>
        <v>OK</v>
      </c>
      <c r="Y833" s="193" t="str">
        <f t="shared" si="173"/>
        <v/>
      </c>
      <c r="Z833" s="193" t="str">
        <f t="shared" si="174"/>
        <v/>
      </c>
      <c r="AA833" s="397" t="str">
        <f t="shared" si="175"/>
        <v/>
      </c>
      <c r="AB833" s="257" t="str">
        <f t="shared" si="176"/>
        <v/>
      </c>
      <c r="AC833" s="257" t="str">
        <f t="shared" si="177"/>
        <v/>
      </c>
      <c r="AD833" s="193" t="str">
        <f t="shared" si="178"/>
        <v>CHECK DATES</v>
      </c>
      <c r="AE833" s="257" t="str">
        <f t="shared" si="179"/>
        <v/>
      </c>
      <c r="AF833" s="286">
        <v>0</v>
      </c>
      <c r="AG833" s="257">
        <f t="shared" si="180"/>
        <v>0</v>
      </c>
      <c r="AH833" s="257" t="str">
        <f t="shared" si="181"/>
        <v/>
      </c>
      <c r="AI833" s="257">
        <f t="shared" si="182"/>
        <v>0</v>
      </c>
    </row>
    <row r="834" spans="1:35" x14ac:dyDescent="0.3">
      <c r="A834" s="287">
        <v>822</v>
      </c>
      <c r="B834" s="156"/>
      <c r="C834" s="150"/>
      <c r="D834" s="152"/>
      <c r="E834" s="150"/>
      <c r="F834" s="150"/>
      <c r="G834" s="152"/>
      <c r="H834" s="154"/>
      <c r="I834" s="155"/>
      <c r="J834" s="159"/>
      <c r="K834" s="159"/>
      <c r="L834" s="337"/>
      <c r="M834" s="343" t="str">
        <f>IF(L834="","",LOOKUP(L834,'Work Programme'!$A$8:$A$207,'Work Programme'!$B$8:$B$207))</f>
        <v/>
      </c>
      <c r="N834" s="150"/>
      <c r="O834" s="151"/>
      <c r="P834" s="254" t="str">
        <f>IF(H834="","",VLOOKUP(H834,'Overview - Financial Statement'!$A$46:$B$60,2,FALSE))</f>
        <v/>
      </c>
      <c r="Q834" s="255" t="str">
        <f t="shared" si="169"/>
        <v/>
      </c>
      <c r="R834" s="153"/>
      <c r="S834" s="153"/>
      <c r="T834" s="238">
        <f t="shared" si="170"/>
        <v>0</v>
      </c>
      <c r="U834" s="193" t="s">
        <v>44</v>
      </c>
      <c r="V834" s="427"/>
      <c r="W834" s="193" t="str">
        <f t="shared" si="171"/>
        <v/>
      </c>
      <c r="X834" s="264" t="str">
        <f t="shared" si="172"/>
        <v>OK</v>
      </c>
      <c r="Y834" s="193" t="str">
        <f t="shared" si="173"/>
        <v/>
      </c>
      <c r="Z834" s="193" t="str">
        <f t="shared" si="174"/>
        <v/>
      </c>
      <c r="AA834" s="397" t="str">
        <f t="shared" si="175"/>
        <v/>
      </c>
      <c r="AB834" s="257" t="str">
        <f t="shared" si="176"/>
        <v/>
      </c>
      <c r="AC834" s="257" t="str">
        <f t="shared" si="177"/>
        <v/>
      </c>
      <c r="AD834" s="193" t="str">
        <f t="shared" si="178"/>
        <v>CHECK DATES</v>
      </c>
      <c r="AE834" s="257" t="str">
        <f t="shared" si="179"/>
        <v/>
      </c>
      <c r="AF834" s="286">
        <v>0</v>
      </c>
      <c r="AG834" s="257">
        <f t="shared" si="180"/>
        <v>0</v>
      </c>
      <c r="AH834" s="257" t="str">
        <f t="shared" si="181"/>
        <v/>
      </c>
      <c r="AI834" s="257">
        <f t="shared" si="182"/>
        <v>0</v>
      </c>
    </row>
    <row r="835" spans="1:35" x14ac:dyDescent="0.3">
      <c r="A835" s="287">
        <v>823</v>
      </c>
      <c r="B835" s="156"/>
      <c r="C835" s="150"/>
      <c r="D835" s="152"/>
      <c r="E835" s="150"/>
      <c r="F835" s="150"/>
      <c r="G835" s="152"/>
      <c r="H835" s="154"/>
      <c r="I835" s="155"/>
      <c r="J835" s="159"/>
      <c r="K835" s="159"/>
      <c r="L835" s="337"/>
      <c r="M835" s="343" t="str">
        <f>IF(L835="","",LOOKUP(L835,'Work Programme'!$A$8:$A$207,'Work Programme'!$B$8:$B$207))</f>
        <v/>
      </c>
      <c r="N835" s="150"/>
      <c r="O835" s="151"/>
      <c r="P835" s="254" t="str">
        <f>IF(H835="","",VLOOKUP(H835,'Overview - Financial Statement'!$A$46:$B$60,2,FALSE))</f>
        <v/>
      </c>
      <c r="Q835" s="255" t="str">
        <f t="shared" si="169"/>
        <v/>
      </c>
      <c r="R835" s="153"/>
      <c r="S835" s="153"/>
      <c r="T835" s="238">
        <f t="shared" si="170"/>
        <v>0</v>
      </c>
      <c r="U835" s="193" t="s">
        <v>44</v>
      </c>
      <c r="V835" s="427"/>
      <c r="W835" s="193" t="str">
        <f t="shared" si="171"/>
        <v/>
      </c>
      <c r="X835" s="264" t="str">
        <f t="shared" si="172"/>
        <v>OK</v>
      </c>
      <c r="Y835" s="193" t="str">
        <f t="shared" si="173"/>
        <v/>
      </c>
      <c r="Z835" s="193" t="str">
        <f t="shared" si="174"/>
        <v/>
      </c>
      <c r="AA835" s="397" t="str">
        <f t="shared" si="175"/>
        <v/>
      </c>
      <c r="AB835" s="257" t="str">
        <f t="shared" si="176"/>
        <v/>
      </c>
      <c r="AC835" s="257" t="str">
        <f t="shared" si="177"/>
        <v/>
      </c>
      <c r="AD835" s="193" t="str">
        <f t="shared" si="178"/>
        <v>CHECK DATES</v>
      </c>
      <c r="AE835" s="257" t="str">
        <f t="shared" si="179"/>
        <v/>
      </c>
      <c r="AF835" s="286">
        <v>0</v>
      </c>
      <c r="AG835" s="257">
        <f t="shared" si="180"/>
        <v>0</v>
      </c>
      <c r="AH835" s="257" t="str">
        <f t="shared" si="181"/>
        <v/>
      </c>
      <c r="AI835" s="257">
        <f t="shared" si="182"/>
        <v>0</v>
      </c>
    </row>
    <row r="836" spans="1:35" x14ac:dyDescent="0.3">
      <c r="A836" s="287">
        <v>824</v>
      </c>
      <c r="B836" s="156"/>
      <c r="C836" s="150"/>
      <c r="D836" s="152"/>
      <c r="E836" s="150"/>
      <c r="F836" s="150"/>
      <c r="G836" s="152"/>
      <c r="H836" s="154"/>
      <c r="I836" s="155"/>
      <c r="J836" s="159"/>
      <c r="K836" s="159"/>
      <c r="L836" s="337"/>
      <c r="M836" s="343" t="str">
        <f>IF(L836="","",LOOKUP(L836,'Work Programme'!$A$8:$A$207,'Work Programme'!$B$8:$B$207))</f>
        <v/>
      </c>
      <c r="N836" s="150"/>
      <c r="O836" s="151"/>
      <c r="P836" s="254" t="str">
        <f>IF(H836="","",VLOOKUP(H836,'Overview - Financial Statement'!$A$46:$B$60,2,FALSE))</f>
        <v/>
      </c>
      <c r="Q836" s="255" t="str">
        <f t="shared" si="169"/>
        <v/>
      </c>
      <c r="R836" s="153"/>
      <c r="S836" s="153"/>
      <c r="T836" s="238">
        <f t="shared" si="170"/>
        <v>0</v>
      </c>
      <c r="U836" s="193" t="s">
        <v>44</v>
      </c>
      <c r="V836" s="427"/>
      <c r="W836" s="193" t="str">
        <f t="shared" si="171"/>
        <v/>
      </c>
      <c r="X836" s="264" t="str">
        <f t="shared" si="172"/>
        <v>OK</v>
      </c>
      <c r="Y836" s="193" t="str">
        <f t="shared" si="173"/>
        <v/>
      </c>
      <c r="Z836" s="193" t="str">
        <f t="shared" si="174"/>
        <v/>
      </c>
      <c r="AA836" s="397" t="str">
        <f t="shared" si="175"/>
        <v/>
      </c>
      <c r="AB836" s="257" t="str">
        <f t="shared" si="176"/>
        <v/>
      </c>
      <c r="AC836" s="257" t="str">
        <f t="shared" si="177"/>
        <v/>
      </c>
      <c r="AD836" s="193" t="str">
        <f t="shared" si="178"/>
        <v>CHECK DATES</v>
      </c>
      <c r="AE836" s="257" t="str">
        <f t="shared" si="179"/>
        <v/>
      </c>
      <c r="AF836" s="286">
        <v>0</v>
      </c>
      <c r="AG836" s="257">
        <f t="shared" si="180"/>
        <v>0</v>
      </c>
      <c r="AH836" s="257" t="str">
        <f t="shared" si="181"/>
        <v/>
      </c>
      <c r="AI836" s="257">
        <f t="shared" si="182"/>
        <v>0</v>
      </c>
    </row>
    <row r="837" spans="1:35" x14ac:dyDescent="0.3">
      <c r="A837" s="287">
        <v>825</v>
      </c>
      <c r="B837" s="156"/>
      <c r="C837" s="150"/>
      <c r="D837" s="152"/>
      <c r="E837" s="150"/>
      <c r="F837" s="150"/>
      <c r="G837" s="152"/>
      <c r="H837" s="154"/>
      <c r="I837" s="155"/>
      <c r="J837" s="159"/>
      <c r="K837" s="159"/>
      <c r="L837" s="337"/>
      <c r="M837" s="343" t="str">
        <f>IF(L837="","",LOOKUP(L837,'Work Programme'!$A$8:$A$207,'Work Programme'!$B$8:$B$207))</f>
        <v/>
      </c>
      <c r="N837" s="150"/>
      <c r="O837" s="151"/>
      <c r="P837" s="254" t="str">
        <f>IF(H837="","",VLOOKUP(H837,'Overview - Financial Statement'!$A$46:$B$60,2,FALSE))</f>
        <v/>
      </c>
      <c r="Q837" s="255" t="str">
        <f t="shared" si="169"/>
        <v/>
      </c>
      <c r="R837" s="153"/>
      <c r="S837" s="153"/>
      <c r="T837" s="238">
        <f t="shared" si="170"/>
        <v>0</v>
      </c>
      <c r="U837" s="193" t="s">
        <v>44</v>
      </c>
      <c r="V837" s="427"/>
      <c r="W837" s="193" t="str">
        <f t="shared" si="171"/>
        <v/>
      </c>
      <c r="X837" s="264" t="str">
        <f t="shared" si="172"/>
        <v>OK</v>
      </c>
      <c r="Y837" s="193" t="str">
        <f t="shared" si="173"/>
        <v/>
      </c>
      <c r="Z837" s="193" t="str">
        <f t="shared" si="174"/>
        <v/>
      </c>
      <c r="AA837" s="397" t="str">
        <f t="shared" si="175"/>
        <v/>
      </c>
      <c r="AB837" s="257" t="str">
        <f t="shared" si="176"/>
        <v/>
      </c>
      <c r="AC837" s="257" t="str">
        <f t="shared" si="177"/>
        <v/>
      </c>
      <c r="AD837" s="193" t="str">
        <f t="shared" si="178"/>
        <v>CHECK DATES</v>
      </c>
      <c r="AE837" s="257" t="str">
        <f t="shared" si="179"/>
        <v/>
      </c>
      <c r="AF837" s="286">
        <v>0</v>
      </c>
      <c r="AG837" s="257">
        <f t="shared" si="180"/>
        <v>0</v>
      </c>
      <c r="AH837" s="257" t="str">
        <f t="shared" si="181"/>
        <v/>
      </c>
      <c r="AI837" s="257">
        <f t="shared" si="182"/>
        <v>0</v>
      </c>
    </row>
    <row r="838" spans="1:35" x14ac:dyDescent="0.3">
      <c r="A838" s="287">
        <v>826</v>
      </c>
      <c r="B838" s="156"/>
      <c r="C838" s="150"/>
      <c r="D838" s="152"/>
      <c r="E838" s="150"/>
      <c r="F838" s="150"/>
      <c r="G838" s="152"/>
      <c r="H838" s="154"/>
      <c r="I838" s="155"/>
      <c r="J838" s="159"/>
      <c r="K838" s="159"/>
      <c r="L838" s="337"/>
      <c r="M838" s="343" t="str">
        <f>IF(L838="","",LOOKUP(L838,'Work Programme'!$A$8:$A$207,'Work Programme'!$B$8:$B$207))</f>
        <v/>
      </c>
      <c r="N838" s="150"/>
      <c r="O838" s="151"/>
      <c r="P838" s="254" t="str">
        <f>IF(H838="","",VLOOKUP(H838,'Overview - Financial Statement'!$A$46:$B$60,2,FALSE))</f>
        <v/>
      </c>
      <c r="Q838" s="255" t="str">
        <f t="shared" si="169"/>
        <v/>
      </c>
      <c r="R838" s="153"/>
      <c r="S838" s="153"/>
      <c r="T838" s="238">
        <f t="shared" si="170"/>
        <v>0</v>
      </c>
      <c r="U838" s="193" t="s">
        <v>44</v>
      </c>
      <c r="V838" s="427"/>
      <c r="W838" s="193" t="str">
        <f t="shared" si="171"/>
        <v/>
      </c>
      <c r="X838" s="264" t="str">
        <f t="shared" si="172"/>
        <v>OK</v>
      </c>
      <c r="Y838" s="193" t="str">
        <f t="shared" si="173"/>
        <v/>
      </c>
      <c r="Z838" s="193" t="str">
        <f t="shared" si="174"/>
        <v/>
      </c>
      <c r="AA838" s="397" t="str">
        <f t="shared" si="175"/>
        <v/>
      </c>
      <c r="AB838" s="257" t="str">
        <f t="shared" si="176"/>
        <v/>
      </c>
      <c r="AC838" s="257" t="str">
        <f t="shared" si="177"/>
        <v/>
      </c>
      <c r="AD838" s="193" t="str">
        <f t="shared" si="178"/>
        <v>CHECK DATES</v>
      </c>
      <c r="AE838" s="257" t="str">
        <f t="shared" si="179"/>
        <v/>
      </c>
      <c r="AF838" s="286">
        <v>0</v>
      </c>
      <c r="AG838" s="257">
        <f t="shared" si="180"/>
        <v>0</v>
      </c>
      <c r="AH838" s="257" t="str">
        <f t="shared" si="181"/>
        <v/>
      </c>
      <c r="AI838" s="257">
        <f t="shared" si="182"/>
        <v>0</v>
      </c>
    </row>
    <row r="839" spans="1:35" x14ac:dyDescent="0.3">
      <c r="A839" s="287">
        <v>827</v>
      </c>
      <c r="B839" s="156"/>
      <c r="C839" s="150"/>
      <c r="D839" s="152"/>
      <c r="E839" s="150"/>
      <c r="F839" s="150"/>
      <c r="G839" s="152"/>
      <c r="H839" s="154"/>
      <c r="I839" s="155"/>
      <c r="J839" s="159"/>
      <c r="K839" s="159"/>
      <c r="L839" s="337"/>
      <c r="M839" s="343" t="str">
        <f>IF(L839="","",LOOKUP(L839,'Work Programme'!$A$8:$A$207,'Work Programme'!$B$8:$B$207))</f>
        <v/>
      </c>
      <c r="N839" s="150"/>
      <c r="O839" s="151"/>
      <c r="P839" s="254" t="str">
        <f>IF(H839="","",VLOOKUP(H839,'Overview - Financial Statement'!$A$46:$B$60,2,FALSE))</f>
        <v/>
      </c>
      <c r="Q839" s="255" t="str">
        <f t="shared" si="169"/>
        <v/>
      </c>
      <c r="R839" s="153"/>
      <c r="S839" s="153"/>
      <c r="T839" s="238">
        <f t="shared" si="170"/>
        <v>0</v>
      </c>
      <c r="U839" s="193" t="s">
        <v>44</v>
      </c>
      <c r="V839" s="427"/>
      <c r="W839" s="193" t="str">
        <f t="shared" si="171"/>
        <v/>
      </c>
      <c r="X839" s="264" t="str">
        <f t="shared" si="172"/>
        <v>OK</v>
      </c>
      <c r="Y839" s="193" t="str">
        <f t="shared" si="173"/>
        <v/>
      </c>
      <c r="Z839" s="193" t="str">
        <f t="shared" si="174"/>
        <v/>
      </c>
      <c r="AA839" s="397" t="str">
        <f t="shared" si="175"/>
        <v/>
      </c>
      <c r="AB839" s="257" t="str">
        <f t="shared" si="176"/>
        <v/>
      </c>
      <c r="AC839" s="257" t="str">
        <f t="shared" si="177"/>
        <v/>
      </c>
      <c r="AD839" s="193" t="str">
        <f t="shared" si="178"/>
        <v>CHECK DATES</v>
      </c>
      <c r="AE839" s="257" t="str">
        <f t="shared" si="179"/>
        <v/>
      </c>
      <c r="AF839" s="286">
        <v>0</v>
      </c>
      <c r="AG839" s="257">
        <f t="shared" si="180"/>
        <v>0</v>
      </c>
      <c r="AH839" s="257" t="str">
        <f t="shared" si="181"/>
        <v/>
      </c>
      <c r="AI839" s="257">
        <f t="shared" si="182"/>
        <v>0</v>
      </c>
    </row>
    <row r="840" spans="1:35" x14ac:dyDescent="0.3">
      <c r="A840" s="287">
        <v>828</v>
      </c>
      <c r="B840" s="156"/>
      <c r="C840" s="150"/>
      <c r="D840" s="152"/>
      <c r="E840" s="150"/>
      <c r="F840" s="150"/>
      <c r="G840" s="152"/>
      <c r="H840" s="154"/>
      <c r="I840" s="155"/>
      <c r="J840" s="159"/>
      <c r="K840" s="159"/>
      <c r="L840" s="337"/>
      <c r="M840" s="343" t="str">
        <f>IF(L840="","",LOOKUP(L840,'Work Programme'!$A$8:$A$207,'Work Programme'!$B$8:$B$207))</f>
        <v/>
      </c>
      <c r="N840" s="150"/>
      <c r="O840" s="151"/>
      <c r="P840" s="254" t="str">
        <f>IF(H840="","",VLOOKUP(H840,'Overview - Financial Statement'!$A$46:$B$60,2,FALSE))</f>
        <v/>
      </c>
      <c r="Q840" s="255" t="str">
        <f t="shared" si="169"/>
        <v/>
      </c>
      <c r="R840" s="153"/>
      <c r="S840" s="153"/>
      <c r="T840" s="238">
        <f t="shared" si="170"/>
        <v>0</v>
      </c>
      <c r="U840" s="193" t="s">
        <v>44</v>
      </c>
      <c r="V840" s="427"/>
      <c r="W840" s="193" t="str">
        <f t="shared" si="171"/>
        <v/>
      </c>
      <c r="X840" s="264" t="str">
        <f t="shared" si="172"/>
        <v>OK</v>
      </c>
      <c r="Y840" s="193" t="str">
        <f t="shared" si="173"/>
        <v/>
      </c>
      <c r="Z840" s="193" t="str">
        <f t="shared" si="174"/>
        <v/>
      </c>
      <c r="AA840" s="397" t="str">
        <f t="shared" si="175"/>
        <v/>
      </c>
      <c r="AB840" s="257" t="str">
        <f t="shared" si="176"/>
        <v/>
      </c>
      <c r="AC840" s="257" t="str">
        <f t="shared" si="177"/>
        <v/>
      </c>
      <c r="AD840" s="193" t="str">
        <f t="shared" si="178"/>
        <v>CHECK DATES</v>
      </c>
      <c r="AE840" s="257" t="str">
        <f t="shared" si="179"/>
        <v/>
      </c>
      <c r="AF840" s="286">
        <v>0</v>
      </c>
      <c r="AG840" s="257">
        <f t="shared" si="180"/>
        <v>0</v>
      </c>
      <c r="AH840" s="257" t="str">
        <f t="shared" si="181"/>
        <v/>
      </c>
      <c r="AI840" s="257">
        <f t="shared" si="182"/>
        <v>0</v>
      </c>
    </row>
    <row r="841" spans="1:35" x14ac:dyDescent="0.3">
      <c r="A841" s="287">
        <v>829</v>
      </c>
      <c r="B841" s="156"/>
      <c r="C841" s="150"/>
      <c r="D841" s="152"/>
      <c r="E841" s="150"/>
      <c r="F841" s="150"/>
      <c r="G841" s="152"/>
      <c r="H841" s="154"/>
      <c r="I841" s="155"/>
      <c r="J841" s="159"/>
      <c r="K841" s="159"/>
      <c r="L841" s="337"/>
      <c r="M841" s="343" t="str">
        <f>IF(L841="","",LOOKUP(L841,'Work Programme'!$A$8:$A$207,'Work Programme'!$B$8:$B$207))</f>
        <v/>
      </c>
      <c r="N841" s="150"/>
      <c r="O841" s="151"/>
      <c r="P841" s="254" t="str">
        <f>IF(H841="","",VLOOKUP(H841,'Overview - Financial Statement'!$A$46:$B$60,2,FALSE))</f>
        <v/>
      </c>
      <c r="Q841" s="255" t="str">
        <f t="shared" si="169"/>
        <v/>
      </c>
      <c r="R841" s="153"/>
      <c r="S841" s="153"/>
      <c r="T841" s="238">
        <f t="shared" si="170"/>
        <v>0</v>
      </c>
      <c r="U841" s="193" t="s">
        <v>44</v>
      </c>
      <c r="V841" s="427"/>
      <c r="W841" s="193" t="str">
        <f t="shared" si="171"/>
        <v/>
      </c>
      <c r="X841" s="264" t="str">
        <f t="shared" si="172"/>
        <v>OK</v>
      </c>
      <c r="Y841" s="193" t="str">
        <f t="shared" si="173"/>
        <v/>
      </c>
      <c r="Z841" s="193" t="str">
        <f t="shared" si="174"/>
        <v/>
      </c>
      <c r="AA841" s="397" t="str">
        <f t="shared" si="175"/>
        <v/>
      </c>
      <c r="AB841" s="257" t="str">
        <f t="shared" si="176"/>
        <v/>
      </c>
      <c r="AC841" s="257" t="str">
        <f t="shared" si="177"/>
        <v/>
      </c>
      <c r="AD841" s="193" t="str">
        <f t="shared" si="178"/>
        <v>CHECK DATES</v>
      </c>
      <c r="AE841" s="257" t="str">
        <f t="shared" si="179"/>
        <v/>
      </c>
      <c r="AF841" s="286">
        <v>0</v>
      </c>
      <c r="AG841" s="257">
        <f t="shared" si="180"/>
        <v>0</v>
      </c>
      <c r="AH841" s="257" t="str">
        <f t="shared" si="181"/>
        <v/>
      </c>
      <c r="AI841" s="257">
        <f t="shared" si="182"/>
        <v>0</v>
      </c>
    </row>
    <row r="842" spans="1:35" x14ac:dyDescent="0.3">
      <c r="A842" s="287">
        <v>830</v>
      </c>
      <c r="B842" s="156"/>
      <c r="C842" s="150"/>
      <c r="D842" s="152"/>
      <c r="E842" s="150"/>
      <c r="F842" s="150"/>
      <c r="G842" s="152"/>
      <c r="H842" s="154"/>
      <c r="I842" s="155"/>
      <c r="J842" s="159"/>
      <c r="K842" s="159"/>
      <c r="L842" s="337"/>
      <c r="M842" s="343" t="str">
        <f>IF(L842="","",LOOKUP(L842,'Work Programme'!$A$8:$A$207,'Work Programme'!$B$8:$B$207))</f>
        <v/>
      </c>
      <c r="N842" s="150"/>
      <c r="O842" s="151"/>
      <c r="P842" s="254" t="str">
        <f>IF(H842="","",VLOOKUP(H842,'Overview - Financial Statement'!$A$46:$B$60,2,FALSE))</f>
        <v/>
      </c>
      <c r="Q842" s="255" t="str">
        <f t="shared" si="169"/>
        <v/>
      </c>
      <c r="R842" s="153"/>
      <c r="S842" s="153"/>
      <c r="T842" s="238">
        <f t="shared" si="170"/>
        <v>0</v>
      </c>
      <c r="U842" s="193" t="s">
        <v>44</v>
      </c>
      <c r="V842" s="427"/>
      <c r="W842" s="193" t="str">
        <f t="shared" si="171"/>
        <v/>
      </c>
      <c r="X842" s="264" t="str">
        <f t="shared" si="172"/>
        <v>OK</v>
      </c>
      <c r="Y842" s="193" t="str">
        <f t="shared" si="173"/>
        <v/>
      </c>
      <c r="Z842" s="193" t="str">
        <f t="shared" si="174"/>
        <v/>
      </c>
      <c r="AA842" s="397" t="str">
        <f t="shared" si="175"/>
        <v/>
      </c>
      <c r="AB842" s="257" t="str">
        <f t="shared" si="176"/>
        <v/>
      </c>
      <c r="AC842" s="257" t="str">
        <f t="shared" si="177"/>
        <v/>
      </c>
      <c r="AD842" s="193" t="str">
        <f t="shared" si="178"/>
        <v>CHECK DATES</v>
      </c>
      <c r="AE842" s="257" t="str">
        <f t="shared" si="179"/>
        <v/>
      </c>
      <c r="AF842" s="286">
        <v>0</v>
      </c>
      <c r="AG842" s="257">
        <f t="shared" si="180"/>
        <v>0</v>
      </c>
      <c r="AH842" s="257" t="str">
        <f t="shared" si="181"/>
        <v/>
      </c>
      <c r="AI842" s="257">
        <f t="shared" si="182"/>
        <v>0</v>
      </c>
    </row>
    <row r="843" spans="1:35" x14ac:dyDescent="0.3">
      <c r="A843" s="287">
        <v>831</v>
      </c>
      <c r="B843" s="156"/>
      <c r="C843" s="150"/>
      <c r="D843" s="152"/>
      <c r="E843" s="150"/>
      <c r="F843" s="150"/>
      <c r="G843" s="152"/>
      <c r="H843" s="154"/>
      <c r="I843" s="155"/>
      <c r="J843" s="159"/>
      <c r="K843" s="159"/>
      <c r="L843" s="337"/>
      <c r="M843" s="343" t="str">
        <f>IF(L843="","",LOOKUP(L843,'Work Programme'!$A$8:$A$207,'Work Programme'!$B$8:$B$207))</f>
        <v/>
      </c>
      <c r="N843" s="150"/>
      <c r="O843" s="151"/>
      <c r="P843" s="254" t="str">
        <f>IF(H843="","",VLOOKUP(H843,'Overview - Financial Statement'!$A$46:$B$60,2,FALSE))</f>
        <v/>
      </c>
      <c r="Q843" s="255" t="str">
        <f t="shared" si="169"/>
        <v/>
      </c>
      <c r="R843" s="153"/>
      <c r="S843" s="153"/>
      <c r="T843" s="238">
        <f t="shared" si="170"/>
        <v>0</v>
      </c>
      <c r="U843" s="193" t="s">
        <v>44</v>
      </c>
      <c r="V843" s="427"/>
      <c r="W843" s="193" t="str">
        <f t="shared" si="171"/>
        <v/>
      </c>
      <c r="X843" s="264" t="str">
        <f t="shared" si="172"/>
        <v>OK</v>
      </c>
      <c r="Y843" s="193" t="str">
        <f t="shared" si="173"/>
        <v/>
      </c>
      <c r="Z843" s="193" t="str">
        <f t="shared" si="174"/>
        <v/>
      </c>
      <c r="AA843" s="397" t="str">
        <f t="shared" si="175"/>
        <v/>
      </c>
      <c r="AB843" s="257" t="str">
        <f t="shared" si="176"/>
        <v/>
      </c>
      <c r="AC843" s="257" t="str">
        <f t="shared" si="177"/>
        <v/>
      </c>
      <c r="AD843" s="193" t="str">
        <f t="shared" si="178"/>
        <v>CHECK DATES</v>
      </c>
      <c r="AE843" s="257" t="str">
        <f t="shared" si="179"/>
        <v/>
      </c>
      <c r="AF843" s="286">
        <v>0</v>
      </c>
      <c r="AG843" s="257">
        <f t="shared" si="180"/>
        <v>0</v>
      </c>
      <c r="AH843" s="257" t="str">
        <f t="shared" si="181"/>
        <v/>
      </c>
      <c r="AI843" s="257">
        <f t="shared" si="182"/>
        <v>0</v>
      </c>
    </row>
    <row r="844" spans="1:35" x14ac:dyDescent="0.3">
      <c r="A844" s="287">
        <v>832</v>
      </c>
      <c r="B844" s="156"/>
      <c r="C844" s="150"/>
      <c r="D844" s="152"/>
      <c r="E844" s="150"/>
      <c r="F844" s="150"/>
      <c r="G844" s="152"/>
      <c r="H844" s="154"/>
      <c r="I844" s="155"/>
      <c r="J844" s="159"/>
      <c r="K844" s="159"/>
      <c r="L844" s="337"/>
      <c r="M844" s="343" t="str">
        <f>IF(L844="","",LOOKUP(L844,'Work Programme'!$A$8:$A$207,'Work Programme'!$B$8:$B$207))</f>
        <v/>
      </c>
      <c r="N844" s="150"/>
      <c r="O844" s="151"/>
      <c r="P844" s="254" t="str">
        <f>IF(H844="","",VLOOKUP(H844,'Overview - Financial Statement'!$A$46:$B$60,2,FALSE))</f>
        <v/>
      </c>
      <c r="Q844" s="255" t="str">
        <f t="shared" si="169"/>
        <v/>
      </c>
      <c r="R844" s="153"/>
      <c r="S844" s="153"/>
      <c r="T844" s="238">
        <f t="shared" si="170"/>
        <v>0</v>
      </c>
      <c r="U844" s="193" t="s">
        <v>44</v>
      </c>
      <c r="V844" s="427"/>
      <c r="W844" s="193" t="str">
        <f t="shared" si="171"/>
        <v/>
      </c>
      <c r="X844" s="264" t="str">
        <f t="shared" si="172"/>
        <v>OK</v>
      </c>
      <c r="Y844" s="193" t="str">
        <f t="shared" si="173"/>
        <v/>
      </c>
      <c r="Z844" s="193" t="str">
        <f t="shared" si="174"/>
        <v/>
      </c>
      <c r="AA844" s="397" t="str">
        <f t="shared" si="175"/>
        <v/>
      </c>
      <c r="AB844" s="257" t="str">
        <f t="shared" si="176"/>
        <v/>
      </c>
      <c r="AC844" s="257" t="str">
        <f t="shared" si="177"/>
        <v/>
      </c>
      <c r="AD844" s="193" t="str">
        <f t="shared" si="178"/>
        <v>CHECK DATES</v>
      </c>
      <c r="AE844" s="257" t="str">
        <f t="shared" si="179"/>
        <v/>
      </c>
      <c r="AF844" s="286">
        <v>0</v>
      </c>
      <c r="AG844" s="257">
        <f t="shared" si="180"/>
        <v>0</v>
      </c>
      <c r="AH844" s="257" t="str">
        <f t="shared" si="181"/>
        <v/>
      </c>
      <c r="AI844" s="257">
        <f t="shared" si="182"/>
        <v>0</v>
      </c>
    </row>
    <row r="845" spans="1:35" x14ac:dyDescent="0.3">
      <c r="A845" s="287">
        <v>833</v>
      </c>
      <c r="B845" s="156"/>
      <c r="C845" s="150"/>
      <c r="D845" s="152"/>
      <c r="E845" s="150"/>
      <c r="F845" s="150"/>
      <c r="G845" s="152"/>
      <c r="H845" s="154"/>
      <c r="I845" s="155"/>
      <c r="J845" s="159"/>
      <c r="K845" s="159"/>
      <c r="L845" s="337"/>
      <c r="M845" s="343" t="str">
        <f>IF(L845="","",LOOKUP(L845,'Work Programme'!$A$8:$A$207,'Work Programme'!$B$8:$B$207))</f>
        <v/>
      </c>
      <c r="N845" s="150"/>
      <c r="O845" s="151"/>
      <c r="P845" s="254" t="str">
        <f>IF(H845="","",VLOOKUP(H845,'Overview - Financial Statement'!$A$46:$B$60,2,FALSE))</f>
        <v/>
      </c>
      <c r="Q845" s="255" t="str">
        <f t="shared" ref="Q845:Q908" si="183">IF(P845="","",I845/P845)</f>
        <v/>
      </c>
      <c r="R845" s="153"/>
      <c r="S845" s="153"/>
      <c r="T845" s="238">
        <f t="shared" si="170"/>
        <v>0</v>
      </c>
      <c r="U845" s="193" t="s">
        <v>44</v>
      </c>
      <c r="V845" s="427"/>
      <c r="W845" s="193" t="str">
        <f t="shared" si="171"/>
        <v/>
      </c>
      <c r="X845" s="264" t="str">
        <f t="shared" si="172"/>
        <v>OK</v>
      </c>
      <c r="Y845" s="193" t="str">
        <f t="shared" si="173"/>
        <v/>
      </c>
      <c r="Z845" s="193" t="str">
        <f t="shared" si="174"/>
        <v/>
      </c>
      <c r="AA845" s="397" t="str">
        <f t="shared" si="175"/>
        <v/>
      </c>
      <c r="AB845" s="257" t="str">
        <f t="shared" si="176"/>
        <v/>
      </c>
      <c r="AC845" s="257" t="str">
        <f t="shared" si="177"/>
        <v/>
      </c>
      <c r="AD845" s="193" t="str">
        <f t="shared" si="178"/>
        <v>CHECK DATES</v>
      </c>
      <c r="AE845" s="257" t="str">
        <f t="shared" si="179"/>
        <v/>
      </c>
      <c r="AF845" s="286">
        <v>0</v>
      </c>
      <c r="AG845" s="257">
        <f t="shared" si="180"/>
        <v>0</v>
      </c>
      <c r="AH845" s="257" t="str">
        <f t="shared" si="181"/>
        <v/>
      </c>
      <c r="AI845" s="257">
        <f t="shared" si="182"/>
        <v>0</v>
      </c>
    </row>
    <row r="846" spans="1:35" x14ac:dyDescent="0.3">
      <c r="A846" s="287">
        <v>834</v>
      </c>
      <c r="B846" s="156"/>
      <c r="C846" s="150"/>
      <c r="D846" s="152"/>
      <c r="E846" s="150"/>
      <c r="F846" s="150"/>
      <c r="G846" s="152"/>
      <c r="H846" s="154"/>
      <c r="I846" s="155"/>
      <c r="J846" s="159"/>
      <c r="K846" s="159"/>
      <c r="L846" s="337"/>
      <c r="M846" s="343" t="str">
        <f>IF(L846="","",LOOKUP(L846,'Work Programme'!$A$8:$A$207,'Work Programme'!$B$8:$B$207))</f>
        <v/>
      </c>
      <c r="N846" s="150"/>
      <c r="O846" s="151"/>
      <c r="P846" s="254" t="str">
        <f>IF(H846="","",VLOOKUP(H846,'Overview - Financial Statement'!$A$46:$B$60,2,FALSE))</f>
        <v/>
      </c>
      <c r="Q846" s="255" t="str">
        <f t="shared" si="183"/>
        <v/>
      </c>
      <c r="R846" s="153"/>
      <c r="S846" s="153"/>
      <c r="T846" s="238">
        <f t="shared" si="170"/>
        <v>0</v>
      </c>
      <c r="U846" s="193" t="s">
        <v>44</v>
      </c>
      <c r="V846" s="427"/>
      <c r="W846" s="193" t="str">
        <f t="shared" si="171"/>
        <v/>
      </c>
      <c r="X846" s="264" t="str">
        <f t="shared" si="172"/>
        <v>OK</v>
      </c>
      <c r="Y846" s="193" t="str">
        <f t="shared" si="173"/>
        <v/>
      </c>
      <c r="Z846" s="193" t="str">
        <f t="shared" si="174"/>
        <v/>
      </c>
      <c r="AA846" s="397" t="str">
        <f t="shared" si="175"/>
        <v/>
      </c>
      <c r="AB846" s="257" t="str">
        <f t="shared" si="176"/>
        <v/>
      </c>
      <c r="AC846" s="257" t="str">
        <f t="shared" si="177"/>
        <v/>
      </c>
      <c r="AD846" s="193" t="str">
        <f t="shared" si="178"/>
        <v>CHECK DATES</v>
      </c>
      <c r="AE846" s="257" t="str">
        <f t="shared" si="179"/>
        <v/>
      </c>
      <c r="AF846" s="286">
        <v>0</v>
      </c>
      <c r="AG846" s="257">
        <f t="shared" si="180"/>
        <v>0</v>
      </c>
      <c r="AH846" s="257" t="str">
        <f t="shared" si="181"/>
        <v/>
      </c>
      <c r="AI846" s="257">
        <f t="shared" si="182"/>
        <v>0</v>
      </c>
    </row>
    <row r="847" spans="1:35" x14ac:dyDescent="0.3">
      <c r="A847" s="287">
        <v>835</v>
      </c>
      <c r="B847" s="156"/>
      <c r="C847" s="150"/>
      <c r="D847" s="152"/>
      <c r="E847" s="150"/>
      <c r="F847" s="150"/>
      <c r="G847" s="152"/>
      <c r="H847" s="154"/>
      <c r="I847" s="155"/>
      <c r="J847" s="159"/>
      <c r="K847" s="159"/>
      <c r="L847" s="337"/>
      <c r="M847" s="343" t="str">
        <f>IF(L847="","",LOOKUP(L847,'Work Programme'!$A$8:$A$207,'Work Programme'!$B$8:$B$207))</f>
        <v/>
      </c>
      <c r="N847" s="150"/>
      <c r="O847" s="151"/>
      <c r="P847" s="254" t="str">
        <f>IF(H847="","",VLOOKUP(H847,'Overview - Financial Statement'!$A$46:$B$60,2,FALSE))</f>
        <v/>
      </c>
      <c r="Q847" s="255" t="str">
        <f t="shared" si="183"/>
        <v/>
      </c>
      <c r="R847" s="153"/>
      <c r="S847" s="153"/>
      <c r="T847" s="238">
        <f t="shared" ref="T847:T910" si="184">IF(R847="YES",Q847,0)</f>
        <v>0</v>
      </c>
      <c r="U847" s="193" t="s">
        <v>44</v>
      </c>
      <c r="V847" s="427"/>
      <c r="W847" s="193" t="str">
        <f t="shared" si="171"/>
        <v/>
      </c>
      <c r="X847" s="264" t="str">
        <f t="shared" si="172"/>
        <v>OK</v>
      </c>
      <c r="Y847" s="193" t="str">
        <f t="shared" si="173"/>
        <v/>
      </c>
      <c r="Z847" s="193" t="str">
        <f t="shared" si="174"/>
        <v/>
      </c>
      <c r="AA847" s="397" t="str">
        <f t="shared" si="175"/>
        <v/>
      </c>
      <c r="AB847" s="257" t="str">
        <f t="shared" si="176"/>
        <v/>
      </c>
      <c r="AC847" s="257" t="str">
        <f t="shared" si="177"/>
        <v/>
      </c>
      <c r="AD847" s="193" t="str">
        <f t="shared" si="178"/>
        <v>CHECK DATES</v>
      </c>
      <c r="AE847" s="257" t="str">
        <f t="shared" si="179"/>
        <v/>
      </c>
      <c r="AF847" s="286">
        <v>0</v>
      </c>
      <c r="AG847" s="257">
        <f t="shared" si="180"/>
        <v>0</v>
      </c>
      <c r="AH847" s="257" t="str">
        <f t="shared" si="181"/>
        <v/>
      </c>
      <c r="AI847" s="257">
        <f t="shared" si="182"/>
        <v>0</v>
      </c>
    </row>
    <row r="848" spans="1:35" x14ac:dyDescent="0.3">
      <c r="A848" s="287">
        <v>836</v>
      </c>
      <c r="B848" s="156"/>
      <c r="C848" s="150"/>
      <c r="D848" s="152"/>
      <c r="E848" s="150"/>
      <c r="F848" s="150"/>
      <c r="G848" s="152"/>
      <c r="H848" s="154"/>
      <c r="I848" s="155"/>
      <c r="J848" s="159"/>
      <c r="K848" s="159"/>
      <c r="L848" s="337"/>
      <c r="M848" s="343" t="str">
        <f>IF(L848="","",LOOKUP(L848,'Work Programme'!$A$8:$A$207,'Work Programme'!$B$8:$B$207))</f>
        <v/>
      </c>
      <c r="N848" s="150"/>
      <c r="O848" s="151"/>
      <c r="P848" s="254" t="str">
        <f>IF(H848="","",VLOOKUP(H848,'Overview - Financial Statement'!$A$46:$B$60,2,FALSE))</f>
        <v/>
      </c>
      <c r="Q848" s="255" t="str">
        <f t="shared" si="183"/>
        <v/>
      </c>
      <c r="R848" s="153"/>
      <c r="S848" s="153"/>
      <c r="T848" s="238">
        <f t="shared" si="184"/>
        <v>0</v>
      </c>
      <c r="U848" s="193" t="s">
        <v>44</v>
      </c>
      <c r="V848" s="427"/>
      <c r="W848" s="193" t="str">
        <f t="shared" ref="W848:W911" si="185">IF(Q848="","",IF(D848="","CHECK DATES","OK"))</f>
        <v/>
      </c>
      <c r="X848" s="264" t="str">
        <f t="shared" ref="X848:X911" si="186">IF(D848-(J848)&lt;0,"a posteriori ?","OK")</f>
        <v>OK</v>
      </c>
      <c r="Y848" s="193" t="str">
        <f t="shared" ref="Y848:Y911" si="187">IF(Q848="","",(IF(OR(J848&lt;=($F$4-1),J848&gt;=($H$4+1),K848&lt;=($F$4-1),K848&gt;=($H$4+1)),"CHECK DATES","OK")))</f>
        <v/>
      </c>
      <c r="Z848" s="193" t="str">
        <f t="shared" ref="Z848:Z911" si="188">IF(H848="","",H848)</f>
        <v/>
      </c>
      <c r="AA848" s="397" t="str">
        <f t="shared" ref="AA848:AA911" si="189">IF(H848="","",IF(HLOOKUP(H848,$V$4:$AJ$5,2,FALSE)="",P848,IF(P848&lt;&gt;HLOOKUP(H848,$V$4:$AJ$5,2,FALSE),HLOOKUP(H848,$V$4:$AJ$5,2,FALSE),P848)))</f>
        <v/>
      </c>
      <c r="AB848" s="257" t="str">
        <f t="shared" ref="AB848:AB911" si="190">IF(P848="","",IF(AA848=1,Q848,I848/AA848))</f>
        <v/>
      </c>
      <c r="AC848" s="257" t="str">
        <f t="shared" ref="AC848:AC911" si="191">IF(AB848="","",IF(AA848=1,0,AB848-Q848))</f>
        <v/>
      </c>
      <c r="AD848" s="193" t="str">
        <f t="shared" ref="AD848:AD911" si="192">IF(Q848=0,"",(IF(G848="","CHECK DATES","OK")))</f>
        <v>CHECK DATES</v>
      </c>
      <c r="AE848" s="257" t="str">
        <f t="shared" ref="AE848:AE911" si="193">IF(OR(U848="NO",Y848="CHECK DATES",AD848="CHECK DATES"),AB848,"")</f>
        <v/>
      </c>
      <c r="AF848" s="286">
        <v>0</v>
      </c>
      <c r="AG848" s="257">
        <f t="shared" ref="AG848:AG911" si="194">IF(OR(U848="NO",AE848&gt;0,AF848&gt;0)*(AND(OR(R848="NO",R848=""))),SUM(AE848:AF848),"")</f>
        <v>0</v>
      </c>
      <c r="AH848" s="257" t="str">
        <f t="shared" ref="AH848:AH911" si="195">IF(OR(U848="NO",AE848&gt;0,AF848&gt;0)*(AND(OR(R848="YES"))),SUM(AE848:AF848),"")</f>
        <v/>
      </c>
      <c r="AI848" s="257">
        <f t="shared" ref="AI848:AI911" si="196">IF(R848="YES",AB848,0)</f>
        <v>0</v>
      </c>
    </row>
    <row r="849" spans="1:35" x14ac:dyDescent="0.3">
      <c r="A849" s="287">
        <v>837</v>
      </c>
      <c r="B849" s="156"/>
      <c r="C849" s="150"/>
      <c r="D849" s="152"/>
      <c r="E849" s="150"/>
      <c r="F849" s="150"/>
      <c r="G849" s="152"/>
      <c r="H849" s="154"/>
      <c r="I849" s="155"/>
      <c r="J849" s="159"/>
      <c r="K849" s="159"/>
      <c r="L849" s="337"/>
      <c r="M849" s="343" t="str">
        <f>IF(L849="","",LOOKUP(L849,'Work Programme'!$A$8:$A$207,'Work Programme'!$B$8:$B$207))</f>
        <v/>
      </c>
      <c r="N849" s="150"/>
      <c r="O849" s="151"/>
      <c r="P849" s="254" t="str">
        <f>IF(H849="","",VLOOKUP(H849,'Overview - Financial Statement'!$A$46:$B$60,2,FALSE))</f>
        <v/>
      </c>
      <c r="Q849" s="255" t="str">
        <f t="shared" si="183"/>
        <v/>
      </c>
      <c r="R849" s="153"/>
      <c r="S849" s="153"/>
      <c r="T849" s="238">
        <f t="shared" si="184"/>
        <v>0</v>
      </c>
      <c r="U849" s="193" t="s">
        <v>44</v>
      </c>
      <c r="V849" s="427"/>
      <c r="W849" s="193" t="str">
        <f t="shared" si="185"/>
        <v/>
      </c>
      <c r="X849" s="264" t="str">
        <f t="shared" si="186"/>
        <v>OK</v>
      </c>
      <c r="Y849" s="193" t="str">
        <f t="shared" si="187"/>
        <v/>
      </c>
      <c r="Z849" s="193" t="str">
        <f t="shared" si="188"/>
        <v/>
      </c>
      <c r="AA849" s="397" t="str">
        <f t="shared" si="189"/>
        <v/>
      </c>
      <c r="AB849" s="257" t="str">
        <f t="shared" si="190"/>
        <v/>
      </c>
      <c r="AC849" s="257" t="str">
        <f t="shared" si="191"/>
        <v/>
      </c>
      <c r="AD849" s="193" t="str">
        <f t="shared" si="192"/>
        <v>CHECK DATES</v>
      </c>
      <c r="AE849" s="257" t="str">
        <f t="shared" si="193"/>
        <v/>
      </c>
      <c r="AF849" s="286">
        <v>0</v>
      </c>
      <c r="AG849" s="257">
        <f t="shared" si="194"/>
        <v>0</v>
      </c>
      <c r="AH849" s="257" t="str">
        <f t="shared" si="195"/>
        <v/>
      </c>
      <c r="AI849" s="257">
        <f t="shared" si="196"/>
        <v>0</v>
      </c>
    </row>
    <row r="850" spans="1:35" x14ac:dyDescent="0.3">
      <c r="A850" s="287">
        <v>838</v>
      </c>
      <c r="B850" s="156"/>
      <c r="C850" s="150"/>
      <c r="D850" s="152"/>
      <c r="E850" s="150"/>
      <c r="F850" s="150"/>
      <c r="G850" s="152"/>
      <c r="H850" s="154"/>
      <c r="I850" s="155"/>
      <c r="J850" s="159"/>
      <c r="K850" s="159"/>
      <c r="L850" s="337"/>
      <c r="M850" s="343" t="str">
        <f>IF(L850="","",LOOKUP(L850,'Work Programme'!$A$8:$A$207,'Work Programme'!$B$8:$B$207))</f>
        <v/>
      </c>
      <c r="N850" s="150"/>
      <c r="O850" s="151"/>
      <c r="P850" s="254" t="str">
        <f>IF(H850="","",VLOOKUP(H850,'Overview - Financial Statement'!$A$46:$B$60,2,FALSE))</f>
        <v/>
      </c>
      <c r="Q850" s="255" t="str">
        <f t="shared" si="183"/>
        <v/>
      </c>
      <c r="R850" s="153"/>
      <c r="S850" s="153"/>
      <c r="T850" s="238">
        <f t="shared" si="184"/>
        <v>0</v>
      </c>
      <c r="U850" s="193" t="s">
        <v>44</v>
      </c>
      <c r="V850" s="427"/>
      <c r="W850" s="193" t="str">
        <f t="shared" si="185"/>
        <v/>
      </c>
      <c r="X850" s="264" t="str">
        <f t="shared" si="186"/>
        <v>OK</v>
      </c>
      <c r="Y850" s="193" t="str">
        <f t="shared" si="187"/>
        <v/>
      </c>
      <c r="Z850" s="193" t="str">
        <f t="shared" si="188"/>
        <v/>
      </c>
      <c r="AA850" s="397" t="str">
        <f t="shared" si="189"/>
        <v/>
      </c>
      <c r="AB850" s="257" t="str">
        <f t="shared" si="190"/>
        <v/>
      </c>
      <c r="AC850" s="257" t="str">
        <f t="shared" si="191"/>
        <v/>
      </c>
      <c r="AD850" s="193" t="str">
        <f t="shared" si="192"/>
        <v>CHECK DATES</v>
      </c>
      <c r="AE850" s="257" t="str">
        <f t="shared" si="193"/>
        <v/>
      </c>
      <c r="AF850" s="286">
        <v>0</v>
      </c>
      <c r="AG850" s="257">
        <f t="shared" si="194"/>
        <v>0</v>
      </c>
      <c r="AH850" s="257" t="str">
        <f t="shared" si="195"/>
        <v/>
      </c>
      <c r="AI850" s="257">
        <f t="shared" si="196"/>
        <v>0</v>
      </c>
    </row>
    <row r="851" spans="1:35" x14ac:dyDescent="0.3">
      <c r="A851" s="287">
        <v>839</v>
      </c>
      <c r="B851" s="156"/>
      <c r="C851" s="150"/>
      <c r="D851" s="152"/>
      <c r="E851" s="150"/>
      <c r="F851" s="150"/>
      <c r="G851" s="152"/>
      <c r="H851" s="154"/>
      <c r="I851" s="155"/>
      <c r="J851" s="159"/>
      <c r="K851" s="159"/>
      <c r="L851" s="337"/>
      <c r="M851" s="343" t="str">
        <f>IF(L851="","",LOOKUP(L851,'Work Programme'!$A$8:$A$207,'Work Programme'!$B$8:$B$207))</f>
        <v/>
      </c>
      <c r="N851" s="150"/>
      <c r="O851" s="151"/>
      <c r="P851" s="254" t="str">
        <f>IF(H851="","",VLOOKUP(H851,'Overview - Financial Statement'!$A$46:$B$60,2,FALSE))</f>
        <v/>
      </c>
      <c r="Q851" s="255" t="str">
        <f t="shared" si="183"/>
        <v/>
      </c>
      <c r="R851" s="153"/>
      <c r="S851" s="153"/>
      <c r="T851" s="238">
        <f t="shared" si="184"/>
        <v>0</v>
      </c>
      <c r="U851" s="193" t="s">
        <v>44</v>
      </c>
      <c r="V851" s="427"/>
      <c r="W851" s="193" t="str">
        <f t="shared" si="185"/>
        <v/>
      </c>
      <c r="X851" s="264" t="str">
        <f t="shared" si="186"/>
        <v>OK</v>
      </c>
      <c r="Y851" s="193" t="str">
        <f t="shared" si="187"/>
        <v/>
      </c>
      <c r="Z851" s="193" t="str">
        <f t="shared" si="188"/>
        <v/>
      </c>
      <c r="AA851" s="397" t="str">
        <f t="shared" si="189"/>
        <v/>
      </c>
      <c r="AB851" s="257" t="str">
        <f t="shared" si="190"/>
        <v/>
      </c>
      <c r="AC851" s="257" t="str">
        <f t="shared" si="191"/>
        <v/>
      </c>
      <c r="AD851" s="193" t="str">
        <f t="shared" si="192"/>
        <v>CHECK DATES</v>
      </c>
      <c r="AE851" s="257" t="str">
        <f t="shared" si="193"/>
        <v/>
      </c>
      <c r="AF851" s="286">
        <v>0</v>
      </c>
      <c r="AG851" s="257">
        <f t="shared" si="194"/>
        <v>0</v>
      </c>
      <c r="AH851" s="257" t="str">
        <f t="shared" si="195"/>
        <v/>
      </c>
      <c r="AI851" s="257">
        <f t="shared" si="196"/>
        <v>0</v>
      </c>
    </row>
    <row r="852" spans="1:35" x14ac:dyDescent="0.3">
      <c r="A852" s="287">
        <v>840</v>
      </c>
      <c r="B852" s="156"/>
      <c r="C852" s="150"/>
      <c r="D852" s="152"/>
      <c r="E852" s="150"/>
      <c r="F852" s="150"/>
      <c r="G852" s="152"/>
      <c r="H852" s="154"/>
      <c r="I852" s="155"/>
      <c r="J852" s="159"/>
      <c r="K852" s="159"/>
      <c r="L852" s="337"/>
      <c r="M852" s="343" t="str">
        <f>IF(L852="","",LOOKUP(L852,'Work Programme'!$A$8:$A$207,'Work Programme'!$B$8:$B$207))</f>
        <v/>
      </c>
      <c r="N852" s="150"/>
      <c r="O852" s="151"/>
      <c r="P852" s="254" t="str">
        <f>IF(H852="","",VLOOKUP(H852,'Overview - Financial Statement'!$A$46:$B$60,2,FALSE))</f>
        <v/>
      </c>
      <c r="Q852" s="255" t="str">
        <f t="shared" si="183"/>
        <v/>
      </c>
      <c r="R852" s="153"/>
      <c r="S852" s="153"/>
      <c r="T852" s="238">
        <f t="shared" si="184"/>
        <v>0</v>
      </c>
      <c r="U852" s="193" t="s">
        <v>44</v>
      </c>
      <c r="V852" s="427"/>
      <c r="W852" s="193" t="str">
        <f t="shared" si="185"/>
        <v/>
      </c>
      <c r="X852" s="264" t="str">
        <f t="shared" si="186"/>
        <v>OK</v>
      </c>
      <c r="Y852" s="193" t="str">
        <f t="shared" si="187"/>
        <v/>
      </c>
      <c r="Z852" s="193" t="str">
        <f t="shared" si="188"/>
        <v/>
      </c>
      <c r="AA852" s="397" t="str">
        <f t="shared" si="189"/>
        <v/>
      </c>
      <c r="AB852" s="257" t="str">
        <f t="shared" si="190"/>
        <v/>
      </c>
      <c r="AC852" s="257" t="str">
        <f t="shared" si="191"/>
        <v/>
      </c>
      <c r="AD852" s="193" t="str">
        <f t="shared" si="192"/>
        <v>CHECK DATES</v>
      </c>
      <c r="AE852" s="257" t="str">
        <f t="shared" si="193"/>
        <v/>
      </c>
      <c r="AF852" s="286">
        <v>0</v>
      </c>
      <c r="AG852" s="257">
        <f t="shared" si="194"/>
        <v>0</v>
      </c>
      <c r="AH852" s="257" t="str">
        <f t="shared" si="195"/>
        <v/>
      </c>
      <c r="AI852" s="257">
        <f t="shared" si="196"/>
        <v>0</v>
      </c>
    </row>
    <row r="853" spans="1:35" x14ac:dyDescent="0.3">
      <c r="A853" s="287">
        <v>841</v>
      </c>
      <c r="B853" s="156"/>
      <c r="C853" s="150"/>
      <c r="D853" s="152"/>
      <c r="E853" s="150"/>
      <c r="F853" s="150"/>
      <c r="G853" s="152"/>
      <c r="H853" s="154"/>
      <c r="I853" s="155"/>
      <c r="J853" s="159"/>
      <c r="K853" s="159"/>
      <c r="L853" s="337"/>
      <c r="M853" s="343" t="str">
        <f>IF(L853="","",LOOKUP(L853,'Work Programme'!$A$8:$A$207,'Work Programme'!$B$8:$B$207))</f>
        <v/>
      </c>
      <c r="N853" s="150"/>
      <c r="O853" s="151"/>
      <c r="P853" s="254" t="str">
        <f>IF(H853="","",VLOOKUP(H853,'Overview - Financial Statement'!$A$46:$B$60,2,FALSE))</f>
        <v/>
      </c>
      <c r="Q853" s="255" t="str">
        <f t="shared" si="183"/>
        <v/>
      </c>
      <c r="R853" s="153"/>
      <c r="S853" s="153"/>
      <c r="T853" s="238">
        <f t="shared" si="184"/>
        <v>0</v>
      </c>
      <c r="U853" s="193" t="s">
        <v>44</v>
      </c>
      <c r="V853" s="427"/>
      <c r="W853" s="193" t="str">
        <f t="shared" si="185"/>
        <v/>
      </c>
      <c r="X853" s="264" t="str">
        <f t="shared" si="186"/>
        <v>OK</v>
      </c>
      <c r="Y853" s="193" t="str">
        <f t="shared" si="187"/>
        <v/>
      </c>
      <c r="Z853" s="193" t="str">
        <f t="shared" si="188"/>
        <v/>
      </c>
      <c r="AA853" s="397" t="str">
        <f t="shared" si="189"/>
        <v/>
      </c>
      <c r="AB853" s="257" t="str">
        <f t="shared" si="190"/>
        <v/>
      </c>
      <c r="AC853" s="257" t="str">
        <f t="shared" si="191"/>
        <v/>
      </c>
      <c r="AD853" s="193" t="str">
        <f t="shared" si="192"/>
        <v>CHECK DATES</v>
      </c>
      <c r="AE853" s="257" t="str">
        <f t="shared" si="193"/>
        <v/>
      </c>
      <c r="AF853" s="286">
        <v>0</v>
      </c>
      <c r="AG853" s="257">
        <f t="shared" si="194"/>
        <v>0</v>
      </c>
      <c r="AH853" s="257" t="str">
        <f t="shared" si="195"/>
        <v/>
      </c>
      <c r="AI853" s="257">
        <f t="shared" si="196"/>
        <v>0</v>
      </c>
    </row>
    <row r="854" spans="1:35" x14ac:dyDescent="0.3">
      <c r="A854" s="287">
        <v>842</v>
      </c>
      <c r="B854" s="156"/>
      <c r="C854" s="150"/>
      <c r="D854" s="152"/>
      <c r="E854" s="150"/>
      <c r="F854" s="150"/>
      <c r="G854" s="152"/>
      <c r="H854" s="154"/>
      <c r="I854" s="155"/>
      <c r="J854" s="159"/>
      <c r="K854" s="159"/>
      <c r="L854" s="337"/>
      <c r="M854" s="343" t="str">
        <f>IF(L854="","",LOOKUP(L854,'Work Programme'!$A$8:$A$207,'Work Programme'!$B$8:$B$207))</f>
        <v/>
      </c>
      <c r="N854" s="150"/>
      <c r="O854" s="151"/>
      <c r="P854" s="254" t="str">
        <f>IF(H854="","",VLOOKUP(H854,'Overview - Financial Statement'!$A$46:$B$60,2,FALSE))</f>
        <v/>
      </c>
      <c r="Q854" s="255" t="str">
        <f t="shared" si="183"/>
        <v/>
      </c>
      <c r="R854" s="153"/>
      <c r="S854" s="153"/>
      <c r="T854" s="238">
        <f t="shared" si="184"/>
        <v>0</v>
      </c>
      <c r="U854" s="193" t="s">
        <v>44</v>
      </c>
      <c r="V854" s="427"/>
      <c r="W854" s="193" t="str">
        <f t="shared" si="185"/>
        <v/>
      </c>
      <c r="X854" s="264" t="str">
        <f t="shared" si="186"/>
        <v>OK</v>
      </c>
      <c r="Y854" s="193" t="str">
        <f t="shared" si="187"/>
        <v/>
      </c>
      <c r="Z854" s="193" t="str">
        <f t="shared" si="188"/>
        <v/>
      </c>
      <c r="AA854" s="397" t="str">
        <f t="shared" si="189"/>
        <v/>
      </c>
      <c r="AB854" s="257" t="str">
        <f t="shared" si="190"/>
        <v/>
      </c>
      <c r="AC854" s="257" t="str">
        <f t="shared" si="191"/>
        <v/>
      </c>
      <c r="AD854" s="193" t="str">
        <f t="shared" si="192"/>
        <v>CHECK DATES</v>
      </c>
      <c r="AE854" s="257" t="str">
        <f t="shared" si="193"/>
        <v/>
      </c>
      <c r="AF854" s="286">
        <v>0</v>
      </c>
      <c r="AG854" s="257">
        <f t="shared" si="194"/>
        <v>0</v>
      </c>
      <c r="AH854" s="257" t="str">
        <f t="shared" si="195"/>
        <v/>
      </c>
      <c r="AI854" s="257">
        <f t="shared" si="196"/>
        <v>0</v>
      </c>
    </row>
    <row r="855" spans="1:35" x14ac:dyDescent="0.3">
      <c r="A855" s="287">
        <v>843</v>
      </c>
      <c r="B855" s="156"/>
      <c r="C855" s="150"/>
      <c r="D855" s="152"/>
      <c r="E855" s="150"/>
      <c r="F855" s="150"/>
      <c r="G855" s="152"/>
      <c r="H855" s="154"/>
      <c r="I855" s="155"/>
      <c r="J855" s="159"/>
      <c r="K855" s="159"/>
      <c r="L855" s="337"/>
      <c r="M855" s="343" t="str">
        <f>IF(L855="","",LOOKUP(L855,'Work Programme'!$A$8:$A$207,'Work Programme'!$B$8:$B$207))</f>
        <v/>
      </c>
      <c r="N855" s="150"/>
      <c r="O855" s="151"/>
      <c r="P855" s="254" t="str">
        <f>IF(H855="","",VLOOKUP(H855,'Overview - Financial Statement'!$A$46:$B$60,2,FALSE))</f>
        <v/>
      </c>
      <c r="Q855" s="255" t="str">
        <f t="shared" si="183"/>
        <v/>
      </c>
      <c r="R855" s="153"/>
      <c r="S855" s="153"/>
      <c r="T855" s="238">
        <f t="shared" si="184"/>
        <v>0</v>
      </c>
      <c r="U855" s="193" t="s">
        <v>44</v>
      </c>
      <c r="V855" s="427"/>
      <c r="W855" s="193" t="str">
        <f t="shared" si="185"/>
        <v/>
      </c>
      <c r="X855" s="264" t="str">
        <f t="shared" si="186"/>
        <v>OK</v>
      </c>
      <c r="Y855" s="193" t="str">
        <f t="shared" si="187"/>
        <v/>
      </c>
      <c r="Z855" s="193" t="str">
        <f t="shared" si="188"/>
        <v/>
      </c>
      <c r="AA855" s="397" t="str">
        <f t="shared" si="189"/>
        <v/>
      </c>
      <c r="AB855" s="257" t="str">
        <f t="shared" si="190"/>
        <v/>
      </c>
      <c r="AC855" s="257" t="str">
        <f t="shared" si="191"/>
        <v/>
      </c>
      <c r="AD855" s="193" t="str">
        <f t="shared" si="192"/>
        <v>CHECK DATES</v>
      </c>
      <c r="AE855" s="257" t="str">
        <f t="shared" si="193"/>
        <v/>
      </c>
      <c r="AF855" s="286">
        <v>0</v>
      </c>
      <c r="AG855" s="257">
        <f t="shared" si="194"/>
        <v>0</v>
      </c>
      <c r="AH855" s="257" t="str">
        <f t="shared" si="195"/>
        <v/>
      </c>
      <c r="AI855" s="257">
        <f t="shared" si="196"/>
        <v>0</v>
      </c>
    </row>
    <row r="856" spans="1:35" x14ac:dyDescent="0.3">
      <c r="A856" s="287">
        <v>844</v>
      </c>
      <c r="B856" s="156"/>
      <c r="C856" s="150"/>
      <c r="D856" s="152"/>
      <c r="E856" s="150"/>
      <c r="F856" s="150"/>
      <c r="G856" s="152"/>
      <c r="H856" s="154"/>
      <c r="I856" s="155"/>
      <c r="J856" s="159"/>
      <c r="K856" s="159"/>
      <c r="L856" s="337"/>
      <c r="M856" s="343" t="str">
        <f>IF(L856="","",LOOKUP(L856,'Work Programme'!$A$8:$A$207,'Work Programme'!$B$8:$B$207))</f>
        <v/>
      </c>
      <c r="N856" s="150"/>
      <c r="O856" s="151"/>
      <c r="P856" s="254" t="str">
        <f>IF(H856="","",VLOOKUP(H856,'Overview - Financial Statement'!$A$46:$B$60,2,FALSE))</f>
        <v/>
      </c>
      <c r="Q856" s="255" t="str">
        <f t="shared" si="183"/>
        <v/>
      </c>
      <c r="R856" s="153"/>
      <c r="S856" s="153"/>
      <c r="T856" s="238">
        <f t="shared" si="184"/>
        <v>0</v>
      </c>
      <c r="U856" s="193" t="s">
        <v>44</v>
      </c>
      <c r="V856" s="427"/>
      <c r="W856" s="193" t="str">
        <f t="shared" si="185"/>
        <v/>
      </c>
      <c r="X856" s="264" t="str">
        <f t="shared" si="186"/>
        <v>OK</v>
      </c>
      <c r="Y856" s="193" t="str">
        <f t="shared" si="187"/>
        <v/>
      </c>
      <c r="Z856" s="193" t="str">
        <f t="shared" si="188"/>
        <v/>
      </c>
      <c r="AA856" s="397" t="str">
        <f t="shared" si="189"/>
        <v/>
      </c>
      <c r="AB856" s="257" t="str">
        <f t="shared" si="190"/>
        <v/>
      </c>
      <c r="AC856" s="257" t="str">
        <f t="shared" si="191"/>
        <v/>
      </c>
      <c r="AD856" s="193" t="str">
        <f t="shared" si="192"/>
        <v>CHECK DATES</v>
      </c>
      <c r="AE856" s="257" t="str">
        <f t="shared" si="193"/>
        <v/>
      </c>
      <c r="AF856" s="286">
        <v>0</v>
      </c>
      <c r="AG856" s="257">
        <f t="shared" si="194"/>
        <v>0</v>
      </c>
      <c r="AH856" s="257" t="str">
        <f t="shared" si="195"/>
        <v/>
      </c>
      <c r="AI856" s="257">
        <f t="shared" si="196"/>
        <v>0</v>
      </c>
    </row>
    <row r="857" spans="1:35" x14ac:dyDescent="0.3">
      <c r="A857" s="287">
        <v>845</v>
      </c>
      <c r="B857" s="156"/>
      <c r="C857" s="150"/>
      <c r="D857" s="152"/>
      <c r="E857" s="150"/>
      <c r="F857" s="150"/>
      <c r="G857" s="152"/>
      <c r="H857" s="154"/>
      <c r="I857" s="155"/>
      <c r="J857" s="159"/>
      <c r="K857" s="159"/>
      <c r="L857" s="337"/>
      <c r="M857" s="343" t="str">
        <f>IF(L857="","",LOOKUP(L857,'Work Programme'!$A$8:$A$207,'Work Programme'!$B$8:$B$207))</f>
        <v/>
      </c>
      <c r="N857" s="150"/>
      <c r="O857" s="151"/>
      <c r="P857" s="254" t="str">
        <f>IF(H857="","",VLOOKUP(H857,'Overview - Financial Statement'!$A$46:$B$60,2,FALSE))</f>
        <v/>
      </c>
      <c r="Q857" s="255" t="str">
        <f t="shared" si="183"/>
        <v/>
      </c>
      <c r="R857" s="153"/>
      <c r="S857" s="153"/>
      <c r="T857" s="238">
        <f t="shared" si="184"/>
        <v>0</v>
      </c>
      <c r="U857" s="193" t="s">
        <v>44</v>
      </c>
      <c r="V857" s="427"/>
      <c r="W857" s="193" t="str">
        <f t="shared" si="185"/>
        <v/>
      </c>
      <c r="X857" s="264" t="str">
        <f t="shared" si="186"/>
        <v>OK</v>
      </c>
      <c r="Y857" s="193" t="str">
        <f t="shared" si="187"/>
        <v/>
      </c>
      <c r="Z857" s="193" t="str">
        <f t="shared" si="188"/>
        <v/>
      </c>
      <c r="AA857" s="397" t="str">
        <f t="shared" si="189"/>
        <v/>
      </c>
      <c r="AB857" s="257" t="str">
        <f t="shared" si="190"/>
        <v/>
      </c>
      <c r="AC857" s="257" t="str">
        <f t="shared" si="191"/>
        <v/>
      </c>
      <c r="AD857" s="193" t="str">
        <f t="shared" si="192"/>
        <v>CHECK DATES</v>
      </c>
      <c r="AE857" s="257" t="str">
        <f t="shared" si="193"/>
        <v/>
      </c>
      <c r="AF857" s="286">
        <v>0</v>
      </c>
      <c r="AG857" s="257">
        <f t="shared" si="194"/>
        <v>0</v>
      </c>
      <c r="AH857" s="257" t="str">
        <f t="shared" si="195"/>
        <v/>
      </c>
      <c r="AI857" s="257">
        <f t="shared" si="196"/>
        <v>0</v>
      </c>
    </row>
    <row r="858" spans="1:35" x14ac:dyDescent="0.3">
      <c r="A858" s="287">
        <v>846</v>
      </c>
      <c r="B858" s="156"/>
      <c r="C858" s="150"/>
      <c r="D858" s="152"/>
      <c r="E858" s="150"/>
      <c r="F858" s="150"/>
      <c r="G858" s="152"/>
      <c r="H858" s="154"/>
      <c r="I858" s="155"/>
      <c r="J858" s="159"/>
      <c r="K858" s="159"/>
      <c r="L858" s="337"/>
      <c r="M858" s="343" t="str">
        <f>IF(L858="","",LOOKUP(L858,'Work Programme'!$A$8:$A$207,'Work Programme'!$B$8:$B$207))</f>
        <v/>
      </c>
      <c r="N858" s="150"/>
      <c r="O858" s="151"/>
      <c r="P858" s="254" t="str">
        <f>IF(H858="","",VLOOKUP(H858,'Overview - Financial Statement'!$A$46:$B$60,2,FALSE))</f>
        <v/>
      </c>
      <c r="Q858" s="255" t="str">
        <f t="shared" si="183"/>
        <v/>
      </c>
      <c r="R858" s="153"/>
      <c r="S858" s="153"/>
      <c r="T858" s="238">
        <f t="shared" si="184"/>
        <v>0</v>
      </c>
      <c r="U858" s="193" t="s">
        <v>44</v>
      </c>
      <c r="V858" s="427"/>
      <c r="W858" s="193" t="str">
        <f t="shared" si="185"/>
        <v/>
      </c>
      <c r="X858" s="264" t="str">
        <f t="shared" si="186"/>
        <v>OK</v>
      </c>
      <c r="Y858" s="193" t="str">
        <f t="shared" si="187"/>
        <v/>
      </c>
      <c r="Z858" s="193" t="str">
        <f t="shared" si="188"/>
        <v/>
      </c>
      <c r="AA858" s="397" t="str">
        <f t="shared" si="189"/>
        <v/>
      </c>
      <c r="AB858" s="257" t="str">
        <f t="shared" si="190"/>
        <v/>
      </c>
      <c r="AC858" s="257" t="str">
        <f t="shared" si="191"/>
        <v/>
      </c>
      <c r="AD858" s="193" t="str">
        <f t="shared" si="192"/>
        <v>CHECK DATES</v>
      </c>
      <c r="AE858" s="257" t="str">
        <f t="shared" si="193"/>
        <v/>
      </c>
      <c r="AF858" s="286">
        <v>0</v>
      </c>
      <c r="AG858" s="257">
        <f t="shared" si="194"/>
        <v>0</v>
      </c>
      <c r="AH858" s="257" t="str">
        <f t="shared" si="195"/>
        <v/>
      </c>
      <c r="AI858" s="257">
        <f t="shared" si="196"/>
        <v>0</v>
      </c>
    </row>
    <row r="859" spans="1:35" x14ac:dyDescent="0.3">
      <c r="A859" s="287">
        <v>847</v>
      </c>
      <c r="B859" s="156"/>
      <c r="C859" s="150"/>
      <c r="D859" s="152"/>
      <c r="E859" s="150"/>
      <c r="F859" s="150"/>
      <c r="G859" s="152"/>
      <c r="H859" s="154"/>
      <c r="I859" s="155"/>
      <c r="J859" s="159"/>
      <c r="K859" s="159"/>
      <c r="L859" s="337"/>
      <c r="M859" s="343" t="str">
        <f>IF(L859="","",LOOKUP(L859,'Work Programme'!$A$8:$A$207,'Work Programme'!$B$8:$B$207))</f>
        <v/>
      </c>
      <c r="N859" s="150"/>
      <c r="O859" s="151"/>
      <c r="P859" s="254" t="str">
        <f>IF(H859="","",VLOOKUP(H859,'Overview - Financial Statement'!$A$46:$B$60,2,FALSE))</f>
        <v/>
      </c>
      <c r="Q859" s="255" t="str">
        <f t="shared" si="183"/>
        <v/>
      </c>
      <c r="R859" s="153"/>
      <c r="S859" s="153"/>
      <c r="T859" s="238">
        <f t="shared" si="184"/>
        <v>0</v>
      </c>
      <c r="U859" s="193" t="s">
        <v>44</v>
      </c>
      <c r="V859" s="427"/>
      <c r="W859" s="193" t="str">
        <f t="shared" si="185"/>
        <v/>
      </c>
      <c r="X859" s="264" t="str">
        <f t="shared" si="186"/>
        <v>OK</v>
      </c>
      <c r="Y859" s="193" t="str">
        <f t="shared" si="187"/>
        <v/>
      </c>
      <c r="Z859" s="193" t="str">
        <f t="shared" si="188"/>
        <v/>
      </c>
      <c r="AA859" s="397" t="str">
        <f t="shared" si="189"/>
        <v/>
      </c>
      <c r="AB859" s="257" t="str">
        <f t="shared" si="190"/>
        <v/>
      </c>
      <c r="AC859" s="257" t="str">
        <f t="shared" si="191"/>
        <v/>
      </c>
      <c r="AD859" s="193" t="str">
        <f t="shared" si="192"/>
        <v>CHECK DATES</v>
      </c>
      <c r="AE859" s="257" t="str">
        <f t="shared" si="193"/>
        <v/>
      </c>
      <c r="AF859" s="286">
        <v>0</v>
      </c>
      <c r="AG859" s="257">
        <f t="shared" si="194"/>
        <v>0</v>
      </c>
      <c r="AH859" s="257" t="str">
        <f t="shared" si="195"/>
        <v/>
      </c>
      <c r="AI859" s="257">
        <f t="shared" si="196"/>
        <v>0</v>
      </c>
    </row>
    <row r="860" spans="1:35" x14ac:dyDescent="0.3">
      <c r="A860" s="287">
        <v>848</v>
      </c>
      <c r="B860" s="156"/>
      <c r="C860" s="150"/>
      <c r="D860" s="152"/>
      <c r="E860" s="150"/>
      <c r="F860" s="150"/>
      <c r="G860" s="152"/>
      <c r="H860" s="154"/>
      <c r="I860" s="155"/>
      <c r="J860" s="159"/>
      <c r="K860" s="159"/>
      <c r="L860" s="337"/>
      <c r="M860" s="343" t="str">
        <f>IF(L860="","",LOOKUP(L860,'Work Programme'!$A$8:$A$207,'Work Programme'!$B$8:$B$207))</f>
        <v/>
      </c>
      <c r="N860" s="150"/>
      <c r="O860" s="151"/>
      <c r="P860" s="254" t="str">
        <f>IF(H860="","",VLOOKUP(H860,'Overview - Financial Statement'!$A$46:$B$60,2,FALSE))</f>
        <v/>
      </c>
      <c r="Q860" s="255" t="str">
        <f t="shared" si="183"/>
        <v/>
      </c>
      <c r="R860" s="153"/>
      <c r="S860" s="153"/>
      <c r="T860" s="238">
        <f t="shared" si="184"/>
        <v>0</v>
      </c>
      <c r="U860" s="193" t="s">
        <v>44</v>
      </c>
      <c r="V860" s="427"/>
      <c r="W860" s="193" t="str">
        <f t="shared" si="185"/>
        <v/>
      </c>
      <c r="X860" s="264" t="str">
        <f t="shared" si="186"/>
        <v>OK</v>
      </c>
      <c r="Y860" s="193" t="str">
        <f t="shared" si="187"/>
        <v/>
      </c>
      <c r="Z860" s="193" t="str">
        <f t="shared" si="188"/>
        <v/>
      </c>
      <c r="AA860" s="397" t="str">
        <f t="shared" si="189"/>
        <v/>
      </c>
      <c r="AB860" s="257" t="str">
        <f t="shared" si="190"/>
        <v/>
      </c>
      <c r="AC860" s="257" t="str">
        <f t="shared" si="191"/>
        <v/>
      </c>
      <c r="AD860" s="193" t="str">
        <f t="shared" si="192"/>
        <v>CHECK DATES</v>
      </c>
      <c r="AE860" s="257" t="str">
        <f t="shared" si="193"/>
        <v/>
      </c>
      <c r="AF860" s="286">
        <v>0</v>
      </c>
      <c r="AG860" s="257">
        <f t="shared" si="194"/>
        <v>0</v>
      </c>
      <c r="AH860" s="257" t="str">
        <f t="shared" si="195"/>
        <v/>
      </c>
      <c r="AI860" s="257">
        <f t="shared" si="196"/>
        <v>0</v>
      </c>
    </row>
    <row r="861" spans="1:35" x14ac:dyDescent="0.3">
      <c r="A861" s="287">
        <v>849</v>
      </c>
      <c r="B861" s="156"/>
      <c r="C861" s="150"/>
      <c r="D861" s="152"/>
      <c r="E861" s="150"/>
      <c r="F861" s="150"/>
      <c r="G861" s="152"/>
      <c r="H861" s="154"/>
      <c r="I861" s="155"/>
      <c r="J861" s="159"/>
      <c r="K861" s="159"/>
      <c r="L861" s="337"/>
      <c r="M861" s="343" t="str">
        <f>IF(L861="","",LOOKUP(L861,'Work Programme'!$A$8:$A$207,'Work Programme'!$B$8:$B$207))</f>
        <v/>
      </c>
      <c r="N861" s="150"/>
      <c r="O861" s="151"/>
      <c r="P861" s="254" t="str">
        <f>IF(H861="","",VLOOKUP(H861,'Overview - Financial Statement'!$A$46:$B$60,2,FALSE))</f>
        <v/>
      </c>
      <c r="Q861" s="255" t="str">
        <f t="shared" si="183"/>
        <v/>
      </c>
      <c r="R861" s="153"/>
      <c r="S861" s="153"/>
      <c r="T861" s="238">
        <f t="shared" si="184"/>
        <v>0</v>
      </c>
      <c r="U861" s="193" t="s">
        <v>44</v>
      </c>
      <c r="V861" s="427"/>
      <c r="W861" s="193" t="str">
        <f t="shared" si="185"/>
        <v/>
      </c>
      <c r="X861" s="264" t="str">
        <f t="shared" si="186"/>
        <v>OK</v>
      </c>
      <c r="Y861" s="193" t="str">
        <f t="shared" si="187"/>
        <v/>
      </c>
      <c r="Z861" s="193" t="str">
        <f t="shared" si="188"/>
        <v/>
      </c>
      <c r="AA861" s="397" t="str">
        <f t="shared" si="189"/>
        <v/>
      </c>
      <c r="AB861" s="257" t="str">
        <f t="shared" si="190"/>
        <v/>
      </c>
      <c r="AC861" s="257" t="str">
        <f t="shared" si="191"/>
        <v/>
      </c>
      <c r="AD861" s="193" t="str">
        <f t="shared" si="192"/>
        <v>CHECK DATES</v>
      </c>
      <c r="AE861" s="257" t="str">
        <f t="shared" si="193"/>
        <v/>
      </c>
      <c r="AF861" s="286">
        <v>0</v>
      </c>
      <c r="AG861" s="257">
        <f t="shared" si="194"/>
        <v>0</v>
      </c>
      <c r="AH861" s="257" t="str">
        <f t="shared" si="195"/>
        <v/>
      </c>
      <c r="AI861" s="257">
        <f t="shared" si="196"/>
        <v>0</v>
      </c>
    </row>
    <row r="862" spans="1:35" x14ac:dyDescent="0.3">
      <c r="A862" s="287">
        <v>850</v>
      </c>
      <c r="B862" s="156"/>
      <c r="C862" s="150"/>
      <c r="D862" s="152"/>
      <c r="E862" s="150"/>
      <c r="F862" s="150"/>
      <c r="G862" s="152"/>
      <c r="H862" s="154"/>
      <c r="I862" s="155"/>
      <c r="J862" s="159"/>
      <c r="K862" s="159"/>
      <c r="L862" s="337"/>
      <c r="M862" s="343" t="str">
        <f>IF(L862="","",LOOKUP(L862,'Work Programme'!$A$8:$A$207,'Work Programme'!$B$8:$B$207))</f>
        <v/>
      </c>
      <c r="N862" s="150"/>
      <c r="O862" s="151"/>
      <c r="P862" s="254" t="str">
        <f>IF(H862="","",VLOOKUP(H862,'Overview - Financial Statement'!$A$46:$B$60,2,FALSE))</f>
        <v/>
      </c>
      <c r="Q862" s="255" t="str">
        <f t="shared" si="183"/>
        <v/>
      </c>
      <c r="R862" s="153"/>
      <c r="S862" s="153"/>
      <c r="T862" s="238">
        <f t="shared" si="184"/>
        <v>0</v>
      </c>
      <c r="U862" s="193" t="s">
        <v>44</v>
      </c>
      <c r="V862" s="427"/>
      <c r="W862" s="193" t="str">
        <f t="shared" si="185"/>
        <v/>
      </c>
      <c r="X862" s="264" t="str">
        <f t="shared" si="186"/>
        <v>OK</v>
      </c>
      <c r="Y862" s="193" t="str">
        <f t="shared" si="187"/>
        <v/>
      </c>
      <c r="Z862" s="193" t="str">
        <f t="shared" si="188"/>
        <v/>
      </c>
      <c r="AA862" s="397" t="str">
        <f t="shared" si="189"/>
        <v/>
      </c>
      <c r="AB862" s="257" t="str">
        <f t="shared" si="190"/>
        <v/>
      </c>
      <c r="AC862" s="257" t="str">
        <f t="shared" si="191"/>
        <v/>
      </c>
      <c r="AD862" s="193" t="str">
        <f t="shared" si="192"/>
        <v>CHECK DATES</v>
      </c>
      <c r="AE862" s="257" t="str">
        <f t="shared" si="193"/>
        <v/>
      </c>
      <c r="AF862" s="286">
        <v>0</v>
      </c>
      <c r="AG862" s="257">
        <f t="shared" si="194"/>
        <v>0</v>
      </c>
      <c r="AH862" s="257" t="str">
        <f t="shared" si="195"/>
        <v/>
      </c>
      <c r="AI862" s="257">
        <f t="shared" si="196"/>
        <v>0</v>
      </c>
    </row>
    <row r="863" spans="1:35" x14ac:dyDescent="0.3">
      <c r="A863" s="287">
        <v>851</v>
      </c>
      <c r="B863" s="156"/>
      <c r="C863" s="150"/>
      <c r="D863" s="152"/>
      <c r="E863" s="150"/>
      <c r="F863" s="150"/>
      <c r="G863" s="152"/>
      <c r="H863" s="154"/>
      <c r="I863" s="155"/>
      <c r="J863" s="159"/>
      <c r="K863" s="159"/>
      <c r="L863" s="337"/>
      <c r="M863" s="343" t="str">
        <f>IF(L863="","",LOOKUP(L863,'Work Programme'!$A$8:$A$207,'Work Programme'!$B$8:$B$207))</f>
        <v/>
      </c>
      <c r="N863" s="150"/>
      <c r="O863" s="151"/>
      <c r="P863" s="254" t="str">
        <f>IF(H863="","",VLOOKUP(H863,'Overview - Financial Statement'!$A$46:$B$60,2,FALSE))</f>
        <v/>
      </c>
      <c r="Q863" s="255" t="str">
        <f t="shared" si="183"/>
        <v/>
      </c>
      <c r="R863" s="153"/>
      <c r="S863" s="153"/>
      <c r="T863" s="238">
        <f t="shared" si="184"/>
        <v>0</v>
      </c>
      <c r="U863" s="193" t="s">
        <v>44</v>
      </c>
      <c r="V863" s="427"/>
      <c r="W863" s="193" t="str">
        <f t="shared" si="185"/>
        <v/>
      </c>
      <c r="X863" s="264" t="str">
        <f t="shared" si="186"/>
        <v>OK</v>
      </c>
      <c r="Y863" s="193" t="str">
        <f t="shared" si="187"/>
        <v/>
      </c>
      <c r="Z863" s="193" t="str">
        <f t="shared" si="188"/>
        <v/>
      </c>
      <c r="AA863" s="397" t="str">
        <f t="shared" si="189"/>
        <v/>
      </c>
      <c r="AB863" s="257" t="str">
        <f t="shared" si="190"/>
        <v/>
      </c>
      <c r="AC863" s="257" t="str">
        <f t="shared" si="191"/>
        <v/>
      </c>
      <c r="AD863" s="193" t="str">
        <f t="shared" si="192"/>
        <v>CHECK DATES</v>
      </c>
      <c r="AE863" s="257" t="str">
        <f t="shared" si="193"/>
        <v/>
      </c>
      <c r="AF863" s="286">
        <v>0</v>
      </c>
      <c r="AG863" s="257">
        <f t="shared" si="194"/>
        <v>0</v>
      </c>
      <c r="AH863" s="257" t="str">
        <f t="shared" si="195"/>
        <v/>
      </c>
      <c r="AI863" s="257">
        <f t="shared" si="196"/>
        <v>0</v>
      </c>
    </row>
    <row r="864" spans="1:35" x14ac:dyDescent="0.3">
      <c r="A864" s="287">
        <v>852</v>
      </c>
      <c r="B864" s="156"/>
      <c r="C864" s="150"/>
      <c r="D864" s="152"/>
      <c r="E864" s="150"/>
      <c r="F864" s="150"/>
      <c r="G864" s="152"/>
      <c r="H864" s="154"/>
      <c r="I864" s="155"/>
      <c r="J864" s="159"/>
      <c r="K864" s="159"/>
      <c r="L864" s="337"/>
      <c r="M864" s="343" t="str">
        <f>IF(L864="","",LOOKUP(L864,'Work Programme'!$A$8:$A$207,'Work Programme'!$B$8:$B$207))</f>
        <v/>
      </c>
      <c r="N864" s="150"/>
      <c r="O864" s="151"/>
      <c r="P864" s="254" t="str">
        <f>IF(H864="","",VLOOKUP(H864,'Overview - Financial Statement'!$A$46:$B$60,2,FALSE))</f>
        <v/>
      </c>
      <c r="Q864" s="255" t="str">
        <f t="shared" si="183"/>
        <v/>
      </c>
      <c r="R864" s="153"/>
      <c r="S864" s="153"/>
      <c r="T864" s="238">
        <f t="shared" si="184"/>
        <v>0</v>
      </c>
      <c r="U864" s="193" t="s">
        <v>44</v>
      </c>
      <c r="V864" s="427"/>
      <c r="W864" s="193" t="str">
        <f t="shared" si="185"/>
        <v/>
      </c>
      <c r="X864" s="264" t="str">
        <f t="shared" si="186"/>
        <v>OK</v>
      </c>
      <c r="Y864" s="193" t="str">
        <f t="shared" si="187"/>
        <v/>
      </c>
      <c r="Z864" s="193" t="str">
        <f t="shared" si="188"/>
        <v/>
      </c>
      <c r="AA864" s="397" t="str">
        <f t="shared" si="189"/>
        <v/>
      </c>
      <c r="AB864" s="257" t="str">
        <f t="shared" si="190"/>
        <v/>
      </c>
      <c r="AC864" s="257" t="str">
        <f t="shared" si="191"/>
        <v/>
      </c>
      <c r="AD864" s="193" t="str">
        <f t="shared" si="192"/>
        <v>CHECK DATES</v>
      </c>
      <c r="AE864" s="257" t="str">
        <f t="shared" si="193"/>
        <v/>
      </c>
      <c r="AF864" s="286">
        <v>0</v>
      </c>
      <c r="AG864" s="257">
        <f t="shared" si="194"/>
        <v>0</v>
      </c>
      <c r="AH864" s="257" t="str">
        <f t="shared" si="195"/>
        <v/>
      </c>
      <c r="AI864" s="257">
        <f t="shared" si="196"/>
        <v>0</v>
      </c>
    </row>
    <row r="865" spans="1:35" x14ac:dyDescent="0.3">
      <c r="A865" s="287">
        <v>853</v>
      </c>
      <c r="B865" s="156"/>
      <c r="C865" s="150"/>
      <c r="D865" s="152"/>
      <c r="E865" s="150"/>
      <c r="F865" s="150"/>
      <c r="G865" s="152"/>
      <c r="H865" s="154"/>
      <c r="I865" s="155"/>
      <c r="J865" s="159"/>
      <c r="K865" s="159"/>
      <c r="L865" s="337"/>
      <c r="M865" s="343" t="str">
        <f>IF(L865="","",LOOKUP(L865,'Work Programme'!$A$8:$A$207,'Work Programme'!$B$8:$B$207))</f>
        <v/>
      </c>
      <c r="N865" s="150"/>
      <c r="O865" s="151"/>
      <c r="P865" s="254" t="str">
        <f>IF(H865="","",VLOOKUP(H865,'Overview - Financial Statement'!$A$46:$B$60,2,FALSE))</f>
        <v/>
      </c>
      <c r="Q865" s="255" t="str">
        <f t="shared" si="183"/>
        <v/>
      </c>
      <c r="R865" s="153"/>
      <c r="S865" s="153"/>
      <c r="T865" s="238">
        <f t="shared" si="184"/>
        <v>0</v>
      </c>
      <c r="U865" s="193" t="s">
        <v>44</v>
      </c>
      <c r="V865" s="427"/>
      <c r="W865" s="193" t="str">
        <f t="shared" si="185"/>
        <v/>
      </c>
      <c r="X865" s="264" t="str">
        <f t="shared" si="186"/>
        <v>OK</v>
      </c>
      <c r="Y865" s="193" t="str">
        <f t="shared" si="187"/>
        <v/>
      </c>
      <c r="Z865" s="193" t="str">
        <f t="shared" si="188"/>
        <v/>
      </c>
      <c r="AA865" s="397" t="str">
        <f t="shared" si="189"/>
        <v/>
      </c>
      <c r="AB865" s="257" t="str">
        <f t="shared" si="190"/>
        <v/>
      </c>
      <c r="AC865" s="257" t="str">
        <f t="shared" si="191"/>
        <v/>
      </c>
      <c r="AD865" s="193" t="str">
        <f t="shared" si="192"/>
        <v>CHECK DATES</v>
      </c>
      <c r="AE865" s="257" t="str">
        <f t="shared" si="193"/>
        <v/>
      </c>
      <c r="AF865" s="286">
        <v>0</v>
      </c>
      <c r="AG865" s="257">
        <f t="shared" si="194"/>
        <v>0</v>
      </c>
      <c r="AH865" s="257" t="str">
        <f t="shared" si="195"/>
        <v/>
      </c>
      <c r="AI865" s="257">
        <f t="shared" si="196"/>
        <v>0</v>
      </c>
    </row>
    <row r="866" spans="1:35" x14ac:dyDescent="0.3">
      <c r="A866" s="287">
        <v>854</v>
      </c>
      <c r="B866" s="156"/>
      <c r="C866" s="150"/>
      <c r="D866" s="152"/>
      <c r="E866" s="150"/>
      <c r="F866" s="150"/>
      <c r="G866" s="152"/>
      <c r="H866" s="154"/>
      <c r="I866" s="155"/>
      <c r="J866" s="159"/>
      <c r="K866" s="159"/>
      <c r="L866" s="337"/>
      <c r="M866" s="343" t="str">
        <f>IF(L866="","",LOOKUP(L866,'Work Programme'!$A$8:$A$207,'Work Programme'!$B$8:$B$207))</f>
        <v/>
      </c>
      <c r="N866" s="150"/>
      <c r="O866" s="151"/>
      <c r="P866" s="254" t="str">
        <f>IF(H866="","",VLOOKUP(H866,'Overview - Financial Statement'!$A$46:$B$60,2,FALSE))</f>
        <v/>
      </c>
      <c r="Q866" s="255" t="str">
        <f t="shared" si="183"/>
        <v/>
      </c>
      <c r="R866" s="153"/>
      <c r="S866" s="153"/>
      <c r="T866" s="238">
        <f t="shared" si="184"/>
        <v>0</v>
      </c>
      <c r="U866" s="193" t="s">
        <v>44</v>
      </c>
      <c r="V866" s="427"/>
      <c r="W866" s="193" t="str">
        <f t="shared" si="185"/>
        <v/>
      </c>
      <c r="X866" s="264" t="str">
        <f t="shared" si="186"/>
        <v>OK</v>
      </c>
      <c r="Y866" s="193" t="str">
        <f t="shared" si="187"/>
        <v/>
      </c>
      <c r="Z866" s="193" t="str">
        <f t="shared" si="188"/>
        <v/>
      </c>
      <c r="AA866" s="397" t="str">
        <f t="shared" si="189"/>
        <v/>
      </c>
      <c r="AB866" s="257" t="str">
        <f t="shared" si="190"/>
        <v/>
      </c>
      <c r="AC866" s="257" t="str">
        <f t="shared" si="191"/>
        <v/>
      </c>
      <c r="AD866" s="193" t="str">
        <f t="shared" si="192"/>
        <v>CHECK DATES</v>
      </c>
      <c r="AE866" s="257" t="str">
        <f t="shared" si="193"/>
        <v/>
      </c>
      <c r="AF866" s="286">
        <v>0</v>
      </c>
      <c r="AG866" s="257">
        <f t="shared" si="194"/>
        <v>0</v>
      </c>
      <c r="AH866" s="257" t="str">
        <f t="shared" si="195"/>
        <v/>
      </c>
      <c r="AI866" s="257">
        <f t="shared" si="196"/>
        <v>0</v>
      </c>
    </row>
    <row r="867" spans="1:35" x14ac:dyDescent="0.3">
      <c r="A867" s="287">
        <v>855</v>
      </c>
      <c r="B867" s="156"/>
      <c r="C867" s="150"/>
      <c r="D867" s="152"/>
      <c r="E867" s="150"/>
      <c r="F867" s="150"/>
      <c r="G867" s="152"/>
      <c r="H867" s="154"/>
      <c r="I867" s="155"/>
      <c r="J867" s="159"/>
      <c r="K867" s="159"/>
      <c r="L867" s="337"/>
      <c r="M867" s="343" t="str">
        <f>IF(L867="","",LOOKUP(L867,'Work Programme'!$A$8:$A$207,'Work Programme'!$B$8:$B$207))</f>
        <v/>
      </c>
      <c r="N867" s="150"/>
      <c r="O867" s="151"/>
      <c r="P867" s="254" t="str">
        <f>IF(H867="","",VLOOKUP(H867,'Overview - Financial Statement'!$A$46:$B$60,2,FALSE))</f>
        <v/>
      </c>
      <c r="Q867" s="255" t="str">
        <f t="shared" si="183"/>
        <v/>
      </c>
      <c r="R867" s="153"/>
      <c r="S867" s="153"/>
      <c r="T867" s="238">
        <f t="shared" si="184"/>
        <v>0</v>
      </c>
      <c r="U867" s="193" t="s">
        <v>44</v>
      </c>
      <c r="V867" s="427"/>
      <c r="W867" s="193" t="str">
        <f t="shared" si="185"/>
        <v/>
      </c>
      <c r="X867" s="264" t="str">
        <f t="shared" si="186"/>
        <v>OK</v>
      </c>
      <c r="Y867" s="193" t="str">
        <f t="shared" si="187"/>
        <v/>
      </c>
      <c r="Z867" s="193" t="str">
        <f t="shared" si="188"/>
        <v/>
      </c>
      <c r="AA867" s="397" t="str">
        <f t="shared" si="189"/>
        <v/>
      </c>
      <c r="AB867" s="257" t="str">
        <f t="shared" si="190"/>
        <v/>
      </c>
      <c r="AC867" s="257" t="str">
        <f t="shared" si="191"/>
        <v/>
      </c>
      <c r="AD867" s="193" t="str">
        <f t="shared" si="192"/>
        <v>CHECK DATES</v>
      </c>
      <c r="AE867" s="257" t="str">
        <f t="shared" si="193"/>
        <v/>
      </c>
      <c r="AF867" s="286">
        <v>0</v>
      </c>
      <c r="AG867" s="257">
        <f t="shared" si="194"/>
        <v>0</v>
      </c>
      <c r="AH867" s="257" t="str">
        <f t="shared" si="195"/>
        <v/>
      </c>
      <c r="AI867" s="257">
        <f t="shared" si="196"/>
        <v>0</v>
      </c>
    </row>
    <row r="868" spans="1:35" x14ac:dyDescent="0.3">
      <c r="A868" s="287">
        <v>856</v>
      </c>
      <c r="B868" s="156"/>
      <c r="C868" s="150"/>
      <c r="D868" s="152"/>
      <c r="E868" s="150"/>
      <c r="F868" s="150"/>
      <c r="G868" s="152"/>
      <c r="H868" s="154"/>
      <c r="I868" s="155"/>
      <c r="J868" s="159"/>
      <c r="K868" s="159"/>
      <c r="L868" s="337"/>
      <c r="M868" s="343" t="str">
        <f>IF(L868="","",LOOKUP(L868,'Work Programme'!$A$8:$A$207,'Work Programme'!$B$8:$B$207))</f>
        <v/>
      </c>
      <c r="N868" s="150"/>
      <c r="O868" s="151"/>
      <c r="P868" s="254" t="str">
        <f>IF(H868="","",VLOOKUP(H868,'Overview - Financial Statement'!$A$46:$B$60,2,FALSE))</f>
        <v/>
      </c>
      <c r="Q868" s="255" t="str">
        <f t="shared" si="183"/>
        <v/>
      </c>
      <c r="R868" s="153"/>
      <c r="S868" s="153"/>
      <c r="T868" s="238">
        <f t="shared" si="184"/>
        <v>0</v>
      </c>
      <c r="U868" s="193" t="s">
        <v>44</v>
      </c>
      <c r="V868" s="427"/>
      <c r="W868" s="193" t="str">
        <f t="shared" si="185"/>
        <v/>
      </c>
      <c r="X868" s="264" t="str">
        <f t="shared" si="186"/>
        <v>OK</v>
      </c>
      <c r="Y868" s="193" t="str">
        <f t="shared" si="187"/>
        <v/>
      </c>
      <c r="Z868" s="193" t="str">
        <f t="shared" si="188"/>
        <v/>
      </c>
      <c r="AA868" s="397" t="str">
        <f t="shared" si="189"/>
        <v/>
      </c>
      <c r="AB868" s="257" t="str">
        <f t="shared" si="190"/>
        <v/>
      </c>
      <c r="AC868" s="257" t="str">
        <f t="shared" si="191"/>
        <v/>
      </c>
      <c r="AD868" s="193" t="str">
        <f t="shared" si="192"/>
        <v>CHECK DATES</v>
      </c>
      <c r="AE868" s="257" t="str">
        <f t="shared" si="193"/>
        <v/>
      </c>
      <c r="AF868" s="286">
        <v>0</v>
      </c>
      <c r="AG868" s="257">
        <f t="shared" si="194"/>
        <v>0</v>
      </c>
      <c r="AH868" s="257" t="str">
        <f t="shared" si="195"/>
        <v/>
      </c>
      <c r="AI868" s="257">
        <f t="shared" si="196"/>
        <v>0</v>
      </c>
    </row>
    <row r="869" spans="1:35" x14ac:dyDescent="0.3">
      <c r="A869" s="287">
        <v>857</v>
      </c>
      <c r="B869" s="156"/>
      <c r="C869" s="150"/>
      <c r="D869" s="152"/>
      <c r="E869" s="150"/>
      <c r="F869" s="150"/>
      <c r="G869" s="152"/>
      <c r="H869" s="154"/>
      <c r="I869" s="155"/>
      <c r="J869" s="159"/>
      <c r="K869" s="159"/>
      <c r="L869" s="337"/>
      <c r="M869" s="343" t="str">
        <f>IF(L869="","",LOOKUP(L869,'Work Programme'!$A$8:$A$207,'Work Programme'!$B$8:$B$207))</f>
        <v/>
      </c>
      <c r="N869" s="150"/>
      <c r="O869" s="151"/>
      <c r="P869" s="254" t="str">
        <f>IF(H869="","",VLOOKUP(H869,'Overview - Financial Statement'!$A$46:$B$60,2,FALSE))</f>
        <v/>
      </c>
      <c r="Q869" s="255" t="str">
        <f t="shared" si="183"/>
        <v/>
      </c>
      <c r="R869" s="153"/>
      <c r="S869" s="153"/>
      <c r="T869" s="238">
        <f t="shared" si="184"/>
        <v>0</v>
      </c>
      <c r="U869" s="193" t="s">
        <v>44</v>
      </c>
      <c r="V869" s="427"/>
      <c r="W869" s="193" t="str">
        <f t="shared" si="185"/>
        <v/>
      </c>
      <c r="X869" s="264" t="str">
        <f t="shared" si="186"/>
        <v>OK</v>
      </c>
      <c r="Y869" s="193" t="str">
        <f t="shared" si="187"/>
        <v/>
      </c>
      <c r="Z869" s="193" t="str">
        <f t="shared" si="188"/>
        <v/>
      </c>
      <c r="AA869" s="397" t="str">
        <f t="shared" si="189"/>
        <v/>
      </c>
      <c r="AB869" s="257" t="str">
        <f t="shared" si="190"/>
        <v/>
      </c>
      <c r="AC869" s="257" t="str">
        <f t="shared" si="191"/>
        <v/>
      </c>
      <c r="AD869" s="193" t="str">
        <f t="shared" si="192"/>
        <v>CHECK DATES</v>
      </c>
      <c r="AE869" s="257" t="str">
        <f t="shared" si="193"/>
        <v/>
      </c>
      <c r="AF869" s="286">
        <v>0</v>
      </c>
      <c r="AG869" s="257">
        <f t="shared" si="194"/>
        <v>0</v>
      </c>
      <c r="AH869" s="257" t="str">
        <f t="shared" si="195"/>
        <v/>
      </c>
      <c r="AI869" s="257">
        <f t="shared" si="196"/>
        <v>0</v>
      </c>
    </row>
    <row r="870" spans="1:35" x14ac:dyDescent="0.3">
      <c r="A870" s="287">
        <v>858</v>
      </c>
      <c r="B870" s="156"/>
      <c r="C870" s="150"/>
      <c r="D870" s="152"/>
      <c r="E870" s="150"/>
      <c r="F870" s="150"/>
      <c r="G870" s="152"/>
      <c r="H870" s="154"/>
      <c r="I870" s="155"/>
      <c r="J870" s="159"/>
      <c r="K870" s="159"/>
      <c r="L870" s="337"/>
      <c r="M870" s="343" t="str">
        <f>IF(L870="","",LOOKUP(L870,'Work Programme'!$A$8:$A$207,'Work Programme'!$B$8:$B$207))</f>
        <v/>
      </c>
      <c r="N870" s="150"/>
      <c r="O870" s="151"/>
      <c r="P870" s="254" t="str">
        <f>IF(H870="","",VLOOKUP(H870,'Overview - Financial Statement'!$A$46:$B$60,2,FALSE))</f>
        <v/>
      </c>
      <c r="Q870" s="255" t="str">
        <f t="shared" si="183"/>
        <v/>
      </c>
      <c r="R870" s="153"/>
      <c r="S870" s="153"/>
      <c r="T870" s="238">
        <f t="shared" si="184"/>
        <v>0</v>
      </c>
      <c r="U870" s="193" t="s">
        <v>44</v>
      </c>
      <c r="V870" s="427"/>
      <c r="W870" s="193" t="str">
        <f t="shared" si="185"/>
        <v/>
      </c>
      <c r="X870" s="264" t="str">
        <f t="shared" si="186"/>
        <v>OK</v>
      </c>
      <c r="Y870" s="193" t="str">
        <f t="shared" si="187"/>
        <v/>
      </c>
      <c r="Z870" s="193" t="str">
        <f t="shared" si="188"/>
        <v/>
      </c>
      <c r="AA870" s="397" t="str">
        <f t="shared" si="189"/>
        <v/>
      </c>
      <c r="AB870" s="257" t="str">
        <f t="shared" si="190"/>
        <v/>
      </c>
      <c r="AC870" s="257" t="str">
        <f t="shared" si="191"/>
        <v/>
      </c>
      <c r="AD870" s="193" t="str">
        <f t="shared" si="192"/>
        <v>CHECK DATES</v>
      </c>
      <c r="AE870" s="257" t="str">
        <f t="shared" si="193"/>
        <v/>
      </c>
      <c r="AF870" s="286">
        <v>0</v>
      </c>
      <c r="AG870" s="257">
        <f t="shared" si="194"/>
        <v>0</v>
      </c>
      <c r="AH870" s="257" t="str">
        <f t="shared" si="195"/>
        <v/>
      </c>
      <c r="AI870" s="257">
        <f t="shared" si="196"/>
        <v>0</v>
      </c>
    </row>
    <row r="871" spans="1:35" x14ac:dyDescent="0.3">
      <c r="A871" s="287">
        <v>859</v>
      </c>
      <c r="B871" s="156"/>
      <c r="C871" s="150"/>
      <c r="D871" s="152"/>
      <c r="E871" s="150"/>
      <c r="F871" s="150"/>
      <c r="G871" s="152"/>
      <c r="H871" s="154"/>
      <c r="I871" s="155"/>
      <c r="J871" s="159"/>
      <c r="K871" s="159"/>
      <c r="L871" s="337"/>
      <c r="M871" s="343" t="str">
        <f>IF(L871="","",LOOKUP(L871,'Work Programme'!$A$8:$A$207,'Work Programme'!$B$8:$B$207))</f>
        <v/>
      </c>
      <c r="N871" s="150"/>
      <c r="O871" s="151"/>
      <c r="P871" s="254" t="str">
        <f>IF(H871="","",VLOOKUP(H871,'Overview - Financial Statement'!$A$46:$B$60,2,FALSE))</f>
        <v/>
      </c>
      <c r="Q871" s="255" t="str">
        <f t="shared" si="183"/>
        <v/>
      </c>
      <c r="R871" s="153"/>
      <c r="S871" s="153"/>
      <c r="T871" s="238">
        <f t="shared" si="184"/>
        <v>0</v>
      </c>
      <c r="U871" s="193" t="s">
        <v>44</v>
      </c>
      <c r="V871" s="427"/>
      <c r="W871" s="193" t="str">
        <f t="shared" si="185"/>
        <v/>
      </c>
      <c r="X871" s="264" t="str">
        <f t="shared" si="186"/>
        <v>OK</v>
      </c>
      <c r="Y871" s="193" t="str">
        <f t="shared" si="187"/>
        <v/>
      </c>
      <c r="Z871" s="193" t="str">
        <f t="shared" si="188"/>
        <v/>
      </c>
      <c r="AA871" s="397" t="str">
        <f t="shared" si="189"/>
        <v/>
      </c>
      <c r="AB871" s="257" t="str">
        <f t="shared" si="190"/>
        <v/>
      </c>
      <c r="AC871" s="257" t="str">
        <f t="shared" si="191"/>
        <v/>
      </c>
      <c r="AD871" s="193" t="str">
        <f t="shared" si="192"/>
        <v>CHECK DATES</v>
      </c>
      <c r="AE871" s="257" t="str">
        <f t="shared" si="193"/>
        <v/>
      </c>
      <c r="AF871" s="286">
        <v>0</v>
      </c>
      <c r="AG871" s="257">
        <f t="shared" si="194"/>
        <v>0</v>
      </c>
      <c r="AH871" s="257" t="str">
        <f t="shared" si="195"/>
        <v/>
      </c>
      <c r="AI871" s="257">
        <f t="shared" si="196"/>
        <v>0</v>
      </c>
    </row>
    <row r="872" spans="1:35" x14ac:dyDescent="0.3">
      <c r="A872" s="287">
        <v>860</v>
      </c>
      <c r="B872" s="156"/>
      <c r="C872" s="150"/>
      <c r="D872" s="152"/>
      <c r="E872" s="150"/>
      <c r="F872" s="150"/>
      <c r="G872" s="152"/>
      <c r="H872" s="154"/>
      <c r="I872" s="155"/>
      <c r="J872" s="159"/>
      <c r="K872" s="159"/>
      <c r="L872" s="337"/>
      <c r="M872" s="343" t="str">
        <f>IF(L872="","",LOOKUP(L872,'Work Programme'!$A$8:$A$207,'Work Programme'!$B$8:$B$207))</f>
        <v/>
      </c>
      <c r="N872" s="150"/>
      <c r="O872" s="151"/>
      <c r="P872" s="254" t="str">
        <f>IF(H872="","",VLOOKUP(H872,'Overview - Financial Statement'!$A$46:$B$60,2,FALSE))</f>
        <v/>
      </c>
      <c r="Q872" s="255" t="str">
        <f t="shared" si="183"/>
        <v/>
      </c>
      <c r="R872" s="153"/>
      <c r="S872" s="153"/>
      <c r="T872" s="238">
        <f t="shared" si="184"/>
        <v>0</v>
      </c>
      <c r="U872" s="193" t="s">
        <v>44</v>
      </c>
      <c r="V872" s="427"/>
      <c r="W872" s="193" t="str">
        <f t="shared" si="185"/>
        <v/>
      </c>
      <c r="X872" s="264" t="str">
        <f t="shared" si="186"/>
        <v>OK</v>
      </c>
      <c r="Y872" s="193" t="str">
        <f t="shared" si="187"/>
        <v/>
      </c>
      <c r="Z872" s="193" t="str">
        <f t="shared" si="188"/>
        <v/>
      </c>
      <c r="AA872" s="397" t="str">
        <f t="shared" si="189"/>
        <v/>
      </c>
      <c r="AB872" s="257" t="str">
        <f t="shared" si="190"/>
        <v/>
      </c>
      <c r="AC872" s="257" t="str">
        <f t="shared" si="191"/>
        <v/>
      </c>
      <c r="AD872" s="193" t="str">
        <f t="shared" si="192"/>
        <v>CHECK DATES</v>
      </c>
      <c r="AE872" s="257" t="str">
        <f t="shared" si="193"/>
        <v/>
      </c>
      <c r="AF872" s="286">
        <v>0</v>
      </c>
      <c r="AG872" s="257">
        <f t="shared" si="194"/>
        <v>0</v>
      </c>
      <c r="AH872" s="257" t="str">
        <f t="shared" si="195"/>
        <v/>
      </c>
      <c r="AI872" s="257">
        <f t="shared" si="196"/>
        <v>0</v>
      </c>
    </row>
    <row r="873" spans="1:35" x14ac:dyDescent="0.3">
      <c r="A873" s="287">
        <v>861</v>
      </c>
      <c r="B873" s="156"/>
      <c r="C873" s="150"/>
      <c r="D873" s="152"/>
      <c r="E873" s="150"/>
      <c r="F873" s="150"/>
      <c r="G873" s="152"/>
      <c r="H873" s="154"/>
      <c r="I873" s="155"/>
      <c r="J873" s="159"/>
      <c r="K873" s="159"/>
      <c r="L873" s="337"/>
      <c r="M873" s="343" t="str">
        <f>IF(L873="","",LOOKUP(L873,'Work Programme'!$A$8:$A$207,'Work Programme'!$B$8:$B$207))</f>
        <v/>
      </c>
      <c r="N873" s="150"/>
      <c r="O873" s="151"/>
      <c r="P873" s="254" t="str">
        <f>IF(H873="","",VLOOKUP(H873,'Overview - Financial Statement'!$A$46:$B$60,2,FALSE))</f>
        <v/>
      </c>
      <c r="Q873" s="255" t="str">
        <f t="shared" si="183"/>
        <v/>
      </c>
      <c r="R873" s="153"/>
      <c r="S873" s="153"/>
      <c r="T873" s="238">
        <f t="shared" si="184"/>
        <v>0</v>
      </c>
      <c r="U873" s="193" t="s">
        <v>44</v>
      </c>
      <c r="V873" s="427"/>
      <c r="W873" s="193" t="str">
        <f t="shared" si="185"/>
        <v/>
      </c>
      <c r="X873" s="264" t="str">
        <f t="shared" si="186"/>
        <v>OK</v>
      </c>
      <c r="Y873" s="193" t="str">
        <f t="shared" si="187"/>
        <v/>
      </c>
      <c r="Z873" s="193" t="str">
        <f t="shared" si="188"/>
        <v/>
      </c>
      <c r="AA873" s="397" t="str">
        <f t="shared" si="189"/>
        <v/>
      </c>
      <c r="AB873" s="257" t="str">
        <f t="shared" si="190"/>
        <v/>
      </c>
      <c r="AC873" s="257" t="str">
        <f t="shared" si="191"/>
        <v/>
      </c>
      <c r="AD873" s="193" t="str">
        <f t="shared" si="192"/>
        <v>CHECK DATES</v>
      </c>
      <c r="AE873" s="257" t="str">
        <f t="shared" si="193"/>
        <v/>
      </c>
      <c r="AF873" s="286">
        <v>0</v>
      </c>
      <c r="AG873" s="257">
        <f t="shared" si="194"/>
        <v>0</v>
      </c>
      <c r="AH873" s="257" t="str">
        <f t="shared" si="195"/>
        <v/>
      </c>
      <c r="AI873" s="257">
        <f t="shared" si="196"/>
        <v>0</v>
      </c>
    </row>
    <row r="874" spans="1:35" x14ac:dyDescent="0.3">
      <c r="A874" s="287">
        <v>862</v>
      </c>
      <c r="B874" s="156"/>
      <c r="C874" s="150"/>
      <c r="D874" s="152"/>
      <c r="E874" s="150"/>
      <c r="F874" s="150"/>
      <c r="G874" s="152"/>
      <c r="H874" s="154"/>
      <c r="I874" s="155"/>
      <c r="J874" s="159"/>
      <c r="K874" s="159"/>
      <c r="L874" s="337"/>
      <c r="M874" s="343" t="str">
        <f>IF(L874="","",LOOKUP(L874,'Work Programme'!$A$8:$A$207,'Work Programme'!$B$8:$B$207))</f>
        <v/>
      </c>
      <c r="N874" s="150"/>
      <c r="O874" s="151"/>
      <c r="P874" s="254" t="str">
        <f>IF(H874="","",VLOOKUP(H874,'Overview - Financial Statement'!$A$46:$B$60,2,FALSE))</f>
        <v/>
      </c>
      <c r="Q874" s="255" t="str">
        <f t="shared" si="183"/>
        <v/>
      </c>
      <c r="R874" s="153"/>
      <c r="S874" s="153"/>
      <c r="T874" s="238">
        <f t="shared" si="184"/>
        <v>0</v>
      </c>
      <c r="U874" s="193" t="s">
        <v>44</v>
      </c>
      <c r="V874" s="427"/>
      <c r="W874" s="193" t="str">
        <f t="shared" si="185"/>
        <v/>
      </c>
      <c r="X874" s="264" t="str">
        <f t="shared" si="186"/>
        <v>OK</v>
      </c>
      <c r="Y874" s="193" t="str">
        <f t="shared" si="187"/>
        <v/>
      </c>
      <c r="Z874" s="193" t="str">
        <f t="shared" si="188"/>
        <v/>
      </c>
      <c r="AA874" s="397" t="str">
        <f t="shared" si="189"/>
        <v/>
      </c>
      <c r="AB874" s="257" t="str">
        <f t="shared" si="190"/>
        <v/>
      </c>
      <c r="AC874" s="257" t="str">
        <f t="shared" si="191"/>
        <v/>
      </c>
      <c r="AD874" s="193" t="str">
        <f t="shared" si="192"/>
        <v>CHECK DATES</v>
      </c>
      <c r="AE874" s="257" t="str">
        <f t="shared" si="193"/>
        <v/>
      </c>
      <c r="AF874" s="286">
        <v>0</v>
      </c>
      <c r="AG874" s="257">
        <f t="shared" si="194"/>
        <v>0</v>
      </c>
      <c r="AH874" s="257" t="str">
        <f t="shared" si="195"/>
        <v/>
      </c>
      <c r="AI874" s="257">
        <f t="shared" si="196"/>
        <v>0</v>
      </c>
    </row>
    <row r="875" spans="1:35" x14ac:dyDescent="0.3">
      <c r="A875" s="287">
        <v>863</v>
      </c>
      <c r="B875" s="156"/>
      <c r="C875" s="150"/>
      <c r="D875" s="152"/>
      <c r="E875" s="150"/>
      <c r="F875" s="150"/>
      <c r="G875" s="152"/>
      <c r="H875" s="154"/>
      <c r="I875" s="155"/>
      <c r="J875" s="159"/>
      <c r="K875" s="159"/>
      <c r="L875" s="337"/>
      <c r="M875" s="343" t="str">
        <f>IF(L875="","",LOOKUP(L875,'Work Programme'!$A$8:$A$207,'Work Programme'!$B$8:$B$207))</f>
        <v/>
      </c>
      <c r="N875" s="150"/>
      <c r="O875" s="151"/>
      <c r="P875" s="254" t="str">
        <f>IF(H875="","",VLOOKUP(H875,'Overview - Financial Statement'!$A$46:$B$60,2,FALSE))</f>
        <v/>
      </c>
      <c r="Q875" s="255" t="str">
        <f t="shared" si="183"/>
        <v/>
      </c>
      <c r="R875" s="153"/>
      <c r="S875" s="153"/>
      <c r="T875" s="238">
        <f t="shared" si="184"/>
        <v>0</v>
      </c>
      <c r="U875" s="193" t="s">
        <v>44</v>
      </c>
      <c r="V875" s="427"/>
      <c r="W875" s="193" t="str">
        <f t="shared" si="185"/>
        <v/>
      </c>
      <c r="X875" s="264" t="str">
        <f t="shared" si="186"/>
        <v>OK</v>
      </c>
      <c r="Y875" s="193" t="str">
        <f t="shared" si="187"/>
        <v/>
      </c>
      <c r="Z875" s="193" t="str">
        <f t="shared" si="188"/>
        <v/>
      </c>
      <c r="AA875" s="397" t="str">
        <f t="shared" si="189"/>
        <v/>
      </c>
      <c r="AB875" s="257" t="str">
        <f t="shared" si="190"/>
        <v/>
      </c>
      <c r="AC875" s="257" t="str">
        <f t="shared" si="191"/>
        <v/>
      </c>
      <c r="AD875" s="193" t="str">
        <f t="shared" si="192"/>
        <v>CHECK DATES</v>
      </c>
      <c r="AE875" s="257" t="str">
        <f t="shared" si="193"/>
        <v/>
      </c>
      <c r="AF875" s="286">
        <v>0</v>
      </c>
      <c r="AG875" s="257">
        <f t="shared" si="194"/>
        <v>0</v>
      </c>
      <c r="AH875" s="257" t="str">
        <f t="shared" si="195"/>
        <v/>
      </c>
      <c r="AI875" s="257">
        <f t="shared" si="196"/>
        <v>0</v>
      </c>
    </row>
    <row r="876" spans="1:35" x14ac:dyDescent="0.3">
      <c r="A876" s="287">
        <v>864</v>
      </c>
      <c r="B876" s="156"/>
      <c r="C876" s="150"/>
      <c r="D876" s="152"/>
      <c r="E876" s="150"/>
      <c r="F876" s="150"/>
      <c r="G876" s="152"/>
      <c r="H876" s="154"/>
      <c r="I876" s="155"/>
      <c r="J876" s="159"/>
      <c r="K876" s="159"/>
      <c r="L876" s="337"/>
      <c r="M876" s="343" t="str">
        <f>IF(L876="","",LOOKUP(L876,'Work Programme'!$A$8:$A$207,'Work Programme'!$B$8:$B$207))</f>
        <v/>
      </c>
      <c r="N876" s="150"/>
      <c r="O876" s="151"/>
      <c r="P876" s="254" t="str">
        <f>IF(H876="","",VLOOKUP(H876,'Overview - Financial Statement'!$A$46:$B$60,2,FALSE))</f>
        <v/>
      </c>
      <c r="Q876" s="255" t="str">
        <f t="shared" si="183"/>
        <v/>
      </c>
      <c r="R876" s="153"/>
      <c r="S876" s="153"/>
      <c r="T876" s="238">
        <f t="shared" si="184"/>
        <v>0</v>
      </c>
      <c r="U876" s="193" t="s">
        <v>44</v>
      </c>
      <c r="V876" s="427"/>
      <c r="W876" s="193" t="str">
        <f t="shared" si="185"/>
        <v/>
      </c>
      <c r="X876" s="264" t="str">
        <f t="shared" si="186"/>
        <v>OK</v>
      </c>
      <c r="Y876" s="193" t="str">
        <f t="shared" si="187"/>
        <v/>
      </c>
      <c r="Z876" s="193" t="str">
        <f t="shared" si="188"/>
        <v/>
      </c>
      <c r="AA876" s="397" t="str">
        <f t="shared" si="189"/>
        <v/>
      </c>
      <c r="AB876" s="257" t="str">
        <f t="shared" si="190"/>
        <v/>
      </c>
      <c r="AC876" s="257" t="str">
        <f t="shared" si="191"/>
        <v/>
      </c>
      <c r="AD876" s="193" t="str">
        <f t="shared" si="192"/>
        <v>CHECK DATES</v>
      </c>
      <c r="AE876" s="257" t="str">
        <f t="shared" si="193"/>
        <v/>
      </c>
      <c r="AF876" s="286">
        <v>0</v>
      </c>
      <c r="AG876" s="257">
        <f t="shared" si="194"/>
        <v>0</v>
      </c>
      <c r="AH876" s="257" t="str">
        <f t="shared" si="195"/>
        <v/>
      </c>
      <c r="AI876" s="257">
        <f t="shared" si="196"/>
        <v>0</v>
      </c>
    </row>
    <row r="877" spans="1:35" x14ac:dyDescent="0.3">
      <c r="A877" s="287">
        <v>865</v>
      </c>
      <c r="B877" s="156"/>
      <c r="C877" s="150"/>
      <c r="D877" s="152"/>
      <c r="E877" s="150"/>
      <c r="F877" s="150"/>
      <c r="G877" s="152"/>
      <c r="H877" s="154"/>
      <c r="I877" s="155"/>
      <c r="J877" s="159"/>
      <c r="K877" s="159"/>
      <c r="L877" s="337"/>
      <c r="M877" s="343" t="str">
        <f>IF(L877="","",LOOKUP(L877,'Work Programme'!$A$8:$A$207,'Work Programme'!$B$8:$B$207))</f>
        <v/>
      </c>
      <c r="N877" s="150"/>
      <c r="O877" s="151"/>
      <c r="P877" s="254" t="str">
        <f>IF(H877="","",VLOOKUP(H877,'Overview - Financial Statement'!$A$46:$B$60,2,FALSE))</f>
        <v/>
      </c>
      <c r="Q877" s="255" t="str">
        <f t="shared" si="183"/>
        <v/>
      </c>
      <c r="R877" s="153"/>
      <c r="S877" s="153"/>
      <c r="T877" s="238">
        <f t="shared" si="184"/>
        <v>0</v>
      </c>
      <c r="U877" s="193" t="s">
        <v>44</v>
      </c>
      <c r="V877" s="427"/>
      <c r="W877" s="193" t="str">
        <f t="shared" si="185"/>
        <v/>
      </c>
      <c r="X877" s="264" t="str">
        <f t="shared" si="186"/>
        <v>OK</v>
      </c>
      <c r="Y877" s="193" t="str">
        <f t="shared" si="187"/>
        <v/>
      </c>
      <c r="Z877" s="193" t="str">
        <f t="shared" si="188"/>
        <v/>
      </c>
      <c r="AA877" s="397" t="str">
        <f t="shared" si="189"/>
        <v/>
      </c>
      <c r="AB877" s="257" t="str">
        <f t="shared" si="190"/>
        <v/>
      </c>
      <c r="AC877" s="257" t="str">
        <f t="shared" si="191"/>
        <v/>
      </c>
      <c r="AD877" s="193" t="str">
        <f t="shared" si="192"/>
        <v>CHECK DATES</v>
      </c>
      <c r="AE877" s="257" t="str">
        <f t="shared" si="193"/>
        <v/>
      </c>
      <c r="AF877" s="286">
        <v>0</v>
      </c>
      <c r="AG877" s="257">
        <f t="shared" si="194"/>
        <v>0</v>
      </c>
      <c r="AH877" s="257" t="str">
        <f t="shared" si="195"/>
        <v/>
      </c>
      <c r="AI877" s="257">
        <f t="shared" si="196"/>
        <v>0</v>
      </c>
    </row>
    <row r="878" spans="1:35" x14ac:dyDescent="0.3">
      <c r="A878" s="287">
        <v>866</v>
      </c>
      <c r="B878" s="156"/>
      <c r="C878" s="150"/>
      <c r="D878" s="152"/>
      <c r="E878" s="150"/>
      <c r="F878" s="150"/>
      <c r="G878" s="152"/>
      <c r="H878" s="154"/>
      <c r="I878" s="155"/>
      <c r="J878" s="159"/>
      <c r="K878" s="159"/>
      <c r="L878" s="337"/>
      <c r="M878" s="343" t="str">
        <f>IF(L878="","",LOOKUP(L878,'Work Programme'!$A$8:$A$207,'Work Programme'!$B$8:$B$207))</f>
        <v/>
      </c>
      <c r="N878" s="150"/>
      <c r="O878" s="151"/>
      <c r="P878" s="254" t="str">
        <f>IF(H878="","",VLOOKUP(H878,'Overview - Financial Statement'!$A$46:$B$60,2,FALSE))</f>
        <v/>
      </c>
      <c r="Q878" s="255" t="str">
        <f t="shared" si="183"/>
        <v/>
      </c>
      <c r="R878" s="153"/>
      <c r="S878" s="153"/>
      <c r="T878" s="238">
        <f t="shared" si="184"/>
        <v>0</v>
      </c>
      <c r="U878" s="193" t="s">
        <v>44</v>
      </c>
      <c r="V878" s="427"/>
      <c r="W878" s="193" t="str">
        <f t="shared" si="185"/>
        <v/>
      </c>
      <c r="X878" s="264" t="str">
        <f t="shared" si="186"/>
        <v>OK</v>
      </c>
      <c r="Y878" s="193" t="str">
        <f t="shared" si="187"/>
        <v/>
      </c>
      <c r="Z878" s="193" t="str">
        <f t="shared" si="188"/>
        <v/>
      </c>
      <c r="AA878" s="397" t="str">
        <f t="shared" si="189"/>
        <v/>
      </c>
      <c r="AB878" s="257" t="str">
        <f t="shared" si="190"/>
        <v/>
      </c>
      <c r="AC878" s="257" t="str">
        <f t="shared" si="191"/>
        <v/>
      </c>
      <c r="AD878" s="193" t="str">
        <f t="shared" si="192"/>
        <v>CHECK DATES</v>
      </c>
      <c r="AE878" s="257" t="str">
        <f t="shared" si="193"/>
        <v/>
      </c>
      <c r="AF878" s="286">
        <v>0</v>
      </c>
      <c r="AG878" s="257">
        <f t="shared" si="194"/>
        <v>0</v>
      </c>
      <c r="AH878" s="257" t="str">
        <f t="shared" si="195"/>
        <v/>
      </c>
      <c r="AI878" s="257">
        <f t="shared" si="196"/>
        <v>0</v>
      </c>
    </row>
    <row r="879" spans="1:35" x14ac:dyDescent="0.3">
      <c r="A879" s="287">
        <v>867</v>
      </c>
      <c r="B879" s="156"/>
      <c r="C879" s="150"/>
      <c r="D879" s="152"/>
      <c r="E879" s="150"/>
      <c r="F879" s="150"/>
      <c r="G879" s="152"/>
      <c r="H879" s="154"/>
      <c r="I879" s="155"/>
      <c r="J879" s="159"/>
      <c r="K879" s="159"/>
      <c r="L879" s="337"/>
      <c r="M879" s="343" t="str">
        <f>IF(L879="","",LOOKUP(L879,'Work Programme'!$A$8:$A$207,'Work Programme'!$B$8:$B$207))</f>
        <v/>
      </c>
      <c r="N879" s="150"/>
      <c r="O879" s="151"/>
      <c r="P879" s="254" t="str">
        <f>IF(H879="","",VLOOKUP(H879,'Overview - Financial Statement'!$A$46:$B$60,2,FALSE))</f>
        <v/>
      </c>
      <c r="Q879" s="255" t="str">
        <f t="shared" si="183"/>
        <v/>
      </c>
      <c r="R879" s="153"/>
      <c r="S879" s="153"/>
      <c r="T879" s="238">
        <f t="shared" si="184"/>
        <v>0</v>
      </c>
      <c r="U879" s="193" t="s">
        <v>44</v>
      </c>
      <c r="V879" s="427"/>
      <c r="W879" s="193" t="str">
        <f t="shared" si="185"/>
        <v/>
      </c>
      <c r="X879" s="264" t="str">
        <f t="shared" si="186"/>
        <v>OK</v>
      </c>
      <c r="Y879" s="193" t="str">
        <f t="shared" si="187"/>
        <v/>
      </c>
      <c r="Z879" s="193" t="str">
        <f t="shared" si="188"/>
        <v/>
      </c>
      <c r="AA879" s="397" t="str">
        <f t="shared" si="189"/>
        <v/>
      </c>
      <c r="AB879" s="257" t="str">
        <f t="shared" si="190"/>
        <v/>
      </c>
      <c r="AC879" s="257" t="str">
        <f t="shared" si="191"/>
        <v/>
      </c>
      <c r="AD879" s="193" t="str">
        <f t="shared" si="192"/>
        <v>CHECK DATES</v>
      </c>
      <c r="AE879" s="257" t="str">
        <f t="shared" si="193"/>
        <v/>
      </c>
      <c r="AF879" s="286">
        <v>0</v>
      </c>
      <c r="AG879" s="257">
        <f t="shared" si="194"/>
        <v>0</v>
      </c>
      <c r="AH879" s="257" t="str">
        <f t="shared" si="195"/>
        <v/>
      </c>
      <c r="AI879" s="257">
        <f t="shared" si="196"/>
        <v>0</v>
      </c>
    </row>
    <row r="880" spans="1:35" x14ac:dyDescent="0.3">
      <c r="A880" s="287">
        <v>868</v>
      </c>
      <c r="B880" s="156"/>
      <c r="C880" s="150"/>
      <c r="D880" s="152"/>
      <c r="E880" s="150"/>
      <c r="F880" s="150"/>
      <c r="G880" s="152"/>
      <c r="H880" s="154"/>
      <c r="I880" s="155"/>
      <c r="J880" s="159"/>
      <c r="K880" s="159"/>
      <c r="L880" s="337"/>
      <c r="M880" s="343" t="str">
        <f>IF(L880="","",LOOKUP(L880,'Work Programme'!$A$8:$A$207,'Work Programme'!$B$8:$B$207))</f>
        <v/>
      </c>
      <c r="N880" s="150"/>
      <c r="O880" s="151"/>
      <c r="P880" s="254" t="str">
        <f>IF(H880="","",VLOOKUP(H880,'Overview - Financial Statement'!$A$46:$B$60,2,FALSE))</f>
        <v/>
      </c>
      <c r="Q880" s="255" t="str">
        <f t="shared" si="183"/>
        <v/>
      </c>
      <c r="R880" s="153"/>
      <c r="S880" s="153"/>
      <c r="T880" s="238">
        <f t="shared" si="184"/>
        <v>0</v>
      </c>
      <c r="U880" s="193" t="s">
        <v>44</v>
      </c>
      <c r="V880" s="427"/>
      <c r="W880" s="193" t="str">
        <f t="shared" si="185"/>
        <v/>
      </c>
      <c r="X880" s="264" t="str">
        <f t="shared" si="186"/>
        <v>OK</v>
      </c>
      <c r="Y880" s="193" t="str">
        <f t="shared" si="187"/>
        <v/>
      </c>
      <c r="Z880" s="193" t="str">
        <f t="shared" si="188"/>
        <v/>
      </c>
      <c r="AA880" s="397" t="str">
        <f t="shared" si="189"/>
        <v/>
      </c>
      <c r="AB880" s="257" t="str">
        <f t="shared" si="190"/>
        <v/>
      </c>
      <c r="AC880" s="257" t="str">
        <f t="shared" si="191"/>
        <v/>
      </c>
      <c r="AD880" s="193" t="str">
        <f t="shared" si="192"/>
        <v>CHECK DATES</v>
      </c>
      <c r="AE880" s="257" t="str">
        <f t="shared" si="193"/>
        <v/>
      </c>
      <c r="AF880" s="286">
        <v>0</v>
      </c>
      <c r="AG880" s="257">
        <f t="shared" si="194"/>
        <v>0</v>
      </c>
      <c r="AH880" s="257" t="str">
        <f t="shared" si="195"/>
        <v/>
      </c>
      <c r="AI880" s="257">
        <f t="shared" si="196"/>
        <v>0</v>
      </c>
    </row>
    <row r="881" spans="1:35" x14ac:dyDescent="0.3">
      <c r="A881" s="287">
        <v>869</v>
      </c>
      <c r="B881" s="156"/>
      <c r="C881" s="150"/>
      <c r="D881" s="152"/>
      <c r="E881" s="150"/>
      <c r="F881" s="150"/>
      <c r="G881" s="152"/>
      <c r="H881" s="154"/>
      <c r="I881" s="155"/>
      <c r="J881" s="159"/>
      <c r="K881" s="159"/>
      <c r="L881" s="337"/>
      <c r="M881" s="343" t="str">
        <f>IF(L881="","",LOOKUP(L881,'Work Programme'!$A$8:$A$207,'Work Programme'!$B$8:$B$207))</f>
        <v/>
      </c>
      <c r="N881" s="150"/>
      <c r="O881" s="151"/>
      <c r="P881" s="254" t="str">
        <f>IF(H881="","",VLOOKUP(H881,'Overview - Financial Statement'!$A$46:$B$60,2,FALSE))</f>
        <v/>
      </c>
      <c r="Q881" s="255" t="str">
        <f t="shared" si="183"/>
        <v/>
      </c>
      <c r="R881" s="153"/>
      <c r="S881" s="153"/>
      <c r="T881" s="238">
        <f t="shared" si="184"/>
        <v>0</v>
      </c>
      <c r="U881" s="193" t="s">
        <v>44</v>
      </c>
      <c r="V881" s="427"/>
      <c r="W881" s="193" t="str">
        <f t="shared" si="185"/>
        <v/>
      </c>
      <c r="X881" s="264" t="str">
        <f t="shared" si="186"/>
        <v>OK</v>
      </c>
      <c r="Y881" s="193" t="str">
        <f t="shared" si="187"/>
        <v/>
      </c>
      <c r="Z881" s="193" t="str">
        <f t="shared" si="188"/>
        <v/>
      </c>
      <c r="AA881" s="397" t="str">
        <f t="shared" si="189"/>
        <v/>
      </c>
      <c r="AB881" s="257" t="str">
        <f t="shared" si="190"/>
        <v/>
      </c>
      <c r="AC881" s="257" t="str">
        <f t="shared" si="191"/>
        <v/>
      </c>
      <c r="AD881" s="193" t="str">
        <f t="shared" si="192"/>
        <v>CHECK DATES</v>
      </c>
      <c r="AE881" s="257" t="str">
        <f t="shared" si="193"/>
        <v/>
      </c>
      <c r="AF881" s="286">
        <v>0</v>
      </c>
      <c r="AG881" s="257">
        <f t="shared" si="194"/>
        <v>0</v>
      </c>
      <c r="AH881" s="257" t="str">
        <f t="shared" si="195"/>
        <v/>
      </c>
      <c r="AI881" s="257">
        <f t="shared" si="196"/>
        <v>0</v>
      </c>
    </row>
    <row r="882" spans="1:35" x14ac:dyDescent="0.3">
      <c r="A882" s="287">
        <v>870</v>
      </c>
      <c r="B882" s="156"/>
      <c r="C882" s="150"/>
      <c r="D882" s="152"/>
      <c r="E882" s="150"/>
      <c r="F882" s="150"/>
      <c r="G882" s="152"/>
      <c r="H882" s="154"/>
      <c r="I882" s="155"/>
      <c r="J882" s="159"/>
      <c r="K882" s="159"/>
      <c r="L882" s="337"/>
      <c r="M882" s="343" t="str">
        <f>IF(L882="","",LOOKUP(L882,'Work Programme'!$A$8:$A$207,'Work Programme'!$B$8:$B$207))</f>
        <v/>
      </c>
      <c r="N882" s="150"/>
      <c r="O882" s="151"/>
      <c r="P882" s="254" t="str">
        <f>IF(H882="","",VLOOKUP(H882,'Overview - Financial Statement'!$A$46:$B$60,2,FALSE))</f>
        <v/>
      </c>
      <c r="Q882" s="255" t="str">
        <f t="shared" si="183"/>
        <v/>
      </c>
      <c r="R882" s="153"/>
      <c r="S882" s="153"/>
      <c r="T882" s="238">
        <f t="shared" si="184"/>
        <v>0</v>
      </c>
      <c r="U882" s="193" t="s">
        <v>44</v>
      </c>
      <c r="V882" s="427"/>
      <c r="W882" s="193" t="str">
        <f t="shared" si="185"/>
        <v/>
      </c>
      <c r="X882" s="264" t="str">
        <f t="shared" si="186"/>
        <v>OK</v>
      </c>
      <c r="Y882" s="193" t="str">
        <f t="shared" si="187"/>
        <v/>
      </c>
      <c r="Z882" s="193" t="str">
        <f t="shared" si="188"/>
        <v/>
      </c>
      <c r="AA882" s="397" t="str">
        <f t="shared" si="189"/>
        <v/>
      </c>
      <c r="AB882" s="257" t="str">
        <f t="shared" si="190"/>
        <v/>
      </c>
      <c r="AC882" s="257" t="str">
        <f t="shared" si="191"/>
        <v/>
      </c>
      <c r="AD882" s="193" t="str">
        <f t="shared" si="192"/>
        <v>CHECK DATES</v>
      </c>
      <c r="AE882" s="257" t="str">
        <f t="shared" si="193"/>
        <v/>
      </c>
      <c r="AF882" s="286">
        <v>0</v>
      </c>
      <c r="AG882" s="257">
        <f t="shared" si="194"/>
        <v>0</v>
      </c>
      <c r="AH882" s="257" t="str">
        <f t="shared" si="195"/>
        <v/>
      </c>
      <c r="AI882" s="257">
        <f t="shared" si="196"/>
        <v>0</v>
      </c>
    </row>
    <row r="883" spans="1:35" x14ac:dyDescent="0.3">
      <c r="A883" s="287">
        <v>871</v>
      </c>
      <c r="B883" s="156"/>
      <c r="C883" s="150"/>
      <c r="D883" s="152"/>
      <c r="E883" s="150"/>
      <c r="F883" s="150"/>
      <c r="G883" s="152"/>
      <c r="H883" s="154"/>
      <c r="I883" s="155"/>
      <c r="J883" s="159"/>
      <c r="K883" s="159"/>
      <c r="L883" s="337"/>
      <c r="M883" s="343" t="str">
        <f>IF(L883="","",LOOKUP(L883,'Work Programme'!$A$8:$A$207,'Work Programme'!$B$8:$B$207))</f>
        <v/>
      </c>
      <c r="N883" s="150"/>
      <c r="O883" s="151"/>
      <c r="P883" s="254" t="str">
        <f>IF(H883="","",VLOOKUP(H883,'Overview - Financial Statement'!$A$46:$B$60,2,FALSE))</f>
        <v/>
      </c>
      <c r="Q883" s="255" t="str">
        <f t="shared" si="183"/>
        <v/>
      </c>
      <c r="R883" s="153"/>
      <c r="S883" s="153"/>
      <c r="T883" s="238">
        <f t="shared" si="184"/>
        <v>0</v>
      </c>
      <c r="U883" s="193" t="s">
        <v>44</v>
      </c>
      <c r="V883" s="427"/>
      <c r="W883" s="193" t="str">
        <f t="shared" si="185"/>
        <v/>
      </c>
      <c r="X883" s="264" t="str">
        <f t="shared" si="186"/>
        <v>OK</v>
      </c>
      <c r="Y883" s="193" t="str">
        <f t="shared" si="187"/>
        <v/>
      </c>
      <c r="Z883" s="193" t="str">
        <f t="shared" si="188"/>
        <v/>
      </c>
      <c r="AA883" s="397" t="str">
        <f t="shared" si="189"/>
        <v/>
      </c>
      <c r="AB883" s="257" t="str">
        <f t="shared" si="190"/>
        <v/>
      </c>
      <c r="AC883" s="257" t="str">
        <f t="shared" si="191"/>
        <v/>
      </c>
      <c r="AD883" s="193" t="str">
        <f t="shared" si="192"/>
        <v>CHECK DATES</v>
      </c>
      <c r="AE883" s="257" t="str">
        <f t="shared" si="193"/>
        <v/>
      </c>
      <c r="AF883" s="286">
        <v>0</v>
      </c>
      <c r="AG883" s="257">
        <f t="shared" si="194"/>
        <v>0</v>
      </c>
      <c r="AH883" s="257" t="str">
        <f t="shared" si="195"/>
        <v/>
      </c>
      <c r="AI883" s="257">
        <f t="shared" si="196"/>
        <v>0</v>
      </c>
    </row>
    <row r="884" spans="1:35" x14ac:dyDescent="0.3">
      <c r="A884" s="287">
        <v>872</v>
      </c>
      <c r="B884" s="156"/>
      <c r="C884" s="150"/>
      <c r="D884" s="152"/>
      <c r="E884" s="150"/>
      <c r="F884" s="150"/>
      <c r="G884" s="152"/>
      <c r="H884" s="154"/>
      <c r="I884" s="155"/>
      <c r="J884" s="159"/>
      <c r="K884" s="159"/>
      <c r="L884" s="337"/>
      <c r="M884" s="343" t="str">
        <f>IF(L884="","",LOOKUP(L884,'Work Programme'!$A$8:$A$207,'Work Programme'!$B$8:$B$207))</f>
        <v/>
      </c>
      <c r="N884" s="150"/>
      <c r="O884" s="151"/>
      <c r="P884" s="254" t="str">
        <f>IF(H884="","",VLOOKUP(H884,'Overview - Financial Statement'!$A$46:$B$60,2,FALSE))</f>
        <v/>
      </c>
      <c r="Q884" s="255" t="str">
        <f t="shared" si="183"/>
        <v/>
      </c>
      <c r="R884" s="153"/>
      <c r="S884" s="153"/>
      <c r="T884" s="238">
        <f t="shared" si="184"/>
        <v>0</v>
      </c>
      <c r="U884" s="193" t="s">
        <v>44</v>
      </c>
      <c r="V884" s="427"/>
      <c r="W884" s="193" t="str">
        <f t="shared" si="185"/>
        <v/>
      </c>
      <c r="X884" s="264" t="str">
        <f t="shared" si="186"/>
        <v>OK</v>
      </c>
      <c r="Y884" s="193" t="str">
        <f t="shared" si="187"/>
        <v/>
      </c>
      <c r="Z884" s="193" t="str">
        <f t="shared" si="188"/>
        <v/>
      </c>
      <c r="AA884" s="397" t="str">
        <f t="shared" si="189"/>
        <v/>
      </c>
      <c r="AB884" s="257" t="str">
        <f t="shared" si="190"/>
        <v/>
      </c>
      <c r="AC884" s="257" t="str">
        <f t="shared" si="191"/>
        <v/>
      </c>
      <c r="AD884" s="193" t="str">
        <f t="shared" si="192"/>
        <v>CHECK DATES</v>
      </c>
      <c r="AE884" s="257" t="str">
        <f t="shared" si="193"/>
        <v/>
      </c>
      <c r="AF884" s="286">
        <v>0</v>
      </c>
      <c r="AG884" s="257">
        <f t="shared" si="194"/>
        <v>0</v>
      </c>
      <c r="AH884" s="257" t="str">
        <f t="shared" si="195"/>
        <v/>
      </c>
      <c r="AI884" s="257">
        <f t="shared" si="196"/>
        <v>0</v>
      </c>
    </row>
    <row r="885" spans="1:35" x14ac:dyDescent="0.3">
      <c r="A885" s="287">
        <v>873</v>
      </c>
      <c r="B885" s="156"/>
      <c r="C885" s="150"/>
      <c r="D885" s="152"/>
      <c r="E885" s="150"/>
      <c r="F885" s="150"/>
      <c r="G885" s="152"/>
      <c r="H885" s="154"/>
      <c r="I885" s="155"/>
      <c r="J885" s="159"/>
      <c r="K885" s="159"/>
      <c r="L885" s="337"/>
      <c r="M885" s="343" t="str">
        <f>IF(L885="","",LOOKUP(L885,'Work Programme'!$A$8:$A$207,'Work Programme'!$B$8:$B$207))</f>
        <v/>
      </c>
      <c r="N885" s="150"/>
      <c r="O885" s="151"/>
      <c r="P885" s="254" t="str">
        <f>IF(H885="","",VLOOKUP(H885,'Overview - Financial Statement'!$A$46:$B$60,2,FALSE))</f>
        <v/>
      </c>
      <c r="Q885" s="255" t="str">
        <f t="shared" si="183"/>
        <v/>
      </c>
      <c r="R885" s="153"/>
      <c r="S885" s="153"/>
      <c r="T885" s="238">
        <f t="shared" si="184"/>
        <v>0</v>
      </c>
      <c r="U885" s="193" t="s">
        <v>44</v>
      </c>
      <c r="V885" s="427"/>
      <c r="W885" s="193" t="str">
        <f t="shared" si="185"/>
        <v/>
      </c>
      <c r="X885" s="264" t="str">
        <f t="shared" si="186"/>
        <v>OK</v>
      </c>
      <c r="Y885" s="193" t="str">
        <f t="shared" si="187"/>
        <v/>
      </c>
      <c r="Z885" s="193" t="str">
        <f t="shared" si="188"/>
        <v/>
      </c>
      <c r="AA885" s="397" t="str">
        <f t="shared" si="189"/>
        <v/>
      </c>
      <c r="AB885" s="257" t="str">
        <f t="shared" si="190"/>
        <v/>
      </c>
      <c r="AC885" s="257" t="str">
        <f t="shared" si="191"/>
        <v/>
      </c>
      <c r="AD885" s="193" t="str">
        <f t="shared" si="192"/>
        <v>CHECK DATES</v>
      </c>
      <c r="AE885" s="257" t="str">
        <f t="shared" si="193"/>
        <v/>
      </c>
      <c r="AF885" s="286">
        <v>0</v>
      </c>
      <c r="AG885" s="257">
        <f t="shared" si="194"/>
        <v>0</v>
      </c>
      <c r="AH885" s="257" t="str">
        <f t="shared" si="195"/>
        <v/>
      </c>
      <c r="AI885" s="257">
        <f t="shared" si="196"/>
        <v>0</v>
      </c>
    </row>
    <row r="886" spans="1:35" x14ac:dyDescent="0.3">
      <c r="A886" s="287">
        <v>874</v>
      </c>
      <c r="B886" s="156"/>
      <c r="C886" s="150"/>
      <c r="D886" s="152"/>
      <c r="E886" s="150"/>
      <c r="F886" s="150"/>
      <c r="G886" s="152"/>
      <c r="H886" s="154"/>
      <c r="I886" s="155"/>
      <c r="J886" s="159"/>
      <c r="K886" s="159"/>
      <c r="L886" s="337"/>
      <c r="M886" s="343" t="str">
        <f>IF(L886="","",LOOKUP(L886,'Work Programme'!$A$8:$A$207,'Work Programme'!$B$8:$B$207))</f>
        <v/>
      </c>
      <c r="N886" s="150"/>
      <c r="O886" s="151"/>
      <c r="P886" s="254" t="str">
        <f>IF(H886="","",VLOOKUP(H886,'Overview - Financial Statement'!$A$46:$B$60,2,FALSE))</f>
        <v/>
      </c>
      <c r="Q886" s="255" t="str">
        <f t="shared" si="183"/>
        <v/>
      </c>
      <c r="R886" s="153"/>
      <c r="S886" s="153"/>
      <c r="T886" s="238">
        <f t="shared" si="184"/>
        <v>0</v>
      </c>
      <c r="U886" s="193" t="s">
        <v>44</v>
      </c>
      <c r="V886" s="427"/>
      <c r="W886" s="193" t="str">
        <f t="shared" si="185"/>
        <v/>
      </c>
      <c r="X886" s="264" t="str">
        <f t="shared" si="186"/>
        <v>OK</v>
      </c>
      <c r="Y886" s="193" t="str">
        <f t="shared" si="187"/>
        <v/>
      </c>
      <c r="Z886" s="193" t="str">
        <f t="shared" si="188"/>
        <v/>
      </c>
      <c r="AA886" s="397" t="str">
        <f t="shared" si="189"/>
        <v/>
      </c>
      <c r="AB886" s="257" t="str">
        <f t="shared" si="190"/>
        <v/>
      </c>
      <c r="AC886" s="257" t="str">
        <f t="shared" si="191"/>
        <v/>
      </c>
      <c r="AD886" s="193" t="str">
        <f t="shared" si="192"/>
        <v>CHECK DATES</v>
      </c>
      <c r="AE886" s="257" t="str">
        <f t="shared" si="193"/>
        <v/>
      </c>
      <c r="AF886" s="286">
        <v>0</v>
      </c>
      <c r="AG886" s="257">
        <f t="shared" si="194"/>
        <v>0</v>
      </c>
      <c r="AH886" s="257" t="str">
        <f t="shared" si="195"/>
        <v/>
      </c>
      <c r="AI886" s="257">
        <f t="shared" si="196"/>
        <v>0</v>
      </c>
    </row>
    <row r="887" spans="1:35" x14ac:dyDescent="0.3">
      <c r="A887" s="287">
        <v>875</v>
      </c>
      <c r="B887" s="156"/>
      <c r="C887" s="150"/>
      <c r="D887" s="152"/>
      <c r="E887" s="150"/>
      <c r="F887" s="150"/>
      <c r="G887" s="152"/>
      <c r="H887" s="154"/>
      <c r="I887" s="155"/>
      <c r="J887" s="159"/>
      <c r="K887" s="159"/>
      <c r="L887" s="337"/>
      <c r="M887" s="343" t="str">
        <f>IF(L887="","",LOOKUP(L887,'Work Programme'!$A$8:$A$207,'Work Programme'!$B$8:$B$207))</f>
        <v/>
      </c>
      <c r="N887" s="150"/>
      <c r="O887" s="151"/>
      <c r="P887" s="254" t="str">
        <f>IF(H887="","",VLOOKUP(H887,'Overview - Financial Statement'!$A$46:$B$60,2,FALSE))</f>
        <v/>
      </c>
      <c r="Q887" s="255" t="str">
        <f t="shared" si="183"/>
        <v/>
      </c>
      <c r="R887" s="153"/>
      <c r="S887" s="153"/>
      <c r="T887" s="238">
        <f t="shared" si="184"/>
        <v>0</v>
      </c>
      <c r="U887" s="193" t="s">
        <v>44</v>
      </c>
      <c r="V887" s="427"/>
      <c r="W887" s="193" t="str">
        <f t="shared" si="185"/>
        <v/>
      </c>
      <c r="X887" s="264" t="str">
        <f t="shared" si="186"/>
        <v>OK</v>
      </c>
      <c r="Y887" s="193" t="str">
        <f t="shared" si="187"/>
        <v/>
      </c>
      <c r="Z887" s="193" t="str">
        <f t="shared" si="188"/>
        <v/>
      </c>
      <c r="AA887" s="397" t="str">
        <f t="shared" si="189"/>
        <v/>
      </c>
      <c r="AB887" s="257" t="str">
        <f t="shared" si="190"/>
        <v/>
      </c>
      <c r="AC887" s="257" t="str">
        <f t="shared" si="191"/>
        <v/>
      </c>
      <c r="AD887" s="193" t="str">
        <f t="shared" si="192"/>
        <v>CHECK DATES</v>
      </c>
      <c r="AE887" s="257" t="str">
        <f t="shared" si="193"/>
        <v/>
      </c>
      <c r="AF887" s="286">
        <v>0</v>
      </c>
      <c r="AG887" s="257">
        <f t="shared" si="194"/>
        <v>0</v>
      </c>
      <c r="AH887" s="257" t="str">
        <f t="shared" si="195"/>
        <v/>
      </c>
      <c r="AI887" s="257">
        <f t="shared" si="196"/>
        <v>0</v>
      </c>
    </row>
    <row r="888" spans="1:35" x14ac:dyDescent="0.3">
      <c r="A888" s="287">
        <v>876</v>
      </c>
      <c r="B888" s="156"/>
      <c r="C888" s="150"/>
      <c r="D888" s="152"/>
      <c r="E888" s="150"/>
      <c r="F888" s="150"/>
      <c r="G888" s="152"/>
      <c r="H888" s="154"/>
      <c r="I888" s="155"/>
      <c r="J888" s="159"/>
      <c r="K888" s="159"/>
      <c r="L888" s="337"/>
      <c r="M888" s="343" t="str">
        <f>IF(L888="","",LOOKUP(L888,'Work Programme'!$A$8:$A$207,'Work Programme'!$B$8:$B$207))</f>
        <v/>
      </c>
      <c r="N888" s="150"/>
      <c r="O888" s="151"/>
      <c r="P888" s="254" t="str">
        <f>IF(H888="","",VLOOKUP(H888,'Overview - Financial Statement'!$A$46:$B$60,2,FALSE))</f>
        <v/>
      </c>
      <c r="Q888" s="255" t="str">
        <f t="shared" si="183"/>
        <v/>
      </c>
      <c r="R888" s="153"/>
      <c r="S888" s="153"/>
      <c r="T888" s="238">
        <f t="shared" si="184"/>
        <v>0</v>
      </c>
      <c r="U888" s="193" t="s">
        <v>44</v>
      </c>
      <c r="V888" s="427"/>
      <c r="W888" s="193" t="str">
        <f t="shared" si="185"/>
        <v/>
      </c>
      <c r="X888" s="264" t="str">
        <f t="shared" si="186"/>
        <v>OK</v>
      </c>
      <c r="Y888" s="193" t="str">
        <f t="shared" si="187"/>
        <v/>
      </c>
      <c r="Z888" s="193" t="str">
        <f t="shared" si="188"/>
        <v/>
      </c>
      <c r="AA888" s="397" t="str">
        <f t="shared" si="189"/>
        <v/>
      </c>
      <c r="AB888" s="257" t="str">
        <f t="shared" si="190"/>
        <v/>
      </c>
      <c r="AC888" s="257" t="str">
        <f t="shared" si="191"/>
        <v/>
      </c>
      <c r="AD888" s="193" t="str">
        <f t="shared" si="192"/>
        <v>CHECK DATES</v>
      </c>
      <c r="AE888" s="257" t="str">
        <f t="shared" si="193"/>
        <v/>
      </c>
      <c r="AF888" s="286">
        <v>0</v>
      </c>
      <c r="AG888" s="257">
        <f t="shared" si="194"/>
        <v>0</v>
      </c>
      <c r="AH888" s="257" t="str">
        <f t="shared" si="195"/>
        <v/>
      </c>
      <c r="AI888" s="257">
        <f t="shared" si="196"/>
        <v>0</v>
      </c>
    </row>
    <row r="889" spans="1:35" x14ac:dyDescent="0.3">
      <c r="A889" s="287">
        <v>877</v>
      </c>
      <c r="B889" s="156"/>
      <c r="C889" s="150"/>
      <c r="D889" s="152"/>
      <c r="E889" s="150"/>
      <c r="F889" s="150"/>
      <c r="G889" s="152"/>
      <c r="H889" s="154"/>
      <c r="I889" s="155"/>
      <c r="J889" s="159"/>
      <c r="K889" s="159"/>
      <c r="L889" s="337"/>
      <c r="M889" s="343" t="str">
        <f>IF(L889="","",LOOKUP(L889,'Work Programme'!$A$8:$A$207,'Work Programme'!$B$8:$B$207))</f>
        <v/>
      </c>
      <c r="N889" s="150"/>
      <c r="O889" s="151"/>
      <c r="P889" s="254" t="str">
        <f>IF(H889="","",VLOOKUP(H889,'Overview - Financial Statement'!$A$46:$B$60,2,FALSE))</f>
        <v/>
      </c>
      <c r="Q889" s="255" t="str">
        <f t="shared" si="183"/>
        <v/>
      </c>
      <c r="R889" s="153"/>
      <c r="S889" s="153"/>
      <c r="T889" s="238">
        <f t="shared" si="184"/>
        <v>0</v>
      </c>
      <c r="U889" s="193" t="s">
        <v>44</v>
      </c>
      <c r="V889" s="427"/>
      <c r="W889" s="193" t="str">
        <f t="shared" si="185"/>
        <v/>
      </c>
      <c r="X889" s="264" t="str">
        <f t="shared" si="186"/>
        <v>OK</v>
      </c>
      <c r="Y889" s="193" t="str">
        <f t="shared" si="187"/>
        <v/>
      </c>
      <c r="Z889" s="193" t="str">
        <f t="shared" si="188"/>
        <v/>
      </c>
      <c r="AA889" s="397" t="str">
        <f t="shared" si="189"/>
        <v/>
      </c>
      <c r="AB889" s="257" t="str">
        <f t="shared" si="190"/>
        <v/>
      </c>
      <c r="AC889" s="257" t="str">
        <f t="shared" si="191"/>
        <v/>
      </c>
      <c r="AD889" s="193" t="str">
        <f t="shared" si="192"/>
        <v>CHECK DATES</v>
      </c>
      <c r="AE889" s="257" t="str">
        <f t="shared" si="193"/>
        <v/>
      </c>
      <c r="AF889" s="286">
        <v>0</v>
      </c>
      <c r="AG889" s="257">
        <f t="shared" si="194"/>
        <v>0</v>
      </c>
      <c r="AH889" s="257" t="str">
        <f t="shared" si="195"/>
        <v/>
      </c>
      <c r="AI889" s="257">
        <f t="shared" si="196"/>
        <v>0</v>
      </c>
    </row>
    <row r="890" spans="1:35" x14ac:dyDescent="0.3">
      <c r="A890" s="287">
        <v>878</v>
      </c>
      <c r="B890" s="156"/>
      <c r="C890" s="150"/>
      <c r="D890" s="152"/>
      <c r="E890" s="150"/>
      <c r="F890" s="150"/>
      <c r="G890" s="152"/>
      <c r="H890" s="154"/>
      <c r="I890" s="155"/>
      <c r="J890" s="159"/>
      <c r="K890" s="159"/>
      <c r="L890" s="337"/>
      <c r="M890" s="343" t="str">
        <f>IF(L890="","",LOOKUP(L890,'Work Programme'!$A$8:$A$207,'Work Programme'!$B$8:$B$207))</f>
        <v/>
      </c>
      <c r="N890" s="150"/>
      <c r="O890" s="151"/>
      <c r="P890" s="254" t="str">
        <f>IF(H890="","",VLOOKUP(H890,'Overview - Financial Statement'!$A$46:$B$60,2,FALSE))</f>
        <v/>
      </c>
      <c r="Q890" s="255" t="str">
        <f t="shared" si="183"/>
        <v/>
      </c>
      <c r="R890" s="153"/>
      <c r="S890" s="153"/>
      <c r="T890" s="238">
        <f t="shared" si="184"/>
        <v>0</v>
      </c>
      <c r="U890" s="193" t="s">
        <v>44</v>
      </c>
      <c r="V890" s="427"/>
      <c r="W890" s="193" t="str">
        <f t="shared" si="185"/>
        <v/>
      </c>
      <c r="X890" s="264" t="str">
        <f t="shared" si="186"/>
        <v>OK</v>
      </c>
      <c r="Y890" s="193" t="str">
        <f t="shared" si="187"/>
        <v/>
      </c>
      <c r="Z890" s="193" t="str">
        <f t="shared" si="188"/>
        <v/>
      </c>
      <c r="AA890" s="397" t="str">
        <f t="shared" si="189"/>
        <v/>
      </c>
      <c r="AB890" s="257" t="str">
        <f t="shared" si="190"/>
        <v/>
      </c>
      <c r="AC890" s="257" t="str">
        <f t="shared" si="191"/>
        <v/>
      </c>
      <c r="AD890" s="193" t="str">
        <f t="shared" si="192"/>
        <v>CHECK DATES</v>
      </c>
      <c r="AE890" s="257" t="str">
        <f t="shared" si="193"/>
        <v/>
      </c>
      <c r="AF890" s="286">
        <v>0</v>
      </c>
      <c r="AG890" s="257">
        <f t="shared" si="194"/>
        <v>0</v>
      </c>
      <c r="AH890" s="257" t="str">
        <f t="shared" si="195"/>
        <v/>
      </c>
      <c r="AI890" s="257">
        <f t="shared" si="196"/>
        <v>0</v>
      </c>
    </row>
    <row r="891" spans="1:35" x14ac:dyDescent="0.3">
      <c r="A891" s="287">
        <v>879</v>
      </c>
      <c r="B891" s="156"/>
      <c r="C891" s="150"/>
      <c r="D891" s="152"/>
      <c r="E891" s="150"/>
      <c r="F891" s="150"/>
      <c r="G891" s="152"/>
      <c r="H891" s="154"/>
      <c r="I891" s="155"/>
      <c r="J891" s="159"/>
      <c r="K891" s="159"/>
      <c r="L891" s="337"/>
      <c r="M891" s="343" t="str">
        <f>IF(L891="","",LOOKUP(L891,'Work Programme'!$A$8:$A$207,'Work Programme'!$B$8:$B$207))</f>
        <v/>
      </c>
      <c r="N891" s="150"/>
      <c r="O891" s="151"/>
      <c r="P891" s="254" t="str">
        <f>IF(H891="","",VLOOKUP(H891,'Overview - Financial Statement'!$A$46:$B$60,2,FALSE))</f>
        <v/>
      </c>
      <c r="Q891" s="255" t="str">
        <f t="shared" si="183"/>
        <v/>
      </c>
      <c r="R891" s="153"/>
      <c r="S891" s="153"/>
      <c r="T891" s="238">
        <f t="shared" si="184"/>
        <v>0</v>
      </c>
      <c r="U891" s="193" t="s">
        <v>44</v>
      </c>
      <c r="V891" s="427"/>
      <c r="W891" s="193" t="str">
        <f t="shared" si="185"/>
        <v/>
      </c>
      <c r="X891" s="264" t="str">
        <f t="shared" si="186"/>
        <v>OK</v>
      </c>
      <c r="Y891" s="193" t="str">
        <f t="shared" si="187"/>
        <v/>
      </c>
      <c r="Z891" s="193" t="str">
        <f t="shared" si="188"/>
        <v/>
      </c>
      <c r="AA891" s="397" t="str">
        <f t="shared" si="189"/>
        <v/>
      </c>
      <c r="AB891" s="257" t="str">
        <f t="shared" si="190"/>
        <v/>
      </c>
      <c r="AC891" s="257" t="str">
        <f t="shared" si="191"/>
        <v/>
      </c>
      <c r="AD891" s="193" t="str">
        <f t="shared" si="192"/>
        <v>CHECK DATES</v>
      </c>
      <c r="AE891" s="257" t="str">
        <f t="shared" si="193"/>
        <v/>
      </c>
      <c r="AF891" s="286">
        <v>0</v>
      </c>
      <c r="AG891" s="257">
        <f t="shared" si="194"/>
        <v>0</v>
      </c>
      <c r="AH891" s="257" t="str">
        <f t="shared" si="195"/>
        <v/>
      </c>
      <c r="AI891" s="257">
        <f t="shared" si="196"/>
        <v>0</v>
      </c>
    </row>
    <row r="892" spans="1:35" x14ac:dyDescent="0.3">
      <c r="A892" s="287">
        <v>880</v>
      </c>
      <c r="B892" s="156"/>
      <c r="C892" s="150"/>
      <c r="D892" s="152"/>
      <c r="E892" s="150"/>
      <c r="F892" s="150"/>
      <c r="G892" s="152"/>
      <c r="H892" s="154"/>
      <c r="I892" s="155"/>
      <c r="J892" s="159"/>
      <c r="K892" s="159"/>
      <c r="L892" s="337"/>
      <c r="M892" s="343" t="str">
        <f>IF(L892="","",LOOKUP(L892,'Work Programme'!$A$8:$A$207,'Work Programme'!$B$8:$B$207))</f>
        <v/>
      </c>
      <c r="N892" s="150"/>
      <c r="O892" s="151"/>
      <c r="P892" s="254" t="str">
        <f>IF(H892="","",VLOOKUP(H892,'Overview - Financial Statement'!$A$46:$B$60,2,FALSE))</f>
        <v/>
      </c>
      <c r="Q892" s="255" t="str">
        <f t="shared" si="183"/>
        <v/>
      </c>
      <c r="R892" s="153"/>
      <c r="S892" s="153"/>
      <c r="T892" s="238">
        <f t="shared" si="184"/>
        <v>0</v>
      </c>
      <c r="U892" s="193" t="s">
        <v>44</v>
      </c>
      <c r="V892" s="427"/>
      <c r="W892" s="193" t="str">
        <f t="shared" si="185"/>
        <v/>
      </c>
      <c r="X892" s="264" t="str">
        <f t="shared" si="186"/>
        <v>OK</v>
      </c>
      <c r="Y892" s="193" t="str">
        <f t="shared" si="187"/>
        <v/>
      </c>
      <c r="Z892" s="193" t="str">
        <f t="shared" si="188"/>
        <v/>
      </c>
      <c r="AA892" s="397" t="str">
        <f t="shared" si="189"/>
        <v/>
      </c>
      <c r="AB892" s="257" t="str">
        <f t="shared" si="190"/>
        <v/>
      </c>
      <c r="AC892" s="257" t="str">
        <f t="shared" si="191"/>
        <v/>
      </c>
      <c r="AD892" s="193" t="str">
        <f t="shared" si="192"/>
        <v>CHECK DATES</v>
      </c>
      <c r="AE892" s="257" t="str">
        <f t="shared" si="193"/>
        <v/>
      </c>
      <c r="AF892" s="286">
        <v>0</v>
      </c>
      <c r="AG892" s="257">
        <f t="shared" si="194"/>
        <v>0</v>
      </c>
      <c r="AH892" s="257" t="str">
        <f t="shared" si="195"/>
        <v/>
      </c>
      <c r="AI892" s="257">
        <f t="shared" si="196"/>
        <v>0</v>
      </c>
    </row>
    <row r="893" spans="1:35" x14ac:dyDescent="0.3">
      <c r="A893" s="287">
        <v>881</v>
      </c>
      <c r="B893" s="156"/>
      <c r="C893" s="150"/>
      <c r="D893" s="152"/>
      <c r="E893" s="150"/>
      <c r="F893" s="150"/>
      <c r="G893" s="152"/>
      <c r="H893" s="154"/>
      <c r="I893" s="155"/>
      <c r="J893" s="159"/>
      <c r="K893" s="159"/>
      <c r="L893" s="337"/>
      <c r="M893" s="343" t="str">
        <f>IF(L893="","",LOOKUP(L893,'Work Programme'!$A$8:$A$207,'Work Programme'!$B$8:$B$207))</f>
        <v/>
      </c>
      <c r="N893" s="150"/>
      <c r="O893" s="151"/>
      <c r="P893" s="254" t="str">
        <f>IF(H893="","",VLOOKUP(H893,'Overview - Financial Statement'!$A$46:$B$60,2,FALSE))</f>
        <v/>
      </c>
      <c r="Q893" s="255" t="str">
        <f t="shared" si="183"/>
        <v/>
      </c>
      <c r="R893" s="153"/>
      <c r="S893" s="153"/>
      <c r="T893" s="238">
        <f t="shared" si="184"/>
        <v>0</v>
      </c>
      <c r="U893" s="193" t="s">
        <v>44</v>
      </c>
      <c r="V893" s="427"/>
      <c r="W893" s="193" t="str">
        <f t="shared" si="185"/>
        <v/>
      </c>
      <c r="X893" s="264" t="str">
        <f t="shared" si="186"/>
        <v>OK</v>
      </c>
      <c r="Y893" s="193" t="str">
        <f t="shared" si="187"/>
        <v/>
      </c>
      <c r="Z893" s="193" t="str">
        <f t="shared" si="188"/>
        <v/>
      </c>
      <c r="AA893" s="397" t="str">
        <f t="shared" si="189"/>
        <v/>
      </c>
      <c r="AB893" s="257" t="str">
        <f t="shared" si="190"/>
        <v/>
      </c>
      <c r="AC893" s="257" t="str">
        <f t="shared" si="191"/>
        <v/>
      </c>
      <c r="AD893" s="193" t="str">
        <f t="shared" si="192"/>
        <v>CHECK DATES</v>
      </c>
      <c r="AE893" s="257" t="str">
        <f t="shared" si="193"/>
        <v/>
      </c>
      <c r="AF893" s="286">
        <v>0</v>
      </c>
      <c r="AG893" s="257">
        <f t="shared" si="194"/>
        <v>0</v>
      </c>
      <c r="AH893" s="257" t="str">
        <f t="shared" si="195"/>
        <v/>
      </c>
      <c r="AI893" s="257">
        <f t="shared" si="196"/>
        <v>0</v>
      </c>
    </row>
    <row r="894" spans="1:35" x14ac:dyDescent="0.3">
      <c r="A894" s="287">
        <v>882</v>
      </c>
      <c r="B894" s="156"/>
      <c r="C894" s="150"/>
      <c r="D894" s="152"/>
      <c r="E894" s="150"/>
      <c r="F894" s="150"/>
      <c r="G894" s="152"/>
      <c r="H894" s="154"/>
      <c r="I894" s="155"/>
      <c r="J894" s="159"/>
      <c r="K894" s="159"/>
      <c r="L894" s="337"/>
      <c r="M894" s="343" t="str">
        <f>IF(L894="","",LOOKUP(L894,'Work Programme'!$A$8:$A$207,'Work Programme'!$B$8:$B$207))</f>
        <v/>
      </c>
      <c r="N894" s="150"/>
      <c r="O894" s="151"/>
      <c r="P894" s="254" t="str">
        <f>IF(H894="","",VLOOKUP(H894,'Overview - Financial Statement'!$A$46:$B$60,2,FALSE))</f>
        <v/>
      </c>
      <c r="Q894" s="255" t="str">
        <f t="shared" si="183"/>
        <v/>
      </c>
      <c r="R894" s="153"/>
      <c r="S894" s="153"/>
      <c r="T894" s="238">
        <f t="shared" si="184"/>
        <v>0</v>
      </c>
      <c r="U894" s="193" t="s">
        <v>44</v>
      </c>
      <c r="V894" s="427"/>
      <c r="W894" s="193" t="str">
        <f t="shared" si="185"/>
        <v/>
      </c>
      <c r="X894" s="264" t="str">
        <f t="shared" si="186"/>
        <v>OK</v>
      </c>
      <c r="Y894" s="193" t="str">
        <f t="shared" si="187"/>
        <v/>
      </c>
      <c r="Z894" s="193" t="str">
        <f t="shared" si="188"/>
        <v/>
      </c>
      <c r="AA894" s="397" t="str">
        <f t="shared" si="189"/>
        <v/>
      </c>
      <c r="AB894" s="257" t="str">
        <f t="shared" si="190"/>
        <v/>
      </c>
      <c r="AC894" s="257" t="str">
        <f t="shared" si="191"/>
        <v/>
      </c>
      <c r="AD894" s="193" t="str">
        <f t="shared" si="192"/>
        <v>CHECK DATES</v>
      </c>
      <c r="AE894" s="257" t="str">
        <f t="shared" si="193"/>
        <v/>
      </c>
      <c r="AF894" s="286">
        <v>0</v>
      </c>
      <c r="AG894" s="257">
        <f t="shared" si="194"/>
        <v>0</v>
      </c>
      <c r="AH894" s="257" t="str">
        <f t="shared" si="195"/>
        <v/>
      </c>
      <c r="AI894" s="257">
        <f t="shared" si="196"/>
        <v>0</v>
      </c>
    </row>
    <row r="895" spans="1:35" x14ac:dyDescent="0.3">
      <c r="A895" s="287">
        <v>883</v>
      </c>
      <c r="B895" s="156"/>
      <c r="C895" s="150"/>
      <c r="D895" s="152"/>
      <c r="E895" s="150"/>
      <c r="F895" s="150"/>
      <c r="G895" s="152"/>
      <c r="H895" s="154"/>
      <c r="I895" s="155"/>
      <c r="J895" s="159"/>
      <c r="K895" s="159"/>
      <c r="L895" s="337"/>
      <c r="M895" s="343" t="str">
        <f>IF(L895="","",LOOKUP(L895,'Work Programme'!$A$8:$A$207,'Work Programme'!$B$8:$B$207))</f>
        <v/>
      </c>
      <c r="N895" s="150"/>
      <c r="O895" s="151"/>
      <c r="P895" s="254" t="str">
        <f>IF(H895="","",VLOOKUP(H895,'Overview - Financial Statement'!$A$46:$B$60,2,FALSE))</f>
        <v/>
      </c>
      <c r="Q895" s="255" t="str">
        <f t="shared" si="183"/>
        <v/>
      </c>
      <c r="R895" s="153"/>
      <c r="S895" s="153"/>
      <c r="T895" s="238">
        <f t="shared" si="184"/>
        <v>0</v>
      </c>
      <c r="U895" s="193" t="s">
        <v>44</v>
      </c>
      <c r="V895" s="427"/>
      <c r="W895" s="193" t="str">
        <f t="shared" si="185"/>
        <v/>
      </c>
      <c r="X895" s="264" t="str">
        <f t="shared" si="186"/>
        <v>OK</v>
      </c>
      <c r="Y895" s="193" t="str">
        <f t="shared" si="187"/>
        <v/>
      </c>
      <c r="Z895" s="193" t="str">
        <f t="shared" si="188"/>
        <v/>
      </c>
      <c r="AA895" s="397" t="str">
        <f t="shared" si="189"/>
        <v/>
      </c>
      <c r="AB895" s="257" t="str">
        <f t="shared" si="190"/>
        <v/>
      </c>
      <c r="AC895" s="257" t="str">
        <f t="shared" si="191"/>
        <v/>
      </c>
      <c r="AD895" s="193" t="str">
        <f t="shared" si="192"/>
        <v>CHECK DATES</v>
      </c>
      <c r="AE895" s="257" t="str">
        <f t="shared" si="193"/>
        <v/>
      </c>
      <c r="AF895" s="286">
        <v>0</v>
      </c>
      <c r="AG895" s="257">
        <f t="shared" si="194"/>
        <v>0</v>
      </c>
      <c r="AH895" s="257" t="str">
        <f t="shared" si="195"/>
        <v/>
      </c>
      <c r="AI895" s="257">
        <f t="shared" si="196"/>
        <v>0</v>
      </c>
    </row>
    <row r="896" spans="1:35" x14ac:dyDescent="0.3">
      <c r="A896" s="287">
        <v>884</v>
      </c>
      <c r="B896" s="156"/>
      <c r="C896" s="150"/>
      <c r="D896" s="152"/>
      <c r="E896" s="150"/>
      <c r="F896" s="150"/>
      <c r="G896" s="152"/>
      <c r="H896" s="154"/>
      <c r="I896" s="155"/>
      <c r="J896" s="159"/>
      <c r="K896" s="159"/>
      <c r="L896" s="337"/>
      <c r="M896" s="343" t="str">
        <f>IF(L896="","",LOOKUP(L896,'Work Programme'!$A$8:$A$207,'Work Programme'!$B$8:$B$207))</f>
        <v/>
      </c>
      <c r="N896" s="150"/>
      <c r="O896" s="151"/>
      <c r="P896" s="254" t="str">
        <f>IF(H896="","",VLOOKUP(H896,'Overview - Financial Statement'!$A$46:$B$60,2,FALSE))</f>
        <v/>
      </c>
      <c r="Q896" s="255" t="str">
        <f t="shared" si="183"/>
        <v/>
      </c>
      <c r="R896" s="153"/>
      <c r="S896" s="153"/>
      <c r="T896" s="238">
        <f t="shared" si="184"/>
        <v>0</v>
      </c>
      <c r="U896" s="193" t="s">
        <v>44</v>
      </c>
      <c r="V896" s="427"/>
      <c r="W896" s="193" t="str">
        <f t="shared" si="185"/>
        <v/>
      </c>
      <c r="X896" s="264" t="str">
        <f t="shared" si="186"/>
        <v>OK</v>
      </c>
      <c r="Y896" s="193" t="str">
        <f t="shared" si="187"/>
        <v/>
      </c>
      <c r="Z896" s="193" t="str">
        <f t="shared" si="188"/>
        <v/>
      </c>
      <c r="AA896" s="397" t="str">
        <f t="shared" si="189"/>
        <v/>
      </c>
      <c r="AB896" s="257" t="str">
        <f t="shared" si="190"/>
        <v/>
      </c>
      <c r="AC896" s="257" t="str">
        <f t="shared" si="191"/>
        <v/>
      </c>
      <c r="AD896" s="193" t="str">
        <f t="shared" si="192"/>
        <v>CHECK DATES</v>
      </c>
      <c r="AE896" s="257" t="str">
        <f t="shared" si="193"/>
        <v/>
      </c>
      <c r="AF896" s="286">
        <v>0</v>
      </c>
      <c r="AG896" s="257">
        <f t="shared" si="194"/>
        <v>0</v>
      </c>
      <c r="AH896" s="257" t="str">
        <f t="shared" si="195"/>
        <v/>
      </c>
      <c r="AI896" s="257">
        <f t="shared" si="196"/>
        <v>0</v>
      </c>
    </row>
    <row r="897" spans="1:35" x14ac:dyDescent="0.3">
      <c r="A897" s="287">
        <v>885</v>
      </c>
      <c r="B897" s="156"/>
      <c r="C897" s="150"/>
      <c r="D897" s="152"/>
      <c r="E897" s="150"/>
      <c r="F897" s="150"/>
      <c r="G897" s="152"/>
      <c r="H897" s="154"/>
      <c r="I897" s="155"/>
      <c r="J897" s="159"/>
      <c r="K897" s="159"/>
      <c r="L897" s="337"/>
      <c r="M897" s="343" t="str">
        <f>IF(L897="","",LOOKUP(L897,'Work Programme'!$A$8:$A$207,'Work Programme'!$B$8:$B$207))</f>
        <v/>
      </c>
      <c r="N897" s="150"/>
      <c r="O897" s="151"/>
      <c r="P897" s="254" t="str">
        <f>IF(H897="","",VLOOKUP(H897,'Overview - Financial Statement'!$A$46:$B$60,2,FALSE))</f>
        <v/>
      </c>
      <c r="Q897" s="255" t="str">
        <f t="shared" si="183"/>
        <v/>
      </c>
      <c r="R897" s="153"/>
      <c r="S897" s="153"/>
      <c r="T897" s="238">
        <f t="shared" si="184"/>
        <v>0</v>
      </c>
      <c r="U897" s="193" t="s">
        <v>44</v>
      </c>
      <c r="V897" s="427"/>
      <c r="W897" s="193" t="str">
        <f t="shared" si="185"/>
        <v/>
      </c>
      <c r="X897" s="264" t="str">
        <f t="shared" si="186"/>
        <v>OK</v>
      </c>
      <c r="Y897" s="193" t="str">
        <f t="shared" si="187"/>
        <v/>
      </c>
      <c r="Z897" s="193" t="str">
        <f t="shared" si="188"/>
        <v/>
      </c>
      <c r="AA897" s="397" t="str">
        <f t="shared" si="189"/>
        <v/>
      </c>
      <c r="AB897" s="257" t="str">
        <f t="shared" si="190"/>
        <v/>
      </c>
      <c r="AC897" s="257" t="str">
        <f t="shared" si="191"/>
        <v/>
      </c>
      <c r="AD897" s="193" t="str">
        <f t="shared" si="192"/>
        <v>CHECK DATES</v>
      </c>
      <c r="AE897" s="257" t="str">
        <f t="shared" si="193"/>
        <v/>
      </c>
      <c r="AF897" s="286">
        <v>0</v>
      </c>
      <c r="AG897" s="257">
        <f t="shared" si="194"/>
        <v>0</v>
      </c>
      <c r="AH897" s="257" t="str">
        <f t="shared" si="195"/>
        <v/>
      </c>
      <c r="AI897" s="257">
        <f t="shared" si="196"/>
        <v>0</v>
      </c>
    </row>
    <row r="898" spans="1:35" x14ac:dyDescent="0.3">
      <c r="A898" s="287">
        <v>886</v>
      </c>
      <c r="B898" s="156"/>
      <c r="C898" s="150"/>
      <c r="D898" s="152"/>
      <c r="E898" s="150"/>
      <c r="F898" s="150"/>
      <c r="G898" s="152"/>
      <c r="H898" s="154"/>
      <c r="I898" s="155"/>
      <c r="J898" s="159"/>
      <c r="K898" s="159"/>
      <c r="L898" s="337"/>
      <c r="M898" s="343" t="str">
        <f>IF(L898="","",LOOKUP(L898,'Work Programme'!$A$8:$A$207,'Work Programme'!$B$8:$B$207))</f>
        <v/>
      </c>
      <c r="N898" s="150"/>
      <c r="O898" s="151"/>
      <c r="P898" s="254" t="str">
        <f>IF(H898="","",VLOOKUP(H898,'Overview - Financial Statement'!$A$46:$B$60,2,FALSE))</f>
        <v/>
      </c>
      <c r="Q898" s="255" t="str">
        <f t="shared" si="183"/>
        <v/>
      </c>
      <c r="R898" s="153"/>
      <c r="S898" s="153"/>
      <c r="T898" s="238">
        <f t="shared" si="184"/>
        <v>0</v>
      </c>
      <c r="U898" s="193" t="s">
        <v>44</v>
      </c>
      <c r="V898" s="427"/>
      <c r="W898" s="193" t="str">
        <f t="shared" si="185"/>
        <v/>
      </c>
      <c r="X898" s="264" t="str">
        <f t="shared" si="186"/>
        <v>OK</v>
      </c>
      <c r="Y898" s="193" t="str">
        <f t="shared" si="187"/>
        <v/>
      </c>
      <c r="Z898" s="193" t="str">
        <f t="shared" si="188"/>
        <v/>
      </c>
      <c r="AA898" s="397" t="str">
        <f t="shared" si="189"/>
        <v/>
      </c>
      <c r="AB898" s="257" t="str">
        <f t="shared" si="190"/>
        <v/>
      </c>
      <c r="AC898" s="257" t="str">
        <f t="shared" si="191"/>
        <v/>
      </c>
      <c r="AD898" s="193" t="str">
        <f t="shared" si="192"/>
        <v>CHECK DATES</v>
      </c>
      <c r="AE898" s="257" t="str">
        <f t="shared" si="193"/>
        <v/>
      </c>
      <c r="AF898" s="286">
        <v>0</v>
      </c>
      <c r="AG898" s="257">
        <f t="shared" si="194"/>
        <v>0</v>
      </c>
      <c r="AH898" s="257" t="str">
        <f t="shared" si="195"/>
        <v/>
      </c>
      <c r="AI898" s="257">
        <f t="shared" si="196"/>
        <v>0</v>
      </c>
    </row>
    <row r="899" spans="1:35" x14ac:dyDescent="0.3">
      <c r="A899" s="287">
        <v>887</v>
      </c>
      <c r="B899" s="156"/>
      <c r="C899" s="150"/>
      <c r="D899" s="152"/>
      <c r="E899" s="150"/>
      <c r="F899" s="150"/>
      <c r="G899" s="152"/>
      <c r="H899" s="154"/>
      <c r="I899" s="155"/>
      <c r="J899" s="159"/>
      <c r="K899" s="159"/>
      <c r="L899" s="337"/>
      <c r="M899" s="343" t="str">
        <f>IF(L899="","",LOOKUP(L899,'Work Programme'!$A$8:$A$207,'Work Programme'!$B$8:$B$207))</f>
        <v/>
      </c>
      <c r="N899" s="150"/>
      <c r="O899" s="151"/>
      <c r="P899" s="254" t="str">
        <f>IF(H899="","",VLOOKUP(H899,'Overview - Financial Statement'!$A$46:$B$60,2,FALSE))</f>
        <v/>
      </c>
      <c r="Q899" s="255" t="str">
        <f t="shared" si="183"/>
        <v/>
      </c>
      <c r="R899" s="153"/>
      <c r="S899" s="153"/>
      <c r="T899" s="238">
        <f t="shared" si="184"/>
        <v>0</v>
      </c>
      <c r="U899" s="193" t="s">
        <v>44</v>
      </c>
      <c r="V899" s="427"/>
      <c r="W899" s="193" t="str">
        <f t="shared" si="185"/>
        <v/>
      </c>
      <c r="X899" s="264" t="str">
        <f t="shared" si="186"/>
        <v>OK</v>
      </c>
      <c r="Y899" s="193" t="str">
        <f t="shared" si="187"/>
        <v/>
      </c>
      <c r="Z899" s="193" t="str">
        <f t="shared" si="188"/>
        <v/>
      </c>
      <c r="AA899" s="397" t="str">
        <f t="shared" si="189"/>
        <v/>
      </c>
      <c r="AB899" s="257" t="str">
        <f t="shared" si="190"/>
        <v/>
      </c>
      <c r="AC899" s="257" t="str">
        <f t="shared" si="191"/>
        <v/>
      </c>
      <c r="AD899" s="193" t="str">
        <f t="shared" si="192"/>
        <v>CHECK DATES</v>
      </c>
      <c r="AE899" s="257" t="str">
        <f t="shared" si="193"/>
        <v/>
      </c>
      <c r="AF899" s="286">
        <v>0</v>
      </c>
      <c r="AG899" s="257">
        <f t="shared" si="194"/>
        <v>0</v>
      </c>
      <c r="AH899" s="257" t="str">
        <f t="shared" si="195"/>
        <v/>
      </c>
      <c r="AI899" s="257">
        <f t="shared" si="196"/>
        <v>0</v>
      </c>
    </row>
    <row r="900" spans="1:35" x14ac:dyDescent="0.3">
      <c r="A900" s="287">
        <v>888</v>
      </c>
      <c r="B900" s="156"/>
      <c r="C900" s="150"/>
      <c r="D900" s="152"/>
      <c r="E900" s="150"/>
      <c r="F900" s="150"/>
      <c r="G900" s="152"/>
      <c r="H900" s="154"/>
      <c r="I900" s="155"/>
      <c r="J900" s="159"/>
      <c r="K900" s="159"/>
      <c r="L900" s="337"/>
      <c r="M900" s="343" t="str">
        <f>IF(L900="","",LOOKUP(L900,'Work Programme'!$A$8:$A$207,'Work Programme'!$B$8:$B$207))</f>
        <v/>
      </c>
      <c r="N900" s="150"/>
      <c r="O900" s="151"/>
      <c r="P900" s="254" t="str">
        <f>IF(H900="","",VLOOKUP(H900,'Overview - Financial Statement'!$A$46:$B$60,2,FALSE))</f>
        <v/>
      </c>
      <c r="Q900" s="255" t="str">
        <f t="shared" si="183"/>
        <v/>
      </c>
      <c r="R900" s="153"/>
      <c r="S900" s="153"/>
      <c r="T900" s="238">
        <f t="shared" si="184"/>
        <v>0</v>
      </c>
      <c r="U900" s="193" t="s">
        <v>44</v>
      </c>
      <c r="V900" s="427"/>
      <c r="W900" s="193" t="str">
        <f t="shared" si="185"/>
        <v/>
      </c>
      <c r="X900" s="264" t="str">
        <f t="shared" si="186"/>
        <v>OK</v>
      </c>
      <c r="Y900" s="193" t="str">
        <f t="shared" si="187"/>
        <v/>
      </c>
      <c r="Z900" s="193" t="str">
        <f t="shared" si="188"/>
        <v/>
      </c>
      <c r="AA900" s="397" t="str">
        <f t="shared" si="189"/>
        <v/>
      </c>
      <c r="AB900" s="257" t="str">
        <f t="shared" si="190"/>
        <v/>
      </c>
      <c r="AC900" s="257" t="str">
        <f t="shared" si="191"/>
        <v/>
      </c>
      <c r="AD900" s="193" t="str">
        <f t="shared" si="192"/>
        <v>CHECK DATES</v>
      </c>
      <c r="AE900" s="257" t="str">
        <f t="shared" si="193"/>
        <v/>
      </c>
      <c r="AF900" s="286">
        <v>0</v>
      </c>
      <c r="AG900" s="257">
        <f t="shared" si="194"/>
        <v>0</v>
      </c>
      <c r="AH900" s="257" t="str">
        <f t="shared" si="195"/>
        <v/>
      </c>
      <c r="AI900" s="257">
        <f t="shared" si="196"/>
        <v>0</v>
      </c>
    </row>
    <row r="901" spans="1:35" x14ac:dyDescent="0.3">
      <c r="A901" s="287">
        <v>889</v>
      </c>
      <c r="B901" s="156"/>
      <c r="C901" s="150"/>
      <c r="D901" s="152"/>
      <c r="E901" s="150"/>
      <c r="F901" s="150"/>
      <c r="G901" s="152"/>
      <c r="H901" s="154"/>
      <c r="I901" s="155"/>
      <c r="J901" s="159"/>
      <c r="K901" s="159"/>
      <c r="L901" s="337"/>
      <c r="M901" s="343" t="str">
        <f>IF(L901="","",LOOKUP(L901,'Work Programme'!$A$8:$A$207,'Work Programme'!$B$8:$B$207))</f>
        <v/>
      </c>
      <c r="N901" s="150"/>
      <c r="O901" s="151"/>
      <c r="P901" s="254" t="str">
        <f>IF(H901="","",VLOOKUP(H901,'Overview - Financial Statement'!$A$46:$B$60,2,FALSE))</f>
        <v/>
      </c>
      <c r="Q901" s="255" t="str">
        <f t="shared" si="183"/>
        <v/>
      </c>
      <c r="R901" s="153"/>
      <c r="S901" s="153"/>
      <c r="T901" s="238">
        <f t="shared" si="184"/>
        <v>0</v>
      </c>
      <c r="U901" s="193" t="s">
        <v>44</v>
      </c>
      <c r="V901" s="427"/>
      <c r="W901" s="193" t="str">
        <f t="shared" si="185"/>
        <v/>
      </c>
      <c r="X901" s="264" t="str">
        <f t="shared" si="186"/>
        <v>OK</v>
      </c>
      <c r="Y901" s="193" t="str">
        <f t="shared" si="187"/>
        <v/>
      </c>
      <c r="Z901" s="193" t="str">
        <f t="shared" si="188"/>
        <v/>
      </c>
      <c r="AA901" s="397" t="str">
        <f t="shared" si="189"/>
        <v/>
      </c>
      <c r="AB901" s="257" t="str">
        <f t="shared" si="190"/>
        <v/>
      </c>
      <c r="AC901" s="257" t="str">
        <f t="shared" si="191"/>
        <v/>
      </c>
      <c r="AD901" s="193" t="str">
        <f t="shared" si="192"/>
        <v>CHECK DATES</v>
      </c>
      <c r="AE901" s="257" t="str">
        <f t="shared" si="193"/>
        <v/>
      </c>
      <c r="AF901" s="286">
        <v>0</v>
      </c>
      <c r="AG901" s="257">
        <f t="shared" si="194"/>
        <v>0</v>
      </c>
      <c r="AH901" s="257" t="str">
        <f t="shared" si="195"/>
        <v/>
      </c>
      <c r="AI901" s="257">
        <f t="shared" si="196"/>
        <v>0</v>
      </c>
    </row>
    <row r="902" spans="1:35" x14ac:dyDescent="0.3">
      <c r="A902" s="287">
        <v>890</v>
      </c>
      <c r="B902" s="156"/>
      <c r="C902" s="150"/>
      <c r="D902" s="152"/>
      <c r="E902" s="150"/>
      <c r="F902" s="150"/>
      <c r="G902" s="152"/>
      <c r="H902" s="154"/>
      <c r="I902" s="155"/>
      <c r="J902" s="159"/>
      <c r="K902" s="159"/>
      <c r="L902" s="337"/>
      <c r="M902" s="343" t="str">
        <f>IF(L902="","",LOOKUP(L902,'Work Programme'!$A$8:$A$207,'Work Programme'!$B$8:$B$207))</f>
        <v/>
      </c>
      <c r="N902" s="150"/>
      <c r="O902" s="151"/>
      <c r="P902" s="254" t="str">
        <f>IF(H902="","",VLOOKUP(H902,'Overview - Financial Statement'!$A$46:$B$60,2,FALSE))</f>
        <v/>
      </c>
      <c r="Q902" s="255" t="str">
        <f t="shared" si="183"/>
        <v/>
      </c>
      <c r="R902" s="153"/>
      <c r="S902" s="153"/>
      <c r="T902" s="238">
        <f t="shared" si="184"/>
        <v>0</v>
      </c>
      <c r="U902" s="193" t="s">
        <v>44</v>
      </c>
      <c r="V902" s="427"/>
      <c r="W902" s="193" t="str">
        <f t="shared" si="185"/>
        <v/>
      </c>
      <c r="X902" s="264" t="str">
        <f t="shared" si="186"/>
        <v>OK</v>
      </c>
      <c r="Y902" s="193" t="str">
        <f t="shared" si="187"/>
        <v/>
      </c>
      <c r="Z902" s="193" t="str">
        <f t="shared" si="188"/>
        <v/>
      </c>
      <c r="AA902" s="397" t="str">
        <f t="shared" si="189"/>
        <v/>
      </c>
      <c r="AB902" s="257" t="str">
        <f t="shared" si="190"/>
        <v/>
      </c>
      <c r="AC902" s="257" t="str">
        <f t="shared" si="191"/>
        <v/>
      </c>
      <c r="AD902" s="193" t="str">
        <f t="shared" si="192"/>
        <v>CHECK DATES</v>
      </c>
      <c r="AE902" s="257" t="str">
        <f t="shared" si="193"/>
        <v/>
      </c>
      <c r="AF902" s="286">
        <v>0</v>
      </c>
      <c r="AG902" s="257">
        <f t="shared" si="194"/>
        <v>0</v>
      </c>
      <c r="AH902" s="257" t="str">
        <f t="shared" si="195"/>
        <v/>
      </c>
      <c r="AI902" s="257">
        <f t="shared" si="196"/>
        <v>0</v>
      </c>
    </row>
    <row r="903" spans="1:35" x14ac:dyDescent="0.3">
      <c r="A903" s="287">
        <v>891</v>
      </c>
      <c r="B903" s="156"/>
      <c r="C903" s="150"/>
      <c r="D903" s="152"/>
      <c r="E903" s="150"/>
      <c r="F903" s="150"/>
      <c r="G903" s="152"/>
      <c r="H903" s="154"/>
      <c r="I903" s="155"/>
      <c r="J903" s="159"/>
      <c r="K903" s="159"/>
      <c r="L903" s="337"/>
      <c r="M903" s="343" t="str">
        <f>IF(L903="","",LOOKUP(L903,'Work Programme'!$A$8:$A$207,'Work Programme'!$B$8:$B$207))</f>
        <v/>
      </c>
      <c r="N903" s="150"/>
      <c r="O903" s="151"/>
      <c r="P903" s="254" t="str">
        <f>IF(H903="","",VLOOKUP(H903,'Overview - Financial Statement'!$A$46:$B$60,2,FALSE))</f>
        <v/>
      </c>
      <c r="Q903" s="255" t="str">
        <f t="shared" si="183"/>
        <v/>
      </c>
      <c r="R903" s="153"/>
      <c r="S903" s="153"/>
      <c r="T903" s="238">
        <f t="shared" si="184"/>
        <v>0</v>
      </c>
      <c r="U903" s="193" t="s">
        <v>44</v>
      </c>
      <c r="V903" s="427"/>
      <c r="W903" s="193" t="str">
        <f t="shared" si="185"/>
        <v/>
      </c>
      <c r="X903" s="264" t="str">
        <f t="shared" si="186"/>
        <v>OK</v>
      </c>
      <c r="Y903" s="193" t="str">
        <f t="shared" si="187"/>
        <v/>
      </c>
      <c r="Z903" s="193" t="str">
        <f t="shared" si="188"/>
        <v/>
      </c>
      <c r="AA903" s="397" t="str">
        <f t="shared" si="189"/>
        <v/>
      </c>
      <c r="AB903" s="257" t="str">
        <f t="shared" si="190"/>
        <v/>
      </c>
      <c r="AC903" s="257" t="str">
        <f t="shared" si="191"/>
        <v/>
      </c>
      <c r="AD903" s="193" t="str">
        <f t="shared" si="192"/>
        <v>CHECK DATES</v>
      </c>
      <c r="AE903" s="257" t="str">
        <f t="shared" si="193"/>
        <v/>
      </c>
      <c r="AF903" s="286">
        <v>0</v>
      </c>
      <c r="AG903" s="257">
        <f t="shared" si="194"/>
        <v>0</v>
      </c>
      <c r="AH903" s="257" t="str">
        <f t="shared" si="195"/>
        <v/>
      </c>
      <c r="AI903" s="257">
        <f t="shared" si="196"/>
        <v>0</v>
      </c>
    </row>
    <row r="904" spans="1:35" x14ac:dyDescent="0.3">
      <c r="A904" s="287">
        <v>892</v>
      </c>
      <c r="B904" s="156"/>
      <c r="C904" s="150"/>
      <c r="D904" s="152"/>
      <c r="E904" s="150"/>
      <c r="F904" s="150"/>
      <c r="G904" s="152"/>
      <c r="H904" s="154"/>
      <c r="I904" s="155"/>
      <c r="J904" s="159"/>
      <c r="K904" s="159"/>
      <c r="L904" s="337"/>
      <c r="M904" s="343" t="str">
        <f>IF(L904="","",LOOKUP(L904,'Work Programme'!$A$8:$A$207,'Work Programme'!$B$8:$B$207))</f>
        <v/>
      </c>
      <c r="N904" s="150"/>
      <c r="O904" s="151"/>
      <c r="P904" s="254" t="str">
        <f>IF(H904="","",VLOOKUP(H904,'Overview - Financial Statement'!$A$46:$B$60,2,FALSE))</f>
        <v/>
      </c>
      <c r="Q904" s="255" t="str">
        <f t="shared" si="183"/>
        <v/>
      </c>
      <c r="R904" s="153"/>
      <c r="S904" s="153"/>
      <c r="T904" s="238">
        <f t="shared" si="184"/>
        <v>0</v>
      </c>
      <c r="U904" s="193" t="s">
        <v>44</v>
      </c>
      <c r="V904" s="427"/>
      <c r="W904" s="193" t="str">
        <f t="shared" si="185"/>
        <v/>
      </c>
      <c r="X904" s="264" t="str">
        <f t="shared" si="186"/>
        <v>OK</v>
      </c>
      <c r="Y904" s="193" t="str">
        <f t="shared" si="187"/>
        <v/>
      </c>
      <c r="Z904" s="193" t="str">
        <f t="shared" si="188"/>
        <v/>
      </c>
      <c r="AA904" s="397" t="str">
        <f t="shared" si="189"/>
        <v/>
      </c>
      <c r="AB904" s="257" t="str">
        <f t="shared" si="190"/>
        <v/>
      </c>
      <c r="AC904" s="257" t="str">
        <f t="shared" si="191"/>
        <v/>
      </c>
      <c r="AD904" s="193" t="str">
        <f t="shared" si="192"/>
        <v>CHECK DATES</v>
      </c>
      <c r="AE904" s="257" t="str">
        <f t="shared" si="193"/>
        <v/>
      </c>
      <c r="AF904" s="286">
        <v>0</v>
      </c>
      <c r="AG904" s="257">
        <f t="shared" si="194"/>
        <v>0</v>
      </c>
      <c r="AH904" s="257" t="str">
        <f t="shared" si="195"/>
        <v/>
      </c>
      <c r="AI904" s="257">
        <f t="shared" si="196"/>
        <v>0</v>
      </c>
    </row>
    <row r="905" spans="1:35" x14ac:dyDescent="0.3">
      <c r="A905" s="287">
        <v>893</v>
      </c>
      <c r="B905" s="156"/>
      <c r="C905" s="150"/>
      <c r="D905" s="152"/>
      <c r="E905" s="150"/>
      <c r="F905" s="150"/>
      <c r="G905" s="152"/>
      <c r="H905" s="154"/>
      <c r="I905" s="155"/>
      <c r="J905" s="159"/>
      <c r="K905" s="159"/>
      <c r="L905" s="337"/>
      <c r="M905" s="343" t="str">
        <f>IF(L905="","",LOOKUP(L905,'Work Programme'!$A$8:$A$207,'Work Programme'!$B$8:$B$207))</f>
        <v/>
      </c>
      <c r="N905" s="150"/>
      <c r="O905" s="151"/>
      <c r="P905" s="254" t="str">
        <f>IF(H905="","",VLOOKUP(H905,'Overview - Financial Statement'!$A$46:$B$60,2,FALSE))</f>
        <v/>
      </c>
      <c r="Q905" s="255" t="str">
        <f t="shared" si="183"/>
        <v/>
      </c>
      <c r="R905" s="153"/>
      <c r="S905" s="153"/>
      <c r="T905" s="238">
        <f t="shared" si="184"/>
        <v>0</v>
      </c>
      <c r="U905" s="193" t="s">
        <v>44</v>
      </c>
      <c r="V905" s="427"/>
      <c r="W905" s="193" t="str">
        <f t="shared" si="185"/>
        <v/>
      </c>
      <c r="X905" s="264" t="str">
        <f t="shared" si="186"/>
        <v>OK</v>
      </c>
      <c r="Y905" s="193" t="str">
        <f t="shared" si="187"/>
        <v/>
      </c>
      <c r="Z905" s="193" t="str">
        <f t="shared" si="188"/>
        <v/>
      </c>
      <c r="AA905" s="397" t="str">
        <f t="shared" si="189"/>
        <v/>
      </c>
      <c r="AB905" s="257" t="str">
        <f t="shared" si="190"/>
        <v/>
      </c>
      <c r="AC905" s="257" t="str">
        <f t="shared" si="191"/>
        <v/>
      </c>
      <c r="AD905" s="193" t="str">
        <f t="shared" si="192"/>
        <v>CHECK DATES</v>
      </c>
      <c r="AE905" s="257" t="str">
        <f t="shared" si="193"/>
        <v/>
      </c>
      <c r="AF905" s="286">
        <v>0</v>
      </c>
      <c r="AG905" s="257">
        <f t="shared" si="194"/>
        <v>0</v>
      </c>
      <c r="AH905" s="257" t="str">
        <f t="shared" si="195"/>
        <v/>
      </c>
      <c r="AI905" s="257">
        <f t="shared" si="196"/>
        <v>0</v>
      </c>
    </row>
    <row r="906" spans="1:35" x14ac:dyDescent="0.3">
      <c r="A906" s="287">
        <v>894</v>
      </c>
      <c r="B906" s="156"/>
      <c r="C906" s="150"/>
      <c r="D906" s="152"/>
      <c r="E906" s="150"/>
      <c r="F906" s="150"/>
      <c r="G906" s="152"/>
      <c r="H906" s="154"/>
      <c r="I906" s="155"/>
      <c r="J906" s="159"/>
      <c r="K906" s="159"/>
      <c r="L906" s="337"/>
      <c r="M906" s="343" t="str">
        <f>IF(L906="","",LOOKUP(L906,'Work Programme'!$A$8:$A$207,'Work Programme'!$B$8:$B$207))</f>
        <v/>
      </c>
      <c r="N906" s="150"/>
      <c r="O906" s="151"/>
      <c r="P906" s="254" t="str">
        <f>IF(H906="","",VLOOKUP(H906,'Overview - Financial Statement'!$A$46:$B$60,2,FALSE))</f>
        <v/>
      </c>
      <c r="Q906" s="255" t="str">
        <f t="shared" si="183"/>
        <v/>
      </c>
      <c r="R906" s="153"/>
      <c r="S906" s="153"/>
      <c r="T906" s="238">
        <f t="shared" si="184"/>
        <v>0</v>
      </c>
      <c r="U906" s="193" t="s">
        <v>44</v>
      </c>
      <c r="V906" s="427"/>
      <c r="W906" s="193" t="str">
        <f t="shared" si="185"/>
        <v/>
      </c>
      <c r="X906" s="264" t="str">
        <f t="shared" si="186"/>
        <v>OK</v>
      </c>
      <c r="Y906" s="193" t="str">
        <f t="shared" si="187"/>
        <v/>
      </c>
      <c r="Z906" s="193" t="str">
        <f t="shared" si="188"/>
        <v/>
      </c>
      <c r="AA906" s="397" t="str">
        <f t="shared" si="189"/>
        <v/>
      </c>
      <c r="AB906" s="257" t="str">
        <f t="shared" si="190"/>
        <v/>
      </c>
      <c r="AC906" s="257" t="str">
        <f t="shared" si="191"/>
        <v/>
      </c>
      <c r="AD906" s="193" t="str">
        <f t="shared" si="192"/>
        <v>CHECK DATES</v>
      </c>
      <c r="AE906" s="257" t="str">
        <f t="shared" si="193"/>
        <v/>
      </c>
      <c r="AF906" s="286">
        <v>0</v>
      </c>
      <c r="AG906" s="257">
        <f t="shared" si="194"/>
        <v>0</v>
      </c>
      <c r="AH906" s="257" t="str">
        <f t="shared" si="195"/>
        <v/>
      </c>
      <c r="AI906" s="257">
        <f t="shared" si="196"/>
        <v>0</v>
      </c>
    </row>
    <row r="907" spans="1:35" x14ac:dyDescent="0.3">
      <c r="A907" s="287">
        <v>895</v>
      </c>
      <c r="B907" s="156"/>
      <c r="C907" s="150"/>
      <c r="D907" s="152"/>
      <c r="E907" s="150"/>
      <c r="F907" s="150"/>
      <c r="G907" s="152"/>
      <c r="H907" s="154"/>
      <c r="I907" s="155"/>
      <c r="J907" s="159"/>
      <c r="K907" s="159"/>
      <c r="L907" s="337"/>
      <c r="M907" s="343" t="str">
        <f>IF(L907="","",LOOKUP(L907,'Work Programme'!$A$8:$A$207,'Work Programme'!$B$8:$B$207))</f>
        <v/>
      </c>
      <c r="N907" s="150"/>
      <c r="O907" s="151"/>
      <c r="P907" s="254" t="str">
        <f>IF(H907="","",VLOOKUP(H907,'Overview - Financial Statement'!$A$46:$B$60,2,FALSE))</f>
        <v/>
      </c>
      <c r="Q907" s="255" t="str">
        <f t="shared" si="183"/>
        <v/>
      </c>
      <c r="R907" s="153"/>
      <c r="S907" s="153"/>
      <c r="T907" s="238">
        <f t="shared" si="184"/>
        <v>0</v>
      </c>
      <c r="U907" s="193" t="s">
        <v>44</v>
      </c>
      <c r="V907" s="427"/>
      <c r="W907" s="193" t="str">
        <f t="shared" si="185"/>
        <v/>
      </c>
      <c r="X907" s="264" t="str">
        <f t="shared" si="186"/>
        <v>OK</v>
      </c>
      <c r="Y907" s="193" t="str">
        <f t="shared" si="187"/>
        <v/>
      </c>
      <c r="Z907" s="193" t="str">
        <f t="shared" si="188"/>
        <v/>
      </c>
      <c r="AA907" s="397" t="str">
        <f t="shared" si="189"/>
        <v/>
      </c>
      <c r="AB907" s="257" t="str">
        <f t="shared" si="190"/>
        <v/>
      </c>
      <c r="AC907" s="257" t="str">
        <f t="shared" si="191"/>
        <v/>
      </c>
      <c r="AD907" s="193" t="str">
        <f t="shared" si="192"/>
        <v>CHECK DATES</v>
      </c>
      <c r="AE907" s="257" t="str">
        <f t="shared" si="193"/>
        <v/>
      </c>
      <c r="AF907" s="286">
        <v>0</v>
      </c>
      <c r="AG907" s="257">
        <f t="shared" si="194"/>
        <v>0</v>
      </c>
      <c r="AH907" s="257" t="str">
        <f t="shared" si="195"/>
        <v/>
      </c>
      <c r="AI907" s="257">
        <f t="shared" si="196"/>
        <v>0</v>
      </c>
    </row>
    <row r="908" spans="1:35" x14ac:dyDescent="0.3">
      <c r="A908" s="287">
        <v>896</v>
      </c>
      <c r="B908" s="156"/>
      <c r="C908" s="150"/>
      <c r="D908" s="152"/>
      <c r="E908" s="150"/>
      <c r="F908" s="150"/>
      <c r="G908" s="152"/>
      <c r="H908" s="154"/>
      <c r="I908" s="155"/>
      <c r="J908" s="159"/>
      <c r="K908" s="159"/>
      <c r="L908" s="337"/>
      <c r="M908" s="343" t="str">
        <f>IF(L908="","",LOOKUP(L908,'Work Programme'!$A$8:$A$207,'Work Programme'!$B$8:$B$207))</f>
        <v/>
      </c>
      <c r="N908" s="150"/>
      <c r="O908" s="151"/>
      <c r="P908" s="254" t="str">
        <f>IF(H908="","",VLOOKUP(H908,'Overview - Financial Statement'!$A$46:$B$60,2,FALSE))</f>
        <v/>
      </c>
      <c r="Q908" s="255" t="str">
        <f t="shared" si="183"/>
        <v/>
      </c>
      <c r="R908" s="153"/>
      <c r="S908" s="153"/>
      <c r="T908" s="238">
        <f t="shared" si="184"/>
        <v>0</v>
      </c>
      <c r="U908" s="193" t="s">
        <v>44</v>
      </c>
      <c r="V908" s="427"/>
      <c r="W908" s="193" t="str">
        <f t="shared" si="185"/>
        <v/>
      </c>
      <c r="X908" s="264" t="str">
        <f t="shared" si="186"/>
        <v>OK</v>
      </c>
      <c r="Y908" s="193" t="str">
        <f t="shared" si="187"/>
        <v/>
      </c>
      <c r="Z908" s="193" t="str">
        <f t="shared" si="188"/>
        <v/>
      </c>
      <c r="AA908" s="397" t="str">
        <f t="shared" si="189"/>
        <v/>
      </c>
      <c r="AB908" s="257" t="str">
        <f t="shared" si="190"/>
        <v/>
      </c>
      <c r="AC908" s="257" t="str">
        <f t="shared" si="191"/>
        <v/>
      </c>
      <c r="AD908" s="193" t="str">
        <f t="shared" si="192"/>
        <v>CHECK DATES</v>
      </c>
      <c r="AE908" s="257" t="str">
        <f t="shared" si="193"/>
        <v/>
      </c>
      <c r="AF908" s="286">
        <v>0</v>
      </c>
      <c r="AG908" s="257">
        <f t="shared" si="194"/>
        <v>0</v>
      </c>
      <c r="AH908" s="257" t="str">
        <f t="shared" si="195"/>
        <v/>
      </c>
      <c r="AI908" s="257">
        <f t="shared" si="196"/>
        <v>0</v>
      </c>
    </row>
    <row r="909" spans="1:35" x14ac:dyDescent="0.3">
      <c r="A909" s="287">
        <v>897</v>
      </c>
      <c r="B909" s="156"/>
      <c r="C909" s="150"/>
      <c r="D909" s="152"/>
      <c r="E909" s="150"/>
      <c r="F909" s="150"/>
      <c r="G909" s="152"/>
      <c r="H909" s="154"/>
      <c r="I909" s="155"/>
      <c r="J909" s="159"/>
      <c r="K909" s="159"/>
      <c r="L909" s="337"/>
      <c r="M909" s="343" t="str">
        <f>IF(L909="","",LOOKUP(L909,'Work Programme'!$A$8:$A$207,'Work Programme'!$B$8:$B$207))</f>
        <v/>
      </c>
      <c r="N909" s="150"/>
      <c r="O909" s="151"/>
      <c r="P909" s="254" t="str">
        <f>IF(H909="","",VLOOKUP(H909,'Overview - Financial Statement'!$A$46:$B$60,2,FALSE))</f>
        <v/>
      </c>
      <c r="Q909" s="255" t="str">
        <f t="shared" ref="Q909:Q972" si="197">IF(P909="","",I909/P909)</f>
        <v/>
      </c>
      <c r="R909" s="153"/>
      <c r="S909" s="153"/>
      <c r="T909" s="238">
        <f t="shared" si="184"/>
        <v>0</v>
      </c>
      <c r="U909" s="193" t="s">
        <v>44</v>
      </c>
      <c r="V909" s="427"/>
      <c r="W909" s="193" t="str">
        <f t="shared" si="185"/>
        <v/>
      </c>
      <c r="X909" s="264" t="str">
        <f t="shared" si="186"/>
        <v>OK</v>
      </c>
      <c r="Y909" s="193" t="str">
        <f t="shared" si="187"/>
        <v/>
      </c>
      <c r="Z909" s="193" t="str">
        <f t="shared" si="188"/>
        <v/>
      </c>
      <c r="AA909" s="397" t="str">
        <f t="shared" si="189"/>
        <v/>
      </c>
      <c r="AB909" s="257" t="str">
        <f t="shared" si="190"/>
        <v/>
      </c>
      <c r="AC909" s="257" t="str">
        <f t="shared" si="191"/>
        <v/>
      </c>
      <c r="AD909" s="193" t="str">
        <f t="shared" si="192"/>
        <v>CHECK DATES</v>
      </c>
      <c r="AE909" s="257" t="str">
        <f t="shared" si="193"/>
        <v/>
      </c>
      <c r="AF909" s="286">
        <v>0</v>
      </c>
      <c r="AG909" s="257">
        <f t="shared" si="194"/>
        <v>0</v>
      </c>
      <c r="AH909" s="257" t="str">
        <f t="shared" si="195"/>
        <v/>
      </c>
      <c r="AI909" s="257">
        <f t="shared" si="196"/>
        <v>0</v>
      </c>
    </row>
    <row r="910" spans="1:35" x14ac:dyDescent="0.3">
      <c r="A910" s="287">
        <v>898</v>
      </c>
      <c r="B910" s="156"/>
      <c r="C910" s="150"/>
      <c r="D910" s="152"/>
      <c r="E910" s="150"/>
      <c r="F910" s="150"/>
      <c r="G910" s="152"/>
      <c r="H910" s="154"/>
      <c r="I910" s="155"/>
      <c r="J910" s="159"/>
      <c r="K910" s="159"/>
      <c r="L910" s="337"/>
      <c r="M910" s="343" t="str">
        <f>IF(L910="","",LOOKUP(L910,'Work Programme'!$A$8:$A$207,'Work Programme'!$B$8:$B$207))</f>
        <v/>
      </c>
      <c r="N910" s="150"/>
      <c r="O910" s="151"/>
      <c r="P910" s="254" t="str">
        <f>IF(H910="","",VLOOKUP(H910,'Overview - Financial Statement'!$A$46:$B$60,2,FALSE))</f>
        <v/>
      </c>
      <c r="Q910" s="255" t="str">
        <f t="shared" si="197"/>
        <v/>
      </c>
      <c r="R910" s="153"/>
      <c r="S910" s="153"/>
      <c r="T910" s="238">
        <f t="shared" si="184"/>
        <v>0</v>
      </c>
      <c r="U910" s="193" t="s">
        <v>44</v>
      </c>
      <c r="V910" s="427"/>
      <c r="W910" s="193" t="str">
        <f t="shared" si="185"/>
        <v/>
      </c>
      <c r="X910" s="264" t="str">
        <f t="shared" si="186"/>
        <v>OK</v>
      </c>
      <c r="Y910" s="193" t="str">
        <f t="shared" si="187"/>
        <v/>
      </c>
      <c r="Z910" s="193" t="str">
        <f t="shared" si="188"/>
        <v/>
      </c>
      <c r="AA910" s="397" t="str">
        <f t="shared" si="189"/>
        <v/>
      </c>
      <c r="AB910" s="257" t="str">
        <f t="shared" si="190"/>
        <v/>
      </c>
      <c r="AC910" s="257" t="str">
        <f t="shared" si="191"/>
        <v/>
      </c>
      <c r="AD910" s="193" t="str">
        <f t="shared" si="192"/>
        <v>CHECK DATES</v>
      </c>
      <c r="AE910" s="257" t="str">
        <f t="shared" si="193"/>
        <v/>
      </c>
      <c r="AF910" s="286">
        <v>0</v>
      </c>
      <c r="AG910" s="257">
        <f t="shared" si="194"/>
        <v>0</v>
      </c>
      <c r="AH910" s="257" t="str">
        <f t="shared" si="195"/>
        <v/>
      </c>
      <c r="AI910" s="257">
        <f t="shared" si="196"/>
        <v>0</v>
      </c>
    </row>
    <row r="911" spans="1:35" x14ac:dyDescent="0.3">
      <c r="A911" s="287">
        <v>899</v>
      </c>
      <c r="B911" s="156"/>
      <c r="C911" s="150"/>
      <c r="D911" s="152"/>
      <c r="E911" s="150"/>
      <c r="F911" s="150"/>
      <c r="G911" s="152"/>
      <c r="H911" s="154"/>
      <c r="I911" s="155"/>
      <c r="J911" s="159"/>
      <c r="K911" s="159"/>
      <c r="L911" s="337"/>
      <c r="M911" s="343" t="str">
        <f>IF(L911="","",LOOKUP(L911,'Work Programme'!$A$8:$A$207,'Work Programme'!$B$8:$B$207))</f>
        <v/>
      </c>
      <c r="N911" s="150"/>
      <c r="O911" s="151"/>
      <c r="P911" s="254" t="str">
        <f>IF(H911="","",VLOOKUP(H911,'Overview - Financial Statement'!$A$46:$B$60,2,FALSE))</f>
        <v/>
      </c>
      <c r="Q911" s="255" t="str">
        <f t="shared" si="197"/>
        <v/>
      </c>
      <c r="R911" s="153"/>
      <c r="S911" s="153"/>
      <c r="T911" s="238">
        <f t="shared" ref="T911:T974" si="198">IF(R911="YES",Q911,0)</f>
        <v>0</v>
      </c>
      <c r="U911" s="193" t="s">
        <v>44</v>
      </c>
      <c r="V911" s="427"/>
      <c r="W911" s="193" t="str">
        <f t="shared" si="185"/>
        <v/>
      </c>
      <c r="X911" s="264" t="str">
        <f t="shared" si="186"/>
        <v>OK</v>
      </c>
      <c r="Y911" s="193" t="str">
        <f t="shared" si="187"/>
        <v/>
      </c>
      <c r="Z911" s="193" t="str">
        <f t="shared" si="188"/>
        <v/>
      </c>
      <c r="AA911" s="397" t="str">
        <f t="shared" si="189"/>
        <v/>
      </c>
      <c r="AB911" s="257" t="str">
        <f t="shared" si="190"/>
        <v/>
      </c>
      <c r="AC911" s="257" t="str">
        <f t="shared" si="191"/>
        <v/>
      </c>
      <c r="AD911" s="193" t="str">
        <f t="shared" si="192"/>
        <v>CHECK DATES</v>
      </c>
      <c r="AE911" s="257" t="str">
        <f t="shared" si="193"/>
        <v/>
      </c>
      <c r="AF911" s="286">
        <v>0</v>
      </c>
      <c r="AG911" s="257">
        <f t="shared" si="194"/>
        <v>0</v>
      </c>
      <c r="AH911" s="257" t="str">
        <f t="shared" si="195"/>
        <v/>
      </c>
      <c r="AI911" s="257">
        <f t="shared" si="196"/>
        <v>0</v>
      </c>
    </row>
    <row r="912" spans="1:35" x14ac:dyDescent="0.3">
      <c r="A912" s="287">
        <v>900</v>
      </c>
      <c r="B912" s="156"/>
      <c r="C912" s="150"/>
      <c r="D912" s="152"/>
      <c r="E912" s="150"/>
      <c r="F912" s="150"/>
      <c r="G912" s="152"/>
      <c r="H912" s="154"/>
      <c r="I912" s="155"/>
      <c r="J912" s="159"/>
      <c r="K912" s="159"/>
      <c r="L912" s="337"/>
      <c r="M912" s="343" t="str">
        <f>IF(L912="","",LOOKUP(L912,'Work Programme'!$A$8:$A$207,'Work Programme'!$B$8:$B$207))</f>
        <v/>
      </c>
      <c r="N912" s="150"/>
      <c r="O912" s="151"/>
      <c r="P912" s="254" t="str">
        <f>IF(H912="","",VLOOKUP(H912,'Overview - Financial Statement'!$A$46:$B$60,2,FALSE))</f>
        <v/>
      </c>
      <c r="Q912" s="255" t="str">
        <f t="shared" si="197"/>
        <v/>
      </c>
      <c r="R912" s="153"/>
      <c r="S912" s="153"/>
      <c r="T912" s="238">
        <f t="shared" si="198"/>
        <v>0</v>
      </c>
      <c r="U912" s="193" t="s">
        <v>44</v>
      </c>
      <c r="V912" s="427"/>
      <c r="W912" s="193" t="str">
        <f t="shared" ref="W912:W975" si="199">IF(Q912="","",IF(D912="","CHECK DATES","OK"))</f>
        <v/>
      </c>
      <c r="X912" s="264" t="str">
        <f t="shared" ref="X912:X975" si="200">IF(D912-(J912)&lt;0,"a posteriori ?","OK")</f>
        <v>OK</v>
      </c>
      <c r="Y912" s="193" t="str">
        <f t="shared" ref="Y912:Y975" si="201">IF(Q912="","",(IF(OR(J912&lt;=($F$4-1),J912&gt;=($H$4+1),K912&lt;=($F$4-1),K912&gt;=($H$4+1)),"CHECK DATES","OK")))</f>
        <v/>
      </c>
      <c r="Z912" s="193" t="str">
        <f t="shared" ref="Z912:Z975" si="202">IF(H912="","",H912)</f>
        <v/>
      </c>
      <c r="AA912" s="397" t="str">
        <f t="shared" ref="AA912:AA975" si="203">IF(H912="","",IF(HLOOKUP(H912,$V$4:$AJ$5,2,FALSE)="",P912,IF(P912&lt;&gt;HLOOKUP(H912,$V$4:$AJ$5,2,FALSE),HLOOKUP(H912,$V$4:$AJ$5,2,FALSE),P912)))</f>
        <v/>
      </c>
      <c r="AB912" s="257" t="str">
        <f t="shared" ref="AB912:AB975" si="204">IF(P912="","",IF(AA912=1,Q912,I912/AA912))</f>
        <v/>
      </c>
      <c r="AC912" s="257" t="str">
        <f t="shared" ref="AC912:AC975" si="205">IF(AB912="","",IF(AA912=1,0,AB912-Q912))</f>
        <v/>
      </c>
      <c r="AD912" s="193" t="str">
        <f t="shared" ref="AD912:AD975" si="206">IF(Q912=0,"",(IF(G912="","CHECK DATES","OK")))</f>
        <v>CHECK DATES</v>
      </c>
      <c r="AE912" s="257" t="str">
        <f t="shared" ref="AE912:AE975" si="207">IF(OR(U912="NO",Y912="CHECK DATES",AD912="CHECK DATES"),AB912,"")</f>
        <v/>
      </c>
      <c r="AF912" s="286">
        <v>0</v>
      </c>
      <c r="AG912" s="257">
        <f t="shared" ref="AG912:AG975" si="208">IF(OR(U912="NO",AE912&gt;0,AF912&gt;0)*(AND(OR(R912="NO",R912=""))),SUM(AE912:AF912),"")</f>
        <v>0</v>
      </c>
      <c r="AH912" s="257" t="str">
        <f t="shared" ref="AH912:AH975" si="209">IF(OR(U912="NO",AE912&gt;0,AF912&gt;0)*(AND(OR(R912="YES"))),SUM(AE912:AF912),"")</f>
        <v/>
      </c>
      <c r="AI912" s="257">
        <f t="shared" ref="AI912:AI975" si="210">IF(R912="YES",AB912,0)</f>
        <v>0</v>
      </c>
    </row>
    <row r="913" spans="1:35" x14ac:dyDescent="0.3">
      <c r="A913" s="287">
        <v>901</v>
      </c>
      <c r="B913" s="156"/>
      <c r="C913" s="150"/>
      <c r="D913" s="152"/>
      <c r="E913" s="150"/>
      <c r="F913" s="150"/>
      <c r="G913" s="152"/>
      <c r="H913" s="154"/>
      <c r="I913" s="155"/>
      <c r="J913" s="159"/>
      <c r="K913" s="159"/>
      <c r="L913" s="337"/>
      <c r="M913" s="343" t="str">
        <f>IF(L913="","",LOOKUP(L913,'Work Programme'!$A$8:$A$207,'Work Programme'!$B$8:$B$207))</f>
        <v/>
      </c>
      <c r="N913" s="150"/>
      <c r="O913" s="151"/>
      <c r="P913" s="254" t="str">
        <f>IF(H913="","",VLOOKUP(H913,'Overview - Financial Statement'!$A$46:$B$60,2,FALSE))</f>
        <v/>
      </c>
      <c r="Q913" s="255" t="str">
        <f t="shared" si="197"/>
        <v/>
      </c>
      <c r="R913" s="153"/>
      <c r="S913" s="153"/>
      <c r="T913" s="238">
        <f t="shared" si="198"/>
        <v>0</v>
      </c>
      <c r="U913" s="193" t="s">
        <v>44</v>
      </c>
      <c r="V913" s="427"/>
      <c r="W913" s="193" t="str">
        <f t="shared" si="199"/>
        <v/>
      </c>
      <c r="X913" s="264" t="str">
        <f t="shared" si="200"/>
        <v>OK</v>
      </c>
      <c r="Y913" s="193" t="str">
        <f t="shared" si="201"/>
        <v/>
      </c>
      <c r="Z913" s="193" t="str">
        <f t="shared" si="202"/>
        <v/>
      </c>
      <c r="AA913" s="397" t="str">
        <f t="shared" si="203"/>
        <v/>
      </c>
      <c r="AB913" s="257" t="str">
        <f t="shared" si="204"/>
        <v/>
      </c>
      <c r="AC913" s="257" t="str">
        <f t="shared" si="205"/>
        <v/>
      </c>
      <c r="AD913" s="193" t="str">
        <f t="shared" si="206"/>
        <v>CHECK DATES</v>
      </c>
      <c r="AE913" s="257" t="str">
        <f t="shared" si="207"/>
        <v/>
      </c>
      <c r="AF913" s="286">
        <v>0</v>
      </c>
      <c r="AG913" s="257">
        <f t="shared" si="208"/>
        <v>0</v>
      </c>
      <c r="AH913" s="257" t="str">
        <f t="shared" si="209"/>
        <v/>
      </c>
      <c r="AI913" s="257">
        <f t="shared" si="210"/>
        <v>0</v>
      </c>
    </row>
    <row r="914" spans="1:35" x14ac:dyDescent="0.3">
      <c r="A914" s="287">
        <v>902</v>
      </c>
      <c r="B914" s="156"/>
      <c r="C914" s="150"/>
      <c r="D914" s="152"/>
      <c r="E914" s="150"/>
      <c r="F914" s="150"/>
      <c r="G914" s="152"/>
      <c r="H914" s="154"/>
      <c r="I914" s="155"/>
      <c r="J914" s="159"/>
      <c r="K914" s="159"/>
      <c r="L914" s="337"/>
      <c r="M914" s="343" t="str">
        <f>IF(L914="","",LOOKUP(L914,'Work Programme'!$A$8:$A$207,'Work Programme'!$B$8:$B$207))</f>
        <v/>
      </c>
      <c r="N914" s="150"/>
      <c r="O914" s="151"/>
      <c r="P914" s="254" t="str">
        <f>IF(H914="","",VLOOKUP(H914,'Overview - Financial Statement'!$A$46:$B$60,2,FALSE))</f>
        <v/>
      </c>
      <c r="Q914" s="255" t="str">
        <f t="shared" si="197"/>
        <v/>
      </c>
      <c r="R914" s="153"/>
      <c r="S914" s="153"/>
      <c r="T914" s="238">
        <f t="shared" si="198"/>
        <v>0</v>
      </c>
      <c r="U914" s="193" t="s">
        <v>44</v>
      </c>
      <c r="V914" s="427"/>
      <c r="W914" s="193" t="str">
        <f t="shared" si="199"/>
        <v/>
      </c>
      <c r="X914" s="264" t="str">
        <f t="shared" si="200"/>
        <v>OK</v>
      </c>
      <c r="Y914" s="193" t="str">
        <f t="shared" si="201"/>
        <v/>
      </c>
      <c r="Z914" s="193" t="str">
        <f t="shared" si="202"/>
        <v/>
      </c>
      <c r="AA914" s="397" t="str">
        <f t="shared" si="203"/>
        <v/>
      </c>
      <c r="AB914" s="257" t="str">
        <f t="shared" si="204"/>
        <v/>
      </c>
      <c r="AC914" s="257" t="str">
        <f t="shared" si="205"/>
        <v/>
      </c>
      <c r="AD914" s="193" t="str">
        <f t="shared" si="206"/>
        <v>CHECK DATES</v>
      </c>
      <c r="AE914" s="257" t="str">
        <f t="shared" si="207"/>
        <v/>
      </c>
      <c r="AF914" s="286">
        <v>0</v>
      </c>
      <c r="AG914" s="257">
        <f t="shared" si="208"/>
        <v>0</v>
      </c>
      <c r="AH914" s="257" t="str">
        <f t="shared" si="209"/>
        <v/>
      </c>
      <c r="AI914" s="257">
        <f t="shared" si="210"/>
        <v>0</v>
      </c>
    </row>
    <row r="915" spans="1:35" x14ac:dyDescent="0.3">
      <c r="A915" s="287">
        <v>903</v>
      </c>
      <c r="B915" s="156"/>
      <c r="C915" s="150"/>
      <c r="D915" s="152"/>
      <c r="E915" s="150"/>
      <c r="F915" s="150"/>
      <c r="G915" s="152"/>
      <c r="H915" s="154"/>
      <c r="I915" s="155"/>
      <c r="J915" s="159"/>
      <c r="K915" s="159"/>
      <c r="L915" s="337"/>
      <c r="M915" s="343" t="str">
        <f>IF(L915="","",LOOKUP(L915,'Work Programme'!$A$8:$A$207,'Work Programme'!$B$8:$B$207))</f>
        <v/>
      </c>
      <c r="N915" s="150"/>
      <c r="O915" s="151"/>
      <c r="P915" s="254" t="str">
        <f>IF(H915="","",VLOOKUP(H915,'Overview - Financial Statement'!$A$46:$B$60,2,FALSE))</f>
        <v/>
      </c>
      <c r="Q915" s="255" t="str">
        <f t="shared" si="197"/>
        <v/>
      </c>
      <c r="R915" s="153"/>
      <c r="S915" s="153"/>
      <c r="T915" s="238">
        <f t="shared" si="198"/>
        <v>0</v>
      </c>
      <c r="U915" s="193" t="s">
        <v>44</v>
      </c>
      <c r="V915" s="427"/>
      <c r="W915" s="193" t="str">
        <f t="shared" si="199"/>
        <v/>
      </c>
      <c r="X915" s="264" t="str">
        <f t="shared" si="200"/>
        <v>OK</v>
      </c>
      <c r="Y915" s="193" t="str">
        <f t="shared" si="201"/>
        <v/>
      </c>
      <c r="Z915" s="193" t="str">
        <f t="shared" si="202"/>
        <v/>
      </c>
      <c r="AA915" s="397" t="str">
        <f t="shared" si="203"/>
        <v/>
      </c>
      <c r="AB915" s="257" t="str">
        <f t="shared" si="204"/>
        <v/>
      </c>
      <c r="AC915" s="257" t="str">
        <f t="shared" si="205"/>
        <v/>
      </c>
      <c r="AD915" s="193" t="str">
        <f t="shared" si="206"/>
        <v>CHECK DATES</v>
      </c>
      <c r="AE915" s="257" t="str">
        <f t="shared" si="207"/>
        <v/>
      </c>
      <c r="AF915" s="286">
        <v>0</v>
      </c>
      <c r="AG915" s="257">
        <f t="shared" si="208"/>
        <v>0</v>
      </c>
      <c r="AH915" s="257" t="str">
        <f t="shared" si="209"/>
        <v/>
      </c>
      <c r="AI915" s="257">
        <f t="shared" si="210"/>
        <v>0</v>
      </c>
    </row>
    <row r="916" spans="1:35" x14ac:dyDescent="0.3">
      <c r="A916" s="287">
        <v>904</v>
      </c>
      <c r="B916" s="156"/>
      <c r="C916" s="150"/>
      <c r="D916" s="152"/>
      <c r="E916" s="150"/>
      <c r="F916" s="150"/>
      <c r="G916" s="152"/>
      <c r="H916" s="154"/>
      <c r="I916" s="155"/>
      <c r="J916" s="159"/>
      <c r="K916" s="159"/>
      <c r="L916" s="337"/>
      <c r="M916" s="343" t="str">
        <f>IF(L916="","",LOOKUP(L916,'Work Programme'!$A$8:$A$207,'Work Programme'!$B$8:$B$207))</f>
        <v/>
      </c>
      <c r="N916" s="150"/>
      <c r="O916" s="151"/>
      <c r="P916" s="254" t="str">
        <f>IF(H916="","",VLOOKUP(H916,'Overview - Financial Statement'!$A$46:$B$60,2,FALSE))</f>
        <v/>
      </c>
      <c r="Q916" s="255" t="str">
        <f t="shared" si="197"/>
        <v/>
      </c>
      <c r="R916" s="153"/>
      <c r="S916" s="153"/>
      <c r="T916" s="238">
        <f t="shared" si="198"/>
        <v>0</v>
      </c>
      <c r="U916" s="193" t="s">
        <v>44</v>
      </c>
      <c r="V916" s="427"/>
      <c r="W916" s="193" t="str">
        <f t="shared" si="199"/>
        <v/>
      </c>
      <c r="X916" s="264" t="str">
        <f t="shared" si="200"/>
        <v>OK</v>
      </c>
      <c r="Y916" s="193" t="str">
        <f t="shared" si="201"/>
        <v/>
      </c>
      <c r="Z916" s="193" t="str">
        <f t="shared" si="202"/>
        <v/>
      </c>
      <c r="AA916" s="397" t="str">
        <f t="shared" si="203"/>
        <v/>
      </c>
      <c r="AB916" s="257" t="str">
        <f t="shared" si="204"/>
        <v/>
      </c>
      <c r="AC916" s="257" t="str">
        <f t="shared" si="205"/>
        <v/>
      </c>
      <c r="AD916" s="193" t="str">
        <f t="shared" si="206"/>
        <v>CHECK DATES</v>
      </c>
      <c r="AE916" s="257" t="str">
        <f t="shared" si="207"/>
        <v/>
      </c>
      <c r="AF916" s="286">
        <v>0</v>
      </c>
      <c r="AG916" s="257">
        <f t="shared" si="208"/>
        <v>0</v>
      </c>
      <c r="AH916" s="257" t="str">
        <f t="shared" si="209"/>
        <v/>
      </c>
      <c r="AI916" s="257">
        <f t="shared" si="210"/>
        <v>0</v>
      </c>
    </row>
    <row r="917" spans="1:35" x14ac:dyDescent="0.3">
      <c r="A917" s="287">
        <v>905</v>
      </c>
      <c r="B917" s="156"/>
      <c r="C917" s="150"/>
      <c r="D917" s="152"/>
      <c r="E917" s="150"/>
      <c r="F917" s="150"/>
      <c r="G917" s="152"/>
      <c r="H917" s="154"/>
      <c r="I917" s="155"/>
      <c r="J917" s="159"/>
      <c r="K917" s="159"/>
      <c r="L917" s="337"/>
      <c r="M917" s="343" t="str">
        <f>IF(L917="","",LOOKUP(L917,'Work Programme'!$A$8:$A$207,'Work Programme'!$B$8:$B$207))</f>
        <v/>
      </c>
      <c r="N917" s="150"/>
      <c r="O917" s="151"/>
      <c r="P917" s="254" t="str">
        <f>IF(H917="","",VLOOKUP(H917,'Overview - Financial Statement'!$A$46:$B$60,2,FALSE))</f>
        <v/>
      </c>
      <c r="Q917" s="255" t="str">
        <f t="shared" si="197"/>
        <v/>
      </c>
      <c r="R917" s="153"/>
      <c r="S917" s="153"/>
      <c r="T917" s="238">
        <f t="shared" si="198"/>
        <v>0</v>
      </c>
      <c r="U917" s="193" t="s">
        <v>44</v>
      </c>
      <c r="V917" s="427"/>
      <c r="W917" s="193" t="str">
        <f t="shared" si="199"/>
        <v/>
      </c>
      <c r="X917" s="264" t="str">
        <f t="shared" si="200"/>
        <v>OK</v>
      </c>
      <c r="Y917" s="193" t="str">
        <f t="shared" si="201"/>
        <v/>
      </c>
      <c r="Z917" s="193" t="str">
        <f t="shared" si="202"/>
        <v/>
      </c>
      <c r="AA917" s="397" t="str">
        <f t="shared" si="203"/>
        <v/>
      </c>
      <c r="AB917" s="257" t="str">
        <f t="shared" si="204"/>
        <v/>
      </c>
      <c r="AC917" s="257" t="str">
        <f t="shared" si="205"/>
        <v/>
      </c>
      <c r="AD917" s="193" t="str">
        <f t="shared" si="206"/>
        <v>CHECK DATES</v>
      </c>
      <c r="AE917" s="257" t="str">
        <f t="shared" si="207"/>
        <v/>
      </c>
      <c r="AF917" s="286">
        <v>0</v>
      </c>
      <c r="AG917" s="257">
        <f t="shared" si="208"/>
        <v>0</v>
      </c>
      <c r="AH917" s="257" t="str">
        <f t="shared" si="209"/>
        <v/>
      </c>
      <c r="AI917" s="257">
        <f t="shared" si="210"/>
        <v>0</v>
      </c>
    </row>
    <row r="918" spans="1:35" x14ac:dyDescent="0.3">
      <c r="A918" s="287">
        <v>906</v>
      </c>
      <c r="B918" s="156"/>
      <c r="C918" s="150"/>
      <c r="D918" s="152"/>
      <c r="E918" s="150"/>
      <c r="F918" s="150"/>
      <c r="G918" s="152"/>
      <c r="H918" s="154"/>
      <c r="I918" s="155"/>
      <c r="J918" s="159"/>
      <c r="K918" s="159"/>
      <c r="L918" s="337"/>
      <c r="M918" s="343" t="str">
        <f>IF(L918="","",LOOKUP(L918,'Work Programme'!$A$8:$A$207,'Work Programme'!$B$8:$B$207))</f>
        <v/>
      </c>
      <c r="N918" s="150"/>
      <c r="O918" s="151"/>
      <c r="P918" s="254" t="str">
        <f>IF(H918="","",VLOOKUP(H918,'Overview - Financial Statement'!$A$46:$B$60,2,FALSE))</f>
        <v/>
      </c>
      <c r="Q918" s="255" t="str">
        <f t="shared" si="197"/>
        <v/>
      </c>
      <c r="R918" s="153"/>
      <c r="S918" s="153"/>
      <c r="T918" s="238">
        <f t="shared" si="198"/>
        <v>0</v>
      </c>
      <c r="U918" s="193" t="s">
        <v>44</v>
      </c>
      <c r="V918" s="427"/>
      <c r="W918" s="193" t="str">
        <f t="shared" si="199"/>
        <v/>
      </c>
      <c r="X918" s="264" t="str">
        <f t="shared" si="200"/>
        <v>OK</v>
      </c>
      <c r="Y918" s="193" t="str">
        <f t="shared" si="201"/>
        <v/>
      </c>
      <c r="Z918" s="193" t="str">
        <f t="shared" si="202"/>
        <v/>
      </c>
      <c r="AA918" s="397" t="str">
        <f t="shared" si="203"/>
        <v/>
      </c>
      <c r="AB918" s="257" t="str">
        <f t="shared" si="204"/>
        <v/>
      </c>
      <c r="AC918" s="257" t="str">
        <f t="shared" si="205"/>
        <v/>
      </c>
      <c r="AD918" s="193" t="str">
        <f t="shared" si="206"/>
        <v>CHECK DATES</v>
      </c>
      <c r="AE918" s="257" t="str">
        <f t="shared" si="207"/>
        <v/>
      </c>
      <c r="AF918" s="286">
        <v>0</v>
      </c>
      <c r="AG918" s="257">
        <f t="shared" si="208"/>
        <v>0</v>
      </c>
      <c r="AH918" s="257" t="str">
        <f t="shared" si="209"/>
        <v/>
      </c>
      <c r="AI918" s="257">
        <f t="shared" si="210"/>
        <v>0</v>
      </c>
    </row>
    <row r="919" spans="1:35" x14ac:dyDescent="0.3">
      <c r="A919" s="287">
        <v>907</v>
      </c>
      <c r="B919" s="156"/>
      <c r="C919" s="150"/>
      <c r="D919" s="152"/>
      <c r="E919" s="150"/>
      <c r="F919" s="150"/>
      <c r="G919" s="152"/>
      <c r="H919" s="154"/>
      <c r="I919" s="155"/>
      <c r="J919" s="159"/>
      <c r="K919" s="159"/>
      <c r="L919" s="337"/>
      <c r="M919" s="343" t="str">
        <f>IF(L919="","",LOOKUP(L919,'Work Programme'!$A$8:$A$207,'Work Programme'!$B$8:$B$207))</f>
        <v/>
      </c>
      <c r="N919" s="150"/>
      <c r="O919" s="151"/>
      <c r="P919" s="254" t="str">
        <f>IF(H919="","",VLOOKUP(H919,'Overview - Financial Statement'!$A$46:$B$60,2,FALSE))</f>
        <v/>
      </c>
      <c r="Q919" s="255" t="str">
        <f t="shared" si="197"/>
        <v/>
      </c>
      <c r="R919" s="153"/>
      <c r="S919" s="153"/>
      <c r="T919" s="238">
        <f t="shared" si="198"/>
        <v>0</v>
      </c>
      <c r="U919" s="193" t="s">
        <v>44</v>
      </c>
      <c r="V919" s="427"/>
      <c r="W919" s="193" t="str">
        <f t="shared" si="199"/>
        <v/>
      </c>
      <c r="X919" s="264" t="str">
        <f t="shared" si="200"/>
        <v>OK</v>
      </c>
      <c r="Y919" s="193" t="str">
        <f t="shared" si="201"/>
        <v/>
      </c>
      <c r="Z919" s="193" t="str">
        <f t="shared" si="202"/>
        <v/>
      </c>
      <c r="AA919" s="397" t="str">
        <f t="shared" si="203"/>
        <v/>
      </c>
      <c r="AB919" s="257" t="str">
        <f t="shared" si="204"/>
        <v/>
      </c>
      <c r="AC919" s="257" t="str">
        <f t="shared" si="205"/>
        <v/>
      </c>
      <c r="AD919" s="193" t="str">
        <f t="shared" si="206"/>
        <v>CHECK DATES</v>
      </c>
      <c r="AE919" s="257" t="str">
        <f t="shared" si="207"/>
        <v/>
      </c>
      <c r="AF919" s="286">
        <v>0</v>
      </c>
      <c r="AG919" s="257">
        <f t="shared" si="208"/>
        <v>0</v>
      </c>
      <c r="AH919" s="257" t="str">
        <f t="shared" si="209"/>
        <v/>
      </c>
      <c r="AI919" s="257">
        <f t="shared" si="210"/>
        <v>0</v>
      </c>
    </row>
    <row r="920" spans="1:35" x14ac:dyDescent="0.3">
      <c r="A920" s="287">
        <v>908</v>
      </c>
      <c r="B920" s="156"/>
      <c r="C920" s="150"/>
      <c r="D920" s="152"/>
      <c r="E920" s="150"/>
      <c r="F920" s="150"/>
      <c r="G920" s="152"/>
      <c r="H920" s="154"/>
      <c r="I920" s="155"/>
      <c r="J920" s="159"/>
      <c r="K920" s="159"/>
      <c r="L920" s="337"/>
      <c r="M920" s="343" t="str">
        <f>IF(L920="","",LOOKUP(L920,'Work Programme'!$A$8:$A$207,'Work Programme'!$B$8:$B$207))</f>
        <v/>
      </c>
      <c r="N920" s="150"/>
      <c r="O920" s="151"/>
      <c r="P920" s="254" t="str">
        <f>IF(H920="","",VLOOKUP(H920,'Overview - Financial Statement'!$A$46:$B$60,2,FALSE))</f>
        <v/>
      </c>
      <c r="Q920" s="255" t="str">
        <f t="shared" si="197"/>
        <v/>
      </c>
      <c r="R920" s="153"/>
      <c r="S920" s="153"/>
      <c r="T920" s="238">
        <f t="shared" si="198"/>
        <v>0</v>
      </c>
      <c r="U920" s="193" t="s">
        <v>44</v>
      </c>
      <c r="V920" s="427"/>
      <c r="W920" s="193" t="str">
        <f t="shared" si="199"/>
        <v/>
      </c>
      <c r="X920" s="264" t="str">
        <f t="shared" si="200"/>
        <v>OK</v>
      </c>
      <c r="Y920" s="193" t="str">
        <f t="shared" si="201"/>
        <v/>
      </c>
      <c r="Z920" s="193" t="str">
        <f t="shared" si="202"/>
        <v/>
      </c>
      <c r="AA920" s="397" t="str">
        <f t="shared" si="203"/>
        <v/>
      </c>
      <c r="AB920" s="257" t="str">
        <f t="shared" si="204"/>
        <v/>
      </c>
      <c r="AC920" s="257" t="str">
        <f t="shared" si="205"/>
        <v/>
      </c>
      <c r="AD920" s="193" t="str">
        <f t="shared" si="206"/>
        <v>CHECK DATES</v>
      </c>
      <c r="AE920" s="257" t="str">
        <f t="shared" si="207"/>
        <v/>
      </c>
      <c r="AF920" s="286">
        <v>0</v>
      </c>
      <c r="AG920" s="257">
        <f t="shared" si="208"/>
        <v>0</v>
      </c>
      <c r="AH920" s="257" t="str">
        <f t="shared" si="209"/>
        <v/>
      </c>
      <c r="AI920" s="257">
        <f t="shared" si="210"/>
        <v>0</v>
      </c>
    </row>
    <row r="921" spans="1:35" x14ac:dyDescent="0.3">
      <c r="A921" s="287">
        <v>909</v>
      </c>
      <c r="B921" s="156"/>
      <c r="C921" s="150"/>
      <c r="D921" s="152"/>
      <c r="E921" s="150"/>
      <c r="F921" s="150"/>
      <c r="G921" s="152"/>
      <c r="H921" s="154"/>
      <c r="I921" s="155"/>
      <c r="J921" s="159"/>
      <c r="K921" s="159"/>
      <c r="L921" s="337"/>
      <c r="M921" s="343" t="str">
        <f>IF(L921="","",LOOKUP(L921,'Work Programme'!$A$8:$A$207,'Work Programme'!$B$8:$B$207))</f>
        <v/>
      </c>
      <c r="N921" s="150"/>
      <c r="O921" s="151"/>
      <c r="P921" s="254" t="str">
        <f>IF(H921="","",VLOOKUP(H921,'Overview - Financial Statement'!$A$46:$B$60,2,FALSE))</f>
        <v/>
      </c>
      <c r="Q921" s="255" t="str">
        <f t="shared" si="197"/>
        <v/>
      </c>
      <c r="R921" s="153"/>
      <c r="S921" s="153"/>
      <c r="T921" s="238">
        <f t="shared" si="198"/>
        <v>0</v>
      </c>
      <c r="U921" s="193" t="s">
        <v>44</v>
      </c>
      <c r="V921" s="427"/>
      <c r="W921" s="193" t="str">
        <f t="shared" si="199"/>
        <v/>
      </c>
      <c r="X921" s="264" t="str">
        <f t="shared" si="200"/>
        <v>OK</v>
      </c>
      <c r="Y921" s="193" t="str">
        <f t="shared" si="201"/>
        <v/>
      </c>
      <c r="Z921" s="193" t="str">
        <f t="shared" si="202"/>
        <v/>
      </c>
      <c r="AA921" s="397" t="str">
        <f t="shared" si="203"/>
        <v/>
      </c>
      <c r="AB921" s="257" t="str">
        <f t="shared" si="204"/>
        <v/>
      </c>
      <c r="AC921" s="257" t="str">
        <f t="shared" si="205"/>
        <v/>
      </c>
      <c r="AD921" s="193" t="str">
        <f t="shared" si="206"/>
        <v>CHECK DATES</v>
      </c>
      <c r="AE921" s="257" t="str">
        <f t="shared" si="207"/>
        <v/>
      </c>
      <c r="AF921" s="286">
        <v>0</v>
      </c>
      <c r="AG921" s="257">
        <f t="shared" si="208"/>
        <v>0</v>
      </c>
      <c r="AH921" s="257" t="str">
        <f t="shared" si="209"/>
        <v/>
      </c>
      <c r="AI921" s="257">
        <f t="shared" si="210"/>
        <v>0</v>
      </c>
    </row>
    <row r="922" spans="1:35" x14ac:dyDescent="0.3">
      <c r="A922" s="287">
        <v>910</v>
      </c>
      <c r="B922" s="156"/>
      <c r="C922" s="150"/>
      <c r="D922" s="152"/>
      <c r="E922" s="150"/>
      <c r="F922" s="150"/>
      <c r="G922" s="152"/>
      <c r="H922" s="154"/>
      <c r="I922" s="155"/>
      <c r="J922" s="159"/>
      <c r="K922" s="159"/>
      <c r="L922" s="337"/>
      <c r="M922" s="343" t="str">
        <f>IF(L922="","",LOOKUP(L922,'Work Programme'!$A$8:$A$207,'Work Programme'!$B$8:$B$207))</f>
        <v/>
      </c>
      <c r="N922" s="150"/>
      <c r="O922" s="151"/>
      <c r="P922" s="254" t="str">
        <f>IF(H922="","",VLOOKUP(H922,'Overview - Financial Statement'!$A$46:$B$60,2,FALSE))</f>
        <v/>
      </c>
      <c r="Q922" s="255" t="str">
        <f t="shared" si="197"/>
        <v/>
      </c>
      <c r="R922" s="153"/>
      <c r="S922" s="153"/>
      <c r="T922" s="238">
        <f t="shared" si="198"/>
        <v>0</v>
      </c>
      <c r="U922" s="193" t="s">
        <v>44</v>
      </c>
      <c r="V922" s="427"/>
      <c r="W922" s="193" t="str">
        <f t="shared" si="199"/>
        <v/>
      </c>
      <c r="X922" s="264" t="str">
        <f t="shared" si="200"/>
        <v>OK</v>
      </c>
      <c r="Y922" s="193" t="str">
        <f t="shared" si="201"/>
        <v/>
      </c>
      <c r="Z922" s="193" t="str">
        <f t="shared" si="202"/>
        <v/>
      </c>
      <c r="AA922" s="397" t="str">
        <f t="shared" si="203"/>
        <v/>
      </c>
      <c r="AB922" s="257" t="str">
        <f t="shared" si="204"/>
        <v/>
      </c>
      <c r="AC922" s="257" t="str">
        <f t="shared" si="205"/>
        <v/>
      </c>
      <c r="AD922" s="193" t="str">
        <f t="shared" si="206"/>
        <v>CHECK DATES</v>
      </c>
      <c r="AE922" s="257" t="str">
        <f t="shared" si="207"/>
        <v/>
      </c>
      <c r="AF922" s="286">
        <v>0</v>
      </c>
      <c r="AG922" s="257">
        <f t="shared" si="208"/>
        <v>0</v>
      </c>
      <c r="AH922" s="257" t="str">
        <f t="shared" si="209"/>
        <v/>
      </c>
      <c r="AI922" s="257">
        <f t="shared" si="210"/>
        <v>0</v>
      </c>
    </row>
    <row r="923" spans="1:35" x14ac:dyDescent="0.3">
      <c r="A923" s="287">
        <v>911</v>
      </c>
      <c r="B923" s="156"/>
      <c r="C923" s="150"/>
      <c r="D923" s="152"/>
      <c r="E923" s="150"/>
      <c r="F923" s="150"/>
      <c r="G923" s="152"/>
      <c r="H923" s="154"/>
      <c r="I923" s="155"/>
      <c r="J923" s="159"/>
      <c r="K923" s="159"/>
      <c r="L923" s="337"/>
      <c r="M923" s="343" t="str">
        <f>IF(L923="","",LOOKUP(L923,'Work Programme'!$A$8:$A$207,'Work Programme'!$B$8:$B$207))</f>
        <v/>
      </c>
      <c r="N923" s="150"/>
      <c r="O923" s="151"/>
      <c r="P923" s="254" t="str">
        <f>IF(H923="","",VLOOKUP(H923,'Overview - Financial Statement'!$A$46:$B$60,2,FALSE))</f>
        <v/>
      </c>
      <c r="Q923" s="255" t="str">
        <f t="shared" si="197"/>
        <v/>
      </c>
      <c r="R923" s="153"/>
      <c r="S923" s="153"/>
      <c r="T923" s="238">
        <f t="shared" si="198"/>
        <v>0</v>
      </c>
      <c r="U923" s="193" t="s">
        <v>44</v>
      </c>
      <c r="V923" s="427"/>
      <c r="W923" s="193" t="str">
        <f t="shared" si="199"/>
        <v/>
      </c>
      <c r="X923" s="264" t="str">
        <f t="shared" si="200"/>
        <v>OK</v>
      </c>
      <c r="Y923" s="193" t="str">
        <f t="shared" si="201"/>
        <v/>
      </c>
      <c r="Z923" s="193" t="str">
        <f t="shared" si="202"/>
        <v/>
      </c>
      <c r="AA923" s="397" t="str">
        <f t="shared" si="203"/>
        <v/>
      </c>
      <c r="AB923" s="257" t="str">
        <f t="shared" si="204"/>
        <v/>
      </c>
      <c r="AC923" s="257" t="str">
        <f t="shared" si="205"/>
        <v/>
      </c>
      <c r="AD923" s="193" t="str">
        <f t="shared" si="206"/>
        <v>CHECK DATES</v>
      </c>
      <c r="AE923" s="257" t="str">
        <f t="shared" si="207"/>
        <v/>
      </c>
      <c r="AF923" s="286">
        <v>0</v>
      </c>
      <c r="AG923" s="257">
        <f t="shared" si="208"/>
        <v>0</v>
      </c>
      <c r="AH923" s="257" t="str">
        <f t="shared" si="209"/>
        <v/>
      </c>
      <c r="AI923" s="257">
        <f t="shared" si="210"/>
        <v>0</v>
      </c>
    </row>
    <row r="924" spans="1:35" x14ac:dyDescent="0.3">
      <c r="A924" s="287">
        <v>912</v>
      </c>
      <c r="B924" s="156"/>
      <c r="C924" s="150"/>
      <c r="D924" s="152"/>
      <c r="E924" s="150"/>
      <c r="F924" s="150"/>
      <c r="G924" s="152"/>
      <c r="H924" s="154"/>
      <c r="I924" s="155"/>
      <c r="J924" s="159"/>
      <c r="K924" s="159"/>
      <c r="L924" s="337"/>
      <c r="M924" s="343" t="str">
        <f>IF(L924="","",LOOKUP(L924,'Work Programme'!$A$8:$A$207,'Work Programme'!$B$8:$B$207))</f>
        <v/>
      </c>
      <c r="N924" s="150"/>
      <c r="O924" s="151"/>
      <c r="P924" s="254" t="str">
        <f>IF(H924="","",VLOOKUP(H924,'Overview - Financial Statement'!$A$46:$B$60,2,FALSE))</f>
        <v/>
      </c>
      <c r="Q924" s="255" t="str">
        <f t="shared" si="197"/>
        <v/>
      </c>
      <c r="R924" s="153"/>
      <c r="S924" s="153"/>
      <c r="T924" s="238">
        <f t="shared" si="198"/>
        <v>0</v>
      </c>
      <c r="U924" s="193" t="s">
        <v>44</v>
      </c>
      <c r="V924" s="427"/>
      <c r="W924" s="193" t="str">
        <f t="shared" si="199"/>
        <v/>
      </c>
      <c r="X924" s="264" t="str">
        <f t="shared" si="200"/>
        <v>OK</v>
      </c>
      <c r="Y924" s="193" t="str">
        <f t="shared" si="201"/>
        <v/>
      </c>
      <c r="Z924" s="193" t="str">
        <f t="shared" si="202"/>
        <v/>
      </c>
      <c r="AA924" s="397" t="str">
        <f t="shared" si="203"/>
        <v/>
      </c>
      <c r="AB924" s="257" t="str">
        <f t="shared" si="204"/>
        <v/>
      </c>
      <c r="AC924" s="257" t="str">
        <f t="shared" si="205"/>
        <v/>
      </c>
      <c r="AD924" s="193" t="str">
        <f t="shared" si="206"/>
        <v>CHECK DATES</v>
      </c>
      <c r="AE924" s="257" t="str">
        <f t="shared" si="207"/>
        <v/>
      </c>
      <c r="AF924" s="286">
        <v>0</v>
      </c>
      <c r="AG924" s="257">
        <f t="shared" si="208"/>
        <v>0</v>
      </c>
      <c r="AH924" s="257" t="str">
        <f t="shared" si="209"/>
        <v/>
      </c>
      <c r="AI924" s="257">
        <f t="shared" si="210"/>
        <v>0</v>
      </c>
    </row>
    <row r="925" spans="1:35" x14ac:dyDescent="0.3">
      <c r="A925" s="287">
        <v>913</v>
      </c>
      <c r="B925" s="156"/>
      <c r="C925" s="150"/>
      <c r="D925" s="152"/>
      <c r="E925" s="150"/>
      <c r="F925" s="150"/>
      <c r="G925" s="152"/>
      <c r="H925" s="154"/>
      <c r="I925" s="155"/>
      <c r="J925" s="159"/>
      <c r="K925" s="159"/>
      <c r="L925" s="337"/>
      <c r="M925" s="343" t="str">
        <f>IF(L925="","",LOOKUP(L925,'Work Programme'!$A$8:$A$207,'Work Programme'!$B$8:$B$207))</f>
        <v/>
      </c>
      <c r="N925" s="150"/>
      <c r="O925" s="151"/>
      <c r="P925" s="254" t="str">
        <f>IF(H925="","",VLOOKUP(H925,'Overview - Financial Statement'!$A$46:$B$60,2,FALSE))</f>
        <v/>
      </c>
      <c r="Q925" s="255" t="str">
        <f t="shared" si="197"/>
        <v/>
      </c>
      <c r="R925" s="153"/>
      <c r="S925" s="153"/>
      <c r="T925" s="238">
        <f t="shared" si="198"/>
        <v>0</v>
      </c>
      <c r="U925" s="193" t="s">
        <v>44</v>
      </c>
      <c r="V925" s="427"/>
      <c r="W925" s="193" t="str">
        <f t="shared" si="199"/>
        <v/>
      </c>
      <c r="X925" s="264" t="str">
        <f t="shared" si="200"/>
        <v>OK</v>
      </c>
      <c r="Y925" s="193" t="str">
        <f t="shared" si="201"/>
        <v/>
      </c>
      <c r="Z925" s="193" t="str">
        <f t="shared" si="202"/>
        <v/>
      </c>
      <c r="AA925" s="397" t="str">
        <f t="shared" si="203"/>
        <v/>
      </c>
      <c r="AB925" s="257" t="str">
        <f t="shared" si="204"/>
        <v/>
      </c>
      <c r="AC925" s="257" t="str">
        <f t="shared" si="205"/>
        <v/>
      </c>
      <c r="AD925" s="193" t="str">
        <f t="shared" si="206"/>
        <v>CHECK DATES</v>
      </c>
      <c r="AE925" s="257" t="str">
        <f t="shared" si="207"/>
        <v/>
      </c>
      <c r="AF925" s="286">
        <v>0</v>
      </c>
      <c r="AG925" s="257">
        <f t="shared" si="208"/>
        <v>0</v>
      </c>
      <c r="AH925" s="257" t="str">
        <f t="shared" si="209"/>
        <v/>
      </c>
      <c r="AI925" s="257">
        <f t="shared" si="210"/>
        <v>0</v>
      </c>
    </row>
    <row r="926" spans="1:35" x14ac:dyDescent="0.3">
      <c r="A926" s="287">
        <v>914</v>
      </c>
      <c r="B926" s="156"/>
      <c r="C926" s="150"/>
      <c r="D926" s="152"/>
      <c r="E926" s="150"/>
      <c r="F926" s="150"/>
      <c r="G926" s="152"/>
      <c r="H926" s="154"/>
      <c r="I926" s="155"/>
      <c r="J926" s="159"/>
      <c r="K926" s="159"/>
      <c r="L926" s="337"/>
      <c r="M926" s="343" t="str">
        <f>IF(L926="","",LOOKUP(L926,'Work Programme'!$A$8:$A$207,'Work Programme'!$B$8:$B$207))</f>
        <v/>
      </c>
      <c r="N926" s="150"/>
      <c r="O926" s="151"/>
      <c r="P926" s="254" t="str">
        <f>IF(H926="","",VLOOKUP(H926,'Overview - Financial Statement'!$A$46:$B$60,2,FALSE))</f>
        <v/>
      </c>
      <c r="Q926" s="255" t="str">
        <f t="shared" si="197"/>
        <v/>
      </c>
      <c r="R926" s="153"/>
      <c r="S926" s="153"/>
      <c r="T926" s="238">
        <f t="shared" si="198"/>
        <v>0</v>
      </c>
      <c r="U926" s="193" t="s">
        <v>44</v>
      </c>
      <c r="V926" s="427"/>
      <c r="W926" s="193" t="str">
        <f t="shared" si="199"/>
        <v/>
      </c>
      <c r="X926" s="264" t="str">
        <f t="shared" si="200"/>
        <v>OK</v>
      </c>
      <c r="Y926" s="193" t="str">
        <f t="shared" si="201"/>
        <v/>
      </c>
      <c r="Z926" s="193" t="str">
        <f t="shared" si="202"/>
        <v/>
      </c>
      <c r="AA926" s="397" t="str">
        <f t="shared" si="203"/>
        <v/>
      </c>
      <c r="AB926" s="257" t="str">
        <f t="shared" si="204"/>
        <v/>
      </c>
      <c r="AC926" s="257" t="str">
        <f t="shared" si="205"/>
        <v/>
      </c>
      <c r="AD926" s="193" t="str">
        <f t="shared" si="206"/>
        <v>CHECK DATES</v>
      </c>
      <c r="AE926" s="257" t="str">
        <f t="shared" si="207"/>
        <v/>
      </c>
      <c r="AF926" s="286">
        <v>0</v>
      </c>
      <c r="AG926" s="257">
        <f t="shared" si="208"/>
        <v>0</v>
      </c>
      <c r="AH926" s="257" t="str">
        <f t="shared" si="209"/>
        <v/>
      </c>
      <c r="AI926" s="257">
        <f t="shared" si="210"/>
        <v>0</v>
      </c>
    </row>
    <row r="927" spans="1:35" x14ac:dyDescent="0.3">
      <c r="A927" s="287">
        <v>915</v>
      </c>
      <c r="B927" s="156"/>
      <c r="C927" s="150"/>
      <c r="D927" s="152"/>
      <c r="E927" s="150"/>
      <c r="F927" s="150"/>
      <c r="G927" s="152"/>
      <c r="H927" s="154"/>
      <c r="I927" s="155"/>
      <c r="J927" s="159"/>
      <c r="K927" s="159"/>
      <c r="L927" s="337"/>
      <c r="M927" s="343" t="str">
        <f>IF(L927="","",LOOKUP(L927,'Work Programme'!$A$8:$A$207,'Work Programme'!$B$8:$B$207))</f>
        <v/>
      </c>
      <c r="N927" s="150"/>
      <c r="O927" s="151"/>
      <c r="P927" s="254" t="str">
        <f>IF(H927="","",VLOOKUP(H927,'Overview - Financial Statement'!$A$46:$B$60,2,FALSE))</f>
        <v/>
      </c>
      <c r="Q927" s="255" t="str">
        <f t="shared" si="197"/>
        <v/>
      </c>
      <c r="R927" s="153"/>
      <c r="S927" s="153"/>
      <c r="T927" s="238">
        <f t="shared" si="198"/>
        <v>0</v>
      </c>
      <c r="U927" s="193" t="s">
        <v>44</v>
      </c>
      <c r="V927" s="427"/>
      <c r="W927" s="193" t="str">
        <f t="shared" si="199"/>
        <v/>
      </c>
      <c r="X927" s="264" t="str">
        <f t="shared" si="200"/>
        <v>OK</v>
      </c>
      <c r="Y927" s="193" t="str">
        <f t="shared" si="201"/>
        <v/>
      </c>
      <c r="Z927" s="193" t="str">
        <f t="shared" si="202"/>
        <v/>
      </c>
      <c r="AA927" s="397" t="str">
        <f t="shared" si="203"/>
        <v/>
      </c>
      <c r="AB927" s="257" t="str">
        <f t="shared" si="204"/>
        <v/>
      </c>
      <c r="AC927" s="257" t="str">
        <f t="shared" si="205"/>
        <v/>
      </c>
      <c r="AD927" s="193" t="str">
        <f t="shared" si="206"/>
        <v>CHECK DATES</v>
      </c>
      <c r="AE927" s="257" t="str">
        <f t="shared" si="207"/>
        <v/>
      </c>
      <c r="AF927" s="286">
        <v>0</v>
      </c>
      <c r="AG927" s="257">
        <f t="shared" si="208"/>
        <v>0</v>
      </c>
      <c r="AH927" s="257" t="str">
        <f t="shared" si="209"/>
        <v/>
      </c>
      <c r="AI927" s="257">
        <f t="shared" si="210"/>
        <v>0</v>
      </c>
    </row>
    <row r="928" spans="1:35" x14ac:dyDescent="0.3">
      <c r="A928" s="287">
        <v>916</v>
      </c>
      <c r="B928" s="156"/>
      <c r="C928" s="150"/>
      <c r="D928" s="152"/>
      <c r="E928" s="150"/>
      <c r="F928" s="150"/>
      <c r="G928" s="152"/>
      <c r="H928" s="154"/>
      <c r="I928" s="155"/>
      <c r="J928" s="159"/>
      <c r="K928" s="159"/>
      <c r="L928" s="337"/>
      <c r="M928" s="343" t="str">
        <f>IF(L928="","",LOOKUP(L928,'Work Programme'!$A$8:$A$207,'Work Programme'!$B$8:$B$207))</f>
        <v/>
      </c>
      <c r="N928" s="150"/>
      <c r="O928" s="151"/>
      <c r="P928" s="254" t="str">
        <f>IF(H928="","",VLOOKUP(H928,'Overview - Financial Statement'!$A$46:$B$60,2,FALSE))</f>
        <v/>
      </c>
      <c r="Q928" s="255" t="str">
        <f t="shared" si="197"/>
        <v/>
      </c>
      <c r="R928" s="153"/>
      <c r="S928" s="153"/>
      <c r="T928" s="238">
        <f t="shared" si="198"/>
        <v>0</v>
      </c>
      <c r="U928" s="193" t="s">
        <v>44</v>
      </c>
      <c r="V928" s="427"/>
      <c r="W928" s="193" t="str">
        <f t="shared" si="199"/>
        <v/>
      </c>
      <c r="X928" s="264" t="str">
        <f t="shared" si="200"/>
        <v>OK</v>
      </c>
      <c r="Y928" s="193" t="str">
        <f t="shared" si="201"/>
        <v/>
      </c>
      <c r="Z928" s="193" t="str">
        <f t="shared" si="202"/>
        <v/>
      </c>
      <c r="AA928" s="397" t="str">
        <f t="shared" si="203"/>
        <v/>
      </c>
      <c r="AB928" s="257" t="str">
        <f t="shared" si="204"/>
        <v/>
      </c>
      <c r="AC928" s="257" t="str">
        <f t="shared" si="205"/>
        <v/>
      </c>
      <c r="AD928" s="193" t="str">
        <f t="shared" si="206"/>
        <v>CHECK DATES</v>
      </c>
      <c r="AE928" s="257" t="str">
        <f t="shared" si="207"/>
        <v/>
      </c>
      <c r="AF928" s="286">
        <v>0</v>
      </c>
      <c r="AG928" s="257">
        <f t="shared" si="208"/>
        <v>0</v>
      </c>
      <c r="AH928" s="257" t="str">
        <f t="shared" si="209"/>
        <v/>
      </c>
      <c r="AI928" s="257">
        <f t="shared" si="210"/>
        <v>0</v>
      </c>
    </row>
    <row r="929" spans="1:35" x14ac:dyDescent="0.3">
      <c r="A929" s="287">
        <v>917</v>
      </c>
      <c r="B929" s="156"/>
      <c r="C929" s="150"/>
      <c r="D929" s="152"/>
      <c r="E929" s="150"/>
      <c r="F929" s="150"/>
      <c r="G929" s="152"/>
      <c r="H929" s="154"/>
      <c r="I929" s="155"/>
      <c r="J929" s="159"/>
      <c r="K929" s="159"/>
      <c r="L929" s="337"/>
      <c r="M929" s="343" t="str">
        <f>IF(L929="","",LOOKUP(L929,'Work Programme'!$A$8:$A$207,'Work Programme'!$B$8:$B$207))</f>
        <v/>
      </c>
      <c r="N929" s="150"/>
      <c r="O929" s="151"/>
      <c r="P929" s="254" t="str">
        <f>IF(H929="","",VLOOKUP(H929,'Overview - Financial Statement'!$A$46:$B$60,2,FALSE))</f>
        <v/>
      </c>
      <c r="Q929" s="255" t="str">
        <f t="shared" si="197"/>
        <v/>
      </c>
      <c r="R929" s="153"/>
      <c r="S929" s="153"/>
      <c r="T929" s="238">
        <f t="shared" si="198"/>
        <v>0</v>
      </c>
      <c r="U929" s="193" t="s">
        <v>44</v>
      </c>
      <c r="V929" s="427"/>
      <c r="W929" s="193" t="str">
        <f t="shared" si="199"/>
        <v/>
      </c>
      <c r="X929" s="264" t="str">
        <f t="shared" si="200"/>
        <v>OK</v>
      </c>
      <c r="Y929" s="193" t="str">
        <f t="shared" si="201"/>
        <v/>
      </c>
      <c r="Z929" s="193" t="str">
        <f t="shared" si="202"/>
        <v/>
      </c>
      <c r="AA929" s="397" t="str">
        <f t="shared" si="203"/>
        <v/>
      </c>
      <c r="AB929" s="257" t="str">
        <f t="shared" si="204"/>
        <v/>
      </c>
      <c r="AC929" s="257" t="str">
        <f t="shared" si="205"/>
        <v/>
      </c>
      <c r="AD929" s="193" t="str">
        <f t="shared" si="206"/>
        <v>CHECK DATES</v>
      </c>
      <c r="AE929" s="257" t="str">
        <f t="shared" si="207"/>
        <v/>
      </c>
      <c r="AF929" s="286">
        <v>0</v>
      </c>
      <c r="AG929" s="257">
        <f t="shared" si="208"/>
        <v>0</v>
      </c>
      <c r="AH929" s="257" t="str">
        <f t="shared" si="209"/>
        <v/>
      </c>
      <c r="AI929" s="257">
        <f t="shared" si="210"/>
        <v>0</v>
      </c>
    </row>
    <row r="930" spans="1:35" x14ac:dyDescent="0.3">
      <c r="A930" s="287">
        <v>918</v>
      </c>
      <c r="B930" s="156"/>
      <c r="C930" s="150"/>
      <c r="D930" s="152"/>
      <c r="E930" s="150"/>
      <c r="F930" s="150"/>
      <c r="G930" s="152"/>
      <c r="H930" s="154"/>
      <c r="I930" s="155"/>
      <c r="J930" s="159"/>
      <c r="K930" s="159"/>
      <c r="L930" s="337"/>
      <c r="M930" s="343" t="str">
        <f>IF(L930="","",LOOKUP(L930,'Work Programme'!$A$8:$A$207,'Work Programme'!$B$8:$B$207))</f>
        <v/>
      </c>
      <c r="N930" s="150"/>
      <c r="O930" s="151"/>
      <c r="P930" s="254" t="str">
        <f>IF(H930="","",VLOOKUP(H930,'Overview - Financial Statement'!$A$46:$B$60,2,FALSE))</f>
        <v/>
      </c>
      <c r="Q930" s="255" t="str">
        <f t="shared" si="197"/>
        <v/>
      </c>
      <c r="R930" s="153"/>
      <c r="S930" s="153"/>
      <c r="T930" s="238">
        <f t="shared" si="198"/>
        <v>0</v>
      </c>
      <c r="U930" s="193" t="s">
        <v>44</v>
      </c>
      <c r="V930" s="427"/>
      <c r="W930" s="193" t="str">
        <f t="shared" si="199"/>
        <v/>
      </c>
      <c r="X930" s="264" t="str">
        <f t="shared" si="200"/>
        <v>OK</v>
      </c>
      <c r="Y930" s="193" t="str">
        <f t="shared" si="201"/>
        <v/>
      </c>
      <c r="Z930" s="193" t="str">
        <f t="shared" si="202"/>
        <v/>
      </c>
      <c r="AA930" s="397" t="str">
        <f t="shared" si="203"/>
        <v/>
      </c>
      <c r="AB930" s="257" t="str">
        <f t="shared" si="204"/>
        <v/>
      </c>
      <c r="AC930" s="257" t="str">
        <f t="shared" si="205"/>
        <v/>
      </c>
      <c r="AD930" s="193" t="str">
        <f t="shared" si="206"/>
        <v>CHECK DATES</v>
      </c>
      <c r="AE930" s="257" t="str">
        <f t="shared" si="207"/>
        <v/>
      </c>
      <c r="AF930" s="286">
        <v>0</v>
      </c>
      <c r="AG930" s="257">
        <f t="shared" si="208"/>
        <v>0</v>
      </c>
      <c r="AH930" s="257" t="str">
        <f t="shared" si="209"/>
        <v/>
      </c>
      <c r="AI930" s="257">
        <f t="shared" si="210"/>
        <v>0</v>
      </c>
    </row>
    <row r="931" spans="1:35" x14ac:dyDescent="0.3">
      <c r="A931" s="287">
        <v>919</v>
      </c>
      <c r="B931" s="156"/>
      <c r="C931" s="150"/>
      <c r="D931" s="152"/>
      <c r="E931" s="150"/>
      <c r="F931" s="150"/>
      <c r="G931" s="152"/>
      <c r="H931" s="154"/>
      <c r="I931" s="155"/>
      <c r="J931" s="159"/>
      <c r="K931" s="159"/>
      <c r="L931" s="337"/>
      <c r="M931" s="343" t="str">
        <f>IF(L931="","",LOOKUP(L931,'Work Programme'!$A$8:$A$207,'Work Programme'!$B$8:$B$207))</f>
        <v/>
      </c>
      <c r="N931" s="150"/>
      <c r="O931" s="151"/>
      <c r="P931" s="254" t="str">
        <f>IF(H931="","",VLOOKUP(H931,'Overview - Financial Statement'!$A$46:$B$60,2,FALSE))</f>
        <v/>
      </c>
      <c r="Q931" s="255" t="str">
        <f t="shared" si="197"/>
        <v/>
      </c>
      <c r="R931" s="153"/>
      <c r="S931" s="153"/>
      <c r="T931" s="238">
        <f t="shared" si="198"/>
        <v>0</v>
      </c>
      <c r="U931" s="193" t="s">
        <v>44</v>
      </c>
      <c r="V931" s="427"/>
      <c r="W931" s="193" t="str">
        <f t="shared" si="199"/>
        <v/>
      </c>
      <c r="X931" s="264" t="str">
        <f t="shared" si="200"/>
        <v>OK</v>
      </c>
      <c r="Y931" s="193" t="str">
        <f t="shared" si="201"/>
        <v/>
      </c>
      <c r="Z931" s="193" t="str">
        <f t="shared" si="202"/>
        <v/>
      </c>
      <c r="AA931" s="397" t="str">
        <f t="shared" si="203"/>
        <v/>
      </c>
      <c r="AB931" s="257" t="str">
        <f t="shared" si="204"/>
        <v/>
      </c>
      <c r="AC931" s="257" t="str">
        <f t="shared" si="205"/>
        <v/>
      </c>
      <c r="AD931" s="193" t="str">
        <f t="shared" si="206"/>
        <v>CHECK DATES</v>
      </c>
      <c r="AE931" s="257" t="str">
        <f t="shared" si="207"/>
        <v/>
      </c>
      <c r="AF931" s="286">
        <v>0</v>
      </c>
      <c r="AG931" s="257">
        <f t="shared" si="208"/>
        <v>0</v>
      </c>
      <c r="AH931" s="257" t="str">
        <f t="shared" si="209"/>
        <v/>
      </c>
      <c r="AI931" s="257">
        <f t="shared" si="210"/>
        <v>0</v>
      </c>
    </row>
    <row r="932" spans="1:35" x14ac:dyDescent="0.3">
      <c r="A932" s="287">
        <v>920</v>
      </c>
      <c r="B932" s="156"/>
      <c r="C932" s="150"/>
      <c r="D932" s="152"/>
      <c r="E932" s="150"/>
      <c r="F932" s="150"/>
      <c r="G932" s="152"/>
      <c r="H932" s="154"/>
      <c r="I932" s="155"/>
      <c r="J932" s="159"/>
      <c r="K932" s="159"/>
      <c r="L932" s="337"/>
      <c r="M932" s="343" t="str">
        <f>IF(L932="","",LOOKUP(L932,'Work Programme'!$A$8:$A$207,'Work Programme'!$B$8:$B$207))</f>
        <v/>
      </c>
      <c r="N932" s="150"/>
      <c r="O932" s="151"/>
      <c r="P932" s="254" t="str">
        <f>IF(H932="","",VLOOKUP(H932,'Overview - Financial Statement'!$A$46:$B$60,2,FALSE))</f>
        <v/>
      </c>
      <c r="Q932" s="255" t="str">
        <f t="shared" si="197"/>
        <v/>
      </c>
      <c r="R932" s="153"/>
      <c r="S932" s="153"/>
      <c r="T932" s="238">
        <f t="shared" si="198"/>
        <v>0</v>
      </c>
      <c r="U932" s="193" t="s">
        <v>44</v>
      </c>
      <c r="V932" s="427"/>
      <c r="W932" s="193" t="str">
        <f t="shared" si="199"/>
        <v/>
      </c>
      <c r="X932" s="264" t="str">
        <f t="shared" si="200"/>
        <v>OK</v>
      </c>
      <c r="Y932" s="193" t="str">
        <f t="shared" si="201"/>
        <v/>
      </c>
      <c r="Z932" s="193" t="str">
        <f t="shared" si="202"/>
        <v/>
      </c>
      <c r="AA932" s="397" t="str">
        <f t="shared" si="203"/>
        <v/>
      </c>
      <c r="AB932" s="257" t="str">
        <f t="shared" si="204"/>
        <v/>
      </c>
      <c r="AC932" s="257" t="str">
        <f t="shared" si="205"/>
        <v/>
      </c>
      <c r="AD932" s="193" t="str">
        <f t="shared" si="206"/>
        <v>CHECK DATES</v>
      </c>
      <c r="AE932" s="257" t="str">
        <f t="shared" si="207"/>
        <v/>
      </c>
      <c r="AF932" s="286">
        <v>0</v>
      </c>
      <c r="AG932" s="257">
        <f t="shared" si="208"/>
        <v>0</v>
      </c>
      <c r="AH932" s="257" t="str">
        <f t="shared" si="209"/>
        <v/>
      </c>
      <c r="AI932" s="257">
        <f t="shared" si="210"/>
        <v>0</v>
      </c>
    </row>
    <row r="933" spans="1:35" x14ac:dyDescent="0.3">
      <c r="A933" s="287">
        <v>921</v>
      </c>
      <c r="B933" s="156"/>
      <c r="C933" s="150"/>
      <c r="D933" s="152"/>
      <c r="E933" s="150"/>
      <c r="F933" s="150"/>
      <c r="G933" s="152"/>
      <c r="H933" s="154"/>
      <c r="I933" s="155"/>
      <c r="J933" s="159"/>
      <c r="K933" s="159"/>
      <c r="L933" s="337"/>
      <c r="M933" s="343" t="str">
        <f>IF(L933="","",LOOKUP(L933,'Work Programme'!$A$8:$A$207,'Work Programme'!$B$8:$B$207))</f>
        <v/>
      </c>
      <c r="N933" s="150"/>
      <c r="O933" s="151"/>
      <c r="P933" s="254" t="str">
        <f>IF(H933="","",VLOOKUP(H933,'Overview - Financial Statement'!$A$46:$B$60,2,FALSE))</f>
        <v/>
      </c>
      <c r="Q933" s="255" t="str">
        <f t="shared" si="197"/>
        <v/>
      </c>
      <c r="R933" s="153"/>
      <c r="S933" s="153"/>
      <c r="T933" s="238">
        <f t="shared" si="198"/>
        <v>0</v>
      </c>
      <c r="U933" s="193" t="s">
        <v>44</v>
      </c>
      <c r="V933" s="427"/>
      <c r="W933" s="193" t="str">
        <f t="shared" si="199"/>
        <v/>
      </c>
      <c r="X933" s="264" t="str">
        <f t="shared" si="200"/>
        <v>OK</v>
      </c>
      <c r="Y933" s="193" t="str">
        <f t="shared" si="201"/>
        <v/>
      </c>
      <c r="Z933" s="193" t="str">
        <f t="shared" si="202"/>
        <v/>
      </c>
      <c r="AA933" s="397" t="str">
        <f t="shared" si="203"/>
        <v/>
      </c>
      <c r="AB933" s="257" t="str">
        <f t="shared" si="204"/>
        <v/>
      </c>
      <c r="AC933" s="257" t="str">
        <f t="shared" si="205"/>
        <v/>
      </c>
      <c r="AD933" s="193" t="str">
        <f t="shared" si="206"/>
        <v>CHECK DATES</v>
      </c>
      <c r="AE933" s="257" t="str">
        <f t="shared" si="207"/>
        <v/>
      </c>
      <c r="AF933" s="286">
        <v>0</v>
      </c>
      <c r="AG933" s="257">
        <f t="shared" si="208"/>
        <v>0</v>
      </c>
      <c r="AH933" s="257" t="str">
        <f t="shared" si="209"/>
        <v/>
      </c>
      <c r="AI933" s="257">
        <f t="shared" si="210"/>
        <v>0</v>
      </c>
    </row>
    <row r="934" spans="1:35" x14ac:dyDescent="0.3">
      <c r="A934" s="287">
        <v>922</v>
      </c>
      <c r="B934" s="156"/>
      <c r="C934" s="150"/>
      <c r="D934" s="152"/>
      <c r="E934" s="150"/>
      <c r="F934" s="150"/>
      <c r="G934" s="152"/>
      <c r="H934" s="154"/>
      <c r="I934" s="155"/>
      <c r="J934" s="159"/>
      <c r="K934" s="159"/>
      <c r="L934" s="337"/>
      <c r="M934" s="343" t="str">
        <f>IF(L934="","",LOOKUP(L934,'Work Programme'!$A$8:$A$207,'Work Programme'!$B$8:$B$207))</f>
        <v/>
      </c>
      <c r="N934" s="150"/>
      <c r="O934" s="151"/>
      <c r="P934" s="254" t="str">
        <f>IF(H934="","",VLOOKUP(H934,'Overview - Financial Statement'!$A$46:$B$60,2,FALSE))</f>
        <v/>
      </c>
      <c r="Q934" s="255" t="str">
        <f t="shared" si="197"/>
        <v/>
      </c>
      <c r="R934" s="153"/>
      <c r="S934" s="153"/>
      <c r="T934" s="238">
        <f t="shared" si="198"/>
        <v>0</v>
      </c>
      <c r="U934" s="193" t="s">
        <v>44</v>
      </c>
      <c r="V934" s="427"/>
      <c r="W934" s="193" t="str">
        <f t="shared" si="199"/>
        <v/>
      </c>
      <c r="X934" s="264" t="str">
        <f t="shared" si="200"/>
        <v>OK</v>
      </c>
      <c r="Y934" s="193" t="str">
        <f t="shared" si="201"/>
        <v/>
      </c>
      <c r="Z934" s="193" t="str">
        <f t="shared" si="202"/>
        <v/>
      </c>
      <c r="AA934" s="397" t="str">
        <f t="shared" si="203"/>
        <v/>
      </c>
      <c r="AB934" s="257" t="str">
        <f t="shared" si="204"/>
        <v/>
      </c>
      <c r="AC934" s="257" t="str">
        <f t="shared" si="205"/>
        <v/>
      </c>
      <c r="AD934" s="193" t="str">
        <f t="shared" si="206"/>
        <v>CHECK DATES</v>
      </c>
      <c r="AE934" s="257" t="str">
        <f t="shared" si="207"/>
        <v/>
      </c>
      <c r="AF934" s="286">
        <v>0</v>
      </c>
      <c r="AG934" s="257">
        <f t="shared" si="208"/>
        <v>0</v>
      </c>
      <c r="AH934" s="257" t="str">
        <f t="shared" si="209"/>
        <v/>
      </c>
      <c r="AI934" s="257">
        <f t="shared" si="210"/>
        <v>0</v>
      </c>
    </row>
    <row r="935" spans="1:35" x14ac:dyDescent="0.3">
      <c r="A935" s="287">
        <v>923</v>
      </c>
      <c r="B935" s="156"/>
      <c r="C935" s="150"/>
      <c r="D935" s="152"/>
      <c r="E935" s="150"/>
      <c r="F935" s="150"/>
      <c r="G935" s="152"/>
      <c r="H935" s="154"/>
      <c r="I935" s="155"/>
      <c r="J935" s="159"/>
      <c r="K935" s="159"/>
      <c r="L935" s="337"/>
      <c r="M935" s="343" t="str">
        <f>IF(L935="","",LOOKUP(L935,'Work Programme'!$A$8:$A$207,'Work Programme'!$B$8:$B$207))</f>
        <v/>
      </c>
      <c r="N935" s="150"/>
      <c r="O935" s="151"/>
      <c r="P935" s="254" t="str">
        <f>IF(H935="","",VLOOKUP(H935,'Overview - Financial Statement'!$A$46:$B$60,2,FALSE))</f>
        <v/>
      </c>
      <c r="Q935" s="255" t="str">
        <f t="shared" si="197"/>
        <v/>
      </c>
      <c r="R935" s="153"/>
      <c r="S935" s="153"/>
      <c r="T935" s="238">
        <f t="shared" si="198"/>
        <v>0</v>
      </c>
      <c r="U935" s="193" t="s">
        <v>44</v>
      </c>
      <c r="V935" s="427"/>
      <c r="W935" s="193" t="str">
        <f t="shared" si="199"/>
        <v/>
      </c>
      <c r="X935" s="264" t="str">
        <f t="shared" si="200"/>
        <v>OK</v>
      </c>
      <c r="Y935" s="193" t="str">
        <f t="shared" si="201"/>
        <v/>
      </c>
      <c r="Z935" s="193" t="str">
        <f t="shared" si="202"/>
        <v/>
      </c>
      <c r="AA935" s="397" t="str">
        <f t="shared" si="203"/>
        <v/>
      </c>
      <c r="AB935" s="257" t="str">
        <f t="shared" si="204"/>
        <v/>
      </c>
      <c r="AC935" s="257" t="str">
        <f t="shared" si="205"/>
        <v/>
      </c>
      <c r="AD935" s="193" t="str">
        <f t="shared" si="206"/>
        <v>CHECK DATES</v>
      </c>
      <c r="AE935" s="257" t="str">
        <f t="shared" si="207"/>
        <v/>
      </c>
      <c r="AF935" s="286">
        <v>0</v>
      </c>
      <c r="AG935" s="257">
        <f t="shared" si="208"/>
        <v>0</v>
      </c>
      <c r="AH935" s="257" t="str">
        <f t="shared" si="209"/>
        <v/>
      </c>
      <c r="AI935" s="257">
        <f t="shared" si="210"/>
        <v>0</v>
      </c>
    </row>
    <row r="936" spans="1:35" x14ac:dyDescent="0.3">
      <c r="A936" s="287">
        <v>924</v>
      </c>
      <c r="B936" s="156"/>
      <c r="C936" s="150"/>
      <c r="D936" s="152"/>
      <c r="E936" s="150"/>
      <c r="F936" s="150"/>
      <c r="G936" s="152"/>
      <c r="H936" s="154"/>
      <c r="I936" s="155"/>
      <c r="J936" s="159"/>
      <c r="K936" s="159"/>
      <c r="L936" s="337"/>
      <c r="M936" s="343" t="str">
        <f>IF(L936="","",LOOKUP(L936,'Work Programme'!$A$8:$A$207,'Work Programme'!$B$8:$B$207))</f>
        <v/>
      </c>
      <c r="N936" s="150"/>
      <c r="O936" s="151"/>
      <c r="P936" s="254" t="str">
        <f>IF(H936="","",VLOOKUP(H936,'Overview - Financial Statement'!$A$46:$B$60,2,FALSE))</f>
        <v/>
      </c>
      <c r="Q936" s="255" t="str">
        <f t="shared" si="197"/>
        <v/>
      </c>
      <c r="R936" s="153"/>
      <c r="S936" s="153"/>
      <c r="T936" s="238">
        <f t="shared" si="198"/>
        <v>0</v>
      </c>
      <c r="U936" s="193" t="s">
        <v>44</v>
      </c>
      <c r="V936" s="427"/>
      <c r="W936" s="193" t="str">
        <f t="shared" si="199"/>
        <v/>
      </c>
      <c r="X936" s="264" t="str">
        <f t="shared" si="200"/>
        <v>OK</v>
      </c>
      <c r="Y936" s="193" t="str">
        <f t="shared" si="201"/>
        <v/>
      </c>
      <c r="Z936" s="193" t="str">
        <f t="shared" si="202"/>
        <v/>
      </c>
      <c r="AA936" s="397" t="str">
        <f t="shared" si="203"/>
        <v/>
      </c>
      <c r="AB936" s="257" t="str">
        <f t="shared" si="204"/>
        <v/>
      </c>
      <c r="AC936" s="257" t="str">
        <f t="shared" si="205"/>
        <v/>
      </c>
      <c r="AD936" s="193" t="str">
        <f t="shared" si="206"/>
        <v>CHECK DATES</v>
      </c>
      <c r="AE936" s="257" t="str">
        <f t="shared" si="207"/>
        <v/>
      </c>
      <c r="AF936" s="286">
        <v>0</v>
      </c>
      <c r="AG936" s="257">
        <f t="shared" si="208"/>
        <v>0</v>
      </c>
      <c r="AH936" s="257" t="str">
        <f t="shared" si="209"/>
        <v/>
      </c>
      <c r="AI936" s="257">
        <f t="shared" si="210"/>
        <v>0</v>
      </c>
    </row>
    <row r="937" spans="1:35" x14ac:dyDescent="0.3">
      <c r="A937" s="287">
        <v>925</v>
      </c>
      <c r="B937" s="156"/>
      <c r="C937" s="150"/>
      <c r="D937" s="152"/>
      <c r="E937" s="150"/>
      <c r="F937" s="150"/>
      <c r="G937" s="152"/>
      <c r="H937" s="154"/>
      <c r="I937" s="155"/>
      <c r="J937" s="159"/>
      <c r="K937" s="159"/>
      <c r="L937" s="337"/>
      <c r="M937" s="343" t="str">
        <f>IF(L937="","",LOOKUP(L937,'Work Programme'!$A$8:$A$207,'Work Programme'!$B$8:$B$207))</f>
        <v/>
      </c>
      <c r="N937" s="150"/>
      <c r="O937" s="151"/>
      <c r="P937" s="254" t="str">
        <f>IF(H937="","",VLOOKUP(H937,'Overview - Financial Statement'!$A$46:$B$60,2,FALSE))</f>
        <v/>
      </c>
      <c r="Q937" s="255" t="str">
        <f t="shared" si="197"/>
        <v/>
      </c>
      <c r="R937" s="153"/>
      <c r="S937" s="153"/>
      <c r="T937" s="238">
        <f t="shared" si="198"/>
        <v>0</v>
      </c>
      <c r="U937" s="193" t="s">
        <v>44</v>
      </c>
      <c r="V937" s="427"/>
      <c r="W937" s="193" t="str">
        <f t="shared" si="199"/>
        <v/>
      </c>
      <c r="X937" s="264" t="str">
        <f t="shared" si="200"/>
        <v>OK</v>
      </c>
      <c r="Y937" s="193" t="str">
        <f t="shared" si="201"/>
        <v/>
      </c>
      <c r="Z937" s="193" t="str">
        <f t="shared" si="202"/>
        <v/>
      </c>
      <c r="AA937" s="397" t="str">
        <f t="shared" si="203"/>
        <v/>
      </c>
      <c r="AB937" s="257" t="str">
        <f t="shared" si="204"/>
        <v/>
      </c>
      <c r="AC937" s="257" t="str">
        <f t="shared" si="205"/>
        <v/>
      </c>
      <c r="AD937" s="193" t="str">
        <f t="shared" si="206"/>
        <v>CHECK DATES</v>
      </c>
      <c r="AE937" s="257" t="str">
        <f t="shared" si="207"/>
        <v/>
      </c>
      <c r="AF937" s="286">
        <v>0</v>
      </c>
      <c r="AG937" s="257">
        <f t="shared" si="208"/>
        <v>0</v>
      </c>
      <c r="AH937" s="257" t="str">
        <f t="shared" si="209"/>
        <v/>
      </c>
      <c r="AI937" s="257">
        <f t="shared" si="210"/>
        <v>0</v>
      </c>
    </row>
    <row r="938" spans="1:35" x14ac:dyDescent="0.3">
      <c r="A938" s="287">
        <v>926</v>
      </c>
      <c r="B938" s="156"/>
      <c r="C938" s="150"/>
      <c r="D938" s="152"/>
      <c r="E938" s="150"/>
      <c r="F938" s="150"/>
      <c r="G938" s="152"/>
      <c r="H938" s="154"/>
      <c r="I938" s="155"/>
      <c r="J938" s="159"/>
      <c r="K938" s="159"/>
      <c r="L938" s="337"/>
      <c r="M938" s="343" t="str">
        <f>IF(L938="","",LOOKUP(L938,'Work Programme'!$A$8:$A$207,'Work Programme'!$B$8:$B$207))</f>
        <v/>
      </c>
      <c r="N938" s="150"/>
      <c r="O938" s="151"/>
      <c r="P938" s="254" t="str">
        <f>IF(H938="","",VLOOKUP(H938,'Overview - Financial Statement'!$A$46:$B$60,2,FALSE))</f>
        <v/>
      </c>
      <c r="Q938" s="255" t="str">
        <f t="shared" si="197"/>
        <v/>
      </c>
      <c r="R938" s="153"/>
      <c r="S938" s="153"/>
      <c r="T938" s="238">
        <f t="shared" si="198"/>
        <v>0</v>
      </c>
      <c r="U938" s="193" t="s">
        <v>44</v>
      </c>
      <c r="V938" s="427"/>
      <c r="W938" s="193" t="str">
        <f t="shared" si="199"/>
        <v/>
      </c>
      <c r="X938" s="264" t="str">
        <f t="shared" si="200"/>
        <v>OK</v>
      </c>
      <c r="Y938" s="193" t="str">
        <f t="shared" si="201"/>
        <v/>
      </c>
      <c r="Z938" s="193" t="str">
        <f t="shared" si="202"/>
        <v/>
      </c>
      <c r="AA938" s="397" t="str">
        <f t="shared" si="203"/>
        <v/>
      </c>
      <c r="AB938" s="257" t="str">
        <f t="shared" si="204"/>
        <v/>
      </c>
      <c r="AC938" s="257" t="str">
        <f t="shared" si="205"/>
        <v/>
      </c>
      <c r="AD938" s="193" t="str">
        <f t="shared" si="206"/>
        <v>CHECK DATES</v>
      </c>
      <c r="AE938" s="257" t="str">
        <f t="shared" si="207"/>
        <v/>
      </c>
      <c r="AF938" s="286">
        <v>0</v>
      </c>
      <c r="AG938" s="257">
        <f t="shared" si="208"/>
        <v>0</v>
      </c>
      <c r="AH938" s="257" t="str">
        <f t="shared" si="209"/>
        <v/>
      </c>
      <c r="AI938" s="257">
        <f t="shared" si="210"/>
        <v>0</v>
      </c>
    </row>
    <row r="939" spans="1:35" x14ac:dyDescent="0.3">
      <c r="A939" s="287">
        <v>927</v>
      </c>
      <c r="B939" s="156"/>
      <c r="C939" s="150"/>
      <c r="D939" s="152"/>
      <c r="E939" s="150"/>
      <c r="F939" s="150"/>
      <c r="G939" s="152"/>
      <c r="H939" s="154"/>
      <c r="I939" s="155"/>
      <c r="J939" s="159"/>
      <c r="K939" s="159"/>
      <c r="L939" s="337"/>
      <c r="M939" s="343" t="str">
        <f>IF(L939="","",LOOKUP(L939,'Work Programme'!$A$8:$A$207,'Work Programme'!$B$8:$B$207))</f>
        <v/>
      </c>
      <c r="N939" s="150"/>
      <c r="O939" s="151"/>
      <c r="P939" s="254" t="str">
        <f>IF(H939="","",VLOOKUP(H939,'Overview - Financial Statement'!$A$46:$B$60,2,FALSE))</f>
        <v/>
      </c>
      <c r="Q939" s="255" t="str">
        <f t="shared" si="197"/>
        <v/>
      </c>
      <c r="R939" s="153"/>
      <c r="S939" s="153"/>
      <c r="T939" s="238">
        <f t="shared" si="198"/>
        <v>0</v>
      </c>
      <c r="U939" s="193" t="s">
        <v>44</v>
      </c>
      <c r="V939" s="427"/>
      <c r="W939" s="193" t="str">
        <f t="shared" si="199"/>
        <v/>
      </c>
      <c r="X939" s="264" t="str">
        <f t="shared" si="200"/>
        <v>OK</v>
      </c>
      <c r="Y939" s="193" t="str">
        <f t="shared" si="201"/>
        <v/>
      </c>
      <c r="Z939" s="193" t="str">
        <f t="shared" si="202"/>
        <v/>
      </c>
      <c r="AA939" s="397" t="str">
        <f t="shared" si="203"/>
        <v/>
      </c>
      <c r="AB939" s="257" t="str">
        <f t="shared" si="204"/>
        <v/>
      </c>
      <c r="AC939" s="257" t="str">
        <f t="shared" si="205"/>
        <v/>
      </c>
      <c r="AD939" s="193" t="str">
        <f t="shared" si="206"/>
        <v>CHECK DATES</v>
      </c>
      <c r="AE939" s="257" t="str">
        <f t="shared" si="207"/>
        <v/>
      </c>
      <c r="AF939" s="286">
        <v>0</v>
      </c>
      <c r="AG939" s="257">
        <f t="shared" si="208"/>
        <v>0</v>
      </c>
      <c r="AH939" s="257" t="str">
        <f t="shared" si="209"/>
        <v/>
      </c>
      <c r="AI939" s="257">
        <f t="shared" si="210"/>
        <v>0</v>
      </c>
    </row>
    <row r="940" spans="1:35" x14ac:dyDescent="0.3">
      <c r="A940" s="287">
        <v>928</v>
      </c>
      <c r="B940" s="156"/>
      <c r="C940" s="150"/>
      <c r="D940" s="152"/>
      <c r="E940" s="150"/>
      <c r="F940" s="150"/>
      <c r="G940" s="152"/>
      <c r="H940" s="154"/>
      <c r="I940" s="155"/>
      <c r="J940" s="159"/>
      <c r="K940" s="159"/>
      <c r="L940" s="337"/>
      <c r="M940" s="343" t="str">
        <f>IF(L940="","",LOOKUP(L940,'Work Programme'!$A$8:$A$207,'Work Programme'!$B$8:$B$207))</f>
        <v/>
      </c>
      <c r="N940" s="150"/>
      <c r="O940" s="151"/>
      <c r="P940" s="254" t="str">
        <f>IF(H940="","",VLOOKUP(H940,'Overview - Financial Statement'!$A$46:$B$60,2,FALSE))</f>
        <v/>
      </c>
      <c r="Q940" s="255" t="str">
        <f t="shared" si="197"/>
        <v/>
      </c>
      <c r="R940" s="153"/>
      <c r="S940" s="153"/>
      <c r="T940" s="238">
        <f t="shared" si="198"/>
        <v>0</v>
      </c>
      <c r="U940" s="193" t="s">
        <v>44</v>
      </c>
      <c r="V940" s="427"/>
      <c r="W940" s="193" t="str">
        <f t="shared" si="199"/>
        <v/>
      </c>
      <c r="X940" s="264" t="str">
        <f t="shared" si="200"/>
        <v>OK</v>
      </c>
      <c r="Y940" s="193" t="str">
        <f t="shared" si="201"/>
        <v/>
      </c>
      <c r="Z940" s="193" t="str">
        <f t="shared" si="202"/>
        <v/>
      </c>
      <c r="AA940" s="397" t="str">
        <f t="shared" si="203"/>
        <v/>
      </c>
      <c r="AB940" s="257" t="str">
        <f t="shared" si="204"/>
        <v/>
      </c>
      <c r="AC940" s="257" t="str">
        <f t="shared" si="205"/>
        <v/>
      </c>
      <c r="AD940" s="193" t="str">
        <f t="shared" si="206"/>
        <v>CHECK DATES</v>
      </c>
      <c r="AE940" s="257" t="str">
        <f t="shared" si="207"/>
        <v/>
      </c>
      <c r="AF940" s="286">
        <v>0</v>
      </c>
      <c r="AG940" s="257">
        <f t="shared" si="208"/>
        <v>0</v>
      </c>
      <c r="AH940" s="257" t="str">
        <f t="shared" si="209"/>
        <v/>
      </c>
      <c r="AI940" s="257">
        <f t="shared" si="210"/>
        <v>0</v>
      </c>
    </row>
    <row r="941" spans="1:35" x14ac:dyDescent="0.3">
      <c r="A941" s="287">
        <v>929</v>
      </c>
      <c r="B941" s="156"/>
      <c r="C941" s="150"/>
      <c r="D941" s="152"/>
      <c r="E941" s="150"/>
      <c r="F941" s="150"/>
      <c r="G941" s="152"/>
      <c r="H941" s="154"/>
      <c r="I941" s="155"/>
      <c r="J941" s="159"/>
      <c r="K941" s="159"/>
      <c r="L941" s="337"/>
      <c r="M941" s="343" t="str">
        <f>IF(L941="","",LOOKUP(L941,'Work Programme'!$A$8:$A$207,'Work Programme'!$B$8:$B$207))</f>
        <v/>
      </c>
      <c r="N941" s="150"/>
      <c r="O941" s="151"/>
      <c r="P941" s="254" t="str">
        <f>IF(H941="","",VLOOKUP(H941,'Overview - Financial Statement'!$A$46:$B$60,2,FALSE))</f>
        <v/>
      </c>
      <c r="Q941" s="255" t="str">
        <f t="shared" si="197"/>
        <v/>
      </c>
      <c r="R941" s="153"/>
      <c r="S941" s="153"/>
      <c r="T941" s="238">
        <f t="shared" si="198"/>
        <v>0</v>
      </c>
      <c r="U941" s="193" t="s">
        <v>44</v>
      </c>
      <c r="V941" s="427"/>
      <c r="W941" s="193" t="str">
        <f t="shared" si="199"/>
        <v/>
      </c>
      <c r="X941" s="264" t="str">
        <f t="shared" si="200"/>
        <v>OK</v>
      </c>
      <c r="Y941" s="193" t="str">
        <f t="shared" si="201"/>
        <v/>
      </c>
      <c r="Z941" s="193" t="str">
        <f t="shared" si="202"/>
        <v/>
      </c>
      <c r="AA941" s="397" t="str">
        <f t="shared" si="203"/>
        <v/>
      </c>
      <c r="AB941" s="257" t="str">
        <f t="shared" si="204"/>
        <v/>
      </c>
      <c r="AC941" s="257" t="str">
        <f t="shared" si="205"/>
        <v/>
      </c>
      <c r="AD941" s="193" t="str">
        <f t="shared" si="206"/>
        <v>CHECK DATES</v>
      </c>
      <c r="AE941" s="257" t="str">
        <f t="shared" si="207"/>
        <v/>
      </c>
      <c r="AF941" s="286">
        <v>0</v>
      </c>
      <c r="AG941" s="257">
        <f t="shared" si="208"/>
        <v>0</v>
      </c>
      <c r="AH941" s="257" t="str">
        <f t="shared" si="209"/>
        <v/>
      </c>
      <c r="AI941" s="257">
        <f t="shared" si="210"/>
        <v>0</v>
      </c>
    </row>
    <row r="942" spans="1:35" x14ac:dyDescent="0.3">
      <c r="A942" s="287">
        <v>930</v>
      </c>
      <c r="B942" s="156"/>
      <c r="C942" s="150"/>
      <c r="D942" s="152"/>
      <c r="E942" s="150"/>
      <c r="F942" s="150"/>
      <c r="G942" s="152"/>
      <c r="H942" s="154"/>
      <c r="I942" s="155"/>
      <c r="J942" s="159"/>
      <c r="K942" s="159"/>
      <c r="L942" s="337"/>
      <c r="M942" s="343" t="str">
        <f>IF(L942="","",LOOKUP(L942,'Work Programme'!$A$8:$A$207,'Work Programme'!$B$8:$B$207))</f>
        <v/>
      </c>
      <c r="N942" s="150"/>
      <c r="O942" s="151"/>
      <c r="P942" s="254" t="str">
        <f>IF(H942="","",VLOOKUP(H942,'Overview - Financial Statement'!$A$46:$B$60,2,FALSE))</f>
        <v/>
      </c>
      <c r="Q942" s="255" t="str">
        <f t="shared" si="197"/>
        <v/>
      </c>
      <c r="R942" s="153"/>
      <c r="S942" s="153"/>
      <c r="T942" s="238">
        <f t="shared" si="198"/>
        <v>0</v>
      </c>
      <c r="U942" s="193" t="s">
        <v>44</v>
      </c>
      <c r="V942" s="427"/>
      <c r="W942" s="193" t="str">
        <f t="shared" si="199"/>
        <v/>
      </c>
      <c r="X942" s="264" t="str">
        <f t="shared" si="200"/>
        <v>OK</v>
      </c>
      <c r="Y942" s="193" t="str">
        <f t="shared" si="201"/>
        <v/>
      </c>
      <c r="Z942" s="193" t="str">
        <f t="shared" si="202"/>
        <v/>
      </c>
      <c r="AA942" s="397" t="str">
        <f t="shared" si="203"/>
        <v/>
      </c>
      <c r="AB942" s="257" t="str">
        <f t="shared" si="204"/>
        <v/>
      </c>
      <c r="AC942" s="257" t="str">
        <f t="shared" si="205"/>
        <v/>
      </c>
      <c r="AD942" s="193" t="str">
        <f t="shared" si="206"/>
        <v>CHECK DATES</v>
      </c>
      <c r="AE942" s="257" t="str">
        <f t="shared" si="207"/>
        <v/>
      </c>
      <c r="AF942" s="286">
        <v>0</v>
      </c>
      <c r="AG942" s="257">
        <f t="shared" si="208"/>
        <v>0</v>
      </c>
      <c r="AH942" s="257" t="str">
        <f t="shared" si="209"/>
        <v/>
      </c>
      <c r="AI942" s="257">
        <f t="shared" si="210"/>
        <v>0</v>
      </c>
    </row>
    <row r="943" spans="1:35" x14ac:dyDescent="0.3">
      <c r="A943" s="287">
        <v>931</v>
      </c>
      <c r="B943" s="156"/>
      <c r="C943" s="150"/>
      <c r="D943" s="152"/>
      <c r="E943" s="150"/>
      <c r="F943" s="150"/>
      <c r="G943" s="152"/>
      <c r="H943" s="154"/>
      <c r="I943" s="155"/>
      <c r="J943" s="159"/>
      <c r="K943" s="159"/>
      <c r="L943" s="337"/>
      <c r="M943" s="343" t="str">
        <f>IF(L943="","",LOOKUP(L943,'Work Programme'!$A$8:$A$207,'Work Programme'!$B$8:$B$207))</f>
        <v/>
      </c>
      <c r="N943" s="150"/>
      <c r="O943" s="151"/>
      <c r="P943" s="254" t="str">
        <f>IF(H943="","",VLOOKUP(H943,'Overview - Financial Statement'!$A$46:$B$60,2,FALSE))</f>
        <v/>
      </c>
      <c r="Q943" s="255" t="str">
        <f t="shared" si="197"/>
        <v/>
      </c>
      <c r="R943" s="153"/>
      <c r="S943" s="153"/>
      <c r="T943" s="238">
        <f t="shared" si="198"/>
        <v>0</v>
      </c>
      <c r="U943" s="193" t="s">
        <v>44</v>
      </c>
      <c r="V943" s="427"/>
      <c r="W943" s="193" t="str">
        <f t="shared" si="199"/>
        <v/>
      </c>
      <c r="X943" s="264" t="str">
        <f t="shared" si="200"/>
        <v>OK</v>
      </c>
      <c r="Y943" s="193" t="str">
        <f t="shared" si="201"/>
        <v/>
      </c>
      <c r="Z943" s="193" t="str">
        <f t="shared" si="202"/>
        <v/>
      </c>
      <c r="AA943" s="397" t="str">
        <f t="shared" si="203"/>
        <v/>
      </c>
      <c r="AB943" s="257" t="str">
        <f t="shared" si="204"/>
        <v/>
      </c>
      <c r="AC943" s="257" t="str">
        <f t="shared" si="205"/>
        <v/>
      </c>
      <c r="AD943" s="193" t="str">
        <f t="shared" si="206"/>
        <v>CHECK DATES</v>
      </c>
      <c r="AE943" s="257" t="str">
        <f t="shared" si="207"/>
        <v/>
      </c>
      <c r="AF943" s="286">
        <v>0</v>
      </c>
      <c r="AG943" s="257">
        <f t="shared" si="208"/>
        <v>0</v>
      </c>
      <c r="AH943" s="257" t="str">
        <f t="shared" si="209"/>
        <v/>
      </c>
      <c r="AI943" s="257">
        <f t="shared" si="210"/>
        <v>0</v>
      </c>
    </row>
    <row r="944" spans="1:35" x14ac:dyDescent="0.3">
      <c r="A944" s="287">
        <v>932</v>
      </c>
      <c r="B944" s="156"/>
      <c r="C944" s="150"/>
      <c r="D944" s="152"/>
      <c r="E944" s="150"/>
      <c r="F944" s="150"/>
      <c r="G944" s="152"/>
      <c r="H944" s="154"/>
      <c r="I944" s="155"/>
      <c r="J944" s="159"/>
      <c r="K944" s="159"/>
      <c r="L944" s="337"/>
      <c r="M944" s="343" t="str">
        <f>IF(L944="","",LOOKUP(L944,'Work Programme'!$A$8:$A$207,'Work Programme'!$B$8:$B$207))</f>
        <v/>
      </c>
      <c r="N944" s="150"/>
      <c r="O944" s="151"/>
      <c r="P944" s="254" t="str">
        <f>IF(H944="","",VLOOKUP(H944,'Overview - Financial Statement'!$A$46:$B$60,2,FALSE))</f>
        <v/>
      </c>
      <c r="Q944" s="255" t="str">
        <f t="shared" si="197"/>
        <v/>
      </c>
      <c r="R944" s="153"/>
      <c r="S944" s="153"/>
      <c r="T944" s="238">
        <f t="shared" si="198"/>
        <v>0</v>
      </c>
      <c r="U944" s="193" t="s">
        <v>44</v>
      </c>
      <c r="V944" s="427"/>
      <c r="W944" s="193" t="str">
        <f t="shared" si="199"/>
        <v/>
      </c>
      <c r="X944" s="264" t="str">
        <f t="shared" si="200"/>
        <v>OK</v>
      </c>
      <c r="Y944" s="193" t="str">
        <f t="shared" si="201"/>
        <v/>
      </c>
      <c r="Z944" s="193" t="str">
        <f t="shared" si="202"/>
        <v/>
      </c>
      <c r="AA944" s="397" t="str">
        <f t="shared" si="203"/>
        <v/>
      </c>
      <c r="AB944" s="257" t="str">
        <f t="shared" si="204"/>
        <v/>
      </c>
      <c r="AC944" s="257" t="str">
        <f t="shared" si="205"/>
        <v/>
      </c>
      <c r="AD944" s="193" t="str">
        <f t="shared" si="206"/>
        <v>CHECK DATES</v>
      </c>
      <c r="AE944" s="257" t="str">
        <f t="shared" si="207"/>
        <v/>
      </c>
      <c r="AF944" s="286">
        <v>0</v>
      </c>
      <c r="AG944" s="257">
        <f t="shared" si="208"/>
        <v>0</v>
      </c>
      <c r="AH944" s="257" t="str">
        <f t="shared" si="209"/>
        <v/>
      </c>
      <c r="AI944" s="257">
        <f t="shared" si="210"/>
        <v>0</v>
      </c>
    </row>
    <row r="945" spans="1:35" x14ac:dyDescent="0.3">
      <c r="A945" s="287">
        <v>933</v>
      </c>
      <c r="B945" s="156"/>
      <c r="C945" s="150"/>
      <c r="D945" s="152"/>
      <c r="E945" s="150"/>
      <c r="F945" s="150"/>
      <c r="G945" s="152"/>
      <c r="H945" s="154"/>
      <c r="I945" s="155"/>
      <c r="J945" s="159"/>
      <c r="K945" s="159"/>
      <c r="L945" s="337"/>
      <c r="M945" s="343" t="str">
        <f>IF(L945="","",LOOKUP(L945,'Work Programme'!$A$8:$A$207,'Work Programme'!$B$8:$B$207))</f>
        <v/>
      </c>
      <c r="N945" s="150"/>
      <c r="O945" s="151"/>
      <c r="P945" s="254" t="str">
        <f>IF(H945="","",VLOOKUP(H945,'Overview - Financial Statement'!$A$46:$B$60,2,FALSE))</f>
        <v/>
      </c>
      <c r="Q945" s="255" t="str">
        <f t="shared" si="197"/>
        <v/>
      </c>
      <c r="R945" s="153"/>
      <c r="S945" s="153"/>
      <c r="T945" s="238">
        <f t="shared" si="198"/>
        <v>0</v>
      </c>
      <c r="U945" s="193" t="s">
        <v>44</v>
      </c>
      <c r="V945" s="427"/>
      <c r="W945" s="193" t="str">
        <f t="shared" si="199"/>
        <v/>
      </c>
      <c r="X945" s="264" t="str">
        <f t="shared" si="200"/>
        <v>OK</v>
      </c>
      <c r="Y945" s="193" t="str">
        <f t="shared" si="201"/>
        <v/>
      </c>
      <c r="Z945" s="193" t="str">
        <f t="shared" si="202"/>
        <v/>
      </c>
      <c r="AA945" s="397" t="str">
        <f t="shared" si="203"/>
        <v/>
      </c>
      <c r="AB945" s="257" t="str">
        <f t="shared" si="204"/>
        <v/>
      </c>
      <c r="AC945" s="257" t="str">
        <f t="shared" si="205"/>
        <v/>
      </c>
      <c r="AD945" s="193" t="str">
        <f t="shared" si="206"/>
        <v>CHECK DATES</v>
      </c>
      <c r="AE945" s="257" t="str">
        <f t="shared" si="207"/>
        <v/>
      </c>
      <c r="AF945" s="286">
        <v>0</v>
      </c>
      <c r="AG945" s="257">
        <f t="shared" si="208"/>
        <v>0</v>
      </c>
      <c r="AH945" s="257" t="str">
        <f t="shared" si="209"/>
        <v/>
      </c>
      <c r="AI945" s="257">
        <f t="shared" si="210"/>
        <v>0</v>
      </c>
    </row>
    <row r="946" spans="1:35" x14ac:dyDescent="0.3">
      <c r="A946" s="287">
        <v>934</v>
      </c>
      <c r="B946" s="156"/>
      <c r="C946" s="150"/>
      <c r="D946" s="152"/>
      <c r="E946" s="150"/>
      <c r="F946" s="150"/>
      <c r="G946" s="152"/>
      <c r="H946" s="154"/>
      <c r="I946" s="155"/>
      <c r="J946" s="159"/>
      <c r="K946" s="159"/>
      <c r="L946" s="337"/>
      <c r="M946" s="343" t="str">
        <f>IF(L946="","",LOOKUP(L946,'Work Programme'!$A$8:$A$207,'Work Programme'!$B$8:$B$207))</f>
        <v/>
      </c>
      <c r="N946" s="150"/>
      <c r="O946" s="151"/>
      <c r="P946" s="254" t="str">
        <f>IF(H946="","",VLOOKUP(H946,'Overview - Financial Statement'!$A$46:$B$60,2,FALSE))</f>
        <v/>
      </c>
      <c r="Q946" s="255" t="str">
        <f t="shared" si="197"/>
        <v/>
      </c>
      <c r="R946" s="153"/>
      <c r="S946" s="153"/>
      <c r="T946" s="238">
        <f t="shared" si="198"/>
        <v>0</v>
      </c>
      <c r="U946" s="193" t="s">
        <v>44</v>
      </c>
      <c r="V946" s="427"/>
      <c r="W946" s="193" t="str">
        <f t="shared" si="199"/>
        <v/>
      </c>
      <c r="X946" s="264" t="str">
        <f t="shared" si="200"/>
        <v>OK</v>
      </c>
      <c r="Y946" s="193" t="str">
        <f t="shared" si="201"/>
        <v/>
      </c>
      <c r="Z946" s="193" t="str">
        <f t="shared" si="202"/>
        <v/>
      </c>
      <c r="AA946" s="397" t="str">
        <f t="shared" si="203"/>
        <v/>
      </c>
      <c r="AB946" s="257" t="str">
        <f t="shared" si="204"/>
        <v/>
      </c>
      <c r="AC946" s="257" t="str">
        <f t="shared" si="205"/>
        <v/>
      </c>
      <c r="AD946" s="193" t="str">
        <f t="shared" si="206"/>
        <v>CHECK DATES</v>
      </c>
      <c r="AE946" s="257" t="str">
        <f t="shared" si="207"/>
        <v/>
      </c>
      <c r="AF946" s="286">
        <v>0</v>
      </c>
      <c r="AG946" s="257">
        <f t="shared" si="208"/>
        <v>0</v>
      </c>
      <c r="AH946" s="257" t="str">
        <f t="shared" si="209"/>
        <v/>
      </c>
      <c r="AI946" s="257">
        <f t="shared" si="210"/>
        <v>0</v>
      </c>
    </row>
    <row r="947" spans="1:35" x14ac:dyDescent="0.3">
      <c r="A947" s="287">
        <v>935</v>
      </c>
      <c r="B947" s="156"/>
      <c r="C947" s="150"/>
      <c r="D947" s="152"/>
      <c r="E947" s="150"/>
      <c r="F947" s="150"/>
      <c r="G947" s="152"/>
      <c r="H947" s="154"/>
      <c r="I947" s="155"/>
      <c r="J947" s="159"/>
      <c r="K947" s="159"/>
      <c r="L947" s="337"/>
      <c r="M947" s="343" t="str">
        <f>IF(L947="","",LOOKUP(L947,'Work Programme'!$A$8:$A$207,'Work Programme'!$B$8:$B$207))</f>
        <v/>
      </c>
      <c r="N947" s="150"/>
      <c r="O947" s="151"/>
      <c r="P947" s="254" t="str">
        <f>IF(H947="","",VLOOKUP(H947,'Overview - Financial Statement'!$A$46:$B$60,2,FALSE))</f>
        <v/>
      </c>
      <c r="Q947" s="255" t="str">
        <f t="shared" si="197"/>
        <v/>
      </c>
      <c r="R947" s="153"/>
      <c r="S947" s="153"/>
      <c r="T947" s="238">
        <f t="shared" si="198"/>
        <v>0</v>
      </c>
      <c r="U947" s="193" t="s">
        <v>44</v>
      </c>
      <c r="V947" s="427"/>
      <c r="W947" s="193" t="str">
        <f t="shared" si="199"/>
        <v/>
      </c>
      <c r="X947" s="264" t="str">
        <f t="shared" si="200"/>
        <v>OK</v>
      </c>
      <c r="Y947" s="193" t="str">
        <f t="shared" si="201"/>
        <v/>
      </c>
      <c r="Z947" s="193" t="str">
        <f t="shared" si="202"/>
        <v/>
      </c>
      <c r="AA947" s="397" t="str">
        <f t="shared" si="203"/>
        <v/>
      </c>
      <c r="AB947" s="257" t="str">
        <f t="shared" si="204"/>
        <v/>
      </c>
      <c r="AC947" s="257" t="str">
        <f t="shared" si="205"/>
        <v/>
      </c>
      <c r="AD947" s="193" t="str">
        <f t="shared" si="206"/>
        <v>CHECK DATES</v>
      </c>
      <c r="AE947" s="257" t="str">
        <f t="shared" si="207"/>
        <v/>
      </c>
      <c r="AF947" s="286">
        <v>0</v>
      </c>
      <c r="AG947" s="257">
        <f t="shared" si="208"/>
        <v>0</v>
      </c>
      <c r="AH947" s="257" t="str">
        <f t="shared" si="209"/>
        <v/>
      </c>
      <c r="AI947" s="257">
        <f t="shared" si="210"/>
        <v>0</v>
      </c>
    </row>
    <row r="948" spans="1:35" x14ac:dyDescent="0.3">
      <c r="A948" s="287">
        <v>936</v>
      </c>
      <c r="B948" s="156"/>
      <c r="C948" s="150"/>
      <c r="D948" s="152"/>
      <c r="E948" s="150"/>
      <c r="F948" s="150"/>
      <c r="G948" s="152"/>
      <c r="H948" s="154"/>
      <c r="I948" s="155"/>
      <c r="J948" s="159"/>
      <c r="K948" s="159"/>
      <c r="L948" s="337"/>
      <c r="M948" s="343" t="str">
        <f>IF(L948="","",LOOKUP(L948,'Work Programme'!$A$8:$A$207,'Work Programme'!$B$8:$B$207))</f>
        <v/>
      </c>
      <c r="N948" s="150"/>
      <c r="O948" s="151"/>
      <c r="P948" s="254" t="str">
        <f>IF(H948="","",VLOOKUP(H948,'Overview - Financial Statement'!$A$46:$B$60,2,FALSE))</f>
        <v/>
      </c>
      <c r="Q948" s="255" t="str">
        <f t="shared" si="197"/>
        <v/>
      </c>
      <c r="R948" s="153"/>
      <c r="S948" s="153"/>
      <c r="T948" s="238">
        <f t="shared" si="198"/>
        <v>0</v>
      </c>
      <c r="U948" s="193" t="s">
        <v>44</v>
      </c>
      <c r="V948" s="427"/>
      <c r="W948" s="193" t="str">
        <f t="shared" si="199"/>
        <v/>
      </c>
      <c r="X948" s="264" t="str">
        <f t="shared" si="200"/>
        <v>OK</v>
      </c>
      <c r="Y948" s="193" t="str">
        <f t="shared" si="201"/>
        <v/>
      </c>
      <c r="Z948" s="193" t="str">
        <f t="shared" si="202"/>
        <v/>
      </c>
      <c r="AA948" s="397" t="str">
        <f t="shared" si="203"/>
        <v/>
      </c>
      <c r="AB948" s="257" t="str">
        <f t="shared" si="204"/>
        <v/>
      </c>
      <c r="AC948" s="257" t="str">
        <f t="shared" si="205"/>
        <v/>
      </c>
      <c r="AD948" s="193" t="str">
        <f t="shared" si="206"/>
        <v>CHECK DATES</v>
      </c>
      <c r="AE948" s="257" t="str">
        <f t="shared" si="207"/>
        <v/>
      </c>
      <c r="AF948" s="286">
        <v>0</v>
      </c>
      <c r="AG948" s="257">
        <f t="shared" si="208"/>
        <v>0</v>
      </c>
      <c r="AH948" s="257" t="str">
        <f t="shared" si="209"/>
        <v/>
      </c>
      <c r="AI948" s="257">
        <f t="shared" si="210"/>
        <v>0</v>
      </c>
    </row>
    <row r="949" spans="1:35" x14ac:dyDescent="0.3">
      <c r="A949" s="287">
        <v>937</v>
      </c>
      <c r="B949" s="156"/>
      <c r="C949" s="150"/>
      <c r="D949" s="152"/>
      <c r="E949" s="150"/>
      <c r="F949" s="150"/>
      <c r="G949" s="152"/>
      <c r="H949" s="154"/>
      <c r="I949" s="155"/>
      <c r="J949" s="159"/>
      <c r="K949" s="159"/>
      <c r="L949" s="337"/>
      <c r="M949" s="343" t="str">
        <f>IF(L949="","",LOOKUP(L949,'Work Programme'!$A$8:$A$207,'Work Programme'!$B$8:$B$207))</f>
        <v/>
      </c>
      <c r="N949" s="150"/>
      <c r="O949" s="151"/>
      <c r="P949" s="254" t="str">
        <f>IF(H949="","",VLOOKUP(H949,'Overview - Financial Statement'!$A$46:$B$60,2,FALSE))</f>
        <v/>
      </c>
      <c r="Q949" s="255" t="str">
        <f t="shared" si="197"/>
        <v/>
      </c>
      <c r="R949" s="153"/>
      <c r="S949" s="153"/>
      <c r="T949" s="238">
        <f t="shared" si="198"/>
        <v>0</v>
      </c>
      <c r="U949" s="193" t="s">
        <v>44</v>
      </c>
      <c r="V949" s="427"/>
      <c r="W949" s="193" t="str">
        <f t="shared" si="199"/>
        <v/>
      </c>
      <c r="X949" s="264" t="str">
        <f t="shared" si="200"/>
        <v>OK</v>
      </c>
      <c r="Y949" s="193" t="str">
        <f t="shared" si="201"/>
        <v/>
      </c>
      <c r="Z949" s="193" t="str">
        <f t="shared" si="202"/>
        <v/>
      </c>
      <c r="AA949" s="397" t="str">
        <f t="shared" si="203"/>
        <v/>
      </c>
      <c r="AB949" s="257" t="str">
        <f t="shared" si="204"/>
        <v/>
      </c>
      <c r="AC949" s="257" t="str">
        <f t="shared" si="205"/>
        <v/>
      </c>
      <c r="AD949" s="193" t="str">
        <f t="shared" si="206"/>
        <v>CHECK DATES</v>
      </c>
      <c r="AE949" s="257" t="str">
        <f t="shared" si="207"/>
        <v/>
      </c>
      <c r="AF949" s="286">
        <v>0</v>
      </c>
      <c r="AG949" s="257">
        <f t="shared" si="208"/>
        <v>0</v>
      </c>
      <c r="AH949" s="257" t="str">
        <f t="shared" si="209"/>
        <v/>
      </c>
      <c r="AI949" s="257">
        <f t="shared" si="210"/>
        <v>0</v>
      </c>
    </row>
    <row r="950" spans="1:35" x14ac:dyDescent="0.3">
      <c r="A950" s="287">
        <v>938</v>
      </c>
      <c r="B950" s="156"/>
      <c r="C950" s="150"/>
      <c r="D950" s="152"/>
      <c r="E950" s="150"/>
      <c r="F950" s="150"/>
      <c r="G950" s="152"/>
      <c r="H950" s="154"/>
      <c r="I950" s="155"/>
      <c r="J950" s="159"/>
      <c r="K950" s="159"/>
      <c r="L950" s="337"/>
      <c r="M950" s="343" t="str">
        <f>IF(L950="","",LOOKUP(L950,'Work Programme'!$A$8:$A$207,'Work Programme'!$B$8:$B$207))</f>
        <v/>
      </c>
      <c r="N950" s="150"/>
      <c r="O950" s="151"/>
      <c r="P950" s="254" t="str">
        <f>IF(H950="","",VLOOKUP(H950,'Overview - Financial Statement'!$A$46:$B$60,2,FALSE))</f>
        <v/>
      </c>
      <c r="Q950" s="255" t="str">
        <f t="shared" si="197"/>
        <v/>
      </c>
      <c r="R950" s="153"/>
      <c r="S950" s="153"/>
      <c r="T950" s="238">
        <f t="shared" si="198"/>
        <v>0</v>
      </c>
      <c r="U950" s="193" t="s">
        <v>44</v>
      </c>
      <c r="V950" s="427"/>
      <c r="W950" s="193" t="str">
        <f t="shared" si="199"/>
        <v/>
      </c>
      <c r="X950" s="264" t="str">
        <f t="shared" si="200"/>
        <v>OK</v>
      </c>
      <c r="Y950" s="193" t="str">
        <f t="shared" si="201"/>
        <v/>
      </c>
      <c r="Z950" s="193" t="str">
        <f t="shared" si="202"/>
        <v/>
      </c>
      <c r="AA950" s="397" t="str">
        <f t="shared" si="203"/>
        <v/>
      </c>
      <c r="AB950" s="257" t="str">
        <f t="shared" si="204"/>
        <v/>
      </c>
      <c r="AC950" s="257" t="str">
        <f t="shared" si="205"/>
        <v/>
      </c>
      <c r="AD950" s="193" t="str">
        <f t="shared" si="206"/>
        <v>CHECK DATES</v>
      </c>
      <c r="AE950" s="257" t="str">
        <f t="shared" si="207"/>
        <v/>
      </c>
      <c r="AF950" s="286">
        <v>0</v>
      </c>
      <c r="AG950" s="257">
        <f t="shared" si="208"/>
        <v>0</v>
      </c>
      <c r="AH950" s="257" t="str">
        <f t="shared" si="209"/>
        <v/>
      </c>
      <c r="AI950" s="257">
        <f t="shared" si="210"/>
        <v>0</v>
      </c>
    </row>
    <row r="951" spans="1:35" x14ac:dyDescent="0.3">
      <c r="A951" s="287">
        <v>939</v>
      </c>
      <c r="B951" s="156"/>
      <c r="C951" s="150"/>
      <c r="D951" s="152"/>
      <c r="E951" s="150"/>
      <c r="F951" s="150"/>
      <c r="G951" s="152"/>
      <c r="H951" s="154"/>
      <c r="I951" s="155"/>
      <c r="J951" s="159"/>
      <c r="K951" s="159"/>
      <c r="L951" s="337"/>
      <c r="M951" s="343" t="str">
        <f>IF(L951="","",LOOKUP(L951,'Work Programme'!$A$8:$A$207,'Work Programme'!$B$8:$B$207))</f>
        <v/>
      </c>
      <c r="N951" s="150"/>
      <c r="O951" s="151"/>
      <c r="P951" s="254" t="str">
        <f>IF(H951="","",VLOOKUP(H951,'Overview - Financial Statement'!$A$46:$B$60,2,FALSE))</f>
        <v/>
      </c>
      <c r="Q951" s="255" t="str">
        <f t="shared" si="197"/>
        <v/>
      </c>
      <c r="R951" s="153"/>
      <c r="S951" s="153"/>
      <c r="T951" s="238">
        <f t="shared" si="198"/>
        <v>0</v>
      </c>
      <c r="U951" s="193" t="s">
        <v>44</v>
      </c>
      <c r="V951" s="427"/>
      <c r="W951" s="193" t="str">
        <f t="shared" si="199"/>
        <v/>
      </c>
      <c r="X951" s="264" t="str">
        <f t="shared" si="200"/>
        <v>OK</v>
      </c>
      <c r="Y951" s="193" t="str">
        <f t="shared" si="201"/>
        <v/>
      </c>
      <c r="Z951" s="193" t="str">
        <f t="shared" si="202"/>
        <v/>
      </c>
      <c r="AA951" s="397" t="str">
        <f t="shared" si="203"/>
        <v/>
      </c>
      <c r="AB951" s="257" t="str">
        <f t="shared" si="204"/>
        <v/>
      </c>
      <c r="AC951" s="257" t="str">
        <f t="shared" si="205"/>
        <v/>
      </c>
      <c r="AD951" s="193" t="str">
        <f t="shared" si="206"/>
        <v>CHECK DATES</v>
      </c>
      <c r="AE951" s="257" t="str">
        <f t="shared" si="207"/>
        <v/>
      </c>
      <c r="AF951" s="286">
        <v>0</v>
      </c>
      <c r="AG951" s="257">
        <f t="shared" si="208"/>
        <v>0</v>
      </c>
      <c r="AH951" s="257" t="str">
        <f t="shared" si="209"/>
        <v/>
      </c>
      <c r="AI951" s="257">
        <f t="shared" si="210"/>
        <v>0</v>
      </c>
    </row>
    <row r="952" spans="1:35" x14ac:dyDescent="0.3">
      <c r="A952" s="287">
        <v>940</v>
      </c>
      <c r="B952" s="156"/>
      <c r="C952" s="150"/>
      <c r="D952" s="152"/>
      <c r="E952" s="150"/>
      <c r="F952" s="150"/>
      <c r="G952" s="152"/>
      <c r="H952" s="154"/>
      <c r="I952" s="155"/>
      <c r="J952" s="159"/>
      <c r="K952" s="159"/>
      <c r="L952" s="337"/>
      <c r="M952" s="343" t="str">
        <f>IF(L952="","",LOOKUP(L952,'Work Programme'!$A$8:$A$207,'Work Programme'!$B$8:$B$207))</f>
        <v/>
      </c>
      <c r="N952" s="150"/>
      <c r="O952" s="151"/>
      <c r="P952" s="254" t="str">
        <f>IF(H952="","",VLOOKUP(H952,'Overview - Financial Statement'!$A$46:$B$60,2,FALSE))</f>
        <v/>
      </c>
      <c r="Q952" s="255" t="str">
        <f t="shared" si="197"/>
        <v/>
      </c>
      <c r="R952" s="153"/>
      <c r="S952" s="153"/>
      <c r="T952" s="238">
        <f t="shared" si="198"/>
        <v>0</v>
      </c>
      <c r="U952" s="193" t="s">
        <v>44</v>
      </c>
      <c r="V952" s="427"/>
      <c r="W952" s="193" t="str">
        <f t="shared" si="199"/>
        <v/>
      </c>
      <c r="X952" s="264" t="str">
        <f t="shared" si="200"/>
        <v>OK</v>
      </c>
      <c r="Y952" s="193" t="str">
        <f t="shared" si="201"/>
        <v/>
      </c>
      <c r="Z952" s="193" t="str">
        <f t="shared" si="202"/>
        <v/>
      </c>
      <c r="AA952" s="397" t="str">
        <f t="shared" si="203"/>
        <v/>
      </c>
      <c r="AB952" s="257" t="str">
        <f t="shared" si="204"/>
        <v/>
      </c>
      <c r="AC952" s="257" t="str">
        <f t="shared" si="205"/>
        <v/>
      </c>
      <c r="AD952" s="193" t="str">
        <f t="shared" si="206"/>
        <v>CHECK DATES</v>
      </c>
      <c r="AE952" s="257" t="str">
        <f t="shared" si="207"/>
        <v/>
      </c>
      <c r="AF952" s="286">
        <v>0</v>
      </c>
      <c r="AG952" s="257">
        <f t="shared" si="208"/>
        <v>0</v>
      </c>
      <c r="AH952" s="257" t="str">
        <f t="shared" si="209"/>
        <v/>
      </c>
      <c r="AI952" s="257">
        <f t="shared" si="210"/>
        <v>0</v>
      </c>
    </row>
    <row r="953" spans="1:35" x14ac:dyDescent="0.3">
      <c r="A953" s="287">
        <v>941</v>
      </c>
      <c r="B953" s="156"/>
      <c r="C953" s="150"/>
      <c r="D953" s="152"/>
      <c r="E953" s="150"/>
      <c r="F953" s="150"/>
      <c r="G953" s="152"/>
      <c r="H953" s="154"/>
      <c r="I953" s="155"/>
      <c r="J953" s="159"/>
      <c r="K953" s="159"/>
      <c r="L953" s="337"/>
      <c r="M953" s="343" t="str">
        <f>IF(L953="","",LOOKUP(L953,'Work Programme'!$A$8:$A$207,'Work Programme'!$B$8:$B$207))</f>
        <v/>
      </c>
      <c r="N953" s="150"/>
      <c r="O953" s="151"/>
      <c r="P953" s="254" t="str">
        <f>IF(H953="","",VLOOKUP(H953,'Overview - Financial Statement'!$A$46:$B$60,2,FALSE))</f>
        <v/>
      </c>
      <c r="Q953" s="255" t="str">
        <f t="shared" si="197"/>
        <v/>
      </c>
      <c r="R953" s="153"/>
      <c r="S953" s="153"/>
      <c r="T953" s="238">
        <f t="shared" si="198"/>
        <v>0</v>
      </c>
      <c r="U953" s="193" t="s">
        <v>44</v>
      </c>
      <c r="V953" s="427"/>
      <c r="W953" s="193" t="str">
        <f t="shared" si="199"/>
        <v/>
      </c>
      <c r="X953" s="264" t="str">
        <f t="shared" si="200"/>
        <v>OK</v>
      </c>
      <c r="Y953" s="193" t="str">
        <f t="shared" si="201"/>
        <v/>
      </c>
      <c r="Z953" s="193" t="str">
        <f t="shared" si="202"/>
        <v/>
      </c>
      <c r="AA953" s="397" t="str">
        <f t="shared" si="203"/>
        <v/>
      </c>
      <c r="AB953" s="257" t="str">
        <f t="shared" si="204"/>
        <v/>
      </c>
      <c r="AC953" s="257" t="str">
        <f t="shared" si="205"/>
        <v/>
      </c>
      <c r="AD953" s="193" t="str">
        <f t="shared" si="206"/>
        <v>CHECK DATES</v>
      </c>
      <c r="AE953" s="257" t="str">
        <f t="shared" si="207"/>
        <v/>
      </c>
      <c r="AF953" s="286">
        <v>0</v>
      </c>
      <c r="AG953" s="257">
        <f t="shared" si="208"/>
        <v>0</v>
      </c>
      <c r="AH953" s="257" t="str">
        <f t="shared" si="209"/>
        <v/>
      </c>
      <c r="AI953" s="257">
        <f t="shared" si="210"/>
        <v>0</v>
      </c>
    </row>
    <row r="954" spans="1:35" x14ac:dyDescent="0.3">
      <c r="A954" s="287">
        <v>942</v>
      </c>
      <c r="B954" s="156"/>
      <c r="C954" s="150"/>
      <c r="D954" s="152"/>
      <c r="E954" s="150"/>
      <c r="F954" s="150"/>
      <c r="G954" s="152"/>
      <c r="H954" s="154"/>
      <c r="I954" s="155"/>
      <c r="J954" s="159"/>
      <c r="K954" s="159"/>
      <c r="L954" s="337"/>
      <c r="M954" s="343" t="str">
        <f>IF(L954="","",LOOKUP(L954,'Work Programme'!$A$8:$A$207,'Work Programme'!$B$8:$B$207))</f>
        <v/>
      </c>
      <c r="N954" s="150"/>
      <c r="O954" s="151"/>
      <c r="P954" s="254" t="str">
        <f>IF(H954="","",VLOOKUP(H954,'Overview - Financial Statement'!$A$46:$B$60,2,FALSE))</f>
        <v/>
      </c>
      <c r="Q954" s="255" t="str">
        <f t="shared" si="197"/>
        <v/>
      </c>
      <c r="R954" s="153"/>
      <c r="S954" s="153"/>
      <c r="T954" s="238">
        <f t="shared" si="198"/>
        <v>0</v>
      </c>
      <c r="U954" s="193" t="s">
        <v>44</v>
      </c>
      <c r="V954" s="427"/>
      <c r="W954" s="193" t="str">
        <f t="shared" si="199"/>
        <v/>
      </c>
      <c r="X954" s="264" t="str">
        <f t="shared" si="200"/>
        <v>OK</v>
      </c>
      <c r="Y954" s="193" t="str">
        <f t="shared" si="201"/>
        <v/>
      </c>
      <c r="Z954" s="193" t="str">
        <f t="shared" si="202"/>
        <v/>
      </c>
      <c r="AA954" s="397" t="str">
        <f t="shared" si="203"/>
        <v/>
      </c>
      <c r="AB954" s="257" t="str">
        <f t="shared" si="204"/>
        <v/>
      </c>
      <c r="AC954" s="257" t="str">
        <f t="shared" si="205"/>
        <v/>
      </c>
      <c r="AD954" s="193" t="str">
        <f t="shared" si="206"/>
        <v>CHECK DATES</v>
      </c>
      <c r="AE954" s="257" t="str">
        <f t="shared" si="207"/>
        <v/>
      </c>
      <c r="AF954" s="286">
        <v>0</v>
      </c>
      <c r="AG954" s="257">
        <f t="shared" si="208"/>
        <v>0</v>
      </c>
      <c r="AH954" s="257" t="str">
        <f t="shared" si="209"/>
        <v/>
      </c>
      <c r="AI954" s="257">
        <f t="shared" si="210"/>
        <v>0</v>
      </c>
    </row>
    <row r="955" spans="1:35" x14ac:dyDescent="0.3">
      <c r="A955" s="287">
        <v>943</v>
      </c>
      <c r="B955" s="156"/>
      <c r="C955" s="150"/>
      <c r="D955" s="152"/>
      <c r="E955" s="150"/>
      <c r="F955" s="150"/>
      <c r="G955" s="152"/>
      <c r="H955" s="154"/>
      <c r="I955" s="155"/>
      <c r="J955" s="159"/>
      <c r="K955" s="159"/>
      <c r="L955" s="337"/>
      <c r="M955" s="343" t="str">
        <f>IF(L955="","",LOOKUP(L955,'Work Programme'!$A$8:$A$207,'Work Programme'!$B$8:$B$207))</f>
        <v/>
      </c>
      <c r="N955" s="150"/>
      <c r="O955" s="151"/>
      <c r="P955" s="254" t="str">
        <f>IF(H955="","",VLOOKUP(H955,'Overview - Financial Statement'!$A$46:$B$60,2,FALSE))</f>
        <v/>
      </c>
      <c r="Q955" s="255" t="str">
        <f t="shared" si="197"/>
        <v/>
      </c>
      <c r="R955" s="153"/>
      <c r="S955" s="153"/>
      <c r="T955" s="238">
        <f t="shared" si="198"/>
        <v>0</v>
      </c>
      <c r="U955" s="193" t="s">
        <v>44</v>
      </c>
      <c r="V955" s="427"/>
      <c r="W955" s="193" t="str">
        <f t="shared" si="199"/>
        <v/>
      </c>
      <c r="X955" s="264" t="str">
        <f t="shared" si="200"/>
        <v>OK</v>
      </c>
      <c r="Y955" s="193" t="str">
        <f t="shared" si="201"/>
        <v/>
      </c>
      <c r="Z955" s="193" t="str">
        <f t="shared" si="202"/>
        <v/>
      </c>
      <c r="AA955" s="397" t="str">
        <f t="shared" si="203"/>
        <v/>
      </c>
      <c r="AB955" s="257" t="str">
        <f t="shared" si="204"/>
        <v/>
      </c>
      <c r="AC955" s="257" t="str">
        <f t="shared" si="205"/>
        <v/>
      </c>
      <c r="AD955" s="193" t="str">
        <f t="shared" si="206"/>
        <v>CHECK DATES</v>
      </c>
      <c r="AE955" s="257" t="str">
        <f t="shared" si="207"/>
        <v/>
      </c>
      <c r="AF955" s="286">
        <v>0</v>
      </c>
      <c r="AG955" s="257">
        <f t="shared" si="208"/>
        <v>0</v>
      </c>
      <c r="AH955" s="257" t="str">
        <f t="shared" si="209"/>
        <v/>
      </c>
      <c r="AI955" s="257">
        <f t="shared" si="210"/>
        <v>0</v>
      </c>
    </row>
    <row r="956" spans="1:35" x14ac:dyDescent="0.3">
      <c r="A956" s="287">
        <v>944</v>
      </c>
      <c r="B956" s="156"/>
      <c r="C956" s="150"/>
      <c r="D956" s="152"/>
      <c r="E956" s="150"/>
      <c r="F956" s="150"/>
      <c r="G956" s="152"/>
      <c r="H956" s="154"/>
      <c r="I956" s="155"/>
      <c r="J956" s="159"/>
      <c r="K956" s="159"/>
      <c r="L956" s="337"/>
      <c r="M956" s="343" t="str">
        <f>IF(L956="","",LOOKUP(L956,'Work Programme'!$A$8:$A$207,'Work Programme'!$B$8:$B$207))</f>
        <v/>
      </c>
      <c r="N956" s="150"/>
      <c r="O956" s="151"/>
      <c r="P956" s="254" t="str">
        <f>IF(H956="","",VLOOKUP(H956,'Overview - Financial Statement'!$A$46:$B$60,2,FALSE))</f>
        <v/>
      </c>
      <c r="Q956" s="255" t="str">
        <f t="shared" si="197"/>
        <v/>
      </c>
      <c r="R956" s="153"/>
      <c r="S956" s="153"/>
      <c r="T956" s="238">
        <f t="shared" si="198"/>
        <v>0</v>
      </c>
      <c r="U956" s="193" t="s">
        <v>44</v>
      </c>
      <c r="V956" s="427"/>
      <c r="W956" s="193" t="str">
        <f t="shared" si="199"/>
        <v/>
      </c>
      <c r="X956" s="264" t="str">
        <f t="shared" si="200"/>
        <v>OK</v>
      </c>
      <c r="Y956" s="193" t="str">
        <f t="shared" si="201"/>
        <v/>
      </c>
      <c r="Z956" s="193" t="str">
        <f t="shared" si="202"/>
        <v/>
      </c>
      <c r="AA956" s="397" t="str">
        <f t="shared" si="203"/>
        <v/>
      </c>
      <c r="AB956" s="257" t="str">
        <f t="shared" si="204"/>
        <v/>
      </c>
      <c r="AC956" s="257" t="str">
        <f t="shared" si="205"/>
        <v/>
      </c>
      <c r="AD956" s="193" t="str">
        <f t="shared" si="206"/>
        <v>CHECK DATES</v>
      </c>
      <c r="AE956" s="257" t="str">
        <f t="shared" si="207"/>
        <v/>
      </c>
      <c r="AF956" s="286">
        <v>0</v>
      </c>
      <c r="AG956" s="257">
        <f t="shared" si="208"/>
        <v>0</v>
      </c>
      <c r="AH956" s="257" t="str">
        <f t="shared" si="209"/>
        <v/>
      </c>
      <c r="AI956" s="257">
        <f t="shared" si="210"/>
        <v>0</v>
      </c>
    </row>
    <row r="957" spans="1:35" x14ac:dyDescent="0.3">
      <c r="A957" s="287">
        <v>945</v>
      </c>
      <c r="B957" s="156"/>
      <c r="C957" s="150"/>
      <c r="D957" s="152"/>
      <c r="E957" s="150"/>
      <c r="F957" s="150"/>
      <c r="G957" s="152"/>
      <c r="H957" s="154"/>
      <c r="I957" s="155"/>
      <c r="J957" s="159"/>
      <c r="K957" s="159"/>
      <c r="L957" s="337"/>
      <c r="M957" s="343" t="str">
        <f>IF(L957="","",LOOKUP(L957,'Work Programme'!$A$8:$A$207,'Work Programme'!$B$8:$B$207))</f>
        <v/>
      </c>
      <c r="N957" s="150"/>
      <c r="O957" s="151"/>
      <c r="P957" s="254" t="str">
        <f>IF(H957="","",VLOOKUP(H957,'Overview - Financial Statement'!$A$46:$B$60,2,FALSE))</f>
        <v/>
      </c>
      <c r="Q957" s="255" t="str">
        <f t="shared" si="197"/>
        <v/>
      </c>
      <c r="R957" s="153"/>
      <c r="S957" s="153"/>
      <c r="T957" s="238">
        <f t="shared" si="198"/>
        <v>0</v>
      </c>
      <c r="U957" s="193" t="s">
        <v>44</v>
      </c>
      <c r="V957" s="427"/>
      <c r="W957" s="193" t="str">
        <f t="shared" si="199"/>
        <v/>
      </c>
      <c r="X957" s="264" t="str">
        <f t="shared" si="200"/>
        <v>OK</v>
      </c>
      <c r="Y957" s="193" t="str">
        <f t="shared" si="201"/>
        <v/>
      </c>
      <c r="Z957" s="193" t="str">
        <f t="shared" si="202"/>
        <v/>
      </c>
      <c r="AA957" s="397" t="str">
        <f t="shared" si="203"/>
        <v/>
      </c>
      <c r="AB957" s="257" t="str">
        <f t="shared" si="204"/>
        <v/>
      </c>
      <c r="AC957" s="257" t="str">
        <f t="shared" si="205"/>
        <v/>
      </c>
      <c r="AD957" s="193" t="str">
        <f t="shared" si="206"/>
        <v>CHECK DATES</v>
      </c>
      <c r="AE957" s="257" t="str">
        <f t="shared" si="207"/>
        <v/>
      </c>
      <c r="AF957" s="286">
        <v>0</v>
      </c>
      <c r="AG957" s="257">
        <f t="shared" si="208"/>
        <v>0</v>
      </c>
      <c r="AH957" s="257" t="str">
        <f t="shared" si="209"/>
        <v/>
      </c>
      <c r="AI957" s="257">
        <f t="shared" si="210"/>
        <v>0</v>
      </c>
    </row>
    <row r="958" spans="1:35" x14ac:dyDescent="0.3">
      <c r="A958" s="287">
        <v>946</v>
      </c>
      <c r="B958" s="156"/>
      <c r="C958" s="150"/>
      <c r="D958" s="152"/>
      <c r="E958" s="150"/>
      <c r="F958" s="150"/>
      <c r="G958" s="152"/>
      <c r="H958" s="154"/>
      <c r="I958" s="155"/>
      <c r="J958" s="159"/>
      <c r="K958" s="159"/>
      <c r="L958" s="337"/>
      <c r="M958" s="343" t="str">
        <f>IF(L958="","",LOOKUP(L958,'Work Programme'!$A$8:$A$207,'Work Programme'!$B$8:$B$207))</f>
        <v/>
      </c>
      <c r="N958" s="150"/>
      <c r="O958" s="151"/>
      <c r="P958" s="254" t="str">
        <f>IF(H958="","",VLOOKUP(H958,'Overview - Financial Statement'!$A$46:$B$60,2,FALSE))</f>
        <v/>
      </c>
      <c r="Q958" s="255" t="str">
        <f t="shared" si="197"/>
        <v/>
      </c>
      <c r="R958" s="153"/>
      <c r="S958" s="153"/>
      <c r="T958" s="238">
        <f t="shared" si="198"/>
        <v>0</v>
      </c>
      <c r="U958" s="193" t="s">
        <v>44</v>
      </c>
      <c r="V958" s="427"/>
      <c r="W958" s="193" t="str">
        <f t="shared" si="199"/>
        <v/>
      </c>
      <c r="X958" s="264" t="str">
        <f t="shared" si="200"/>
        <v>OK</v>
      </c>
      <c r="Y958" s="193" t="str">
        <f t="shared" si="201"/>
        <v/>
      </c>
      <c r="Z958" s="193" t="str">
        <f t="shared" si="202"/>
        <v/>
      </c>
      <c r="AA958" s="397" t="str">
        <f t="shared" si="203"/>
        <v/>
      </c>
      <c r="AB958" s="257" t="str">
        <f t="shared" si="204"/>
        <v/>
      </c>
      <c r="AC958" s="257" t="str">
        <f t="shared" si="205"/>
        <v/>
      </c>
      <c r="AD958" s="193" t="str">
        <f t="shared" si="206"/>
        <v>CHECK DATES</v>
      </c>
      <c r="AE958" s="257" t="str">
        <f t="shared" si="207"/>
        <v/>
      </c>
      <c r="AF958" s="286">
        <v>0</v>
      </c>
      <c r="AG958" s="257">
        <f t="shared" si="208"/>
        <v>0</v>
      </c>
      <c r="AH958" s="257" t="str">
        <f t="shared" si="209"/>
        <v/>
      </c>
      <c r="AI958" s="257">
        <f t="shared" si="210"/>
        <v>0</v>
      </c>
    </row>
    <row r="959" spans="1:35" x14ac:dyDescent="0.3">
      <c r="A959" s="287">
        <v>947</v>
      </c>
      <c r="B959" s="156"/>
      <c r="C959" s="150"/>
      <c r="D959" s="152"/>
      <c r="E959" s="150"/>
      <c r="F959" s="150"/>
      <c r="G959" s="152"/>
      <c r="H959" s="154"/>
      <c r="I959" s="155"/>
      <c r="J959" s="159"/>
      <c r="K959" s="159"/>
      <c r="L959" s="337"/>
      <c r="M959" s="343" t="str">
        <f>IF(L959="","",LOOKUP(L959,'Work Programme'!$A$8:$A$207,'Work Programme'!$B$8:$B$207))</f>
        <v/>
      </c>
      <c r="N959" s="150"/>
      <c r="O959" s="151"/>
      <c r="P959" s="254" t="str">
        <f>IF(H959="","",VLOOKUP(H959,'Overview - Financial Statement'!$A$46:$B$60,2,FALSE))</f>
        <v/>
      </c>
      <c r="Q959" s="255" t="str">
        <f t="shared" si="197"/>
        <v/>
      </c>
      <c r="R959" s="153"/>
      <c r="S959" s="153"/>
      <c r="T959" s="238">
        <f t="shared" si="198"/>
        <v>0</v>
      </c>
      <c r="U959" s="193" t="s">
        <v>44</v>
      </c>
      <c r="V959" s="427"/>
      <c r="W959" s="193" t="str">
        <f t="shared" si="199"/>
        <v/>
      </c>
      <c r="X959" s="264" t="str">
        <f t="shared" si="200"/>
        <v>OK</v>
      </c>
      <c r="Y959" s="193" t="str">
        <f t="shared" si="201"/>
        <v/>
      </c>
      <c r="Z959" s="193" t="str">
        <f t="shared" si="202"/>
        <v/>
      </c>
      <c r="AA959" s="397" t="str">
        <f t="shared" si="203"/>
        <v/>
      </c>
      <c r="AB959" s="257" t="str">
        <f t="shared" si="204"/>
        <v/>
      </c>
      <c r="AC959" s="257" t="str">
        <f t="shared" si="205"/>
        <v/>
      </c>
      <c r="AD959" s="193" t="str">
        <f t="shared" si="206"/>
        <v>CHECK DATES</v>
      </c>
      <c r="AE959" s="257" t="str">
        <f t="shared" si="207"/>
        <v/>
      </c>
      <c r="AF959" s="286">
        <v>0</v>
      </c>
      <c r="AG959" s="257">
        <f t="shared" si="208"/>
        <v>0</v>
      </c>
      <c r="AH959" s="257" t="str">
        <f t="shared" si="209"/>
        <v/>
      </c>
      <c r="AI959" s="257">
        <f t="shared" si="210"/>
        <v>0</v>
      </c>
    </row>
    <row r="960" spans="1:35" x14ac:dyDescent="0.3">
      <c r="A960" s="287">
        <v>948</v>
      </c>
      <c r="B960" s="156"/>
      <c r="C960" s="150"/>
      <c r="D960" s="152"/>
      <c r="E960" s="150"/>
      <c r="F960" s="150"/>
      <c r="G960" s="152"/>
      <c r="H960" s="154"/>
      <c r="I960" s="155"/>
      <c r="J960" s="159"/>
      <c r="K960" s="159"/>
      <c r="L960" s="337"/>
      <c r="M960" s="343" t="str">
        <f>IF(L960="","",LOOKUP(L960,'Work Programme'!$A$8:$A$207,'Work Programme'!$B$8:$B$207))</f>
        <v/>
      </c>
      <c r="N960" s="150"/>
      <c r="O960" s="151"/>
      <c r="P960" s="254" t="str">
        <f>IF(H960="","",VLOOKUP(H960,'Overview - Financial Statement'!$A$46:$B$60,2,FALSE))</f>
        <v/>
      </c>
      <c r="Q960" s="255" t="str">
        <f t="shared" si="197"/>
        <v/>
      </c>
      <c r="R960" s="153"/>
      <c r="S960" s="153"/>
      <c r="T960" s="238">
        <f t="shared" si="198"/>
        <v>0</v>
      </c>
      <c r="U960" s="193" t="s">
        <v>44</v>
      </c>
      <c r="V960" s="427"/>
      <c r="W960" s="193" t="str">
        <f t="shared" si="199"/>
        <v/>
      </c>
      <c r="X960" s="264" t="str">
        <f t="shared" si="200"/>
        <v>OK</v>
      </c>
      <c r="Y960" s="193" t="str">
        <f t="shared" si="201"/>
        <v/>
      </c>
      <c r="Z960" s="193" t="str">
        <f t="shared" si="202"/>
        <v/>
      </c>
      <c r="AA960" s="397" t="str">
        <f t="shared" si="203"/>
        <v/>
      </c>
      <c r="AB960" s="257" t="str">
        <f t="shared" si="204"/>
        <v/>
      </c>
      <c r="AC960" s="257" t="str">
        <f t="shared" si="205"/>
        <v/>
      </c>
      <c r="AD960" s="193" t="str">
        <f t="shared" si="206"/>
        <v>CHECK DATES</v>
      </c>
      <c r="AE960" s="257" t="str">
        <f t="shared" si="207"/>
        <v/>
      </c>
      <c r="AF960" s="286">
        <v>0</v>
      </c>
      <c r="AG960" s="257">
        <f t="shared" si="208"/>
        <v>0</v>
      </c>
      <c r="AH960" s="257" t="str">
        <f t="shared" si="209"/>
        <v/>
      </c>
      <c r="AI960" s="257">
        <f t="shared" si="210"/>
        <v>0</v>
      </c>
    </row>
    <row r="961" spans="1:35" x14ac:dyDescent="0.3">
      <c r="A961" s="287">
        <v>949</v>
      </c>
      <c r="B961" s="156"/>
      <c r="C961" s="150"/>
      <c r="D961" s="152"/>
      <c r="E961" s="150"/>
      <c r="F961" s="150"/>
      <c r="G961" s="152"/>
      <c r="H961" s="154"/>
      <c r="I961" s="155"/>
      <c r="J961" s="159"/>
      <c r="K961" s="159"/>
      <c r="L961" s="337"/>
      <c r="M961" s="343" t="str">
        <f>IF(L961="","",LOOKUP(L961,'Work Programme'!$A$8:$A$207,'Work Programme'!$B$8:$B$207))</f>
        <v/>
      </c>
      <c r="N961" s="150"/>
      <c r="O961" s="151"/>
      <c r="P961" s="254" t="str">
        <f>IF(H961="","",VLOOKUP(H961,'Overview - Financial Statement'!$A$46:$B$60,2,FALSE))</f>
        <v/>
      </c>
      <c r="Q961" s="255" t="str">
        <f t="shared" si="197"/>
        <v/>
      </c>
      <c r="R961" s="153"/>
      <c r="S961" s="153"/>
      <c r="T961" s="238">
        <f t="shared" si="198"/>
        <v>0</v>
      </c>
      <c r="U961" s="193" t="s">
        <v>44</v>
      </c>
      <c r="V961" s="427"/>
      <c r="W961" s="193" t="str">
        <f t="shared" si="199"/>
        <v/>
      </c>
      <c r="X961" s="264" t="str">
        <f t="shared" si="200"/>
        <v>OK</v>
      </c>
      <c r="Y961" s="193" t="str">
        <f t="shared" si="201"/>
        <v/>
      </c>
      <c r="Z961" s="193" t="str">
        <f t="shared" si="202"/>
        <v/>
      </c>
      <c r="AA961" s="397" t="str">
        <f t="shared" si="203"/>
        <v/>
      </c>
      <c r="AB961" s="257" t="str">
        <f t="shared" si="204"/>
        <v/>
      </c>
      <c r="AC961" s="257" t="str">
        <f t="shared" si="205"/>
        <v/>
      </c>
      <c r="AD961" s="193" t="str">
        <f t="shared" si="206"/>
        <v>CHECK DATES</v>
      </c>
      <c r="AE961" s="257" t="str">
        <f t="shared" si="207"/>
        <v/>
      </c>
      <c r="AF961" s="286">
        <v>0</v>
      </c>
      <c r="AG961" s="257">
        <f t="shared" si="208"/>
        <v>0</v>
      </c>
      <c r="AH961" s="257" t="str">
        <f t="shared" si="209"/>
        <v/>
      </c>
      <c r="AI961" s="257">
        <f t="shared" si="210"/>
        <v>0</v>
      </c>
    </row>
    <row r="962" spans="1:35" x14ac:dyDescent="0.3">
      <c r="A962" s="287">
        <v>950</v>
      </c>
      <c r="B962" s="156"/>
      <c r="C962" s="150"/>
      <c r="D962" s="152"/>
      <c r="E962" s="150"/>
      <c r="F962" s="150"/>
      <c r="G962" s="152"/>
      <c r="H962" s="154"/>
      <c r="I962" s="155"/>
      <c r="J962" s="159"/>
      <c r="K962" s="159"/>
      <c r="L962" s="337"/>
      <c r="M962" s="343" t="str">
        <f>IF(L962="","",LOOKUP(L962,'Work Programme'!$A$8:$A$207,'Work Programme'!$B$8:$B$207))</f>
        <v/>
      </c>
      <c r="N962" s="150"/>
      <c r="O962" s="151"/>
      <c r="P962" s="254" t="str">
        <f>IF(H962="","",VLOOKUP(H962,'Overview - Financial Statement'!$A$46:$B$60,2,FALSE))</f>
        <v/>
      </c>
      <c r="Q962" s="255" t="str">
        <f t="shared" si="197"/>
        <v/>
      </c>
      <c r="R962" s="153"/>
      <c r="S962" s="153"/>
      <c r="T962" s="238">
        <f t="shared" si="198"/>
        <v>0</v>
      </c>
      <c r="U962" s="193" t="s">
        <v>44</v>
      </c>
      <c r="V962" s="427"/>
      <c r="W962" s="193" t="str">
        <f t="shared" si="199"/>
        <v/>
      </c>
      <c r="X962" s="264" t="str">
        <f t="shared" si="200"/>
        <v>OK</v>
      </c>
      <c r="Y962" s="193" t="str">
        <f t="shared" si="201"/>
        <v/>
      </c>
      <c r="Z962" s="193" t="str">
        <f t="shared" si="202"/>
        <v/>
      </c>
      <c r="AA962" s="397" t="str">
        <f t="shared" si="203"/>
        <v/>
      </c>
      <c r="AB962" s="257" t="str">
        <f t="shared" si="204"/>
        <v/>
      </c>
      <c r="AC962" s="257" t="str">
        <f t="shared" si="205"/>
        <v/>
      </c>
      <c r="AD962" s="193" t="str">
        <f t="shared" si="206"/>
        <v>CHECK DATES</v>
      </c>
      <c r="AE962" s="257" t="str">
        <f t="shared" si="207"/>
        <v/>
      </c>
      <c r="AF962" s="286">
        <v>0</v>
      </c>
      <c r="AG962" s="257">
        <f t="shared" si="208"/>
        <v>0</v>
      </c>
      <c r="AH962" s="257" t="str">
        <f t="shared" si="209"/>
        <v/>
      </c>
      <c r="AI962" s="257">
        <f t="shared" si="210"/>
        <v>0</v>
      </c>
    </row>
    <row r="963" spans="1:35" x14ac:dyDescent="0.3">
      <c r="A963" s="287">
        <v>951</v>
      </c>
      <c r="B963" s="156"/>
      <c r="C963" s="150"/>
      <c r="D963" s="152"/>
      <c r="E963" s="150"/>
      <c r="F963" s="150"/>
      <c r="G963" s="152"/>
      <c r="H963" s="154"/>
      <c r="I963" s="155"/>
      <c r="J963" s="159"/>
      <c r="K963" s="159"/>
      <c r="L963" s="337"/>
      <c r="M963" s="343" t="str">
        <f>IF(L963="","",LOOKUP(L963,'Work Programme'!$A$8:$A$207,'Work Programme'!$B$8:$B$207))</f>
        <v/>
      </c>
      <c r="N963" s="150"/>
      <c r="O963" s="151"/>
      <c r="P963" s="254" t="str">
        <f>IF(H963="","",VLOOKUP(H963,'Overview - Financial Statement'!$A$46:$B$60,2,FALSE))</f>
        <v/>
      </c>
      <c r="Q963" s="255" t="str">
        <f t="shared" si="197"/>
        <v/>
      </c>
      <c r="R963" s="153"/>
      <c r="S963" s="153"/>
      <c r="T963" s="238">
        <f t="shared" si="198"/>
        <v>0</v>
      </c>
      <c r="U963" s="193" t="s">
        <v>44</v>
      </c>
      <c r="V963" s="427"/>
      <c r="W963" s="193" t="str">
        <f t="shared" si="199"/>
        <v/>
      </c>
      <c r="X963" s="264" t="str">
        <f t="shared" si="200"/>
        <v>OK</v>
      </c>
      <c r="Y963" s="193" t="str">
        <f t="shared" si="201"/>
        <v/>
      </c>
      <c r="Z963" s="193" t="str">
        <f t="shared" si="202"/>
        <v/>
      </c>
      <c r="AA963" s="397" t="str">
        <f t="shared" si="203"/>
        <v/>
      </c>
      <c r="AB963" s="257" t="str">
        <f t="shared" si="204"/>
        <v/>
      </c>
      <c r="AC963" s="257" t="str">
        <f t="shared" si="205"/>
        <v/>
      </c>
      <c r="AD963" s="193" t="str">
        <f t="shared" si="206"/>
        <v>CHECK DATES</v>
      </c>
      <c r="AE963" s="257" t="str">
        <f t="shared" si="207"/>
        <v/>
      </c>
      <c r="AF963" s="286">
        <v>0</v>
      </c>
      <c r="AG963" s="257">
        <f t="shared" si="208"/>
        <v>0</v>
      </c>
      <c r="AH963" s="257" t="str">
        <f t="shared" si="209"/>
        <v/>
      </c>
      <c r="AI963" s="257">
        <f t="shared" si="210"/>
        <v>0</v>
      </c>
    </row>
    <row r="964" spans="1:35" x14ac:dyDescent="0.3">
      <c r="A964" s="287">
        <v>952</v>
      </c>
      <c r="B964" s="156"/>
      <c r="C964" s="150"/>
      <c r="D964" s="152"/>
      <c r="E964" s="150"/>
      <c r="F964" s="150"/>
      <c r="G964" s="152"/>
      <c r="H964" s="154"/>
      <c r="I964" s="155"/>
      <c r="J964" s="159"/>
      <c r="K964" s="159"/>
      <c r="L964" s="337"/>
      <c r="M964" s="343" t="str">
        <f>IF(L964="","",LOOKUP(L964,'Work Programme'!$A$8:$A$207,'Work Programme'!$B$8:$B$207))</f>
        <v/>
      </c>
      <c r="N964" s="150"/>
      <c r="O964" s="151"/>
      <c r="P964" s="254" t="str">
        <f>IF(H964="","",VLOOKUP(H964,'Overview - Financial Statement'!$A$46:$B$60,2,FALSE))</f>
        <v/>
      </c>
      <c r="Q964" s="255" t="str">
        <f t="shared" si="197"/>
        <v/>
      </c>
      <c r="R964" s="153"/>
      <c r="S964" s="153"/>
      <c r="T964" s="238">
        <f t="shared" si="198"/>
        <v>0</v>
      </c>
      <c r="U964" s="193" t="s">
        <v>44</v>
      </c>
      <c r="V964" s="427"/>
      <c r="W964" s="193" t="str">
        <f t="shared" si="199"/>
        <v/>
      </c>
      <c r="X964" s="264" t="str">
        <f t="shared" si="200"/>
        <v>OK</v>
      </c>
      <c r="Y964" s="193" t="str">
        <f t="shared" si="201"/>
        <v/>
      </c>
      <c r="Z964" s="193" t="str">
        <f t="shared" si="202"/>
        <v/>
      </c>
      <c r="AA964" s="397" t="str">
        <f t="shared" si="203"/>
        <v/>
      </c>
      <c r="AB964" s="257" t="str">
        <f t="shared" si="204"/>
        <v/>
      </c>
      <c r="AC964" s="257" t="str">
        <f t="shared" si="205"/>
        <v/>
      </c>
      <c r="AD964" s="193" t="str">
        <f t="shared" si="206"/>
        <v>CHECK DATES</v>
      </c>
      <c r="AE964" s="257" t="str">
        <f t="shared" si="207"/>
        <v/>
      </c>
      <c r="AF964" s="286">
        <v>0</v>
      </c>
      <c r="AG964" s="257">
        <f t="shared" si="208"/>
        <v>0</v>
      </c>
      <c r="AH964" s="257" t="str">
        <f t="shared" si="209"/>
        <v/>
      </c>
      <c r="AI964" s="257">
        <f t="shared" si="210"/>
        <v>0</v>
      </c>
    </row>
    <row r="965" spans="1:35" x14ac:dyDescent="0.3">
      <c r="A965" s="287">
        <v>953</v>
      </c>
      <c r="B965" s="156"/>
      <c r="C965" s="150"/>
      <c r="D965" s="152"/>
      <c r="E965" s="150"/>
      <c r="F965" s="150"/>
      <c r="G965" s="152"/>
      <c r="H965" s="154"/>
      <c r="I965" s="155"/>
      <c r="J965" s="159"/>
      <c r="K965" s="159"/>
      <c r="L965" s="337"/>
      <c r="M965" s="343" t="str">
        <f>IF(L965="","",LOOKUP(L965,'Work Programme'!$A$8:$A$207,'Work Programme'!$B$8:$B$207))</f>
        <v/>
      </c>
      <c r="N965" s="150"/>
      <c r="O965" s="151"/>
      <c r="P965" s="254" t="str">
        <f>IF(H965="","",VLOOKUP(H965,'Overview - Financial Statement'!$A$46:$B$60,2,FALSE))</f>
        <v/>
      </c>
      <c r="Q965" s="255" t="str">
        <f t="shared" si="197"/>
        <v/>
      </c>
      <c r="R965" s="153"/>
      <c r="S965" s="153"/>
      <c r="T965" s="238">
        <f t="shared" si="198"/>
        <v>0</v>
      </c>
      <c r="U965" s="193" t="s">
        <v>44</v>
      </c>
      <c r="V965" s="427"/>
      <c r="W965" s="193" t="str">
        <f t="shared" si="199"/>
        <v/>
      </c>
      <c r="X965" s="264" t="str">
        <f t="shared" si="200"/>
        <v>OK</v>
      </c>
      <c r="Y965" s="193" t="str">
        <f t="shared" si="201"/>
        <v/>
      </c>
      <c r="Z965" s="193" t="str">
        <f t="shared" si="202"/>
        <v/>
      </c>
      <c r="AA965" s="397" t="str">
        <f t="shared" si="203"/>
        <v/>
      </c>
      <c r="AB965" s="257" t="str">
        <f t="shared" si="204"/>
        <v/>
      </c>
      <c r="AC965" s="257" t="str">
        <f t="shared" si="205"/>
        <v/>
      </c>
      <c r="AD965" s="193" t="str">
        <f t="shared" si="206"/>
        <v>CHECK DATES</v>
      </c>
      <c r="AE965" s="257" t="str">
        <f t="shared" si="207"/>
        <v/>
      </c>
      <c r="AF965" s="286">
        <v>0</v>
      </c>
      <c r="AG965" s="257">
        <f t="shared" si="208"/>
        <v>0</v>
      </c>
      <c r="AH965" s="257" t="str">
        <f t="shared" si="209"/>
        <v/>
      </c>
      <c r="AI965" s="257">
        <f t="shared" si="210"/>
        <v>0</v>
      </c>
    </row>
    <row r="966" spans="1:35" x14ac:dyDescent="0.3">
      <c r="A966" s="287">
        <v>954</v>
      </c>
      <c r="B966" s="156"/>
      <c r="C966" s="150"/>
      <c r="D966" s="152"/>
      <c r="E966" s="150"/>
      <c r="F966" s="150"/>
      <c r="G966" s="152"/>
      <c r="H966" s="154"/>
      <c r="I966" s="155"/>
      <c r="J966" s="159"/>
      <c r="K966" s="159"/>
      <c r="L966" s="337"/>
      <c r="M966" s="343" t="str">
        <f>IF(L966="","",LOOKUP(L966,'Work Programme'!$A$8:$A$207,'Work Programme'!$B$8:$B$207))</f>
        <v/>
      </c>
      <c r="N966" s="150"/>
      <c r="O966" s="151"/>
      <c r="P966" s="254" t="str">
        <f>IF(H966="","",VLOOKUP(H966,'Overview - Financial Statement'!$A$46:$B$60,2,FALSE))</f>
        <v/>
      </c>
      <c r="Q966" s="255" t="str">
        <f t="shared" si="197"/>
        <v/>
      </c>
      <c r="R966" s="153"/>
      <c r="S966" s="153"/>
      <c r="T966" s="238">
        <f t="shared" si="198"/>
        <v>0</v>
      </c>
      <c r="U966" s="193" t="s">
        <v>44</v>
      </c>
      <c r="V966" s="427"/>
      <c r="W966" s="193" t="str">
        <f t="shared" si="199"/>
        <v/>
      </c>
      <c r="X966" s="264" t="str">
        <f t="shared" si="200"/>
        <v>OK</v>
      </c>
      <c r="Y966" s="193" t="str">
        <f t="shared" si="201"/>
        <v/>
      </c>
      <c r="Z966" s="193" t="str">
        <f t="shared" si="202"/>
        <v/>
      </c>
      <c r="AA966" s="397" t="str">
        <f t="shared" si="203"/>
        <v/>
      </c>
      <c r="AB966" s="257" t="str">
        <f t="shared" si="204"/>
        <v/>
      </c>
      <c r="AC966" s="257" t="str">
        <f t="shared" si="205"/>
        <v/>
      </c>
      <c r="AD966" s="193" t="str">
        <f t="shared" si="206"/>
        <v>CHECK DATES</v>
      </c>
      <c r="AE966" s="257" t="str">
        <f t="shared" si="207"/>
        <v/>
      </c>
      <c r="AF966" s="286">
        <v>0</v>
      </c>
      <c r="AG966" s="257">
        <f t="shared" si="208"/>
        <v>0</v>
      </c>
      <c r="AH966" s="257" t="str">
        <f t="shared" si="209"/>
        <v/>
      </c>
      <c r="AI966" s="257">
        <f t="shared" si="210"/>
        <v>0</v>
      </c>
    </row>
    <row r="967" spans="1:35" x14ac:dyDescent="0.3">
      <c r="A967" s="287">
        <v>955</v>
      </c>
      <c r="B967" s="156"/>
      <c r="C967" s="150"/>
      <c r="D967" s="152"/>
      <c r="E967" s="150"/>
      <c r="F967" s="150"/>
      <c r="G967" s="152"/>
      <c r="H967" s="154"/>
      <c r="I967" s="155"/>
      <c r="J967" s="159"/>
      <c r="K967" s="159"/>
      <c r="L967" s="337"/>
      <c r="M967" s="343" t="str">
        <f>IF(L967="","",LOOKUP(L967,'Work Programme'!$A$8:$A$207,'Work Programme'!$B$8:$B$207))</f>
        <v/>
      </c>
      <c r="N967" s="150"/>
      <c r="O967" s="151"/>
      <c r="P967" s="254" t="str">
        <f>IF(H967="","",VLOOKUP(H967,'Overview - Financial Statement'!$A$46:$B$60,2,FALSE))</f>
        <v/>
      </c>
      <c r="Q967" s="255" t="str">
        <f t="shared" si="197"/>
        <v/>
      </c>
      <c r="R967" s="153"/>
      <c r="S967" s="153"/>
      <c r="T967" s="238">
        <f t="shared" si="198"/>
        <v>0</v>
      </c>
      <c r="U967" s="193" t="s">
        <v>44</v>
      </c>
      <c r="V967" s="427"/>
      <c r="W967" s="193" t="str">
        <f t="shared" si="199"/>
        <v/>
      </c>
      <c r="X967" s="264" t="str">
        <f t="shared" si="200"/>
        <v>OK</v>
      </c>
      <c r="Y967" s="193" t="str">
        <f t="shared" si="201"/>
        <v/>
      </c>
      <c r="Z967" s="193" t="str">
        <f t="shared" si="202"/>
        <v/>
      </c>
      <c r="AA967" s="397" t="str">
        <f t="shared" si="203"/>
        <v/>
      </c>
      <c r="AB967" s="257" t="str">
        <f t="shared" si="204"/>
        <v/>
      </c>
      <c r="AC967" s="257" t="str">
        <f t="shared" si="205"/>
        <v/>
      </c>
      <c r="AD967" s="193" t="str">
        <f t="shared" si="206"/>
        <v>CHECK DATES</v>
      </c>
      <c r="AE967" s="257" t="str">
        <f t="shared" si="207"/>
        <v/>
      </c>
      <c r="AF967" s="286">
        <v>0</v>
      </c>
      <c r="AG967" s="257">
        <f t="shared" si="208"/>
        <v>0</v>
      </c>
      <c r="AH967" s="257" t="str">
        <f t="shared" si="209"/>
        <v/>
      </c>
      <c r="AI967" s="257">
        <f t="shared" si="210"/>
        <v>0</v>
      </c>
    </row>
    <row r="968" spans="1:35" x14ac:dyDescent="0.3">
      <c r="A968" s="287">
        <v>956</v>
      </c>
      <c r="B968" s="156"/>
      <c r="C968" s="150"/>
      <c r="D968" s="152"/>
      <c r="E968" s="150"/>
      <c r="F968" s="150"/>
      <c r="G968" s="152"/>
      <c r="H968" s="154"/>
      <c r="I968" s="155"/>
      <c r="J968" s="159"/>
      <c r="K968" s="159"/>
      <c r="L968" s="337"/>
      <c r="M968" s="343" t="str">
        <f>IF(L968="","",LOOKUP(L968,'Work Programme'!$A$8:$A$207,'Work Programme'!$B$8:$B$207))</f>
        <v/>
      </c>
      <c r="N968" s="150"/>
      <c r="O968" s="151"/>
      <c r="P968" s="254" t="str">
        <f>IF(H968="","",VLOOKUP(H968,'Overview - Financial Statement'!$A$46:$B$60,2,FALSE))</f>
        <v/>
      </c>
      <c r="Q968" s="255" t="str">
        <f t="shared" si="197"/>
        <v/>
      </c>
      <c r="R968" s="153"/>
      <c r="S968" s="153"/>
      <c r="T968" s="238">
        <f t="shared" si="198"/>
        <v>0</v>
      </c>
      <c r="U968" s="193" t="s">
        <v>44</v>
      </c>
      <c r="V968" s="427"/>
      <c r="W968" s="193" t="str">
        <f t="shared" si="199"/>
        <v/>
      </c>
      <c r="X968" s="264" t="str">
        <f t="shared" si="200"/>
        <v>OK</v>
      </c>
      <c r="Y968" s="193" t="str">
        <f t="shared" si="201"/>
        <v/>
      </c>
      <c r="Z968" s="193" t="str">
        <f t="shared" si="202"/>
        <v/>
      </c>
      <c r="AA968" s="397" t="str">
        <f t="shared" si="203"/>
        <v/>
      </c>
      <c r="AB968" s="257" t="str">
        <f t="shared" si="204"/>
        <v/>
      </c>
      <c r="AC968" s="257" t="str">
        <f t="shared" si="205"/>
        <v/>
      </c>
      <c r="AD968" s="193" t="str">
        <f t="shared" si="206"/>
        <v>CHECK DATES</v>
      </c>
      <c r="AE968" s="257" t="str">
        <f t="shared" si="207"/>
        <v/>
      </c>
      <c r="AF968" s="286">
        <v>0</v>
      </c>
      <c r="AG968" s="257">
        <f t="shared" si="208"/>
        <v>0</v>
      </c>
      <c r="AH968" s="257" t="str">
        <f t="shared" si="209"/>
        <v/>
      </c>
      <c r="AI968" s="257">
        <f t="shared" si="210"/>
        <v>0</v>
      </c>
    </row>
    <row r="969" spans="1:35" x14ac:dyDescent="0.3">
      <c r="A969" s="287">
        <v>957</v>
      </c>
      <c r="B969" s="156"/>
      <c r="C969" s="150"/>
      <c r="D969" s="152"/>
      <c r="E969" s="150"/>
      <c r="F969" s="150"/>
      <c r="G969" s="152"/>
      <c r="H969" s="154"/>
      <c r="I969" s="155"/>
      <c r="J969" s="159"/>
      <c r="K969" s="159"/>
      <c r="L969" s="337"/>
      <c r="M969" s="343" t="str">
        <f>IF(L969="","",LOOKUP(L969,'Work Programme'!$A$8:$A$207,'Work Programme'!$B$8:$B$207))</f>
        <v/>
      </c>
      <c r="N969" s="150"/>
      <c r="O969" s="151"/>
      <c r="P969" s="254" t="str">
        <f>IF(H969="","",VLOOKUP(H969,'Overview - Financial Statement'!$A$46:$B$60,2,FALSE))</f>
        <v/>
      </c>
      <c r="Q969" s="255" t="str">
        <f t="shared" si="197"/>
        <v/>
      </c>
      <c r="R969" s="153"/>
      <c r="S969" s="153"/>
      <c r="T969" s="238">
        <f t="shared" si="198"/>
        <v>0</v>
      </c>
      <c r="U969" s="193" t="s">
        <v>44</v>
      </c>
      <c r="V969" s="427"/>
      <c r="W969" s="193" t="str">
        <f t="shared" si="199"/>
        <v/>
      </c>
      <c r="X969" s="264" t="str">
        <f t="shared" si="200"/>
        <v>OK</v>
      </c>
      <c r="Y969" s="193" t="str">
        <f t="shared" si="201"/>
        <v/>
      </c>
      <c r="Z969" s="193" t="str">
        <f t="shared" si="202"/>
        <v/>
      </c>
      <c r="AA969" s="397" t="str">
        <f t="shared" si="203"/>
        <v/>
      </c>
      <c r="AB969" s="257" t="str">
        <f t="shared" si="204"/>
        <v/>
      </c>
      <c r="AC969" s="257" t="str">
        <f t="shared" si="205"/>
        <v/>
      </c>
      <c r="AD969" s="193" t="str">
        <f t="shared" si="206"/>
        <v>CHECK DATES</v>
      </c>
      <c r="AE969" s="257" t="str">
        <f t="shared" si="207"/>
        <v/>
      </c>
      <c r="AF969" s="286">
        <v>0</v>
      </c>
      <c r="AG969" s="257">
        <f t="shared" si="208"/>
        <v>0</v>
      </c>
      <c r="AH969" s="257" t="str">
        <f t="shared" si="209"/>
        <v/>
      </c>
      <c r="AI969" s="257">
        <f t="shared" si="210"/>
        <v>0</v>
      </c>
    </row>
    <row r="970" spans="1:35" x14ac:dyDescent="0.3">
      <c r="A970" s="287">
        <v>958</v>
      </c>
      <c r="B970" s="156"/>
      <c r="C970" s="150"/>
      <c r="D970" s="152"/>
      <c r="E970" s="150"/>
      <c r="F970" s="150"/>
      <c r="G970" s="152"/>
      <c r="H970" s="154"/>
      <c r="I970" s="155"/>
      <c r="J970" s="159"/>
      <c r="K970" s="159"/>
      <c r="L970" s="337"/>
      <c r="M970" s="343" t="str">
        <f>IF(L970="","",LOOKUP(L970,'Work Programme'!$A$8:$A$207,'Work Programme'!$B$8:$B$207))</f>
        <v/>
      </c>
      <c r="N970" s="150"/>
      <c r="O970" s="151"/>
      <c r="P970" s="254" t="str">
        <f>IF(H970="","",VLOOKUP(H970,'Overview - Financial Statement'!$A$46:$B$60,2,FALSE))</f>
        <v/>
      </c>
      <c r="Q970" s="255" t="str">
        <f t="shared" si="197"/>
        <v/>
      </c>
      <c r="R970" s="153"/>
      <c r="S970" s="153"/>
      <c r="T970" s="238">
        <f t="shared" si="198"/>
        <v>0</v>
      </c>
      <c r="U970" s="193" t="s">
        <v>44</v>
      </c>
      <c r="V970" s="427"/>
      <c r="W970" s="193" t="str">
        <f t="shared" si="199"/>
        <v/>
      </c>
      <c r="X970" s="264" t="str">
        <f t="shared" si="200"/>
        <v>OK</v>
      </c>
      <c r="Y970" s="193" t="str">
        <f t="shared" si="201"/>
        <v/>
      </c>
      <c r="Z970" s="193" t="str">
        <f t="shared" si="202"/>
        <v/>
      </c>
      <c r="AA970" s="397" t="str">
        <f t="shared" si="203"/>
        <v/>
      </c>
      <c r="AB970" s="257" t="str">
        <f t="shared" si="204"/>
        <v/>
      </c>
      <c r="AC970" s="257" t="str">
        <f t="shared" si="205"/>
        <v/>
      </c>
      <c r="AD970" s="193" t="str">
        <f t="shared" si="206"/>
        <v>CHECK DATES</v>
      </c>
      <c r="AE970" s="257" t="str">
        <f t="shared" si="207"/>
        <v/>
      </c>
      <c r="AF970" s="286">
        <v>0</v>
      </c>
      <c r="AG970" s="257">
        <f t="shared" si="208"/>
        <v>0</v>
      </c>
      <c r="AH970" s="257" t="str">
        <f t="shared" si="209"/>
        <v/>
      </c>
      <c r="AI970" s="257">
        <f t="shared" si="210"/>
        <v>0</v>
      </c>
    </row>
    <row r="971" spans="1:35" x14ac:dyDescent="0.3">
      <c r="A971" s="287">
        <v>959</v>
      </c>
      <c r="B971" s="156"/>
      <c r="C971" s="150"/>
      <c r="D971" s="152"/>
      <c r="E971" s="150"/>
      <c r="F971" s="150"/>
      <c r="G971" s="152"/>
      <c r="H971" s="154"/>
      <c r="I971" s="155"/>
      <c r="J971" s="159"/>
      <c r="K971" s="159"/>
      <c r="L971" s="337"/>
      <c r="M971" s="343" t="str">
        <f>IF(L971="","",LOOKUP(L971,'Work Programme'!$A$8:$A$207,'Work Programme'!$B$8:$B$207))</f>
        <v/>
      </c>
      <c r="N971" s="150"/>
      <c r="O971" s="151"/>
      <c r="P971" s="254" t="str">
        <f>IF(H971="","",VLOOKUP(H971,'Overview - Financial Statement'!$A$46:$B$60,2,FALSE))</f>
        <v/>
      </c>
      <c r="Q971" s="255" t="str">
        <f t="shared" si="197"/>
        <v/>
      </c>
      <c r="R971" s="153"/>
      <c r="S971" s="153"/>
      <c r="T971" s="238">
        <f t="shared" si="198"/>
        <v>0</v>
      </c>
      <c r="U971" s="193" t="s">
        <v>44</v>
      </c>
      <c r="V971" s="427"/>
      <c r="W971" s="193" t="str">
        <f t="shared" si="199"/>
        <v/>
      </c>
      <c r="X971" s="264" t="str">
        <f t="shared" si="200"/>
        <v>OK</v>
      </c>
      <c r="Y971" s="193" t="str">
        <f t="shared" si="201"/>
        <v/>
      </c>
      <c r="Z971" s="193" t="str">
        <f t="shared" si="202"/>
        <v/>
      </c>
      <c r="AA971" s="397" t="str">
        <f t="shared" si="203"/>
        <v/>
      </c>
      <c r="AB971" s="257" t="str">
        <f t="shared" si="204"/>
        <v/>
      </c>
      <c r="AC971" s="257" t="str">
        <f t="shared" si="205"/>
        <v/>
      </c>
      <c r="AD971" s="193" t="str">
        <f t="shared" si="206"/>
        <v>CHECK DATES</v>
      </c>
      <c r="AE971" s="257" t="str">
        <f t="shared" si="207"/>
        <v/>
      </c>
      <c r="AF971" s="286">
        <v>0</v>
      </c>
      <c r="AG971" s="257">
        <f t="shared" si="208"/>
        <v>0</v>
      </c>
      <c r="AH971" s="257" t="str">
        <f t="shared" si="209"/>
        <v/>
      </c>
      <c r="AI971" s="257">
        <f t="shared" si="210"/>
        <v>0</v>
      </c>
    </row>
    <row r="972" spans="1:35" x14ac:dyDescent="0.3">
      <c r="A972" s="287">
        <v>960</v>
      </c>
      <c r="B972" s="156"/>
      <c r="C972" s="150"/>
      <c r="D972" s="152"/>
      <c r="E972" s="150"/>
      <c r="F972" s="150"/>
      <c r="G972" s="152"/>
      <c r="H972" s="154"/>
      <c r="I972" s="155"/>
      <c r="J972" s="159"/>
      <c r="K972" s="159"/>
      <c r="L972" s="337"/>
      <c r="M972" s="343" t="str">
        <f>IF(L972="","",LOOKUP(L972,'Work Programme'!$A$8:$A$207,'Work Programme'!$B$8:$B$207))</f>
        <v/>
      </c>
      <c r="N972" s="150"/>
      <c r="O972" s="151"/>
      <c r="P972" s="254" t="str">
        <f>IF(H972="","",VLOOKUP(H972,'Overview - Financial Statement'!$A$46:$B$60,2,FALSE))</f>
        <v/>
      </c>
      <c r="Q972" s="255" t="str">
        <f t="shared" si="197"/>
        <v/>
      </c>
      <c r="R972" s="153"/>
      <c r="S972" s="153"/>
      <c r="T972" s="238">
        <f t="shared" si="198"/>
        <v>0</v>
      </c>
      <c r="U972" s="193" t="s">
        <v>44</v>
      </c>
      <c r="V972" s="427"/>
      <c r="W972" s="193" t="str">
        <f t="shared" si="199"/>
        <v/>
      </c>
      <c r="X972" s="264" t="str">
        <f t="shared" si="200"/>
        <v>OK</v>
      </c>
      <c r="Y972" s="193" t="str">
        <f t="shared" si="201"/>
        <v/>
      </c>
      <c r="Z972" s="193" t="str">
        <f t="shared" si="202"/>
        <v/>
      </c>
      <c r="AA972" s="397" t="str">
        <f t="shared" si="203"/>
        <v/>
      </c>
      <c r="AB972" s="257" t="str">
        <f t="shared" si="204"/>
        <v/>
      </c>
      <c r="AC972" s="257" t="str">
        <f t="shared" si="205"/>
        <v/>
      </c>
      <c r="AD972" s="193" t="str">
        <f t="shared" si="206"/>
        <v>CHECK DATES</v>
      </c>
      <c r="AE972" s="257" t="str">
        <f t="shared" si="207"/>
        <v/>
      </c>
      <c r="AF972" s="286">
        <v>0</v>
      </c>
      <c r="AG972" s="257">
        <f t="shared" si="208"/>
        <v>0</v>
      </c>
      <c r="AH972" s="257" t="str">
        <f t="shared" si="209"/>
        <v/>
      </c>
      <c r="AI972" s="257">
        <f t="shared" si="210"/>
        <v>0</v>
      </c>
    </row>
    <row r="973" spans="1:35" x14ac:dyDescent="0.3">
      <c r="A973" s="287">
        <v>961</v>
      </c>
      <c r="B973" s="156"/>
      <c r="C973" s="150"/>
      <c r="D973" s="152"/>
      <c r="E973" s="150"/>
      <c r="F973" s="150"/>
      <c r="G973" s="152"/>
      <c r="H973" s="154"/>
      <c r="I973" s="155"/>
      <c r="J973" s="159"/>
      <c r="K973" s="159"/>
      <c r="L973" s="337"/>
      <c r="M973" s="343" t="str">
        <f>IF(L973="","",LOOKUP(L973,'Work Programme'!$A$8:$A$207,'Work Programme'!$B$8:$B$207))</f>
        <v/>
      </c>
      <c r="N973" s="150"/>
      <c r="O973" s="151"/>
      <c r="P973" s="254" t="str">
        <f>IF(H973="","",VLOOKUP(H973,'Overview - Financial Statement'!$A$46:$B$60,2,FALSE))</f>
        <v/>
      </c>
      <c r="Q973" s="255" t="str">
        <f t="shared" ref="Q973:Q1036" si="211">IF(P973="","",I973/P973)</f>
        <v/>
      </c>
      <c r="R973" s="153"/>
      <c r="S973" s="153"/>
      <c r="T973" s="238">
        <f t="shared" si="198"/>
        <v>0</v>
      </c>
      <c r="U973" s="193" t="s">
        <v>44</v>
      </c>
      <c r="V973" s="427"/>
      <c r="W973" s="193" t="str">
        <f t="shared" si="199"/>
        <v/>
      </c>
      <c r="X973" s="264" t="str">
        <f t="shared" si="200"/>
        <v>OK</v>
      </c>
      <c r="Y973" s="193" t="str">
        <f t="shared" si="201"/>
        <v/>
      </c>
      <c r="Z973" s="193" t="str">
        <f t="shared" si="202"/>
        <v/>
      </c>
      <c r="AA973" s="397" t="str">
        <f t="shared" si="203"/>
        <v/>
      </c>
      <c r="AB973" s="257" t="str">
        <f t="shared" si="204"/>
        <v/>
      </c>
      <c r="AC973" s="257" t="str">
        <f t="shared" si="205"/>
        <v/>
      </c>
      <c r="AD973" s="193" t="str">
        <f t="shared" si="206"/>
        <v>CHECK DATES</v>
      </c>
      <c r="AE973" s="257" t="str">
        <f t="shared" si="207"/>
        <v/>
      </c>
      <c r="AF973" s="286">
        <v>0</v>
      </c>
      <c r="AG973" s="257">
        <f t="shared" si="208"/>
        <v>0</v>
      </c>
      <c r="AH973" s="257" t="str">
        <f t="shared" si="209"/>
        <v/>
      </c>
      <c r="AI973" s="257">
        <f t="shared" si="210"/>
        <v>0</v>
      </c>
    </row>
    <row r="974" spans="1:35" x14ac:dyDescent="0.3">
      <c r="A974" s="287">
        <v>962</v>
      </c>
      <c r="B974" s="156"/>
      <c r="C974" s="150"/>
      <c r="D974" s="152"/>
      <c r="E974" s="150"/>
      <c r="F974" s="150"/>
      <c r="G974" s="152"/>
      <c r="H974" s="154"/>
      <c r="I974" s="155"/>
      <c r="J974" s="159"/>
      <c r="K974" s="159"/>
      <c r="L974" s="337"/>
      <c r="M974" s="343" t="str">
        <f>IF(L974="","",LOOKUP(L974,'Work Programme'!$A$8:$A$207,'Work Programme'!$B$8:$B$207))</f>
        <v/>
      </c>
      <c r="N974" s="150"/>
      <c r="O974" s="151"/>
      <c r="P974" s="254" t="str">
        <f>IF(H974="","",VLOOKUP(H974,'Overview - Financial Statement'!$A$46:$B$60,2,FALSE))</f>
        <v/>
      </c>
      <c r="Q974" s="255" t="str">
        <f t="shared" si="211"/>
        <v/>
      </c>
      <c r="R974" s="153"/>
      <c r="S974" s="153"/>
      <c r="T974" s="238">
        <f t="shared" si="198"/>
        <v>0</v>
      </c>
      <c r="U974" s="193" t="s">
        <v>44</v>
      </c>
      <c r="V974" s="427"/>
      <c r="W974" s="193" t="str">
        <f t="shared" si="199"/>
        <v/>
      </c>
      <c r="X974" s="264" t="str">
        <f t="shared" si="200"/>
        <v>OK</v>
      </c>
      <c r="Y974" s="193" t="str">
        <f t="shared" si="201"/>
        <v/>
      </c>
      <c r="Z974" s="193" t="str">
        <f t="shared" si="202"/>
        <v/>
      </c>
      <c r="AA974" s="397" t="str">
        <f t="shared" si="203"/>
        <v/>
      </c>
      <c r="AB974" s="257" t="str">
        <f t="shared" si="204"/>
        <v/>
      </c>
      <c r="AC974" s="257" t="str">
        <f t="shared" si="205"/>
        <v/>
      </c>
      <c r="AD974" s="193" t="str">
        <f t="shared" si="206"/>
        <v>CHECK DATES</v>
      </c>
      <c r="AE974" s="257" t="str">
        <f t="shared" si="207"/>
        <v/>
      </c>
      <c r="AF974" s="286">
        <v>0</v>
      </c>
      <c r="AG974" s="257">
        <f t="shared" si="208"/>
        <v>0</v>
      </c>
      <c r="AH974" s="257" t="str">
        <f t="shared" si="209"/>
        <v/>
      </c>
      <c r="AI974" s="257">
        <f t="shared" si="210"/>
        <v>0</v>
      </c>
    </row>
    <row r="975" spans="1:35" x14ac:dyDescent="0.3">
      <c r="A975" s="287">
        <v>963</v>
      </c>
      <c r="B975" s="156"/>
      <c r="C975" s="150"/>
      <c r="D975" s="152"/>
      <c r="E975" s="150"/>
      <c r="F975" s="150"/>
      <c r="G975" s="152"/>
      <c r="H975" s="154"/>
      <c r="I975" s="155"/>
      <c r="J975" s="159"/>
      <c r="K975" s="159"/>
      <c r="L975" s="337"/>
      <c r="M975" s="343" t="str">
        <f>IF(L975="","",LOOKUP(L975,'Work Programme'!$A$8:$A$207,'Work Programme'!$B$8:$B$207))</f>
        <v/>
      </c>
      <c r="N975" s="150"/>
      <c r="O975" s="151"/>
      <c r="P975" s="254" t="str">
        <f>IF(H975="","",VLOOKUP(H975,'Overview - Financial Statement'!$A$46:$B$60,2,FALSE))</f>
        <v/>
      </c>
      <c r="Q975" s="255" t="str">
        <f t="shared" si="211"/>
        <v/>
      </c>
      <c r="R975" s="153"/>
      <c r="S975" s="153"/>
      <c r="T975" s="238">
        <f t="shared" ref="T975:T1038" si="212">IF(R975="YES",Q975,0)</f>
        <v>0</v>
      </c>
      <c r="U975" s="193" t="s">
        <v>44</v>
      </c>
      <c r="V975" s="427"/>
      <c r="W975" s="193" t="str">
        <f t="shared" si="199"/>
        <v/>
      </c>
      <c r="X975" s="264" t="str">
        <f t="shared" si="200"/>
        <v>OK</v>
      </c>
      <c r="Y975" s="193" t="str">
        <f t="shared" si="201"/>
        <v/>
      </c>
      <c r="Z975" s="193" t="str">
        <f t="shared" si="202"/>
        <v/>
      </c>
      <c r="AA975" s="397" t="str">
        <f t="shared" si="203"/>
        <v/>
      </c>
      <c r="AB975" s="257" t="str">
        <f t="shared" si="204"/>
        <v/>
      </c>
      <c r="AC975" s="257" t="str">
        <f t="shared" si="205"/>
        <v/>
      </c>
      <c r="AD975" s="193" t="str">
        <f t="shared" si="206"/>
        <v>CHECK DATES</v>
      </c>
      <c r="AE975" s="257" t="str">
        <f t="shared" si="207"/>
        <v/>
      </c>
      <c r="AF975" s="286">
        <v>0</v>
      </c>
      <c r="AG975" s="257">
        <f t="shared" si="208"/>
        <v>0</v>
      </c>
      <c r="AH975" s="257" t="str">
        <f t="shared" si="209"/>
        <v/>
      </c>
      <c r="AI975" s="257">
        <f t="shared" si="210"/>
        <v>0</v>
      </c>
    </row>
    <row r="976" spans="1:35" x14ac:dyDescent="0.3">
      <c r="A976" s="287">
        <v>964</v>
      </c>
      <c r="B976" s="156"/>
      <c r="C976" s="150"/>
      <c r="D976" s="152"/>
      <c r="E976" s="150"/>
      <c r="F976" s="150"/>
      <c r="G976" s="152"/>
      <c r="H976" s="154"/>
      <c r="I976" s="155"/>
      <c r="J976" s="159"/>
      <c r="K976" s="159"/>
      <c r="L976" s="337"/>
      <c r="M976" s="343" t="str">
        <f>IF(L976="","",LOOKUP(L976,'Work Programme'!$A$8:$A$207,'Work Programme'!$B$8:$B$207))</f>
        <v/>
      </c>
      <c r="N976" s="150"/>
      <c r="O976" s="151"/>
      <c r="P976" s="254" t="str">
        <f>IF(H976="","",VLOOKUP(H976,'Overview - Financial Statement'!$A$46:$B$60,2,FALSE))</f>
        <v/>
      </c>
      <c r="Q976" s="255" t="str">
        <f t="shared" si="211"/>
        <v/>
      </c>
      <c r="R976" s="153"/>
      <c r="S976" s="153"/>
      <c r="T976" s="238">
        <f t="shared" si="212"/>
        <v>0</v>
      </c>
      <c r="U976" s="193" t="s">
        <v>44</v>
      </c>
      <c r="V976" s="427"/>
      <c r="W976" s="193" t="str">
        <f t="shared" ref="W976:W1039" si="213">IF(Q976="","",IF(D976="","CHECK DATES","OK"))</f>
        <v/>
      </c>
      <c r="X976" s="264" t="str">
        <f t="shared" ref="X976:X1039" si="214">IF(D976-(J976)&lt;0,"a posteriori ?","OK")</f>
        <v>OK</v>
      </c>
      <c r="Y976" s="193" t="str">
        <f t="shared" ref="Y976:Y1039" si="215">IF(Q976="","",(IF(OR(J976&lt;=($F$4-1),J976&gt;=($H$4+1),K976&lt;=($F$4-1),K976&gt;=($H$4+1)),"CHECK DATES","OK")))</f>
        <v/>
      </c>
      <c r="Z976" s="193" t="str">
        <f t="shared" ref="Z976:Z1039" si="216">IF(H976="","",H976)</f>
        <v/>
      </c>
      <c r="AA976" s="397" t="str">
        <f t="shared" ref="AA976:AA1039" si="217">IF(H976="","",IF(HLOOKUP(H976,$V$4:$AJ$5,2,FALSE)="",P976,IF(P976&lt;&gt;HLOOKUP(H976,$V$4:$AJ$5,2,FALSE),HLOOKUP(H976,$V$4:$AJ$5,2,FALSE),P976)))</f>
        <v/>
      </c>
      <c r="AB976" s="257" t="str">
        <f t="shared" ref="AB976:AB1039" si="218">IF(P976="","",IF(AA976=1,Q976,I976/AA976))</f>
        <v/>
      </c>
      <c r="AC976" s="257" t="str">
        <f t="shared" ref="AC976:AC1039" si="219">IF(AB976="","",IF(AA976=1,0,AB976-Q976))</f>
        <v/>
      </c>
      <c r="AD976" s="193" t="str">
        <f t="shared" ref="AD976:AD1039" si="220">IF(Q976=0,"",(IF(G976="","CHECK DATES","OK")))</f>
        <v>CHECK DATES</v>
      </c>
      <c r="AE976" s="257" t="str">
        <f t="shared" ref="AE976:AE1039" si="221">IF(OR(U976="NO",Y976="CHECK DATES",AD976="CHECK DATES"),AB976,"")</f>
        <v/>
      </c>
      <c r="AF976" s="286">
        <v>0</v>
      </c>
      <c r="AG976" s="257">
        <f t="shared" ref="AG976:AG1039" si="222">IF(OR(U976="NO",AE976&gt;0,AF976&gt;0)*(AND(OR(R976="NO",R976=""))),SUM(AE976:AF976),"")</f>
        <v>0</v>
      </c>
      <c r="AH976" s="257" t="str">
        <f t="shared" ref="AH976:AH1039" si="223">IF(OR(U976="NO",AE976&gt;0,AF976&gt;0)*(AND(OR(R976="YES"))),SUM(AE976:AF976),"")</f>
        <v/>
      </c>
      <c r="AI976" s="257">
        <f t="shared" ref="AI976:AI1039" si="224">IF(R976="YES",AB976,0)</f>
        <v>0</v>
      </c>
    </row>
    <row r="977" spans="1:35" x14ac:dyDescent="0.3">
      <c r="A977" s="287">
        <v>965</v>
      </c>
      <c r="B977" s="156"/>
      <c r="C977" s="150"/>
      <c r="D977" s="152"/>
      <c r="E977" s="150"/>
      <c r="F977" s="150"/>
      <c r="G977" s="152"/>
      <c r="H977" s="154"/>
      <c r="I977" s="155"/>
      <c r="J977" s="159"/>
      <c r="K977" s="159"/>
      <c r="L977" s="337"/>
      <c r="M977" s="343" t="str">
        <f>IF(L977="","",LOOKUP(L977,'Work Programme'!$A$8:$A$207,'Work Programme'!$B$8:$B$207))</f>
        <v/>
      </c>
      <c r="N977" s="150"/>
      <c r="O977" s="151"/>
      <c r="P977" s="254" t="str">
        <f>IF(H977="","",VLOOKUP(H977,'Overview - Financial Statement'!$A$46:$B$60,2,FALSE))</f>
        <v/>
      </c>
      <c r="Q977" s="255" t="str">
        <f t="shared" si="211"/>
        <v/>
      </c>
      <c r="R977" s="153"/>
      <c r="S977" s="153"/>
      <c r="T977" s="238">
        <f t="shared" si="212"/>
        <v>0</v>
      </c>
      <c r="U977" s="193" t="s">
        <v>44</v>
      </c>
      <c r="V977" s="427"/>
      <c r="W977" s="193" t="str">
        <f t="shared" si="213"/>
        <v/>
      </c>
      <c r="X977" s="264" t="str">
        <f t="shared" si="214"/>
        <v>OK</v>
      </c>
      <c r="Y977" s="193" t="str">
        <f t="shared" si="215"/>
        <v/>
      </c>
      <c r="Z977" s="193" t="str">
        <f t="shared" si="216"/>
        <v/>
      </c>
      <c r="AA977" s="397" t="str">
        <f t="shared" si="217"/>
        <v/>
      </c>
      <c r="AB977" s="257" t="str">
        <f t="shared" si="218"/>
        <v/>
      </c>
      <c r="AC977" s="257" t="str">
        <f t="shared" si="219"/>
        <v/>
      </c>
      <c r="AD977" s="193" t="str">
        <f t="shared" si="220"/>
        <v>CHECK DATES</v>
      </c>
      <c r="AE977" s="257" t="str">
        <f t="shared" si="221"/>
        <v/>
      </c>
      <c r="AF977" s="286">
        <v>0</v>
      </c>
      <c r="AG977" s="257">
        <f t="shared" si="222"/>
        <v>0</v>
      </c>
      <c r="AH977" s="257" t="str">
        <f t="shared" si="223"/>
        <v/>
      </c>
      <c r="AI977" s="257">
        <f t="shared" si="224"/>
        <v>0</v>
      </c>
    </row>
    <row r="978" spans="1:35" x14ac:dyDescent="0.3">
      <c r="A978" s="287">
        <v>966</v>
      </c>
      <c r="B978" s="156"/>
      <c r="C978" s="150"/>
      <c r="D978" s="152"/>
      <c r="E978" s="150"/>
      <c r="F978" s="150"/>
      <c r="G978" s="152"/>
      <c r="H978" s="154"/>
      <c r="I978" s="155"/>
      <c r="J978" s="159"/>
      <c r="K978" s="159"/>
      <c r="L978" s="337"/>
      <c r="M978" s="343" t="str">
        <f>IF(L978="","",LOOKUP(L978,'Work Programme'!$A$8:$A$207,'Work Programme'!$B$8:$B$207))</f>
        <v/>
      </c>
      <c r="N978" s="150"/>
      <c r="O978" s="151"/>
      <c r="P978" s="254" t="str">
        <f>IF(H978="","",VLOOKUP(H978,'Overview - Financial Statement'!$A$46:$B$60,2,FALSE))</f>
        <v/>
      </c>
      <c r="Q978" s="255" t="str">
        <f t="shared" si="211"/>
        <v/>
      </c>
      <c r="R978" s="153"/>
      <c r="S978" s="153"/>
      <c r="T978" s="238">
        <f t="shared" si="212"/>
        <v>0</v>
      </c>
      <c r="U978" s="193" t="s">
        <v>44</v>
      </c>
      <c r="V978" s="427"/>
      <c r="W978" s="193" t="str">
        <f t="shared" si="213"/>
        <v/>
      </c>
      <c r="X978" s="264" t="str">
        <f t="shared" si="214"/>
        <v>OK</v>
      </c>
      <c r="Y978" s="193" t="str">
        <f t="shared" si="215"/>
        <v/>
      </c>
      <c r="Z978" s="193" t="str">
        <f t="shared" si="216"/>
        <v/>
      </c>
      <c r="AA978" s="397" t="str">
        <f t="shared" si="217"/>
        <v/>
      </c>
      <c r="AB978" s="257" t="str">
        <f t="shared" si="218"/>
        <v/>
      </c>
      <c r="AC978" s="257" t="str">
        <f t="shared" si="219"/>
        <v/>
      </c>
      <c r="AD978" s="193" t="str">
        <f t="shared" si="220"/>
        <v>CHECK DATES</v>
      </c>
      <c r="AE978" s="257" t="str">
        <f t="shared" si="221"/>
        <v/>
      </c>
      <c r="AF978" s="286">
        <v>0</v>
      </c>
      <c r="AG978" s="257">
        <f t="shared" si="222"/>
        <v>0</v>
      </c>
      <c r="AH978" s="257" t="str">
        <f t="shared" si="223"/>
        <v/>
      </c>
      <c r="AI978" s="257">
        <f t="shared" si="224"/>
        <v>0</v>
      </c>
    </row>
    <row r="979" spans="1:35" x14ac:dyDescent="0.3">
      <c r="A979" s="287">
        <v>967</v>
      </c>
      <c r="B979" s="156"/>
      <c r="C979" s="150"/>
      <c r="D979" s="152"/>
      <c r="E979" s="150"/>
      <c r="F979" s="150"/>
      <c r="G979" s="152"/>
      <c r="H979" s="154"/>
      <c r="I979" s="155"/>
      <c r="J979" s="159"/>
      <c r="K979" s="159"/>
      <c r="L979" s="337"/>
      <c r="M979" s="343" t="str">
        <f>IF(L979="","",LOOKUP(L979,'Work Programme'!$A$8:$A$207,'Work Programme'!$B$8:$B$207))</f>
        <v/>
      </c>
      <c r="N979" s="150"/>
      <c r="O979" s="151"/>
      <c r="P979" s="254" t="str">
        <f>IF(H979="","",VLOOKUP(H979,'Overview - Financial Statement'!$A$46:$B$60,2,FALSE))</f>
        <v/>
      </c>
      <c r="Q979" s="255" t="str">
        <f t="shared" si="211"/>
        <v/>
      </c>
      <c r="R979" s="153"/>
      <c r="S979" s="153"/>
      <c r="T979" s="238">
        <f t="shared" si="212"/>
        <v>0</v>
      </c>
      <c r="U979" s="193" t="s">
        <v>44</v>
      </c>
      <c r="V979" s="427"/>
      <c r="W979" s="193" t="str">
        <f t="shared" si="213"/>
        <v/>
      </c>
      <c r="X979" s="264" t="str">
        <f t="shared" si="214"/>
        <v>OK</v>
      </c>
      <c r="Y979" s="193" t="str">
        <f t="shared" si="215"/>
        <v/>
      </c>
      <c r="Z979" s="193" t="str">
        <f t="shared" si="216"/>
        <v/>
      </c>
      <c r="AA979" s="397" t="str">
        <f t="shared" si="217"/>
        <v/>
      </c>
      <c r="AB979" s="257" t="str">
        <f t="shared" si="218"/>
        <v/>
      </c>
      <c r="AC979" s="257" t="str">
        <f t="shared" si="219"/>
        <v/>
      </c>
      <c r="AD979" s="193" t="str">
        <f t="shared" si="220"/>
        <v>CHECK DATES</v>
      </c>
      <c r="AE979" s="257" t="str">
        <f t="shared" si="221"/>
        <v/>
      </c>
      <c r="AF979" s="286">
        <v>0</v>
      </c>
      <c r="AG979" s="257">
        <f t="shared" si="222"/>
        <v>0</v>
      </c>
      <c r="AH979" s="257" t="str">
        <f t="shared" si="223"/>
        <v/>
      </c>
      <c r="AI979" s="257">
        <f t="shared" si="224"/>
        <v>0</v>
      </c>
    </row>
    <row r="980" spans="1:35" x14ac:dyDescent="0.3">
      <c r="A980" s="287">
        <v>968</v>
      </c>
      <c r="B980" s="156"/>
      <c r="C980" s="150"/>
      <c r="D980" s="152"/>
      <c r="E980" s="150"/>
      <c r="F980" s="150"/>
      <c r="G980" s="152"/>
      <c r="H980" s="154"/>
      <c r="I980" s="155"/>
      <c r="J980" s="159"/>
      <c r="K980" s="159"/>
      <c r="L980" s="337"/>
      <c r="M980" s="343" t="str">
        <f>IF(L980="","",LOOKUP(L980,'Work Programme'!$A$8:$A$207,'Work Programme'!$B$8:$B$207))</f>
        <v/>
      </c>
      <c r="N980" s="150"/>
      <c r="O980" s="151"/>
      <c r="P980" s="254" t="str">
        <f>IF(H980="","",VLOOKUP(H980,'Overview - Financial Statement'!$A$46:$B$60,2,FALSE))</f>
        <v/>
      </c>
      <c r="Q980" s="255" t="str">
        <f t="shared" si="211"/>
        <v/>
      </c>
      <c r="R980" s="153"/>
      <c r="S980" s="153"/>
      <c r="T980" s="238">
        <f t="shared" si="212"/>
        <v>0</v>
      </c>
      <c r="U980" s="193" t="s">
        <v>44</v>
      </c>
      <c r="V980" s="427"/>
      <c r="W980" s="193" t="str">
        <f t="shared" si="213"/>
        <v/>
      </c>
      <c r="X980" s="264" t="str">
        <f t="shared" si="214"/>
        <v>OK</v>
      </c>
      <c r="Y980" s="193" t="str">
        <f t="shared" si="215"/>
        <v/>
      </c>
      <c r="Z980" s="193" t="str">
        <f t="shared" si="216"/>
        <v/>
      </c>
      <c r="AA980" s="397" t="str">
        <f t="shared" si="217"/>
        <v/>
      </c>
      <c r="AB980" s="257" t="str">
        <f t="shared" si="218"/>
        <v/>
      </c>
      <c r="AC980" s="257" t="str">
        <f t="shared" si="219"/>
        <v/>
      </c>
      <c r="AD980" s="193" t="str">
        <f t="shared" si="220"/>
        <v>CHECK DATES</v>
      </c>
      <c r="AE980" s="257" t="str">
        <f t="shared" si="221"/>
        <v/>
      </c>
      <c r="AF980" s="286">
        <v>0</v>
      </c>
      <c r="AG980" s="257">
        <f t="shared" si="222"/>
        <v>0</v>
      </c>
      <c r="AH980" s="257" t="str">
        <f t="shared" si="223"/>
        <v/>
      </c>
      <c r="AI980" s="257">
        <f t="shared" si="224"/>
        <v>0</v>
      </c>
    </row>
    <row r="981" spans="1:35" x14ac:dyDescent="0.3">
      <c r="A981" s="287">
        <v>969</v>
      </c>
      <c r="B981" s="156"/>
      <c r="C981" s="150"/>
      <c r="D981" s="152"/>
      <c r="E981" s="150"/>
      <c r="F981" s="150"/>
      <c r="G981" s="152"/>
      <c r="H981" s="154"/>
      <c r="I981" s="155"/>
      <c r="J981" s="159"/>
      <c r="K981" s="159"/>
      <c r="L981" s="337"/>
      <c r="M981" s="343" t="str">
        <f>IF(L981="","",LOOKUP(L981,'Work Programme'!$A$8:$A$207,'Work Programme'!$B$8:$B$207))</f>
        <v/>
      </c>
      <c r="N981" s="150"/>
      <c r="O981" s="151"/>
      <c r="P981" s="254" t="str">
        <f>IF(H981="","",VLOOKUP(H981,'Overview - Financial Statement'!$A$46:$B$60,2,FALSE))</f>
        <v/>
      </c>
      <c r="Q981" s="255" t="str">
        <f t="shared" si="211"/>
        <v/>
      </c>
      <c r="R981" s="153"/>
      <c r="S981" s="153"/>
      <c r="T981" s="238">
        <f t="shared" si="212"/>
        <v>0</v>
      </c>
      <c r="U981" s="193" t="s">
        <v>44</v>
      </c>
      <c r="V981" s="427"/>
      <c r="W981" s="193" t="str">
        <f t="shared" si="213"/>
        <v/>
      </c>
      <c r="X981" s="264" t="str">
        <f t="shared" si="214"/>
        <v>OK</v>
      </c>
      <c r="Y981" s="193" t="str">
        <f t="shared" si="215"/>
        <v/>
      </c>
      <c r="Z981" s="193" t="str">
        <f t="shared" si="216"/>
        <v/>
      </c>
      <c r="AA981" s="397" t="str">
        <f t="shared" si="217"/>
        <v/>
      </c>
      <c r="AB981" s="257" t="str">
        <f t="shared" si="218"/>
        <v/>
      </c>
      <c r="AC981" s="257" t="str">
        <f t="shared" si="219"/>
        <v/>
      </c>
      <c r="AD981" s="193" t="str">
        <f t="shared" si="220"/>
        <v>CHECK DATES</v>
      </c>
      <c r="AE981" s="257" t="str">
        <f t="shared" si="221"/>
        <v/>
      </c>
      <c r="AF981" s="286">
        <v>0</v>
      </c>
      <c r="AG981" s="257">
        <f t="shared" si="222"/>
        <v>0</v>
      </c>
      <c r="AH981" s="257" t="str">
        <f t="shared" si="223"/>
        <v/>
      </c>
      <c r="AI981" s="257">
        <f t="shared" si="224"/>
        <v>0</v>
      </c>
    </row>
    <row r="982" spans="1:35" x14ac:dyDescent="0.3">
      <c r="A982" s="287">
        <v>970</v>
      </c>
      <c r="B982" s="156"/>
      <c r="C982" s="150"/>
      <c r="D982" s="152"/>
      <c r="E982" s="150"/>
      <c r="F982" s="150"/>
      <c r="G982" s="152"/>
      <c r="H982" s="154"/>
      <c r="I982" s="155"/>
      <c r="J982" s="159"/>
      <c r="K982" s="159"/>
      <c r="L982" s="337"/>
      <c r="M982" s="343" t="str">
        <f>IF(L982="","",LOOKUP(L982,'Work Programme'!$A$8:$A$207,'Work Programme'!$B$8:$B$207))</f>
        <v/>
      </c>
      <c r="N982" s="150"/>
      <c r="O982" s="151"/>
      <c r="P982" s="254" t="str">
        <f>IF(H982="","",VLOOKUP(H982,'Overview - Financial Statement'!$A$46:$B$60,2,FALSE))</f>
        <v/>
      </c>
      <c r="Q982" s="255" t="str">
        <f t="shared" si="211"/>
        <v/>
      </c>
      <c r="R982" s="153"/>
      <c r="S982" s="153"/>
      <c r="T982" s="238">
        <f t="shared" si="212"/>
        <v>0</v>
      </c>
      <c r="U982" s="193" t="s">
        <v>44</v>
      </c>
      <c r="V982" s="427"/>
      <c r="W982" s="193" t="str">
        <f t="shared" si="213"/>
        <v/>
      </c>
      <c r="X982" s="264" t="str">
        <f t="shared" si="214"/>
        <v>OK</v>
      </c>
      <c r="Y982" s="193" t="str">
        <f t="shared" si="215"/>
        <v/>
      </c>
      <c r="Z982" s="193" t="str">
        <f t="shared" si="216"/>
        <v/>
      </c>
      <c r="AA982" s="397" t="str">
        <f t="shared" si="217"/>
        <v/>
      </c>
      <c r="AB982" s="257" t="str">
        <f t="shared" si="218"/>
        <v/>
      </c>
      <c r="AC982" s="257" t="str">
        <f t="shared" si="219"/>
        <v/>
      </c>
      <c r="AD982" s="193" t="str">
        <f t="shared" si="220"/>
        <v>CHECK DATES</v>
      </c>
      <c r="AE982" s="257" t="str">
        <f t="shared" si="221"/>
        <v/>
      </c>
      <c r="AF982" s="286">
        <v>0</v>
      </c>
      <c r="AG982" s="257">
        <f t="shared" si="222"/>
        <v>0</v>
      </c>
      <c r="AH982" s="257" t="str">
        <f t="shared" si="223"/>
        <v/>
      </c>
      <c r="AI982" s="257">
        <f t="shared" si="224"/>
        <v>0</v>
      </c>
    </row>
    <row r="983" spans="1:35" x14ac:dyDescent="0.3">
      <c r="A983" s="287">
        <v>971</v>
      </c>
      <c r="B983" s="156"/>
      <c r="C983" s="150"/>
      <c r="D983" s="152"/>
      <c r="E983" s="150"/>
      <c r="F983" s="150"/>
      <c r="G983" s="152"/>
      <c r="H983" s="154"/>
      <c r="I983" s="155"/>
      <c r="J983" s="159"/>
      <c r="K983" s="159"/>
      <c r="L983" s="337"/>
      <c r="M983" s="343" t="str">
        <f>IF(L983="","",LOOKUP(L983,'Work Programme'!$A$8:$A$207,'Work Programme'!$B$8:$B$207))</f>
        <v/>
      </c>
      <c r="N983" s="150"/>
      <c r="O983" s="151"/>
      <c r="P983" s="254" t="str">
        <f>IF(H983="","",VLOOKUP(H983,'Overview - Financial Statement'!$A$46:$B$60,2,FALSE))</f>
        <v/>
      </c>
      <c r="Q983" s="255" t="str">
        <f t="shared" si="211"/>
        <v/>
      </c>
      <c r="R983" s="153"/>
      <c r="S983" s="153"/>
      <c r="T983" s="238">
        <f t="shared" si="212"/>
        <v>0</v>
      </c>
      <c r="U983" s="193" t="s">
        <v>44</v>
      </c>
      <c r="V983" s="427"/>
      <c r="W983" s="193" t="str">
        <f t="shared" si="213"/>
        <v/>
      </c>
      <c r="X983" s="264" t="str">
        <f t="shared" si="214"/>
        <v>OK</v>
      </c>
      <c r="Y983" s="193" t="str">
        <f t="shared" si="215"/>
        <v/>
      </c>
      <c r="Z983" s="193" t="str">
        <f t="shared" si="216"/>
        <v/>
      </c>
      <c r="AA983" s="397" t="str">
        <f t="shared" si="217"/>
        <v/>
      </c>
      <c r="AB983" s="257" t="str">
        <f t="shared" si="218"/>
        <v/>
      </c>
      <c r="AC983" s="257" t="str">
        <f t="shared" si="219"/>
        <v/>
      </c>
      <c r="AD983" s="193" t="str">
        <f t="shared" si="220"/>
        <v>CHECK DATES</v>
      </c>
      <c r="AE983" s="257" t="str">
        <f t="shared" si="221"/>
        <v/>
      </c>
      <c r="AF983" s="286">
        <v>0</v>
      </c>
      <c r="AG983" s="257">
        <f t="shared" si="222"/>
        <v>0</v>
      </c>
      <c r="AH983" s="257" t="str">
        <f t="shared" si="223"/>
        <v/>
      </c>
      <c r="AI983" s="257">
        <f t="shared" si="224"/>
        <v>0</v>
      </c>
    </row>
    <row r="984" spans="1:35" x14ac:dyDescent="0.3">
      <c r="A984" s="287">
        <v>972</v>
      </c>
      <c r="B984" s="156"/>
      <c r="C984" s="150"/>
      <c r="D984" s="152"/>
      <c r="E984" s="150"/>
      <c r="F984" s="150"/>
      <c r="G984" s="152"/>
      <c r="H984" s="154"/>
      <c r="I984" s="155"/>
      <c r="J984" s="159"/>
      <c r="K984" s="159"/>
      <c r="L984" s="337"/>
      <c r="M984" s="343" t="str">
        <f>IF(L984="","",LOOKUP(L984,'Work Programme'!$A$8:$A$207,'Work Programme'!$B$8:$B$207))</f>
        <v/>
      </c>
      <c r="N984" s="150"/>
      <c r="O984" s="151"/>
      <c r="P984" s="254" t="str">
        <f>IF(H984="","",VLOOKUP(H984,'Overview - Financial Statement'!$A$46:$B$60,2,FALSE))</f>
        <v/>
      </c>
      <c r="Q984" s="255" t="str">
        <f t="shared" si="211"/>
        <v/>
      </c>
      <c r="R984" s="153"/>
      <c r="S984" s="153"/>
      <c r="T984" s="238">
        <f t="shared" si="212"/>
        <v>0</v>
      </c>
      <c r="U984" s="193" t="s">
        <v>44</v>
      </c>
      <c r="V984" s="427"/>
      <c r="W984" s="193" t="str">
        <f t="shared" si="213"/>
        <v/>
      </c>
      <c r="X984" s="264" t="str">
        <f t="shared" si="214"/>
        <v>OK</v>
      </c>
      <c r="Y984" s="193" t="str">
        <f t="shared" si="215"/>
        <v/>
      </c>
      <c r="Z984" s="193" t="str">
        <f t="shared" si="216"/>
        <v/>
      </c>
      <c r="AA984" s="397" t="str">
        <f t="shared" si="217"/>
        <v/>
      </c>
      <c r="AB984" s="257" t="str">
        <f t="shared" si="218"/>
        <v/>
      </c>
      <c r="AC984" s="257" t="str">
        <f t="shared" si="219"/>
        <v/>
      </c>
      <c r="AD984" s="193" t="str">
        <f t="shared" si="220"/>
        <v>CHECK DATES</v>
      </c>
      <c r="AE984" s="257" t="str">
        <f t="shared" si="221"/>
        <v/>
      </c>
      <c r="AF984" s="286">
        <v>0</v>
      </c>
      <c r="AG984" s="257">
        <f t="shared" si="222"/>
        <v>0</v>
      </c>
      <c r="AH984" s="257" t="str">
        <f t="shared" si="223"/>
        <v/>
      </c>
      <c r="AI984" s="257">
        <f t="shared" si="224"/>
        <v>0</v>
      </c>
    </row>
    <row r="985" spans="1:35" x14ac:dyDescent="0.3">
      <c r="A985" s="287">
        <v>973</v>
      </c>
      <c r="B985" s="156"/>
      <c r="C985" s="150"/>
      <c r="D985" s="152"/>
      <c r="E985" s="150"/>
      <c r="F985" s="150"/>
      <c r="G985" s="152"/>
      <c r="H985" s="154"/>
      <c r="I985" s="155"/>
      <c r="J985" s="159"/>
      <c r="K985" s="159"/>
      <c r="L985" s="337"/>
      <c r="M985" s="343" t="str">
        <f>IF(L985="","",LOOKUP(L985,'Work Programme'!$A$8:$A$207,'Work Programme'!$B$8:$B$207))</f>
        <v/>
      </c>
      <c r="N985" s="150"/>
      <c r="O985" s="151"/>
      <c r="P985" s="254" t="str">
        <f>IF(H985="","",VLOOKUP(H985,'Overview - Financial Statement'!$A$46:$B$60,2,FALSE))</f>
        <v/>
      </c>
      <c r="Q985" s="255" t="str">
        <f t="shared" si="211"/>
        <v/>
      </c>
      <c r="R985" s="153"/>
      <c r="S985" s="153"/>
      <c r="T985" s="238">
        <f t="shared" si="212"/>
        <v>0</v>
      </c>
      <c r="U985" s="193" t="s">
        <v>44</v>
      </c>
      <c r="V985" s="427"/>
      <c r="W985" s="193" t="str">
        <f t="shared" si="213"/>
        <v/>
      </c>
      <c r="X985" s="264" t="str">
        <f t="shared" si="214"/>
        <v>OK</v>
      </c>
      <c r="Y985" s="193" t="str">
        <f t="shared" si="215"/>
        <v/>
      </c>
      <c r="Z985" s="193" t="str">
        <f t="shared" si="216"/>
        <v/>
      </c>
      <c r="AA985" s="397" t="str">
        <f t="shared" si="217"/>
        <v/>
      </c>
      <c r="AB985" s="257" t="str">
        <f t="shared" si="218"/>
        <v/>
      </c>
      <c r="AC985" s="257" t="str">
        <f t="shared" si="219"/>
        <v/>
      </c>
      <c r="AD985" s="193" t="str">
        <f t="shared" si="220"/>
        <v>CHECK DATES</v>
      </c>
      <c r="AE985" s="257" t="str">
        <f t="shared" si="221"/>
        <v/>
      </c>
      <c r="AF985" s="286">
        <v>0</v>
      </c>
      <c r="AG985" s="257">
        <f t="shared" si="222"/>
        <v>0</v>
      </c>
      <c r="AH985" s="257" t="str">
        <f t="shared" si="223"/>
        <v/>
      </c>
      <c r="AI985" s="257">
        <f t="shared" si="224"/>
        <v>0</v>
      </c>
    </row>
    <row r="986" spans="1:35" x14ac:dyDescent="0.3">
      <c r="A986" s="287">
        <v>974</v>
      </c>
      <c r="B986" s="156"/>
      <c r="C986" s="150"/>
      <c r="D986" s="152"/>
      <c r="E986" s="150"/>
      <c r="F986" s="150"/>
      <c r="G986" s="152"/>
      <c r="H986" s="154"/>
      <c r="I986" s="155"/>
      <c r="J986" s="159"/>
      <c r="K986" s="159"/>
      <c r="L986" s="337"/>
      <c r="M986" s="343" t="str">
        <f>IF(L986="","",LOOKUP(L986,'Work Programme'!$A$8:$A$207,'Work Programme'!$B$8:$B$207))</f>
        <v/>
      </c>
      <c r="N986" s="150"/>
      <c r="O986" s="151"/>
      <c r="P986" s="254" t="str">
        <f>IF(H986="","",VLOOKUP(H986,'Overview - Financial Statement'!$A$46:$B$60,2,FALSE))</f>
        <v/>
      </c>
      <c r="Q986" s="255" t="str">
        <f t="shared" si="211"/>
        <v/>
      </c>
      <c r="R986" s="153"/>
      <c r="S986" s="153"/>
      <c r="T986" s="238">
        <f t="shared" si="212"/>
        <v>0</v>
      </c>
      <c r="U986" s="193" t="s">
        <v>44</v>
      </c>
      <c r="V986" s="427"/>
      <c r="W986" s="193" t="str">
        <f t="shared" si="213"/>
        <v/>
      </c>
      <c r="X986" s="264" t="str">
        <f t="shared" si="214"/>
        <v>OK</v>
      </c>
      <c r="Y986" s="193" t="str">
        <f t="shared" si="215"/>
        <v/>
      </c>
      <c r="Z986" s="193" t="str">
        <f t="shared" si="216"/>
        <v/>
      </c>
      <c r="AA986" s="397" t="str">
        <f t="shared" si="217"/>
        <v/>
      </c>
      <c r="AB986" s="257" t="str">
        <f t="shared" si="218"/>
        <v/>
      </c>
      <c r="AC986" s="257" t="str">
        <f t="shared" si="219"/>
        <v/>
      </c>
      <c r="AD986" s="193" t="str">
        <f t="shared" si="220"/>
        <v>CHECK DATES</v>
      </c>
      <c r="AE986" s="257" t="str">
        <f t="shared" si="221"/>
        <v/>
      </c>
      <c r="AF986" s="286">
        <v>0</v>
      </c>
      <c r="AG986" s="257">
        <f t="shared" si="222"/>
        <v>0</v>
      </c>
      <c r="AH986" s="257" t="str">
        <f t="shared" si="223"/>
        <v/>
      </c>
      <c r="AI986" s="257">
        <f t="shared" si="224"/>
        <v>0</v>
      </c>
    </row>
    <row r="987" spans="1:35" x14ac:dyDescent="0.3">
      <c r="A987" s="287">
        <v>975</v>
      </c>
      <c r="B987" s="156"/>
      <c r="C987" s="150"/>
      <c r="D987" s="152"/>
      <c r="E987" s="150"/>
      <c r="F987" s="150"/>
      <c r="G987" s="152"/>
      <c r="H987" s="154"/>
      <c r="I987" s="155"/>
      <c r="J987" s="159"/>
      <c r="K987" s="159"/>
      <c r="L987" s="337"/>
      <c r="M987" s="343" t="str">
        <f>IF(L987="","",LOOKUP(L987,'Work Programme'!$A$8:$A$207,'Work Programme'!$B$8:$B$207))</f>
        <v/>
      </c>
      <c r="N987" s="150"/>
      <c r="O987" s="151"/>
      <c r="P987" s="254" t="str">
        <f>IF(H987="","",VLOOKUP(H987,'Overview - Financial Statement'!$A$46:$B$60,2,FALSE))</f>
        <v/>
      </c>
      <c r="Q987" s="255" t="str">
        <f t="shared" si="211"/>
        <v/>
      </c>
      <c r="R987" s="153"/>
      <c r="S987" s="153"/>
      <c r="T987" s="238">
        <f t="shared" si="212"/>
        <v>0</v>
      </c>
      <c r="U987" s="193" t="s">
        <v>44</v>
      </c>
      <c r="V987" s="427"/>
      <c r="W987" s="193" t="str">
        <f t="shared" si="213"/>
        <v/>
      </c>
      <c r="X987" s="264" t="str">
        <f t="shared" si="214"/>
        <v>OK</v>
      </c>
      <c r="Y987" s="193" t="str">
        <f t="shared" si="215"/>
        <v/>
      </c>
      <c r="Z987" s="193" t="str">
        <f t="shared" si="216"/>
        <v/>
      </c>
      <c r="AA987" s="397" t="str">
        <f t="shared" si="217"/>
        <v/>
      </c>
      <c r="AB987" s="257" t="str">
        <f t="shared" si="218"/>
        <v/>
      </c>
      <c r="AC987" s="257" t="str">
        <f t="shared" si="219"/>
        <v/>
      </c>
      <c r="AD987" s="193" t="str">
        <f t="shared" si="220"/>
        <v>CHECK DATES</v>
      </c>
      <c r="AE987" s="257" t="str">
        <f t="shared" si="221"/>
        <v/>
      </c>
      <c r="AF987" s="286">
        <v>0</v>
      </c>
      <c r="AG987" s="257">
        <f t="shared" si="222"/>
        <v>0</v>
      </c>
      <c r="AH987" s="257" t="str">
        <f t="shared" si="223"/>
        <v/>
      </c>
      <c r="AI987" s="257">
        <f t="shared" si="224"/>
        <v>0</v>
      </c>
    </row>
    <row r="988" spans="1:35" x14ac:dyDescent="0.3">
      <c r="A988" s="287">
        <v>976</v>
      </c>
      <c r="B988" s="156"/>
      <c r="C988" s="150"/>
      <c r="D988" s="152"/>
      <c r="E988" s="150"/>
      <c r="F988" s="150"/>
      <c r="G988" s="152"/>
      <c r="H988" s="154"/>
      <c r="I988" s="155"/>
      <c r="J988" s="159"/>
      <c r="K988" s="159"/>
      <c r="L988" s="337"/>
      <c r="M988" s="343" t="str">
        <f>IF(L988="","",LOOKUP(L988,'Work Programme'!$A$8:$A$207,'Work Programme'!$B$8:$B$207))</f>
        <v/>
      </c>
      <c r="N988" s="150"/>
      <c r="O988" s="151"/>
      <c r="P988" s="254" t="str">
        <f>IF(H988="","",VLOOKUP(H988,'Overview - Financial Statement'!$A$46:$B$60,2,FALSE))</f>
        <v/>
      </c>
      <c r="Q988" s="255" t="str">
        <f t="shared" si="211"/>
        <v/>
      </c>
      <c r="R988" s="153"/>
      <c r="S988" s="153"/>
      <c r="T988" s="238">
        <f t="shared" si="212"/>
        <v>0</v>
      </c>
      <c r="U988" s="193" t="s">
        <v>44</v>
      </c>
      <c r="V988" s="427"/>
      <c r="W988" s="193" t="str">
        <f t="shared" si="213"/>
        <v/>
      </c>
      <c r="X988" s="264" t="str">
        <f t="shared" si="214"/>
        <v>OK</v>
      </c>
      <c r="Y988" s="193" t="str">
        <f t="shared" si="215"/>
        <v/>
      </c>
      <c r="Z988" s="193" t="str">
        <f t="shared" si="216"/>
        <v/>
      </c>
      <c r="AA988" s="397" t="str">
        <f t="shared" si="217"/>
        <v/>
      </c>
      <c r="AB988" s="257" t="str">
        <f t="shared" si="218"/>
        <v/>
      </c>
      <c r="AC988" s="257" t="str">
        <f t="shared" si="219"/>
        <v/>
      </c>
      <c r="AD988" s="193" t="str">
        <f t="shared" si="220"/>
        <v>CHECK DATES</v>
      </c>
      <c r="AE988" s="257" t="str">
        <f t="shared" si="221"/>
        <v/>
      </c>
      <c r="AF988" s="286">
        <v>0</v>
      </c>
      <c r="AG988" s="257">
        <f t="shared" si="222"/>
        <v>0</v>
      </c>
      <c r="AH988" s="257" t="str">
        <f t="shared" si="223"/>
        <v/>
      </c>
      <c r="AI988" s="257">
        <f t="shared" si="224"/>
        <v>0</v>
      </c>
    </row>
    <row r="989" spans="1:35" x14ac:dyDescent="0.3">
      <c r="A989" s="287">
        <v>977</v>
      </c>
      <c r="B989" s="156"/>
      <c r="C989" s="150"/>
      <c r="D989" s="152"/>
      <c r="E989" s="150"/>
      <c r="F989" s="150"/>
      <c r="G989" s="152"/>
      <c r="H989" s="154"/>
      <c r="I989" s="155"/>
      <c r="J989" s="159"/>
      <c r="K989" s="159"/>
      <c r="L989" s="337"/>
      <c r="M989" s="343" t="str">
        <f>IF(L989="","",LOOKUP(L989,'Work Programme'!$A$8:$A$207,'Work Programme'!$B$8:$B$207))</f>
        <v/>
      </c>
      <c r="N989" s="150"/>
      <c r="O989" s="151"/>
      <c r="P989" s="254" t="str">
        <f>IF(H989="","",VLOOKUP(H989,'Overview - Financial Statement'!$A$46:$B$60,2,FALSE))</f>
        <v/>
      </c>
      <c r="Q989" s="255" t="str">
        <f t="shared" si="211"/>
        <v/>
      </c>
      <c r="R989" s="153"/>
      <c r="S989" s="153"/>
      <c r="T989" s="238">
        <f t="shared" si="212"/>
        <v>0</v>
      </c>
      <c r="U989" s="193" t="s">
        <v>44</v>
      </c>
      <c r="V989" s="427"/>
      <c r="W989" s="193" t="str">
        <f t="shared" si="213"/>
        <v/>
      </c>
      <c r="X989" s="264" t="str">
        <f t="shared" si="214"/>
        <v>OK</v>
      </c>
      <c r="Y989" s="193" t="str">
        <f t="shared" si="215"/>
        <v/>
      </c>
      <c r="Z989" s="193" t="str">
        <f t="shared" si="216"/>
        <v/>
      </c>
      <c r="AA989" s="397" t="str">
        <f t="shared" si="217"/>
        <v/>
      </c>
      <c r="AB989" s="257" t="str">
        <f t="shared" si="218"/>
        <v/>
      </c>
      <c r="AC989" s="257" t="str">
        <f t="shared" si="219"/>
        <v/>
      </c>
      <c r="AD989" s="193" t="str">
        <f t="shared" si="220"/>
        <v>CHECK DATES</v>
      </c>
      <c r="AE989" s="257" t="str">
        <f t="shared" si="221"/>
        <v/>
      </c>
      <c r="AF989" s="286">
        <v>0</v>
      </c>
      <c r="AG989" s="257">
        <f t="shared" si="222"/>
        <v>0</v>
      </c>
      <c r="AH989" s="257" t="str">
        <f t="shared" si="223"/>
        <v/>
      </c>
      <c r="AI989" s="257">
        <f t="shared" si="224"/>
        <v>0</v>
      </c>
    </row>
    <row r="990" spans="1:35" x14ac:dyDescent="0.3">
      <c r="A990" s="287">
        <v>978</v>
      </c>
      <c r="B990" s="156"/>
      <c r="C990" s="150"/>
      <c r="D990" s="152"/>
      <c r="E990" s="150"/>
      <c r="F990" s="150"/>
      <c r="G990" s="152"/>
      <c r="H990" s="154"/>
      <c r="I990" s="155"/>
      <c r="J990" s="159"/>
      <c r="K990" s="159"/>
      <c r="L990" s="337"/>
      <c r="M990" s="343" t="str">
        <f>IF(L990="","",LOOKUP(L990,'Work Programme'!$A$8:$A$207,'Work Programme'!$B$8:$B$207))</f>
        <v/>
      </c>
      <c r="N990" s="150"/>
      <c r="O990" s="151"/>
      <c r="P990" s="254" t="str">
        <f>IF(H990="","",VLOOKUP(H990,'Overview - Financial Statement'!$A$46:$B$60,2,FALSE))</f>
        <v/>
      </c>
      <c r="Q990" s="255" t="str">
        <f t="shared" si="211"/>
        <v/>
      </c>
      <c r="R990" s="153"/>
      <c r="S990" s="153"/>
      <c r="T990" s="238">
        <f t="shared" si="212"/>
        <v>0</v>
      </c>
      <c r="U990" s="193" t="s">
        <v>44</v>
      </c>
      <c r="V990" s="427"/>
      <c r="W990" s="193" t="str">
        <f t="shared" si="213"/>
        <v/>
      </c>
      <c r="X990" s="264" t="str">
        <f t="shared" si="214"/>
        <v>OK</v>
      </c>
      <c r="Y990" s="193" t="str">
        <f t="shared" si="215"/>
        <v/>
      </c>
      <c r="Z990" s="193" t="str">
        <f t="shared" si="216"/>
        <v/>
      </c>
      <c r="AA990" s="397" t="str">
        <f t="shared" si="217"/>
        <v/>
      </c>
      <c r="AB990" s="257" t="str">
        <f t="shared" si="218"/>
        <v/>
      </c>
      <c r="AC990" s="257" t="str">
        <f t="shared" si="219"/>
        <v/>
      </c>
      <c r="AD990" s="193" t="str">
        <f t="shared" si="220"/>
        <v>CHECK DATES</v>
      </c>
      <c r="AE990" s="257" t="str">
        <f t="shared" si="221"/>
        <v/>
      </c>
      <c r="AF990" s="286">
        <v>0</v>
      </c>
      <c r="AG990" s="257">
        <f t="shared" si="222"/>
        <v>0</v>
      </c>
      <c r="AH990" s="257" t="str">
        <f t="shared" si="223"/>
        <v/>
      </c>
      <c r="AI990" s="257">
        <f t="shared" si="224"/>
        <v>0</v>
      </c>
    </row>
    <row r="991" spans="1:35" x14ac:dyDescent="0.3">
      <c r="A991" s="287">
        <v>979</v>
      </c>
      <c r="B991" s="156"/>
      <c r="C991" s="150"/>
      <c r="D991" s="152"/>
      <c r="E991" s="150"/>
      <c r="F991" s="150"/>
      <c r="G991" s="152"/>
      <c r="H991" s="154"/>
      <c r="I991" s="155"/>
      <c r="J991" s="159"/>
      <c r="K991" s="159"/>
      <c r="L991" s="337"/>
      <c r="M991" s="343" t="str">
        <f>IF(L991="","",LOOKUP(L991,'Work Programme'!$A$8:$A$207,'Work Programme'!$B$8:$B$207))</f>
        <v/>
      </c>
      <c r="N991" s="150"/>
      <c r="O991" s="151"/>
      <c r="P991" s="254" t="str">
        <f>IF(H991="","",VLOOKUP(H991,'Overview - Financial Statement'!$A$46:$B$60,2,FALSE))</f>
        <v/>
      </c>
      <c r="Q991" s="255" t="str">
        <f t="shared" si="211"/>
        <v/>
      </c>
      <c r="R991" s="153"/>
      <c r="S991" s="153"/>
      <c r="T991" s="238">
        <f t="shared" si="212"/>
        <v>0</v>
      </c>
      <c r="U991" s="193" t="s">
        <v>44</v>
      </c>
      <c r="V991" s="427"/>
      <c r="W991" s="193" t="str">
        <f t="shared" si="213"/>
        <v/>
      </c>
      <c r="X991" s="264" t="str">
        <f t="shared" si="214"/>
        <v>OK</v>
      </c>
      <c r="Y991" s="193" t="str">
        <f t="shared" si="215"/>
        <v/>
      </c>
      <c r="Z991" s="193" t="str">
        <f t="shared" si="216"/>
        <v/>
      </c>
      <c r="AA991" s="397" t="str">
        <f t="shared" si="217"/>
        <v/>
      </c>
      <c r="AB991" s="257" t="str">
        <f t="shared" si="218"/>
        <v/>
      </c>
      <c r="AC991" s="257" t="str">
        <f t="shared" si="219"/>
        <v/>
      </c>
      <c r="AD991" s="193" t="str">
        <f t="shared" si="220"/>
        <v>CHECK DATES</v>
      </c>
      <c r="AE991" s="257" t="str">
        <f t="shared" si="221"/>
        <v/>
      </c>
      <c r="AF991" s="286">
        <v>0</v>
      </c>
      <c r="AG991" s="257">
        <f t="shared" si="222"/>
        <v>0</v>
      </c>
      <c r="AH991" s="257" t="str">
        <f t="shared" si="223"/>
        <v/>
      </c>
      <c r="AI991" s="257">
        <f t="shared" si="224"/>
        <v>0</v>
      </c>
    </row>
    <row r="992" spans="1:35" x14ac:dyDescent="0.3">
      <c r="A992" s="287">
        <v>980</v>
      </c>
      <c r="B992" s="156"/>
      <c r="C992" s="150"/>
      <c r="D992" s="152"/>
      <c r="E992" s="150"/>
      <c r="F992" s="150"/>
      <c r="G992" s="152"/>
      <c r="H992" s="154"/>
      <c r="I992" s="155"/>
      <c r="J992" s="159"/>
      <c r="K992" s="159"/>
      <c r="L992" s="337"/>
      <c r="M992" s="343" t="str">
        <f>IF(L992="","",LOOKUP(L992,'Work Programme'!$A$8:$A$207,'Work Programme'!$B$8:$B$207))</f>
        <v/>
      </c>
      <c r="N992" s="150"/>
      <c r="O992" s="151"/>
      <c r="P992" s="254" t="str">
        <f>IF(H992="","",VLOOKUP(H992,'Overview - Financial Statement'!$A$46:$B$60,2,FALSE))</f>
        <v/>
      </c>
      <c r="Q992" s="255" t="str">
        <f t="shared" si="211"/>
        <v/>
      </c>
      <c r="R992" s="153"/>
      <c r="S992" s="153"/>
      <c r="T992" s="238">
        <f t="shared" si="212"/>
        <v>0</v>
      </c>
      <c r="U992" s="193" t="s">
        <v>44</v>
      </c>
      <c r="V992" s="427"/>
      <c r="W992" s="193" t="str">
        <f t="shared" si="213"/>
        <v/>
      </c>
      <c r="X992" s="264" t="str">
        <f t="shared" si="214"/>
        <v>OK</v>
      </c>
      <c r="Y992" s="193" t="str">
        <f t="shared" si="215"/>
        <v/>
      </c>
      <c r="Z992" s="193" t="str">
        <f t="shared" si="216"/>
        <v/>
      </c>
      <c r="AA992" s="397" t="str">
        <f t="shared" si="217"/>
        <v/>
      </c>
      <c r="AB992" s="257" t="str">
        <f t="shared" si="218"/>
        <v/>
      </c>
      <c r="AC992" s="257" t="str">
        <f t="shared" si="219"/>
        <v/>
      </c>
      <c r="AD992" s="193" t="str">
        <f t="shared" si="220"/>
        <v>CHECK DATES</v>
      </c>
      <c r="AE992" s="257" t="str">
        <f t="shared" si="221"/>
        <v/>
      </c>
      <c r="AF992" s="286">
        <v>0</v>
      </c>
      <c r="AG992" s="257">
        <f t="shared" si="222"/>
        <v>0</v>
      </c>
      <c r="AH992" s="257" t="str">
        <f t="shared" si="223"/>
        <v/>
      </c>
      <c r="AI992" s="257">
        <f t="shared" si="224"/>
        <v>0</v>
      </c>
    </row>
    <row r="993" spans="1:35" x14ac:dyDescent="0.3">
      <c r="A993" s="287">
        <v>981</v>
      </c>
      <c r="B993" s="156"/>
      <c r="C993" s="150"/>
      <c r="D993" s="152"/>
      <c r="E993" s="150"/>
      <c r="F993" s="150"/>
      <c r="G993" s="152"/>
      <c r="H993" s="154"/>
      <c r="I993" s="155"/>
      <c r="J993" s="159"/>
      <c r="K993" s="159"/>
      <c r="L993" s="337"/>
      <c r="M993" s="343" t="str">
        <f>IF(L993="","",LOOKUP(L993,'Work Programme'!$A$8:$A$207,'Work Programme'!$B$8:$B$207))</f>
        <v/>
      </c>
      <c r="N993" s="150"/>
      <c r="O993" s="151"/>
      <c r="P993" s="254" t="str">
        <f>IF(H993="","",VLOOKUP(H993,'Overview - Financial Statement'!$A$46:$B$60,2,FALSE))</f>
        <v/>
      </c>
      <c r="Q993" s="255" t="str">
        <f t="shared" si="211"/>
        <v/>
      </c>
      <c r="R993" s="153"/>
      <c r="S993" s="153"/>
      <c r="T993" s="238">
        <f t="shared" si="212"/>
        <v>0</v>
      </c>
      <c r="U993" s="193" t="s">
        <v>44</v>
      </c>
      <c r="V993" s="427"/>
      <c r="W993" s="193" t="str">
        <f t="shared" si="213"/>
        <v/>
      </c>
      <c r="X993" s="264" t="str">
        <f t="shared" si="214"/>
        <v>OK</v>
      </c>
      <c r="Y993" s="193" t="str">
        <f t="shared" si="215"/>
        <v/>
      </c>
      <c r="Z993" s="193" t="str">
        <f t="shared" si="216"/>
        <v/>
      </c>
      <c r="AA993" s="397" t="str">
        <f t="shared" si="217"/>
        <v/>
      </c>
      <c r="AB993" s="257" t="str">
        <f t="shared" si="218"/>
        <v/>
      </c>
      <c r="AC993" s="257" t="str">
        <f t="shared" si="219"/>
        <v/>
      </c>
      <c r="AD993" s="193" t="str">
        <f t="shared" si="220"/>
        <v>CHECK DATES</v>
      </c>
      <c r="AE993" s="257" t="str">
        <f t="shared" si="221"/>
        <v/>
      </c>
      <c r="AF993" s="286">
        <v>0</v>
      </c>
      <c r="AG993" s="257">
        <f t="shared" si="222"/>
        <v>0</v>
      </c>
      <c r="AH993" s="257" t="str">
        <f t="shared" si="223"/>
        <v/>
      </c>
      <c r="AI993" s="257">
        <f t="shared" si="224"/>
        <v>0</v>
      </c>
    </row>
    <row r="994" spans="1:35" x14ac:dyDescent="0.3">
      <c r="A994" s="287">
        <v>982</v>
      </c>
      <c r="B994" s="156"/>
      <c r="C994" s="150"/>
      <c r="D994" s="152"/>
      <c r="E994" s="150"/>
      <c r="F994" s="150"/>
      <c r="G994" s="152"/>
      <c r="H994" s="154"/>
      <c r="I994" s="155"/>
      <c r="J994" s="159"/>
      <c r="K994" s="159"/>
      <c r="L994" s="337"/>
      <c r="M994" s="343" t="str">
        <f>IF(L994="","",LOOKUP(L994,'Work Programme'!$A$8:$A$207,'Work Programme'!$B$8:$B$207))</f>
        <v/>
      </c>
      <c r="N994" s="150"/>
      <c r="O994" s="151"/>
      <c r="P994" s="254" t="str">
        <f>IF(H994="","",VLOOKUP(H994,'Overview - Financial Statement'!$A$46:$B$60,2,FALSE))</f>
        <v/>
      </c>
      <c r="Q994" s="255" t="str">
        <f t="shared" si="211"/>
        <v/>
      </c>
      <c r="R994" s="153"/>
      <c r="S994" s="153"/>
      <c r="T994" s="238">
        <f t="shared" si="212"/>
        <v>0</v>
      </c>
      <c r="U994" s="193" t="s">
        <v>44</v>
      </c>
      <c r="V994" s="427"/>
      <c r="W994" s="193" t="str">
        <f t="shared" si="213"/>
        <v/>
      </c>
      <c r="X994" s="264" t="str">
        <f t="shared" si="214"/>
        <v>OK</v>
      </c>
      <c r="Y994" s="193" t="str">
        <f t="shared" si="215"/>
        <v/>
      </c>
      <c r="Z994" s="193" t="str">
        <f t="shared" si="216"/>
        <v/>
      </c>
      <c r="AA994" s="397" t="str">
        <f t="shared" si="217"/>
        <v/>
      </c>
      <c r="AB994" s="257" t="str">
        <f t="shared" si="218"/>
        <v/>
      </c>
      <c r="AC994" s="257" t="str">
        <f t="shared" si="219"/>
        <v/>
      </c>
      <c r="AD994" s="193" t="str">
        <f t="shared" si="220"/>
        <v>CHECK DATES</v>
      </c>
      <c r="AE994" s="257" t="str">
        <f t="shared" si="221"/>
        <v/>
      </c>
      <c r="AF994" s="286">
        <v>0</v>
      </c>
      <c r="AG994" s="257">
        <f t="shared" si="222"/>
        <v>0</v>
      </c>
      <c r="AH994" s="257" t="str">
        <f t="shared" si="223"/>
        <v/>
      </c>
      <c r="AI994" s="257">
        <f t="shared" si="224"/>
        <v>0</v>
      </c>
    </row>
    <row r="995" spans="1:35" x14ac:dyDescent="0.3">
      <c r="A995" s="287">
        <v>983</v>
      </c>
      <c r="B995" s="156"/>
      <c r="C995" s="150"/>
      <c r="D995" s="152"/>
      <c r="E995" s="150"/>
      <c r="F995" s="150"/>
      <c r="G995" s="152"/>
      <c r="H995" s="154"/>
      <c r="I995" s="155"/>
      <c r="J995" s="159"/>
      <c r="K995" s="159"/>
      <c r="L995" s="337"/>
      <c r="M995" s="343" t="str">
        <f>IF(L995="","",LOOKUP(L995,'Work Programme'!$A$8:$A$207,'Work Programme'!$B$8:$B$207))</f>
        <v/>
      </c>
      <c r="N995" s="150"/>
      <c r="O995" s="151"/>
      <c r="P995" s="254" t="str">
        <f>IF(H995="","",VLOOKUP(H995,'Overview - Financial Statement'!$A$46:$B$60,2,FALSE))</f>
        <v/>
      </c>
      <c r="Q995" s="255" t="str">
        <f t="shared" si="211"/>
        <v/>
      </c>
      <c r="R995" s="153"/>
      <c r="S995" s="153"/>
      <c r="T995" s="238">
        <f t="shared" si="212"/>
        <v>0</v>
      </c>
      <c r="U995" s="193" t="s">
        <v>44</v>
      </c>
      <c r="V995" s="427"/>
      <c r="W995" s="193" t="str">
        <f t="shared" si="213"/>
        <v/>
      </c>
      <c r="X995" s="264" t="str">
        <f t="shared" si="214"/>
        <v>OK</v>
      </c>
      <c r="Y995" s="193" t="str">
        <f t="shared" si="215"/>
        <v/>
      </c>
      <c r="Z995" s="193" t="str">
        <f t="shared" si="216"/>
        <v/>
      </c>
      <c r="AA995" s="397" t="str">
        <f t="shared" si="217"/>
        <v/>
      </c>
      <c r="AB995" s="257" t="str">
        <f t="shared" si="218"/>
        <v/>
      </c>
      <c r="AC995" s="257" t="str">
        <f t="shared" si="219"/>
        <v/>
      </c>
      <c r="AD995" s="193" t="str">
        <f t="shared" si="220"/>
        <v>CHECK DATES</v>
      </c>
      <c r="AE995" s="257" t="str">
        <f t="shared" si="221"/>
        <v/>
      </c>
      <c r="AF995" s="286">
        <v>0</v>
      </c>
      <c r="AG995" s="257">
        <f t="shared" si="222"/>
        <v>0</v>
      </c>
      <c r="AH995" s="257" t="str">
        <f t="shared" si="223"/>
        <v/>
      </c>
      <c r="AI995" s="257">
        <f t="shared" si="224"/>
        <v>0</v>
      </c>
    </row>
    <row r="996" spans="1:35" x14ac:dyDescent="0.3">
      <c r="A996" s="287">
        <v>984</v>
      </c>
      <c r="B996" s="156"/>
      <c r="C996" s="150"/>
      <c r="D996" s="152"/>
      <c r="E996" s="150"/>
      <c r="F996" s="150"/>
      <c r="G996" s="152"/>
      <c r="H996" s="154"/>
      <c r="I996" s="155"/>
      <c r="J996" s="159"/>
      <c r="K996" s="159"/>
      <c r="L996" s="337"/>
      <c r="M996" s="343" t="str">
        <f>IF(L996="","",LOOKUP(L996,'Work Programme'!$A$8:$A$207,'Work Programme'!$B$8:$B$207))</f>
        <v/>
      </c>
      <c r="N996" s="150"/>
      <c r="O996" s="151"/>
      <c r="P996" s="254" t="str">
        <f>IF(H996="","",VLOOKUP(H996,'Overview - Financial Statement'!$A$46:$B$60,2,FALSE))</f>
        <v/>
      </c>
      <c r="Q996" s="255" t="str">
        <f t="shared" si="211"/>
        <v/>
      </c>
      <c r="R996" s="153"/>
      <c r="S996" s="153"/>
      <c r="T996" s="238">
        <f t="shared" si="212"/>
        <v>0</v>
      </c>
      <c r="U996" s="193" t="s">
        <v>44</v>
      </c>
      <c r="V996" s="427"/>
      <c r="W996" s="193" t="str">
        <f t="shared" si="213"/>
        <v/>
      </c>
      <c r="X996" s="264" t="str">
        <f t="shared" si="214"/>
        <v>OK</v>
      </c>
      <c r="Y996" s="193" t="str">
        <f t="shared" si="215"/>
        <v/>
      </c>
      <c r="Z996" s="193" t="str">
        <f t="shared" si="216"/>
        <v/>
      </c>
      <c r="AA996" s="397" t="str">
        <f t="shared" si="217"/>
        <v/>
      </c>
      <c r="AB996" s="257" t="str">
        <f t="shared" si="218"/>
        <v/>
      </c>
      <c r="AC996" s="257" t="str">
        <f t="shared" si="219"/>
        <v/>
      </c>
      <c r="AD996" s="193" t="str">
        <f t="shared" si="220"/>
        <v>CHECK DATES</v>
      </c>
      <c r="AE996" s="257" t="str">
        <f t="shared" si="221"/>
        <v/>
      </c>
      <c r="AF996" s="286">
        <v>0</v>
      </c>
      <c r="AG996" s="257">
        <f t="shared" si="222"/>
        <v>0</v>
      </c>
      <c r="AH996" s="257" t="str">
        <f t="shared" si="223"/>
        <v/>
      </c>
      <c r="AI996" s="257">
        <f t="shared" si="224"/>
        <v>0</v>
      </c>
    </row>
    <row r="997" spans="1:35" x14ac:dyDescent="0.3">
      <c r="A997" s="287">
        <v>985</v>
      </c>
      <c r="B997" s="156"/>
      <c r="C997" s="150"/>
      <c r="D997" s="152"/>
      <c r="E997" s="150"/>
      <c r="F997" s="150"/>
      <c r="G997" s="152"/>
      <c r="H997" s="154"/>
      <c r="I997" s="155"/>
      <c r="J997" s="159"/>
      <c r="K997" s="159"/>
      <c r="L997" s="337"/>
      <c r="M997" s="343" t="str">
        <f>IF(L997="","",LOOKUP(L997,'Work Programme'!$A$8:$A$207,'Work Programme'!$B$8:$B$207))</f>
        <v/>
      </c>
      <c r="N997" s="150"/>
      <c r="O997" s="151"/>
      <c r="P997" s="254" t="str">
        <f>IF(H997="","",VLOOKUP(H997,'Overview - Financial Statement'!$A$46:$B$60,2,FALSE))</f>
        <v/>
      </c>
      <c r="Q997" s="255" t="str">
        <f t="shared" si="211"/>
        <v/>
      </c>
      <c r="R997" s="153"/>
      <c r="S997" s="153"/>
      <c r="T997" s="238">
        <f t="shared" si="212"/>
        <v>0</v>
      </c>
      <c r="U997" s="193" t="s">
        <v>44</v>
      </c>
      <c r="V997" s="427"/>
      <c r="W997" s="193" t="str">
        <f t="shared" si="213"/>
        <v/>
      </c>
      <c r="X997" s="264" t="str">
        <f t="shared" si="214"/>
        <v>OK</v>
      </c>
      <c r="Y997" s="193" t="str">
        <f t="shared" si="215"/>
        <v/>
      </c>
      <c r="Z997" s="193" t="str">
        <f t="shared" si="216"/>
        <v/>
      </c>
      <c r="AA997" s="397" t="str">
        <f t="shared" si="217"/>
        <v/>
      </c>
      <c r="AB997" s="257" t="str">
        <f t="shared" si="218"/>
        <v/>
      </c>
      <c r="AC997" s="257" t="str">
        <f t="shared" si="219"/>
        <v/>
      </c>
      <c r="AD997" s="193" t="str">
        <f t="shared" si="220"/>
        <v>CHECK DATES</v>
      </c>
      <c r="AE997" s="257" t="str">
        <f t="shared" si="221"/>
        <v/>
      </c>
      <c r="AF997" s="286">
        <v>0</v>
      </c>
      <c r="AG997" s="257">
        <f t="shared" si="222"/>
        <v>0</v>
      </c>
      <c r="AH997" s="257" t="str">
        <f t="shared" si="223"/>
        <v/>
      </c>
      <c r="AI997" s="257">
        <f t="shared" si="224"/>
        <v>0</v>
      </c>
    </row>
    <row r="998" spans="1:35" x14ac:dyDescent="0.3">
      <c r="A998" s="287">
        <v>986</v>
      </c>
      <c r="B998" s="156"/>
      <c r="C998" s="150"/>
      <c r="D998" s="152"/>
      <c r="E998" s="150"/>
      <c r="F998" s="150"/>
      <c r="G998" s="152"/>
      <c r="H998" s="154"/>
      <c r="I998" s="155"/>
      <c r="J998" s="159"/>
      <c r="K998" s="159"/>
      <c r="L998" s="337"/>
      <c r="M998" s="343" t="str">
        <f>IF(L998="","",LOOKUP(L998,'Work Programme'!$A$8:$A$207,'Work Programme'!$B$8:$B$207))</f>
        <v/>
      </c>
      <c r="N998" s="150"/>
      <c r="O998" s="151"/>
      <c r="P998" s="254" t="str">
        <f>IF(H998="","",VLOOKUP(H998,'Overview - Financial Statement'!$A$46:$B$60,2,FALSE))</f>
        <v/>
      </c>
      <c r="Q998" s="255" t="str">
        <f t="shared" si="211"/>
        <v/>
      </c>
      <c r="R998" s="153"/>
      <c r="S998" s="153"/>
      <c r="T998" s="238">
        <f t="shared" si="212"/>
        <v>0</v>
      </c>
      <c r="U998" s="193" t="s">
        <v>44</v>
      </c>
      <c r="V998" s="427"/>
      <c r="W998" s="193" t="str">
        <f t="shared" si="213"/>
        <v/>
      </c>
      <c r="X998" s="264" t="str">
        <f t="shared" si="214"/>
        <v>OK</v>
      </c>
      <c r="Y998" s="193" t="str">
        <f t="shared" si="215"/>
        <v/>
      </c>
      <c r="Z998" s="193" t="str">
        <f t="shared" si="216"/>
        <v/>
      </c>
      <c r="AA998" s="397" t="str">
        <f t="shared" si="217"/>
        <v/>
      </c>
      <c r="AB998" s="257" t="str">
        <f t="shared" si="218"/>
        <v/>
      </c>
      <c r="AC998" s="257" t="str">
        <f t="shared" si="219"/>
        <v/>
      </c>
      <c r="AD998" s="193" t="str">
        <f t="shared" si="220"/>
        <v>CHECK DATES</v>
      </c>
      <c r="AE998" s="257" t="str">
        <f t="shared" si="221"/>
        <v/>
      </c>
      <c r="AF998" s="286">
        <v>0</v>
      </c>
      <c r="AG998" s="257">
        <f t="shared" si="222"/>
        <v>0</v>
      </c>
      <c r="AH998" s="257" t="str">
        <f t="shared" si="223"/>
        <v/>
      </c>
      <c r="AI998" s="257">
        <f t="shared" si="224"/>
        <v>0</v>
      </c>
    </row>
    <row r="999" spans="1:35" x14ac:dyDescent="0.3">
      <c r="A999" s="287">
        <v>987</v>
      </c>
      <c r="B999" s="156"/>
      <c r="C999" s="150"/>
      <c r="D999" s="152"/>
      <c r="E999" s="150"/>
      <c r="F999" s="150"/>
      <c r="G999" s="152"/>
      <c r="H999" s="154"/>
      <c r="I999" s="155"/>
      <c r="J999" s="159"/>
      <c r="K999" s="159"/>
      <c r="L999" s="337"/>
      <c r="M999" s="343" t="str">
        <f>IF(L999="","",LOOKUP(L999,'Work Programme'!$A$8:$A$207,'Work Programme'!$B$8:$B$207))</f>
        <v/>
      </c>
      <c r="N999" s="150"/>
      <c r="O999" s="151"/>
      <c r="P999" s="254" t="str">
        <f>IF(H999="","",VLOOKUP(H999,'Overview - Financial Statement'!$A$46:$B$60,2,FALSE))</f>
        <v/>
      </c>
      <c r="Q999" s="255" t="str">
        <f t="shared" si="211"/>
        <v/>
      </c>
      <c r="R999" s="153"/>
      <c r="S999" s="153"/>
      <c r="T999" s="238">
        <f t="shared" si="212"/>
        <v>0</v>
      </c>
      <c r="U999" s="193" t="s">
        <v>44</v>
      </c>
      <c r="V999" s="427"/>
      <c r="W999" s="193" t="str">
        <f t="shared" si="213"/>
        <v/>
      </c>
      <c r="X999" s="264" t="str">
        <f t="shared" si="214"/>
        <v>OK</v>
      </c>
      <c r="Y999" s="193" t="str">
        <f t="shared" si="215"/>
        <v/>
      </c>
      <c r="Z999" s="193" t="str">
        <f t="shared" si="216"/>
        <v/>
      </c>
      <c r="AA999" s="397" t="str">
        <f t="shared" si="217"/>
        <v/>
      </c>
      <c r="AB999" s="257" t="str">
        <f t="shared" si="218"/>
        <v/>
      </c>
      <c r="AC999" s="257" t="str">
        <f t="shared" si="219"/>
        <v/>
      </c>
      <c r="AD999" s="193" t="str">
        <f t="shared" si="220"/>
        <v>CHECK DATES</v>
      </c>
      <c r="AE999" s="257" t="str">
        <f t="shared" si="221"/>
        <v/>
      </c>
      <c r="AF999" s="286">
        <v>0</v>
      </c>
      <c r="AG999" s="257">
        <f t="shared" si="222"/>
        <v>0</v>
      </c>
      <c r="AH999" s="257" t="str">
        <f t="shared" si="223"/>
        <v/>
      </c>
      <c r="AI999" s="257">
        <f t="shared" si="224"/>
        <v>0</v>
      </c>
    </row>
    <row r="1000" spans="1:35" x14ac:dyDescent="0.3">
      <c r="A1000" s="287">
        <v>988</v>
      </c>
      <c r="B1000" s="156"/>
      <c r="C1000" s="150"/>
      <c r="D1000" s="152"/>
      <c r="E1000" s="150"/>
      <c r="F1000" s="150"/>
      <c r="G1000" s="152"/>
      <c r="H1000" s="154"/>
      <c r="I1000" s="155"/>
      <c r="J1000" s="159"/>
      <c r="K1000" s="159"/>
      <c r="L1000" s="337"/>
      <c r="M1000" s="343" t="str">
        <f>IF(L1000="","",LOOKUP(L1000,'Work Programme'!$A$8:$A$207,'Work Programme'!$B$8:$B$207))</f>
        <v/>
      </c>
      <c r="N1000" s="150"/>
      <c r="O1000" s="151"/>
      <c r="P1000" s="254" t="str">
        <f>IF(H1000="","",VLOOKUP(H1000,'Overview - Financial Statement'!$A$46:$B$60,2,FALSE))</f>
        <v/>
      </c>
      <c r="Q1000" s="255" t="str">
        <f t="shared" si="211"/>
        <v/>
      </c>
      <c r="R1000" s="153"/>
      <c r="S1000" s="153"/>
      <c r="T1000" s="238">
        <f t="shared" si="212"/>
        <v>0</v>
      </c>
      <c r="U1000" s="193" t="s">
        <v>44</v>
      </c>
      <c r="V1000" s="427"/>
      <c r="W1000" s="193" t="str">
        <f t="shared" si="213"/>
        <v/>
      </c>
      <c r="X1000" s="264" t="str">
        <f t="shared" si="214"/>
        <v>OK</v>
      </c>
      <c r="Y1000" s="193" t="str">
        <f t="shared" si="215"/>
        <v/>
      </c>
      <c r="Z1000" s="193" t="str">
        <f t="shared" si="216"/>
        <v/>
      </c>
      <c r="AA1000" s="397" t="str">
        <f t="shared" si="217"/>
        <v/>
      </c>
      <c r="AB1000" s="257" t="str">
        <f t="shared" si="218"/>
        <v/>
      </c>
      <c r="AC1000" s="257" t="str">
        <f t="shared" si="219"/>
        <v/>
      </c>
      <c r="AD1000" s="193" t="str">
        <f t="shared" si="220"/>
        <v>CHECK DATES</v>
      </c>
      <c r="AE1000" s="257" t="str">
        <f t="shared" si="221"/>
        <v/>
      </c>
      <c r="AF1000" s="286">
        <v>0</v>
      </c>
      <c r="AG1000" s="257">
        <f t="shared" si="222"/>
        <v>0</v>
      </c>
      <c r="AH1000" s="257" t="str">
        <f t="shared" si="223"/>
        <v/>
      </c>
      <c r="AI1000" s="257">
        <f t="shared" si="224"/>
        <v>0</v>
      </c>
    </row>
    <row r="1001" spans="1:35" x14ac:dyDescent="0.3">
      <c r="A1001" s="287">
        <v>989</v>
      </c>
      <c r="B1001" s="156"/>
      <c r="C1001" s="150"/>
      <c r="D1001" s="152"/>
      <c r="E1001" s="150"/>
      <c r="F1001" s="150"/>
      <c r="G1001" s="152"/>
      <c r="H1001" s="154"/>
      <c r="I1001" s="155"/>
      <c r="J1001" s="159"/>
      <c r="K1001" s="159"/>
      <c r="L1001" s="337"/>
      <c r="M1001" s="343" t="str">
        <f>IF(L1001="","",LOOKUP(L1001,'Work Programme'!$A$8:$A$207,'Work Programme'!$B$8:$B$207))</f>
        <v/>
      </c>
      <c r="N1001" s="150"/>
      <c r="O1001" s="151"/>
      <c r="P1001" s="254" t="str">
        <f>IF(H1001="","",VLOOKUP(H1001,'Overview - Financial Statement'!$A$46:$B$60,2,FALSE))</f>
        <v/>
      </c>
      <c r="Q1001" s="255" t="str">
        <f t="shared" si="211"/>
        <v/>
      </c>
      <c r="R1001" s="153"/>
      <c r="S1001" s="153"/>
      <c r="T1001" s="238">
        <f t="shared" si="212"/>
        <v>0</v>
      </c>
      <c r="U1001" s="193" t="s">
        <v>44</v>
      </c>
      <c r="V1001" s="427"/>
      <c r="W1001" s="193" t="str">
        <f t="shared" si="213"/>
        <v/>
      </c>
      <c r="X1001" s="264" t="str">
        <f t="shared" si="214"/>
        <v>OK</v>
      </c>
      <c r="Y1001" s="193" t="str">
        <f t="shared" si="215"/>
        <v/>
      </c>
      <c r="Z1001" s="193" t="str">
        <f t="shared" si="216"/>
        <v/>
      </c>
      <c r="AA1001" s="397" t="str">
        <f t="shared" si="217"/>
        <v/>
      </c>
      <c r="AB1001" s="257" t="str">
        <f t="shared" si="218"/>
        <v/>
      </c>
      <c r="AC1001" s="257" t="str">
        <f t="shared" si="219"/>
        <v/>
      </c>
      <c r="AD1001" s="193" t="str">
        <f t="shared" si="220"/>
        <v>CHECK DATES</v>
      </c>
      <c r="AE1001" s="257" t="str">
        <f t="shared" si="221"/>
        <v/>
      </c>
      <c r="AF1001" s="286">
        <v>0</v>
      </c>
      <c r="AG1001" s="257">
        <f t="shared" si="222"/>
        <v>0</v>
      </c>
      <c r="AH1001" s="257" t="str">
        <f t="shared" si="223"/>
        <v/>
      </c>
      <c r="AI1001" s="257">
        <f t="shared" si="224"/>
        <v>0</v>
      </c>
    </row>
    <row r="1002" spans="1:35" x14ac:dyDescent="0.3">
      <c r="A1002" s="287">
        <v>990</v>
      </c>
      <c r="B1002" s="156"/>
      <c r="C1002" s="150"/>
      <c r="D1002" s="152"/>
      <c r="E1002" s="150"/>
      <c r="F1002" s="150"/>
      <c r="G1002" s="152"/>
      <c r="H1002" s="154"/>
      <c r="I1002" s="155"/>
      <c r="J1002" s="159"/>
      <c r="K1002" s="159"/>
      <c r="L1002" s="337"/>
      <c r="M1002" s="343" t="str">
        <f>IF(L1002="","",LOOKUP(L1002,'Work Programme'!$A$8:$A$207,'Work Programme'!$B$8:$B$207))</f>
        <v/>
      </c>
      <c r="N1002" s="150"/>
      <c r="O1002" s="151"/>
      <c r="P1002" s="254" t="str">
        <f>IF(H1002="","",VLOOKUP(H1002,'Overview - Financial Statement'!$A$46:$B$60,2,FALSE))</f>
        <v/>
      </c>
      <c r="Q1002" s="255" t="str">
        <f t="shared" si="211"/>
        <v/>
      </c>
      <c r="R1002" s="153"/>
      <c r="S1002" s="153"/>
      <c r="T1002" s="238">
        <f t="shared" si="212"/>
        <v>0</v>
      </c>
      <c r="U1002" s="193" t="s">
        <v>44</v>
      </c>
      <c r="V1002" s="427"/>
      <c r="W1002" s="193" t="str">
        <f t="shared" si="213"/>
        <v/>
      </c>
      <c r="X1002" s="264" t="str">
        <f t="shared" si="214"/>
        <v>OK</v>
      </c>
      <c r="Y1002" s="193" t="str">
        <f t="shared" si="215"/>
        <v/>
      </c>
      <c r="Z1002" s="193" t="str">
        <f t="shared" si="216"/>
        <v/>
      </c>
      <c r="AA1002" s="397" t="str">
        <f t="shared" si="217"/>
        <v/>
      </c>
      <c r="AB1002" s="257" t="str">
        <f t="shared" si="218"/>
        <v/>
      </c>
      <c r="AC1002" s="257" t="str">
        <f t="shared" si="219"/>
        <v/>
      </c>
      <c r="AD1002" s="193" t="str">
        <f t="shared" si="220"/>
        <v>CHECK DATES</v>
      </c>
      <c r="AE1002" s="257" t="str">
        <f t="shared" si="221"/>
        <v/>
      </c>
      <c r="AF1002" s="286">
        <v>0</v>
      </c>
      <c r="AG1002" s="257">
        <f t="shared" si="222"/>
        <v>0</v>
      </c>
      <c r="AH1002" s="257" t="str">
        <f t="shared" si="223"/>
        <v/>
      </c>
      <c r="AI1002" s="257">
        <f t="shared" si="224"/>
        <v>0</v>
      </c>
    </row>
    <row r="1003" spans="1:35" x14ac:dyDescent="0.3">
      <c r="A1003" s="287">
        <v>991</v>
      </c>
      <c r="B1003" s="156"/>
      <c r="C1003" s="150"/>
      <c r="D1003" s="152"/>
      <c r="E1003" s="150"/>
      <c r="F1003" s="150"/>
      <c r="G1003" s="152"/>
      <c r="H1003" s="154"/>
      <c r="I1003" s="155"/>
      <c r="J1003" s="159"/>
      <c r="K1003" s="159"/>
      <c r="L1003" s="337"/>
      <c r="M1003" s="343" t="str">
        <f>IF(L1003="","",LOOKUP(L1003,'Work Programme'!$A$8:$A$207,'Work Programme'!$B$8:$B$207))</f>
        <v/>
      </c>
      <c r="N1003" s="150"/>
      <c r="O1003" s="151"/>
      <c r="P1003" s="254" t="str">
        <f>IF(H1003="","",VLOOKUP(H1003,'Overview - Financial Statement'!$A$46:$B$60,2,FALSE))</f>
        <v/>
      </c>
      <c r="Q1003" s="255" t="str">
        <f t="shared" si="211"/>
        <v/>
      </c>
      <c r="R1003" s="153"/>
      <c r="S1003" s="153"/>
      <c r="T1003" s="238">
        <f t="shared" si="212"/>
        <v>0</v>
      </c>
      <c r="U1003" s="193" t="s">
        <v>44</v>
      </c>
      <c r="V1003" s="427"/>
      <c r="W1003" s="193" t="str">
        <f t="shared" si="213"/>
        <v/>
      </c>
      <c r="X1003" s="264" t="str">
        <f t="shared" si="214"/>
        <v>OK</v>
      </c>
      <c r="Y1003" s="193" t="str">
        <f t="shared" si="215"/>
        <v/>
      </c>
      <c r="Z1003" s="193" t="str">
        <f t="shared" si="216"/>
        <v/>
      </c>
      <c r="AA1003" s="397" t="str">
        <f t="shared" si="217"/>
        <v/>
      </c>
      <c r="AB1003" s="257" t="str">
        <f t="shared" si="218"/>
        <v/>
      </c>
      <c r="AC1003" s="257" t="str">
        <f t="shared" si="219"/>
        <v/>
      </c>
      <c r="AD1003" s="193" t="str">
        <f t="shared" si="220"/>
        <v>CHECK DATES</v>
      </c>
      <c r="AE1003" s="257" t="str">
        <f t="shared" si="221"/>
        <v/>
      </c>
      <c r="AF1003" s="286">
        <v>0</v>
      </c>
      <c r="AG1003" s="257">
        <f t="shared" si="222"/>
        <v>0</v>
      </c>
      <c r="AH1003" s="257" t="str">
        <f t="shared" si="223"/>
        <v/>
      </c>
      <c r="AI1003" s="257">
        <f t="shared" si="224"/>
        <v>0</v>
      </c>
    </row>
    <row r="1004" spans="1:35" x14ac:dyDescent="0.3">
      <c r="A1004" s="287">
        <v>992</v>
      </c>
      <c r="B1004" s="156"/>
      <c r="C1004" s="150"/>
      <c r="D1004" s="152"/>
      <c r="E1004" s="150"/>
      <c r="F1004" s="150"/>
      <c r="G1004" s="152"/>
      <c r="H1004" s="154"/>
      <c r="I1004" s="155"/>
      <c r="J1004" s="159"/>
      <c r="K1004" s="159"/>
      <c r="L1004" s="337"/>
      <c r="M1004" s="343" t="str">
        <f>IF(L1004="","",LOOKUP(L1004,'Work Programme'!$A$8:$A$207,'Work Programme'!$B$8:$B$207))</f>
        <v/>
      </c>
      <c r="N1004" s="150"/>
      <c r="O1004" s="151"/>
      <c r="P1004" s="254" t="str">
        <f>IF(H1004="","",VLOOKUP(H1004,'Overview - Financial Statement'!$A$46:$B$60,2,FALSE))</f>
        <v/>
      </c>
      <c r="Q1004" s="255" t="str">
        <f t="shared" si="211"/>
        <v/>
      </c>
      <c r="R1004" s="153"/>
      <c r="S1004" s="153"/>
      <c r="T1004" s="238">
        <f t="shared" si="212"/>
        <v>0</v>
      </c>
      <c r="U1004" s="193" t="s">
        <v>44</v>
      </c>
      <c r="V1004" s="427"/>
      <c r="W1004" s="193" t="str">
        <f t="shared" si="213"/>
        <v/>
      </c>
      <c r="X1004" s="264" t="str">
        <f t="shared" si="214"/>
        <v>OK</v>
      </c>
      <c r="Y1004" s="193" t="str">
        <f t="shared" si="215"/>
        <v/>
      </c>
      <c r="Z1004" s="193" t="str">
        <f t="shared" si="216"/>
        <v/>
      </c>
      <c r="AA1004" s="397" t="str">
        <f t="shared" si="217"/>
        <v/>
      </c>
      <c r="AB1004" s="257" t="str">
        <f t="shared" si="218"/>
        <v/>
      </c>
      <c r="AC1004" s="257" t="str">
        <f t="shared" si="219"/>
        <v/>
      </c>
      <c r="AD1004" s="193" t="str">
        <f t="shared" si="220"/>
        <v>CHECK DATES</v>
      </c>
      <c r="AE1004" s="257" t="str">
        <f t="shared" si="221"/>
        <v/>
      </c>
      <c r="AF1004" s="286">
        <v>0</v>
      </c>
      <c r="AG1004" s="257">
        <f t="shared" si="222"/>
        <v>0</v>
      </c>
      <c r="AH1004" s="257" t="str">
        <f t="shared" si="223"/>
        <v/>
      </c>
      <c r="AI1004" s="257">
        <f t="shared" si="224"/>
        <v>0</v>
      </c>
    </row>
    <row r="1005" spans="1:35" x14ac:dyDescent="0.3">
      <c r="A1005" s="287">
        <v>993</v>
      </c>
      <c r="B1005" s="156"/>
      <c r="C1005" s="150"/>
      <c r="D1005" s="152"/>
      <c r="E1005" s="150"/>
      <c r="F1005" s="150"/>
      <c r="G1005" s="152"/>
      <c r="H1005" s="154"/>
      <c r="I1005" s="155"/>
      <c r="J1005" s="159"/>
      <c r="K1005" s="159"/>
      <c r="L1005" s="337"/>
      <c r="M1005" s="343" t="str">
        <f>IF(L1005="","",LOOKUP(L1005,'Work Programme'!$A$8:$A$207,'Work Programme'!$B$8:$B$207))</f>
        <v/>
      </c>
      <c r="N1005" s="150"/>
      <c r="O1005" s="151"/>
      <c r="P1005" s="254" t="str">
        <f>IF(H1005="","",VLOOKUP(H1005,'Overview - Financial Statement'!$A$46:$B$60,2,FALSE))</f>
        <v/>
      </c>
      <c r="Q1005" s="255" t="str">
        <f t="shared" si="211"/>
        <v/>
      </c>
      <c r="R1005" s="153"/>
      <c r="S1005" s="153"/>
      <c r="T1005" s="238">
        <f t="shared" si="212"/>
        <v>0</v>
      </c>
      <c r="U1005" s="193" t="s">
        <v>44</v>
      </c>
      <c r="V1005" s="427"/>
      <c r="W1005" s="193" t="str">
        <f t="shared" si="213"/>
        <v/>
      </c>
      <c r="X1005" s="264" t="str">
        <f t="shared" si="214"/>
        <v>OK</v>
      </c>
      <c r="Y1005" s="193" t="str">
        <f t="shared" si="215"/>
        <v/>
      </c>
      <c r="Z1005" s="193" t="str">
        <f t="shared" si="216"/>
        <v/>
      </c>
      <c r="AA1005" s="397" t="str">
        <f t="shared" si="217"/>
        <v/>
      </c>
      <c r="AB1005" s="257" t="str">
        <f t="shared" si="218"/>
        <v/>
      </c>
      <c r="AC1005" s="257" t="str">
        <f t="shared" si="219"/>
        <v/>
      </c>
      <c r="AD1005" s="193" t="str">
        <f t="shared" si="220"/>
        <v>CHECK DATES</v>
      </c>
      <c r="AE1005" s="257" t="str">
        <f t="shared" si="221"/>
        <v/>
      </c>
      <c r="AF1005" s="286">
        <v>0</v>
      </c>
      <c r="AG1005" s="257">
        <f t="shared" si="222"/>
        <v>0</v>
      </c>
      <c r="AH1005" s="257" t="str">
        <f t="shared" si="223"/>
        <v/>
      </c>
      <c r="AI1005" s="257">
        <f t="shared" si="224"/>
        <v>0</v>
      </c>
    </row>
    <row r="1006" spans="1:35" x14ac:dyDescent="0.3">
      <c r="A1006" s="287">
        <v>994</v>
      </c>
      <c r="B1006" s="156"/>
      <c r="C1006" s="150"/>
      <c r="D1006" s="152"/>
      <c r="E1006" s="150"/>
      <c r="F1006" s="150"/>
      <c r="G1006" s="152"/>
      <c r="H1006" s="154"/>
      <c r="I1006" s="155"/>
      <c r="J1006" s="159"/>
      <c r="K1006" s="159"/>
      <c r="L1006" s="337"/>
      <c r="M1006" s="343" t="str">
        <f>IF(L1006="","",LOOKUP(L1006,'Work Programme'!$A$8:$A$207,'Work Programme'!$B$8:$B$207))</f>
        <v/>
      </c>
      <c r="N1006" s="150"/>
      <c r="O1006" s="151"/>
      <c r="P1006" s="254" t="str">
        <f>IF(H1006="","",VLOOKUP(H1006,'Overview - Financial Statement'!$A$46:$B$60,2,FALSE))</f>
        <v/>
      </c>
      <c r="Q1006" s="255" t="str">
        <f t="shared" si="211"/>
        <v/>
      </c>
      <c r="R1006" s="153"/>
      <c r="S1006" s="153"/>
      <c r="T1006" s="238">
        <f t="shared" si="212"/>
        <v>0</v>
      </c>
      <c r="U1006" s="193" t="s">
        <v>44</v>
      </c>
      <c r="V1006" s="427"/>
      <c r="W1006" s="193" t="str">
        <f t="shared" si="213"/>
        <v/>
      </c>
      <c r="X1006" s="264" t="str">
        <f t="shared" si="214"/>
        <v>OK</v>
      </c>
      <c r="Y1006" s="193" t="str">
        <f t="shared" si="215"/>
        <v/>
      </c>
      <c r="Z1006" s="193" t="str">
        <f t="shared" si="216"/>
        <v/>
      </c>
      <c r="AA1006" s="397" t="str">
        <f t="shared" si="217"/>
        <v/>
      </c>
      <c r="AB1006" s="257" t="str">
        <f t="shared" si="218"/>
        <v/>
      </c>
      <c r="AC1006" s="257" t="str">
        <f t="shared" si="219"/>
        <v/>
      </c>
      <c r="AD1006" s="193" t="str">
        <f t="shared" si="220"/>
        <v>CHECK DATES</v>
      </c>
      <c r="AE1006" s="257" t="str">
        <f t="shared" si="221"/>
        <v/>
      </c>
      <c r="AF1006" s="286">
        <v>0</v>
      </c>
      <c r="AG1006" s="257">
        <f t="shared" si="222"/>
        <v>0</v>
      </c>
      <c r="AH1006" s="257" t="str">
        <f t="shared" si="223"/>
        <v/>
      </c>
      <c r="AI1006" s="257">
        <f t="shared" si="224"/>
        <v>0</v>
      </c>
    </row>
    <row r="1007" spans="1:35" x14ac:dyDescent="0.3">
      <c r="A1007" s="287">
        <v>995</v>
      </c>
      <c r="B1007" s="156"/>
      <c r="C1007" s="150"/>
      <c r="D1007" s="152"/>
      <c r="E1007" s="150"/>
      <c r="F1007" s="150"/>
      <c r="G1007" s="152"/>
      <c r="H1007" s="154"/>
      <c r="I1007" s="155"/>
      <c r="J1007" s="159"/>
      <c r="K1007" s="159"/>
      <c r="L1007" s="337"/>
      <c r="M1007" s="343" t="str">
        <f>IF(L1007="","",LOOKUP(L1007,'Work Programme'!$A$8:$A$207,'Work Programme'!$B$8:$B$207))</f>
        <v/>
      </c>
      <c r="N1007" s="150"/>
      <c r="O1007" s="151"/>
      <c r="P1007" s="254" t="str">
        <f>IF(H1007="","",VLOOKUP(H1007,'Overview - Financial Statement'!$A$46:$B$60,2,FALSE))</f>
        <v/>
      </c>
      <c r="Q1007" s="255" t="str">
        <f t="shared" si="211"/>
        <v/>
      </c>
      <c r="R1007" s="153"/>
      <c r="S1007" s="153"/>
      <c r="T1007" s="238">
        <f t="shared" si="212"/>
        <v>0</v>
      </c>
      <c r="U1007" s="193" t="s">
        <v>44</v>
      </c>
      <c r="V1007" s="427"/>
      <c r="W1007" s="193" t="str">
        <f t="shared" si="213"/>
        <v/>
      </c>
      <c r="X1007" s="264" t="str">
        <f t="shared" si="214"/>
        <v>OK</v>
      </c>
      <c r="Y1007" s="193" t="str">
        <f t="shared" si="215"/>
        <v/>
      </c>
      <c r="Z1007" s="193" t="str">
        <f t="shared" si="216"/>
        <v/>
      </c>
      <c r="AA1007" s="397" t="str">
        <f t="shared" si="217"/>
        <v/>
      </c>
      <c r="AB1007" s="257" t="str">
        <f t="shared" si="218"/>
        <v/>
      </c>
      <c r="AC1007" s="257" t="str">
        <f t="shared" si="219"/>
        <v/>
      </c>
      <c r="AD1007" s="193" t="str">
        <f t="shared" si="220"/>
        <v>CHECK DATES</v>
      </c>
      <c r="AE1007" s="257" t="str">
        <f t="shared" si="221"/>
        <v/>
      </c>
      <c r="AF1007" s="286">
        <v>0</v>
      </c>
      <c r="AG1007" s="257">
        <f t="shared" si="222"/>
        <v>0</v>
      </c>
      <c r="AH1007" s="257" t="str">
        <f t="shared" si="223"/>
        <v/>
      </c>
      <c r="AI1007" s="257">
        <f t="shared" si="224"/>
        <v>0</v>
      </c>
    </row>
    <row r="1008" spans="1:35" x14ac:dyDescent="0.3">
      <c r="A1008" s="287">
        <v>996</v>
      </c>
      <c r="B1008" s="156"/>
      <c r="C1008" s="150"/>
      <c r="D1008" s="152"/>
      <c r="E1008" s="150"/>
      <c r="F1008" s="150"/>
      <c r="G1008" s="152"/>
      <c r="H1008" s="154"/>
      <c r="I1008" s="155"/>
      <c r="J1008" s="159"/>
      <c r="K1008" s="159"/>
      <c r="L1008" s="337"/>
      <c r="M1008" s="343" t="str">
        <f>IF(L1008="","",LOOKUP(L1008,'Work Programme'!$A$8:$A$207,'Work Programme'!$B$8:$B$207))</f>
        <v/>
      </c>
      <c r="N1008" s="150"/>
      <c r="O1008" s="151"/>
      <c r="P1008" s="254" t="str">
        <f>IF(H1008="","",VLOOKUP(H1008,'Overview - Financial Statement'!$A$46:$B$60,2,FALSE))</f>
        <v/>
      </c>
      <c r="Q1008" s="255" t="str">
        <f t="shared" si="211"/>
        <v/>
      </c>
      <c r="R1008" s="153"/>
      <c r="S1008" s="153"/>
      <c r="T1008" s="238">
        <f t="shared" si="212"/>
        <v>0</v>
      </c>
      <c r="U1008" s="193" t="s">
        <v>44</v>
      </c>
      <c r="V1008" s="427"/>
      <c r="W1008" s="193" t="str">
        <f t="shared" si="213"/>
        <v/>
      </c>
      <c r="X1008" s="264" t="str">
        <f t="shared" si="214"/>
        <v>OK</v>
      </c>
      <c r="Y1008" s="193" t="str">
        <f t="shared" si="215"/>
        <v/>
      </c>
      <c r="Z1008" s="193" t="str">
        <f t="shared" si="216"/>
        <v/>
      </c>
      <c r="AA1008" s="397" t="str">
        <f t="shared" si="217"/>
        <v/>
      </c>
      <c r="AB1008" s="257" t="str">
        <f t="shared" si="218"/>
        <v/>
      </c>
      <c r="AC1008" s="257" t="str">
        <f t="shared" si="219"/>
        <v/>
      </c>
      <c r="AD1008" s="193" t="str">
        <f t="shared" si="220"/>
        <v>CHECK DATES</v>
      </c>
      <c r="AE1008" s="257" t="str">
        <f t="shared" si="221"/>
        <v/>
      </c>
      <c r="AF1008" s="286">
        <v>0</v>
      </c>
      <c r="AG1008" s="257">
        <f t="shared" si="222"/>
        <v>0</v>
      </c>
      <c r="AH1008" s="257" t="str">
        <f t="shared" si="223"/>
        <v/>
      </c>
      <c r="AI1008" s="257">
        <f t="shared" si="224"/>
        <v>0</v>
      </c>
    </row>
    <row r="1009" spans="1:35" x14ac:dyDescent="0.3">
      <c r="A1009" s="287">
        <v>997</v>
      </c>
      <c r="B1009" s="156"/>
      <c r="C1009" s="150"/>
      <c r="D1009" s="152"/>
      <c r="E1009" s="150"/>
      <c r="F1009" s="150"/>
      <c r="G1009" s="152"/>
      <c r="H1009" s="154"/>
      <c r="I1009" s="155"/>
      <c r="J1009" s="159"/>
      <c r="K1009" s="159"/>
      <c r="L1009" s="337"/>
      <c r="M1009" s="343" t="str">
        <f>IF(L1009="","",LOOKUP(L1009,'Work Programme'!$A$8:$A$207,'Work Programme'!$B$8:$B$207))</f>
        <v/>
      </c>
      <c r="N1009" s="150"/>
      <c r="O1009" s="151"/>
      <c r="P1009" s="254" t="str">
        <f>IF(H1009="","",VLOOKUP(H1009,'Overview - Financial Statement'!$A$46:$B$60,2,FALSE))</f>
        <v/>
      </c>
      <c r="Q1009" s="255" t="str">
        <f t="shared" si="211"/>
        <v/>
      </c>
      <c r="R1009" s="153"/>
      <c r="S1009" s="153"/>
      <c r="T1009" s="238">
        <f t="shared" si="212"/>
        <v>0</v>
      </c>
      <c r="U1009" s="193" t="s">
        <v>44</v>
      </c>
      <c r="V1009" s="427"/>
      <c r="W1009" s="193" t="str">
        <f t="shared" si="213"/>
        <v/>
      </c>
      <c r="X1009" s="264" t="str">
        <f t="shared" si="214"/>
        <v>OK</v>
      </c>
      <c r="Y1009" s="193" t="str">
        <f t="shared" si="215"/>
        <v/>
      </c>
      <c r="Z1009" s="193" t="str">
        <f t="shared" si="216"/>
        <v/>
      </c>
      <c r="AA1009" s="397" t="str">
        <f t="shared" si="217"/>
        <v/>
      </c>
      <c r="AB1009" s="257" t="str">
        <f t="shared" si="218"/>
        <v/>
      </c>
      <c r="AC1009" s="257" t="str">
        <f t="shared" si="219"/>
        <v/>
      </c>
      <c r="AD1009" s="193" t="str">
        <f t="shared" si="220"/>
        <v>CHECK DATES</v>
      </c>
      <c r="AE1009" s="257" t="str">
        <f t="shared" si="221"/>
        <v/>
      </c>
      <c r="AF1009" s="286">
        <v>0</v>
      </c>
      <c r="AG1009" s="257">
        <f t="shared" si="222"/>
        <v>0</v>
      </c>
      <c r="AH1009" s="257" t="str">
        <f t="shared" si="223"/>
        <v/>
      </c>
      <c r="AI1009" s="257">
        <f t="shared" si="224"/>
        <v>0</v>
      </c>
    </row>
    <row r="1010" spans="1:35" x14ac:dyDescent="0.3">
      <c r="A1010" s="287">
        <v>998</v>
      </c>
      <c r="B1010" s="156"/>
      <c r="C1010" s="150"/>
      <c r="D1010" s="152"/>
      <c r="E1010" s="150"/>
      <c r="F1010" s="150"/>
      <c r="G1010" s="152"/>
      <c r="H1010" s="154"/>
      <c r="I1010" s="155"/>
      <c r="J1010" s="159"/>
      <c r="K1010" s="159"/>
      <c r="L1010" s="337"/>
      <c r="M1010" s="343" t="str">
        <f>IF(L1010="","",LOOKUP(L1010,'Work Programme'!$A$8:$A$207,'Work Programme'!$B$8:$B$207))</f>
        <v/>
      </c>
      <c r="N1010" s="150"/>
      <c r="O1010" s="151"/>
      <c r="P1010" s="254" t="str">
        <f>IF(H1010="","",VLOOKUP(H1010,'Overview - Financial Statement'!$A$46:$B$60,2,FALSE))</f>
        <v/>
      </c>
      <c r="Q1010" s="255" t="str">
        <f t="shared" si="211"/>
        <v/>
      </c>
      <c r="R1010" s="153"/>
      <c r="S1010" s="153"/>
      <c r="T1010" s="238">
        <f t="shared" si="212"/>
        <v>0</v>
      </c>
      <c r="U1010" s="193" t="s">
        <v>44</v>
      </c>
      <c r="V1010" s="427"/>
      <c r="W1010" s="193" t="str">
        <f t="shared" si="213"/>
        <v/>
      </c>
      <c r="X1010" s="264" t="str">
        <f t="shared" si="214"/>
        <v>OK</v>
      </c>
      <c r="Y1010" s="193" t="str">
        <f t="shared" si="215"/>
        <v/>
      </c>
      <c r="Z1010" s="193" t="str">
        <f t="shared" si="216"/>
        <v/>
      </c>
      <c r="AA1010" s="397" t="str">
        <f t="shared" si="217"/>
        <v/>
      </c>
      <c r="AB1010" s="257" t="str">
        <f t="shared" si="218"/>
        <v/>
      </c>
      <c r="AC1010" s="257" t="str">
        <f t="shared" si="219"/>
        <v/>
      </c>
      <c r="AD1010" s="193" t="str">
        <f t="shared" si="220"/>
        <v>CHECK DATES</v>
      </c>
      <c r="AE1010" s="257" t="str">
        <f t="shared" si="221"/>
        <v/>
      </c>
      <c r="AF1010" s="286">
        <v>0</v>
      </c>
      <c r="AG1010" s="257">
        <f t="shared" si="222"/>
        <v>0</v>
      </c>
      <c r="AH1010" s="257" t="str">
        <f t="shared" si="223"/>
        <v/>
      </c>
      <c r="AI1010" s="257">
        <f t="shared" si="224"/>
        <v>0</v>
      </c>
    </row>
    <row r="1011" spans="1:35" x14ac:dyDescent="0.3">
      <c r="A1011" s="287">
        <v>999</v>
      </c>
      <c r="B1011" s="156"/>
      <c r="C1011" s="150"/>
      <c r="D1011" s="152"/>
      <c r="E1011" s="150"/>
      <c r="F1011" s="150"/>
      <c r="G1011" s="152"/>
      <c r="H1011" s="154"/>
      <c r="I1011" s="155"/>
      <c r="J1011" s="159"/>
      <c r="K1011" s="159"/>
      <c r="L1011" s="337"/>
      <c r="M1011" s="343" t="str">
        <f>IF(L1011="","",LOOKUP(L1011,'Work Programme'!$A$8:$A$207,'Work Programme'!$B$8:$B$207))</f>
        <v/>
      </c>
      <c r="N1011" s="150"/>
      <c r="O1011" s="151"/>
      <c r="P1011" s="254" t="str">
        <f>IF(H1011="","",VLOOKUP(H1011,'Overview - Financial Statement'!$A$46:$B$60,2,FALSE))</f>
        <v/>
      </c>
      <c r="Q1011" s="255" t="str">
        <f t="shared" si="211"/>
        <v/>
      </c>
      <c r="R1011" s="153"/>
      <c r="S1011" s="153"/>
      <c r="T1011" s="238">
        <f t="shared" si="212"/>
        <v>0</v>
      </c>
      <c r="U1011" s="193" t="s">
        <v>44</v>
      </c>
      <c r="V1011" s="427"/>
      <c r="W1011" s="193" t="str">
        <f t="shared" si="213"/>
        <v/>
      </c>
      <c r="X1011" s="264" t="str">
        <f t="shared" si="214"/>
        <v>OK</v>
      </c>
      <c r="Y1011" s="193" t="str">
        <f t="shared" si="215"/>
        <v/>
      </c>
      <c r="Z1011" s="193" t="str">
        <f t="shared" si="216"/>
        <v/>
      </c>
      <c r="AA1011" s="397" t="str">
        <f t="shared" si="217"/>
        <v/>
      </c>
      <c r="AB1011" s="257" t="str">
        <f t="shared" si="218"/>
        <v/>
      </c>
      <c r="AC1011" s="257" t="str">
        <f t="shared" si="219"/>
        <v/>
      </c>
      <c r="AD1011" s="193" t="str">
        <f t="shared" si="220"/>
        <v>CHECK DATES</v>
      </c>
      <c r="AE1011" s="257" t="str">
        <f t="shared" si="221"/>
        <v/>
      </c>
      <c r="AF1011" s="286">
        <v>0</v>
      </c>
      <c r="AG1011" s="257">
        <f t="shared" si="222"/>
        <v>0</v>
      </c>
      <c r="AH1011" s="257" t="str">
        <f t="shared" si="223"/>
        <v/>
      </c>
      <c r="AI1011" s="257">
        <f t="shared" si="224"/>
        <v>0</v>
      </c>
    </row>
    <row r="1012" spans="1:35" x14ac:dyDescent="0.3">
      <c r="A1012" s="287">
        <v>1000</v>
      </c>
      <c r="B1012" s="156"/>
      <c r="C1012" s="150"/>
      <c r="D1012" s="152"/>
      <c r="E1012" s="150"/>
      <c r="F1012" s="150"/>
      <c r="G1012" s="152"/>
      <c r="H1012" s="154"/>
      <c r="I1012" s="155"/>
      <c r="J1012" s="159"/>
      <c r="K1012" s="159"/>
      <c r="L1012" s="337"/>
      <c r="M1012" s="343" t="str">
        <f>IF(L1012="","",LOOKUP(L1012,'Work Programme'!$A$8:$A$207,'Work Programme'!$B$8:$B$207))</f>
        <v/>
      </c>
      <c r="N1012" s="150"/>
      <c r="O1012" s="151"/>
      <c r="P1012" s="254" t="str">
        <f>IF(H1012="","",VLOOKUP(H1012,'Overview - Financial Statement'!$A$46:$B$60,2,FALSE))</f>
        <v/>
      </c>
      <c r="Q1012" s="255" t="str">
        <f t="shared" si="211"/>
        <v/>
      </c>
      <c r="R1012" s="153"/>
      <c r="S1012" s="153"/>
      <c r="T1012" s="238">
        <f t="shared" si="212"/>
        <v>0</v>
      </c>
      <c r="U1012" s="193" t="s">
        <v>44</v>
      </c>
      <c r="V1012" s="427"/>
      <c r="W1012" s="193" t="str">
        <f t="shared" si="213"/>
        <v/>
      </c>
      <c r="X1012" s="264" t="str">
        <f t="shared" si="214"/>
        <v>OK</v>
      </c>
      <c r="Y1012" s="193" t="str">
        <f t="shared" si="215"/>
        <v/>
      </c>
      <c r="Z1012" s="193" t="str">
        <f t="shared" si="216"/>
        <v/>
      </c>
      <c r="AA1012" s="397" t="str">
        <f t="shared" si="217"/>
        <v/>
      </c>
      <c r="AB1012" s="257" t="str">
        <f t="shared" si="218"/>
        <v/>
      </c>
      <c r="AC1012" s="257" t="str">
        <f t="shared" si="219"/>
        <v/>
      </c>
      <c r="AD1012" s="193" t="str">
        <f t="shared" si="220"/>
        <v>CHECK DATES</v>
      </c>
      <c r="AE1012" s="257" t="str">
        <f t="shared" si="221"/>
        <v/>
      </c>
      <c r="AF1012" s="286">
        <v>0</v>
      </c>
      <c r="AG1012" s="257">
        <f t="shared" si="222"/>
        <v>0</v>
      </c>
      <c r="AH1012" s="257" t="str">
        <f t="shared" si="223"/>
        <v/>
      </c>
      <c r="AI1012" s="257">
        <f t="shared" si="224"/>
        <v>0</v>
      </c>
    </row>
    <row r="1013" spans="1:35" x14ac:dyDescent="0.3">
      <c r="A1013" s="287">
        <v>1001</v>
      </c>
      <c r="B1013" s="156"/>
      <c r="C1013" s="150"/>
      <c r="D1013" s="152"/>
      <c r="E1013" s="150"/>
      <c r="F1013" s="150"/>
      <c r="G1013" s="152"/>
      <c r="H1013" s="154"/>
      <c r="I1013" s="155"/>
      <c r="J1013" s="159"/>
      <c r="K1013" s="159"/>
      <c r="L1013" s="337"/>
      <c r="M1013" s="343" t="str">
        <f>IF(L1013="","",LOOKUP(L1013,'Work Programme'!$A$8:$A$207,'Work Programme'!$B$8:$B$207))</f>
        <v/>
      </c>
      <c r="N1013" s="150"/>
      <c r="O1013" s="151"/>
      <c r="P1013" s="254" t="str">
        <f>IF(H1013="","",VLOOKUP(H1013,'Overview - Financial Statement'!$A$46:$B$60,2,FALSE))</f>
        <v/>
      </c>
      <c r="Q1013" s="255" t="str">
        <f t="shared" si="211"/>
        <v/>
      </c>
      <c r="R1013" s="153"/>
      <c r="S1013" s="153"/>
      <c r="T1013" s="238">
        <f t="shared" si="212"/>
        <v>0</v>
      </c>
      <c r="U1013" s="193" t="s">
        <v>44</v>
      </c>
      <c r="V1013" s="427"/>
      <c r="W1013" s="193" t="str">
        <f t="shared" si="213"/>
        <v/>
      </c>
      <c r="X1013" s="264" t="str">
        <f t="shared" si="214"/>
        <v>OK</v>
      </c>
      <c r="Y1013" s="193" t="str">
        <f t="shared" si="215"/>
        <v/>
      </c>
      <c r="Z1013" s="193" t="str">
        <f t="shared" si="216"/>
        <v/>
      </c>
      <c r="AA1013" s="397" t="str">
        <f t="shared" si="217"/>
        <v/>
      </c>
      <c r="AB1013" s="257" t="str">
        <f t="shared" si="218"/>
        <v/>
      </c>
      <c r="AC1013" s="257" t="str">
        <f t="shared" si="219"/>
        <v/>
      </c>
      <c r="AD1013" s="193" t="str">
        <f t="shared" si="220"/>
        <v>CHECK DATES</v>
      </c>
      <c r="AE1013" s="257" t="str">
        <f t="shared" si="221"/>
        <v/>
      </c>
      <c r="AF1013" s="286">
        <v>0</v>
      </c>
      <c r="AG1013" s="257">
        <f t="shared" si="222"/>
        <v>0</v>
      </c>
      <c r="AH1013" s="257" t="str">
        <f t="shared" si="223"/>
        <v/>
      </c>
      <c r="AI1013" s="257">
        <f t="shared" si="224"/>
        <v>0</v>
      </c>
    </row>
    <row r="1014" spans="1:35" x14ac:dyDescent="0.3">
      <c r="A1014" s="287">
        <v>1002</v>
      </c>
      <c r="B1014" s="156"/>
      <c r="C1014" s="150"/>
      <c r="D1014" s="152"/>
      <c r="E1014" s="150"/>
      <c r="F1014" s="150"/>
      <c r="G1014" s="152"/>
      <c r="H1014" s="154"/>
      <c r="I1014" s="155"/>
      <c r="J1014" s="159"/>
      <c r="K1014" s="159"/>
      <c r="L1014" s="337"/>
      <c r="M1014" s="343" t="str">
        <f>IF(L1014="","",LOOKUP(L1014,'Work Programme'!$A$8:$A$207,'Work Programme'!$B$8:$B$207))</f>
        <v/>
      </c>
      <c r="N1014" s="150"/>
      <c r="O1014" s="151"/>
      <c r="P1014" s="254" t="str">
        <f>IF(H1014="","",VLOOKUP(H1014,'Overview - Financial Statement'!$A$46:$B$60,2,FALSE))</f>
        <v/>
      </c>
      <c r="Q1014" s="255" t="str">
        <f t="shared" si="211"/>
        <v/>
      </c>
      <c r="R1014" s="153"/>
      <c r="S1014" s="153"/>
      <c r="T1014" s="238">
        <f t="shared" si="212"/>
        <v>0</v>
      </c>
      <c r="U1014" s="193" t="s">
        <v>44</v>
      </c>
      <c r="V1014" s="427"/>
      <c r="W1014" s="193" t="str">
        <f t="shared" si="213"/>
        <v/>
      </c>
      <c r="X1014" s="264" t="str">
        <f t="shared" si="214"/>
        <v>OK</v>
      </c>
      <c r="Y1014" s="193" t="str">
        <f t="shared" si="215"/>
        <v/>
      </c>
      <c r="Z1014" s="193" t="str">
        <f t="shared" si="216"/>
        <v/>
      </c>
      <c r="AA1014" s="397" t="str">
        <f t="shared" si="217"/>
        <v/>
      </c>
      <c r="AB1014" s="257" t="str">
        <f t="shared" si="218"/>
        <v/>
      </c>
      <c r="AC1014" s="257" t="str">
        <f t="shared" si="219"/>
        <v/>
      </c>
      <c r="AD1014" s="193" t="str">
        <f t="shared" si="220"/>
        <v>CHECK DATES</v>
      </c>
      <c r="AE1014" s="257" t="str">
        <f t="shared" si="221"/>
        <v/>
      </c>
      <c r="AF1014" s="286">
        <v>0</v>
      </c>
      <c r="AG1014" s="257">
        <f t="shared" si="222"/>
        <v>0</v>
      </c>
      <c r="AH1014" s="257" t="str">
        <f t="shared" si="223"/>
        <v/>
      </c>
      <c r="AI1014" s="257">
        <f t="shared" si="224"/>
        <v>0</v>
      </c>
    </row>
    <row r="1015" spans="1:35" x14ac:dyDescent="0.3">
      <c r="A1015" s="287">
        <v>1003</v>
      </c>
      <c r="B1015" s="156"/>
      <c r="C1015" s="150"/>
      <c r="D1015" s="152"/>
      <c r="E1015" s="150"/>
      <c r="F1015" s="150"/>
      <c r="G1015" s="152"/>
      <c r="H1015" s="154"/>
      <c r="I1015" s="155"/>
      <c r="J1015" s="159"/>
      <c r="K1015" s="159"/>
      <c r="L1015" s="337"/>
      <c r="M1015" s="343" t="str">
        <f>IF(L1015="","",LOOKUP(L1015,'Work Programme'!$A$8:$A$207,'Work Programme'!$B$8:$B$207))</f>
        <v/>
      </c>
      <c r="N1015" s="150"/>
      <c r="O1015" s="151"/>
      <c r="P1015" s="254" t="str">
        <f>IF(H1015="","",VLOOKUP(H1015,'Overview - Financial Statement'!$A$46:$B$60,2,FALSE))</f>
        <v/>
      </c>
      <c r="Q1015" s="255" t="str">
        <f t="shared" si="211"/>
        <v/>
      </c>
      <c r="R1015" s="153"/>
      <c r="S1015" s="153"/>
      <c r="T1015" s="238">
        <f t="shared" si="212"/>
        <v>0</v>
      </c>
      <c r="U1015" s="193" t="s">
        <v>44</v>
      </c>
      <c r="V1015" s="427"/>
      <c r="W1015" s="193" t="str">
        <f t="shared" si="213"/>
        <v/>
      </c>
      <c r="X1015" s="264" t="str">
        <f t="shared" si="214"/>
        <v>OK</v>
      </c>
      <c r="Y1015" s="193" t="str">
        <f t="shared" si="215"/>
        <v/>
      </c>
      <c r="Z1015" s="193" t="str">
        <f t="shared" si="216"/>
        <v/>
      </c>
      <c r="AA1015" s="397" t="str">
        <f t="shared" si="217"/>
        <v/>
      </c>
      <c r="AB1015" s="257" t="str">
        <f t="shared" si="218"/>
        <v/>
      </c>
      <c r="AC1015" s="257" t="str">
        <f t="shared" si="219"/>
        <v/>
      </c>
      <c r="AD1015" s="193" t="str">
        <f t="shared" si="220"/>
        <v>CHECK DATES</v>
      </c>
      <c r="AE1015" s="257" t="str">
        <f t="shared" si="221"/>
        <v/>
      </c>
      <c r="AF1015" s="286">
        <v>0</v>
      </c>
      <c r="AG1015" s="257">
        <f t="shared" si="222"/>
        <v>0</v>
      </c>
      <c r="AH1015" s="257" t="str">
        <f t="shared" si="223"/>
        <v/>
      </c>
      <c r="AI1015" s="257">
        <f t="shared" si="224"/>
        <v>0</v>
      </c>
    </row>
    <row r="1016" spans="1:35" x14ac:dyDescent="0.3">
      <c r="A1016" s="287">
        <v>1004</v>
      </c>
      <c r="B1016" s="156"/>
      <c r="C1016" s="150"/>
      <c r="D1016" s="152"/>
      <c r="E1016" s="150"/>
      <c r="F1016" s="150"/>
      <c r="G1016" s="152"/>
      <c r="H1016" s="154"/>
      <c r="I1016" s="155"/>
      <c r="J1016" s="159"/>
      <c r="K1016" s="159"/>
      <c r="L1016" s="337"/>
      <c r="M1016" s="343" t="str">
        <f>IF(L1016="","",LOOKUP(L1016,'Work Programme'!$A$8:$A$207,'Work Programme'!$B$8:$B$207))</f>
        <v/>
      </c>
      <c r="N1016" s="150"/>
      <c r="O1016" s="151"/>
      <c r="P1016" s="254" t="str">
        <f>IF(H1016="","",VLOOKUP(H1016,'Overview - Financial Statement'!$A$46:$B$60,2,FALSE))</f>
        <v/>
      </c>
      <c r="Q1016" s="255" t="str">
        <f t="shared" si="211"/>
        <v/>
      </c>
      <c r="R1016" s="153"/>
      <c r="S1016" s="153"/>
      <c r="T1016" s="238">
        <f t="shared" si="212"/>
        <v>0</v>
      </c>
      <c r="U1016" s="193" t="s">
        <v>44</v>
      </c>
      <c r="V1016" s="427"/>
      <c r="W1016" s="193" t="str">
        <f t="shared" si="213"/>
        <v/>
      </c>
      <c r="X1016" s="264" t="str">
        <f t="shared" si="214"/>
        <v>OK</v>
      </c>
      <c r="Y1016" s="193" t="str">
        <f t="shared" si="215"/>
        <v/>
      </c>
      <c r="Z1016" s="193" t="str">
        <f t="shared" si="216"/>
        <v/>
      </c>
      <c r="AA1016" s="397" t="str">
        <f t="shared" si="217"/>
        <v/>
      </c>
      <c r="AB1016" s="257" t="str">
        <f t="shared" si="218"/>
        <v/>
      </c>
      <c r="AC1016" s="257" t="str">
        <f t="shared" si="219"/>
        <v/>
      </c>
      <c r="AD1016" s="193" t="str">
        <f t="shared" si="220"/>
        <v>CHECK DATES</v>
      </c>
      <c r="AE1016" s="257" t="str">
        <f t="shared" si="221"/>
        <v/>
      </c>
      <c r="AF1016" s="286">
        <v>0</v>
      </c>
      <c r="AG1016" s="257">
        <f t="shared" si="222"/>
        <v>0</v>
      </c>
      <c r="AH1016" s="257" t="str">
        <f t="shared" si="223"/>
        <v/>
      </c>
      <c r="AI1016" s="257">
        <f t="shared" si="224"/>
        <v>0</v>
      </c>
    </row>
    <row r="1017" spans="1:35" x14ac:dyDescent="0.3">
      <c r="A1017" s="287">
        <v>1005</v>
      </c>
      <c r="B1017" s="156"/>
      <c r="C1017" s="150"/>
      <c r="D1017" s="152"/>
      <c r="E1017" s="150"/>
      <c r="F1017" s="150"/>
      <c r="G1017" s="152"/>
      <c r="H1017" s="154"/>
      <c r="I1017" s="155"/>
      <c r="J1017" s="159"/>
      <c r="K1017" s="159"/>
      <c r="L1017" s="337"/>
      <c r="M1017" s="343" t="str">
        <f>IF(L1017="","",LOOKUP(L1017,'Work Programme'!$A$8:$A$207,'Work Programme'!$B$8:$B$207))</f>
        <v/>
      </c>
      <c r="N1017" s="150"/>
      <c r="O1017" s="151"/>
      <c r="P1017" s="254" t="str">
        <f>IF(H1017="","",VLOOKUP(H1017,'Overview - Financial Statement'!$A$46:$B$60,2,FALSE))</f>
        <v/>
      </c>
      <c r="Q1017" s="255" t="str">
        <f t="shared" si="211"/>
        <v/>
      </c>
      <c r="R1017" s="153"/>
      <c r="S1017" s="153"/>
      <c r="T1017" s="238">
        <f t="shared" si="212"/>
        <v>0</v>
      </c>
      <c r="U1017" s="193" t="s">
        <v>44</v>
      </c>
      <c r="V1017" s="427"/>
      <c r="W1017" s="193" t="str">
        <f t="shared" si="213"/>
        <v/>
      </c>
      <c r="X1017" s="264" t="str">
        <f t="shared" si="214"/>
        <v>OK</v>
      </c>
      <c r="Y1017" s="193" t="str">
        <f t="shared" si="215"/>
        <v/>
      </c>
      <c r="Z1017" s="193" t="str">
        <f t="shared" si="216"/>
        <v/>
      </c>
      <c r="AA1017" s="397" t="str">
        <f t="shared" si="217"/>
        <v/>
      </c>
      <c r="AB1017" s="257" t="str">
        <f t="shared" si="218"/>
        <v/>
      </c>
      <c r="AC1017" s="257" t="str">
        <f t="shared" si="219"/>
        <v/>
      </c>
      <c r="AD1017" s="193" t="str">
        <f t="shared" si="220"/>
        <v>CHECK DATES</v>
      </c>
      <c r="AE1017" s="257" t="str">
        <f t="shared" si="221"/>
        <v/>
      </c>
      <c r="AF1017" s="286">
        <v>0</v>
      </c>
      <c r="AG1017" s="257">
        <f t="shared" si="222"/>
        <v>0</v>
      </c>
      <c r="AH1017" s="257" t="str">
        <f t="shared" si="223"/>
        <v/>
      </c>
      <c r="AI1017" s="257">
        <f t="shared" si="224"/>
        <v>0</v>
      </c>
    </row>
    <row r="1018" spans="1:35" x14ac:dyDescent="0.3">
      <c r="A1018" s="287">
        <v>1006</v>
      </c>
      <c r="B1018" s="156"/>
      <c r="C1018" s="150"/>
      <c r="D1018" s="152"/>
      <c r="E1018" s="150"/>
      <c r="F1018" s="150"/>
      <c r="G1018" s="152"/>
      <c r="H1018" s="154"/>
      <c r="I1018" s="155"/>
      <c r="J1018" s="159"/>
      <c r="K1018" s="159"/>
      <c r="L1018" s="337"/>
      <c r="M1018" s="343" t="str">
        <f>IF(L1018="","",LOOKUP(L1018,'Work Programme'!$A$8:$A$207,'Work Programme'!$B$8:$B$207))</f>
        <v/>
      </c>
      <c r="N1018" s="150"/>
      <c r="O1018" s="151"/>
      <c r="P1018" s="254" t="str">
        <f>IF(H1018="","",VLOOKUP(H1018,'Overview - Financial Statement'!$A$46:$B$60,2,FALSE))</f>
        <v/>
      </c>
      <c r="Q1018" s="255" t="str">
        <f t="shared" si="211"/>
        <v/>
      </c>
      <c r="R1018" s="153"/>
      <c r="S1018" s="153"/>
      <c r="T1018" s="238">
        <f t="shared" si="212"/>
        <v>0</v>
      </c>
      <c r="U1018" s="193" t="s">
        <v>44</v>
      </c>
      <c r="V1018" s="427"/>
      <c r="W1018" s="193" t="str">
        <f t="shared" si="213"/>
        <v/>
      </c>
      <c r="X1018" s="264" t="str">
        <f t="shared" si="214"/>
        <v>OK</v>
      </c>
      <c r="Y1018" s="193" t="str">
        <f t="shared" si="215"/>
        <v/>
      </c>
      <c r="Z1018" s="193" t="str">
        <f t="shared" si="216"/>
        <v/>
      </c>
      <c r="AA1018" s="397" t="str">
        <f t="shared" si="217"/>
        <v/>
      </c>
      <c r="AB1018" s="257" t="str">
        <f t="shared" si="218"/>
        <v/>
      </c>
      <c r="AC1018" s="257" t="str">
        <f t="shared" si="219"/>
        <v/>
      </c>
      <c r="AD1018" s="193" t="str">
        <f t="shared" si="220"/>
        <v>CHECK DATES</v>
      </c>
      <c r="AE1018" s="257" t="str">
        <f t="shared" si="221"/>
        <v/>
      </c>
      <c r="AF1018" s="286">
        <v>0</v>
      </c>
      <c r="AG1018" s="257">
        <f t="shared" si="222"/>
        <v>0</v>
      </c>
      <c r="AH1018" s="257" t="str">
        <f t="shared" si="223"/>
        <v/>
      </c>
      <c r="AI1018" s="257">
        <f t="shared" si="224"/>
        <v>0</v>
      </c>
    </row>
    <row r="1019" spans="1:35" x14ac:dyDescent="0.3">
      <c r="A1019" s="287">
        <v>1007</v>
      </c>
      <c r="B1019" s="156"/>
      <c r="C1019" s="150"/>
      <c r="D1019" s="152"/>
      <c r="E1019" s="150"/>
      <c r="F1019" s="150"/>
      <c r="G1019" s="152"/>
      <c r="H1019" s="154"/>
      <c r="I1019" s="155"/>
      <c r="J1019" s="159"/>
      <c r="K1019" s="159"/>
      <c r="L1019" s="337"/>
      <c r="M1019" s="343" t="str">
        <f>IF(L1019="","",LOOKUP(L1019,'Work Programme'!$A$8:$A$207,'Work Programme'!$B$8:$B$207))</f>
        <v/>
      </c>
      <c r="N1019" s="150"/>
      <c r="O1019" s="151"/>
      <c r="P1019" s="254" t="str">
        <f>IF(H1019="","",VLOOKUP(H1019,'Overview - Financial Statement'!$A$46:$B$60,2,FALSE))</f>
        <v/>
      </c>
      <c r="Q1019" s="255" t="str">
        <f t="shared" si="211"/>
        <v/>
      </c>
      <c r="R1019" s="153"/>
      <c r="S1019" s="153"/>
      <c r="T1019" s="238">
        <f t="shared" si="212"/>
        <v>0</v>
      </c>
      <c r="U1019" s="193" t="s">
        <v>44</v>
      </c>
      <c r="V1019" s="427"/>
      <c r="W1019" s="193" t="str">
        <f t="shared" si="213"/>
        <v/>
      </c>
      <c r="X1019" s="264" t="str">
        <f t="shared" si="214"/>
        <v>OK</v>
      </c>
      <c r="Y1019" s="193" t="str">
        <f t="shared" si="215"/>
        <v/>
      </c>
      <c r="Z1019" s="193" t="str">
        <f t="shared" si="216"/>
        <v/>
      </c>
      <c r="AA1019" s="397" t="str">
        <f t="shared" si="217"/>
        <v/>
      </c>
      <c r="AB1019" s="257" t="str">
        <f t="shared" si="218"/>
        <v/>
      </c>
      <c r="AC1019" s="257" t="str">
        <f t="shared" si="219"/>
        <v/>
      </c>
      <c r="AD1019" s="193" t="str">
        <f t="shared" si="220"/>
        <v>CHECK DATES</v>
      </c>
      <c r="AE1019" s="257" t="str">
        <f t="shared" si="221"/>
        <v/>
      </c>
      <c r="AF1019" s="286">
        <v>0</v>
      </c>
      <c r="AG1019" s="257">
        <f t="shared" si="222"/>
        <v>0</v>
      </c>
      <c r="AH1019" s="257" t="str">
        <f t="shared" si="223"/>
        <v/>
      </c>
      <c r="AI1019" s="257">
        <f t="shared" si="224"/>
        <v>0</v>
      </c>
    </row>
    <row r="1020" spans="1:35" x14ac:dyDescent="0.3">
      <c r="A1020" s="287">
        <v>1008</v>
      </c>
      <c r="B1020" s="156"/>
      <c r="C1020" s="150"/>
      <c r="D1020" s="152"/>
      <c r="E1020" s="150"/>
      <c r="F1020" s="150"/>
      <c r="G1020" s="152"/>
      <c r="H1020" s="154"/>
      <c r="I1020" s="155"/>
      <c r="J1020" s="159"/>
      <c r="K1020" s="159"/>
      <c r="L1020" s="337"/>
      <c r="M1020" s="343" t="str">
        <f>IF(L1020="","",LOOKUP(L1020,'Work Programme'!$A$8:$A$207,'Work Programme'!$B$8:$B$207))</f>
        <v/>
      </c>
      <c r="N1020" s="150"/>
      <c r="O1020" s="151"/>
      <c r="P1020" s="254" t="str">
        <f>IF(H1020="","",VLOOKUP(H1020,'Overview - Financial Statement'!$A$46:$B$60,2,FALSE))</f>
        <v/>
      </c>
      <c r="Q1020" s="255" t="str">
        <f t="shared" si="211"/>
        <v/>
      </c>
      <c r="R1020" s="153"/>
      <c r="S1020" s="153"/>
      <c r="T1020" s="238">
        <f t="shared" si="212"/>
        <v>0</v>
      </c>
      <c r="U1020" s="193" t="s">
        <v>44</v>
      </c>
      <c r="V1020" s="427"/>
      <c r="W1020" s="193" t="str">
        <f t="shared" si="213"/>
        <v/>
      </c>
      <c r="X1020" s="264" t="str">
        <f t="shared" si="214"/>
        <v>OK</v>
      </c>
      <c r="Y1020" s="193" t="str">
        <f t="shared" si="215"/>
        <v/>
      </c>
      <c r="Z1020" s="193" t="str">
        <f t="shared" si="216"/>
        <v/>
      </c>
      <c r="AA1020" s="397" t="str">
        <f t="shared" si="217"/>
        <v/>
      </c>
      <c r="AB1020" s="257" t="str">
        <f t="shared" si="218"/>
        <v/>
      </c>
      <c r="AC1020" s="257" t="str">
        <f t="shared" si="219"/>
        <v/>
      </c>
      <c r="AD1020" s="193" t="str">
        <f t="shared" si="220"/>
        <v>CHECK DATES</v>
      </c>
      <c r="AE1020" s="257" t="str">
        <f t="shared" si="221"/>
        <v/>
      </c>
      <c r="AF1020" s="286">
        <v>0</v>
      </c>
      <c r="AG1020" s="257">
        <f t="shared" si="222"/>
        <v>0</v>
      </c>
      <c r="AH1020" s="257" t="str">
        <f t="shared" si="223"/>
        <v/>
      </c>
      <c r="AI1020" s="257">
        <f t="shared" si="224"/>
        <v>0</v>
      </c>
    </row>
    <row r="1021" spans="1:35" x14ac:dyDescent="0.3">
      <c r="A1021" s="287">
        <v>1009</v>
      </c>
      <c r="B1021" s="156"/>
      <c r="C1021" s="150"/>
      <c r="D1021" s="152"/>
      <c r="E1021" s="150"/>
      <c r="F1021" s="150"/>
      <c r="G1021" s="152"/>
      <c r="H1021" s="154"/>
      <c r="I1021" s="155"/>
      <c r="J1021" s="159"/>
      <c r="K1021" s="159"/>
      <c r="L1021" s="337"/>
      <c r="M1021" s="343" t="str">
        <f>IF(L1021="","",LOOKUP(L1021,'Work Programme'!$A$8:$A$207,'Work Programme'!$B$8:$B$207))</f>
        <v/>
      </c>
      <c r="N1021" s="150"/>
      <c r="O1021" s="151"/>
      <c r="P1021" s="254" t="str">
        <f>IF(H1021="","",VLOOKUP(H1021,'Overview - Financial Statement'!$A$46:$B$60,2,FALSE))</f>
        <v/>
      </c>
      <c r="Q1021" s="255" t="str">
        <f t="shared" si="211"/>
        <v/>
      </c>
      <c r="R1021" s="153"/>
      <c r="S1021" s="153"/>
      <c r="T1021" s="238">
        <f t="shared" si="212"/>
        <v>0</v>
      </c>
      <c r="U1021" s="193" t="s">
        <v>44</v>
      </c>
      <c r="V1021" s="427"/>
      <c r="W1021" s="193" t="str">
        <f t="shared" si="213"/>
        <v/>
      </c>
      <c r="X1021" s="264" t="str">
        <f t="shared" si="214"/>
        <v>OK</v>
      </c>
      <c r="Y1021" s="193" t="str">
        <f t="shared" si="215"/>
        <v/>
      </c>
      <c r="Z1021" s="193" t="str">
        <f t="shared" si="216"/>
        <v/>
      </c>
      <c r="AA1021" s="397" t="str">
        <f t="shared" si="217"/>
        <v/>
      </c>
      <c r="AB1021" s="257" t="str">
        <f t="shared" si="218"/>
        <v/>
      </c>
      <c r="AC1021" s="257" t="str">
        <f t="shared" si="219"/>
        <v/>
      </c>
      <c r="AD1021" s="193" t="str">
        <f t="shared" si="220"/>
        <v>CHECK DATES</v>
      </c>
      <c r="AE1021" s="257" t="str">
        <f t="shared" si="221"/>
        <v/>
      </c>
      <c r="AF1021" s="286">
        <v>0</v>
      </c>
      <c r="AG1021" s="257">
        <f t="shared" si="222"/>
        <v>0</v>
      </c>
      <c r="AH1021" s="257" t="str">
        <f t="shared" si="223"/>
        <v/>
      </c>
      <c r="AI1021" s="257">
        <f t="shared" si="224"/>
        <v>0</v>
      </c>
    </row>
    <row r="1022" spans="1:35" x14ac:dyDescent="0.3">
      <c r="A1022" s="287">
        <v>1010</v>
      </c>
      <c r="B1022" s="156"/>
      <c r="C1022" s="150"/>
      <c r="D1022" s="152"/>
      <c r="E1022" s="150"/>
      <c r="F1022" s="150"/>
      <c r="G1022" s="152"/>
      <c r="H1022" s="154"/>
      <c r="I1022" s="155"/>
      <c r="J1022" s="159"/>
      <c r="K1022" s="159"/>
      <c r="L1022" s="337"/>
      <c r="M1022" s="343" t="str">
        <f>IF(L1022="","",LOOKUP(L1022,'Work Programme'!$A$8:$A$207,'Work Programme'!$B$8:$B$207))</f>
        <v/>
      </c>
      <c r="N1022" s="150"/>
      <c r="O1022" s="151"/>
      <c r="P1022" s="254" t="str">
        <f>IF(H1022="","",VLOOKUP(H1022,'Overview - Financial Statement'!$A$46:$B$60,2,FALSE))</f>
        <v/>
      </c>
      <c r="Q1022" s="255" t="str">
        <f t="shared" si="211"/>
        <v/>
      </c>
      <c r="R1022" s="153"/>
      <c r="S1022" s="153"/>
      <c r="T1022" s="238">
        <f t="shared" si="212"/>
        <v>0</v>
      </c>
      <c r="U1022" s="193" t="s">
        <v>44</v>
      </c>
      <c r="V1022" s="427"/>
      <c r="W1022" s="193" t="str">
        <f t="shared" si="213"/>
        <v/>
      </c>
      <c r="X1022" s="264" t="str">
        <f t="shared" si="214"/>
        <v>OK</v>
      </c>
      <c r="Y1022" s="193" t="str">
        <f t="shared" si="215"/>
        <v/>
      </c>
      <c r="Z1022" s="193" t="str">
        <f t="shared" si="216"/>
        <v/>
      </c>
      <c r="AA1022" s="397" t="str">
        <f t="shared" si="217"/>
        <v/>
      </c>
      <c r="AB1022" s="257" t="str">
        <f t="shared" si="218"/>
        <v/>
      </c>
      <c r="AC1022" s="257" t="str">
        <f t="shared" si="219"/>
        <v/>
      </c>
      <c r="AD1022" s="193" t="str">
        <f t="shared" si="220"/>
        <v>CHECK DATES</v>
      </c>
      <c r="AE1022" s="257" t="str">
        <f t="shared" si="221"/>
        <v/>
      </c>
      <c r="AF1022" s="286">
        <v>0</v>
      </c>
      <c r="AG1022" s="257">
        <f t="shared" si="222"/>
        <v>0</v>
      </c>
      <c r="AH1022" s="257" t="str">
        <f t="shared" si="223"/>
        <v/>
      </c>
      <c r="AI1022" s="257">
        <f t="shared" si="224"/>
        <v>0</v>
      </c>
    </row>
    <row r="1023" spans="1:35" x14ac:dyDescent="0.3">
      <c r="A1023" s="287">
        <v>1011</v>
      </c>
      <c r="B1023" s="156"/>
      <c r="C1023" s="150"/>
      <c r="D1023" s="152"/>
      <c r="E1023" s="150"/>
      <c r="F1023" s="150"/>
      <c r="G1023" s="152"/>
      <c r="H1023" s="154"/>
      <c r="I1023" s="155"/>
      <c r="J1023" s="159"/>
      <c r="K1023" s="159"/>
      <c r="L1023" s="337"/>
      <c r="M1023" s="343" t="str">
        <f>IF(L1023="","",LOOKUP(L1023,'Work Programme'!$A$8:$A$207,'Work Programme'!$B$8:$B$207))</f>
        <v/>
      </c>
      <c r="N1023" s="150"/>
      <c r="O1023" s="151"/>
      <c r="P1023" s="254" t="str">
        <f>IF(H1023="","",VLOOKUP(H1023,'Overview - Financial Statement'!$A$46:$B$60,2,FALSE))</f>
        <v/>
      </c>
      <c r="Q1023" s="255" t="str">
        <f t="shared" si="211"/>
        <v/>
      </c>
      <c r="R1023" s="153"/>
      <c r="S1023" s="153"/>
      <c r="T1023" s="238">
        <f t="shared" si="212"/>
        <v>0</v>
      </c>
      <c r="U1023" s="193" t="s">
        <v>44</v>
      </c>
      <c r="V1023" s="427"/>
      <c r="W1023" s="193" t="str">
        <f t="shared" si="213"/>
        <v/>
      </c>
      <c r="X1023" s="264" t="str">
        <f t="shared" si="214"/>
        <v>OK</v>
      </c>
      <c r="Y1023" s="193" t="str">
        <f t="shared" si="215"/>
        <v/>
      </c>
      <c r="Z1023" s="193" t="str">
        <f t="shared" si="216"/>
        <v/>
      </c>
      <c r="AA1023" s="397" t="str">
        <f t="shared" si="217"/>
        <v/>
      </c>
      <c r="AB1023" s="257" t="str">
        <f t="shared" si="218"/>
        <v/>
      </c>
      <c r="AC1023" s="257" t="str">
        <f t="shared" si="219"/>
        <v/>
      </c>
      <c r="AD1023" s="193" t="str">
        <f t="shared" si="220"/>
        <v>CHECK DATES</v>
      </c>
      <c r="AE1023" s="257" t="str">
        <f t="shared" si="221"/>
        <v/>
      </c>
      <c r="AF1023" s="286">
        <v>0</v>
      </c>
      <c r="AG1023" s="257">
        <f t="shared" si="222"/>
        <v>0</v>
      </c>
      <c r="AH1023" s="257" t="str">
        <f t="shared" si="223"/>
        <v/>
      </c>
      <c r="AI1023" s="257">
        <f t="shared" si="224"/>
        <v>0</v>
      </c>
    </row>
    <row r="1024" spans="1:35" x14ac:dyDescent="0.3">
      <c r="A1024" s="287">
        <v>1012</v>
      </c>
      <c r="B1024" s="156"/>
      <c r="C1024" s="150"/>
      <c r="D1024" s="152"/>
      <c r="E1024" s="150"/>
      <c r="F1024" s="150"/>
      <c r="G1024" s="152"/>
      <c r="H1024" s="154"/>
      <c r="I1024" s="155"/>
      <c r="J1024" s="159"/>
      <c r="K1024" s="159"/>
      <c r="L1024" s="337"/>
      <c r="M1024" s="343" t="str">
        <f>IF(L1024="","",LOOKUP(L1024,'Work Programme'!$A$8:$A$207,'Work Programme'!$B$8:$B$207))</f>
        <v/>
      </c>
      <c r="N1024" s="150"/>
      <c r="O1024" s="151"/>
      <c r="P1024" s="254" t="str">
        <f>IF(H1024="","",VLOOKUP(H1024,'Overview - Financial Statement'!$A$46:$B$60,2,FALSE))</f>
        <v/>
      </c>
      <c r="Q1024" s="255" t="str">
        <f t="shared" si="211"/>
        <v/>
      </c>
      <c r="R1024" s="153"/>
      <c r="S1024" s="153"/>
      <c r="T1024" s="238">
        <f t="shared" si="212"/>
        <v>0</v>
      </c>
      <c r="U1024" s="193" t="s">
        <v>44</v>
      </c>
      <c r="V1024" s="427"/>
      <c r="W1024" s="193" t="str">
        <f t="shared" si="213"/>
        <v/>
      </c>
      <c r="X1024" s="264" t="str">
        <f t="shared" si="214"/>
        <v>OK</v>
      </c>
      <c r="Y1024" s="193" t="str">
        <f t="shared" si="215"/>
        <v/>
      </c>
      <c r="Z1024" s="193" t="str">
        <f t="shared" si="216"/>
        <v/>
      </c>
      <c r="AA1024" s="397" t="str">
        <f t="shared" si="217"/>
        <v/>
      </c>
      <c r="AB1024" s="257" t="str">
        <f t="shared" si="218"/>
        <v/>
      </c>
      <c r="AC1024" s="257" t="str">
        <f t="shared" si="219"/>
        <v/>
      </c>
      <c r="AD1024" s="193" t="str">
        <f t="shared" si="220"/>
        <v>CHECK DATES</v>
      </c>
      <c r="AE1024" s="257" t="str">
        <f t="shared" si="221"/>
        <v/>
      </c>
      <c r="AF1024" s="286">
        <v>0</v>
      </c>
      <c r="AG1024" s="257">
        <f t="shared" si="222"/>
        <v>0</v>
      </c>
      <c r="AH1024" s="257" t="str">
        <f t="shared" si="223"/>
        <v/>
      </c>
      <c r="AI1024" s="257">
        <f t="shared" si="224"/>
        <v>0</v>
      </c>
    </row>
    <row r="1025" spans="1:35" x14ac:dyDescent="0.3">
      <c r="A1025" s="287">
        <v>1013</v>
      </c>
      <c r="B1025" s="156"/>
      <c r="C1025" s="150"/>
      <c r="D1025" s="152"/>
      <c r="E1025" s="150"/>
      <c r="F1025" s="150"/>
      <c r="G1025" s="152"/>
      <c r="H1025" s="154"/>
      <c r="I1025" s="155"/>
      <c r="J1025" s="159"/>
      <c r="K1025" s="159"/>
      <c r="L1025" s="337"/>
      <c r="M1025" s="343" t="str">
        <f>IF(L1025="","",LOOKUP(L1025,'Work Programme'!$A$8:$A$207,'Work Programme'!$B$8:$B$207))</f>
        <v/>
      </c>
      <c r="N1025" s="150"/>
      <c r="O1025" s="151"/>
      <c r="P1025" s="254" t="str">
        <f>IF(H1025="","",VLOOKUP(H1025,'Overview - Financial Statement'!$A$46:$B$60,2,FALSE))</f>
        <v/>
      </c>
      <c r="Q1025" s="255" t="str">
        <f t="shared" si="211"/>
        <v/>
      </c>
      <c r="R1025" s="153"/>
      <c r="S1025" s="153"/>
      <c r="T1025" s="238">
        <f t="shared" si="212"/>
        <v>0</v>
      </c>
      <c r="U1025" s="193" t="s">
        <v>44</v>
      </c>
      <c r="V1025" s="427"/>
      <c r="W1025" s="193" t="str">
        <f t="shared" si="213"/>
        <v/>
      </c>
      <c r="X1025" s="264" t="str">
        <f t="shared" si="214"/>
        <v>OK</v>
      </c>
      <c r="Y1025" s="193" t="str">
        <f t="shared" si="215"/>
        <v/>
      </c>
      <c r="Z1025" s="193" t="str">
        <f t="shared" si="216"/>
        <v/>
      </c>
      <c r="AA1025" s="397" t="str">
        <f t="shared" si="217"/>
        <v/>
      </c>
      <c r="AB1025" s="257" t="str">
        <f t="shared" si="218"/>
        <v/>
      </c>
      <c r="AC1025" s="257" t="str">
        <f t="shared" si="219"/>
        <v/>
      </c>
      <c r="AD1025" s="193" t="str">
        <f t="shared" si="220"/>
        <v>CHECK DATES</v>
      </c>
      <c r="AE1025" s="257" t="str">
        <f t="shared" si="221"/>
        <v/>
      </c>
      <c r="AF1025" s="286">
        <v>0</v>
      </c>
      <c r="AG1025" s="257">
        <f t="shared" si="222"/>
        <v>0</v>
      </c>
      <c r="AH1025" s="257" t="str">
        <f t="shared" si="223"/>
        <v/>
      </c>
      <c r="AI1025" s="257">
        <f t="shared" si="224"/>
        <v>0</v>
      </c>
    </row>
    <row r="1026" spans="1:35" x14ac:dyDescent="0.3">
      <c r="A1026" s="287">
        <v>1014</v>
      </c>
      <c r="B1026" s="156"/>
      <c r="C1026" s="150"/>
      <c r="D1026" s="152"/>
      <c r="E1026" s="150"/>
      <c r="F1026" s="150"/>
      <c r="G1026" s="152"/>
      <c r="H1026" s="154"/>
      <c r="I1026" s="155"/>
      <c r="J1026" s="159"/>
      <c r="K1026" s="159"/>
      <c r="L1026" s="337"/>
      <c r="M1026" s="343" t="str">
        <f>IF(L1026="","",LOOKUP(L1026,'Work Programme'!$A$8:$A$207,'Work Programme'!$B$8:$B$207))</f>
        <v/>
      </c>
      <c r="N1026" s="150"/>
      <c r="O1026" s="151"/>
      <c r="P1026" s="254" t="str">
        <f>IF(H1026="","",VLOOKUP(H1026,'Overview - Financial Statement'!$A$46:$B$60,2,FALSE))</f>
        <v/>
      </c>
      <c r="Q1026" s="255" t="str">
        <f t="shared" si="211"/>
        <v/>
      </c>
      <c r="R1026" s="153"/>
      <c r="S1026" s="153"/>
      <c r="T1026" s="238">
        <f t="shared" si="212"/>
        <v>0</v>
      </c>
      <c r="U1026" s="193" t="s">
        <v>44</v>
      </c>
      <c r="V1026" s="427"/>
      <c r="W1026" s="193" t="str">
        <f t="shared" si="213"/>
        <v/>
      </c>
      <c r="X1026" s="264" t="str">
        <f t="shared" si="214"/>
        <v>OK</v>
      </c>
      <c r="Y1026" s="193" t="str">
        <f t="shared" si="215"/>
        <v/>
      </c>
      <c r="Z1026" s="193" t="str">
        <f t="shared" si="216"/>
        <v/>
      </c>
      <c r="AA1026" s="397" t="str">
        <f t="shared" si="217"/>
        <v/>
      </c>
      <c r="AB1026" s="257" t="str">
        <f t="shared" si="218"/>
        <v/>
      </c>
      <c r="AC1026" s="257" t="str">
        <f t="shared" si="219"/>
        <v/>
      </c>
      <c r="AD1026" s="193" t="str">
        <f t="shared" si="220"/>
        <v>CHECK DATES</v>
      </c>
      <c r="AE1026" s="257" t="str">
        <f t="shared" si="221"/>
        <v/>
      </c>
      <c r="AF1026" s="286">
        <v>0</v>
      </c>
      <c r="AG1026" s="257">
        <f t="shared" si="222"/>
        <v>0</v>
      </c>
      <c r="AH1026" s="257" t="str">
        <f t="shared" si="223"/>
        <v/>
      </c>
      <c r="AI1026" s="257">
        <f t="shared" si="224"/>
        <v>0</v>
      </c>
    </row>
    <row r="1027" spans="1:35" x14ac:dyDescent="0.3">
      <c r="A1027" s="287">
        <v>1015</v>
      </c>
      <c r="B1027" s="156"/>
      <c r="C1027" s="150"/>
      <c r="D1027" s="152"/>
      <c r="E1027" s="150"/>
      <c r="F1027" s="150"/>
      <c r="G1027" s="152"/>
      <c r="H1027" s="154"/>
      <c r="I1027" s="155"/>
      <c r="J1027" s="159"/>
      <c r="K1027" s="159"/>
      <c r="L1027" s="337"/>
      <c r="M1027" s="343" t="str">
        <f>IF(L1027="","",LOOKUP(L1027,'Work Programme'!$A$8:$A$207,'Work Programme'!$B$8:$B$207))</f>
        <v/>
      </c>
      <c r="N1027" s="150"/>
      <c r="O1027" s="151"/>
      <c r="P1027" s="254" t="str">
        <f>IF(H1027="","",VLOOKUP(H1027,'Overview - Financial Statement'!$A$46:$B$60,2,FALSE))</f>
        <v/>
      </c>
      <c r="Q1027" s="255" t="str">
        <f t="shared" si="211"/>
        <v/>
      </c>
      <c r="R1027" s="153"/>
      <c r="S1027" s="153"/>
      <c r="T1027" s="238">
        <f t="shared" si="212"/>
        <v>0</v>
      </c>
      <c r="U1027" s="193" t="s">
        <v>44</v>
      </c>
      <c r="V1027" s="427"/>
      <c r="W1027" s="193" t="str">
        <f t="shared" si="213"/>
        <v/>
      </c>
      <c r="X1027" s="264" t="str">
        <f t="shared" si="214"/>
        <v>OK</v>
      </c>
      <c r="Y1027" s="193" t="str">
        <f t="shared" si="215"/>
        <v/>
      </c>
      <c r="Z1027" s="193" t="str">
        <f t="shared" si="216"/>
        <v/>
      </c>
      <c r="AA1027" s="397" t="str">
        <f t="shared" si="217"/>
        <v/>
      </c>
      <c r="AB1027" s="257" t="str">
        <f t="shared" si="218"/>
        <v/>
      </c>
      <c r="AC1027" s="257" t="str">
        <f t="shared" si="219"/>
        <v/>
      </c>
      <c r="AD1027" s="193" t="str">
        <f t="shared" si="220"/>
        <v>CHECK DATES</v>
      </c>
      <c r="AE1027" s="257" t="str">
        <f t="shared" si="221"/>
        <v/>
      </c>
      <c r="AF1027" s="286">
        <v>0</v>
      </c>
      <c r="AG1027" s="257">
        <f t="shared" si="222"/>
        <v>0</v>
      </c>
      <c r="AH1027" s="257" t="str">
        <f t="shared" si="223"/>
        <v/>
      </c>
      <c r="AI1027" s="257">
        <f t="shared" si="224"/>
        <v>0</v>
      </c>
    </row>
    <row r="1028" spans="1:35" x14ac:dyDescent="0.3">
      <c r="A1028" s="287">
        <v>1016</v>
      </c>
      <c r="B1028" s="156"/>
      <c r="C1028" s="150"/>
      <c r="D1028" s="152"/>
      <c r="E1028" s="150"/>
      <c r="F1028" s="150"/>
      <c r="G1028" s="152"/>
      <c r="H1028" s="154"/>
      <c r="I1028" s="155"/>
      <c r="J1028" s="159"/>
      <c r="K1028" s="159"/>
      <c r="L1028" s="337"/>
      <c r="M1028" s="343" t="str">
        <f>IF(L1028="","",LOOKUP(L1028,'Work Programme'!$A$8:$A$207,'Work Programme'!$B$8:$B$207))</f>
        <v/>
      </c>
      <c r="N1028" s="150"/>
      <c r="O1028" s="151"/>
      <c r="P1028" s="254" t="str">
        <f>IF(H1028="","",VLOOKUP(H1028,'Overview - Financial Statement'!$A$46:$B$60,2,FALSE))</f>
        <v/>
      </c>
      <c r="Q1028" s="255" t="str">
        <f t="shared" si="211"/>
        <v/>
      </c>
      <c r="R1028" s="153"/>
      <c r="S1028" s="153"/>
      <c r="T1028" s="238">
        <f t="shared" si="212"/>
        <v>0</v>
      </c>
      <c r="U1028" s="193" t="s">
        <v>44</v>
      </c>
      <c r="V1028" s="427"/>
      <c r="W1028" s="193" t="str">
        <f t="shared" si="213"/>
        <v/>
      </c>
      <c r="X1028" s="264" t="str">
        <f t="shared" si="214"/>
        <v>OK</v>
      </c>
      <c r="Y1028" s="193" t="str">
        <f t="shared" si="215"/>
        <v/>
      </c>
      <c r="Z1028" s="193" t="str">
        <f t="shared" si="216"/>
        <v/>
      </c>
      <c r="AA1028" s="397" t="str">
        <f t="shared" si="217"/>
        <v/>
      </c>
      <c r="AB1028" s="257" t="str">
        <f t="shared" si="218"/>
        <v/>
      </c>
      <c r="AC1028" s="257" t="str">
        <f t="shared" si="219"/>
        <v/>
      </c>
      <c r="AD1028" s="193" t="str">
        <f t="shared" si="220"/>
        <v>CHECK DATES</v>
      </c>
      <c r="AE1028" s="257" t="str">
        <f t="shared" si="221"/>
        <v/>
      </c>
      <c r="AF1028" s="286">
        <v>0</v>
      </c>
      <c r="AG1028" s="257">
        <f t="shared" si="222"/>
        <v>0</v>
      </c>
      <c r="AH1028" s="257" t="str">
        <f t="shared" si="223"/>
        <v/>
      </c>
      <c r="AI1028" s="257">
        <f t="shared" si="224"/>
        <v>0</v>
      </c>
    </row>
    <row r="1029" spans="1:35" x14ac:dyDescent="0.3">
      <c r="A1029" s="287">
        <v>1017</v>
      </c>
      <c r="B1029" s="156"/>
      <c r="C1029" s="150"/>
      <c r="D1029" s="152"/>
      <c r="E1029" s="150"/>
      <c r="F1029" s="150"/>
      <c r="G1029" s="152"/>
      <c r="H1029" s="154"/>
      <c r="I1029" s="155"/>
      <c r="J1029" s="159"/>
      <c r="K1029" s="159"/>
      <c r="L1029" s="337"/>
      <c r="M1029" s="343" t="str">
        <f>IF(L1029="","",LOOKUP(L1029,'Work Programme'!$A$8:$A$207,'Work Programme'!$B$8:$B$207))</f>
        <v/>
      </c>
      <c r="N1029" s="150"/>
      <c r="O1029" s="151"/>
      <c r="P1029" s="254" t="str">
        <f>IF(H1029="","",VLOOKUP(H1029,'Overview - Financial Statement'!$A$46:$B$60,2,FALSE))</f>
        <v/>
      </c>
      <c r="Q1029" s="255" t="str">
        <f t="shared" si="211"/>
        <v/>
      </c>
      <c r="R1029" s="153"/>
      <c r="S1029" s="153"/>
      <c r="T1029" s="238">
        <f t="shared" si="212"/>
        <v>0</v>
      </c>
      <c r="U1029" s="193" t="s">
        <v>44</v>
      </c>
      <c r="V1029" s="427"/>
      <c r="W1029" s="193" t="str">
        <f t="shared" si="213"/>
        <v/>
      </c>
      <c r="X1029" s="264" t="str">
        <f t="shared" si="214"/>
        <v>OK</v>
      </c>
      <c r="Y1029" s="193" t="str">
        <f t="shared" si="215"/>
        <v/>
      </c>
      <c r="Z1029" s="193" t="str">
        <f t="shared" si="216"/>
        <v/>
      </c>
      <c r="AA1029" s="397" t="str">
        <f t="shared" si="217"/>
        <v/>
      </c>
      <c r="AB1029" s="257" t="str">
        <f t="shared" si="218"/>
        <v/>
      </c>
      <c r="AC1029" s="257" t="str">
        <f t="shared" si="219"/>
        <v/>
      </c>
      <c r="AD1029" s="193" t="str">
        <f t="shared" si="220"/>
        <v>CHECK DATES</v>
      </c>
      <c r="AE1029" s="257" t="str">
        <f t="shared" si="221"/>
        <v/>
      </c>
      <c r="AF1029" s="286">
        <v>0</v>
      </c>
      <c r="AG1029" s="257">
        <f t="shared" si="222"/>
        <v>0</v>
      </c>
      <c r="AH1029" s="257" t="str">
        <f t="shared" si="223"/>
        <v/>
      </c>
      <c r="AI1029" s="257">
        <f t="shared" si="224"/>
        <v>0</v>
      </c>
    </row>
    <row r="1030" spans="1:35" x14ac:dyDescent="0.3">
      <c r="A1030" s="287">
        <v>1018</v>
      </c>
      <c r="B1030" s="156"/>
      <c r="C1030" s="150"/>
      <c r="D1030" s="152"/>
      <c r="E1030" s="150"/>
      <c r="F1030" s="150"/>
      <c r="G1030" s="152"/>
      <c r="H1030" s="154"/>
      <c r="I1030" s="155"/>
      <c r="J1030" s="159"/>
      <c r="K1030" s="159"/>
      <c r="L1030" s="337"/>
      <c r="M1030" s="343" t="str">
        <f>IF(L1030="","",LOOKUP(L1030,'Work Programme'!$A$8:$A$207,'Work Programme'!$B$8:$B$207))</f>
        <v/>
      </c>
      <c r="N1030" s="150"/>
      <c r="O1030" s="151"/>
      <c r="P1030" s="254" t="str">
        <f>IF(H1030="","",VLOOKUP(H1030,'Overview - Financial Statement'!$A$46:$B$60,2,FALSE))</f>
        <v/>
      </c>
      <c r="Q1030" s="255" t="str">
        <f t="shared" si="211"/>
        <v/>
      </c>
      <c r="R1030" s="153"/>
      <c r="S1030" s="153"/>
      <c r="T1030" s="238">
        <f t="shared" si="212"/>
        <v>0</v>
      </c>
      <c r="U1030" s="193" t="s">
        <v>44</v>
      </c>
      <c r="V1030" s="427"/>
      <c r="W1030" s="193" t="str">
        <f t="shared" si="213"/>
        <v/>
      </c>
      <c r="X1030" s="264" t="str">
        <f t="shared" si="214"/>
        <v>OK</v>
      </c>
      <c r="Y1030" s="193" t="str">
        <f t="shared" si="215"/>
        <v/>
      </c>
      <c r="Z1030" s="193" t="str">
        <f t="shared" si="216"/>
        <v/>
      </c>
      <c r="AA1030" s="397" t="str">
        <f t="shared" si="217"/>
        <v/>
      </c>
      <c r="AB1030" s="257" t="str">
        <f t="shared" si="218"/>
        <v/>
      </c>
      <c r="AC1030" s="257" t="str">
        <f t="shared" si="219"/>
        <v/>
      </c>
      <c r="AD1030" s="193" t="str">
        <f t="shared" si="220"/>
        <v>CHECK DATES</v>
      </c>
      <c r="AE1030" s="257" t="str">
        <f t="shared" si="221"/>
        <v/>
      </c>
      <c r="AF1030" s="286">
        <v>0</v>
      </c>
      <c r="AG1030" s="257">
        <f t="shared" si="222"/>
        <v>0</v>
      </c>
      <c r="AH1030" s="257" t="str">
        <f t="shared" si="223"/>
        <v/>
      </c>
      <c r="AI1030" s="257">
        <f t="shared" si="224"/>
        <v>0</v>
      </c>
    </row>
    <row r="1031" spans="1:35" x14ac:dyDescent="0.3">
      <c r="A1031" s="287">
        <v>1019</v>
      </c>
      <c r="B1031" s="156"/>
      <c r="C1031" s="150"/>
      <c r="D1031" s="152"/>
      <c r="E1031" s="150"/>
      <c r="F1031" s="150"/>
      <c r="G1031" s="152"/>
      <c r="H1031" s="154"/>
      <c r="I1031" s="155"/>
      <c r="J1031" s="159"/>
      <c r="K1031" s="159"/>
      <c r="L1031" s="337"/>
      <c r="M1031" s="343" t="str">
        <f>IF(L1031="","",LOOKUP(L1031,'Work Programme'!$A$8:$A$207,'Work Programme'!$B$8:$B$207))</f>
        <v/>
      </c>
      <c r="N1031" s="150"/>
      <c r="O1031" s="151"/>
      <c r="P1031" s="254" t="str">
        <f>IF(H1031="","",VLOOKUP(H1031,'Overview - Financial Statement'!$A$46:$B$60,2,FALSE))</f>
        <v/>
      </c>
      <c r="Q1031" s="255" t="str">
        <f t="shared" si="211"/>
        <v/>
      </c>
      <c r="R1031" s="153"/>
      <c r="S1031" s="153"/>
      <c r="T1031" s="238">
        <f t="shared" si="212"/>
        <v>0</v>
      </c>
      <c r="U1031" s="193" t="s">
        <v>44</v>
      </c>
      <c r="V1031" s="427"/>
      <c r="W1031" s="193" t="str">
        <f t="shared" si="213"/>
        <v/>
      </c>
      <c r="X1031" s="264" t="str">
        <f t="shared" si="214"/>
        <v>OK</v>
      </c>
      <c r="Y1031" s="193" t="str">
        <f t="shared" si="215"/>
        <v/>
      </c>
      <c r="Z1031" s="193" t="str">
        <f t="shared" si="216"/>
        <v/>
      </c>
      <c r="AA1031" s="397" t="str">
        <f t="shared" si="217"/>
        <v/>
      </c>
      <c r="AB1031" s="257" t="str">
        <f t="shared" si="218"/>
        <v/>
      </c>
      <c r="AC1031" s="257" t="str">
        <f t="shared" si="219"/>
        <v/>
      </c>
      <c r="AD1031" s="193" t="str">
        <f t="shared" si="220"/>
        <v>CHECK DATES</v>
      </c>
      <c r="AE1031" s="257" t="str">
        <f t="shared" si="221"/>
        <v/>
      </c>
      <c r="AF1031" s="286">
        <v>0</v>
      </c>
      <c r="AG1031" s="257">
        <f t="shared" si="222"/>
        <v>0</v>
      </c>
      <c r="AH1031" s="257" t="str">
        <f t="shared" si="223"/>
        <v/>
      </c>
      <c r="AI1031" s="257">
        <f t="shared" si="224"/>
        <v>0</v>
      </c>
    </row>
    <row r="1032" spans="1:35" x14ac:dyDescent="0.3">
      <c r="A1032" s="287">
        <v>1020</v>
      </c>
      <c r="B1032" s="156"/>
      <c r="C1032" s="150"/>
      <c r="D1032" s="152"/>
      <c r="E1032" s="150"/>
      <c r="F1032" s="150"/>
      <c r="G1032" s="152"/>
      <c r="H1032" s="154"/>
      <c r="I1032" s="155"/>
      <c r="J1032" s="159"/>
      <c r="K1032" s="159"/>
      <c r="L1032" s="337"/>
      <c r="M1032" s="343" t="str">
        <f>IF(L1032="","",LOOKUP(L1032,'Work Programme'!$A$8:$A$207,'Work Programme'!$B$8:$B$207))</f>
        <v/>
      </c>
      <c r="N1032" s="150"/>
      <c r="O1032" s="151"/>
      <c r="P1032" s="254" t="str">
        <f>IF(H1032="","",VLOOKUP(H1032,'Overview - Financial Statement'!$A$46:$B$60,2,FALSE))</f>
        <v/>
      </c>
      <c r="Q1032" s="255" t="str">
        <f t="shared" si="211"/>
        <v/>
      </c>
      <c r="R1032" s="153"/>
      <c r="S1032" s="153"/>
      <c r="T1032" s="238">
        <f t="shared" si="212"/>
        <v>0</v>
      </c>
      <c r="U1032" s="193" t="s">
        <v>44</v>
      </c>
      <c r="V1032" s="427"/>
      <c r="W1032" s="193" t="str">
        <f t="shared" si="213"/>
        <v/>
      </c>
      <c r="X1032" s="264" t="str">
        <f t="shared" si="214"/>
        <v>OK</v>
      </c>
      <c r="Y1032" s="193" t="str">
        <f t="shared" si="215"/>
        <v/>
      </c>
      <c r="Z1032" s="193" t="str">
        <f t="shared" si="216"/>
        <v/>
      </c>
      <c r="AA1032" s="397" t="str">
        <f t="shared" si="217"/>
        <v/>
      </c>
      <c r="AB1032" s="257" t="str">
        <f t="shared" si="218"/>
        <v/>
      </c>
      <c r="AC1032" s="257" t="str">
        <f t="shared" si="219"/>
        <v/>
      </c>
      <c r="AD1032" s="193" t="str">
        <f t="shared" si="220"/>
        <v>CHECK DATES</v>
      </c>
      <c r="AE1032" s="257" t="str">
        <f t="shared" si="221"/>
        <v/>
      </c>
      <c r="AF1032" s="286">
        <v>0</v>
      </c>
      <c r="AG1032" s="257">
        <f t="shared" si="222"/>
        <v>0</v>
      </c>
      <c r="AH1032" s="257" t="str">
        <f t="shared" si="223"/>
        <v/>
      </c>
      <c r="AI1032" s="257">
        <f t="shared" si="224"/>
        <v>0</v>
      </c>
    </row>
    <row r="1033" spans="1:35" x14ac:dyDescent="0.3">
      <c r="A1033" s="287">
        <v>1021</v>
      </c>
      <c r="B1033" s="156"/>
      <c r="C1033" s="150"/>
      <c r="D1033" s="152"/>
      <c r="E1033" s="150"/>
      <c r="F1033" s="150"/>
      <c r="G1033" s="152"/>
      <c r="H1033" s="154"/>
      <c r="I1033" s="155"/>
      <c r="J1033" s="159"/>
      <c r="K1033" s="159"/>
      <c r="L1033" s="337"/>
      <c r="M1033" s="343" t="str">
        <f>IF(L1033="","",LOOKUP(L1033,'Work Programme'!$A$8:$A$207,'Work Programme'!$B$8:$B$207))</f>
        <v/>
      </c>
      <c r="N1033" s="150"/>
      <c r="O1033" s="151"/>
      <c r="P1033" s="254" t="str">
        <f>IF(H1033="","",VLOOKUP(H1033,'Overview - Financial Statement'!$A$46:$B$60,2,FALSE))</f>
        <v/>
      </c>
      <c r="Q1033" s="255" t="str">
        <f t="shared" si="211"/>
        <v/>
      </c>
      <c r="R1033" s="153"/>
      <c r="S1033" s="153"/>
      <c r="T1033" s="238">
        <f t="shared" si="212"/>
        <v>0</v>
      </c>
      <c r="U1033" s="193" t="s">
        <v>44</v>
      </c>
      <c r="V1033" s="427"/>
      <c r="W1033" s="193" t="str">
        <f t="shared" si="213"/>
        <v/>
      </c>
      <c r="X1033" s="264" t="str">
        <f t="shared" si="214"/>
        <v>OK</v>
      </c>
      <c r="Y1033" s="193" t="str">
        <f t="shared" si="215"/>
        <v/>
      </c>
      <c r="Z1033" s="193" t="str">
        <f t="shared" si="216"/>
        <v/>
      </c>
      <c r="AA1033" s="397" t="str">
        <f t="shared" si="217"/>
        <v/>
      </c>
      <c r="AB1033" s="257" t="str">
        <f t="shared" si="218"/>
        <v/>
      </c>
      <c r="AC1033" s="257" t="str">
        <f t="shared" si="219"/>
        <v/>
      </c>
      <c r="AD1033" s="193" t="str">
        <f t="shared" si="220"/>
        <v>CHECK DATES</v>
      </c>
      <c r="AE1033" s="257" t="str">
        <f t="shared" si="221"/>
        <v/>
      </c>
      <c r="AF1033" s="286">
        <v>0</v>
      </c>
      <c r="AG1033" s="257">
        <f t="shared" si="222"/>
        <v>0</v>
      </c>
      <c r="AH1033" s="257" t="str">
        <f t="shared" si="223"/>
        <v/>
      </c>
      <c r="AI1033" s="257">
        <f t="shared" si="224"/>
        <v>0</v>
      </c>
    </row>
    <row r="1034" spans="1:35" x14ac:dyDescent="0.3">
      <c r="A1034" s="287">
        <v>1022</v>
      </c>
      <c r="B1034" s="156"/>
      <c r="C1034" s="150"/>
      <c r="D1034" s="152"/>
      <c r="E1034" s="150"/>
      <c r="F1034" s="150"/>
      <c r="G1034" s="152"/>
      <c r="H1034" s="154"/>
      <c r="I1034" s="155"/>
      <c r="J1034" s="159"/>
      <c r="K1034" s="159"/>
      <c r="L1034" s="337"/>
      <c r="M1034" s="343" t="str">
        <f>IF(L1034="","",LOOKUP(L1034,'Work Programme'!$A$8:$A$207,'Work Programme'!$B$8:$B$207))</f>
        <v/>
      </c>
      <c r="N1034" s="150"/>
      <c r="O1034" s="151"/>
      <c r="P1034" s="254" t="str">
        <f>IF(H1034="","",VLOOKUP(H1034,'Overview - Financial Statement'!$A$46:$B$60,2,FALSE))</f>
        <v/>
      </c>
      <c r="Q1034" s="255" t="str">
        <f t="shared" si="211"/>
        <v/>
      </c>
      <c r="R1034" s="153"/>
      <c r="S1034" s="153"/>
      <c r="T1034" s="238">
        <f t="shared" si="212"/>
        <v>0</v>
      </c>
      <c r="U1034" s="193" t="s">
        <v>44</v>
      </c>
      <c r="V1034" s="427"/>
      <c r="W1034" s="193" t="str">
        <f t="shared" si="213"/>
        <v/>
      </c>
      <c r="X1034" s="264" t="str">
        <f t="shared" si="214"/>
        <v>OK</v>
      </c>
      <c r="Y1034" s="193" t="str">
        <f t="shared" si="215"/>
        <v/>
      </c>
      <c r="Z1034" s="193" t="str">
        <f t="shared" si="216"/>
        <v/>
      </c>
      <c r="AA1034" s="397" t="str">
        <f t="shared" si="217"/>
        <v/>
      </c>
      <c r="AB1034" s="257" t="str">
        <f t="shared" si="218"/>
        <v/>
      </c>
      <c r="AC1034" s="257" t="str">
        <f t="shared" si="219"/>
        <v/>
      </c>
      <c r="AD1034" s="193" t="str">
        <f t="shared" si="220"/>
        <v>CHECK DATES</v>
      </c>
      <c r="AE1034" s="257" t="str">
        <f t="shared" si="221"/>
        <v/>
      </c>
      <c r="AF1034" s="286">
        <v>0</v>
      </c>
      <c r="AG1034" s="257">
        <f t="shared" si="222"/>
        <v>0</v>
      </c>
      <c r="AH1034" s="257" t="str">
        <f t="shared" si="223"/>
        <v/>
      </c>
      <c r="AI1034" s="257">
        <f t="shared" si="224"/>
        <v>0</v>
      </c>
    </row>
    <row r="1035" spans="1:35" x14ac:dyDescent="0.3">
      <c r="A1035" s="287">
        <v>1023</v>
      </c>
      <c r="B1035" s="156"/>
      <c r="C1035" s="150"/>
      <c r="D1035" s="152"/>
      <c r="E1035" s="150"/>
      <c r="F1035" s="150"/>
      <c r="G1035" s="152"/>
      <c r="H1035" s="154"/>
      <c r="I1035" s="155"/>
      <c r="J1035" s="159"/>
      <c r="K1035" s="159"/>
      <c r="L1035" s="337"/>
      <c r="M1035" s="343" t="str">
        <f>IF(L1035="","",LOOKUP(L1035,'Work Programme'!$A$8:$A$207,'Work Programme'!$B$8:$B$207))</f>
        <v/>
      </c>
      <c r="N1035" s="150"/>
      <c r="O1035" s="151"/>
      <c r="P1035" s="254" t="str">
        <f>IF(H1035="","",VLOOKUP(H1035,'Overview - Financial Statement'!$A$46:$B$60,2,FALSE))</f>
        <v/>
      </c>
      <c r="Q1035" s="255" t="str">
        <f t="shared" si="211"/>
        <v/>
      </c>
      <c r="R1035" s="153"/>
      <c r="S1035" s="153"/>
      <c r="T1035" s="238">
        <f t="shared" si="212"/>
        <v>0</v>
      </c>
      <c r="U1035" s="193" t="s">
        <v>44</v>
      </c>
      <c r="V1035" s="427"/>
      <c r="W1035" s="193" t="str">
        <f t="shared" si="213"/>
        <v/>
      </c>
      <c r="X1035" s="264" t="str">
        <f t="shared" si="214"/>
        <v>OK</v>
      </c>
      <c r="Y1035" s="193" t="str">
        <f t="shared" si="215"/>
        <v/>
      </c>
      <c r="Z1035" s="193" t="str">
        <f t="shared" si="216"/>
        <v/>
      </c>
      <c r="AA1035" s="397" t="str">
        <f t="shared" si="217"/>
        <v/>
      </c>
      <c r="AB1035" s="257" t="str">
        <f t="shared" si="218"/>
        <v/>
      </c>
      <c r="AC1035" s="257" t="str">
        <f t="shared" si="219"/>
        <v/>
      </c>
      <c r="AD1035" s="193" t="str">
        <f t="shared" si="220"/>
        <v>CHECK DATES</v>
      </c>
      <c r="AE1035" s="257" t="str">
        <f t="shared" si="221"/>
        <v/>
      </c>
      <c r="AF1035" s="286">
        <v>0</v>
      </c>
      <c r="AG1035" s="257">
        <f t="shared" si="222"/>
        <v>0</v>
      </c>
      <c r="AH1035" s="257" t="str">
        <f t="shared" si="223"/>
        <v/>
      </c>
      <c r="AI1035" s="257">
        <f t="shared" si="224"/>
        <v>0</v>
      </c>
    </row>
    <row r="1036" spans="1:35" x14ac:dyDescent="0.3">
      <c r="A1036" s="287">
        <v>1024</v>
      </c>
      <c r="B1036" s="156"/>
      <c r="C1036" s="150"/>
      <c r="D1036" s="152"/>
      <c r="E1036" s="150"/>
      <c r="F1036" s="150"/>
      <c r="G1036" s="152"/>
      <c r="H1036" s="154"/>
      <c r="I1036" s="155"/>
      <c r="J1036" s="159"/>
      <c r="K1036" s="159"/>
      <c r="L1036" s="337"/>
      <c r="M1036" s="343" t="str">
        <f>IF(L1036="","",LOOKUP(L1036,'Work Programme'!$A$8:$A$207,'Work Programme'!$B$8:$B$207))</f>
        <v/>
      </c>
      <c r="N1036" s="150"/>
      <c r="O1036" s="151"/>
      <c r="P1036" s="254" t="str">
        <f>IF(H1036="","",VLOOKUP(H1036,'Overview - Financial Statement'!$A$46:$B$60,2,FALSE))</f>
        <v/>
      </c>
      <c r="Q1036" s="255" t="str">
        <f t="shared" si="211"/>
        <v/>
      </c>
      <c r="R1036" s="153"/>
      <c r="S1036" s="153"/>
      <c r="T1036" s="238">
        <f t="shared" si="212"/>
        <v>0</v>
      </c>
      <c r="U1036" s="193" t="s">
        <v>44</v>
      </c>
      <c r="V1036" s="427"/>
      <c r="W1036" s="193" t="str">
        <f t="shared" si="213"/>
        <v/>
      </c>
      <c r="X1036" s="264" t="str">
        <f t="shared" si="214"/>
        <v>OK</v>
      </c>
      <c r="Y1036" s="193" t="str">
        <f t="shared" si="215"/>
        <v/>
      </c>
      <c r="Z1036" s="193" t="str">
        <f t="shared" si="216"/>
        <v/>
      </c>
      <c r="AA1036" s="397" t="str">
        <f t="shared" si="217"/>
        <v/>
      </c>
      <c r="AB1036" s="257" t="str">
        <f t="shared" si="218"/>
        <v/>
      </c>
      <c r="AC1036" s="257" t="str">
        <f t="shared" si="219"/>
        <v/>
      </c>
      <c r="AD1036" s="193" t="str">
        <f t="shared" si="220"/>
        <v>CHECK DATES</v>
      </c>
      <c r="AE1036" s="257" t="str">
        <f t="shared" si="221"/>
        <v/>
      </c>
      <c r="AF1036" s="286">
        <v>0</v>
      </c>
      <c r="AG1036" s="257">
        <f t="shared" si="222"/>
        <v>0</v>
      </c>
      <c r="AH1036" s="257" t="str">
        <f t="shared" si="223"/>
        <v/>
      </c>
      <c r="AI1036" s="257">
        <f t="shared" si="224"/>
        <v>0</v>
      </c>
    </row>
    <row r="1037" spans="1:35" x14ac:dyDescent="0.3">
      <c r="A1037" s="287">
        <v>1025</v>
      </c>
      <c r="B1037" s="156"/>
      <c r="C1037" s="150"/>
      <c r="D1037" s="152"/>
      <c r="E1037" s="150"/>
      <c r="F1037" s="150"/>
      <c r="G1037" s="152"/>
      <c r="H1037" s="154"/>
      <c r="I1037" s="155"/>
      <c r="J1037" s="159"/>
      <c r="K1037" s="159"/>
      <c r="L1037" s="337"/>
      <c r="M1037" s="343" t="str">
        <f>IF(L1037="","",LOOKUP(L1037,'Work Programme'!$A$8:$A$207,'Work Programme'!$B$8:$B$207))</f>
        <v/>
      </c>
      <c r="N1037" s="150"/>
      <c r="O1037" s="151"/>
      <c r="P1037" s="254" t="str">
        <f>IF(H1037="","",VLOOKUP(H1037,'Overview - Financial Statement'!$A$46:$B$60,2,FALSE))</f>
        <v/>
      </c>
      <c r="Q1037" s="255" t="str">
        <f t="shared" ref="Q1037:Q1100" si="225">IF(P1037="","",I1037/P1037)</f>
        <v/>
      </c>
      <c r="R1037" s="153"/>
      <c r="S1037" s="153"/>
      <c r="T1037" s="238">
        <f t="shared" si="212"/>
        <v>0</v>
      </c>
      <c r="U1037" s="193" t="s">
        <v>44</v>
      </c>
      <c r="V1037" s="427"/>
      <c r="W1037" s="193" t="str">
        <f t="shared" si="213"/>
        <v/>
      </c>
      <c r="X1037" s="264" t="str">
        <f t="shared" si="214"/>
        <v>OK</v>
      </c>
      <c r="Y1037" s="193" t="str">
        <f t="shared" si="215"/>
        <v/>
      </c>
      <c r="Z1037" s="193" t="str">
        <f t="shared" si="216"/>
        <v/>
      </c>
      <c r="AA1037" s="397" t="str">
        <f t="shared" si="217"/>
        <v/>
      </c>
      <c r="AB1037" s="257" t="str">
        <f t="shared" si="218"/>
        <v/>
      </c>
      <c r="AC1037" s="257" t="str">
        <f t="shared" si="219"/>
        <v/>
      </c>
      <c r="AD1037" s="193" t="str">
        <f t="shared" si="220"/>
        <v>CHECK DATES</v>
      </c>
      <c r="AE1037" s="257" t="str">
        <f t="shared" si="221"/>
        <v/>
      </c>
      <c r="AF1037" s="286">
        <v>0</v>
      </c>
      <c r="AG1037" s="257">
        <f t="shared" si="222"/>
        <v>0</v>
      </c>
      <c r="AH1037" s="257" t="str">
        <f t="shared" si="223"/>
        <v/>
      </c>
      <c r="AI1037" s="257">
        <f t="shared" si="224"/>
        <v>0</v>
      </c>
    </row>
    <row r="1038" spans="1:35" x14ac:dyDescent="0.3">
      <c r="A1038" s="287">
        <v>1026</v>
      </c>
      <c r="B1038" s="156"/>
      <c r="C1038" s="150"/>
      <c r="D1038" s="152"/>
      <c r="E1038" s="150"/>
      <c r="F1038" s="150"/>
      <c r="G1038" s="152"/>
      <c r="H1038" s="154"/>
      <c r="I1038" s="155"/>
      <c r="J1038" s="159"/>
      <c r="K1038" s="159"/>
      <c r="L1038" s="337"/>
      <c r="M1038" s="343" t="str">
        <f>IF(L1038="","",LOOKUP(L1038,'Work Programme'!$A$8:$A$207,'Work Programme'!$B$8:$B$207))</f>
        <v/>
      </c>
      <c r="N1038" s="150"/>
      <c r="O1038" s="151"/>
      <c r="P1038" s="254" t="str">
        <f>IF(H1038="","",VLOOKUP(H1038,'Overview - Financial Statement'!$A$46:$B$60,2,FALSE))</f>
        <v/>
      </c>
      <c r="Q1038" s="255" t="str">
        <f t="shared" si="225"/>
        <v/>
      </c>
      <c r="R1038" s="153"/>
      <c r="S1038" s="153"/>
      <c r="T1038" s="238">
        <f t="shared" si="212"/>
        <v>0</v>
      </c>
      <c r="U1038" s="193" t="s">
        <v>44</v>
      </c>
      <c r="V1038" s="427"/>
      <c r="W1038" s="193" t="str">
        <f t="shared" si="213"/>
        <v/>
      </c>
      <c r="X1038" s="264" t="str">
        <f t="shared" si="214"/>
        <v>OK</v>
      </c>
      <c r="Y1038" s="193" t="str">
        <f t="shared" si="215"/>
        <v/>
      </c>
      <c r="Z1038" s="193" t="str">
        <f t="shared" si="216"/>
        <v/>
      </c>
      <c r="AA1038" s="397" t="str">
        <f t="shared" si="217"/>
        <v/>
      </c>
      <c r="AB1038" s="257" t="str">
        <f t="shared" si="218"/>
        <v/>
      </c>
      <c r="AC1038" s="257" t="str">
        <f t="shared" si="219"/>
        <v/>
      </c>
      <c r="AD1038" s="193" t="str">
        <f t="shared" si="220"/>
        <v>CHECK DATES</v>
      </c>
      <c r="AE1038" s="257" t="str">
        <f t="shared" si="221"/>
        <v/>
      </c>
      <c r="AF1038" s="286">
        <v>0</v>
      </c>
      <c r="AG1038" s="257">
        <f t="shared" si="222"/>
        <v>0</v>
      </c>
      <c r="AH1038" s="257" t="str">
        <f t="shared" si="223"/>
        <v/>
      </c>
      <c r="AI1038" s="257">
        <f t="shared" si="224"/>
        <v>0</v>
      </c>
    </row>
    <row r="1039" spans="1:35" x14ac:dyDescent="0.3">
      <c r="A1039" s="287">
        <v>1027</v>
      </c>
      <c r="B1039" s="156"/>
      <c r="C1039" s="150"/>
      <c r="D1039" s="152"/>
      <c r="E1039" s="150"/>
      <c r="F1039" s="150"/>
      <c r="G1039" s="152"/>
      <c r="H1039" s="154"/>
      <c r="I1039" s="155"/>
      <c r="J1039" s="159"/>
      <c r="K1039" s="159"/>
      <c r="L1039" s="337"/>
      <c r="M1039" s="343" t="str">
        <f>IF(L1039="","",LOOKUP(L1039,'Work Programme'!$A$8:$A$207,'Work Programme'!$B$8:$B$207))</f>
        <v/>
      </c>
      <c r="N1039" s="150"/>
      <c r="O1039" s="151"/>
      <c r="P1039" s="254" t="str">
        <f>IF(H1039="","",VLOOKUP(H1039,'Overview - Financial Statement'!$A$46:$B$60,2,FALSE))</f>
        <v/>
      </c>
      <c r="Q1039" s="255" t="str">
        <f t="shared" si="225"/>
        <v/>
      </c>
      <c r="R1039" s="153"/>
      <c r="S1039" s="153"/>
      <c r="T1039" s="238">
        <f t="shared" ref="T1039:T1102" si="226">IF(R1039="YES",Q1039,0)</f>
        <v>0</v>
      </c>
      <c r="U1039" s="193" t="s">
        <v>44</v>
      </c>
      <c r="V1039" s="427"/>
      <c r="W1039" s="193" t="str">
        <f t="shared" si="213"/>
        <v/>
      </c>
      <c r="X1039" s="264" t="str">
        <f t="shared" si="214"/>
        <v>OK</v>
      </c>
      <c r="Y1039" s="193" t="str">
        <f t="shared" si="215"/>
        <v/>
      </c>
      <c r="Z1039" s="193" t="str">
        <f t="shared" si="216"/>
        <v/>
      </c>
      <c r="AA1039" s="397" t="str">
        <f t="shared" si="217"/>
        <v/>
      </c>
      <c r="AB1039" s="257" t="str">
        <f t="shared" si="218"/>
        <v/>
      </c>
      <c r="AC1039" s="257" t="str">
        <f t="shared" si="219"/>
        <v/>
      </c>
      <c r="AD1039" s="193" t="str">
        <f t="shared" si="220"/>
        <v>CHECK DATES</v>
      </c>
      <c r="AE1039" s="257" t="str">
        <f t="shared" si="221"/>
        <v/>
      </c>
      <c r="AF1039" s="286">
        <v>0</v>
      </c>
      <c r="AG1039" s="257">
        <f t="shared" si="222"/>
        <v>0</v>
      </c>
      <c r="AH1039" s="257" t="str">
        <f t="shared" si="223"/>
        <v/>
      </c>
      <c r="AI1039" s="257">
        <f t="shared" si="224"/>
        <v>0</v>
      </c>
    </row>
    <row r="1040" spans="1:35" x14ac:dyDescent="0.3">
      <c r="A1040" s="287">
        <v>1028</v>
      </c>
      <c r="B1040" s="156"/>
      <c r="C1040" s="150"/>
      <c r="D1040" s="152"/>
      <c r="E1040" s="150"/>
      <c r="F1040" s="150"/>
      <c r="G1040" s="152"/>
      <c r="H1040" s="154"/>
      <c r="I1040" s="155"/>
      <c r="J1040" s="159"/>
      <c r="K1040" s="159"/>
      <c r="L1040" s="337"/>
      <c r="M1040" s="343" t="str">
        <f>IF(L1040="","",LOOKUP(L1040,'Work Programme'!$A$8:$A$207,'Work Programme'!$B$8:$B$207))</f>
        <v/>
      </c>
      <c r="N1040" s="150"/>
      <c r="O1040" s="151"/>
      <c r="P1040" s="254" t="str">
        <f>IF(H1040="","",VLOOKUP(H1040,'Overview - Financial Statement'!$A$46:$B$60,2,FALSE))</f>
        <v/>
      </c>
      <c r="Q1040" s="255" t="str">
        <f t="shared" si="225"/>
        <v/>
      </c>
      <c r="R1040" s="153"/>
      <c r="S1040" s="153"/>
      <c r="T1040" s="238">
        <f t="shared" si="226"/>
        <v>0</v>
      </c>
      <c r="U1040" s="193" t="s">
        <v>44</v>
      </c>
      <c r="V1040" s="427"/>
      <c r="W1040" s="193" t="str">
        <f t="shared" ref="W1040:W1103" si="227">IF(Q1040="","",IF(D1040="","CHECK DATES","OK"))</f>
        <v/>
      </c>
      <c r="X1040" s="264" t="str">
        <f t="shared" ref="X1040:X1103" si="228">IF(D1040-(J1040)&lt;0,"a posteriori ?","OK")</f>
        <v>OK</v>
      </c>
      <c r="Y1040" s="193" t="str">
        <f t="shared" ref="Y1040:Y1103" si="229">IF(Q1040="","",(IF(OR(J1040&lt;=($F$4-1),J1040&gt;=($H$4+1),K1040&lt;=($F$4-1),K1040&gt;=($H$4+1)),"CHECK DATES","OK")))</f>
        <v/>
      </c>
      <c r="Z1040" s="193" t="str">
        <f t="shared" ref="Z1040:Z1103" si="230">IF(H1040="","",H1040)</f>
        <v/>
      </c>
      <c r="AA1040" s="397" t="str">
        <f t="shared" ref="AA1040:AA1103" si="231">IF(H1040="","",IF(HLOOKUP(H1040,$V$4:$AJ$5,2,FALSE)="",P1040,IF(P1040&lt;&gt;HLOOKUP(H1040,$V$4:$AJ$5,2,FALSE),HLOOKUP(H1040,$V$4:$AJ$5,2,FALSE),P1040)))</f>
        <v/>
      </c>
      <c r="AB1040" s="257" t="str">
        <f t="shared" ref="AB1040:AB1103" si="232">IF(P1040="","",IF(AA1040=1,Q1040,I1040/AA1040))</f>
        <v/>
      </c>
      <c r="AC1040" s="257" t="str">
        <f t="shared" ref="AC1040:AC1103" si="233">IF(AB1040="","",IF(AA1040=1,0,AB1040-Q1040))</f>
        <v/>
      </c>
      <c r="AD1040" s="193" t="str">
        <f t="shared" ref="AD1040:AD1103" si="234">IF(Q1040=0,"",(IF(G1040="","CHECK DATES","OK")))</f>
        <v>CHECK DATES</v>
      </c>
      <c r="AE1040" s="257" t="str">
        <f t="shared" ref="AE1040:AE1103" si="235">IF(OR(U1040="NO",Y1040="CHECK DATES",AD1040="CHECK DATES"),AB1040,"")</f>
        <v/>
      </c>
      <c r="AF1040" s="286">
        <v>0</v>
      </c>
      <c r="AG1040" s="257">
        <f t="shared" ref="AG1040:AG1103" si="236">IF(OR(U1040="NO",AE1040&gt;0,AF1040&gt;0)*(AND(OR(R1040="NO",R1040=""))),SUM(AE1040:AF1040),"")</f>
        <v>0</v>
      </c>
      <c r="AH1040" s="257" t="str">
        <f t="shared" ref="AH1040:AH1103" si="237">IF(OR(U1040="NO",AE1040&gt;0,AF1040&gt;0)*(AND(OR(R1040="YES"))),SUM(AE1040:AF1040),"")</f>
        <v/>
      </c>
      <c r="AI1040" s="257">
        <f t="shared" ref="AI1040:AI1103" si="238">IF(R1040="YES",AB1040,0)</f>
        <v>0</v>
      </c>
    </row>
    <row r="1041" spans="1:35" x14ac:dyDescent="0.3">
      <c r="A1041" s="287">
        <v>1029</v>
      </c>
      <c r="B1041" s="156"/>
      <c r="C1041" s="150"/>
      <c r="D1041" s="152"/>
      <c r="E1041" s="150"/>
      <c r="F1041" s="150"/>
      <c r="G1041" s="152"/>
      <c r="H1041" s="154"/>
      <c r="I1041" s="155"/>
      <c r="J1041" s="159"/>
      <c r="K1041" s="159"/>
      <c r="L1041" s="337"/>
      <c r="M1041" s="343" t="str">
        <f>IF(L1041="","",LOOKUP(L1041,'Work Programme'!$A$8:$A$207,'Work Programme'!$B$8:$B$207))</f>
        <v/>
      </c>
      <c r="N1041" s="150"/>
      <c r="O1041" s="151"/>
      <c r="P1041" s="254" t="str">
        <f>IF(H1041="","",VLOOKUP(H1041,'Overview - Financial Statement'!$A$46:$B$60,2,FALSE))</f>
        <v/>
      </c>
      <c r="Q1041" s="255" t="str">
        <f t="shared" si="225"/>
        <v/>
      </c>
      <c r="R1041" s="153"/>
      <c r="S1041" s="153"/>
      <c r="T1041" s="238">
        <f t="shared" si="226"/>
        <v>0</v>
      </c>
      <c r="U1041" s="193" t="s">
        <v>44</v>
      </c>
      <c r="V1041" s="427"/>
      <c r="W1041" s="193" t="str">
        <f t="shared" si="227"/>
        <v/>
      </c>
      <c r="X1041" s="264" t="str">
        <f t="shared" si="228"/>
        <v>OK</v>
      </c>
      <c r="Y1041" s="193" t="str">
        <f t="shared" si="229"/>
        <v/>
      </c>
      <c r="Z1041" s="193" t="str">
        <f t="shared" si="230"/>
        <v/>
      </c>
      <c r="AA1041" s="397" t="str">
        <f t="shared" si="231"/>
        <v/>
      </c>
      <c r="AB1041" s="257" t="str">
        <f t="shared" si="232"/>
        <v/>
      </c>
      <c r="AC1041" s="257" t="str">
        <f t="shared" si="233"/>
        <v/>
      </c>
      <c r="AD1041" s="193" t="str">
        <f t="shared" si="234"/>
        <v>CHECK DATES</v>
      </c>
      <c r="AE1041" s="257" t="str">
        <f t="shared" si="235"/>
        <v/>
      </c>
      <c r="AF1041" s="286">
        <v>0</v>
      </c>
      <c r="AG1041" s="257">
        <f t="shared" si="236"/>
        <v>0</v>
      </c>
      <c r="AH1041" s="257" t="str">
        <f t="shared" si="237"/>
        <v/>
      </c>
      <c r="AI1041" s="257">
        <f t="shared" si="238"/>
        <v>0</v>
      </c>
    </row>
    <row r="1042" spans="1:35" x14ac:dyDescent="0.3">
      <c r="A1042" s="287">
        <v>1030</v>
      </c>
      <c r="B1042" s="156"/>
      <c r="C1042" s="150"/>
      <c r="D1042" s="152"/>
      <c r="E1042" s="150"/>
      <c r="F1042" s="150"/>
      <c r="G1042" s="152"/>
      <c r="H1042" s="154"/>
      <c r="I1042" s="155"/>
      <c r="J1042" s="159"/>
      <c r="K1042" s="159"/>
      <c r="L1042" s="337"/>
      <c r="M1042" s="343" t="str">
        <f>IF(L1042="","",LOOKUP(L1042,'Work Programme'!$A$8:$A$207,'Work Programme'!$B$8:$B$207))</f>
        <v/>
      </c>
      <c r="N1042" s="150"/>
      <c r="O1042" s="151"/>
      <c r="P1042" s="254" t="str">
        <f>IF(H1042="","",VLOOKUP(H1042,'Overview - Financial Statement'!$A$46:$B$60,2,FALSE))</f>
        <v/>
      </c>
      <c r="Q1042" s="255" t="str">
        <f t="shared" si="225"/>
        <v/>
      </c>
      <c r="R1042" s="153"/>
      <c r="S1042" s="153"/>
      <c r="T1042" s="238">
        <f t="shared" si="226"/>
        <v>0</v>
      </c>
      <c r="U1042" s="193" t="s">
        <v>44</v>
      </c>
      <c r="V1042" s="427"/>
      <c r="W1042" s="193" t="str">
        <f t="shared" si="227"/>
        <v/>
      </c>
      <c r="X1042" s="264" t="str">
        <f t="shared" si="228"/>
        <v>OK</v>
      </c>
      <c r="Y1042" s="193" t="str">
        <f t="shared" si="229"/>
        <v/>
      </c>
      <c r="Z1042" s="193" t="str">
        <f t="shared" si="230"/>
        <v/>
      </c>
      <c r="AA1042" s="397" t="str">
        <f t="shared" si="231"/>
        <v/>
      </c>
      <c r="AB1042" s="257" t="str">
        <f t="shared" si="232"/>
        <v/>
      </c>
      <c r="AC1042" s="257" t="str">
        <f t="shared" si="233"/>
        <v/>
      </c>
      <c r="AD1042" s="193" t="str">
        <f t="shared" si="234"/>
        <v>CHECK DATES</v>
      </c>
      <c r="AE1042" s="257" t="str">
        <f t="shared" si="235"/>
        <v/>
      </c>
      <c r="AF1042" s="286">
        <v>0</v>
      </c>
      <c r="AG1042" s="257">
        <f t="shared" si="236"/>
        <v>0</v>
      </c>
      <c r="AH1042" s="257" t="str">
        <f t="shared" si="237"/>
        <v/>
      </c>
      <c r="AI1042" s="257">
        <f t="shared" si="238"/>
        <v>0</v>
      </c>
    </row>
    <row r="1043" spans="1:35" x14ac:dyDescent="0.3">
      <c r="A1043" s="287">
        <v>1031</v>
      </c>
      <c r="B1043" s="156"/>
      <c r="C1043" s="150"/>
      <c r="D1043" s="152"/>
      <c r="E1043" s="150"/>
      <c r="F1043" s="150"/>
      <c r="G1043" s="152"/>
      <c r="H1043" s="154"/>
      <c r="I1043" s="155"/>
      <c r="J1043" s="159"/>
      <c r="K1043" s="159"/>
      <c r="L1043" s="337"/>
      <c r="M1043" s="343" t="str">
        <f>IF(L1043="","",LOOKUP(L1043,'Work Programme'!$A$8:$A$207,'Work Programme'!$B$8:$B$207))</f>
        <v/>
      </c>
      <c r="N1043" s="150"/>
      <c r="O1043" s="151"/>
      <c r="P1043" s="254" t="str">
        <f>IF(H1043="","",VLOOKUP(H1043,'Overview - Financial Statement'!$A$46:$B$60,2,FALSE))</f>
        <v/>
      </c>
      <c r="Q1043" s="255" t="str">
        <f t="shared" si="225"/>
        <v/>
      </c>
      <c r="R1043" s="153"/>
      <c r="S1043" s="153"/>
      <c r="T1043" s="238">
        <f t="shared" si="226"/>
        <v>0</v>
      </c>
      <c r="U1043" s="193" t="s">
        <v>44</v>
      </c>
      <c r="V1043" s="427"/>
      <c r="W1043" s="193" t="str">
        <f t="shared" si="227"/>
        <v/>
      </c>
      <c r="X1043" s="264" t="str">
        <f t="shared" si="228"/>
        <v>OK</v>
      </c>
      <c r="Y1043" s="193" t="str">
        <f t="shared" si="229"/>
        <v/>
      </c>
      <c r="Z1043" s="193" t="str">
        <f t="shared" si="230"/>
        <v/>
      </c>
      <c r="AA1043" s="397" t="str">
        <f t="shared" si="231"/>
        <v/>
      </c>
      <c r="AB1043" s="257" t="str">
        <f t="shared" si="232"/>
        <v/>
      </c>
      <c r="AC1043" s="257" t="str">
        <f t="shared" si="233"/>
        <v/>
      </c>
      <c r="AD1043" s="193" t="str">
        <f t="shared" si="234"/>
        <v>CHECK DATES</v>
      </c>
      <c r="AE1043" s="257" t="str">
        <f t="shared" si="235"/>
        <v/>
      </c>
      <c r="AF1043" s="286">
        <v>0</v>
      </c>
      <c r="AG1043" s="257">
        <f t="shared" si="236"/>
        <v>0</v>
      </c>
      <c r="AH1043" s="257" t="str">
        <f t="shared" si="237"/>
        <v/>
      </c>
      <c r="AI1043" s="257">
        <f t="shared" si="238"/>
        <v>0</v>
      </c>
    </row>
    <row r="1044" spans="1:35" x14ac:dyDescent="0.3">
      <c r="A1044" s="287">
        <v>1032</v>
      </c>
      <c r="B1044" s="156"/>
      <c r="C1044" s="150"/>
      <c r="D1044" s="152"/>
      <c r="E1044" s="150"/>
      <c r="F1044" s="150"/>
      <c r="G1044" s="152"/>
      <c r="H1044" s="154"/>
      <c r="I1044" s="155"/>
      <c r="J1044" s="159"/>
      <c r="K1044" s="159"/>
      <c r="L1044" s="337"/>
      <c r="M1044" s="343" t="str">
        <f>IF(L1044="","",LOOKUP(L1044,'Work Programme'!$A$8:$A$207,'Work Programme'!$B$8:$B$207))</f>
        <v/>
      </c>
      <c r="N1044" s="150"/>
      <c r="O1044" s="151"/>
      <c r="P1044" s="254" t="str">
        <f>IF(H1044="","",VLOOKUP(H1044,'Overview - Financial Statement'!$A$46:$B$60,2,FALSE))</f>
        <v/>
      </c>
      <c r="Q1044" s="255" t="str">
        <f t="shared" si="225"/>
        <v/>
      </c>
      <c r="R1044" s="153"/>
      <c r="S1044" s="153"/>
      <c r="T1044" s="238">
        <f t="shared" si="226"/>
        <v>0</v>
      </c>
      <c r="U1044" s="193" t="s">
        <v>44</v>
      </c>
      <c r="V1044" s="427"/>
      <c r="W1044" s="193" t="str">
        <f t="shared" si="227"/>
        <v/>
      </c>
      <c r="X1044" s="264" t="str">
        <f t="shared" si="228"/>
        <v>OK</v>
      </c>
      <c r="Y1044" s="193" t="str">
        <f t="shared" si="229"/>
        <v/>
      </c>
      <c r="Z1044" s="193" t="str">
        <f t="shared" si="230"/>
        <v/>
      </c>
      <c r="AA1044" s="397" t="str">
        <f t="shared" si="231"/>
        <v/>
      </c>
      <c r="AB1044" s="257" t="str">
        <f t="shared" si="232"/>
        <v/>
      </c>
      <c r="AC1044" s="257" t="str">
        <f t="shared" si="233"/>
        <v/>
      </c>
      <c r="AD1044" s="193" t="str">
        <f t="shared" si="234"/>
        <v>CHECK DATES</v>
      </c>
      <c r="AE1044" s="257" t="str">
        <f t="shared" si="235"/>
        <v/>
      </c>
      <c r="AF1044" s="286">
        <v>0</v>
      </c>
      <c r="AG1044" s="257">
        <f t="shared" si="236"/>
        <v>0</v>
      </c>
      <c r="AH1044" s="257" t="str">
        <f t="shared" si="237"/>
        <v/>
      </c>
      <c r="AI1044" s="257">
        <f t="shared" si="238"/>
        <v>0</v>
      </c>
    </row>
    <row r="1045" spans="1:35" x14ac:dyDescent="0.3">
      <c r="A1045" s="287">
        <v>1033</v>
      </c>
      <c r="B1045" s="156"/>
      <c r="C1045" s="150"/>
      <c r="D1045" s="152"/>
      <c r="E1045" s="150"/>
      <c r="F1045" s="150"/>
      <c r="G1045" s="152"/>
      <c r="H1045" s="154"/>
      <c r="I1045" s="155"/>
      <c r="J1045" s="159"/>
      <c r="K1045" s="159"/>
      <c r="L1045" s="337"/>
      <c r="M1045" s="343" t="str">
        <f>IF(L1045="","",LOOKUP(L1045,'Work Programme'!$A$8:$A$207,'Work Programme'!$B$8:$B$207))</f>
        <v/>
      </c>
      <c r="N1045" s="150"/>
      <c r="O1045" s="151"/>
      <c r="P1045" s="254" t="str">
        <f>IF(H1045="","",VLOOKUP(H1045,'Overview - Financial Statement'!$A$46:$B$60,2,FALSE))</f>
        <v/>
      </c>
      <c r="Q1045" s="255" t="str">
        <f t="shared" si="225"/>
        <v/>
      </c>
      <c r="R1045" s="153"/>
      <c r="S1045" s="153"/>
      <c r="T1045" s="238">
        <f t="shared" si="226"/>
        <v>0</v>
      </c>
      <c r="U1045" s="193" t="s">
        <v>44</v>
      </c>
      <c r="V1045" s="427"/>
      <c r="W1045" s="193" t="str">
        <f t="shared" si="227"/>
        <v/>
      </c>
      <c r="X1045" s="264" t="str">
        <f t="shared" si="228"/>
        <v>OK</v>
      </c>
      <c r="Y1045" s="193" t="str">
        <f t="shared" si="229"/>
        <v/>
      </c>
      <c r="Z1045" s="193" t="str">
        <f t="shared" si="230"/>
        <v/>
      </c>
      <c r="AA1045" s="397" t="str">
        <f t="shared" si="231"/>
        <v/>
      </c>
      <c r="AB1045" s="257" t="str">
        <f t="shared" si="232"/>
        <v/>
      </c>
      <c r="AC1045" s="257" t="str">
        <f t="shared" si="233"/>
        <v/>
      </c>
      <c r="AD1045" s="193" t="str">
        <f t="shared" si="234"/>
        <v>CHECK DATES</v>
      </c>
      <c r="AE1045" s="257" t="str">
        <f t="shared" si="235"/>
        <v/>
      </c>
      <c r="AF1045" s="286">
        <v>0</v>
      </c>
      <c r="AG1045" s="257">
        <f t="shared" si="236"/>
        <v>0</v>
      </c>
      <c r="AH1045" s="257" t="str">
        <f t="shared" si="237"/>
        <v/>
      </c>
      <c r="AI1045" s="257">
        <f t="shared" si="238"/>
        <v>0</v>
      </c>
    </row>
    <row r="1046" spans="1:35" x14ac:dyDescent="0.3">
      <c r="A1046" s="287">
        <v>1034</v>
      </c>
      <c r="B1046" s="156"/>
      <c r="C1046" s="150"/>
      <c r="D1046" s="152"/>
      <c r="E1046" s="150"/>
      <c r="F1046" s="150"/>
      <c r="G1046" s="152"/>
      <c r="H1046" s="154"/>
      <c r="I1046" s="155"/>
      <c r="J1046" s="159"/>
      <c r="K1046" s="159"/>
      <c r="L1046" s="337"/>
      <c r="M1046" s="343" t="str">
        <f>IF(L1046="","",LOOKUP(L1046,'Work Programme'!$A$8:$A$207,'Work Programme'!$B$8:$B$207))</f>
        <v/>
      </c>
      <c r="N1046" s="150"/>
      <c r="O1046" s="151"/>
      <c r="P1046" s="254" t="str">
        <f>IF(H1046="","",VLOOKUP(H1046,'Overview - Financial Statement'!$A$46:$B$60,2,FALSE))</f>
        <v/>
      </c>
      <c r="Q1046" s="255" t="str">
        <f t="shared" si="225"/>
        <v/>
      </c>
      <c r="R1046" s="153"/>
      <c r="S1046" s="153"/>
      <c r="T1046" s="238">
        <f t="shared" si="226"/>
        <v>0</v>
      </c>
      <c r="U1046" s="193" t="s">
        <v>44</v>
      </c>
      <c r="V1046" s="427"/>
      <c r="W1046" s="193" t="str">
        <f t="shared" si="227"/>
        <v/>
      </c>
      <c r="X1046" s="264" t="str">
        <f t="shared" si="228"/>
        <v>OK</v>
      </c>
      <c r="Y1046" s="193" t="str">
        <f t="shared" si="229"/>
        <v/>
      </c>
      <c r="Z1046" s="193" t="str">
        <f t="shared" si="230"/>
        <v/>
      </c>
      <c r="AA1046" s="397" t="str">
        <f t="shared" si="231"/>
        <v/>
      </c>
      <c r="AB1046" s="257" t="str">
        <f t="shared" si="232"/>
        <v/>
      </c>
      <c r="AC1046" s="257" t="str">
        <f t="shared" si="233"/>
        <v/>
      </c>
      <c r="AD1046" s="193" t="str">
        <f t="shared" si="234"/>
        <v>CHECK DATES</v>
      </c>
      <c r="AE1046" s="257" t="str">
        <f t="shared" si="235"/>
        <v/>
      </c>
      <c r="AF1046" s="286">
        <v>0</v>
      </c>
      <c r="AG1046" s="257">
        <f t="shared" si="236"/>
        <v>0</v>
      </c>
      <c r="AH1046" s="257" t="str">
        <f t="shared" si="237"/>
        <v/>
      </c>
      <c r="AI1046" s="257">
        <f t="shared" si="238"/>
        <v>0</v>
      </c>
    </row>
    <row r="1047" spans="1:35" x14ac:dyDescent="0.3">
      <c r="A1047" s="287">
        <v>1035</v>
      </c>
      <c r="B1047" s="156"/>
      <c r="C1047" s="150"/>
      <c r="D1047" s="152"/>
      <c r="E1047" s="150"/>
      <c r="F1047" s="150"/>
      <c r="G1047" s="152"/>
      <c r="H1047" s="154"/>
      <c r="I1047" s="155"/>
      <c r="J1047" s="159"/>
      <c r="K1047" s="159"/>
      <c r="L1047" s="337"/>
      <c r="M1047" s="343" t="str">
        <f>IF(L1047="","",LOOKUP(L1047,'Work Programme'!$A$8:$A$207,'Work Programme'!$B$8:$B$207))</f>
        <v/>
      </c>
      <c r="N1047" s="150"/>
      <c r="O1047" s="151"/>
      <c r="P1047" s="254" t="str">
        <f>IF(H1047="","",VLOOKUP(H1047,'Overview - Financial Statement'!$A$46:$B$60,2,FALSE))</f>
        <v/>
      </c>
      <c r="Q1047" s="255" t="str">
        <f t="shared" si="225"/>
        <v/>
      </c>
      <c r="R1047" s="153"/>
      <c r="S1047" s="153"/>
      <c r="T1047" s="238">
        <f t="shared" si="226"/>
        <v>0</v>
      </c>
      <c r="U1047" s="193" t="s">
        <v>44</v>
      </c>
      <c r="V1047" s="427"/>
      <c r="W1047" s="193" t="str">
        <f t="shared" si="227"/>
        <v/>
      </c>
      <c r="X1047" s="264" t="str">
        <f t="shared" si="228"/>
        <v>OK</v>
      </c>
      <c r="Y1047" s="193" t="str">
        <f t="shared" si="229"/>
        <v/>
      </c>
      <c r="Z1047" s="193" t="str">
        <f t="shared" si="230"/>
        <v/>
      </c>
      <c r="AA1047" s="397" t="str">
        <f t="shared" si="231"/>
        <v/>
      </c>
      <c r="AB1047" s="257" t="str">
        <f t="shared" si="232"/>
        <v/>
      </c>
      <c r="AC1047" s="257" t="str">
        <f t="shared" si="233"/>
        <v/>
      </c>
      <c r="AD1047" s="193" t="str">
        <f t="shared" si="234"/>
        <v>CHECK DATES</v>
      </c>
      <c r="AE1047" s="257" t="str">
        <f t="shared" si="235"/>
        <v/>
      </c>
      <c r="AF1047" s="286">
        <v>0</v>
      </c>
      <c r="AG1047" s="257">
        <f t="shared" si="236"/>
        <v>0</v>
      </c>
      <c r="AH1047" s="257" t="str">
        <f t="shared" si="237"/>
        <v/>
      </c>
      <c r="AI1047" s="257">
        <f t="shared" si="238"/>
        <v>0</v>
      </c>
    </row>
    <row r="1048" spans="1:35" x14ac:dyDescent="0.3">
      <c r="A1048" s="287">
        <v>1036</v>
      </c>
      <c r="B1048" s="156"/>
      <c r="C1048" s="150"/>
      <c r="D1048" s="152"/>
      <c r="E1048" s="150"/>
      <c r="F1048" s="150"/>
      <c r="G1048" s="152"/>
      <c r="H1048" s="154"/>
      <c r="I1048" s="155"/>
      <c r="J1048" s="159"/>
      <c r="K1048" s="159"/>
      <c r="L1048" s="337"/>
      <c r="M1048" s="343" t="str">
        <f>IF(L1048="","",LOOKUP(L1048,'Work Programme'!$A$8:$A$207,'Work Programme'!$B$8:$B$207))</f>
        <v/>
      </c>
      <c r="N1048" s="150"/>
      <c r="O1048" s="151"/>
      <c r="P1048" s="254" t="str">
        <f>IF(H1048="","",VLOOKUP(H1048,'Overview - Financial Statement'!$A$46:$B$60,2,FALSE))</f>
        <v/>
      </c>
      <c r="Q1048" s="255" t="str">
        <f t="shared" si="225"/>
        <v/>
      </c>
      <c r="R1048" s="153"/>
      <c r="S1048" s="153"/>
      <c r="T1048" s="238">
        <f t="shared" si="226"/>
        <v>0</v>
      </c>
      <c r="U1048" s="193" t="s">
        <v>44</v>
      </c>
      <c r="V1048" s="427"/>
      <c r="W1048" s="193" t="str">
        <f t="shared" si="227"/>
        <v/>
      </c>
      <c r="X1048" s="264" t="str">
        <f t="shared" si="228"/>
        <v>OK</v>
      </c>
      <c r="Y1048" s="193" t="str">
        <f t="shared" si="229"/>
        <v/>
      </c>
      <c r="Z1048" s="193" t="str">
        <f t="shared" si="230"/>
        <v/>
      </c>
      <c r="AA1048" s="397" t="str">
        <f t="shared" si="231"/>
        <v/>
      </c>
      <c r="AB1048" s="257" t="str">
        <f t="shared" si="232"/>
        <v/>
      </c>
      <c r="AC1048" s="257" t="str">
        <f t="shared" si="233"/>
        <v/>
      </c>
      <c r="AD1048" s="193" t="str">
        <f t="shared" si="234"/>
        <v>CHECK DATES</v>
      </c>
      <c r="AE1048" s="257" t="str">
        <f t="shared" si="235"/>
        <v/>
      </c>
      <c r="AF1048" s="286">
        <v>0</v>
      </c>
      <c r="AG1048" s="257">
        <f t="shared" si="236"/>
        <v>0</v>
      </c>
      <c r="AH1048" s="257" t="str">
        <f t="shared" si="237"/>
        <v/>
      </c>
      <c r="AI1048" s="257">
        <f t="shared" si="238"/>
        <v>0</v>
      </c>
    </row>
    <row r="1049" spans="1:35" x14ac:dyDescent="0.3">
      <c r="A1049" s="287">
        <v>1037</v>
      </c>
      <c r="B1049" s="156"/>
      <c r="C1049" s="150"/>
      <c r="D1049" s="152"/>
      <c r="E1049" s="150"/>
      <c r="F1049" s="150"/>
      <c r="G1049" s="152"/>
      <c r="H1049" s="154"/>
      <c r="I1049" s="155"/>
      <c r="J1049" s="159"/>
      <c r="K1049" s="159"/>
      <c r="L1049" s="337"/>
      <c r="M1049" s="343" t="str">
        <f>IF(L1049="","",LOOKUP(L1049,'Work Programme'!$A$8:$A$207,'Work Programme'!$B$8:$B$207))</f>
        <v/>
      </c>
      <c r="N1049" s="150"/>
      <c r="O1049" s="151"/>
      <c r="P1049" s="254" t="str">
        <f>IF(H1049="","",VLOOKUP(H1049,'Overview - Financial Statement'!$A$46:$B$60,2,FALSE))</f>
        <v/>
      </c>
      <c r="Q1049" s="255" t="str">
        <f t="shared" si="225"/>
        <v/>
      </c>
      <c r="R1049" s="153"/>
      <c r="S1049" s="153"/>
      <c r="T1049" s="238">
        <f t="shared" si="226"/>
        <v>0</v>
      </c>
      <c r="U1049" s="193" t="s">
        <v>44</v>
      </c>
      <c r="V1049" s="427"/>
      <c r="W1049" s="193" t="str">
        <f t="shared" si="227"/>
        <v/>
      </c>
      <c r="X1049" s="264" t="str">
        <f t="shared" si="228"/>
        <v>OK</v>
      </c>
      <c r="Y1049" s="193" t="str">
        <f t="shared" si="229"/>
        <v/>
      </c>
      <c r="Z1049" s="193" t="str">
        <f t="shared" si="230"/>
        <v/>
      </c>
      <c r="AA1049" s="397" t="str">
        <f t="shared" si="231"/>
        <v/>
      </c>
      <c r="AB1049" s="257" t="str">
        <f t="shared" si="232"/>
        <v/>
      </c>
      <c r="AC1049" s="257" t="str">
        <f t="shared" si="233"/>
        <v/>
      </c>
      <c r="AD1049" s="193" t="str">
        <f t="shared" si="234"/>
        <v>CHECK DATES</v>
      </c>
      <c r="AE1049" s="257" t="str">
        <f t="shared" si="235"/>
        <v/>
      </c>
      <c r="AF1049" s="286">
        <v>0</v>
      </c>
      <c r="AG1049" s="257">
        <f t="shared" si="236"/>
        <v>0</v>
      </c>
      <c r="AH1049" s="257" t="str">
        <f t="shared" si="237"/>
        <v/>
      </c>
      <c r="AI1049" s="257">
        <f t="shared" si="238"/>
        <v>0</v>
      </c>
    </row>
    <row r="1050" spans="1:35" x14ac:dyDescent="0.3">
      <c r="A1050" s="287">
        <v>1038</v>
      </c>
      <c r="B1050" s="156"/>
      <c r="C1050" s="150"/>
      <c r="D1050" s="152"/>
      <c r="E1050" s="150"/>
      <c r="F1050" s="150"/>
      <c r="G1050" s="152"/>
      <c r="H1050" s="154"/>
      <c r="I1050" s="155"/>
      <c r="J1050" s="159"/>
      <c r="K1050" s="159"/>
      <c r="L1050" s="337"/>
      <c r="M1050" s="343" t="str">
        <f>IF(L1050="","",LOOKUP(L1050,'Work Programme'!$A$8:$A$207,'Work Programme'!$B$8:$B$207))</f>
        <v/>
      </c>
      <c r="N1050" s="150"/>
      <c r="O1050" s="151"/>
      <c r="P1050" s="254" t="str">
        <f>IF(H1050="","",VLOOKUP(H1050,'Overview - Financial Statement'!$A$46:$B$60,2,FALSE))</f>
        <v/>
      </c>
      <c r="Q1050" s="255" t="str">
        <f t="shared" si="225"/>
        <v/>
      </c>
      <c r="R1050" s="153"/>
      <c r="S1050" s="153"/>
      <c r="T1050" s="238">
        <f t="shared" si="226"/>
        <v>0</v>
      </c>
      <c r="U1050" s="193" t="s">
        <v>44</v>
      </c>
      <c r="V1050" s="427"/>
      <c r="W1050" s="193" t="str">
        <f t="shared" si="227"/>
        <v/>
      </c>
      <c r="X1050" s="264" t="str">
        <f t="shared" si="228"/>
        <v>OK</v>
      </c>
      <c r="Y1050" s="193" t="str">
        <f t="shared" si="229"/>
        <v/>
      </c>
      <c r="Z1050" s="193" t="str">
        <f t="shared" si="230"/>
        <v/>
      </c>
      <c r="AA1050" s="397" t="str">
        <f t="shared" si="231"/>
        <v/>
      </c>
      <c r="AB1050" s="257" t="str">
        <f t="shared" si="232"/>
        <v/>
      </c>
      <c r="AC1050" s="257" t="str">
        <f t="shared" si="233"/>
        <v/>
      </c>
      <c r="AD1050" s="193" t="str">
        <f t="shared" si="234"/>
        <v>CHECK DATES</v>
      </c>
      <c r="AE1050" s="257" t="str">
        <f t="shared" si="235"/>
        <v/>
      </c>
      <c r="AF1050" s="286">
        <v>0</v>
      </c>
      <c r="AG1050" s="257">
        <f t="shared" si="236"/>
        <v>0</v>
      </c>
      <c r="AH1050" s="257" t="str">
        <f t="shared" si="237"/>
        <v/>
      </c>
      <c r="AI1050" s="257">
        <f t="shared" si="238"/>
        <v>0</v>
      </c>
    </row>
    <row r="1051" spans="1:35" x14ac:dyDescent="0.3">
      <c r="A1051" s="287">
        <v>1039</v>
      </c>
      <c r="B1051" s="156"/>
      <c r="C1051" s="150"/>
      <c r="D1051" s="152"/>
      <c r="E1051" s="150"/>
      <c r="F1051" s="150"/>
      <c r="G1051" s="152"/>
      <c r="H1051" s="154"/>
      <c r="I1051" s="155"/>
      <c r="J1051" s="159"/>
      <c r="K1051" s="159"/>
      <c r="L1051" s="337"/>
      <c r="M1051" s="343" t="str">
        <f>IF(L1051="","",LOOKUP(L1051,'Work Programme'!$A$8:$A$207,'Work Programme'!$B$8:$B$207))</f>
        <v/>
      </c>
      <c r="N1051" s="150"/>
      <c r="O1051" s="151"/>
      <c r="P1051" s="254" t="str">
        <f>IF(H1051="","",VLOOKUP(H1051,'Overview - Financial Statement'!$A$46:$B$60,2,FALSE))</f>
        <v/>
      </c>
      <c r="Q1051" s="255" t="str">
        <f t="shared" si="225"/>
        <v/>
      </c>
      <c r="R1051" s="153"/>
      <c r="S1051" s="153"/>
      <c r="T1051" s="238">
        <f t="shared" si="226"/>
        <v>0</v>
      </c>
      <c r="U1051" s="193" t="s">
        <v>44</v>
      </c>
      <c r="V1051" s="427"/>
      <c r="W1051" s="193" t="str">
        <f t="shared" si="227"/>
        <v/>
      </c>
      <c r="X1051" s="264" t="str">
        <f t="shared" si="228"/>
        <v>OK</v>
      </c>
      <c r="Y1051" s="193" t="str">
        <f t="shared" si="229"/>
        <v/>
      </c>
      <c r="Z1051" s="193" t="str">
        <f t="shared" si="230"/>
        <v/>
      </c>
      <c r="AA1051" s="397" t="str">
        <f t="shared" si="231"/>
        <v/>
      </c>
      <c r="AB1051" s="257" t="str">
        <f t="shared" si="232"/>
        <v/>
      </c>
      <c r="AC1051" s="257" t="str">
        <f t="shared" si="233"/>
        <v/>
      </c>
      <c r="AD1051" s="193" t="str">
        <f t="shared" si="234"/>
        <v>CHECK DATES</v>
      </c>
      <c r="AE1051" s="257" t="str">
        <f t="shared" si="235"/>
        <v/>
      </c>
      <c r="AF1051" s="286">
        <v>0</v>
      </c>
      <c r="AG1051" s="257">
        <f t="shared" si="236"/>
        <v>0</v>
      </c>
      <c r="AH1051" s="257" t="str">
        <f t="shared" si="237"/>
        <v/>
      </c>
      <c r="AI1051" s="257">
        <f t="shared" si="238"/>
        <v>0</v>
      </c>
    </row>
    <row r="1052" spans="1:35" x14ac:dyDescent="0.3">
      <c r="A1052" s="287">
        <v>1040</v>
      </c>
      <c r="B1052" s="156"/>
      <c r="C1052" s="150"/>
      <c r="D1052" s="152"/>
      <c r="E1052" s="150"/>
      <c r="F1052" s="150"/>
      <c r="G1052" s="152"/>
      <c r="H1052" s="154"/>
      <c r="I1052" s="155"/>
      <c r="J1052" s="159"/>
      <c r="K1052" s="159"/>
      <c r="L1052" s="337"/>
      <c r="M1052" s="343" t="str">
        <f>IF(L1052="","",LOOKUP(L1052,'Work Programme'!$A$8:$A$207,'Work Programme'!$B$8:$B$207))</f>
        <v/>
      </c>
      <c r="N1052" s="150"/>
      <c r="O1052" s="151"/>
      <c r="P1052" s="254" t="str">
        <f>IF(H1052="","",VLOOKUP(H1052,'Overview - Financial Statement'!$A$46:$B$60,2,FALSE))</f>
        <v/>
      </c>
      <c r="Q1052" s="255" t="str">
        <f t="shared" si="225"/>
        <v/>
      </c>
      <c r="R1052" s="153"/>
      <c r="S1052" s="153"/>
      <c r="T1052" s="238">
        <f t="shared" si="226"/>
        <v>0</v>
      </c>
      <c r="U1052" s="193" t="s">
        <v>44</v>
      </c>
      <c r="V1052" s="427"/>
      <c r="W1052" s="193" t="str">
        <f t="shared" si="227"/>
        <v/>
      </c>
      <c r="X1052" s="264" t="str">
        <f t="shared" si="228"/>
        <v>OK</v>
      </c>
      <c r="Y1052" s="193" t="str">
        <f t="shared" si="229"/>
        <v/>
      </c>
      <c r="Z1052" s="193" t="str">
        <f t="shared" si="230"/>
        <v/>
      </c>
      <c r="AA1052" s="397" t="str">
        <f t="shared" si="231"/>
        <v/>
      </c>
      <c r="AB1052" s="257" t="str">
        <f t="shared" si="232"/>
        <v/>
      </c>
      <c r="AC1052" s="257" t="str">
        <f t="shared" si="233"/>
        <v/>
      </c>
      <c r="AD1052" s="193" t="str">
        <f t="shared" si="234"/>
        <v>CHECK DATES</v>
      </c>
      <c r="AE1052" s="257" t="str">
        <f t="shared" si="235"/>
        <v/>
      </c>
      <c r="AF1052" s="286">
        <v>0</v>
      </c>
      <c r="AG1052" s="257">
        <f t="shared" si="236"/>
        <v>0</v>
      </c>
      <c r="AH1052" s="257" t="str">
        <f t="shared" si="237"/>
        <v/>
      </c>
      <c r="AI1052" s="257">
        <f t="shared" si="238"/>
        <v>0</v>
      </c>
    </row>
    <row r="1053" spans="1:35" x14ac:dyDescent="0.3">
      <c r="A1053" s="287">
        <v>1041</v>
      </c>
      <c r="B1053" s="156"/>
      <c r="C1053" s="150"/>
      <c r="D1053" s="152"/>
      <c r="E1053" s="150"/>
      <c r="F1053" s="150"/>
      <c r="G1053" s="152"/>
      <c r="H1053" s="154"/>
      <c r="I1053" s="155"/>
      <c r="J1053" s="159"/>
      <c r="K1053" s="159"/>
      <c r="L1053" s="337"/>
      <c r="M1053" s="343" t="str">
        <f>IF(L1053="","",LOOKUP(L1053,'Work Programme'!$A$8:$A$207,'Work Programme'!$B$8:$B$207))</f>
        <v/>
      </c>
      <c r="N1053" s="150"/>
      <c r="O1053" s="151"/>
      <c r="P1053" s="254" t="str">
        <f>IF(H1053="","",VLOOKUP(H1053,'Overview - Financial Statement'!$A$46:$B$60,2,FALSE))</f>
        <v/>
      </c>
      <c r="Q1053" s="255" t="str">
        <f t="shared" si="225"/>
        <v/>
      </c>
      <c r="R1053" s="153"/>
      <c r="S1053" s="153"/>
      <c r="T1053" s="238">
        <f t="shared" si="226"/>
        <v>0</v>
      </c>
      <c r="U1053" s="193" t="s">
        <v>44</v>
      </c>
      <c r="V1053" s="427"/>
      <c r="W1053" s="193" t="str">
        <f t="shared" si="227"/>
        <v/>
      </c>
      <c r="X1053" s="264" t="str">
        <f t="shared" si="228"/>
        <v>OK</v>
      </c>
      <c r="Y1053" s="193" t="str">
        <f t="shared" si="229"/>
        <v/>
      </c>
      <c r="Z1053" s="193" t="str">
        <f t="shared" si="230"/>
        <v/>
      </c>
      <c r="AA1053" s="397" t="str">
        <f t="shared" si="231"/>
        <v/>
      </c>
      <c r="AB1053" s="257" t="str">
        <f t="shared" si="232"/>
        <v/>
      </c>
      <c r="AC1053" s="257" t="str">
        <f t="shared" si="233"/>
        <v/>
      </c>
      <c r="AD1053" s="193" t="str">
        <f t="shared" si="234"/>
        <v>CHECK DATES</v>
      </c>
      <c r="AE1053" s="257" t="str">
        <f t="shared" si="235"/>
        <v/>
      </c>
      <c r="AF1053" s="286">
        <v>0</v>
      </c>
      <c r="AG1053" s="257">
        <f t="shared" si="236"/>
        <v>0</v>
      </c>
      <c r="AH1053" s="257" t="str">
        <f t="shared" si="237"/>
        <v/>
      </c>
      <c r="AI1053" s="257">
        <f t="shared" si="238"/>
        <v>0</v>
      </c>
    </row>
    <row r="1054" spans="1:35" x14ac:dyDescent="0.3">
      <c r="A1054" s="287">
        <v>1042</v>
      </c>
      <c r="B1054" s="156"/>
      <c r="C1054" s="150"/>
      <c r="D1054" s="152"/>
      <c r="E1054" s="150"/>
      <c r="F1054" s="150"/>
      <c r="G1054" s="152"/>
      <c r="H1054" s="154"/>
      <c r="I1054" s="155"/>
      <c r="J1054" s="159"/>
      <c r="K1054" s="159"/>
      <c r="L1054" s="337"/>
      <c r="M1054" s="343" t="str">
        <f>IF(L1054="","",LOOKUP(L1054,'Work Programme'!$A$8:$A$207,'Work Programme'!$B$8:$B$207))</f>
        <v/>
      </c>
      <c r="N1054" s="150"/>
      <c r="O1054" s="151"/>
      <c r="P1054" s="254" t="str">
        <f>IF(H1054="","",VLOOKUP(H1054,'Overview - Financial Statement'!$A$46:$B$60,2,FALSE))</f>
        <v/>
      </c>
      <c r="Q1054" s="255" t="str">
        <f t="shared" si="225"/>
        <v/>
      </c>
      <c r="R1054" s="153"/>
      <c r="S1054" s="153"/>
      <c r="T1054" s="238">
        <f t="shared" si="226"/>
        <v>0</v>
      </c>
      <c r="U1054" s="193" t="s">
        <v>44</v>
      </c>
      <c r="V1054" s="427"/>
      <c r="W1054" s="193" t="str">
        <f t="shared" si="227"/>
        <v/>
      </c>
      <c r="X1054" s="264" t="str">
        <f t="shared" si="228"/>
        <v>OK</v>
      </c>
      <c r="Y1054" s="193" t="str">
        <f t="shared" si="229"/>
        <v/>
      </c>
      <c r="Z1054" s="193" t="str">
        <f t="shared" si="230"/>
        <v/>
      </c>
      <c r="AA1054" s="397" t="str">
        <f t="shared" si="231"/>
        <v/>
      </c>
      <c r="AB1054" s="257" t="str">
        <f t="shared" si="232"/>
        <v/>
      </c>
      <c r="AC1054" s="257" t="str">
        <f t="shared" si="233"/>
        <v/>
      </c>
      <c r="AD1054" s="193" t="str">
        <f t="shared" si="234"/>
        <v>CHECK DATES</v>
      </c>
      <c r="AE1054" s="257" t="str">
        <f t="shared" si="235"/>
        <v/>
      </c>
      <c r="AF1054" s="286">
        <v>0</v>
      </c>
      <c r="AG1054" s="257">
        <f t="shared" si="236"/>
        <v>0</v>
      </c>
      <c r="AH1054" s="257" t="str">
        <f t="shared" si="237"/>
        <v/>
      </c>
      <c r="AI1054" s="257">
        <f t="shared" si="238"/>
        <v>0</v>
      </c>
    </row>
    <row r="1055" spans="1:35" x14ac:dyDescent="0.3">
      <c r="A1055" s="287">
        <v>1043</v>
      </c>
      <c r="B1055" s="156"/>
      <c r="C1055" s="150"/>
      <c r="D1055" s="152"/>
      <c r="E1055" s="150"/>
      <c r="F1055" s="150"/>
      <c r="G1055" s="152"/>
      <c r="H1055" s="154"/>
      <c r="I1055" s="155"/>
      <c r="J1055" s="159"/>
      <c r="K1055" s="159"/>
      <c r="L1055" s="337"/>
      <c r="M1055" s="343" t="str">
        <f>IF(L1055="","",LOOKUP(L1055,'Work Programme'!$A$8:$A$207,'Work Programme'!$B$8:$B$207))</f>
        <v/>
      </c>
      <c r="N1055" s="150"/>
      <c r="O1055" s="151"/>
      <c r="P1055" s="254" t="str">
        <f>IF(H1055="","",VLOOKUP(H1055,'Overview - Financial Statement'!$A$46:$B$60,2,FALSE))</f>
        <v/>
      </c>
      <c r="Q1055" s="255" t="str">
        <f t="shared" si="225"/>
        <v/>
      </c>
      <c r="R1055" s="153"/>
      <c r="S1055" s="153"/>
      <c r="T1055" s="238">
        <f t="shared" si="226"/>
        <v>0</v>
      </c>
      <c r="U1055" s="193" t="s">
        <v>44</v>
      </c>
      <c r="V1055" s="427"/>
      <c r="W1055" s="193" t="str">
        <f t="shared" si="227"/>
        <v/>
      </c>
      <c r="X1055" s="264" t="str">
        <f t="shared" si="228"/>
        <v>OK</v>
      </c>
      <c r="Y1055" s="193" t="str">
        <f t="shared" si="229"/>
        <v/>
      </c>
      <c r="Z1055" s="193" t="str">
        <f t="shared" si="230"/>
        <v/>
      </c>
      <c r="AA1055" s="397" t="str">
        <f t="shared" si="231"/>
        <v/>
      </c>
      <c r="AB1055" s="257" t="str">
        <f t="shared" si="232"/>
        <v/>
      </c>
      <c r="AC1055" s="257" t="str">
        <f t="shared" si="233"/>
        <v/>
      </c>
      <c r="AD1055" s="193" t="str">
        <f t="shared" si="234"/>
        <v>CHECK DATES</v>
      </c>
      <c r="AE1055" s="257" t="str">
        <f t="shared" si="235"/>
        <v/>
      </c>
      <c r="AF1055" s="286">
        <v>0</v>
      </c>
      <c r="AG1055" s="257">
        <f t="shared" si="236"/>
        <v>0</v>
      </c>
      <c r="AH1055" s="257" t="str">
        <f t="shared" si="237"/>
        <v/>
      </c>
      <c r="AI1055" s="257">
        <f t="shared" si="238"/>
        <v>0</v>
      </c>
    </row>
    <row r="1056" spans="1:35" x14ac:dyDescent="0.3">
      <c r="A1056" s="287">
        <v>1044</v>
      </c>
      <c r="B1056" s="156"/>
      <c r="C1056" s="150"/>
      <c r="D1056" s="152"/>
      <c r="E1056" s="150"/>
      <c r="F1056" s="150"/>
      <c r="G1056" s="152"/>
      <c r="H1056" s="154"/>
      <c r="I1056" s="155"/>
      <c r="J1056" s="159"/>
      <c r="K1056" s="159"/>
      <c r="L1056" s="337"/>
      <c r="M1056" s="343" t="str">
        <f>IF(L1056="","",LOOKUP(L1056,'Work Programme'!$A$8:$A$207,'Work Programme'!$B$8:$B$207))</f>
        <v/>
      </c>
      <c r="N1056" s="150"/>
      <c r="O1056" s="151"/>
      <c r="P1056" s="254" t="str">
        <f>IF(H1056="","",VLOOKUP(H1056,'Overview - Financial Statement'!$A$46:$B$60,2,FALSE))</f>
        <v/>
      </c>
      <c r="Q1056" s="255" t="str">
        <f t="shared" si="225"/>
        <v/>
      </c>
      <c r="R1056" s="153"/>
      <c r="S1056" s="153"/>
      <c r="T1056" s="238">
        <f t="shared" si="226"/>
        <v>0</v>
      </c>
      <c r="U1056" s="193" t="s">
        <v>44</v>
      </c>
      <c r="V1056" s="427"/>
      <c r="W1056" s="193" t="str">
        <f t="shared" si="227"/>
        <v/>
      </c>
      <c r="X1056" s="264" t="str">
        <f t="shared" si="228"/>
        <v>OK</v>
      </c>
      <c r="Y1056" s="193" t="str">
        <f t="shared" si="229"/>
        <v/>
      </c>
      <c r="Z1056" s="193" t="str">
        <f t="shared" si="230"/>
        <v/>
      </c>
      <c r="AA1056" s="397" t="str">
        <f t="shared" si="231"/>
        <v/>
      </c>
      <c r="AB1056" s="257" t="str">
        <f t="shared" si="232"/>
        <v/>
      </c>
      <c r="AC1056" s="257" t="str">
        <f t="shared" si="233"/>
        <v/>
      </c>
      <c r="AD1056" s="193" t="str">
        <f t="shared" si="234"/>
        <v>CHECK DATES</v>
      </c>
      <c r="AE1056" s="257" t="str">
        <f t="shared" si="235"/>
        <v/>
      </c>
      <c r="AF1056" s="286">
        <v>0</v>
      </c>
      <c r="AG1056" s="257">
        <f t="shared" si="236"/>
        <v>0</v>
      </c>
      <c r="AH1056" s="257" t="str">
        <f t="shared" si="237"/>
        <v/>
      </c>
      <c r="AI1056" s="257">
        <f t="shared" si="238"/>
        <v>0</v>
      </c>
    </row>
    <row r="1057" spans="1:35" x14ac:dyDescent="0.3">
      <c r="A1057" s="287">
        <v>1045</v>
      </c>
      <c r="B1057" s="156"/>
      <c r="C1057" s="150"/>
      <c r="D1057" s="152"/>
      <c r="E1057" s="150"/>
      <c r="F1057" s="150"/>
      <c r="G1057" s="152"/>
      <c r="H1057" s="154"/>
      <c r="I1057" s="155"/>
      <c r="J1057" s="159"/>
      <c r="K1057" s="159"/>
      <c r="L1057" s="337"/>
      <c r="M1057" s="343" t="str">
        <f>IF(L1057="","",LOOKUP(L1057,'Work Programme'!$A$8:$A$207,'Work Programme'!$B$8:$B$207))</f>
        <v/>
      </c>
      <c r="N1057" s="150"/>
      <c r="O1057" s="151"/>
      <c r="P1057" s="254" t="str">
        <f>IF(H1057="","",VLOOKUP(H1057,'Overview - Financial Statement'!$A$46:$B$60,2,FALSE))</f>
        <v/>
      </c>
      <c r="Q1057" s="255" t="str">
        <f t="shared" si="225"/>
        <v/>
      </c>
      <c r="R1057" s="153"/>
      <c r="S1057" s="153"/>
      <c r="T1057" s="238">
        <f t="shared" si="226"/>
        <v>0</v>
      </c>
      <c r="U1057" s="193" t="s">
        <v>44</v>
      </c>
      <c r="V1057" s="427"/>
      <c r="W1057" s="193" t="str">
        <f t="shared" si="227"/>
        <v/>
      </c>
      <c r="X1057" s="264" t="str">
        <f t="shared" si="228"/>
        <v>OK</v>
      </c>
      <c r="Y1057" s="193" t="str">
        <f t="shared" si="229"/>
        <v/>
      </c>
      <c r="Z1057" s="193" t="str">
        <f t="shared" si="230"/>
        <v/>
      </c>
      <c r="AA1057" s="397" t="str">
        <f t="shared" si="231"/>
        <v/>
      </c>
      <c r="AB1057" s="257" t="str">
        <f t="shared" si="232"/>
        <v/>
      </c>
      <c r="AC1057" s="257" t="str">
        <f t="shared" si="233"/>
        <v/>
      </c>
      <c r="AD1057" s="193" t="str">
        <f t="shared" si="234"/>
        <v>CHECK DATES</v>
      </c>
      <c r="AE1057" s="257" t="str">
        <f t="shared" si="235"/>
        <v/>
      </c>
      <c r="AF1057" s="286">
        <v>0</v>
      </c>
      <c r="AG1057" s="257">
        <f t="shared" si="236"/>
        <v>0</v>
      </c>
      <c r="AH1057" s="257" t="str">
        <f t="shared" si="237"/>
        <v/>
      </c>
      <c r="AI1057" s="257">
        <f t="shared" si="238"/>
        <v>0</v>
      </c>
    </row>
    <row r="1058" spans="1:35" x14ac:dyDescent="0.3">
      <c r="A1058" s="287">
        <v>1046</v>
      </c>
      <c r="B1058" s="156"/>
      <c r="C1058" s="150"/>
      <c r="D1058" s="152"/>
      <c r="E1058" s="150"/>
      <c r="F1058" s="150"/>
      <c r="G1058" s="152"/>
      <c r="H1058" s="154"/>
      <c r="I1058" s="155"/>
      <c r="J1058" s="159"/>
      <c r="K1058" s="159"/>
      <c r="L1058" s="337"/>
      <c r="M1058" s="343" t="str">
        <f>IF(L1058="","",LOOKUP(L1058,'Work Programme'!$A$8:$A$207,'Work Programme'!$B$8:$B$207))</f>
        <v/>
      </c>
      <c r="N1058" s="150"/>
      <c r="O1058" s="151"/>
      <c r="P1058" s="254" t="str">
        <f>IF(H1058="","",VLOOKUP(H1058,'Overview - Financial Statement'!$A$46:$B$60,2,FALSE))</f>
        <v/>
      </c>
      <c r="Q1058" s="255" t="str">
        <f t="shared" si="225"/>
        <v/>
      </c>
      <c r="R1058" s="153"/>
      <c r="S1058" s="153"/>
      <c r="T1058" s="238">
        <f t="shared" si="226"/>
        <v>0</v>
      </c>
      <c r="U1058" s="193" t="s">
        <v>44</v>
      </c>
      <c r="V1058" s="427"/>
      <c r="W1058" s="193" t="str">
        <f t="shared" si="227"/>
        <v/>
      </c>
      <c r="X1058" s="264" t="str">
        <f t="shared" si="228"/>
        <v>OK</v>
      </c>
      <c r="Y1058" s="193" t="str">
        <f t="shared" si="229"/>
        <v/>
      </c>
      <c r="Z1058" s="193" t="str">
        <f t="shared" si="230"/>
        <v/>
      </c>
      <c r="AA1058" s="397" t="str">
        <f t="shared" si="231"/>
        <v/>
      </c>
      <c r="AB1058" s="257" t="str">
        <f t="shared" si="232"/>
        <v/>
      </c>
      <c r="AC1058" s="257" t="str">
        <f t="shared" si="233"/>
        <v/>
      </c>
      <c r="AD1058" s="193" t="str">
        <f t="shared" si="234"/>
        <v>CHECK DATES</v>
      </c>
      <c r="AE1058" s="257" t="str">
        <f t="shared" si="235"/>
        <v/>
      </c>
      <c r="AF1058" s="286">
        <v>0</v>
      </c>
      <c r="AG1058" s="257">
        <f t="shared" si="236"/>
        <v>0</v>
      </c>
      <c r="AH1058" s="257" t="str">
        <f t="shared" si="237"/>
        <v/>
      </c>
      <c r="AI1058" s="257">
        <f t="shared" si="238"/>
        <v>0</v>
      </c>
    </row>
    <row r="1059" spans="1:35" x14ac:dyDescent="0.3">
      <c r="A1059" s="287">
        <v>1047</v>
      </c>
      <c r="B1059" s="156"/>
      <c r="C1059" s="150"/>
      <c r="D1059" s="152"/>
      <c r="E1059" s="150"/>
      <c r="F1059" s="150"/>
      <c r="G1059" s="152"/>
      <c r="H1059" s="154"/>
      <c r="I1059" s="155"/>
      <c r="J1059" s="159"/>
      <c r="K1059" s="159"/>
      <c r="L1059" s="337"/>
      <c r="M1059" s="343" t="str">
        <f>IF(L1059="","",LOOKUP(L1059,'Work Programme'!$A$8:$A$207,'Work Programme'!$B$8:$B$207))</f>
        <v/>
      </c>
      <c r="N1059" s="150"/>
      <c r="O1059" s="151"/>
      <c r="P1059" s="254" t="str">
        <f>IF(H1059="","",VLOOKUP(H1059,'Overview - Financial Statement'!$A$46:$B$60,2,FALSE))</f>
        <v/>
      </c>
      <c r="Q1059" s="255" t="str">
        <f t="shared" si="225"/>
        <v/>
      </c>
      <c r="R1059" s="153"/>
      <c r="S1059" s="153"/>
      <c r="T1059" s="238">
        <f t="shared" si="226"/>
        <v>0</v>
      </c>
      <c r="U1059" s="193" t="s">
        <v>44</v>
      </c>
      <c r="V1059" s="427"/>
      <c r="W1059" s="193" t="str">
        <f t="shared" si="227"/>
        <v/>
      </c>
      <c r="X1059" s="264" t="str">
        <f t="shared" si="228"/>
        <v>OK</v>
      </c>
      <c r="Y1059" s="193" t="str">
        <f t="shared" si="229"/>
        <v/>
      </c>
      <c r="Z1059" s="193" t="str">
        <f t="shared" si="230"/>
        <v/>
      </c>
      <c r="AA1059" s="397" t="str">
        <f t="shared" si="231"/>
        <v/>
      </c>
      <c r="AB1059" s="257" t="str">
        <f t="shared" si="232"/>
        <v/>
      </c>
      <c r="AC1059" s="257" t="str">
        <f t="shared" si="233"/>
        <v/>
      </c>
      <c r="AD1059" s="193" t="str">
        <f t="shared" si="234"/>
        <v>CHECK DATES</v>
      </c>
      <c r="AE1059" s="257" t="str">
        <f t="shared" si="235"/>
        <v/>
      </c>
      <c r="AF1059" s="286">
        <v>0</v>
      </c>
      <c r="AG1059" s="257">
        <f t="shared" si="236"/>
        <v>0</v>
      </c>
      <c r="AH1059" s="257" t="str">
        <f t="shared" si="237"/>
        <v/>
      </c>
      <c r="AI1059" s="257">
        <f t="shared" si="238"/>
        <v>0</v>
      </c>
    </row>
    <row r="1060" spans="1:35" x14ac:dyDescent="0.3">
      <c r="A1060" s="287">
        <v>1048</v>
      </c>
      <c r="B1060" s="156"/>
      <c r="C1060" s="150"/>
      <c r="D1060" s="152"/>
      <c r="E1060" s="150"/>
      <c r="F1060" s="150"/>
      <c r="G1060" s="152"/>
      <c r="H1060" s="154"/>
      <c r="I1060" s="155"/>
      <c r="J1060" s="159"/>
      <c r="K1060" s="159"/>
      <c r="L1060" s="337"/>
      <c r="M1060" s="343" t="str">
        <f>IF(L1060="","",LOOKUP(L1060,'Work Programme'!$A$8:$A$207,'Work Programme'!$B$8:$B$207))</f>
        <v/>
      </c>
      <c r="N1060" s="150"/>
      <c r="O1060" s="151"/>
      <c r="P1060" s="254" t="str">
        <f>IF(H1060="","",VLOOKUP(H1060,'Overview - Financial Statement'!$A$46:$B$60,2,FALSE))</f>
        <v/>
      </c>
      <c r="Q1060" s="255" t="str">
        <f t="shared" si="225"/>
        <v/>
      </c>
      <c r="R1060" s="153"/>
      <c r="S1060" s="153"/>
      <c r="T1060" s="238">
        <f t="shared" si="226"/>
        <v>0</v>
      </c>
      <c r="U1060" s="193" t="s">
        <v>44</v>
      </c>
      <c r="V1060" s="427"/>
      <c r="W1060" s="193" t="str">
        <f t="shared" si="227"/>
        <v/>
      </c>
      <c r="X1060" s="264" t="str">
        <f t="shared" si="228"/>
        <v>OK</v>
      </c>
      <c r="Y1060" s="193" t="str">
        <f t="shared" si="229"/>
        <v/>
      </c>
      <c r="Z1060" s="193" t="str">
        <f t="shared" si="230"/>
        <v/>
      </c>
      <c r="AA1060" s="397" t="str">
        <f t="shared" si="231"/>
        <v/>
      </c>
      <c r="AB1060" s="257" t="str">
        <f t="shared" si="232"/>
        <v/>
      </c>
      <c r="AC1060" s="257" t="str">
        <f t="shared" si="233"/>
        <v/>
      </c>
      <c r="AD1060" s="193" t="str">
        <f t="shared" si="234"/>
        <v>CHECK DATES</v>
      </c>
      <c r="AE1060" s="257" t="str">
        <f t="shared" si="235"/>
        <v/>
      </c>
      <c r="AF1060" s="286">
        <v>0</v>
      </c>
      <c r="AG1060" s="257">
        <f t="shared" si="236"/>
        <v>0</v>
      </c>
      <c r="AH1060" s="257" t="str">
        <f t="shared" si="237"/>
        <v/>
      </c>
      <c r="AI1060" s="257">
        <f t="shared" si="238"/>
        <v>0</v>
      </c>
    </row>
    <row r="1061" spans="1:35" x14ac:dyDescent="0.3">
      <c r="A1061" s="287">
        <v>1049</v>
      </c>
      <c r="B1061" s="156"/>
      <c r="C1061" s="150"/>
      <c r="D1061" s="152"/>
      <c r="E1061" s="150"/>
      <c r="F1061" s="150"/>
      <c r="G1061" s="152"/>
      <c r="H1061" s="154"/>
      <c r="I1061" s="155"/>
      <c r="J1061" s="159"/>
      <c r="K1061" s="159"/>
      <c r="L1061" s="337"/>
      <c r="M1061" s="343" t="str">
        <f>IF(L1061="","",LOOKUP(L1061,'Work Programme'!$A$8:$A$207,'Work Programme'!$B$8:$B$207))</f>
        <v/>
      </c>
      <c r="N1061" s="150"/>
      <c r="O1061" s="151"/>
      <c r="P1061" s="254" t="str">
        <f>IF(H1061="","",VLOOKUP(H1061,'Overview - Financial Statement'!$A$46:$B$60,2,FALSE))</f>
        <v/>
      </c>
      <c r="Q1061" s="255" t="str">
        <f t="shared" si="225"/>
        <v/>
      </c>
      <c r="R1061" s="153"/>
      <c r="S1061" s="153"/>
      <c r="T1061" s="238">
        <f t="shared" si="226"/>
        <v>0</v>
      </c>
      <c r="U1061" s="193" t="s">
        <v>44</v>
      </c>
      <c r="V1061" s="427"/>
      <c r="W1061" s="193" t="str">
        <f t="shared" si="227"/>
        <v/>
      </c>
      <c r="X1061" s="264" t="str">
        <f t="shared" si="228"/>
        <v>OK</v>
      </c>
      <c r="Y1061" s="193" t="str">
        <f t="shared" si="229"/>
        <v/>
      </c>
      <c r="Z1061" s="193" t="str">
        <f t="shared" si="230"/>
        <v/>
      </c>
      <c r="AA1061" s="397" t="str">
        <f t="shared" si="231"/>
        <v/>
      </c>
      <c r="AB1061" s="257" t="str">
        <f t="shared" si="232"/>
        <v/>
      </c>
      <c r="AC1061" s="257" t="str">
        <f t="shared" si="233"/>
        <v/>
      </c>
      <c r="AD1061" s="193" t="str">
        <f t="shared" si="234"/>
        <v>CHECK DATES</v>
      </c>
      <c r="AE1061" s="257" t="str">
        <f t="shared" si="235"/>
        <v/>
      </c>
      <c r="AF1061" s="286">
        <v>0</v>
      </c>
      <c r="AG1061" s="257">
        <f t="shared" si="236"/>
        <v>0</v>
      </c>
      <c r="AH1061" s="257" t="str">
        <f t="shared" si="237"/>
        <v/>
      </c>
      <c r="AI1061" s="257">
        <f t="shared" si="238"/>
        <v>0</v>
      </c>
    </row>
    <row r="1062" spans="1:35" x14ac:dyDescent="0.3">
      <c r="A1062" s="287">
        <v>1050</v>
      </c>
      <c r="B1062" s="156"/>
      <c r="C1062" s="150"/>
      <c r="D1062" s="152"/>
      <c r="E1062" s="150"/>
      <c r="F1062" s="150"/>
      <c r="G1062" s="152"/>
      <c r="H1062" s="154"/>
      <c r="I1062" s="155"/>
      <c r="J1062" s="159"/>
      <c r="K1062" s="159"/>
      <c r="L1062" s="337"/>
      <c r="M1062" s="343" t="str">
        <f>IF(L1062="","",LOOKUP(L1062,'Work Programme'!$A$8:$A$207,'Work Programme'!$B$8:$B$207))</f>
        <v/>
      </c>
      <c r="N1062" s="150"/>
      <c r="O1062" s="151"/>
      <c r="P1062" s="254" t="str">
        <f>IF(H1062="","",VLOOKUP(H1062,'Overview - Financial Statement'!$A$46:$B$60,2,FALSE))</f>
        <v/>
      </c>
      <c r="Q1062" s="255" t="str">
        <f t="shared" si="225"/>
        <v/>
      </c>
      <c r="R1062" s="153"/>
      <c r="S1062" s="153"/>
      <c r="T1062" s="238">
        <f t="shared" si="226"/>
        <v>0</v>
      </c>
      <c r="U1062" s="193" t="s">
        <v>44</v>
      </c>
      <c r="V1062" s="427"/>
      <c r="W1062" s="193" t="str">
        <f t="shared" si="227"/>
        <v/>
      </c>
      <c r="X1062" s="264" t="str">
        <f t="shared" si="228"/>
        <v>OK</v>
      </c>
      <c r="Y1062" s="193" t="str">
        <f t="shared" si="229"/>
        <v/>
      </c>
      <c r="Z1062" s="193" t="str">
        <f t="shared" si="230"/>
        <v/>
      </c>
      <c r="AA1062" s="397" t="str">
        <f t="shared" si="231"/>
        <v/>
      </c>
      <c r="AB1062" s="257" t="str">
        <f t="shared" si="232"/>
        <v/>
      </c>
      <c r="AC1062" s="257" t="str">
        <f t="shared" si="233"/>
        <v/>
      </c>
      <c r="AD1062" s="193" t="str">
        <f t="shared" si="234"/>
        <v>CHECK DATES</v>
      </c>
      <c r="AE1062" s="257" t="str">
        <f t="shared" si="235"/>
        <v/>
      </c>
      <c r="AF1062" s="286">
        <v>0</v>
      </c>
      <c r="AG1062" s="257">
        <f t="shared" si="236"/>
        <v>0</v>
      </c>
      <c r="AH1062" s="257" t="str">
        <f t="shared" si="237"/>
        <v/>
      </c>
      <c r="AI1062" s="257">
        <f t="shared" si="238"/>
        <v>0</v>
      </c>
    </row>
    <row r="1063" spans="1:35" x14ac:dyDescent="0.3">
      <c r="A1063" s="287">
        <v>1051</v>
      </c>
      <c r="B1063" s="156"/>
      <c r="C1063" s="150"/>
      <c r="D1063" s="152"/>
      <c r="E1063" s="150"/>
      <c r="F1063" s="150"/>
      <c r="G1063" s="152"/>
      <c r="H1063" s="154"/>
      <c r="I1063" s="155"/>
      <c r="J1063" s="159"/>
      <c r="K1063" s="159"/>
      <c r="L1063" s="337"/>
      <c r="M1063" s="343" t="str">
        <f>IF(L1063="","",LOOKUP(L1063,'Work Programme'!$A$8:$A$207,'Work Programme'!$B$8:$B$207))</f>
        <v/>
      </c>
      <c r="N1063" s="150"/>
      <c r="O1063" s="151"/>
      <c r="P1063" s="254" t="str">
        <f>IF(H1063="","",VLOOKUP(H1063,'Overview - Financial Statement'!$A$46:$B$60,2,FALSE))</f>
        <v/>
      </c>
      <c r="Q1063" s="255" t="str">
        <f t="shared" si="225"/>
        <v/>
      </c>
      <c r="R1063" s="153"/>
      <c r="S1063" s="153"/>
      <c r="T1063" s="238">
        <f t="shared" si="226"/>
        <v>0</v>
      </c>
      <c r="U1063" s="193" t="s">
        <v>44</v>
      </c>
      <c r="V1063" s="427"/>
      <c r="W1063" s="193" t="str">
        <f t="shared" si="227"/>
        <v/>
      </c>
      <c r="X1063" s="264" t="str">
        <f t="shared" si="228"/>
        <v>OK</v>
      </c>
      <c r="Y1063" s="193" t="str">
        <f t="shared" si="229"/>
        <v/>
      </c>
      <c r="Z1063" s="193" t="str">
        <f t="shared" si="230"/>
        <v/>
      </c>
      <c r="AA1063" s="397" t="str">
        <f t="shared" si="231"/>
        <v/>
      </c>
      <c r="AB1063" s="257" t="str">
        <f t="shared" si="232"/>
        <v/>
      </c>
      <c r="AC1063" s="257" t="str">
        <f t="shared" si="233"/>
        <v/>
      </c>
      <c r="AD1063" s="193" t="str">
        <f t="shared" si="234"/>
        <v>CHECK DATES</v>
      </c>
      <c r="AE1063" s="257" t="str">
        <f t="shared" si="235"/>
        <v/>
      </c>
      <c r="AF1063" s="286">
        <v>0</v>
      </c>
      <c r="AG1063" s="257">
        <f t="shared" si="236"/>
        <v>0</v>
      </c>
      <c r="AH1063" s="257" t="str">
        <f t="shared" si="237"/>
        <v/>
      </c>
      <c r="AI1063" s="257">
        <f t="shared" si="238"/>
        <v>0</v>
      </c>
    </row>
    <row r="1064" spans="1:35" x14ac:dyDescent="0.3">
      <c r="A1064" s="287">
        <v>1052</v>
      </c>
      <c r="B1064" s="156"/>
      <c r="C1064" s="150"/>
      <c r="D1064" s="152"/>
      <c r="E1064" s="150"/>
      <c r="F1064" s="150"/>
      <c r="G1064" s="152"/>
      <c r="H1064" s="154"/>
      <c r="I1064" s="155"/>
      <c r="J1064" s="159"/>
      <c r="K1064" s="159"/>
      <c r="L1064" s="337"/>
      <c r="M1064" s="343" t="str">
        <f>IF(L1064="","",LOOKUP(L1064,'Work Programme'!$A$8:$A$207,'Work Programme'!$B$8:$B$207))</f>
        <v/>
      </c>
      <c r="N1064" s="150"/>
      <c r="O1064" s="151"/>
      <c r="P1064" s="254" t="str">
        <f>IF(H1064="","",VLOOKUP(H1064,'Overview - Financial Statement'!$A$46:$B$60,2,FALSE))</f>
        <v/>
      </c>
      <c r="Q1064" s="255" t="str">
        <f t="shared" si="225"/>
        <v/>
      </c>
      <c r="R1064" s="153"/>
      <c r="S1064" s="153"/>
      <c r="T1064" s="238">
        <f t="shared" si="226"/>
        <v>0</v>
      </c>
      <c r="U1064" s="193" t="s">
        <v>44</v>
      </c>
      <c r="V1064" s="427"/>
      <c r="W1064" s="193" t="str">
        <f t="shared" si="227"/>
        <v/>
      </c>
      <c r="X1064" s="264" t="str">
        <f t="shared" si="228"/>
        <v>OK</v>
      </c>
      <c r="Y1064" s="193" t="str">
        <f t="shared" si="229"/>
        <v/>
      </c>
      <c r="Z1064" s="193" t="str">
        <f t="shared" si="230"/>
        <v/>
      </c>
      <c r="AA1064" s="397" t="str">
        <f t="shared" si="231"/>
        <v/>
      </c>
      <c r="AB1064" s="257" t="str">
        <f t="shared" si="232"/>
        <v/>
      </c>
      <c r="AC1064" s="257" t="str">
        <f t="shared" si="233"/>
        <v/>
      </c>
      <c r="AD1064" s="193" t="str">
        <f t="shared" si="234"/>
        <v>CHECK DATES</v>
      </c>
      <c r="AE1064" s="257" t="str">
        <f t="shared" si="235"/>
        <v/>
      </c>
      <c r="AF1064" s="286">
        <v>0</v>
      </c>
      <c r="AG1064" s="257">
        <f t="shared" si="236"/>
        <v>0</v>
      </c>
      <c r="AH1064" s="257" t="str">
        <f t="shared" si="237"/>
        <v/>
      </c>
      <c r="AI1064" s="257">
        <f t="shared" si="238"/>
        <v>0</v>
      </c>
    </row>
    <row r="1065" spans="1:35" x14ac:dyDescent="0.3">
      <c r="A1065" s="287">
        <v>1053</v>
      </c>
      <c r="B1065" s="156"/>
      <c r="C1065" s="150"/>
      <c r="D1065" s="152"/>
      <c r="E1065" s="150"/>
      <c r="F1065" s="150"/>
      <c r="G1065" s="152"/>
      <c r="H1065" s="154"/>
      <c r="I1065" s="155"/>
      <c r="J1065" s="159"/>
      <c r="K1065" s="159"/>
      <c r="L1065" s="337"/>
      <c r="M1065" s="343" t="str">
        <f>IF(L1065="","",LOOKUP(L1065,'Work Programme'!$A$8:$A$207,'Work Programme'!$B$8:$B$207))</f>
        <v/>
      </c>
      <c r="N1065" s="150"/>
      <c r="O1065" s="151"/>
      <c r="P1065" s="254" t="str">
        <f>IF(H1065="","",VLOOKUP(H1065,'Overview - Financial Statement'!$A$46:$B$60,2,FALSE))</f>
        <v/>
      </c>
      <c r="Q1065" s="255" t="str">
        <f t="shared" si="225"/>
        <v/>
      </c>
      <c r="R1065" s="153"/>
      <c r="S1065" s="153"/>
      <c r="T1065" s="238">
        <f t="shared" si="226"/>
        <v>0</v>
      </c>
      <c r="U1065" s="193" t="s">
        <v>44</v>
      </c>
      <c r="V1065" s="427"/>
      <c r="W1065" s="193" t="str">
        <f t="shared" si="227"/>
        <v/>
      </c>
      <c r="X1065" s="264" t="str">
        <f t="shared" si="228"/>
        <v>OK</v>
      </c>
      <c r="Y1065" s="193" t="str">
        <f t="shared" si="229"/>
        <v/>
      </c>
      <c r="Z1065" s="193" t="str">
        <f t="shared" si="230"/>
        <v/>
      </c>
      <c r="AA1065" s="397" t="str">
        <f t="shared" si="231"/>
        <v/>
      </c>
      <c r="AB1065" s="257" t="str">
        <f t="shared" si="232"/>
        <v/>
      </c>
      <c r="AC1065" s="257" t="str">
        <f t="shared" si="233"/>
        <v/>
      </c>
      <c r="AD1065" s="193" t="str">
        <f t="shared" si="234"/>
        <v>CHECK DATES</v>
      </c>
      <c r="AE1065" s="257" t="str">
        <f t="shared" si="235"/>
        <v/>
      </c>
      <c r="AF1065" s="286">
        <v>0</v>
      </c>
      <c r="AG1065" s="257">
        <f t="shared" si="236"/>
        <v>0</v>
      </c>
      <c r="AH1065" s="257" t="str">
        <f t="shared" si="237"/>
        <v/>
      </c>
      <c r="AI1065" s="257">
        <f t="shared" si="238"/>
        <v>0</v>
      </c>
    </row>
    <row r="1066" spans="1:35" x14ac:dyDescent="0.3">
      <c r="A1066" s="287">
        <v>1054</v>
      </c>
      <c r="B1066" s="156"/>
      <c r="C1066" s="150"/>
      <c r="D1066" s="152"/>
      <c r="E1066" s="150"/>
      <c r="F1066" s="150"/>
      <c r="G1066" s="152"/>
      <c r="H1066" s="154"/>
      <c r="I1066" s="155"/>
      <c r="J1066" s="159"/>
      <c r="K1066" s="159"/>
      <c r="L1066" s="337"/>
      <c r="M1066" s="343" t="str">
        <f>IF(L1066="","",LOOKUP(L1066,'Work Programme'!$A$8:$A$207,'Work Programme'!$B$8:$B$207))</f>
        <v/>
      </c>
      <c r="N1066" s="150"/>
      <c r="O1066" s="151"/>
      <c r="P1066" s="254" t="str">
        <f>IF(H1066="","",VLOOKUP(H1066,'Overview - Financial Statement'!$A$46:$B$60,2,FALSE))</f>
        <v/>
      </c>
      <c r="Q1066" s="255" t="str">
        <f t="shared" si="225"/>
        <v/>
      </c>
      <c r="R1066" s="153"/>
      <c r="S1066" s="153"/>
      <c r="T1066" s="238">
        <f t="shared" si="226"/>
        <v>0</v>
      </c>
      <c r="U1066" s="193" t="s">
        <v>44</v>
      </c>
      <c r="V1066" s="427"/>
      <c r="W1066" s="193" t="str">
        <f t="shared" si="227"/>
        <v/>
      </c>
      <c r="X1066" s="264" t="str">
        <f t="shared" si="228"/>
        <v>OK</v>
      </c>
      <c r="Y1066" s="193" t="str">
        <f t="shared" si="229"/>
        <v/>
      </c>
      <c r="Z1066" s="193" t="str">
        <f t="shared" si="230"/>
        <v/>
      </c>
      <c r="AA1066" s="397" t="str">
        <f t="shared" si="231"/>
        <v/>
      </c>
      <c r="AB1066" s="257" t="str">
        <f t="shared" si="232"/>
        <v/>
      </c>
      <c r="AC1066" s="257" t="str">
        <f t="shared" si="233"/>
        <v/>
      </c>
      <c r="AD1066" s="193" t="str">
        <f t="shared" si="234"/>
        <v>CHECK DATES</v>
      </c>
      <c r="AE1066" s="257" t="str">
        <f t="shared" si="235"/>
        <v/>
      </c>
      <c r="AF1066" s="286">
        <v>0</v>
      </c>
      <c r="AG1066" s="257">
        <f t="shared" si="236"/>
        <v>0</v>
      </c>
      <c r="AH1066" s="257" t="str">
        <f t="shared" si="237"/>
        <v/>
      </c>
      <c r="AI1066" s="257">
        <f t="shared" si="238"/>
        <v>0</v>
      </c>
    </row>
    <row r="1067" spans="1:35" x14ac:dyDescent="0.3">
      <c r="A1067" s="287">
        <v>1055</v>
      </c>
      <c r="B1067" s="156"/>
      <c r="C1067" s="150"/>
      <c r="D1067" s="152"/>
      <c r="E1067" s="150"/>
      <c r="F1067" s="150"/>
      <c r="G1067" s="152"/>
      <c r="H1067" s="154"/>
      <c r="I1067" s="155"/>
      <c r="J1067" s="159"/>
      <c r="K1067" s="159"/>
      <c r="L1067" s="337"/>
      <c r="M1067" s="343" t="str">
        <f>IF(L1067="","",LOOKUP(L1067,'Work Programme'!$A$8:$A$207,'Work Programme'!$B$8:$B$207))</f>
        <v/>
      </c>
      <c r="N1067" s="150"/>
      <c r="O1067" s="151"/>
      <c r="P1067" s="254" t="str">
        <f>IF(H1067="","",VLOOKUP(H1067,'Overview - Financial Statement'!$A$46:$B$60,2,FALSE))</f>
        <v/>
      </c>
      <c r="Q1067" s="255" t="str">
        <f t="shared" si="225"/>
        <v/>
      </c>
      <c r="R1067" s="153"/>
      <c r="S1067" s="153"/>
      <c r="T1067" s="238">
        <f t="shared" si="226"/>
        <v>0</v>
      </c>
      <c r="U1067" s="193" t="s">
        <v>44</v>
      </c>
      <c r="V1067" s="427"/>
      <c r="W1067" s="193" t="str">
        <f t="shared" si="227"/>
        <v/>
      </c>
      <c r="X1067" s="264" t="str">
        <f t="shared" si="228"/>
        <v>OK</v>
      </c>
      <c r="Y1067" s="193" t="str">
        <f t="shared" si="229"/>
        <v/>
      </c>
      <c r="Z1067" s="193" t="str">
        <f t="shared" si="230"/>
        <v/>
      </c>
      <c r="AA1067" s="397" t="str">
        <f t="shared" si="231"/>
        <v/>
      </c>
      <c r="AB1067" s="257" t="str">
        <f t="shared" si="232"/>
        <v/>
      </c>
      <c r="AC1067" s="257" t="str">
        <f t="shared" si="233"/>
        <v/>
      </c>
      <c r="AD1067" s="193" t="str">
        <f t="shared" si="234"/>
        <v>CHECK DATES</v>
      </c>
      <c r="AE1067" s="257" t="str">
        <f t="shared" si="235"/>
        <v/>
      </c>
      <c r="AF1067" s="286">
        <v>0</v>
      </c>
      <c r="AG1067" s="257">
        <f t="shared" si="236"/>
        <v>0</v>
      </c>
      <c r="AH1067" s="257" t="str">
        <f t="shared" si="237"/>
        <v/>
      </c>
      <c r="AI1067" s="257">
        <f t="shared" si="238"/>
        <v>0</v>
      </c>
    </row>
    <row r="1068" spans="1:35" x14ac:dyDescent="0.3">
      <c r="A1068" s="287">
        <v>1056</v>
      </c>
      <c r="B1068" s="156"/>
      <c r="C1068" s="150"/>
      <c r="D1068" s="152"/>
      <c r="E1068" s="150"/>
      <c r="F1068" s="150"/>
      <c r="G1068" s="152"/>
      <c r="H1068" s="154"/>
      <c r="I1068" s="155"/>
      <c r="J1068" s="159"/>
      <c r="K1068" s="159"/>
      <c r="L1068" s="337"/>
      <c r="M1068" s="343" t="str">
        <f>IF(L1068="","",LOOKUP(L1068,'Work Programme'!$A$8:$A$207,'Work Programme'!$B$8:$B$207))</f>
        <v/>
      </c>
      <c r="N1068" s="150"/>
      <c r="O1068" s="151"/>
      <c r="P1068" s="254" t="str">
        <f>IF(H1068="","",VLOOKUP(H1068,'Overview - Financial Statement'!$A$46:$B$60,2,FALSE))</f>
        <v/>
      </c>
      <c r="Q1068" s="255" t="str">
        <f t="shared" si="225"/>
        <v/>
      </c>
      <c r="R1068" s="153"/>
      <c r="S1068" s="153"/>
      <c r="T1068" s="238">
        <f t="shared" si="226"/>
        <v>0</v>
      </c>
      <c r="U1068" s="193" t="s">
        <v>44</v>
      </c>
      <c r="V1068" s="427"/>
      <c r="W1068" s="193" t="str">
        <f t="shared" si="227"/>
        <v/>
      </c>
      <c r="X1068" s="264" t="str">
        <f t="shared" si="228"/>
        <v>OK</v>
      </c>
      <c r="Y1068" s="193" t="str">
        <f t="shared" si="229"/>
        <v/>
      </c>
      <c r="Z1068" s="193" t="str">
        <f t="shared" si="230"/>
        <v/>
      </c>
      <c r="AA1068" s="397" t="str">
        <f t="shared" si="231"/>
        <v/>
      </c>
      <c r="AB1068" s="257" t="str">
        <f t="shared" si="232"/>
        <v/>
      </c>
      <c r="AC1068" s="257" t="str">
        <f t="shared" si="233"/>
        <v/>
      </c>
      <c r="AD1068" s="193" t="str">
        <f t="shared" si="234"/>
        <v>CHECK DATES</v>
      </c>
      <c r="AE1068" s="257" t="str">
        <f t="shared" si="235"/>
        <v/>
      </c>
      <c r="AF1068" s="286">
        <v>0</v>
      </c>
      <c r="AG1068" s="257">
        <f t="shared" si="236"/>
        <v>0</v>
      </c>
      <c r="AH1068" s="257" t="str">
        <f t="shared" si="237"/>
        <v/>
      </c>
      <c r="AI1068" s="257">
        <f t="shared" si="238"/>
        <v>0</v>
      </c>
    </row>
    <row r="1069" spans="1:35" x14ac:dyDescent="0.3">
      <c r="A1069" s="287">
        <v>1057</v>
      </c>
      <c r="B1069" s="156"/>
      <c r="C1069" s="150"/>
      <c r="D1069" s="152"/>
      <c r="E1069" s="150"/>
      <c r="F1069" s="150"/>
      <c r="G1069" s="152"/>
      <c r="H1069" s="154"/>
      <c r="I1069" s="155"/>
      <c r="J1069" s="159"/>
      <c r="K1069" s="159"/>
      <c r="L1069" s="337"/>
      <c r="M1069" s="343" t="str">
        <f>IF(L1069="","",LOOKUP(L1069,'Work Programme'!$A$8:$A$207,'Work Programme'!$B$8:$B$207))</f>
        <v/>
      </c>
      <c r="N1069" s="150"/>
      <c r="O1069" s="151"/>
      <c r="P1069" s="254" t="str">
        <f>IF(H1069="","",VLOOKUP(H1069,'Overview - Financial Statement'!$A$46:$B$60,2,FALSE))</f>
        <v/>
      </c>
      <c r="Q1069" s="255" t="str">
        <f t="shared" si="225"/>
        <v/>
      </c>
      <c r="R1069" s="153"/>
      <c r="S1069" s="153"/>
      <c r="T1069" s="238">
        <f t="shared" si="226"/>
        <v>0</v>
      </c>
      <c r="U1069" s="193" t="s">
        <v>44</v>
      </c>
      <c r="V1069" s="427"/>
      <c r="W1069" s="193" t="str">
        <f t="shared" si="227"/>
        <v/>
      </c>
      <c r="X1069" s="264" t="str">
        <f t="shared" si="228"/>
        <v>OK</v>
      </c>
      <c r="Y1069" s="193" t="str">
        <f t="shared" si="229"/>
        <v/>
      </c>
      <c r="Z1069" s="193" t="str">
        <f t="shared" si="230"/>
        <v/>
      </c>
      <c r="AA1069" s="397" t="str">
        <f t="shared" si="231"/>
        <v/>
      </c>
      <c r="AB1069" s="257" t="str">
        <f t="shared" si="232"/>
        <v/>
      </c>
      <c r="AC1069" s="257" t="str">
        <f t="shared" si="233"/>
        <v/>
      </c>
      <c r="AD1069" s="193" t="str">
        <f t="shared" si="234"/>
        <v>CHECK DATES</v>
      </c>
      <c r="AE1069" s="257" t="str">
        <f t="shared" si="235"/>
        <v/>
      </c>
      <c r="AF1069" s="286">
        <v>0</v>
      </c>
      <c r="AG1069" s="257">
        <f t="shared" si="236"/>
        <v>0</v>
      </c>
      <c r="AH1069" s="257" t="str">
        <f t="shared" si="237"/>
        <v/>
      </c>
      <c r="AI1069" s="257">
        <f t="shared" si="238"/>
        <v>0</v>
      </c>
    </row>
    <row r="1070" spans="1:35" x14ac:dyDescent="0.3">
      <c r="A1070" s="287">
        <v>1058</v>
      </c>
      <c r="B1070" s="156"/>
      <c r="C1070" s="150"/>
      <c r="D1070" s="152"/>
      <c r="E1070" s="150"/>
      <c r="F1070" s="150"/>
      <c r="G1070" s="152"/>
      <c r="H1070" s="154"/>
      <c r="I1070" s="155"/>
      <c r="J1070" s="159"/>
      <c r="K1070" s="159"/>
      <c r="L1070" s="337"/>
      <c r="M1070" s="343" t="str">
        <f>IF(L1070="","",LOOKUP(L1070,'Work Programme'!$A$8:$A$207,'Work Programme'!$B$8:$B$207))</f>
        <v/>
      </c>
      <c r="N1070" s="150"/>
      <c r="O1070" s="151"/>
      <c r="P1070" s="254" t="str">
        <f>IF(H1070="","",VLOOKUP(H1070,'Overview - Financial Statement'!$A$46:$B$60,2,FALSE))</f>
        <v/>
      </c>
      <c r="Q1070" s="255" t="str">
        <f t="shared" si="225"/>
        <v/>
      </c>
      <c r="R1070" s="153"/>
      <c r="S1070" s="153"/>
      <c r="T1070" s="238">
        <f t="shared" si="226"/>
        <v>0</v>
      </c>
      <c r="U1070" s="193" t="s">
        <v>44</v>
      </c>
      <c r="V1070" s="427"/>
      <c r="W1070" s="193" t="str">
        <f t="shared" si="227"/>
        <v/>
      </c>
      <c r="X1070" s="264" t="str">
        <f t="shared" si="228"/>
        <v>OK</v>
      </c>
      <c r="Y1070" s="193" t="str">
        <f t="shared" si="229"/>
        <v/>
      </c>
      <c r="Z1070" s="193" t="str">
        <f t="shared" si="230"/>
        <v/>
      </c>
      <c r="AA1070" s="397" t="str">
        <f t="shared" si="231"/>
        <v/>
      </c>
      <c r="AB1070" s="257" t="str">
        <f t="shared" si="232"/>
        <v/>
      </c>
      <c r="AC1070" s="257" t="str">
        <f t="shared" si="233"/>
        <v/>
      </c>
      <c r="AD1070" s="193" t="str">
        <f t="shared" si="234"/>
        <v>CHECK DATES</v>
      </c>
      <c r="AE1070" s="257" t="str">
        <f t="shared" si="235"/>
        <v/>
      </c>
      <c r="AF1070" s="286">
        <v>0</v>
      </c>
      <c r="AG1070" s="257">
        <f t="shared" si="236"/>
        <v>0</v>
      </c>
      <c r="AH1070" s="257" t="str">
        <f t="shared" si="237"/>
        <v/>
      </c>
      <c r="AI1070" s="257">
        <f t="shared" si="238"/>
        <v>0</v>
      </c>
    </row>
    <row r="1071" spans="1:35" x14ac:dyDescent="0.3">
      <c r="A1071" s="287">
        <v>1059</v>
      </c>
      <c r="B1071" s="156"/>
      <c r="C1071" s="150"/>
      <c r="D1071" s="152"/>
      <c r="E1071" s="150"/>
      <c r="F1071" s="150"/>
      <c r="G1071" s="152"/>
      <c r="H1071" s="154"/>
      <c r="I1071" s="155"/>
      <c r="J1071" s="159"/>
      <c r="K1071" s="159"/>
      <c r="L1071" s="337"/>
      <c r="M1071" s="343" t="str">
        <f>IF(L1071="","",LOOKUP(L1071,'Work Programme'!$A$8:$A$207,'Work Programme'!$B$8:$B$207))</f>
        <v/>
      </c>
      <c r="N1071" s="150"/>
      <c r="O1071" s="151"/>
      <c r="P1071" s="254" t="str">
        <f>IF(H1071="","",VLOOKUP(H1071,'Overview - Financial Statement'!$A$46:$B$60,2,FALSE))</f>
        <v/>
      </c>
      <c r="Q1071" s="255" t="str">
        <f t="shared" si="225"/>
        <v/>
      </c>
      <c r="R1071" s="153"/>
      <c r="S1071" s="153"/>
      <c r="T1071" s="238">
        <f t="shared" si="226"/>
        <v>0</v>
      </c>
      <c r="U1071" s="193" t="s">
        <v>44</v>
      </c>
      <c r="V1071" s="427"/>
      <c r="W1071" s="193" t="str">
        <f t="shared" si="227"/>
        <v/>
      </c>
      <c r="X1071" s="264" t="str">
        <f t="shared" si="228"/>
        <v>OK</v>
      </c>
      <c r="Y1071" s="193" t="str">
        <f t="shared" si="229"/>
        <v/>
      </c>
      <c r="Z1071" s="193" t="str">
        <f t="shared" si="230"/>
        <v/>
      </c>
      <c r="AA1071" s="397" t="str">
        <f t="shared" si="231"/>
        <v/>
      </c>
      <c r="AB1071" s="257" t="str">
        <f t="shared" si="232"/>
        <v/>
      </c>
      <c r="AC1071" s="257" t="str">
        <f t="shared" si="233"/>
        <v/>
      </c>
      <c r="AD1071" s="193" t="str">
        <f t="shared" si="234"/>
        <v>CHECK DATES</v>
      </c>
      <c r="AE1071" s="257" t="str">
        <f t="shared" si="235"/>
        <v/>
      </c>
      <c r="AF1071" s="286">
        <v>0</v>
      </c>
      <c r="AG1071" s="257">
        <f t="shared" si="236"/>
        <v>0</v>
      </c>
      <c r="AH1071" s="257" t="str">
        <f t="shared" si="237"/>
        <v/>
      </c>
      <c r="AI1071" s="257">
        <f t="shared" si="238"/>
        <v>0</v>
      </c>
    </row>
    <row r="1072" spans="1:35" x14ac:dyDescent="0.3">
      <c r="A1072" s="287">
        <v>1060</v>
      </c>
      <c r="B1072" s="156"/>
      <c r="C1072" s="150"/>
      <c r="D1072" s="152"/>
      <c r="E1072" s="150"/>
      <c r="F1072" s="150"/>
      <c r="G1072" s="152"/>
      <c r="H1072" s="154"/>
      <c r="I1072" s="155"/>
      <c r="J1072" s="159"/>
      <c r="K1072" s="159"/>
      <c r="L1072" s="337"/>
      <c r="M1072" s="343" t="str">
        <f>IF(L1072="","",LOOKUP(L1072,'Work Programme'!$A$8:$A$207,'Work Programme'!$B$8:$B$207))</f>
        <v/>
      </c>
      <c r="N1072" s="150"/>
      <c r="O1072" s="151"/>
      <c r="P1072" s="254" t="str">
        <f>IF(H1072="","",VLOOKUP(H1072,'Overview - Financial Statement'!$A$46:$B$60,2,FALSE))</f>
        <v/>
      </c>
      <c r="Q1072" s="255" t="str">
        <f t="shared" si="225"/>
        <v/>
      </c>
      <c r="R1072" s="153"/>
      <c r="S1072" s="153"/>
      <c r="T1072" s="238">
        <f t="shared" si="226"/>
        <v>0</v>
      </c>
      <c r="U1072" s="193" t="s">
        <v>44</v>
      </c>
      <c r="V1072" s="427"/>
      <c r="W1072" s="193" t="str">
        <f t="shared" si="227"/>
        <v/>
      </c>
      <c r="X1072" s="264" t="str">
        <f t="shared" si="228"/>
        <v>OK</v>
      </c>
      <c r="Y1072" s="193" t="str">
        <f t="shared" si="229"/>
        <v/>
      </c>
      <c r="Z1072" s="193" t="str">
        <f t="shared" si="230"/>
        <v/>
      </c>
      <c r="AA1072" s="397" t="str">
        <f t="shared" si="231"/>
        <v/>
      </c>
      <c r="AB1072" s="257" t="str">
        <f t="shared" si="232"/>
        <v/>
      </c>
      <c r="AC1072" s="257" t="str">
        <f t="shared" si="233"/>
        <v/>
      </c>
      <c r="AD1072" s="193" t="str">
        <f t="shared" si="234"/>
        <v>CHECK DATES</v>
      </c>
      <c r="AE1072" s="257" t="str">
        <f t="shared" si="235"/>
        <v/>
      </c>
      <c r="AF1072" s="286">
        <v>0</v>
      </c>
      <c r="AG1072" s="257">
        <f t="shared" si="236"/>
        <v>0</v>
      </c>
      <c r="AH1072" s="257" t="str">
        <f t="shared" si="237"/>
        <v/>
      </c>
      <c r="AI1072" s="257">
        <f t="shared" si="238"/>
        <v>0</v>
      </c>
    </row>
    <row r="1073" spans="1:35" x14ac:dyDescent="0.3">
      <c r="A1073" s="287">
        <v>1061</v>
      </c>
      <c r="B1073" s="156"/>
      <c r="C1073" s="150"/>
      <c r="D1073" s="152"/>
      <c r="E1073" s="150"/>
      <c r="F1073" s="150"/>
      <c r="G1073" s="152"/>
      <c r="H1073" s="154"/>
      <c r="I1073" s="155"/>
      <c r="J1073" s="159"/>
      <c r="K1073" s="159"/>
      <c r="L1073" s="337"/>
      <c r="M1073" s="343" t="str">
        <f>IF(L1073="","",LOOKUP(L1073,'Work Programme'!$A$8:$A$207,'Work Programme'!$B$8:$B$207))</f>
        <v/>
      </c>
      <c r="N1073" s="150"/>
      <c r="O1073" s="151"/>
      <c r="P1073" s="254" t="str">
        <f>IF(H1073="","",VLOOKUP(H1073,'Overview - Financial Statement'!$A$46:$B$60,2,FALSE))</f>
        <v/>
      </c>
      <c r="Q1073" s="255" t="str">
        <f t="shared" si="225"/>
        <v/>
      </c>
      <c r="R1073" s="153"/>
      <c r="S1073" s="153"/>
      <c r="T1073" s="238">
        <f t="shared" si="226"/>
        <v>0</v>
      </c>
      <c r="U1073" s="193" t="s">
        <v>44</v>
      </c>
      <c r="V1073" s="427"/>
      <c r="W1073" s="193" t="str">
        <f t="shared" si="227"/>
        <v/>
      </c>
      <c r="X1073" s="264" t="str">
        <f t="shared" si="228"/>
        <v>OK</v>
      </c>
      <c r="Y1073" s="193" t="str">
        <f t="shared" si="229"/>
        <v/>
      </c>
      <c r="Z1073" s="193" t="str">
        <f t="shared" si="230"/>
        <v/>
      </c>
      <c r="AA1073" s="397" t="str">
        <f t="shared" si="231"/>
        <v/>
      </c>
      <c r="AB1073" s="257" t="str">
        <f t="shared" si="232"/>
        <v/>
      </c>
      <c r="AC1073" s="257" t="str">
        <f t="shared" si="233"/>
        <v/>
      </c>
      <c r="AD1073" s="193" t="str">
        <f t="shared" si="234"/>
        <v>CHECK DATES</v>
      </c>
      <c r="AE1073" s="257" t="str">
        <f t="shared" si="235"/>
        <v/>
      </c>
      <c r="AF1073" s="286">
        <v>0</v>
      </c>
      <c r="AG1073" s="257">
        <f t="shared" si="236"/>
        <v>0</v>
      </c>
      <c r="AH1073" s="257" t="str">
        <f t="shared" si="237"/>
        <v/>
      </c>
      <c r="AI1073" s="257">
        <f t="shared" si="238"/>
        <v>0</v>
      </c>
    </row>
    <row r="1074" spans="1:35" x14ac:dyDescent="0.3">
      <c r="A1074" s="287">
        <v>1062</v>
      </c>
      <c r="B1074" s="156"/>
      <c r="C1074" s="150"/>
      <c r="D1074" s="152"/>
      <c r="E1074" s="150"/>
      <c r="F1074" s="150"/>
      <c r="G1074" s="152"/>
      <c r="H1074" s="154"/>
      <c r="I1074" s="155"/>
      <c r="J1074" s="159"/>
      <c r="K1074" s="159"/>
      <c r="L1074" s="337"/>
      <c r="M1074" s="343" t="str">
        <f>IF(L1074="","",LOOKUP(L1074,'Work Programme'!$A$8:$A$207,'Work Programme'!$B$8:$B$207))</f>
        <v/>
      </c>
      <c r="N1074" s="150"/>
      <c r="O1074" s="151"/>
      <c r="P1074" s="254" t="str">
        <f>IF(H1074="","",VLOOKUP(H1074,'Overview - Financial Statement'!$A$46:$B$60,2,FALSE))</f>
        <v/>
      </c>
      <c r="Q1074" s="255" t="str">
        <f t="shared" si="225"/>
        <v/>
      </c>
      <c r="R1074" s="153"/>
      <c r="S1074" s="153"/>
      <c r="T1074" s="238">
        <f t="shared" si="226"/>
        <v>0</v>
      </c>
      <c r="U1074" s="193" t="s">
        <v>44</v>
      </c>
      <c r="V1074" s="427"/>
      <c r="W1074" s="193" t="str">
        <f t="shared" si="227"/>
        <v/>
      </c>
      <c r="X1074" s="264" t="str">
        <f t="shared" si="228"/>
        <v>OK</v>
      </c>
      <c r="Y1074" s="193" t="str">
        <f t="shared" si="229"/>
        <v/>
      </c>
      <c r="Z1074" s="193" t="str">
        <f t="shared" si="230"/>
        <v/>
      </c>
      <c r="AA1074" s="397" t="str">
        <f t="shared" si="231"/>
        <v/>
      </c>
      <c r="AB1074" s="257" t="str">
        <f t="shared" si="232"/>
        <v/>
      </c>
      <c r="AC1074" s="257" t="str">
        <f t="shared" si="233"/>
        <v/>
      </c>
      <c r="AD1074" s="193" t="str">
        <f t="shared" si="234"/>
        <v>CHECK DATES</v>
      </c>
      <c r="AE1074" s="257" t="str">
        <f t="shared" si="235"/>
        <v/>
      </c>
      <c r="AF1074" s="286">
        <v>0</v>
      </c>
      <c r="AG1074" s="257">
        <f t="shared" si="236"/>
        <v>0</v>
      </c>
      <c r="AH1074" s="257" t="str">
        <f t="shared" si="237"/>
        <v/>
      </c>
      <c r="AI1074" s="257">
        <f t="shared" si="238"/>
        <v>0</v>
      </c>
    </row>
    <row r="1075" spans="1:35" x14ac:dyDescent="0.3">
      <c r="A1075" s="287">
        <v>1063</v>
      </c>
      <c r="B1075" s="156"/>
      <c r="C1075" s="150"/>
      <c r="D1075" s="152"/>
      <c r="E1075" s="150"/>
      <c r="F1075" s="150"/>
      <c r="G1075" s="152"/>
      <c r="H1075" s="154"/>
      <c r="I1075" s="155"/>
      <c r="J1075" s="159"/>
      <c r="K1075" s="159"/>
      <c r="L1075" s="337"/>
      <c r="M1075" s="343" t="str">
        <f>IF(L1075="","",LOOKUP(L1075,'Work Programme'!$A$8:$A$207,'Work Programme'!$B$8:$B$207))</f>
        <v/>
      </c>
      <c r="N1075" s="150"/>
      <c r="O1075" s="151"/>
      <c r="P1075" s="254" t="str">
        <f>IF(H1075="","",VLOOKUP(H1075,'Overview - Financial Statement'!$A$46:$B$60,2,FALSE))</f>
        <v/>
      </c>
      <c r="Q1075" s="255" t="str">
        <f t="shared" si="225"/>
        <v/>
      </c>
      <c r="R1075" s="153"/>
      <c r="S1075" s="153"/>
      <c r="T1075" s="238">
        <f t="shared" si="226"/>
        <v>0</v>
      </c>
      <c r="U1075" s="193" t="s">
        <v>44</v>
      </c>
      <c r="V1075" s="427"/>
      <c r="W1075" s="193" t="str">
        <f t="shared" si="227"/>
        <v/>
      </c>
      <c r="X1075" s="264" t="str">
        <f t="shared" si="228"/>
        <v>OK</v>
      </c>
      <c r="Y1075" s="193" t="str">
        <f t="shared" si="229"/>
        <v/>
      </c>
      <c r="Z1075" s="193" t="str">
        <f t="shared" si="230"/>
        <v/>
      </c>
      <c r="AA1075" s="397" t="str">
        <f t="shared" si="231"/>
        <v/>
      </c>
      <c r="AB1075" s="257" t="str">
        <f t="shared" si="232"/>
        <v/>
      </c>
      <c r="AC1075" s="257" t="str">
        <f t="shared" si="233"/>
        <v/>
      </c>
      <c r="AD1075" s="193" t="str">
        <f t="shared" si="234"/>
        <v>CHECK DATES</v>
      </c>
      <c r="AE1075" s="257" t="str">
        <f t="shared" si="235"/>
        <v/>
      </c>
      <c r="AF1075" s="286">
        <v>0</v>
      </c>
      <c r="AG1075" s="257">
        <f t="shared" si="236"/>
        <v>0</v>
      </c>
      <c r="AH1075" s="257" t="str">
        <f t="shared" si="237"/>
        <v/>
      </c>
      <c r="AI1075" s="257">
        <f t="shared" si="238"/>
        <v>0</v>
      </c>
    </row>
    <row r="1076" spans="1:35" x14ac:dyDescent="0.3">
      <c r="A1076" s="287">
        <v>1064</v>
      </c>
      <c r="B1076" s="156"/>
      <c r="C1076" s="150"/>
      <c r="D1076" s="152"/>
      <c r="E1076" s="150"/>
      <c r="F1076" s="150"/>
      <c r="G1076" s="152"/>
      <c r="H1076" s="154"/>
      <c r="I1076" s="155"/>
      <c r="J1076" s="159"/>
      <c r="K1076" s="159"/>
      <c r="L1076" s="337"/>
      <c r="M1076" s="343" t="str">
        <f>IF(L1076="","",LOOKUP(L1076,'Work Programme'!$A$8:$A$207,'Work Programme'!$B$8:$B$207))</f>
        <v/>
      </c>
      <c r="N1076" s="150"/>
      <c r="O1076" s="151"/>
      <c r="P1076" s="254" t="str">
        <f>IF(H1076="","",VLOOKUP(H1076,'Overview - Financial Statement'!$A$46:$B$60,2,FALSE))</f>
        <v/>
      </c>
      <c r="Q1076" s="255" t="str">
        <f t="shared" si="225"/>
        <v/>
      </c>
      <c r="R1076" s="153"/>
      <c r="S1076" s="153"/>
      <c r="T1076" s="238">
        <f t="shared" si="226"/>
        <v>0</v>
      </c>
      <c r="U1076" s="193" t="s">
        <v>44</v>
      </c>
      <c r="V1076" s="427"/>
      <c r="W1076" s="193" t="str">
        <f t="shared" si="227"/>
        <v/>
      </c>
      <c r="X1076" s="264" t="str">
        <f t="shared" si="228"/>
        <v>OK</v>
      </c>
      <c r="Y1076" s="193" t="str">
        <f t="shared" si="229"/>
        <v/>
      </c>
      <c r="Z1076" s="193" t="str">
        <f t="shared" si="230"/>
        <v/>
      </c>
      <c r="AA1076" s="397" t="str">
        <f t="shared" si="231"/>
        <v/>
      </c>
      <c r="AB1076" s="257" t="str">
        <f t="shared" si="232"/>
        <v/>
      </c>
      <c r="AC1076" s="257" t="str">
        <f t="shared" si="233"/>
        <v/>
      </c>
      <c r="AD1076" s="193" t="str">
        <f t="shared" si="234"/>
        <v>CHECK DATES</v>
      </c>
      <c r="AE1076" s="257" t="str">
        <f t="shared" si="235"/>
        <v/>
      </c>
      <c r="AF1076" s="286">
        <v>0</v>
      </c>
      <c r="AG1076" s="257">
        <f t="shared" si="236"/>
        <v>0</v>
      </c>
      <c r="AH1076" s="257" t="str">
        <f t="shared" si="237"/>
        <v/>
      </c>
      <c r="AI1076" s="257">
        <f t="shared" si="238"/>
        <v>0</v>
      </c>
    </row>
    <row r="1077" spans="1:35" x14ac:dyDescent="0.3">
      <c r="A1077" s="287">
        <v>1065</v>
      </c>
      <c r="B1077" s="156"/>
      <c r="C1077" s="150"/>
      <c r="D1077" s="152"/>
      <c r="E1077" s="150"/>
      <c r="F1077" s="150"/>
      <c r="G1077" s="152"/>
      <c r="H1077" s="154"/>
      <c r="I1077" s="155"/>
      <c r="J1077" s="159"/>
      <c r="K1077" s="159"/>
      <c r="L1077" s="337"/>
      <c r="M1077" s="343" t="str">
        <f>IF(L1077="","",LOOKUP(L1077,'Work Programme'!$A$8:$A$207,'Work Programme'!$B$8:$B$207))</f>
        <v/>
      </c>
      <c r="N1077" s="150"/>
      <c r="O1077" s="151"/>
      <c r="P1077" s="254" t="str">
        <f>IF(H1077="","",VLOOKUP(H1077,'Overview - Financial Statement'!$A$46:$B$60,2,FALSE))</f>
        <v/>
      </c>
      <c r="Q1077" s="255" t="str">
        <f t="shared" si="225"/>
        <v/>
      </c>
      <c r="R1077" s="153"/>
      <c r="S1077" s="153"/>
      <c r="T1077" s="238">
        <f t="shared" si="226"/>
        <v>0</v>
      </c>
      <c r="U1077" s="193" t="s">
        <v>44</v>
      </c>
      <c r="V1077" s="427"/>
      <c r="W1077" s="193" t="str">
        <f t="shared" si="227"/>
        <v/>
      </c>
      <c r="X1077" s="264" t="str">
        <f t="shared" si="228"/>
        <v>OK</v>
      </c>
      <c r="Y1077" s="193" t="str">
        <f t="shared" si="229"/>
        <v/>
      </c>
      <c r="Z1077" s="193" t="str">
        <f t="shared" si="230"/>
        <v/>
      </c>
      <c r="AA1077" s="397" t="str">
        <f t="shared" si="231"/>
        <v/>
      </c>
      <c r="AB1077" s="257" t="str">
        <f t="shared" si="232"/>
        <v/>
      </c>
      <c r="AC1077" s="257" t="str">
        <f t="shared" si="233"/>
        <v/>
      </c>
      <c r="AD1077" s="193" t="str">
        <f t="shared" si="234"/>
        <v>CHECK DATES</v>
      </c>
      <c r="AE1077" s="257" t="str">
        <f t="shared" si="235"/>
        <v/>
      </c>
      <c r="AF1077" s="286">
        <v>0</v>
      </c>
      <c r="AG1077" s="257">
        <f t="shared" si="236"/>
        <v>0</v>
      </c>
      <c r="AH1077" s="257" t="str">
        <f t="shared" si="237"/>
        <v/>
      </c>
      <c r="AI1077" s="257">
        <f t="shared" si="238"/>
        <v>0</v>
      </c>
    </row>
    <row r="1078" spans="1:35" x14ac:dyDescent="0.3">
      <c r="A1078" s="287">
        <v>1066</v>
      </c>
      <c r="B1078" s="156"/>
      <c r="C1078" s="150"/>
      <c r="D1078" s="152"/>
      <c r="E1078" s="150"/>
      <c r="F1078" s="150"/>
      <c r="G1078" s="152"/>
      <c r="H1078" s="154"/>
      <c r="I1078" s="155"/>
      <c r="J1078" s="159"/>
      <c r="K1078" s="159"/>
      <c r="L1078" s="337"/>
      <c r="M1078" s="343" t="str">
        <f>IF(L1078="","",LOOKUP(L1078,'Work Programme'!$A$8:$A$207,'Work Programme'!$B$8:$B$207))</f>
        <v/>
      </c>
      <c r="N1078" s="150"/>
      <c r="O1078" s="151"/>
      <c r="P1078" s="254" t="str">
        <f>IF(H1078="","",VLOOKUP(H1078,'Overview - Financial Statement'!$A$46:$B$60,2,FALSE))</f>
        <v/>
      </c>
      <c r="Q1078" s="255" t="str">
        <f t="shared" si="225"/>
        <v/>
      </c>
      <c r="R1078" s="153"/>
      <c r="S1078" s="153"/>
      <c r="T1078" s="238">
        <f t="shared" si="226"/>
        <v>0</v>
      </c>
      <c r="U1078" s="193" t="s">
        <v>44</v>
      </c>
      <c r="V1078" s="427"/>
      <c r="W1078" s="193" t="str">
        <f t="shared" si="227"/>
        <v/>
      </c>
      <c r="X1078" s="264" t="str">
        <f t="shared" si="228"/>
        <v>OK</v>
      </c>
      <c r="Y1078" s="193" t="str">
        <f t="shared" si="229"/>
        <v/>
      </c>
      <c r="Z1078" s="193" t="str">
        <f t="shared" si="230"/>
        <v/>
      </c>
      <c r="AA1078" s="397" t="str">
        <f t="shared" si="231"/>
        <v/>
      </c>
      <c r="AB1078" s="257" t="str">
        <f t="shared" si="232"/>
        <v/>
      </c>
      <c r="AC1078" s="257" t="str">
        <f t="shared" si="233"/>
        <v/>
      </c>
      <c r="AD1078" s="193" t="str">
        <f t="shared" si="234"/>
        <v>CHECK DATES</v>
      </c>
      <c r="AE1078" s="257" t="str">
        <f t="shared" si="235"/>
        <v/>
      </c>
      <c r="AF1078" s="286">
        <v>0</v>
      </c>
      <c r="AG1078" s="257">
        <f t="shared" si="236"/>
        <v>0</v>
      </c>
      <c r="AH1078" s="257" t="str">
        <f t="shared" si="237"/>
        <v/>
      </c>
      <c r="AI1078" s="257">
        <f t="shared" si="238"/>
        <v>0</v>
      </c>
    </row>
    <row r="1079" spans="1:35" x14ac:dyDescent="0.3">
      <c r="A1079" s="287">
        <v>1067</v>
      </c>
      <c r="B1079" s="156"/>
      <c r="C1079" s="150"/>
      <c r="D1079" s="152"/>
      <c r="E1079" s="150"/>
      <c r="F1079" s="150"/>
      <c r="G1079" s="152"/>
      <c r="H1079" s="154"/>
      <c r="I1079" s="155"/>
      <c r="J1079" s="159"/>
      <c r="K1079" s="159"/>
      <c r="L1079" s="337"/>
      <c r="M1079" s="343" t="str">
        <f>IF(L1079="","",LOOKUP(L1079,'Work Programme'!$A$8:$A$207,'Work Programme'!$B$8:$B$207))</f>
        <v/>
      </c>
      <c r="N1079" s="150"/>
      <c r="O1079" s="151"/>
      <c r="P1079" s="254" t="str">
        <f>IF(H1079="","",VLOOKUP(H1079,'Overview - Financial Statement'!$A$46:$B$60,2,FALSE))</f>
        <v/>
      </c>
      <c r="Q1079" s="255" t="str">
        <f t="shared" si="225"/>
        <v/>
      </c>
      <c r="R1079" s="153"/>
      <c r="S1079" s="153"/>
      <c r="T1079" s="238">
        <f t="shared" si="226"/>
        <v>0</v>
      </c>
      <c r="U1079" s="193" t="s">
        <v>44</v>
      </c>
      <c r="V1079" s="427"/>
      <c r="W1079" s="193" t="str">
        <f t="shared" si="227"/>
        <v/>
      </c>
      <c r="X1079" s="264" t="str">
        <f t="shared" si="228"/>
        <v>OK</v>
      </c>
      <c r="Y1079" s="193" t="str">
        <f t="shared" si="229"/>
        <v/>
      </c>
      <c r="Z1079" s="193" t="str">
        <f t="shared" si="230"/>
        <v/>
      </c>
      <c r="AA1079" s="397" t="str">
        <f t="shared" si="231"/>
        <v/>
      </c>
      <c r="AB1079" s="257" t="str">
        <f t="shared" si="232"/>
        <v/>
      </c>
      <c r="AC1079" s="257" t="str">
        <f t="shared" si="233"/>
        <v/>
      </c>
      <c r="AD1079" s="193" t="str">
        <f t="shared" si="234"/>
        <v>CHECK DATES</v>
      </c>
      <c r="AE1079" s="257" t="str">
        <f t="shared" si="235"/>
        <v/>
      </c>
      <c r="AF1079" s="286">
        <v>0</v>
      </c>
      <c r="AG1079" s="257">
        <f t="shared" si="236"/>
        <v>0</v>
      </c>
      <c r="AH1079" s="257" t="str">
        <f t="shared" si="237"/>
        <v/>
      </c>
      <c r="AI1079" s="257">
        <f t="shared" si="238"/>
        <v>0</v>
      </c>
    </row>
    <row r="1080" spans="1:35" x14ac:dyDescent="0.3">
      <c r="A1080" s="287">
        <v>1068</v>
      </c>
      <c r="B1080" s="156"/>
      <c r="C1080" s="150"/>
      <c r="D1080" s="152"/>
      <c r="E1080" s="150"/>
      <c r="F1080" s="150"/>
      <c r="G1080" s="152"/>
      <c r="H1080" s="154"/>
      <c r="I1080" s="155"/>
      <c r="J1080" s="159"/>
      <c r="K1080" s="159"/>
      <c r="L1080" s="337"/>
      <c r="M1080" s="343" t="str">
        <f>IF(L1080="","",LOOKUP(L1080,'Work Programme'!$A$8:$A$207,'Work Programme'!$B$8:$B$207))</f>
        <v/>
      </c>
      <c r="N1080" s="150"/>
      <c r="O1080" s="151"/>
      <c r="P1080" s="254" t="str">
        <f>IF(H1080="","",VLOOKUP(H1080,'Overview - Financial Statement'!$A$46:$B$60,2,FALSE))</f>
        <v/>
      </c>
      <c r="Q1080" s="255" t="str">
        <f t="shared" si="225"/>
        <v/>
      </c>
      <c r="R1080" s="153"/>
      <c r="S1080" s="153"/>
      <c r="T1080" s="238">
        <f t="shared" si="226"/>
        <v>0</v>
      </c>
      <c r="U1080" s="193" t="s">
        <v>44</v>
      </c>
      <c r="V1080" s="427"/>
      <c r="W1080" s="193" t="str">
        <f t="shared" si="227"/>
        <v/>
      </c>
      <c r="X1080" s="264" t="str">
        <f t="shared" si="228"/>
        <v>OK</v>
      </c>
      <c r="Y1080" s="193" t="str">
        <f t="shared" si="229"/>
        <v/>
      </c>
      <c r="Z1080" s="193" t="str">
        <f t="shared" si="230"/>
        <v/>
      </c>
      <c r="AA1080" s="397" t="str">
        <f t="shared" si="231"/>
        <v/>
      </c>
      <c r="AB1080" s="257" t="str">
        <f t="shared" si="232"/>
        <v/>
      </c>
      <c r="AC1080" s="257" t="str">
        <f t="shared" si="233"/>
        <v/>
      </c>
      <c r="AD1080" s="193" t="str">
        <f t="shared" si="234"/>
        <v>CHECK DATES</v>
      </c>
      <c r="AE1080" s="257" t="str">
        <f t="shared" si="235"/>
        <v/>
      </c>
      <c r="AF1080" s="286">
        <v>0</v>
      </c>
      <c r="AG1080" s="257">
        <f t="shared" si="236"/>
        <v>0</v>
      </c>
      <c r="AH1080" s="257" t="str">
        <f t="shared" si="237"/>
        <v/>
      </c>
      <c r="AI1080" s="257">
        <f t="shared" si="238"/>
        <v>0</v>
      </c>
    </row>
    <row r="1081" spans="1:35" x14ac:dyDescent="0.3">
      <c r="A1081" s="287">
        <v>1069</v>
      </c>
      <c r="B1081" s="156"/>
      <c r="C1081" s="150"/>
      <c r="D1081" s="152"/>
      <c r="E1081" s="150"/>
      <c r="F1081" s="150"/>
      <c r="G1081" s="152"/>
      <c r="H1081" s="154"/>
      <c r="I1081" s="155"/>
      <c r="J1081" s="159"/>
      <c r="K1081" s="159"/>
      <c r="L1081" s="337"/>
      <c r="M1081" s="343" t="str">
        <f>IF(L1081="","",LOOKUP(L1081,'Work Programme'!$A$8:$A$207,'Work Programme'!$B$8:$B$207))</f>
        <v/>
      </c>
      <c r="N1081" s="150"/>
      <c r="O1081" s="151"/>
      <c r="P1081" s="254" t="str">
        <f>IF(H1081="","",VLOOKUP(H1081,'Overview - Financial Statement'!$A$46:$B$60,2,FALSE))</f>
        <v/>
      </c>
      <c r="Q1081" s="255" t="str">
        <f t="shared" si="225"/>
        <v/>
      </c>
      <c r="R1081" s="153"/>
      <c r="S1081" s="153"/>
      <c r="T1081" s="238">
        <f t="shared" si="226"/>
        <v>0</v>
      </c>
      <c r="U1081" s="193" t="s">
        <v>44</v>
      </c>
      <c r="V1081" s="427"/>
      <c r="W1081" s="193" t="str">
        <f t="shared" si="227"/>
        <v/>
      </c>
      <c r="X1081" s="264" t="str">
        <f t="shared" si="228"/>
        <v>OK</v>
      </c>
      <c r="Y1081" s="193" t="str">
        <f t="shared" si="229"/>
        <v/>
      </c>
      <c r="Z1081" s="193" t="str">
        <f t="shared" si="230"/>
        <v/>
      </c>
      <c r="AA1081" s="397" t="str">
        <f t="shared" si="231"/>
        <v/>
      </c>
      <c r="AB1081" s="257" t="str">
        <f t="shared" si="232"/>
        <v/>
      </c>
      <c r="AC1081" s="257" t="str">
        <f t="shared" si="233"/>
        <v/>
      </c>
      <c r="AD1081" s="193" t="str">
        <f t="shared" si="234"/>
        <v>CHECK DATES</v>
      </c>
      <c r="AE1081" s="257" t="str">
        <f t="shared" si="235"/>
        <v/>
      </c>
      <c r="AF1081" s="286">
        <v>0</v>
      </c>
      <c r="AG1081" s="257">
        <f t="shared" si="236"/>
        <v>0</v>
      </c>
      <c r="AH1081" s="257" t="str">
        <f t="shared" si="237"/>
        <v/>
      </c>
      <c r="AI1081" s="257">
        <f t="shared" si="238"/>
        <v>0</v>
      </c>
    </row>
    <row r="1082" spans="1:35" x14ac:dyDescent="0.3">
      <c r="A1082" s="287">
        <v>1070</v>
      </c>
      <c r="B1082" s="156"/>
      <c r="C1082" s="150"/>
      <c r="D1082" s="152"/>
      <c r="E1082" s="150"/>
      <c r="F1082" s="150"/>
      <c r="G1082" s="152"/>
      <c r="H1082" s="154"/>
      <c r="I1082" s="155"/>
      <c r="J1082" s="159"/>
      <c r="K1082" s="159"/>
      <c r="L1082" s="337"/>
      <c r="M1082" s="343" t="str">
        <f>IF(L1082="","",LOOKUP(L1082,'Work Programme'!$A$8:$A$207,'Work Programme'!$B$8:$B$207))</f>
        <v/>
      </c>
      <c r="N1082" s="150"/>
      <c r="O1082" s="151"/>
      <c r="P1082" s="254" t="str">
        <f>IF(H1082="","",VLOOKUP(H1082,'Overview - Financial Statement'!$A$46:$B$60,2,FALSE))</f>
        <v/>
      </c>
      <c r="Q1082" s="255" t="str">
        <f t="shared" si="225"/>
        <v/>
      </c>
      <c r="R1082" s="153"/>
      <c r="S1082" s="153"/>
      <c r="T1082" s="238">
        <f t="shared" si="226"/>
        <v>0</v>
      </c>
      <c r="U1082" s="193" t="s">
        <v>44</v>
      </c>
      <c r="V1082" s="427"/>
      <c r="W1082" s="193" t="str">
        <f t="shared" si="227"/>
        <v/>
      </c>
      <c r="X1082" s="264" t="str">
        <f t="shared" si="228"/>
        <v>OK</v>
      </c>
      <c r="Y1082" s="193" t="str">
        <f t="shared" si="229"/>
        <v/>
      </c>
      <c r="Z1082" s="193" t="str">
        <f t="shared" si="230"/>
        <v/>
      </c>
      <c r="AA1082" s="397" t="str">
        <f t="shared" si="231"/>
        <v/>
      </c>
      <c r="AB1082" s="257" t="str">
        <f t="shared" si="232"/>
        <v/>
      </c>
      <c r="AC1082" s="257" t="str">
        <f t="shared" si="233"/>
        <v/>
      </c>
      <c r="AD1082" s="193" t="str">
        <f t="shared" si="234"/>
        <v>CHECK DATES</v>
      </c>
      <c r="AE1082" s="257" t="str">
        <f t="shared" si="235"/>
        <v/>
      </c>
      <c r="AF1082" s="286">
        <v>0</v>
      </c>
      <c r="AG1082" s="257">
        <f t="shared" si="236"/>
        <v>0</v>
      </c>
      <c r="AH1082" s="257" t="str">
        <f t="shared" si="237"/>
        <v/>
      </c>
      <c r="AI1082" s="257">
        <f t="shared" si="238"/>
        <v>0</v>
      </c>
    </row>
    <row r="1083" spans="1:35" x14ac:dyDescent="0.3">
      <c r="A1083" s="287">
        <v>1071</v>
      </c>
      <c r="B1083" s="156"/>
      <c r="C1083" s="150"/>
      <c r="D1083" s="152"/>
      <c r="E1083" s="150"/>
      <c r="F1083" s="150"/>
      <c r="G1083" s="152"/>
      <c r="H1083" s="154"/>
      <c r="I1083" s="155"/>
      <c r="J1083" s="159"/>
      <c r="K1083" s="159"/>
      <c r="L1083" s="337"/>
      <c r="M1083" s="343" t="str">
        <f>IF(L1083="","",LOOKUP(L1083,'Work Programme'!$A$8:$A$207,'Work Programme'!$B$8:$B$207))</f>
        <v/>
      </c>
      <c r="N1083" s="150"/>
      <c r="O1083" s="151"/>
      <c r="P1083" s="254" t="str">
        <f>IF(H1083="","",VLOOKUP(H1083,'Overview - Financial Statement'!$A$46:$B$60,2,FALSE))</f>
        <v/>
      </c>
      <c r="Q1083" s="255" t="str">
        <f t="shared" si="225"/>
        <v/>
      </c>
      <c r="R1083" s="153"/>
      <c r="S1083" s="153"/>
      <c r="T1083" s="238">
        <f t="shared" si="226"/>
        <v>0</v>
      </c>
      <c r="U1083" s="193" t="s">
        <v>44</v>
      </c>
      <c r="V1083" s="427"/>
      <c r="W1083" s="193" t="str">
        <f t="shared" si="227"/>
        <v/>
      </c>
      <c r="X1083" s="264" t="str">
        <f t="shared" si="228"/>
        <v>OK</v>
      </c>
      <c r="Y1083" s="193" t="str">
        <f t="shared" si="229"/>
        <v/>
      </c>
      <c r="Z1083" s="193" t="str">
        <f t="shared" si="230"/>
        <v/>
      </c>
      <c r="AA1083" s="397" t="str">
        <f t="shared" si="231"/>
        <v/>
      </c>
      <c r="AB1083" s="257" t="str">
        <f t="shared" si="232"/>
        <v/>
      </c>
      <c r="AC1083" s="257" t="str">
        <f t="shared" si="233"/>
        <v/>
      </c>
      <c r="AD1083" s="193" t="str">
        <f t="shared" si="234"/>
        <v>CHECK DATES</v>
      </c>
      <c r="AE1083" s="257" t="str">
        <f t="shared" si="235"/>
        <v/>
      </c>
      <c r="AF1083" s="286">
        <v>0</v>
      </c>
      <c r="AG1083" s="257">
        <f t="shared" si="236"/>
        <v>0</v>
      </c>
      <c r="AH1083" s="257" t="str">
        <f t="shared" si="237"/>
        <v/>
      </c>
      <c r="AI1083" s="257">
        <f t="shared" si="238"/>
        <v>0</v>
      </c>
    </row>
    <row r="1084" spans="1:35" x14ac:dyDescent="0.3">
      <c r="A1084" s="287">
        <v>1072</v>
      </c>
      <c r="B1084" s="156"/>
      <c r="C1084" s="150"/>
      <c r="D1084" s="152"/>
      <c r="E1084" s="150"/>
      <c r="F1084" s="150"/>
      <c r="G1084" s="152"/>
      <c r="H1084" s="154"/>
      <c r="I1084" s="155"/>
      <c r="J1084" s="159"/>
      <c r="K1084" s="159"/>
      <c r="L1084" s="337"/>
      <c r="M1084" s="343" t="str">
        <f>IF(L1084="","",LOOKUP(L1084,'Work Programme'!$A$8:$A$207,'Work Programme'!$B$8:$B$207))</f>
        <v/>
      </c>
      <c r="N1084" s="150"/>
      <c r="O1084" s="151"/>
      <c r="P1084" s="254" t="str">
        <f>IF(H1084="","",VLOOKUP(H1084,'Overview - Financial Statement'!$A$46:$B$60,2,FALSE))</f>
        <v/>
      </c>
      <c r="Q1084" s="255" t="str">
        <f t="shared" si="225"/>
        <v/>
      </c>
      <c r="R1084" s="153"/>
      <c r="S1084" s="153"/>
      <c r="T1084" s="238">
        <f t="shared" si="226"/>
        <v>0</v>
      </c>
      <c r="U1084" s="193" t="s">
        <v>44</v>
      </c>
      <c r="V1084" s="427"/>
      <c r="W1084" s="193" t="str">
        <f t="shared" si="227"/>
        <v/>
      </c>
      <c r="X1084" s="264" t="str">
        <f t="shared" si="228"/>
        <v>OK</v>
      </c>
      <c r="Y1084" s="193" t="str">
        <f t="shared" si="229"/>
        <v/>
      </c>
      <c r="Z1084" s="193" t="str">
        <f t="shared" si="230"/>
        <v/>
      </c>
      <c r="AA1084" s="397" t="str">
        <f t="shared" si="231"/>
        <v/>
      </c>
      <c r="AB1084" s="257" t="str">
        <f t="shared" si="232"/>
        <v/>
      </c>
      <c r="AC1084" s="257" t="str">
        <f t="shared" si="233"/>
        <v/>
      </c>
      <c r="AD1084" s="193" t="str">
        <f t="shared" si="234"/>
        <v>CHECK DATES</v>
      </c>
      <c r="AE1084" s="257" t="str">
        <f t="shared" si="235"/>
        <v/>
      </c>
      <c r="AF1084" s="286">
        <v>0</v>
      </c>
      <c r="AG1084" s="257">
        <f t="shared" si="236"/>
        <v>0</v>
      </c>
      <c r="AH1084" s="257" t="str">
        <f t="shared" si="237"/>
        <v/>
      </c>
      <c r="AI1084" s="257">
        <f t="shared" si="238"/>
        <v>0</v>
      </c>
    </row>
    <row r="1085" spans="1:35" x14ac:dyDescent="0.3">
      <c r="A1085" s="287">
        <v>1073</v>
      </c>
      <c r="B1085" s="156"/>
      <c r="C1085" s="150"/>
      <c r="D1085" s="152"/>
      <c r="E1085" s="150"/>
      <c r="F1085" s="150"/>
      <c r="G1085" s="152"/>
      <c r="H1085" s="154"/>
      <c r="I1085" s="155"/>
      <c r="J1085" s="159"/>
      <c r="K1085" s="159"/>
      <c r="L1085" s="337"/>
      <c r="M1085" s="343" t="str">
        <f>IF(L1085="","",LOOKUP(L1085,'Work Programme'!$A$8:$A$207,'Work Programme'!$B$8:$B$207))</f>
        <v/>
      </c>
      <c r="N1085" s="150"/>
      <c r="O1085" s="151"/>
      <c r="P1085" s="254" t="str">
        <f>IF(H1085="","",VLOOKUP(H1085,'Overview - Financial Statement'!$A$46:$B$60,2,FALSE))</f>
        <v/>
      </c>
      <c r="Q1085" s="255" t="str">
        <f t="shared" si="225"/>
        <v/>
      </c>
      <c r="R1085" s="153"/>
      <c r="S1085" s="153"/>
      <c r="T1085" s="238">
        <f t="shared" si="226"/>
        <v>0</v>
      </c>
      <c r="U1085" s="193" t="s">
        <v>44</v>
      </c>
      <c r="V1085" s="427"/>
      <c r="W1085" s="193" t="str">
        <f t="shared" si="227"/>
        <v/>
      </c>
      <c r="X1085" s="264" t="str">
        <f t="shared" si="228"/>
        <v>OK</v>
      </c>
      <c r="Y1085" s="193" t="str">
        <f t="shared" si="229"/>
        <v/>
      </c>
      <c r="Z1085" s="193" t="str">
        <f t="shared" si="230"/>
        <v/>
      </c>
      <c r="AA1085" s="397" t="str">
        <f t="shared" si="231"/>
        <v/>
      </c>
      <c r="AB1085" s="257" t="str">
        <f t="shared" si="232"/>
        <v/>
      </c>
      <c r="AC1085" s="257" t="str">
        <f t="shared" si="233"/>
        <v/>
      </c>
      <c r="AD1085" s="193" t="str">
        <f t="shared" si="234"/>
        <v>CHECK DATES</v>
      </c>
      <c r="AE1085" s="257" t="str">
        <f t="shared" si="235"/>
        <v/>
      </c>
      <c r="AF1085" s="286">
        <v>0</v>
      </c>
      <c r="AG1085" s="257">
        <f t="shared" si="236"/>
        <v>0</v>
      </c>
      <c r="AH1085" s="257" t="str">
        <f t="shared" si="237"/>
        <v/>
      </c>
      <c r="AI1085" s="257">
        <f t="shared" si="238"/>
        <v>0</v>
      </c>
    </row>
    <row r="1086" spans="1:35" x14ac:dyDescent="0.3">
      <c r="A1086" s="287">
        <v>1074</v>
      </c>
      <c r="B1086" s="156"/>
      <c r="C1086" s="150"/>
      <c r="D1086" s="152"/>
      <c r="E1086" s="150"/>
      <c r="F1086" s="150"/>
      <c r="G1086" s="152"/>
      <c r="H1086" s="154"/>
      <c r="I1086" s="155"/>
      <c r="J1086" s="159"/>
      <c r="K1086" s="159"/>
      <c r="L1086" s="337"/>
      <c r="M1086" s="343" t="str">
        <f>IF(L1086="","",LOOKUP(L1086,'Work Programme'!$A$8:$A$207,'Work Programme'!$B$8:$B$207))</f>
        <v/>
      </c>
      <c r="N1086" s="150"/>
      <c r="O1086" s="151"/>
      <c r="P1086" s="254" t="str">
        <f>IF(H1086="","",VLOOKUP(H1086,'Overview - Financial Statement'!$A$46:$B$60,2,FALSE))</f>
        <v/>
      </c>
      <c r="Q1086" s="255" t="str">
        <f t="shared" si="225"/>
        <v/>
      </c>
      <c r="R1086" s="153"/>
      <c r="S1086" s="153"/>
      <c r="T1086" s="238">
        <f t="shared" si="226"/>
        <v>0</v>
      </c>
      <c r="U1086" s="193" t="s">
        <v>44</v>
      </c>
      <c r="V1086" s="427"/>
      <c r="W1086" s="193" t="str">
        <f t="shared" si="227"/>
        <v/>
      </c>
      <c r="X1086" s="264" t="str">
        <f t="shared" si="228"/>
        <v>OK</v>
      </c>
      <c r="Y1086" s="193" t="str">
        <f t="shared" si="229"/>
        <v/>
      </c>
      <c r="Z1086" s="193" t="str">
        <f t="shared" si="230"/>
        <v/>
      </c>
      <c r="AA1086" s="397" t="str">
        <f t="shared" si="231"/>
        <v/>
      </c>
      <c r="AB1086" s="257" t="str">
        <f t="shared" si="232"/>
        <v/>
      </c>
      <c r="AC1086" s="257" t="str">
        <f t="shared" si="233"/>
        <v/>
      </c>
      <c r="AD1086" s="193" t="str">
        <f t="shared" si="234"/>
        <v>CHECK DATES</v>
      </c>
      <c r="AE1086" s="257" t="str">
        <f t="shared" si="235"/>
        <v/>
      </c>
      <c r="AF1086" s="286">
        <v>0</v>
      </c>
      <c r="AG1086" s="257">
        <f t="shared" si="236"/>
        <v>0</v>
      </c>
      <c r="AH1086" s="257" t="str">
        <f t="shared" si="237"/>
        <v/>
      </c>
      <c r="AI1086" s="257">
        <f t="shared" si="238"/>
        <v>0</v>
      </c>
    </row>
    <row r="1087" spans="1:35" x14ac:dyDescent="0.3">
      <c r="A1087" s="287">
        <v>1075</v>
      </c>
      <c r="B1087" s="156"/>
      <c r="C1087" s="150"/>
      <c r="D1087" s="152"/>
      <c r="E1087" s="150"/>
      <c r="F1087" s="150"/>
      <c r="G1087" s="152"/>
      <c r="H1087" s="154"/>
      <c r="I1087" s="155"/>
      <c r="J1087" s="159"/>
      <c r="K1087" s="159"/>
      <c r="L1087" s="337"/>
      <c r="M1087" s="343" t="str">
        <f>IF(L1087="","",LOOKUP(L1087,'Work Programme'!$A$8:$A$207,'Work Programme'!$B$8:$B$207))</f>
        <v/>
      </c>
      <c r="N1087" s="150"/>
      <c r="O1087" s="151"/>
      <c r="P1087" s="254" t="str">
        <f>IF(H1087="","",VLOOKUP(H1087,'Overview - Financial Statement'!$A$46:$B$60,2,FALSE))</f>
        <v/>
      </c>
      <c r="Q1087" s="255" t="str">
        <f t="shared" si="225"/>
        <v/>
      </c>
      <c r="R1087" s="153"/>
      <c r="S1087" s="153"/>
      <c r="T1087" s="238">
        <f t="shared" si="226"/>
        <v>0</v>
      </c>
      <c r="U1087" s="193" t="s">
        <v>44</v>
      </c>
      <c r="V1087" s="427"/>
      <c r="W1087" s="193" t="str">
        <f t="shared" si="227"/>
        <v/>
      </c>
      <c r="X1087" s="264" t="str">
        <f t="shared" si="228"/>
        <v>OK</v>
      </c>
      <c r="Y1087" s="193" t="str">
        <f t="shared" si="229"/>
        <v/>
      </c>
      <c r="Z1087" s="193" t="str">
        <f t="shared" si="230"/>
        <v/>
      </c>
      <c r="AA1087" s="397" t="str">
        <f t="shared" si="231"/>
        <v/>
      </c>
      <c r="AB1087" s="257" t="str">
        <f t="shared" si="232"/>
        <v/>
      </c>
      <c r="AC1087" s="257" t="str">
        <f t="shared" si="233"/>
        <v/>
      </c>
      <c r="AD1087" s="193" t="str">
        <f t="shared" si="234"/>
        <v>CHECK DATES</v>
      </c>
      <c r="AE1087" s="257" t="str">
        <f t="shared" si="235"/>
        <v/>
      </c>
      <c r="AF1087" s="286">
        <v>0</v>
      </c>
      <c r="AG1087" s="257">
        <f t="shared" si="236"/>
        <v>0</v>
      </c>
      <c r="AH1087" s="257" t="str">
        <f t="shared" si="237"/>
        <v/>
      </c>
      <c r="AI1087" s="257">
        <f t="shared" si="238"/>
        <v>0</v>
      </c>
    </row>
    <row r="1088" spans="1:35" x14ac:dyDescent="0.3">
      <c r="A1088" s="287">
        <v>1076</v>
      </c>
      <c r="B1088" s="156"/>
      <c r="C1088" s="150"/>
      <c r="D1088" s="152"/>
      <c r="E1088" s="150"/>
      <c r="F1088" s="150"/>
      <c r="G1088" s="152"/>
      <c r="H1088" s="154"/>
      <c r="I1088" s="155"/>
      <c r="J1088" s="159"/>
      <c r="K1088" s="159"/>
      <c r="L1088" s="337"/>
      <c r="M1088" s="343" t="str">
        <f>IF(L1088="","",LOOKUP(L1088,'Work Programme'!$A$8:$A$207,'Work Programme'!$B$8:$B$207))</f>
        <v/>
      </c>
      <c r="N1088" s="150"/>
      <c r="O1088" s="151"/>
      <c r="P1088" s="254" t="str">
        <f>IF(H1088="","",VLOOKUP(H1088,'Overview - Financial Statement'!$A$46:$B$60,2,FALSE))</f>
        <v/>
      </c>
      <c r="Q1088" s="255" t="str">
        <f t="shared" si="225"/>
        <v/>
      </c>
      <c r="R1088" s="153"/>
      <c r="S1088" s="153"/>
      <c r="T1088" s="238">
        <f t="shared" si="226"/>
        <v>0</v>
      </c>
      <c r="U1088" s="193" t="s">
        <v>44</v>
      </c>
      <c r="V1088" s="427"/>
      <c r="W1088" s="193" t="str">
        <f t="shared" si="227"/>
        <v/>
      </c>
      <c r="X1088" s="264" t="str">
        <f t="shared" si="228"/>
        <v>OK</v>
      </c>
      <c r="Y1088" s="193" t="str">
        <f t="shared" si="229"/>
        <v/>
      </c>
      <c r="Z1088" s="193" t="str">
        <f t="shared" si="230"/>
        <v/>
      </c>
      <c r="AA1088" s="397" t="str">
        <f t="shared" si="231"/>
        <v/>
      </c>
      <c r="AB1088" s="257" t="str">
        <f t="shared" si="232"/>
        <v/>
      </c>
      <c r="AC1088" s="257" t="str">
        <f t="shared" si="233"/>
        <v/>
      </c>
      <c r="AD1088" s="193" t="str">
        <f t="shared" si="234"/>
        <v>CHECK DATES</v>
      </c>
      <c r="AE1088" s="257" t="str">
        <f t="shared" si="235"/>
        <v/>
      </c>
      <c r="AF1088" s="286">
        <v>0</v>
      </c>
      <c r="AG1088" s="257">
        <f t="shared" si="236"/>
        <v>0</v>
      </c>
      <c r="AH1088" s="257" t="str">
        <f t="shared" si="237"/>
        <v/>
      </c>
      <c r="AI1088" s="257">
        <f t="shared" si="238"/>
        <v>0</v>
      </c>
    </row>
    <row r="1089" spans="1:35" x14ac:dyDescent="0.3">
      <c r="A1089" s="287">
        <v>1077</v>
      </c>
      <c r="B1089" s="156"/>
      <c r="C1089" s="150"/>
      <c r="D1089" s="152"/>
      <c r="E1089" s="150"/>
      <c r="F1089" s="150"/>
      <c r="G1089" s="152"/>
      <c r="H1089" s="154"/>
      <c r="I1089" s="155"/>
      <c r="J1089" s="159"/>
      <c r="K1089" s="159"/>
      <c r="L1089" s="337"/>
      <c r="M1089" s="343" t="str">
        <f>IF(L1089="","",LOOKUP(L1089,'Work Programme'!$A$8:$A$207,'Work Programme'!$B$8:$B$207))</f>
        <v/>
      </c>
      <c r="N1089" s="150"/>
      <c r="O1089" s="151"/>
      <c r="P1089" s="254" t="str">
        <f>IF(H1089="","",VLOOKUP(H1089,'Overview - Financial Statement'!$A$46:$B$60,2,FALSE))</f>
        <v/>
      </c>
      <c r="Q1089" s="255" t="str">
        <f t="shared" si="225"/>
        <v/>
      </c>
      <c r="R1089" s="153"/>
      <c r="S1089" s="153"/>
      <c r="T1089" s="238">
        <f t="shared" si="226"/>
        <v>0</v>
      </c>
      <c r="U1089" s="193" t="s">
        <v>44</v>
      </c>
      <c r="V1089" s="427"/>
      <c r="W1089" s="193" t="str">
        <f t="shared" si="227"/>
        <v/>
      </c>
      <c r="X1089" s="264" t="str">
        <f t="shared" si="228"/>
        <v>OK</v>
      </c>
      <c r="Y1089" s="193" t="str">
        <f t="shared" si="229"/>
        <v/>
      </c>
      <c r="Z1089" s="193" t="str">
        <f t="shared" si="230"/>
        <v/>
      </c>
      <c r="AA1089" s="397" t="str">
        <f t="shared" si="231"/>
        <v/>
      </c>
      <c r="AB1089" s="257" t="str">
        <f t="shared" si="232"/>
        <v/>
      </c>
      <c r="AC1089" s="257" t="str">
        <f t="shared" si="233"/>
        <v/>
      </c>
      <c r="AD1089" s="193" t="str">
        <f t="shared" si="234"/>
        <v>CHECK DATES</v>
      </c>
      <c r="AE1089" s="257" t="str">
        <f t="shared" si="235"/>
        <v/>
      </c>
      <c r="AF1089" s="286">
        <v>0</v>
      </c>
      <c r="AG1089" s="257">
        <f t="shared" si="236"/>
        <v>0</v>
      </c>
      <c r="AH1089" s="257" t="str">
        <f t="shared" si="237"/>
        <v/>
      </c>
      <c r="AI1089" s="257">
        <f t="shared" si="238"/>
        <v>0</v>
      </c>
    </row>
    <row r="1090" spans="1:35" x14ac:dyDescent="0.3">
      <c r="A1090" s="287">
        <v>1078</v>
      </c>
      <c r="B1090" s="156"/>
      <c r="C1090" s="150"/>
      <c r="D1090" s="152"/>
      <c r="E1090" s="150"/>
      <c r="F1090" s="150"/>
      <c r="G1090" s="152"/>
      <c r="H1090" s="154"/>
      <c r="I1090" s="155"/>
      <c r="J1090" s="159"/>
      <c r="K1090" s="159"/>
      <c r="L1090" s="337"/>
      <c r="M1090" s="343" t="str">
        <f>IF(L1090="","",LOOKUP(L1090,'Work Programme'!$A$8:$A$207,'Work Programme'!$B$8:$B$207))</f>
        <v/>
      </c>
      <c r="N1090" s="150"/>
      <c r="O1090" s="151"/>
      <c r="P1090" s="254" t="str">
        <f>IF(H1090="","",VLOOKUP(H1090,'Overview - Financial Statement'!$A$46:$B$60,2,FALSE))</f>
        <v/>
      </c>
      <c r="Q1090" s="255" t="str">
        <f t="shared" si="225"/>
        <v/>
      </c>
      <c r="R1090" s="153"/>
      <c r="S1090" s="153"/>
      <c r="T1090" s="238">
        <f t="shared" si="226"/>
        <v>0</v>
      </c>
      <c r="U1090" s="193" t="s">
        <v>44</v>
      </c>
      <c r="V1090" s="427"/>
      <c r="W1090" s="193" t="str">
        <f t="shared" si="227"/>
        <v/>
      </c>
      <c r="X1090" s="264" t="str">
        <f t="shared" si="228"/>
        <v>OK</v>
      </c>
      <c r="Y1090" s="193" t="str">
        <f t="shared" si="229"/>
        <v/>
      </c>
      <c r="Z1090" s="193" t="str">
        <f t="shared" si="230"/>
        <v/>
      </c>
      <c r="AA1090" s="397" t="str">
        <f t="shared" si="231"/>
        <v/>
      </c>
      <c r="AB1090" s="257" t="str">
        <f t="shared" si="232"/>
        <v/>
      </c>
      <c r="AC1090" s="257" t="str">
        <f t="shared" si="233"/>
        <v/>
      </c>
      <c r="AD1090" s="193" t="str">
        <f t="shared" si="234"/>
        <v>CHECK DATES</v>
      </c>
      <c r="AE1090" s="257" t="str">
        <f t="shared" si="235"/>
        <v/>
      </c>
      <c r="AF1090" s="286">
        <v>0</v>
      </c>
      <c r="AG1090" s="257">
        <f t="shared" si="236"/>
        <v>0</v>
      </c>
      <c r="AH1090" s="257" t="str">
        <f t="shared" si="237"/>
        <v/>
      </c>
      <c r="AI1090" s="257">
        <f t="shared" si="238"/>
        <v>0</v>
      </c>
    </row>
    <row r="1091" spans="1:35" x14ac:dyDescent="0.3">
      <c r="A1091" s="287">
        <v>1079</v>
      </c>
      <c r="B1091" s="156"/>
      <c r="C1091" s="150"/>
      <c r="D1091" s="152"/>
      <c r="E1091" s="150"/>
      <c r="F1091" s="150"/>
      <c r="G1091" s="152"/>
      <c r="H1091" s="154"/>
      <c r="I1091" s="155"/>
      <c r="J1091" s="159"/>
      <c r="K1091" s="159"/>
      <c r="L1091" s="337"/>
      <c r="M1091" s="343" t="str">
        <f>IF(L1091="","",LOOKUP(L1091,'Work Programme'!$A$8:$A$207,'Work Programme'!$B$8:$B$207))</f>
        <v/>
      </c>
      <c r="N1091" s="150"/>
      <c r="O1091" s="151"/>
      <c r="P1091" s="254" t="str">
        <f>IF(H1091="","",VLOOKUP(H1091,'Overview - Financial Statement'!$A$46:$B$60,2,FALSE))</f>
        <v/>
      </c>
      <c r="Q1091" s="255" t="str">
        <f t="shared" si="225"/>
        <v/>
      </c>
      <c r="R1091" s="153"/>
      <c r="S1091" s="153"/>
      <c r="T1091" s="238">
        <f t="shared" si="226"/>
        <v>0</v>
      </c>
      <c r="U1091" s="193" t="s">
        <v>44</v>
      </c>
      <c r="V1091" s="427"/>
      <c r="W1091" s="193" t="str">
        <f t="shared" si="227"/>
        <v/>
      </c>
      <c r="X1091" s="264" t="str">
        <f t="shared" si="228"/>
        <v>OK</v>
      </c>
      <c r="Y1091" s="193" t="str">
        <f t="shared" si="229"/>
        <v/>
      </c>
      <c r="Z1091" s="193" t="str">
        <f t="shared" si="230"/>
        <v/>
      </c>
      <c r="AA1091" s="397" t="str">
        <f t="shared" si="231"/>
        <v/>
      </c>
      <c r="AB1091" s="257" t="str">
        <f t="shared" si="232"/>
        <v/>
      </c>
      <c r="AC1091" s="257" t="str">
        <f t="shared" si="233"/>
        <v/>
      </c>
      <c r="AD1091" s="193" t="str">
        <f t="shared" si="234"/>
        <v>CHECK DATES</v>
      </c>
      <c r="AE1091" s="257" t="str">
        <f t="shared" si="235"/>
        <v/>
      </c>
      <c r="AF1091" s="286">
        <v>0</v>
      </c>
      <c r="AG1091" s="257">
        <f t="shared" si="236"/>
        <v>0</v>
      </c>
      <c r="AH1091" s="257" t="str">
        <f t="shared" si="237"/>
        <v/>
      </c>
      <c r="AI1091" s="257">
        <f t="shared" si="238"/>
        <v>0</v>
      </c>
    </row>
    <row r="1092" spans="1:35" x14ac:dyDescent="0.3">
      <c r="A1092" s="287">
        <v>1080</v>
      </c>
      <c r="B1092" s="156"/>
      <c r="C1092" s="150"/>
      <c r="D1092" s="152"/>
      <c r="E1092" s="150"/>
      <c r="F1092" s="150"/>
      <c r="G1092" s="152"/>
      <c r="H1092" s="154"/>
      <c r="I1092" s="155"/>
      <c r="J1092" s="159"/>
      <c r="K1092" s="159"/>
      <c r="L1092" s="337"/>
      <c r="M1092" s="343" t="str">
        <f>IF(L1092="","",LOOKUP(L1092,'Work Programme'!$A$8:$A$207,'Work Programme'!$B$8:$B$207))</f>
        <v/>
      </c>
      <c r="N1092" s="150"/>
      <c r="O1092" s="151"/>
      <c r="P1092" s="254" t="str">
        <f>IF(H1092="","",VLOOKUP(H1092,'Overview - Financial Statement'!$A$46:$B$60,2,FALSE))</f>
        <v/>
      </c>
      <c r="Q1092" s="255" t="str">
        <f t="shared" si="225"/>
        <v/>
      </c>
      <c r="R1092" s="153"/>
      <c r="S1092" s="153"/>
      <c r="T1092" s="238">
        <f t="shared" si="226"/>
        <v>0</v>
      </c>
      <c r="U1092" s="193" t="s">
        <v>44</v>
      </c>
      <c r="V1092" s="427"/>
      <c r="W1092" s="193" t="str">
        <f t="shared" si="227"/>
        <v/>
      </c>
      <c r="X1092" s="264" t="str">
        <f t="shared" si="228"/>
        <v>OK</v>
      </c>
      <c r="Y1092" s="193" t="str">
        <f t="shared" si="229"/>
        <v/>
      </c>
      <c r="Z1092" s="193" t="str">
        <f t="shared" si="230"/>
        <v/>
      </c>
      <c r="AA1092" s="397" t="str">
        <f t="shared" si="231"/>
        <v/>
      </c>
      <c r="AB1092" s="257" t="str">
        <f t="shared" si="232"/>
        <v/>
      </c>
      <c r="AC1092" s="257" t="str">
        <f t="shared" si="233"/>
        <v/>
      </c>
      <c r="AD1092" s="193" t="str">
        <f t="shared" si="234"/>
        <v>CHECK DATES</v>
      </c>
      <c r="AE1092" s="257" t="str">
        <f t="shared" si="235"/>
        <v/>
      </c>
      <c r="AF1092" s="286">
        <v>0</v>
      </c>
      <c r="AG1092" s="257">
        <f t="shared" si="236"/>
        <v>0</v>
      </c>
      <c r="AH1092" s="257" t="str">
        <f t="shared" si="237"/>
        <v/>
      </c>
      <c r="AI1092" s="257">
        <f t="shared" si="238"/>
        <v>0</v>
      </c>
    </row>
    <row r="1093" spans="1:35" x14ac:dyDescent="0.3">
      <c r="A1093" s="287">
        <v>1081</v>
      </c>
      <c r="B1093" s="156"/>
      <c r="C1093" s="150"/>
      <c r="D1093" s="152"/>
      <c r="E1093" s="150"/>
      <c r="F1093" s="150"/>
      <c r="G1093" s="152"/>
      <c r="H1093" s="154"/>
      <c r="I1093" s="155"/>
      <c r="J1093" s="159"/>
      <c r="K1093" s="159"/>
      <c r="L1093" s="337"/>
      <c r="M1093" s="343" t="str">
        <f>IF(L1093="","",LOOKUP(L1093,'Work Programme'!$A$8:$A$207,'Work Programme'!$B$8:$B$207))</f>
        <v/>
      </c>
      <c r="N1093" s="150"/>
      <c r="O1093" s="151"/>
      <c r="P1093" s="254" t="str">
        <f>IF(H1093="","",VLOOKUP(H1093,'Overview - Financial Statement'!$A$46:$B$60,2,FALSE))</f>
        <v/>
      </c>
      <c r="Q1093" s="255" t="str">
        <f t="shared" si="225"/>
        <v/>
      </c>
      <c r="R1093" s="153"/>
      <c r="S1093" s="153"/>
      <c r="T1093" s="238">
        <f t="shared" si="226"/>
        <v>0</v>
      </c>
      <c r="U1093" s="193" t="s">
        <v>44</v>
      </c>
      <c r="V1093" s="427"/>
      <c r="W1093" s="193" t="str">
        <f t="shared" si="227"/>
        <v/>
      </c>
      <c r="X1093" s="264" t="str">
        <f t="shared" si="228"/>
        <v>OK</v>
      </c>
      <c r="Y1093" s="193" t="str">
        <f t="shared" si="229"/>
        <v/>
      </c>
      <c r="Z1093" s="193" t="str">
        <f t="shared" si="230"/>
        <v/>
      </c>
      <c r="AA1093" s="397" t="str">
        <f t="shared" si="231"/>
        <v/>
      </c>
      <c r="AB1093" s="257" t="str">
        <f t="shared" si="232"/>
        <v/>
      </c>
      <c r="AC1093" s="257" t="str">
        <f t="shared" si="233"/>
        <v/>
      </c>
      <c r="AD1093" s="193" t="str">
        <f t="shared" si="234"/>
        <v>CHECK DATES</v>
      </c>
      <c r="AE1093" s="257" t="str">
        <f t="shared" si="235"/>
        <v/>
      </c>
      <c r="AF1093" s="286">
        <v>0</v>
      </c>
      <c r="AG1093" s="257">
        <f t="shared" si="236"/>
        <v>0</v>
      </c>
      <c r="AH1093" s="257" t="str">
        <f t="shared" si="237"/>
        <v/>
      </c>
      <c r="AI1093" s="257">
        <f t="shared" si="238"/>
        <v>0</v>
      </c>
    </row>
    <row r="1094" spans="1:35" x14ac:dyDescent="0.3">
      <c r="A1094" s="287">
        <v>1082</v>
      </c>
      <c r="B1094" s="156"/>
      <c r="C1094" s="150"/>
      <c r="D1094" s="152"/>
      <c r="E1094" s="150"/>
      <c r="F1094" s="150"/>
      <c r="G1094" s="152"/>
      <c r="H1094" s="154"/>
      <c r="I1094" s="155"/>
      <c r="J1094" s="159"/>
      <c r="K1094" s="159"/>
      <c r="L1094" s="337"/>
      <c r="M1094" s="343" t="str">
        <f>IF(L1094="","",LOOKUP(L1094,'Work Programme'!$A$8:$A$207,'Work Programme'!$B$8:$B$207))</f>
        <v/>
      </c>
      <c r="N1094" s="150"/>
      <c r="O1094" s="151"/>
      <c r="P1094" s="254" t="str">
        <f>IF(H1094="","",VLOOKUP(H1094,'Overview - Financial Statement'!$A$46:$B$60,2,FALSE))</f>
        <v/>
      </c>
      <c r="Q1094" s="255" t="str">
        <f t="shared" si="225"/>
        <v/>
      </c>
      <c r="R1094" s="153"/>
      <c r="S1094" s="153"/>
      <c r="T1094" s="238">
        <f t="shared" si="226"/>
        <v>0</v>
      </c>
      <c r="U1094" s="193" t="s">
        <v>44</v>
      </c>
      <c r="V1094" s="427"/>
      <c r="W1094" s="193" t="str">
        <f t="shared" si="227"/>
        <v/>
      </c>
      <c r="X1094" s="264" t="str">
        <f t="shared" si="228"/>
        <v>OK</v>
      </c>
      <c r="Y1094" s="193" t="str">
        <f t="shared" si="229"/>
        <v/>
      </c>
      <c r="Z1094" s="193" t="str">
        <f t="shared" si="230"/>
        <v/>
      </c>
      <c r="AA1094" s="397" t="str">
        <f t="shared" si="231"/>
        <v/>
      </c>
      <c r="AB1094" s="257" t="str">
        <f t="shared" si="232"/>
        <v/>
      </c>
      <c r="AC1094" s="257" t="str">
        <f t="shared" si="233"/>
        <v/>
      </c>
      <c r="AD1094" s="193" t="str">
        <f t="shared" si="234"/>
        <v>CHECK DATES</v>
      </c>
      <c r="AE1094" s="257" t="str">
        <f t="shared" si="235"/>
        <v/>
      </c>
      <c r="AF1094" s="286">
        <v>0</v>
      </c>
      <c r="AG1094" s="257">
        <f t="shared" si="236"/>
        <v>0</v>
      </c>
      <c r="AH1094" s="257" t="str">
        <f t="shared" si="237"/>
        <v/>
      </c>
      <c r="AI1094" s="257">
        <f t="shared" si="238"/>
        <v>0</v>
      </c>
    </row>
    <row r="1095" spans="1:35" x14ac:dyDescent="0.3">
      <c r="A1095" s="287">
        <v>1083</v>
      </c>
      <c r="B1095" s="156"/>
      <c r="C1095" s="150"/>
      <c r="D1095" s="152"/>
      <c r="E1095" s="150"/>
      <c r="F1095" s="150"/>
      <c r="G1095" s="152"/>
      <c r="H1095" s="154"/>
      <c r="I1095" s="155"/>
      <c r="J1095" s="159"/>
      <c r="K1095" s="159"/>
      <c r="L1095" s="337"/>
      <c r="M1095" s="343" t="str">
        <f>IF(L1095="","",LOOKUP(L1095,'Work Programme'!$A$8:$A$207,'Work Programme'!$B$8:$B$207))</f>
        <v/>
      </c>
      <c r="N1095" s="150"/>
      <c r="O1095" s="151"/>
      <c r="P1095" s="254" t="str">
        <f>IF(H1095="","",VLOOKUP(H1095,'Overview - Financial Statement'!$A$46:$B$60,2,FALSE))</f>
        <v/>
      </c>
      <c r="Q1095" s="255" t="str">
        <f t="shared" si="225"/>
        <v/>
      </c>
      <c r="R1095" s="153"/>
      <c r="S1095" s="153"/>
      <c r="T1095" s="238">
        <f t="shared" si="226"/>
        <v>0</v>
      </c>
      <c r="U1095" s="193" t="s">
        <v>44</v>
      </c>
      <c r="V1095" s="427"/>
      <c r="W1095" s="193" t="str">
        <f t="shared" si="227"/>
        <v/>
      </c>
      <c r="X1095" s="264" t="str">
        <f t="shared" si="228"/>
        <v>OK</v>
      </c>
      <c r="Y1095" s="193" t="str">
        <f t="shared" si="229"/>
        <v/>
      </c>
      <c r="Z1095" s="193" t="str">
        <f t="shared" si="230"/>
        <v/>
      </c>
      <c r="AA1095" s="397" t="str">
        <f t="shared" si="231"/>
        <v/>
      </c>
      <c r="AB1095" s="257" t="str">
        <f t="shared" si="232"/>
        <v/>
      </c>
      <c r="AC1095" s="257" t="str">
        <f t="shared" si="233"/>
        <v/>
      </c>
      <c r="AD1095" s="193" t="str">
        <f t="shared" si="234"/>
        <v>CHECK DATES</v>
      </c>
      <c r="AE1095" s="257" t="str">
        <f t="shared" si="235"/>
        <v/>
      </c>
      <c r="AF1095" s="286">
        <v>0</v>
      </c>
      <c r="AG1095" s="257">
        <f t="shared" si="236"/>
        <v>0</v>
      </c>
      <c r="AH1095" s="257" t="str">
        <f t="shared" si="237"/>
        <v/>
      </c>
      <c r="AI1095" s="257">
        <f t="shared" si="238"/>
        <v>0</v>
      </c>
    </row>
    <row r="1096" spans="1:35" x14ac:dyDescent="0.3">
      <c r="A1096" s="287">
        <v>1084</v>
      </c>
      <c r="B1096" s="156"/>
      <c r="C1096" s="150"/>
      <c r="D1096" s="152"/>
      <c r="E1096" s="150"/>
      <c r="F1096" s="150"/>
      <c r="G1096" s="152"/>
      <c r="H1096" s="154"/>
      <c r="I1096" s="155"/>
      <c r="J1096" s="159"/>
      <c r="K1096" s="159"/>
      <c r="L1096" s="337"/>
      <c r="M1096" s="343" t="str">
        <f>IF(L1096="","",LOOKUP(L1096,'Work Programme'!$A$8:$A$207,'Work Programme'!$B$8:$B$207))</f>
        <v/>
      </c>
      <c r="N1096" s="150"/>
      <c r="O1096" s="151"/>
      <c r="P1096" s="254" t="str">
        <f>IF(H1096="","",VLOOKUP(H1096,'Overview - Financial Statement'!$A$46:$B$60,2,FALSE))</f>
        <v/>
      </c>
      <c r="Q1096" s="255" t="str">
        <f t="shared" si="225"/>
        <v/>
      </c>
      <c r="R1096" s="153"/>
      <c r="S1096" s="153"/>
      <c r="T1096" s="238">
        <f t="shared" si="226"/>
        <v>0</v>
      </c>
      <c r="U1096" s="193" t="s">
        <v>44</v>
      </c>
      <c r="V1096" s="427"/>
      <c r="W1096" s="193" t="str">
        <f t="shared" si="227"/>
        <v/>
      </c>
      <c r="X1096" s="264" t="str">
        <f t="shared" si="228"/>
        <v>OK</v>
      </c>
      <c r="Y1096" s="193" t="str">
        <f t="shared" si="229"/>
        <v/>
      </c>
      <c r="Z1096" s="193" t="str">
        <f t="shared" si="230"/>
        <v/>
      </c>
      <c r="AA1096" s="397" t="str">
        <f t="shared" si="231"/>
        <v/>
      </c>
      <c r="AB1096" s="257" t="str">
        <f t="shared" si="232"/>
        <v/>
      </c>
      <c r="AC1096" s="257" t="str">
        <f t="shared" si="233"/>
        <v/>
      </c>
      <c r="AD1096" s="193" t="str">
        <f t="shared" si="234"/>
        <v>CHECK DATES</v>
      </c>
      <c r="AE1096" s="257" t="str">
        <f t="shared" si="235"/>
        <v/>
      </c>
      <c r="AF1096" s="286">
        <v>0</v>
      </c>
      <c r="AG1096" s="257">
        <f t="shared" si="236"/>
        <v>0</v>
      </c>
      <c r="AH1096" s="257" t="str">
        <f t="shared" si="237"/>
        <v/>
      </c>
      <c r="AI1096" s="257">
        <f t="shared" si="238"/>
        <v>0</v>
      </c>
    </row>
    <row r="1097" spans="1:35" x14ac:dyDescent="0.3">
      <c r="A1097" s="287">
        <v>1085</v>
      </c>
      <c r="B1097" s="156"/>
      <c r="C1097" s="150"/>
      <c r="D1097" s="152"/>
      <c r="E1097" s="150"/>
      <c r="F1097" s="150"/>
      <c r="G1097" s="152"/>
      <c r="H1097" s="154"/>
      <c r="I1097" s="155"/>
      <c r="J1097" s="159"/>
      <c r="K1097" s="159"/>
      <c r="L1097" s="337"/>
      <c r="M1097" s="343" t="str">
        <f>IF(L1097="","",LOOKUP(L1097,'Work Programme'!$A$8:$A$207,'Work Programme'!$B$8:$B$207))</f>
        <v/>
      </c>
      <c r="N1097" s="150"/>
      <c r="O1097" s="151"/>
      <c r="P1097" s="254" t="str">
        <f>IF(H1097="","",VLOOKUP(H1097,'Overview - Financial Statement'!$A$46:$B$60,2,FALSE))</f>
        <v/>
      </c>
      <c r="Q1097" s="255" t="str">
        <f t="shared" si="225"/>
        <v/>
      </c>
      <c r="R1097" s="153"/>
      <c r="S1097" s="153"/>
      <c r="T1097" s="238">
        <f t="shared" si="226"/>
        <v>0</v>
      </c>
      <c r="U1097" s="193" t="s">
        <v>44</v>
      </c>
      <c r="V1097" s="427"/>
      <c r="W1097" s="193" t="str">
        <f t="shared" si="227"/>
        <v/>
      </c>
      <c r="X1097" s="264" t="str">
        <f t="shared" si="228"/>
        <v>OK</v>
      </c>
      <c r="Y1097" s="193" t="str">
        <f t="shared" si="229"/>
        <v/>
      </c>
      <c r="Z1097" s="193" t="str">
        <f t="shared" si="230"/>
        <v/>
      </c>
      <c r="AA1097" s="397" t="str">
        <f t="shared" si="231"/>
        <v/>
      </c>
      <c r="AB1097" s="257" t="str">
        <f t="shared" si="232"/>
        <v/>
      </c>
      <c r="AC1097" s="257" t="str">
        <f t="shared" si="233"/>
        <v/>
      </c>
      <c r="AD1097" s="193" t="str">
        <f t="shared" si="234"/>
        <v>CHECK DATES</v>
      </c>
      <c r="AE1097" s="257" t="str">
        <f t="shared" si="235"/>
        <v/>
      </c>
      <c r="AF1097" s="286">
        <v>0</v>
      </c>
      <c r="AG1097" s="257">
        <f t="shared" si="236"/>
        <v>0</v>
      </c>
      <c r="AH1097" s="257" t="str">
        <f t="shared" si="237"/>
        <v/>
      </c>
      <c r="AI1097" s="257">
        <f t="shared" si="238"/>
        <v>0</v>
      </c>
    </row>
    <row r="1098" spans="1:35" x14ac:dyDescent="0.3">
      <c r="A1098" s="287">
        <v>1086</v>
      </c>
      <c r="B1098" s="156"/>
      <c r="C1098" s="150"/>
      <c r="D1098" s="152"/>
      <c r="E1098" s="150"/>
      <c r="F1098" s="150"/>
      <c r="G1098" s="152"/>
      <c r="H1098" s="154"/>
      <c r="I1098" s="155"/>
      <c r="J1098" s="159"/>
      <c r="K1098" s="159"/>
      <c r="L1098" s="337"/>
      <c r="M1098" s="343" t="str">
        <f>IF(L1098="","",LOOKUP(L1098,'Work Programme'!$A$8:$A$207,'Work Programme'!$B$8:$B$207))</f>
        <v/>
      </c>
      <c r="N1098" s="150"/>
      <c r="O1098" s="151"/>
      <c r="P1098" s="254" t="str">
        <f>IF(H1098="","",VLOOKUP(H1098,'Overview - Financial Statement'!$A$46:$B$60,2,FALSE))</f>
        <v/>
      </c>
      <c r="Q1098" s="255" t="str">
        <f t="shared" si="225"/>
        <v/>
      </c>
      <c r="R1098" s="153"/>
      <c r="S1098" s="153"/>
      <c r="T1098" s="238">
        <f t="shared" si="226"/>
        <v>0</v>
      </c>
      <c r="U1098" s="193" t="s">
        <v>44</v>
      </c>
      <c r="V1098" s="427"/>
      <c r="W1098" s="193" t="str">
        <f t="shared" si="227"/>
        <v/>
      </c>
      <c r="X1098" s="264" t="str">
        <f t="shared" si="228"/>
        <v>OK</v>
      </c>
      <c r="Y1098" s="193" t="str">
        <f t="shared" si="229"/>
        <v/>
      </c>
      <c r="Z1098" s="193" t="str">
        <f t="shared" si="230"/>
        <v/>
      </c>
      <c r="AA1098" s="397" t="str">
        <f t="shared" si="231"/>
        <v/>
      </c>
      <c r="AB1098" s="257" t="str">
        <f t="shared" si="232"/>
        <v/>
      </c>
      <c r="AC1098" s="257" t="str">
        <f t="shared" si="233"/>
        <v/>
      </c>
      <c r="AD1098" s="193" t="str">
        <f t="shared" si="234"/>
        <v>CHECK DATES</v>
      </c>
      <c r="AE1098" s="257" t="str">
        <f t="shared" si="235"/>
        <v/>
      </c>
      <c r="AF1098" s="286">
        <v>0</v>
      </c>
      <c r="AG1098" s="257">
        <f t="shared" si="236"/>
        <v>0</v>
      </c>
      <c r="AH1098" s="257" t="str">
        <f t="shared" si="237"/>
        <v/>
      </c>
      <c r="AI1098" s="257">
        <f t="shared" si="238"/>
        <v>0</v>
      </c>
    </row>
    <row r="1099" spans="1:35" x14ac:dyDescent="0.3">
      <c r="A1099" s="287">
        <v>1087</v>
      </c>
      <c r="B1099" s="156"/>
      <c r="C1099" s="150"/>
      <c r="D1099" s="152"/>
      <c r="E1099" s="150"/>
      <c r="F1099" s="150"/>
      <c r="G1099" s="152"/>
      <c r="H1099" s="154"/>
      <c r="I1099" s="155"/>
      <c r="J1099" s="159"/>
      <c r="K1099" s="159"/>
      <c r="L1099" s="337"/>
      <c r="M1099" s="343" t="str">
        <f>IF(L1099="","",LOOKUP(L1099,'Work Programme'!$A$8:$A$207,'Work Programme'!$B$8:$B$207))</f>
        <v/>
      </c>
      <c r="N1099" s="150"/>
      <c r="O1099" s="151"/>
      <c r="P1099" s="254" t="str">
        <f>IF(H1099="","",VLOOKUP(H1099,'Overview - Financial Statement'!$A$46:$B$60,2,FALSE))</f>
        <v/>
      </c>
      <c r="Q1099" s="255" t="str">
        <f t="shared" si="225"/>
        <v/>
      </c>
      <c r="R1099" s="153"/>
      <c r="S1099" s="153"/>
      <c r="T1099" s="238">
        <f t="shared" si="226"/>
        <v>0</v>
      </c>
      <c r="U1099" s="193" t="s">
        <v>44</v>
      </c>
      <c r="V1099" s="427"/>
      <c r="W1099" s="193" t="str">
        <f t="shared" si="227"/>
        <v/>
      </c>
      <c r="X1099" s="264" t="str">
        <f t="shared" si="228"/>
        <v>OK</v>
      </c>
      <c r="Y1099" s="193" t="str">
        <f t="shared" si="229"/>
        <v/>
      </c>
      <c r="Z1099" s="193" t="str">
        <f t="shared" si="230"/>
        <v/>
      </c>
      <c r="AA1099" s="397" t="str">
        <f t="shared" si="231"/>
        <v/>
      </c>
      <c r="AB1099" s="257" t="str">
        <f t="shared" si="232"/>
        <v/>
      </c>
      <c r="AC1099" s="257" t="str">
        <f t="shared" si="233"/>
        <v/>
      </c>
      <c r="AD1099" s="193" t="str">
        <f t="shared" si="234"/>
        <v>CHECK DATES</v>
      </c>
      <c r="AE1099" s="257" t="str">
        <f t="shared" si="235"/>
        <v/>
      </c>
      <c r="AF1099" s="286">
        <v>0</v>
      </c>
      <c r="AG1099" s="257">
        <f t="shared" si="236"/>
        <v>0</v>
      </c>
      <c r="AH1099" s="257" t="str">
        <f t="shared" si="237"/>
        <v/>
      </c>
      <c r="AI1099" s="257">
        <f t="shared" si="238"/>
        <v>0</v>
      </c>
    </row>
    <row r="1100" spans="1:35" x14ac:dyDescent="0.3">
      <c r="A1100" s="287">
        <v>1088</v>
      </c>
      <c r="B1100" s="156"/>
      <c r="C1100" s="150"/>
      <c r="D1100" s="152"/>
      <c r="E1100" s="150"/>
      <c r="F1100" s="150"/>
      <c r="G1100" s="152"/>
      <c r="H1100" s="154"/>
      <c r="I1100" s="155"/>
      <c r="J1100" s="159"/>
      <c r="K1100" s="159"/>
      <c r="L1100" s="337"/>
      <c r="M1100" s="343" t="str">
        <f>IF(L1100="","",LOOKUP(L1100,'Work Programme'!$A$8:$A$207,'Work Programme'!$B$8:$B$207))</f>
        <v/>
      </c>
      <c r="N1100" s="150"/>
      <c r="O1100" s="151"/>
      <c r="P1100" s="254" t="str">
        <f>IF(H1100="","",VLOOKUP(H1100,'Overview - Financial Statement'!$A$46:$B$60,2,FALSE))</f>
        <v/>
      </c>
      <c r="Q1100" s="255" t="str">
        <f t="shared" si="225"/>
        <v/>
      </c>
      <c r="R1100" s="153"/>
      <c r="S1100" s="153"/>
      <c r="T1100" s="238">
        <f t="shared" si="226"/>
        <v>0</v>
      </c>
      <c r="U1100" s="193" t="s">
        <v>44</v>
      </c>
      <c r="V1100" s="427"/>
      <c r="W1100" s="193" t="str">
        <f t="shared" si="227"/>
        <v/>
      </c>
      <c r="X1100" s="264" t="str">
        <f t="shared" si="228"/>
        <v>OK</v>
      </c>
      <c r="Y1100" s="193" t="str">
        <f t="shared" si="229"/>
        <v/>
      </c>
      <c r="Z1100" s="193" t="str">
        <f t="shared" si="230"/>
        <v/>
      </c>
      <c r="AA1100" s="397" t="str">
        <f t="shared" si="231"/>
        <v/>
      </c>
      <c r="AB1100" s="257" t="str">
        <f t="shared" si="232"/>
        <v/>
      </c>
      <c r="AC1100" s="257" t="str">
        <f t="shared" si="233"/>
        <v/>
      </c>
      <c r="AD1100" s="193" t="str">
        <f t="shared" si="234"/>
        <v>CHECK DATES</v>
      </c>
      <c r="AE1100" s="257" t="str">
        <f t="shared" si="235"/>
        <v/>
      </c>
      <c r="AF1100" s="286">
        <v>0</v>
      </c>
      <c r="AG1100" s="257">
        <f t="shared" si="236"/>
        <v>0</v>
      </c>
      <c r="AH1100" s="257" t="str">
        <f t="shared" si="237"/>
        <v/>
      </c>
      <c r="AI1100" s="257">
        <f t="shared" si="238"/>
        <v>0</v>
      </c>
    </row>
    <row r="1101" spans="1:35" x14ac:dyDescent="0.3">
      <c r="A1101" s="287">
        <v>1089</v>
      </c>
      <c r="B1101" s="156"/>
      <c r="C1101" s="150"/>
      <c r="D1101" s="152"/>
      <c r="E1101" s="150"/>
      <c r="F1101" s="150"/>
      <c r="G1101" s="152"/>
      <c r="H1101" s="154"/>
      <c r="I1101" s="155"/>
      <c r="J1101" s="159"/>
      <c r="K1101" s="159"/>
      <c r="L1101" s="337"/>
      <c r="M1101" s="343" t="str">
        <f>IF(L1101="","",LOOKUP(L1101,'Work Programme'!$A$8:$A$207,'Work Programme'!$B$8:$B$207))</f>
        <v/>
      </c>
      <c r="N1101" s="150"/>
      <c r="O1101" s="151"/>
      <c r="P1101" s="254" t="str">
        <f>IF(H1101="","",VLOOKUP(H1101,'Overview - Financial Statement'!$A$46:$B$60,2,FALSE))</f>
        <v/>
      </c>
      <c r="Q1101" s="255" t="str">
        <f t="shared" ref="Q1101:Q1164" si="239">IF(P1101="","",I1101/P1101)</f>
        <v/>
      </c>
      <c r="R1101" s="153"/>
      <c r="S1101" s="153"/>
      <c r="T1101" s="238">
        <f t="shared" si="226"/>
        <v>0</v>
      </c>
      <c r="U1101" s="193" t="s">
        <v>44</v>
      </c>
      <c r="V1101" s="427"/>
      <c r="W1101" s="193" t="str">
        <f t="shared" si="227"/>
        <v/>
      </c>
      <c r="X1101" s="264" t="str">
        <f t="shared" si="228"/>
        <v>OK</v>
      </c>
      <c r="Y1101" s="193" t="str">
        <f t="shared" si="229"/>
        <v/>
      </c>
      <c r="Z1101" s="193" t="str">
        <f t="shared" si="230"/>
        <v/>
      </c>
      <c r="AA1101" s="397" t="str">
        <f t="shared" si="231"/>
        <v/>
      </c>
      <c r="AB1101" s="257" t="str">
        <f t="shared" si="232"/>
        <v/>
      </c>
      <c r="AC1101" s="257" t="str">
        <f t="shared" si="233"/>
        <v/>
      </c>
      <c r="AD1101" s="193" t="str">
        <f t="shared" si="234"/>
        <v>CHECK DATES</v>
      </c>
      <c r="AE1101" s="257" t="str">
        <f t="shared" si="235"/>
        <v/>
      </c>
      <c r="AF1101" s="286">
        <v>0</v>
      </c>
      <c r="AG1101" s="257">
        <f t="shared" si="236"/>
        <v>0</v>
      </c>
      <c r="AH1101" s="257" t="str">
        <f t="shared" si="237"/>
        <v/>
      </c>
      <c r="AI1101" s="257">
        <f t="shared" si="238"/>
        <v>0</v>
      </c>
    </row>
    <row r="1102" spans="1:35" x14ac:dyDescent="0.3">
      <c r="A1102" s="287">
        <v>1090</v>
      </c>
      <c r="B1102" s="156"/>
      <c r="C1102" s="150"/>
      <c r="D1102" s="152"/>
      <c r="E1102" s="150"/>
      <c r="F1102" s="150"/>
      <c r="G1102" s="152"/>
      <c r="H1102" s="154"/>
      <c r="I1102" s="155"/>
      <c r="J1102" s="159"/>
      <c r="K1102" s="159"/>
      <c r="L1102" s="337"/>
      <c r="M1102" s="343" t="str">
        <f>IF(L1102="","",LOOKUP(L1102,'Work Programme'!$A$8:$A$207,'Work Programme'!$B$8:$B$207))</f>
        <v/>
      </c>
      <c r="N1102" s="150"/>
      <c r="O1102" s="151"/>
      <c r="P1102" s="254" t="str">
        <f>IF(H1102="","",VLOOKUP(H1102,'Overview - Financial Statement'!$A$46:$B$60,2,FALSE))</f>
        <v/>
      </c>
      <c r="Q1102" s="255" t="str">
        <f t="shared" si="239"/>
        <v/>
      </c>
      <c r="R1102" s="153"/>
      <c r="S1102" s="153"/>
      <c r="T1102" s="238">
        <f t="shared" si="226"/>
        <v>0</v>
      </c>
      <c r="U1102" s="193" t="s">
        <v>44</v>
      </c>
      <c r="V1102" s="427"/>
      <c r="W1102" s="193" t="str">
        <f t="shared" si="227"/>
        <v/>
      </c>
      <c r="X1102" s="264" t="str">
        <f t="shared" si="228"/>
        <v>OK</v>
      </c>
      <c r="Y1102" s="193" t="str">
        <f t="shared" si="229"/>
        <v/>
      </c>
      <c r="Z1102" s="193" t="str">
        <f t="shared" si="230"/>
        <v/>
      </c>
      <c r="AA1102" s="397" t="str">
        <f t="shared" si="231"/>
        <v/>
      </c>
      <c r="AB1102" s="257" t="str">
        <f t="shared" si="232"/>
        <v/>
      </c>
      <c r="AC1102" s="257" t="str">
        <f t="shared" si="233"/>
        <v/>
      </c>
      <c r="AD1102" s="193" t="str">
        <f t="shared" si="234"/>
        <v>CHECK DATES</v>
      </c>
      <c r="AE1102" s="257" t="str">
        <f t="shared" si="235"/>
        <v/>
      </c>
      <c r="AF1102" s="286">
        <v>0</v>
      </c>
      <c r="AG1102" s="257">
        <f t="shared" si="236"/>
        <v>0</v>
      </c>
      <c r="AH1102" s="257" t="str">
        <f t="shared" si="237"/>
        <v/>
      </c>
      <c r="AI1102" s="257">
        <f t="shared" si="238"/>
        <v>0</v>
      </c>
    </row>
    <row r="1103" spans="1:35" x14ac:dyDescent="0.3">
      <c r="A1103" s="287">
        <v>1091</v>
      </c>
      <c r="B1103" s="156"/>
      <c r="C1103" s="150"/>
      <c r="D1103" s="152"/>
      <c r="E1103" s="150"/>
      <c r="F1103" s="150"/>
      <c r="G1103" s="152"/>
      <c r="H1103" s="154"/>
      <c r="I1103" s="155"/>
      <c r="J1103" s="159"/>
      <c r="K1103" s="159"/>
      <c r="L1103" s="337"/>
      <c r="M1103" s="343" t="str">
        <f>IF(L1103="","",LOOKUP(L1103,'Work Programme'!$A$8:$A$207,'Work Programme'!$B$8:$B$207))</f>
        <v/>
      </c>
      <c r="N1103" s="150"/>
      <c r="O1103" s="151"/>
      <c r="P1103" s="254" t="str">
        <f>IF(H1103="","",VLOOKUP(H1103,'Overview - Financial Statement'!$A$46:$B$60,2,FALSE))</f>
        <v/>
      </c>
      <c r="Q1103" s="255" t="str">
        <f t="shared" si="239"/>
        <v/>
      </c>
      <c r="R1103" s="153"/>
      <c r="S1103" s="153"/>
      <c r="T1103" s="238">
        <f t="shared" ref="T1103:T1166" si="240">IF(R1103="YES",Q1103,0)</f>
        <v>0</v>
      </c>
      <c r="U1103" s="193" t="s">
        <v>44</v>
      </c>
      <c r="V1103" s="427"/>
      <c r="W1103" s="193" t="str">
        <f t="shared" si="227"/>
        <v/>
      </c>
      <c r="X1103" s="264" t="str">
        <f t="shared" si="228"/>
        <v>OK</v>
      </c>
      <c r="Y1103" s="193" t="str">
        <f t="shared" si="229"/>
        <v/>
      </c>
      <c r="Z1103" s="193" t="str">
        <f t="shared" si="230"/>
        <v/>
      </c>
      <c r="AA1103" s="397" t="str">
        <f t="shared" si="231"/>
        <v/>
      </c>
      <c r="AB1103" s="257" t="str">
        <f t="shared" si="232"/>
        <v/>
      </c>
      <c r="AC1103" s="257" t="str">
        <f t="shared" si="233"/>
        <v/>
      </c>
      <c r="AD1103" s="193" t="str">
        <f t="shared" si="234"/>
        <v>CHECK DATES</v>
      </c>
      <c r="AE1103" s="257" t="str">
        <f t="shared" si="235"/>
        <v/>
      </c>
      <c r="AF1103" s="286">
        <v>0</v>
      </c>
      <c r="AG1103" s="257">
        <f t="shared" si="236"/>
        <v>0</v>
      </c>
      <c r="AH1103" s="257" t="str">
        <f t="shared" si="237"/>
        <v/>
      </c>
      <c r="AI1103" s="257">
        <f t="shared" si="238"/>
        <v>0</v>
      </c>
    </row>
    <row r="1104" spans="1:35" x14ac:dyDescent="0.3">
      <c r="A1104" s="287">
        <v>1092</v>
      </c>
      <c r="B1104" s="156"/>
      <c r="C1104" s="150"/>
      <c r="D1104" s="152"/>
      <c r="E1104" s="150"/>
      <c r="F1104" s="150"/>
      <c r="G1104" s="152"/>
      <c r="H1104" s="154"/>
      <c r="I1104" s="155"/>
      <c r="J1104" s="159"/>
      <c r="K1104" s="159"/>
      <c r="L1104" s="337"/>
      <c r="M1104" s="343" t="str">
        <f>IF(L1104="","",LOOKUP(L1104,'Work Programme'!$A$8:$A$207,'Work Programme'!$B$8:$B$207))</f>
        <v/>
      </c>
      <c r="N1104" s="150"/>
      <c r="O1104" s="151"/>
      <c r="P1104" s="254" t="str">
        <f>IF(H1104="","",VLOOKUP(H1104,'Overview - Financial Statement'!$A$46:$B$60,2,FALSE))</f>
        <v/>
      </c>
      <c r="Q1104" s="255" t="str">
        <f t="shared" si="239"/>
        <v/>
      </c>
      <c r="R1104" s="153"/>
      <c r="S1104" s="153"/>
      <c r="T1104" s="238">
        <f t="shared" si="240"/>
        <v>0</v>
      </c>
      <c r="U1104" s="193" t="s">
        <v>44</v>
      </c>
      <c r="V1104" s="427"/>
      <c r="W1104" s="193" t="str">
        <f t="shared" ref="W1104:W1167" si="241">IF(Q1104="","",IF(D1104="","CHECK DATES","OK"))</f>
        <v/>
      </c>
      <c r="X1104" s="264" t="str">
        <f t="shared" ref="X1104:X1167" si="242">IF(D1104-(J1104)&lt;0,"a posteriori ?","OK")</f>
        <v>OK</v>
      </c>
      <c r="Y1104" s="193" t="str">
        <f t="shared" ref="Y1104:Y1167" si="243">IF(Q1104="","",(IF(OR(J1104&lt;=($F$4-1),J1104&gt;=($H$4+1),K1104&lt;=($F$4-1),K1104&gt;=($H$4+1)),"CHECK DATES","OK")))</f>
        <v/>
      </c>
      <c r="Z1104" s="193" t="str">
        <f t="shared" ref="Z1104:Z1167" si="244">IF(H1104="","",H1104)</f>
        <v/>
      </c>
      <c r="AA1104" s="397" t="str">
        <f t="shared" ref="AA1104:AA1167" si="245">IF(H1104="","",IF(HLOOKUP(H1104,$V$4:$AJ$5,2,FALSE)="",P1104,IF(P1104&lt;&gt;HLOOKUP(H1104,$V$4:$AJ$5,2,FALSE),HLOOKUP(H1104,$V$4:$AJ$5,2,FALSE),P1104)))</f>
        <v/>
      </c>
      <c r="AB1104" s="257" t="str">
        <f t="shared" ref="AB1104:AB1167" si="246">IF(P1104="","",IF(AA1104=1,Q1104,I1104/AA1104))</f>
        <v/>
      </c>
      <c r="AC1104" s="257" t="str">
        <f t="shared" ref="AC1104:AC1167" si="247">IF(AB1104="","",IF(AA1104=1,0,AB1104-Q1104))</f>
        <v/>
      </c>
      <c r="AD1104" s="193" t="str">
        <f t="shared" ref="AD1104:AD1167" si="248">IF(Q1104=0,"",(IF(G1104="","CHECK DATES","OK")))</f>
        <v>CHECK DATES</v>
      </c>
      <c r="AE1104" s="257" t="str">
        <f t="shared" ref="AE1104:AE1167" si="249">IF(OR(U1104="NO",Y1104="CHECK DATES",AD1104="CHECK DATES"),AB1104,"")</f>
        <v/>
      </c>
      <c r="AF1104" s="286">
        <v>0</v>
      </c>
      <c r="AG1104" s="257">
        <f t="shared" ref="AG1104:AG1167" si="250">IF(OR(U1104="NO",AE1104&gt;0,AF1104&gt;0)*(AND(OR(R1104="NO",R1104=""))),SUM(AE1104:AF1104),"")</f>
        <v>0</v>
      </c>
      <c r="AH1104" s="257" t="str">
        <f t="shared" ref="AH1104:AH1167" si="251">IF(OR(U1104="NO",AE1104&gt;0,AF1104&gt;0)*(AND(OR(R1104="YES"))),SUM(AE1104:AF1104),"")</f>
        <v/>
      </c>
      <c r="AI1104" s="257">
        <f t="shared" ref="AI1104:AI1167" si="252">IF(R1104="YES",AB1104,0)</f>
        <v>0</v>
      </c>
    </row>
    <row r="1105" spans="1:35" x14ac:dyDescent="0.3">
      <c r="A1105" s="287">
        <v>1093</v>
      </c>
      <c r="B1105" s="156"/>
      <c r="C1105" s="150"/>
      <c r="D1105" s="152"/>
      <c r="E1105" s="150"/>
      <c r="F1105" s="150"/>
      <c r="G1105" s="152"/>
      <c r="H1105" s="154"/>
      <c r="I1105" s="155"/>
      <c r="J1105" s="159"/>
      <c r="K1105" s="159"/>
      <c r="L1105" s="337"/>
      <c r="M1105" s="343" t="str">
        <f>IF(L1105="","",LOOKUP(L1105,'Work Programme'!$A$8:$A$207,'Work Programme'!$B$8:$B$207))</f>
        <v/>
      </c>
      <c r="N1105" s="150"/>
      <c r="O1105" s="151"/>
      <c r="P1105" s="254" t="str">
        <f>IF(H1105="","",VLOOKUP(H1105,'Overview - Financial Statement'!$A$46:$B$60,2,FALSE))</f>
        <v/>
      </c>
      <c r="Q1105" s="255" t="str">
        <f t="shared" si="239"/>
        <v/>
      </c>
      <c r="R1105" s="153"/>
      <c r="S1105" s="153"/>
      <c r="T1105" s="238">
        <f t="shared" si="240"/>
        <v>0</v>
      </c>
      <c r="U1105" s="193" t="s">
        <v>44</v>
      </c>
      <c r="V1105" s="427"/>
      <c r="W1105" s="193" t="str">
        <f t="shared" si="241"/>
        <v/>
      </c>
      <c r="X1105" s="264" t="str">
        <f t="shared" si="242"/>
        <v>OK</v>
      </c>
      <c r="Y1105" s="193" t="str">
        <f t="shared" si="243"/>
        <v/>
      </c>
      <c r="Z1105" s="193" t="str">
        <f t="shared" si="244"/>
        <v/>
      </c>
      <c r="AA1105" s="397" t="str">
        <f t="shared" si="245"/>
        <v/>
      </c>
      <c r="AB1105" s="257" t="str">
        <f t="shared" si="246"/>
        <v/>
      </c>
      <c r="AC1105" s="257" t="str">
        <f t="shared" si="247"/>
        <v/>
      </c>
      <c r="AD1105" s="193" t="str">
        <f t="shared" si="248"/>
        <v>CHECK DATES</v>
      </c>
      <c r="AE1105" s="257" t="str">
        <f t="shared" si="249"/>
        <v/>
      </c>
      <c r="AF1105" s="286">
        <v>0</v>
      </c>
      <c r="AG1105" s="257">
        <f t="shared" si="250"/>
        <v>0</v>
      </c>
      <c r="AH1105" s="257" t="str">
        <f t="shared" si="251"/>
        <v/>
      </c>
      <c r="AI1105" s="257">
        <f t="shared" si="252"/>
        <v>0</v>
      </c>
    </row>
    <row r="1106" spans="1:35" x14ac:dyDescent="0.3">
      <c r="A1106" s="287">
        <v>1094</v>
      </c>
      <c r="B1106" s="156"/>
      <c r="C1106" s="150"/>
      <c r="D1106" s="152"/>
      <c r="E1106" s="150"/>
      <c r="F1106" s="150"/>
      <c r="G1106" s="152"/>
      <c r="H1106" s="154"/>
      <c r="I1106" s="155"/>
      <c r="J1106" s="159"/>
      <c r="K1106" s="159"/>
      <c r="L1106" s="337"/>
      <c r="M1106" s="343" t="str">
        <f>IF(L1106="","",LOOKUP(L1106,'Work Programme'!$A$8:$A$207,'Work Programme'!$B$8:$B$207))</f>
        <v/>
      </c>
      <c r="N1106" s="150"/>
      <c r="O1106" s="151"/>
      <c r="P1106" s="254" t="str">
        <f>IF(H1106="","",VLOOKUP(H1106,'Overview - Financial Statement'!$A$46:$B$60,2,FALSE))</f>
        <v/>
      </c>
      <c r="Q1106" s="255" t="str">
        <f t="shared" si="239"/>
        <v/>
      </c>
      <c r="R1106" s="153"/>
      <c r="S1106" s="153"/>
      <c r="T1106" s="238">
        <f t="shared" si="240"/>
        <v>0</v>
      </c>
      <c r="U1106" s="193" t="s">
        <v>44</v>
      </c>
      <c r="V1106" s="427"/>
      <c r="W1106" s="193" t="str">
        <f t="shared" si="241"/>
        <v/>
      </c>
      <c r="X1106" s="264" t="str">
        <f t="shared" si="242"/>
        <v>OK</v>
      </c>
      <c r="Y1106" s="193" t="str">
        <f t="shared" si="243"/>
        <v/>
      </c>
      <c r="Z1106" s="193" t="str">
        <f t="shared" si="244"/>
        <v/>
      </c>
      <c r="AA1106" s="397" t="str">
        <f t="shared" si="245"/>
        <v/>
      </c>
      <c r="AB1106" s="257" t="str">
        <f t="shared" si="246"/>
        <v/>
      </c>
      <c r="AC1106" s="257" t="str">
        <f t="shared" si="247"/>
        <v/>
      </c>
      <c r="AD1106" s="193" t="str">
        <f t="shared" si="248"/>
        <v>CHECK DATES</v>
      </c>
      <c r="AE1106" s="257" t="str">
        <f t="shared" si="249"/>
        <v/>
      </c>
      <c r="AF1106" s="286">
        <v>0</v>
      </c>
      <c r="AG1106" s="257">
        <f t="shared" si="250"/>
        <v>0</v>
      </c>
      <c r="AH1106" s="257" t="str">
        <f t="shared" si="251"/>
        <v/>
      </c>
      <c r="AI1106" s="257">
        <f t="shared" si="252"/>
        <v>0</v>
      </c>
    </row>
    <row r="1107" spans="1:35" x14ac:dyDescent="0.3">
      <c r="A1107" s="287">
        <v>1095</v>
      </c>
      <c r="B1107" s="156"/>
      <c r="C1107" s="150"/>
      <c r="D1107" s="152"/>
      <c r="E1107" s="150"/>
      <c r="F1107" s="150"/>
      <c r="G1107" s="152"/>
      <c r="H1107" s="154"/>
      <c r="I1107" s="155"/>
      <c r="J1107" s="159"/>
      <c r="K1107" s="159"/>
      <c r="L1107" s="337"/>
      <c r="M1107" s="343" t="str">
        <f>IF(L1107="","",LOOKUP(L1107,'Work Programme'!$A$8:$A$207,'Work Programme'!$B$8:$B$207))</f>
        <v/>
      </c>
      <c r="N1107" s="150"/>
      <c r="O1107" s="151"/>
      <c r="P1107" s="254" t="str">
        <f>IF(H1107="","",VLOOKUP(H1107,'Overview - Financial Statement'!$A$46:$B$60,2,FALSE))</f>
        <v/>
      </c>
      <c r="Q1107" s="255" t="str">
        <f t="shared" si="239"/>
        <v/>
      </c>
      <c r="R1107" s="153"/>
      <c r="S1107" s="153"/>
      <c r="T1107" s="238">
        <f t="shared" si="240"/>
        <v>0</v>
      </c>
      <c r="U1107" s="193" t="s">
        <v>44</v>
      </c>
      <c r="V1107" s="427"/>
      <c r="W1107" s="193" t="str">
        <f t="shared" si="241"/>
        <v/>
      </c>
      <c r="X1107" s="264" t="str">
        <f t="shared" si="242"/>
        <v>OK</v>
      </c>
      <c r="Y1107" s="193" t="str">
        <f t="shared" si="243"/>
        <v/>
      </c>
      <c r="Z1107" s="193" t="str">
        <f t="shared" si="244"/>
        <v/>
      </c>
      <c r="AA1107" s="397" t="str">
        <f t="shared" si="245"/>
        <v/>
      </c>
      <c r="AB1107" s="257" t="str">
        <f t="shared" si="246"/>
        <v/>
      </c>
      <c r="AC1107" s="257" t="str">
        <f t="shared" si="247"/>
        <v/>
      </c>
      <c r="AD1107" s="193" t="str">
        <f t="shared" si="248"/>
        <v>CHECK DATES</v>
      </c>
      <c r="AE1107" s="257" t="str">
        <f t="shared" si="249"/>
        <v/>
      </c>
      <c r="AF1107" s="286">
        <v>0</v>
      </c>
      <c r="AG1107" s="257">
        <f t="shared" si="250"/>
        <v>0</v>
      </c>
      <c r="AH1107" s="257" t="str">
        <f t="shared" si="251"/>
        <v/>
      </c>
      <c r="AI1107" s="257">
        <f t="shared" si="252"/>
        <v>0</v>
      </c>
    </row>
    <row r="1108" spans="1:35" x14ac:dyDescent="0.3">
      <c r="A1108" s="287">
        <v>1096</v>
      </c>
      <c r="B1108" s="156"/>
      <c r="C1108" s="150"/>
      <c r="D1108" s="152"/>
      <c r="E1108" s="150"/>
      <c r="F1108" s="150"/>
      <c r="G1108" s="152"/>
      <c r="H1108" s="154"/>
      <c r="I1108" s="155"/>
      <c r="J1108" s="159"/>
      <c r="K1108" s="159"/>
      <c r="L1108" s="337"/>
      <c r="M1108" s="343" t="str">
        <f>IF(L1108="","",LOOKUP(L1108,'Work Programme'!$A$8:$A$207,'Work Programme'!$B$8:$B$207))</f>
        <v/>
      </c>
      <c r="N1108" s="150"/>
      <c r="O1108" s="151"/>
      <c r="P1108" s="254" t="str">
        <f>IF(H1108="","",VLOOKUP(H1108,'Overview - Financial Statement'!$A$46:$B$60,2,FALSE))</f>
        <v/>
      </c>
      <c r="Q1108" s="255" t="str">
        <f t="shared" si="239"/>
        <v/>
      </c>
      <c r="R1108" s="153"/>
      <c r="S1108" s="153"/>
      <c r="T1108" s="238">
        <f t="shared" si="240"/>
        <v>0</v>
      </c>
      <c r="U1108" s="193" t="s">
        <v>44</v>
      </c>
      <c r="V1108" s="427"/>
      <c r="W1108" s="193" t="str">
        <f t="shared" si="241"/>
        <v/>
      </c>
      <c r="X1108" s="264" t="str">
        <f t="shared" si="242"/>
        <v>OK</v>
      </c>
      <c r="Y1108" s="193" t="str">
        <f t="shared" si="243"/>
        <v/>
      </c>
      <c r="Z1108" s="193" t="str">
        <f t="shared" si="244"/>
        <v/>
      </c>
      <c r="AA1108" s="397" t="str">
        <f t="shared" si="245"/>
        <v/>
      </c>
      <c r="AB1108" s="257" t="str">
        <f t="shared" si="246"/>
        <v/>
      </c>
      <c r="AC1108" s="257" t="str">
        <f t="shared" si="247"/>
        <v/>
      </c>
      <c r="AD1108" s="193" t="str">
        <f t="shared" si="248"/>
        <v>CHECK DATES</v>
      </c>
      <c r="AE1108" s="257" t="str">
        <f t="shared" si="249"/>
        <v/>
      </c>
      <c r="AF1108" s="286">
        <v>0</v>
      </c>
      <c r="AG1108" s="257">
        <f t="shared" si="250"/>
        <v>0</v>
      </c>
      <c r="AH1108" s="257" t="str">
        <f t="shared" si="251"/>
        <v/>
      </c>
      <c r="AI1108" s="257">
        <f t="shared" si="252"/>
        <v>0</v>
      </c>
    </row>
    <row r="1109" spans="1:35" x14ac:dyDescent="0.3">
      <c r="A1109" s="287">
        <v>1097</v>
      </c>
      <c r="B1109" s="156"/>
      <c r="C1109" s="150"/>
      <c r="D1109" s="152"/>
      <c r="E1109" s="150"/>
      <c r="F1109" s="150"/>
      <c r="G1109" s="152"/>
      <c r="H1109" s="154"/>
      <c r="I1109" s="155"/>
      <c r="J1109" s="159"/>
      <c r="K1109" s="159"/>
      <c r="L1109" s="337"/>
      <c r="M1109" s="343" t="str">
        <f>IF(L1109="","",LOOKUP(L1109,'Work Programme'!$A$8:$A$207,'Work Programme'!$B$8:$B$207))</f>
        <v/>
      </c>
      <c r="N1109" s="150"/>
      <c r="O1109" s="151"/>
      <c r="P1109" s="254" t="str">
        <f>IF(H1109="","",VLOOKUP(H1109,'Overview - Financial Statement'!$A$46:$B$60,2,FALSE))</f>
        <v/>
      </c>
      <c r="Q1109" s="255" t="str">
        <f t="shared" si="239"/>
        <v/>
      </c>
      <c r="R1109" s="153"/>
      <c r="S1109" s="153"/>
      <c r="T1109" s="238">
        <f t="shared" si="240"/>
        <v>0</v>
      </c>
      <c r="U1109" s="193" t="s">
        <v>44</v>
      </c>
      <c r="V1109" s="427"/>
      <c r="W1109" s="193" t="str">
        <f t="shared" si="241"/>
        <v/>
      </c>
      <c r="X1109" s="264" t="str">
        <f t="shared" si="242"/>
        <v>OK</v>
      </c>
      <c r="Y1109" s="193" t="str">
        <f t="shared" si="243"/>
        <v/>
      </c>
      <c r="Z1109" s="193" t="str">
        <f t="shared" si="244"/>
        <v/>
      </c>
      <c r="AA1109" s="397" t="str">
        <f t="shared" si="245"/>
        <v/>
      </c>
      <c r="AB1109" s="257" t="str">
        <f t="shared" si="246"/>
        <v/>
      </c>
      <c r="AC1109" s="257" t="str">
        <f t="shared" si="247"/>
        <v/>
      </c>
      <c r="AD1109" s="193" t="str">
        <f t="shared" si="248"/>
        <v>CHECK DATES</v>
      </c>
      <c r="AE1109" s="257" t="str">
        <f t="shared" si="249"/>
        <v/>
      </c>
      <c r="AF1109" s="286">
        <v>0</v>
      </c>
      <c r="AG1109" s="257">
        <f t="shared" si="250"/>
        <v>0</v>
      </c>
      <c r="AH1109" s="257" t="str">
        <f t="shared" si="251"/>
        <v/>
      </c>
      <c r="AI1109" s="257">
        <f t="shared" si="252"/>
        <v>0</v>
      </c>
    </row>
    <row r="1110" spans="1:35" x14ac:dyDescent="0.3">
      <c r="A1110" s="287">
        <v>1098</v>
      </c>
      <c r="B1110" s="156"/>
      <c r="C1110" s="150"/>
      <c r="D1110" s="152"/>
      <c r="E1110" s="150"/>
      <c r="F1110" s="150"/>
      <c r="G1110" s="152"/>
      <c r="H1110" s="154"/>
      <c r="I1110" s="155"/>
      <c r="J1110" s="159"/>
      <c r="K1110" s="159"/>
      <c r="L1110" s="337"/>
      <c r="M1110" s="343" t="str">
        <f>IF(L1110="","",LOOKUP(L1110,'Work Programme'!$A$8:$A$207,'Work Programme'!$B$8:$B$207))</f>
        <v/>
      </c>
      <c r="N1110" s="150"/>
      <c r="O1110" s="151"/>
      <c r="P1110" s="254" t="str">
        <f>IF(H1110="","",VLOOKUP(H1110,'Overview - Financial Statement'!$A$46:$B$60,2,FALSE))</f>
        <v/>
      </c>
      <c r="Q1110" s="255" t="str">
        <f t="shared" si="239"/>
        <v/>
      </c>
      <c r="R1110" s="153"/>
      <c r="S1110" s="153"/>
      <c r="T1110" s="238">
        <f t="shared" si="240"/>
        <v>0</v>
      </c>
      <c r="U1110" s="193" t="s">
        <v>44</v>
      </c>
      <c r="V1110" s="427"/>
      <c r="W1110" s="193" t="str">
        <f t="shared" si="241"/>
        <v/>
      </c>
      <c r="X1110" s="264" t="str">
        <f t="shared" si="242"/>
        <v>OK</v>
      </c>
      <c r="Y1110" s="193" t="str">
        <f t="shared" si="243"/>
        <v/>
      </c>
      <c r="Z1110" s="193" t="str">
        <f t="shared" si="244"/>
        <v/>
      </c>
      <c r="AA1110" s="397" t="str">
        <f t="shared" si="245"/>
        <v/>
      </c>
      <c r="AB1110" s="257" t="str">
        <f t="shared" si="246"/>
        <v/>
      </c>
      <c r="AC1110" s="257" t="str">
        <f t="shared" si="247"/>
        <v/>
      </c>
      <c r="AD1110" s="193" t="str">
        <f t="shared" si="248"/>
        <v>CHECK DATES</v>
      </c>
      <c r="AE1110" s="257" t="str">
        <f t="shared" si="249"/>
        <v/>
      </c>
      <c r="AF1110" s="286">
        <v>0</v>
      </c>
      <c r="AG1110" s="257">
        <f t="shared" si="250"/>
        <v>0</v>
      </c>
      <c r="AH1110" s="257" t="str">
        <f t="shared" si="251"/>
        <v/>
      </c>
      <c r="AI1110" s="257">
        <f t="shared" si="252"/>
        <v>0</v>
      </c>
    </row>
    <row r="1111" spans="1:35" x14ac:dyDescent="0.3">
      <c r="A1111" s="287">
        <v>1099</v>
      </c>
      <c r="B1111" s="156"/>
      <c r="C1111" s="150"/>
      <c r="D1111" s="152"/>
      <c r="E1111" s="150"/>
      <c r="F1111" s="150"/>
      <c r="G1111" s="152"/>
      <c r="H1111" s="154"/>
      <c r="I1111" s="155"/>
      <c r="J1111" s="159"/>
      <c r="K1111" s="159"/>
      <c r="L1111" s="337"/>
      <c r="M1111" s="343" t="str">
        <f>IF(L1111="","",LOOKUP(L1111,'Work Programme'!$A$8:$A$207,'Work Programme'!$B$8:$B$207))</f>
        <v/>
      </c>
      <c r="N1111" s="150"/>
      <c r="O1111" s="151"/>
      <c r="P1111" s="254" t="str">
        <f>IF(H1111="","",VLOOKUP(H1111,'Overview - Financial Statement'!$A$46:$B$60,2,FALSE))</f>
        <v/>
      </c>
      <c r="Q1111" s="255" t="str">
        <f t="shared" si="239"/>
        <v/>
      </c>
      <c r="R1111" s="153"/>
      <c r="S1111" s="153"/>
      <c r="T1111" s="238">
        <f t="shared" si="240"/>
        <v>0</v>
      </c>
      <c r="U1111" s="193" t="s">
        <v>44</v>
      </c>
      <c r="V1111" s="427"/>
      <c r="W1111" s="193" t="str">
        <f t="shared" si="241"/>
        <v/>
      </c>
      <c r="X1111" s="264" t="str">
        <f t="shared" si="242"/>
        <v>OK</v>
      </c>
      <c r="Y1111" s="193" t="str">
        <f t="shared" si="243"/>
        <v/>
      </c>
      <c r="Z1111" s="193" t="str">
        <f t="shared" si="244"/>
        <v/>
      </c>
      <c r="AA1111" s="397" t="str">
        <f t="shared" si="245"/>
        <v/>
      </c>
      <c r="AB1111" s="257" t="str">
        <f t="shared" si="246"/>
        <v/>
      </c>
      <c r="AC1111" s="257" t="str">
        <f t="shared" si="247"/>
        <v/>
      </c>
      <c r="AD1111" s="193" t="str">
        <f t="shared" si="248"/>
        <v>CHECK DATES</v>
      </c>
      <c r="AE1111" s="257" t="str">
        <f t="shared" si="249"/>
        <v/>
      </c>
      <c r="AF1111" s="286">
        <v>0</v>
      </c>
      <c r="AG1111" s="257">
        <f t="shared" si="250"/>
        <v>0</v>
      </c>
      <c r="AH1111" s="257" t="str">
        <f t="shared" si="251"/>
        <v/>
      </c>
      <c r="AI1111" s="257">
        <f t="shared" si="252"/>
        <v>0</v>
      </c>
    </row>
    <row r="1112" spans="1:35" x14ac:dyDescent="0.3">
      <c r="A1112" s="287">
        <v>1100</v>
      </c>
      <c r="B1112" s="156"/>
      <c r="C1112" s="150"/>
      <c r="D1112" s="152"/>
      <c r="E1112" s="150"/>
      <c r="F1112" s="150"/>
      <c r="G1112" s="152"/>
      <c r="H1112" s="154"/>
      <c r="I1112" s="155"/>
      <c r="J1112" s="159"/>
      <c r="K1112" s="159"/>
      <c r="L1112" s="337"/>
      <c r="M1112" s="343" t="str">
        <f>IF(L1112="","",LOOKUP(L1112,'Work Programme'!$A$8:$A$207,'Work Programme'!$B$8:$B$207))</f>
        <v/>
      </c>
      <c r="N1112" s="150"/>
      <c r="O1112" s="151"/>
      <c r="P1112" s="254" t="str">
        <f>IF(H1112="","",VLOOKUP(H1112,'Overview - Financial Statement'!$A$46:$B$60,2,FALSE))</f>
        <v/>
      </c>
      <c r="Q1112" s="255" t="str">
        <f t="shared" si="239"/>
        <v/>
      </c>
      <c r="R1112" s="153"/>
      <c r="S1112" s="153"/>
      <c r="T1112" s="238">
        <f t="shared" si="240"/>
        <v>0</v>
      </c>
      <c r="U1112" s="193" t="s">
        <v>44</v>
      </c>
      <c r="V1112" s="427"/>
      <c r="W1112" s="193" t="str">
        <f t="shared" si="241"/>
        <v/>
      </c>
      <c r="X1112" s="264" t="str">
        <f t="shared" si="242"/>
        <v>OK</v>
      </c>
      <c r="Y1112" s="193" t="str">
        <f t="shared" si="243"/>
        <v/>
      </c>
      <c r="Z1112" s="193" t="str">
        <f t="shared" si="244"/>
        <v/>
      </c>
      <c r="AA1112" s="397" t="str">
        <f t="shared" si="245"/>
        <v/>
      </c>
      <c r="AB1112" s="257" t="str">
        <f t="shared" si="246"/>
        <v/>
      </c>
      <c r="AC1112" s="257" t="str">
        <f t="shared" si="247"/>
        <v/>
      </c>
      <c r="AD1112" s="193" t="str">
        <f t="shared" si="248"/>
        <v>CHECK DATES</v>
      </c>
      <c r="AE1112" s="257" t="str">
        <f t="shared" si="249"/>
        <v/>
      </c>
      <c r="AF1112" s="286">
        <v>0</v>
      </c>
      <c r="AG1112" s="257">
        <f t="shared" si="250"/>
        <v>0</v>
      </c>
      <c r="AH1112" s="257" t="str">
        <f t="shared" si="251"/>
        <v/>
      </c>
      <c r="AI1112" s="257">
        <f t="shared" si="252"/>
        <v>0</v>
      </c>
    </row>
    <row r="1113" spans="1:35" x14ac:dyDescent="0.3">
      <c r="A1113" s="287">
        <v>1101</v>
      </c>
      <c r="B1113" s="156"/>
      <c r="C1113" s="150"/>
      <c r="D1113" s="152"/>
      <c r="E1113" s="150"/>
      <c r="F1113" s="150"/>
      <c r="G1113" s="152"/>
      <c r="H1113" s="154"/>
      <c r="I1113" s="155"/>
      <c r="J1113" s="159"/>
      <c r="K1113" s="159"/>
      <c r="L1113" s="337"/>
      <c r="M1113" s="343" t="str">
        <f>IF(L1113="","",LOOKUP(L1113,'Work Programme'!$A$8:$A$207,'Work Programme'!$B$8:$B$207))</f>
        <v/>
      </c>
      <c r="N1113" s="150"/>
      <c r="O1113" s="151"/>
      <c r="P1113" s="254" t="str">
        <f>IF(H1113="","",VLOOKUP(H1113,'Overview - Financial Statement'!$A$46:$B$60,2,FALSE))</f>
        <v/>
      </c>
      <c r="Q1113" s="255" t="str">
        <f t="shared" si="239"/>
        <v/>
      </c>
      <c r="R1113" s="153"/>
      <c r="S1113" s="153"/>
      <c r="T1113" s="238">
        <f t="shared" si="240"/>
        <v>0</v>
      </c>
      <c r="U1113" s="193" t="s">
        <v>44</v>
      </c>
      <c r="V1113" s="427"/>
      <c r="W1113" s="193" t="str">
        <f t="shared" si="241"/>
        <v/>
      </c>
      <c r="X1113" s="264" t="str">
        <f t="shared" si="242"/>
        <v>OK</v>
      </c>
      <c r="Y1113" s="193" t="str">
        <f t="shared" si="243"/>
        <v/>
      </c>
      <c r="Z1113" s="193" t="str">
        <f t="shared" si="244"/>
        <v/>
      </c>
      <c r="AA1113" s="397" t="str">
        <f t="shared" si="245"/>
        <v/>
      </c>
      <c r="AB1113" s="257" t="str">
        <f t="shared" si="246"/>
        <v/>
      </c>
      <c r="AC1113" s="257" t="str">
        <f t="shared" si="247"/>
        <v/>
      </c>
      <c r="AD1113" s="193" t="str">
        <f t="shared" si="248"/>
        <v>CHECK DATES</v>
      </c>
      <c r="AE1113" s="257" t="str">
        <f t="shared" si="249"/>
        <v/>
      </c>
      <c r="AF1113" s="286">
        <v>0</v>
      </c>
      <c r="AG1113" s="257">
        <f t="shared" si="250"/>
        <v>0</v>
      </c>
      <c r="AH1113" s="257" t="str">
        <f t="shared" si="251"/>
        <v/>
      </c>
      <c r="AI1113" s="257">
        <f t="shared" si="252"/>
        <v>0</v>
      </c>
    </row>
    <row r="1114" spans="1:35" x14ac:dyDescent="0.3">
      <c r="A1114" s="287">
        <v>1102</v>
      </c>
      <c r="B1114" s="156"/>
      <c r="C1114" s="150"/>
      <c r="D1114" s="152"/>
      <c r="E1114" s="150"/>
      <c r="F1114" s="150"/>
      <c r="G1114" s="152"/>
      <c r="H1114" s="154"/>
      <c r="I1114" s="155"/>
      <c r="J1114" s="159"/>
      <c r="K1114" s="159"/>
      <c r="L1114" s="337"/>
      <c r="M1114" s="343" t="str">
        <f>IF(L1114="","",LOOKUP(L1114,'Work Programme'!$A$8:$A$207,'Work Programme'!$B$8:$B$207))</f>
        <v/>
      </c>
      <c r="N1114" s="150"/>
      <c r="O1114" s="151"/>
      <c r="P1114" s="254" t="str">
        <f>IF(H1114="","",VLOOKUP(H1114,'Overview - Financial Statement'!$A$46:$B$60,2,FALSE))</f>
        <v/>
      </c>
      <c r="Q1114" s="255" t="str">
        <f t="shared" si="239"/>
        <v/>
      </c>
      <c r="R1114" s="153"/>
      <c r="S1114" s="153"/>
      <c r="T1114" s="238">
        <f t="shared" si="240"/>
        <v>0</v>
      </c>
      <c r="U1114" s="193" t="s">
        <v>44</v>
      </c>
      <c r="V1114" s="427"/>
      <c r="W1114" s="193" t="str">
        <f t="shared" si="241"/>
        <v/>
      </c>
      <c r="X1114" s="264" t="str">
        <f t="shared" si="242"/>
        <v>OK</v>
      </c>
      <c r="Y1114" s="193" t="str">
        <f t="shared" si="243"/>
        <v/>
      </c>
      <c r="Z1114" s="193" t="str">
        <f t="shared" si="244"/>
        <v/>
      </c>
      <c r="AA1114" s="397" t="str">
        <f t="shared" si="245"/>
        <v/>
      </c>
      <c r="AB1114" s="257" t="str">
        <f t="shared" si="246"/>
        <v/>
      </c>
      <c r="AC1114" s="257" t="str">
        <f t="shared" si="247"/>
        <v/>
      </c>
      <c r="AD1114" s="193" t="str">
        <f t="shared" si="248"/>
        <v>CHECK DATES</v>
      </c>
      <c r="AE1114" s="257" t="str">
        <f t="shared" si="249"/>
        <v/>
      </c>
      <c r="AF1114" s="286">
        <v>0</v>
      </c>
      <c r="AG1114" s="257">
        <f t="shared" si="250"/>
        <v>0</v>
      </c>
      <c r="AH1114" s="257" t="str">
        <f t="shared" si="251"/>
        <v/>
      </c>
      <c r="AI1114" s="257">
        <f t="shared" si="252"/>
        <v>0</v>
      </c>
    </row>
    <row r="1115" spans="1:35" x14ac:dyDescent="0.3">
      <c r="A1115" s="287">
        <v>1103</v>
      </c>
      <c r="B1115" s="156"/>
      <c r="C1115" s="150"/>
      <c r="D1115" s="152"/>
      <c r="E1115" s="150"/>
      <c r="F1115" s="150"/>
      <c r="G1115" s="152"/>
      <c r="H1115" s="154"/>
      <c r="I1115" s="155"/>
      <c r="J1115" s="159"/>
      <c r="K1115" s="159"/>
      <c r="L1115" s="337"/>
      <c r="M1115" s="343" t="str">
        <f>IF(L1115="","",LOOKUP(L1115,'Work Programme'!$A$8:$A$207,'Work Programme'!$B$8:$B$207))</f>
        <v/>
      </c>
      <c r="N1115" s="150"/>
      <c r="O1115" s="151"/>
      <c r="P1115" s="254" t="str">
        <f>IF(H1115="","",VLOOKUP(H1115,'Overview - Financial Statement'!$A$46:$B$60,2,FALSE))</f>
        <v/>
      </c>
      <c r="Q1115" s="255" t="str">
        <f t="shared" si="239"/>
        <v/>
      </c>
      <c r="R1115" s="153"/>
      <c r="S1115" s="153"/>
      <c r="T1115" s="238">
        <f t="shared" si="240"/>
        <v>0</v>
      </c>
      <c r="U1115" s="193" t="s">
        <v>44</v>
      </c>
      <c r="V1115" s="427"/>
      <c r="W1115" s="193" t="str">
        <f t="shared" si="241"/>
        <v/>
      </c>
      <c r="X1115" s="264" t="str">
        <f t="shared" si="242"/>
        <v>OK</v>
      </c>
      <c r="Y1115" s="193" t="str">
        <f t="shared" si="243"/>
        <v/>
      </c>
      <c r="Z1115" s="193" t="str">
        <f t="shared" si="244"/>
        <v/>
      </c>
      <c r="AA1115" s="397" t="str">
        <f t="shared" si="245"/>
        <v/>
      </c>
      <c r="AB1115" s="257" t="str">
        <f t="shared" si="246"/>
        <v/>
      </c>
      <c r="AC1115" s="257" t="str">
        <f t="shared" si="247"/>
        <v/>
      </c>
      <c r="AD1115" s="193" t="str">
        <f t="shared" si="248"/>
        <v>CHECK DATES</v>
      </c>
      <c r="AE1115" s="257" t="str">
        <f t="shared" si="249"/>
        <v/>
      </c>
      <c r="AF1115" s="286">
        <v>0</v>
      </c>
      <c r="AG1115" s="257">
        <f t="shared" si="250"/>
        <v>0</v>
      </c>
      <c r="AH1115" s="257" t="str">
        <f t="shared" si="251"/>
        <v/>
      </c>
      <c r="AI1115" s="257">
        <f t="shared" si="252"/>
        <v>0</v>
      </c>
    </row>
    <row r="1116" spans="1:35" x14ac:dyDescent="0.3">
      <c r="A1116" s="287">
        <v>1104</v>
      </c>
      <c r="B1116" s="156"/>
      <c r="C1116" s="150"/>
      <c r="D1116" s="152"/>
      <c r="E1116" s="150"/>
      <c r="F1116" s="150"/>
      <c r="G1116" s="152"/>
      <c r="H1116" s="154"/>
      <c r="I1116" s="155"/>
      <c r="J1116" s="159"/>
      <c r="K1116" s="159"/>
      <c r="L1116" s="337"/>
      <c r="M1116" s="343" t="str">
        <f>IF(L1116="","",LOOKUP(L1116,'Work Programme'!$A$8:$A$207,'Work Programme'!$B$8:$B$207))</f>
        <v/>
      </c>
      <c r="N1116" s="150"/>
      <c r="O1116" s="151"/>
      <c r="P1116" s="254" t="str">
        <f>IF(H1116="","",VLOOKUP(H1116,'Overview - Financial Statement'!$A$46:$B$60,2,FALSE))</f>
        <v/>
      </c>
      <c r="Q1116" s="255" t="str">
        <f t="shared" si="239"/>
        <v/>
      </c>
      <c r="R1116" s="153"/>
      <c r="S1116" s="153"/>
      <c r="T1116" s="238">
        <f t="shared" si="240"/>
        <v>0</v>
      </c>
      <c r="U1116" s="193" t="s">
        <v>44</v>
      </c>
      <c r="V1116" s="427"/>
      <c r="W1116" s="193" t="str">
        <f t="shared" si="241"/>
        <v/>
      </c>
      <c r="X1116" s="264" t="str">
        <f t="shared" si="242"/>
        <v>OK</v>
      </c>
      <c r="Y1116" s="193" t="str">
        <f t="shared" si="243"/>
        <v/>
      </c>
      <c r="Z1116" s="193" t="str">
        <f t="shared" si="244"/>
        <v/>
      </c>
      <c r="AA1116" s="397" t="str">
        <f t="shared" si="245"/>
        <v/>
      </c>
      <c r="AB1116" s="257" t="str">
        <f t="shared" si="246"/>
        <v/>
      </c>
      <c r="AC1116" s="257" t="str">
        <f t="shared" si="247"/>
        <v/>
      </c>
      <c r="AD1116" s="193" t="str">
        <f t="shared" si="248"/>
        <v>CHECK DATES</v>
      </c>
      <c r="AE1116" s="257" t="str">
        <f t="shared" si="249"/>
        <v/>
      </c>
      <c r="AF1116" s="286">
        <v>0</v>
      </c>
      <c r="AG1116" s="257">
        <f t="shared" si="250"/>
        <v>0</v>
      </c>
      <c r="AH1116" s="257" t="str">
        <f t="shared" si="251"/>
        <v/>
      </c>
      <c r="AI1116" s="257">
        <f t="shared" si="252"/>
        <v>0</v>
      </c>
    </row>
    <row r="1117" spans="1:35" x14ac:dyDescent="0.3">
      <c r="A1117" s="287">
        <v>1105</v>
      </c>
      <c r="B1117" s="156"/>
      <c r="C1117" s="150"/>
      <c r="D1117" s="152"/>
      <c r="E1117" s="150"/>
      <c r="F1117" s="150"/>
      <c r="G1117" s="152"/>
      <c r="H1117" s="154"/>
      <c r="I1117" s="155"/>
      <c r="J1117" s="159"/>
      <c r="K1117" s="159"/>
      <c r="L1117" s="337"/>
      <c r="M1117" s="343" t="str">
        <f>IF(L1117="","",LOOKUP(L1117,'Work Programme'!$A$8:$A$207,'Work Programme'!$B$8:$B$207))</f>
        <v/>
      </c>
      <c r="N1117" s="150"/>
      <c r="O1117" s="151"/>
      <c r="P1117" s="254" t="str">
        <f>IF(H1117="","",VLOOKUP(H1117,'Overview - Financial Statement'!$A$46:$B$60,2,FALSE))</f>
        <v/>
      </c>
      <c r="Q1117" s="255" t="str">
        <f t="shared" si="239"/>
        <v/>
      </c>
      <c r="R1117" s="153"/>
      <c r="S1117" s="153"/>
      <c r="T1117" s="238">
        <f t="shared" si="240"/>
        <v>0</v>
      </c>
      <c r="U1117" s="193" t="s">
        <v>44</v>
      </c>
      <c r="V1117" s="427"/>
      <c r="W1117" s="193" t="str">
        <f t="shared" si="241"/>
        <v/>
      </c>
      <c r="X1117" s="264" t="str">
        <f t="shared" si="242"/>
        <v>OK</v>
      </c>
      <c r="Y1117" s="193" t="str">
        <f t="shared" si="243"/>
        <v/>
      </c>
      <c r="Z1117" s="193" t="str">
        <f t="shared" si="244"/>
        <v/>
      </c>
      <c r="AA1117" s="397" t="str">
        <f t="shared" si="245"/>
        <v/>
      </c>
      <c r="AB1117" s="257" t="str">
        <f t="shared" si="246"/>
        <v/>
      </c>
      <c r="AC1117" s="257" t="str">
        <f t="shared" si="247"/>
        <v/>
      </c>
      <c r="AD1117" s="193" t="str">
        <f t="shared" si="248"/>
        <v>CHECK DATES</v>
      </c>
      <c r="AE1117" s="257" t="str">
        <f t="shared" si="249"/>
        <v/>
      </c>
      <c r="AF1117" s="286">
        <v>0</v>
      </c>
      <c r="AG1117" s="257">
        <f t="shared" si="250"/>
        <v>0</v>
      </c>
      <c r="AH1117" s="257" t="str">
        <f t="shared" si="251"/>
        <v/>
      </c>
      <c r="AI1117" s="257">
        <f t="shared" si="252"/>
        <v>0</v>
      </c>
    </row>
    <row r="1118" spans="1:35" x14ac:dyDescent="0.3">
      <c r="A1118" s="287">
        <v>1106</v>
      </c>
      <c r="B1118" s="156"/>
      <c r="C1118" s="150"/>
      <c r="D1118" s="152"/>
      <c r="E1118" s="150"/>
      <c r="F1118" s="150"/>
      <c r="G1118" s="152"/>
      <c r="H1118" s="154"/>
      <c r="I1118" s="155"/>
      <c r="J1118" s="159"/>
      <c r="K1118" s="159"/>
      <c r="L1118" s="337"/>
      <c r="M1118" s="343" t="str">
        <f>IF(L1118="","",LOOKUP(L1118,'Work Programme'!$A$8:$A$207,'Work Programme'!$B$8:$B$207))</f>
        <v/>
      </c>
      <c r="N1118" s="150"/>
      <c r="O1118" s="151"/>
      <c r="P1118" s="254" t="str">
        <f>IF(H1118="","",VLOOKUP(H1118,'Overview - Financial Statement'!$A$46:$B$60,2,FALSE))</f>
        <v/>
      </c>
      <c r="Q1118" s="255" t="str">
        <f t="shared" si="239"/>
        <v/>
      </c>
      <c r="R1118" s="153"/>
      <c r="S1118" s="153"/>
      <c r="T1118" s="238">
        <f t="shared" si="240"/>
        <v>0</v>
      </c>
      <c r="U1118" s="193" t="s">
        <v>44</v>
      </c>
      <c r="V1118" s="427"/>
      <c r="W1118" s="193" t="str">
        <f t="shared" si="241"/>
        <v/>
      </c>
      <c r="X1118" s="264" t="str">
        <f t="shared" si="242"/>
        <v>OK</v>
      </c>
      <c r="Y1118" s="193" t="str">
        <f t="shared" si="243"/>
        <v/>
      </c>
      <c r="Z1118" s="193" t="str">
        <f t="shared" si="244"/>
        <v/>
      </c>
      <c r="AA1118" s="397" t="str">
        <f t="shared" si="245"/>
        <v/>
      </c>
      <c r="AB1118" s="257" t="str">
        <f t="shared" si="246"/>
        <v/>
      </c>
      <c r="AC1118" s="257" t="str">
        <f t="shared" si="247"/>
        <v/>
      </c>
      <c r="AD1118" s="193" t="str">
        <f t="shared" si="248"/>
        <v>CHECK DATES</v>
      </c>
      <c r="AE1118" s="257" t="str">
        <f t="shared" si="249"/>
        <v/>
      </c>
      <c r="AF1118" s="286">
        <v>0</v>
      </c>
      <c r="AG1118" s="257">
        <f t="shared" si="250"/>
        <v>0</v>
      </c>
      <c r="AH1118" s="257" t="str">
        <f t="shared" si="251"/>
        <v/>
      </c>
      <c r="AI1118" s="257">
        <f t="shared" si="252"/>
        <v>0</v>
      </c>
    </row>
    <row r="1119" spans="1:35" x14ac:dyDescent="0.3">
      <c r="A1119" s="287">
        <v>1107</v>
      </c>
      <c r="B1119" s="156"/>
      <c r="C1119" s="150"/>
      <c r="D1119" s="152"/>
      <c r="E1119" s="150"/>
      <c r="F1119" s="150"/>
      <c r="G1119" s="152"/>
      <c r="H1119" s="154"/>
      <c r="I1119" s="155"/>
      <c r="J1119" s="159"/>
      <c r="K1119" s="159"/>
      <c r="L1119" s="337"/>
      <c r="M1119" s="343" t="str">
        <f>IF(L1119="","",LOOKUP(L1119,'Work Programme'!$A$8:$A$207,'Work Programme'!$B$8:$B$207))</f>
        <v/>
      </c>
      <c r="N1119" s="150"/>
      <c r="O1119" s="151"/>
      <c r="P1119" s="254" t="str">
        <f>IF(H1119="","",VLOOKUP(H1119,'Overview - Financial Statement'!$A$46:$B$60,2,FALSE))</f>
        <v/>
      </c>
      <c r="Q1119" s="255" t="str">
        <f t="shared" si="239"/>
        <v/>
      </c>
      <c r="R1119" s="153"/>
      <c r="S1119" s="153"/>
      <c r="T1119" s="238">
        <f t="shared" si="240"/>
        <v>0</v>
      </c>
      <c r="U1119" s="193" t="s">
        <v>44</v>
      </c>
      <c r="V1119" s="427"/>
      <c r="W1119" s="193" t="str">
        <f t="shared" si="241"/>
        <v/>
      </c>
      <c r="X1119" s="264" t="str">
        <f t="shared" si="242"/>
        <v>OK</v>
      </c>
      <c r="Y1119" s="193" t="str">
        <f t="shared" si="243"/>
        <v/>
      </c>
      <c r="Z1119" s="193" t="str">
        <f t="shared" si="244"/>
        <v/>
      </c>
      <c r="AA1119" s="397" t="str">
        <f t="shared" si="245"/>
        <v/>
      </c>
      <c r="AB1119" s="257" t="str">
        <f t="shared" si="246"/>
        <v/>
      </c>
      <c r="AC1119" s="257" t="str">
        <f t="shared" si="247"/>
        <v/>
      </c>
      <c r="AD1119" s="193" t="str">
        <f t="shared" si="248"/>
        <v>CHECK DATES</v>
      </c>
      <c r="AE1119" s="257" t="str">
        <f t="shared" si="249"/>
        <v/>
      </c>
      <c r="AF1119" s="286">
        <v>0</v>
      </c>
      <c r="AG1119" s="257">
        <f t="shared" si="250"/>
        <v>0</v>
      </c>
      <c r="AH1119" s="257" t="str">
        <f t="shared" si="251"/>
        <v/>
      </c>
      <c r="AI1119" s="257">
        <f t="shared" si="252"/>
        <v>0</v>
      </c>
    </row>
    <row r="1120" spans="1:35" x14ac:dyDescent="0.3">
      <c r="A1120" s="287">
        <v>1108</v>
      </c>
      <c r="B1120" s="156"/>
      <c r="C1120" s="150"/>
      <c r="D1120" s="152"/>
      <c r="E1120" s="150"/>
      <c r="F1120" s="150"/>
      <c r="G1120" s="152"/>
      <c r="H1120" s="154"/>
      <c r="I1120" s="155"/>
      <c r="J1120" s="159"/>
      <c r="K1120" s="159"/>
      <c r="L1120" s="337"/>
      <c r="M1120" s="343" t="str">
        <f>IF(L1120="","",LOOKUP(L1120,'Work Programme'!$A$8:$A$207,'Work Programme'!$B$8:$B$207))</f>
        <v/>
      </c>
      <c r="N1120" s="150"/>
      <c r="O1120" s="151"/>
      <c r="P1120" s="254" t="str">
        <f>IF(H1120="","",VLOOKUP(H1120,'Overview - Financial Statement'!$A$46:$B$60,2,FALSE))</f>
        <v/>
      </c>
      <c r="Q1120" s="255" t="str">
        <f t="shared" si="239"/>
        <v/>
      </c>
      <c r="R1120" s="153"/>
      <c r="S1120" s="153"/>
      <c r="T1120" s="238">
        <f t="shared" si="240"/>
        <v>0</v>
      </c>
      <c r="U1120" s="193" t="s">
        <v>44</v>
      </c>
      <c r="V1120" s="427"/>
      <c r="W1120" s="193" t="str">
        <f t="shared" si="241"/>
        <v/>
      </c>
      <c r="X1120" s="264" t="str">
        <f t="shared" si="242"/>
        <v>OK</v>
      </c>
      <c r="Y1120" s="193" t="str">
        <f t="shared" si="243"/>
        <v/>
      </c>
      <c r="Z1120" s="193" t="str">
        <f t="shared" si="244"/>
        <v/>
      </c>
      <c r="AA1120" s="397" t="str">
        <f t="shared" si="245"/>
        <v/>
      </c>
      <c r="AB1120" s="257" t="str">
        <f t="shared" si="246"/>
        <v/>
      </c>
      <c r="AC1120" s="257" t="str">
        <f t="shared" si="247"/>
        <v/>
      </c>
      <c r="AD1120" s="193" t="str">
        <f t="shared" si="248"/>
        <v>CHECK DATES</v>
      </c>
      <c r="AE1120" s="257" t="str">
        <f t="shared" si="249"/>
        <v/>
      </c>
      <c r="AF1120" s="286">
        <v>0</v>
      </c>
      <c r="AG1120" s="257">
        <f t="shared" si="250"/>
        <v>0</v>
      </c>
      <c r="AH1120" s="257" t="str">
        <f t="shared" si="251"/>
        <v/>
      </c>
      <c r="AI1120" s="257">
        <f t="shared" si="252"/>
        <v>0</v>
      </c>
    </row>
    <row r="1121" spans="1:35" x14ac:dyDescent="0.3">
      <c r="A1121" s="287">
        <v>1109</v>
      </c>
      <c r="B1121" s="156"/>
      <c r="C1121" s="150"/>
      <c r="D1121" s="152"/>
      <c r="E1121" s="150"/>
      <c r="F1121" s="150"/>
      <c r="G1121" s="152"/>
      <c r="H1121" s="154"/>
      <c r="I1121" s="155"/>
      <c r="J1121" s="159"/>
      <c r="K1121" s="159"/>
      <c r="L1121" s="337"/>
      <c r="M1121" s="343" t="str">
        <f>IF(L1121="","",LOOKUP(L1121,'Work Programme'!$A$8:$A$207,'Work Programme'!$B$8:$B$207))</f>
        <v/>
      </c>
      <c r="N1121" s="150"/>
      <c r="O1121" s="151"/>
      <c r="P1121" s="254" t="str">
        <f>IF(H1121="","",VLOOKUP(H1121,'Overview - Financial Statement'!$A$46:$B$60,2,FALSE))</f>
        <v/>
      </c>
      <c r="Q1121" s="255" t="str">
        <f t="shared" si="239"/>
        <v/>
      </c>
      <c r="R1121" s="153"/>
      <c r="S1121" s="153"/>
      <c r="T1121" s="238">
        <f t="shared" si="240"/>
        <v>0</v>
      </c>
      <c r="U1121" s="193" t="s">
        <v>44</v>
      </c>
      <c r="V1121" s="427"/>
      <c r="W1121" s="193" t="str">
        <f t="shared" si="241"/>
        <v/>
      </c>
      <c r="X1121" s="264" t="str">
        <f t="shared" si="242"/>
        <v>OK</v>
      </c>
      <c r="Y1121" s="193" t="str">
        <f t="shared" si="243"/>
        <v/>
      </c>
      <c r="Z1121" s="193" t="str">
        <f t="shared" si="244"/>
        <v/>
      </c>
      <c r="AA1121" s="397" t="str">
        <f t="shared" si="245"/>
        <v/>
      </c>
      <c r="AB1121" s="257" t="str">
        <f t="shared" si="246"/>
        <v/>
      </c>
      <c r="AC1121" s="257" t="str">
        <f t="shared" si="247"/>
        <v/>
      </c>
      <c r="AD1121" s="193" t="str">
        <f t="shared" si="248"/>
        <v>CHECK DATES</v>
      </c>
      <c r="AE1121" s="257" t="str">
        <f t="shared" si="249"/>
        <v/>
      </c>
      <c r="AF1121" s="286">
        <v>0</v>
      </c>
      <c r="AG1121" s="257">
        <f t="shared" si="250"/>
        <v>0</v>
      </c>
      <c r="AH1121" s="257" t="str">
        <f t="shared" si="251"/>
        <v/>
      </c>
      <c r="AI1121" s="257">
        <f t="shared" si="252"/>
        <v>0</v>
      </c>
    </row>
    <row r="1122" spans="1:35" x14ac:dyDescent="0.3">
      <c r="A1122" s="287">
        <v>1110</v>
      </c>
      <c r="B1122" s="156"/>
      <c r="C1122" s="150"/>
      <c r="D1122" s="152"/>
      <c r="E1122" s="150"/>
      <c r="F1122" s="150"/>
      <c r="G1122" s="152"/>
      <c r="H1122" s="154"/>
      <c r="I1122" s="155"/>
      <c r="J1122" s="159"/>
      <c r="K1122" s="159"/>
      <c r="L1122" s="337"/>
      <c r="M1122" s="343" t="str">
        <f>IF(L1122="","",LOOKUP(L1122,'Work Programme'!$A$8:$A$207,'Work Programme'!$B$8:$B$207))</f>
        <v/>
      </c>
      <c r="N1122" s="150"/>
      <c r="O1122" s="151"/>
      <c r="P1122" s="254" t="str">
        <f>IF(H1122="","",VLOOKUP(H1122,'Overview - Financial Statement'!$A$46:$B$60,2,FALSE))</f>
        <v/>
      </c>
      <c r="Q1122" s="255" t="str">
        <f t="shared" si="239"/>
        <v/>
      </c>
      <c r="R1122" s="153"/>
      <c r="S1122" s="153"/>
      <c r="T1122" s="238">
        <f t="shared" si="240"/>
        <v>0</v>
      </c>
      <c r="U1122" s="193" t="s">
        <v>44</v>
      </c>
      <c r="V1122" s="427"/>
      <c r="W1122" s="193" t="str">
        <f t="shared" si="241"/>
        <v/>
      </c>
      <c r="X1122" s="264" t="str">
        <f t="shared" si="242"/>
        <v>OK</v>
      </c>
      <c r="Y1122" s="193" t="str">
        <f t="shared" si="243"/>
        <v/>
      </c>
      <c r="Z1122" s="193" t="str">
        <f t="shared" si="244"/>
        <v/>
      </c>
      <c r="AA1122" s="397" t="str">
        <f t="shared" si="245"/>
        <v/>
      </c>
      <c r="AB1122" s="257" t="str">
        <f t="shared" si="246"/>
        <v/>
      </c>
      <c r="AC1122" s="257" t="str">
        <f t="shared" si="247"/>
        <v/>
      </c>
      <c r="AD1122" s="193" t="str">
        <f t="shared" si="248"/>
        <v>CHECK DATES</v>
      </c>
      <c r="AE1122" s="257" t="str">
        <f t="shared" si="249"/>
        <v/>
      </c>
      <c r="AF1122" s="286">
        <v>0</v>
      </c>
      <c r="AG1122" s="257">
        <f t="shared" si="250"/>
        <v>0</v>
      </c>
      <c r="AH1122" s="257" t="str">
        <f t="shared" si="251"/>
        <v/>
      </c>
      <c r="AI1122" s="257">
        <f t="shared" si="252"/>
        <v>0</v>
      </c>
    </row>
    <row r="1123" spans="1:35" x14ac:dyDescent="0.3">
      <c r="A1123" s="287">
        <v>1111</v>
      </c>
      <c r="B1123" s="156"/>
      <c r="C1123" s="150"/>
      <c r="D1123" s="152"/>
      <c r="E1123" s="150"/>
      <c r="F1123" s="150"/>
      <c r="G1123" s="152"/>
      <c r="H1123" s="154"/>
      <c r="I1123" s="155"/>
      <c r="J1123" s="159"/>
      <c r="K1123" s="159"/>
      <c r="L1123" s="337"/>
      <c r="M1123" s="343" t="str">
        <f>IF(L1123="","",LOOKUP(L1123,'Work Programme'!$A$8:$A$207,'Work Programme'!$B$8:$B$207))</f>
        <v/>
      </c>
      <c r="N1123" s="150"/>
      <c r="O1123" s="151"/>
      <c r="P1123" s="254" t="str">
        <f>IF(H1123="","",VLOOKUP(H1123,'Overview - Financial Statement'!$A$46:$B$60,2,FALSE))</f>
        <v/>
      </c>
      <c r="Q1123" s="255" t="str">
        <f t="shared" si="239"/>
        <v/>
      </c>
      <c r="R1123" s="153"/>
      <c r="S1123" s="153"/>
      <c r="T1123" s="238">
        <f t="shared" si="240"/>
        <v>0</v>
      </c>
      <c r="U1123" s="193" t="s">
        <v>44</v>
      </c>
      <c r="V1123" s="427"/>
      <c r="W1123" s="193" t="str">
        <f t="shared" si="241"/>
        <v/>
      </c>
      <c r="X1123" s="264" t="str">
        <f t="shared" si="242"/>
        <v>OK</v>
      </c>
      <c r="Y1123" s="193" t="str">
        <f t="shared" si="243"/>
        <v/>
      </c>
      <c r="Z1123" s="193" t="str">
        <f t="shared" si="244"/>
        <v/>
      </c>
      <c r="AA1123" s="397" t="str">
        <f t="shared" si="245"/>
        <v/>
      </c>
      <c r="AB1123" s="257" t="str">
        <f t="shared" si="246"/>
        <v/>
      </c>
      <c r="AC1123" s="257" t="str">
        <f t="shared" si="247"/>
        <v/>
      </c>
      <c r="AD1123" s="193" t="str">
        <f t="shared" si="248"/>
        <v>CHECK DATES</v>
      </c>
      <c r="AE1123" s="257" t="str">
        <f t="shared" si="249"/>
        <v/>
      </c>
      <c r="AF1123" s="286">
        <v>0</v>
      </c>
      <c r="AG1123" s="257">
        <f t="shared" si="250"/>
        <v>0</v>
      </c>
      <c r="AH1123" s="257" t="str">
        <f t="shared" si="251"/>
        <v/>
      </c>
      <c r="AI1123" s="257">
        <f t="shared" si="252"/>
        <v>0</v>
      </c>
    </row>
    <row r="1124" spans="1:35" x14ac:dyDescent="0.3">
      <c r="A1124" s="287">
        <v>1112</v>
      </c>
      <c r="B1124" s="156"/>
      <c r="C1124" s="150"/>
      <c r="D1124" s="152"/>
      <c r="E1124" s="150"/>
      <c r="F1124" s="150"/>
      <c r="G1124" s="152"/>
      <c r="H1124" s="154"/>
      <c r="I1124" s="155"/>
      <c r="J1124" s="159"/>
      <c r="K1124" s="159"/>
      <c r="L1124" s="337"/>
      <c r="M1124" s="343" t="str">
        <f>IF(L1124="","",LOOKUP(L1124,'Work Programme'!$A$8:$A$207,'Work Programme'!$B$8:$B$207))</f>
        <v/>
      </c>
      <c r="N1124" s="150"/>
      <c r="O1124" s="151"/>
      <c r="P1124" s="254" t="str">
        <f>IF(H1124="","",VLOOKUP(H1124,'Overview - Financial Statement'!$A$46:$B$60,2,FALSE))</f>
        <v/>
      </c>
      <c r="Q1124" s="255" t="str">
        <f t="shared" si="239"/>
        <v/>
      </c>
      <c r="R1124" s="153"/>
      <c r="S1124" s="153"/>
      <c r="T1124" s="238">
        <f t="shared" si="240"/>
        <v>0</v>
      </c>
      <c r="U1124" s="193" t="s">
        <v>44</v>
      </c>
      <c r="V1124" s="427"/>
      <c r="W1124" s="193" t="str">
        <f t="shared" si="241"/>
        <v/>
      </c>
      <c r="X1124" s="264" t="str">
        <f t="shared" si="242"/>
        <v>OK</v>
      </c>
      <c r="Y1124" s="193" t="str">
        <f t="shared" si="243"/>
        <v/>
      </c>
      <c r="Z1124" s="193" t="str">
        <f t="shared" si="244"/>
        <v/>
      </c>
      <c r="AA1124" s="397" t="str">
        <f t="shared" si="245"/>
        <v/>
      </c>
      <c r="AB1124" s="257" t="str">
        <f t="shared" si="246"/>
        <v/>
      </c>
      <c r="AC1124" s="257" t="str">
        <f t="shared" si="247"/>
        <v/>
      </c>
      <c r="AD1124" s="193" t="str">
        <f t="shared" si="248"/>
        <v>CHECK DATES</v>
      </c>
      <c r="AE1124" s="257" t="str">
        <f t="shared" si="249"/>
        <v/>
      </c>
      <c r="AF1124" s="286">
        <v>0</v>
      </c>
      <c r="AG1124" s="257">
        <f t="shared" si="250"/>
        <v>0</v>
      </c>
      <c r="AH1124" s="257" t="str">
        <f t="shared" si="251"/>
        <v/>
      </c>
      <c r="AI1124" s="257">
        <f t="shared" si="252"/>
        <v>0</v>
      </c>
    </row>
    <row r="1125" spans="1:35" x14ac:dyDescent="0.3">
      <c r="A1125" s="287">
        <v>1113</v>
      </c>
      <c r="B1125" s="156"/>
      <c r="C1125" s="150"/>
      <c r="D1125" s="152"/>
      <c r="E1125" s="150"/>
      <c r="F1125" s="150"/>
      <c r="G1125" s="152"/>
      <c r="H1125" s="154"/>
      <c r="I1125" s="155"/>
      <c r="J1125" s="159"/>
      <c r="K1125" s="159"/>
      <c r="L1125" s="337"/>
      <c r="M1125" s="343" t="str">
        <f>IF(L1125="","",LOOKUP(L1125,'Work Programme'!$A$8:$A$207,'Work Programme'!$B$8:$B$207))</f>
        <v/>
      </c>
      <c r="N1125" s="150"/>
      <c r="O1125" s="151"/>
      <c r="P1125" s="254" t="str">
        <f>IF(H1125="","",VLOOKUP(H1125,'Overview - Financial Statement'!$A$46:$B$60,2,FALSE))</f>
        <v/>
      </c>
      <c r="Q1125" s="255" t="str">
        <f t="shared" si="239"/>
        <v/>
      </c>
      <c r="R1125" s="153"/>
      <c r="S1125" s="153"/>
      <c r="T1125" s="238">
        <f t="shared" si="240"/>
        <v>0</v>
      </c>
      <c r="U1125" s="193" t="s">
        <v>44</v>
      </c>
      <c r="V1125" s="427"/>
      <c r="W1125" s="193" t="str">
        <f t="shared" si="241"/>
        <v/>
      </c>
      <c r="X1125" s="264" t="str">
        <f t="shared" si="242"/>
        <v>OK</v>
      </c>
      <c r="Y1125" s="193" t="str">
        <f t="shared" si="243"/>
        <v/>
      </c>
      <c r="Z1125" s="193" t="str">
        <f t="shared" si="244"/>
        <v/>
      </c>
      <c r="AA1125" s="397" t="str">
        <f t="shared" si="245"/>
        <v/>
      </c>
      <c r="AB1125" s="257" t="str">
        <f t="shared" si="246"/>
        <v/>
      </c>
      <c r="AC1125" s="257" t="str">
        <f t="shared" si="247"/>
        <v/>
      </c>
      <c r="AD1125" s="193" t="str">
        <f t="shared" si="248"/>
        <v>CHECK DATES</v>
      </c>
      <c r="AE1125" s="257" t="str">
        <f t="shared" si="249"/>
        <v/>
      </c>
      <c r="AF1125" s="286">
        <v>0</v>
      </c>
      <c r="AG1125" s="257">
        <f t="shared" si="250"/>
        <v>0</v>
      </c>
      <c r="AH1125" s="257" t="str">
        <f t="shared" si="251"/>
        <v/>
      </c>
      <c r="AI1125" s="257">
        <f t="shared" si="252"/>
        <v>0</v>
      </c>
    </row>
    <row r="1126" spans="1:35" x14ac:dyDescent="0.3">
      <c r="A1126" s="287">
        <v>1114</v>
      </c>
      <c r="B1126" s="156"/>
      <c r="C1126" s="150"/>
      <c r="D1126" s="152"/>
      <c r="E1126" s="150"/>
      <c r="F1126" s="150"/>
      <c r="G1126" s="152"/>
      <c r="H1126" s="154"/>
      <c r="I1126" s="155"/>
      <c r="J1126" s="159"/>
      <c r="K1126" s="159"/>
      <c r="L1126" s="337"/>
      <c r="M1126" s="343" t="str">
        <f>IF(L1126="","",LOOKUP(L1126,'Work Programme'!$A$8:$A$207,'Work Programme'!$B$8:$B$207))</f>
        <v/>
      </c>
      <c r="N1126" s="150"/>
      <c r="O1126" s="151"/>
      <c r="P1126" s="254" t="str">
        <f>IF(H1126="","",VLOOKUP(H1126,'Overview - Financial Statement'!$A$46:$B$60,2,FALSE))</f>
        <v/>
      </c>
      <c r="Q1126" s="255" t="str">
        <f t="shared" si="239"/>
        <v/>
      </c>
      <c r="R1126" s="153"/>
      <c r="S1126" s="153"/>
      <c r="T1126" s="238">
        <f t="shared" si="240"/>
        <v>0</v>
      </c>
      <c r="U1126" s="193" t="s">
        <v>44</v>
      </c>
      <c r="V1126" s="427"/>
      <c r="W1126" s="193" t="str">
        <f t="shared" si="241"/>
        <v/>
      </c>
      <c r="X1126" s="264" t="str">
        <f t="shared" si="242"/>
        <v>OK</v>
      </c>
      <c r="Y1126" s="193" t="str">
        <f t="shared" si="243"/>
        <v/>
      </c>
      <c r="Z1126" s="193" t="str">
        <f t="shared" si="244"/>
        <v/>
      </c>
      <c r="AA1126" s="397" t="str">
        <f t="shared" si="245"/>
        <v/>
      </c>
      <c r="AB1126" s="257" t="str">
        <f t="shared" si="246"/>
        <v/>
      </c>
      <c r="AC1126" s="257" t="str">
        <f t="shared" si="247"/>
        <v/>
      </c>
      <c r="AD1126" s="193" t="str">
        <f t="shared" si="248"/>
        <v>CHECK DATES</v>
      </c>
      <c r="AE1126" s="257" t="str">
        <f t="shared" si="249"/>
        <v/>
      </c>
      <c r="AF1126" s="286">
        <v>0</v>
      </c>
      <c r="AG1126" s="257">
        <f t="shared" si="250"/>
        <v>0</v>
      </c>
      <c r="AH1126" s="257" t="str">
        <f t="shared" si="251"/>
        <v/>
      </c>
      <c r="AI1126" s="257">
        <f t="shared" si="252"/>
        <v>0</v>
      </c>
    </row>
    <row r="1127" spans="1:35" x14ac:dyDescent="0.3">
      <c r="A1127" s="287">
        <v>1115</v>
      </c>
      <c r="B1127" s="156"/>
      <c r="C1127" s="150"/>
      <c r="D1127" s="152"/>
      <c r="E1127" s="150"/>
      <c r="F1127" s="150"/>
      <c r="G1127" s="152"/>
      <c r="H1127" s="154"/>
      <c r="I1127" s="155"/>
      <c r="J1127" s="159"/>
      <c r="K1127" s="159"/>
      <c r="L1127" s="337"/>
      <c r="M1127" s="343" t="str">
        <f>IF(L1127="","",LOOKUP(L1127,'Work Programme'!$A$8:$A$207,'Work Programme'!$B$8:$B$207))</f>
        <v/>
      </c>
      <c r="N1127" s="150"/>
      <c r="O1127" s="151"/>
      <c r="P1127" s="254" t="str">
        <f>IF(H1127="","",VLOOKUP(H1127,'Overview - Financial Statement'!$A$46:$B$60,2,FALSE))</f>
        <v/>
      </c>
      <c r="Q1127" s="255" t="str">
        <f t="shared" si="239"/>
        <v/>
      </c>
      <c r="R1127" s="153"/>
      <c r="S1127" s="153"/>
      <c r="T1127" s="238">
        <f t="shared" si="240"/>
        <v>0</v>
      </c>
      <c r="U1127" s="193" t="s">
        <v>44</v>
      </c>
      <c r="V1127" s="427"/>
      <c r="W1127" s="193" t="str">
        <f t="shared" si="241"/>
        <v/>
      </c>
      <c r="X1127" s="264" t="str">
        <f t="shared" si="242"/>
        <v>OK</v>
      </c>
      <c r="Y1127" s="193" t="str">
        <f t="shared" si="243"/>
        <v/>
      </c>
      <c r="Z1127" s="193" t="str">
        <f t="shared" si="244"/>
        <v/>
      </c>
      <c r="AA1127" s="397" t="str">
        <f t="shared" si="245"/>
        <v/>
      </c>
      <c r="AB1127" s="257" t="str">
        <f t="shared" si="246"/>
        <v/>
      </c>
      <c r="AC1127" s="257" t="str">
        <f t="shared" si="247"/>
        <v/>
      </c>
      <c r="AD1127" s="193" t="str">
        <f t="shared" si="248"/>
        <v>CHECK DATES</v>
      </c>
      <c r="AE1127" s="257" t="str">
        <f t="shared" si="249"/>
        <v/>
      </c>
      <c r="AF1127" s="286">
        <v>0</v>
      </c>
      <c r="AG1127" s="257">
        <f t="shared" si="250"/>
        <v>0</v>
      </c>
      <c r="AH1127" s="257" t="str">
        <f t="shared" si="251"/>
        <v/>
      </c>
      <c r="AI1127" s="257">
        <f t="shared" si="252"/>
        <v>0</v>
      </c>
    </row>
    <row r="1128" spans="1:35" x14ac:dyDescent="0.3">
      <c r="A1128" s="287">
        <v>1116</v>
      </c>
      <c r="B1128" s="156"/>
      <c r="C1128" s="150"/>
      <c r="D1128" s="152"/>
      <c r="E1128" s="150"/>
      <c r="F1128" s="150"/>
      <c r="G1128" s="152"/>
      <c r="H1128" s="154"/>
      <c r="I1128" s="155"/>
      <c r="J1128" s="159"/>
      <c r="K1128" s="159"/>
      <c r="L1128" s="337"/>
      <c r="M1128" s="343" t="str">
        <f>IF(L1128="","",LOOKUP(L1128,'Work Programme'!$A$8:$A$207,'Work Programme'!$B$8:$B$207))</f>
        <v/>
      </c>
      <c r="N1128" s="150"/>
      <c r="O1128" s="151"/>
      <c r="P1128" s="254" t="str">
        <f>IF(H1128="","",VLOOKUP(H1128,'Overview - Financial Statement'!$A$46:$B$60,2,FALSE))</f>
        <v/>
      </c>
      <c r="Q1128" s="255" t="str">
        <f t="shared" si="239"/>
        <v/>
      </c>
      <c r="R1128" s="153"/>
      <c r="S1128" s="153"/>
      <c r="T1128" s="238">
        <f t="shared" si="240"/>
        <v>0</v>
      </c>
      <c r="U1128" s="193" t="s">
        <v>44</v>
      </c>
      <c r="V1128" s="427"/>
      <c r="W1128" s="193" t="str">
        <f t="shared" si="241"/>
        <v/>
      </c>
      <c r="X1128" s="264" t="str">
        <f t="shared" si="242"/>
        <v>OK</v>
      </c>
      <c r="Y1128" s="193" t="str">
        <f t="shared" si="243"/>
        <v/>
      </c>
      <c r="Z1128" s="193" t="str">
        <f t="shared" si="244"/>
        <v/>
      </c>
      <c r="AA1128" s="397" t="str">
        <f t="shared" si="245"/>
        <v/>
      </c>
      <c r="AB1128" s="257" t="str">
        <f t="shared" si="246"/>
        <v/>
      </c>
      <c r="AC1128" s="257" t="str">
        <f t="shared" si="247"/>
        <v/>
      </c>
      <c r="AD1128" s="193" t="str">
        <f t="shared" si="248"/>
        <v>CHECK DATES</v>
      </c>
      <c r="AE1128" s="257" t="str">
        <f t="shared" si="249"/>
        <v/>
      </c>
      <c r="AF1128" s="286">
        <v>0</v>
      </c>
      <c r="AG1128" s="257">
        <f t="shared" si="250"/>
        <v>0</v>
      </c>
      <c r="AH1128" s="257" t="str">
        <f t="shared" si="251"/>
        <v/>
      </c>
      <c r="AI1128" s="257">
        <f t="shared" si="252"/>
        <v>0</v>
      </c>
    </row>
    <row r="1129" spans="1:35" x14ac:dyDescent="0.3">
      <c r="A1129" s="287">
        <v>1117</v>
      </c>
      <c r="B1129" s="156"/>
      <c r="C1129" s="150"/>
      <c r="D1129" s="152"/>
      <c r="E1129" s="150"/>
      <c r="F1129" s="150"/>
      <c r="G1129" s="152"/>
      <c r="H1129" s="154"/>
      <c r="I1129" s="155"/>
      <c r="J1129" s="159"/>
      <c r="K1129" s="159"/>
      <c r="L1129" s="337"/>
      <c r="M1129" s="343" t="str">
        <f>IF(L1129="","",LOOKUP(L1129,'Work Programme'!$A$8:$A$207,'Work Programme'!$B$8:$B$207))</f>
        <v/>
      </c>
      <c r="N1129" s="150"/>
      <c r="O1129" s="151"/>
      <c r="P1129" s="254" t="str">
        <f>IF(H1129="","",VLOOKUP(H1129,'Overview - Financial Statement'!$A$46:$B$60,2,FALSE))</f>
        <v/>
      </c>
      <c r="Q1129" s="255" t="str">
        <f t="shared" si="239"/>
        <v/>
      </c>
      <c r="R1129" s="153"/>
      <c r="S1129" s="153"/>
      <c r="T1129" s="238">
        <f t="shared" si="240"/>
        <v>0</v>
      </c>
      <c r="U1129" s="193" t="s">
        <v>44</v>
      </c>
      <c r="V1129" s="427"/>
      <c r="W1129" s="193" t="str">
        <f t="shared" si="241"/>
        <v/>
      </c>
      <c r="X1129" s="264" t="str">
        <f t="shared" si="242"/>
        <v>OK</v>
      </c>
      <c r="Y1129" s="193" t="str">
        <f t="shared" si="243"/>
        <v/>
      </c>
      <c r="Z1129" s="193" t="str">
        <f t="shared" si="244"/>
        <v/>
      </c>
      <c r="AA1129" s="397" t="str">
        <f t="shared" si="245"/>
        <v/>
      </c>
      <c r="AB1129" s="257" t="str">
        <f t="shared" si="246"/>
        <v/>
      </c>
      <c r="AC1129" s="257" t="str">
        <f t="shared" si="247"/>
        <v/>
      </c>
      <c r="AD1129" s="193" t="str">
        <f t="shared" si="248"/>
        <v>CHECK DATES</v>
      </c>
      <c r="AE1129" s="257" t="str">
        <f t="shared" si="249"/>
        <v/>
      </c>
      <c r="AF1129" s="286">
        <v>0</v>
      </c>
      <c r="AG1129" s="257">
        <f t="shared" si="250"/>
        <v>0</v>
      </c>
      <c r="AH1129" s="257" t="str">
        <f t="shared" si="251"/>
        <v/>
      </c>
      <c r="AI1129" s="257">
        <f t="shared" si="252"/>
        <v>0</v>
      </c>
    </row>
    <row r="1130" spans="1:35" x14ac:dyDescent="0.3">
      <c r="A1130" s="287">
        <v>1118</v>
      </c>
      <c r="B1130" s="156"/>
      <c r="C1130" s="150"/>
      <c r="D1130" s="152"/>
      <c r="E1130" s="150"/>
      <c r="F1130" s="150"/>
      <c r="G1130" s="152"/>
      <c r="H1130" s="154"/>
      <c r="I1130" s="155"/>
      <c r="J1130" s="159"/>
      <c r="K1130" s="159"/>
      <c r="L1130" s="337"/>
      <c r="M1130" s="343" t="str">
        <f>IF(L1130="","",LOOKUP(L1130,'Work Programme'!$A$8:$A$207,'Work Programme'!$B$8:$B$207))</f>
        <v/>
      </c>
      <c r="N1130" s="150"/>
      <c r="O1130" s="151"/>
      <c r="P1130" s="254" t="str">
        <f>IF(H1130="","",VLOOKUP(H1130,'Overview - Financial Statement'!$A$46:$B$60,2,FALSE))</f>
        <v/>
      </c>
      <c r="Q1130" s="255" t="str">
        <f t="shared" si="239"/>
        <v/>
      </c>
      <c r="R1130" s="153"/>
      <c r="S1130" s="153"/>
      <c r="T1130" s="238">
        <f t="shared" si="240"/>
        <v>0</v>
      </c>
      <c r="U1130" s="193" t="s">
        <v>44</v>
      </c>
      <c r="V1130" s="427"/>
      <c r="W1130" s="193" t="str">
        <f t="shared" si="241"/>
        <v/>
      </c>
      <c r="X1130" s="264" t="str">
        <f t="shared" si="242"/>
        <v>OK</v>
      </c>
      <c r="Y1130" s="193" t="str">
        <f t="shared" si="243"/>
        <v/>
      </c>
      <c r="Z1130" s="193" t="str">
        <f t="shared" si="244"/>
        <v/>
      </c>
      <c r="AA1130" s="397" t="str">
        <f t="shared" si="245"/>
        <v/>
      </c>
      <c r="AB1130" s="257" t="str">
        <f t="shared" si="246"/>
        <v/>
      </c>
      <c r="AC1130" s="257" t="str">
        <f t="shared" si="247"/>
        <v/>
      </c>
      <c r="AD1130" s="193" t="str">
        <f t="shared" si="248"/>
        <v>CHECK DATES</v>
      </c>
      <c r="AE1130" s="257" t="str">
        <f t="shared" si="249"/>
        <v/>
      </c>
      <c r="AF1130" s="286">
        <v>0</v>
      </c>
      <c r="AG1130" s="257">
        <f t="shared" si="250"/>
        <v>0</v>
      </c>
      <c r="AH1130" s="257" t="str">
        <f t="shared" si="251"/>
        <v/>
      </c>
      <c r="AI1130" s="257">
        <f t="shared" si="252"/>
        <v>0</v>
      </c>
    </row>
    <row r="1131" spans="1:35" x14ac:dyDescent="0.3">
      <c r="A1131" s="287">
        <v>1119</v>
      </c>
      <c r="B1131" s="156"/>
      <c r="C1131" s="150"/>
      <c r="D1131" s="152"/>
      <c r="E1131" s="150"/>
      <c r="F1131" s="150"/>
      <c r="G1131" s="152"/>
      <c r="H1131" s="154"/>
      <c r="I1131" s="155"/>
      <c r="J1131" s="159"/>
      <c r="K1131" s="159"/>
      <c r="L1131" s="337"/>
      <c r="M1131" s="343" t="str">
        <f>IF(L1131="","",LOOKUP(L1131,'Work Programme'!$A$8:$A$207,'Work Programme'!$B$8:$B$207))</f>
        <v/>
      </c>
      <c r="N1131" s="150"/>
      <c r="O1131" s="151"/>
      <c r="P1131" s="254" t="str">
        <f>IF(H1131="","",VLOOKUP(H1131,'Overview - Financial Statement'!$A$46:$B$60,2,FALSE))</f>
        <v/>
      </c>
      <c r="Q1131" s="255" t="str">
        <f t="shared" si="239"/>
        <v/>
      </c>
      <c r="R1131" s="153"/>
      <c r="S1131" s="153"/>
      <c r="T1131" s="238">
        <f t="shared" si="240"/>
        <v>0</v>
      </c>
      <c r="U1131" s="193" t="s">
        <v>44</v>
      </c>
      <c r="V1131" s="427"/>
      <c r="W1131" s="193" t="str">
        <f t="shared" si="241"/>
        <v/>
      </c>
      <c r="X1131" s="264" t="str">
        <f t="shared" si="242"/>
        <v>OK</v>
      </c>
      <c r="Y1131" s="193" t="str">
        <f t="shared" si="243"/>
        <v/>
      </c>
      <c r="Z1131" s="193" t="str">
        <f t="shared" si="244"/>
        <v/>
      </c>
      <c r="AA1131" s="397" t="str">
        <f t="shared" si="245"/>
        <v/>
      </c>
      <c r="AB1131" s="257" t="str">
        <f t="shared" si="246"/>
        <v/>
      </c>
      <c r="AC1131" s="257" t="str">
        <f t="shared" si="247"/>
        <v/>
      </c>
      <c r="AD1131" s="193" t="str">
        <f t="shared" si="248"/>
        <v>CHECK DATES</v>
      </c>
      <c r="AE1131" s="257" t="str">
        <f t="shared" si="249"/>
        <v/>
      </c>
      <c r="AF1131" s="286">
        <v>0</v>
      </c>
      <c r="AG1131" s="257">
        <f t="shared" si="250"/>
        <v>0</v>
      </c>
      <c r="AH1131" s="257" t="str">
        <f t="shared" si="251"/>
        <v/>
      </c>
      <c r="AI1131" s="257">
        <f t="shared" si="252"/>
        <v>0</v>
      </c>
    </row>
    <row r="1132" spans="1:35" x14ac:dyDescent="0.3">
      <c r="A1132" s="287">
        <v>1120</v>
      </c>
      <c r="B1132" s="156"/>
      <c r="C1132" s="150"/>
      <c r="D1132" s="152"/>
      <c r="E1132" s="150"/>
      <c r="F1132" s="150"/>
      <c r="G1132" s="152"/>
      <c r="H1132" s="154"/>
      <c r="I1132" s="155"/>
      <c r="J1132" s="159"/>
      <c r="K1132" s="159"/>
      <c r="L1132" s="337"/>
      <c r="M1132" s="343" t="str">
        <f>IF(L1132="","",LOOKUP(L1132,'Work Programme'!$A$8:$A$207,'Work Programme'!$B$8:$B$207))</f>
        <v/>
      </c>
      <c r="N1132" s="150"/>
      <c r="O1132" s="151"/>
      <c r="P1132" s="254" t="str">
        <f>IF(H1132="","",VLOOKUP(H1132,'Overview - Financial Statement'!$A$46:$B$60,2,FALSE))</f>
        <v/>
      </c>
      <c r="Q1132" s="255" t="str">
        <f t="shared" si="239"/>
        <v/>
      </c>
      <c r="R1132" s="153"/>
      <c r="S1132" s="153"/>
      <c r="T1132" s="238">
        <f t="shared" si="240"/>
        <v>0</v>
      </c>
      <c r="U1132" s="193" t="s">
        <v>44</v>
      </c>
      <c r="V1132" s="427"/>
      <c r="W1132" s="193" t="str">
        <f t="shared" si="241"/>
        <v/>
      </c>
      <c r="X1132" s="264" t="str">
        <f t="shared" si="242"/>
        <v>OK</v>
      </c>
      <c r="Y1132" s="193" t="str">
        <f t="shared" si="243"/>
        <v/>
      </c>
      <c r="Z1132" s="193" t="str">
        <f t="shared" si="244"/>
        <v/>
      </c>
      <c r="AA1132" s="397" t="str">
        <f t="shared" si="245"/>
        <v/>
      </c>
      <c r="AB1132" s="257" t="str">
        <f t="shared" si="246"/>
        <v/>
      </c>
      <c r="AC1132" s="257" t="str">
        <f t="shared" si="247"/>
        <v/>
      </c>
      <c r="AD1132" s="193" t="str">
        <f t="shared" si="248"/>
        <v>CHECK DATES</v>
      </c>
      <c r="AE1132" s="257" t="str">
        <f t="shared" si="249"/>
        <v/>
      </c>
      <c r="AF1132" s="286">
        <v>0</v>
      </c>
      <c r="AG1132" s="257">
        <f t="shared" si="250"/>
        <v>0</v>
      </c>
      <c r="AH1132" s="257" t="str">
        <f t="shared" si="251"/>
        <v/>
      </c>
      <c r="AI1132" s="257">
        <f t="shared" si="252"/>
        <v>0</v>
      </c>
    </row>
    <row r="1133" spans="1:35" x14ac:dyDescent="0.3">
      <c r="A1133" s="287">
        <v>1121</v>
      </c>
      <c r="B1133" s="156"/>
      <c r="C1133" s="150"/>
      <c r="D1133" s="152"/>
      <c r="E1133" s="150"/>
      <c r="F1133" s="150"/>
      <c r="G1133" s="152"/>
      <c r="H1133" s="154"/>
      <c r="I1133" s="155"/>
      <c r="J1133" s="159"/>
      <c r="K1133" s="159"/>
      <c r="L1133" s="337"/>
      <c r="M1133" s="343" t="str">
        <f>IF(L1133="","",LOOKUP(L1133,'Work Programme'!$A$8:$A$207,'Work Programme'!$B$8:$B$207))</f>
        <v/>
      </c>
      <c r="N1133" s="150"/>
      <c r="O1133" s="151"/>
      <c r="P1133" s="254" t="str">
        <f>IF(H1133="","",VLOOKUP(H1133,'Overview - Financial Statement'!$A$46:$B$60,2,FALSE))</f>
        <v/>
      </c>
      <c r="Q1133" s="255" t="str">
        <f t="shared" si="239"/>
        <v/>
      </c>
      <c r="R1133" s="153"/>
      <c r="S1133" s="153"/>
      <c r="T1133" s="238">
        <f t="shared" si="240"/>
        <v>0</v>
      </c>
      <c r="U1133" s="193" t="s">
        <v>44</v>
      </c>
      <c r="V1133" s="427"/>
      <c r="W1133" s="193" t="str">
        <f t="shared" si="241"/>
        <v/>
      </c>
      <c r="X1133" s="264" t="str">
        <f t="shared" si="242"/>
        <v>OK</v>
      </c>
      <c r="Y1133" s="193" t="str">
        <f t="shared" si="243"/>
        <v/>
      </c>
      <c r="Z1133" s="193" t="str">
        <f t="shared" si="244"/>
        <v/>
      </c>
      <c r="AA1133" s="397" t="str">
        <f t="shared" si="245"/>
        <v/>
      </c>
      <c r="AB1133" s="257" t="str">
        <f t="shared" si="246"/>
        <v/>
      </c>
      <c r="AC1133" s="257" t="str">
        <f t="shared" si="247"/>
        <v/>
      </c>
      <c r="AD1133" s="193" t="str">
        <f t="shared" si="248"/>
        <v>CHECK DATES</v>
      </c>
      <c r="AE1133" s="257" t="str">
        <f t="shared" si="249"/>
        <v/>
      </c>
      <c r="AF1133" s="286">
        <v>0</v>
      </c>
      <c r="AG1133" s="257">
        <f t="shared" si="250"/>
        <v>0</v>
      </c>
      <c r="AH1133" s="257" t="str">
        <f t="shared" si="251"/>
        <v/>
      </c>
      <c r="AI1133" s="257">
        <f t="shared" si="252"/>
        <v>0</v>
      </c>
    </row>
    <row r="1134" spans="1:35" x14ac:dyDescent="0.3">
      <c r="A1134" s="287">
        <v>1122</v>
      </c>
      <c r="B1134" s="156"/>
      <c r="C1134" s="150"/>
      <c r="D1134" s="152"/>
      <c r="E1134" s="150"/>
      <c r="F1134" s="150"/>
      <c r="G1134" s="152"/>
      <c r="H1134" s="154"/>
      <c r="I1134" s="155"/>
      <c r="J1134" s="159"/>
      <c r="K1134" s="159"/>
      <c r="L1134" s="337"/>
      <c r="M1134" s="343" t="str">
        <f>IF(L1134="","",LOOKUP(L1134,'Work Programme'!$A$8:$A$207,'Work Programme'!$B$8:$B$207))</f>
        <v/>
      </c>
      <c r="N1134" s="150"/>
      <c r="O1134" s="151"/>
      <c r="P1134" s="254" t="str">
        <f>IF(H1134="","",VLOOKUP(H1134,'Overview - Financial Statement'!$A$46:$B$60,2,FALSE))</f>
        <v/>
      </c>
      <c r="Q1134" s="255" t="str">
        <f t="shared" si="239"/>
        <v/>
      </c>
      <c r="R1134" s="153"/>
      <c r="S1134" s="153"/>
      <c r="T1134" s="238">
        <f t="shared" si="240"/>
        <v>0</v>
      </c>
      <c r="U1134" s="193" t="s">
        <v>44</v>
      </c>
      <c r="V1134" s="427"/>
      <c r="W1134" s="193" t="str">
        <f t="shared" si="241"/>
        <v/>
      </c>
      <c r="X1134" s="264" t="str">
        <f t="shared" si="242"/>
        <v>OK</v>
      </c>
      <c r="Y1134" s="193" t="str">
        <f t="shared" si="243"/>
        <v/>
      </c>
      <c r="Z1134" s="193" t="str">
        <f t="shared" si="244"/>
        <v/>
      </c>
      <c r="AA1134" s="397" t="str">
        <f t="shared" si="245"/>
        <v/>
      </c>
      <c r="AB1134" s="257" t="str">
        <f t="shared" si="246"/>
        <v/>
      </c>
      <c r="AC1134" s="257" t="str">
        <f t="shared" si="247"/>
        <v/>
      </c>
      <c r="AD1134" s="193" t="str">
        <f t="shared" si="248"/>
        <v>CHECK DATES</v>
      </c>
      <c r="AE1134" s="257" t="str">
        <f t="shared" si="249"/>
        <v/>
      </c>
      <c r="AF1134" s="286">
        <v>0</v>
      </c>
      <c r="AG1134" s="257">
        <f t="shared" si="250"/>
        <v>0</v>
      </c>
      <c r="AH1134" s="257" t="str">
        <f t="shared" si="251"/>
        <v/>
      </c>
      <c r="AI1134" s="257">
        <f t="shared" si="252"/>
        <v>0</v>
      </c>
    </row>
    <row r="1135" spans="1:35" x14ac:dyDescent="0.3">
      <c r="A1135" s="287">
        <v>1123</v>
      </c>
      <c r="B1135" s="156"/>
      <c r="C1135" s="150"/>
      <c r="D1135" s="152"/>
      <c r="E1135" s="150"/>
      <c r="F1135" s="150"/>
      <c r="G1135" s="152"/>
      <c r="H1135" s="154"/>
      <c r="I1135" s="155"/>
      <c r="J1135" s="159"/>
      <c r="K1135" s="159"/>
      <c r="L1135" s="337"/>
      <c r="M1135" s="343" t="str">
        <f>IF(L1135="","",LOOKUP(L1135,'Work Programme'!$A$8:$A$207,'Work Programme'!$B$8:$B$207))</f>
        <v/>
      </c>
      <c r="N1135" s="150"/>
      <c r="O1135" s="151"/>
      <c r="P1135" s="254" t="str">
        <f>IF(H1135="","",VLOOKUP(H1135,'Overview - Financial Statement'!$A$46:$B$60,2,FALSE))</f>
        <v/>
      </c>
      <c r="Q1135" s="255" t="str">
        <f t="shared" si="239"/>
        <v/>
      </c>
      <c r="R1135" s="153"/>
      <c r="S1135" s="153"/>
      <c r="T1135" s="238">
        <f t="shared" si="240"/>
        <v>0</v>
      </c>
      <c r="U1135" s="193" t="s">
        <v>44</v>
      </c>
      <c r="V1135" s="427"/>
      <c r="W1135" s="193" t="str">
        <f t="shared" si="241"/>
        <v/>
      </c>
      <c r="X1135" s="264" t="str">
        <f t="shared" si="242"/>
        <v>OK</v>
      </c>
      <c r="Y1135" s="193" t="str">
        <f t="shared" si="243"/>
        <v/>
      </c>
      <c r="Z1135" s="193" t="str">
        <f t="shared" si="244"/>
        <v/>
      </c>
      <c r="AA1135" s="397" t="str">
        <f t="shared" si="245"/>
        <v/>
      </c>
      <c r="AB1135" s="257" t="str">
        <f t="shared" si="246"/>
        <v/>
      </c>
      <c r="AC1135" s="257" t="str">
        <f t="shared" si="247"/>
        <v/>
      </c>
      <c r="AD1135" s="193" t="str">
        <f t="shared" si="248"/>
        <v>CHECK DATES</v>
      </c>
      <c r="AE1135" s="257" t="str">
        <f t="shared" si="249"/>
        <v/>
      </c>
      <c r="AF1135" s="286">
        <v>0</v>
      </c>
      <c r="AG1135" s="257">
        <f t="shared" si="250"/>
        <v>0</v>
      </c>
      <c r="AH1135" s="257" t="str">
        <f t="shared" si="251"/>
        <v/>
      </c>
      <c r="AI1135" s="257">
        <f t="shared" si="252"/>
        <v>0</v>
      </c>
    </row>
    <row r="1136" spans="1:35" x14ac:dyDescent="0.3">
      <c r="A1136" s="287">
        <v>1124</v>
      </c>
      <c r="B1136" s="156"/>
      <c r="C1136" s="150"/>
      <c r="D1136" s="152"/>
      <c r="E1136" s="150"/>
      <c r="F1136" s="150"/>
      <c r="G1136" s="152"/>
      <c r="H1136" s="154"/>
      <c r="I1136" s="155"/>
      <c r="J1136" s="159"/>
      <c r="K1136" s="159"/>
      <c r="L1136" s="337"/>
      <c r="M1136" s="343" t="str">
        <f>IF(L1136="","",LOOKUP(L1136,'Work Programme'!$A$8:$A$207,'Work Programme'!$B$8:$B$207))</f>
        <v/>
      </c>
      <c r="N1136" s="150"/>
      <c r="O1136" s="151"/>
      <c r="P1136" s="254" t="str">
        <f>IF(H1136="","",VLOOKUP(H1136,'Overview - Financial Statement'!$A$46:$B$60,2,FALSE))</f>
        <v/>
      </c>
      <c r="Q1136" s="255" t="str">
        <f t="shared" si="239"/>
        <v/>
      </c>
      <c r="R1136" s="153"/>
      <c r="S1136" s="153"/>
      <c r="T1136" s="238">
        <f t="shared" si="240"/>
        <v>0</v>
      </c>
      <c r="U1136" s="193" t="s">
        <v>44</v>
      </c>
      <c r="V1136" s="427"/>
      <c r="W1136" s="193" t="str">
        <f t="shared" si="241"/>
        <v/>
      </c>
      <c r="X1136" s="264" t="str">
        <f t="shared" si="242"/>
        <v>OK</v>
      </c>
      <c r="Y1136" s="193" t="str">
        <f t="shared" si="243"/>
        <v/>
      </c>
      <c r="Z1136" s="193" t="str">
        <f t="shared" si="244"/>
        <v/>
      </c>
      <c r="AA1136" s="397" t="str">
        <f t="shared" si="245"/>
        <v/>
      </c>
      <c r="AB1136" s="257" t="str">
        <f t="shared" si="246"/>
        <v/>
      </c>
      <c r="AC1136" s="257" t="str">
        <f t="shared" si="247"/>
        <v/>
      </c>
      <c r="AD1136" s="193" t="str">
        <f t="shared" si="248"/>
        <v>CHECK DATES</v>
      </c>
      <c r="AE1136" s="257" t="str">
        <f t="shared" si="249"/>
        <v/>
      </c>
      <c r="AF1136" s="286">
        <v>0</v>
      </c>
      <c r="AG1136" s="257">
        <f t="shared" si="250"/>
        <v>0</v>
      </c>
      <c r="AH1136" s="257" t="str">
        <f t="shared" si="251"/>
        <v/>
      </c>
      <c r="AI1136" s="257">
        <f t="shared" si="252"/>
        <v>0</v>
      </c>
    </row>
    <row r="1137" spans="1:35" x14ac:dyDescent="0.3">
      <c r="A1137" s="287">
        <v>1125</v>
      </c>
      <c r="B1137" s="156"/>
      <c r="C1137" s="150"/>
      <c r="D1137" s="152"/>
      <c r="E1137" s="150"/>
      <c r="F1137" s="150"/>
      <c r="G1137" s="152"/>
      <c r="H1137" s="154"/>
      <c r="I1137" s="155"/>
      <c r="J1137" s="159"/>
      <c r="K1137" s="159"/>
      <c r="L1137" s="337"/>
      <c r="M1137" s="343" t="str">
        <f>IF(L1137="","",LOOKUP(L1137,'Work Programme'!$A$8:$A$207,'Work Programme'!$B$8:$B$207))</f>
        <v/>
      </c>
      <c r="N1137" s="150"/>
      <c r="O1137" s="151"/>
      <c r="P1137" s="254" t="str">
        <f>IF(H1137="","",VLOOKUP(H1137,'Overview - Financial Statement'!$A$46:$B$60,2,FALSE))</f>
        <v/>
      </c>
      <c r="Q1137" s="255" t="str">
        <f t="shared" si="239"/>
        <v/>
      </c>
      <c r="R1137" s="153"/>
      <c r="S1137" s="153"/>
      <c r="T1137" s="238">
        <f t="shared" si="240"/>
        <v>0</v>
      </c>
      <c r="U1137" s="193" t="s">
        <v>44</v>
      </c>
      <c r="V1137" s="427"/>
      <c r="W1137" s="193" t="str">
        <f t="shared" si="241"/>
        <v/>
      </c>
      <c r="X1137" s="264" t="str">
        <f t="shared" si="242"/>
        <v>OK</v>
      </c>
      <c r="Y1137" s="193" t="str">
        <f t="shared" si="243"/>
        <v/>
      </c>
      <c r="Z1137" s="193" t="str">
        <f t="shared" si="244"/>
        <v/>
      </c>
      <c r="AA1137" s="397" t="str">
        <f t="shared" si="245"/>
        <v/>
      </c>
      <c r="AB1137" s="257" t="str">
        <f t="shared" si="246"/>
        <v/>
      </c>
      <c r="AC1137" s="257" t="str">
        <f t="shared" si="247"/>
        <v/>
      </c>
      <c r="AD1137" s="193" t="str">
        <f t="shared" si="248"/>
        <v>CHECK DATES</v>
      </c>
      <c r="AE1137" s="257" t="str">
        <f t="shared" si="249"/>
        <v/>
      </c>
      <c r="AF1137" s="286">
        <v>0</v>
      </c>
      <c r="AG1137" s="257">
        <f t="shared" si="250"/>
        <v>0</v>
      </c>
      <c r="AH1137" s="257" t="str">
        <f t="shared" si="251"/>
        <v/>
      </c>
      <c r="AI1137" s="257">
        <f t="shared" si="252"/>
        <v>0</v>
      </c>
    </row>
    <row r="1138" spans="1:35" x14ac:dyDescent="0.3">
      <c r="A1138" s="287">
        <v>1126</v>
      </c>
      <c r="B1138" s="156"/>
      <c r="C1138" s="150"/>
      <c r="D1138" s="152"/>
      <c r="E1138" s="150"/>
      <c r="F1138" s="150"/>
      <c r="G1138" s="152"/>
      <c r="H1138" s="154"/>
      <c r="I1138" s="155"/>
      <c r="J1138" s="159"/>
      <c r="K1138" s="159"/>
      <c r="L1138" s="337"/>
      <c r="M1138" s="343" t="str">
        <f>IF(L1138="","",LOOKUP(L1138,'Work Programme'!$A$8:$A$207,'Work Programme'!$B$8:$B$207))</f>
        <v/>
      </c>
      <c r="N1138" s="150"/>
      <c r="O1138" s="151"/>
      <c r="P1138" s="254" t="str">
        <f>IF(H1138="","",VLOOKUP(H1138,'Overview - Financial Statement'!$A$46:$B$60,2,FALSE))</f>
        <v/>
      </c>
      <c r="Q1138" s="255" t="str">
        <f t="shared" si="239"/>
        <v/>
      </c>
      <c r="R1138" s="153"/>
      <c r="S1138" s="153"/>
      <c r="T1138" s="238">
        <f t="shared" si="240"/>
        <v>0</v>
      </c>
      <c r="U1138" s="193" t="s">
        <v>44</v>
      </c>
      <c r="V1138" s="427"/>
      <c r="W1138" s="193" t="str">
        <f t="shared" si="241"/>
        <v/>
      </c>
      <c r="X1138" s="264" t="str">
        <f t="shared" si="242"/>
        <v>OK</v>
      </c>
      <c r="Y1138" s="193" t="str">
        <f t="shared" si="243"/>
        <v/>
      </c>
      <c r="Z1138" s="193" t="str">
        <f t="shared" si="244"/>
        <v/>
      </c>
      <c r="AA1138" s="397" t="str">
        <f t="shared" si="245"/>
        <v/>
      </c>
      <c r="AB1138" s="257" t="str">
        <f t="shared" si="246"/>
        <v/>
      </c>
      <c r="AC1138" s="257" t="str">
        <f t="shared" si="247"/>
        <v/>
      </c>
      <c r="AD1138" s="193" t="str">
        <f t="shared" si="248"/>
        <v>CHECK DATES</v>
      </c>
      <c r="AE1138" s="257" t="str">
        <f t="shared" si="249"/>
        <v/>
      </c>
      <c r="AF1138" s="286">
        <v>0</v>
      </c>
      <c r="AG1138" s="257">
        <f t="shared" si="250"/>
        <v>0</v>
      </c>
      <c r="AH1138" s="257" t="str">
        <f t="shared" si="251"/>
        <v/>
      </c>
      <c r="AI1138" s="257">
        <f t="shared" si="252"/>
        <v>0</v>
      </c>
    </row>
    <row r="1139" spans="1:35" x14ac:dyDescent="0.3">
      <c r="A1139" s="287">
        <v>1127</v>
      </c>
      <c r="B1139" s="156"/>
      <c r="C1139" s="150"/>
      <c r="D1139" s="152"/>
      <c r="E1139" s="150"/>
      <c r="F1139" s="150"/>
      <c r="G1139" s="152"/>
      <c r="H1139" s="154"/>
      <c r="I1139" s="155"/>
      <c r="J1139" s="159"/>
      <c r="K1139" s="159"/>
      <c r="L1139" s="337"/>
      <c r="M1139" s="343" t="str">
        <f>IF(L1139="","",LOOKUP(L1139,'Work Programme'!$A$8:$A$207,'Work Programme'!$B$8:$B$207))</f>
        <v/>
      </c>
      <c r="N1139" s="150"/>
      <c r="O1139" s="151"/>
      <c r="P1139" s="254" t="str">
        <f>IF(H1139="","",VLOOKUP(H1139,'Overview - Financial Statement'!$A$46:$B$60,2,FALSE))</f>
        <v/>
      </c>
      <c r="Q1139" s="255" t="str">
        <f t="shared" si="239"/>
        <v/>
      </c>
      <c r="R1139" s="153"/>
      <c r="S1139" s="153"/>
      <c r="T1139" s="238">
        <f t="shared" si="240"/>
        <v>0</v>
      </c>
      <c r="U1139" s="193" t="s">
        <v>44</v>
      </c>
      <c r="V1139" s="427"/>
      <c r="W1139" s="193" t="str">
        <f t="shared" si="241"/>
        <v/>
      </c>
      <c r="X1139" s="264" t="str">
        <f t="shared" si="242"/>
        <v>OK</v>
      </c>
      <c r="Y1139" s="193" t="str">
        <f t="shared" si="243"/>
        <v/>
      </c>
      <c r="Z1139" s="193" t="str">
        <f t="shared" si="244"/>
        <v/>
      </c>
      <c r="AA1139" s="397" t="str">
        <f t="shared" si="245"/>
        <v/>
      </c>
      <c r="AB1139" s="257" t="str">
        <f t="shared" si="246"/>
        <v/>
      </c>
      <c r="AC1139" s="257" t="str">
        <f t="shared" si="247"/>
        <v/>
      </c>
      <c r="AD1139" s="193" t="str">
        <f t="shared" si="248"/>
        <v>CHECK DATES</v>
      </c>
      <c r="AE1139" s="257" t="str">
        <f t="shared" si="249"/>
        <v/>
      </c>
      <c r="AF1139" s="286">
        <v>0</v>
      </c>
      <c r="AG1139" s="257">
        <f t="shared" si="250"/>
        <v>0</v>
      </c>
      <c r="AH1139" s="257" t="str">
        <f t="shared" si="251"/>
        <v/>
      </c>
      <c r="AI1139" s="257">
        <f t="shared" si="252"/>
        <v>0</v>
      </c>
    </row>
    <row r="1140" spans="1:35" x14ac:dyDescent="0.3">
      <c r="A1140" s="287">
        <v>1128</v>
      </c>
      <c r="B1140" s="156"/>
      <c r="C1140" s="150"/>
      <c r="D1140" s="152"/>
      <c r="E1140" s="150"/>
      <c r="F1140" s="150"/>
      <c r="G1140" s="152"/>
      <c r="H1140" s="154"/>
      <c r="I1140" s="155"/>
      <c r="J1140" s="159"/>
      <c r="K1140" s="159"/>
      <c r="L1140" s="337"/>
      <c r="M1140" s="343" t="str">
        <f>IF(L1140="","",LOOKUP(L1140,'Work Programme'!$A$8:$A$207,'Work Programme'!$B$8:$B$207))</f>
        <v/>
      </c>
      <c r="N1140" s="150"/>
      <c r="O1140" s="151"/>
      <c r="P1140" s="254" t="str">
        <f>IF(H1140="","",VLOOKUP(H1140,'Overview - Financial Statement'!$A$46:$B$60,2,FALSE))</f>
        <v/>
      </c>
      <c r="Q1140" s="255" t="str">
        <f t="shared" si="239"/>
        <v/>
      </c>
      <c r="R1140" s="153"/>
      <c r="S1140" s="153"/>
      <c r="T1140" s="238">
        <f t="shared" si="240"/>
        <v>0</v>
      </c>
      <c r="U1140" s="193" t="s">
        <v>44</v>
      </c>
      <c r="V1140" s="427"/>
      <c r="W1140" s="193" t="str">
        <f t="shared" si="241"/>
        <v/>
      </c>
      <c r="X1140" s="264" t="str">
        <f t="shared" si="242"/>
        <v>OK</v>
      </c>
      <c r="Y1140" s="193" t="str">
        <f t="shared" si="243"/>
        <v/>
      </c>
      <c r="Z1140" s="193" t="str">
        <f t="shared" si="244"/>
        <v/>
      </c>
      <c r="AA1140" s="397" t="str">
        <f t="shared" si="245"/>
        <v/>
      </c>
      <c r="AB1140" s="257" t="str">
        <f t="shared" si="246"/>
        <v/>
      </c>
      <c r="AC1140" s="257" t="str">
        <f t="shared" si="247"/>
        <v/>
      </c>
      <c r="AD1140" s="193" t="str">
        <f t="shared" si="248"/>
        <v>CHECK DATES</v>
      </c>
      <c r="AE1140" s="257" t="str">
        <f t="shared" si="249"/>
        <v/>
      </c>
      <c r="AF1140" s="286">
        <v>0</v>
      </c>
      <c r="AG1140" s="257">
        <f t="shared" si="250"/>
        <v>0</v>
      </c>
      <c r="AH1140" s="257" t="str">
        <f t="shared" si="251"/>
        <v/>
      </c>
      <c r="AI1140" s="257">
        <f t="shared" si="252"/>
        <v>0</v>
      </c>
    </row>
    <row r="1141" spans="1:35" x14ac:dyDescent="0.3">
      <c r="A1141" s="287">
        <v>1129</v>
      </c>
      <c r="B1141" s="156"/>
      <c r="C1141" s="150"/>
      <c r="D1141" s="152"/>
      <c r="E1141" s="150"/>
      <c r="F1141" s="150"/>
      <c r="G1141" s="152"/>
      <c r="H1141" s="154"/>
      <c r="I1141" s="155"/>
      <c r="J1141" s="159"/>
      <c r="K1141" s="159"/>
      <c r="L1141" s="337"/>
      <c r="M1141" s="343" t="str">
        <f>IF(L1141="","",LOOKUP(L1141,'Work Programme'!$A$8:$A$207,'Work Programme'!$B$8:$B$207))</f>
        <v/>
      </c>
      <c r="N1141" s="150"/>
      <c r="O1141" s="151"/>
      <c r="P1141" s="254" t="str">
        <f>IF(H1141="","",VLOOKUP(H1141,'Overview - Financial Statement'!$A$46:$B$60,2,FALSE))</f>
        <v/>
      </c>
      <c r="Q1141" s="255" t="str">
        <f t="shared" si="239"/>
        <v/>
      </c>
      <c r="R1141" s="153"/>
      <c r="S1141" s="153"/>
      <c r="T1141" s="238">
        <f t="shared" si="240"/>
        <v>0</v>
      </c>
      <c r="U1141" s="193" t="s">
        <v>44</v>
      </c>
      <c r="V1141" s="427"/>
      <c r="W1141" s="193" t="str">
        <f t="shared" si="241"/>
        <v/>
      </c>
      <c r="X1141" s="264" t="str">
        <f t="shared" si="242"/>
        <v>OK</v>
      </c>
      <c r="Y1141" s="193" t="str">
        <f t="shared" si="243"/>
        <v/>
      </c>
      <c r="Z1141" s="193" t="str">
        <f t="shared" si="244"/>
        <v/>
      </c>
      <c r="AA1141" s="397" t="str">
        <f t="shared" si="245"/>
        <v/>
      </c>
      <c r="AB1141" s="257" t="str">
        <f t="shared" si="246"/>
        <v/>
      </c>
      <c r="AC1141" s="257" t="str">
        <f t="shared" si="247"/>
        <v/>
      </c>
      <c r="AD1141" s="193" t="str">
        <f t="shared" si="248"/>
        <v>CHECK DATES</v>
      </c>
      <c r="AE1141" s="257" t="str">
        <f t="shared" si="249"/>
        <v/>
      </c>
      <c r="AF1141" s="286">
        <v>0</v>
      </c>
      <c r="AG1141" s="257">
        <f t="shared" si="250"/>
        <v>0</v>
      </c>
      <c r="AH1141" s="257" t="str">
        <f t="shared" si="251"/>
        <v/>
      </c>
      <c r="AI1141" s="257">
        <f t="shared" si="252"/>
        <v>0</v>
      </c>
    </row>
    <row r="1142" spans="1:35" x14ac:dyDescent="0.3">
      <c r="A1142" s="287">
        <v>1130</v>
      </c>
      <c r="B1142" s="156"/>
      <c r="C1142" s="150"/>
      <c r="D1142" s="152"/>
      <c r="E1142" s="150"/>
      <c r="F1142" s="150"/>
      <c r="G1142" s="152"/>
      <c r="H1142" s="154"/>
      <c r="I1142" s="155"/>
      <c r="J1142" s="159"/>
      <c r="K1142" s="159"/>
      <c r="L1142" s="337"/>
      <c r="M1142" s="343" t="str">
        <f>IF(L1142="","",LOOKUP(L1142,'Work Programme'!$A$8:$A$207,'Work Programme'!$B$8:$B$207))</f>
        <v/>
      </c>
      <c r="N1142" s="150"/>
      <c r="O1142" s="151"/>
      <c r="P1142" s="254" t="str">
        <f>IF(H1142="","",VLOOKUP(H1142,'Overview - Financial Statement'!$A$46:$B$60,2,FALSE))</f>
        <v/>
      </c>
      <c r="Q1142" s="255" t="str">
        <f t="shared" si="239"/>
        <v/>
      </c>
      <c r="R1142" s="153"/>
      <c r="S1142" s="153"/>
      <c r="T1142" s="238">
        <f t="shared" si="240"/>
        <v>0</v>
      </c>
      <c r="U1142" s="193" t="s">
        <v>44</v>
      </c>
      <c r="V1142" s="427"/>
      <c r="W1142" s="193" t="str">
        <f t="shared" si="241"/>
        <v/>
      </c>
      <c r="X1142" s="264" t="str">
        <f t="shared" si="242"/>
        <v>OK</v>
      </c>
      <c r="Y1142" s="193" t="str">
        <f t="shared" si="243"/>
        <v/>
      </c>
      <c r="Z1142" s="193" t="str">
        <f t="shared" si="244"/>
        <v/>
      </c>
      <c r="AA1142" s="397" t="str">
        <f t="shared" si="245"/>
        <v/>
      </c>
      <c r="AB1142" s="257" t="str">
        <f t="shared" si="246"/>
        <v/>
      </c>
      <c r="AC1142" s="257" t="str">
        <f t="shared" si="247"/>
        <v/>
      </c>
      <c r="AD1142" s="193" t="str">
        <f t="shared" si="248"/>
        <v>CHECK DATES</v>
      </c>
      <c r="AE1142" s="257" t="str">
        <f t="shared" si="249"/>
        <v/>
      </c>
      <c r="AF1142" s="286">
        <v>0</v>
      </c>
      <c r="AG1142" s="257">
        <f t="shared" si="250"/>
        <v>0</v>
      </c>
      <c r="AH1142" s="257" t="str">
        <f t="shared" si="251"/>
        <v/>
      </c>
      <c r="AI1142" s="257">
        <f t="shared" si="252"/>
        <v>0</v>
      </c>
    </row>
    <row r="1143" spans="1:35" x14ac:dyDescent="0.3">
      <c r="A1143" s="287">
        <v>1131</v>
      </c>
      <c r="B1143" s="156"/>
      <c r="C1143" s="150"/>
      <c r="D1143" s="152"/>
      <c r="E1143" s="150"/>
      <c r="F1143" s="150"/>
      <c r="G1143" s="152"/>
      <c r="H1143" s="154"/>
      <c r="I1143" s="155"/>
      <c r="J1143" s="159"/>
      <c r="K1143" s="159"/>
      <c r="L1143" s="337"/>
      <c r="M1143" s="343" t="str">
        <f>IF(L1143="","",LOOKUP(L1143,'Work Programme'!$A$8:$A$207,'Work Programme'!$B$8:$B$207))</f>
        <v/>
      </c>
      <c r="N1143" s="150"/>
      <c r="O1143" s="151"/>
      <c r="P1143" s="254" t="str">
        <f>IF(H1143="","",VLOOKUP(H1143,'Overview - Financial Statement'!$A$46:$B$60,2,FALSE))</f>
        <v/>
      </c>
      <c r="Q1143" s="255" t="str">
        <f t="shared" si="239"/>
        <v/>
      </c>
      <c r="R1143" s="153"/>
      <c r="S1143" s="153"/>
      <c r="T1143" s="238">
        <f t="shared" si="240"/>
        <v>0</v>
      </c>
      <c r="U1143" s="193" t="s">
        <v>44</v>
      </c>
      <c r="V1143" s="427"/>
      <c r="W1143" s="193" t="str">
        <f t="shared" si="241"/>
        <v/>
      </c>
      <c r="X1143" s="264" t="str">
        <f t="shared" si="242"/>
        <v>OK</v>
      </c>
      <c r="Y1143" s="193" t="str">
        <f t="shared" si="243"/>
        <v/>
      </c>
      <c r="Z1143" s="193" t="str">
        <f t="shared" si="244"/>
        <v/>
      </c>
      <c r="AA1143" s="397" t="str">
        <f t="shared" si="245"/>
        <v/>
      </c>
      <c r="AB1143" s="257" t="str">
        <f t="shared" si="246"/>
        <v/>
      </c>
      <c r="AC1143" s="257" t="str">
        <f t="shared" si="247"/>
        <v/>
      </c>
      <c r="AD1143" s="193" t="str">
        <f t="shared" si="248"/>
        <v>CHECK DATES</v>
      </c>
      <c r="AE1143" s="257" t="str">
        <f t="shared" si="249"/>
        <v/>
      </c>
      <c r="AF1143" s="286">
        <v>0</v>
      </c>
      <c r="AG1143" s="257">
        <f t="shared" si="250"/>
        <v>0</v>
      </c>
      <c r="AH1143" s="257" t="str">
        <f t="shared" si="251"/>
        <v/>
      </c>
      <c r="AI1143" s="257">
        <f t="shared" si="252"/>
        <v>0</v>
      </c>
    </row>
    <row r="1144" spans="1:35" x14ac:dyDescent="0.3">
      <c r="A1144" s="287">
        <v>1132</v>
      </c>
      <c r="B1144" s="156"/>
      <c r="C1144" s="150"/>
      <c r="D1144" s="152"/>
      <c r="E1144" s="150"/>
      <c r="F1144" s="150"/>
      <c r="G1144" s="152"/>
      <c r="H1144" s="154"/>
      <c r="I1144" s="155"/>
      <c r="J1144" s="159"/>
      <c r="K1144" s="159"/>
      <c r="L1144" s="337"/>
      <c r="M1144" s="343" t="str">
        <f>IF(L1144="","",LOOKUP(L1144,'Work Programme'!$A$8:$A$207,'Work Programme'!$B$8:$B$207))</f>
        <v/>
      </c>
      <c r="N1144" s="150"/>
      <c r="O1144" s="151"/>
      <c r="P1144" s="254" t="str">
        <f>IF(H1144="","",VLOOKUP(H1144,'Overview - Financial Statement'!$A$46:$B$60,2,FALSE))</f>
        <v/>
      </c>
      <c r="Q1144" s="255" t="str">
        <f t="shared" si="239"/>
        <v/>
      </c>
      <c r="R1144" s="153"/>
      <c r="S1144" s="153"/>
      <c r="T1144" s="238">
        <f t="shared" si="240"/>
        <v>0</v>
      </c>
      <c r="U1144" s="193" t="s">
        <v>44</v>
      </c>
      <c r="V1144" s="427"/>
      <c r="W1144" s="193" t="str">
        <f t="shared" si="241"/>
        <v/>
      </c>
      <c r="X1144" s="264" t="str">
        <f t="shared" si="242"/>
        <v>OK</v>
      </c>
      <c r="Y1144" s="193" t="str">
        <f t="shared" si="243"/>
        <v/>
      </c>
      <c r="Z1144" s="193" t="str">
        <f t="shared" si="244"/>
        <v/>
      </c>
      <c r="AA1144" s="397" t="str">
        <f t="shared" si="245"/>
        <v/>
      </c>
      <c r="AB1144" s="257" t="str">
        <f t="shared" si="246"/>
        <v/>
      </c>
      <c r="AC1144" s="257" t="str">
        <f t="shared" si="247"/>
        <v/>
      </c>
      <c r="AD1144" s="193" t="str">
        <f t="shared" si="248"/>
        <v>CHECK DATES</v>
      </c>
      <c r="AE1144" s="257" t="str">
        <f t="shared" si="249"/>
        <v/>
      </c>
      <c r="AF1144" s="286">
        <v>0</v>
      </c>
      <c r="AG1144" s="257">
        <f t="shared" si="250"/>
        <v>0</v>
      </c>
      <c r="AH1144" s="257" t="str">
        <f t="shared" si="251"/>
        <v/>
      </c>
      <c r="AI1144" s="257">
        <f t="shared" si="252"/>
        <v>0</v>
      </c>
    </row>
    <row r="1145" spans="1:35" x14ac:dyDescent="0.3">
      <c r="A1145" s="287">
        <v>1133</v>
      </c>
      <c r="B1145" s="156"/>
      <c r="C1145" s="150"/>
      <c r="D1145" s="152"/>
      <c r="E1145" s="150"/>
      <c r="F1145" s="150"/>
      <c r="G1145" s="152"/>
      <c r="H1145" s="154"/>
      <c r="I1145" s="155"/>
      <c r="J1145" s="159"/>
      <c r="K1145" s="159"/>
      <c r="L1145" s="337"/>
      <c r="M1145" s="343" t="str">
        <f>IF(L1145="","",LOOKUP(L1145,'Work Programme'!$A$8:$A$207,'Work Programme'!$B$8:$B$207))</f>
        <v/>
      </c>
      <c r="N1145" s="150"/>
      <c r="O1145" s="151"/>
      <c r="P1145" s="254" t="str">
        <f>IF(H1145="","",VLOOKUP(H1145,'Overview - Financial Statement'!$A$46:$B$60,2,FALSE))</f>
        <v/>
      </c>
      <c r="Q1145" s="255" t="str">
        <f t="shared" si="239"/>
        <v/>
      </c>
      <c r="R1145" s="153"/>
      <c r="S1145" s="153"/>
      <c r="T1145" s="238">
        <f t="shared" si="240"/>
        <v>0</v>
      </c>
      <c r="U1145" s="193" t="s">
        <v>44</v>
      </c>
      <c r="V1145" s="427"/>
      <c r="W1145" s="193" t="str">
        <f t="shared" si="241"/>
        <v/>
      </c>
      <c r="X1145" s="264" t="str">
        <f t="shared" si="242"/>
        <v>OK</v>
      </c>
      <c r="Y1145" s="193" t="str">
        <f t="shared" si="243"/>
        <v/>
      </c>
      <c r="Z1145" s="193" t="str">
        <f t="shared" si="244"/>
        <v/>
      </c>
      <c r="AA1145" s="397" t="str">
        <f t="shared" si="245"/>
        <v/>
      </c>
      <c r="AB1145" s="257" t="str">
        <f t="shared" si="246"/>
        <v/>
      </c>
      <c r="AC1145" s="257" t="str">
        <f t="shared" si="247"/>
        <v/>
      </c>
      <c r="AD1145" s="193" t="str">
        <f t="shared" si="248"/>
        <v>CHECK DATES</v>
      </c>
      <c r="AE1145" s="257" t="str">
        <f t="shared" si="249"/>
        <v/>
      </c>
      <c r="AF1145" s="286">
        <v>0</v>
      </c>
      <c r="AG1145" s="257">
        <f t="shared" si="250"/>
        <v>0</v>
      </c>
      <c r="AH1145" s="257" t="str">
        <f t="shared" si="251"/>
        <v/>
      </c>
      <c r="AI1145" s="257">
        <f t="shared" si="252"/>
        <v>0</v>
      </c>
    </row>
    <row r="1146" spans="1:35" x14ac:dyDescent="0.3">
      <c r="A1146" s="287">
        <v>1134</v>
      </c>
      <c r="B1146" s="156"/>
      <c r="C1146" s="150"/>
      <c r="D1146" s="152"/>
      <c r="E1146" s="150"/>
      <c r="F1146" s="150"/>
      <c r="G1146" s="152"/>
      <c r="H1146" s="154"/>
      <c r="I1146" s="155"/>
      <c r="J1146" s="159"/>
      <c r="K1146" s="159"/>
      <c r="L1146" s="337"/>
      <c r="M1146" s="343" t="str">
        <f>IF(L1146="","",LOOKUP(L1146,'Work Programme'!$A$8:$A$207,'Work Programme'!$B$8:$B$207))</f>
        <v/>
      </c>
      <c r="N1146" s="150"/>
      <c r="O1146" s="151"/>
      <c r="P1146" s="254" t="str">
        <f>IF(H1146="","",VLOOKUP(H1146,'Overview - Financial Statement'!$A$46:$B$60,2,FALSE))</f>
        <v/>
      </c>
      <c r="Q1146" s="255" t="str">
        <f t="shared" si="239"/>
        <v/>
      </c>
      <c r="R1146" s="153"/>
      <c r="S1146" s="153"/>
      <c r="T1146" s="238">
        <f t="shared" si="240"/>
        <v>0</v>
      </c>
      <c r="U1146" s="193" t="s">
        <v>44</v>
      </c>
      <c r="V1146" s="427"/>
      <c r="W1146" s="193" t="str">
        <f t="shared" si="241"/>
        <v/>
      </c>
      <c r="X1146" s="264" t="str">
        <f t="shared" si="242"/>
        <v>OK</v>
      </c>
      <c r="Y1146" s="193" t="str">
        <f t="shared" si="243"/>
        <v/>
      </c>
      <c r="Z1146" s="193" t="str">
        <f t="shared" si="244"/>
        <v/>
      </c>
      <c r="AA1146" s="397" t="str">
        <f t="shared" si="245"/>
        <v/>
      </c>
      <c r="AB1146" s="257" t="str">
        <f t="shared" si="246"/>
        <v/>
      </c>
      <c r="AC1146" s="257" t="str">
        <f t="shared" si="247"/>
        <v/>
      </c>
      <c r="AD1146" s="193" t="str">
        <f t="shared" si="248"/>
        <v>CHECK DATES</v>
      </c>
      <c r="AE1146" s="257" t="str">
        <f t="shared" si="249"/>
        <v/>
      </c>
      <c r="AF1146" s="286">
        <v>0</v>
      </c>
      <c r="AG1146" s="257">
        <f t="shared" si="250"/>
        <v>0</v>
      </c>
      <c r="AH1146" s="257" t="str">
        <f t="shared" si="251"/>
        <v/>
      </c>
      <c r="AI1146" s="257">
        <f t="shared" si="252"/>
        <v>0</v>
      </c>
    </row>
    <row r="1147" spans="1:35" x14ac:dyDescent="0.3">
      <c r="A1147" s="287">
        <v>1135</v>
      </c>
      <c r="B1147" s="156"/>
      <c r="C1147" s="150"/>
      <c r="D1147" s="152"/>
      <c r="E1147" s="150"/>
      <c r="F1147" s="150"/>
      <c r="G1147" s="152"/>
      <c r="H1147" s="154"/>
      <c r="I1147" s="155"/>
      <c r="J1147" s="159"/>
      <c r="K1147" s="159"/>
      <c r="L1147" s="337"/>
      <c r="M1147" s="343" t="str">
        <f>IF(L1147="","",LOOKUP(L1147,'Work Programme'!$A$8:$A$207,'Work Programme'!$B$8:$B$207))</f>
        <v/>
      </c>
      <c r="N1147" s="150"/>
      <c r="O1147" s="151"/>
      <c r="P1147" s="254" t="str">
        <f>IF(H1147="","",VLOOKUP(H1147,'Overview - Financial Statement'!$A$46:$B$60,2,FALSE))</f>
        <v/>
      </c>
      <c r="Q1147" s="255" t="str">
        <f t="shared" si="239"/>
        <v/>
      </c>
      <c r="R1147" s="153"/>
      <c r="S1147" s="153"/>
      <c r="T1147" s="238">
        <f t="shared" si="240"/>
        <v>0</v>
      </c>
      <c r="U1147" s="193" t="s">
        <v>44</v>
      </c>
      <c r="V1147" s="427"/>
      <c r="W1147" s="193" t="str">
        <f t="shared" si="241"/>
        <v/>
      </c>
      <c r="X1147" s="264" t="str">
        <f t="shared" si="242"/>
        <v>OK</v>
      </c>
      <c r="Y1147" s="193" t="str">
        <f t="shared" si="243"/>
        <v/>
      </c>
      <c r="Z1147" s="193" t="str">
        <f t="shared" si="244"/>
        <v/>
      </c>
      <c r="AA1147" s="397" t="str">
        <f t="shared" si="245"/>
        <v/>
      </c>
      <c r="AB1147" s="257" t="str">
        <f t="shared" si="246"/>
        <v/>
      </c>
      <c r="AC1147" s="257" t="str">
        <f t="shared" si="247"/>
        <v/>
      </c>
      <c r="AD1147" s="193" t="str">
        <f t="shared" si="248"/>
        <v>CHECK DATES</v>
      </c>
      <c r="AE1147" s="257" t="str">
        <f t="shared" si="249"/>
        <v/>
      </c>
      <c r="AF1147" s="286">
        <v>0</v>
      </c>
      <c r="AG1147" s="257">
        <f t="shared" si="250"/>
        <v>0</v>
      </c>
      <c r="AH1147" s="257" t="str">
        <f t="shared" si="251"/>
        <v/>
      </c>
      <c r="AI1147" s="257">
        <f t="shared" si="252"/>
        <v>0</v>
      </c>
    </row>
    <row r="1148" spans="1:35" x14ac:dyDescent="0.3">
      <c r="A1148" s="287">
        <v>1136</v>
      </c>
      <c r="B1148" s="156"/>
      <c r="C1148" s="150"/>
      <c r="D1148" s="152"/>
      <c r="E1148" s="150"/>
      <c r="F1148" s="150"/>
      <c r="G1148" s="152"/>
      <c r="H1148" s="154"/>
      <c r="I1148" s="155"/>
      <c r="J1148" s="159"/>
      <c r="K1148" s="159"/>
      <c r="L1148" s="337"/>
      <c r="M1148" s="343" t="str">
        <f>IF(L1148="","",LOOKUP(L1148,'Work Programme'!$A$8:$A$207,'Work Programme'!$B$8:$B$207))</f>
        <v/>
      </c>
      <c r="N1148" s="150"/>
      <c r="O1148" s="151"/>
      <c r="P1148" s="254" t="str">
        <f>IF(H1148="","",VLOOKUP(H1148,'Overview - Financial Statement'!$A$46:$B$60,2,FALSE))</f>
        <v/>
      </c>
      <c r="Q1148" s="255" t="str">
        <f t="shared" si="239"/>
        <v/>
      </c>
      <c r="R1148" s="153"/>
      <c r="S1148" s="153"/>
      <c r="T1148" s="238">
        <f t="shared" si="240"/>
        <v>0</v>
      </c>
      <c r="U1148" s="193" t="s">
        <v>44</v>
      </c>
      <c r="V1148" s="427"/>
      <c r="W1148" s="193" t="str">
        <f t="shared" si="241"/>
        <v/>
      </c>
      <c r="X1148" s="264" t="str">
        <f t="shared" si="242"/>
        <v>OK</v>
      </c>
      <c r="Y1148" s="193" t="str">
        <f t="shared" si="243"/>
        <v/>
      </c>
      <c r="Z1148" s="193" t="str">
        <f t="shared" si="244"/>
        <v/>
      </c>
      <c r="AA1148" s="397" t="str">
        <f t="shared" si="245"/>
        <v/>
      </c>
      <c r="AB1148" s="257" t="str">
        <f t="shared" si="246"/>
        <v/>
      </c>
      <c r="AC1148" s="257" t="str">
        <f t="shared" si="247"/>
        <v/>
      </c>
      <c r="AD1148" s="193" t="str">
        <f t="shared" si="248"/>
        <v>CHECK DATES</v>
      </c>
      <c r="AE1148" s="257" t="str">
        <f t="shared" si="249"/>
        <v/>
      </c>
      <c r="AF1148" s="286">
        <v>0</v>
      </c>
      <c r="AG1148" s="257">
        <f t="shared" si="250"/>
        <v>0</v>
      </c>
      <c r="AH1148" s="257" t="str">
        <f t="shared" si="251"/>
        <v/>
      </c>
      <c r="AI1148" s="257">
        <f t="shared" si="252"/>
        <v>0</v>
      </c>
    </row>
    <row r="1149" spans="1:35" x14ac:dyDescent="0.3">
      <c r="A1149" s="287">
        <v>1137</v>
      </c>
      <c r="B1149" s="156"/>
      <c r="C1149" s="150"/>
      <c r="D1149" s="152"/>
      <c r="E1149" s="150"/>
      <c r="F1149" s="150"/>
      <c r="G1149" s="152"/>
      <c r="H1149" s="154"/>
      <c r="I1149" s="155"/>
      <c r="J1149" s="159"/>
      <c r="K1149" s="159"/>
      <c r="L1149" s="337"/>
      <c r="M1149" s="343" t="str">
        <f>IF(L1149="","",LOOKUP(L1149,'Work Programme'!$A$8:$A$207,'Work Programme'!$B$8:$B$207))</f>
        <v/>
      </c>
      <c r="N1149" s="150"/>
      <c r="O1149" s="151"/>
      <c r="P1149" s="254" t="str">
        <f>IF(H1149="","",VLOOKUP(H1149,'Overview - Financial Statement'!$A$46:$B$60,2,FALSE))</f>
        <v/>
      </c>
      <c r="Q1149" s="255" t="str">
        <f t="shared" si="239"/>
        <v/>
      </c>
      <c r="R1149" s="153"/>
      <c r="S1149" s="153"/>
      <c r="T1149" s="238">
        <f t="shared" si="240"/>
        <v>0</v>
      </c>
      <c r="U1149" s="193" t="s">
        <v>44</v>
      </c>
      <c r="V1149" s="427"/>
      <c r="W1149" s="193" t="str">
        <f t="shared" si="241"/>
        <v/>
      </c>
      <c r="X1149" s="264" t="str">
        <f t="shared" si="242"/>
        <v>OK</v>
      </c>
      <c r="Y1149" s="193" t="str">
        <f t="shared" si="243"/>
        <v/>
      </c>
      <c r="Z1149" s="193" t="str">
        <f t="shared" si="244"/>
        <v/>
      </c>
      <c r="AA1149" s="397" t="str">
        <f t="shared" si="245"/>
        <v/>
      </c>
      <c r="AB1149" s="257" t="str">
        <f t="shared" si="246"/>
        <v/>
      </c>
      <c r="AC1149" s="257" t="str">
        <f t="shared" si="247"/>
        <v/>
      </c>
      <c r="AD1149" s="193" t="str">
        <f t="shared" si="248"/>
        <v>CHECK DATES</v>
      </c>
      <c r="AE1149" s="257" t="str">
        <f t="shared" si="249"/>
        <v/>
      </c>
      <c r="AF1149" s="286">
        <v>0</v>
      </c>
      <c r="AG1149" s="257">
        <f t="shared" si="250"/>
        <v>0</v>
      </c>
      <c r="AH1149" s="257" t="str">
        <f t="shared" si="251"/>
        <v/>
      </c>
      <c r="AI1149" s="257">
        <f t="shared" si="252"/>
        <v>0</v>
      </c>
    </row>
    <row r="1150" spans="1:35" x14ac:dyDescent="0.3">
      <c r="A1150" s="287">
        <v>1138</v>
      </c>
      <c r="B1150" s="156"/>
      <c r="C1150" s="150"/>
      <c r="D1150" s="152"/>
      <c r="E1150" s="150"/>
      <c r="F1150" s="150"/>
      <c r="G1150" s="152"/>
      <c r="H1150" s="154"/>
      <c r="I1150" s="155"/>
      <c r="J1150" s="159"/>
      <c r="K1150" s="159"/>
      <c r="L1150" s="337"/>
      <c r="M1150" s="343" t="str">
        <f>IF(L1150="","",LOOKUP(L1150,'Work Programme'!$A$8:$A$207,'Work Programme'!$B$8:$B$207))</f>
        <v/>
      </c>
      <c r="N1150" s="150"/>
      <c r="O1150" s="151"/>
      <c r="P1150" s="254" t="str">
        <f>IF(H1150="","",VLOOKUP(H1150,'Overview - Financial Statement'!$A$46:$B$60,2,FALSE))</f>
        <v/>
      </c>
      <c r="Q1150" s="255" t="str">
        <f t="shared" si="239"/>
        <v/>
      </c>
      <c r="R1150" s="153"/>
      <c r="S1150" s="153"/>
      <c r="T1150" s="238">
        <f t="shared" si="240"/>
        <v>0</v>
      </c>
      <c r="U1150" s="193" t="s">
        <v>44</v>
      </c>
      <c r="V1150" s="427"/>
      <c r="W1150" s="193" t="str">
        <f t="shared" si="241"/>
        <v/>
      </c>
      <c r="X1150" s="264" t="str">
        <f t="shared" si="242"/>
        <v>OK</v>
      </c>
      <c r="Y1150" s="193" t="str">
        <f t="shared" si="243"/>
        <v/>
      </c>
      <c r="Z1150" s="193" t="str">
        <f t="shared" si="244"/>
        <v/>
      </c>
      <c r="AA1150" s="397" t="str">
        <f t="shared" si="245"/>
        <v/>
      </c>
      <c r="AB1150" s="257" t="str">
        <f t="shared" si="246"/>
        <v/>
      </c>
      <c r="AC1150" s="257" t="str">
        <f t="shared" si="247"/>
        <v/>
      </c>
      <c r="AD1150" s="193" t="str">
        <f t="shared" si="248"/>
        <v>CHECK DATES</v>
      </c>
      <c r="AE1150" s="257" t="str">
        <f t="shared" si="249"/>
        <v/>
      </c>
      <c r="AF1150" s="286">
        <v>0</v>
      </c>
      <c r="AG1150" s="257">
        <f t="shared" si="250"/>
        <v>0</v>
      </c>
      <c r="AH1150" s="257" t="str">
        <f t="shared" si="251"/>
        <v/>
      </c>
      <c r="AI1150" s="257">
        <f t="shared" si="252"/>
        <v>0</v>
      </c>
    </row>
    <row r="1151" spans="1:35" x14ac:dyDescent="0.3">
      <c r="A1151" s="287">
        <v>1139</v>
      </c>
      <c r="B1151" s="156"/>
      <c r="C1151" s="150"/>
      <c r="D1151" s="152"/>
      <c r="E1151" s="150"/>
      <c r="F1151" s="150"/>
      <c r="G1151" s="152"/>
      <c r="H1151" s="154"/>
      <c r="I1151" s="155"/>
      <c r="J1151" s="159"/>
      <c r="K1151" s="159"/>
      <c r="L1151" s="337"/>
      <c r="M1151" s="343" t="str">
        <f>IF(L1151="","",LOOKUP(L1151,'Work Programme'!$A$8:$A$207,'Work Programme'!$B$8:$B$207))</f>
        <v/>
      </c>
      <c r="N1151" s="150"/>
      <c r="O1151" s="151"/>
      <c r="P1151" s="254" t="str">
        <f>IF(H1151="","",VLOOKUP(H1151,'Overview - Financial Statement'!$A$46:$B$60,2,FALSE))</f>
        <v/>
      </c>
      <c r="Q1151" s="255" t="str">
        <f t="shared" si="239"/>
        <v/>
      </c>
      <c r="R1151" s="153"/>
      <c r="S1151" s="153"/>
      <c r="T1151" s="238">
        <f t="shared" si="240"/>
        <v>0</v>
      </c>
      <c r="U1151" s="193" t="s">
        <v>44</v>
      </c>
      <c r="V1151" s="427"/>
      <c r="W1151" s="193" t="str">
        <f t="shared" si="241"/>
        <v/>
      </c>
      <c r="X1151" s="264" t="str">
        <f t="shared" si="242"/>
        <v>OK</v>
      </c>
      <c r="Y1151" s="193" t="str">
        <f t="shared" si="243"/>
        <v/>
      </c>
      <c r="Z1151" s="193" t="str">
        <f t="shared" si="244"/>
        <v/>
      </c>
      <c r="AA1151" s="397" t="str">
        <f t="shared" si="245"/>
        <v/>
      </c>
      <c r="AB1151" s="257" t="str">
        <f t="shared" si="246"/>
        <v/>
      </c>
      <c r="AC1151" s="257" t="str">
        <f t="shared" si="247"/>
        <v/>
      </c>
      <c r="AD1151" s="193" t="str">
        <f t="shared" si="248"/>
        <v>CHECK DATES</v>
      </c>
      <c r="AE1151" s="257" t="str">
        <f t="shared" si="249"/>
        <v/>
      </c>
      <c r="AF1151" s="286">
        <v>0</v>
      </c>
      <c r="AG1151" s="257">
        <f t="shared" si="250"/>
        <v>0</v>
      </c>
      <c r="AH1151" s="257" t="str">
        <f t="shared" si="251"/>
        <v/>
      </c>
      <c r="AI1151" s="257">
        <f t="shared" si="252"/>
        <v>0</v>
      </c>
    </row>
    <row r="1152" spans="1:35" x14ac:dyDescent="0.3">
      <c r="A1152" s="287">
        <v>1140</v>
      </c>
      <c r="B1152" s="156"/>
      <c r="C1152" s="150"/>
      <c r="D1152" s="152"/>
      <c r="E1152" s="150"/>
      <c r="F1152" s="150"/>
      <c r="G1152" s="152"/>
      <c r="H1152" s="154"/>
      <c r="I1152" s="155"/>
      <c r="J1152" s="159"/>
      <c r="K1152" s="159"/>
      <c r="L1152" s="337"/>
      <c r="M1152" s="343" t="str">
        <f>IF(L1152="","",LOOKUP(L1152,'Work Programme'!$A$8:$A$207,'Work Programme'!$B$8:$B$207))</f>
        <v/>
      </c>
      <c r="N1152" s="150"/>
      <c r="O1152" s="151"/>
      <c r="P1152" s="254" t="str">
        <f>IF(H1152="","",VLOOKUP(H1152,'Overview - Financial Statement'!$A$46:$B$60,2,FALSE))</f>
        <v/>
      </c>
      <c r="Q1152" s="255" t="str">
        <f t="shared" si="239"/>
        <v/>
      </c>
      <c r="R1152" s="153"/>
      <c r="S1152" s="153"/>
      <c r="T1152" s="238">
        <f t="shared" si="240"/>
        <v>0</v>
      </c>
      <c r="U1152" s="193" t="s">
        <v>44</v>
      </c>
      <c r="V1152" s="427"/>
      <c r="W1152" s="193" t="str">
        <f t="shared" si="241"/>
        <v/>
      </c>
      <c r="X1152" s="264" t="str">
        <f t="shared" si="242"/>
        <v>OK</v>
      </c>
      <c r="Y1152" s="193" t="str">
        <f t="shared" si="243"/>
        <v/>
      </c>
      <c r="Z1152" s="193" t="str">
        <f t="shared" si="244"/>
        <v/>
      </c>
      <c r="AA1152" s="397" t="str">
        <f t="shared" si="245"/>
        <v/>
      </c>
      <c r="AB1152" s="257" t="str">
        <f t="shared" si="246"/>
        <v/>
      </c>
      <c r="AC1152" s="257" t="str">
        <f t="shared" si="247"/>
        <v/>
      </c>
      <c r="AD1152" s="193" t="str">
        <f t="shared" si="248"/>
        <v>CHECK DATES</v>
      </c>
      <c r="AE1152" s="257" t="str">
        <f t="shared" si="249"/>
        <v/>
      </c>
      <c r="AF1152" s="286">
        <v>0</v>
      </c>
      <c r="AG1152" s="257">
        <f t="shared" si="250"/>
        <v>0</v>
      </c>
      <c r="AH1152" s="257" t="str">
        <f t="shared" si="251"/>
        <v/>
      </c>
      <c r="AI1152" s="257">
        <f t="shared" si="252"/>
        <v>0</v>
      </c>
    </row>
    <row r="1153" spans="1:35" x14ac:dyDescent="0.3">
      <c r="A1153" s="287">
        <v>1141</v>
      </c>
      <c r="B1153" s="156"/>
      <c r="C1153" s="150"/>
      <c r="D1153" s="152"/>
      <c r="E1153" s="150"/>
      <c r="F1153" s="150"/>
      <c r="G1153" s="152"/>
      <c r="H1153" s="154"/>
      <c r="I1153" s="155"/>
      <c r="J1153" s="159"/>
      <c r="K1153" s="159"/>
      <c r="L1153" s="337"/>
      <c r="M1153" s="343" t="str">
        <f>IF(L1153="","",LOOKUP(L1153,'Work Programme'!$A$8:$A$207,'Work Programme'!$B$8:$B$207))</f>
        <v/>
      </c>
      <c r="N1153" s="150"/>
      <c r="O1153" s="151"/>
      <c r="P1153" s="254" t="str">
        <f>IF(H1153="","",VLOOKUP(H1153,'Overview - Financial Statement'!$A$46:$B$60,2,FALSE))</f>
        <v/>
      </c>
      <c r="Q1153" s="255" t="str">
        <f t="shared" si="239"/>
        <v/>
      </c>
      <c r="R1153" s="153"/>
      <c r="S1153" s="153"/>
      <c r="T1153" s="238">
        <f t="shared" si="240"/>
        <v>0</v>
      </c>
      <c r="U1153" s="193" t="s">
        <v>44</v>
      </c>
      <c r="V1153" s="427"/>
      <c r="W1153" s="193" t="str">
        <f t="shared" si="241"/>
        <v/>
      </c>
      <c r="X1153" s="264" t="str">
        <f t="shared" si="242"/>
        <v>OK</v>
      </c>
      <c r="Y1153" s="193" t="str">
        <f t="shared" si="243"/>
        <v/>
      </c>
      <c r="Z1153" s="193" t="str">
        <f t="shared" si="244"/>
        <v/>
      </c>
      <c r="AA1153" s="397" t="str">
        <f t="shared" si="245"/>
        <v/>
      </c>
      <c r="AB1153" s="257" t="str">
        <f t="shared" si="246"/>
        <v/>
      </c>
      <c r="AC1153" s="257" t="str">
        <f t="shared" si="247"/>
        <v/>
      </c>
      <c r="AD1153" s="193" t="str">
        <f t="shared" si="248"/>
        <v>CHECK DATES</v>
      </c>
      <c r="AE1153" s="257" t="str">
        <f t="shared" si="249"/>
        <v/>
      </c>
      <c r="AF1153" s="286">
        <v>0</v>
      </c>
      <c r="AG1153" s="257">
        <f t="shared" si="250"/>
        <v>0</v>
      </c>
      <c r="AH1153" s="257" t="str">
        <f t="shared" si="251"/>
        <v/>
      </c>
      <c r="AI1153" s="257">
        <f t="shared" si="252"/>
        <v>0</v>
      </c>
    </row>
    <row r="1154" spans="1:35" x14ac:dyDescent="0.3">
      <c r="A1154" s="287">
        <v>1142</v>
      </c>
      <c r="B1154" s="156"/>
      <c r="C1154" s="150"/>
      <c r="D1154" s="152"/>
      <c r="E1154" s="150"/>
      <c r="F1154" s="150"/>
      <c r="G1154" s="152"/>
      <c r="H1154" s="154"/>
      <c r="I1154" s="155"/>
      <c r="J1154" s="159"/>
      <c r="K1154" s="159"/>
      <c r="L1154" s="337"/>
      <c r="M1154" s="343" t="str">
        <f>IF(L1154="","",LOOKUP(L1154,'Work Programme'!$A$8:$A$207,'Work Programme'!$B$8:$B$207))</f>
        <v/>
      </c>
      <c r="N1154" s="150"/>
      <c r="O1154" s="151"/>
      <c r="P1154" s="254" t="str">
        <f>IF(H1154="","",VLOOKUP(H1154,'Overview - Financial Statement'!$A$46:$B$60,2,FALSE))</f>
        <v/>
      </c>
      <c r="Q1154" s="255" t="str">
        <f t="shared" si="239"/>
        <v/>
      </c>
      <c r="R1154" s="153"/>
      <c r="S1154" s="153"/>
      <c r="T1154" s="238">
        <f t="shared" si="240"/>
        <v>0</v>
      </c>
      <c r="U1154" s="193" t="s">
        <v>44</v>
      </c>
      <c r="V1154" s="427"/>
      <c r="W1154" s="193" t="str">
        <f t="shared" si="241"/>
        <v/>
      </c>
      <c r="X1154" s="264" t="str">
        <f t="shared" si="242"/>
        <v>OK</v>
      </c>
      <c r="Y1154" s="193" t="str">
        <f t="shared" si="243"/>
        <v/>
      </c>
      <c r="Z1154" s="193" t="str">
        <f t="shared" si="244"/>
        <v/>
      </c>
      <c r="AA1154" s="397" t="str">
        <f t="shared" si="245"/>
        <v/>
      </c>
      <c r="AB1154" s="257" t="str">
        <f t="shared" si="246"/>
        <v/>
      </c>
      <c r="AC1154" s="257" t="str">
        <f t="shared" si="247"/>
        <v/>
      </c>
      <c r="AD1154" s="193" t="str">
        <f t="shared" si="248"/>
        <v>CHECK DATES</v>
      </c>
      <c r="AE1154" s="257" t="str">
        <f t="shared" si="249"/>
        <v/>
      </c>
      <c r="AF1154" s="286">
        <v>0</v>
      </c>
      <c r="AG1154" s="257">
        <f t="shared" si="250"/>
        <v>0</v>
      </c>
      <c r="AH1154" s="257" t="str">
        <f t="shared" si="251"/>
        <v/>
      </c>
      <c r="AI1154" s="257">
        <f t="shared" si="252"/>
        <v>0</v>
      </c>
    </row>
    <row r="1155" spans="1:35" x14ac:dyDescent="0.3">
      <c r="A1155" s="287">
        <v>1143</v>
      </c>
      <c r="B1155" s="156"/>
      <c r="C1155" s="150"/>
      <c r="D1155" s="152"/>
      <c r="E1155" s="150"/>
      <c r="F1155" s="150"/>
      <c r="G1155" s="152"/>
      <c r="H1155" s="154"/>
      <c r="I1155" s="155"/>
      <c r="J1155" s="159"/>
      <c r="K1155" s="159"/>
      <c r="L1155" s="337"/>
      <c r="M1155" s="343" t="str">
        <f>IF(L1155="","",LOOKUP(L1155,'Work Programme'!$A$8:$A$207,'Work Programme'!$B$8:$B$207))</f>
        <v/>
      </c>
      <c r="N1155" s="150"/>
      <c r="O1155" s="151"/>
      <c r="P1155" s="254" t="str">
        <f>IF(H1155="","",VLOOKUP(H1155,'Overview - Financial Statement'!$A$46:$B$60,2,FALSE))</f>
        <v/>
      </c>
      <c r="Q1155" s="255" t="str">
        <f t="shared" si="239"/>
        <v/>
      </c>
      <c r="R1155" s="153"/>
      <c r="S1155" s="153"/>
      <c r="T1155" s="238">
        <f t="shared" si="240"/>
        <v>0</v>
      </c>
      <c r="U1155" s="193" t="s">
        <v>44</v>
      </c>
      <c r="V1155" s="427"/>
      <c r="W1155" s="193" t="str">
        <f t="shared" si="241"/>
        <v/>
      </c>
      <c r="X1155" s="264" t="str">
        <f t="shared" si="242"/>
        <v>OK</v>
      </c>
      <c r="Y1155" s="193" t="str">
        <f t="shared" si="243"/>
        <v/>
      </c>
      <c r="Z1155" s="193" t="str">
        <f t="shared" si="244"/>
        <v/>
      </c>
      <c r="AA1155" s="397" t="str">
        <f t="shared" si="245"/>
        <v/>
      </c>
      <c r="AB1155" s="257" t="str">
        <f t="shared" si="246"/>
        <v/>
      </c>
      <c r="AC1155" s="257" t="str">
        <f t="shared" si="247"/>
        <v/>
      </c>
      <c r="AD1155" s="193" t="str">
        <f t="shared" si="248"/>
        <v>CHECK DATES</v>
      </c>
      <c r="AE1155" s="257" t="str">
        <f t="shared" si="249"/>
        <v/>
      </c>
      <c r="AF1155" s="286">
        <v>0</v>
      </c>
      <c r="AG1155" s="257">
        <f t="shared" si="250"/>
        <v>0</v>
      </c>
      <c r="AH1155" s="257" t="str">
        <f t="shared" si="251"/>
        <v/>
      </c>
      <c r="AI1155" s="257">
        <f t="shared" si="252"/>
        <v>0</v>
      </c>
    </row>
    <row r="1156" spans="1:35" x14ac:dyDescent="0.3">
      <c r="A1156" s="287">
        <v>1144</v>
      </c>
      <c r="B1156" s="156"/>
      <c r="C1156" s="150"/>
      <c r="D1156" s="152"/>
      <c r="E1156" s="150"/>
      <c r="F1156" s="150"/>
      <c r="G1156" s="152"/>
      <c r="H1156" s="154"/>
      <c r="I1156" s="155"/>
      <c r="J1156" s="159"/>
      <c r="K1156" s="159"/>
      <c r="L1156" s="337"/>
      <c r="M1156" s="343" t="str">
        <f>IF(L1156="","",LOOKUP(L1156,'Work Programme'!$A$8:$A$207,'Work Programme'!$B$8:$B$207))</f>
        <v/>
      </c>
      <c r="N1156" s="150"/>
      <c r="O1156" s="151"/>
      <c r="P1156" s="254" t="str">
        <f>IF(H1156="","",VLOOKUP(H1156,'Overview - Financial Statement'!$A$46:$B$60,2,FALSE))</f>
        <v/>
      </c>
      <c r="Q1156" s="255" t="str">
        <f t="shared" si="239"/>
        <v/>
      </c>
      <c r="R1156" s="153"/>
      <c r="S1156" s="153"/>
      <c r="T1156" s="238">
        <f t="shared" si="240"/>
        <v>0</v>
      </c>
      <c r="U1156" s="193" t="s">
        <v>44</v>
      </c>
      <c r="V1156" s="427"/>
      <c r="W1156" s="193" t="str">
        <f t="shared" si="241"/>
        <v/>
      </c>
      <c r="X1156" s="264" t="str">
        <f t="shared" si="242"/>
        <v>OK</v>
      </c>
      <c r="Y1156" s="193" t="str">
        <f t="shared" si="243"/>
        <v/>
      </c>
      <c r="Z1156" s="193" t="str">
        <f t="shared" si="244"/>
        <v/>
      </c>
      <c r="AA1156" s="397" t="str">
        <f t="shared" si="245"/>
        <v/>
      </c>
      <c r="AB1156" s="257" t="str">
        <f t="shared" si="246"/>
        <v/>
      </c>
      <c r="AC1156" s="257" t="str">
        <f t="shared" si="247"/>
        <v/>
      </c>
      <c r="AD1156" s="193" t="str">
        <f t="shared" si="248"/>
        <v>CHECK DATES</v>
      </c>
      <c r="AE1156" s="257" t="str">
        <f t="shared" si="249"/>
        <v/>
      </c>
      <c r="AF1156" s="286">
        <v>0</v>
      </c>
      <c r="AG1156" s="257">
        <f t="shared" si="250"/>
        <v>0</v>
      </c>
      <c r="AH1156" s="257" t="str">
        <f t="shared" si="251"/>
        <v/>
      </c>
      <c r="AI1156" s="257">
        <f t="shared" si="252"/>
        <v>0</v>
      </c>
    </row>
    <row r="1157" spans="1:35" x14ac:dyDescent="0.3">
      <c r="A1157" s="287">
        <v>1145</v>
      </c>
      <c r="B1157" s="156"/>
      <c r="C1157" s="150"/>
      <c r="D1157" s="152"/>
      <c r="E1157" s="150"/>
      <c r="F1157" s="150"/>
      <c r="G1157" s="152"/>
      <c r="H1157" s="154"/>
      <c r="I1157" s="155"/>
      <c r="J1157" s="159"/>
      <c r="K1157" s="159"/>
      <c r="L1157" s="337"/>
      <c r="M1157" s="343" t="str">
        <f>IF(L1157="","",LOOKUP(L1157,'Work Programme'!$A$8:$A$207,'Work Programme'!$B$8:$B$207))</f>
        <v/>
      </c>
      <c r="N1157" s="150"/>
      <c r="O1157" s="151"/>
      <c r="P1157" s="254" t="str">
        <f>IF(H1157="","",VLOOKUP(H1157,'Overview - Financial Statement'!$A$46:$B$60,2,FALSE))</f>
        <v/>
      </c>
      <c r="Q1157" s="255" t="str">
        <f t="shared" si="239"/>
        <v/>
      </c>
      <c r="R1157" s="153"/>
      <c r="S1157" s="153"/>
      <c r="T1157" s="238">
        <f t="shared" si="240"/>
        <v>0</v>
      </c>
      <c r="U1157" s="193" t="s">
        <v>44</v>
      </c>
      <c r="V1157" s="427"/>
      <c r="W1157" s="193" t="str">
        <f t="shared" si="241"/>
        <v/>
      </c>
      <c r="X1157" s="264" t="str">
        <f t="shared" si="242"/>
        <v>OK</v>
      </c>
      <c r="Y1157" s="193" t="str">
        <f t="shared" si="243"/>
        <v/>
      </c>
      <c r="Z1157" s="193" t="str">
        <f t="shared" si="244"/>
        <v/>
      </c>
      <c r="AA1157" s="397" t="str">
        <f t="shared" si="245"/>
        <v/>
      </c>
      <c r="AB1157" s="257" t="str">
        <f t="shared" si="246"/>
        <v/>
      </c>
      <c r="AC1157" s="257" t="str">
        <f t="shared" si="247"/>
        <v/>
      </c>
      <c r="AD1157" s="193" t="str">
        <f t="shared" si="248"/>
        <v>CHECK DATES</v>
      </c>
      <c r="AE1157" s="257" t="str">
        <f t="shared" si="249"/>
        <v/>
      </c>
      <c r="AF1157" s="286">
        <v>0</v>
      </c>
      <c r="AG1157" s="257">
        <f t="shared" si="250"/>
        <v>0</v>
      </c>
      <c r="AH1157" s="257" t="str">
        <f t="shared" si="251"/>
        <v/>
      </c>
      <c r="AI1157" s="257">
        <f t="shared" si="252"/>
        <v>0</v>
      </c>
    </row>
    <row r="1158" spans="1:35" x14ac:dyDescent="0.3">
      <c r="A1158" s="287">
        <v>1146</v>
      </c>
      <c r="B1158" s="156"/>
      <c r="C1158" s="150"/>
      <c r="D1158" s="152"/>
      <c r="E1158" s="150"/>
      <c r="F1158" s="150"/>
      <c r="G1158" s="152"/>
      <c r="H1158" s="154"/>
      <c r="I1158" s="155"/>
      <c r="J1158" s="159"/>
      <c r="K1158" s="159"/>
      <c r="L1158" s="337"/>
      <c r="M1158" s="343" t="str">
        <f>IF(L1158="","",LOOKUP(L1158,'Work Programme'!$A$8:$A$207,'Work Programme'!$B$8:$B$207))</f>
        <v/>
      </c>
      <c r="N1158" s="150"/>
      <c r="O1158" s="151"/>
      <c r="P1158" s="254" t="str">
        <f>IF(H1158="","",VLOOKUP(H1158,'Overview - Financial Statement'!$A$46:$B$60,2,FALSE))</f>
        <v/>
      </c>
      <c r="Q1158" s="255" t="str">
        <f t="shared" si="239"/>
        <v/>
      </c>
      <c r="R1158" s="153"/>
      <c r="S1158" s="153"/>
      <c r="T1158" s="238">
        <f t="shared" si="240"/>
        <v>0</v>
      </c>
      <c r="U1158" s="193" t="s">
        <v>44</v>
      </c>
      <c r="V1158" s="427"/>
      <c r="W1158" s="193" t="str">
        <f t="shared" si="241"/>
        <v/>
      </c>
      <c r="X1158" s="264" t="str">
        <f t="shared" si="242"/>
        <v>OK</v>
      </c>
      <c r="Y1158" s="193" t="str">
        <f t="shared" si="243"/>
        <v/>
      </c>
      <c r="Z1158" s="193" t="str">
        <f t="shared" si="244"/>
        <v/>
      </c>
      <c r="AA1158" s="397" t="str">
        <f t="shared" si="245"/>
        <v/>
      </c>
      <c r="AB1158" s="257" t="str">
        <f t="shared" si="246"/>
        <v/>
      </c>
      <c r="AC1158" s="257" t="str">
        <f t="shared" si="247"/>
        <v/>
      </c>
      <c r="AD1158" s="193" t="str">
        <f t="shared" si="248"/>
        <v>CHECK DATES</v>
      </c>
      <c r="AE1158" s="257" t="str">
        <f t="shared" si="249"/>
        <v/>
      </c>
      <c r="AF1158" s="286">
        <v>0</v>
      </c>
      <c r="AG1158" s="257">
        <f t="shared" si="250"/>
        <v>0</v>
      </c>
      <c r="AH1158" s="257" t="str">
        <f t="shared" si="251"/>
        <v/>
      </c>
      <c r="AI1158" s="257">
        <f t="shared" si="252"/>
        <v>0</v>
      </c>
    </row>
    <row r="1159" spans="1:35" x14ac:dyDescent="0.3">
      <c r="A1159" s="287">
        <v>1147</v>
      </c>
      <c r="B1159" s="156"/>
      <c r="C1159" s="150"/>
      <c r="D1159" s="152"/>
      <c r="E1159" s="150"/>
      <c r="F1159" s="150"/>
      <c r="G1159" s="152"/>
      <c r="H1159" s="154"/>
      <c r="I1159" s="155"/>
      <c r="J1159" s="159"/>
      <c r="K1159" s="159"/>
      <c r="L1159" s="337"/>
      <c r="M1159" s="343" t="str">
        <f>IF(L1159="","",LOOKUP(L1159,'Work Programme'!$A$8:$A$207,'Work Programme'!$B$8:$B$207))</f>
        <v/>
      </c>
      <c r="N1159" s="150"/>
      <c r="O1159" s="151"/>
      <c r="P1159" s="254" t="str">
        <f>IF(H1159="","",VLOOKUP(H1159,'Overview - Financial Statement'!$A$46:$B$60,2,FALSE))</f>
        <v/>
      </c>
      <c r="Q1159" s="255" t="str">
        <f t="shared" si="239"/>
        <v/>
      </c>
      <c r="R1159" s="153"/>
      <c r="S1159" s="153"/>
      <c r="T1159" s="238">
        <f t="shared" si="240"/>
        <v>0</v>
      </c>
      <c r="U1159" s="193" t="s">
        <v>44</v>
      </c>
      <c r="V1159" s="427"/>
      <c r="W1159" s="193" t="str">
        <f t="shared" si="241"/>
        <v/>
      </c>
      <c r="X1159" s="264" t="str">
        <f t="shared" si="242"/>
        <v>OK</v>
      </c>
      <c r="Y1159" s="193" t="str">
        <f t="shared" si="243"/>
        <v/>
      </c>
      <c r="Z1159" s="193" t="str">
        <f t="shared" si="244"/>
        <v/>
      </c>
      <c r="AA1159" s="397" t="str">
        <f t="shared" si="245"/>
        <v/>
      </c>
      <c r="AB1159" s="257" t="str">
        <f t="shared" si="246"/>
        <v/>
      </c>
      <c r="AC1159" s="257" t="str">
        <f t="shared" si="247"/>
        <v/>
      </c>
      <c r="AD1159" s="193" t="str">
        <f t="shared" si="248"/>
        <v>CHECK DATES</v>
      </c>
      <c r="AE1159" s="257" t="str">
        <f t="shared" si="249"/>
        <v/>
      </c>
      <c r="AF1159" s="286">
        <v>0</v>
      </c>
      <c r="AG1159" s="257">
        <f t="shared" si="250"/>
        <v>0</v>
      </c>
      <c r="AH1159" s="257" t="str">
        <f t="shared" si="251"/>
        <v/>
      </c>
      <c r="AI1159" s="257">
        <f t="shared" si="252"/>
        <v>0</v>
      </c>
    </row>
    <row r="1160" spans="1:35" x14ac:dyDescent="0.3">
      <c r="A1160" s="287">
        <v>1148</v>
      </c>
      <c r="B1160" s="156"/>
      <c r="C1160" s="150"/>
      <c r="D1160" s="152"/>
      <c r="E1160" s="150"/>
      <c r="F1160" s="150"/>
      <c r="G1160" s="152"/>
      <c r="H1160" s="154"/>
      <c r="I1160" s="155"/>
      <c r="J1160" s="159"/>
      <c r="K1160" s="159"/>
      <c r="L1160" s="337"/>
      <c r="M1160" s="343" t="str">
        <f>IF(L1160="","",LOOKUP(L1160,'Work Programme'!$A$8:$A$207,'Work Programme'!$B$8:$B$207))</f>
        <v/>
      </c>
      <c r="N1160" s="150"/>
      <c r="O1160" s="151"/>
      <c r="P1160" s="254" t="str">
        <f>IF(H1160="","",VLOOKUP(H1160,'Overview - Financial Statement'!$A$46:$B$60,2,FALSE))</f>
        <v/>
      </c>
      <c r="Q1160" s="255" t="str">
        <f t="shared" si="239"/>
        <v/>
      </c>
      <c r="R1160" s="153"/>
      <c r="S1160" s="153"/>
      <c r="T1160" s="238">
        <f t="shared" si="240"/>
        <v>0</v>
      </c>
      <c r="U1160" s="193" t="s">
        <v>44</v>
      </c>
      <c r="V1160" s="427"/>
      <c r="W1160" s="193" t="str">
        <f t="shared" si="241"/>
        <v/>
      </c>
      <c r="X1160" s="264" t="str">
        <f t="shared" si="242"/>
        <v>OK</v>
      </c>
      <c r="Y1160" s="193" t="str">
        <f t="shared" si="243"/>
        <v/>
      </c>
      <c r="Z1160" s="193" t="str">
        <f t="shared" si="244"/>
        <v/>
      </c>
      <c r="AA1160" s="397" t="str">
        <f t="shared" si="245"/>
        <v/>
      </c>
      <c r="AB1160" s="257" t="str">
        <f t="shared" si="246"/>
        <v/>
      </c>
      <c r="AC1160" s="257" t="str">
        <f t="shared" si="247"/>
        <v/>
      </c>
      <c r="AD1160" s="193" t="str">
        <f t="shared" si="248"/>
        <v>CHECK DATES</v>
      </c>
      <c r="AE1160" s="257" t="str">
        <f t="shared" si="249"/>
        <v/>
      </c>
      <c r="AF1160" s="286">
        <v>0</v>
      </c>
      <c r="AG1160" s="257">
        <f t="shared" si="250"/>
        <v>0</v>
      </c>
      <c r="AH1160" s="257" t="str">
        <f t="shared" si="251"/>
        <v/>
      </c>
      <c r="AI1160" s="257">
        <f t="shared" si="252"/>
        <v>0</v>
      </c>
    </row>
    <row r="1161" spans="1:35" x14ac:dyDescent="0.3">
      <c r="A1161" s="287">
        <v>1149</v>
      </c>
      <c r="B1161" s="156"/>
      <c r="C1161" s="150"/>
      <c r="D1161" s="152"/>
      <c r="E1161" s="150"/>
      <c r="F1161" s="150"/>
      <c r="G1161" s="152"/>
      <c r="H1161" s="154"/>
      <c r="I1161" s="155"/>
      <c r="J1161" s="159"/>
      <c r="K1161" s="159"/>
      <c r="L1161" s="337"/>
      <c r="M1161" s="343" t="str">
        <f>IF(L1161="","",LOOKUP(L1161,'Work Programme'!$A$8:$A$207,'Work Programme'!$B$8:$B$207))</f>
        <v/>
      </c>
      <c r="N1161" s="150"/>
      <c r="O1161" s="151"/>
      <c r="P1161" s="254" t="str">
        <f>IF(H1161="","",VLOOKUP(H1161,'Overview - Financial Statement'!$A$46:$B$60,2,FALSE))</f>
        <v/>
      </c>
      <c r="Q1161" s="255" t="str">
        <f t="shared" si="239"/>
        <v/>
      </c>
      <c r="R1161" s="153"/>
      <c r="S1161" s="153"/>
      <c r="T1161" s="238">
        <f t="shared" si="240"/>
        <v>0</v>
      </c>
      <c r="U1161" s="193" t="s">
        <v>44</v>
      </c>
      <c r="V1161" s="427"/>
      <c r="W1161" s="193" t="str">
        <f t="shared" si="241"/>
        <v/>
      </c>
      <c r="X1161" s="264" t="str">
        <f t="shared" si="242"/>
        <v>OK</v>
      </c>
      <c r="Y1161" s="193" t="str">
        <f t="shared" si="243"/>
        <v/>
      </c>
      <c r="Z1161" s="193" t="str">
        <f t="shared" si="244"/>
        <v/>
      </c>
      <c r="AA1161" s="397" t="str">
        <f t="shared" si="245"/>
        <v/>
      </c>
      <c r="AB1161" s="257" t="str">
        <f t="shared" si="246"/>
        <v/>
      </c>
      <c r="AC1161" s="257" t="str">
        <f t="shared" si="247"/>
        <v/>
      </c>
      <c r="AD1161" s="193" t="str">
        <f t="shared" si="248"/>
        <v>CHECK DATES</v>
      </c>
      <c r="AE1161" s="257" t="str">
        <f t="shared" si="249"/>
        <v/>
      </c>
      <c r="AF1161" s="286">
        <v>0</v>
      </c>
      <c r="AG1161" s="257">
        <f t="shared" si="250"/>
        <v>0</v>
      </c>
      <c r="AH1161" s="257" t="str">
        <f t="shared" si="251"/>
        <v/>
      </c>
      <c r="AI1161" s="257">
        <f t="shared" si="252"/>
        <v>0</v>
      </c>
    </row>
    <row r="1162" spans="1:35" x14ac:dyDescent="0.3">
      <c r="A1162" s="287">
        <v>1150</v>
      </c>
      <c r="B1162" s="156"/>
      <c r="C1162" s="150"/>
      <c r="D1162" s="152"/>
      <c r="E1162" s="150"/>
      <c r="F1162" s="150"/>
      <c r="G1162" s="152"/>
      <c r="H1162" s="154"/>
      <c r="I1162" s="155"/>
      <c r="J1162" s="159"/>
      <c r="K1162" s="159"/>
      <c r="L1162" s="337"/>
      <c r="M1162" s="343" t="str">
        <f>IF(L1162="","",LOOKUP(L1162,'Work Programme'!$A$8:$A$207,'Work Programme'!$B$8:$B$207))</f>
        <v/>
      </c>
      <c r="N1162" s="150"/>
      <c r="O1162" s="151"/>
      <c r="P1162" s="254" t="str">
        <f>IF(H1162="","",VLOOKUP(H1162,'Overview - Financial Statement'!$A$46:$B$60,2,FALSE))</f>
        <v/>
      </c>
      <c r="Q1162" s="255" t="str">
        <f t="shared" si="239"/>
        <v/>
      </c>
      <c r="R1162" s="153"/>
      <c r="S1162" s="153"/>
      <c r="T1162" s="238">
        <f t="shared" si="240"/>
        <v>0</v>
      </c>
      <c r="U1162" s="193" t="s">
        <v>44</v>
      </c>
      <c r="V1162" s="427"/>
      <c r="W1162" s="193" t="str">
        <f t="shared" si="241"/>
        <v/>
      </c>
      <c r="X1162" s="264" t="str">
        <f t="shared" si="242"/>
        <v>OK</v>
      </c>
      <c r="Y1162" s="193" t="str">
        <f t="shared" si="243"/>
        <v/>
      </c>
      <c r="Z1162" s="193" t="str">
        <f t="shared" si="244"/>
        <v/>
      </c>
      <c r="AA1162" s="397" t="str">
        <f t="shared" si="245"/>
        <v/>
      </c>
      <c r="AB1162" s="257" t="str">
        <f t="shared" si="246"/>
        <v/>
      </c>
      <c r="AC1162" s="257" t="str">
        <f t="shared" si="247"/>
        <v/>
      </c>
      <c r="AD1162" s="193" t="str">
        <f t="shared" si="248"/>
        <v>CHECK DATES</v>
      </c>
      <c r="AE1162" s="257" t="str">
        <f t="shared" si="249"/>
        <v/>
      </c>
      <c r="AF1162" s="286">
        <v>0</v>
      </c>
      <c r="AG1162" s="257">
        <f t="shared" si="250"/>
        <v>0</v>
      </c>
      <c r="AH1162" s="257" t="str">
        <f t="shared" si="251"/>
        <v/>
      </c>
      <c r="AI1162" s="257">
        <f t="shared" si="252"/>
        <v>0</v>
      </c>
    </row>
    <row r="1163" spans="1:35" x14ac:dyDescent="0.3">
      <c r="A1163" s="287">
        <v>1151</v>
      </c>
      <c r="B1163" s="156"/>
      <c r="C1163" s="150"/>
      <c r="D1163" s="152"/>
      <c r="E1163" s="150"/>
      <c r="F1163" s="150"/>
      <c r="G1163" s="152"/>
      <c r="H1163" s="154"/>
      <c r="I1163" s="155"/>
      <c r="J1163" s="159"/>
      <c r="K1163" s="159"/>
      <c r="L1163" s="337"/>
      <c r="M1163" s="343" t="str">
        <f>IF(L1163="","",LOOKUP(L1163,'Work Programme'!$A$8:$A$207,'Work Programme'!$B$8:$B$207))</f>
        <v/>
      </c>
      <c r="N1163" s="150"/>
      <c r="O1163" s="151"/>
      <c r="P1163" s="254" t="str">
        <f>IF(H1163="","",VLOOKUP(H1163,'Overview - Financial Statement'!$A$46:$B$60,2,FALSE))</f>
        <v/>
      </c>
      <c r="Q1163" s="255" t="str">
        <f t="shared" si="239"/>
        <v/>
      </c>
      <c r="R1163" s="153"/>
      <c r="S1163" s="153"/>
      <c r="T1163" s="238">
        <f t="shared" si="240"/>
        <v>0</v>
      </c>
      <c r="U1163" s="193" t="s">
        <v>44</v>
      </c>
      <c r="V1163" s="427"/>
      <c r="W1163" s="193" t="str">
        <f t="shared" si="241"/>
        <v/>
      </c>
      <c r="X1163" s="264" t="str">
        <f t="shared" si="242"/>
        <v>OK</v>
      </c>
      <c r="Y1163" s="193" t="str">
        <f t="shared" si="243"/>
        <v/>
      </c>
      <c r="Z1163" s="193" t="str">
        <f t="shared" si="244"/>
        <v/>
      </c>
      <c r="AA1163" s="397" t="str">
        <f t="shared" si="245"/>
        <v/>
      </c>
      <c r="AB1163" s="257" t="str">
        <f t="shared" si="246"/>
        <v/>
      </c>
      <c r="AC1163" s="257" t="str">
        <f t="shared" si="247"/>
        <v/>
      </c>
      <c r="AD1163" s="193" t="str">
        <f t="shared" si="248"/>
        <v>CHECK DATES</v>
      </c>
      <c r="AE1163" s="257" t="str">
        <f t="shared" si="249"/>
        <v/>
      </c>
      <c r="AF1163" s="286">
        <v>0</v>
      </c>
      <c r="AG1163" s="257">
        <f t="shared" si="250"/>
        <v>0</v>
      </c>
      <c r="AH1163" s="257" t="str">
        <f t="shared" si="251"/>
        <v/>
      </c>
      <c r="AI1163" s="257">
        <f t="shared" si="252"/>
        <v>0</v>
      </c>
    </row>
    <row r="1164" spans="1:35" x14ac:dyDescent="0.3">
      <c r="A1164" s="287">
        <v>1152</v>
      </c>
      <c r="B1164" s="156"/>
      <c r="C1164" s="150"/>
      <c r="D1164" s="152"/>
      <c r="E1164" s="150"/>
      <c r="F1164" s="150"/>
      <c r="G1164" s="152"/>
      <c r="H1164" s="154"/>
      <c r="I1164" s="155"/>
      <c r="J1164" s="159"/>
      <c r="K1164" s="159"/>
      <c r="L1164" s="337"/>
      <c r="M1164" s="343" t="str">
        <f>IF(L1164="","",LOOKUP(L1164,'Work Programme'!$A$8:$A$207,'Work Programme'!$B$8:$B$207))</f>
        <v/>
      </c>
      <c r="N1164" s="150"/>
      <c r="O1164" s="151"/>
      <c r="P1164" s="254" t="str">
        <f>IF(H1164="","",VLOOKUP(H1164,'Overview - Financial Statement'!$A$46:$B$60,2,FALSE))</f>
        <v/>
      </c>
      <c r="Q1164" s="255" t="str">
        <f t="shared" si="239"/>
        <v/>
      </c>
      <c r="R1164" s="153"/>
      <c r="S1164" s="153"/>
      <c r="T1164" s="238">
        <f t="shared" si="240"/>
        <v>0</v>
      </c>
      <c r="U1164" s="193" t="s">
        <v>44</v>
      </c>
      <c r="V1164" s="427"/>
      <c r="W1164" s="193" t="str">
        <f t="shared" si="241"/>
        <v/>
      </c>
      <c r="X1164" s="264" t="str">
        <f t="shared" si="242"/>
        <v>OK</v>
      </c>
      <c r="Y1164" s="193" t="str">
        <f t="shared" si="243"/>
        <v/>
      </c>
      <c r="Z1164" s="193" t="str">
        <f t="shared" si="244"/>
        <v/>
      </c>
      <c r="AA1164" s="397" t="str">
        <f t="shared" si="245"/>
        <v/>
      </c>
      <c r="AB1164" s="257" t="str">
        <f t="shared" si="246"/>
        <v/>
      </c>
      <c r="AC1164" s="257" t="str">
        <f t="shared" si="247"/>
        <v/>
      </c>
      <c r="AD1164" s="193" t="str">
        <f t="shared" si="248"/>
        <v>CHECK DATES</v>
      </c>
      <c r="AE1164" s="257" t="str">
        <f t="shared" si="249"/>
        <v/>
      </c>
      <c r="AF1164" s="286">
        <v>0</v>
      </c>
      <c r="AG1164" s="257">
        <f t="shared" si="250"/>
        <v>0</v>
      </c>
      <c r="AH1164" s="257" t="str">
        <f t="shared" si="251"/>
        <v/>
      </c>
      <c r="AI1164" s="257">
        <f t="shared" si="252"/>
        <v>0</v>
      </c>
    </row>
    <row r="1165" spans="1:35" x14ac:dyDescent="0.3">
      <c r="A1165" s="287">
        <v>1153</v>
      </c>
      <c r="B1165" s="156"/>
      <c r="C1165" s="150"/>
      <c r="D1165" s="152"/>
      <c r="E1165" s="150"/>
      <c r="F1165" s="150"/>
      <c r="G1165" s="152"/>
      <c r="H1165" s="154"/>
      <c r="I1165" s="155"/>
      <c r="J1165" s="159"/>
      <c r="K1165" s="159"/>
      <c r="L1165" s="337"/>
      <c r="M1165" s="343" t="str">
        <f>IF(L1165="","",LOOKUP(L1165,'Work Programme'!$A$8:$A$207,'Work Programme'!$B$8:$B$207))</f>
        <v/>
      </c>
      <c r="N1165" s="150"/>
      <c r="O1165" s="151"/>
      <c r="P1165" s="254" t="str">
        <f>IF(H1165="","",VLOOKUP(H1165,'Overview - Financial Statement'!$A$46:$B$60,2,FALSE))</f>
        <v/>
      </c>
      <c r="Q1165" s="255" t="str">
        <f t="shared" ref="Q1165:Q1212" si="253">IF(P1165="","",I1165/P1165)</f>
        <v/>
      </c>
      <c r="R1165" s="153"/>
      <c r="S1165" s="153"/>
      <c r="T1165" s="238">
        <f t="shared" si="240"/>
        <v>0</v>
      </c>
      <c r="U1165" s="193" t="s">
        <v>44</v>
      </c>
      <c r="V1165" s="427"/>
      <c r="W1165" s="193" t="str">
        <f t="shared" si="241"/>
        <v/>
      </c>
      <c r="X1165" s="264" t="str">
        <f t="shared" si="242"/>
        <v>OK</v>
      </c>
      <c r="Y1165" s="193" t="str">
        <f t="shared" si="243"/>
        <v/>
      </c>
      <c r="Z1165" s="193" t="str">
        <f t="shared" si="244"/>
        <v/>
      </c>
      <c r="AA1165" s="397" t="str">
        <f t="shared" si="245"/>
        <v/>
      </c>
      <c r="AB1165" s="257" t="str">
        <f t="shared" si="246"/>
        <v/>
      </c>
      <c r="AC1165" s="257" t="str">
        <f t="shared" si="247"/>
        <v/>
      </c>
      <c r="AD1165" s="193" t="str">
        <f t="shared" si="248"/>
        <v>CHECK DATES</v>
      </c>
      <c r="AE1165" s="257" t="str">
        <f t="shared" si="249"/>
        <v/>
      </c>
      <c r="AF1165" s="286">
        <v>0</v>
      </c>
      <c r="AG1165" s="257">
        <f t="shared" si="250"/>
        <v>0</v>
      </c>
      <c r="AH1165" s="257" t="str">
        <f t="shared" si="251"/>
        <v/>
      </c>
      <c r="AI1165" s="257">
        <f t="shared" si="252"/>
        <v>0</v>
      </c>
    </row>
    <row r="1166" spans="1:35" x14ac:dyDescent="0.3">
      <c r="A1166" s="287">
        <v>1154</v>
      </c>
      <c r="B1166" s="156"/>
      <c r="C1166" s="150"/>
      <c r="D1166" s="152"/>
      <c r="E1166" s="150"/>
      <c r="F1166" s="150"/>
      <c r="G1166" s="152"/>
      <c r="H1166" s="154"/>
      <c r="I1166" s="155"/>
      <c r="J1166" s="159"/>
      <c r="K1166" s="159"/>
      <c r="L1166" s="337"/>
      <c r="M1166" s="343" t="str">
        <f>IF(L1166="","",LOOKUP(L1166,'Work Programme'!$A$8:$A$207,'Work Programme'!$B$8:$B$207))</f>
        <v/>
      </c>
      <c r="N1166" s="150"/>
      <c r="O1166" s="151"/>
      <c r="P1166" s="254" t="str">
        <f>IF(H1166="","",VLOOKUP(H1166,'Overview - Financial Statement'!$A$46:$B$60,2,FALSE))</f>
        <v/>
      </c>
      <c r="Q1166" s="255" t="str">
        <f t="shared" si="253"/>
        <v/>
      </c>
      <c r="R1166" s="153"/>
      <c r="S1166" s="153"/>
      <c r="T1166" s="238">
        <f t="shared" si="240"/>
        <v>0</v>
      </c>
      <c r="U1166" s="193" t="s">
        <v>44</v>
      </c>
      <c r="V1166" s="427"/>
      <c r="W1166" s="193" t="str">
        <f t="shared" si="241"/>
        <v/>
      </c>
      <c r="X1166" s="264" t="str">
        <f t="shared" si="242"/>
        <v>OK</v>
      </c>
      <c r="Y1166" s="193" t="str">
        <f t="shared" si="243"/>
        <v/>
      </c>
      <c r="Z1166" s="193" t="str">
        <f t="shared" si="244"/>
        <v/>
      </c>
      <c r="AA1166" s="397" t="str">
        <f t="shared" si="245"/>
        <v/>
      </c>
      <c r="AB1166" s="257" t="str">
        <f t="shared" si="246"/>
        <v/>
      </c>
      <c r="AC1166" s="257" t="str">
        <f t="shared" si="247"/>
        <v/>
      </c>
      <c r="AD1166" s="193" t="str">
        <f t="shared" si="248"/>
        <v>CHECK DATES</v>
      </c>
      <c r="AE1166" s="257" t="str">
        <f t="shared" si="249"/>
        <v/>
      </c>
      <c r="AF1166" s="286">
        <v>0</v>
      </c>
      <c r="AG1166" s="257">
        <f t="shared" si="250"/>
        <v>0</v>
      </c>
      <c r="AH1166" s="257" t="str">
        <f t="shared" si="251"/>
        <v/>
      </c>
      <c r="AI1166" s="257">
        <f t="shared" si="252"/>
        <v>0</v>
      </c>
    </row>
    <row r="1167" spans="1:35" x14ac:dyDescent="0.3">
      <c r="A1167" s="287">
        <v>1155</v>
      </c>
      <c r="B1167" s="156"/>
      <c r="C1167" s="150"/>
      <c r="D1167" s="152"/>
      <c r="E1167" s="150"/>
      <c r="F1167" s="150"/>
      <c r="G1167" s="152"/>
      <c r="H1167" s="154"/>
      <c r="I1167" s="155"/>
      <c r="J1167" s="159"/>
      <c r="K1167" s="159"/>
      <c r="L1167" s="337"/>
      <c r="M1167" s="343" t="str">
        <f>IF(L1167="","",LOOKUP(L1167,'Work Programme'!$A$8:$A$207,'Work Programme'!$B$8:$B$207))</f>
        <v/>
      </c>
      <c r="N1167" s="150"/>
      <c r="O1167" s="151"/>
      <c r="P1167" s="254" t="str">
        <f>IF(H1167="","",VLOOKUP(H1167,'Overview - Financial Statement'!$A$46:$B$60,2,FALSE))</f>
        <v/>
      </c>
      <c r="Q1167" s="255" t="str">
        <f t="shared" si="253"/>
        <v/>
      </c>
      <c r="R1167" s="153"/>
      <c r="S1167" s="153"/>
      <c r="T1167" s="238">
        <f t="shared" ref="T1167:T1211" si="254">IF(R1167="YES",Q1167,0)</f>
        <v>0</v>
      </c>
      <c r="U1167" s="193" t="s">
        <v>44</v>
      </c>
      <c r="V1167" s="427"/>
      <c r="W1167" s="193" t="str">
        <f t="shared" si="241"/>
        <v/>
      </c>
      <c r="X1167" s="264" t="str">
        <f t="shared" si="242"/>
        <v>OK</v>
      </c>
      <c r="Y1167" s="193" t="str">
        <f t="shared" si="243"/>
        <v/>
      </c>
      <c r="Z1167" s="193" t="str">
        <f t="shared" si="244"/>
        <v/>
      </c>
      <c r="AA1167" s="397" t="str">
        <f t="shared" si="245"/>
        <v/>
      </c>
      <c r="AB1167" s="257" t="str">
        <f t="shared" si="246"/>
        <v/>
      </c>
      <c r="AC1167" s="257" t="str">
        <f t="shared" si="247"/>
        <v/>
      </c>
      <c r="AD1167" s="193" t="str">
        <f t="shared" si="248"/>
        <v>CHECK DATES</v>
      </c>
      <c r="AE1167" s="257" t="str">
        <f t="shared" si="249"/>
        <v/>
      </c>
      <c r="AF1167" s="286">
        <v>0</v>
      </c>
      <c r="AG1167" s="257">
        <f t="shared" si="250"/>
        <v>0</v>
      </c>
      <c r="AH1167" s="257" t="str">
        <f t="shared" si="251"/>
        <v/>
      </c>
      <c r="AI1167" s="257">
        <f t="shared" si="252"/>
        <v>0</v>
      </c>
    </row>
    <row r="1168" spans="1:35" x14ac:dyDescent="0.3">
      <c r="A1168" s="287">
        <v>1156</v>
      </c>
      <c r="B1168" s="156"/>
      <c r="C1168" s="150"/>
      <c r="D1168" s="152"/>
      <c r="E1168" s="150"/>
      <c r="F1168" s="150"/>
      <c r="G1168" s="152"/>
      <c r="H1168" s="154"/>
      <c r="I1168" s="155"/>
      <c r="J1168" s="159"/>
      <c r="K1168" s="159"/>
      <c r="L1168" s="337"/>
      <c r="M1168" s="343" t="str">
        <f>IF(L1168="","",LOOKUP(L1168,'Work Programme'!$A$8:$A$207,'Work Programme'!$B$8:$B$207))</f>
        <v/>
      </c>
      <c r="N1168" s="150"/>
      <c r="O1168" s="151"/>
      <c r="P1168" s="254" t="str">
        <f>IF(H1168="","",VLOOKUP(H1168,'Overview - Financial Statement'!$A$46:$B$60,2,FALSE))</f>
        <v/>
      </c>
      <c r="Q1168" s="255" t="str">
        <f t="shared" si="253"/>
        <v/>
      </c>
      <c r="R1168" s="153"/>
      <c r="S1168" s="153"/>
      <c r="T1168" s="238">
        <f t="shared" si="254"/>
        <v>0</v>
      </c>
      <c r="U1168" s="193" t="s">
        <v>44</v>
      </c>
      <c r="V1168" s="427"/>
      <c r="W1168" s="193" t="str">
        <f t="shared" ref="W1168:W1212" si="255">IF(Q1168="","",IF(D1168="","CHECK DATES","OK"))</f>
        <v/>
      </c>
      <c r="X1168" s="264" t="str">
        <f t="shared" ref="X1168:X1212" si="256">IF(D1168-(J1168)&lt;0,"a posteriori ?","OK")</f>
        <v>OK</v>
      </c>
      <c r="Y1168" s="193" t="str">
        <f t="shared" ref="Y1168:Y1212" si="257">IF(Q1168="","",(IF(OR(J1168&lt;=($F$4-1),J1168&gt;=($H$4+1),K1168&lt;=($F$4-1),K1168&gt;=($H$4+1)),"CHECK DATES","OK")))</f>
        <v/>
      </c>
      <c r="Z1168" s="193" t="str">
        <f t="shared" ref="Z1168:Z1212" si="258">IF(H1168="","",H1168)</f>
        <v/>
      </c>
      <c r="AA1168" s="397" t="str">
        <f t="shared" ref="AA1168:AA1212" si="259">IF(H1168="","",IF(HLOOKUP(H1168,$V$4:$AJ$5,2,FALSE)="",P1168,IF(P1168&lt;&gt;HLOOKUP(H1168,$V$4:$AJ$5,2,FALSE),HLOOKUP(H1168,$V$4:$AJ$5,2,FALSE),P1168)))</f>
        <v/>
      </c>
      <c r="AB1168" s="257" t="str">
        <f t="shared" ref="AB1168:AB1212" si="260">IF(P1168="","",IF(AA1168=1,Q1168,I1168/AA1168))</f>
        <v/>
      </c>
      <c r="AC1168" s="257" t="str">
        <f t="shared" ref="AC1168:AC1212" si="261">IF(AB1168="","",IF(AA1168=1,0,AB1168-Q1168))</f>
        <v/>
      </c>
      <c r="AD1168" s="193" t="str">
        <f t="shared" ref="AD1168:AD1212" si="262">IF(Q1168=0,"",(IF(G1168="","CHECK DATES","OK")))</f>
        <v>CHECK DATES</v>
      </c>
      <c r="AE1168" s="257" t="str">
        <f t="shared" ref="AE1168:AE1212" si="263">IF(OR(U1168="NO",Y1168="CHECK DATES",AD1168="CHECK DATES"),AB1168,"")</f>
        <v/>
      </c>
      <c r="AF1168" s="286">
        <v>0</v>
      </c>
      <c r="AG1168" s="257">
        <f t="shared" ref="AG1168:AG1212" si="264">IF(OR(U1168="NO",AE1168&gt;0,AF1168&gt;0)*(AND(OR(R1168="NO",R1168=""))),SUM(AE1168:AF1168),"")</f>
        <v>0</v>
      </c>
      <c r="AH1168" s="257" t="str">
        <f t="shared" ref="AH1168:AH1212" si="265">IF(OR(U1168="NO",AE1168&gt;0,AF1168&gt;0)*(AND(OR(R1168="YES"))),SUM(AE1168:AF1168),"")</f>
        <v/>
      </c>
      <c r="AI1168" s="257">
        <f t="shared" ref="AI1168:AI1212" si="266">IF(R1168="YES",AB1168,0)</f>
        <v>0</v>
      </c>
    </row>
    <row r="1169" spans="1:35" x14ac:dyDescent="0.3">
      <c r="A1169" s="287">
        <v>1157</v>
      </c>
      <c r="B1169" s="156"/>
      <c r="C1169" s="150"/>
      <c r="D1169" s="152"/>
      <c r="E1169" s="150"/>
      <c r="F1169" s="150"/>
      <c r="G1169" s="152"/>
      <c r="H1169" s="154"/>
      <c r="I1169" s="155"/>
      <c r="J1169" s="159"/>
      <c r="K1169" s="159"/>
      <c r="L1169" s="337"/>
      <c r="M1169" s="343" t="str">
        <f>IF(L1169="","",LOOKUP(L1169,'Work Programme'!$A$8:$A$207,'Work Programme'!$B$8:$B$207))</f>
        <v/>
      </c>
      <c r="N1169" s="150"/>
      <c r="O1169" s="151"/>
      <c r="P1169" s="254" t="str">
        <f>IF(H1169="","",VLOOKUP(H1169,'Overview - Financial Statement'!$A$46:$B$60,2,FALSE))</f>
        <v/>
      </c>
      <c r="Q1169" s="255" t="str">
        <f t="shared" si="253"/>
        <v/>
      </c>
      <c r="R1169" s="153"/>
      <c r="S1169" s="153"/>
      <c r="T1169" s="238">
        <f t="shared" si="254"/>
        <v>0</v>
      </c>
      <c r="U1169" s="193" t="s">
        <v>44</v>
      </c>
      <c r="V1169" s="427"/>
      <c r="W1169" s="193" t="str">
        <f t="shared" si="255"/>
        <v/>
      </c>
      <c r="X1169" s="264" t="str">
        <f t="shared" si="256"/>
        <v>OK</v>
      </c>
      <c r="Y1169" s="193" t="str">
        <f t="shared" si="257"/>
        <v/>
      </c>
      <c r="Z1169" s="193" t="str">
        <f t="shared" si="258"/>
        <v/>
      </c>
      <c r="AA1169" s="397" t="str">
        <f t="shared" si="259"/>
        <v/>
      </c>
      <c r="AB1169" s="257" t="str">
        <f t="shared" si="260"/>
        <v/>
      </c>
      <c r="AC1169" s="257" t="str">
        <f t="shared" si="261"/>
        <v/>
      </c>
      <c r="AD1169" s="193" t="str">
        <f t="shared" si="262"/>
        <v>CHECK DATES</v>
      </c>
      <c r="AE1169" s="257" t="str">
        <f t="shared" si="263"/>
        <v/>
      </c>
      <c r="AF1169" s="286">
        <v>0</v>
      </c>
      <c r="AG1169" s="257">
        <f t="shared" si="264"/>
        <v>0</v>
      </c>
      <c r="AH1169" s="257" t="str">
        <f t="shared" si="265"/>
        <v/>
      </c>
      <c r="AI1169" s="257">
        <f t="shared" si="266"/>
        <v>0</v>
      </c>
    </row>
    <row r="1170" spans="1:35" x14ac:dyDescent="0.3">
      <c r="A1170" s="287">
        <v>1158</v>
      </c>
      <c r="B1170" s="156"/>
      <c r="C1170" s="150"/>
      <c r="D1170" s="152"/>
      <c r="E1170" s="150"/>
      <c r="F1170" s="150"/>
      <c r="G1170" s="152"/>
      <c r="H1170" s="154"/>
      <c r="I1170" s="155"/>
      <c r="J1170" s="159"/>
      <c r="K1170" s="159"/>
      <c r="L1170" s="337"/>
      <c r="M1170" s="343" t="str">
        <f>IF(L1170="","",LOOKUP(L1170,'Work Programme'!$A$8:$A$207,'Work Programme'!$B$8:$B$207))</f>
        <v/>
      </c>
      <c r="N1170" s="150"/>
      <c r="O1170" s="151"/>
      <c r="P1170" s="254" t="str">
        <f>IF(H1170="","",VLOOKUP(H1170,'Overview - Financial Statement'!$A$46:$B$60,2,FALSE))</f>
        <v/>
      </c>
      <c r="Q1170" s="255" t="str">
        <f t="shared" si="253"/>
        <v/>
      </c>
      <c r="R1170" s="153"/>
      <c r="S1170" s="153"/>
      <c r="T1170" s="238">
        <f t="shared" si="254"/>
        <v>0</v>
      </c>
      <c r="U1170" s="193" t="s">
        <v>44</v>
      </c>
      <c r="V1170" s="427"/>
      <c r="W1170" s="193" t="str">
        <f t="shared" si="255"/>
        <v/>
      </c>
      <c r="X1170" s="264" t="str">
        <f t="shared" si="256"/>
        <v>OK</v>
      </c>
      <c r="Y1170" s="193" t="str">
        <f t="shared" si="257"/>
        <v/>
      </c>
      <c r="Z1170" s="193" t="str">
        <f t="shared" si="258"/>
        <v/>
      </c>
      <c r="AA1170" s="397" t="str">
        <f t="shared" si="259"/>
        <v/>
      </c>
      <c r="AB1170" s="257" t="str">
        <f t="shared" si="260"/>
        <v/>
      </c>
      <c r="AC1170" s="257" t="str">
        <f t="shared" si="261"/>
        <v/>
      </c>
      <c r="AD1170" s="193" t="str">
        <f t="shared" si="262"/>
        <v>CHECK DATES</v>
      </c>
      <c r="AE1170" s="257" t="str">
        <f t="shared" si="263"/>
        <v/>
      </c>
      <c r="AF1170" s="286">
        <v>0</v>
      </c>
      <c r="AG1170" s="257">
        <f t="shared" si="264"/>
        <v>0</v>
      </c>
      <c r="AH1170" s="257" t="str">
        <f t="shared" si="265"/>
        <v/>
      </c>
      <c r="AI1170" s="257">
        <f t="shared" si="266"/>
        <v>0</v>
      </c>
    </row>
    <row r="1171" spans="1:35" x14ac:dyDescent="0.3">
      <c r="A1171" s="287">
        <v>1159</v>
      </c>
      <c r="B1171" s="156"/>
      <c r="C1171" s="150"/>
      <c r="D1171" s="152"/>
      <c r="E1171" s="150"/>
      <c r="F1171" s="150"/>
      <c r="G1171" s="152"/>
      <c r="H1171" s="154"/>
      <c r="I1171" s="155"/>
      <c r="J1171" s="159"/>
      <c r="K1171" s="159"/>
      <c r="L1171" s="337"/>
      <c r="M1171" s="343" t="str">
        <f>IF(L1171="","",LOOKUP(L1171,'Work Programme'!$A$8:$A$207,'Work Programme'!$B$8:$B$207))</f>
        <v/>
      </c>
      <c r="N1171" s="150"/>
      <c r="O1171" s="151"/>
      <c r="P1171" s="254" t="str">
        <f>IF(H1171="","",VLOOKUP(H1171,'Overview - Financial Statement'!$A$46:$B$60,2,FALSE))</f>
        <v/>
      </c>
      <c r="Q1171" s="255" t="str">
        <f t="shared" si="253"/>
        <v/>
      </c>
      <c r="R1171" s="153"/>
      <c r="S1171" s="153"/>
      <c r="T1171" s="238">
        <f t="shared" si="254"/>
        <v>0</v>
      </c>
      <c r="U1171" s="193" t="s">
        <v>44</v>
      </c>
      <c r="V1171" s="427"/>
      <c r="W1171" s="193" t="str">
        <f t="shared" si="255"/>
        <v/>
      </c>
      <c r="X1171" s="264" t="str">
        <f t="shared" si="256"/>
        <v>OK</v>
      </c>
      <c r="Y1171" s="193" t="str">
        <f t="shared" si="257"/>
        <v/>
      </c>
      <c r="Z1171" s="193" t="str">
        <f t="shared" si="258"/>
        <v/>
      </c>
      <c r="AA1171" s="397" t="str">
        <f t="shared" si="259"/>
        <v/>
      </c>
      <c r="AB1171" s="257" t="str">
        <f t="shared" si="260"/>
        <v/>
      </c>
      <c r="AC1171" s="257" t="str">
        <f t="shared" si="261"/>
        <v/>
      </c>
      <c r="AD1171" s="193" t="str">
        <f t="shared" si="262"/>
        <v>CHECK DATES</v>
      </c>
      <c r="AE1171" s="257" t="str">
        <f t="shared" si="263"/>
        <v/>
      </c>
      <c r="AF1171" s="286">
        <v>0</v>
      </c>
      <c r="AG1171" s="257">
        <f t="shared" si="264"/>
        <v>0</v>
      </c>
      <c r="AH1171" s="257" t="str">
        <f t="shared" si="265"/>
        <v/>
      </c>
      <c r="AI1171" s="257">
        <f t="shared" si="266"/>
        <v>0</v>
      </c>
    </row>
    <row r="1172" spans="1:35" x14ac:dyDescent="0.3">
      <c r="A1172" s="287">
        <v>1160</v>
      </c>
      <c r="B1172" s="156"/>
      <c r="C1172" s="150"/>
      <c r="D1172" s="152"/>
      <c r="E1172" s="150"/>
      <c r="F1172" s="150"/>
      <c r="G1172" s="152"/>
      <c r="H1172" s="154"/>
      <c r="I1172" s="155"/>
      <c r="J1172" s="159"/>
      <c r="K1172" s="159"/>
      <c r="L1172" s="337"/>
      <c r="M1172" s="343" t="str">
        <f>IF(L1172="","",LOOKUP(L1172,'Work Programme'!$A$8:$A$207,'Work Programme'!$B$8:$B$207))</f>
        <v/>
      </c>
      <c r="N1172" s="150"/>
      <c r="O1172" s="151"/>
      <c r="P1172" s="254" t="str">
        <f>IF(H1172="","",VLOOKUP(H1172,'Overview - Financial Statement'!$A$46:$B$60,2,FALSE))</f>
        <v/>
      </c>
      <c r="Q1172" s="255" t="str">
        <f t="shared" si="253"/>
        <v/>
      </c>
      <c r="R1172" s="153"/>
      <c r="S1172" s="153"/>
      <c r="T1172" s="238">
        <f t="shared" si="254"/>
        <v>0</v>
      </c>
      <c r="U1172" s="193" t="s">
        <v>44</v>
      </c>
      <c r="V1172" s="427"/>
      <c r="W1172" s="193" t="str">
        <f t="shared" si="255"/>
        <v/>
      </c>
      <c r="X1172" s="264" t="str">
        <f t="shared" si="256"/>
        <v>OK</v>
      </c>
      <c r="Y1172" s="193" t="str">
        <f t="shared" si="257"/>
        <v/>
      </c>
      <c r="Z1172" s="193" t="str">
        <f t="shared" si="258"/>
        <v/>
      </c>
      <c r="AA1172" s="397" t="str">
        <f t="shared" si="259"/>
        <v/>
      </c>
      <c r="AB1172" s="257" t="str">
        <f t="shared" si="260"/>
        <v/>
      </c>
      <c r="AC1172" s="257" t="str">
        <f t="shared" si="261"/>
        <v/>
      </c>
      <c r="AD1172" s="193" t="str">
        <f t="shared" si="262"/>
        <v>CHECK DATES</v>
      </c>
      <c r="AE1172" s="257" t="str">
        <f t="shared" si="263"/>
        <v/>
      </c>
      <c r="AF1172" s="286">
        <v>0</v>
      </c>
      <c r="AG1172" s="257">
        <f t="shared" si="264"/>
        <v>0</v>
      </c>
      <c r="AH1172" s="257" t="str">
        <f t="shared" si="265"/>
        <v/>
      </c>
      <c r="AI1172" s="257">
        <f t="shared" si="266"/>
        <v>0</v>
      </c>
    </row>
    <row r="1173" spans="1:35" x14ac:dyDescent="0.3">
      <c r="A1173" s="287">
        <v>1161</v>
      </c>
      <c r="B1173" s="156"/>
      <c r="C1173" s="150"/>
      <c r="D1173" s="152"/>
      <c r="E1173" s="150"/>
      <c r="F1173" s="150"/>
      <c r="G1173" s="152"/>
      <c r="H1173" s="154"/>
      <c r="I1173" s="155"/>
      <c r="J1173" s="159"/>
      <c r="K1173" s="159"/>
      <c r="L1173" s="337"/>
      <c r="M1173" s="343" t="str">
        <f>IF(L1173="","",LOOKUP(L1173,'Work Programme'!$A$8:$A$207,'Work Programme'!$B$8:$B$207))</f>
        <v/>
      </c>
      <c r="N1173" s="150"/>
      <c r="O1173" s="151"/>
      <c r="P1173" s="254" t="str">
        <f>IF(H1173="","",VLOOKUP(H1173,'Overview - Financial Statement'!$A$46:$B$60,2,FALSE))</f>
        <v/>
      </c>
      <c r="Q1173" s="255" t="str">
        <f t="shared" si="253"/>
        <v/>
      </c>
      <c r="R1173" s="153"/>
      <c r="S1173" s="153"/>
      <c r="T1173" s="238">
        <f t="shared" si="254"/>
        <v>0</v>
      </c>
      <c r="U1173" s="193" t="s">
        <v>44</v>
      </c>
      <c r="V1173" s="427"/>
      <c r="W1173" s="193" t="str">
        <f t="shared" si="255"/>
        <v/>
      </c>
      <c r="X1173" s="264" t="str">
        <f t="shared" si="256"/>
        <v>OK</v>
      </c>
      <c r="Y1173" s="193" t="str">
        <f t="shared" si="257"/>
        <v/>
      </c>
      <c r="Z1173" s="193" t="str">
        <f t="shared" si="258"/>
        <v/>
      </c>
      <c r="AA1173" s="397" t="str">
        <f t="shared" si="259"/>
        <v/>
      </c>
      <c r="AB1173" s="257" t="str">
        <f t="shared" si="260"/>
        <v/>
      </c>
      <c r="AC1173" s="257" t="str">
        <f t="shared" si="261"/>
        <v/>
      </c>
      <c r="AD1173" s="193" t="str">
        <f t="shared" si="262"/>
        <v>CHECK DATES</v>
      </c>
      <c r="AE1173" s="257" t="str">
        <f t="shared" si="263"/>
        <v/>
      </c>
      <c r="AF1173" s="286">
        <v>0</v>
      </c>
      <c r="AG1173" s="257">
        <f t="shared" si="264"/>
        <v>0</v>
      </c>
      <c r="AH1173" s="257" t="str">
        <f t="shared" si="265"/>
        <v/>
      </c>
      <c r="AI1173" s="257">
        <f t="shared" si="266"/>
        <v>0</v>
      </c>
    </row>
    <row r="1174" spans="1:35" x14ac:dyDescent="0.3">
      <c r="A1174" s="287">
        <v>1162</v>
      </c>
      <c r="B1174" s="156"/>
      <c r="C1174" s="150"/>
      <c r="D1174" s="152"/>
      <c r="E1174" s="150"/>
      <c r="F1174" s="150"/>
      <c r="G1174" s="152"/>
      <c r="H1174" s="154"/>
      <c r="I1174" s="155"/>
      <c r="J1174" s="159"/>
      <c r="K1174" s="159"/>
      <c r="L1174" s="337"/>
      <c r="M1174" s="343" t="str">
        <f>IF(L1174="","",LOOKUP(L1174,'Work Programme'!$A$8:$A$207,'Work Programme'!$B$8:$B$207))</f>
        <v/>
      </c>
      <c r="N1174" s="150"/>
      <c r="O1174" s="151"/>
      <c r="P1174" s="254" t="str">
        <f>IF(H1174="","",VLOOKUP(H1174,'Overview - Financial Statement'!$A$46:$B$60,2,FALSE))</f>
        <v/>
      </c>
      <c r="Q1174" s="255" t="str">
        <f t="shared" si="253"/>
        <v/>
      </c>
      <c r="R1174" s="153"/>
      <c r="S1174" s="153"/>
      <c r="T1174" s="238">
        <f t="shared" si="254"/>
        <v>0</v>
      </c>
      <c r="U1174" s="193" t="s">
        <v>44</v>
      </c>
      <c r="V1174" s="427"/>
      <c r="W1174" s="193" t="str">
        <f t="shared" si="255"/>
        <v/>
      </c>
      <c r="X1174" s="264" t="str">
        <f t="shared" si="256"/>
        <v>OK</v>
      </c>
      <c r="Y1174" s="193" t="str">
        <f t="shared" si="257"/>
        <v/>
      </c>
      <c r="Z1174" s="193" t="str">
        <f t="shared" si="258"/>
        <v/>
      </c>
      <c r="AA1174" s="397" t="str">
        <f t="shared" si="259"/>
        <v/>
      </c>
      <c r="AB1174" s="257" t="str">
        <f t="shared" si="260"/>
        <v/>
      </c>
      <c r="AC1174" s="257" t="str">
        <f t="shared" si="261"/>
        <v/>
      </c>
      <c r="AD1174" s="193" t="str">
        <f t="shared" si="262"/>
        <v>CHECK DATES</v>
      </c>
      <c r="AE1174" s="257" t="str">
        <f t="shared" si="263"/>
        <v/>
      </c>
      <c r="AF1174" s="286">
        <v>0</v>
      </c>
      <c r="AG1174" s="257">
        <f t="shared" si="264"/>
        <v>0</v>
      </c>
      <c r="AH1174" s="257" t="str">
        <f t="shared" si="265"/>
        <v/>
      </c>
      <c r="AI1174" s="257">
        <f t="shared" si="266"/>
        <v>0</v>
      </c>
    </row>
    <row r="1175" spans="1:35" x14ac:dyDescent="0.3">
      <c r="A1175" s="287">
        <v>1163</v>
      </c>
      <c r="B1175" s="156"/>
      <c r="C1175" s="150"/>
      <c r="D1175" s="152"/>
      <c r="E1175" s="150"/>
      <c r="F1175" s="150"/>
      <c r="G1175" s="152"/>
      <c r="H1175" s="154"/>
      <c r="I1175" s="155"/>
      <c r="J1175" s="159"/>
      <c r="K1175" s="159"/>
      <c r="L1175" s="337"/>
      <c r="M1175" s="343" t="str">
        <f>IF(L1175="","",LOOKUP(L1175,'Work Programme'!$A$8:$A$207,'Work Programme'!$B$8:$B$207))</f>
        <v/>
      </c>
      <c r="N1175" s="150"/>
      <c r="O1175" s="151"/>
      <c r="P1175" s="254" t="str">
        <f>IF(H1175="","",VLOOKUP(H1175,'Overview - Financial Statement'!$A$46:$B$60,2,FALSE))</f>
        <v/>
      </c>
      <c r="Q1175" s="255" t="str">
        <f t="shared" si="253"/>
        <v/>
      </c>
      <c r="R1175" s="153"/>
      <c r="S1175" s="153"/>
      <c r="T1175" s="238">
        <f t="shared" si="254"/>
        <v>0</v>
      </c>
      <c r="U1175" s="193" t="s">
        <v>44</v>
      </c>
      <c r="V1175" s="427"/>
      <c r="W1175" s="193" t="str">
        <f t="shared" si="255"/>
        <v/>
      </c>
      <c r="X1175" s="264" t="str">
        <f t="shared" si="256"/>
        <v>OK</v>
      </c>
      <c r="Y1175" s="193" t="str">
        <f t="shared" si="257"/>
        <v/>
      </c>
      <c r="Z1175" s="193" t="str">
        <f t="shared" si="258"/>
        <v/>
      </c>
      <c r="AA1175" s="397" t="str">
        <f t="shared" si="259"/>
        <v/>
      </c>
      <c r="AB1175" s="257" t="str">
        <f t="shared" si="260"/>
        <v/>
      </c>
      <c r="AC1175" s="257" t="str">
        <f t="shared" si="261"/>
        <v/>
      </c>
      <c r="AD1175" s="193" t="str">
        <f t="shared" si="262"/>
        <v>CHECK DATES</v>
      </c>
      <c r="AE1175" s="257" t="str">
        <f t="shared" si="263"/>
        <v/>
      </c>
      <c r="AF1175" s="286">
        <v>0</v>
      </c>
      <c r="AG1175" s="257">
        <f t="shared" si="264"/>
        <v>0</v>
      </c>
      <c r="AH1175" s="257" t="str">
        <f t="shared" si="265"/>
        <v/>
      </c>
      <c r="AI1175" s="257">
        <f t="shared" si="266"/>
        <v>0</v>
      </c>
    </row>
    <row r="1176" spans="1:35" x14ac:dyDescent="0.3">
      <c r="A1176" s="287">
        <v>1164</v>
      </c>
      <c r="B1176" s="156"/>
      <c r="C1176" s="150"/>
      <c r="D1176" s="152"/>
      <c r="E1176" s="150"/>
      <c r="F1176" s="150"/>
      <c r="G1176" s="152"/>
      <c r="H1176" s="154"/>
      <c r="I1176" s="155"/>
      <c r="J1176" s="159"/>
      <c r="K1176" s="159"/>
      <c r="L1176" s="337"/>
      <c r="M1176" s="343" t="str">
        <f>IF(L1176="","",LOOKUP(L1176,'Work Programme'!$A$8:$A$207,'Work Programme'!$B$8:$B$207))</f>
        <v/>
      </c>
      <c r="N1176" s="150"/>
      <c r="O1176" s="151"/>
      <c r="P1176" s="254" t="str">
        <f>IF(H1176="","",VLOOKUP(H1176,'Overview - Financial Statement'!$A$46:$B$60,2,FALSE))</f>
        <v/>
      </c>
      <c r="Q1176" s="255" t="str">
        <f t="shared" si="253"/>
        <v/>
      </c>
      <c r="R1176" s="153"/>
      <c r="S1176" s="153"/>
      <c r="T1176" s="238">
        <f t="shared" si="254"/>
        <v>0</v>
      </c>
      <c r="U1176" s="193" t="s">
        <v>44</v>
      </c>
      <c r="V1176" s="427"/>
      <c r="W1176" s="193" t="str">
        <f t="shared" si="255"/>
        <v/>
      </c>
      <c r="X1176" s="264" t="str">
        <f t="shared" si="256"/>
        <v>OK</v>
      </c>
      <c r="Y1176" s="193" t="str">
        <f t="shared" si="257"/>
        <v/>
      </c>
      <c r="Z1176" s="193" t="str">
        <f t="shared" si="258"/>
        <v/>
      </c>
      <c r="AA1176" s="397" t="str">
        <f t="shared" si="259"/>
        <v/>
      </c>
      <c r="AB1176" s="257" t="str">
        <f t="shared" si="260"/>
        <v/>
      </c>
      <c r="AC1176" s="257" t="str">
        <f t="shared" si="261"/>
        <v/>
      </c>
      <c r="AD1176" s="193" t="str">
        <f t="shared" si="262"/>
        <v>CHECK DATES</v>
      </c>
      <c r="AE1176" s="257" t="str">
        <f t="shared" si="263"/>
        <v/>
      </c>
      <c r="AF1176" s="286">
        <v>0</v>
      </c>
      <c r="AG1176" s="257">
        <f t="shared" si="264"/>
        <v>0</v>
      </c>
      <c r="AH1176" s="257" t="str">
        <f t="shared" si="265"/>
        <v/>
      </c>
      <c r="AI1176" s="257">
        <f t="shared" si="266"/>
        <v>0</v>
      </c>
    </row>
    <row r="1177" spans="1:35" x14ac:dyDescent="0.3">
      <c r="A1177" s="287">
        <v>1165</v>
      </c>
      <c r="B1177" s="156"/>
      <c r="C1177" s="150"/>
      <c r="D1177" s="152"/>
      <c r="E1177" s="150"/>
      <c r="F1177" s="150"/>
      <c r="G1177" s="152"/>
      <c r="H1177" s="154"/>
      <c r="I1177" s="155"/>
      <c r="J1177" s="159"/>
      <c r="K1177" s="159"/>
      <c r="L1177" s="337"/>
      <c r="M1177" s="343" t="str">
        <f>IF(L1177="","",LOOKUP(L1177,'Work Programme'!$A$8:$A$207,'Work Programme'!$B$8:$B$207))</f>
        <v/>
      </c>
      <c r="N1177" s="150"/>
      <c r="O1177" s="151"/>
      <c r="P1177" s="254" t="str">
        <f>IF(H1177="","",VLOOKUP(H1177,'Overview - Financial Statement'!$A$46:$B$60,2,FALSE))</f>
        <v/>
      </c>
      <c r="Q1177" s="255" t="str">
        <f t="shared" si="253"/>
        <v/>
      </c>
      <c r="R1177" s="153"/>
      <c r="S1177" s="153"/>
      <c r="T1177" s="238">
        <f t="shared" si="254"/>
        <v>0</v>
      </c>
      <c r="U1177" s="193" t="s">
        <v>44</v>
      </c>
      <c r="V1177" s="427"/>
      <c r="W1177" s="193" t="str">
        <f t="shared" si="255"/>
        <v/>
      </c>
      <c r="X1177" s="264" t="str">
        <f t="shared" si="256"/>
        <v>OK</v>
      </c>
      <c r="Y1177" s="193" t="str">
        <f t="shared" si="257"/>
        <v/>
      </c>
      <c r="Z1177" s="193" t="str">
        <f t="shared" si="258"/>
        <v/>
      </c>
      <c r="AA1177" s="397" t="str">
        <f t="shared" si="259"/>
        <v/>
      </c>
      <c r="AB1177" s="257" t="str">
        <f t="shared" si="260"/>
        <v/>
      </c>
      <c r="AC1177" s="257" t="str">
        <f t="shared" si="261"/>
        <v/>
      </c>
      <c r="AD1177" s="193" t="str">
        <f t="shared" si="262"/>
        <v>CHECK DATES</v>
      </c>
      <c r="AE1177" s="257" t="str">
        <f t="shared" si="263"/>
        <v/>
      </c>
      <c r="AF1177" s="286">
        <v>0</v>
      </c>
      <c r="AG1177" s="257">
        <f t="shared" si="264"/>
        <v>0</v>
      </c>
      <c r="AH1177" s="257" t="str">
        <f t="shared" si="265"/>
        <v/>
      </c>
      <c r="AI1177" s="257">
        <f t="shared" si="266"/>
        <v>0</v>
      </c>
    </row>
    <row r="1178" spans="1:35" x14ac:dyDescent="0.3">
      <c r="A1178" s="287">
        <v>1166</v>
      </c>
      <c r="B1178" s="156"/>
      <c r="C1178" s="150"/>
      <c r="D1178" s="152"/>
      <c r="E1178" s="150"/>
      <c r="F1178" s="150"/>
      <c r="G1178" s="152"/>
      <c r="H1178" s="154"/>
      <c r="I1178" s="155"/>
      <c r="J1178" s="159"/>
      <c r="K1178" s="159"/>
      <c r="L1178" s="337"/>
      <c r="M1178" s="343" t="str">
        <f>IF(L1178="","",LOOKUP(L1178,'Work Programme'!$A$8:$A$207,'Work Programme'!$B$8:$B$207))</f>
        <v/>
      </c>
      <c r="N1178" s="150"/>
      <c r="O1178" s="151"/>
      <c r="P1178" s="254" t="str">
        <f>IF(H1178="","",VLOOKUP(H1178,'Overview - Financial Statement'!$A$46:$B$60,2,FALSE))</f>
        <v/>
      </c>
      <c r="Q1178" s="255" t="str">
        <f t="shared" si="253"/>
        <v/>
      </c>
      <c r="R1178" s="153"/>
      <c r="S1178" s="153"/>
      <c r="T1178" s="238">
        <f t="shared" si="254"/>
        <v>0</v>
      </c>
      <c r="U1178" s="193" t="s">
        <v>44</v>
      </c>
      <c r="V1178" s="427"/>
      <c r="W1178" s="193" t="str">
        <f t="shared" si="255"/>
        <v/>
      </c>
      <c r="X1178" s="264" t="str">
        <f t="shared" si="256"/>
        <v>OK</v>
      </c>
      <c r="Y1178" s="193" t="str">
        <f t="shared" si="257"/>
        <v/>
      </c>
      <c r="Z1178" s="193" t="str">
        <f t="shared" si="258"/>
        <v/>
      </c>
      <c r="AA1178" s="397" t="str">
        <f t="shared" si="259"/>
        <v/>
      </c>
      <c r="AB1178" s="257" t="str">
        <f t="shared" si="260"/>
        <v/>
      </c>
      <c r="AC1178" s="257" t="str">
        <f t="shared" si="261"/>
        <v/>
      </c>
      <c r="AD1178" s="193" t="str">
        <f t="shared" si="262"/>
        <v>CHECK DATES</v>
      </c>
      <c r="AE1178" s="257" t="str">
        <f t="shared" si="263"/>
        <v/>
      </c>
      <c r="AF1178" s="286">
        <v>0</v>
      </c>
      <c r="AG1178" s="257">
        <f t="shared" si="264"/>
        <v>0</v>
      </c>
      <c r="AH1178" s="257" t="str">
        <f t="shared" si="265"/>
        <v/>
      </c>
      <c r="AI1178" s="257">
        <f t="shared" si="266"/>
        <v>0</v>
      </c>
    </row>
    <row r="1179" spans="1:35" x14ac:dyDescent="0.3">
      <c r="A1179" s="287">
        <v>1167</v>
      </c>
      <c r="B1179" s="156"/>
      <c r="C1179" s="150"/>
      <c r="D1179" s="152"/>
      <c r="E1179" s="150"/>
      <c r="F1179" s="150"/>
      <c r="G1179" s="152"/>
      <c r="H1179" s="154"/>
      <c r="I1179" s="155"/>
      <c r="J1179" s="159"/>
      <c r="K1179" s="159"/>
      <c r="L1179" s="337"/>
      <c r="M1179" s="343" t="str">
        <f>IF(L1179="","",LOOKUP(L1179,'Work Programme'!$A$8:$A$207,'Work Programme'!$B$8:$B$207))</f>
        <v/>
      </c>
      <c r="N1179" s="150"/>
      <c r="O1179" s="151"/>
      <c r="P1179" s="254" t="str">
        <f>IF(H1179="","",VLOOKUP(H1179,'Overview - Financial Statement'!$A$46:$B$60,2,FALSE))</f>
        <v/>
      </c>
      <c r="Q1179" s="255" t="str">
        <f t="shared" si="253"/>
        <v/>
      </c>
      <c r="R1179" s="153"/>
      <c r="S1179" s="153"/>
      <c r="T1179" s="238">
        <f t="shared" si="254"/>
        <v>0</v>
      </c>
      <c r="U1179" s="193" t="s">
        <v>44</v>
      </c>
      <c r="V1179" s="427"/>
      <c r="W1179" s="193" t="str">
        <f t="shared" si="255"/>
        <v/>
      </c>
      <c r="X1179" s="264" t="str">
        <f t="shared" si="256"/>
        <v>OK</v>
      </c>
      <c r="Y1179" s="193" t="str">
        <f t="shared" si="257"/>
        <v/>
      </c>
      <c r="Z1179" s="193" t="str">
        <f t="shared" si="258"/>
        <v/>
      </c>
      <c r="AA1179" s="397" t="str">
        <f t="shared" si="259"/>
        <v/>
      </c>
      <c r="AB1179" s="257" t="str">
        <f t="shared" si="260"/>
        <v/>
      </c>
      <c r="AC1179" s="257" t="str">
        <f t="shared" si="261"/>
        <v/>
      </c>
      <c r="AD1179" s="193" t="str">
        <f t="shared" si="262"/>
        <v>CHECK DATES</v>
      </c>
      <c r="AE1179" s="257" t="str">
        <f t="shared" si="263"/>
        <v/>
      </c>
      <c r="AF1179" s="286">
        <v>0</v>
      </c>
      <c r="AG1179" s="257">
        <f t="shared" si="264"/>
        <v>0</v>
      </c>
      <c r="AH1179" s="257" t="str">
        <f t="shared" si="265"/>
        <v/>
      </c>
      <c r="AI1179" s="257">
        <f t="shared" si="266"/>
        <v>0</v>
      </c>
    </row>
    <row r="1180" spans="1:35" x14ac:dyDescent="0.3">
      <c r="A1180" s="287">
        <v>1168</v>
      </c>
      <c r="B1180" s="156"/>
      <c r="C1180" s="150"/>
      <c r="D1180" s="152"/>
      <c r="E1180" s="150"/>
      <c r="F1180" s="150"/>
      <c r="G1180" s="152"/>
      <c r="H1180" s="154"/>
      <c r="I1180" s="155"/>
      <c r="J1180" s="159"/>
      <c r="K1180" s="159"/>
      <c r="L1180" s="337"/>
      <c r="M1180" s="343" t="str">
        <f>IF(L1180="","",LOOKUP(L1180,'Work Programme'!$A$8:$A$207,'Work Programme'!$B$8:$B$207))</f>
        <v/>
      </c>
      <c r="N1180" s="150"/>
      <c r="O1180" s="151"/>
      <c r="P1180" s="254" t="str">
        <f>IF(H1180="","",VLOOKUP(H1180,'Overview - Financial Statement'!$A$46:$B$60,2,FALSE))</f>
        <v/>
      </c>
      <c r="Q1180" s="255" t="str">
        <f t="shared" si="253"/>
        <v/>
      </c>
      <c r="R1180" s="153"/>
      <c r="S1180" s="153"/>
      <c r="T1180" s="238">
        <f t="shared" si="254"/>
        <v>0</v>
      </c>
      <c r="U1180" s="193" t="s">
        <v>44</v>
      </c>
      <c r="V1180" s="427"/>
      <c r="W1180" s="193" t="str">
        <f t="shared" si="255"/>
        <v/>
      </c>
      <c r="X1180" s="264" t="str">
        <f t="shared" si="256"/>
        <v>OK</v>
      </c>
      <c r="Y1180" s="193" t="str">
        <f t="shared" si="257"/>
        <v/>
      </c>
      <c r="Z1180" s="193" t="str">
        <f t="shared" si="258"/>
        <v/>
      </c>
      <c r="AA1180" s="397" t="str">
        <f t="shared" si="259"/>
        <v/>
      </c>
      <c r="AB1180" s="257" t="str">
        <f t="shared" si="260"/>
        <v/>
      </c>
      <c r="AC1180" s="257" t="str">
        <f t="shared" si="261"/>
        <v/>
      </c>
      <c r="AD1180" s="193" t="str">
        <f t="shared" si="262"/>
        <v>CHECK DATES</v>
      </c>
      <c r="AE1180" s="257" t="str">
        <f t="shared" si="263"/>
        <v/>
      </c>
      <c r="AF1180" s="286">
        <v>0</v>
      </c>
      <c r="AG1180" s="257">
        <f t="shared" si="264"/>
        <v>0</v>
      </c>
      <c r="AH1180" s="257" t="str">
        <f t="shared" si="265"/>
        <v/>
      </c>
      <c r="AI1180" s="257">
        <f t="shared" si="266"/>
        <v>0</v>
      </c>
    </row>
    <row r="1181" spans="1:35" x14ac:dyDescent="0.3">
      <c r="A1181" s="287">
        <v>1169</v>
      </c>
      <c r="B1181" s="156"/>
      <c r="C1181" s="150"/>
      <c r="D1181" s="152"/>
      <c r="E1181" s="150"/>
      <c r="F1181" s="150"/>
      <c r="G1181" s="152"/>
      <c r="H1181" s="154"/>
      <c r="I1181" s="155"/>
      <c r="J1181" s="159"/>
      <c r="K1181" s="159"/>
      <c r="L1181" s="337"/>
      <c r="M1181" s="343" t="str">
        <f>IF(L1181="","",LOOKUP(L1181,'Work Programme'!$A$8:$A$207,'Work Programme'!$B$8:$B$207))</f>
        <v/>
      </c>
      <c r="N1181" s="150"/>
      <c r="O1181" s="151"/>
      <c r="P1181" s="254" t="str">
        <f>IF(H1181="","",VLOOKUP(H1181,'Overview - Financial Statement'!$A$46:$B$60,2,FALSE))</f>
        <v/>
      </c>
      <c r="Q1181" s="255" t="str">
        <f t="shared" si="253"/>
        <v/>
      </c>
      <c r="R1181" s="153"/>
      <c r="S1181" s="153"/>
      <c r="T1181" s="238">
        <f t="shared" si="254"/>
        <v>0</v>
      </c>
      <c r="U1181" s="193" t="s">
        <v>44</v>
      </c>
      <c r="V1181" s="427"/>
      <c r="W1181" s="193" t="str">
        <f t="shared" si="255"/>
        <v/>
      </c>
      <c r="X1181" s="264" t="str">
        <f t="shared" si="256"/>
        <v>OK</v>
      </c>
      <c r="Y1181" s="193" t="str">
        <f t="shared" si="257"/>
        <v/>
      </c>
      <c r="Z1181" s="193" t="str">
        <f t="shared" si="258"/>
        <v/>
      </c>
      <c r="AA1181" s="397" t="str">
        <f t="shared" si="259"/>
        <v/>
      </c>
      <c r="AB1181" s="257" t="str">
        <f t="shared" si="260"/>
        <v/>
      </c>
      <c r="AC1181" s="257" t="str">
        <f t="shared" si="261"/>
        <v/>
      </c>
      <c r="AD1181" s="193" t="str">
        <f t="shared" si="262"/>
        <v>CHECK DATES</v>
      </c>
      <c r="AE1181" s="257" t="str">
        <f t="shared" si="263"/>
        <v/>
      </c>
      <c r="AF1181" s="286">
        <v>0</v>
      </c>
      <c r="AG1181" s="257">
        <f t="shared" si="264"/>
        <v>0</v>
      </c>
      <c r="AH1181" s="257" t="str">
        <f t="shared" si="265"/>
        <v/>
      </c>
      <c r="AI1181" s="257">
        <f t="shared" si="266"/>
        <v>0</v>
      </c>
    </row>
    <row r="1182" spans="1:35" x14ac:dyDescent="0.3">
      <c r="A1182" s="287">
        <v>1170</v>
      </c>
      <c r="B1182" s="156"/>
      <c r="C1182" s="150"/>
      <c r="D1182" s="152"/>
      <c r="E1182" s="150"/>
      <c r="F1182" s="150"/>
      <c r="G1182" s="152"/>
      <c r="H1182" s="154"/>
      <c r="I1182" s="155"/>
      <c r="J1182" s="159"/>
      <c r="K1182" s="159"/>
      <c r="L1182" s="337"/>
      <c r="M1182" s="343" t="str">
        <f>IF(L1182="","",LOOKUP(L1182,'Work Programme'!$A$8:$A$207,'Work Programme'!$B$8:$B$207))</f>
        <v/>
      </c>
      <c r="N1182" s="150"/>
      <c r="O1182" s="151"/>
      <c r="P1182" s="254" t="str">
        <f>IF(H1182="","",VLOOKUP(H1182,'Overview - Financial Statement'!$A$46:$B$60,2,FALSE))</f>
        <v/>
      </c>
      <c r="Q1182" s="255" t="str">
        <f t="shared" si="253"/>
        <v/>
      </c>
      <c r="R1182" s="153"/>
      <c r="S1182" s="153"/>
      <c r="T1182" s="238">
        <f t="shared" si="254"/>
        <v>0</v>
      </c>
      <c r="U1182" s="193" t="s">
        <v>44</v>
      </c>
      <c r="V1182" s="427"/>
      <c r="W1182" s="193" t="str">
        <f t="shared" si="255"/>
        <v/>
      </c>
      <c r="X1182" s="264" t="str">
        <f t="shared" si="256"/>
        <v>OK</v>
      </c>
      <c r="Y1182" s="193" t="str">
        <f t="shared" si="257"/>
        <v/>
      </c>
      <c r="Z1182" s="193" t="str">
        <f t="shared" si="258"/>
        <v/>
      </c>
      <c r="AA1182" s="397" t="str">
        <f t="shared" si="259"/>
        <v/>
      </c>
      <c r="AB1182" s="257" t="str">
        <f t="shared" si="260"/>
        <v/>
      </c>
      <c r="AC1182" s="257" t="str">
        <f t="shared" si="261"/>
        <v/>
      </c>
      <c r="AD1182" s="193" t="str">
        <f t="shared" si="262"/>
        <v>CHECK DATES</v>
      </c>
      <c r="AE1182" s="257" t="str">
        <f t="shared" si="263"/>
        <v/>
      </c>
      <c r="AF1182" s="286">
        <v>0</v>
      </c>
      <c r="AG1182" s="257">
        <f t="shared" si="264"/>
        <v>0</v>
      </c>
      <c r="AH1182" s="257" t="str">
        <f t="shared" si="265"/>
        <v/>
      </c>
      <c r="AI1182" s="257">
        <f t="shared" si="266"/>
        <v>0</v>
      </c>
    </row>
    <row r="1183" spans="1:35" x14ac:dyDescent="0.3">
      <c r="A1183" s="287">
        <v>1171</v>
      </c>
      <c r="B1183" s="156"/>
      <c r="C1183" s="150"/>
      <c r="D1183" s="152"/>
      <c r="E1183" s="150"/>
      <c r="F1183" s="150"/>
      <c r="G1183" s="152"/>
      <c r="H1183" s="154"/>
      <c r="I1183" s="155"/>
      <c r="J1183" s="159"/>
      <c r="K1183" s="159"/>
      <c r="L1183" s="337"/>
      <c r="M1183" s="343" t="str">
        <f>IF(L1183="","",LOOKUP(L1183,'Work Programme'!$A$8:$A$207,'Work Programme'!$B$8:$B$207))</f>
        <v/>
      </c>
      <c r="N1183" s="150"/>
      <c r="O1183" s="151"/>
      <c r="P1183" s="254" t="str">
        <f>IF(H1183="","",VLOOKUP(H1183,'Overview - Financial Statement'!$A$46:$B$60,2,FALSE))</f>
        <v/>
      </c>
      <c r="Q1183" s="255" t="str">
        <f t="shared" si="253"/>
        <v/>
      </c>
      <c r="R1183" s="153"/>
      <c r="S1183" s="153"/>
      <c r="T1183" s="238">
        <f t="shared" si="254"/>
        <v>0</v>
      </c>
      <c r="U1183" s="193" t="s">
        <v>44</v>
      </c>
      <c r="V1183" s="427"/>
      <c r="W1183" s="193" t="str">
        <f t="shared" si="255"/>
        <v/>
      </c>
      <c r="X1183" s="264" t="str">
        <f t="shared" si="256"/>
        <v>OK</v>
      </c>
      <c r="Y1183" s="193" t="str">
        <f t="shared" si="257"/>
        <v/>
      </c>
      <c r="Z1183" s="193" t="str">
        <f t="shared" si="258"/>
        <v/>
      </c>
      <c r="AA1183" s="397" t="str">
        <f t="shared" si="259"/>
        <v/>
      </c>
      <c r="AB1183" s="257" t="str">
        <f t="shared" si="260"/>
        <v/>
      </c>
      <c r="AC1183" s="257" t="str">
        <f t="shared" si="261"/>
        <v/>
      </c>
      <c r="AD1183" s="193" t="str">
        <f t="shared" si="262"/>
        <v>CHECK DATES</v>
      </c>
      <c r="AE1183" s="257" t="str">
        <f t="shared" si="263"/>
        <v/>
      </c>
      <c r="AF1183" s="286">
        <v>0</v>
      </c>
      <c r="AG1183" s="257">
        <f t="shared" si="264"/>
        <v>0</v>
      </c>
      <c r="AH1183" s="257" t="str">
        <f t="shared" si="265"/>
        <v/>
      </c>
      <c r="AI1183" s="257">
        <f t="shared" si="266"/>
        <v>0</v>
      </c>
    </row>
    <row r="1184" spans="1:35" x14ac:dyDescent="0.3">
      <c r="A1184" s="287">
        <v>1172</v>
      </c>
      <c r="B1184" s="156"/>
      <c r="C1184" s="150"/>
      <c r="D1184" s="152"/>
      <c r="E1184" s="150"/>
      <c r="F1184" s="150"/>
      <c r="G1184" s="152"/>
      <c r="H1184" s="154"/>
      <c r="I1184" s="155"/>
      <c r="J1184" s="159"/>
      <c r="K1184" s="159"/>
      <c r="L1184" s="337"/>
      <c r="M1184" s="343" t="str">
        <f>IF(L1184="","",LOOKUP(L1184,'Work Programme'!$A$8:$A$207,'Work Programme'!$B$8:$B$207))</f>
        <v/>
      </c>
      <c r="N1184" s="150"/>
      <c r="O1184" s="151"/>
      <c r="P1184" s="254" t="str">
        <f>IF(H1184="","",VLOOKUP(H1184,'Overview - Financial Statement'!$A$46:$B$60,2,FALSE))</f>
        <v/>
      </c>
      <c r="Q1184" s="255" t="str">
        <f t="shared" si="253"/>
        <v/>
      </c>
      <c r="R1184" s="153"/>
      <c r="S1184" s="153"/>
      <c r="T1184" s="238">
        <f t="shared" si="254"/>
        <v>0</v>
      </c>
      <c r="U1184" s="193" t="s">
        <v>44</v>
      </c>
      <c r="V1184" s="427"/>
      <c r="W1184" s="193" t="str">
        <f t="shared" si="255"/>
        <v/>
      </c>
      <c r="X1184" s="264" t="str">
        <f t="shared" si="256"/>
        <v>OK</v>
      </c>
      <c r="Y1184" s="193" t="str">
        <f t="shared" si="257"/>
        <v/>
      </c>
      <c r="Z1184" s="193" t="str">
        <f t="shared" si="258"/>
        <v/>
      </c>
      <c r="AA1184" s="397" t="str">
        <f t="shared" si="259"/>
        <v/>
      </c>
      <c r="AB1184" s="257" t="str">
        <f t="shared" si="260"/>
        <v/>
      </c>
      <c r="AC1184" s="257" t="str">
        <f t="shared" si="261"/>
        <v/>
      </c>
      <c r="AD1184" s="193" t="str">
        <f t="shared" si="262"/>
        <v>CHECK DATES</v>
      </c>
      <c r="AE1184" s="257" t="str">
        <f t="shared" si="263"/>
        <v/>
      </c>
      <c r="AF1184" s="286">
        <v>0</v>
      </c>
      <c r="AG1184" s="257">
        <f t="shared" si="264"/>
        <v>0</v>
      </c>
      <c r="AH1184" s="257" t="str">
        <f t="shared" si="265"/>
        <v/>
      </c>
      <c r="AI1184" s="257">
        <f t="shared" si="266"/>
        <v>0</v>
      </c>
    </row>
    <row r="1185" spans="1:35" x14ac:dyDescent="0.3">
      <c r="A1185" s="287">
        <v>1173</v>
      </c>
      <c r="B1185" s="156"/>
      <c r="C1185" s="150"/>
      <c r="D1185" s="152"/>
      <c r="E1185" s="150"/>
      <c r="F1185" s="150"/>
      <c r="G1185" s="152"/>
      <c r="H1185" s="154"/>
      <c r="I1185" s="155"/>
      <c r="J1185" s="159"/>
      <c r="K1185" s="159"/>
      <c r="L1185" s="337"/>
      <c r="M1185" s="343" t="str">
        <f>IF(L1185="","",LOOKUP(L1185,'Work Programme'!$A$8:$A$207,'Work Programme'!$B$8:$B$207))</f>
        <v/>
      </c>
      <c r="N1185" s="150"/>
      <c r="O1185" s="151"/>
      <c r="P1185" s="254" t="str">
        <f>IF(H1185="","",VLOOKUP(H1185,'Overview - Financial Statement'!$A$46:$B$60,2,FALSE))</f>
        <v/>
      </c>
      <c r="Q1185" s="255" t="str">
        <f t="shared" si="253"/>
        <v/>
      </c>
      <c r="R1185" s="153"/>
      <c r="S1185" s="153"/>
      <c r="T1185" s="238">
        <f t="shared" si="254"/>
        <v>0</v>
      </c>
      <c r="U1185" s="193" t="s">
        <v>44</v>
      </c>
      <c r="V1185" s="427"/>
      <c r="W1185" s="193" t="str">
        <f t="shared" si="255"/>
        <v/>
      </c>
      <c r="X1185" s="264" t="str">
        <f t="shared" si="256"/>
        <v>OK</v>
      </c>
      <c r="Y1185" s="193" t="str">
        <f t="shared" si="257"/>
        <v/>
      </c>
      <c r="Z1185" s="193" t="str">
        <f t="shared" si="258"/>
        <v/>
      </c>
      <c r="AA1185" s="397" t="str">
        <f t="shared" si="259"/>
        <v/>
      </c>
      <c r="AB1185" s="257" t="str">
        <f t="shared" si="260"/>
        <v/>
      </c>
      <c r="AC1185" s="257" t="str">
        <f t="shared" si="261"/>
        <v/>
      </c>
      <c r="AD1185" s="193" t="str">
        <f t="shared" si="262"/>
        <v>CHECK DATES</v>
      </c>
      <c r="AE1185" s="257" t="str">
        <f t="shared" si="263"/>
        <v/>
      </c>
      <c r="AF1185" s="286">
        <v>0</v>
      </c>
      <c r="AG1185" s="257">
        <f t="shared" si="264"/>
        <v>0</v>
      </c>
      <c r="AH1185" s="257" t="str">
        <f t="shared" si="265"/>
        <v/>
      </c>
      <c r="AI1185" s="257">
        <f t="shared" si="266"/>
        <v>0</v>
      </c>
    </row>
    <row r="1186" spans="1:35" x14ac:dyDescent="0.3">
      <c r="A1186" s="287">
        <v>1174</v>
      </c>
      <c r="B1186" s="156"/>
      <c r="C1186" s="150"/>
      <c r="D1186" s="152"/>
      <c r="E1186" s="150"/>
      <c r="F1186" s="150"/>
      <c r="G1186" s="152"/>
      <c r="H1186" s="154"/>
      <c r="I1186" s="155"/>
      <c r="J1186" s="159"/>
      <c r="K1186" s="159"/>
      <c r="L1186" s="337"/>
      <c r="M1186" s="343" t="str">
        <f>IF(L1186="","",LOOKUP(L1186,'Work Programme'!$A$8:$A$207,'Work Programme'!$B$8:$B$207))</f>
        <v/>
      </c>
      <c r="N1186" s="150"/>
      <c r="O1186" s="151"/>
      <c r="P1186" s="254" t="str">
        <f>IF(H1186="","",VLOOKUP(H1186,'Overview - Financial Statement'!$A$46:$B$60,2,FALSE))</f>
        <v/>
      </c>
      <c r="Q1186" s="255" t="str">
        <f t="shared" si="253"/>
        <v/>
      </c>
      <c r="R1186" s="153"/>
      <c r="S1186" s="153"/>
      <c r="T1186" s="238">
        <f t="shared" si="254"/>
        <v>0</v>
      </c>
      <c r="U1186" s="193" t="s">
        <v>44</v>
      </c>
      <c r="V1186" s="427"/>
      <c r="W1186" s="193" t="str">
        <f t="shared" si="255"/>
        <v/>
      </c>
      <c r="X1186" s="264" t="str">
        <f t="shared" si="256"/>
        <v>OK</v>
      </c>
      <c r="Y1186" s="193" t="str">
        <f t="shared" si="257"/>
        <v/>
      </c>
      <c r="Z1186" s="193" t="str">
        <f t="shared" si="258"/>
        <v/>
      </c>
      <c r="AA1186" s="397" t="str">
        <f t="shared" si="259"/>
        <v/>
      </c>
      <c r="AB1186" s="257" t="str">
        <f t="shared" si="260"/>
        <v/>
      </c>
      <c r="AC1186" s="257" t="str">
        <f t="shared" si="261"/>
        <v/>
      </c>
      <c r="AD1186" s="193" t="str">
        <f t="shared" si="262"/>
        <v>CHECK DATES</v>
      </c>
      <c r="AE1186" s="257" t="str">
        <f t="shared" si="263"/>
        <v/>
      </c>
      <c r="AF1186" s="286">
        <v>0</v>
      </c>
      <c r="AG1186" s="257">
        <f t="shared" si="264"/>
        <v>0</v>
      </c>
      <c r="AH1186" s="257" t="str">
        <f t="shared" si="265"/>
        <v/>
      </c>
      <c r="AI1186" s="257">
        <f t="shared" si="266"/>
        <v>0</v>
      </c>
    </row>
    <row r="1187" spans="1:35" x14ac:dyDescent="0.3">
      <c r="A1187" s="287">
        <v>1175</v>
      </c>
      <c r="B1187" s="156"/>
      <c r="C1187" s="150"/>
      <c r="D1187" s="152"/>
      <c r="E1187" s="150"/>
      <c r="F1187" s="150"/>
      <c r="G1187" s="152"/>
      <c r="H1187" s="154"/>
      <c r="I1187" s="155"/>
      <c r="J1187" s="159"/>
      <c r="K1187" s="159"/>
      <c r="L1187" s="337"/>
      <c r="M1187" s="343" t="str">
        <f>IF(L1187="","",LOOKUP(L1187,'Work Programme'!$A$8:$A$207,'Work Programme'!$B$8:$B$207))</f>
        <v/>
      </c>
      <c r="N1187" s="150"/>
      <c r="O1187" s="151"/>
      <c r="P1187" s="254" t="str">
        <f>IF(H1187="","",VLOOKUP(H1187,'Overview - Financial Statement'!$A$46:$B$60,2,FALSE))</f>
        <v/>
      </c>
      <c r="Q1187" s="255" t="str">
        <f t="shared" si="253"/>
        <v/>
      </c>
      <c r="R1187" s="153"/>
      <c r="S1187" s="153"/>
      <c r="T1187" s="238">
        <f t="shared" si="254"/>
        <v>0</v>
      </c>
      <c r="U1187" s="193" t="s">
        <v>44</v>
      </c>
      <c r="V1187" s="427"/>
      <c r="W1187" s="193" t="str">
        <f t="shared" si="255"/>
        <v/>
      </c>
      <c r="X1187" s="264" t="str">
        <f t="shared" si="256"/>
        <v>OK</v>
      </c>
      <c r="Y1187" s="193" t="str">
        <f t="shared" si="257"/>
        <v/>
      </c>
      <c r="Z1187" s="193" t="str">
        <f t="shared" si="258"/>
        <v/>
      </c>
      <c r="AA1187" s="397" t="str">
        <f t="shared" si="259"/>
        <v/>
      </c>
      <c r="AB1187" s="257" t="str">
        <f t="shared" si="260"/>
        <v/>
      </c>
      <c r="AC1187" s="257" t="str">
        <f t="shared" si="261"/>
        <v/>
      </c>
      <c r="AD1187" s="193" t="str">
        <f t="shared" si="262"/>
        <v>CHECK DATES</v>
      </c>
      <c r="AE1187" s="257" t="str">
        <f t="shared" si="263"/>
        <v/>
      </c>
      <c r="AF1187" s="286">
        <v>0</v>
      </c>
      <c r="AG1187" s="257">
        <f t="shared" si="264"/>
        <v>0</v>
      </c>
      <c r="AH1187" s="257" t="str">
        <f t="shared" si="265"/>
        <v/>
      </c>
      <c r="AI1187" s="257">
        <f t="shared" si="266"/>
        <v>0</v>
      </c>
    </row>
    <row r="1188" spans="1:35" x14ac:dyDescent="0.3">
      <c r="A1188" s="287">
        <v>1176</v>
      </c>
      <c r="B1188" s="156"/>
      <c r="C1188" s="150"/>
      <c r="D1188" s="152"/>
      <c r="E1188" s="150"/>
      <c r="F1188" s="150"/>
      <c r="G1188" s="152"/>
      <c r="H1188" s="154"/>
      <c r="I1188" s="155"/>
      <c r="J1188" s="159"/>
      <c r="K1188" s="159"/>
      <c r="L1188" s="337"/>
      <c r="M1188" s="343" t="str">
        <f>IF(L1188="","",LOOKUP(L1188,'Work Programme'!$A$8:$A$207,'Work Programme'!$B$8:$B$207))</f>
        <v/>
      </c>
      <c r="N1188" s="150"/>
      <c r="O1188" s="151"/>
      <c r="P1188" s="254" t="str">
        <f>IF(H1188="","",VLOOKUP(H1188,'Overview - Financial Statement'!$A$46:$B$60,2,FALSE))</f>
        <v/>
      </c>
      <c r="Q1188" s="255" t="str">
        <f t="shared" si="253"/>
        <v/>
      </c>
      <c r="R1188" s="153"/>
      <c r="S1188" s="153"/>
      <c r="T1188" s="238">
        <f t="shared" si="254"/>
        <v>0</v>
      </c>
      <c r="U1188" s="193" t="s">
        <v>44</v>
      </c>
      <c r="V1188" s="427"/>
      <c r="W1188" s="193" t="str">
        <f t="shared" si="255"/>
        <v/>
      </c>
      <c r="X1188" s="264" t="str">
        <f t="shared" si="256"/>
        <v>OK</v>
      </c>
      <c r="Y1188" s="193" t="str">
        <f t="shared" si="257"/>
        <v/>
      </c>
      <c r="Z1188" s="193" t="str">
        <f t="shared" si="258"/>
        <v/>
      </c>
      <c r="AA1188" s="397" t="str">
        <f t="shared" si="259"/>
        <v/>
      </c>
      <c r="AB1188" s="257" t="str">
        <f t="shared" si="260"/>
        <v/>
      </c>
      <c r="AC1188" s="257" t="str">
        <f t="shared" si="261"/>
        <v/>
      </c>
      <c r="AD1188" s="193" t="str">
        <f t="shared" si="262"/>
        <v>CHECK DATES</v>
      </c>
      <c r="AE1188" s="257" t="str">
        <f t="shared" si="263"/>
        <v/>
      </c>
      <c r="AF1188" s="286">
        <v>0</v>
      </c>
      <c r="AG1188" s="257">
        <f t="shared" si="264"/>
        <v>0</v>
      </c>
      <c r="AH1188" s="257" t="str">
        <f t="shared" si="265"/>
        <v/>
      </c>
      <c r="AI1188" s="257">
        <f t="shared" si="266"/>
        <v>0</v>
      </c>
    </row>
    <row r="1189" spans="1:35" x14ac:dyDescent="0.3">
      <c r="A1189" s="287">
        <v>1177</v>
      </c>
      <c r="B1189" s="156"/>
      <c r="C1189" s="150"/>
      <c r="D1189" s="152"/>
      <c r="E1189" s="150"/>
      <c r="F1189" s="150"/>
      <c r="G1189" s="152"/>
      <c r="H1189" s="154"/>
      <c r="I1189" s="155"/>
      <c r="J1189" s="159"/>
      <c r="K1189" s="159"/>
      <c r="L1189" s="337"/>
      <c r="M1189" s="343" t="str">
        <f>IF(L1189="","",LOOKUP(L1189,'Work Programme'!$A$8:$A$207,'Work Programme'!$B$8:$B$207))</f>
        <v/>
      </c>
      <c r="N1189" s="150"/>
      <c r="O1189" s="151"/>
      <c r="P1189" s="254" t="str">
        <f>IF(H1189="","",VLOOKUP(H1189,'Overview - Financial Statement'!$A$46:$B$60,2,FALSE))</f>
        <v/>
      </c>
      <c r="Q1189" s="255" t="str">
        <f t="shared" si="253"/>
        <v/>
      </c>
      <c r="R1189" s="153"/>
      <c r="S1189" s="153"/>
      <c r="T1189" s="238">
        <f t="shared" si="254"/>
        <v>0</v>
      </c>
      <c r="U1189" s="193" t="s">
        <v>44</v>
      </c>
      <c r="V1189" s="427"/>
      <c r="W1189" s="193" t="str">
        <f t="shared" si="255"/>
        <v/>
      </c>
      <c r="X1189" s="264" t="str">
        <f t="shared" si="256"/>
        <v>OK</v>
      </c>
      <c r="Y1189" s="193" t="str">
        <f t="shared" si="257"/>
        <v/>
      </c>
      <c r="Z1189" s="193" t="str">
        <f t="shared" si="258"/>
        <v/>
      </c>
      <c r="AA1189" s="397" t="str">
        <f t="shared" si="259"/>
        <v/>
      </c>
      <c r="AB1189" s="257" t="str">
        <f t="shared" si="260"/>
        <v/>
      </c>
      <c r="AC1189" s="257" t="str">
        <f t="shared" si="261"/>
        <v/>
      </c>
      <c r="AD1189" s="193" t="str">
        <f t="shared" si="262"/>
        <v>CHECK DATES</v>
      </c>
      <c r="AE1189" s="257" t="str">
        <f t="shared" si="263"/>
        <v/>
      </c>
      <c r="AF1189" s="286">
        <v>0</v>
      </c>
      <c r="AG1189" s="257">
        <f t="shared" si="264"/>
        <v>0</v>
      </c>
      <c r="AH1189" s="257" t="str">
        <f t="shared" si="265"/>
        <v/>
      </c>
      <c r="AI1189" s="257">
        <f t="shared" si="266"/>
        <v>0</v>
      </c>
    </row>
    <row r="1190" spans="1:35" x14ac:dyDescent="0.3">
      <c r="A1190" s="287">
        <v>1178</v>
      </c>
      <c r="B1190" s="156"/>
      <c r="C1190" s="150"/>
      <c r="D1190" s="152"/>
      <c r="E1190" s="150"/>
      <c r="F1190" s="150"/>
      <c r="G1190" s="152"/>
      <c r="H1190" s="154"/>
      <c r="I1190" s="155"/>
      <c r="J1190" s="159"/>
      <c r="K1190" s="159"/>
      <c r="L1190" s="337"/>
      <c r="M1190" s="343" t="str">
        <f>IF(L1190="","",LOOKUP(L1190,'Work Programme'!$A$8:$A$207,'Work Programme'!$B$8:$B$207))</f>
        <v/>
      </c>
      <c r="N1190" s="150"/>
      <c r="O1190" s="151"/>
      <c r="P1190" s="254" t="str">
        <f>IF(H1190="","",VLOOKUP(H1190,'Overview - Financial Statement'!$A$46:$B$60,2,FALSE))</f>
        <v/>
      </c>
      <c r="Q1190" s="255" t="str">
        <f t="shared" si="253"/>
        <v/>
      </c>
      <c r="R1190" s="153"/>
      <c r="S1190" s="153"/>
      <c r="T1190" s="238">
        <f t="shared" si="254"/>
        <v>0</v>
      </c>
      <c r="U1190" s="193" t="s">
        <v>44</v>
      </c>
      <c r="V1190" s="427"/>
      <c r="W1190" s="193" t="str">
        <f t="shared" si="255"/>
        <v/>
      </c>
      <c r="X1190" s="264" t="str">
        <f t="shared" si="256"/>
        <v>OK</v>
      </c>
      <c r="Y1190" s="193" t="str">
        <f t="shared" si="257"/>
        <v/>
      </c>
      <c r="Z1190" s="193" t="str">
        <f t="shared" si="258"/>
        <v/>
      </c>
      <c r="AA1190" s="397" t="str">
        <f t="shared" si="259"/>
        <v/>
      </c>
      <c r="AB1190" s="257" t="str">
        <f t="shared" si="260"/>
        <v/>
      </c>
      <c r="AC1190" s="257" t="str">
        <f t="shared" si="261"/>
        <v/>
      </c>
      <c r="AD1190" s="193" t="str">
        <f t="shared" si="262"/>
        <v>CHECK DATES</v>
      </c>
      <c r="AE1190" s="257" t="str">
        <f t="shared" si="263"/>
        <v/>
      </c>
      <c r="AF1190" s="286">
        <v>0</v>
      </c>
      <c r="AG1190" s="257">
        <f t="shared" si="264"/>
        <v>0</v>
      </c>
      <c r="AH1190" s="257" t="str">
        <f t="shared" si="265"/>
        <v/>
      </c>
      <c r="AI1190" s="257">
        <f t="shared" si="266"/>
        <v>0</v>
      </c>
    </row>
    <row r="1191" spans="1:35" x14ac:dyDescent="0.3">
      <c r="A1191" s="287">
        <v>1179</v>
      </c>
      <c r="B1191" s="156"/>
      <c r="C1191" s="150"/>
      <c r="D1191" s="152"/>
      <c r="E1191" s="150"/>
      <c r="F1191" s="150"/>
      <c r="G1191" s="152"/>
      <c r="H1191" s="154"/>
      <c r="I1191" s="155"/>
      <c r="J1191" s="159"/>
      <c r="K1191" s="159"/>
      <c r="L1191" s="337"/>
      <c r="M1191" s="343" t="str">
        <f>IF(L1191="","",LOOKUP(L1191,'Work Programme'!$A$8:$A$207,'Work Programme'!$B$8:$B$207))</f>
        <v/>
      </c>
      <c r="N1191" s="150"/>
      <c r="O1191" s="151"/>
      <c r="P1191" s="254" t="str">
        <f>IF(H1191="","",VLOOKUP(H1191,'Overview - Financial Statement'!$A$46:$B$60,2,FALSE))</f>
        <v/>
      </c>
      <c r="Q1191" s="255" t="str">
        <f t="shared" si="253"/>
        <v/>
      </c>
      <c r="R1191" s="153"/>
      <c r="S1191" s="153"/>
      <c r="T1191" s="238">
        <f t="shared" si="254"/>
        <v>0</v>
      </c>
      <c r="U1191" s="193" t="s">
        <v>44</v>
      </c>
      <c r="V1191" s="427"/>
      <c r="W1191" s="193" t="str">
        <f t="shared" si="255"/>
        <v/>
      </c>
      <c r="X1191" s="264" t="str">
        <f t="shared" si="256"/>
        <v>OK</v>
      </c>
      <c r="Y1191" s="193" t="str">
        <f t="shared" si="257"/>
        <v/>
      </c>
      <c r="Z1191" s="193" t="str">
        <f t="shared" si="258"/>
        <v/>
      </c>
      <c r="AA1191" s="397" t="str">
        <f t="shared" si="259"/>
        <v/>
      </c>
      <c r="AB1191" s="257" t="str">
        <f t="shared" si="260"/>
        <v/>
      </c>
      <c r="AC1191" s="257" t="str">
        <f t="shared" si="261"/>
        <v/>
      </c>
      <c r="AD1191" s="193" t="str">
        <f t="shared" si="262"/>
        <v>CHECK DATES</v>
      </c>
      <c r="AE1191" s="257" t="str">
        <f t="shared" si="263"/>
        <v/>
      </c>
      <c r="AF1191" s="286">
        <v>0</v>
      </c>
      <c r="AG1191" s="257">
        <f t="shared" si="264"/>
        <v>0</v>
      </c>
      <c r="AH1191" s="257" t="str">
        <f t="shared" si="265"/>
        <v/>
      </c>
      <c r="AI1191" s="257">
        <f t="shared" si="266"/>
        <v>0</v>
      </c>
    </row>
    <row r="1192" spans="1:35" x14ac:dyDescent="0.3">
      <c r="A1192" s="287">
        <v>1180</v>
      </c>
      <c r="B1192" s="156"/>
      <c r="C1192" s="150"/>
      <c r="D1192" s="152"/>
      <c r="E1192" s="150"/>
      <c r="F1192" s="150"/>
      <c r="G1192" s="152"/>
      <c r="H1192" s="154"/>
      <c r="I1192" s="155"/>
      <c r="J1192" s="159"/>
      <c r="K1192" s="159"/>
      <c r="L1192" s="337"/>
      <c r="M1192" s="343" t="str">
        <f>IF(L1192="","",LOOKUP(L1192,'Work Programme'!$A$8:$A$207,'Work Programme'!$B$8:$B$207))</f>
        <v/>
      </c>
      <c r="N1192" s="150"/>
      <c r="O1192" s="151"/>
      <c r="P1192" s="254" t="str">
        <f>IF(H1192="","",VLOOKUP(H1192,'Overview - Financial Statement'!$A$46:$B$60,2,FALSE))</f>
        <v/>
      </c>
      <c r="Q1192" s="255" t="str">
        <f t="shared" si="253"/>
        <v/>
      </c>
      <c r="R1192" s="153"/>
      <c r="S1192" s="153"/>
      <c r="T1192" s="238">
        <f t="shared" si="254"/>
        <v>0</v>
      </c>
      <c r="U1192" s="193" t="s">
        <v>44</v>
      </c>
      <c r="V1192" s="427"/>
      <c r="W1192" s="193" t="str">
        <f t="shared" si="255"/>
        <v/>
      </c>
      <c r="X1192" s="264" t="str">
        <f t="shared" si="256"/>
        <v>OK</v>
      </c>
      <c r="Y1192" s="193" t="str">
        <f t="shared" si="257"/>
        <v/>
      </c>
      <c r="Z1192" s="193" t="str">
        <f t="shared" si="258"/>
        <v/>
      </c>
      <c r="AA1192" s="397" t="str">
        <f t="shared" si="259"/>
        <v/>
      </c>
      <c r="AB1192" s="257" t="str">
        <f t="shared" si="260"/>
        <v/>
      </c>
      <c r="AC1192" s="257" t="str">
        <f t="shared" si="261"/>
        <v/>
      </c>
      <c r="AD1192" s="193" t="str">
        <f t="shared" si="262"/>
        <v>CHECK DATES</v>
      </c>
      <c r="AE1192" s="257" t="str">
        <f t="shared" si="263"/>
        <v/>
      </c>
      <c r="AF1192" s="286">
        <v>0</v>
      </c>
      <c r="AG1192" s="257">
        <f t="shared" si="264"/>
        <v>0</v>
      </c>
      <c r="AH1192" s="257" t="str">
        <f t="shared" si="265"/>
        <v/>
      </c>
      <c r="AI1192" s="257">
        <f t="shared" si="266"/>
        <v>0</v>
      </c>
    </row>
    <row r="1193" spans="1:35" x14ac:dyDescent="0.3">
      <c r="A1193" s="287">
        <v>1181</v>
      </c>
      <c r="B1193" s="156"/>
      <c r="C1193" s="150"/>
      <c r="D1193" s="152"/>
      <c r="E1193" s="150"/>
      <c r="F1193" s="150"/>
      <c r="G1193" s="152"/>
      <c r="H1193" s="154"/>
      <c r="I1193" s="155"/>
      <c r="J1193" s="159"/>
      <c r="K1193" s="159"/>
      <c r="L1193" s="337"/>
      <c r="M1193" s="343" t="str">
        <f>IF(L1193="","",LOOKUP(L1193,'Work Programme'!$A$8:$A$207,'Work Programme'!$B$8:$B$207))</f>
        <v/>
      </c>
      <c r="N1193" s="150"/>
      <c r="O1193" s="151"/>
      <c r="P1193" s="254" t="str">
        <f>IF(H1193="","",VLOOKUP(H1193,'Overview - Financial Statement'!$A$46:$B$60,2,FALSE))</f>
        <v/>
      </c>
      <c r="Q1193" s="255" t="str">
        <f t="shared" si="253"/>
        <v/>
      </c>
      <c r="R1193" s="153"/>
      <c r="S1193" s="153"/>
      <c r="T1193" s="238">
        <f t="shared" si="254"/>
        <v>0</v>
      </c>
      <c r="U1193" s="193" t="s">
        <v>44</v>
      </c>
      <c r="V1193" s="427"/>
      <c r="W1193" s="193" t="str">
        <f t="shared" si="255"/>
        <v/>
      </c>
      <c r="X1193" s="264" t="str">
        <f t="shared" si="256"/>
        <v>OK</v>
      </c>
      <c r="Y1193" s="193" t="str">
        <f t="shared" si="257"/>
        <v/>
      </c>
      <c r="Z1193" s="193" t="str">
        <f t="shared" si="258"/>
        <v/>
      </c>
      <c r="AA1193" s="397" t="str">
        <f t="shared" si="259"/>
        <v/>
      </c>
      <c r="AB1193" s="257" t="str">
        <f t="shared" si="260"/>
        <v/>
      </c>
      <c r="AC1193" s="257" t="str">
        <f t="shared" si="261"/>
        <v/>
      </c>
      <c r="AD1193" s="193" t="str">
        <f t="shared" si="262"/>
        <v>CHECK DATES</v>
      </c>
      <c r="AE1193" s="257" t="str">
        <f t="shared" si="263"/>
        <v/>
      </c>
      <c r="AF1193" s="286">
        <v>0</v>
      </c>
      <c r="AG1193" s="257">
        <f t="shared" si="264"/>
        <v>0</v>
      </c>
      <c r="AH1193" s="257" t="str">
        <f t="shared" si="265"/>
        <v/>
      </c>
      <c r="AI1193" s="257">
        <f t="shared" si="266"/>
        <v>0</v>
      </c>
    </row>
    <row r="1194" spans="1:35" x14ac:dyDescent="0.3">
      <c r="A1194" s="287">
        <v>1182</v>
      </c>
      <c r="B1194" s="156"/>
      <c r="C1194" s="150"/>
      <c r="D1194" s="152"/>
      <c r="E1194" s="150"/>
      <c r="F1194" s="150"/>
      <c r="G1194" s="152"/>
      <c r="H1194" s="154"/>
      <c r="I1194" s="155"/>
      <c r="J1194" s="159"/>
      <c r="K1194" s="159"/>
      <c r="L1194" s="337"/>
      <c r="M1194" s="343" t="str">
        <f>IF(L1194="","",LOOKUP(L1194,'Work Programme'!$A$8:$A$207,'Work Programme'!$B$8:$B$207))</f>
        <v/>
      </c>
      <c r="N1194" s="150"/>
      <c r="O1194" s="151"/>
      <c r="P1194" s="254" t="str">
        <f>IF(H1194="","",VLOOKUP(H1194,'Overview - Financial Statement'!$A$46:$B$60,2,FALSE))</f>
        <v/>
      </c>
      <c r="Q1194" s="255" t="str">
        <f t="shared" si="253"/>
        <v/>
      </c>
      <c r="R1194" s="153"/>
      <c r="S1194" s="153"/>
      <c r="T1194" s="238">
        <f t="shared" si="254"/>
        <v>0</v>
      </c>
      <c r="U1194" s="193" t="s">
        <v>44</v>
      </c>
      <c r="V1194" s="427"/>
      <c r="W1194" s="193" t="str">
        <f t="shared" si="255"/>
        <v/>
      </c>
      <c r="X1194" s="264" t="str">
        <f t="shared" si="256"/>
        <v>OK</v>
      </c>
      <c r="Y1194" s="193" t="str">
        <f t="shared" si="257"/>
        <v/>
      </c>
      <c r="Z1194" s="193" t="str">
        <f t="shared" si="258"/>
        <v/>
      </c>
      <c r="AA1194" s="397" t="str">
        <f t="shared" si="259"/>
        <v/>
      </c>
      <c r="AB1194" s="257" t="str">
        <f t="shared" si="260"/>
        <v/>
      </c>
      <c r="AC1194" s="257" t="str">
        <f t="shared" si="261"/>
        <v/>
      </c>
      <c r="AD1194" s="193" t="str">
        <f t="shared" si="262"/>
        <v>CHECK DATES</v>
      </c>
      <c r="AE1194" s="257" t="str">
        <f t="shared" si="263"/>
        <v/>
      </c>
      <c r="AF1194" s="286">
        <v>0</v>
      </c>
      <c r="AG1194" s="257">
        <f t="shared" si="264"/>
        <v>0</v>
      </c>
      <c r="AH1194" s="257" t="str">
        <f t="shared" si="265"/>
        <v/>
      </c>
      <c r="AI1194" s="257">
        <f t="shared" si="266"/>
        <v>0</v>
      </c>
    </row>
    <row r="1195" spans="1:35" x14ac:dyDescent="0.3">
      <c r="A1195" s="287">
        <v>1183</v>
      </c>
      <c r="B1195" s="156"/>
      <c r="C1195" s="150"/>
      <c r="D1195" s="152"/>
      <c r="E1195" s="150"/>
      <c r="F1195" s="150"/>
      <c r="G1195" s="152"/>
      <c r="H1195" s="154"/>
      <c r="I1195" s="155"/>
      <c r="J1195" s="159"/>
      <c r="K1195" s="159"/>
      <c r="L1195" s="337"/>
      <c r="M1195" s="343" t="str">
        <f>IF(L1195="","",LOOKUP(L1195,'Work Programme'!$A$8:$A$207,'Work Programme'!$B$8:$B$207))</f>
        <v/>
      </c>
      <c r="N1195" s="150"/>
      <c r="O1195" s="151"/>
      <c r="P1195" s="254" t="str">
        <f>IF(H1195="","",VLOOKUP(H1195,'Overview - Financial Statement'!$A$46:$B$60,2,FALSE))</f>
        <v/>
      </c>
      <c r="Q1195" s="255" t="str">
        <f t="shared" si="253"/>
        <v/>
      </c>
      <c r="R1195" s="153"/>
      <c r="S1195" s="153"/>
      <c r="T1195" s="238">
        <f t="shared" si="254"/>
        <v>0</v>
      </c>
      <c r="U1195" s="193" t="s">
        <v>44</v>
      </c>
      <c r="V1195" s="427"/>
      <c r="W1195" s="193" t="str">
        <f t="shared" si="255"/>
        <v/>
      </c>
      <c r="X1195" s="264" t="str">
        <f t="shared" si="256"/>
        <v>OK</v>
      </c>
      <c r="Y1195" s="193" t="str">
        <f t="shared" si="257"/>
        <v/>
      </c>
      <c r="Z1195" s="193" t="str">
        <f t="shared" si="258"/>
        <v/>
      </c>
      <c r="AA1195" s="397" t="str">
        <f t="shared" si="259"/>
        <v/>
      </c>
      <c r="AB1195" s="257" t="str">
        <f t="shared" si="260"/>
        <v/>
      </c>
      <c r="AC1195" s="257" t="str">
        <f t="shared" si="261"/>
        <v/>
      </c>
      <c r="AD1195" s="193" t="str">
        <f t="shared" si="262"/>
        <v>CHECK DATES</v>
      </c>
      <c r="AE1195" s="257" t="str">
        <f t="shared" si="263"/>
        <v/>
      </c>
      <c r="AF1195" s="286">
        <v>0</v>
      </c>
      <c r="AG1195" s="257">
        <f t="shared" si="264"/>
        <v>0</v>
      </c>
      <c r="AH1195" s="257" t="str">
        <f t="shared" si="265"/>
        <v/>
      </c>
      <c r="AI1195" s="257">
        <f t="shared" si="266"/>
        <v>0</v>
      </c>
    </row>
    <row r="1196" spans="1:35" x14ac:dyDescent="0.3">
      <c r="A1196" s="287">
        <v>1184</v>
      </c>
      <c r="B1196" s="156"/>
      <c r="C1196" s="150"/>
      <c r="D1196" s="152"/>
      <c r="E1196" s="150"/>
      <c r="F1196" s="150"/>
      <c r="G1196" s="152"/>
      <c r="H1196" s="154"/>
      <c r="I1196" s="155"/>
      <c r="J1196" s="159"/>
      <c r="K1196" s="159"/>
      <c r="L1196" s="337"/>
      <c r="M1196" s="343" t="str">
        <f>IF(L1196="","",LOOKUP(L1196,'Work Programme'!$A$8:$A$207,'Work Programme'!$B$8:$B$207))</f>
        <v/>
      </c>
      <c r="N1196" s="150"/>
      <c r="O1196" s="151"/>
      <c r="P1196" s="254" t="str">
        <f>IF(H1196="","",VLOOKUP(H1196,'Overview - Financial Statement'!$A$46:$B$60,2,FALSE))</f>
        <v/>
      </c>
      <c r="Q1196" s="255" t="str">
        <f t="shared" si="253"/>
        <v/>
      </c>
      <c r="R1196" s="153"/>
      <c r="S1196" s="153"/>
      <c r="T1196" s="238">
        <f t="shared" si="254"/>
        <v>0</v>
      </c>
      <c r="U1196" s="193" t="s">
        <v>44</v>
      </c>
      <c r="V1196" s="427"/>
      <c r="W1196" s="193" t="str">
        <f t="shared" si="255"/>
        <v/>
      </c>
      <c r="X1196" s="264" t="str">
        <f t="shared" si="256"/>
        <v>OK</v>
      </c>
      <c r="Y1196" s="193" t="str">
        <f t="shared" si="257"/>
        <v/>
      </c>
      <c r="Z1196" s="193" t="str">
        <f t="shared" si="258"/>
        <v/>
      </c>
      <c r="AA1196" s="397" t="str">
        <f t="shared" si="259"/>
        <v/>
      </c>
      <c r="AB1196" s="257" t="str">
        <f t="shared" si="260"/>
        <v/>
      </c>
      <c r="AC1196" s="257" t="str">
        <f t="shared" si="261"/>
        <v/>
      </c>
      <c r="AD1196" s="193" t="str">
        <f t="shared" si="262"/>
        <v>CHECK DATES</v>
      </c>
      <c r="AE1196" s="257" t="str">
        <f t="shared" si="263"/>
        <v/>
      </c>
      <c r="AF1196" s="286">
        <v>0</v>
      </c>
      <c r="AG1196" s="257">
        <f t="shared" si="264"/>
        <v>0</v>
      </c>
      <c r="AH1196" s="257" t="str">
        <f t="shared" si="265"/>
        <v/>
      </c>
      <c r="AI1196" s="257">
        <f t="shared" si="266"/>
        <v>0</v>
      </c>
    </row>
    <row r="1197" spans="1:35" x14ac:dyDescent="0.3">
      <c r="A1197" s="287">
        <v>1185</v>
      </c>
      <c r="B1197" s="156"/>
      <c r="C1197" s="150"/>
      <c r="D1197" s="152"/>
      <c r="E1197" s="150"/>
      <c r="F1197" s="150"/>
      <c r="G1197" s="152"/>
      <c r="H1197" s="154"/>
      <c r="I1197" s="155"/>
      <c r="J1197" s="159"/>
      <c r="K1197" s="159"/>
      <c r="L1197" s="337"/>
      <c r="M1197" s="343" t="str">
        <f>IF(L1197="","",LOOKUP(L1197,'Work Programme'!$A$8:$A$207,'Work Programme'!$B$8:$B$207))</f>
        <v/>
      </c>
      <c r="N1197" s="150"/>
      <c r="O1197" s="151"/>
      <c r="P1197" s="254" t="str">
        <f>IF(H1197="","",VLOOKUP(H1197,'Overview - Financial Statement'!$A$46:$B$60,2,FALSE))</f>
        <v/>
      </c>
      <c r="Q1197" s="255" t="str">
        <f t="shared" si="253"/>
        <v/>
      </c>
      <c r="R1197" s="153"/>
      <c r="S1197" s="153"/>
      <c r="T1197" s="238">
        <f t="shared" si="254"/>
        <v>0</v>
      </c>
      <c r="U1197" s="193" t="s">
        <v>44</v>
      </c>
      <c r="V1197" s="427"/>
      <c r="W1197" s="193" t="str">
        <f t="shared" si="255"/>
        <v/>
      </c>
      <c r="X1197" s="264" t="str">
        <f t="shared" si="256"/>
        <v>OK</v>
      </c>
      <c r="Y1197" s="193" t="str">
        <f t="shared" si="257"/>
        <v/>
      </c>
      <c r="Z1197" s="193" t="str">
        <f t="shared" si="258"/>
        <v/>
      </c>
      <c r="AA1197" s="397" t="str">
        <f t="shared" si="259"/>
        <v/>
      </c>
      <c r="AB1197" s="257" t="str">
        <f t="shared" si="260"/>
        <v/>
      </c>
      <c r="AC1197" s="257" t="str">
        <f t="shared" si="261"/>
        <v/>
      </c>
      <c r="AD1197" s="193" t="str">
        <f t="shared" si="262"/>
        <v>CHECK DATES</v>
      </c>
      <c r="AE1197" s="257" t="str">
        <f t="shared" si="263"/>
        <v/>
      </c>
      <c r="AF1197" s="286">
        <v>0</v>
      </c>
      <c r="AG1197" s="257">
        <f t="shared" si="264"/>
        <v>0</v>
      </c>
      <c r="AH1197" s="257" t="str">
        <f t="shared" si="265"/>
        <v/>
      </c>
      <c r="AI1197" s="257">
        <f t="shared" si="266"/>
        <v>0</v>
      </c>
    </row>
    <row r="1198" spans="1:35" x14ac:dyDescent="0.3">
      <c r="A1198" s="287">
        <v>1186</v>
      </c>
      <c r="B1198" s="156"/>
      <c r="C1198" s="150"/>
      <c r="D1198" s="152"/>
      <c r="E1198" s="150"/>
      <c r="F1198" s="150"/>
      <c r="G1198" s="152"/>
      <c r="H1198" s="154"/>
      <c r="I1198" s="155"/>
      <c r="J1198" s="159"/>
      <c r="K1198" s="159"/>
      <c r="L1198" s="337"/>
      <c r="M1198" s="343" t="str">
        <f>IF(L1198="","",LOOKUP(L1198,'Work Programme'!$A$8:$A$207,'Work Programme'!$B$8:$B$207))</f>
        <v/>
      </c>
      <c r="N1198" s="150"/>
      <c r="O1198" s="151"/>
      <c r="P1198" s="254" t="str">
        <f>IF(H1198="","",VLOOKUP(H1198,'Overview - Financial Statement'!$A$46:$B$60,2,FALSE))</f>
        <v/>
      </c>
      <c r="Q1198" s="255" t="str">
        <f t="shared" si="253"/>
        <v/>
      </c>
      <c r="R1198" s="153"/>
      <c r="S1198" s="153"/>
      <c r="T1198" s="238">
        <f t="shared" si="254"/>
        <v>0</v>
      </c>
      <c r="U1198" s="193" t="s">
        <v>44</v>
      </c>
      <c r="V1198" s="427"/>
      <c r="W1198" s="193" t="str">
        <f t="shared" si="255"/>
        <v/>
      </c>
      <c r="X1198" s="264" t="str">
        <f t="shared" si="256"/>
        <v>OK</v>
      </c>
      <c r="Y1198" s="193" t="str">
        <f t="shared" si="257"/>
        <v/>
      </c>
      <c r="Z1198" s="193" t="str">
        <f t="shared" si="258"/>
        <v/>
      </c>
      <c r="AA1198" s="397" t="str">
        <f t="shared" si="259"/>
        <v/>
      </c>
      <c r="AB1198" s="257" t="str">
        <f t="shared" si="260"/>
        <v/>
      </c>
      <c r="AC1198" s="257" t="str">
        <f t="shared" si="261"/>
        <v/>
      </c>
      <c r="AD1198" s="193" t="str">
        <f t="shared" si="262"/>
        <v>CHECK DATES</v>
      </c>
      <c r="AE1198" s="257" t="str">
        <f t="shared" si="263"/>
        <v/>
      </c>
      <c r="AF1198" s="286">
        <v>0</v>
      </c>
      <c r="AG1198" s="257">
        <f t="shared" si="264"/>
        <v>0</v>
      </c>
      <c r="AH1198" s="257" t="str">
        <f t="shared" si="265"/>
        <v/>
      </c>
      <c r="AI1198" s="257">
        <f t="shared" si="266"/>
        <v>0</v>
      </c>
    </row>
    <row r="1199" spans="1:35" x14ac:dyDescent="0.3">
      <c r="A1199" s="287">
        <v>1187</v>
      </c>
      <c r="B1199" s="156"/>
      <c r="C1199" s="150"/>
      <c r="D1199" s="152"/>
      <c r="E1199" s="150"/>
      <c r="F1199" s="150"/>
      <c r="G1199" s="152"/>
      <c r="H1199" s="154"/>
      <c r="I1199" s="155"/>
      <c r="J1199" s="159"/>
      <c r="K1199" s="159"/>
      <c r="L1199" s="337"/>
      <c r="M1199" s="343" t="str">
        <f>IF(L1199="","",LOOKUP(L1199,'Work Programme'!$A$8:$A$207,'Work Programme'!$B$8:$B$207))</f>
        <v/>
      </c>
      <c r="N1199" s="150"/>
      <c r="O1199" s="151"/>
      <c r="P1199" s="254" t="str">
        <f>IF(H1199="","",VLOOKUP(H1199,'Overview - Financial Statement'!$A$46:$B$60,2,FALSE))</f>
        <v/>
      </c>
      <c r="Q1199" s="255" t="str">
        <f t="shared" si="253"/>
        <v/>
      </c>
      <c r="R1199" s="153"/>
      <c r="S1199" s="153"/>
      <c r="T1199" s="238">
        <f t="shared" si="254"/>
        <v>0</v>
      </c>
      <c r="U1199" s="193" t="s">
        <v>44</v>
      </c>
      <c r="V1199" s="427"/>
      <c r="W1199" s="193" t="str">
        <f t="shared" si="255"/>
        <v/>
      </c>
      <c r="X1199" s="264" t="str">
        <f t="shared" si="256"/>
        <v>OK</v>
      </c>
      <c r="Y1199" s="193" t="str">
        <f t="shared" si="257"/>
        <v/>
      </c>
      <c r="Z1199" s="193" t="str">
        <f t="shared" si="258"/>
        <v/>
      </c>
      <c r="AA1199" s="397" t="str">
        <f t="shared" si="259"/>
        <v/>
      </c>
      <c r="AB1199" s="257" t="str">
        <f t="shared" si="260"/>
        <v/>
      </c>
      <c r="AC1199" s="257" t="str">
        <f t="shared" si="261"/>
        <v/>
      </c>
      <c r="AD1199" s="193" t="str">
        <f t="shared" si="262"/>
        <v>CHECK DATES</v>
      </c>
      <c r="AE1199" s="257" t="str">
        <f t="shared" si="263"/>
        <v/>
      </c>
      <c r="AF1199" s="286">
        <v>0</v>
      </c>
      <c r="AG1199" s="257">
        <f t="shared" si="264"/>
        <v>0</v>
      </c>
      <c r="AH1199" s="257" t="str">
        <f t="shared" si="265"/>
        <v/>
      </c>
      <c r="AI1199" s="257">
        <f t="shared" si="266"/>
        <v>0</v>
      </c>
    </row>
    <row r="1200" spans="1:35" x14ac:dyDescent="0.3">
      <c r="A1200" s="287">
        <v>1188</v>
      </c>
      <c r="B1200" s="156"/>
      <c r="C1200" s="150"/>
      <c r="D1200" s="152"/>
      <c r="E1200" s="150"/>
      <c r="F1200" s="150"/>
      <c r="G1200" s="152"/>
      <c r="H1200" s="154"/>
      <c r="I1200" s="155"/>
      <c r="J1200" s="159"/>
      <c r="K1200" s="159"/>
      <c r="L1200" s="337"/>
      <c r="M1200" s="343" t="str">
        <f>IF(L1200="","",LOOKUP(L1200,'Work Programme'!$A$8:$A$207,'Work Programme'!$B$8:$B$207))</f>
        <v/>
      </c>
      <c r="N1200" s="150"/>
      <c r="O1200" s="151"/>
      <c r="P1200" s="254" t="str">
        <f>IF(H1200="","",VLOOKUP(H1200,'Overview - Financial Statement'!$A$46:$B$60,2,FALSE))</f>
        <v/>
      </c>
      <c r="Q1200" s="255" t="str">
        <f t="shared" si="253"/>
        <v/>
      </c>
      <c r="R1200" s="153"/>
      <c r="S1200" s="153"/>
      <c r="T1200" s="238">
        <f t="shared" si="254"/>
        <v>0</v>
      </c>
      <c r="U1200" s="193" t="s">
        <v>44</v>
      </c>
      <c r="V1200" s="427"/>
      <c r="W1200" s="193" t="str">
        <f t="shared" si="255"/>
        <v/>
      </c>
      <c r="X1200" s="264" t="str">
        <f t="shared" si="256"/>
        <v>OK</v>
      </c>
      <c r="Y1200" s="193" t="str">
        <f t="shared" si="257"/>
        <v/>
      </c>
      <c r="Z1200" s="193" t="str">
        <f t="shared" si="258"/>
        <v/>
      </c>
      <c r="AA1200" s="397" t="str">
        <f t="shared" si="259"/>
        <v/>
      </c>
      <c r="AB1200" s="257" t="str">
        <f t="shared" si="260"/>
        <v/>
      </c>
      <c r="AC1200" s="257" t="str">
        <f t="shared" si="261"/>
        <v/>
      </c>
      <c r="AD1200" s="193" t="str">
        <f t="shared" si="262"/>
        <v>CHECK DATES</v>
      </c>
      <c r="AE1200" s="257" t="str">
        <f t="shared" si="263"/>
        <v/>
      </c>
      <c r="AF1200" s="286">
        <v>0</v>
      </c>
      <c r="AG1200" s="257">
        <f t="shared" si="264"/>
        <v>0</v>
      </c>
      <c r="AH1200" s="257" t="str">
        <f t="shared" si="265"/>
        <v/>
      </c>
      <c r="AI1200" s="257">
        <f t="shared" si="266"/>
        <v>0</v>
      </c>
    </row>
    <row r="1201" spans="1:35" x14ac:dyDescent="0.3">
      <c r="A1201" s="287">
        <v>1189</v>
      </c>
      <c r="B1201" s="156"/>
      <c r="C1201" s="150"/>
      <c r="D1201" s="152"/>
      <c r="E1201" s="150"/>
      <c r="F1201" s="150"/>
      <c r="G1201" s="152"/>
      <c r="H1201" s="154"/>
      <c r="I1201" s="155"/>
      <c r="J1201" s="159"/>
      <c r="K1201" s="159"/>
      <c r="L1201" s="337"/>
      <c r="M1201" s="343" t="str">
        <f>IF(L1201="","",LOOKUP(L1201,'Work Programme'!$A$8:$A$207,'Work Programme'!$B$8:$B$207))</f>
        <v/>
      </c>
      <c r="N1201" s="150"/>
      <c r="O1201" s="151"/>
      <c r="P1201" s="254" t="str">
        <f>IF(H1201="","",VLOOKUP(H1201,'Overview - Financial Statement'!$A$46:$B$60,2,FALSE))</f>
        <v/>
      </c>
      <c r="Q1201" s="255" t="str">
        <f t="shared" si="253"/>
        <v/>
      </c>
      <c r="R1201" s="153"/>
      <c r="S1201" s="153"/>
      <c r="T1201" s="238">
        <f t="shared" si="254"/>
        <v>0</v>
      </c>
      <c r="U1201" s="193" t="s">
        <v>44</v>
      </c>
      <c r="V1201" s="427"/>
      <c r="W1201" s="193" t="str">
        <f t="shared" si="255"/>
        <v/>
      </c>
      <c r="X1201" s="264" t="str">
        <f t="shared" si="256"/>
        <v>OK</v>
      </c>
      <c r="Y1201" s="193" t="str">
        <f t="shared" si="257"/>
        <v/>
      </c>
      <c r="Z1201" s="193" t="str">
        <f t="shared" si="258"/>
        <v/>
      </c>
      <c r="AA1201" s="397" t="str">
        <f t="shared" si="259"/>
        <v/>
      </c>
      <c r="AB1201" s="257" t="str">
        <f t="shared" si="260"/>
        <v/>
      </c>
      <c r="AC1201" s="257" t="str">
        <f t="shared" si="261"/>
        <v/>
      </c>
      <c r="AD1201" s="193" t="str">
        <f t="shared" si="262"/>
        <v>CHECK DATES</v>
      </c>
      <c r="AE1201" s="257" t="str">
        <f t="shared" si="263"/>
        <v/>
      </c>
      <c r="AF1201" s="286">
        <v>0</v>
      </c>
      <c r="AG1201" s="257">
        <f t="shared" si="264"/>
        <v>0</v>
      </c>
      <c r="AH1201" s="257" t="str">
        <f t="shared" si="265"/>
        <v/>
      </c>
      <c r="AI1201" s="257">
        <f t="shared" si="266"/>
        <v>0</v>
      </c>
    </row>
    <row r="1202" spans="1:35" x14ac:dyDescent="0.3">
      <c r="A1202" s="287">
        <v>1190</v>
      </c>
      <c r="B1202" s="156"/>
      <c r="C1202" s="150"/>
      <c r="D1202" s="152"/>
      <c r="E1202" s="150"/>
      <c r="F1202" s="150"/>
      <c r="G1202" s="152"/>
      <c r="H1202" s="154"/>
      <c r="I1202" s="155"/>
      <c r="J1202" s="159"/>
      <c r="K1202" s="159"/>
      <c r="L1202" s="337"/>
      <c r="M1202" s="343" t="str">
        <f>IF(L1202="","",LOOKUP(L1202,'Work Programme'!$A$8:$A$207,'Work Programme'!$B$8:$B$207))</f>
        <v/>
      </c>
      <c r="N1202" s="150"/>
      <c r="O1202" s="151"/>
      <c r="P1202" s="254" t="str">
        <f>IF(H1202="","",VLOOKUP(H1202,'Overview - Financial Statement'!$A$46:$B$60,2,FALSE))</f>
        <v/>
      </c>
      <c r="Q1202" s="255" t="str">
        <f t="shared" si="253"/>
        <v/>
      </c>
      <c r="R1202" s="153"/>
      <c r="S1202" s="153"/>
      <c r="T1202" s="238">
        <f t="shared" si="254"/>
        <v>0</v>
      </c>
      <c r="U1202" s="193" t="s">
        <v>44</v>
      </c>
      <c r="V1202" s="427"/>
      <c r="W1202" s="193" t="str">
        <f t="shared" si="255"/>
        <v/>
      </c>
      <c r="X1202" s="264" t="str">
        <f t="shared" si="256"/>
        <v>OK</v>
      </c>
      <c r="Y1202" s="193" t="str">
        <f t="shared" si="257"/>
        <v/>
      </c>
      <c r="Z1202" s="193" t="str">
        <f t="shared" si="258"/>
        <v/>
      </c>
      <c r="AA1202" s="397" t="str">
        <f t="shared" si="259"/>
        <v/>
      </c>
      <c r="AB1202" s="257" t="str">
        <f t="shared" si="260"/>
        <v/>
      </c>
      <c r="AC1202" s="257" t="str">
        <f t="shared" si="261"/>
        <v/>
      </c>
      <c r="AD1202" s="193" t="str">
        <f t="shared" si="262"/>
        <v>CHECK DATES</v>
      </c>
      <c r="AE1202" s="257" t="str">
        <f t="shared" si="263"/>
        <v/>
      </c>
      <c r="AF1202" s="286">
        <v>0</v>
      </c>
      <c r="AG1202" s="257">
        <f t="shared" si="264"/>
        <v>0</v>
      </c>
      <c r="AH1202" s="257" t="str">
        <f t="shared" si="265"/>
        <v/>
      </c>
      <c r="AI1202" s="257">
        <f t="shared" si="266"/>
        <v>0</v>
      </c>
    </row>
    <row r="1203" spans="1:35" x14ac:dyDescent="0.3">
      <c r="A1203" s="287">
        <v>1191</v>
      </c>
      <c r="B1203" s="156"/>
      <c r="C1203" s="150"/>
      <c r="D1203" s="152"/>
      <c r="E1203" s="150"/>
      <c r="F1203" s="150"/>
      <c r="G1203" s="152"/>
      <c r="H1203" s="154"/>
      <c r="I1203" s="155"/>
      <c r="J1203" s="159"/>
      <c r="K1203" s="159"/>
      <c r="L1203" s="337"/>
      <c r="M1203" s="343" t="str">
        <f>IF(L1203="","",LOOKUP(L1203,'Work Programme'!$A$8:$A$207,'Work Programme'!$B$8:$B$207))</f>
        <v/>
      </c>
      <c r="N1203" s="150"/>
      <c r="O1203" s="151"/>
      <c r="P1203" s="254" t="str">
        <f>IF(H1203="","",VLOOKUP(H1203,'Overview - Financial Statement'!$A$46:$B$60,2,FALSE))</f>
        <v/>
      </c>
      <c r="Q1203" s="255" t="str">
        <f t="shared" si="253"/>
        <v/>
      </c>
      <c r="R1203" s="153"/>
      <c r="S1203" s="153"/>
      <c r="T1203" s="238">
        <f t="shared" si="254"/>
        <v>0</v>
      </c>
      <c r="U1203" s="193" t="s">
        <v>44</v>
      </c>
      <c r="V1203" s="427"/>
      <c r="W1203" s="193" t="str">
        <f t="shared" si="255"/>
        <v/>
      </c>
      <c r="X1203" s="264" t="str">
        <f t="shared" si="256"/>
        <v>OK</v>
      </c>
      <c r="Y1203" s="193" t="str">
        <f t="shared" si="257"/>
        <v/>
      </c>
      <c r="Z1203" s="193" t="str">
        <f t="shared" si="258"/>
        <v/>
      </c>
      <c r="AA1203" s="397" t="str">
        <f t="shared" si="259"/>
        <v/>
      </c>
      <c r="AB1203" s="257" t="str">
        <f t="shared" si="260"/>
        <v/>
      </c>
      <c r="AC1203" s="257" t="str">
        <f t="shared" si="261"/>
        <v/>
      </c>
      <c r="AD1203" s="193" t="str">
        <f t="shared" si="262"/>
        <v>CHECK DATES</v>
      </c>
      <c r="AE1203" s="257" t="str">
        <f t="shared" si="263"/>
        <v/>
      </c>
      <c r="AF1203" s="286">
        <v>0</v>
      </c>
      <c r="AG1203" s="257">
        <f t="shared" si="264"/>
        <v>0</v>
      </c>
      <c r="AH1203" s="257" t="str">
        <f t="shared" si="265"/>
        <v/>
      </c>
      <c r="AI1203" s="257">
        <f t="shared" si="266"/>
        <v>0</v>
      </c>
    </row>
    <row r="1204" spans="1:35" x14ac:dyDescent="0.3">
      <c r="A1204" s="287">
        <v>1192</v>
      </c>
      <c r="B1204" s="156"/>
      <c r="C1204" s="150"/>
      <c r="D1204" s="152"/>
      <c r="E1204" s="150"/>
      <c r="F1204" s="150"/>
      <c r="G1204" s="152"/>
      <c r="H1204" s="154"/>
      <c r="I1204" s="155"/>
      <c r="J1204" s="159"/>
      <c r="K1204" s="159"/>
      <c r="L1204" s="337"/>
      <c r="M1204" s="343" t="str">
        <f>IF(L1204="","",LOOKUP(L1204,'Work Programme'!$A$8:$A$207,'Work Programme'!$B$8:$B$207))</f>
        <v/>
      </c>
      <c r="N1204" s="150"/>
      <c r="O1204" s="151"/>
      <c r="P1204" s="254" t="str">
        <f>IF(H1204="","",VLOOKUP(H1204,'Overview - Financial Statement'!$A$46:$B$60,2,FALSE))</f>
        <v/>
      </c>
      <c r="Q1204" s="255" t="str">
        <f t="shared" si="253"/>
        <v/>
      </c>
      <c r="R1204" s="153"/>
      <c r="S1204" s="153"/>
      <c r="T1204" s="238">
        <f t="shared" si="254"/>
        <v>0</v>
      </c>
      <c r="U1204" s="193" t="s">
        <v>44</v>
      </c>
      <c r="V1204" s="427"/>
      <c r="W1204" s="193" t="str">
        <f t="shared" si="255"/>
        <v/>
      </c>
      <c r="X1204" s="264" t="str">
        <f t="shared" si="256"/>
        <v>OK</v>
      </c>
      <c r="Y1204" s="193" t="str">
        <f t="shared" si="257"/>
        <v/>
      </c>
      <c r="Z1204" s="193" t="str">
        <f t="shared" si="258"/>
        <v/>
      </c>
      <c r="AA1204" s="397" t="str">
        <f t="shared" si="259"/>
        <v/>
      </c>
      <c r="AB1204" s="257" t="str">
        <f t="shared" si="260"/>
        <v/>
      </c>
      <c r="AC1204" s="257" t="str">
        <f t="shared" si="261"/>
        <v/>
      </c>
      <c r="AD1204" s="193" t="str">
        <f t="shared" si="262"/>
        <v>CHECK DATES</v>
      </c>
      <c r="AE1204" s="257" t="str">
        <f t="shared" si="263"/>
        <v/>
      </c>
      <c r="AF1204" s="286">
        <v>0</v>
      </c>
      <c r="AG1204" s="257">
        <f t="shared" si="264"/>
        <v>0</v>
      </c>
      <c r="AH1204" s="257" t="str">
        <f t="shared" si="265"/>
        <v/>
      </c>
      <c r="AI1204" s="257">
        <f t="shared" si="266"/>
        <v>0</v>
      </c>
    </row>
    <row r="1205" spans="1:35" x14ac:dyDescent="0.3">
      <c r="A1205" s="287">
        <v>1193</v>
      </c>
      <c r="B1205" s="156"/>
      <c r="C1205" s="150"/>
      <c r="D1205" s="152"/>
      <c r="E1205" s="150"/>
      <c r="F1205" s="150"/>
      <c r="G1205" s="152"/>
      <c r="H1205" s="154"/>
      <c r="I1205" s="155"/>
      <c r="J1205" s="159"/>
      <c r="K1205" s="159"/>
      <c r="L1205" s="337"/>
      <c r="M1205" s="343" t="str">
        <f>IF(L1205="","",LOOKUP(L1205,'Work Programme'!$A$8:$A$207,'Work Programme'!$B$8:$B$207))</f>
        <v/>
      </c>
      <c r="N1205" s="150"/>
      <c r="O1205" s="151"/>
      <c r="P1205" s="254" t="str">
        <f>IF(H1205="","",VLOOKUP(H1205,'Overview - Financial Statement'!$A$46:$B$60,2,FALSE))</f>
        <v/>
      </c>
      <c r="Q1205" s="255" t="str">
        <f t="shared" si="253"/>
        <v/>
      </c>
      <c r="R1205" s="153"/>
      <c r="S1205" s="153"/>
      <c r="T1205" s="238">
        <f t="shared" si="254"/>
        <v>0</v>
      </c>
      <c r="U1205" s="193" t="s">
        <v>44</v>
      </c>
      <c r="V1205" s="427"/>
      <c r="W1205" s="193" t="str">
        <f t="shared" si="255"/>
        <v/>
      </c>
      <c r="X1205" s="264" t="str">
        <f t="shared" si="256"/>
        <v>OK</v>
      </c>
      <c r="Y1205" s="193" t="str">
        <f t="shared" si="257"/>
        <v/>
      </c>
      <c r="Z1205" s="193" t="str">
        <f t="shared" si="258"/>
        <v/>
      </c>
      <c r="AA1205" s="397" t="str">
        <f t="shared" si="259"/>
        <v/>
      </c>
      <c r="AB1205" s="257" t="str">
        <f t="shared" si="260"/>
        <v/>
      </c>
      <c r="AC1205" s="257" t="str">
        <f t="shared" si="261"/>
        <v/>
      </c>
      <c r="AD1205" s="193" t="str">
        <f t="shared" si="262"/>
        <v>CHECK DATES</v>
      </c>
      <c r="AE1205" s="257" t="str">
        <f t="shared" si="263"/>
        <v/>
      </c>
      <c r="AF1205" s="286">
        <v>0</v>
      </c>
      <c r="AG1205" s="257">
        <f t="shared" si="264"/>
        <v>0</v>
      </c>
      <c r="AH1205" s="257" t="str">
        <f t="shared" si="265"/>
        <v/>
      </c>
      <c r="AI1205" s="257">
        <f t="shared" si="266"/>
        <v>0</v>
      </c>
    </row>
    <row r="1206" spans="1:35" x14ac:dyDescent="0.3">
      <c r="A1206" s="287">
        <v>1194</v>
      </c>
      <c r="B1206" s="156"/>
      <c r="C1206" s="150"/>
      <c r="D1206" s="152"/>
      <c r="E1206" s="150"/>
      <c r="F1206" s="150"/>
      <c r="G1206" s="152"/>
      <c r="H1206" s="154"/>
      <c r="I1206" s="155"/>
      <c r="J1206" s="159"/>
      <c r="K1206" s="159"/>
      <c r="L1206" s="337"/>
      <c r="M1206" s="343" t="str">
        <f>IF(L1206="","",LOOKUP(L1206,'Work Programme'!$A$8:$A$207,'Work Programme'!$B$8:$B$207))</f>
        <v/>
      </c>
      <c r="N1206" s="150"/>
      <c r="O1206" s="151"/>
      <c r="P1206" s="254" t="str">
        <f>IF(H1206="","",VLOOKUP(H1206,'Overview - Financial Statement'!$A$46:$B$60,2,FALSE))</f>
        <v/>
      </c>
      <c r="Q1206" s="255" t="str">
        <f t="shared" si="253"/>
        <v/>
      </c>
      <c r="R1206" s="153"/>
      <c r="S1206" s="153"/>
      <c r="T1206" s="238">
        <f t="shared" si="254"/>
        <v>0</v>
      </c>
      <c r="U1206" s="193" t="s">
        <v>44</v>
      </c>
      <c r="V1206" s="427"/>
      <c r="W1206" s="193" t="str">
        <f t="shared" si="255"/>
        <v/>
      </c>
      <c r="X1206" s="264" t="str">
        <f t="shared" si="256"/>
        <v>OK</v>
      </c>
      <c r="Y1206" s="193" t="str">
        <f t="shared" si="257"/>
        <v/>
      </c>
      <c r="Z1206" s="193" t="str">
        <f t="shared" si="258"/>
        <v/>
      </c>
      <c r="AA1206" s="397" t="str">
        <f t="shared" si="259"/>
        <v/>
      </c>
      <c r="AB1206" s="257" t="str">
        <f t="shared" si="260"/>
        <v/>
      </c>
      <c r="AC1206" s="257" t="str">
        <f t="shared" si="261"/>
        <v/>
      </c>
      <c r="AD1206" s="193" t="str">
        <f t="shared" si="262"/>
        <v>CHECK DATES</v>
      </c>
      <c r="AE1206" s="257" t="str">
        <f t="shared" si="263"/>
        <v/>
      </c>
      <c r="AF1206" s="286">
        <v>0</v>
      </c>
      <c r="AG1206" s="257">
        <f t="shared" si="264"/>
        <v>0</v>
      </c>
      <c r="AH1206" s="257" t="str">
        <f t="shared" si="265"/>
        <v/>
      </c>
      <c r="AI1206" s="257">
        <f t="shared" si="266"/>
        <v>0</v>
      </c>
    </row>
    <row r="1207" spans="1:35" x14ac:dyDescent="0.3">
      <c r="A1207" s="287">
        <v>1195</v>
      </c>
      <c r="B1207" s="156"/>
      <c r="C1207" s="150"/>
      <c r="D1207" s="152"/>
      <c r="E1207" s="150"/>
      <c r="F1207" s="150"/>
      <c r="G1207" s="152"/>
      <c r="H1207" s="154"/>
      <c r="I1207" s="155"/>
      <c r="J1207" s="159"/>
      <c r="K1207" s="159"/>
      <c r="L1207" s="337"/>
      <c r="M1207" s="343" t="str">
        <f>IF(L1207="","",LOOKUP(L1207,'Work Programme'!$A$8:$A$207,'Work Programme'!$B$8:$B$207))</f>
        <v/>
      </c>
      <c r="N1207" s="150"/>
      <c r="O1207" s="151"/>
      <c r="P1207" s="254" t="str">
        <f>IF(H1207="","",VLOOKUP(H1207,'Overview - Financial Statement'!$A$46:$B$60,2,FALSE))</f>
        <v/>
      </c>
      <c r="Q1207" s="255" t="str">
        <f t="shared" si="253"/>
        <v/>
      </c>
      <c r="R1207" s="153"/>
      <c r="S1207" s="153"/>
      <c r="T1207" s="238">
        <f t="shared" si="254"/>
        <v>0</v>
      </c>
      <c r="U1207" s="193" t="s">
        <v>44</v>
      </c>
      <c r="V1207" s="427"/>
      <c r="W1207" s="193" t="str">
        <f t="shared" si="255"/>
        <v/>
      </c>
      <c r="X1207" s="264" t="str">
        <f t="shared" si="256"/>
        <v>OK</v>
      </c>
      <c r="Y1207" s="193" t="str">
        <f t="shared" si="257"/>
        <v/>
      </c>
      <c r="Z1207" s="193" t="str">
        <f t="shared" si="258"/>
        <v/>
      </c>
      <c r="AA1207" s="397" t="str">
        <f t="shared" si="259"/>
        <v/>
      </c>
      <c r="AB1207" s="257" t="str">
        <f t="shared" si="260"/>
        <v/>
      </c>
      <c r="AC1207" s="257" t="str">
        <f t="shared" si="261"/>
        <v/>
      </c>
      <c r="AD1207" s="193" t="str">
        <f t="shared" si="262"/>
        <v>CHECK DATES</v>
      </c>
      <c r="AE1207" s="257" t="str">
        <f t="shared" si="263"/>
        <v/>
      </c>
      <c r="AF1207" s="286">
        <v>0</v>
      </c>
      <c r="AG1207" s="257">
        <f t="shared" si="264"/>
        <v>0</v>
      </c>
      <c r="AH1207" s="257" t="str">
        <f t="shared" si="265"/>
        <v/>
      </c>
      <c r="AI1207" s="257">
        <f t="shared" si="266"/>
        <v>0</v>
      </c>
    </row>
    <row r="1208" spans="1:35" x14ac:dyDescent="0.3">
      <c r="A1208" s="287">
        <v>1196</v>
      </c>
      <c r="B1208" s="156"/>
      <c r="C1208" s="150"/>
      <c r="D1208" s="152"/>
      <c r="E1208" s="150"/>
      <c r="F1208" s="150"/>
      <c r="G1208" s="152"/>
      <c r="H1208" s="154"/>
      <c r="I1208" s="155"/>
      <c r="J1208" s="159"/>
      <c r="K1208" s="159"/>
      <c r="L1208" s="337"/>
      <c r="M1208" s="343" t="str">
        <f>IF(L1208="","",LOOKUP(L1208,'Work Programme'!$A$8:$A$207,'Work Programme'!$B$8:$B$207))</f>
        <v/>
      </c>
      <c r="N1208" s="150"/>
      <c r="O1208" s="151"/>
      <c r="P1208" s="254" t="str">
        <f>IF(H1208="","",VLOOKUP(H1208,'Overview - Financial Statement'!$A$46:$B$60,2,FALSE))</f>
        <v/>
      </c>
      <c r="Q1208" s="255" t="str">
        <f t="shared" si="253"/>
        <v/>
      </c>
      <c r="R1208" s="153"/>
      <c r="S1208" s="153"/>
      <c r="T1208" s="238">
        <f t="shared" si="254"/>
        <v>0</v>
      </c>
      <c r="U1208" s="193" t="s">
        <v>44</v>
      </c>
      <c r="V1208" s="427"/>
      <c r="W1208" s="193" t="str">
        <f t="shared" si="255"/>
        <v/>
      </c>
      <c r="X1208" s="264" t="str">
        <f t="shared" si="256"/>
        <v>OK</v>
      </c>
      <c r="Y1208" s="193" t="str">
        <f t="shared" si="257"/>
        <v/>
      </c>
      <c r="Z1208" s="193" t="str">
        <f t="shared" si="258"/>
        <v/>
      </c>
      <c r="AA1208" s="397" t="str">
        <f t="shared" si="259"/>
        <v/>
      </c>
      <c r="AB1208" s="257" t="str">
        <f t="shared" si="260"/>
        <v/>
      </c>
      <c r="AC1208" s="257" t="str">
        <f t="shared" si="261"/>
        <v/>
      </c>
      <c r="AD1208" s="193" t="str">
        <f t="shared" si="262"/>
        <v>CHECK DATES</v>
      </c>
      <c r="AE1208" s="257" t="str">
        <f t="shared" si="263"/>
        <v/>
      </c>
      <c r="AF1208" s="286">
        <v>0</v>
      </c>
      <c r="AG1208" s="257">
        <f t="shared" si="264"/>
        <v>0</v>
      </c>
      <c r="AH1208" s="257" t="str">
        <f t="shared" si="265"/>
        <v/>
      </c>
      <c r="AI1208" s="257">
        <f t="shared" si="266"/>
        <v>0</v>
      </c>
    </row>
    <row r="1209" spans="1:35" x14ac:dyDescent="0.3">
      <c r="A1209" s="287">
        <v>1197</v>
      </c>
      <c r="B1209" s="156"/>
      <c r="C1209" s="150"/>
      <c r="D1209" s="152"/>
      <c r="E1209" s="150"/>
      <c r="F1209" s="150"/>
      <c r="G1209" s="152"/>
      <c r="H1209" s="154"/>
      <c r="I1209" s="155"/>
      <c r="J1209" s="159"/>
      <c r="K1209" s="159"/>
      <c r="L1209" s="337"/>
      <c r="M1209" s="343" t="str">
        <f>IF(L1209="","",LOOKUP(L1209,'Work Programme'!$A$8:$A$207,'Work Programme'!$B$8:$B$207))</f>
        <v/>
      </c>
      <c r="N1209" s="150"/>
      <c r="O1209" s="151"/>
      <c r="P1209" s="254" t="str">
        <f>IF(H1209="","",VLOOKUP(H1209,'Overview - Financial Statement'!$A$46:$B$60,2,FALSE))</f>
        <v/>
      </c>
      <c r="Q1209" s="255" t="str">
        <f t="shared" si="253"/>
        <v/>
      </c>
      <c r="R1209" s="153"/>
      <c r="S1209" s="153"/>
      <c r="T1209" s="238">
        <f t="shared" si="254"/>
        <v>0</v>
      </c>
      <c r="U1209" s="193" t="s">
        <v>44</v>
      </c>
      <c r="V1209" s="427"/>
      <c r="W1209" s="193" t="str">
        <f t="shared" si="255"/>
        <v/>
      </c>
      <c r="X1209" s="264" t="str">
        <f t="shared" si="256"/>
        <v>OK</v>
      </c>
      <c r="Y1209" s="193" t="str">
        <f t="shared" si="257"/>
        <v/>
      </c>
      <c r="Z1209" s="193" t="str">
        <f t="shared" si="258"/>
        <v/>
      </c>
      <c r="AA1209" s="397" t="str">
        <f t="shared" si="259"/>
        <v/>
      </c>
      <c r="AB1209" s="257" t="str">
        <f t="shared" si="260"/>
        <v/>
      </c>
      <c r="AC1209" s="257" t="str">
        <f t="shared" si="261"/>
        <v/>
      </c>
      <c r="AD1209" s="193" t="str">
        <f t="shared" si="262"/>
        <v>CHECK DATES</v>
      </c>
      <c r="AE1209" s="257" t="str">
        <f t="shared" si="263"/>
        <v/>
      </c>
      <c r="AF1209" s="286">
        <v>0</v>
      </c>
      <c r="AG1209" s="257">
        <f t="shared" si="264"/>
        <v>0</v>
      </c>
      <c r="AH1209" s="257" t="str">
        <f t="shared" si="265"/>
        <v/>
      </c>
      <c r="AI1209" s="257">
        <f t="shared" si="266"/>
        <v>0</v>
      </c>
    </row>
    <row r="1210" spans="1:35" x14ac:dyDescent="0.3">
      <c r="A1210" s="287">
        <v>1198</v>
      </c>
      <c r="B1210" s="156"/>
      <c r="C1210" s="150"/>
      <c r="D1210" s="152"/>
      <c r="E1210" s="150"/>
      <c r="F1210" s="150"/>
      <c r="G1210" s="152"/>
      <c r="H1210" s="154"/>
      <c r="I1210" s="155"/>
      <c r="J1210" s="159"/>
      <c r="K1210" s="159"/>
      <c r="L1210" s="337"/>
      <c r="M1210" s="343" t="str">
        <f>IF(L1210="","",LOOKUP(L1210,'Work Programme'!$A$8:$A$207,'Work Programme'!$B$8:$B$207))</f>
        <v/>
      </c>
      <c r="N1210" s="150"/>
      <c r="O1210" s="151"/>
      <c r="P1210" s="254" t="str">
        <f>IF(H1210="","",VLOOKUP(H1210,'Overview - Financial Statement'!$A$46:$B$60,2,FALSE))</f>
        <v/>
      </c>
      <c r="Q1210" s="255" t="str">
        <f t="shared" si="253"/>
        <v/>
      </c>
      <c r="R1210" s="153"/>
      <c r="S1210" s="153"/>
      <c r="T1210" s="238">
        <f t="shared" si="254"/>
        <v>0</v>
      </c>
      <c r="U1210" s="193" t="s">
        <v>44</v>
      </c>
      <c r="V1210" s="427"/>
      <c r="W1210" s="193" t="str">
        <f t="shared" si="255"/>
        <v/>
      </c>
      <c r="X1210" s="264" t="str">
        <f t="shared" si="256"/>
        <v>OK</v>
      </c>
      <c r="Y1210" s="193" t="str">
        <f t="shared" si="257"/>
        <v/>
      </c>
      <c r="Z1210" s="193" t="str">
        <f t="shared" si="258"/>
        <v/>
      </c>
      <c r="AA1210" s="397" t="str">
        <f t="shared" si="259"/>
        <v/>
      </c>
      <c r="AB1210" s="257" t="str">
        <f t="shared" si="260"/>
        <v/>
      </c>
      <c r="AC1210" s="257" t="str">
        <f t="shared" si="261"/>
        <v/>
      </c>
      <c r="AD1210" s="193" t="str">
        <f t="shared" si="262"/>
        <v>CHECK DATES</v>
      </c>
      <c r="AE1210" s="257" t="str">
        <f t="shared" si="263"/>
        <v/>
      </c>
      <c r="AF1210" s="286">
        <v>0</v>
      </c>
      <c r="AG1210" s="257">
        <f t="shared" si="264"/>
        <v>0</v>
      </c>
      <c r="AH1210" s="257" t="str">
        <f t="shared" si="265"/>
        <v/>
      </c>
      <c r="AI1210" s="257">
        <f t="shared" si="266"/>
        <v>0</v>
      </c>
    </row>
    <row r="1211" spans="1:35" x14ac:dyDescent="0.3">
      <c r="A1211" s="287">
        <v>1199</v>
      </c>
      <c r="B1211" s="156"/>
      <c r="C1211" s="150"/>
      <c r="D1211" s="152"/>
      <c r="E1211" s="150"/>
      <c r="F1211" s="150"/>
      <c r="G1211" s="152"/>
      <c r="H1211" s="154"/>
      <c r="I1211" s="155"/>
      <c r="J1211" s="159"/>
      <c r="K1211" s="159"/>
      <c r="L1211" s="337"/>
      <c r="M1211" s="343" t="str">
        <f>IF(L1211="","",LOOKUP(L1211,'Work Programme'!$A$8:$A$207,'Work Programme'!$B$8:$B$207))</f>
        <v/>
      </c>
      <c r="N1211" s="150"/>
      <c r="O1211" s="151"/>
      <c r="P1211" s="254" t="str">
        <f>IF(H1211="","",VLOOKUP(H1211,'Overview - Financial Statement'!$A$46:$B$60,2,FALSE))</f>
        <v/>
      </c>
      <c r="Q1211" s="255" t="str">
        <f t="shared" si="253"/>
        <v/>
      </c>
      <c r="R1211" s="153"/>
      <c r="S1211" s="153"/>
      <c r="T1211" s="238">
        <f t="shared" si="254"/>
        <v>0</v>
      </c>
      <c r="U1211" s="193" t="s">
        <v>44</v>
      </c>
      <c r="V1211" s="427"/>
      <c r="W1211" s="193" t="str">
        <f t="shared" si="255"/>
        <v/>
      </c>
      <c r="X1211" s="264" t="str">
        <f t="shared" si="256"/>
        <v>OK</v>
      </c>
      <c r="Y1211" s="193" t="str">
        <f t="shared" si="257"/>
        <v/>
      </c>
      <c r="Z1211" s="193" t="str">
        <f t="shared" si="258"/>
        <v/>
      </c>
      <c r="AA1211" s="397" t="str">
        <f t="shared" si="259"/>
        <v/>
      </c>
      <c r="AB1211" s="257" t="str">
        <f t="shared" si="260"/>
        <v/>
      </c>
      <c r="AC1211" s="257" t="str">
        <f t="shared" si="261"/>
        <v/>
      </c>
      <c r="AD1211" s="193" t="str">
        <f t="shared" si="262"/>
        <v>CHECK DATES</v>
      </c>
      <c r="AE1211" s="257" t="str">
        <f t="shared" si="263"/>
        <v/>
      </c>
      <c r="AF1211" s="286">
        <v>0</v>
      </c>
      <c r="AG1211" s="257">
        <f t="shared" si="264"/>
        <v>0</v>
      </c>
      <c r="AH1211" s="257" t="str">
        <f t="shared" si="265"/>
        <v/>
      </c>
      <c r="AI1211" s="257">
        <f t="shared" si="266"/>
        <v>0</v>
      </c>
    </row>
    <row r="1212" spans="1:35" x14ac:dyDescent="0.3">
      <c r="A1212" s="287">
        <v>1200</v>
      </c>
      <c r="B1212" s="156"/>
      <c r="C1212" s="150"/>
      <c r="D1212" s="152"/>
      <c r="E1212" s="150"/>
      <c r="F1212" s="150"/>
      <c r="G1212" s="152"/>
      <c r="H1212" s="154"/>
      <c r="I1212" s="155"/>
      <c r="J1212" s="159"/>
      <c r="K1212" s="159"/>
      <c r="L1212" s="337"/>
      <c r="M1212" s="343" t="str">
        <f>IF(L1212="","",LOOKUP(L1212,'Work Programme'!$A$8:$A$207,'Work Programme'!$B$8:$B$207))</f>
        <v/>
      </c>
      <c r="N1212" s="150"/>
      <c r="O1212" s="151"/>
      <c r="P1212" s="254" t="str">
        <f>IF(H1212="","",VLOOKUP(H1212,'Overview - Financial Statement'!$A$46:$B$60,2,FALSE))</f>
        <v/>
      </c>
      <c r="Q1212" s="255" t="str">
        <f t="shared" si="253"/>
        <v/>
      </c>
      <c r="R1212" s="153"/>
      <c r="S1212" s="153"/>
      <c r="T1212" s="238">
        <f t="shared" ref="T1212" si="267">IF(R1212="YES",Q1212,0)</f>
        <v>0</v>
      </c>
      <c r="U1212" s="193" t="s">
        <v>44</v>
      </c>
      <c r="V1212" s="427"/>
      <c r="W1212" s="193" t="str">
        <f t="shared" si="255"/>
        <v/>
      </c>
      <c r="X1212" s="264" t="str">
        <f t="shared" si="256"/>
        <v>OK</v>
      </c>
      <c r="Y1212" s="193" t="str">
        <f t="shared" si="257"/>
        <v/>
      </c>
      <c r="Z1212" s="193" t="str">
        <f t="shared" si="258"/>
        <v/>
      </c>
      <c r="AA1212" s="397" t="str">
        <f t="shared" si="259"/>
        <v/>
      </c>
      <c r="AB1212" s="257" t="str">
        <f t="shared" si="260"/>
        <v/>
      </c>
      <c r="AC1212" s="257" t="str">
        <f t="shared" si="261"/>
        <v/>
      </c>
      <c r="AD1212" s="193" t="str">
        <f t="shared" si="262"/>
        <v>CHECK DATES</v>
      </c>
      <c r="AE1212" s="257" t="str">
        <f t="shared" si="263"/>
        <v/>
      </c>
      <c r="AF1212" s="286">
        <v>0</v>
      </c>
      <c r="AG1212" s="257">
        <f t="shared" si="264"/>
        <v>0</v>
      </c>
      <c r="AH1212" s="257" t="str">
        <f t="shared" si="265"/>
        <v/>
      </c>
      <c r="AI1212" s="257">
        <f t="shared" si="266"/>
        <v>0</v>
      </c>
    </row>
  </sheetData>
  <sheetProtection password="CE00" sheet="1" objects="1" scenarios="1" formatCells="0"/>
  <mergeCells count="42">
    <mergeCell ref="I11:I12"/>
    <mergeCell ref="H4:I4"/>
    <mergeCell ref="A7:I7"/>
    <mergeCell ref="C2:I2"/>
    <mergeCell ref="C3:I3"/>
    <mergeCell ref="S10:S12"/>
    <mergeCell ref="P8:R8"/>
    <mergeCell ref="A10:I10"/>
    <mergeCell ref="A11:A12"/>
    <mergeCell ref="B11:B12"/>
    <mergeCell ref="C11:C12"/>
    <mergeCell ref="D11:D12"/>
    <mergeCell ref="E11:E12"/>
    <mergeCell ref="F11:F12"/>
    <mergeCell ref="G11:G12"/>
    <mergeCell ref="R10:R12"/>
    <mergeCell ref="J10:M10"/>
    <mergeCell ref="N10:O10"/>
    <mergeCell ref="P10:P12"/>
    <mergeCell ref="P9:Q9"/>
    <mergeCell ref="H11:H12"/>
    <mergeCell ref="Q10:Q12"/>
    <mergeCell ref="J11:K11"/>
    <mergeCell ref="M11:M12"/>
    <mergeCell ref="N11:N12"/>
    <mergeCell ref="O11:O12"/>
    <mergeCell ref="L11:L12"/>
    <mergeCell ref="U10:U12"/>
    <mergeCell ref="W10:W12"/>
    <mergeCell ref="X10:X12"/>
    <mergeCell ref="Y10:Y12"/>
    <mergeCell ref="Z10:Z12"/>
    <mergeCell ref="AF10:AF12"/>
    <mergeCell ref="AG10:AG12"/>
    <mergeCell ref="AH10:AH12"/>
    <mergeCell ref="AI10:AI12"/>
    <mergeCell ref="V10:V12"/>
    <mergeCell ref="AA10:AA12"/>
    <mergeCell ref="AB10:AB12"/>
    <mergeCell ref="AC10:AC12"/>
    <mergeCell ref="AD10:AD12"/>
    <mergeCell ref="AE10:AE12"/>
  </mergeCells>
  <dataValidations count="2">
    <dataValidation type="list" allowBlank="1" showInputMessage="1" showErrorMessage="1" sqref="R13:S1212 U13:U1212">
      <formula1>"YES, NO"</formula1>
    </dataValidation>
    <dataValidation type="list" allowBlank="1" showInputMessage="1" showErrorMessage="1" sqref="B13:B1212">
      <formula1>"Production costs (printing costs…), Advertising costs, Web costs, Distribution costs"</formula1>
    </dataValidation>
  </dataValidations>
  <pageMargins left="0.19685039370078741" right="0.47244094488188981" top="0.51181102362204722" bottom="0.47244094488188981" header="0.31496062992125984" footer="0.31496062992125984"/>
  <pageSetup paperSize="9" scale="41" orientation="landscape" horizontalDpi="4294967293" r:id="rId1"/>
  <headerFooter>
    <oddFooter>&amp;CPage &amp;P of &amp;N</oddFooter>
  </headerFooter>
  <colBreaks count="1" manualBreakCount="1">
    <brk id="19" max="351" man="1"/>
  </colBreaks>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ISO!$B$4:$B$43</xm:f>
          </x14:formula1>
          <xm:sqref>O13:O1212</xm:sqref>
        </x14:dataValidation>
        <x14:dataValidation type="list" allowBlank="1" showInputMessage="1" showErrorMessage="1">
          <x14:formula1>
            <xm:f>ISO!$H$4:$H$175</xm:f>
          </x14:formula1>
          <xm:sqref>H13:H1212</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tabColor theme="8" tint="0.59999389629810485"/>
  </sheetPr>
  <dimension ref="A1:AK1212"/>
  <sheetViews>
    <sheetView view="pageBreakPreview" topLeftCell="F1" zoomScale="85" zoomScaleNormal="100" zoomScaleSheetLayoutView="85" workbookViewId="0">
      <pane ySplit="12" topLeftCell="A13" activePane="bottomLeft" state="frozenSplit"/>
      <selection pane="bottomLeft" activeCell="S1" sqref="S1:AK1048576"/>
    </sheetView>
  </sheetViews>
  <sheetFormatPr defaultColWidth="9.109375" defaultRowHeight="14.4" x14ac:dyDescent="0.3"/>
  <cols>
    <col min="1" max="1" width="9.6640625" style="193" customWidth="1"/>
    <col min="2" max="2" width="26.33203125" style="193" customWidth="1"/>
    <col min="3" max="3" width="24.33203125" style="186" customWidth="1"/>
    <col min="4" max="4" width="28.109375" style="186" customWidth="1"/>
    <col min="5" max="5" width="28.88671875" style="186" customWidth="1"/>
    <col min="6" max="6" width="15.5546875" style="262" customWidth="1"/>
    <col min="7" max="7" width="15.109375" style="262" bestFit="1" customWidth="1"/>
    <col min="8" max="8" width="9.33203125" style="193" customWidth="1"/>
    <col min="9" max="9" width="14.6640625" style="238" customWidth="1"/>
    <col min="10" max="11" width="13.109375" style="263" customWidth="1"/>
    <col min="12" max="12" width="13.109375" style="330" customWidth="1"/>
    <col min="13" max="13" width="28.109375" style="186" customWidth="1"/>
    <col min="14" max="14" width="27.6640625" style="186" customWidth="1"/>
    <col min="15" max="15" width="8" style="173" customWidth="1"/>
    <col min="16" max="16" width="12.44140625" style="173" bestFit="1" customWidth="1"/>
    <col min="17" max="17" width="14.6640625" style="238" customWidth="1"/>
    <col min="18" max="19" width="14.6640625" style="193" customWidth="1"/>
    <col min="20" max="20" width="14.109375" style="238" hidden="1" customWidth="1"/>
    <col min="21" max="21" width="10.6640625" style="193" hidden="1" customWidth="1"/>
    <col min="22" max="22" width="28.109375" style="193" hidden="1" customWidth="1"/>
    <col min="23" max="23" width="13.6640625" style="264" hidden="1" customWidth="1"/>
    <col min="24" max="25" width="13.44140625" style="193" hidden="1" customWidth="1"/>
    <col min="26" max="28" width="13.44140625" style="173" hidden="1" customWidth="1"/>
    <col min="29" max="29" width="13.44140625" style="193" hidden="1" customWidth="1"/>
    <col min="30" max="30" width="13.44140625" style="173" hidden="1" customWidth="1"/>
    <col min="31" max="35" width="14.6640625" style="173" hidden="1" customWidth="1"/>
    <col min="36" max="36" width="13.88671875" style="173" hidden="1" customWidth="1"/>
    <col min="37" max="37" width="35.44140625" style="290" customWidth="1"/>
    <col min="38" max="16384" width="9.109375" style="173"/>
  </cols>
  <sheetData>
    <row r="1" spans="1:37" x14ac:dyDescent="0.3">
      <c r="A1" s="261" t="s">
        <v>172</v>
      </c>
      <c r="B1" s="261"/>
    </row>
    <row r="2" spans="1:37" s="221" customFormat="1" x14ac:dyDescent="0.3">
      <c r="A2" s="261" t="s">
        <v>439</v>
      </c>
      <c r="B2" s="261"/>
      <c r="C2" s="501">
        <f>'Overview - Financial Statement'!C12</f>
        <v>0</v>
      </c>
      <c r="D2" s="501"/>
      <c r="E2" s="501"/>
      <c r="F2" s="501"/>
      <c r="G2" s="501"/>
      <c r="H2" s="501"/>
      <c r="I2" s="265"/>
      <c r="J2" s="266"/>
      <c r="K2" s="266"/>
      <c r="L2" s="331"/>
      <c r="M2" s="266"/>
      <c r="N2" s="266"/>
      <c r="O2" s="265"/>
      <c r="P2" s="265"/>
      <c r="Q2" s="265"/>
      <c r="R2" s="265"/>
      <c r="S2" s="265"/>
      <c r="T2" s="267"/>
      <c r="U2" s="223"/>
      <c r="V2" s="223"/>
      <c r="W2" s="224"/>
      <c r="X2" s="223"/>
      <c r="Y2" s="223"/>
      <c r="AC2" s="223"/>
      <c r="AK2" s="289"/>
    </row>
    <row r="3" spans="1:37" s="221" customFormat="1" ht="15" thickBot="1" x14ac:dyDescent="0.35">
      <c r="A3" s="261" t="s">
        <v>1</v>
      </c>
      <c r="B3" s="261"/>
      <c r="C3" s="501">
        <f>'Overview - Financial Statement'!B13</f>
        <v>0</v>
      </c>
      <c r="D3" s="501"/>
      <c r="E3" s="501"/>
      <c r="F3" s="501"/>
      <c r="G3" s="501"/>
      <c r="H3" s="501"/>
      <c r="I3" s="265"/>
      <c r="J3" s="266"/>
      <c r="K3" s="266"/>
      <c r="L3" s="331"/>
      <c r="M3" s="266"/>
      <c r="N3" s="266"/>
      <c r="O3" s="265"/>
      <c r="P3" s="265"/>
      <c r="Q3" s="265"/>
      <c r="R3" s="265"/>
      <c r="S3" s="265"/>
      <c r="T3" s="222"/>
      <c r="U3" s="223" t="s">
        <v>224</v>
      </c>
      <c r="V3" s="223"/>
      <c r="W3" s="224"/>
      <c r="X3" s="223"/>
      <c r="Y3" s="223"/>
      <c r="AC3" s="223"/>
      <c r="AK3" s="289"/>
    </row>
    <row r="4" spans="1:37" s="226" customFormat="1" ht="15" thickBot="1" x14ac:dyDescent="0.35">
      <c r="A4" s="261" t="s">
        <v>0</v>
      </c>
      <c r="B4" s="261"/>
      <c r="C4" s="265" t="str">
        <f>'Overview - Financial Statement'!B14</f>
        <v>20xx-xxxx</v>
      </c>
      <c r="D4" s="299" t="s">
        <v>34</v>
      </c>
      <c r="E4" s="269">
        <f>'Overview - Financial Statement'!H14</f>
        <v>0</v>
      </c>
      <c r="F4" s="270" t="s">
        <v>4</v>
      </c>
      <c r="G4" s="530">
        <f>'Overview - Financial Statement'!J14</f>
        <v>0</v>
      </c>
      <c r="H4" s="531"/>
      <c r="I4" s="271"/>
      <c r="J4" s="275"/>
      <c r="K4" s="275"/>
      <c r="L4" s="331"/>
      <c r="P4" s="271"/>
      <c r="Q4" s="271"/>
      <c r="R4" s="272"/>
      <c r="S4" s="272"/>
      <c r="T4" s="225"/>
      <c r="U4" s="227" t="s">
        <v>225</v>
      </c>
      <c r="V4" s="348" t="str">
        <f>'Overview - Financial Statement'!$A$46</f>
        <v>EUR</v>
      </c>
      <c r="W4" s="349">
        <f>'Overview - Financial Statement'!$A$47</f>
        <v>0</v>
      </c>
      <c r="X4" s="349">
        <f>'Overview - Financial Statement'!$A$48</f>
        <v>0</v>
      </c>
      <c r="Y4" s="349">
        <f>'Overview - Financial Statement'!$A$49</f>
        <v>0</v>
      </c>
      <c r="Z4" s="349">
        <f>'Overview - Financial Statement'!$A$50</f>
        <v>0</v>
      </c>
      <c r="AA4" s="349">
        <f>'Overview - Financial Statement'!$A$51</f>
        <v>0</v>
      </c>
      <c r="AB4" s="349">
        <f>'Overview - Financial Statement'!$A$52</f>
        <v>0</v>
      </c>
      <c r="AC4" s="349">
        <f>'Overview - Financial Statement'!$A$53</f>
        <v>0</v>
      </c>
      <c r="AD4" s="349">
        <f>'Overview - Financial Statement'!$A$54</f>
        <v>0</v>
      </c>
      <c r="AE4" s="349">
        <f>'Overview - Financial Statement'!$A$55</f>
        <v>0</v>
      </c>
      <c r="AF4" s="349">
        <f>'Overview - Financial Statement'!$A$56</f>
        <v>0</v>
      </c>
      <c r="AG4" s="349">
        <f>'Overview - Financial Statement'!$A$57</f>
        <v>0</v>
      </c>
      <c r="AH4" s="349">
        <f>'Overview - Financial Statement'!$A$58</f>
        <v>0</v>
      </c>
      <c r="AI4" s="349">
        <f>'Overview - Financial Statement'!$A$59</f>
        <v>0</v>
      </c>
      <c r="AJ4" s="349">
        <f>'Overview - Financial Statement'!$A$60</f>
        <v>0</v>
      </c>
      <c r="AK4" s="294"/>
    </row>
    <row r="5" spans="1:37" s="226" customFormat="1" x14ac:dyDescent="0.3">
      <c r="A5" s="261"/>
      <c r="B5" s="261"/>
      <c r="C5" s="273"/>
      <c r="D5" s="266"/>
      <c r="E5" s="274"/>
      <c r="F5" s="265"/>
      <c r="I5" s="271"/>
      <c r="J5" s="275"/>
      <c r="K5" s="275"/>
      <c r="L5" s="331"/>
      <c r="M5" s="295"/>
      <c r="O5" s="276"/>
      <c r="P5" s="271"/>
      <c r="Q5" s="271"/>
      <c r="R5" s="272"/>
      <c r="S5" s="272"/>
      <c r="T5" s="225"/>
      <c r="U5" s="227" t="s">
        <v>226</v>
      </c>
      <c r="V5" s="396">
        <v>1</v>
      </c>
      <c r="W5" s="391">
        <f>+'List of incomes'!W4</f>
        <v>0</v>
      </c>
      <c r="X5" s="391">
        <f>+'List of incomes'!X4</f>
        <v>0</v>
      </c>
      <c r="Y5" s="391">
        <f>+'List of incomes'!Y4</f>
        <v>0</v>
      </c>
      <c r="Z5" s="391">
        <f>+'List of incomes'!Z4</f>
        <v>0</v>
      </c>
      <c r="AA5" s="391">
        <f>+'List of incomes'!AA4</f>
        <v>0</v>
      </c>
      <c r="AB5" s="391">
        <f>+'List of incomes'!AB4</f>
        <v>0</v>
      </c>
      <c r="AC5" s="391">
        <f>+'List of incomes'!AC4</f>
        <v>0</v>
      </c>
      <c r="AD5" s="391">
        <f>+'List of incomes'!AD4</f>
        <v>0</v>
      </c>
      <c r="AE5" s="391">
        <f>+'List of incomes'!AE4</f>
        <v>0</v>
      </c>
      <c r="AF5" s="391">
        <f>+'List of incomes'!AF4</f>
        <v>0</v>
      </c>
      <c r="AG5" s="391">
        <f>+'List of incomes'!AG4</f>
        <v>0</v>
      </c>
      <c r="AH5" s="391">
        <f>+'List of incomes'!AH4</f>
        <v>0</v>
      </c>
      <c r="AI5" s="391">
        <f>+'List of incomes'!AI4</f>
        <v>0</v>
      </c>
      <c r="AJ5" s="391">
        <f>+'List of incomes'!AJ4</f>
        <v>0</v>
      </c>
      <c r="AK5" s="294"/>
    </row>
    <row r="6" spans="1:37" x14ac:dyDescent="0.3">
      <c r="A6" s="180" t="s">
        <v>5</v>
      </c>
      <c r="B6" s="180"/>
      <c r="C6" s="173"/>
      <c r="D6" s="173"/>
      <c r="E6" s="173"/>
      <c r="F6" s="173"/>
      <c r="G6" s="173"/>
      <c r="H6" s="173"/>
      <c r="I6" s="173"/>
      <c r="J6" s="173"/>
      <c r="K6" s="173"/>
      <c r="L6" s="333"/>
      <c r="M6" s="173"/>
      <c r="N6" s="173"/>
      <c r="Q6" s="173"/>
      <c r="R6" s="173"/>
      <c r="S6" s="173"/>
      <c r="T6" s="173"/>
      <c r="U6" s="227" t="s">
        <v>496</v>
      </c>
      <c r="V6" s="392">
        <f>'Overview - Financial Statement'!$B$46</f>
        <v>1</v>
      </c>
      <c r="W6" s="392">
        <f>'Overview - Financial Statement'!$B$47</f>
        <v>0</v>
      </c>
      <c r="X6" s="392">
        <f>'Overview - Financial Statement'!$B$48</f>
        <v>0</v>
      </c>
      <c r="Y6" s="392">
        <f>'Overview - Financial Statement'!$B$49</f>
        <v>0</v>
      </c>
      <c r="Z6" s="392">
        <f>'Overview - Financial Statement'!$B$50</f>
        <v>0</v>
      </c>
      <c r="AA6" s="392">
        <f>'Overview - Financial Statement'!$B$51</f>
        <v>0</v>
      </c>
      <c r="AB6" s="392">
        <f>'Overview - Financial Statement'!$B$52</f>
        <v>0</v>
      </c>
      <c r="AC6" s="392">
        <f>'Overview - Financial Statement'!$B$53</f>
        <v>0</v>
      </c>
      <c r="AD6" s="392">
        <f>'Overview - Financial Statement'!$B$54</f>
        <v>0</v>
      </c>
      <c r="AE6" s="392">
        <f>'Overview - Financial Statement'!$B$55</f>
        <v>0</v>
      </c>
      <c r="AF6" s="392">
        <f>'Overview - Financial Statement'!$B$56</f>
        <v>0</v>
      </c>
      <c r="AG6" s="392">
        <f>'Overview - Financial Statement'!$B$57</f>
        <v>0</v>
      </c>
      <c r="AH6" s="392">
        <f>'Overview - Financial Statement'!$B$58</f>
        <v>0</v>
      </c>
      <c r="AI6" s="392">
        <f>'Overview - Financial Statement'!$B$59</f>
        <v>0</v>
      </c>
      <c r="AJ6" s="392">
        <f>'Overview - Financial Statement'!$B$60</f>
        <v>0</v>
      </c>
    </row>
    <row r="7" spans="1:37" ht="30" customHeight="1" thickBot="1" x14ac:dyDescent="0.35">
      <c r="A7" s="476" t="s">
        <v>423</v>
      </c>
      <c r="B7" s="476"/>
      <c r="C7" s="476"/>
      <c r="D7" s="476"/>
      <c r="E7" s="476"/>
      <c r="F7" s="476"/>
      <c r="G7" s="476"/>
      <c r="H7" s="476"/>
      <c r="I7" s="173"/>
      <c r="J7" s="237"/>
      <c r="K7" s="237"/>
      <c r="L7" s="334"/>
      <c r="M7" s="237"/>
      <c r="N7" s="237"/>
      <c r="O7" s="237"/>
      <c r="Q7" s="173"/>
      <c r="R7" s="173"/>
      <c r="S7" s="173"/>
      <c r="T7" s="173"/>
    </row>
    <row r="8" spans="1:37" ht="15" thickBot="1" x14ac:dyDescent="0.35">
      <c r="P8" s="537" t="s">
        <v>46</v>
      </c>
      <c r="Q8" s="538"/>
      <c r="R8" s="539"/>
      <c r="S8" s="378"/>
      <c r="AB8" s="277" t="s">
        <v>228</v>
      </c>
      <c r="AC8" s="277" t="s">
        <v>228</v>
      </c>
      <c r="AE8" s="278" t="s">
        <v>228</v>
      </c>
      <c r="AF8" s="278" t="s">
        <v>228</v>
      </c>
      <c r="AG8" s="277" t="s">
        <v>228</v>
      </c>
      <c r="AH8" s="277" t="s">
        <v>228</v>
      </c>
      <c r="AI8" s="277" t="s">
        <v>228</v>
      </c>
    </row>
    <row r="9" spans="1:37" ht="24" thickBot="1" x14ac:dyDescent="0.35">
      <c r="A9" s="240" t="s">
        <v>467</v>
      </c>
      <c r="B9" s="240"/>
      <c r="P9" s="548">
        <f>SUM(Q13:Q1212)</f>
        <v>0</v>
      </c>
      <c r="Q9" s="549"/>
      <c r="R9" s="298">
        <f>SUM(T13:T1212)</f>
        <v>0</v>
      </c>
      <c r="S9" s="298"/>
      <c r="AB9" s="398">
        <f>SUM(AB13:AB1212)</f>
        <v>0</v>
      </c>
      <c r="AC9" s="398">
        <f>SUM(AC13:AC1212)</f>
        <v>0</v>
      </c>
      <c r="AE9" s="399">
        <f>SUM(AE13:AE1212)</f>
        <v>0</v>
      </c>
      <c r="AF9" s="399">
        <f>SUM(AF13:AF1212)</f>
        <v>0</v>
      </c>
      <c r="AG9" s="398">
        <f>SUM(AG13:AG1212)</f>
        <v>0</v>
      </c>
      <c r="AH9" s="398">
        <f>SUM(AH13:AH1212)</f>
        <v>0</v>
      </c>
      <c r="AI9" s="398">
        <f>SUM(AI13:AI1212)</f>
        <v>0</v>
      </c>
    </row>
    <row r="10" spans="1:37" ht="22.5" customHeight="1" thickBot="1" x14ac:dyDescent="0.35">
      <c r="A10" s="532" t="s">
        <v>472</v>
      </c>
      <c r="B10" s="533"/>
      <c r="C10" s="533"/>
      <c r="D10" s="533"/>
      <c r="E10" s="533"/>
      <c r="F10" s="533"/>
      <c r="G10" s="533"/>
      <c r="H10" s="533"/>
      <c r="I10" s="534"/>
      <c r="J10" s="540" t="s">
        <v>50</v>
      </c>
      <c r="K10" s="541"/>
      <c r="L10" s="542"/>
      <c r="M10" s="543"/>
      <c r="N10" s="540" t="s">
        <v>449</v>
      </c>
      <c r="O10" s="543"/>
      <c r="P10" s="525" t="s">
        <v>38</v>
      </c>
      <c r="Q10" s="522" t="s">
        <v>35</v>
      </c>
      <c r="R10" s="525" t="s">
        <v>426</v>
      </c>
      <c r="S10" s="525" t="s">
        <v>497</v>
      </c>
      <c r="U10" s="513" t="s">
        <v>217</v>
      </c>
      <c r="V10" s="513" t="s">
        <v>240</v>
      </c>
      <c r="W10" s="513" t="s">
        <v>218</v>
      </c>
      <c r="X10" s="513" t="s">
        <v>219</v>
      </c>
      <c r="Y10" s="513" t="s">
        <v>233</v>
      </c>
      <c r="Z10" s="513" t="s">
        <v>220</v>
      </c>
      <c r="AA10" s="513" t="s">
        <v>221</v>
      </c>
      <c r="AB10" s="513" t="s">
        <v>35</v>
      </c>
      <c r="AC10" s="513" t="s">
        <v>227</v>
      </c>
      <c r="AD10" s="513" t="s">
        <v>222</v>
      </c>
      <c r="AE10" s="513" t="s">
        <v>230</v>
      </c>
      <c r="AF10" s="513" t="s">
        <v>229</v>
      </c>
      <c r="AG10" s="513" t="s">
        <v>241</v>
      </c>
      <c r="AH10" s="513" t="s">
        <v>223</v>
      </c>
      <c r="AI10" s="513" t="s">
        <v>231</v>
      </c>
      <c r="AK10" s="173"/>
    </row>
    <row r="11" spans="1:37" ht="45" customHeight="1" x14ac:dyDescent="0.3">
      <c r="A11" s="546" t="s">
        <v>52</v>
      </c>
      <c r="B11" s="546" t="s">
        <v>175</v>
      </c>
      <c r="C11" s="546" t="s">
        <v>39</v>
      </c>
      <c r="D11" s="546" t="s">
        <v>40</v>
      </c>
      <c r="E11" s="546" t="s">
        <v>41</v>
      </c>
      <c r="F11" s="546" t="s">
        <v>42</v>
      </c>
      <c r="G11" s="546" t="s">
        <v>43</v>
      </c>
      <c r="H11" s="546" t="s">
        <v>49</v>
      </c>
      <c r="I11" s="546" t="s">
        <v>157</v>
      </c>
      <c r="J11" s="514" t="s">
        <v>51</v>
      </c>
      <c r="K11" s="515"/>
      <c r="L11" s="544" t="s">
        <v>485</v>
      </c>
      <c r="M11" s="516" t="s">
        <v>427</v>
      </c>
      <c r="N11" s="518" t="s">
        <v>53</v>
      </c>
      <c r="O11" s="520" t="s">
        <v>36</v>
      </c>
      <c r="P11" s="526"/>
      <c r="Q11" s="523"/>
      <c r="R11" s="526"/>
      <c r="S11" s="526"/>
      <c r="U11" s="513"/>
      <c r="V11" s="513"/>
      <c r="W11" s="513"/>
      <c r="X11" s="513"/>
      <c r="Y11" s="513"/>
      <c r="Z11" s="513"/>
      <c r="AA11" s="513"/>
      <c r="AB11" s="513"/>
      <c r="AC11" s="513"/>
      <c r="AD11" s="513"/>
      <c r="AE11" s="513"/>
      <c r="AF11" s="513"/>
      <c r="AG11" s="513"/>
      <c r="AH11" s="513"/>
      <c r="AI11" s="513"/>
      <c r="AK11" s="173"/>
    </row>
    <row r="12" spans="1:37" s="285" customFormat="1" ht="66.75" customHeight="1" thickBot="1" x14ac:dyDescent="0.35">
      <c r="A12" s="547"/>
      <c r="B12" s="547"/>
      <c r="C12" s="547"/>
      <c r="D12" s="547"/>
      <c r="E12" s="547"/>
      <c r="F12" s="547"/>
      <c r="G12" s="547"/>
      <c r="H12" s="547"/>
      <c r="I12" s="547"/>
      <c r="J12" s="282" t="s">
        <v>424</v>
      </c>
      <c r="K12" s="283" t="s">
        <v>425</v>
      </c>
      <c r="L12" s="545"/>
      <c r="M12" s="517"/>
      <c r="N12" s="519"/>
      <c r="O12" s="521"/>
      <c r="P12" s="527"/>
      <c r="Q12" s="524"/>
      <c r="R12" s="527"/>
      <c r="S12" s="527"/>
      <c r="T12" s="284" t="s">
        <v>177</v>
      </c>
      <c r="U12" s="513"/>
      <c r="V12" s="513"/>
      <c r="W12" s="513"/>
      <c r="X12" s="513"/>
      <c r="Y12" s="513"/>
      <c r="Z12" s="513"/>
      <c r="AA12" s="513"/>
      <c r="AB12" s="513"/>
      <c r="AC12" s="513"/>
      <c r="AD12" s="513"/>
      <c r="AE12" s="513"/>
      <c r="AF12" s="513"/>
      <c r="AG12" s="513"/>
      <c r="AH12" s="513"/>
      <c r="AI12" s="513"/>
    </row>
    <row r="13" spans="1:37" ht="15" customHeight="1" x14ac:dyDescent="0.3">
      <c r="A13" s="252">
        <v>1</v>
      </c>
      <c r="B13" s="161"/>
      <c r="C13" s="146"/>
      <c r="D13" s="146"/>
      <c r="E13" s="146"/>
      <c r="F13" s="148"/>
      <c r="G13" s="148"/>
      <c r="H13" s="153"/>
      <c r="I13" s="149"/>
      <c r="J13" s="159"/>
      <c r="K13" s="159"/>
      <c r="L13" s="336"/>
      <c r="M13" s="343" t="str">
        <f>IF(L13="","",LOOKUP(L13,'Work Programme'!$A$8:$A$207,'Work Programme'!$B$8:$B$207))</f>
        <v/>
      </c>
      <c r="N13" s="146"/>
      <c r="O13" s="147"/>
      <c r="P13" s="254" t="str">
        <f>IF(H13="","",VLOOKUP(H13,'Overview - Financial Statement'!$A$46:$B$60,2,FALSE))</f>
        <v/>
      </c>
      <c r="Q13" s="255" t="str">
        <f t="shared" ref="Q13:Q76" si="0">IF(P13="","",I13/P13)</f>
        <v/>
      </c>
      <c r="R13" s="153"/>
      <c r="S13" s="153"/>
      <c r="T13" s="238">
        <f>IF(R13="YES",Q13,0)</f>
        <v>0</v>
      </c>
      <c r="U13" s="193" t="s">
        <v>44</v>
      </c>
      <c r="V13" s="173"/>
      <c r="W13" s="193" t="str">
        <f>IF(Q13="","",IF(F13="","CHECK DATES","OK"))</f>
        <v/>
      </c>
      <c r="X13" s="264" t="str">
        <f>IF(F13-(J13)&lt;0,"a posteriori ?","OK")</f>
        <v>OK</v>
      </c>
      <c r="Y13" s="193" t="str">
        <f>IF(Q13="","",(IF(OR(J13&lt;=($E$4-1),J13&gt;=($G$4+1),K13&lt;=($E$4-1),K13&gt;=($G$4+1)),"CHECK DATES","OK")))</f>
        <v/>
      </c>
      <c r="Z13" s="193" t="str">
        <f>IF(H13="","",H13)</f>
        <v/>
      </c>
      <c r="AA13" s="397" t="str">
        <f>IF(H13="","",IF(HLOOKUP(H13,$V$4:$AJ$5,2,FALSE)="",P13,IF(P13&lt;&gt;HLOOKUP(H13,$V$4:$AJ$5,2,FALSE),HLOOKUP(H13,$V$4:$AJ$5,2,FALSE),P13)))</f>
        <v/>
      </c>
      <c r="AB13" s="257" t="str">
        <f>IF(P13="","",IF(AA13=1,Q13,I13/AA13))</f>
        <v/>
      </c>
      <c r="AC13" s="257" t="str">
        <f>IF(AB13="","",IF(AA13=1,0,AB13-Q13))</f>
        <v/>
      </c>
      <c r="AD13" s="193" t="str">
        <f>IF(Q13=0,"",(IF(G13="","CHECK DATES","OK")))</f>
        <v>CHECK DATES</v>
      </c>
      <c r="AE13" s="257" t="str">
        <f>IF(OR(U13="NO",Y13="CHECK DATES",AD13="CHECK DATES"),AB13,"")</f>
        <v/>
      </c>
      <c r="AF13" s="286">
        <v>0</v>
      </c>
      <c r="AG13" s="257">
        <f>IF(OR(U13="NO",AE13&gt;0,AF13&gt;0)*(AND(OR(R13="NO",R13=""))),SUM(AE13:AF13),"")</f>
        <v>0</v>
      </c>
      <c r="AH13" s="257" t="str">
        <f>IF(OR(U13="NO",AE13&gt;0,AF13&gt;0)*(AND(OR(R13="YES"))),SUM(AE13:AF13),"")</f>
        <v/>
      </c>
      <c r="AI13" s="257">
        <f>IF(R13="YES",AB13,0)</f>
        <v>0</v>
      </c>
      <c r="AK13" s="173"/>
    </row>
    <row r="14" spans="1:37" x14ac:dyDescent="0.3">
      <c r="A14" s="287">
        <v>2</v>
      </c>
      <c r="B14" s="161"/>
      <c r="C14" s="150"/>
      <c r="D14" s="150"/>
      <c r="E14" s="150"/>
      <c r="F14" s="152"/>
      <c r="G14" s="152"/>
      <c r="H14" s="154"/>
      <c r="I14" s="155"/>
      <c r="J14" s="159"/>
      <c r="K14" s="159"/>
      <c r="L14" s="337"/>
      <c r="M14" s="343" t="str">
        <f>IF(L14="","",LOOKUP(L14,'Work Programme'!$A$8:$A$207,'Work Programme'!$B$8:$B$207))</f>
        <v/>
      </c>
      <c r="N14" s="150"/>
      <c r="O14" s="151"/>
      <c r="P14" s="254" t="str">
        <f>IF(H14="","",VLOOKUP(H14,'Overview - Financial Statement'!$A$46:$B$60,2,FALSE))</f>
        <v/>
      </c>
      <c r="Q14" s="255" t="str">
        <f t="shared" si="0"/>
        <v/>
      </c>
      <c r="R14" s="153"/>
      <c r="S14" s="153"/>
      <c r="T14" s="238">
        <f>IF(R14="YES",Q14,0)</f>
        <v>0</v>
      </c>
      <c r="U14" s="193" t="s">
        <v>44</v>
      </c>
      <c r="V14" s="173"/>
      <c r="W14" s="193" t="str">
        <f>IF(Q14="","",IF(F14="","CHECK DATES","OK"))</f>
        <v/>
      </c>
      <c r="X14" s="264" t="str">
        <f>IF(F14-(J14)&lt;0,"a posteriori ?","OK")</f>
        <v>OK</v>
      </c>
      <c r="Y14" s="193" t="str">
        <f>IF(Q14="","",(IF(OR(J14&lt;=($E$4-1),J14&gt;=($G$4+1),K14&lt;=($E$4-1),K14&gt;=($G$4+1)),"CHECK DATES","OK")))</f>
        <v/>
      </c>
      <c r="Z14" s="193" t="str">
        <f>IF(H14="","",H14)</f>
        <v/>
      </c>
      <c r="AA14" s="397" t="str">
        <f>IF(H14="","",IF(HLOOKUP(H14,$V$4:$AJ$5,2,FALSE)="",P14,IF(P14&lt;&gt;HLOOKUP(H14,$V$4:$AJ$5,2,FALSE),HLOOKUP(H14,$V$4:$AJ$5,2,FALSE),P14)))</f>
        <v/>
      </c>
      <c r="AB14" s="257" t="str">
        <f>IF(P14="","",IF(AA14=1,Q14,I14/AA14))</f>
        <v/>
      </c>
      <c r="AC14" s="257" t="str">
        <f>IF(AB14="","",IF(AA14=1,0,AB14-Q14))</f>
        <v/>
      </c>
      <c r="AD14" s="193" t="str">
        <f>IF(Q14=0,"",(IF(G14="","CHECK DATES","OK")))</f>
        <v>CHECK DATES</v>
      </c>
      <c r="AE14" s="257" t="str">
        <f>IF(OR(U14="NO",Y14="CHECK DATES",AD14="CHECK DATES"),AB14,"")</f>
        <v/>
      </c>
      <c r="AF14" s="286">
        <v>0</v>
      </c>
      <c r="AG14" s="257">
        <f>IF(OR(U14="NO",AE14&gt;0,AF14&gt;0)*(AND(OR(R14="NO",R14=""))),SUM(AE14:AF14),"")</f>
        <v>0</v>
      </c>
      <c r="AH14" s="257" t="str">
        <f>IF(OR(U14="NO",AE14&gt;0,AF14&gt;0)*(AND(OR(R14="YES"))),SUM(AE14:AF14),"")</f>
        <v/>
      </c>
      <c r="AI14" s="257">
        <f>IF(R14="YES",AB14,0)</f>
        <v>0</v>
      </c>
      <c r="AK14" s="173"/>
    </row>
    <row r="15" spans="1:37" x14ac:dyDescent="0.3">
      <c r="A15" s="287">
        <v>3</v>
      </c>
      <c r="B15" s="161"/>
      <c r="C15" s="150"/>
      <c r="D15" s="150"/>
      <c r="E15" s="150"/>
      <c r="F15" s="152"/>
      <c r="G15" s="152"/>
      <c r="H15" s="154"/>
      <c r="I15" s="155"/>
      <c r="J15" s="159"/>
      <c r="K15" s="159"/>
      <c r="L15" s="337"/>
      <c r="M15" s="343" t="str">
        <f>IF(L15="","",LOOKUP(L15,'Work Programme'!$A$8:$A$207,'Work Programme'!$B$8:$B$207))</f>
        <v/>
      </c>
      <c r="N15" s="150"/>
      <c r="O15" s="151"/>
      <c r="P15" s="254" t="str">
        <f>IF(H15="","",VLOOKUP(H15,'Overview - Financial Statement'!$A$46:$B$60,2,FALSE))</f>
        <v/>
      </c>
      <c r="Q15" s="255" t="str">
        <f t="shared" si="0"/>
        <v/>
      </c>
      <c r="R15" s="153"/>
      <c r="S15" s="153"/>
      <c r="T15" s="238">
        <f t="shared" ref="T15:T77" si="1">IF(R15="YES",Q15,0)</f>
        <v>0</v>
      </c>
      <c r="U15" s="193" t="s">
        <v>44</v>
      </c>
      <c r="V15" s="173"/>
      <c r="W15" s="193" t="str">
        <f>IF(Q15="","",IF(F15="","CHECK DATES","OK"))</f>
        <v/>
      </c>
      <c r="X15" s="264" t="str">
        <f>IF(F15-(J15)&lt;0,"a posteriori ?","OK")</f>
        <v>OK</v>
      </c>
      <c r="Y15" s="193" t="str">
        <f>IF(Q15="","",(IF(OR(J15&lt;=($E$4-1),J15&gt;=($G$4+1),K15&lt;=($E$4-1),K15&gt;=($G$4+1)),"CHECK DATES","OK")))</f>
        <v/>
      </c>
      <c r="Z15" s="193" t="str">
        <f>IF(H15="","",H15)</f>
        <v/>
      </c>
      <c r="AA15" s="397" t="str">
        <f>IF(H15="","",IF(HLOOKUP(H15,$V$4:$AJ$5,2,FALSE)="",P15,IF(P15&lt;&gt;HLOOKUP(H15,$V$4:$AJ$5,2,FALSE),HLOOKUP(H15,$V$4:$AJ$5,2,FALSE),P15)))</f>
        <v/>
      </c>
      <c r="AB15" s="257" t="str">
        <f>IF(P15="","",IF(AA15=1,Q15,I15/AA15))</f>
        <v/>
      </c>
      <c r="AC15" s="257" t="str">
        <f>IF(AB15="","",IF(AA15=1,0,AB15-Q15))</f>
        <v/>
      </c>
      <c r="AD15" s="193" t="str">
        <f>IF(Q15=0,"",(IF(G15="","CHECK DATES","OK")))</f>
        <v>CHECK DATES</v>
      </c>
      <c r="AE15" s="257" t="str">
        <f>IF(OR(U15="NO",Y15="CHECK DATES",AD15="CHECK DATES"),AB15,"")</f>
        <v/>
      </c>
      <c r="AF15" s="286">
        <v>0</v>
      </c>
      <c r="AG15" s="257">
        <f>IF(OR(U15="NO",AE15&gt;0,AF15&gt;0)*(AND(OR(R15="NO",R15=""))),SUM(AE15:AF15),"")</f>
        <v>0</v>
      </c>
      <c r="AH15" s="257" t="str">
        <f>IF(OR(U15="NO",AE15&gt;0,AF15&gt;0)*(AND(OR(R15="YES"))),SUM(AE15:AF15),"")</f>
        <v/>
      </c>
      <c r="AI15" s="257">
        <f>IF(R15="YES",AB15,0)</f>
        <v>0</v>
      </c>
      <c r="AK15" s="173"/>
    </row>
    <row r="16" spans="1:37" x14ac:dyDescent="0.3">
      <c r="A16" s="287">
        <v>4</v>
      </c>
      <c r="B16" s="161"/>
      <c r="C16" s="150"/>
      <c r="D16" s="150"/>
      <c r="E16" s="150"/>
      <c r="F16" s="152"/>
      <c r="G16" s="152"/>
      <c r="H16" s="154"/>
      <c r="I16" s="155"/>
      <c r="J16" s="159"/>
      <c r="K16" s="159"/>
      <c r="L16" s="337"/>
      <c r="M16" s="343" t="str">
        <f>IF(L16="","",LOOKUP(L16,'Work Programme'!$A$8:$A$207,'Work Programme'!$B$8:$B$207))</f>
        <v/>
      </c>
      <c r="N16" s="150"/>
      <c r="O16" s="151"/>
      <c r="P16" s="254" t="str">
        <f>IF(H16="","",VLOOKUP(H16,'Overview - Financial Statement'!$A$46:$B$60,2,FALSE))</f>
        <v/>
      </c>
      <c r="Q16" s="255" t="str">
        <f t="shared" si="0"/>
        <v/>
      </c>
      <c r="R16" s="153"/>
      <c r="S16" s="153"/>
      <c r="T16" s="238">
        <f t="shared" si="1"/>
        <v>0</v>
      </c>
      <c r="U16" s="193" t="s">
        <v>44</v>
      </c>
      <c r="V16" s="173"/>
      <c r="W16" s="193" t="str">
        <f t="shared" ref="W16:W79" si="2">IF(Q16="","",IF(F16="","CHECK DATES","OK"))</f>
        <v/>
      </c>
      <c r="X16" s="264" t="str">
        <f t="shared" ref="X16:X79" si="3">IF(F16-(J16)&lt;0,"a posteriori ?","OK")</f>
        <v>OK</v>
      </c>
      <c r="Y16" s="193" t="str">
        <f t="shared" ref="Y16:Y79" si="4">IF(Q16="","",(IF(OR(J16&lt;=($E$4-1),J16&gt;=($G$4+1),K16&lt;=($E$4-1),K16&gt;=($G$4+1)),"CHECK DATES","OK")))</f>
        <v/>
      </c>
      <c r="Z16" s="193" t="str">
        <f t="shared" ref="Z16:Z79" si="5">IF(H16="","",H16)</f>
        <v/>
      </c>
      <c r="AA16" s="397" t="str">
        <f t="shared" ref="AA16:AA79" si="6">IF(H16="","",IF(HLOOKUP(H16,$V$4:$AJ$5,2,FALSE)="",P16,IF(P16&lt;&gt;HLOOKUP(H16,$V$4:$AJ$5,2,FALSE),HLOOKUP(H16,$V$4:$AJ$5,2,FALSE),P16)))</f>
        <v/>
      </c>
      <c r="AB16" s="257" t="str">
        <f t="shared" ref="AB16:AB79" si="7">IF(P16="","",IF(AA16=1,Q16,I16/AA16))</f>
        <v/>
      </c>
      <c r="AC16" s="257" t="str">
        <f t="shared" ref="AC16:AC79" si="8">IF(AB16="","",IF(AA16=1,0,AB16-Q16))</f>
        <v/>
      </c>
      <c r="AD16" s="193" t="str">
        <f t="shared" ref="AD16:AD79" si="9">IF(Q16=0,"",(IF(G16="","CHECK DATES","OK")))</f>
        <v>CHECK DATES</v>
      </c>
      <c r="AE16" s="257" t="str">
        <f t="shared" ref="AE16:AE79" si="10">IF(OR(U16="NO",Y16="CHECK DATES",AD16="CHECK DATES"),AB16,"")</f>
        <v/>
      </c>
      <c r="AF16" s="286">
        <v>0</v>
      </c>
      <c r="AG16" s="257">
        <f t="shared" ref="AG16:AG79" si="11">IF(OR(U16="NO",AE16&gt;0,AF16&gt;0)*(AND(OR(R16="NO",R16=""))),SUM(AE16:AF16),"")</f>
        <v>0</v>
      </c>
      <c r="AH16" s="257" t="str">
        <f t="shared" ref="AH16:AH79" si="12">IF(OR(U16="NO",AE16&gt;0,AF16&gt;0)*(AND(OR(R16="YES"))),SUM(AE16:AF16),"")</f>
        <v/>
      </c>
      <c r="AI16" s="257">
        <f t="shared" ref="AI16:AI79" si="13">IF(R16="YES",AB16,0)</f>
        <v>0</v>
      </c>
      <c r="AK16" s="173"/>
    </row>
    <row r="17" spans="1:35" x14ac:dyDescent="0.3">
      <c r="A17" s="287">
        <v>5</v>
      </c>
      <c r="B17" s="161"/>
      <c r="C17" s="150"/>
      <c r="D17" s="150"/>
      <c r="E17" s="150"/>
      <c r="F17" s="152"/>
      <c r="G17" s="152"/>
      <c r="H17" s="154"/>
      <c r="I17" s="155"/>
      <c r="J17" s="159"/>
      <c r="K17" s="159"/>
      <c r="L17" s="337"/>
      <c r="M17" s="343" t="str">
        <f>IF(L17="","",LOOKUP(L17,'Work Programme'!$A$8:$A$207,'Work Programme'!$B$8:$B$207))</f>
        <v/>
      </c>
      <c r="N17" s="150"/>
      <c r="O17" s="151"/>
      <c r="P17" s="254" t="str">
        <f>IF(H17="","",VLOOKUP(H17,'Overview - Financial Statement'!$A$46:$B$60,2,FALSE))</f>
        <v/>
      </c>
      <c r="Q17" s="255" t="str">
        <f t="shared" si="0"/>
        <v/>
      </c>
      <c r="R17" s="153"/>
      <c r="S17" s="153"/>
      <c r="T17" s="238">
        <f t="shared" si="1"/>
        <v>0</v>
      </c>
      <c r="U17" s="193" t="s">
        <v>44</v>
      </c>
      <c r="V17" s="173"/>
      <c r="W17" s="193" t="str">
        <f t="shared" si="2"/>
        <v/>
      </c>
      <c r="X17" s="264" t="str">
        <f t="shared" si="3"/>
        <v>OK</v>
      </c>
      <c r="Y17" s="193" t="str">
        <f t="shared" si="4"/>
        <v/>
      </c>
      <c r="Z17" s="193" t="str">
        <f t="shared" si="5"/>
        <v/>
      </c>
      <c r="AA17" s="397" t="str">
        <f t="shared" si="6"/>
        <v/>
      </c>
      <c r="AB17" s="257" t="str">
        <f t="shared" si="7"/>
        <v/>
      </c>
      <c r="AC17" s="257" t="str">
        <f t="shared" si="8"/>
        <v/>
      </c>
      <c r="AD17" s="193" t="str">
        <f t="shared" si="9"/>
        <v>CHECK DATES</v>
      </c>
      <c r="AE17" s="257" t="str">
        <f t="shared" si="10"/>
        <v/>
      </c>
      <c r="AF17" s="286">
        <v>0</v>
      </c>
      <c r="AG17" s="257">
        <f t="shared" si="11"/>
        <v>0</v>
      </c>
      <c r="AH17" s="257" t="str">
        <f t="shared" si="12"/>
        <v/>
      </c>
      <c r="AI17" s="257">
        <f t="shared" si="13"/>
        <v>0</v>
      </c>
    </row>
    <row r="18" spans="1:35" x14ac:dyDescent="0.3">
      <c r="A18" s="287">
        <v>6</v>
      </c>
      <c r="B18" s="161"/>
      <c r="C18" s="150"/>
      <c r="D18" s="150"/>
      <c r="E18" s="150"/>
      <c r="F18" s="152"/>
      <c r="G18" s="152"/>
      <c r="H18" s="154"/>
      <c r="I18" s="155"/>
      <c r="J18" s="159"/>
      <c r="K18" s="159"/>
      <c r="L18" s="337"/>
      <c r="M18" s="343" t="str">
        <f>IF(L18="","",LOOKUP(L18,'Work Programme'!$A$8:$A$207,'Work Programme'!$B$8:$B$207))</f>
        <v/>
      </c>
      <c r="N18" s="150"/>
      <c r="O18" s="151"/>
      <c r="P18" s="254" t="str">
        <f>IF(H18="","",VLOOKUP(H18,'Overview - Financial Statement'!$A$46:$B$60,2,FALSE))</f>
        <v/>
      </c>
      <c r="Q18" s="255" t="str">
        <f t="shared" si="0"/>
        <v/>
      </c>
      <c r="R18" s="153"/>
      <c r="S18" s="153"/>
      <c r="T18" s="238">
        <f t="shared" si="1"/>
        <v>0</v>
      </c>
      <c r="U18" s="193" t="s">
        <v>44</v>
      </c>
      <c r="V18" s="173"/>
      <c r="W18" s="193" t="str">
        <f t="shared" si="2"/>
        <v/>
      </c>
      <c r="X18" s="264" t="str">
        <f t="shared" si="3"/>
        <v>OK</v>
      </c>
      <c r="Y18" s="193" t="str">
        <f t="shared" si="4"/>
        <v/>
      </c>
      <c r="Z18" s="193" t="str">
        <f t="shared" si="5"/>
        <v/>
      </c>
      <c r="AA18" s="397" t="str">
        <f t="shared" si="6"/>
        <v/>
      </c>
      <c r="AB18" s="257" t="str">
        <f t="shared" si="7"/>
        <v/>
      </c>
      <c r="AC18" s="257" t="str">
        <f t="shared" si="8"/>
        <v/>
      </c>
      <c r="AD18" s="193" t="str">
        <f t="shared" si="9"/>
        <v>CHECK DATES</v>
      </c>
      <c r="AE18" s="257" t="str">
        <f t="shared" si="10"/>
        <v/>
      </c>
      <c r="AF18" s="286">
        <v>0</v>
      </c>
      <c r="AG18" s="257">
        <f t="shared" si="11"/>
        <v>0</v>
      </c>
      <c r="AH18" s="257" t="str">
        <f t="shared" si="12"/>
        <v/>
      </c>
      <c r="AI18" s="257">
        <f t="shared" si="13"/>
        <v>0</v>
      </c>
    </row>
    <row r="19" spans="1:35" x14ac:dyDescent="0.3">
      <c r="A19" s="287">
        <v>7</v>
      </c>
      <c r="B19" s="161"/>
      <c r="C19" s="150"/>
      <c r="D19" s="150"/>
      <c r="E19" s="150"/>
      <c r="F19" s="152"/>
      <c r="G19" s="152"/>
      <c r="H19" s="154"/>
      <c r="I19" s="155"/>
      <c r="J19" s="159"/>
      <c r="K19" s="159"/>
      <c r="L19" s="337"/>
      <c r="M19" s="343" t="str">
        <f>IF(L19="","",LOOKUP(L19,'Work Programme'!$A$8:$A$207,'Work Programme'!$B$8:$B$207))</f>
        <v/>
      </c>
      <c r="N19" s="150"/>
      <c r="O19" s="151"/>
      <c r="P19" s="254" t="str">
        <f>IF(H19="","",VLOOKUP(H19,'Overview - Financial Statement'!$A$46:$B$60,2,FALSE))</f>
        <v/>
      </c>
      <c r="Q19" s="255" t="str">
        <f t="shared" si="0"/>
        <v/>
      </c>
      <c r="R19" s="153"/>
      <c r="S19" s="153"/>
      <c r="T19" s="238">
        <f t="shared" si="1"/>
        <v>0</v>
      </c>
      <c r="U19" s="193" t="s">
        <v>44</v>
      </c>
      <c r="V19" s="173"/>
      <c r="W19" s="193" t="str">
        <f t="shared" si="2"/>
        <v/>
      </c>
      <c r="X19" s="264" t="str">
        <f t="shared" si="3"/>
        <v>OK</v>
      </c>
      <c r="Y19" s="193" t="str">
        <f t="shared" si="4"/>
        <v/>
      </c>
      <c r="Z19" s="193" t="str">
        <f t="shared" si="5"/>
        <v/>
      </c>
      <c r="AA19" s="397" t="str">
        <f t="shared" si="6"/>
        <v/>
      </c>
      <c r="AB19" s="257" t="str">
        <f t="shared" si="7"/>
        <v/>
      </c>
      <c r="AC19" s="257" t="str">
        <f t="shared" si="8"/>
        <v/>
      </c>
      <c r="AD19" s="193" t="str">
        <f t="shared" si="9"/>
        <v>CHECK DATES</v>
      </c>
      <c r="AE19" s="257" t="str">
        <f t="shared" si="10"/>
        <v/>
      </c>
      <c r="AF19" s="286">
        <v>0</v>
      </c>
      <c r="AG19" s="257">
        <f t="shared" si="11"/>
        <v>0</v>
      </c>
      <c r="AH19" s="257" t="str">
        <f t="shared" si="12"/>
        <v/>
      </c>
      <c r="AI19" s="257">
        <f t="shared" si="13"/>
        <v>0</v>
      </c>
    </row>
    <row r="20" spans="1:35" x14ac:dyDescent="0.3">
      <c r="A20" s="287">
        <v>8</v>
      </c>
      <c r="B20" s="161"/>
      <c r="C20" s="150"/>
      <c r="D20" s="150"/>
      <c r="E20" s="150"/>
      <c r="F20" s="152"/>
      <c r="G20" s="152"/>
      <c r="H20" s="154"/>
      <c r="I20" s="155"/>
      <c r="J20" s="159"/>
      <c r="K20" s="159"/>
      <c r="L20" s="337"/>
      <c r="M20" s="343" t="str">
        <f>IF(L20="","",LOOKUP(L20,'Work Programme'!$A$8:$A$207,'Work Programme'!$B$8:$B$207))</f>
        <v/>
      </c>
      <c r="N20" s="150"/>
      <c r="O20" s="151"/>
      <c r="P20" s="254" t="str">
        <f>IF(H20="","",VLOOKUP(H20,'Overview - Financial Statement'!$A$46:$B$60,2,FALSE))</f>
        <v/>
      </c>
      <c r="Q20" s="255" t="str">
        <f t="shared" si="0"/>
        <v/>
      </c>
      <c r="R20" s="153"/>
      <c r="S20" s="153"/>
      <c r="T20" s="238">
        <f t="shared" si="1"/>
        <v>0</v>
      </c>
      <c r="U20" s="193" t="s">
        <v>44</v>
      </c>
      <c r="V20" s="173"/>
      <c r="W20" s="193" t="str">
        <f t="shared" si="2"/>
        <v/>
      </c>
      <c r="X20" s="264" t="str">
        <f t="shared" si="3"/>
        <v>OK</v>
      </c>
      <c r="Y20" s="193" t="str">
        <f t="shared" si="4"/>
        <v/>
      </c>
      <c r="Z20" s="193" t="str">
        <f t="shared" si="5"/>
        <v/>
      </c>
      <c r="AA20" s="397" t="str">
        <f t="shared" si="6"/>
        <v/>
      </c>
      <c r="AB20" s="257" t="str">
        <f t="shared" si="7"/>
        <v/>
      </c>
      <c r="AC20" s="257" t="str">
        <f t="shared" si="8"/>
        <v/>
      </c>
      <c r="AD20" s="193" t="str">
        <f t="shared" si="9"/>
        <v>CHECK DATES</v>
      </c>
      <c r="AE20" s="257" t="str">
        <f t="shared" si="10"/>
        <v/>
      </c>
      <c r="AF20" s="286">
        <v>0</v>
      </c>
      <c r="AG20" s="257">
        <f t="shared" si="11"/>
        <v>0</v>
      </c>
      <c r="AH20" s="257" t="str">
        <f t="shared" si="12"/>
        <v/>
      </c>
      <c r="AI20" s="257">
        <f t="shared" si="13"/>
        <v>0</v>
      </c>
    </row>
    <row r="21" spans="1:35" x14ac:dyDescent="0.3">
      <c r="A21" s="287">
        <v>9</v>
      </c>
      <c r="B21" s="161"/>
      <c r="C21" s="150"/>
      <c r="D21" s="150"/>
      <c r="E21" s="150"/>
      <c r="F21" s="152"/>
      <c r="G21" s="152"/>
      <c r="H21" s="154"/>
      <c r="I21" s="155"/>
      <c r="J21" s="159"/>
      <c r="K21" s="159"/>
      <c r="L21" s="337"/>
      <c r="M21" s="343" t="str">
        <f>IF(L21="","",LOOKUP(L21,'Work Programme'!$A$8:$A$207,'Work Programme'!$B$8:$B$207))</f>
        <v/>
      </c>
      <c r="N21" s="150"/>
      <c r="O21" s="151"/>
      <c r="P21" s="254" t="str">
        <f>IF(H21="","",VLOOKUP(H21,'Overview - Financial Statement'!$A$46:$B$60,2,FALSE))</f>
        <v/>
      </c>
      <c r="Q21" s="255" t="str">
        <f t="shared" si="0"/>
        <v/>
      </c>
      <c r="R21" s="153"/>
      <c r="S21" s="153"/>
      <c r="T21" s="238">
        <f t="shared" si="1"/>
        <v>0</v>
      </c>
      <c r="U21" s="193" t="s">
        <v>44</v>
      </c>
      <c r="V21" s="173"/>
      <c r="W21" s="193" t="str">
        <f t="shared" si="2"/>
        <v/>
      </c>
      <c r="X21" s="264" t="str">
        <f t="shared" si="3"/>
        <v>OK</v>
      </c>
      <c r="Y21" s="193" t="str">
        <f t="shared" si="4"/>
        <v/>
      </c>
      <c r="Z21" s="193" t="str">
        <f t="shared" si="5"/>
        <v/>
      </c>
      <c r="AA21" s="397" t="str">
        <f t="shared" si="6"/>
        <v/>
      </c>
      <c r="AB21" s="257" t="str">
        <f t="shared" si="7"/>
        <v/>
      </c>
      <c r="AC21" s="257" t="str">
        <f t="shared" si="8"/>
        <v/>
      </c>
      <c r="AD21" s="193" t="str">
        <f t="shared" si="9"/>
        <v>CHECK DATES</v>
      </c>
      <c r="AE21" s="257" t="str">
        <f t="shared" si="10"/>
        <v/>
      </c>
      <c r="AF21" s="286">
        <v>0</v>
      </c>
      <c r="AG21" s="257">
        <f t="shared" si="11"/>
        <v>0</v>
      </c>
      <c r="AH21" s="257" t="str">
        <f t="shared" si="12"/>
        <v/>
      </c>
      <c r="AI21" s="257">
        <f t="shared" si="13"/>
        <v>0</v>
      </c>
    </row>
    <row r="22" spans="1:35" x14ac:dyDescent="0.3">
      <c r="A22" s="287">
        <v>10</v>
      </c>
      <c r="B22" s="161"/>
      <c r="C22" s="150"/>
      <c r="D22" s="150"/>
      <c r="E22" s="150"/>
      <c r="F22" s="152"/>
      <c r="G22" s="152"/>
      <c r="H22" s="154"/>
      <c r="I22" s="155"/>
      <c r="J22" s="159"/>
      <c r="K22" s="159"/>
      <c r="L22" s="337"/>
      <c r="M22" s="343" t="str">
        <f>IF(L22="","",LOOKUP(L22,'Work Programme'!$A$8:$A$207,'Work Programme'!$B$8:$B$207))</f>
        <v/>
      </c>
      <c r="N22" s="150"/>
      <c r="O22" s="151"/>
      <c r="P22" s="254" t="str">
        <f>IF(H22="","",VLOOKUP(H22,'Overview - Financial Statement'!$A$46:$B$60,2,FALSE))</f>
        <v/>
      </c>
      <c r="Q22" s="255" t="str">
        <f t="shared" si="0"/>
        <v/>
      </c>
      <c r="R22" s="153"/>
      <c r="S22" s="153"/>
      <c r="T22" s="238">
        <f t="shared" si="1"/>
        <v>0</v>
      </c>
      <c r="U22" s="193" t="s">
        <v>44</v>
      </c>
      <c r="V22" s="173"/>
      <c r="W22" s="193" t="str">
        <f t="shared" si="2"/>
        <v/>
      </c>
      <c r="X22" s="264" t="str">
        <f t="shared" si="3"/>
        <v>OK</v>
      </c>
      <c r="Y22" s="193" t="str">
        <f t="shared" si="4"/>
        <v/>
      </c>
      <c r="Z22" s="193" t="str">
        <f t="shared" si="5"/>
        <v/>
      </c>
      <c r="AA22" s="397" t="str">
        <f t="shared" si="6"/>
        <v/>
      </c>
      <c r="AB22" s="257" t="str">
        <f t="shared" si="7"/>
        <v/>
      </c>
      <c r="AC22" s="257" t="str">
        <f t="shared" si="8"/>
        <v/>
      </c>
      <c r="AD22" s="193" t="str">
        <f t="shared" si="9"/>
        <v>CHECK DATES</v>
      </c>
      <c r="AE22" s="257" t="str">
        <f t="shared" si="10"/>
        <v/>
      </c>
      <c r="AF22" s="286">
        <v>0</v>
      </c>
      <c r="AG22" s="257">
        <f t="shared" si="11"/>
        <v>0</v>
      </c>
      <c r="AH22" s="257" t="str">
        <f t="shared" si="12"/>
        <v/>
      </c>
      <c r="AI22" s="257">
        <f t="shared" si="13"/>
        <v>0</v>
      </c>
    </row>
    <row r="23" spans="1:35" x14ac:dyDescent="0.3">
      <c r="A23" s="287">
        <v>11</v>
      </c>
      <c r="B23" s="161"/>
      <c r="C23" s="150"/>
      <c r="D23" s="150"/>
      <c r="E23" s="150"/>
      <c r="F23" s="152"/>
      <c r="G23" s="152"/>
      <c r="H23" s="154"/>
      <c r="I23" s="155"/>
      <c r="J23" s="159"/>
      <c r="K23" s="159"/>
      <c r="L23" s="337"/>
      <c r="M23" s="343" t="str">
        <f>IF(L23="","",LOOKUP(L23,'Work Programme'!$A$8:$A$207,'Work Programme'!$B$8:$B$207))</f>
        <v/>
      </c>
      <c r="N23" s="150"/>
      <c r="O23" s="151"/>
      <c r="P23" s="254" t="str">
        <f>IF(H23="","",VLOOKUP(H23,'Overview - Financial Statement'!$A$46:$B$60,2,FALSE))</f>
        <v/>
      </c>
      <c r="Q23" s="255" t="str">
        <f t="shared" si="0"/>
        <v/>
      </c>
      <c r="R23" s="153"/>
      <c r="S23" s="153"/>
      <c r="T23" s="238">
        <f t="shared" si="1"/>
        <v>0</v>
      </c>
      <c r="U23" s="193" t="s">
        <v>44</v>
      </c>
      <c r="V23" s="173"/>
      <c r="W23" s="193" t="str">
        <f t="shared" si="2"/>
        <v/>
      </c>
      <c r="X23" s="264" t="str">
        <f t="shared" si="3"/>
        <v>OK</v>
      </c>
      <c r="Y23" s="193" t="str">
        <f t="shared" si="4"/>
        <v/>
      </c>
      <c r="Z23" s="193" t="str">
        <f t="shared" si="5"/>
        <v/>
      </c>
      <c r="AA23" s="397" t="str">
        <f t="shared" si="6"/>
        <v/>
      </c>
      <c r="AB23" s="257" t="str">
        <f t="shared" si="7"/>
        <v/>
      </c>
      <c r="AC23" s="257" t="str">
        <f t="shared" si="8"/>
        <v/>
      </c>
      <c r="AD23" s="193" t="str">
        <f t="shared" si="9"/>
        <v>CHECK DATES</v>
      </c>
      <c r="AE23" s="257" t="str">
        <f t="shared" si="10"/>
        <v/>
      </c>
      <c r="AF23" s="286">
        <v>0</v>
      </c>
      <c r="AG23" s="257">
        <f t="shared" si="11"/>
        <v>0</v>
      </c>
      <c r="AH23" s="257" t="str">
        <f t="shared" si="12"/>
        <v/>
      </c>
      <c r="AI23" s="257">
        <f t="shared" si="13"/>
        <v>0</v>
      </c>
    </row>
    <row r="24" spans="1:35" x14ac:dyDescent="0.3">
      <c r="A24" s="287">
        <v>12</v>
      </c>
      <c r="B24" s="161"/>
      <c r="C24" s="150"/>
      <c r="D24" s="150"/>
      <c r="E24" s="150"/>
      <c r="F24" s="152"/>
      <c r="G24" s="152"/>
      <c r="H24" s="154"/>
      <c r="I24" s="155"/>
      <c r="J24" s="159"/>
      <c r="K24" s="159"/>
      <c r="L24" s="337"/>
      <c r="M24" s="343" t="str">
        <f>IF(L24="","",LOOKUP(L24,'Work Programme'!$A$8:$A$207,'Work Programme'!$B$8:$B$207))</f>
        <v/>
      </c>
      <c r="N24" s="150"/>
      <c r="O24" s="151"/>
      <c r="P24" s="254" t="str">
        <f>IF(H24="","",VLOOKUP(H24,'Overview - Financial Statement'!$A$46:$B$60,2,FALSE))</f>
        <v/>
      </c>
      <c r="Q24" s="255" t="str">
        <f t="shared" si="0"/>
        <v/>
      </c>
      <c r="R24" s="153"/>
      <c r="S24" s="153"/>
      <c r="T24" s="238">
        <f t="shared" si="1"/>
        <v>0</v>
      </c>
      <c r="U24" s="193" t="s">
        <v>44</v>
      </c>
      <c r="V24" s="173"/>
      <c r="W24" s="193" t="str">
        <f t="shared" si="2"/>
        <v/>
      </c>
      <c r="X24" s="264" t="str">
        <f t="shared" si="3"/>
        <v>OK</v>
      </c>
      <c r="Y24" s="193" t="str">
        <f t="shared" si="4"/>
        <v/>
      </c>
      <c r="Z24" s="193" t="str">
        <f t="shared" si="5"/>
        <v/>
      </c>
      <c r="AA24" s="397" t="str">
        <f t="shared" si="6"/>
        <v/>
      </c>
      <c r="AB24" s="257" t="str">
        <f t="shared" si="7"/>
        <v/>
      </c>
      <c r="AC24" s="257" t="str">
        <f t="shared" si="8"/>
        <v/>
      </c>
      <c r="AD24" s="193" t="str">
        <f t="shared" si="9"/>
        <v>CHECK DATES</v>
      </c>
      <c r="AE24" s="257" t="str">
        <f t="shared" si="10"/>
        <v/>
      </c>
      <c r="AF24" s="286">
        <v>0</v>
      </c>
      <c r="AG24" s="257">
        <f t="shared" si="11"/>
        <v>0</v>
      </c>
      <c r="AH24" s="257" t="str">
        <f t="shared" si="12"/>
        <v/>
      </c>
      <c r="AI24" s="257">
        <f t="shared" si="13"/>
        <v>0</v>
      </c>
    </row>
    <row r="25" spans="1:35" x14ac:dyDescent="0.3">
      <c r="A25" s="287">
        <v>13</v>
      </c>
      <c r="B25" s="161"/>
      <c r="C25" s="150"/>
      <c r="D25" s="150"/>
      <c r="E25" s="150"/>
      <c r="F25" s="152"/>
      <c r="G25" s="152"/>
      <c r="H25" s="154"/>
      <c r="I25" s="155"/>
      <c r="J25" s="159"/>
      <c r="K25" s="159"/>
      <c r="L25" s="337"/>
      <c r="M25" s="343" t="str">
        <f>IF(L25="","",LOOKUP(L25,'Work Programme'!$A$8:$A$207,'Work Programme'!$B$8:$B$207))</f>
        <v/>
      </c>
      <c r="N25" s="150"/>
      <c r="O25" s="151"/>
      <c r="P25" s="254" t="str">
        <f>IF(H25="","",VLOOKUP(H25,'Overview - Financial Statement'!$A$46:$B$60,2,FALSE))</f>
        <v/>
      </c>
      <c r="Q25" s="255" t="str">
        <f t="shared" si="0"/>
        <v/>
      </c>
      <c r="R25" s="153"/>
      <c r="S25" s="153"/>
      <c r="T25" s="238">
        <f t="shared" si="1"/>
        <v>0</v>
      </c>
      <c r="U25" s="193" t="s">
        <v>44</v>
      </c>
      <c r="V25" s="173"/>
      <c r="W25" s="193" t="str">
        <f t="shared" si="2"/>
        <v/>
      </c>
      <c r="X25" s="264" t="str">
        <f t="shared" si="3"/>
        <v>OK</v>
      </c>
      <c r="Y25" s="193" t="str">
        <f t="shared" si="4"/>
        <v/>
      </c>
      <c r="Z25" s="193" t="str">
        <f t="shared" si="5"/>
        <v/>
      </c>
      <c r="AA25" s="397" t="str">
        <f t="shared" si="6"/>
        <v/>
      </c>
      <c r="AB25" s="257" t="str">
        <f t="shared" si="7"/>
        <v/>
      </c>
      <c r="AC25" s="257" t="str">
        <f t="shared" si="8"/>
        <v/>
      </c>
      <c r="AD25" s="193" t="str">
        <f t="shared" si="9"/>
        <v>CHECK DATES</v>
      </c>
      <c r="AE25" s="257" t="str">
        <f t="shared" si="10"/>
        <v/>
      </c>
      <c r="AF25" s="286">
        <v>0</v>
      </c>
      <c r="AG25" s="257">
        <f t="shared" si="11"/>
        <v>0</v>
      </c>
      <c r="AH25" s="257" t="str">
        <f t="shared" si="12"/>
        <v/>
      </c>
      <c r="AI25" s="257">
        <f t="shared" si="13"/>
        <v>0</v>
      </c>
    </row>
    <row r="26" spans="1:35" x14ac:dyDescent="0.3">
      <c r="A26" s="287">
        <v>14</v>
      </c>
      <c r="B26" s="161"/>
      <c r="C26" s="150"/>
      <c r="D26" s="150"/>
      <c r="E26" s="150"/>
      <c r="F26" s="152"/>
      <c r="G26" s="152"/>
      <c r="H26" s="154"/>
      <c r="I26" s="155"/>
      <c r="J26" s="159"/>
      <c r="K26" s="159"/>
      <c r="L26" s="337"/>
      <c r="M26" s="343" t="str">
        <f>IF(L26="","",LOOKUP(L26,'Work Programme'!$A$8:$A$207,'Work Programme'!$B$8:$B$207))</f>
        <v/>
      </c>
      <c r="N26" s="150"/>
      <c r="O26" s="151"/>
      <c r="P26" s="254" t="str">
        <f>IF(H26="","",VLOOKUP(H26,'Overview - Financial Statement'!$A$46:$B$60,2,FALSE))</f>
        <v/>
      </c>
      <c r="Q26" s="255" t="str">
        <f t="shared" si="0"/>
        <v/>
      </c>
      <c r="R26" s="153"/>
      <c r="S26" s="153"/>
      <c r="T26" s="238">
        <f t="shared" si="1"/>
        <v>0</v>
      </c>
      <c r="U26" s="193" t="s">
        <v>44</v>
      </c>
      <c r="V26" s="173"/>
      <c r="W26" s="193" t="str">
        <f t="shared" si="2"/>
        <v/>
      </c>
      <c r="X26" s="264" t="str">
        <f t="shared" si="3"/>
        <v>OK</v>
      </c>
      <c r="Y26" s="193" t="str">
        <f t="shared" si="4"/>
        <v/>
      </c>
      <c r="Z26" s="193" t="str">
        <f t="shared" si="5"/>
        <v/>
      </c>
      <c r="AA26" s="397" t="str">
        <f t="shared" si="6"/>
        <v/>
      </c>
      <c r="AB26" s="257" t="str">
        <f t="shared" si="7"/>
        <v/>
      </c>
      <c r="AC26" s="257" t="str">
        <f t="shared" si="8"/>
        <v/>
      </c>
      <c r="AD26" s="193" t="str">
        <f t="shared" si="9"/>
        <v>CHECK DATES</v>
      </c>
      <c r="AE26" s="257" t="str">
        <f t="shared" si="10"/>
        <v/>
      </c>
      <c r="AF26" s="286">
        <v>0</v>
      </c>
      <c r="AG26" s="257">
        <f t="shared" si="11"/>
        <v>0</v>
      </c>
      <c r="AH26" s="257" t="str">
        <f t="shared" si="12"/>
        <v/>
      </c>
      <c r="AI26" s="257">
        <f t="shared" si="13"/>
        <v>0</v>
      </c>
    </row>
    <row r="27" spans="1:35" x14ac:dyDescent="0.3">
      <c r="A27" s="287">
        <v>15</v>
      </c>
      <c r="B27" s="161"/>
      <c r="C27" s="150"/>
      <c r="D27" s="150"/>
      <c r="E27" s="150"/>
      <c r="F27" s="152"/>
      <c r="G27" s="152"/>
      <c r="H27" s="154"/>
      <c r="I27" s="155"/>
      <c r="J27" s="159"/>
      <c r="K27" s="159"/>
      <c r="L27" s="337"/>
      <c r="M27" s="343" t="str">
        <f>IF(L27="","",LOOKUP(L27,'Work Programme'!$A$8:$A$207,'Work Programme'!$B$8:$B$207))</f>
        <v/>
      </c>
      <c r="N27" s="150"/>
      <c r="O27" s="151"/>
      <c r="P27" s="254" t="str">
        <f>IF(H27="","",VLOOKUP(H27,'Overview - Financial Statement'!$A$46:$B$60,2,FALSE))</f>
        <v/>
      </c>
      <c r="Q27" s="255" t="str">
        <f t="shared" si="0"/>
        <v/>
      </c>
      <c r="R27" s="153"/>
      <c r="S27" s="153"/>
      <c r="T27" s="238">
        <f t="shared" si="1"/>
        <v>0</v>
      </c>
      <c r="U27" s="193" t="s">
        <v>44</v>
      </c>
      <c r="V27" s="173"/>
      <c r="W27" s="193" t="str">
        <f t="shared" si="2"/>
        <v/>
      </c>
      <c r="X27" s="264" t="str">
        <f t="shared" si="3"/>
        <v>OK</v>
      </c>
      <c r="Y27" s="193" t="str">
        <f t="shared" si="4"/>
        <v/>
      </c>
      <c r="Z27" s="193" t="str">
        <f t="shared" si="5"/>
        <v/>
      </c>
      <c r="AA27" s="397" t="str">
        <f t="shared" si="6"/>
        <v/>
      </c>
      <c r="AB27" s="257" t="str">
        <f t="shared" si="7"/>
        <v/>
      </c>
      <c r="AC27" s="257" t="str">
        <f t="shared" si="8"/>
        <v/>
      </c>
      <c r="AD27" s="193" t="str">
        <f t="shared" si="9"/>
        <v>CHECK DATES</v>
      </c>
      <c r="AE27" s="257" t="str">
        <f t="shared" si="10"/>
        <v/>
      </c>
      <c r="AF27" s="286">
        <v>0</v>
      </c>
      <c r="AG27" s="257">
        <f t="shared" si="11"/>
        <v>0</v>
      </c>
      <c r="AH27" s="257" t="str">
        <f t="shared" si="12"/>
        <v/>
      </c>
      <c r="AI27" s="257">
        <f t="shared" si="13"/>
        <v>0</v>
      </c>
    </row>
    <row r="28" spans="1:35" x14ac:dyDescent="0.3">
      <c r="A28" s="287">
        <v>16</v>
      </c>
      <c r="B28" s="161"/>
      <c r="C28" s="150"/>
      <c r="D28" s="150"/>
      <c r="E28" s="150"/>
      <c r="F28" s="152"/>
      <c r="G28" s="152"/>
      <c r="H28" s="154"/>
      <c r="I28" s="155"/>
      <c r="J28" s="159"/>
      <c r="K28" s="159"/>
      <c r="L28" s="337"/>
      <c r="M28" s="343" t="str">
        <f>IF(L28="","",LOOKUP(L28,'Work Programme'!$A$8:$A$207,'Work Programme'!$B$8:$B$207))</f>
        <v/>
      </c>
      <c r="N28" s="150"/>
      <c r="O28" s="151"/>
      <c r="P28" s="254" t="str">
        <f>IF(H28="","",VLOOKUP(H28,'Overview - Financial Statement'!$A$46:$B$60,2,FALSE))</f>
        <v/>
      </c>
      <c r="Q28" s="255" t="str">
        <f t="shared" si="0"/>
        <v/>
      </c>
      <c r="R28" s="153"/>
      <c r="S28" s="153"/>
      <c r="T28" s="238">
        <f t="shared" si="1"/>
        <v>0</v>
      </c>
      <c r="U28" s="193" t="s">
        <v>44</v>
      </c>
      <c r="V28" s="173"/>
      <c r="W28" s="193" t="str">
        <f t="shared" si="2"/>
        <v/>
      </c>
      <c r="X28" s="264" t="str">
        <f t="shared" si="3"/>
        <v>OK</v>
      </c>
      <c r="Y28" s="193" t="str">
        <f t="shared" si="4"/>
        <v/>
      </c>
      <c r="Z28" s="193" t="str">
        <f t="shared" si="5"/>
        <v/>
      </c>
      <c r="AA28" s="397" t="str">
        <f t="shared" si="6"/>
        <v/>
      </c>
      <c r="AB28" s="257" t="str">
        <f t="shared" si="7"/>
        <v/>
      </c>
      <c r="AC28" s="257" t="str">
        <f t="shared" si="8"/>
        <v/>
      </c>
      <c r="AD28" s="193" t="str">
        <f t="shared" si="9"/>
        <v>CHECK DATES</v>
      </c>
      <c r="AE28" s="257" t="str">
        <f t="shared" si="10"/>
        <v/>
      </c>
      <c r="AF28" s="286">
        <v>0</v>
      </c>
      <c r="AG28" s="257">
        <f t="shared" si="11"/>
        <v>0</v>
      </c>
      <c r="AH28" s="257" t="str">
        <f t="shared" si="12"/>
        <v/>
      </c>
      <c r="AI28" s="257">
        <f t="shared" si="13"/>
        <v>0</v>
      </c>
    </row>
    <row r="29" spans="1:35" x14ac:dyDescent="0.3">
      <c r="A29" s="287">
        <v>17</v>
      </c>
      <c r="B29" s="161"/>
      <c r="C29" s="150"/>
      <c r="D29" s="150"/>
      <c r="E29" s="150"/>
      <c r="F29" s="152"/>
      <c r="G29" s="152"/>
      <c r="H29" s="154"/>
      <c r="I29" s="155"/>
      <c r="J29" s="159"/>
      <c r="K29" s="159"/>
      <c r="L29" s="337"/>
      <c r="M29" s="343" t="str">
        <f>IF(L29="","",LOOKUP(L29,'Work Programme'!$A$8:$A$207,'Work Programme'!$B$8:$B$207))</f>
        <v/>
      </c>
      <c r="N29" s="150"/>
      <c r="O29" s="151"/>
      <c r="P29" s="254" t="str">
        <f>IF(H29="","",VLOOKUP(H29,'Overview - Financial Statement'!$A$46:$B$60,2,FALSE))</f>
        <v/>
      </c>
      <c r="Q29" s="255" t="str">
        <f t="shared" si="0"/>
        <v/>
      </c>
      <c r="R29" s="153"/>
      <c r="S29" s="153"/>
      <c r="T29" s="238">
        <f t="shared" si="1"/>
        <v>0</v>
      </c>
      <c r="U29" s="193" t="s">
        <v>44</v>
      </c>
      <c r="V29" s="173"/>
      <c r="W29" s="193" t="str">
        <f t="shared" si="2"/>
        <v/>
      </c>
      <c r="X29" s="264" t="str">
        <f t="shared" si="3"/>
        <v>OK</v>
      </c>
      <c r="Y29" s="193" t="str">
        <f t="shared" si="4"/>
        <v/>
      </c>
      <c r="Z29" s="193" t="str">
        <f t="shared" si="5"/>
        <v/>
      </c>
      <c r="AA29" s="397" t="str">
        <f t="shared" si="6"/>
        <v/>
      </c>
      <c r="AB29" s="257" t="str">
        <f t="shared" si="7"/>
        <v/>
      </c>
      <c r="AC29" s="257" t="str">
        <f t="shared" si="8"/>
        <v/>
      </c>
      <c r="AD29" s="193" t="str">
        <f t="shared" si="9"/>
        <v>CHECK DATES</v>
      </c>
      <c r="AE29" s="257" t="str">
        <f t="shared" si="10"/>
        <v/>
      </c>
      <c r="AF29" s="286">
        <v>0</v>
      </c>
      <c r="AG29" s="257">
        <f t="shared" si="11"/>
        <v>0</v>
      </c>
      <c r="AH29" s="257" t="str">
        <f t="shared" si="12"/>
        <v/>
      </c>
      <c r="AI29" s="257">
        <f t="shared" si="13"/>
        <v>0</v>
      </c>
    </row>
    <row r="30" spans="1:35" x14ac:dyDescent="0.3">
      <c r="A30" s="287">
        <v>18</v>
      </c>
      <c r="B30" s="161"/>
      <c r="C30" s="150"/>
      <c r="D30" s="150"/>
      <c r="E30" s="150"/>
      <c r="F30" s="152"/>
      <c r="G30" s="152"/>
      <c r="H30" s="154"/>
      <c r="I30" s="155"/>
      <c r="J30" s="159"/>
      <c r="K30" s="159"/>
      <c r="L30" s="337"/>
      <c r="M30" s="343" t="str">
        <f>IF(L30="","",LOOKUP(L30,'Work Programme'!$A$8:$A$207,'Work Programme'!$B$8:$B$207))</f>
        <v/>
      </c>
      <c r="N30" s="150"/>
      <c r="O30" s="151"/>
      <c r="P30" s="254" t="str">
        <f>IF(H30="","",VLOOKUP(H30,'Overview - Financial Statement'!$A$46:$B$60,2,FALSE))</f>
        <v/>
      </c>
      <c r="Q30" s="255" t="str">
        <f t="shared" si="0"/>
        <v/>
      </c>
      <c r="R30" s="153"/>
      <c r="S30" s="153"/>
      <c r="T30" s="238">
        <f t="shared" si="1"/>
        <v>0</v>
      </c>
      <c r="U30" s="193" t="s">
        <v>44</v>
      </c>
      <c r="V30" s="173"/>
      <c r="W30" s="193" t="str">
        <f t="shared" si="2"/>
        <v/>
      </c>
      <c r="X30" s="264" t="str">
        <f t="shared" si="3"/>
        <v>OK</v>
      </c>
      <c r="Y30" s="193" t="str">
        <f t="shared" si="4"/>
        <v/>
      </c>
      <c r="Z30" s="193" t="str">
        <f t="shared" si="5"/>
        <v/>
      </c>
      <c r="AA30" s="397" t="str">
        <f t="shared" si="6"/>
        <v/>
      </c>
      <c r="AB30" s="257" t="str">
        <f t="shared" si="7"/>
        <v/>
      </c>
      <c r="AC30" s="257" t="str">
        <f t="shared" si="8"/>
        <v/>
      </c>
      <c r="AD30" s="193" t="str">
        <f t="shared" si="9"/>
        <v>CHECK DATES</v>
      </c>
      <c r="AE30" s="257" t="str">
        <f t="shared" si="10"/>
        <v/>
      </c>
      <c r="AF30" s="286">
        <v>0</v>
      </c>
      <c r="AG30" s="257">
        <f t="shared" si="11"/>
        <v>0</v>
      </c>
      <c r="AH30" s="257" t="str">
        <f t="shared" si="12"/>
        <v/>
      </c>
      <c r="AI30" s="257">
        <f t="shared" si="13"/>
        <v>0</v>
      </c>
    </row>
    <row r="31" spans="1:35" x14ac:dyDescent="0.3">
      <c r="A31" s="287">
        <v>19</v>
      </c>
      <c r="B31" s="161"/>
      <c r="C31" s="150"/>
      <c r="D31" s="150"/>
      <c r="E31" s="150"/>
      <c r="F31" s="152"/>
      <c r="G31" s="152"/>
      <c r="H31" s="154"/>
      <c r="I31" s="155"/>
      <c r="J31" s="159"/>
      <c r="K31" s="159"/>
      <c r="L31" s="337"/>
      <c r="M31" s="343" t="str">
        <f>IF(L31="","",LOOKUP(L31,'Work Programme'!$A$8:$A$207,'Work Programme'!$B$8:$B$207))</f>
        <v/>
      </c>
      <c r="N31" s="150"/>
      <c r="O31" s="151"/>
      <c r="P31" s="254" t="str">
        <f>IF(H31="","",VLOOKUP(H31,'Overview - Financial Statement'!$A$46:$B$60,2,FALSE))</f>
        <v/>
      </c>
      <c r="Q31" s="255" t="str">
        <f t="shared" si="0"/>
        <v/>
      </c>
      <c r="R31" s="153"/>
      <c r="S31" s="153"/>
      <c r="T31" s="238">
        <f t="shared" si="1"/>
        <v>0</v>
      </c>
      <c r="U31" s="193" t="s">
        <v>44</v>
      </c>
      <c r="V31" s="173"/>
      <c r="W31" s="193" t="str">
        <f t="shared" si="2"/>
        <v/>
      </c>
      <c r="X31" s="264" t="str">
        <f t="shared" si="3"/>
        <v>OK</v>
      </c>
      <c r="Y31" s="193" t="str">
        <f t="shared" si="4"/>
        <v/>
      </c>
      <c r="Z31" s="193" t="str">
        <f t="shared" si="5"/>
        <v/>
      </c>
      <c r="AA31" s="397" t="str">
        <f t="shared" si="6"/>
        <v/>
      </c>
      <c r="AB31" s="257" t="str">
        <f t="shared" si="7"/>
        <v/>
      </c>
      <c r="AC31" s="257" t="str">
        <f t="shared" si="8"/>
        <v/>
      </c>
      <c r="AD31" s="193" t="str">
        <f t="shared" si="9"/>
        <v>CHECK DATES</v>
      </c>
      <c r="AE31" s="257" t="str">
        <f t="shared" si="10"/>
        <v/>
      </c>
      <c r="AF31" s="286">
        <v>0</v>
      </c>
      <c r="AG31" s="257">
        <f t="shared" si="11"/>
        <v>0</v>
      </c>
      <c r="AH31" s="257" t="str">
        <f t="shared" si="12"/>
        <v/>
      </c>
      <c r="AI31" s="257">
        <f t="shared" si="13"/>
        <v>0</v>
      </c>
    </row>
    <row r="32" spans="1:35" x14ac:dyDescent="0.3">
      <c r="A32" s="287">
        <v>20</v>
      </c>
      <c r="B32" s="161"/>
      <c r="C32" s="150"/>
      <c r="D32" s="150"/>
      <c r="E32" s="150"/>
      <c r="F32" s="152"/>
      <c r="G32" s="152"/>
      <c r="H32" s="154"/>
      <c r="I32" s="155"/>
      <c r="J32" s="159"/>
      <c r="K32" s="159"/>
      <c r="L32" s="337"/>
      <c r="M32" s="343" t="str">
        <f>IF(L32="","",LOOKUP(L32,'Work Programme'!$A$8:$A$207,'Work Programme'!$B$8:$B$207))</f>
        <v/>
      </c>
      <c r="N32" s="150"/>
      <c r="O32" s="151"/>
      <c r="P32" s="254" t="str">
        <f>IF(H32="","",VLOOKUP(H32,'Overview - Financial Statement'!$A$46:$B$60,2,FALSE))</f>
        <v/>
      </c>
      <c r="Q32" s="255" t="str">
        <f t="shared" si="0"/>
        <v/>
      </c>
      <c r="R32" s="153"/>
      <c r="S32" s="153"/>
      <c r="T32" s="238">
        <f t="shared" si="1"/>
        <v>0</v>
      </c>
      <c r="U32" s="193" t="s">
        <v>44</v>
      </c>
      <c r="V32" s="173"/>
      <c r="W32" s="193" t="str">
        <f t="shared" si="2"/>
        <v/>
      </c>
      <c r="X32" s="264" t="str">
        <f t="shared" si="3"/>
        <v>OK</v>
      </c>
      <c r="Y32" s="193" t="str">
        <f t="shared" si="4"/>
        <v/>
      </c>
      <c r="Z32" s="193" t="str">
        <f t="shared" si="5"/>
        <v/>
      </c>
      <c r="AA32" s="397" t="str">
        <f t="shared" si="6"/>
        <v/>
      </c>
      <c r="AB32" s="257" t="str">
        <f t="shared" si="7"/>
        <v/>
      </c>
      <c r="AC32" s="257" t="str">
        <f t="shared" si="8"/>
        <v/>
      </c>
      <c r="AD32" s="193" t="str">
        <f t="shared" si="9"/>
        <v>CHECK DATES</v>
      </c>
      <c r="AE32" s="257" t="str">
        <f t="shared" si="10"/>
        <v/>
      </c>
      <c r="AF32" s="286">
        <v>0</v>
      </c>
      <c r="AG32" s="257">
        <f t="shared" si="11"/>
        <v>0</v>
      </c>
      <c r="AH32" s="257" t="str">
        <f t="shared" si="12"/>
        <v/>
      </c>
      <c r="AI32" s="257">
        <f t="shared" si="13"/>
        <v>0</v>
      </c>
    </row>
    <row r="33" spans="1:35" x14ac:dyDescent="0.3">
      <c r="A33" s="287">
        <v>21</v>
      </c>
      <c r="B33" s="161"/>
      <c r="C33" s="150"/>
      <c r="D33" s="150"/>
      <c r="E33" s="150"/>
      <c r="F33" s="152"/>
      <c r="G33" s="152"/>
      <c r="H33" s="154"/>
      <c r="I33" s="155"/>
      <c r="J33" s="159"/>
      <c r="K33" s="159"/>
      <c r="L33" s="337"/>
      <c r="M33" s="343" t="str">
        <f>IF(L33="","",LOOKUP(L33,'Work Programme'!$A$8:$A$207,'Work Programme'!$B$8:$B$207))</f>
        <v/>
      </c>
      <c r="N33" s="150"/>
      <c r="O33" s="151"/>
      <c r="P33" s="254" t="str">
        <f>IF(H33="","",VLOOKUP(H33,'Overview - Financial Statement'!$A$46:$B$60,2,FALSE))</f>
        <v/>
      </c>
      <c r="Q33" s="255" t="str">
        <f t="shared" si="0"/>
        <v/>
      </c>
      <c r="R33" s="153"/>
      <c r="S33" s="153"/>
      <c r="T33" s="238">
        <f t="shared" si="1"/>
        <v>0</v>
      </c>
      <c r="U33" s="193" t="s">
        <v>44</v>
      </c>
      <c r="V33" s="173"/>
      <c r="W33" s="193" t="str">
        <f t="shared" si="2"/>
        <v/>
      </c>
      <c r="X33" s="264" t="str">
        <f t="shared" si="3"/>
        <v>OK</v>
      </c>
      <c r="Y33" s="193" t="str">
        <f t="shared" si="4"/>
        <v/>
      </c>
      <c r="Z33" s="193" t="str">
        <f t="shared" si="5"/>
        <v/>
      </c>
      <c r="AA33" s="397" t="str">
        <f t="shared" si="6"/>
        <v/>
      </c>
      <c r="AB33" s="257" t="str">
        <f t="shared" si="7"/>
        <v/>
      </c>
      <c r="AC33" s="257" t="str">
        <f t="shared" si="8"/>
        <v/>
      </c>
      <c r="AD33" s="193" t="str">
        <f t="shared" si="9"/>
        <v>CHECK DATES</v>
      </c>
      <c r="AE33" s="257" t="str">
        <f t="shared" si="10"/>
        <v/>
      </c>
      <c r="AF33" s="286">
        <v>0</v>
      </c>
      <c r="AG33" s="257">
        <f t="shared" si="11"/>
        <v>0</v>
      </c>
      <c r="AH33" s="257" t="str">
        <f t="shared" si="12"/>
        <v/>
      </c>
      <c r="AI33" s="257">
        <f t="shared" si="13"/>
        <v>0</v>
      </c>
    </row>
    <row r="34" spans="1:35" x14ac:dyDescent="0.3">
      <c r="A34" s="287">
        <v>22</v>
      </c>
      <c r="B34" s="161"/>
      <c r="C34" s="150"/>
      <c r="D34" s="150"/>
      <c r="E34" s="150"/>
      <c r="F34" s="152"/>
      <c r="G34" s="152"/>
      <c r="H34" s="154"/>
      <c r="I34" s="155"/>
      <c r="J34" s="159"/>
      <c r="K34" s="159"/>
      <c r="L34" s="337"/>
      <c r="M34" s="343" t="str">
        <f>IF(L34="","",LOOKUP(L34,'Work Programme'!$A$8:$A$207,'Work Programme'!$B$8:$B$207))</f>
        <v/>
      </c>
      <c r="N34" s="150"/>
      <c r="O34" s="151"/>
      <c r="P34" s="254" t="str">
        <f>IF(H34="","",VLOOKUP(H34,'Overview - Financial Statement'!$A$46:$B$60,2,FALSE))</f>
        <v/>
      </c>
      <c r="Q34" s="255" t="str">
        <f t="shared" si="0"/>
        <v/>
      </c>
      <c r="R34" s="153"/>
      <c r="S34" s="153"/>
      <c r="T34" s="238">
        <f t="shared" si="1"/>
        <v>0</v>
      </c>
      <c r="U34" s="193" t="s">
        <v>44</v>
      </c>
      <c r="V34" s="173"/>
      <c r="W34" s="193" t="str">
        <f t="shared" si="2"/>
        <v/>
      </c>
      <c r="X34" s="264" t="str">
        <f t="shared" si="3"/>
        <v>OK</v>
      </c>
      <c r="Y34" s="193" t="str">
        <f t="shared" si="4"/>
        <v/>
      </c>
      <c r="Z34" s="193" t="str">
        <f t="shared" si="5"/>
        <v/>
      </c>
      <c r="AA34" s="397" t="str">
        <f t="shared" si="6"/>
        <v/>
      </c>
      <c r="AB34" s="257" t="str">
        <f t="shared" si="7"/>
        <v/>
      </c>
      <c r="AC34" s="257" t="str">
        <f t="shared" si="8"/>
        <v/>
      </c>
      <c r="AD34" s="193" t="str">
        <f t="shared" si="9"/>
        <v>CHECK DATES</v>
      </c>
      <c r="AE34" s="257" t="str">
        <f t="shared" si="10"/>
        <v/>
      </c>
      <c r="AF34" s="286">
        <v>0</v>
      </c>
      <c r="AG34" s="257">
        <f t="shared" si="11"/>
        <v>0</v>
      </c>
      <c r="AH34" s="257" t="str">
        <f t="shared" si="12"/>
        <v/>
      </c>
      <c r="AI34" s="257">
        <f t="shared" si="13"/>
        <v>0</v>
      </c>
    </row>
    <row r="35" spans="1:35" x14ac:dyDescent="0.3">
      <c r="A35" s="287">
        <v>23</v>
      </c>
      <c r="B35" s="161"/>
      <c r="C35" s="150"/>
      <c r="D35" s="150"/>
      <c r="E35" s="150"/>
      <c r="F35" s="152"/>
      <c r="G35" s="152"/>
      <c r="H35" s="154"/>
      <c r="I35" s="155"/>
      <c r="J35" s="159"/>
      <c r="K35" s="159"/>
      <c r="L35" s="337"/>
      <c r="M35" s="343" t="str">
        <f>IF(L35="","",LOOKUP(L35,'Work Programme'!$A$8:$A$207,'Work Programme'!$B$8:$B$207))</f>
        <v/>
      </c>
      <c r="N35" s="150"/>
      <c r="O35" s="151"/>
      <c r="P35" s="254" t="str">
        <f>IF(H35="","",VLOOKUP(H35,'Overview - Financial Statement'!$A$46:$B$60,2,FALSE))</f>
        <v/>
      </c>
      <c r="Q35" s="255" t="str">
        <f t="shared" si="0"/>
        <v/>
      </c>
      <c r="R35" s="153"/>
      <c r="S35" s="153"/>
      <c r="T35" s="238">
        <f t="shared" si="1"/>
        <v>0</v>
      </c>
      <c r="U35" s="193" t="s">
        <v>44</v>
      </c>
      <c r="V35" s="173"/>
      <c r="W35" s="193" t="str">
        <f t="shared" si="2"/>
        <v/>
      </c>
      <c r="X35" s="264" t="str">
        <f t="shared" si="3"/>
        <v>OK</v>
      </c>
      <c r="Y35" s="193" t="str">
        <f t="shared" si="4"/>
        <v/>
      </c>
      <c r="Z35" s="193" t="str">
        <f t="shared" si="5"/>
        <v/>
      </c>
      <c r="AA35" s="397" t="str">
        <f t="shared" si="6"/>
        <v/>
      </c>
      <c r="AB35" s="257" t="str">
        <f t="shared" si="7"/>
        <v/>
      </c>
      <c r="AC35" s="257" t="str">
        <f t="shared" si="8"/>
        <v/>
      </c>
      <c r="AD35" s="193" t="str">
        <f t="shared" si="9"/>
        <v>CHECK DATES</v>
      </c>
      <c r="AE35" s="257" t="str">
        <f t="shared" si="10"/>
        <v/>
      </c>
      <c r="AF35" s="286">
        <v>0</v>
      </c>
      <c r="AG35" s="257">
        <f t="shared" si="11"/>
        <v>0</v>
      </c>
      <c r="AH35" s="257" t="str">
        <f t="shared" si="12"/>
        <v/>
      </c>
      <c r="AI35" s="257">
        <f t="shared" si="13"/>
        <v>0</v>
      </c>
    </row>
    <row r="36" spans="1:35" x14ac:dyDescent="0.3">
      <c r="A36" s="287">
        <v>24</v>
      </c>
      <c r="B36" s="161"/>
      <c r="C36" s="150"/>
      <c r="D36" s="150"/>
      <c r="E36" s="150"/>
      <c r="F36" s="152"/>
      <c r="G36" s="152"/>
      <c r="H36" s="154"/>
      <c r="I36" s="155"/>
      <c r="J36" s="159"/>
      <c r="K36" s="159"/>
      <c r="L36" s="337"/>
      <c r="M36" s="343" t="str">
        <f>IF(L36="","",LOOKUP(L36,'Work Programme'!$A$8:$A$207,'Work Programme'!$B$8:$B$207))</f>
        <v/>
      </c>
      <c r="N36" s="150"/>
      <c r="O36" s="151"/>
      <c r="P36" s="254" t="str">
        <f>IF(H36="","",VLOOKUP(H36,'Overview - Financial Statement'!$A$46:$B$60,2,FALSE))</f>
        <v/>
      </c>
      <c r="Q36" s="255" t="str">
        <f t="shared" si="0"/>
        <v/>
      </c>
      <c r="R36" s="153"/>
      <c r="S36" s="153"/>
      <c r="T36" s="238">
        <f t="shared" si="1"/>
        <v>0</v>
      </c>
      <c r="U36" s="193" t="s">
        <v>44</v>
      </c>
      <c r="V36" s="173"/>
      <c r="W36" s="193" t="str">
        <f t="shared" si="2"/>
        <v/>
      </c>
      <c r="X36" s="264" t="str">
        <f t="shared" si="3"/>
        <v>OK</v>
      </c>
      <c r="Y36" s="193" t="str">
        <f t="shared" si="4"/>
        <v/>
      </c>
      <c r="Z36" s="193" t="str">
        <f t="shared" si="5"/>
        <v/>
      </c>
      <c r="AA36" s="397" t="str">
        <f t="shared" si="6"/>
        <v/>
      </c>
      <c r="AB36" s="257" t="str">
        <f t="shared" si="7"/>
        <v/>
      </c>
      <c r="AC36" s="257" t="str">
        <f t="shared" si="8"/>
        <v/>
      </c>
      <c r="AD36" s="193" t="str">
        <f t="shared" si="9"/>
        <v>CHECK DATES</v>
      </c>
      <c r="AE36" s="257" t="str">
        <f t="shared" si="10"/>
        <v/>
      </c>
      <c r="AF36" s="286">
        <v>0</v>
      </c>
      <c r="AG36" s="257">
        <f t="shared" si="11"/>
        <v>0</v>
      </c>
      <c r="AH36" s="257" t="str">
        <f t="shared" si="12"/>
        <v/>
      </c>
      <c r="AI36" s="257">
        <f t="shared" si="13"/>
        <v>0</v>
      </c>
    </row>
    <row r="37" spans="1:35" x14ac:dyDescent="0.3">
      <c r="A37" s="287">
        <v>25</v>
      </c>
      <c r="B37" s="161"/>
      <c r="C37" s="150"/>
      <c r="D37" s="150"/>
      <c r="E37" s="150"/>
      <c r="F37" s="152"/>
      <c r="G37" s="152"/>
      <c r="H37" s="154"/>
      <c r="I37" s="155"/>
      <c r="J37" s="159"/>
      <c r="K37" s="159"/>
      <c r="L37" s="337"/>
      <c r="M37" s="343" t="str">
        <f>IF(L37="","",LOOKUP(L37,'Work Programme'!$A$8:$A$207,'Work Programme'!$B$8:$B$207))</f>
        <v/>
      </c>
      <c r="N37" s="150"/>
      <c r="O37" s="151"/>
      <c r="P37" s="254" t="str">
        <f>IF(H37="","",VLOOKUP(H37,'Overview - Financial Statement'!$A$46:$B$60,2,FALSE))</f>
        <v/>
      </c>
      <c r="Q37" s="255" t="str">
        <f t="shared" si="0"/>
        <v/>
      </c>
      <c r="R37" s="153"/>
      <c r="S37" s="153"/>
      <c r="T37" s="238">
        <f t="shared" si="1"/>
        <v>0</v>
      </c>
      <c r="U37" s="193" t="s">
        <v>44</v>
      </c>
      <c r="V37" s="173"/>
      <c r="W37" s="193" t="str">
        <f t="shared" si="2"/>
        <v/>
      </c>
      <c r="X37" s="264" t="str">
        <f t="shared" si="3"/>
        <v>OK</v>
      </c>
      <c r="Y37" s="193" t="str">
        <f t="shared" si="4"/>
        <v/>
      </c>
      <c r="Z37" s="193" t="str">
        <f t="shared" si="5"/>
        <v/>
      </c>
      <c r="AA37" s="397" t="str">
        <f t="shared" si="6"/>
        <v/>
      </c>
      <c r="AB37" s="257" t="str">
        <f t="shared" si="7"/>
        <v/>
      </c>
      <c r="AC37" s="257" t="str">
        <f t="shared" si="8"/>
        <v/>
      </c>
      <c r="AD37" s="193" t="str">
        <f t="shared" si="9"/>
        <v>CHECK DATES</v>
      </c>
      <c r="AE37" s="257" t="str">
        <f t="shared" si="10"/>
        <v/>
      </c>
      <c r="AF37" s="286">
        <v>0</v>
      </c>
      <c r="AG37" s="257">
        <f t="shared" si="11"/>
        <v>0</v>
      </c>
      <c r="AH37" s="257" t="str">
        <f t="shared" si="12"/>
        <v/>
      </c>
      <c r="AI37" s="257">
        <f t="shared" si="13"/>
        <v>0</v>
      </c>
    </row>
    <row r="38" spans="1:35" x14ac:dyDescent="0.3">
      <c r="A38" s="287">
        <v>26</v>
      </c>
      <c r="B38" s="161"/>
      <c r="C38" s="150"/>
      <c r="D38" s="150"/>
      <c r="E38" s="150"/>
      <c r="F38" s="152"/>
      <c r="G38" s="152"/>
      <c r="H38" s="154"/>
      <c r="I38" s="155"/>
      <c r="J38" s="159"/>
      <c r="K38" s="159"/>
      <c r="L38" s="337"/>
      <c r="M38" s="343" t="str">
        <f>IF(L38="","",LOOKUP(L38,'Work Programme'!$A$8:$A$207,'Work Programme'!$B$8:$B$207))</f>
        <v/>
      </c>
      <c r="N38" s="150"/>
      <c r="O38" s="151"/>
      <c r="P38" s="254" t="str">
        <f>IF(H38="","",VLOOKUP(H38,'Overview - Financial Statement'!$A$46:$B$60,2,FALSE))</f>
        <v/>
      </c>
      <c r="Q38" s="255" t="str">
        <f t="shared" si="0"/>
        <v/>
      </c>
      <c r="R38" s="153"/>
      <c r="S38" s="153"/>
      <c r="T38" s="238">
        <f t="shared" si="1"/>
        <v>0</v>
      </c>
      <c r="U38" s="193" t="s">
        <v>44</v>
      </c>
      <c r="V38" s="173"/>
      <c r="W38" s="193" t="str">
        <f t="shared" si="2"/>
        <v/>
      </c>
      <c r="X38" s="264" t="str">
        <f t="shared" si="3"/>
        <v>OK</v>
      </c>
      <c r="Y38" s="193" t="str">
        <f t="shared" si="4"/>
        <v/>
      </c>
      <c r="Z38" s="193" t="str">
        <f t="shared" si="5"/>
        <v/>
      </c>
      <c r="AA38" s="397" t="str">
        <f t="shared" si="6"/>
        <v/>
      </c>
      <c r="AB38" s="257" t="str">
        <f t="shared" si="7"/>
        <v/>
      </c>
      <c r="AC38" s="257" t="str">
        <f t="shared" si="8"/>
        <v/>
      </c>
      <c r="AD38" s="193" t="str">
        <f t="shared" si="9"/>
        <v>CHECK DATES</v>
      </c>
      <c r="AE38" s="257" t="str">
        <f t="shared" si="10"/>
        <v/>
      </c>
      <c r="AF38" s="286">
        <v>0</v>
      </c>
      <c r="AG38" s="257">
        <f t="shared" si="11"/>
        <v>0</v>
      </c>
      <c r="AH38" s="257" t="str">
        <f t="shared" si="12"/>
        <v/>
      </c>
      <c r="AI38" s="257">
        <f t="shared" si="13"/>
        <v>0</v>
      </c>
    </row>
    <row r="39" spans="1:35" x14ac:dyDescent="0.3">
      <c r="A39" s="287">
        <v>27</v>
      </c>
      <c r="B39" s="161"/>
      <c r="C39" s="150"/>
      <c r="D39" s="150"/>
      <c r="E39" s="150"/>
      <c r="F39" s="152"/>
      <c r="G39" s="152"/>
      <c r="H39" s="154"/>
      <c r="I39" s="155"/>
      <c r="J39" s="159"/>
      <c r="K39" s="159"/>
      <c r="L39" s="337"/>
      <c r="M39" s="343" t="str">
        <f>IF(L39="","",LOOKUP(L39,'Work Programme'!$A$8:$A$207,'Work Programme'!$B$8:$B$207))</f>
        <v/>
      </c>
      <c r="N39" s="150"/>
      <c r="O39" s="151"/>
      <c r="P39" s="254" t="str">
        <f>IF(H39="","",VLOOKUP(H39,'Overview - Financial Statement'!$A$46:$B$60,2,FALSE))</f>
        <v/>
      </c>
      <c r="Q39" s="255" t="str">
        <f t="shared" si="0"/>
        <v/>
      </c>
      <c r="R39" s="153"/>
      <c r="S39" s="153"/>
      <c r="T39" s="238">
        <f t="shared" si="1"/>
        <v>0</v>
      </c>
      <c r="U39" s="193" t="s">
        <v>44</v>
      </c>
      <c r="V39" s="173"/>
      <c r="W39" s="193" t="str">
        <f t="shared" si="2"/>
        <v/>
      </c>
      <c r="X39" s="264" t="str">
        <f t="shared" si="3"/>
        <v>OK</v>
      </c>
      <c r="Y39" s="193" t="str">
        <f t="shared" si="4"/>
        <v/>
      </c>
      <c r="Z39" s="193" t="str">
        <f t="shared" si="5"/>
        <v/>
      </c>
      <c r="AA39" s="397" t="str">
        <f t="shared" si="6"/>
        <v/>
      </c>
      <c r="AB39" s="257" t="str">
        <f t="shared" si="7"/>
        <v/>
      </c>
      <c r="AC39" s="257" t="str">
        <f t="shared" si="8"/>
        <v/>
      </c>
      <c r="AD39" s="193" t="str">
        <f t="shared" si="9"/>
        <v>CHECK DATES</v>
      </c>
      <c r="AE39" s="257" t="str">
        <f t="shared" si="10"/>
        <v/>
      </c>
      <c r="AF39" s="286">
        <v>0</v>
      </c>
      <c r="AG39" s="257">
        <f t="shared" si="11"/>
        <v>0</v>
      </c>
      <c r="AH39" s="257" t="str">
        <f t="shared" si="12"/>
        <v/>
      </c>
      <c r="AI39" s="257">
        <f t="shared" si="13"/>
        <v>0</v>
      </c>
    </row>
    <row r="40" spans="1:35" x14ac:dyDescent="0.3">
      <c r="A40" s="287">
        <v>28</v>
      </c>
      <c r="B40" s="161"/>
      <c r="C40" s="150"/>
      <c r="D40" s="150"/>
      <c r="E40" s="150"/>
      <c r="F40" s="152"/>
      <c r="G40" s="152"/>
      <c r="H40" s="154"/>
      <c r="I40" s="155"/>
      <c r="J40" s="159"/>
      <c r="K40" s="159"/>
      <c r="L40" s="337"/>
      <c r="M40" s="343" t="str">
        <f>IF(L40="","",LOOKUP(L40,'Work Programme'!$A$8:$A$207,'Work Programme'!$B$8:$B$207))</f>
        <v/>
      </c>
      <c r="N40" s="150"/>
      <c r="O40" s="151"/>
      <c r="P40" s="254" t="str">
        <f>IF(H40="","",VLOOKUP(H40,'Overview - Financial Statement'!$A$46:$B$60,2,FALSE))</f>
        <v/>
      </c>
      <c r="Q40" s="255" t="str">
        <f t="shared" si="0"/>
        <v/>
      </c>
      <c r="R40" s="153"/>
      <c r="S40" s="153"/>
      <c r="T40" s="238">
        <f t="shared" si="1"/>
        <v>0</v>
      </c>
      <c r="U40" s="193" t="s">
        <v>44</v>
      </c>
      <c r="V40" s="173"/>
      <c r="W40" s="193" t="str">
        <f t="shared" si="2"/>
        <v/>
      </c>
      <c r="X40" s="264" t="str">
        <f t="shared" si="3"/>
        <v>OK</v>
      </c>
      <c r="Y40" s="193" t="str">
        <f t="shared" si="4"/>
        <v/>
      </c>
      <c r="Z40" s="193" t="str">
        <f t="shared" si="5"/>
        <v/>
      </c>
      <c r="AA40" s="397" t="str">
        <f t="shared" si="6"/>
        <v/>
      </c>
      <c r="AB40" s="257" t="str">
        <f t="shared" si="7"/>
        <v/>
      </c>
      <c r="AC40" s="257" t="str">
        <f t="shared" si="8"/>
        <v/>
      </c>
      <c r="AD40" s="193" t="str">
        <f t="shared" si="9"/>
        <v>CHECK DATES</v>
      </c>
      <c r="AE40" s="257" t="str">
        <f t="shared" si="10"/>
        <v/>
      </c>
      <c r="AF40" s="286">
        <v>0</v>
      </c>
      <c r="AG40" s="257">
        <f t="shared" si="11"/>
        <v>0</v>
      </c>
      <c r="AH40" s="257" t="str">
        <f t="shared" si="12"/>
        <v/>
      </c>
      <c r="AI40" s="257">
        <f t="shared" si="13"/>
        <v>0</v>
      </c>
    </row>
    <row r="41" spans="1:35" x14ac:dyDescent="0.3">
      <c r="A41" s="287">
        <v>29</v>
      </c>
      <c r="B41" s="161"/>
      <c r="C41" s="150"/>
      <c r="D41" s="150"/>
      <c r="E41" s="150"/>
      <c r="F41" s="152"/>
      <c r="G41" s="152"/>
      <c r="H41" s="154"/>
      <c r="I41" s="155"/>
      <c r="J41" s="159"/>
      <c r="K41" s="159"/>
      <c r="L41" s="337"/>
      <c r="M41" s="343" t="str">
        <f>IF(L41="","",LOOKUP(L41,'Work Programme'!$A$8:$A$207,'Work Programme'!$B$8:$B$207))</f>
        <v/>
      </c>
      <c r="N41" s="150"/>
      <c r="O41" s="151"/>
      <c r="P41" s="254" t="str">
        <f>IF(H41="","",VLOOKUP(H41,'Overview - Financial Statement'!$A$46:$B$60,2,FALSE))</f>
        <v/>
      </c>
      <c r="Q41" s="255" t="str">
        <f t="shared" si="0"/>
        <v/>
      </c>
      <c r="R41" s="153"/>
      <c r="S41" s="153"/>
      <c r="T41" s="238">
        <f t="shared" si="1"/>
        <v>0</v>
      </c>
      <c r="U41" s="193" t="s">
        <v>44</v>
      </c>
      <c r="V41" s="173"/>
      <c r="W41" s="193" t="str">
        <f t="shared" si="2"/>
        <v/>
      </c>
      <c r="X41" s="264" t="str">
        <f t="shared" si="3"/>
        <v>OK</v>
      </c>
      <c r="Y41" s="193" t="str">
        <f t="shared" si="4"/>
        <v/>
      </c>
      <c r="Z41" s="193" t="str">
        <f t="shared" si="5"/>
        <v/>
      </c>
      <c r="AA41" s="397" t="str">
        <f t="shared" si="6"/>
        <v/>
      </c>
      <c r="AB41" s="257" t="str">
        <f t="shared" si="7"/>
        <v/>
      </c>
      <c r="AC41" s="257" t="str">
        <f t="shared" si="8"/>
        <v/>
      </c>
      <c r="AD41" s="193" t="str">
        <f t="shared" si="9"/>
        <v>CHECK DATES</v>
      </c>
      <c r="AE41" s="257" t="str">
        <f t="shared" si="10"/>
        <v/>
      </c>
      <c r="AF41" s="286">
        <v>0</v>
      </c>
      <c r="AG41" s="257">
        <f t="shared" si="11"/>
        <v>0</v>
      </c>
      <c r="AH41" s="257" t="str">
        <f t="shared" si="12"/>
        <v/>
      </c>
      <c r="AI41" s="257">
        <f t="shared" si="13"/>
        <v>0</v>
      </c>
    </row>
    <row r="42" spans="1:35" x14ac:dyDescent="0.3">
      <c r="A42" s="287">
        <v>30</v>
      </c>
      <c r="B42" s="161"/>
      <c r="C42" s="150"/>
      <c r="D42" s="150"/>
      <c r="E42" s="150"/>
      <c r="F42" s="152"/>
      <c r="G42" s="152"/>
      <c r="H42" s="154"/>
      <c r="I42" s="155"/>
      <c r="J42" s="159"/>
      <c r="K42" s="159"/>
      <c r="L42" s="337"/>
      <c r="M42" s="343" t="str">
        <f>IF(L42="","",LOOKUP(L42,'Work Programme'!$A$8:$A$207,'Work Programme'!$B$8:$B$207))</f>
        <v/>
      </c>
      <c r="N42" s="150"/>
      <c r="O42" s="151"/>
      <c r="P42" s="254" t="str">
        <f>IF(H42="","",VLOOKUP(H42,'Overview - Financial Statement'!$A$46:$B$60,2,FALSE))</f>
        <v/>
      </c>
      <c r="Q42" s="255" t="str">
        <f t="shared" si="0"/>
        <v/>
      </c>
      <c r="R42" s="153"/>
      <c r="S42" s="153"/>
      <c r="T42" s="238">
        <f t="shared" si="1"/>
        <v>0</v>
      </c>
      <c r="U42" s="193" t="s">
        <v>44</v>
      </c>
      <c r="V42" s="173"/>
      <c r="W42" s="193" t="str">
        <f t="shared" si="2"/>
        <v/>
      </c>
      <c r="X42" s="264" t="str">
        <f t="shared" si="3"/>
        <v>OK</v>
      </c>
      <c r="Y42" s="193" t="str">
        <f t="shared" si="4"/>
        <v/>
      </c>
      <c r="Z42" s="193" t="str">
        <f t="shared" si="5"/>
        <v/>
      </c>
      <c r="AA42" s="397" t="str">
        <f t="shared" si="6"/>
        <v/>
      </c>
      <c r="AB42" s="257" t="str">
        <f t="shared" si="7"/>
        <v/>
      </c>
      <c r="AC42" s="257" t="str">
        <f t="shared" si="8"/>
        <v/>
      </c>
      <c r="AD42" s="193" t="str">
        <f t="shared" si="9"/>
        <v>CHECK DATES</v>
      </c>
      <c r="AE42" s="257" t="str">
        <f t="shared" si="10"/>
        <v/>
      </c>
      <c r="AF42" s="286">
        <v>0</v>
      </c>
      <c r="AG42" s="257">
        <f t="shared" si="11"/>
        <v>0</v>
      </c>
      <c r="AH42" s="257" t="str">
        <f t="shared" si="12"/>
        <v/>
      </c>
      <c r="AI42" s="257">
        <f t="shared" si="13"/>
        <v>0</v>
      </c>
    </row>
    <row r="43" spans="1:35" x14ac:dyDescent="0.3">
      <c r="A43" s="287">
        <v>31</v>
      </c>
      <c r="B43" s="161"/>
      <c r="C43" s="150"/>
      <c r="D43" s="150"/>
      <c r="E43" s="150"/>
      <c r="F43" s="152"/>
      <c r="G43" s="152"/>
      <c r="H43" s="154"/>
      <c r="I43" s="155"/>
      <c r="J43" s="159"/>
      <c r="K43" s="159"/>
      <c r="L43" s="337"/>
      <c r="M43" s="343" t="str">
        <f>IF(L43="","",LOOKUP(L43,'Work Programme'!$A$8:$A$207,'Work Programme'!$B$8:$B$207))</f>
        <v/>
      </c>
      <c r="N43" s="150"/>
      <c r="O43" s="151"/>
      <c r="P43" s="254" t="str">
        <f>IF(H43="","",VLOOKUP(H43,'Overview - Financial Statement'!$A$46:$B$60,2,FALSE))</f>
        <v/>
      </c>
      <c r="Q43" s="255" t="str">
        <f t="shared" si="0"/>
        <v/>
      </c>
      <c r="R43" s="153"/>
      <c r="S43" s="153"/>
      <c r="T43" s="238">
        <f t="shared" si="1"/>
        <v>0</v>
      </c>
      <c r="U43" s="193" t="s">
        <v>44</v>
      </c>
      <c r="V43" s="173"/>
      <c r="W43" s="193" t="str">
        <f t="shared" si="2"/>
        <v/>
      </c>
      <c r="X43" s="264" t="str">
        <f t="shared" si="3"/>
        <v>OK</v>
      </c>
      <c r="Y43" s="193" t="str">
        <f t="shared" si="4"/>
        <v/>
      </c>
      <c r="Z43" s="193" t="str">
        <f t="shared" si="5"/>
        <v/>
      </c>
      <c r="AA43" s="397" t="str">
        <f t="shared" si="6"/>
        <v/>
      </c>
      <c r="AB43" s="257" t="str">
        <f t="shared" si="7"/>
        <v/>
      </c>
      <c r="AC43" s="257" t="str">
        <f t="shared" si="8"/>
        <v/>
      </c>
      <c r="AD43" s="193" t="str">
        <f t="shared" si="9"/>
        <v>CHECK DATES</v>
      </c>
      <c r="AE43" s="257" t="str">
        <f t="shared" si="10"/>
        <v/>
      </c>
      <c r="AF43" s="286">
        <v>0</v>
      </c>
      <c r="AG43" s="257">
        <f t="shared" si="11"/>
        <v>0</v>
      </c>
      <c r="AH43" s="257" t="str">
        <f t="shared" si="12"/>
        <v/>
      </c>
      <c r="AI43" s="257">
        <f t="shared" si="13"/>
        <v>0</v>
      </c>
    </row>
    <row r="44" spans="1:35" x14ac:dyDescent="0.3">
      <c r="A44" s="287">
        <v>32</v>
      </c>
      <c r="B44" s="161"/>
      <c r="C44" s="150"/>
      <c r="D44" s="150"/>
      <c r="E44" s="150"/>
      <c r="F44" s="152"/>
      <c r="G44" s="152"/>
      <c r="H44" s="154"/>
      <c r="I44" s="155"/>
      <c r="J44" s="159"/>
      <c r="K44" s="159"/>
      <c r="L44" s="337"/>
      <c r="M44" s="343" t="str">
        <f>IF(L44="","",LOOKUP(L44,'Work Programme'!$A$8:$A$207,'Work Programme'!$B$8:$B$207))</f>
        <v/>
      </c>
      <c r="N44" s="150"/>
      <c r="O44" s="151"/>
      <c r="P44" s="254" t="str">
        <f>IF(H44="","",VLOOKUP(H44,'Overview - Financial Statement'!$A$46:$B$60,2,FALSE))</f>
        <v/>
      </c>
      <c r="Q44" s="255" t="str">
        <f t="shared" si="0"/>
        <v/>
      </c>
      <c r="R44" s="153"/>
      <c r="S44" s="153"/>
      <c r="T44" s="238">
        <f t="shared" si="1"/>
        <v>0</v>
      </c>
      <c r="U44" s="193" t="s">
        <v>44</v>
      </c>
      <c r="V44" s="173"/>
      <c r="W44" s="193" t="str">
        <f t="shared" si="2"/>
        <v/>
      </c>
      <c r="X44" s="264" t="str">
        <f t="shared" si="3"/>
        <v>OK</v>
      </c>
      <c r="Y44" s="193" t="str">
        <f t="shared" si="4"/>
        <v/>
      </c>
      <c r="Z44" s="193" t="str">
        <f t="shared" si="5"/>
        <v/>
      </c>
      <c r="AA44" s="397" t="str">
        <f t="shared" si="6"/>
        <v/>
      </c>
      <c r="AB44" s="257" t="str">
        <f t="shared" si="7"/>
        <v/>
      </c>
      <c r="AC44" s="257" t="str">
        <f t="shared" si="8"/>
        <v/>
      </c>
      <c r="AD44" s="193" t="str">
        <f t="shared" si="9"/>
        <v>CHECK DATES</v>
      </c>
      <c r="AE44" s="257" t="str">
        <f t="shared" si="10"/>
        <v/>
      </c>
      <c r="AF44" s="286">
        <v>0</v>
      </c>
      <c r="AG44" s="257">
        <f t="shared" si="11"/>
        <v>0</v>
      </c>
      <c r="AH44" s="257" t="str">
        <f t="shared" si="12"/>
        <v/>
      </c>
      <c r="AI44" s="257">
        <f t="shared" si="13"/>
        <v>0</v>
      </c>
    </row>
    <row r="45" spans="1:35" x14ac:dyDescent="0.3">
      <c r="A45" s="287">
        <v>33</v>
      </c>
      <c r="B45" s="161"/>
      <c r="C45" s="150"/>
      <c r="D45" s="150"/>
      <c r="E45" s="150"/>
      <c r="F45" s="152"/>
      <c r="G45" s="152"/>
      <c r="H45" s="154"/>
      <c r="I45" s="155"/>
      <c r="J45" s="159"/>
      <c r="K45" s="159"/>
      <c r="L45" s="337"/>
      <c r="M45" s="343" t="str">
        <f>IF(L45="","",LOOKUP(L45,'Work Programme'!$A$8:$A$207,'Work Programme'!$B$8:$B$207))</f>
        <v/>
      </c>
      <c r="N45" s="150"/>
      <c r="O45" s="151"/>
      <c r="P45" s="254" t="str">
        <f>IF(H45="","",VLOOKUP(H45,'Overview - Financial Statement'!$A$46:$B$60,2,FALSE))</f>
        <v/>
      </c>
      <c r="Q45" s="255" t="str">
        <f t="shared" si="0"/>
        <v/>
      </c>
      <c r="R45" s="153"/>
      <c r="S45" s="153"/>
      <c r="T45" s="238">
        <f t="shared" si="1"/>
        <v>0</v>
      </c>
      <c r="U45" s="193" t="s">
        <v>44</v>
      </c>
      <c r="V45" s="173"/>
      <c r="W45" s="193" t="str">
        <f t="shared" si="2"/>
        <v/>
      </c>
      <c r="X45" s="264" t="str">
        <f t="shared" si="3"/>
        <v>OK</v>
      </c>
      <c r="Y45" s="193" t="str">
        <f t="shared" si="4"/>
        <v/>
      </c>
      <c r="Z45" s="193" t="str">
        <f t="shared" si="5"/>
        <v/>
      </c>
      <c r="AA45" s="397" t="str">
        <f t="shared" si="6"/>
        <v/>
      </c>
      <c r="AB45" s="257" t="str">
        <f t="shared" si="7"/>
        <v/>
      </c>
      <c r="AC45" s="257" t="str">
        <f t="shared" si="8"/>
        <v/>
      </c>
      <c r="AD45" s="193" t="str">
        <f t="shared" si="9"/>
        <v>CHECK DATES</v>
      </c>
      <c r="AE45" s="257" t="str">
        <f t="shared" si="10"/>
        <v/>
      </c>
      <c r="AF45" s="286">
        <v>0</v>
      </c>
      <c r="AG45" s="257">
        <f t="shared" si="11"/>
        <v>0</v>
      </c>
      <c r="AH45" s="257" t="str">
        <f t="shared" si="12"/>
        <v/>
      </c>
      <c r="AI45" s="257">
        <f t="shared" si="13"/>
        <v>0</v>
      </c>
    </row>
    <row r="46" spans="1:35" x14ac:dyDescent="0.3">
      <c r="A46" s="287">
        <v>34</v>
      </c>
      <c r="B46" s="161"/>
      <c r="C46" s="150"/>
      <c r="D46" s="150"/>
      <c r="E46" s="150"/>
      <c r="F46" s="152"/>
      <c r="G46" s="152"/>
      <c r="H46" s="154"/>
      <c r="I46" s="155"/>
      <c r="J46" s="159"/>
      <c r="K46" s="159"/>
      <c r="L46" s="337"/>
      <c r="M46" s="343" t="str">
        <f>IF(L46="","",LOOKUP(L46,'Work Programme'!$A$8:$A$207,'Work Programme'!$B$8:$B$207))</f>
        <v/>
      </c>
      <c r="N46" s="150"/>
      <c r="O46" s="151"/>
      <c r="P46" s="254" t="str">
        <f>IF(H46="","",VLOOKUP(H46,'Overview - Financial Statement'!$A$46:$B$60,2,FALSE))</f>
        <v/>
      </c>
      <c r="Q46" s="255" t="str">
        <f t="shared" si="0"/>
        <v/>
      </c>
      <c r="R46" s="153"/>
      <c r="S46" s="153"/>
      <c r="T46" s="238">
        <f t="shared" si="1"/>
        <v>0</v>
      </c>
      <c r="U46" s="193" t="s">
        <v>44</v>
      </c>
      <c r="V46" s="173"/>
      <c r="W46" s="193" t="str">
        <f t="shared" si="2"/>
        <v/>
      </c>
      <c r="X46" s="264" t="str">
        <f t="shared" si="3"/>
        <v>OK</v>
      </c>
      <c r="Y46" s="193" t="str">
        <f t="shared" si="4"/>
        <v/>
      </c>
      <c r="Z46" s="193" t="str">
        <f t="shared" si="5"/>
        <v/>
      </c>
      <c r="AA46" s="397" t="str">
        <f t="shared" si="6"/>
        <v/>
      </c>
      <c r="AB46" s="257" t="str">
        <f t="shared" si="7"/>
        <v/>
      </c>
      <c r="AC46" s="257" t="str">
        <f t="shared" si="8"/>
        <v/>
      </c>
      <c r="AD46" s="193" t="str">
        <f t="shared" si="9"/>
        <v>CHECK DATES</v>
      </c>
      <c r="AE46" s="257" t="str">
        <f t="shared" si="10"/>
        <v/>
      </c>
      <c r="AF46" s="286">
        <v>0</v>
      </c>
      <c r="AG46" s="257">
        <f t="shared" si="11"/>
        <v>0</v>
      </c>
      <c r="AH46" s="257" t="str">
        <f t="shared" si="12"/>
        <v/>
      </c>
      <c r="AI46" s="257">
        <f t="shared" si="13"/>
        <v>0</v>
      </c>
    </row>
    <row r="47" spans="1:35" x14ac:dyDescent="0.3">
      <c r="A47" s="287">
        <v>35</v>
      </c>
      <c r="B47" s="161"/>
      <c r="C47" s="150"/>
      <c r="D47" s="150"/>
      <c r="E47" s="150"/>
      <c r="F47" s="152"/>
      <c r="G47" s="152"/>
      <c r="H47" s="154"/>
      <c r="I47" s="155"/>
      <c r="J47" s="159"/>
      <c r="K47" s="159"/>
      <c r="L47" s="337"/>
      <c r="M47" s="343" t="str">
        <f>IF(L47="","",LOOKUP(L47,'Work Programme'!$A$8:$A$207,'Work Programme'!$B$8:$B$207))</f>
        <v/>
      </c>
      <c r="N47" s="150"/>
      <c r="O47" s="151"/>
      <c r="P47" s="254" t="str">
        <f>IF(H47="","",VLOOKUP(H47,'Overview - Financial Statement'!$A$46:$B$60,2,FALSE))</f>
        <v/>
      </c>
      <c r="Q47" s="255" t="str">
        <f t="shared" si="0"/>
        <v/>
      </c>
      <c r="R47" s="153"/>
      <c r="S47" s="153"/>
      <c r="T47" s="238">
        <f t="shared" si="1"/>
        <v>0</v>
      </c>
      <c r="U47" s="193" t="s">
        <v>44</v>
      </c>
      <c r="V47" s="173"/>
      <c r="W47" s="193" t="str">
        <f t="shared" si="2"/>
        <v/>
      </c>
      <c r="X47" s="264" t="str">
        <f t="shared" si="3"/>
        <v>OK</v>
      </c>
      <c r="Y47" s="193" t="str">
        <f t="shared" si="4"/>
        <v/>
      </c>
      <c r="Z47" s="193" t="str">
        <f t="shared" si="5"/>
        <v/>
      </c>
      <c r="AA47" s="397" t="str">
        <f t="shared" si="6"/>
        <v/>
      </c>
      <c r="AB47" s="257" t="str">
        <f t="shared" si="7"/>
        <v/>
      </c>
      <c r="AC47" s="257" t="str">
        <f t="shared" si="8"/>
        <v/>
      </c>
      <c r="AD47" s="193" t="str">
        <f t="shared" si="9"/>
        <v>CHECK DATES</v>
      </c>
      <c r="AE47" s="257" t="str">
        <f t="shared" si="10"/>
        <v/>
      </c>
      <c r="AF47" s="286">
        <v>0</v>
      </c>
      <c r="AG47" s="257">
        <f t="shared" si="11"/>
        <v>0</v>
      </c>
      <c r="AH47" s="257" t="str">
        <f t="shared" si="12"/>
        <v/>
      </c>
      <c r="AI47" s="257">
        <f t="shared" si="13"/>
        <v>0</v>
      </c>
    </row>
    <row r="48" spans="1:35" x14ac:dyDescent="0.3">
      <c r="A48" s="287">
        <v>36</v>
      </c>
      <c r="B48" s="161"/>
      <c r="C48" s="150"/>
      <c r="D48" s="150"/>
      <c r="E48" s="150"/>
      <c r="F48" s="152"/>
      <c r="G48" s="152"/>
      <c r="H48" s="154"/>
      <c r="I48" s="155"/>
      <c r="J48" s="159"/>
      <c r="K48" s="159"/>
      <c r="L48" s="337"/>
      <c r="M48" s="343" t="str">
        <f>IF(L48="","",LOOKUP(L48,'Work Programme'!$A$8:$A$207,'Work Programme'!$B$8:$B$207))</f>
        <v/>
      </c>
      <c r="N48" s="150"/>
      <c r="O48" s="151"/>
      <c r="P48" s="254" t="str">
        <f>IF(H48="","",VLOOKUP(H48,'Overview - Financial Statement'!$A$46:$B$60,2,FALSE))</f>
        <v/>
      </c>
      <c r="Q48" s="255" t="str">
        <f t="shared" si="0"/>
        <v/>
      </c>
      <c r="R48" s="153"/>
      <c r="S48" s="153"/>
      <c r="T48" s="238">
        <f t="shared" si="1"/>
        <v>0</v>
      </c>
      <c r="U48" s="193" t="s">
        <v>44</v>
      </c>
      <c r="V48" s="173"/>
      <c r="W48" s="193" t="str">
        <f t="shared" si="2"/>
        <v/>
      </c>
      <c r="X48" s="264" t="str">
        <f t="shared" si="3"/>
        <v>OK</v>
      </c>
      <c r="Y48" s="193" t="str">
        <f t="shared" si="4"/>
        <v/>
      </c>
      <c r="Z48" s="193" t="str">
        <f t="shared" si="5"/>
        <v/>
      </c>
      <c r="AA48" s="397" t="str">
        <f t="shared" si="6"/>
        <v/>
      </c>
      <c r="AB48" s="257" t="str">
        <f t="shared" si="7"/>
        <v/>
      </c>
      <c r="AC48" s="257" t="str">
        <f t="shared" si="8"/>
        <v/>
      </c>
      <c r="AD48" s="193" t="str">
        <f t="shared" si="9"/>
        <v>CHECK DATES</v>
      </c>
      <c r="AE48" s="257" t="str">
        <f t="shared" si="10"/>
        <v/>
      </c>
      <c r="AF48" s="286">
        <v>0</v>
      </c>
      <c r="AG48" s="257">
        <f t="shared" si="11"/>
        <v>0</v>
      </c>
      <c r="AH48" s="257" t="str">
        <f t="shared" si="12"/>
        <v/>
      </c>
      <c r="AI48" s="257">
        <f t="shared" si="13"/>
        <v>0</v>
      </c>
    </row>
    <row r="49" spans="1:35" x14ac:dyDescent="0.3">
      <c r="A49" s="287">
        <v>37</v>
      </c>
      <c r="B49" s="161"/>
      <c r="C49" s="150"/>
      <c r="D49" s="150"/>
      <c r="E49" s="150"/>
      <c r="F49" s="152"/>
      <c r="G49" s="152"/>
      <c r="H49" s="154"/>
      <c r="I49" s="155"/>
      <c r="J49" s="159"/>
      <c r="K49" s="159"/>
      <c r="L49" s="337"/>
      <c r="M49" s="343" t="str">
        <f>IF(L49="","",LOOKUP(L49,'Work Programme'!$A$8:$A$207,'Work Programme'!$B$8:$B$207))</f>
        <v/>
      </c>
      <c r="N49" s="150"/>
      <c r="O49" s="151"/>
      <c r="P49" s="254" t="str">
        <f>IF(H49="","",VLOOKUP(H49,'Overview - Financial Statement'!$A$46:$B$60,2,FALSE))</f>
        <v/>
      </c>
      <c r="Q49" s="255" t="str">
        <f t="shared" si="0"/>
        <v/>
      </c>
      <c r="R49" s="153"/>
      <c r="S49" s="153"/>
      <c r="T49" s="238">
        <f t="shared" si="1"/>
        <v>0</v>
      </c>
      <c r="U49" s="193" t="s">
        <v>44</v>
      </c>
      <c r="V49" s="173"/>
      <c r="W49" s="193" t="str">
        <f t="shared" si="2"/>
        <v/>
      </c>
      <c r="X49" s="264" t="str">
        <f t="shared" si="3"/>
        <v>OK</v>
      </c>
      <c r="Y49" s="193" t="str">
        <f t="shared" si="4"/>
        <v/>
      </c>
      <c r="Z49" s="193" t="str">
        <f t="shared" si="5"/>
        <v/>
      </c>
      <c r="AA49" s="397" t="str">
        <f t="shared" si="6"/>
        <v/>
      </c>
      <c r="AB49" s="257" t="str">
        <f t="shared" si="7"/>
        <v/>
      </c>
      <c r="AC49" s="257" t="str">
        <f t="shared" si="8"/>
        <v/>
      </c>
      <c r="AD49" s="193" t="str">
        <f t="shared" si="9"/>
        <v>CHECK DATES</v>
      </c>
      <c r="AE49" s="257" t="str">
        <f t="shared" si="10"/>
        <v/>
      </c>
      <c r="AF49" s="286">
        <v>0</v>
      </c>
      <c r="AG49" s="257">
        <f t="shared" si="11"/>
        <v>0</v>
      </c>
      <c r="AH49" s="257" t="str">
        <f t="shared" si="12"/>
        <v/>
      </c>
      <c r="AI49" s="257">
        <f t="shared" si="13"/>
        <v>0</v>
      </c>
    </row>
    <row r="50" spans="1:35" x14ac:dyDescent="0.3">
      <c r="A50" s="287">
        <v>38</v>
      </c>
      <c r="B50" s="161"/>
      <c r="C50" s="150"/>
      <c r="D50" s="150"/>
      <c r="E50" s="150"/>
      <c r="F50" s="152"/>
      <c r="G50" s="152"/>
      <c r="H50" s="154"/>
      <c r="I50" s="155"/>
      <c r="J50" s="159"/>
      <c r="K50" s="159"/>
      <c r="L50" s="337"/>
      <c r="M50" s="343" t="str">
        <f>IF(L50="","",LOOKUP(L50,'Work Programme'!$A$8:$A$207,'Work Programme'!$B$8:$B$207))</f>
        <v/>
      </c>
      <c r="N50" s="150"/>
      <c r="O50" s="151"/>
      <c r="P50" s="254" t="str">
        <f>IF(H50="","",VLOOKUP(H50,'Overview - Financial Statement'!$A$46:$B$60,2,FALSE))</f>
        <v/>
      </c>
      <c r="Q50" s="255" t="str">
        <f t="shared" si="0"/>
        <v/>
      </c>
      <c r="R50" s="153"/>
      <c r="S50" s="153"/>
      <c r="T50" s="238">
        <f t="shared" si="1"/>
        <v>0</v>
      </c>
      <c r="U50" s="193" t="s">
        <v>44</v>
      </c>
      <c r="V50" s="173"/>
      <c r="W50" s="193" t="str">
        <f t="shared" si="2"/>
        <v/>
      </c>
      <c r="X50" s="264" t="str">
        <f t="shared" si="3"/>
        <v>OK</v>
      </c>
      <c r="Y50" s="193" t="str">
        <f t="shared" si="4"/>
        <v/>
      </c>
      <c r="Z50" s="193" t="str">
        <f t="shared" si="5"/>
        <v/>
      </c>
      <c r="AA50" s="397" t="str">
        <f t="shared" si="6"/>
        <v/>
      </c>
      <c r="AB50" s="257" t="str">
        <f t="shared" si="7"/>
        <v/>
      </c>
      <c r="AC50" s="257" t="str">
        <f t="shared" si="8"/>
        <v/>
      </c>
      <c r="AD50" s="193" t="str">
        <f t="shared" si="9"/>
        <v>CHECK DATES</v>
      </c>
      <c r="AE50" s="257" t="str">
        <f t="shared" si="10"/>
        <v/>
      </c>
      <c r="AF50" s="286">
        <v>0</v>
      </c>
      <c r="AG50" s="257">
        <f t="shared" si="11"/>
        <v>0</v>
      </c>
      <c r="AH50" s="257" t="str">
        <f t="shared" si="12"/>
        <v/>
      </c>
      <c r="AI50" s="257">
        <f t="shared" si="13"/>
        <v>0</v>
      </c>
    </row>
    <row r="51" spans="1:35" x14ac:dyDescent="0.3">
      <c r="A51" s="287">
        <v>39</v>
      </c>
      <c r="B51" s="161"/>
      <c r="C51" s="150"/>
      <c r="D51" s="150"/>
      <c r="E51" s="150"/>
      <c r="F51" s="152"/>
      <c r="G51" s="152"/>
      <c r="H51" s="154"/>
      <c r="I51" s="155"/>
      <c r="J51" s="159"/>
      <c r="K51" s="159"/>
      <c r="L51" s="337"/>
      <c r="M51" s="343" t="str">
        <f>IF(L51="","",LOOKUP(L51,'Work Programme'!$A$8:$A$207,'Work Programme'!$B$8:$B$207))</f>
        <v/>
      </c>
      <c r="N51" s="150"/>
      <c r="O51" s="151"/>
      <c r="P51" s="254" t="str">
        <f>IF(H51="","",VLOOKUP(H51,'Overview - Financial Statement'!$A$46:$B$60,2,FALSE))</f>
        <v/>
      </c>
      <c r="Q51" s="255" t="str">
        <f t="shared" si="0"/>
        <v/>
      </c>
      <c r="R51" s="153"/>
      <c r="S51" s="153"/>
      <c r="T51" s="238">
        <f t="shared" si="1"/>
        <v>0</v>
      </c>
      <c r="U51" s="193" t="s">
        <v>44</v>
      </c>
      <c r="V51" s="173"/>
      <c r="W51" s="193" t="str">
        <f t="shared" si="2"/>
        <v/>
      </c>
      <c r="X51" s="264" t="str">
        <f t="shared" si="3"/>
        <v>OK</v>
      </c>
      <c r="Y51" s="193" t="str">
        <f t="shared" si="4"/>
        <v/>
      </c>
      <c r="Z51" s="193" t="str">
        <f t="shared" si="5"/>
        <v/>
      </c>
      <c r="AA51" s="397" t="str">
        <f t="shared" si="6"/>
        <v/>
      </c>
      <c r="AB51" s="257" t="str">
        <f t="shared" si="7"/>
        <v/>
      </c>
      <c r="AC51" s="257" t="str">
        <f t="shared" si="8"/>
        <v/>
      </c>
      <c r="AD51" s="193" t="str">
        <f t="shared" si="9"/>
        <v>CHECK DATES</v>
      </c>
      <c r="AE51" s="257" t="str">
        <f t="shared" si="10"/>
        <v/>
      </c>
      <c r="AF51" s="286">
        <v>0</v>
      </c>
      <c r="AG51" s="257">
        <f t="shared" si="11"/>
        <v>0</v>
      </c>
      <c r="AH51" s="257" t="str">
        <f t="shared" si="12"/>
        <v/>
      </c>
      <c r="AI51" s="257">
        <f t="shared" si="13"/>
        <v>0</v>
      </c>
    </row>
    <row r="52" spans="1:35" x14ac:dyDescent="0.3">
      <c r="A52" s="287">
        <v>40</v>
      </c>
      <c r="B52" s="161"/>
      <c r="C52" s="150"/>
      <c r="D52" s="150"/>
      <c r="E52" s="150"/>
      <c r="F52" s="152"/>
      <c r="G52" s="152"/>
      <c r="H52" s="154"/>
      <c r="I52" s="155"/>
      <c r="J52" s="159"/>
      <c r="K52" s="159"/>
      <c r="L52" s="337"/>
      <c r="M52" s="343" t="str">
        <f>IF(L52="","",LOOKUP(L52,'Work Programme'!$A$8:$A$207,'Work Programme'!$B$8:$B$207))</f>
        <v/>
      </c>
      <c r="N52" s="150"/>
      <c r="O52" s="151"/>
      <c r="P52" s="254" t="str">
        <f>IF(H52="","",VLOOKUP(H52,'Overview - Financial Statement'!$A$46:$B$60,2,FALSE))</f>
        <v/>
      </c>
      <c r="Q52" s="255" t="str">
        <f t="shared" si="0"/>
        <v/>
      </c>
      <c r="R52" s="153"/>
      <c r="S52" s="153"/>
      <c r="T52" s="238">
        <f t="shared" si="1"/>
        <v>0</v>
      </c>
      <c r="U52" s="193" t="s">
        <v>44</v>
      </c>
      <c r="V52" s="173"/>
      <c r="W52" s="193" t="str">
        <f t="shared" si="2"/>
        <v/>
      </c>
      <c r="X52" s="264" t="str">
        <f t="shared" si="3"/>
        <v>OK</v>
      </c>
      <c r="Y52" s="193" t="str">
        <f t="shared" si="4"/>
        <v/>
      </c>
      <c r="Z52" s="193" t="str">
        <f t="shared" si="5"/>
        <v/>
      </c>
      <c r="AA52" s="397" t="str">
        <f t="shared" si="6"/>
        <v/>
      </c>
      <c r="AB52" s="257" t="str">
        <f t="shared" si="7"/>
        <v/>
      </c>
      <c r="AC52" s="257" t="str">
        <f t="shared" si="8"/>
        <v/>
      </c>
      <c r="AD52" s="193" t="str">
        <f t="shared" si="9"/>
        <v>CHECK DATES</v>
      </c>
      <c r="AE52" s="257" t="str">
        <f t="shared" si="10"/>
        <v/>
      </c>
      <c r="AF52" s="286">
        <v>0</v>
      </c>
      <c r="AG52" s="257">
        <f t="shared" si="11"/>
        <v>0</v>
      </c>
      <c r="AH52" s="257" t="str">
        <f t="shared" si="12"/>
        <v/>
      </c>
      <c r="AI52" s="257">
        <f t="shared" si="13"/>
        <v>0</v>
      </c>
    </row>
    <row r="53" spans="1:35" x14ac:dyDescent="0.3">
      <c r="A53" s="287">
        <v>41</v>
      </c>
      <c r="B53" s="161"/>
      <c r="C53" s="150"/>
      <c r="D53" s="150"/>
      <c r="E53" s="150"/>
      <c r="F53" s="152"/>
      <c r="G53" s="152"/>
      <c r="H53" s="154"/>
      <c r="I53" s="155"/>
      <c r="J53" s="159"/>
      <c r="K53" s="159"/>
      <c r="L53" s="337"/>
      <c r="M53" s="343" t="str">
        <f>IF(L53="","",LOOKUP(L53,'Work Programme'!$A$8:$A$207,'Work Programme'!$B$8:$B$207))</f>
        <v/>
      </c>
      <c r="N53" s="150"/>
      <c r="O53" s="151"/>
      <c r="P53" s="254" t="str">
        <f>IF(H53="","",VLOOKUP(H53,'Overview - Financial Statement'!$A$46:$B$60,2,FALSE))</f>
        <v/>
      </c>
      <c r="Q53" s="255" t="str">
        <f t="shared" si="0"/>
        <v/>
      </c>
      <c r="R53" s="153"/>
      <c r="S53" s="153"/>
      <c r="T53" s="238">
        <f t="shared" si="1"/>
        <v>0</v>
      </c>
      <c r="U53" s="193" t="s">
        <v>44</v>
      </c>
      <c r="V53" s="173"/>
      <c r="W53" s="193" t="str">
        <f t="shared" si="2"/>
        <v/>
      </c>
      <c r="X53" s="264" t="str">
        <f t="shared" si="3"/>
        <v>OK</v>
      </c>
      <c r="Y53" s="193" t="str">
        <f t="shared" si="4"/>
        <v/>
      </c>
      <c r="Z53" s="193" t="str">
        <f t="shared" si="5"/>
        <v/>
      </c>
      <c r="AA53" s="397" t="str">
        <f t="shared" si="6"/>
        <v/>
      </c>
      <c r="AB53" s="257" t="str">
        <f t="shared" si="7"/>
        <v/>
      </c>
      <c r="AC53" s="257" t="str">
        <f t="shared" si="8"/>
        <v/>
      </c>
      <c r="AD53" s="193" t="str">
        <f t="shared" si="9"/>
        <v>CHECK DATES</v>
      </c>
      <c r="AE53" s="257" t="str">
        <f t="shared" si="10"/>
        <v/>
      </c>
      <c r="AF53" s="286">
        <v>0</v>
      </c>
      <c r="AG53" s="257">
        <f t="shared" si="11"/>
        <v>0</v>
      </c>
      <c r="AH53" s="257" t="str">
        <f t="shared" si="12"/>
        <v/>
      </c>
      <c r="AI53" s="257">
        <f t="shared" si="13"/>
        <v>0</v>
      </c>
    </row>
    <row r="54" spans="1:35" x14ac:dyDescent="0.3">
      <c r="A54" s="287">
        <v>42</v>
      </c>
      <c r="B54" s="161"/>
      <c r="C54" s="150"/>
      <c r="D54" s="150"/>
      <c r="E54" s="150"/>
      <c r="F54" s="152"/>
      <c r="G54" s="152"/>
      <c r="H54" s="154"/>
      <c r="I54" s="155"/>
      <c r="J54" s="159"/>
      <c r="K54" s="159"/>
      <c r="L54" s="337"/>
      <c r="M54" s="343" t="str">
        <f>IF(L54="","",LOOKUP(L54,'Work Programme'!$A$8:$A$207,'Work Programme'!$B$8:$B$207))</f>
        <v/>
      </c>
      <c r="N54" s="150"/>
      <c r="O54" s="151"/>
      <c r="P54" s="254" t="str">
        <f>IF(H54="","",VLOOKUP(H54,'Overview - Financial Statement'!$A$46:$B$60,2,FALSE))</f>
        <v/>
      </c>
      <c r="Q54" s="255" t="str">
        <f t="shared" si="0"/>
        <v/>
      </c>
      <c r="R54" s="153"/>
      <c r="S54" s="153"/>
      <c r="T54" s="238">
        <f t="shared" si="1"/>
        <v>0</v>
      </c>
      <c r="U54" s="193" t="s">
        <v>44</v>
      </c>
      <c r="V54" s="173"/>
      <c r="W54" s="193" t="str">
        <f t="shared" si="2"/>
        <v/>
      </c>
      <c r="X54" s="264" t="str">
        <f t="shared" si="3"/>
        <v>OK</v>
      </c>
      <c r="Y54" s="193" t="str">
        <f t="shared" si="4"/>
        <v/>
      </c>
      <c r="Z54" s="193" t="str">
        <f t="shared" si="5"/>
        <v/>
      </c>
      <c r="AA54" s="397" t="str">
        <f t="shared" si="6"/>
        <v/>
      </c>
      <c r="AB54" s="257" t="str">
        <f t="shared" si="7"/>
        <v/>
      </c>
      <c r="AC54" s="257" t="str">
        <f t="shared" si="8"/>
        <v/>
      </c>
      <c r="AD54" s="193" t="str">
        <f t="shared" si="9"/>
        <v>CHECK DATES</v>
      </c>
      <c r="AE54" s="257" t="str">
        <f t="shared" si="10"/>
        <v/>
      </c>
      <c r="AF54" s="286">
        <v>0</v>
      </c>
      <c r="AG54" s="257">
        <f t="shared" si="11"/>
        <v>0</v>
      </c>
      <c r="AH54" s="257" t="str">
        <f t="shared" si="12"/>
        <v/>
      </c>
      <c r="AI54" s="257">
        <f t="shared" si="13"/>
        <v>0</v>
      </c>
    </row>
    <row r="55" spans="1:35" x14ac:dyDescent="0.3">
      <c r="A55" s="287">
        <v>43</v>
      </c>
      <c r="B55" s="161"/>
      <c r="C55" s="150"/>
      <c r="D55" s="150"/>
      <c r="E55" s="150"/>
      <c r="F55" s="152"/>
      <c r="G55" s="152"/>
      <c r="H55" s="154"/>
      <c r="I55" s="155"/>
      <c r="J55" s="159"/>
      <c r="K55" s="159"/>
      <c r="L55" s="337"/>
      <c r="M55" s="343" t="str">
        <f>IF(L55="","",LOOKUP(L55,'Work Programme'!$A$8:$A$207,'Work Programme'!$B$8:$B$207))</f>
        <v/>
      </c>
      <c r="N55" s="150"/>
      <c r="O55" s="151"/>
      <c r="P55" s="254" t="str">
        <f>IF(H55="","",VLOOKUP(H55,'Overview - Financial Statement'!$A$46:$B$60,2,FALSE))</f>
        <v/>
      </c>
      <c r="Q55" s="255" t="str">
        <f t="shared" si="0"/>
        <v/>
      </c>
      <c r="R55" s="153"/>
      <c r="S55" s="153"/>
      <c r="T55" s="238">
        <f t="shared" si="1"/>
        <v>0</v>
      </c>
      <c r="U55" s="193" t="s">
        <v>44</v>
      </c>
      <c r="V55" s="173"/>
      <c r="W55" s="193" t="str">
        <f t="shared" si="2"/>
        <v/>
      </c>
      <c r="X55" s="264" t="str">
        <f t="shared" si="3"/>
        <v>OK</v>
      </c>
      <c r="Y55" s="193" t="str">
        <f t="shared" si="4"/>
        <v/>
      </c>
      <c r="Z55" s="193" t="str">
        <f t="shared" si="5"/>
        <v/>
      </c>
      <c r="AA55" s="397" t="str">
        <f t="shared" si="6"/>
        <v/>
      </c>
      <c r="AB55" s="257" t="str">
        <f t="shared" si="7"/>
        <v/>
      </c>
      <c r="AC55" s="257" t="str">
        <f t="shared" si="8"/>
        <v/>
      </c>
      <c r="AD55" s="193" t="str">
        <f t="shared" si="9"/>
        <v>CHECK DATES</v>
      </c>
      <c r="AE55" s="257" t="str">
        <f t="shared" si="10"/>
        <v/>
      </c>
      <c r="AF55" s="286">
        <v>0</v>
      </c>
      <c r="AG55" s="257">
        <f t="shared" si="11"/>
        <v>0</v>
      </c>
      <c r="AH55" s="257" t="str">
        <f t="shared" si="12"/>
        <v/>
      </c>
      <c r="AI55" s="257">
        <f t="shared" si="13"/>
        <v>0</v>
      </c>
    </row>
    <row r="56" spans="1:35" x14ac:dyDescent="0.3">
      <c r="A56" s="287">
        <v>44</v>
      </c>
      <c r="B56" s="161"/>
      <c r="C56" s="150"/>
      <c r="D56" s="150"/>
      <c r="E56" s="150"/>
      <c r="F56" s="152"/>
      <c r="G56" s="152"/>
      <c r="H56" s="154"/>
      <c r="I56" s="155"/>
      <c r="J56" s="159"/>
      <c r="K56" s="159"/>
      <c r="L56" s="337"/>
      <c r="M56" s="343" t="str">
        <f>IF(L56="","",LOOKUP(L56,'Work Programme'!$A$8:$A$207,'Work Programme'!$B$8:$B$207))</f>
        <v/>
      </c>
      <c r="N56" s="150"/>
      <c r="O56" s="151"/>
      <c r="P56" s="254" t="str">
        <f>IF(H56="","",VLOOKUP(H56,'Overview - Financial Statement'!$A$46:$B$60,2,FALSE))</f>
        <v/>
      </c>
      <c r="Q56" s="255" t="str">
        <f t="shared" si="0"/>
        <v/>
      </c>
      <c r="R56" s="153"/>
      <c r="S56" s="153"/>
      <c r="T56" s="238">
        <f t="shared" si="1"/>
        <v>0</v>
      </c>
      <c r="U56" s="193" t="s">
        <v>44</v>
      </c>
      <c r="V56" s="173"/>
      <c r="W56" s="193" t="str">
        <f t="shared" si="2"/>
        <v/>
      </c>
      <c r="X56" s="264" t="str">
        <f t="shared" si="3"/>
        <v>OK</v>
      </c>
      <c r="Y56" s="193" t="str">
        <f t="shared" si="4"/>
        <v/>
      </c>
      <c r="Z56" s="193" t="str">
        <f t="shared" si="5"/>
        <v/>
      </c>
      <c r="AA56" s="397" t="str">
        <f t="shared" si="6"/>
        <v/>
      </c>
      <c r="AB56" s="257" t="str">
        <f t="shared" si="7"/>
        <v/>
      </c>
      <c r="AC56" s="257" t="str">
        <f t="shared" si="8"/>
        <v/>
      </c>
      <c r="AD56" s="193" t="str">
        <f t="shared" si="9"/>
        <v>CHECK DATES</v>
      </c>
      <c r="AE56" s="257" t="str">
        <f t="shared" si="10"/>
        <v/>
      </c>
      <c r="AF56" s="286">
        <v>0</v>
      </c>
      <c r="AG56" s="257">
        <f t="shared" si="11"/>
        <v>0</v>
      </c>
      <c r="AH56" s="257" t="str">
        <f t="shared" si="12"/>
        <v/>
      </c>
      <c r="AI56" s="257">
        <f t="shared" si="13"/>
        <v>0</v>
      </c>
    </row>
    <row r="57" spans="1:35" x14ac:dyDescent="0.3">
      <c r="A57" s="287">
        <v>45</v>
      </c>
      <c r="B57" s="161"/>
      <c r="C57" s="150"/>
      <c r="D57" s="150"/>
      <c r="E57" s="150"/>
      <c r="F57" s="152"/>
      <c r="G57" s="152"/>
      <c r="H57" s="154"/>
      <c r="I57" s="155"/>
      <c r="J57" s="159"/>
      <c r="K57" s="159"/>
      <c r="L57" s="337"/>
      <c r="M57" s="343" t="str">
        <f>IF(L57="","",LOOKUP(L57,'Work Programme'!$A$8:$A$207,'Work Programme'!$B$8:$B$207))</f>
        <v/>
      </c>
      <c r="N57" s="150"/>
      <c r="O57" s="151"/>
      <c r="P57" s="254" t="str">
        <f>IF(H57="","",VLOOKUP(H57,'Overview - Financial Statement'!$A$46:$B$60,2,FALSE))</f>
        <v/>
      </c>
      <c r="Q57" s="255" t="str">
        <f t="shared" si="0"/>
        <v/>
      </c>
      <c r="R57" s="153"/>
      <c r="S57" s="153"/>
      <c r="T57" s="238">
        <f t="shared" si="1"/>
        <v>0</v>
      </c>
      <c r="U57" s="193" t="s">
        <v>44</v>
      </c>
      <c r="V57" s="173"/>
      <c r="W57" s="193" t="str">
        <f t="shared" si="2"/>
        <v/>
      </c>
      <c r="X57" s="264" t="str">
        <f t="shared" si="3"/>
        <v>OK</v>
      </c>
      <c r="Y57" s="193" t="str">
        <f t="shared" si="4"/>
        <v/>
      </c>
      <c r="Z57" s="193" t="str">
        <f t="shared" si="5"/>
        <v/>
      </c>
      <c r="AA57" s="397" t="str">
        <f t="shared" si="6"/>
        <v/>
      </c>
      <c r="AB57" s="257" t="str">
        <f t="shared" si="7"/>
        <v/>
      </c>
      <c r="AC57" s="257" t="str">
        <f t="shared" si="8"/>
        <v/>
      </c>
      <c r="AD57" s="193" t="str">
        <f t="shared" si="9"/>
        <v>CHECK DATES</v>
      </c>
      <c r="AE57" s="257" t="str">
        <f t="shared" si="10"/>
        <v/>
      </c>
      <c r="AF57" s="286">
        <v>0</v>
      </c>
      <c r="AG57" s="257">
        <f t="shared" si="11"/>
        <v>0</v>
      </c>
      <c r="AH57" s="257" t="str">
        <f t="shared" si="12"/>
        <v/>
      </c>
      <c r="AI57" s="257">
        <f t="shared" si="13"/>
        <v>0</v>
      </c>
    </row>
    <row r="58" spans="1:35" x14ac:dyDescent="0.3">
      <c r="A58" s="287">
        <v>46</v>
      </c>
      <c r="B58" s="161"/>
      <c r="C58" s="150"/>
      <c r="D58" s="150"/>
      <c r="E58" s="150"/>
      <c r="F58" s="152"/>
      <c r="G58" s="152"/>
      <c r="H58" s="154"/>
      <c r="I58" s="155"/>
      <c r="J58" s="159"/>
      <c r="K58" s="159"/>
      <c r="L58" s="337"/>
      <c r="M58" s="343" t="str">
        <f>IF(L58="","",LOOKUP(L58,'Work Programme'!$A$8:$A$207,'Work Programme'!$B$8:$B$207))</f>
        <v/>
      </c>
      <c r="N58" s="150"/>
      <c r="O58" s="151"/>
      <c r="P58" s="254" t="str">
        <f>IF(H58="","",VLOOKUP(H58,'Overview - Financial Statement'!$A$46:$B$60,2,FALSE))</f>
        <v/>
      </c>
      <c r="Q58" s="255" t="str">
        <f t="shared" si="0"/>
        <v/>
      </c>
      <c r="R58" s="153"/>
      <c r="S58" s="153"/>
      <c r="T58" s="238">
        <f t="shared" si="1"/>
        <v>0</v>
      </c>
      <c r="U58" s="193" t="s">
        <v>44</v>
      </c>
      <c r="V58" s="173"/>
      <c r="W58" s="193" t="str">
        <f t="shared" si="2"/>
        <v/>
      </c>
      <c r="X58" s="264" t="str">
        <f t="shared" si="3"/>
        <v>OK</v>
      </c>
      <c r="Y58" s="193" t="str">
        <f t="shared" si="4"/>
        <v/>
      </c>
      <c r="Z58" s="193" t="str">
        <f t="shared" si="5"/>
        <v/>
      </c>
      <c r="AA58" s="397" t="str">
        <f t="shared" si="6"/>
        <v/>
      </c>
      <c r="AB58" s="257" t="str">
        <f t="shared" si="7"/>
        <v/>
      </c>
      <c r="AC58" s="257" t="str">
        <f t="shared" si="8"/>
        <v/>
      </c>
      <c r="AD58" s="193" t="str">
        <f t="shared" si="9"/>
        <v>CHECK DATES</v>
      </c>
      <c r="AE58" s="257" t="str">
        <f t="shared" si="10"/>
        <v/>
      </c>
      <c r="AF58" s="286">
        <v>0</v>
      </c>
      <c r="AG58" s="257">
        <f t="shared" si="11"/>
        <v>0</v>
      </c>
      <c r="AH58" s="257" t="str">
        <f t="shared" si="12"/>
        <v/>
      </c>
      <c r="AI58" s="257">
        <f t="shared" si="13"/>
        <v>0</v>
      </c>
    </row>
    <row r="59" spans="1:35" x14ac:dyDescent="0.3">
      <c r="A59" s="287">
        <v>47</v>
      </c>
      <c r="B59" s="161"/>
      <c r="C59" s="150"/>
      <c r="D59" s="150"/>
      <c r="E59" s="150"/>
      <c r="F59" s="152"/>
      <c r="G59" s="152"/>
      <c r="H59" s="154"/>
      <c r="I59" s="155"/>
      <c r="J59" s="159"/>
      <c r="K59" s="159"/>
      <c r="L59" s="337"/>
      <c r="M59" s="343" t="str">
        <f>IF(L59="","",LOOKUP(L59,'Work Programme'!$A$8:$A$207,'Work Programme'!$B$8:$B$207))</f>
        <v/>
      </c>
      <c r="N59" s="150"/>
      <c r="O59" s="151"/>
      <c r="P59" s="254" t="str">
        <f>IF(H59="","",VLOOKUP(H59,'Overview - Financial Statement'!$A$46:$B$60,2,FALSE))</f>
        <v/>
      </c>
      <c r="Q59" s="255" t="str">
        <f t="shared" si="0"/>
        <v/>
      </c>
      <c r="R59" s="153"/>
      <c r="S59" s="153"/>
      <c r="T59" s="238">
        <f t="shared" si="1"/>
        <v>0</v>
      </c>
      <c r="U59" s="193" t="s">
        <v>44</v>
      </c>
      <c r="V59" s="173"/>
      <c r="W59" s="193" t="str">
        <f t="shared" si="2"/>
        <v/>
      </c>
      <c r="X59" s="264" t="str">
        <f t="shared" si="3"/>
        <v>OK</v>
      </c>
      <c r="Y59" s="193" t="str">
        <f t="shared" si="4"/>
        <v/>
      </c>
      <c r="Z59" s="193" t="str">
        <f t="shared" si="5"/>
        <v/>
      </c>
      <c r="AA59" s="397" t="str">
        <f t="shared" si="6"/>
        <v/>
      </c>
      <c r="AB59" s="257" t="str">
        <f t="shared" si="7"/>
        <v/>
      </c>
      <c r="AC59" s="257" t="str">
        <f t="shared" si="8"/>
        <v/>
      </c>
      <c r="AD59" s="193" t="str">
        <f t="shared" si="9"/>
        <v>CHECK DATES</v>
      </c>
      <c r="AE59" s="257" t="str">
        <f t="shared" si="10"/>
        <v/>
      </c>
      <c r="AF59" s="286">
        <v>0</v>
      </c>
      <c r="AG59" s="257">
        <f t="shared" si="11"/>
        <v>0</v>
      </c>
      <c r="AH59" s="257" t="str">
        <f t="shared" si="12"/>
        <v/>
      </c>
      <c r="AI59" s="257">
        <f t="shared" si="13"/>
        <v>0</v>
      </c>
    </row>
    <row r="60" spans="1:35" x14ac:dyDescent="0.3">
      <c r="A60" s="287">
        <v>48</v>
      </c>
      <c r="B60" s="161"/>
      <c r="C60" s="150"/>
      <c r="D60" s="150"/>
      <c r="E60" s="150"/>
      <c r="F60" s="152"/>
      <c r="G60" s="152"/>
      <c r="H60" s="154"/>
      <c r="I60" s="155"/>
      <c r="J60" s="159"/>
      <c r="K60" s="159"/>
      <c r="L60" s="337"/>
      <c r="M60" s="343" t="str">
        <f>IF(L60="","",LOOKUP(L60,'Work Programme'!$A$8:$A$207,'Work Programme'!$B$8:$B$207))</f>
        <v/>
      </c>
      <c r="N60" s="150"/>
      <c r="O60" s="151"/>
      <c r="P60" s="254" t="str">
        <f>IF(H60="","",VLOOKUP(H60,'Overview - Financial Statement'!$A$46:$B$60,2,FALSE))</f>
        <v/>
      </c>
      <c r="Q60" s="255" t="str">
        <f t="shared" si="0"/>
        <v/>
      </c>
      <c r="R60" s="153"/>
      <c r="S60" s="153"/>
      <c r="T60" s="238">
        <f t="shared" si="1"/>
        <v>0</v>
      </c>
      <c r="U60" s="193" t="s">
        <v>44</v>
      </c>
      <c r="V60" s="173"/>
      <c r="W60" s="193" t="str">
        <f t="shared" si="2"/>
        <v/>
      </c>
      <c r="X60" s="264" t="str">
        <f t="shared" si="3"/>
        <v>OK</v>
      </c>
      <c r="Y60" s="193" t="str">
        <f t="shared" si="4"/>
        <v/>
      </c>
      <c r="Z60" s="193" t="str">
        <f t="shared" si="5"/>
        <v/>
      </c>
      <c r="AA60" s="397" t="str">
        <f t="shared" si="6"/>
        <v/>
      </c>
      <c r="AB60" s="257" t="str">
        <f t="shared" si="7"/>
        <v/>
      </c>
      <c r="AC60" s="257" t="str">
        <f t="shared" si="8"/>
        <v/>
      </c>
      <c r="AD60" s="193" t="str">
        <f t="shared" si="9"/>
        <v>CHECK DATES</v>
      </c>
      <c r="AE60" s="257" t="str">
        <f t="shared" si="10"/>
        <v/>
      </c>
      <c r="AF60" s="286">
        <v>0</v>
      </c>
      <c r="AG60" s="257">
        <f t="shared" si="11"/>
        <v>0</v>
      </c>
      <c r="AH60" s="257" t="str">
        <f t="shared" si="12"/>
        <v/>
      </c>
      <c r="AI60" s="257">
        <f t="shared" si="13"/>
        <v>0</v>
      </c>
    </row>
    <row r="61" spans="1:35" x14ac:dyDescent="0.3">
      <c r="A61" s="287">
        <v>49</v>
      </c>
      <c r="B61" s="161"/>
      <c r="C61" s="150"/>
      <c r="D61" s="150"/>
      <c r="E61" s="150"/>
      <c r="F61" s="152"/>
      <c r="G61" s="152"/>
      <c r="H61" s="154"/>
      <c r="I61" s="155"/>
      <c r="J61" s="159"/>
      <c r="K61" s="159"/>
      <c r="L61" s="337"/>
      <c r="M61" s="343" t="str">
        <f>IF(L61="","",LOOKUP(L61,'Work Programme'!$A$8:$A$207,'Work Programme'!$B$8:$B$207))</f>
        <v/>
      </c>
      <c r="N61" s="150"/>
      <c r="O61" s="151"/>
      <c r="P61" s="254" t="str">
        <f>IF(H61="","",VLOOKUP(H61,'Overview - Financial Statement'!$A$46:$B$60,2,FALSE))</f>
        <v/>
      </c>
      <c r="Q61" s="255" t="str">
        <f t="shared" si="0"/>
        <v/>
      </c>
      <c r="R61" s="153"/>
      <c r="S61" s="153"/>
      <c r="T61" s="238">
        <f t="shared" si="1"/>
        <v>0</v>
      </c>
      <c r="U61" s="193" t="s">
        <v>44</v>
      </c>
      <c r="V61" s="173"/>
      <c r="W61" s="193" t="str">
        <f t="shared" si="2"/>
        <v/>
      </c>
      <c r="X61" s="264" t="str">
        <f t="shared" si="3"/>
        <v>OK</v>
      </c>
      <c r="Y61" s="193" t="str">
        <f t="shared" si="4"/>
        <v/>
      </c>
      <c r="Z61" s="193" t="str">
        <f t="shared" si="5"/>
        <v/>
      </c>
      <c r="AA61" s="397" t="str">
        <f t="shared" si="6"/>
        <v/>
      </c>
      <c r="AB61" s="257" t="str">
        <f t="shared" si="7"/>
        <v/>
      </c>
      <c r="AC61" s="257" t="str">
        <f t="shared" si="8"/>
        <v/>
      </c>
      <c r="AD61" s="193" t="str">
        <f t="shared" si="9"/>
        <v>CHECK DATES</v>
      </c>
      <c r="AE61" s="257" t="str">
        <f t="shared" si="10"/>
        <v/>
      </c>
      <c r="AF61" s="286">
        <v>0</v>
      </c>
      <c r="AG61" s="257">
        <f t="shared" si="11"/>
        <v>0</v>
      </c>
      <c r="AH61" s="257" t="str">
        <f t="shared" si="12"/>
        <v/>
      </c>
      <c r="AI61" s="257">
        <f t="shared" si="13"/>
        <v>0</v>
      </c>
    </row>
    <row r="62" spans="1:35" x14ac:dyDescent="0.3">
      <c r="A62" s="287">
        <v>50</v>
      </c>
      <c r="B62" s="161"/>
      <c r="C62" s="150"/>
      <c r="D62" s="150"/>
      <c r="E62" s="150"/>
      <c r="F62" s="152"/>
      <c r="G62" s="152"/>
      <c r="H62" s="154"/>
      <c r="I62" s="155"/>
      <c r="J62" s="159"/>
      <c r="K62" s="159"/>
      <c r="L62" s="337"/>
      <c r="M62" s="343" t="str">
        <f>IF(L62="","",LOOKUP(L62,'Work Programme'!$A$8:$A$207,'Work Programme'!$B$8:$B$207))</f>
        <v/>
      </c>
      <c r="N62" s="150"/>
      <c r="O62" s="151"/>
      <c r="P62" s="254" t="str">
        <f>IF(H62="","",VLOOKUP(H62,'Overview - Financial Statement'!$A$46:$B$60,2,FALSE))</f>
        <v/>
      </c>
      <c r="Q62" s="255" t="str">
        <f t="shared" si="0"/>
        <v/>
      </c>
      <c r="R62" s="153"/>
      <c r="S62" s="153"/>
      <c r="T62" s="238">
        <f t="shared" si="1"/>
        <v>0</v>
      </c>
      <c r="U62" s="193" t="s">
        <v>44</v>
      </c>
      <c r="V62" s="173"/>
      <c r="W62" s="193" t="str">
        <f t="shared" si="2"/>
        <v/>
      </c>
      <c r="X62" s="264" t="str">
        <f t="shared" si="3"/>
        <v>OK</v>
      </c>
      <c r="Y62" s="193" t="str">
        <f t="shared" si="4"/>
        <v/>
      </c>
      <c r="Z62" s="193" t="str">
        <f t="shared" si="5"/>
        <v/>
      </c>
      <c r="AA62" s="397" t="str">
        <f t="shared" si="6"/>
        <v/>
      </c>
      <c r="AB62" s="257" t="str">
        <f t="shared" si="7"/>
        <v/>
      </c>
      <c r="AC62" s="257" t="str">
        <f t="shared" si="8"/>
        <v/>
      </c>
      <c r="AD62" s="193" t="str">
        <f t="shared" si="9"/>
        <v>CHECK DATES</v>
      </c>
      <c r="AE62" s="257" t="str">
        <f t="shared" si="10"/>
        <v/>
      </c>
      <c r="AF62" s="286">
        <v>0</v>
      </c>
      <c r="AG62" s="257">
        <f t="shared" si="11"/>
        <v>0</v>
      </c>
      <c r="AH62" s="257" t="str">
        <f t="shared" si="12"/>
        <v/>
      </c>
      <c r="AI62" s="257">
        <f t="shared" si="13"/>
        <v>0</v>
      </c>
    </row>
    <row r="63" spans="1:35" x14ac:dyDescent="0.3">
      <c r="A63" s="287">
        <v>51</v>
      </c>
      <c r="B63" s="161"/>
      <c r="C63" s="150"/>
      <c r="D63" s="150"/>
      <c r="E63" s="150"/>
      <c r="F63" s="152"/>
      <c r="G63" s="152"/>
      <c r="H63" s="154"/>
      <c r="I63" s="155"/>
      <c r="J63" s="159"/>
      <c r="K63" s="159"/>
      <c r="L63" s="337"/>
      <c r="M63" s="343" t="str">
        <f>IF(L63="","",LOOKUP(L63,'Work Programme'!$A$8:$A$207,'Work Programme'!$B$8:$B$207))</f>
        <v/>
      </c>
      <c r="N63" s="150"/>
      <c r="O63" s="151"/>
      <c r="P63" s="254" t="str">
        <f>IF(H63="","",VLOOKUP(H63,'Overview - Financial Statement'!$A$46:$B$60,2,FALSE))</f>
        <v/>
      </c>
      <c r="Q63" s="255" t="str">
        <f t="shared" si="0"/>
        <v/>
      </c>
      <c r="R63" s="153"/>
      <c r="S63" s="153"/>
      <c r="T63" s="238">
        <f t="shared" si="1"/>
        <v>0</v>
      </c>
      <c r="U63" s="193" t="s">
        <v>44</v>
      </c>
      <c r="V63" s="173"/>
      <c r="W63" s="193" t="str">
        <f t="shared" si="2"/>
        <v/>
      </c>
      <c r="X63" s="264" t="str">
        <f t="shared" si="3"/>
        <v>OK</v>
      </c>
      <c r="Y63" s="193" t="str">
        <f t="shared" si="4"/>
        <v/>
      </c>
      <c r="Z63" s="193" t="str">
        <f t="shared" si="5"/>
        <v/>
      </c>
      <c r="AA63" s="397" t="str">
        <f t="shared" si="6"/>
        <v/>
      </c>
      <c r="AB63" s="257" t="str">
        <f t="shared" si="7"/>
        <v/>
      </c>
      <c r="AC63" s="257" t="str">
        <f t="shared" si="8"/>
        <v/>
      </c>
      <c r="AD63" s="193" t="str">
        <f t="shared" si="9"/>
        <v>CHECK DATES</v>
      </c>
      <c r="AE63" s="257" t="str">
        <f t="shared" si="10"/>
        <v/>
      </c>
      <c r="AF63" s="286">
        <v>0</v>
      </c>
      <c r="AG63" s="257">
        <f t="shared" si="11"/>
        <v>0</v>
      </c>
      <c r="AH63" s="257" t="str">
        <f t="shared" si="12"/>
        <v/>
      </c>
      <c r="AI63" s="257">
        <f t="shared" si="13"/>
        <v>0</v>
      </c>
    </row>
    <row r="64" spans="1:35" x14ac:dyDescent="0.3">
      <c r="A64" s="287">
        <v>52</v>
      </c>
      <c r="B64" s="161"/>
      <c r="C64" s="150"/>
      <c r="D64" s="150"/>
      <c r="E64" s="150"/>
      <c r="F64" s="152"/>
      <c r="G64" s="152"/>
      <c r="H64" s="154"/>
      <c r="I64" s="155"/>
      <c r="J64" s="159"/>
      <c r="K64" s="159"/>
      <c r="L64" s="337"/>
      <c r="M64" s="343" t="str">
        <f>IF(L64="","",LOOKUP(L64,'Work Programme'!$A$8:$A$207,'Work Programme'!$B$8:$B$207))</f>
        <v/>
      </c>
      <c r="N64" s="150"/>
      <c r="O64" s="151"/>
      <c r="P64" s="254" t="str">
        <f>IF(H64="","",VLOOKUP(H64,'Overview - Financial Statement'!$A$46:$B$60,2,FALSE))</f>
        <v/>
      </c>
      <c r="Q64" s="255" t="str">
        <f t="shared" si="0"/>
        <v/>
      </c>
      <c r="R64" s="153"/>
      <c r="S64" s="153"/>
      <c r="T64" s="238">
        <f t="shared" si="1"/>
        <v>0</v>
      </c>
      <c r="U64" s="193" t="s">
        <v>44</v>
      </c>
      <c r="V64" s="173"/>
      <c r="W64" s="193" t="str">
        <f t="shared" si="2"/>
        <v/>
      </c>
      <c r="X64" s="264" t="str">
        <f t="shared" si="3"/>
        <v>OK</v>
      </c>
      <c r="Y64" s="193" t="str">
        <f t="shared" si="4"/>
        <v/>
      </c>
      <c r="Z64" s="193" t="str">
        <f t="shared" si="5"/>
        <v/>
      </c>
      <c r="AA64" s="397" t="str">
        <f t="shared" si="6"/>
        <v/>
      </c>
      <c r="AB64" s="257" t="str">
        <f t="shared" si="7"/>
        <v/>
      </c>
      <c r="AC64" s="257" t="str">
        <f t="shared" si="8"/>
        <v/>
      </c>
      <c r="AD64" s="193" t="str">
        <f t="shared" si="9"/>
        <v>CHECK DATES</v>
      </c>
      <c r="AE64" s="257" t="str">
        <f t="shared" si="10"/>
        <v/>
      </c>
      <c r="AF64" s="286">
        <v>0</v>
      </c>
      <c r="AG64" s="257">
        <f t="shared" si="11"/>
        <v>0</v>
      </c>
      <c r="AH64" s="257" t="str">
        <f t="shared" si="12"/>
        <v/>
      </c>
      <c r="AI64" s="257">
        <f t="shared" si="13"/>
        <v>0</v>
      </c>
    </row>
    <row r="65" spans="1:35" x14ac:dyDescent="0.3">
      <c r="A65" s="287">
        <v>53</v>
      </c>
      <c r="B65" s="161"/>
      <c r="C65" s="150"/>
      <c r="D65" s="150"/>
      <c r="E65" s="150"/>
      <c r="F65" s="152"/>
      <c r="G65" s="152"/>
      <c r="H65" s="154"/>
      <c r="I65" s="155"/>
      <c r="J65" s="159"/>
      <c r="K65" s="159"/>
      <c r="L65" s="337"/>
      <c r="M65" s="343" t="str">
        <f>IF(L65="","",LOOKUP(L65,'Work Programme'!$A$8:$A$207,'Work Programme'!$B$8:$B$207))</f>
        <v/>
      </c>
      <c r="N65" s="150"/>
      <c r="O65" s="151"/>
      <c r="P65" s="254" t="str">
        <f>IF(H65="","",VLOOKUP(H65,'Overview - Financial Statement'!$A$46:$B$60,2,FALSE))</f>
        <v/>
      </c>
      <c r="Q65" s="255" t="str">
        <f t="shared" si="0"/>
        <v/>
      </c>
      <c r="R65" s="153"/>
      <c r="S65" s="153"/>
      <c r="T65" s="238">
        <f t="shared" si="1"/>
        <v>0</v>
      </c>
      <c r="U65" s="193" t="s">
        <v>44</v>
      </c>
      <c r="V65" s="173"/>
      <c r="W65" s="193" t="str">
        <f t="shared" si="2"/>
        <v/>
      </c>
      <c r="X65" s="264" t="str">
        <f t="shared" si="3"/>
        <v>OK</v>
      </c>
      <c r="Y65" s="193" t="str">
        <f t="shared" si="4"/>
        <v/>
      </c>
      <c r="Z65" s="193" t="str">
        <f t="shared" si="5"/>
        <v/>
      </c>
      <c r="AA65" s="397" t="str">
        <f t="shared" si="6"/>
        <v/>
      </c>
      <c r="AB65" s="257" t="str">
        <f t="shared" si="7"/>
        <v/>
      </c>
      <c r="AC65" s="257" t="str">
        <f t="shared" si="8"/>
        <v/>
      </c>
      <c r="AD65" s="193" t="str">
        <f t="shared" si="9"/>
        <v>CHECK DATES</v>
      </c>
      <c r="AE65" s="257" t="str">
        <f t="shared" si="10"/>
        <v/>
      </c>
      <c r="AF65" s="286">
        <v>0</v>
      </c>
      <c r="AG65" s="257">
        <f t="shared" si="11"/>
        <v>0</v>
      </c>
      <c r="AH65" s="257" t="str">
        <f t="shared" si="12"/>
        <v/>
      </c>
      <c r="AI65" s="257">
        <f t="shared" si="13"/>
        <v>0</v>
      </c>
    </row>
    <row r="66" spans="1:35" x14ac:dyDescent="0.3">
      <c r="A66" s="287">
        <v>54</v>
      </c>
      <c r="B66" s="161"/>
      <c r="C66" s="150"/>
      <c r="D66" s="150"/>
      <c r="E66" s="150"/>
      <c r="F66" s="152"/>
      <c r="G66" s="152"/>
      <c r="H66" s="154"/>
      <c r="I66" s="155"/>
      <c r="J66" s="159"/>
      <c r="K66" s="159"/>
      <c r="L66" s="337"/>
      <c r="M66" s="343" t="str">
        <f>IF(L66="","",LOOKUP(L66,'Work Programme'!$A$8:$A$207,'Work Programme'!$B$8:$B$207))</f>
        <v/>
      </c>
      <c r="N66" s="150"/>
      <c r="O66" s="151"/>
      <c r="P66" s="254" t="str">
        <f>IF(H66="","",VLOOKUP(H66,'Overview - Financial Statement'!$A$46:$B$60,2,FALSE))</f>
        <v/>
      </c>
      <c r="Q66" s="255" t="str">
        <f t="shared" si="0"/>
        <v/>
      </c>
      <c r="R66" s="153"/>
      <c r="S66" s="153"/>
      <c r="T66" s="238">
        <f t="shared" si="1"/>
        <v>0</v>
      </c>
      <c r="U66" s="193" t="s">
        <v>44</v>
      </c>
      <c r="V66" s="173"/>
      <c r="W66" s="193" t="str">
        <f t="shared" si="2"/>
        <v/>
      </c>
      <c r="X66" s="264" t="str">
        <f t="shared" si="3"/>
        <v>OK</v>
      </c>
      <c r="Y66" s="193" t="str">
        <f t="shared" si="4"/>
        <v/>
      </c>
      <c r="Z66" s="193" t="str">
        <f t="shared" si="5"/>
        <v/>
      </c>
      <c r="AA66" s="397" t="str">
        <f t="shared" si="6"/>
        <v/>
      </c>
      <c r="AB66" s="257" t="str">
        <f t="shared" si="7"/>
        <v/>
      </c>
      <c r="AC66" s="257" t="str">
        <f t="shared" si="8"/>
        <v/>
      </c>
      <c r="AD66" s="193" t="str">
        <f t="shared" si="9"/>
        <v>CHECK DATES</v>
      </c>
      <c r="AE66" s="257" t="str">
        <f t="shared" si="10"/>
        <v/>
      </c>
      <c r="AF66" s="286">
        <v>0</v>
      </c>
      <c r="AG66" s="257">
        <f t="shared" si="11"/>
        <v>0</v>
      </c>
      <c r="AH66" s="257" t="str">
        <f t="shared" si="12"/>
        <v/>
      </c>
      <c r="AI66" s="257">
        <f t="shared" si="13"/>
        <v>0</v>
      </c>
    </row>
    <row r="67" spans="1:35" x14ac:dyDescent="0.3">
      <c r="A67" s="287">
        <v>55</v>
      </c>
      <c r="B67" s="161"/>
      <c r="C67" s="150"/>
      <c r="D67" s="150"/>
      <c r="E67" s="150"/>
      <c r="F67" s="152"/>
      <c r="G67" s="152"/>
      <c r="H67" s="154"/>
      <c r="I67" s="155"/>
      <c r="J67" s="159"/>
      <c r="K67" s="159"/>
      <c r="L67" s="337"/>
      <c r="M67" s="343" t="str">
        <f>IF(L67="","",LOOKUP(L67,'Work Programme'!$A$8:$A$207,'Work Programme'!$B$8:$B$207))</f>
        <v/>
      </c>
      <c r="N67" s="150"/>
      <c r="O67" s="151"/>
      <c r="P67" s="254" t="str">
        <f>IF(H67="","",VLOOKUP(H67,'Overview - Financial Statement'!$A$46:$B$60,2,FALSE))</f>
        <v/>
      </c>
      <c r="Q67" s="255" t="str">
        <f t="shared" si="0"/>
        <v/>
      </c>
      <c r="R67" s="153"/>
      <c r="S67" s="153"/>
      <c r="T67" s="238">
        <f t="shared" si="1"/>
        <v>0</v>
      </c>
      <c r="U67" s="193" t="s">
        <v>44</v>
      </c>
      <c r="V67" s="173"/>
      <c r="W67" s="193" t="str">
        <f t="shared" si="2"/>
        <v/>
      </c>
      <c r="X67" s="264" t="str">
        <f t="shared" si="3"/>
        <v>OK</v>
      </c>
      <c r="Y67" s="193" t="str">
        <f t="shared" si="4"/>
        <v/>
      </c>
      <c r="Z67" s="193" t="str">
        <f t="shared" si="5"/>
        <v/>
      </c>
      <c r="AA67" s="397" t="str">
        <f t="shared" si="6"/>
        <v/>
      </c>
      <c r="AB67" s="257" t="str">
        <f t="shared" si="7"/>
        <v/>
      </c>
      <c r="AC67" s="257" t="str">
        <f t="shared" si="8"/>
        <v/>
      </c>
      <c r="AD67" s="193" t="str">
        <f t="shared" si="9"/>
        <v>CHECK DATES</v>
      </c>
      <c r="AE67" s="257" t="str">
        <f t="shared" si="10"/>
        <v/>
      </c>
      <c r="AF67" s="286">
        <v>0</v>
      </c>
      <c r="AG67" s="257">
        <f t="shared" si="11"/>
        <v>0</v>
      </c>
      <c r="AH67" s="257" t="str">
        <f t="shared" si="12"/>
        <v/>
      </c>
      <c r="AI67" s="257">
        <f t="shared" si="13"/>
        <v>0</v>
      </c>
    </row>
    <row r="68" spans="1:35" x14ac:dyDescent="0.3">
      <c r="A68" s="287">
        <v>56</v>
      </c>
      <c r="B68" s="161"/>
      <c r="C68" s="150"/>
      <c r="D68" s="150"/>
      <c r="E68" s="150"/>
      <c r="F68" s="152"/>
      <c r="G68" s="152"/>
      <c r="H68" s="154"/>
      <c r="I68" s="155"/>
      <c r="J68" s="159"/>
      <c r="K68" s="159"/>
      <c r="L68" s="337"/>
      <c r="M68" s="343" t="str">
        <f>IF(L68="","",LOOKUP(L68,'Work Programme'!$A$8:$A$207,'Work Programme'!$B$8:$B$207))</f>
        <v/>
      </c>
      <c r="N68" s="150"/>
      <c r="O68" s="151"/>
      <c r="P68" s="254" t="str">
        <f>IF(H68="","",VLOOKUP(H68,'Overview - Financial Statement'!$A$46:$B$60,2,FALSE))</f>
        <v/>
      </c>
      <c r="Q68" s="255" t="str">
        <f t="shared" si="0"/>
        <v/>
      </c>
      <c r="R68" s="153"/>
      <c r="S68" s="153"/>
      <c r="T68" s="238">
        <f t="shared" si="1"/>
        <v>0</v>
      </c>
      <c r="U68" s="193" t="s">
        <v>44</v>
      </c>
      <c r="V68" s="173"/>
      <c r="W68" s="193" t="str">
        <f t="shared" si="2"/>
        <v/>
      </c>
      <c r="X68" s="264" t="str">
        <f t="shared" si="3"/>
        <v>OK</v>
      </c>
      <c r="Y68" s="193" t="str">
        <f t="shared" si="4"/>
        <v/>
      </c>
      <c r="Z68" s="193" t="str">
        <f t="shared" si="5"/>
        <v/>
      </c>
      <c r="AA68" s="397" t="str">
        <f t="shared" si="6"/>
        <v/>
      </c>
      <c r="AB68" s="257" t="str">
        <f t="shared" si="7"/>
        <v/>
      </c>
      <c r="AC68" s="257" t="str">
        <f t="shared" si="8"/>
        <v/>
      </c>
      <c r="AD68" s="193" t="str">
        <f t="shared" si="9"/>
        <v>CHECK DATES</v>
      </c>
      <c r="AE68" s="257" t="str">
        <f t="shared" si="10"/>
        <v/>
      </c>
      <c r="AF68" s="286">
        <v>0</v>
      </c>
      <c r="AG68" s="257">
        <f t="shared" si="11"/>
        <v>0</v>
      </c>
      <c r="AH68" s="257" t="str">
        <f t="shared" si="12"/>
        <v/>
      </c>
      <c r="AI68" s="257">
        <f t="shared" si="13"/>
        <v>0</v>
      </c>
    </row>
    <row r="69" spans="1:35" x14ac:dyDescent="0.3">
      <c r="A69" s="287">
        <v>57</v>
      </c>
      <c r="B69" s="161"/>
      <c r="C69" s="150"/>
      <c r="D69" s="150"/>
      <c r="E69" s="150"/>
      <c r="F69" s="152"/>
      <c r="G69" s="152"/>
      <c r="H69" s="154"/>
      <c r="I69" s="155"/>
      <c r="J69" s="159"/>
      <c r="K69" s="159"/>
      <c r="L69" s="337"/>
      <c r="M69" s="343" t="str">
        <f>IF(L69="","",LOOKUP(L69,'Work Programme'!$A$8:$A$207,'Work Programme'!$B$8:$B$207))</f>
        <v/>
      </c>
      <c r="N69" s="150"/>
      <c r="O69" s="151"/>
      <c r="P69" s="254" t="str">
        <f>IF(H69="","",VLOOKUP(H69,'Overview - Financial Statement'!$A$46:$B$60,2,FALSE))</f>
        <v/>
      </c>
      <c r="Q69" s="255" t="str">
        <f t="shared" si="0"/>
        <v/>
      </c>
      <c r="R69" s="153"/>
      <c r="S69" s="153"/>
      <c r="T69" s="238">
        <f t="shared" si="1"/>
        <v>0</v>
      </c>
      <c r="U69" s="193" t="s">
        <v>44</v>
      </c>
      <c r="V69" s="173"/>
      <c r="W69" s="193" t="str">
        <f t="shared" si="2"/>
        <v/>
      </c>
      <c r="X69" s="264" t="str">
        <f t="shared" si="3"/>
        <v>OK</v>
      </c>
      <c r="Y69" s="193" t="str">
        <f t="shared" si="4"/>
        <v/>
      </c>
      <c r="Z69" s="193" t="str">
        <f t="shared" si="5"/>
        <v/>
      </c>
      <c r="AA69" s="397" t="str">
        <f t="shared" si="6"/>
        <v/>
      </c>
      <c r="AB69" s="257" t="str">
        <f t="shared" si="7"/>
        <v/>
      </c>
      <c r="AC69" s="257" t="str">
        <f t="shared" si="8"/>
        <v/>
      </c>
      <c r="AD69" s="193" t="str">
        <f t="shared" si="9"/>
        <v>CHECK DATES</v>
      </c>
      <c r="AE69" s="257" t="str">
        <f t="shared" si="10"/>
        <v/>
      </c>
      <c r="AF69" s="286">
        <v>0</v>
      </c>
      <c r="AG69" s="257">
        <f t="shared" si="11"/>
        <v>0</v>
      </c>
      <c r="AH69" s="257" t="str">
        <f t="shared" si="12"/>
        <v/>
      </c>
      <c r="AI69" s="257">
        <f t="shared" si="13"/>
        <v>0</v>
      </c>
    </row>
    <row r="70" spans="1:35" x14ac:dyDescent="0.3">
      <c r="A70" s="287">
        <v>58</v>
      </c>
      <c r="B70" s="161"/>
      <c r="C70" s="150"/>
      <c r="D70" s="150"/>
      <c r="E70" s="150"/>
      <c r="F70" s="152"/>
      <c r="G70" s="152"/>
      <c r="H70" s="154"/>
      <c r="I70" s="155"/>
      <c r="J70" s="159"/>
      <c r="K70" s="159"/>
      <c r="L70" s="337"/>
      <c r="M70" s="343" t="str">
        <f>IF(L70="","",LOOKUP(L70,'Work Programme'!$A$8:$A$207,'Work Programme'!$B$8:$B$207))</f>
        <v/>
      </c>
      <c r="N70" s="150"/>
      <c r="O70" s="151"/>
      <c r="P70" s="254" t="str">
        <f>IF(H70="","",VLOOKUP(H70,'Overview - Financial Statement'!$A$46:$B$60,2,FALSE))</f>
        <v/>
      </c>
      <c r="Q70" s="255" t="str">
        <f t="shared" si="0"/>
        <v/>
      </c>
      <c r="R70" s="153"/>
      <c r="S70" s="153"/>
      <c r="T70" s="238">
        <f t="shared" si="1"/>
        <v>0</v>
      </c>
      <c r="U70" s="193" t="s">
        <v>44</v>
      </c>
      <c r="V70" s="173"/>
      <c r="W70" s="193" t="str">
        <f t="shared" si="2"/>
        <v/>
      </c>
      <c r="X70" s="264" t="str">
        <f t="shared" si="3"/>
        <v>OK</v>
      </c>
      <c r="Y70" s="193" t="str">
        <f t="shared" si="4"/>
        <v/>
      </c>
      <c r="Z70" s="193" t="str">
        <f t="shared" si="5"/>
        <v/>
      </c>
      <c r="AA70" s="397" t="str">
        <f t="shared" si="6"/>
        <v/>
      </c>
      <c r="AB70" s="257" t="str">
        <f t="shared" si="7"/>
        <v/>
      </c>
      <c r="AC70" s="257" t="str">
        <f t="shared" si="8"/>
        <v/>
      </c>
      <c r="AD70" s="193" t="str">
        <f t="shared" si="9"/>
        <v>CHECK DATES</v>
      </c>
      <c r="AE70" s="257" t="str">
        <f t="shared" si="10"/>
        <v/>
      </c>
      <c r="AF70" s="286">
        <v>0</v>
      </c>
      <c r="AG70" s="257">
        <f t="shared" si="11"/>
        <v>0</v>
      </c>
      <c r="AH70" s="257" t="str">
        <f t="shared" si="12"/>
        <v/>
      </c>
      <c r="AI70" s="257">
        <f t="shared" si="13"/>
        <v>0</v>
      </c>
    </row>
    <row r="71" spans="1:35" x14ac:dyDescent="0.3">
      <c r="A71" s="287">
        <v>59</v>
      </c>
      <c r="B71" s="161"/>
      <c r="C71" s="150"/>
      <c r="D71" s="150"/>
      <c r="E71" s="150"/>
      <c r="F71" s="152"/>
      <c r="G71" s="152"/>
      <c r="H71" s="154"/>
      <c r="I71" s="155"/>
      <c r="J71" s="159"/>
      <c r="K71" s="159"/>
      <c r="L71" s="337"/>
      <c r="M71" s="343" t="str">
        <f>IF(L71="","",LOOKUP(L71,'Work Programme'!$A$8:$A$207,'Work Programme'!$B$8:$B$207))</f>
        <v/>
      </c>
      <c r="N71" s="150"/>
      <c r="O71" s="151"/>
      <c r="P71" s="254" t="str">
        <f>IF(H71="","",VLOOKUP(H71,'Overview - Financial Statement'!$A$46:$B$60,2,FALSE))</f>
        <v/>
      </c>
      <c r="Q71" s="255" t="str">
        <f t="shared" si="0"/>
        <v/>
      </c>
      <c r="R71" s="153"/>
      <c r="S71" s="153"/>
      <c r="T71" s="238">
        <f t="shared" si="1"/>
        <v>0</v>
      </c>
      <c r="U71" s="193" t="s">
        <v>44</v>
      </c>
      <c r="V71" s="173"/>
      <c r="W71" s="193" t="str">
        <f t="shared" si="2"/>
        <v/>
      </c>
      <c r="X71" s="264" t="str">
        <f t="shared" si="3"/>
        <v>OK</v>
      </c>
      <c r="Y71" s="193" t="str">
        <f t="shared" si="4"/>
        <v/>
      </c>
      <c r="Z71" s="193" t="str">
        <f t="shared" si="5"/>
        <v/>
      </c>
      <c r="AA71" s="397" t="str">
        <f t="shared" si="6"/>
        <v/>
      </c>
      <c r="AB71" s="257" t="str">
        <f t="shared" si="7"/>
        <v/>
      </c>
      <c r="AC71" s="257" t="str">
        <f t="shared" si="8"/>
        <v/>
      </c>
      <c r="AD71" s="193" t="str">
        <f t="shared" si="9"/>
        <v>CHECK DATES</v>
      </c>
      <c r="AE71" s="257" t="str">
        <f t="shared" si="10"/>
        <v/>
      </c>
      <c r="AF71" s="286">
        <v>0</v>
      </c>
      <c r="AG71" s="257">
        <f t="shared" si="11"/>
        <v>0</v>
      </c>
      <c r="AH71" s="257" t="str">
        <f t="shared" si="12"/>
        <v/>
      </c>
      <c r="AI71" s="257">
        <f t="shared" si="13"/>
        <v>0</v>
      </c>
    </row>
    <row r="72" spans="1:35" x14ac:dyDescent="0.3">
      <c r="A72" s="287">
        <v>60</v>
      </c>
      <c r="B72" s="161"/>
      <c r="C72" s="150"/>
      <c r="D72" s="150"/>
      <c r="E72" s="150"/>
      <c r="F72" s="152"/>
      <c r="G72" s="152"/>
      <c r="H72" s="154"/>
      <c r="I72" s="155"/>
      <c r="J72" s="159"/>
      <c r="K72" s="159"/>
      <c r="L72" s="337"/>
      <c r="M72" s="343" t="str">
        <f>IF(L72="","",LOOKUP(L72,'Work Programme'!$A$8:$A$207,'Work Programme'!$B$8:$B$207))</f>
        <v/>
      </c>
      <c r="N72" s="150"/>
      <c r="O72" s="151"/>
      <c r="P72" s="254" t="str">
        <f>IF(H72="","",VLOOKUP(H72,'Overview - Financial Statement'!$A$46:$B$60,2,FALSE))</f>
        <v/>
      </c>
      <c r="Q72" s="255" t="str">
        <f t="shared" si="0"/>
        <v/>
      </c>
      <c r="R72" s="153"/>
      <c r="S72" s="153"/>
      <c r="T72" s="238">
        <f t="shared" si="1"/>
        <v>0</v>
      </c>
      <c r="U72" s="193" t="s">
        <v>44</v>
      </c>
      <c r="V72" s="173"/>
      <c r="W72" s="193" t="str">
        <f t="shared" si="2"/>
        <v/>
      </c>
      <c r="X72" s="264" t="str">
        <f t="shared" si="3"/>
        <v>OK</v>
      </c>
      <c r="Y72" s="193" t="str">
        <f t="shared" si="4"/>
        <v/>
      </c>
      <c r="Z72" s="193" t="str">
        <f t="shared" si="5"/>
        <v/>
      </c>
      <c r="AA72" s="397" t="str">
        <f t="shared" si="6"/>
        <v/>
      </c>
      <c r="AB72" s="257" t="str">
        <f t="shared" si="7"/>
        <v/>
      </c>
      <c r="AC72" s="257" t="str">
        <f t="shared" si="8"/>
        <v/>
      </c>
      <c r="AD72" s="193" t="str">
        <f t="shared" si="9"/>
        <v>CHECK DATES</v>
      </c>
      <c r="AE72" s="257" t="str">
        <f t="shared" si="10"/>
        <v/>
      </c>
      <c r="AF72" s="286">
        <v>0</v>
      </c>
      <c r="AG72" s="257">
        <f t="shared" si="11"/>
        <v>0</v>
      </c>
      <c r="AH72" s="257" t="str">
        <f t="shared" si="12"/>
        <v/>
      </c>
      <c r="AI72" s="257">
        <f t="shared" si="13"/>
        <v>0</v>
      </c>
    </row>
    <row r="73" spans="1:35" x14ac:dyDescent="0.3">
      <c r="A73" s="287">
        <v>61</v>
      </c>
      <c r="B73" s="161"/>
      <c r="C73" s="150"/>
      <c r="D73" s="150"/>
      <c r="E73" s="150"/>
      <c r="F73" s="152"/>
      <c r="G73" s="152"/>
      <c r="H73" s="154"/>
      <c r="I73" s="155"/>
      <c r="J73" s="159"/>
      <c r="K73" s="159"/>
      <c r="L73" s="337"/>
      <c r="M73" s="343" t="str">
        <f>IF(L73="","",LOOKUP(L73,'Work Programme'!$A$8:$A$207,'Work Programme'!$B$8:$B$207))</f>
        <v/>
      </c>
      <c r="N73" s="150"/>
      <c r="O73" s="151"/>
      <c r="P73" s="254" t="str">
        <f>IF(H73="","",VLOOKUP(H73,'Overview - Financial Statement'!$A$46:$B$60,2,FALSE))</f>
        <v/>
      </c>
      <c r="Q73" s="255" t="str">
        <f t="shared" si="0"/>
        <v/>
      </c>
      <c r="R73" s="153"/>
      <c r="S73" s="153"/>
      <c r="T73" s="238">
        <f t="shared" si="1"/>
        <v>0</v>
      </c>
      <c r="U73" s="193" t="s">
        <v>44</v>
      </c>
      <c r="V73" s="173"/>
      <c r="W73" s="193" t="str">
        <f t="shared" si="2"/>
        <v/>
      </c>
      <c r="X73" s="264" t="str">
        <f t="shared" si="3"/>
        <v>OK</v>
      </c>
      <c r="Y73" s="193" t="str">
        <f t="shared" si="4"/>
        <v/>
      </c>
      <c r="Z73" s="193" t="str">
        <f t="shared" si="5"/>
        <v/>
      </c>
      <c r="AA73" s="397" t="str">
        <f t="shared" si="6"/>
        <v/>
      </c>
      <c r="AB73" s="257" t="str">
        <f t="shared" si="7"/>
        <v/>
      </c>
      <c r="AC73" s="257" t="str">
        <f t="shared" si="8"/>
        <v/>
      </c>
      <c r="AD73" s="193" t="str">
        <f t="shared" si="9"/>
        <v>CHECK DATES</v>
      </c>
      <c r="AE73" s="257" t="str">
        <f t="shared" si="10"/>
        <v/>
      </c>
      <c r="AF73" s="286">
        <v>0</v>
      </c>
      <c r="AG73" s="257">
        <f t="shared" si="11"/>
        <v>0</v>
      </c>
      <c r="AH73" s="257" t="str">
        <f t="shared" si="12"/>
        <v/>
      </c>
      <c r="AI73" s="257">
        <f t="shared" si="13"/>
        <v>0</v>
      </c>
    </row>
    <row r="74" spans="1:35" x14ac:dyDescent="0.3">
      <c r="A74" s="287">
        <v>62</v>
      </c>
      <c r="B74" s="161"/>
      <c r="C74" s="150"/>
      <c r="D74" s="150"/>
      <c r="E74" s="150"/>
      <c r="F74" s="152"/>
      <c r="G74" s="152"/>
      <c r="H74" s="154"/>
      <c r="I74" s="155"/>
      <c r="J74" s="159"/>
      <c r="K74" s="159"/>
      <c r="L74" s="337"/>
      <c r="M74" s="343" t="str">
        <f>IF(L74="","",LOOKUP(L74,'Work Programme'!$A$8:$A$207,'Work Programme'!$B$8:$B$207))</f>
        <v/>
      </c>
      <c r="N74" s="150"/>
      <c r="O74" s="151"/>
      <c r="P74" s="254" t="str">
        <f>IF(H74="","",VLOOKUP(H74,'Overview - Financial Statement'!$A$46:$B$60,2,FALSE))</f>
        <v/>
      </c>
      <c r="Q74" s="255" t="str">
        <f t="shared" si="0"/>
        <v/>
      </c>
      <c r="R74" s="153"/>
      <c r="S74" s="153"/>
      <c r="T74" s="238">
        <f t="shared" si="1"/>
        <v>0</v>
      </c>
      <c r="U74" s="193" t="s">
        <v>44</v>
      </c>
      <c r="V74" s="173"/>
      <c r="W74" s="193" t="str">
        <f t="shared" si="2"/>
        <v/>
      </c>
      <c r="X74" s="264" t="str">
        <f t="shared" si="3"/>
        <v>OK</v>
      </c>
      <c r="Y74" s="193" t="str">
        <f t="shared" si="4"/>
        <v/>
      </c>
      <c r="Z74" s="193" t="str">
        <f t="shared" si="5"/>
        <v/>
      </c>
      <c r="AA74" s="397" t="str">
        <f t="shared" si="6"/>
        <v/>
      </c>
      <c r="AB74" s="257" t="str">
        <f t="shared" si="7"/>
        <v/>
      </c>
      <c r="AC74" s="257" t="str">
        <f t="shared" si="8"/>
        <v/>
      </c>
      <c r="AD74" s="193" t="str">
        <f t="shared" si="9"/>
        <v>CHECK DATES</v>
      </c>
      <c r="AE74" s="257" t="str">
        <f t="shared" si="10"/>
        <v/>
      </c>
      <c r="AF74" s="286">
        <v>0</v>
      </c>
      <c r="AG74" s="257">
        <f t="shared" si="11"/>
        <v>0</v>
      </c>
      <c r="AH74" s="257" t="str">
        <f t="shared" si="12"/>
        <v/>
      </c>
      <c r="AI74" s="257">
        <f t="shared" si="13"/>
        <v>0</v>
      </c>
    </row>
    <row r="75" spans="1:35" x14ac:dyDescent="0.3">
      <c r="A75" s="287">
        <v>63</v>
      </c>
      <c r="B75" s="161"/>
      <c r="C75" s="150"/>
      <c r="D75" s="150"/>
      <c r="E75" s="150"/>
      <c r="F75" s="152"/>
      <c r="G75" s="152"/>
      <c r="H75" s="154"/>
      <c r="I75" s="155"/>
      <c r="J75" s="159"/>
      <c r="K75" s="159"/>
      <c r="L75" s="337"/>
      <c r="M75" s="343" t="str">
        <f>IF(L75="","",LOOKUP(L75,'Work Programme'!$A$8:$A$207,'Work Programme'!$B$8:$B$207))</f>
        <v/>
      </c>
      <c r="N75" s="150"/>
      <c r="O75" s="151"/>
      <c r="P75" s="254" t="str">
        <f>IF(H75="","",VLOOKUP(H75,'Overview - Financial Statement'!$A$46:$B$60,2,FALSE))</f>
        <v/>
      </c>
      <c r="Q75" s="255" t="str">
        <f t="shared" si="0"/>
        <v/>
      </c>
      <c r="R75" s="153"/>
      <c r="S75" s="153"/>
      <c r="T75" s="238">
        <f t="shared" si="1"/>
        <v>0</v>
      </c>
      <c r="U75" s="193" t="s">
        <v>44</v>
      </c>
      <c r="V75" s="173"/>
      <c r="W75" s="193" t="str">
        <f t="shared" si="2"/>
        <v/>
      </c>
      <c r="X75" s="264" t="str">
        <f t="shared" si="3"/>
        <v>OK</v>
      </c>
      <c r="Y75" s="193" t="str">
        <f t="shared" si="4"/>
        <v/>
      </c>
      <c r="Z75" s="193" t="str">
        <f t="shared" si="5"/>
        <v/>
      </c>
      <c r="AA75" s="397" t="str">
        <f t="shared" si="6"/>
        <v/>
      </c>
      <c r="AB75" s="257" t="str">
        <f t="shared" si="7"/>
        <v/>
      </c>
      <c r="AC75" s="257" t="str">
        <f t="shared" si="8"/>
        <v/>
      </c>
      <c r="AD75" s="193" t="str">
        <f t="shared" si="9"/>
        <v>CHECK DATES</v>
      </c>
      <c r="AE75" s="257" t="str">
        <f t="shared" si="10"/>
        <v/>
      </c>
      <c r="AF75" s="286">
        <v>0</v>
      </c>
      <c r="AG75" s="257">
        <f t="shared" si="11"/>
        <v>0</v>
      </c>
      <c r="AH75" s="257" t="str">
        <f t="shared" si="12"/>
        <v/>
      </c>
      <c r="AI75" s="257">
        <f t="shared" si="13"/>
        <v>0</v>
      </c>
    </row>
    <row r="76" spans="1:35" x14ac:dyDescent="0.3">
      <c r="A76" s="287">
        <v>64</v>
      </c>
      <c r="B76" s="161"/>
      <c r="C76" s="150"/>
      <c r="D76" s="150"/>
      <c r="E76" s="150"/>
      <c r="F76" s="152"/>
      <c r="G76" s="152"/>
      <c r="H76" s="154"/>
      <c r="I76" s="155"/>
      <c r="J76" s="159"/>
      <c r="K76" s="159"/>
      <c r="L76" s="337"/>
      <c r="M76" s="343" t="str">
        <f>IF(L76="","",LOOKUP(L76,'Work Programme'!$A$8:$A$207,'Work Programme'!$B$8:$B$207))</f>
        <v/>
      </c>
      <c r="N76" s="150"/>
      <c r="O76" s="151"/>
      <c r="P76" s="254" t="str">
        <f>IF(H76="","",VLOOKUP(H76,'Overview - Financial Statement'!$A$46:$B$60,2,FALSE))</f>
        <v/>
      </c>
      <c r="Q76" s="255" t="str">
        <f t="shared" si="0"/>
        <v/>
      </c>
      <c r="R76" s="153"/>
      <c r="S76" s="153"/>
      <c r="T76" s="238">
        <f t="shared" si="1"/>
        <v>0</v>
      </c>
      <c r="U76" s="193" t="s">
        <v>44</v>
      </c>
      <c r="V76" s="173"/>
      <c r="W76" s="193" t="str">
        <f t="shared" si="2"/>
        <v/>
      </c>
      <c r="X76" s="264" t="str">
        <f t="shared" si="3"/>
        <v>OK</v>
      </c>
      <c r="Y76" s="193" t="str">
        <f t="shared" si="4"/>
        <v/>
      </c>
      <c r="Z76" s="193" t="str">
        <f t="shared" si="5"/>
        <v/>
      </c>
      <c r="AA76" s="397" t="str">
        <f t="shared" si="6"/>
        <v/>
      </c>
      <c r="AB76" s="257" t="str">
        <f t="shared" si="7"/>
        <v/>
      </c>
      <c r="AC76" s="257" t="str">
        <f t="shared" si="8"/>
        <v/>
      </c>
      <c r="AD76" s="193" t="str">
        <f t="shared" si="9"/>
        <v>CHECK DATES</v>
      </c>
      <c r="AE76" s="257" t="str">
        <f t="shared" si="10"/>
        <v/>
      </c>
      <c r="AF76" s="286">
        <v>0</v>
      </c>
      <c r="AG76" s="257">
        <f t="shared" si="11"/>
        <v>0</v>
      </c>
      <c r="AH76" s="257" t="str">
        <f t="shared" si="12"/>
        <v/>
      </c>
      <c r="AI76" s="257">
        <f t="shared" si="13"/>
        <v>0</v>
      </c>
    </row>
    <row r="77" spans="1:35" x14ac:dyDescent="0.3">
      <c r="A77" s="287">
        <v>65</v>
      </c>
      <c r="B77" s="161"/>
      <c r="C77" s="150"/>
      <c r="D77" s="150"/>
      <c r="E77" s="150"/>
      <c r="F77" s="152"/>
      <c r="G77" s="152"/>
      <c r="H77" s="154"/>
      <c r="I77" s="155"/>
      <c r="J77" s="159"/>
      <c r="K77" s="159"/>
      <c r="L77" s="337"/>
      <c r="M77" s="343" t="str">
        <f>IF(L77="","",LOOKUP(L77,'Work Programme'!$A$8:$A$207,'Work Programme'!$B$8:$B$207))</f>
        <v/>
      </c>
      <c r="N77" s="150"/>
      <c r="O77" s="151"/>
      <c r="P77" s="254" t="str">
        <f>IF(H77="","",VLOOKUP(H77,'Overview - Financial Statement'!$A$46:$B$60,2,FALSE))</f>
        <v/>
      </c>
      <c r="Q77" s="255" t="str">
        <f t="shared" ref="Q77:Q140" si="14">IF(P77="","",I77/P77)</f>
        <v/>
      </c>
      <c r="R77" s="153"/>
      <c r="S77" s="153"/>
      <c r="T77" s="238">
        <f t="shared" si="1"/>
        <v>0</v>
      </c>
      <c r="U77" s="193" t="s">
        <v>44</v>
      </c>
      <c r="V77" s="173"/>
      <c r="W77" s="193" t="str">
        <f t="shared" si="2"/>
        <v/>
      </c>
      <c r="X77" s="264" t="str">
        <f t="shared" si="3"/>
        <v>OK</v>
      </c>
      <c r="Y77" s="193" t="str">
        <f t="shared" si="4"/>
        <v/>
      </c>
      <c r="Z77" s="193" t="str">
        <f t="shared" si="5"/>
        <v/>
      </c>
      <c r="AA77" s="397" t="str">
        <f t="shared" si="6"/>
        <v/>
      </c>
      <c r="AB77" s="257" t="str">
        <f t="shared" si="7"/>
        <v/>
      </c>
      <c r="AC77" s="257" t="str">
        <f t="shared" si="8"/>
        <v/>
      </c>
      <c r="AD77" s="193" t="str">
        <f t="shared" si="9"/>
        <v>CHECK DATES</v>
      </c>
      <c r="AE77" s="257" t="str">
        <f t="shared" si="10"/>
        <v/>
      </c>
      <c r="AF77" s="286">
        <v>0</v>
      </c>
      <c r="AG77" s="257">
        <f t="shared" si="11"/>
        <v>0</v>
      </c>
      <c r="AH77" s="257" t="str">
        <f t="shared" si="12"/>
        <v/>
      </c>
      <c r="AI77" s="257">
        <f t="shared" si="13"/>
        <v>0</v>
      </c>
    </row>
    <row r="78" spans="1:35" x14ac:dyDescent="0.3">
      <c r="A78" s="287">
        <v>66</v>
      </c>
      <c r="B78" s="161"/>
      <c r="C78" s="150"/>
      <c r="D78" s="150"/>
      <c r="E78" s="150"/>
      <c r="F78" s="152"/>
      <c r="G78" s="152"/>
      <c r="H78" s="154"/>
      <c r="I78" s="155"/>
      <c r="J78" s="159"/>
      <c r="K78" s="159"/>
      <c r="L78" s="337"/>
      <c r="M78" s="343" t="str">
        <f>IF(L78="","",LOOKUP(L78,'Work Programme'!$A$8:$A$207,'Work Programme'!$B$8:$B$207))</f>
        <v/>
      </c>
      <c r="N78" s="150"/>
      <c r="O78" s="151"/>
      <c r="P78" s="254" t="str">
        <f>IF(H78="","",VLOOKUP(H78,'Overview - Financial Statement'!$A$46:$B$60,2,FALSE))</f>
        <v/>
      </c>
      <c r="Q78" s="255" t="str">
        <f t="shared" si="14"/>
        <v/>
      </c>
      <c r="R78" s="153"/>
      <c r="S78" s="153"/>
      <c r="T78" s="238">
        <f t="shared" ref="T78:T141" si="15">IF(R78="YES",Q78,0)</f>
        <v>0</v>
      </c>
      <c r="U78" s="193" t="s">
        <v>44</v>
      </c>
      <c r="V78" s="173"/>
      <c r="W78" s="193" t="str">
        <f t="shared" si="2"/>
        <v/>
      </c>
      <c r="X78" s="264" t="str">
        <f t="shared" si="3"/>
        <v>OK</v>
      </c>
      <c r="Y78" s="193" t="str">
        <f t="shared" si="4"/>
        <v/>
      </c>
      <c r="Z78" s="193" t="str">
        <f t="shared" si="5"/>
        <v/>
      </c>
      <c r="AA78" s="397" t="str">
        <f t="shared" si="6"/>
        <v/>
      </c>
      <c r="AB78" s="257" t="str">
        <f t="shared" si="7"/>
        <v/>
      </c>
      <c r="AC78" s="257" t="str">
        <f t="shared" si="8"/>
        <v/>
      </c>
      <c r="AD78" s="193" t="str">
        <f t="shared" si="9"/>
        <v>CHECK DATES</v>
      </c>
      <c r="AE78" s="257" t="str">
        <f t="shared" si="10"/>
        <v/>
      </c>
      <c r="AF78" s="286">
        <v>0</v>
      </c>
      <c r="AG78" s="257">
        <f t="shared" si="11"/>
        <v>0</v>
      </c>
      <c r="AH78" s="257" t="str">
        <f t="shared" si="12"/>
        <v/>
      </c>
      <c r="AI78" s="257">
        <f t="shared" si="13"/>
        <v>0</v>
      </c>
    </row>
    <row r="79" spans="1:35" x14ac:dyDescent="0.3">
      <c r="A79" s="287">
        <v>67</v>
      </c>
      <c r="B79" s="161"/>
      <c r="C79" s="150"/>
      <c r="D79" s="150"/>
      <c r="E79" s="150"/>
      <c r="F79" s="152"/>
      <c r="G79" s="152"/>
      <c r="H79" s="154"/>
      <c r="I79" s="155"/>
      <c r="J79" s="159"/>
      <c r="K79" s="159"/>
      <c r="L79" s="337"/>
      <c r="M79" s="343" t="str">
        <f>IF(L79="","",LOOKUP(L79,'Work Programme'!$A$8:$A$207,'Work Programme'!$B$8:$B$207))</f>
        <v/>
      </c>
      <c r="N79" s="150"/>
      <c r="O79" s="151"/>
      <c r="P79" s="254" t="str">
        <f>IF(H79="","",VLOOKUP(H79,'Overview - Financial Statement'!$A$46:$B$60,2,FALSE))</f>
        <v/>
      </c>
      <c r="Q79" s="255" t="str">
        <f t="shared" si="14"/>
        <v/>
      </c>
      <c r="R79" s="153"/>
      <c r="S79" s="153"/>
      <c r="T79" s="238">
        <f t="shared" si="15"/>
        <v>0</v>
      </c>
      <c r="U79" s="193" t="s">
        <v>44</v>
      </c>
      <c r="V79" s="173"/>
      <c r="W79" s="193" t="str">
        <f t="shared" si="2"/>
        <v/>
      </c>
      <c r="X79" s="264" t="str">
        <f t="shared" si="3"/>
        <v>OK</v>
      </c>
      <c r="Y79" s="193" t="str">
        <f t="shared" si="4"/>
        <v/>
      </c>
      <c r="Z79" s="193" t="str">
        <f t="shared" si="5"/>
        <v/>
      </c>
      <c r="AA79" s="397" t="str">
        <f t="shared" si="6"/>
        <v/>
      </c>
      <c r="AB79" s="257" t="str">
        <f t="shared" si="7"/>
        <v/>
      </c>
      <c r="AC79" s="257" t="str">
        <f t="shared" si="8"/>
        <v/>
      </c>
      <c r="AD79" s="193" t="str">
        <f t="shared" si="9"/>
        <v>CHECK DATES</v>
      </c>
      <c r="AE79" s="257" t="str">
        <f t="shared" si="10"/>
        <v/>
      </c>
      <c r="AF79" s="286">
        <v>0</v>
      </c>
      <c r="AG79" s="257">
        <f t="shared" si="11"/>
        <v>0</v>
      </c>
      <c r="AH79" s="257" t="str">
        <f t="shared" si="12"/>
        <v/>
      </c>
      <c r="AI79" s="257">
        <f t="shared" si="13"/>
        <v>0</v>
      </c>
    </row>
    <row r="80" spans="1:35" x14ac:dyDescent="0.3">
      <c r="A80" s="287">
        <v>68</v>
      </c>
      <c r="B80" s="161"/>
      <c r="C80" s="150"/>
      <c r="D80" s="150"/>
      <c r="E80" s="150"/>
      <c r="F80" s="152"/>
      <c r="G80" s="152"/>
      <c r="H80" s="154"/>
      <c r="I80" s="155"/>
      <c r="J80" s="159"/>
      <c r="K80" s="159"/>
      <c r="L80" s="337"/>
      <c r="M80" s="343" t="str">
        <f>IF(L80="","",LOOKUP(L80,'Work Programme'!$A$8:$A$207,'Work Programme'!$B$8:$B$207))</f>
        <v/>
      </c>
      <c r="N80" s="150"/>
      <c r="O80" s="151"/>
      <c r="P80" s="254" t="str">
        <f>IF(H80="","",VLOOKUP(H80,'Overview - Financial Statement'!$A$46:$B$60,2,FALSE))</f>
        <v/>
      </c>
      <c r="Q80" s="255" t="str">
        <f t="shared" si="14"/>
        <v/>
      </c>
      <c r="R80" s="153"/>
      <c r="S80" s="153"/>
      <c r="T80" s="238">
        <f t="shared" si="15"/>
        <v>0</v>
      </c>
      <c r="U80" s="193" t="s">
        <v>44</v>
      </c>
      <c r="V80" s="173"/>
      <c r="W80" s="193" t="str">
        <f t="shared" ref="W80:W143" si="16">IF(Q80="","",IF(F80="","CHECK DATES","OK"))</f>
        <v/>
      </c>
      <c r="X80" s="264" t="str">
        <f t="shared" ref="X80:X143" si="17">IF(F80-(J80)&lt;0,"a posteriori ?","OK")</f>
        <v>OK</v>
      </c>
      <c r="Y80" s="193" t="str">
        <f t="shared" ref="Y80:Y143" si="18">IF(Q80="","",(IF(OR(J80&lt;=($E$4-1),J80&gt;=($G$4+1),K80&lt;=($E$4-1),K80&gt;=($G$4+1)),"CHECK DATES","OK")))</f>
        <v/>
      </c>
      <c r="Z80" s="193" t="str">
        <f t="shared" ref="Z80:Z143" si="19">IF(H80="","",H80)</f>
        <v/>
      </c>
      <c r="AA80" s="397" t="str">
        <f t="shared" ref="AA80:AA143" si="20">IF(H80="","",IF(HLOOKUP(H80,$V$4:$AJ$5,2,FALSE)="",P80,IF(P80&lt;&gt;HLOOKUP(H80,$V$4:$AJ$5,2,FALSE),HLOOKUP(H80,$V$4:$AJ$5,2,FALSE),P80)))</f>
        <v/>
      </c>
      <c r="AB80" s="257" t="str">
        <f t="shared" ref="AB80:AB143" si="21">IF(P80="","",IF(AA80=1,Q80,I80/AA80))</f>
        <v/>
      </c>
      <c r="AC80" s="257" t="str">
        <f t="shared" ref="AC80:AC143" si="22">IF(AB80="","",IF(AA80=1,0,AB80-Q80))</f>
        <v/>
      </c>
      <c r="AD80" s="193" t="str">
        <f t="shared" ref="AD80:AD143" si="23">IF(Q80=0,"",(IF(G80="","CHECK DATES","OK")))</f>
        <v>CHECK DATES</v>
      </c>
      <c r="AE80" s="257" t="str">
        <f t="shared" ref="AE80:AE143" si="24">IF(OR(U80="NO",Y80="CHECK DATES",AD80="CHECK DATES"),AB80,"")</f>
        <v/>
      </c>
      <c r="AF80" s="286">
        <v>0</v>
      </c>
      <c r="AG80" s="257">
        <f t="shared" ref="AG80:AG143" si="25">IF(OR(U80="NO",AE80&gt;0,AF80&gt;0)*(AND(OR(R80="NO",R80=""))),SUM(AE80:AF80),"")</f>
        <v>0</v>
      </c>
      <c r="AH80" s="257" t="str">
        <f t="shared" ref="AH80:AH143" si="26">IF(OR(U80="NO",AE80&gt;0,AF80&gt;0)*(AND(OR(R80="YES"))),SUM(AE80:AF80),"")</f>
        <v/>
      </c>
      <c r="AI80" s="257">
        <f t="shared" ref="AI80:AI143" si="27">IF(R80="YES",AB80,0)</f>
        <v>0</v>
      </c>
    </row>
    <row r="81" spans="1:35" x14ac:dyDescent="0.3">
      <c r="A81" s="287">
        <v>69</v>
      </c>
      <c r="B81" s="161"/>
      <c r="C81" s="150"/>
      <c r="D81" s="150"/>
      <c r="E81" s="150"/>
      <c r="F81" s="152"/>
      <c r="G81" s="152"/>
      <c r="H81" s="154"/>
      <c r="I81" s="155"/>
      <c r="J81" s="159"/>
      <c r="K81" s="159"/>
      <c r="L81" s="337"/>
      <c r="M81" s="343" t="str">
        <f>IF(L81="","",LOOKUP(L81,'Work Programme'!$A$8:$A$207,'Work Programme'!$B$8:$B$207))</f>
        <v/>
      </c>
      <c r="N81" s="150"/>
      <c r="O81" s="151"/>
      <c r="P81" s="254" t="str">
        <f>IF(H81="","",VLOOKUP(H81,'Overview - Financial Statement'!$A$46:$B$60,2,FALSE))</f>
        <v/>
      </c>
      <c r="Q81" s="255" t="str">
        <f t="shared" si="14"/>
        <v/>
      </c>
      <c r="R81" s="153"/>
      <c r="S81" s="153"/>
      <c r="T81" s="238">
        <f t="shared" si="15"/>
        <v>0</v>
      </c>
      <c r="U81" s="193" t="s">
        <v>44</v>
      </c>
      <c r="V81" s="173"/>
      <c r="W81" s="193" t="str">
        <f t="shared" si="16"/>
        <v/>
      </c>
      <c r="X81" s="264" t="str">
        <f t="shared" si="17"/>
        <v>OK</v>
      </c>
      <c r="Y81" s="193" t="str">
        <f t="shared" si="18"/>
        <v/>
      </c>
      <c r="Z81" s="193" t="str">
        <f t="shared" si="19"/>
        <v/>
      </c>
      <c r="AA81" s="397" t="str">
        <f t="shared" si="20"/>
        <v/>
      </c>
      <c r="AB81" s="257" t="str">
        <f t="shared" si="21"/>
        <v/>
      </c>
      <c r="AC81" s="257" t="str">
        <f t="shared" si="22"/>
        <v/>
      </c>
      <c r="AD81" s="193" t="str">
        <f t="shared" si="23"/>
        <v>CHECK DATES</v>
      </c>
      <c r="AE81" s="257" t="str">
        <f t="shared" si="24"/>
        <v/>
      </c>
      <c r="AF81" s="286">
        <v>0</v>
      </c>
      <c r="AG81" s="257">
        <f t="shared" si="25"/>
        <v>0</v>
      </c>
      <c r="AH81" s="257" t="str">
        <f t="shared" si="26"/>
        <v/>
      </c>
      <c r="AI81" s="257">
        <f t="shared" si="27"/>
        <v>0</v>
      </c>
    </row>
    <row r="82" spans="1:35" x14ac:dyDescent="0.3">
      <c r="A82" s="287">
        <v>70</v>
      </c>
      <c r="B82" s="161"/>
      <c r="C82" s="150"/>
      <c r="D82" s="150"/>
      <c r="E82" s="150"/>
      <c r="F82" s="152"/>
      <c r="G82" s="152"/>
      <c r="H82" s="154"/>
      <c r="I82" s="155"/>
      <c r="J82" s="159"/>
      <c r="K82" s="159"/>
      <c r="L82" s="337"/>
      <c r="M82" s="343" t="str">
        <f>IF(L82="","",LOOKUP(L82,'Work Programme'!$A$8:$A$207,'Work Programme'!$B$8:$B$207))</f>
        <v/>
      </c>
      <c r="N82" s="150"/>
      <c r="O82" s="151"/>
      <c r="P82" s="254" t="str">
        <f>IF(H82="","",VLOOKUP(H82,'Overview - Financial Statement'!$A$46:$B$60,2,FALSE))</f>
        <v/>
      </c>
      <c r="Q82" s="255" t="str">
        <f t="shared" si="14"/>
        <v/>
      </c>
      <c r="R82" s="153"/>
      <c r="S82" s="153"/>
      <c r="T82" s="238">
        <f t="shared" si="15"/>
        <v>0</v>
      </c>
      <c r="U82" s="193" t="s">
        <v>44</v>
      </c>
      <c r="V82" s="173"/>
      <c r="W82" s="193" t="str">
        <f t="shared" si="16"/>
        <v/>
      </c>
      <c r="X82" s="264" t="str">
        <f t="shared" si="17"/>
        <v>OK</v>
      </c>
      <c r="Y82" s="193" t="str">
        <f t="shared" si="18"/>
        <v/>
      </c>
      <c r="Z82" s="193" t="str">
        <f t="shared" si="19"/>
        <v/>
      </c>
      <c r="AA82" s="397" t="str">
        <f t="shared" si="20"/>
        <v/>
      </c>
      <c r="AB82" s="257" t="str">
        <f t="shared" si="21"/>
        <v/>
      </c>
      <c r="AC82" s="257" t="str">
        <f t="shared" si="22"/>
        <v/>
      </c>
      <c r="AD82" s="193" t="str">
        <f t="shared" si="23"/>
        <v>CHECK DATES</v>
      </c>
      <c r="AE82" s="257" t="str">
        <f t="shared" si="24"/>
        <v/>
      </c>
      <c r="AF82" s="286">
        <v>0</v>
      </c>
      <c r="AG82" s="257">
        <f t="shared" si="25"/>
        <v>0</v>
      </c>
      <c r="AH82" s="257" t="str">
        <f t="shared" si="26"/>
        <v/>
      </c>
      <c r="AI82" s="257">
        <f t="shared" si="27"/>
        <v>0</v>
      </c>
    </row>
    <row r="83" spans="1:35" x14ac:dyDescent="0.3">
      <c r="A83" s="287">
        <v>71</v>
      </c>
      <c r="B83" s="161"/>
      <c r="C83" s="150"/>
      <c r="D83" s="150"/>
      <c r="E83" s="150"/>
      <c r="F83" s="152"/>
      <c r="G83" s="152"/>
      <c r="H83" s="154"/>
      <c r="I83" s="155"/>
      <c r="J83" s="159"/>
      <c r="K83" s="159"/>
      <c r="L83" s="337"/>
      <c r="M83" s="343" t="str">
        <f>IF(L83="","",LOOKUP(L83,'Work Programme'!$A$8:$A$207,'Work Programme'!$B$8:$B$207))</f>
        <v/>
      </c>
      <c r="N83" s="150"/>
      <c r="O83" s="151"/>
      <c r="P83" s="254" t="str">
        <f>IF(H83="","",VLOOKUP(H83,'Overview - Financial Statement'!$A$46:$B$60,2,FALSE))</f>
        <v/>
      </c>
      <c r="Q83" s="255" t="str">
        <f t="shared" si="14"/>
        <v/>
      </c>
      <c r="R83" s="153"/>
      <c r="S83" s="153"/>
      <c r="T83" s="238">
        <f t="shared" si="15"/>
        <v>0</v>
      </c>
      <c r="U83" s="193" t="s">
        <v>44</v>
      </c>
      <c r="V83" s="173"/>
      <c r="W83" s="193" t="str">
        <f t="shared" si="16"/>
        <v/>
      </c>
      <c r="X83" s="264" t="str">
        <f t="shared" si="17"/>
        <v>OK</v>
      </c>
      <c r="Y83" s="193" t="str">
        <f t="shared" si="18"/>
        <v/>
      </c>
      <c r="Z83" s="193" t="str">
        <f t="shared" si="19"/>
        <v/>
      </c>
      <c r="AA83" s="397" t="str">
        <f t="shared" si="20"/>
        <v/>
      </c>
      <c r="AB83" s="257" t="str">
        <f t="shared" si="21"/>
        <v/>
      </c>
      <c r="AC83" s="257" t="str">
        <f t="shared" si="22"/>
        <v/>
      </c>
      <c r="AD83" s="193" t="str">
        <f t="shared" si="23"/>
        <v>CHECK DATES</v>
      </c>
      <c r="AE83" s="257" t="str">
        <f t="shared" si="24"/>
        <v/>
      </c>
      <c r="AF83" s="286">
        <v>0</v>
      </c>
      <c r="AG83" s="257">
        <f t="shared" si="25"/>
        <v>0</v>
      </c>
      <c r="AH83" s="257" t="str">
        <f t="shared" si="26"/>
        <v/>
      </c>
      <c r="AI83" s="257">
        <f t="shared" si="27"/>
        <v>0</v>
      </c>
    </row>
    <row r="84" spans="1:35" x14ac:dyDescent="0.3">
      <c r="A84" s="287">
        <v>72</v>
      </c>
      <c r="B84" s="161"/>
      <c r="C84" s="150"/>
      <c r="D84" s="150"/>
      <c r="E84" s="150"/>
      <c r="F84" s="152"/>
      <c r="G84" s="152"/>
      <c r="H84" s="154"/>
      <c r="I84" s="155"/>
      <c r="J84" s="159"/>
      <c r="K84" s="159"/>
      <c r="L84" s="337"/>
      <c r="M84" s="343" t="str">
        <f>IF(L84="","",LOOKUP(L84,'Work Programme'!$A$8:$A$207,'Work Programme'!$B$8:$B$207))</f>
        <v/>
      </c>
      <c r="N84" s="150"/>
      <c r="O84" s="151"/>
      <c r="P84" s="254" t="str">
        <f>IF(H84="","",VLOOKUP(H84,'Overview - Financial Statement'!$A$46:$B$60,2,FALSE))</f>
        <v/>
      </c>
      <c r="Q84" s="255" t="str">
        <f t="shared" si="14"/>
        <v/>
      </c>
      <c r="R84" s="153"/>
      <c r="S84" s="153"/>
      <c r="T84" s="238">
        <f t="shared" si="15"/>
        <v>0</v>
      </c>
      <c r="U84" s="193" t="s">
        <v>44</v>
      </c>
      <c r="V84" s="173"/>
      <c r="W84" s="193" t="str">
        <f t="shared" si="16"/>
        <v/>
      </c>
      <c r="X84" s="264" t="str">
        <f t="shared" si="17"/>
        <v>OK</v>
      </c>
      <c r="Y84" s="193" t="str">
        <f t="shared" si="18"/>
        <v/>
      </c>
      <c r="Z84" s="193" t="str">
        <f t="shared" si="19"/>
        <v/>
      </c>
      <c r="AA84" s="397" t="str">
        <f t="shared" si="20"/>
        <v/>
      </c>
      <c r="AB84" s="257" t="str">
        <f t="shared" si="21"/>
        <v/>
      </c>
      <c r="AC84" s="257" t="str">
        <f t="shared" si="22"/>
        <v/>
      </c>
      <c r="AD84" s="193" t="str">
        <f t="shared" si="23"/>
        <v>CHECK DATES</v>
      </c>
      <c r="AE84" s="257" t="str">
        <f t="shared" si="24"/>
        <v/>
      </c>
      <c r="AF84" s="286">
        <v>0</v>
      </c>
      <c r="AG84" s="257">
        <f t="shared" si="25"/>
        <v>0</v>
      </c>
      <c r="AH84" s="257" t="str">
        <f t="shared" si="26"/>
        <v/>
      </c>
      <c r="AI84" s="257">
        <f t="shared" si="27"/>
        <v>0</v>
      </c>
    </row>
    <row r="85" spans="1:35" x14ac:dyDescent="0.3">
      <c r="A85" s="287">
        <v>73</v>
      </c>
      <c r="B85" s="161"/>
      <c r="C85" s="150"/>
      <c r="D85" s="150"/>
      <c r="E85" s="150"/>
      <c r="F85" s="152"/>
      <c r="G85" s="152"/>
      <c r="H85" s="154"/>
      <c r="I85" s="155"/>
      <c r="J85" s="159"/>
      <c r="K85" s="159"/>
      <c r="L85" s="337"/>
      <c r="M85" s="343" t="str">
        <f>IF(L85="","",LOOKUP(L85,'Work Programme'!$A$8:$A$207,'Work Programme'!$B$8:$B$207))</f>
        <v/>
      </c>
      <c r="N85" s="150"/>
      <c r="O85" s="151"/>
      <c r="P85" s="254" t="str">
        <f>IF(H85="","",VLOOKUP(H85,'Overview - Financial Statement'!$A$46:$B$60,2,FALSE))</f>
        <v/>
      </c>
      <c r="Q85" s="255" t="str">
        <f t="shared" si="14"/>
        <v/>
      </c>
      <c r="R85" s="153"/>
      <c r="S85" s="153"/>
      <c r="T85" s="238">
        <f t="shared" si="15"/>
        <v>0</v>
      </c>
      <c r="U85" s="193" t="s">
        <v>44</v>
      </c>
      <c r="V85" s="173"/>
      <c r="W85" s="193" t="str">
        <f t="shared" si="16"/>
        <v/>
      </c>
      <c r="X85" s="264" t="str">
        <f t="shared" si="17"/>
        <v>OK</v>
      </c>
      <c r="Y85" s="193" t="str">
        <f t="shared" si="18"/>
        <v/>
      </c>
      <c r="Z85" s="193" t="str">
        <f t="shared" si="19"/>
        <v/>
      </c>
      <c r="AA85" s="397" t="str">
        <f t="shared" si="20"/>
        <v/>
      </c>
      <c r="AB85" s="257" t="str">
        <f t="shared" si="21"/>
        <v/>
      </c>
      <c r="AC85" s="257" t="str">
        <f t="shared" si="22"/>
        <v/>
      </c>
      <c r="AD85" s="193" t="str">
        <f t="shared" si="23"/>
        <v>CHECK DATES</v>
      </c>
      <c r="AE85" s="257" t="str">
        <f t="shared" si="24"/>
        <v/>
      </c>
      <c r="AF85" s="286">
        <v>0</v>
      </c>
      <c r="AG85" s="257">
        <f t="shared" si="25"/>
        <v>0</v>
      </c>
      <c r="AH85" s="257" t="str">
        <f t="shared" si="26"/>
        <v/>
      </c>
      <c r="AI85" s="257">
        <f t="shared" si="27"/>
        <v>0</v>
      </c>
    </row>
    <row r="86" spans="1:35" x14ac:dyDescent="0.3">
      <c r="A86" s="287">
        <v>74</v>
      </c>
      <c r="B86" s="161"/>
      <c r="C86" s="150"/>
      <c r="D86" s="150"/>
      <c r="E86" s="150"/>
      <c r="F86" s="152"/>
      <c r="G86" s="152"/>
      <c r="H86" s="154"/>
      <c r="I86" s="155"/>
      <c r="J86" s="159"/>
      <c r="K86" s="159"/>
      <c r="L86" s="337"/>
      <c r="M86" s="343" t="str">
        <f>IF(L86="","",LOOKUP(L86,'Work Programme'!$A$8:$A$207,'Work Programme'!$B$8:$B$207))</f>
        <v/>
      </c>
      <c r="N86" s="150"/>
      <c r="O86" s="151"/>
      <c r="P86" s="254" t="str">
        <f>IF(H86="","",VLOOKUP(H86,'Overview - Financial Statement'!$A$46:$B$60,2,FALSE))</f>
        <v/>
      </c>
      <c r="Q86" s="255" t="str">
        <f t="shared" si="14"/>
        <v/>
      </c>
      <c r="R86" s="153"/>
      <c r="S86" s="153"/>
      <c r="T86" s="238">
        <f t="shared" si="15"/>
        <v>0</v>
      </c>
      <c r="U86" s="193" t="s">
        <v>44</v>
      </c>
      <c r="V86" s="173"/>
      <c r="W86" s="193" t="str">
        <f t="shared" si="16"/>
        <v/>
      </c>
      <c r="X86" s="264" t="str">
        <f t="shared" si="17"/>
        <v>OK</v>
      </c>
      <c r="Y86" s="193" t="str">
        <f t="shared" si="18"/>
        <v/>
      </c>
      <c r="Z86" s="193" t="str">
        <f t="shared" si="19"/>
        <v/>
      </c>
      <c r="AA86" s="397" t="str">
        <f t="shared" si="20"/>
        <v/>
      </c>
      <c r="AB86" s="257" t="str">
        <f t="shared" si="21"/>
        <v/>
      </c>
      <c r="AC86" s="257" t="str">
        <f t="shared" si="22"/>
        <v/>
      </c>
      <c r="AD86" s="193" t="str">
        <f t="shared" si="23"/>
        <v>CHECK DATES</v>
      </c>
      <c r="AE86" s="257" t="str">
        <f t="shared" si="24"/>
        <v/>
      </c>
      <c r="AF86" s="286">
        <v>0</v>
      </c>
      <c r="AG86" s="257">
        <f t="shared" si="25"/>
        <v>0</v>
      </c>
      <c r="AH86" s="257" t="str">
        <f t="shared" si="26"/>
        <v/>
      </c>
      <c r="AI86" s="257">
        <f t="shared" si="27"/>
        <v>0</v>
      </c>
    </row>
    <row r="87" spans="1:35" x14ac:dyDescent="0.3">
      <c r="A87" s="287">
        <v>75</v>
      </c>
      <c r="B87" s="161"/>
      <c r="C87" s="150"/>
      <c r="D87" s="150"/>
      <c r="E87" s="150"/>
      <c r="F87" s="152"/>
      <c r="G87" s="152"/>
      <c r="H87" s="154"/>
      <c r="I87" s="155"/>
      <c r="J87" s="159"/>
      <c r="K87" s="159"/>
      <c r="L87" s="337"/>
      <c r="M87" s="343" t="str">
        <f>IF(L87="","",LOOKUP(L87,'Work Programme'!$A$8:$A$207,'Work Programme'!$B$8:$B$207))</f>
        <v/>
      </c>
      <c r="N87" s="150"/>
      <c r="O87" s="151"/>
      <c r="P87" s="254" t="str">
        <f>IF(H87="","",VLOOKUP(H87,'Overview - Financial Statement'!$A$46:$B$60,2,FALSE))</f>
        <v/>
      </c>
      <c r="Q87" s="255" t="str">
        <f t="shared" si="14"/>
        <v/>
      </c>
      <c r="R87" s="153"/>
      <c r="S87" s="153"/>
      <c r="T87" s="238">
        <f t="shared" si="15"/>
        <v>0</v>
      </c>
      <c r="U87" s="193" t="s">
        <v>44</v>
      </c>
      <c r="V87" s="173"/>
      <c r="W87" s="193" t="str">
        <f t="shared" si="16"/>
        <v/>
      </c>
      <c r="X87" s="264" t="str">
        <f t="shared" si="17"/>
        <v>OK</v>
      </c>
      <c r="Y87" s="193" t="str">
        <f t="shared" si="18"/>
        <v/>
      </c>
      <c r="Z87" s="193" t="str">
        <f t="shared" si="19"/>
        <v/>
      </c>
      <c r="AA87" s="397" t="str">
        <f t="shared" si="20"/>
        <v/>
      </c>
      <c r="AB87" s="257" t="str">
        <f t="shared" si="21"/>
        <v/>
      </c>
      <c r="AC87" s="257" t="str">
        <f t="shared" si="22"/>
        <v/>
      </c>
      <c r="AD87" s="193" t="str">
        <f t="shared" si="23"/>
        <v>CHECK DATES</v>
      </c>
      <c r="AE87" s="257" t="str">
        <f t="shared" si="24"/>
        <v/>
      </c>
      <c r="AF87" s="286">
        <v>0</v>
      </c>
      <c r="AG87" s="257">
        <f t="shared" si="25"/>
        <v>0</v>
      </c>
      <c r="AH87" s="257" t="str">
        <f t="shared" si="26"/>
        <v/>
      </c>
      <c r="AI87" s="257">
        <f t="shared" si="27"/>
        <v>0</v>
      </c>
    </row>
    <row r="88" spans="1:35" x14ac:dyDescent="0.3">
      <c r="A88" s="287">
        <v>76</v>
      </c>
      <c r="B88" s="161"/>
      <c r="C88" s="150"/>
      <c r="D88" s="150"/>
      <c r="E88" s="150"/>
      <c r="F88" s="152"/>
      <c r="G88" s="152"/>
      <c r="H88" s="154"/>
      <c r="I88" s="155"/>
      <c r="J88" s="159"/>
      <c r="K88" s="159"/>
      <c r="L88" s="337"/>
      <c r="M88" s="343" t="str">
        <f>IF(L88="","",LOOKUP(L88,'Work Programme'!$A$8:$A$207,'Work Programme'!$B$8:$B$207))</f>
        <v/>
      </c>
      <c r="N88" s="150"/>
      <c r="O88" s="151"/>
      <c r="P88" s="254" t="str">
        <f>IF(H88="","",VLOOKUP(H88,'Overview - Financial Statement'!$A$46:$B$60,2,FALSE))</f>
        <v/>
      </c>
      <c r="Q88" s="255" t="str">
        <f t="shared" si="14"/>
        <v/>
      </c>
      <c r="R88" s="153"/>
      <c r="S88" s="153"/>
      <c r="T88" s="238">
        <f t="shared" si="15"/>
        <v>0</v>
      </c>
      <c r="U88" s="193" t="s">
        <v>44</v>
      </c>
      <c r="V88" s="173"/>
      <c r="W88" s="193" t="str">
        <f t="shared" si="16"/>
        <v/>
      </c>
      <c r="X88" s="264" t="str">
        <f t="shared" si="17"/>
        <v>OK</v>
      </c>
      <c r="Y88" s="193" t="str">
        <f t="shared" si="18"/>
        <v/>
      </c>
      <c r="Z88" s="193" t="str">
        <f t="shared" si="19"/>
        <v/>
      </c>
      <c r="AA88" s="397" t="str">
        <f t="shared" si="20"/>
        <v/>
      </c>
      <c r="AB88" s="257" t="str">
        <f t="shared" si="21"/>
        <v/>
      </c>
      <c r="AC88" s="257" t="str">
        <f t="shared" si="22"/>
        <v/>
      </c>
      <c r="AD88" s="193" t="str">
        <f t="shared" si="23"/>
        <v>CHECK DATES</v>
      </c>
      <c r="AE88" s="257" t="str">
        <f t="shared" si="24"/>
        <v/>
      </c>
      <c r="AF88" s="286">
        <v>0</v>
      </c>
      <c r="AG88" s="257">
        <f t="shared" si="25"/>
        <v>0</v>
      </c>
      <c r="AH88" s="257" t="str">
        <f t="shared" si="26"/>
        <v/>
      </c>
      <c r="AI88" s="257">
        <f t="shared" si="27"/>
        <v>0</v>
      </c>
    </row>
    <row r="89" spans="1:35" x14ac:dyDescent="0.3">
      <c r="A89" s="287">
        <v>77</v>
      </c>
      <c r="B89" s="161"/>
      <c r="C89" s="150"/>
      <c r="D89" s="150"/>
      <c r="E89" s="150"/>
      <c r="F89" s="152"/>
      <c r="G89" s="152"/>
      <c r="H89" s="154"/>
      <c r="I89" s="155"/>
      <c r="J89" s="159"/>
      <c r="K89" s="159"/>
      <c r="L89" s="337"/>
      <c r="M89" s="343" t="str">
        <f>IF(L89="","",LOOKUP(L89,'Work Programme'!$A$8:$A$207,'Work Programme'!$B$8:$B$207))</f>
        <v/>
      </c>
      <c r="N89" s="150"/>
      <c r="O89" s="151"/>
      <c r="P89" s="254" t="str">
        <f>IF(H89="","",VLOOKUP(H89,'Overview - Financial Statement'!$A$46:$B$60,2,FALSE))</f>
        <v/>
      </c>
      <c r="Q89" s="255" t="str">
        <f t="shared" si="14"/>
        <v/>
      </c>
      <c r="R89" s="153"/>
      <c r="S89" s="153"/>
      <c r="T89" s="238">
        <f t="shared" si="15"/>
        <v>0</v>
      </c>
      <c r="U89" s="193" t="s">
        <v>44</v>
      </c>
      <c r="V89" s="173"/>
      <c r="W89" s="193" t="str">
        <f t="shared" si="16"/>
        <v/>
      </c>
      <c r="X89" s="264" t="str">
        <f t="shared" si="17"/>
        <v>OK</v>
      </c>
      <c r="Y89" s="193" t="str">
        <f t="shared" si="18"/>
        <v/>
      </c>
      <c r="Z89" s="193" t="str">
        <f t="shared" si="19"/>
        <v/>
      </c>
      <c r="AA89" s="397" t="str">
        <f t="shared" si="20"/>
        <v/>
      </c>
      <c r="AB89" s="257" t="str">
        <f t="shared" si="21"/>
        <v/>
      </c>
      <c r="AC89" s="257" t="str">
        <f t="shared" si="22"/>
        <v/>
      </c>
      <c r="AD89" s="193" t="str">
        <f t="shared" si="23"/>
        <v>CHECK DATES</v>
      </c>
      <c r="AE89" s="257" t="str">
        <f t="shared" si="24"/>
        <v/>
      </c>
      <c r="AF89" s="286">
        <v>0</v>
      </c>
      <c r="AG89" s="257">
        <f t="shared" si="25"/>
        <v>0</v>
      </c>
      <c r="AH89" s="257" t="str">
        <f t="shared" si="26"/>
        <v/>
      </c>
      <c r="AI89" s="257">
        <f t="shared" si="27"/>
        <v>0</v>
      </c>
    </row>
    <row r="90" spans="1:35" x14ac:dyDescent="0.3">
      <c r="A90" s="287">
        <v>78</v>
      </c>
      <c r="B90" s="161"/>
      <c r="C90" s="150"/>
      <c r="D90" s="150"/>
      <c r="E90" s="150"/>
      <c r="F90" s="152"/>
      <c r="G90" s="152"/>
      <c r="H90" s="154"/>
      <c r="I90" s="155"/>
      <c r="J90" s="159"/>
      <c r="K90" s="159"/>
      <c r="L90" s="337"/>
      <c r="M90" s="343" t="str">
        <f>IF(L90="","",LOOKUP(L90,'Work Programme'!$A$8:$A$207,'Work Programme'!$B$8:$B$207))</f>
        <v/>
      </c>
      <c r="N90" s="150"/>
      <c r="O90" s="151"/>
      <c r="P90" s="254" t="str">
        <f>IF(H90="","",VLOOKUP(H90,'Overview - Financial Statement'!$A$46:$B$60,2,FALSE))</f>
        <v/>
      </c>
      <c r="Q90" s="255" t="str">
        <f t="shared" si="14"/>
        <v/>
      </c>
      <c r="R90" s="153"/>
      <c r="S90" s="153"/>
      <c r="T90" s="238">
        <f t="shared" si="15"/>
        <v>0</v>
      </c>
      <c r="U90" s="193" t="s">
        <v>44</v>
      </c>
      <c r="V90" s="173"/>
      <c r="W90" s="193" t="str">
        <f t="shared" si="16"/>
        <v/>
      </c>
      <c r="X90" s="264" t="str">
        <f t="shared" si="17"/>
        <v>OK</v>
      </c>
      <c r="Y90" s="193" t="str">
        <f t="shared" si="18"/>
        <v/>
      </c>
      <c r="Z90" s="193" t="str">
        <f t="shared" si="19"/>
        <v/>
      </c>
      <c r="AA90" s="397" t="str">
        <f t="shared" si="20"/>
        <v/>
      </c>
      <c r="AB90" s="257" t="str">
        <f t="shared" si="21"/>
        <v/>
      </c>
      <c r="AC90" s="257" t="str">
        <f t="shared" si="22"/>
        <v/>
      </c>
      <c r="AD90" s="193" t="str">
        <f t="shared" si="23"/>
        <v>CHECK DATES</v>
      </c>
      <c r="AE90" s="257" t="str">
        <f t="shared" si="24"/>
        <v/>
      </c>
      <c r="AF90" s="286">
        <v>0</v>
      </c>
      <c r="AG90" s="257">
        <f t="shared" si="25"/>
        <v>0</v>
      </c>
      <c r="AH90" s="257" t="str">
        <f t="shared" si="26"/>
        <v/>
      </c>
      <c r="AI90" s="257">
        <f t="shared" si="27"/>
        <v>0</v>
      </c>
    </row>
    <row r="91" spans="1:35" x14ac:dyDescent="0.3">
      <c r="A91" s="287">
        <v>79</v>
      </c>
      <c r="B91" s="161"/>
      <c r="C91" s="150"/>
      <c r="D91" s="150"/>
      <c r="E91" s="150"/>
      <c r="F91" s="152"/>
      <c r="G91" s="152"/>
      <c r="H91" s="154"/>
      <c r="I91" s="155"/>
      <c r="J91" s="159"/>
      <c r="K91" s="159"/>
      <c r="L91" s="337"/>
      <c r="M91" s="343" t="str">
        <f>IF(L91="","",LOOKUP(L91,'Work Programme'!$A$8:$A$207,'Work Programme'!$B$8:$B$207))</f>
        <v/>
      </c>
      <c r="N91" s="150"/>
      <c r="O91" s="151"/>
      <c r="P91" s="254" t="str">
        <f>IF(H91="","",VLOOKUP(H91,'Overview - Financial Statement'!$A$46:$B$60,2,FALSE))</f>
        <v/>
      </c>
      <c r="Q91" s="255" t="str">
        <f t="shared" si="14"/>
        <v/>
      </c>
      <c r="R91" s="153"/>
      <c r="S91" s="153"/>
      <c r="T91" s="238">
        <f t="shared" si="15"/>
        <v>0</v>
      </c>
      <c r="U91" s="193" t="s">
        <v>44</v>
      </c>
      <c r="V91" s="173"/>
      <c r="W91" s="193" t="str">
        <f t="shared" si="16"/>
        <v/>
      </c>
      <c r="X91" s="264" t="str">
        <f t="shared" si="17"/>
        <v>OK</v>
      </c>
      <c r="Y91" s="193" t="str">
        <f t="shared" si="18"/>
        <v/>
      </c>
      <c r="Z91" s="193" t="str">
        <f t="shared" si="19"/>
        <v/>
      </c>
      <c r="AA91" s="397" t="str">
        <f t="shared" si="20"/>
        <v/>
      </c>
      <c r="AB91" s="257" t="str">
        <f t="shared" si="21"/>
        <v/>
      </c>
      <c r="AC91" s="257" t="str">
        <f t="shared" si="22"/>
        <v/>
      </c>
      <c r="AD91" s="193" t="str">
        <f t="shared" si="23"/>
        <v>CHECK DATES</v>
      </c>
      <c r="AE91" s="257" t="str">
        <f t="shared" si="24"/>
        <v/>
      </c>
      <c r="AF91" s="286">
        <v>0</v>
      </c>
      <c r="AG91" s="257">
        <f t="shared" si="25"/>
        <v>0</v>
      </c>
      <c r="AH91" s="257" t="str">
        <f t="shared" si="26"/>
        <v/>
      </c>
      <c r="AI91" s="257">
        <f t="shared" si="27"/>
        <v>0</v>
      </c>
    </row>
    <row r="92" spans="1:35" x14ac:dyDescent="0.3">
      <c r="A92" s="287">
        <v>80</v>
      </c>
      <c r="B92" s="161"/>
      <c r="C92" s="150"/>
      <c r="D92" s="150"/>
      <c r="E92" s="150"/>
      <c r="F92" s="152"/>
      <c r="G92" s="152"/>
      <c r="H92" s="154"/>
      <c r="I92" s="155"/>
      <c r="J92" s="159"/>
      <c r="K92" s="159"/>
      <c r="L92" s="337"/>
      <c r="M92" s="343" t="str">
        <f>IF(L92="","",LOOKUP(L92,'Work Programme'!$A$8:$A$207,'Work Programme'!$B$8:$B$207))</f>
        <v/>
      </c>
      <c r="N92" s="150"/>
      <c r="O92" s="151"/>
      <c r="P92" s="254" t="str">
        <f>IF(H92="","",VLOOKUP(H92,'Overview - Financial Statement'!$A$46:$B$60,2,FALSE))</f>
        <v/>
      </c>
      <c r="Q92" s="255" t="str">
        <f t="shared" si="14"/>
        <v/>
      </c>
      <c r="R92" s="153"/>
      <c r="S92" s="153"/>
      <c r="T92" s="238">
        <f t="shared" si="15"/>
        <v>0</v>
      </c>
      <c r="U92" s="193" t="s">
        <v>44</v>
      </c>
      <c r="V92" s="173"/>
      <c r="W92" s="193" t="str">
        <f t="shared" si="16"/>
        <v/>
      </c>
      <c r="X92" s="264" t="str">
        <f t="shared" si="17"/>
        <v>OK</v>
      </c>
      <c r="Y92" s="193" t="str">
        <f t="shared" si="18"/>
        <v/>
      </c>
      <c r="Z92" s="193" t="str">
        <f t="shared" si="19"/>
        <v/>
      </c>
      <c r="AA92" s="397" t="str">
        <f t="shared" si="20"/>
        <v/>
      </c>
      <c r="AB92" s="257" t="str">
        <f t="shared" si="21"/>
        <v/>
      </c>
      <c r="AC92" s="257" t="str">
        <f t="shared" si="22"/>
        <v/>
      </c>
      <c r="AD92" s="193" t="str">
        <f t="shared" si="23"/>
        <v>CHECK DATES</v>
      </c>
      <c r="AE92" s="257" t="str">
        <f t="shared" si="24"/>
        <v/>
      </c>
      <c r="AF92" s="286">
        <v>0</v>
      </c>
      <c r="AG92" s="257">
        <f t="shared" si="25"/>
        <v>0</v>
      </c>
      <c r="AH92" s="257" t="str">
        <f t="shared" si="26"/>
        <v/>
      </c>
      <c r="AI92" s="257">
        <f t="shared" si="27"/>
        <v>0</v>
      </c>
    </row>
    <row r="93" spans="1:35" x14ac:dyDescent="0.3">
      <c r="A93" s="287">
        <v>81</v>
      </c>
      <c r="B93" s="161"/>
      <c r="C93" s="150"/>
      <c r="D93" s="150"/>
      <c r="E93" s="150"/>
      <c r="F93" s="152"/>
      <c r="G93" s="152"/>
      <c r="H93" s="154"/>
      <c r="I93" s="155"/>
      <c r="J93" s="159"/>
      <c r="K93" s="159"/>
      <c r="L93" s="337"/>
      <c r="M93" s="343" t="str">
        <f>IF(L93="","",LOOKUP(L93,'Work Programme'!$A$8:$A$207,'Work Programme'!$B$8:$B$207))</f>
        <v/>
      </c>
      <c r="N93" s="150"/>
      <c r="O93" s="151"/>
      <c r="P93" s="254" t="str">
        <f>IF(H93="","",VLOOKUP(H93,'Overview - Financial Statement'!$A$46:$B$60,2,FALSE))</f>
        <v/>
      </c>
      <c r="Q93" s="255" t="str">
        <f t="shared" si="14"/>
        <v/>
      </c>
      <c r="R93" s="153"/>
      <c r="S93" s="153"/>
      <c r="T93" s="238">
        <f t="shared" si="15"/>
        <v>0</v>
      </c>
      <c r="U93" s="193" t="s">
        <v>44</v>
      </c>
      <c r="V93" s="173"/>
      <c r="W93" s="193" t="str">
        <f t="shared" si="16"/>
        <v/>
      </c>
      <c r="X93" s="264" t="str">
        <f t="shared" si="17"/>
        <v>OK</v>
      </c>
      <c r="Y93" s="193" t="str">
        <f t="shared" si="18"/>
        <v/>
      </c>
      <c r="Z93" s="193" t="str">
        <f t="shared" si="19"/>
        <v/>
      </c>
      <c r="AA93" s="397" t="str">
        <f t="shared" si="20"/>
        <v/>
      </c>
      <c r="AB93" s="257" t="str">
        <f t="shared" si="21"/>
        <v/>
      </c>
      <c r="AC93" s="257" t="str">
        <f t="shared" si="22"/>
        <v/>
      </c>
      <c r="AD93" s="193" t="str">
        <f t="shared" si="23"/>
        <v>CHECK DATES</v>
      </c>
      <c r="AE93" s="257" t="str">
        <f t="shared" si="24"/>
        <v/>
      </c>
      <c r="AF93" s="286">
        <v>0</v>
      </c>
      <c r="AG93" s="257">
        <f t="shared" si="25"/>
        <v>0</v>
      </c>
      <c r="AH93" s="257" t="str">
        <f t="shared" si="26"/>
        <v/>
      </c>
      <c r="AI93" s="257">
        <f t="shared" si="27"/>
        <v>0</v>
      </c>
    </row>
    <row r="94" spans="1:35" x14ac:dyDescent="0.3">
      <c r="A94" s="287">
        <v>82</v>
      </c>
      <c r="B94" s="161"/>
      <c r="C94" s="150"/>
      <c r="D94" s="150"/>
      <c r="E94" s="150"/>
      <c r="F94" s="152"/>
      <c r="G94" s="152"/>
      <c r="H94" s="154"/>
      <c r="I94" s="155"/>
      <c r="J94" s="159"/>
      <c r="K94" s="159"/>
      <c r="L94" s="337"/>
      <c r="M94" s="343" t="str">
        <f>IF(L94="","",LOOKUP(L94,'Work Programme'!$A$8:$A$207,'Work Programme'!$B$8:$B$207))</f>
        <v/>
      </c>
      <c r="N94" s="150"/>
      <c r="O94" s="151"/>
      <c r="P94" s="254" t="str">
        <f>IF(H94="","",VLOOKUP(H94,'Overview - Financial Statement'!$A$46:$B$60,2,FALSE))</f>
        <v/>
      </c>
      <c r="Q94" s="255" t="str">
        <f t="shared" si="14"/>
        <v/>
      </c>
      <c r="R94" s="153"/>
      <c r="S94" s="153"/>
      <c r="T94" s="238">
        <f t="shared" si="15"/>
        <v>0</v>
      </c>
      <c r="U94" s="193" t="s">
        <v>44</v>
      </c>
      <c r="V94" s="173"/>
      <c r="W94" s="193" t="str">
        <f t="shared" si="16"/>
        <v/>
      </c>
      <c r="X94" s="264" t="str">
        <f t="shared" si="17"/>
        <v>OK</v>
      </c>
      <c r="Y94" s="193" t="str">
        <f t="shared" si="18"/>
        <v/>
      </c>
      <c r="Z94" s="193" t="str">
        <f t="shared" si="19"/>
        <v/>
      </c>
      <c r="AA94" s="397" t="str">
        <f t="shared" si="20"/>
        <v/>
      </c>
      <c r="AB94" s="257" t="str">
        <f t="shared" si="21"/>
        <v/>
      </c>
      <c r="AC94" s="257" t="str">
        <f t="shared" si="22"/>
        <v/>
      </c>
      <c r="AD94" s="193" t="str">
        <f t="shared" si="23"/>
        <v>CHECK DATES</v>
      </c>
      <c r="AE94" s="257" t="str">
        <f t="shared" si="24"/>
        <v/>
      </c>
      <c r="AF94" s="286">
        <v>0</v>
      </c>
      <c r="AG94" s="257">
        <f t="shared" si="25"/>
        <v>0</v>
      </c>
      <c r="AH94" s="257" t="str">
        <f t="shared" si="26"/>
        <v/>
      </c>
      <c r="AI94" s="257">
        <f t="shared" si="27"/>
        <v>0</v>
      </c>
    </row>
    <row r="95" spans="1:35" x14ac:dyDescent="0.3">
      <c r="A95" s="287">
        <v>83</v>
      </c>
      <c r="B95" s="161"/>
      <c r="C95" s="150"/>
      <c r="D95" s="150"/>
      <c r="E95" s="150"/>
      <c r="F95" s="152"/>
      <c r="G95" s="152"/>
      <c r="H95" s="154"/>
      <c r="I95" s="155"/>
      <c r="J95" s="159"/>
      <c r="K95" s="159"/>
      <c r="L95" s="337"/>
      <c r="M95" s="343" t="str">
        <f>IF(L95="","",LOOKUP(L95,'Work Programme'!$A$8:$A$207,'Work Programme'!$B$8:$B$207))</f>
        <v/>
      </c>
      <c r="N95" s="150"/>
      <c r="O95" s="151"/>
      <c r="P95" s="254" t="str">
        <f>IF(H95="","",VLOOKUP(H95,'Overview - Financial Statement'!$A$46:$B$60,2,FALSE))</f>
        <v/>
      </c>
      <c r="Q95" s="255" t="str">
        <f t="shared" si="14"/>
        <v/>
      </c>
      <c r="R95" s="153"/>
      <c r="S95" s="153"/>
      <c r="T95" s="238">
        <f t="shared" si="15"/>
        <v>0</v>
      </c>
      <c r="U95" s="193" t="s">
        <v>44</v>
      </c>
      <c r="V95" s="173"/>
      <c r="W95" s="193" t="str">
        <f t="shared" si="16"/>
        <v/>
      </c>
      <c r="X95" s="264" t="str">
        <f t="shared" si="17"/>
        <v>OK</v>
      </c>
      <c r="Y95" s="193" t="str">
        <f t="shared" si="18"/>
        <v/>
      </c>
      <c r="Z95" s="193" t="str">
        <f t="shared" si="19"/>
        <v/>
      </c>
      <c r="AA95" s="397" t="str">
        <f t="shared" si="20"/>
        <v/>
      </c>
      <c r="AB95" s="257" t="str">
        <f t="shared" si="21"/>
        <v/>
      </c>
      <c r="AC95" s="257" t="str">
        <f t="shared" si="22"/>
        <v/>
      </c>
      <c r="AD95" s="193" t="str">
        <f t="shared" si="23"/>
        <v>CHECK DATES</v>
      </c>
      <c r="AE95" s="257" t="str">
        <f t="shared" si="24"/>
        <v/>
      </c>
      <c r="AF95" s="286">
        <v>0</v>
      </c>
      <c r="AG95" s="257">
        <f t="shared" si="25"/>
        <v>0</v>
      </c>
      <c r="AH95" s="257" t="str">
        <f t="shared" si="26"/>
        <v/>
      </c>
      <c r="AI95" s="257">
        <f t="shared" si="27"/>
        <v>0</v>
      </c>
    </row>
    <row r="96" spans="1:35" x14ac:dyDescent="0.3">
      <c r="A96" s="287">
        <v>84</v>
      </c>
      <c r="B96" s="161"/>
      <c r="C96" s="150"/>
      <c r="D96" s="150"/>
      <c r="E96" s="150"/>
      <c r="F96" s="152"/>
      <c r="G96" s="152"/>
      <c r="H96" s="154"/>
      <c r="I96" s="155"/>
      <c r="J96" s="159"/>
      <c r="K96" s="159"/>
      <c r="L96" s="337"/>
      <c r="M96" s="343" t="str">
        <f>IF(L96="","",LOOKUP(L96,'Work Programme'!$A$8:$A$207,'Work Programme'!$B$8:$B$207))</f>
        <v/>
      </c>
      <c r="N96" s="150"/>
      <c r="O96" s="151"/>
      <c r="P96" s="254" t="str">
        <f>IF(H96="","",VLOOKUP(H96,'Overview - Financial Statement'!$A$46:$B$60,2,FALSE))</f>
        <v/>
      </c>
      <c r="Q96" s="255" t="str">
        <f t="shared" si="14"/>
        <v/>
      </c>
      <c r="R96" s="153"/>
      <c r="S96" s="153"/>
      <c r="T96" s="238">
        <f t="shared" si="15"/>
        <v>0</v>
      </c>
      <c r="U96" s="193" t="s">
        <v>44</v>
      </c>
      <c r="V96" s="173"/>
      <c r="W96" s="193" t="str">
        <f t="shared" si="16"/>
        <v/>
      </c>
      <c r="X96" s="264" t="str">
        <f t="shared" si="17"/>
        <v>OK</v>
      </c>
      <c r="Y96" s="193" t="str">
        <f t="shared" si="18"/>
        <v/>
      </c>
      <c r="Z96" s="193" t="str">
        <f t="shared" si="19"/>
        <v/>
      </c>
      <c r="AA96" s="397" t="str">
        <f t="shared" si="20"/>
        <v/>
      </c>
      <c r="AB96" s="257" t="str">
        <f t="shared" si="21"/>
        <v/>
      </c>
      <c r="AC96" s="257" t="str">
        <f t="shared" si="22"/>
        <v/>
      </c>
      <c r="AD96" s="193" t="str">
        <f t="shared" si="23"/>
        <v>CHECK DATES</v>
      </c>
      <c r="AE96" s="257" t="str">
        <f t="shared" si="24"/>
        <v/>
      </c>
      <c r="AF96" s="286">
        <v>0</v>
      </c>
      <c r="AG96" s="257">
        <f t="shared" si="25"/>
        <v>0</v>
      </c>
      <c r="AH96" s="257" t="str">
        <f t="shared" si="26"/>
        <v/>
      </c>
      <c r="AI96" s="257">
        <f t="shared" si="27"/>
        <v>0</v>
      </c>
    </row>
    <row r="97" spans="1:35" x14ac:dyDescent="0.3">
      <c r="A97" s="287">
        <v>85</v>
      </c>
      <c r="B97" s="161"/>
      <c r="C97" s="150"/>
      <c r="D97" s="150"/>
      <c r="E97" s="150"/>
      <c r="F97" s="152"/>
      <c r="G97" s="152"/>
      <c r="H97" s="154"/>
      <c r="I97" s="155"/>
      <c r="J97" s="159"/>
      <c r="K97" s="159"/>
      <c r="L97" s="337"/>
      <c r="M97" s="343" t="str">
        <f>IF(L97="","",LOOKUP(L97,'Work Programme'!$A$8:$A$207,'Work Programme'!$B$8:$B$207))</f>
        <v/>
      </c>
      <c r="N97" s="150"/>
      <c r="O97" s="151"/>
      <c r="P97" s="254" t="str">
        <f>IF(H97="","",VLOOKUP(H97,'Overview - Financial Statement'!$A$46:$B$60,2,FALSE))</f>
        <v/>
      </c>
      <c r="Q97" s="255" t="str">
        <f t="shared" si="14"/>
        <v/>
      </c>
      <c r="R97" s="153"/>
      <c r="S97" s="153"/>
      <c r="T97" s="238">
        <f t="shared" si="15"/>
        <v>0</v>
      </c>
      <c r="U97" s="193" t="s">
        <v>44</v>
      </c>
      <c r="V97" s="173"/>
      <c r="W97" s="193" t="str">
        <f t="shared" si="16"/>
        <v/>
      </c>
      <c r="X97" s="264" t="str">
        <f t="shared" si="17"/>
        <v>OK</v>
      </c>
      <c r="Y97" s="193" t="str">
        <f t="shared" si="18"/>
        <v/>
      </c>
      <c r="Z97" s="193" t="str">
        <f t="shared" si="19"/>
        <v/>
      </c>
      <c r="AA97" s="397" t="str">
        <f t="shared" si="20"/>
        <v/>
      </c>
      <c r="AB97" s="257" t="str">
        <f t="shared" si="21"/>
        <v/>
      </c>
      <c r="AC97" s="257" t="str">
        <f t="shared" si="22"/>
        <v/>
      </c>
      <c r="AD97" s="193" t="str">
        <f t="shared" si="23"/>
        <v>CHECK DATES</v>
      </c>
      <c r="AE97" s="257" t="str">
        <f t="shared" si="24"/>
        <v/>
      </c>
      <c r="AF97" s="286">
        <v>0</v>
      </c>
      <c r="AG97" s="257">
        <f t="shared" si="25"/>
        <v>0</v>
      </c>
      <c r="AH97" s="257" t="str">
        <f t="shared" si="26"/>
        <v/>
      </c>
      <c r="AI97" s="257">
        <f t="shared" si="27"/>
        <v>0</v>
      </c>
    </row>
    <row r="98" spans="1:35" x14ac:dyDescent="0.3">
      <c r="A98" s="287">
        <v>86</v>
      </c>
      <c r="B98" s="161"/>
      <c r="C98" s="150"/>
      <c r="D98" s="150"/>
      <c r="E98" s="150"/>
      <c r="F98" s="152"/>
      <c r="G98" s="152"/>
      <c r="H98" s="154"/>
      <c r="I98" s="155"/>
      <c r="J98" s="159"/>
      <c r="K98" s="159"/>
      <c r="L98" s="337"/>
      <c r="M98" s="343" t="str">
        <f>IF(L98="","",LOOKUP(L98,'Work Programme'!$A$8:$A$207,'Work Programme'!$B$8:$B$207))</f>
        <v/>
      </c>
      <c r="N98" s="150"/>
      <c r="O98" s="151"/>
      <c r="P98" s="254" t="str">
        <f>IF(H98="","",VLOOKUP(H98,'Overview - Financial Statement'!$A$46:$B$60,2,FALSE))</f>
        <v/>
      </c>
      <c r="Q98" s="255" t="str">
        <f t="shared" si="14"/>
        <v/>
      </c>
      <c r="R98" s="153"/>
      <c r="S98" s="153"/>
      <c r="T98" s="238">
        <f t="shared" si="15"/>
        <v>0</v>
      </c>
      <c r="U98" s="193" t="s">
        <v>44</v>
      </c>
      <c r="V98" s="173"/>
      <c r="W98" s="193" t="str">
        <f t="shared" si="16"/>
        <v/>
      </c>
      <c r="X98" s="264" t="str">
        <f t="shared" si="17"/>
        <v>OK</v>
      </c>
      <c r="Y98" s="193" t="str">
        <f t="shared" si="18"/>
        <v/>
      </c>
      <c r="Z98" s="193" t="str">
        <f t="shared" si="19"/>
        <v/>
      </c>
      <c r="AA98" s="397" t="str">
        <f t="shared" si="20"/>
        <v/>
      </c>
      <c r="AB98" s="257" t="str">
        <f t="shared" si="21"/>
        <v/>
      </c>
      <c r="AC98" s="257" t="str">
        <f t="shared" si="22"/>
        <v/>
      </c>
      <c r="AD98" s="193" t="str">
        <f t="shared" si="23"/>
        <v>CHECK DATES</v>
      </c>
      <c r="AE98" s="257" t="str">
        <f t="shared" si="24"/>
        <v/>
      </c>
      <c r="AF98" s="286">
        <v>0</v>
      </c>
      <c r="AG98" s="257">
        <f t="shared" si="25"/>
        <v>0</v>
      </c>
      <c r="AH98" s="257" t="str">
        <f t="shared" si="26"/>
        <v/>
      </c>
      <c r="AI98" s="257">
        <f t="shared" si="27"/>
        <v>0</v>
      </c>
    </row>
    <row r="99" spans="1:35" x14ac:dyDescent="0.3">
      <c r="A99" s="287">
        <v>87</v>
      </c>
      <c r="B99" s="161"/>
      <c r="C99" s="150"/>
      <c r="D99" s="150"/>
      <c r="E99" s="150"/>
      <c r="F99" s="152"/>
      <c r="G99" s="152"/>
      <c r="H99" s="154"/>
      <c r="I99" s="155"/>
      <c r="J99" s="159"/>
      <c r="K99" s="159"/>
      <c r="L99" s="337"/>
      <c r="M99" s="343" t="str">
        <f>IF(L99="","",LOOKUP(L99,'Work Programme'!$A$8:$A$207,'Work Programme'!$B$8:$B$207))</f>
        <v/>
      </c>
      <c r="N99" s="150"/>
      <c r="O99" s="151"/>
      <c r="P99" s="254" t="str">
        <f>IF(H99="","",VLOOKUP(H99,'Overview - Financial Statement'!$A$46:$B$60,2,FALSE))</f>
        <v/>
      </c>
      <c r="Q99" s="255" t="str">
        <f t="shared" si="14"/>
        <v/>
      </c>
      <c r="R99" s="153"/>
      <c r="S99" s="153"/>
      <c r="T99" s="238">
        <f t="shared" si="15"/>
        <v>0</v>
      </c>
      <c r="U99" s="193" t="s">
        <v>44</v>
      </c>
      <c r="V99" s="173"/>
      <c r="W99" s="193" t="str">
        <f t="shared" si="16"/>
        <v/>
      </c>
      <c r="X99" s="264" t="str">
        <f t="shared" si="17"/>
        <v>OK</v>
      </c>
      <c r="Y99" s="193" t="str">
        <f t="shared" si="18"/>
        <v/>
      </c>
      <c r="Z99" s="193" t="str">
        <f t="shared" si="19"/>
        <v/>
      </c>
      <c r="AA99" s="397" t="str">
        <f t="shared" si="20"/>
        <v/>
      </c>
      <c r="AB99" s="257" t="str">
        <f t="shared" si="21"/>
        <v/>
      </c>
      <c r="AC99" s="257" t="str">
        <f t="shared" si="22"/>
        <v/>
      </c>
      <c r="AD99" s="193" t="str">
        <f t="shared" si="23"/>
        <v>CHECK DATES</v>
      </c>
      <c r="AE99" s="257" t="str">
        <f t="shared" si="24"/>
        <v/>
      </c>
      <c r="AF99" s="286">
        <v>0</v>
      </c>
      <c r="AG99" s="257">
        <f t="shared" si="25"/>
        <v>0</v>
      </c>
      <c r="AH99" s="257" t="str">
        <f t="shared" si="26"/>
        <v/>
      </c>
      <c r="AI99" s="257">
        <f t="shared" si="27"/>
        <v>0</v>
      </c>
    </row>
    <row r="100" spans="1:35" x14ac:dyDescent="0.3">
      <c r="A100" s="287">
        <v>88</v>
      </c>
      <c r="B100" s="161"/>
      <c r="C100" s="150"/>
      <c r="D100" s="150"/>
      <c r="E100" s="150"/>
      <c r="F100" s="152"/>
      <c r="G100" s="152"/>
      <c r="H100" s="154"/>
      <c r="I100" s="155"/>
      <c r="J100" s="159"/>
      <c r="K100" s="159"/>
      <c r="L100" s="337"/>
      <c r="M100" s="343" t="str">
        <f>IF(L100="","",LOOKUP(L100,'Work Programme'!$A$8:$A$207,'Work Programme'!$B$8:$B$207))</f>
        <v/>
      </c>
      <c r="N100" s="150"/>
      <c r="O100" s="151"/>
      <c r="P100" s="254" t="str">
        <f>IF(H100="","",VLOOKUP(H100,'Overview - Financial Statement'!$A$46:$B$60,2,FALSE))</f>
        <v/>
      </c>
      <c r="Q100" s="255" t="str">
        <f t="shared" si="14"/>
        <v/>
      </c>
      <c r="R100" s="153"/>
      <c r="S100" s="153"/>
      <c r="T100" s="238">
        <f t="shared" si="15"/>
        <v>0</v>
      </c>
      <c r="U100" s="193" t="s">
        <v>44</v>
      </c>
      <c r="V100" s="173"/>
      <c r="W100" s="193" t="str">
        <f t="shared" si="16"/>
        <v/>
      </c>
      <c r="X100" s="264" t="str">
        <f t="shared" si="17"/>
        <v>OK</v>
      </c>
      <c r="Y100" s="193" t="str">
        <f t="shared" si="18"/>
        <v/>
      </c>
      <c r="Z100" s="193" t="str">
        <f t="shared" si="19"/>
        <v/>
      </c>
      <c r="AA100" s="397" t="str">
        <f t="shared" si="20"/>
        <v/>
      </c>
      <c r="AB100" s="257" t="str">
        <f t="shared" si="21"/>
        <v/>
      </c>
      <c r="AC100" s="257" t="str">
        <f t="shared" si="22"/>
        <v/>
      </c>
      <c r="AD100" s="193" t="str">
        <f t="shared" si="23"/>
        <v>CHECK DATES</v>
      </c>
      <c r="AE100" s="257" t="str">
        <f t="shared" si="24"/>
        <v/>
      </c>
      <c r="AF100" s="286">
        <v>0</v>
      </c>
      <c r="AG100" s="257">
        <f t="shared" si="25"/>
        <v>0</v>
      </c>
      <c r="AH100" s="257" t="str">
        <f t="shared" si="26"/>
        <v/>
      </c>
      <c r="AI100" s="257">
        <f t="shared" si="27"/>
        <v>0</v>
      </c>
    </row>
    <row r="101" spans="1:35" x14ac:dyDescent="0.3">
      <c r="A101" s="287">
        <v>89</v>
      </c>
      <c r="B101" s="161"/>
      <c r="C101" s="150"/>
      <c r="D101" s="150"/>
      <c r="E101" s="150"/>
      <c r="F101" s="152"/>
      <c r="G101" s="152"/>
      <c r="H101" s="154"/>
      <c r="I101" s="155"/>
      <c r="J101" s="159"/>
      <c r="K101" s="159"/>
      <c r="L101" s="337"/>
      <c r="M101" s="343" t="str">
        <f>IF(L101="","",LOOKUP(L101,'Work Programme'!$A$8:$A$207,'Work Programme'!$B$8:$B$207))</f>
        <v/>
      </c>
      <c r="N101" s="150"/>
      <c r="O101" s="151"/>
      <c r="P101" s="254" t="str">
        <f>IF(H101="","",VLOOKUP(H101,'Overview - Financial Statement'!$A$46:$B$60,2,FALSE))</f>
        <v/>
      </c>
      <c r="Q101" s="255" t="str">
        <f t="shared" si="14"/>
        <v/>
      </c>
      <c r="R101" s="153"/>
      <c r="S101" s="153"/>
      <c r="T101" s="238">
        <f t="shared" si="15"/>
        <v>0</v>
      </c>
      <c r="U101" s="193" t="s">
        <v>44</v>
      </c>
      <c r="V101" s="173"/>
      <c r="W101" s="193" t="str">
        <f t="shared" si="16"/>
        <v/>
      </c>
      <c r="X101" s="264" t="str">
        <f t="shared" si="17"/>
        <v>OK</v>
      </c>
      <c r="Y101" s="193" t="str">
        <f t="shared" si="18"/>
        <v/>
      </c>
      <c r="Z101" s="193" t="str">
        <f t="shared" si="19"/>
        <v/>
      </c>
      <c r="AA101" s="397" t="str">
        <f t="shared" si="20"/>
        <v/>
      </c>
      <c r="AB101" s="257" t="str">
        <f t="shared" si="21"/>
        <v/>
      </c>
      <c r="AC101" s="257" t="str">
        <f t="shared" si="22"/>
        <v/>
      </c>
      <c r="AD101" s="193" t="str">
        <f t="shared" si="23"/>
        <v>CHECK DATES</v>
      </c>
      <c r="AE101" s="257" t="str">
        <f t="shared" si="24"/>
        <v/>
      </c>
      <c r="AF101" s="286">
        <v>0</v>
      </c>
      <c r="AG101" s="257">
        <f t="shared" si="25"/>
        <v>0</v>
      </c>
      <c r="AH101" s="257" t="str">
        <f t="shared" si="26"/>
        <v/>
      </c>
      <c r="AI101" s="257">
        <f t="shared" si="27"/>
        <v>0</v>
      </c>
    </row>
    <row r="102" spans="1:35" x14ac:dyDescent="0.3">
      <c r="A102" s="287">
        <v>90</v>
      </c>
      <c r="B102" s="161"/>
      <c r="C102" s="150"/>
      <c r="D102" s="150"/>
      <c r="E102" s="150"/>
      <c r="F102" s="152"/>
      <c r="G102" s="152"/>
      <c r="H102" s="154"/>
      <c r="I102" s="155"/>
      <c r="J102" s="159"/>
      <c r="K102" s="159"/>
      <c r="L102" s="337"/>
      <c r="M102" s="343" t="str">
        <f>IF(L102="","",LOOKUP(L102,'Work Programme'!$A$8:$A$207,'Work Programme'!$B$8:$B$207))</f>
        <v/>
      </c>
      <c r="N102" s="150"/>
      <c r="O102" s="151"/>
      <c r="P102" s="254" t="str">
        <f>IF(H102="","",VLOOKUP(H102,'Overview - Financial Statement'!$A$46:$B$60,2,FALSE))</f>
        <v/>
      </c>
      <c r="Q102" s="255" t="str">
        <f t="shared" si="14"/>
        <v/>
      </c>
      <c r="R102" s="153"/>
      <c r="S102" s="153"/>
      <c r="T102" s="238">
        <f t="shared" si="15"/>
        <v>0</v>
      </c>
      <c r="U102" s="193" t="s">
        <v>44</v>
      </c>
      <c r="V102" s="173"/>
      <c r="W102" s="193" t="str">
        <f t="shared" si="16"/>
        <v/>
      </c>
      <c r="X102" s="264" t="str">
        <f t="shared" si="17"/>
        <v>OK</v>
      </c>
      <c r="Y102" s="193" t="str">
        <f t="shared" si="18"/>
        <v/>
      </c>
      <c r="Z102" s="193" t="str">
        <f t="shared" si="19"/>
        <v/>
      </c>
      <c r="AA102" s="397" t="str">
        <f t="shared" si="20"/>
        <v/>
      </c>
      <c r="AB102" s="257" t="str">
        <f t="shared" si="21"/>
        <v/>
      </c>
      <c r="AC102" s="257" t="str">
        <f t="shared" si="22"/>
        <v/>
      </c>
      <c r="AD102" s="193" t="str">
        <f t="shared" si="23"/>
        <v>CHECK DATES</v>
      </c>
      <c r="AE102" s="257" t="str">
        <f t="shared" si="24"/>
        <v/>
      </c>
      <c r="AF102" s="286">
        <v>0</v>
      </c>
      <c r="AG102" s="257">
        <f t="shared" si="25"/>
        <v>0</v>
      </c>
      <c r="AH102" s="257" t="str">
        <f t="shared" si="26"/>
        <v/>
      </c>
      <c r="AI102" s="257">
        <f t="shared" si="27"/>
        <v>0</v>
      </c>
    </row>
    <row r="103" spans="1:35" x14ac:dyDescent="0.3">
      <c r="A103" s="287">
        <v>91</v>
      </c>
      <c r="B103" s="161"/>
      <c r="C103" s="150"/>
      <c r="D103" s="150"/>
      <c r="E103" s="150"/>
      <c r="F103" s="152"/>
      <c r="G103" s="152"/>
      <c r="H103" s="154"/>
      <c r="I103" s="155"/>
      <c r="J103" s="159"/>
      <c r="K103" s="159"/>
      <c r="L103" s="337"/>
      <c r="M103" s="343" t="str">
        <f>IF(L103="","",LOOKUP(L103,'Work Programme'!$A$8:$A$207,'Work Programme'!$B$8:$B$207))</f>
        <v/>
      </c>
      <c r="N103" s="150"/>
      <c r="O103" s="151"/>
      <c r="P103" s="254" t="str">
        <f>IF(H103="","",VLOOKUP(H103,'Overview - Financial Statement'!$A$46:$B$60,2,FALSE))</f>
        <v/>
      </c>
      <c r="Q103" s="255" t="str">
        <f t="shared" si="14"/>
        <v/>
      </c>
      <c r="R103" s="153"/>
      <c r="S103" s="153"/>
      <c r="T103" s="238">
        <f t="shared" si="15"/>
        <v>0</v>
      </c>
      <c r="U103" s="193" t="s">
        <v>44</v>
      </c>
      <c r="V103" s="173"/>
      <c r="W103" s="193" t="str">
        <f t="shared" si="16"/>
        <v/>
      </c>
      <c r="X103" s="264" t="str">
        <f t="shared" si="17"/>
        <v>OK</v>
      </c>
      <c r="Y103" s="193" t="str">
        <f t="shared" si="18"/>
        <v/>
      </c>
      <c r="Z103" s="193" t="str">
        <f t="shared" si="19"/>
        <v/>
      </c>
      <c r="AA103" s="397" t="str">
        <f t="shared" si="20"/>
        <v/>
      </c>
      <c r="AB103" s="257" t="str">
        <f t="shared" si="21"/>
        <v/>
      </c>
      <c r="AC103" s="257" t="str">
        <f t="shared" si="22"/>
        <v/>
      </c>
      <c r="AD103" s="193" t="str">
        <f t="shared" si="23"/>
        <v>CHECK DATES</v>
      </c>
      <c r="AE103" s="257" t="str">
        <f t="shared" si="24"/>
        <v/>
      </c>
      <c r="AF103" s="286">
        <v>0</v>
      </c>
      <c r="AG103" s="257">
        <f t="shared" si="25"/>
        <v>0</v>
      </c>
      <c r="AH103" s="257" t="str">
        <f t="shared" si="26"/>
        <v/>
      </c>
      <c r="AI103" s="257">
        <f t="shared" si="27"/>
        <v>0</v>
      </c>
    </row>
    <row r="104" spans="1:35" x14ac:dyDescent="0.3">
      <c r="A104" s="287">
        <v>92</v>
      </c>
      <c r="B104" s="161"/>
      <c r="C104" s="150"/>
      <c r="D104" s="150"/>
      <c r="E104" s="150"/>
      <c r="F104" s="152"/>
      <c r="G104" s="152"/>
      <c r="H104" s="154"/>
      <c r="I104" s="155"/>
      <c r="J104" s="159"/>
      <c r="K104" s="159"/>
      <c r="L104" s="337"/>
      <c r="M104" s="343" t="str">
        <f>IF(L104="","",LOOKUP(L104,'Work Programme'!$A$8:$A$207,'Work Programme'!$B$8:$B$207))</f>
        <v/>
      </c>
      <c r="N104" s="150"/>
      <c r="O104" s="151"/>
      <c r="P104" s="254" t="str">
        <f>IF(H104="","",VLOOKUP(H104,'Overview - Financial Statement'!$A$46:$B$60,2,FALSE))</f>
        <v/>
      </c>
      <c r="Q104" s="255" t="str">
        <f t="shared" si="14"/>
        <v/>
      </c>
      <c r="R104" s="153"/>
      <c r="S104" s="153"/>
      <c r="T104" s="238">
        <f t="shared" si="15"/>
        <v>0</v>
      </c>
      <c r="U104" s="193" t="s">
        <v>44</v>
      </c>
      <c r="V104" s="173"/>
      <c r="W104" s="193" t="str">
        <f t="shared" si="16"/>
        <v/>
      </c>
      <c r="X104" s="264" t="str">
        <f t="shared" si="17"/>
        <v>OK</v>
      </c>
      <c r="Y104" s="193" t="str">
        <f t="shared" si="18"/>
        <v/>
      </c>
      <c r="Z104" s="193" t="str">
        <f t="shared" si="19"/>
        <v/>
      </c>
      <c r="AA104" s="397" t="str">
        <f t="shared" si="20"/>
        <v/>
      </c>
      <c r="AB104" s="257" t="str">
        <f t="shared" si="21"/>
        <v/>
      </c>
      <c r="AC104" s="257" t="str">
        <f t="shared" si="22"/>
        <v/>
      </c>
      <c r="AD104" s="193" t="str">
        <f t="shared" si="23"/>
        <v>CHECK DATES</v>
      </c>
      <c r="AE104" s="257" t="str">
        <f t="shared" si="24"/>
        <v/>
      </c>
      <c r="AF104" s="286">
        <v>0</v>
      </c>
      <c r="AG104" s="257">
        <f t="shared" si="25"/>
        <v>0</v>
      </c>
      <c r="AH104" s="257" t="str">
        <f t="shared" si="26"/>
        <v/>
      </c>
      <c r="AI104" s="257">
        <f t="shared" si="27"/>
        <v>0</v>
      </c>
    </row>
    <row r="105" spans="1:35" x14ac:dyDescent="0.3">
      <c r="A105" s="287">
        <v>93</v>
      </c>
      <c r="B105" s="161"/>
      <c r="C105" s="150"/>
      <c r="D105" s="150"/>
      <c r="E105" s="150"/>
      <c r="F105" s="152"/>
      <c r="G105" s="152"/>
      <c r="H105" s="154"/>
      <c r="I105" s="155"/>
      <c r="J105" s="159"/>
      <c r="K105" s="159"/>
      <c r="L105" s="337"/>
      <c r="M105" s="343" t="str">
        <f>IF(L105="","",LOOKUP(L105,'Work Programme'!$A$8:$A$207,'Work Programme'!$B$8:$B$207))</f>
        <v/>
      </c>
      <c r="N105" s="150"/>
      <c r="O105" s="151"/>
      <c r="P105" s="254" t="str">
        <f>IF(H105="","",VLOOKUP(H105,'Overview - Financial Statement'!$A$46:$B$60,2,FALSE))</f>
        <v/>
      </c>
      <c r="Q105" s="255" t="str">
        <f t="shared" si="14"/>
        <v/>
      </c>
      <c r="R105" s="153"/>
      <c r="S105" s="153"/>
      <c r="T105" s="238">
        <f t="shared" si="15"/>
        <v>0</v>
      </c>
      <c r="U105" s="193" t="s">
        <v>44</v>
      </c>
      <c r="V105" s="173"/>
      <c r="W105" s="193" t="str">
        <f t="shared" si="16"/>
        <v/>
      </c>
      <c r="X105" s="264" t="str">
        <f t="shared" si="17"/>
        <v>OK</v>
      </c>
      <c r="Y105" s="193" t="str">
        <f t="shared" si="18"/>
        <v/>
      </c>
      <c r="Z105" s="193" t="str">
        <f t="shared" si="19"/>
        <v/>
      </c>
      <c r="AA105" s="397" t="str">
        <f t="shared" si="20"/>
        <v/>
      </c>
      <c r="AB105" s="257" t="str">
        <f t="shared" si="21"/>
        <v/>
      </c>
      <c r="AC105" s="257" t="str">
        <f t="shared" si="22"/>
        <v/>
      </c>
      <c r="AD105" s="193" t="str">
        <f t="shared" si="23"/>
        <v>CHECK DATES</v>
      </c>
      <c r="AE105" s="257" t="str">
        <f t="shared" si="24"/>
        <v/>
      </c>
      <c r="AF105" s="286">
        <v>0</v>
      </c>
      <c r="AG105" s="257">
        <f t="shared" si="25"/>
        <v>0</v>
      </c>
      <c r="AH105" s="257" t="str">
        <f t="shared" si="26"/>
        <v/>
      </c>
      <c r="AI105" s="257">
        <f t="shared" si="27"/>
        <v>0</v>
      </c>
    </row>
    <row r="106" spans="1:35" x14ac:dyDescent="0.3">
      <c r="A106" s="287">
        <v>94</v>
      </c>
      <c r="B106" s="161"/>
      <c r="C106" s="150"/>
      <c r="D106" s="150"/>
      <c r="E106" s="150"/>
      <c r="F106" s="152"/>
      <c r="G106" s="152"/>
      <c r="H106" s="154"/>
      <c r="I106" s="155"/>
      <c r="J106" s="159"/>
      <c r="K106" s="159"/>
      <c r="L106" s="337"/>
      <c r="M106" s="343" t="str">
        <f>IF(L106="","",LOOKUP(L106,'Work Programme'!$A$8:$A$207,'Work Programme'!$B$8:$B$207))</f>
        <v/>
      </c>
      <c r="N106" s="150"/>
      <c r="O106" s="151"/>
      <c r="P106" s="254" t="str">
        <f>IF(H106="","",VLOOKUP(H106,'Overview - Financial Statement'!$A$46:$B$60,2,FALSE))</f>
        <v/>
      </c>
      <c r="Q106" s="255" t="str">
        <f t="shared" si="14"/>
        <v/>
      </c>
      <c r="R106" s="153"/>
      <c r="S106" s="153"/>
      <c r="T106" s="238">
        <f t="shared" si="15"/>
        <v>0</v>
      </c>
      <c r="U106" s="193" t="s">
        <v>44</v>
      </c>
      <c r="V106" s="173"/>
      <c r="W106" s="193" t="str">
        <f t="shared" si="16"/>
        <v/>
      </c>
      <c r="X106" s="264" t="str">
        <f t="shared" si="17"/>
        <v>OK</v>
      </c>
      <c r="Y106" s="193" t="str">
        <f t="shared" si="18"/>
        <v/>
      </c>
      <c r="Z106" s="193" t="str">
        <f t="shared" si="19"/>
        <v/>
      </c>
      <c r="AA106" s="397" t="str">
        <f t="shared" si="20"/>
        <v/>
      </c>
      <c r="AB106" s="257" t="str">
        <f t="shared" si="21"/>
        <v/>
      </c>
      <c r="AC106" s="257" t="str">
        <f t="shared" si="22"/>
        <v/>
      </c>
      <c r="AD106" s="193" t="str">
        <f t="shared" si="23"/>
        <v>CHECK DATES</v>
      </c>
      <c r="AE106" s="257" t="str">
        <f t="shared" si="24"/>
        <v/>
      </c>
      <c r="AF106" s="286">
        <v>0</v>
      </c>
      <c r="AG106" s="257">
        <f t="shared" si="25"/>
        <v>0</v>
      </c>
      <c r="AH106" s="257" t="str">
        <f t="shared" si="26"/>
        <v/>
      </c>
      <c r="AI106" s="257">
        <f t="shared" si="27"/>
        <v>0</v>
      </c>
    </row>
    <row r="107" spans="1:35" x14ac:dyDescent="0.3">
      <c r="A107" s="287">
        <v>95</v>
      </c>
      <c r="B107" s="161"/>
      <c r="C107" s="150"/>
      <c r="D107" s="150"/>
      <c r="E107" s="150"/>
      <c r="F107" s="152"/>
      <c r="G107" s="152"/>
      <c r="H107" s="154"/>
      <c r="I107" s="155"/>
      <c r="J107" s="159"/>
      <c r="K107" s="159"/>
      <c r="L107" s="337"/>
      <c r="M107" s="343" t="str">
        <f>IF(L107="","",LOOKUP(L107,'Work Programme'!$A$8:$A$207,'Work Programme'!$B$8:$B$207))</f>
        <v/>
      </c>
      <c r="N107" s="150"/>
      <c r="O107" s="151"/>
      <c r="P107" s="254" t="str">
        <f>IF(H107="","",VLOOKUP(H107,'Overview - Financial Statement'!$A$46:$B$60,2,FALSE))</f>
        <v/>
      </c>
      <c r="Q107" s="255" t="str">
        <f t="shared" si="14"/>
        <v/>
      </c>
      <c r="R107" s="153"/>
      <c r="S107" s="153"/>
      <c r="T107" s="238">
        <f t="shared" si="15"/>
        <v>0</v>
      </c>
      <c r="U107" s="193" t="s">
        <v>44</v>
      </c>
      <c r="V107" s="173"/>
      <c r="W107" s="193" t="str">
        <f t="shared" si="16"/>
        <v/>
      </c>
      <c r="X107" s="264" t="str">
        <f t="shared" si="17"/>
        <v>OK</v>
      </c>
      <c r="Y107" s="193" t="str">
        <f t="shared" si="18"/>
        <v/>
      </c>
      <c r="Z107" s="193" t="str">
        <f t="shared" si="19"/>
        <v/>
      </c>
      <c r="AA107" s="397" t="str">
        <f t="shared" si="20"/>
        <v/>
      </c>
      <c r="AB107" s="257" t="str">
        <f t="shared" si="21"/>
        <v/>
      </c>
      <c r="AC107" s="257" t="str">
        <f t="shared" si="22"/>
        <v/>
      </c>
      <c r="AD107" s="193" t="str">
        <f t="shared" si="23"/>
        <v>CHECK DATES</v>
      </c>
      <c r="AE107" s="257" t="str">
        <f t="shared" si="24"/>
        <v/>
      </c>
      <c r="AF107" s="286">
        <v>0</v>
      </c>
      <c r="AG107" s="257">
        <f t="shared" si="25"/>
        <v>0</v>
      </c>
      <c r="AH107" s="257" t="str">
        <f t="shared" si="26"/>
        <v/>
      </c>
      <c r="AI107" s="257">
        <f t="shared" si="27"/>
        <v>0</v>
      </c>
    </row>
    <row r="108" spans="1:35" x14ac:dyDescent="0.3">
      <c r="A108" s="287">
        <v>96</v>
      </c>
      <c r="B108" s="161"/>
      <c r="C108" s="150"/>
      <c r="D108" s="150"/>
      <c r="E108" s="150"/>
      <c r="F108" s="152"/>
      <c r="G108" s="152"/>
      <c r="H108" s="154"/>
      <c r="I108" s="155"/>
      <c r="J108" s="159"/>
      <c r="K108" s="159"/>
      <c r="L108" s="337"/>
      <c r="M108" s="343" t="str">
        <f>IF(L108="","",LOOKUP(L108,'Work Programme'!$A$8:$A$207,'Work Programme'!$B$8:$B$207))</f>
        <v/>
      </c>
      <c r="N108" s="150"/>
      <c r="O108" s="151"/>
      <c r="P108" s="254" t="str">
        <f>IF(H108="","",VLOOKUP(H108,'Overview - Financial Statement'!$A$46:$B$60,2,FALSE))</f>
        <v/>
      </c>
      <c r="Q108" s="255" t="str">
        <f t="shared" si="14"/>
        <v/>
      </c>
      <c r="R108" s="153"/>
      <c r="S108" s="153"/>
      <c r="T108" s="238">
        <f t="shared" si="15"/>
        <v>0</v>
      </c>
      <c r="U108" s="193" t="s">
        <v>44</v>
      </c>
      <c r="V108" s="173"/>
      <c r="W108" s="193" t="str">
        <f t="shared" si="16"/>
        <v/>
      </c>
      <c r="X108" s="264" t="str">
        <f t="shared" si="17"/>
        <v>OK</v>
      </c>
      <c r="Y108" s="193" t="str">
        <f t="shared" si="18"/>
        <v/>
      </c>
      <c r="Z108" s="193" t="str">
        <f t="shared" si="19"/>
        <v/>
      </c>
      <c r="AA108" s="397" t="str">
        <f t="shared" si="20"/>
        <v/>
      </c>
      <c r="AB108" s="257" t="str">
        <f t="shared" si="21"/>
        <v/>
      </c>
      <c r="AC108" s="257" t="str">
        <f t="shared" si="22"/>
        <v/>
      </c>
      <c r="AD108" s="193" t="str">
        <f t="shared" si="23"/>
        <v>CHECK DATES</v>
      </c>
      <c r="AE108" s="257" t="str">
        <f t="shared" si="24"/>
        <v/>
      </c>
      <c r="AF108" s="286">
        <v>0</v>
      </c>
      <c r="AG108" s="257">
        <f t="shared" si="25"/>
        <v>0</v>
      </c>
      <c r="AH108" s="257" t="str">
        <f t="shared" si="26"/>
        <v/>
      </c>
      <c r="AI108" s="257">
        <f t="shared" si="27"/>
        <v>0</v>
      </c>
    </row>
    <row r="109" spans="1:35" x14ac:dyDescent="0.3">
      <c r="A109" s="287">
        <v>97</v>
      </c>
      <c r="B109" s="161"/>
      <c r="C109" s="150"/>
      <c r="D109" s="150"/>
      <c r="E109" s="150"/>
      <c r="F109" s="152"/>
      <c r="G109" s="152"/>
      <c r="H109" s="154"/>
      <c r="I109" s="155"/>
      <c r="J109" s="159"/>
      <c r="K109" s="159"/>
      <c r="L109" s="337"/>
      <c r="M109" s="343" t="str">
        <f>IF(L109="","",LOOKUP(L109,'Work Programme'!$A$8:$A$207,'Work Programme'!$B$8:$B$207))</f>
        <v/>
      </c>
      <c r="N109" s="150"/>
      <c r="O109" s="151"/>
      <c r="P109" s="254" t="str">
        <f>IF(H109="","",VLOOKUP(H109,'Overview - Financial Statement'!$A$46:$B$60,2,FALSE))</f>
        <v/>
      </c>
      <c r="Q109" s="255" t="str">
        <f t="shared" si="14"/>
        <v/>
      </c>
      <c r="R109" s="153"/>
      <c r="S109" s="153"/>
      <c r="T109" s="238">
        <f t="shared" si="15"/>
        <v>0</v>
      </c>
      <c r="U109" s="193" t="s">
        <v>44</v>
      </c>
      <c r="V109" s="173"/>
      <c r="W109" s="193" t="str">
        <f t="shared" si="16"/>
        <v/>
      </c>
      <c r="X109" s="264" t="str">
        <f t="shared" si="17"/>
        <v>OK</v>
      </c>
      <c r="Y109" s="193" t="str">
        <f t="shared" si="18"/>
        <v/>
      </c>
      <c r="Z109" s="193" t="str">
        <f t="shared" si="19"/>
        <v/>
      </c>
      <c r="AA109" s="397" t="str">
        <f t="shared" si="20"/>
        <v/>
      </c>
      <c r="AB109" s="257" t="str">
        <f t="shared" si="21"/>
        <v/>
      </c>
      <c r="AC109" s="257" t="str">
        <f t="shared" si="22"/>
        <v/>
      </c>
      <c r="AD109" s="193" t="str">
        <f t="shared" si="23"/>
        <v>CHECK DATES</v>
      </c>
      <c r="AE109" s="257" t="str">
        <f t="shared" si="24"/>
        <v/>
      </c>
      <c r="AF109" s="286">
        <v>0</v>
      </c>
      <c r="AG109" s="257">
        <f t="shared" si="25"/>
        <v>0</v>
      </c>
      <c r="AH109" s="257" t="str">
        <f t="shared" si="26"/>
        <v/>
      </c>
      <c r="AI109" s="257">
        <f t="shared" si="27"/>
        <v>0</v>
      </c>
    </row>
    <row r="110" spans="1:35" x14ac:dyDescent="0.3">
      <c r="A110" s="287">
        <v>98</v>
      </c>
      <c r="B110" s="161"/>
      <c r="C110" s="150"/>
      <c r="D110" s="150"/>
      <c r="E110" s="150"/>
      <c r="F110" s="152"/>
      <c r="G110" s="152"/>
      <c r="H110" s="154"/>
      <c r="I110" s="155"/>
      <c r="J110" s="159"/>
      <c r="K110" s="159"/>
      <c r="L110" s="337"/>
      <c r="M110" s="343" t="str">
        <f>IF(L110="","",LOOKUP(L110,'Work Programme'!$A$8:$A$207,'Work Programme'!$B$8:$B$207))</f>
        <v/>
      </c>
      <c r="N110" s="150"/>
      <c r="O110" s="151"/>
      <c r="P110" s="254" t="str">
        <f>IF(H110="","",VLOOKUP(H110,'Overview - Financial Statement'!$A$46:$B$60,2,FALSE))</f>
        <v/>
      </c>
      <c r="Q110" s="255" t="str">
        <f t="shared" si="14"/>
        <v/>
      </c>
      <c r="R110" s="153"/>
      <c r="S110" s="153"/>
      <c r="T110" s="238">
        <f t="shared" si="15"/>
        <v>0</v>
      </c>
      <c r="U110" s="193" t="s">
        <v>44</v>
      </c>
      <c r="V110" s="173"/>
      <c r="W110" s="193" t="str">
        <f t="shared" si="16"/>
        <v/>
      </c>
      <c r="X110" s="264" t="str">
        <f t="shared" si="17"/>
        <v>OK</v>
      </c>
      <c r="Y110" s="193" t="str">
        <f t="shared" si="18"/>
        <v/>
      </c>
      <c r="Z110" s="193" t="str">
        <f t="shared" si="19"/>
        <v/>
      </c>
      <c r="AA110" s="397" t="str">
        <f t="shared" si="20"/>
        <v/>
      </c>
      <c r="AB110" s="257" t="str">
        <f t="shared" si="21"/>
        <v/>
      </c>
      <c r="AC110" s="257" t="str">
        <f t="shared" si="22"/>
        <v/>
      </c>
      <c r="AD110" s="193" t="str">
        <f t="shared" si="23"/>
        <v>CHECK DATES</v>
      </c>
      <c r="AE110" s="257" t="str">
        <f t="shared" si="24"/>
        <v/>
      </c>
      <c r="AF110" s="286">
        <v>0</v>
      </c>
      <c r="AG110" s="257">
        <f t="shared" si="25"/>
        <v>0</v>
      </c>
      <c r="AH110" s="257" t="str">
        <f t="shared" si="26"/>
        <v/>
      </c>
      <c r="AI110" s="257">
        <f t="shared" si="27"/>
        <v>0</v>
      </c>
    </row>
    <row r="111" spans="1:35" x14ac:dyDescent="0.3">
      <c r="A111" s="287">
        <v>99</v>
      </c>
      <c r="B111" s="161"/>
      <c r="C111" s="150"/>
      <c r="D111" s="150"/>
      <c r="E111" s="150"/>
      <c r="F111" s="152"/>
      <c r="G111" s="152"/>
      <c r="H111" s="154"/>
      <c r="I111" s="155"/>
      <c r="J111" s="159"/>
      <c r="K111" s="159"/>
      <c r="L111" s="337"/>
      <c r="M111" s="343" t="str">
        <f>IF(L111="","",LOOKUP(L111,'Work Programme'!$A$8:$A$207,'Work Programme'!$B$8:$B$207))</f>
        <v/>
      </c>
      <c r="N111" s="150"/>
      <c r="O111" s="151"/>
      <c r="P111" s="254" t="str">
        <f>IF(H111="","",VLOOKUP(H111,'Overview - Financial Statement'!$A$46:$B$60,2,FALSE))</f>
        <v/>
      </c>
      <c r="Q111" s="255" t="str">
        <f t="shared" si="14"/>
        <v/>
      </c>
      <c r="R111" s="153"/>
      <c r="S111" s="153"/>
      <c r="T111" s="238">
        <f t="shared" si="15"/>
        <v>0</v>
      </c>
      <c r="U111" s="193" t="s">
        <v>44</v>
      </c>
      <c r="V111" s="173"/>
      <c r="W111" s="193" t="str">
        <f t="shared" si="16"/>
        <v/>
      </c>
      <c r="X111" s="264" t="str">
        <f t="shared" si="17"/>
        <v>OK</v>
      </c>
      <c r="Y111" s="193" t="str">
        <f t="shared" si="18"/>
        <v/>
      </c>
      <c r="Z111" s="193" t="str">
        <f t="shared" si="19"/>
        <v/>
      </c>
      <c r="AA111" s="397" t="str">
        <f t="shared" si="20"/>
        <v/>
      </c>
      <c r="AB111" s="257" t="str">
        <f t="shared" si="21"/>
        <v/>
      </c>
      <c r="AC111" s="257" t="str">
        <f t="shared" si="22"/>
        <v/>
      </c>
      <c r="AD111" s="193" t="str">
        <f t="shared" si="23"/>
        <v>CHECK DATES</v>
      </c>
      <c r="AE111" s="257" t="str">
        <f t="shared" si="24"/>
        <v/>
      </c>
      <c r="AF111" s="286">
        <v>0</v>
      </c>
      <c r="AG111" s="257">
        <f t="shared" si="25"/>
        <v>0</v>
      </c>
      <c r="AH111" s="257" t="str">
        <f t="shared" si="26"/>
        <v/>
      </c>
      <c r="AI111" s="257">
        <f t="shared" si="27"/>
        <v>0</v>
      </c>
    </row>
    <row r="112" spans="1:35" x14ac:dyDescent="0.3">
      <c r="A112" s="287">
        <v>100</v>
      </c>
      <c r="B112" s="161"/>
      <c r="C112" s="150"/>
      <c r="D112" s="150"/>
      <c r="E112" s="150"/>
      <c r="F112" s="152"/>
      <c r="G112" s="152"/>
      <c r="H112" s="154"/>
      <c r="I112" s="155"/>
      <c r="J112" s="159"/>
      <c r="K112" s="159"/>
      <c r="L112" s="337"/>
      <c r="M112" s="343" t="str">
        <f>IF(L112="","",LOOKUP(L112,'Work Programme'!$A$8:$A$207,'Work Programme'!$B$8:$B$207))</f>
        <v/>
      </c>
      <c r="N112" s="150"/>
      <c r="O112" s="151"/>
      <c r="P112" s="254" t="str">
        <f>IF(H112="","",VLOOKUP(H112,'Overview - Financial Statement'!$A$46:$B$60,2,FALSE))</f>
        <v/>
      </c>
      <c r="Q112" s="255" t="str">
        <f t="shared" si="14"/>
        <v/>
      </c>
      <c r="R112" s="153"/>
      <c r="S112" s="153"/>
      <c r="T112" s="238">
        <f t="shared" si="15"/>
        <v>0</v>
      </c>
      <c r="U112" s="193" t="s">
        <v>44</v>
      </c>
      <c r="V112" s="173"/>
      <c r="W112" s="193" t="str">
        <f t="shared" si="16"/>
        <v/>
      </c>
      <c r="X112" s="264" t="str">
        <f t="shared" si="17"/>
        <v>OK</v>
      </c>
      <c r="Y112" s="193" t="str">
        <f t="shared" si="18"/>
        <v/>
      </c>
      <c r="Z112" s="193" t="str">
        <f t="shared" si="19"/>
        <v/>
      </c>
      <c r="AA112" s="397" t="str">
        <f t="shared" si="20"/>
        <v/>
      </c>
      <c r="AB112" s="257" t="str">
        <f t="shared" si="21"/>
        <v/>
      </c>
      <c r="AC112" s="257" t="str">
        <f t="shared" si="22"/>
        <v/>
      </c>
      <c r="AD112" s="193" t="str">
        <f t="shared" si="23"/>
        <v>CHECK DATES</v>
      </c>
      <c r="AE112" s="257" t="str">
        <f t="shared" si="24"/>
        <v/>
      </c>
      <c r="AF112" s="286">
        <v>0</v>
      </c>
      <c r="AG112" s="257">
        <f t="shared" si="25"/>
        <v>0</v>
      </c>
      <c r="AH112" s="257" t="str">
        <f t="shared" si="26"/>
        <v/>
      </c>
      <c r="AI112" s="257">
        <f t="shared" si="27"/>
        <v>0</v>
      </c>
    </row>
    <row r="113" spans="1:35" x14ac:dyDescent="0.3">
      <c r="A113" s="287">
        <v>101</v>
      </c>
      <c r="B113" s="161"/>
      <c r="C113" s="150"/>
      <c r="D113" s="150"/>
      <c r="E113" s="150"/>
      <c r="F113" s="152"/>
      <c r="G113" s="152"/>
      <c r="H113" s="154"/>
      <c r="I113" s="155"/>
      <c r="J113" s="159"/>
      <c r="K113" s="159"/>
      <c r="L113" s="337"/>
      <c r="M113" s="343" t="str">
        <f>IF(L113="","",LOOKUP(L113,'Work Programme'!$A$8:$A$207,'Work Programme'!$B$8:$B$207))</f>
        <v/>
      </c>
      <c r="N113" s="150"/>
      <c r="O113" s="151"/>
      <c r="P113" s="254" t="str">
        <f>IF(H113="","",VLOOKUP(H113,'Overview - Financial Statement'!$A$46:$B$60,2,FALSE))</f>
        <v/>
      </c>
      <c r="Q113" s="255" t="str">
        <f t="shared" si="14"/>
        <v/>
      </c>
      <c r="R113" s="153"/>
      <c r="S113" s="153"/>
      <c r="T113" s="238">
        <f t="shared" si="15"/>
        <v>0</v>
      </c>
      <c r="U113" s="193" t="s">
        <v>44</v>
      </c>
      <c r="V113" s="173"/>
      <c r="W113" s="193" t="str">
        <f t="shared" si="16"/>
        <v/>
      </c>
      <c r="X113" s="264" t="str">
        <f t="shared" si="17"/>
        <v>OK</v>
      </c>
      <c r="Y113" s="193" t="str">
        <f t="shared" si="18"/>
        <v/>
      </c>
      <c r="Z113" s="193" t="str">
        <f t="shared" si="19"/>
        <v/>
      </c>
      <c r="AA113" s="397" t="str">
        <f t="shared" si="20"/>
        <v/>
      </c>
      <c r="AB113" s="257" t="str">
        <f t="shared" si="21"/>
        <v/>
      </c>
      <c r="AC113" s="257" t="str">
        <f t="shared" si="22"/>
        <v/>
      </c>
      <c r="AD113" s="193" t="str">
        <f t="shared" si="23"/>
        <v>CHECK DATES</v>
      </c>
      <c r="AE113" s="257" t="str">
        <f t="shared" si="24"/>
        <v/>
      </c>
      <c r="AF113" s="286">
        <v>0</v>
      </c>
      <c r="AG113" s="257">
        <f t="shared" si="25"/>
        <v>0</v>
      </c>
      <c r="AH113" s="257" t="str">
        <f t="shared" si="26"/>
        <v/>
      </c>
      <c r="AI113" s="257">
        <f t="shared" si="27"/>
        <v>0</v>
      </c>
    </row>
    <row r="114" spans="1:35" x14ac:dyDescent="0.3">
      <c r="A114" s="287">
        <v>102</v>
      </c>
      <c r="B114" s="161"/>
      <c r="C114" s="150"/>
      <c r="D114" s="150"/>
      <c r="E114" s="150"/>
      <c r="F114" s="152"/>
      <c r="G114" s="152"/>
      <c r="H114" s="154"/>
      <c r="I114" s="155"/>
      <c r="J114" s="159"/>
      <c r="K114" s="159"/>
      <c r="L114" s="337"/>
      <c r="M114" s="343" t="str">
        <f>IF(L114="","",LOOKUP(L114,'Work Programme'!$A$8:$A$207,'Work Programme'!$B$8:$B$207))</f>
        <v/>
      </c>
      <c r="N114" s="150"/>
      <c r="O114" s="151"/>
      <c r="P114" s="254" t="str">
        <f>IF(H114="","",VLOOKUP(H114,'Overview - Financial Statement'!$A$46:$B$60,2,FALSE))</f>
        <v/>
      </c>
      <c r="Q114" s="255" t="str">
        <f t="shared" si="14"/>
        <v/>
      </c>
      <c r="R114" s="153"/>
      <c r="S114" s="153"/>
      <c r="T114" s="238">
        <f t="shared" si="15"/>
        <v>0</v>
      </c>
      <c r="U114" s="193" t="s">
        <v>44</v>
      </c>
      <c r="V114" s="173"/>
      <c r="W114" s="193" t="str">
        <f t="shared" si="16"/>
        <v/>
      </c>
      <c r="X114" s="264" t="str">
        <f t="shared" si="17"/>
        <v>OK</v>
      </c>
      <c r="Y114" s="193" t="str">
        <f t="shared" si="18"/>
        <v/>
      </c>
      <c r="Z114" s="193" t="str">
        <f t="shared" si="19"/>
        <v/>
      </c>
      <c r="AA114" s="397" t="str">
        <f t="shared" si="20"/>
        <v/>
      </c>
      <c r="AB114" s="257" t="str">
        <f t="shared" si="21"/>
        <v/>
      </c>
      <c r="AC114" s="257" t="str">
        <f t="shared" si="22"/>
        <v/>
      </c>
      <c r="AD114" s="193" t="str">
        <f t="shared" si="23"/>
        <v>CHECK DATES</v>
      </c>
      <c r="AE114" s="257" t="str">
        <f t="shared" si="24"/>
        <v/>
      </c>
      <c r="AF114" s="286">
        <v>0</v>
      </c>
      <c r="AG114" s="257">
        <f t="shared" si="25"/>
        <v>0</v>
      </c>
      <c r="AH114" s="257" t="str">
        <f t="shared" si="26"/>
        <v/>
      </c>
      <c r="AI114" s="257">
        <f t="shared" si="27"/>
        <v>0</v>
      </c>
    </row>
    <row r="115" spans="1:35" x14ac:dyDescent="0.3">
      <c r="A115" s="287">
        <v>103</v>
      </c>
      <c r="B115" s="161"/>
      <c r="C115" s="150"/>
      <c r="D115" s="150"/>
      <c r="E115" s="150"/>
      <c r="F115" s="152"/>
      <c r="G115" s="152"/>
      <c r="H115" s="154"/>
      <c r="I115" s="155"/>
      <c r="J115" s="159"/>
      <c r="K115" s="159"/>
      <c r="L115" s="337"/>
      <c r="M115" s="343" t="str">
        <f>IF(L115="","",LOOKUP(L115,'Work Programme'!$A$8:$A$207,'Work Programme'!$B$8:$B$207))</f>
        <v/>
      </c>
      <c r="N115" s="150"/>
      <c r="O115" s="151"/>
      <c r="P115" s="254" t="str">
        <f>IF(H115="","",VLOOKUP(H115,'Overview - Financial Statement'!$A$46:$B$60,2,FALSE))</f>
        <v/>
      </c>
      <c r="Q115" s="255" t="str">
        <f t="shared" si="14"/>
        <v/>
      </c>
      <c r="R115" s="153"/>
      <c r="S115" s="153"/>
      <c r="T115" s="238">
        <f t="shared" si="15"/>
        <v>0</v>
      </c>
      <c r="U115" s="193" t="s">
        <v>44</v>
      </c>
      <c r="V115" s="173"/>
      <c r="W115" s="193" t="str">
        <f t="shared" si="16"/>
        <v/>
      </c>
      <c r="X115" s="264" t="str">
        <f t="shared" si="17"/>
        <v>OK</v>
      </c>
      <c r="Y115" s="193" t="str">
        <f t="shared" si="18"/>
        <v/>
      </c>
      <c r="Z115" s="193" t="str">
        <f t="shared" si="19"/>
        <v/>
      </c>
      <c r="AA115" s="397" t="str">
        <f t="shared" si="20"/>
        <v/>
      </c>
      <c r="AB115" s="257" t="str">
        <f t="shared" si="21"/>
        <v/>
      </c>
      <c r="AC115" s="257" t="str">
        <f t="shared" si="22"/>
        <v/>
      </c>
      <c r="AD115" s="193" t="str">
        <f t="shared" si="23"/>
        <v>CHECK DATES</v>
      </c>
      <c r="AE115" s="257" t="str">
        <f t="shared" si="24"/>
        <v/>
      </c>
      <c r="AF115" s="286">
        <v>0</v>
      </c>
      <c r="AG115" s="257">
        <f t="shared" si="25"/>
        <v>0</v>
      </c>
      <c r="AH115" s="257" t="str">
        <f t="shared" si="26"/>
        <v/>
      </c>
      <c r="AI115" s="257">
        <f t="shared" si="27"/>
        <v>0</v>
      </c>
    </row>
    <row r="116" spans="1:35" x14ac:dyDescent="0.3">
      <c r="A116" s="287">
        <v>104</v>
      </c>
      <c r="B116" s="161"/>
      <c r="C116" s="150"/>
      <c r="D116" s="150"/>
      <c r="E116" s="150"/>
      <c r="F116" s="152"/>
      <c r="G116" s="152"/>
      <c r="H116" s="154"/>
      <c r="I116" s="155"/>
      <c r="J116" s="159"/>
      <c r="K116" s="159"/>
      <c r="L116" s="337"/>
      <c r="M116" s="343" t="str">
        <f>IF(L116="","",LOOKUP(L116,'Work Programme'!$A$8:$A$207,'Work Programme'!$B$8:$B$207))</f>
        <v/>
      </c>
      <c r="N116" s="150"/>
      <c r="O116" s="151"/>
      <c r="P116" s="254" t="str">
        <f>IF(H116="","",VLOOKUP(H116,'Overview - Financial Statement'!$A$46:$B$60,2,FALSE))</f>
        <v/>
      </c>
      <c r="Q116" s="255" t="str">
        <f t="shared" si="14"/>
        <v/>
      </c>
      <c r="R116" s="153"/>
      <c r="S116" s="153"/>
      <c r="T116" s="238">
        <f t="shared" si="15"/>
        <v>0</v>
      </c>
      <c r="U116" s="193" t="s">
        <v>44</v>
      </c>
      <c r="V116" s="173"/>
      <c r="W116" s="193" t="str">
        <f t="shared" si="16"/>
        <v/>
      </c>
      <c r="X116" s="264" t="str">
        <f t="shared" si="17"/>
        <v>OK</v>
      </c>
      <c r="Y116" s="193" t="str">
        <f t="shared" si="18"/>
        <v/>
      </c>
      <c r="Z116" s="193" t="str">
        <f t="shared" si="19"/>
        <v/>
      </c>
      <c r="AA116" s="397" t="str">
        <f t="shared" si="20"/>
        <v/>
      </c>
      <c r="AB116" s="257" t="str">
        <f t="shared" si="21"/>
        <v/>
      </c>
      <c r="AC116" s="257" t="str">
        <f t="shared" si="22"/>
        <v/>
      </c>
      <c r="AD116" s="193" t="str">
        <f t="shared" si="23"/>
        <v>CHECK DATES</v>
      </c>
      <c r="AE116" s="257" t="str">
        <f t="shared" si="24"/>
        <v/>
      </c>
      <c r="AF116" s="286">
        <v>0</v>
      </c>
      <c r="AG116" s="257">
        <f t="shared" si="25"/>
        <v>0</v>
      </c>
      <c r="AH116" s="257" t="str">
        <f t="shared" si="26"/>
        <v/>
      </c>
      <c r="AI116" s="257">
        <f t="shared" si="27"/>
        <v>0</v>
      </c>
    </row>
    <row r="117" spans="1:35" x14ac:dyDescent="0.3">
      <c r="A117" s="287">
        <v>105</v>
      </c>
      <c r="B117" s="161"/>
      <c r="C117" s="150"/>
      <c r="D117" s="150"/>
      <c r="E117" s="150"/>
      <c r="F117" s="152"/>
      <c r="G117" s="152"/>
      <c r="H117" s="154"/>
      <c r="I117" s="155"/>
      <c r="J117" s="159"/>
      <c r="K117" s="159"/>
      <c r="L117" s="337"/>
      <c r="M117" s="343" t="str">
        <f>IF(L117="","",LOOKUP(L117,'Work Programme'!$A$8:$A$207,'Work Programme'!$B$8:$B$207))</f>
        <v/>
      </c>
      <c r="N117" s="150"/>
      <c r="O117" s="151"/>
      <c r="P117" s="254" t="str">
        <f>IF(H117="","",VLOOKUP(H117,'Overview - Financial Statement'!$A$46:$B$60,2,FALSE))</f>
        <v/>
      </c>
      <c r="Q117" s="255" t="str">
        <f t="shared" si="14"/>
        <v/>
      </c>
      <c r="R117" s="153"/>
      <c r="S117" s="153"/>
      <c r="T117" s="238">
        <f t="shared" si="15"/>
        <v>0</v>
      </c>
      <c r="U117" s="193" t="s">
        <v>44</v>
      </c>
      <c r="V117" s="173"/>
      <c r="W117" s="193" t="str">
        <f t="shared" si="16"/>
        <v/>
      </c>
      <c r="X117" s="264" t="str">
        <f t="shared" si="17"/>
        <v>OK</v>
      </c>
      <c r="Y117" s="193" t="str">
        <f t="shared" si="18"/>
        <v/>
      </c>
      <c r="Z117" s="193" t="str">
        <f t="shared" si="19"/>
        <v/>
      </c>
      <c r="AA117" s="397" t="str">
        <f t="shared" si="20"/>
        <v/>
      </c>
      <c r="AB117" s="257" t="str">
        <f t="shared" si="21"/>
        <v/>
      </c>
      <c r="AC117" s="257" t="str">
        <f t="shared" si="22"/>
        <v/>
      </c>
      <c r="AD117" s="193" t="str">
        <f t="shared" si="23"/>
        <v>CHECK DATES</v>
      </c>
      <c r="AE117" s="257" t="str">
        <f t="shared" si="24"/>
        <v/>
      </c>
      <c r="AF117" s="286">
        <v>0</v>
      </c>
      <c r="AG117" s="257">
        <f t="shared" si="25"/>
        <v>0</v>
      </c>
      <c r="AH117" s="257" t="str">
        <f t="shared" si="26"/>
        <v/>
      </c>
      <c r="AI117" s="257">
        <f t="shared" si="27"/>
        <v>0</v>
      </c>
    </row>
    <row r="118" spans="1:35" x14ac:dyDescent="0.3">
      <c r="A118" s="287">
        <v>106</v>
      </c>
      <c r="B118" s="161"/>
      <c r="C118" s="150"/>
      <c r="D118" s="150"/>
      <c r="E118" s="150"/>
      <c r="F118" s="152"/>
      <c r="G118" s="152"/>
      <c r="H118" s="154"/>
      <c r="I118" s="155"/>
      <c r="J118" s="159"/>
      <c r="K118" s="159"/>
      <c r="L118" s="337"/>
      <c r="M118" s="343" t="str">
        <f>IF(L118="","",LOOKUP(L118,'Work Programme'!$A$8:$A$207,'Work Programme'!$B$8:$B$207))</f>
        <v/>
      </c>
      <c r="N118" s="150"/>
      <c r="O118" s="151"/>
      <c r="P118" s="254" t="str">
        <f>IF(H118="","",VLOOKUP(H118,'Overview - Financial Statement'!$A$46:$B$60,2,FALSE))</f>
        <v/>
      </c>
      <c r="Q118" s="255" t="str">
        <f t="shared" si="14"/>
        <v/>
      </c>
      <c r="R118" s="153"/>
      <c r="S118" s="153"/>
      <c r="T118" s="238">
        <f t="shared" si="15"/>
        <v>0</v>
      </c>
      <c r="U118" s="193" t="s">
        <v>44</v>
      </c>
      <c r="V118" s="173"/>
      <c r="W118" s="193" t="str">
        <f t="shared" si="16"/>
        <v/>
      </c>
      <c r="X118" s="264" t="str">
        <f t="shared" si="17"/>
        <v>OK</v>
      </c>
      <c r="Y118" s="193" t="str">
        <f t="shared" si="18"/>
        <v/>
      </c>
      <c r="Z118" s="193" t="str">
        <f t="shared" si="19"/>
        <v/>
      </c>
      <c r="AA118" s="397" t="str">
        <f t="shared" si="20"/>
        <v/>
      </c>
      <c r="AB118" s="257" t="str">
        <f t="shared" si="21"/>
        <v/>
      </c>
      <c r="AC118" s="257" t="str">
        <f t="shared" si="22"/>
        <v/>
      </c>
      <c r="AD118" s="193" t="str">
        <f t="shared" si="23"/>
        <v>CHECK DATES</v>
      </c>
      <c r="AE118" s="257" t="str">
        <f t="shared" si="24"/>
        <v/>
      </c>
      <c r="AF118" s="286">
        <v>0</v>
      </c>
      <c r="AG118" s="257">
        <f t="shared" si="25"/>
        <v>0</v>
      </c>
      <c r="AH118" s="257" t="str">
        <f t="shared" si="26"/>
        <v/>
      </c>
      <c r="AI118" s="257">
        <f t="shared" si="27"/>
        <v>0</v>
      </c>
    </row>
    <row r="119" spans="1:35" x14ac:dyDescent="0.3">
      <c r="A119" s="287">
        <v>107</v>
      </c>
      <c r="B119" s="161"/>
      <c r="C119" s="150"/>
      <c r="D119" s="150"/>
      <c r="E119" s="150"/>
      <c r="F119" s="152"/>
      <c r="G119" s="152"/>
      <c r="H119" s="154"/>
      <c r="I119" s="155"/>
      <c r="J119" s="159"/>
      <c r="K119" s="159"/>
      <c r="L119" s="337"/>
      <c r="M119" s="343" t="str">
        <f>IF(L119="","",LOOKUP(L119,'Work Programme'!$A$8:$A$207,'Work Programme'!$B$8:$B$207))</f>
        <v/>
      </c>
      <c r="N119" s="150"/>
      <c r="O119" s="151"/>
      <c r="P119" s="254" t="str">
        <f>IF(H119="","",VLOOKUP(H119,'Overview - Financial Statement'!$A$46:$B$60,2,FALSE))</f>
        <v/>
      </c>
      <c r="Q119" s="255" t="str">
        <f t="shared" si="14"/>
        <v/>
      </c>
      <c r="R119" s="153"/>
      <c r="S119" s="153"/>
      <c r="T119" s="238">
        <f t="shared" si="15"/>
        <v>0</v>
      </c>
      <c r="U119" s="193" t="s">
        <v>44</v>
      </c>
      <c r="V119" s="173"/>
      <c r="W119" s="193" t="str">
        <f t="shared" si="16"/>
        <v/>
      </c>
      <c r="X119" s="264" t="str">
        <f t="shared" si="17"/>
        <v>OK</v>
      </c>
      <c r="Y119" s="193" t="str">
        <f t="shared" si="18"/>
        <v/>
      </c>
      <c r="Z119" s="193" t="str">
        <f t="shared" si="19"/>
        <v/>
      </c>
      <c r="AA119" s="397" t="str">
        <f t="shared" si="20"/>
        <v/>
      </c>
      <c r="AB119" s="257" t="str">
        <f t="shared" si="21"/>
        <v/>
      </c>
      <c r="AC119" s="257" t="str">
        <f t="shared" si="22"/>
        <v/>
      </c>
      <c r="AD119" s="193" t="str">
        <f t="shared" si="23"/>
        <v>CHECK DATES</v>
      </c>
      <c r="AE119" s="257" t="str">
        <f t="shared" si="24"/>
        <v/>
      </c>
      <c r="AF119" s="286">
        <v>0</v>
      </c>
      <c r="AG119" s="257">
        <f t="shared" si="25"/>
        <v>0</v>
      </c>
      <c r="AH119" s="257" t="str">
        <f t="shared" si="26"/>
        <v/>
      </c>
      <c r="AI119" s="257">
        <f t="shared" si="27"/>
        <v>0</v>
      </c>
    </row>
    <row r="120" spans="1:35" x14ac:dyDescent="0.3">
      <c r="A120" s="287">
        <v>108</v>
      </c>
      <c r="B120" s="161"/>
      <c r="C120" s="150"/>
      <c r="D120" s="150"/>
      <c r="E120" s="150"/>
      <c r="F120" s="152"/>
      <c r="G120" s="152"/>
      <c r="H120" s="154"/>
      <c r="I120" s="155"/>
      <c r="J120" s="159"/>
      <c r="K120" s="159"/>
      <c r="L120" s="337"/>
      <c r="M120" s="343" t="str">
        <f>IF(L120="","",LOOKUP(L120,'Work Programme'!$A$8:$A$207,'Work Programme'!$B$8:$B$207))</f>
        <v/>
      </c>
      <c r="N120" s="150"/>
      <c r="O120" s="151"/>
      <c r="P120" s="254" t="str">
        <f>IF(H120="","",VLOOKUP(H120,'Overview - Financial Statement'!$A$46:$B$60,2,FALSE))</f>
        <v/>
      </c>
      <c r="Q120" s="255" t="str">
        <f t="shared" si="14"/>
        <v/>
      </c>
      <c r="R120" s="153"/>
      <c r="S120" s="153"/>
      <c r="T120" s="238">
        <f t="shared" si="15"/>
        <v>0</v>
      </c>
      <c r="U120" s="193" t="s">
        <v>44</v>
      </c>
      <c r="V120" s="173"/>
      <c r="W120" s="193" t="str">
        <f t="shared" si="16"/>
        <v/>
      </c>
      <c r="X120" s="264" t="str">
        <f t="shared" si="17"/>
        <v>OK</v>
      </c>
      <c r="Y120" s="193" t="str">
        <f t="shared" si="18"/>
        <v/>
      </c>
      <c r="Z120" s="193" t="str">
        <f t="shared" si="19"/>
        <v/>
      </c>
      <c r="AA120" s="397" t="str">
        <f t="shared" si="20"/>
        <v/>
      </c>
      <c r="AB120" s="257" t="str">
        <f t="shared" si="21"/>
        <v/>
      </c>
      <c r="AC120" s="257" t="str">
        <f t="shared" si="22"/>
        <v/>
      </c>
      <c r="AD120" s="193" t="str">
        <f t="shared" si="23"/>
        <v>CHECK DATES</v>
      </c>
      <c r="AE120" s="257" t="str">
        <f t="shared" si="24"/>
        <v/>
      </c>
      <c r="AF120" s="286">
        <v>0</v>
      </c>
      <c r="AG120" s="257">
        <f t="shared" si="25"/>
        <v>0</v>
      </c>
      <c r="AH120" s="257" t="str">
        <f t="shared" si="26"/>
        <v/>
      </c>
      <c r="AI120" s="257">
        <f t="shared" si="27"/>
        <v>0</v>
      </c>
    </row>
    <row r="121" spans="1:35" x14ac:dyDescent="0.3">
      <c r="A121" s="287">
        <v>109</v>
      </c>
      <c r="B121" s="161"/>
      <c r="C121" s="150"/>
      <c r="D121" s="150"/>
      <c r="E121" s="150"/>
      <c r="F121" s="152"/>
      <c r="G121" s="152"/>
      <c r="H121" s="154"/>
      <c r="I121" s="155"/>
      <c r="J121" s="159"/>
      <c r="K121" s="159"/>
      <c r="L121" s="337"/>
      <c r="M121" s="343" t="str">
        <f>IF(L121="","",LOOKUP(L121,'Work Programme'!$A$8:$A$207,'Work Programme'!$B$8:$B$207))</f>
        <v/>
      </c>
      <c r="N121" s="150"/>
      <c r="O121" s="151"/>
      <c r="P121" s="254" t="str">
        <f>IF(H121="","",VLOOKUP(H121,'Overview - Financial Statement'!$A$46:$B$60,2,FALSE))</f>
        <v/>
      </c>
      <c r="Q121" s="255" t="str">
        <f t="shared" si="14"/>
        <v/>
      </c>
      <c r="R121" s="153"/>
      <c r="S121" s="153"/>
      <c r="T121" s="238">
        <f t="shared" si="15"/>
        <v>0</v>
      </c>
      <c r="U121" s="193" t="s">
        <v>44</v>
      </c>
      <c r="V121" s="173"/>
      <c r="W121" s="193" t="str">
        <f t="shared" si="16"/>
        <v/>
      </c>
      <c r="X121" s="264" t="str">
        <f t="shared" si="17"/>
        <v>OK</v>
      </c>
      <c r="Y121" s="193" t="str">
        <f t="shared" si="18"/>
        <v/>
      </c>
      <c r="Z121" s="193" t="str">
        <f t="shared" si="19"/>
        <v/>
      </c>
      <c r="AA121" s="397" t="str">
        <f t="shared" si="20"/>
        <v/>
      </c>
      <c r="AB121" s="257" t="str">
        <f t="shared" si="21"/>
        <v/>
      </c>
      <c r="AC121" s="257" t="str">
        <f t="shared" si="22"/>
        <v/>
      </c>
      <c r="AD121" s="193" t="str">
        <f t="shared" si="23"/>
        <v>CHECK DATES</v>
      </c>
      <c r="AE121" s="257" t="str">
        <f t="shared" si="24"/>
        <v/>
      </c>
      <c r="AF121" s="286">
        <v>0</v>
      </c>
      <c r="AG121" s="257">
        <f t="shared" si="25"/>
        <v>0</v>
      </c>
      <c r="AH121" s="257" t="str">
        <f t="shared" si="26"/>
        <v/>
      </c>
      <c r="AI121" s="257">
        <f t="shared" si="27"/>
        <v>0</v>
      </c>
    </row>
    <row r="122" spans="1:35" x14ac:dyDescent="0.3">
      <c r="A122" s="287">
        <v>110</v>
      </c>
      <c r="B122" s="161"/>
      <c r="C122" s="150"/>
      <c r="D122" s="150"/>
      <c r="E122" s="150"/>
      <c r="F122" s="152"/>
      <c r="G122" s="152"/>
      <c r="H122" s="154"/>
      <c r="I122" s="155"/>
      <c r="J122" s="159"/>
      <c r="K122" s="159"/>
      <c r="L122" s="337"/>
      <c r="M122" s="343" t="str">
        <f>IF(L122="","",LOOKUP(L122,'Work Programme'!$A$8:$A$207,'Work Programme'!$B$8:$B$207))</f>
        <v/>
      </c>
      <c r="N122" s="150"/>
      <c r="O122" s="151"/>
      <c r="P122" s="254" t="str">
        <f>IF(H122="","",VLOOKUP(H122,'Overview - Financial Statement'!$A$46:$B$60,2,FALSE))</f>
        <v/>
      </c>
      <c r="Q122" s="255" t="str">
        <f t="shared" si="14"/>
        <v/>
      </c>
      <c r="R122" s="153"/>
      <c r="S122" s="153"/>
      <c r="T122" s="238">
        <f t="shared" si="15"/>
        <v>0</v>
      </c>
      <c r="U122" s="193" t="s">
        <v>44</v>
      </c>
      <c r="V122" s="173"/>
      <c r="W122" s="193" t="str">
        <f t="shared" si="16"/>
        <v/>
      </c>
      <c r="X122" s="264" t="str">
        <f t="shared" si="17"/>
        <v>OK</v>
      </c>
      <c r="Y122" s="193" t="str">
        <f t="shared" si="18"/>
        <v/>
      </c>
      <c r="Z122" s="193" t="str">
        <f t="shared" si="19"/>
        <v/>
      </c>
      <c r="AA122" s="397" t="str">
        <f t="shared" si="20"/>
        <v/>
      </c>
      <c r="AB122" s="257" t="str">
        <f t="shared" si="21"/>
        <v/>
      </c>
      <c r="AC122" s="257" t="str">
        <f t="shared" si="22"/>
        <v/>
      </c>
      <c r="AD122" s="193" t="str">
        <f t="shared" si="23"/>
        <v>CHECK DATES</v>
      </c>
      <c r="AE122" s="257" t="str">
        <f t="shared" si="24"/>
        <v/>
      </c>
      <c r="AF122" s="286">
        <v>0</v>
      </c>
      <c r="AG122" s="257">
        <f t="shared" si="25"/>
        <v>0</v>
      </c>
      <c r="AH122" s="257" t="str">
        <f t="shared" si="26"/>
        <v/>
      </c>
      <c r="AI122" s="257">
        <f t="shared" si="27"/>
        <v>0</v>
      </c>
    </row>
    <row r="123" spans="1:35" x14ac:dyDescent="0.3">
      <c r="A123" s="287">
        <v>111</v>
      </c>
      <c r="B123" s="161"/>
      <c r="C123" s="150"/>
      <c r="D123" s="150"/>
      <c r="E123" s="150"/>
      <c r="F123" s="152"/>
      <c r="G123" s="152"/>
      <c r="H123" s="154"/>
      <c r="I123" s="155"/>
      <c r="J123" s="159"/>
      <c r="K123" s="159"/>
      <c r="L123" s="337"/>
      <c r="M123" s="343" t="str">
        <f>IF(L123="","",LOOKUP(L123,'Work Programme'!$A$8:$A$207,'Work Programme'!$B$8:$B$207))</f>
        <v/>
      </c>
      <c r="N123" s="150"/>
      <c r="O123" s="151"/>
      <c r="P123" s="254" t="str">
        <f>IF(H123="","",VLOOKUP(H123,'Overview - Financial Statement'!$A$46:$B$60,2,FALSE))</f>
        <v/>
      </c>
      <c r="Q123" s="255" t="str">
        <f t="shared" si="14"/>
        <v/>
      </c>
      <c r="R123" s="153"/>
      <c r="S123" s="153"/>
      <c r="T123" s="238">
        <f t="shared" si="15"/>
        <v>0</v>
      </c>
      <c r="U123" s="193" t="s">
        <v>44</v>
      </c>
      <c r="V123" s="173"/>
      <c r="W123" s="193" t="str">
        <f t="shared" si="16"/>
        <v/>
      </c>
      <c r="X123" s="264" t="str">
        <f t="shared" si="17"/>
        <v>OK</v>
      </c>
      <c r="Y123" s="193" t="str">
        <f t="shared" si="18"/>
        <v/>
      </c>
      <c r="Z123" s="193" t="str">
        <f t="shared" si="19"/>
        <v/>
      </c>
      <c r="AA123" s="397" t="str">
        <f t="shared" si="20"/>
        <v/>
      </c>
      <c r="AB123" s="257" t="str">
        <f t="shared" si="21"/>
        <v/>
      </c>
      <c r="AC123" s="257" t="str">
        <f t="shared" si="22"/>
        <v/>
      </c>
      <c r="AD123" s="193" t="str">
        <f t="shared" si="23"/>
        <v>CHECK DATES</v>
      </c>
      <c r="AE123" s="257" t="str">
        <f t="shared" si="24"/>
        <v/>
      </c>
      <c r="AF123" s="286">
        <v>0</v>
      </c>
      <c r="AG123" s="257">
        <f t="shared" si="25"/>
        <v>0</v>
      </c>
      <c r="AH123" s="257" t="str">
        <f t="shared" si="26"/>
        <v/>
      </c>
      <c r="AI123" s="257">
        <f t="shared" si="27"/>
        <v>0</v>
      </c>
    </row>
    <row r="124" spans="1:35" x14ac:dyDescent="0.3">
      <c r="A124" s="287">
        <v>112</v>
      </c>
      <c r="B124" s="161"/>
      <c r="C124" s="150"/>
      <c r="D124" s="150"/>
      <c r="E124" s="150"/>
      <c r="F124" s="152"/>
      <c r="G124" s="152"/>
      <c r="H124" s="154"/>
      <c r="I124" s="155"/>
      <c r="J124" s="159"/>
      <c r="K124" s="159"/>
      <c r="L124" s="337"/>
      <c r="M124" s="343" t="str">
        <f>IF(L124="","",LOOKUP(L124,'Work Programme'!$A$8:$A$207,'Work Programme'!$B$8:$B$207))</f>
        <v/>
      </c>
      <c r="N124" s="150"/>
      <c r="O124" s="151"/>
      <c r="P124" s="254" t="str">
        <f>IF(H124="","",VLOOKUP(H124,'Overview - Financial Statement'!$A$46:$B$60,2,FALSE))</f>
        <v/>
      </c>
      <c r="Q124" s="255" t="str">
        <f t="shared" si="14"/>
        <v/>
      </c>
      <c r="R124" s="153"/>
      <c r="S124" s="153"/>
      <c r="T124" s="238">
        <f t="shared" si="15"/>
        <v>0</v>
      </c>
      <c r="U124" s="193" t="s">
        <v>44</v>
      </c>
      <c r="V124" s="173"/>
      <c r="W124" s="193" t="str">
        <f t="shared" si="16"/>
        <v/>
      </c>
      <c r="X124" s="264" t="str">
        <f t="shared" si="17"/>
        <v>OK</v>
      </c>
      <c r="Y124" s="193" t="str">
        <f t="shared" si="18"/>
        <v/>
      </c>
      <c r="Z124" s="193" t="str">
        <f t="shared" si="19"/>
        <v/>
      </c>
      <c r="AA124" s="397" t="str">
        <f t="shared" si="20"/>
        <v/>
      </c>
      <c r="AB124" s="257" t="str">
        <f t="shared" si="21"/>
        <v/>
      </c>
      <c r="AC124" s="257" t="str">
        <f t="shared" si="22"/>
        <v/>
      </c>
      <c r="AD124" s="193" t="str">
        <f t="shared" si="23"/>
        <v>CHECK DATES</v>
      </c>
      <c r="AE124" s="257" t="str">
        <f t="shared" si="24"/>
        <v/>
      </c>
      <c r="AF124" s="286">
        <v>0</v>
      </c>
      <c r="AG124" s="257">
        <f t="shared" si="25"/>
        <v>0</v>
      </c>
      <c r="AH124" s="257" t="str">
        <f t="shared" si="26"/>
        <v/>
      </c>
      <c r="AI124" s="257">
        <f t="shared" si="27"/>
        <v>0</v>
      </c>
    </row>
    <row r="125" spans="1:35" x14ac:dyDescent="0.3">
      <c r="A125" s="287">
        <v>113</v>
      </c>
      <c r="B125" s="161"/>
      <c r="C125" s="150"/>
      <c r="D125" s="150"/>
      <c r="E125" s="150"/>
      <c r="F125" s="152"/>
      <c r="G125" s="152"/>
      <c r="H125" s="154"/>
      <c r="I125" s="155"/>
      <c r="J125" s="159"/>
      <c r="K125" s="159"/>
      <c r="L125" s="337"/>
      <c r="M125" s="343" t="str">
        <f>IF(L125="","",LOOKUP(L125,'Work Programme'!$A$8:$A$207,'Work Programme'!$B$8:$B$207))</f>
        <v/>
      </c>
      <c r="N125" s="150"/>
      <c r="O125" s="151"/>
      <c r="P125" s="254" t="str">
        <f>IF(H125="","",VLOOKUP(H125,'Overview - Financial Statement'!$A$46:$B$60,2,FALSE))</f>
        <v/>
      </c>
      <c r="Q125" s="255" t="str">
        <f t="shared" si="14"/>
        <v/>
      </c>
      <c r="R125" s="153"/>
      <c r="S125" s="153"/>
      <c r="T125" s="238">
        <f t="shared" si="15"/>
        <v>0</v>
      </c>
      <c r="U125" s="193" t="s">
        <v>44</v>
      </c>
      <c r="V125" s="173"/>
      <c r="W125" s="193" t="str">
        <f t="shared" si="16"/>
        <v/>
      </c>
      <c r="X125" s="264" t="str">
        <f t="shared" si="17"/>
        <v>OK</v>
      </c>
      <c r="Y125" s="193" t="str">
        <f t="shared" si="18"/>
        <v/>
      </c>
      <c r="Z125" s="193" t="str">
        <f t="shared" si="19"/>
        <v/>
      </c>
      <c r="AA125" s="397" t="str">
        <f t="shared" si="20"/>
        <v/>
      </c>
      <c r="AB125" s="257" t="str">
        <f t="shared" si="21"/>
        <v/>
      </c>
      <c r="AC125" s="257" t="str">
        <f t="shared" si="22"/>
        <v/>
      </c>
      <c r="AD125" s="193" t="str">
        <f t="shared" si="23"/>
        <v>CHECK DATES</v>
      </c>
      <c r="AE125" s="257" t="str">
        <f t="shared" si="24"/>
        <v/>
      </c>
      <c r="AF125" s="286">
        <v>0</v>
      </c>
      <c r="AG125" s="257">
        <f t="shared" si="25"/>
        <v>0</v>
      </c>
      <c r="AH125" s="257" t="str">
        <f t="shared" si="26"/>
        <v/>
      </c>
      <c r="AI125" s="257">
        <f t="shared" si="27"/>
        <v>0</v>
      </c>
    </row>
    <row r="126" spans="1:35" x14ac:dyDescent="0.3">
      <c r="A126" s="287">
        <v>114</v>
      </c>
      <c r="B126" s="161"/>
      <c r="C126" s="150"/>
      <c r="D126" s="150"/>
      <c r="E126" s="150"/>
      <c r="F126" s="152"/>
      <c r="G126" s="152"/>
      <c r="H126" s="154"/>
      <c r="I126" s="155"/>
      <c r="J126" s="159"/>
      <c r="K126" s="159"/>
      <c r="L126" s="337"/>
      <c r="M126" s="343" t="str">
        <f>IF(L126="","",LOOKUP(L126,'Work Programme'!$A$8:$A$207,'Work Programme'!$B$8:$B$207))</f>
        <v/>
      </c>
      <c r="N126" s="150"/>
      <c r="O126" s="151"/>
      <c r="P126" s="254" t="str">
        <f>IF(H126="","",VLOOKUP(H126,'Overview - Financial Statement'!$A$46:$B$60,2,FALSE))</f>
        <v/>
      </c>
      <c r="Q126" s="255" t="str">
        <f t="shared" si="14"/>
        <v/>
      </c>
      <c r="R126" s="153"/>
      <c r="S126" s="153"/>
      <c r="T126" s="238">
        <f t="shared" si="15"/>
        <v>0</v>
      </c>
      <c r="U126" s="193" t="s">
        <v>44</v>
      </c>
      <c r="V126" s="173"/>
      <c r="W126" s="193" t="str">
        <f t="shared" si="16"/>
        <v/>
      </c>
      <c r="X126" s="264" t="str">
        <f t="shared" si="17"/>
        <v>OK</v>
      </c>
      <c r="Y126" s="193" t="str">
        <f t="shared" si="18"/>
        <v/>
      </c>
      <c r="Z126" s="193" t="str">
        <f t="shared" si="19"/>
        <v/>
      </c>
      <c r="AA126" s="397" t="str">
        <f t="shared" si="20"/>
        <v/>
      </c>
      <c r="AB126" s="257" t="str">
        <f t="shared" si="21"/>
        <v/>
      </c>
      <c r="AC126" s="257" t="str">
        <f t="shared" si="22"/>
        <v/>
      </c>
      <c r="AD126" s="193" t="str">
        <f t="shared" si="23"/>
        <v>CHECK DATES</v>
      </c>
      <c r="AE126" s="257" t="str">
        <f t="shared" si="24"/>
        <v/>
      </c>
      <c r="AF126" s="286">
        <v>0</v>
      </c>
      <c r="AG126" s="257">
        <f t="shared" si="25"/>
        <v>0</v>
      </c>
      <c r="AH126" s="257" t="str">
        <f t="shared" si="26"/>
        <v/>
      </c>
      <c r="AI126" s="257">
        <f t="shared" si="27"/>
        <v>0</v>
      </c>
    </row>
    <row r="127" spans="1:35" x14ac:dyDescent="0.3">
      <c r="A127" s="287">
        <v>115</v>
      </c>
      <c r="B127" s="161"/>
      <c r="C127" s="150"/>
      <c r="D127" s="150"/>
      <c r="E127" s="150"/>
      <c r="F127" s="152"/>
      <c r="G127" s="152"/>
      <c r="H127" s="154"/>
      <c r="I127" s="155"/>
      <c r="J127" s="159"/>
      <c r="K127" s="159"/>
      <c r="L127" s="337"/>
      <c r="M127" s="343" t="str">
        <f>IF(L127="","",LOOKUP(L127,'Work Programme'!$A$8:$A$207,'Work Programme'!$B$8:$B$207))</f>
        <v/>
      </c>
      <c r="N127" s="150"/>
      <c r="O127" s="151"/>
      <c r="P127" s="254" t="str">
        <f>IF(H127="","",VLOOKUP(H127,'Overview - Financial Statement'!$A$46:$B$60,2,FALSE))</f>
        <v/>
      </c>
      <c r="Q127" s="255" t="str">
        <f t="shared" si="14"/>
        <v/>
      </c>
      <c r="R127" s="153"/>
      <c r="S127" s="153"/>
      <c r="T127" s="238">
        <f t="shared" si="15"/>
        <v>0</v>
      </c>
      <c r="U127" s="193" t="s">
        <v>44</v>
      </c>
      <c r="V127" s="173"/>
      <c r="W127" s="193" t="str">
        <f t="shared" si="16"/>
        <v/>
      </c>
      <c r="X127" s="264" t="str">
        <f t="shared" si="17"/>
        <v>OK</v>
      </c>
      <c r="Y127" s="193" t="str">
        <f t="shared" si="18"/>
        <v/>
      </c>
      <c r="Z127" s="193" t="str">
        <f t="shared" si="19"/>
        <v/>
      </c>
      <c r="AA127" s="397" t="str">
        <f t="shared" si="20"/>
        <v/>
      </c>
      <c r="AB127" s="257" t="str">
        <f t="shared" si="21"/>
        <v/>
      </c>
      <c r="AC127" s="257" t="str">
        <f t="shared" si="22"/>
        <v/>
      </c>
      <c r="AD127" s="193" t="str">
        <f t="shared" si="23"/>
        <v>CHECK DATES</v>
      </c>
      <c r="AE127" s="257" t="str">
        <f t="shared" si="24"/>
        <v/>
      </c>
      <c r="AF127" s="286">
        <v>0</v>
      </c>
      <c r="AG127" s="257">
        <f t="shared" si="25"/>
        <v>0</v>
      </c>
      <c r="AH127" s="257" t="str">
        <f t="shared" si="26"/>
        <v/>
      </c>
      <c r="AI127" s="257">
        <f t="shared" si="27"/>
        <v>0</v>
      </c>
    </row>
    <row r="128" spans="1:35" x14ac:dyDescent="0.3">
      <c r="A128" s="287">
        <v>116</v>
      </c>
      <c r="B128" s="161"/>
      <c r="C128" s="150"/>
      <c r="D128" s="150"/>
      <c r="E128" s="150"/>
      <c r="F128" s="152"/>
      <c r="G128" s="152"/>
      <c r="H128" s="154"/>
      <c r="I128" s="155"/>
      <c r="J128" s="159"/>
      <c r="K128" s="159"/>
      <c r="L128" s="337"/>
      <c r="M128" s="343" t="str">
        <f>IF(L128="","",LOOKUP(L128,'Work Programme'!$A$8:$A$207,'Work Programme'!$B$8:$B$207))</f>
        <v/>
      </c>
      <c r="N128" s="150"/>
      <c r="O128" s="151"/>
      <c r="P128" s="254" t="str">
        <f>IF(H128="","",VLOOKUP(H128,'Overview - Financial Statement'!$A$46:$B$60,2,FALSE))</f>
        <v/>
      </c>
      <c r="Q128" s="255" t="str">
        <f t="shared" si="14"/>
        <v/>
      </c>
      <c r="R128" s="153"/>
      <c r="S128" s="153"/>
      <c r="T128" s="238">
        <f t="shared" si="15"/>
        <v>0</v>
      </c>
      <c r="U128" s="193" t="s">
        <v>44</v>
      </c>
      <c r="V128" s="173"/>
      <c r="W128" s="193" t="str">
        <f t="shared" si="16"/>
        <v/>
      </c>
      <c r="X128" s="264" t="str">
        <f t="shared" si="17"/>
        <v>OK</v>
      </c>
      <c r="Y128" s="193" t="str">
        <f t="shared" si="18"/>
        <v/>
      </c>
      <c r="Z128" s="193" t="str">
        <f t="shared" si="19"/>
        <v/>
      </c>
      <c r="AA128" s="397" t="str">
        <f t="shared" si="20"/>
        <v/>
      </c>
      <c r="AB128" s="257" t="str">
        <f t="shared" si="21"/>
        <v/>
      </c>
      <c r="AC128" s="257" t="str">
        <f t="shared" si="22"/>
        <v/>
      </c>
      <c r="AD128" s="193" t="str">
        <f t="shared" si="23"/>
        <v>CHECK DATES</v>
      </c>
      <c r="AE128" s="257" t="str">
        <f t="shared" si="24"/>
        <v/>
      </c>
      <c r="AF128" s="286">
        <v>0</v>
      </c>
      <c r="AG128" s="257">
        <f t="shared" si="25"/>
        <v>0</v>
      </c>
      <c r="AH128" s="257" t="str">
        <f t="shared" si="26"/>
        <v/>
      </c>
      <c r="AI128" s="257">
        <f t="shared" si="27"/>
        <v>0</v>
      </c>
    </row>
    <row r="129" spans="1:35" x14ac:dyDescent="0.3">
      <c r="A129" s="287">
        <v>117</v>
      </c>
      <c r="B129" s="161"/>
      <c r="C129" s="150"/>
      <c r="D129" s="150"/>
      <c r="E129" s="150"/>
      <c r="F129" s="152"/>
      <c r="G129" s="152"/>
      <c r="H129" s="154"/>
      <c r="I129" s="155"/>
      <c r="J129" s="159"/>
      <c r="K129" s="159"/>
      <c r="L129" s="337"/>
      <c r="M129" s="343" t="str">
        <f>IF(L129="","",LOOKUP(L129,'Work Programme'!$A$8:$A$207,'Work Programme'!$B$8:$B$207))</f>
        <v/>
      </c>
      <c r="N129" s="150"/>
      <c r="O129" s="151"/>
      <c r="P129" s="254" t="str">
        <f>IF(H129="","",VLOOKUP(H129,'Overview - Financial Statement'!$A$46:$B$60,2,FALSE))</f>
        <v/>
      </c>
      <c r="Q129" s="255" t="str">
        <f t="shared" si="14"/>
        <v/>
      </c>
      <c r="R129" s="153"/>
      <c r="S129" s="153"/>
      <c r="T129" s="238">
        <f t="shared" si="15"/>
        <v>0</v>
      </c>
      <c r="U129" s="193" t="s">
        <v>44</v>
      </c>
      <c r="V129" s="173"/>
      <c r="W129" s="193" t="str">
        <f t="shared" si="16"/>
        <v/>
      </c>
      <c r="X129" s="264" t="str">
        <f t="shared" si="17"/>
        <v>OK</v>
      </c>
      <c r="Y129" s="193" t="str">
        <f t="shared" si="18"/>
        <v/>
      </c>
      <c r="Z129" s="193" t="str">
        <f t="shared" si="19"/>
        <v/>
      </c>
      <c r="AA129" s="397" t="str">
        <f t="shared" si="20"/>
        <v/>
      </c>
      <c r="AB129" s="257" t="str">
        <f t="shared" si="21"/>
        <v/>
      </c>
      <c r="AC129" s="257" t="str">
        <f t="shared" si="22"/>
        <v/>
      </c>
      <c r="AD129" s="193" t="str">
        <f t="shared" si="23"/>
        <v>CHECK DATES</v>
      </c>
      <c r="AE129" s="257" t="str">
        <f t="shared" si="24"/>
        <v/>
      </c>
      <c r="AF129" s="286">
        <v>0</v>
      </c>
      <c r="AG129" s="257">
        <f t="shared" si="25"/>
        <v>0</v>
      </c>
      <c r="AH129" s="257" t="str">
        <f t="shared" si="26"/>
        <v/>
      </c>
      <c r="AI129" s="257">
        <f t="shared" si="27"/>
        <v>0</v>
      </c>
    </row>
    <row r="130" spans="1:35" x14ac:dyDescent="0.3">
      <c r="A130" s="287">
        <v>118</v>
      </c>
      <c r="B130" s="161"/>
      <c r="C130" s="150"/>
      <c r="D130" s="150"/>
      <c r="E130" s="150"/>
      <c r="F130" s="152"/>
      <c r="G130" s="152"/>
      <c r="H130" s="154"/>
      <c r="I130" s="155"/>
      <c r="J130" s="159"/>
      <c r="K130" s="159"/>
      <c r="L130" s="337"/>
      <c r="M130" s="343" t="str">
        <f>IF(L130="","",LOOKUP(L130,'Work Programme'!$A$8:$A$207,'Work Programme'!$B$8:$B$207))</f>
        <v/>
      </c>
      <c r="N130" s="150"/>
      <c r="O130" s="151"/>
      <c r="P130" s="254" t="str">
        <f>IF(H130="","",VLOOKUP(H130,'Overview - Financial Statement'!$A$46:$B$60,2,FALSE))</f>
        <v/>
      </c>
      <c r="Q130" s="255" t="str">
        <f t="shared" si="14"/>
        <v/>
      </c>
      <c r="R130" s="153"/>
      <c r="S130" s="153"/>
      <c r="T130" s="238">
        <f t="shared" si="15"/>
        <v>0</v>
      </c>
      <c r="U130" s="193" t="s">
        <v>44</v>
      </c>
      <c r="V130" s="173"/>
      <c r="W130" s="193" t="str">
        <f t="shared" si="16"/>
        <v/>
      </c>
      <c r="X130" s="264" t="str">
        <f t="shared" si="17"/>
        <v>OK</v>
      </c>
      <c r="Y130" s="193" t="str">
        <f t="shared" si="18"/>
        <v/>
      </c>
      <c r="Z130" s="193" t="str">
        <f t="shared" si="19"/>
        <v/>
      </c>
      <c r="AA130" s="397" t="str">
        <f t="shared" si="20"/>
        <v/>
      </c>
      <c r="AB130" s="257" t="str">
        <f t="shared" si="21"/>
        <v/>
      </c>
      <c r="AC130" s="257" t="str">
        <f t="shared" si="22"/>
        <v/>
      </c>
      <c r="AD130" s="193" t="str">
        <f t="shared" si="23"/>
        <v>CHECK DATES</v>
      </c>
      <c r="AE130" s="257" t="str">
        <f t="shared" si="24"/>
        <v/>
      </c>
      <c r="AF130" s="286">
        <v>0</v>
      </c>
      <c r="AG130" s="257">
        <f t="shared" si="25"/>
        <v>0</v>
      </c>
      <c r="AH130" s="257" t="str">
        <f t="shared" si="26"/>
        <v/>
      </c>
      <c r="AI130" s="257">
        <f t="shared" si="27"/>
        <v>0</v>
      </c>
    </row>
    <row r="131" spans="1:35" x14ac:dyDescent="0.3">
      <c r="A131" s="287">
        <v>119</v>
      </c>
      <c r="B131" s="161"/>
      <c r="C131" s="150"/>
      <c r="D131" s="150"/>
      <c r="E131" s="150"/>
      <c r="F131" s="152"/>
      <c r="G131" s="152"/>
      <c r="H131" s="154"/>
      <c r="I131" s="155"/>
      <c r="J131" s="159"/>
      <c r="K131" s="159"/>
      <c r="L131" s="337"/>
      <c r="M131" s="343" t="str">
        <f>IF(L131="","",LOOKUP(L131,'Work Programme'!$A$8:$A$207,'Work Programme'!$B$8:$B$207))</f>
        <v/>
      </c>
      <c r="N131" s="150"/>
      <c r="O131" s="151"/>
      <c r="P131" s="254" t="str">
        <f>IF(H131="","",VLOOKUP(H131,'Overview - Financial Statement'!$A$46:$B$60,2,FALSE))</f>
        <v/>
      </c>
      <c r="Q131" s="255" t="str">
        <f t="shared" si="14"/>
        <v/>
      </c>
      <c r="R131" s="153"/>
      <c r="S131" s="153"/>
      <c r="T131" s="238">
        <f t="shared" si="15"/>
        <v>0</v>
      </c>
      <c r="U131" s="193" t="s">
        <v>44</v>
      </c>
      <c r="V131" s="173"/>
      <c r="W131" s="193" t="str">
        <f t="shared" si="16"/>
        <v/>
      </c>
      <c r="X131" s="264" t="str">
        <f t="shared" si="17"/>
        <v>OK</v>
      </c>
      <c r="Y131" s="193" t="str">
        <f t="shared" si="18"/>
        <v/>
      </c>
      <c r="Z131" s="193" t="str">
        <f t="shared" si="19"/>
        <v/>
      </c>
      <c r="AA131" s="397" t="str">
        <f t="shared" si="20"/>
        <v/>
      </c>
      <c r="AB131" s="257" t="str">
        <f t="shared" si="21"/>
        <v/>
      </c>
      <c r="AC131" s="257" t="str">
        <f t="shared" si="22"/>
        <v/>
      </c>
      <c r="AD131" s="193" t="str">
        <f t="shared" si="23"/>
        <v>CHECK DATES</v>
      </c>
      <c r="AE131" s="257" t="str">
        <f t="shared" si="24"/>
        <v/>
      </c>
      <c r="AF131" s="286">
        <v>0</v>
      </c>
      <c r="AG131" s="257">
        <f t="shared" si="25"/>
        <v>0</v>
      </c>
      <c r="AH131" s="257" t="str">
        <f t="shared" si="26"/>
        <v/>
      </c>
      <c r="AI131" s="257">
        <f t="shared" si="27"/>
        <v>0</v>
      </c>
    </row>
    <row r="132" spans="1:35" x14ac:dyDescent="0.3">
      <c r="A132" s="287">
        <v>120</v>
      </c>
      <c r="B132" s="161"/>
      <c r="C132" s="150"/>
      <c r="D132" s="150"/>
      <c r="E132" s="150"/>
      <c r="F132" s="152"/>
      <c r="G132" s="152"/>
      <c r="H132" s="154"/>
      <c r="I132" s="155"/>
      <c r="J132" s="159"/>
      <c r="K132" s="159"/>
      <c r="L132" s="337"/>
      <c r="M132" s="343" t="str">
        <f>IF(L132="","",LOOKUP(L132,'Work Programme'!$A$8:$A$207,'Work Programme'!$B$8:$B$207))</f>
        <v/>
      </c>
      <c r="N132" s="150"/>
      <c r="O132" s="151"/>
      <c r="P132" s="254" t="str">
        <f>IF(H132="","",VLOOKUP(H132,'Overview - Financial Statement'!$A$46:$B$60,2,FALSE))</f>
        <v/>
      </c>
      <c r="Q132" s="255" t="str">
        <f t="shared" si="14"/>
        <v/>
      </c>
      <c r="R132" s="153"/>
      <c r="S132" s="153"/>
      <c r="T132" s="238">
        <f t="shared" si="15"/>
        <v>0</v>
      </c>
      <c r="U132" s="193" t="s">
        <v>44</v>
      </c>
      <c r="V132" s="173"/>
      <c r="W132" s="193" t="str">
        <f t="shared" si="16"/>
        <v/>
      </c>
      <c r="X132" s="264" t="str">
        <f t="shared" si="17"/>
        <v>OK</v>
      </c>
      <c r="Y132" s="193" t="str">
        <f t="shared" si="18"/>
        <v/>
      </c>
      <c r="Z132" s="193" t="str">
        <f t="shared" si="19"/>
        <v/>
      </c>
      <c r="AA132" s="397" t="str">
        <f t="shared" si="20"/>
        <v/>
      </c>
      <c r="AB132" s="257" t="str">
        <f t="shared" si="21"/>
        <v/>
      </c>
      <c r="AC132" s="257" t="str">
        <f t="shared" si="22"/>
        <v/>
      </c>
      <c r="AD132" s="193" t="str">
        <f t="shared" si="23"/>
        <v>CHECK DATES</v>
      </c>
      <c r="AE132" s="257" t="str">
        <f t="shared" si="24"/>
        <v/>
      </c>
      <c r="AF132" s="286">
        <v>0</v>
      </c>
      <c r="AG132" s="257">
        <f t="shared" si="25"/>
        <v>0</v>
      </c>
      <c r="AH132" s="257" t="str">
        <f t="shared" si="26"/>
        <v/>
      </c>
      <c r="AI132" s="257">
        <f t="shared" si="27"/>
        <v>0</v>
      </c>
    </row>
    <row r="133" spans="1:35" x14ac:dyDescent="0.3">
      <c r="A133" s="287">
        <v>121</v>
      </c>
      <c r="B133" s="161"/>
      <c r="C133" s="150"/>
      <c r="D133" s="150"/>
      <c r="E133" s="150"/>
      <c r="F133" s="152"/>
      <c r="G133" s="152"/>
      <c r="H133" s="154"/>
      <c r="I133" s="155"/>
      <c r="J133" s="159"/>
      <c r="K133" s="159"/>
      <c r="L133" s="337"/>
      <c r="M133" s="343" t="str">
        <f>IF(L133="","",LOOKUP(L133,'Work Programme'!$A$8:$A$207,'Work Programme'!$B$8:$B$207))</f>
        <v/>
      </c>
      <c r="N133" s="150"/>
      <c r="O133" s="151"/>
      <c r="P133" s="254" t="str">
        <f>IF(H133="","",VLOOKUP(H133,'Overview - Financial Statement'!$A$46:$B$60,2,FALSE))</f>
        <v/>
      </c>
      <c r="Q133" s="255" t="str">
        <f t="shared" si="14"/>
        <v/>
      </c>
      <c r="R133" s="153"/>
      <c r="S133" s="153"/>
      <c r="T133" s="238">
        <f t="shared" si="15"/>
        <v>0</v>
      </c>
      <c r="U133" s="193" t="s">
        <v>44</v>
      </c>
      <c r="V133" s="173"/>
      <c r="W133" s="193" t="str">
        <f t="shared" si="16"/>
        <v/>
      </c>
      <c r="X133" s="264" t="str">
        <f t="shared" si="17"/>
        <v>OK</v>
      </c>
      <c r="Y133" s="193" t="str">
        <f t="shared" si="18"/>
        <v/>
      </c>
      <c r="Z133" s="193" t="str">
        <f t="shared" si="19"/>
        <v/>
      </c>
      <c r="AA133" s="397" t="str">
        <f t="shared" si="20"/>
        <v/>
      </c>
      <c r="AB133" s="257" t="str">
        <f t="shared" si="21"/>
        <v/>
      </c>
      <c r="AC133" s="257" t="str">
        <f t="shared" si="22"/>
        <v/>
      </c>
      <c r="AD133" s="193" t="str">
        <f t="shared" si="23"/>
        <v>CHECK DATES</v>
      </c>
      <c r="AE133" s="257" t="str">
        <f t="shared" si="24"/>
        <v/>
      </c>
      <c r="AF133" s="286">
        <v>0</v>
      </c>
      <c r="AG133" s="257">
        <f t="shared" si="25"/>
        <v>0</v>
      </c>
      <c r="AH133" s="257" t="str">
        <f t="shared" si="26"/>
        <v/>
      </c>
      <c r="AI133" s="257">
        <f t="shared" si="27"/>
        <v>0</v>
      </c>
    </row>
    <row r="134" spans="1:35" x14ac:dyDescent="0.3">
      <c r="A134" s="287">
        <v>122</v>
      </c>
      <c r="B134" s="161"/>
      <c r="C134" s="150"/>
      <c r="D134" s="150"/>
      <c r="E134" s="150"/>
      <c r="F134" s="152"/>
      <c r="G134" s="152"/>
      <c r="H134" s="154"/>
      <c r="I134" s="155"/>
      <c r="J134" s="159"/>
      <c r="K134" s="159"/>
      <c r="L134" s="337"/>
      <c r="M134" s="343" t="str">
        <f>IF(L134="","",LOOKUP(L134,'Work Programme'!$A$8:$A$207,'Work Programme'!$B$8:$B$207))</f>
        <v/>
      </c>
      <c r="N134" s="150"/>
      <c r="O134" s="151"/>
      <c r="P134" s="254" t="str">
        <f>IF(H134="","",VLOOKUP(H134,'Overview - Financial Statement'!$A$46:$B$60,2,FALSE))</f>
        <v/>
      </c>
      <c r="Q134" s="255" t="str">
        <f t="shared" si="14"/>
        <v/>
      </c>
      <c r="R134" s="153"/>
      <c r="S134" s="153"/>
      <c r="T134" s="238">
        <f t="shared" si="15"/>
        <v>0</v>
      </c>
      <c r="U134" s="193" t="s">
        <v>44</v>
      </c>
      <c r="V134" s="173"/>
      <c r="W134" s="193" t="str">
        <f t="shared" si="16"/>
        <v/>
      </c>
      <c r="X134" s="264" t="str">
        <f t="shared" si="17"/>
        <v>OK</v>
      </c>
      <c r="Y134" s="193" t="str">
        <f t="shared" si="18"/>
        <v/>
      </c>
      <c r="Z134" s="193" t="str">
        <f t="shared" si="19"/>
        <v/>
      </c>
      <c r="AA134" s="397" t="str">
        <f t="shared" si="20"/>
        <v/>
      </c>
      <c r="AB134" s="257" t="str">
        <f t="shared" si="21"/>
        <v/>
      </c>
      <c r="AC134" s="257" t="str">
        <f t="shared" si="22"/>
        <v/>
      </c>
      <c r="AD134" s="193" t="str">
        <f t="shared" si="23"/>
        <v>CHECK DATES</v>
      </c>
      <c r="AE134" s="257" t="str">
        <f t="shared" si="24"/>
        <v/>
      </c>
      <c r="AF134" s="286">
        <v>0</v>
      </c>
      <c r="AG134" s="257">
        <f t="shared" si="25"/>
        <v>0</v>
      </c>
      <c r="AH134" s="257" t="str">
        <f t="shared" si="26"/>
        <v/>
      </c>
      <c r="AI134" s="257">
        <f t="shared" si="27"/>
        <v>0</v>
      </c>
    </row>
    <row r="135" spans="1:35" x14ac:dyDescent="0.3">
      <c r="A135" s="287">
        <v>123</v>
      </c>
      <c r="B135" s="161"/>
      <c r="C135" s="150"/>
      <c r="D135" s="150"/>
      <c r="E135" s="150"/>
      <c r="F135" s="152"/>
      <c r="G135" s="152"/>
      <c r="H135" s="154"/>
      <c r="I135" s="155"/>
      <c r="J135" s="159"/>
      <c r="K135" s="159"/>
      <c r="L135" s="337"/>
      <c r="M135" s="343" t="str">
        <f>IF(L135="","",LOOKUP(L135,'Work Programme'!$A$8:$A$207,'Work Programme'!$B$8:$B$207))</f>
        <v/>
      </c>
      <c r="N135" s="150"/>
      <c r="O135" s="151"/>
      <c r="P135" s="254" t="str">
        <f>IF(H135="","",VLOOKUP(H135,'Overview - Financial Statement'!$A$46:$B$60,2,FALSE))</f>
        <v/>
      </c>
      <c r="Q135" s="255" t="str">
        <f t="shared" si="14"/>
        <v/>
      </c>
      <c r="R135" s="153"/>
      <c r="S135" s="153"/>
      <c r="T135" s="238">
        <f t="shared" si="15"/>
        <v>0</v>
      </c>
      <c r="U135" s="193" t="s">
        <v>44</v>
      </c>
      <c r="V135" s="173"/>
      <c r="W135" s="193" t="str">
        <f t="shared" si="16"/>
        <v/>
      </c>
      <c r="X135" s="264" t="str">
        <f t="shared" si="17"/>
        <v>OK</v>
      </c>
      <c r="Y135" s="193" t="str">
        <f t="shared" si="18"/>
        <v/>
      </c>
      <c r="Z135" s="193" t="str">
        <f t="shared" si="19"/>
        <v/>
      </c>
      <c r="AA135" s="397" t="str">
        <f t="shared" si="20"/>
        <v/>
      </c>
      <c r="AB135" s="257" t="str">
        <f t="shared" si="21"/>
        <v/>
      </c>
      <c r="AC135" s="257" t="str">
        <f t="shared" si="22"/>
        <v/>
      </c>
      <c r="AD135" s="193" t="str">
        <f t="shared" si="23"/>
        <v>CHECK DATES</v>
      </c>
      <c r="AE135" s="257" t="str">
        <f t="shared" si="24"/>
        <v/>
      </c>
      <c r="AF135" s="286">
        <v>0</v>
      </c>
      <c r="AG135" s="257">
        <f t="shared" si="25"/>
        <v>0</v>
      </c>
      <c r="AH135" s="257" t="str">
        <f t="shared" si="26"/>
        <v/>
      </c>
      <c r="AI135" s="257">
        <f t="shared" si="27"/>
        <v>0</v>
      </c>
    </row>
    <row r="136" spans="1:35" x14ac:dyDescent="0.3">
      <c r="A136" s="287">
        <v>124</v>
      </c>
      <c r="B136" s="161"/>
      <c r="C136" s="150"/>
      <c r="D136" s="150"/>
      <c r="E136" s="150"/>
      <c r="F136" s="152"/>
      <c r="G136" s="152"/>
      <c r="H136" s="154"/>
      <c r="I136" s="155"/>
      <c r="J136" s="159"/>
      <c r="K136" s="159"/>
      <c r="L136" s="337"/>
      <c r="M136" s="343" t="str">
        <f>IF(L136="","",LOOKUP(L136,'Work Programme'!$A$8:$A$207,'Work Programme'!$B$8:$B$207))</f>
        <v/>
      </c>
      <c r="N136" s="150"/>
      <c r="O136" s="151"/>
      <c r="P136" s="254" t="str">
        <f>IF(H136="","",VLOOKUP(H136,'Overview - Financial Statement'!$A$46:$B$60,2,FALSE))</f>
        <v/>
      </c>
      <c r="Q136" s="255" t="str">
        <f t="shared" si="14"/>
        <v/>
      </c>
      <c r="R136" s="153"/>
      <c r="S136" s="153"/>
      <c r="T136" s="238">
        <f t="shared" si="15"/>
        <v>0</v>
      </c>
      <c r="U136" s="193" t="s">
        <v>44</v>
      </c>
      <c r="V136" s="173"/>
      <c r="W136" s="193" t="str">
        <f t="shared" si="16"/>
        <v/>
      </c>
      <c r="X136" s="264" t="str">
        <f t="shared" si="17"/>
        <v>OK</v>
      </c>
      <c r="Y136" s="193" t="str">
        <f t="shared" si="18"/>
        <v/>
      </c>
      <c r="Z136" s="193" t="str">
        <f t="shared" si="19"/>
        <v/>
      </c>
      <c r="AA136" s="397" t="str">
        <f t="shared" si="20"/>
        <v/>
      </c>
      <c r="AB136" s="257" t="str">
        <f t="shared" si="21"/>
        <v/>
      </c>
      <c r="AC136" s="257" t="str">
        <f t="shared" si="22"/>
        <v/>
      </c>
      <c r="AD136" s="193" t="str">
        <f t="shared" si="23"/>
        <v>CHECK DATES</v>
      </c>
      <c r="AE136" s="257" t="str">
        <f t="shared" si="24"/>
        <v/>
      </c>
      <c r="AF136" s="286">
        <v>0</v>
      </c>
      <c r="AG136" s="257">
        <f t="shared" si="25"/>
        <v>0</v>
      </c>
      <c r="AH136" s="257" t="str">
        <f t="shared" si="26"/>
        <v/>
      </c>
      <c r="AI136" s="257">
        <f t="shared" si="27"/>
        <v>0</v>
      </c>
    </row>
    <row r="137" spans="1:35" x14ac:dyDescent="0.3">
      <c r="A137" s="287">
        <v>125</v>
      </c>
      <c r="B137" s="161"/>
      <c r="C137" s="150"/>
      <c r="D137" s="150"/>
      <c r="E137" s="150"/>
      <c r="F137" s="152"/>
      <c r="G137" s="152"/>
      <c r="H137" s="154"/>
      <c r="I137" s="155"/>
      <c r="J137" s="159"/>
      <c r="K137" s="159"/>
      <c r="L137" s="337"/>
      <c r="M137" s="343" t="str">
        <f>IF(L137="","",LOOKUP(L137,'Work Programme'!$A$8:$A$207,'Work Programme'!$B$8:$B$207))</f>
        <v/>
      </c>
      <c r="N137" s="150"/>
      <c r="O137" s="151"/>
      <c r="P137" s="254" t="str">
        <f>IF(H137="","",VLOOKUP(H137,'Overview - Financial Statement'!$A$46:$B$60,2,FALSE))</f>
        <v/>
      </c>
      <c r="Q137" s="255" t="str">
        <f t="shared" si="14"/>
        <v/>
      </c>
      <c r="R137" s="153"/>
      <c r="S137" s="153"/>
      <c r="T137" s="238">
        <f t="shared" si="15"/>
        <v>0</v>
      </c>
      <c r="U137" s="193" t="s">
        <v>44</v>
      </c>
      <c r="V137" s="173"/>
      <c r="W137" s="193" t="str">
        <f t="shared" si="16"/>
        <v/>
      </c>
      <c r="X137" s="264" t="str">
        <f t="shared" si="17"/>
        <v>OK</v>
      </c>
      <c r="Y137" s="193" t="str">
        <f t="shared" si="18"/>
        <v/>
      </c>
      <c r="Z137" s="193" t="str">
        <f t="shared" si="19"/>
        <v/>
      </c>
      <c r="AA137" s="397" t="str">
        <f t="shared" si="20"/>
        <v/>
      </c>
      <c r="AB137" s="257" t="str">
        <f t="shared" si="21"/>
        <v/>
      </c>
      <c r="AC137" s="257" t="str">
        <f t="shared" si="22"/>
        <v/>
      </c>
      <c r="AD137" s="193" t="str">
        <f t="shared" si="23"/>
        <v>CHECK DATES</v>
      </c>
      <c r="AE137" s="257" t="str">
        <f t="shared" si="24"/>
        <v/>
      </c>
      <c r="AF137" s="286">
        <v>0</v>
      </c>
      <c r="AG137" s="257">
        <f t="shared" si="25"/>
        <v>0</v>
      </c>
      <c r="AH137" s="257" t="str">
        <f t="shared" si="26"/>
        <v/>
      </c>
      <c r="AI137" s="257">
        <f t="shared" si="27"/>
        <v>0</v>
      </c>
    </row>
    <row r="138" spans="1:35" x14ac:dyDescent="0.3">
      <c r="A138" s="287">
        <v>126</v>
      </c>
      <c r="B138" s="161"/>
      <c r="C138" s="150"/>
      <c r="D138" s="150"/>
      <c r="E138" s="150"/>
      <c r="F138" s="152"/>
      <c r="G138" s="152"/>
      <c r="H138" s="154"/>
      <c r="I138" s="155"/>
      <c r="J138" s="159"/>
      <c r="K138" s="159"/>
      <c r="L138" s="337"/>
      <c r="M138" s="343" t="str">
        <f>IF(L138="","",LOOKUP(L138,'Work Programme'!$A$8:$A$207,'Work Programme'!$B$8:$B$207))</f>
        <v/>
      </c>
      <c r="N138" s="150"/>
      <c r="O138" s="151"/>
      <c r="P138" s="254" t="str">
        <f>IF(H138="","",VLOOKUP(H138,'Overview - Financial Statement'!$A$46:$B$60,2,FALSE))</f>
        <v/>
      </c>
      <c r="Q138" s="255" t="str">
        <f t="shared" si="14"/>
        <v/>
      </c>
      <c r="R138" s="153"/>
      <c r="S138" s="153"/>
      <c r="T138" s="238">
        <f t="shared" si="15"/>
        <v>0</v>
      </c>
      <c r="U138" s="193" t="s">
        <v>44</v>
      </c>
      <c r="V138" s="173"/>
      <c r="W138" s="193" t="str">
        <f t="shared" si="16"/>
        <v/>
      </c>
      <c r="X138" s="264" t="str">
        <f t="shared" si="17"/>
        <v>OK</v>
      </c>
      <c r="Y138" s="193" t="str">
        <f t="shared" si="18"/>
        <v/>
      </c>
      <c r="Z138" s="193" t="str">
        <f t="shared" si="19"/>
        <v/>
      </c>
      <c r="AA138" s="397" t="str">
        <f t="shared" si="20"/>
        <v/>
      </c>
      <c r="AB138" s="257" t="str">
        <f t="shared" si="21"/>
        <v/>
      </c>
      <c r="AC138" s="257" t="str">
        <f t="shared" si="22"/>
        <v/>
      </c>
      <c r="AD138" s="193" t="str">
        <f t="shared" si="23"/>
        <v>CHECK DATES</v>
      </c>
      <c r="AE138" s="257" t="str">
        <f t="shared" si="24"/>
        <v/>
      </c>
      <c r="AF138" s="286">
        <v>0</v>
      </c>
      <c r="AG138" s="257">
        <f t="shared" si="25"/>
        <v>0</v>
      </c>
      <c r="AH138" s="257" t="str">
        <f t="shared" si="26"/>
        <v/>
      </c>
      <c r="AI138" s="257">
        <f t="shared" si="27"/>
        <v>0</v>
      </c>
    </row>
    <row r="139" spans="1:35" x14ac:dyDescent="0.3">
      <c r="A139" s="287">
        <v>127</v>
      </c>
      <c r="B139" s="161"/>
      <c r="C139" s="150"/>
      <c r="D139" s="150"/>
      <c r="E139" s="150"/>
      <c r="F139" s="152"/>
      <c r="G139" s="152"/>
      <c r="H139" s="154"/>
      <c r="I139" s="155"/>
      <c r="J139" s="159"/>
      <c r="K139" s="159"/>
      <c r="L139" s="337"/>
      <c r="M139" s="343" t="str">
        <f>IF(L139="","",LOOKUP(L139,'Work Programme'!$A$8:$A$207,'Work Programme'!$B$8:$B$207))</f>
        <v/>
      </c>
      <c r="N139" s="150"/>
      <c r="O139" s="151"/>
      <c r="P139" s="254" t="str">
        <f>IF(H139="","",VLOOKUP(H139,'Overview - Financial Statement'!$A$46:$B$60,2,FALSE))</f>
        <v/>
      </c>
      <c r="Q139" s="255" t="str">
        <f t="shared" si="14"/>
        <v/>
      </c>
      <c r="R139" s="153"/>
      <c r="S139" s="153"/>
      <c r="T139" s="238">
        <f t="shared" si="15"/>
        <v>0</v>
      </c>
      <c r="U139" s="193" t="s">
        <v>44</v>
      </c>
      <c r="V139" s="173"/>
      <c r="W139" s="193" t="str">
        <f t="shared" si="16"/>
        <v/>
      </c>
      <c r="X139" s="264" t="str">
        <f t="shared" si="17"/>
        <v>OK</v>
      </c>
      <c r="Y139" s="193" t="str">
        <f t="shared" si="18"/>
        <v/>
      </c>
      <c r="Z139" s="193" t="str">
        <f t="shared" si="19"/>
        <v/>
      </c>
      <c r="AA139" s="397" t="str">
        <f t="shared" si="20"/>
        <v/>
      </c>
      <c r="AB139" s="257" t="str">
        <f t="shared" si="21"/>
        <v/>
      </c>
      <c r="AC139" s="257" t="str">
        <f t="shared" si="22"/>
        <v/>
      </c>
      <c r="AD139" s="193" t="str">
        <f t="shared" si="23"/>
        <v>CHECK DATES</v>
      </c>
      <c r="AE139" s="257" t="str">
        <f t="shared" si="24"/>
        <v/>
      </c>
      <c r="AF139" s="286">
        <v>0</v>
      </c>
      <c r="AG139" s="257">
        <f t="shared" si="25"/>
        <v>0</v>
      </c>
      <c r="AH139" s="257" t="str">
        <f t="shared" si="26"/>
        <v/>
      </c>
      <c r="AI139" s="257">
        <f t="shared" si="27"/>
        <v>0</v>
      </c>
    </row>
    <row r="140" spans="1:35" x14ac:dyDescent="0.3">
      <c r="A140" s="287">
        <v>128</v>
      </c>
      <c r="B140" s="161"/>
      <c r="C140" s="150"/>
      <c r="D140" s="150"/>
      <c r="E140" s="150"/>
      <c r="F140" s="152"/>
      <c r="G140" s="152"/>
      <c r="H140" s="154"/>
      <c r="I140" s="155"/>
      <c r="J140" s="159"/>
      <c r="K140" s="159"/>
      <c r="L140" s="337"/>
      <c r="M140" s="343" t="str">
        <f>IF(L140="","",LOOKUP(L140,'Work Programme'!$A$8:$A$207,'Work Programme'!$B$8:$B$207))</f>
        <v/>
      </c>
      <c r="N140" s="150"/>
      <c r="O140" s="151"/>
      <c r="P140" s="254" t="str">
        <f>IF(H140="","",VLOOKUP(H140,'Overview - Financial Statement'!$A$46:$B$60,2,FALSE))</f>
        <v/>
      </c>
      <c r="Q140" s="255" t="str">
        <f t="shared" si="14"/>
        <v/>
      </c>
      <c r="R140" s="153"/>
      <c r="S140" s="153"/>
      <c r="T140" s="238">
        <f t="shared" si="15"/>
        <v>0</v>
      </c>
      <c r="U140" s="193" t="s">
        <v>44</v>
      </c>
      <c r="V140" s="173"/>
      <c r="W140" s="193" t="str">
        <f t="shared" si="16"/>
        <v/>
      </c>
      <c r="X140" s="264" t="str">
        <f t="shared" si="17"/>
        <v>OK</v>
      </c>
      <c r="Y140" s="193" t="str">
        <f t="shared" si="18"/>
        <v/>
      </c>
      <c r="Z140" s="193" t="str">
        <f t="shared" si="19"/>
        <v/>
      </c>
      <c r="AA140" s="397" t="str">
        <f t="shared" si="20"/>
        <v/>
      </c>
      <c r="AB140" s="257" t="str">
        <f t="shared" si="21"/>
        <v/>
      </c>
      <c r="AC140" s="257" t="str">
        <f t="shared" si="22"/>
        <v/>
      </c>
      <c r="AD140" s="193" t="str">
        <f t="shared" si="23"/>
        <v>CHECK DATES</v>
      </c>
      <c r="AE140" s="257" t="str">
        <f t="shared" si="24"/>
        <v/>
      </c>
      <c r="AF140" s="286">
        <v>0</v>
      </c>
      <c r="AG140" s="257">
        <f t="shared" si="25"/>
        <v>0</v>
      </c>
      <c r="AH140" s="257" t="str">
        <f t="shared" si="26"/>
        <v/>
      </c>
      <c r="AI140" s="257">
        <f t="shared" si="27"/>
        <v>0</v>
      </c>
    </row>
    <row r="141" spans="1:35" x14ac:dyDescent="0.3">
      <c r="A141" s="287">
        <v>129</v>
      </c>
      <c r="B141" s="161"/>
      <c r="C141" s="150"/>
      <c r="D141" s="150"/>
      <c r="E141" s="150"/>
      <c r="F141" s="152"/>
      <c r="G141" s="152"/>
      <c r="H141" s="154"/>
      <c r="I141" s="155"/>
      <c r="J141" s="159"/>
      <c r="K141" s="159"/>
      <c r="L141" s="337"/>
      <c r="M141" s="343" t="str">
        <f>IF(L141="","",LOOKUP(L141,'Work Programme'!$A$8:$A$207,'Work Programme'!$B$8:$B$207))</f>
        <v/>
      </c>
      <c r="N141" s="150"/>
      <c r="O141" s="151"/>
      <c r="P141" s="254" t="str">
        <f>IF(H141="","",VLOOKUP(H141,'Overview - Financial Statement'!$A$46:$B$60,2,FALSE))</f>
        <v/>
      </c>
      <c r="Q141" s="255" t="str">
        <f t="shared" ref="Q141:Q204" si="28">IF(P141="","",I141/P141)</f>
        <v/>
      </c>
      <c r="R141" s="153"/>
      <c r="S141" s="153"/>
      <c r="T141" s="238">
        <f t="shared" si="15"/>
        <v>0</v>
      </c>
      <c r="U141" s="193" t="s">
        <v>44</v>
      </c>
      <c r="V141" s="173"/>
      <c r="W141" s="193" t="str">
        <f t="shared" si="16"/>
        <v/>
      </c>
      <c r="X141" s="264" t="str">
        <f t="shared" si="17"/>
        <v>OK</v>
      </c>
      <c r="Y141" s="193" t="str">
        <f t="shared" si="18"/>
        <v/>
      </c>
      <c r="Z141" s="193" t="str">
        <f t="shared" si="19"/>
        <v/>
      </c>
      <c r="AA141" s="397" t="str">
        <f t="shared" si="20"/>
        <v/>
      </c>
      <c r="AB141" s="257" t="str">
        <f t="shared" si="21"/>
        <v/>
      </c>
      <c r="AC141" s="257" t="str">
        <f t="shared" si="22"/>
        <v/>
      </c>
      <c r="AD141" s="193" t="str">
        <f t="shared" si="23"/>
        <v>CHECK DATES</v>
      </c>
      <c r="AE141" s="257" t="str">
        <f t="shared" si="24"/>
        <v/>
      </c>
      <c r="AF141" s="286">
        <v>0</v>
      </c>
      <c r="AG141" s="257">
        <f t="shared" si="25"/>
        <v>0</v>
      </c>
      <c r="AH141" s="257" t="str">
        <f t="shared" si="26"/>
        <v/>
      </c>
      <c r="AI141" s="257">
        <f t="shared" si="27"/>
        <v>0</v>
      </c>
    </row>
    <row r="142" spans="1:35" x14ac:dyDescent="0.3">
      <c r="A142" s="287">
        <v>130</v>
      </c>
      <c r="B142" s="161"/>
      <c r="C142" s="150"/>
      <c r="D142" s="150"/>
      <c r="E142" s="150"/>
      <c r="F142" s="152"/>
      <c r="G142" s="152"/>
      <c r="H142" s="154"/>
      <c r="I142" s="155"/>
      <c r="J142" s="159"/>
      <c r="K142" s="159"/>
      <c r="L142" s="337"/>
      <c r="M142" s="343" t="str">
        <f>IF(L142="","",LOOKUP(L142,'Work Programme'!$A$8:$A$207,'Work Programme'!$B$8:$B$207))</f>
        <v/>
      </c>
      <c r="N142" s="150"/>
      <c r="O142" s="151"/>
      <c r="P142" s="254" t="str">
        <f>IF(H142="","",VLOOKUP(H142,'Overview - Financial Statement'!$A$46:$B$60,2,FALSE))</f>
        <v/>
      </c>
      <c r="Q142" s="255" t="str">
        <f t="shared" si="28"/>
        <v/>
      </c>
      <c r="R142" s="153"/>
      <c r="S142" s="153"/>
      <c r="T142" s="238">
        <f t="shared" ref="T142:T205" si="29">IF(R142="YES",Q142,0)</f>
        <v>0</v>
      </c>
      <c r="U142" s="193" t="s">
        <v>44</v>
      </c>
      <c r="V142" s="173"/>
      <c r="W142" s="193" t="str">
        <f t="shared" si="16"/>
        <v/>
      </c>
      <c r="X142" s="264" t="str">
        <f t="shared" si="17"/>
        <v>OK</v>
      </c>
      <c r="Y142" s="193" t="str">
        <f t="shared" si="18"/>
        <v/>
      </c>
      <c r="Z142" s="193" t="str">
        <f t="shared" si="19"/>
        <v/>
      </c>
      <c r="AA142" s="397" t="str">
        <f t="shared" si="20"/>
        <v/>
      </c>
      <c r="AB142" s="257" t="str">
        <f t="shared" si="21"/>
        <v/>
      </c>
      <c r="AC142" s="257" t="str">
        <f t="shared" si="22"/>
        <v/>
      </c>
      <c r="AD142" s="193" t="str">
        <f t="shared" si="23"/>
        <v>CHECK DATES</v>
      </c>
      <c r="AE142" s="257" t="str">
        <f t="shared" si="24"/>
        <v/>
      </c>
      <c r="AF142" s="286">
        <v>0</v>
      </c>
      <c r="AG142" s="257">
        <f t="shared" si="25"/>
        <v>0</v>
      </c>
      <c r="AH142" s="257" t="str">
        <f t="shared" si="26"/>
        <v/>
      </c>
      <c r="AI142" s="257">
        <f t="shared" si="27"/>
        <v>0</v>
      </c>
    </row>
    <row r="143" spans="1:35" x14ac:dyDescent="0.3">
      <c r="A143" s="287">
        <v>131</v>
      </c>
      <c r="B143" s="161"/>
      <c r="C143" s="150"/>
      <c r="D143" s="150"/>
      <c r="E143" s="150"/>
      <c r="F143" s="152"/>
      <c r="G143" s="152"/>
      <c r="H143" s="154"/>
      <c r="I143" s="155"/>
      <c r="J143" s="159"/>
      <c r="K143" s="159"/>
      <c r="L143" s="337"/>
      <c r="M143" s="343" t="str">
        <f>IF(L143="","",LOOKUP(L143,'Work Programme'!$A$8:$A$207,'Work Programme'!$B$8:$B$207))</f>
        <v/>
      </c>
      <c r="N143" s="150"/>
      <c r="O143" s="151"/>
      <c r="P143" s="254" t="str">
        <f>IF(H143="","",VLOOKUP(H143,'Overview - Financial Statement'!$A$46:$B$60,2,FALSE))</f>
        <v/>
      </c>
      <c r="Q143" s="255" t="str">
        <f t="shared" si="28"/>
        <v/>
      </c>
      <c r="R143" s="153"/>
      <c r="S143" s="153"/>
      <c r="T143" s="238">
        <f t="shared" si="29"/>
        <v>0</v>
      </c>
      <c r="U143" s="193" t="s">
        <v>44</v>
      </c>
      <c r="V143" s="173"/>
      <c r="W143" s="193" t="str">
        <f t="shared" si="16"/>
        <v/>
      </c>
      <c r="X143" s="264" t="str">
        <f t="shared" si="17"/>
        <v>OK</v>
      </c>
      <c r="Y143" s="193" t="str">
        <f t="shared" si="18"/>
        <v/>
      </c>
      <c r="Z143" s="193" t="str">
        <f t="shared" si="19"/>
        <v/>
      </c>
      <c r="AA143" s="397" t="str">
        <f t="shared" si="20"/>
        <v/>
      </c>
      <c r="AB143" s="257" t="str">
        <f t="shared" si="21"/>
        <v/>
      </c>
      <c r="AC143" s="257" t="str">
        <f t="shared" si="22"/>
        <v/>
      </c>
      <c r="AD143" s="193" t="str">
        <f t="shared" si="23"/>
        <v>CHECK DATES</v>
      </c>
      <c r="AE143" s="257" t="str">
        <f t="shared" si="24"/>
        <v/>
      </c>
      <c r="AF143" s="286">
        <v>0</v>
      </c>
      <c r="AG143" s="257">
        <f t="shared" si="25"/>
        <v>0</v>
      </c>
      <c r="AH143" s="257" t="str">
        <f t="shared" si="26"/>
        <v/>
      </c>
      <c r="AI143" s="257">
        <f t="shared" si="27"/>
        <v>0</v>
      </c>
    </row>
    <row r="144" spans="1:35" x14ac:dyDescent="0.3">
      <c r="A144" s="287">
        <v>132</v>
      </c>
      <c r="B144" s="161"/>
      <c r="C144" s="150"/>
      <c r="D144" s="150"/>
      <c r="E144" s="150"/>
      <c r="F144" s="152"/>
      <c r="G144" s="152"/>
      <c r="H144" s="154"/>
      <c r="I144" s="155"/>
      <c r="J144" s="159"/>
      <c r="K144" s="159"/>
      <c r="L144" s="337"/>
      <c r="M144" s="343" t="str">
        <f>IF(L144="","",LOOKUP(L144,'Work Programme'!$A$8:$A$207,'Work Programme'!$B$8:$B$207))</f>
        <v/>
      </c>
      <c r="N144" s="150"/>
      <c r="O144" s="151"/>
      <c r="P144" s="254" t="str">
        <f>IF(H144="","",VLOOKUP(H144,'Overview - Financial Statement'!$A$46:$B$60,2,FALSE))</f>
        <v/>
      </c>
      <c r="Q144" s="255" t="str">
        <f t="shared" si="28"/>
        <v/>
      </c>
      <c r="R144" s="153"/>
      <c r="S144" s="153"/>
      <c r="T144" s="238">
        <f t="shared" si="29"/>
        <v>0</v>
      </c>
      <c r="U144" s="193" t="s">
        <v>44</v>
      </c>
      <c r="V144" s="173"/>
      <c r="W144" s="193" t="str">
        <f t="shared" ref="W144:W207" si="30">IF(Q144="","",IF(F144="","CHECK DATES","OK"))</f>
        <v/>
      </c>
      <c r="X144" s="264" t="str">
        <f t="shared" ref="X144:X207" si="31">IF(F144-(J144)&lt;0,"a posteriori ?","OK")</f>
        <v>OK</v>
      </c>
      <c r="Y144" s="193" t="str">
        <f t="shared" ref="Y144:Y207" si="32">IF(Q144="","",(IF(OR(J144&lt;=($E$4-1),J144&gt;=($G$4+1),K144&lt;=($E$4-1),K144&gt;=($G$4+1)),"CHECK DATES","OK")))</f>
        <v/>
      </c>
      <c r="Z144" s="193" t="str">
        <f t="shared" ref="Z144:Z207" si="33">IF(H144="","",H144)</f>
        <v/>
      </c>
      <c r="AA144" s="397" t="str">
        <f t="shared" ref="AA144:AA207" si="34">IF(H144="","",IF(HLOOKUP(H144,$V$4:$AJ$5,2,FALSE)="",P144,IF(P144&lt;&gt;HLOOKUP(H144,$V$4:$AJ$5,2,FALSE),HLOOKUP(H144,$V$4:$AJ$5,2,FALSE),P144)))</f>
        <v/>
      </c>
      <c r="AB144" s="257" t="str">
        <f t="shared" ref="AB144:AB207" si="35">IF(P144="","",IF(AA144=1,Q144,I144/AA144))</f>
        <v/>
      </c>
      <c r="AC144" s="257" t="str">
        <f t="shared" ref="AC144:AC207" si="36">IF(AB144="","",IF(AA144=1,0,AB144-Q144))</f>
        <v/>
      </c>
      <c r="AD144" s="193" t="str">
        <f t="shared" ref="AD144:AD207" si="37">IF(Q144=0,"",(IF(G144="","CHECK DATES","OK")))</f>
        <v>CHECK DATES</v>
      </c>
      <c r="AE144" s="257" t="str">
        <f t="shared" ref="AE144:AE207" si="38">IF(OR(U144="NO",Y144="CHECK DATES",AD144="CHECK DATES"),AB144,"")</f>
        <v/>
      </c>
      <c r="AF144" s="286">
        <v>0</v>
      </c>
      <c r="AG144" s="257">
        <f t="shared" ref="AG144:AG207" si="39">IF(OR(U144="NO",AE144&gt;0,AF144&gt;0)*(AND(OR(R144="NO",R144=""))),SUM(AE144:AF144),"")</f>
        <v>0</v>
      </c>
      <c r="AH144" s="257" t="str">
        <f t="shared" ref="AH144:AH207" si="40">IF(OR(U144="NO",AE144&gt;0,AF144&gt;0)*(AND(OR(R144="YES"))),SUM(AE144:AF144),"")</f>
        <v/>
      </c>
      <c r="AI144" s="257">
        <f t="shared" ref="AI144:AI207" si="41">IF(R144="YES",AB144,0)</f>
        <v>0</v>
      </c>
    </row>
    <row r="145" spans="1:35" x14ac:dyDescent="0.3">
      <c r="A145" s="287">
        <v>133</v>
      </c>
      <c r="B145" s="161"/>
      <c r="C145" s="150"/>
      <c r="D145" s="150"/>
      <c r="E145" s="150"/>
      <c r="F145" s="152"/>
      <c r="G145" s="152"/>
      <c r="H145" s="154"/>
      <c r="I145" s="155"/>
      <c r="J145" s="159"/>
      <c r="K145" s="159"/>
      <c r="L145" s="337"/>
      <c r="M145" s="343" t="str">
        <f>IF(L145="","",LOOKUP(L145,'Work Programme'!$A$8:$A$207,'Work Programme'!$B$8:$B$207))</f>
        <v/>
      </c>
      <c r="N145" s="150"/>
      <c r="O145" s="151"/>
      <c r="P145" s="254" t="str">
        <f>IF(H145="","",VLOOKUP(H145,'Overview - Financial Statement'!$A$46:$B$60,2,FALSE))</f>
        <v/>
      </c>
      <c r="Q145" s="255" t="str">
        <f t="shared" si="28"/>
        <v/>
      </c>
      <c r="R145" s="153"/>
      <c r="S145" s="153"/>
      <c r="T145" s="238">
        <f t="shared" si="29"/>
        <v>0</v>
      </c>
      <c r="U145" s="193" t="s">
        <v>44</v>
      </c>
      <c r="V145" s="173"/>
      <c r="W145" s="193" t="str">
        <f t="shared" si="30"/>
        <v/>
      </c>
      <c r="X145" s="264" t="str">
        <f t="shared" si="31"/>
        <v>OK</v>
      </c>
      <c r="Y145" s="193" t="str">
        <f t="shared" si="32"/>
        <v/>
      </c>
      <c r="Z145" s="193" t="str">
        <f t="shared" si="33"/>
        <v/>
      </c>
      <c r="AA145" s="397" t="str">
        <f t="shared" si="34"/>
        <v/>
      </c>
      <c r="AB145" s="257" t="str">
        <f t="shared" si="35"/>
        <v/>
      </c>
      <c r="AC145" s="257" t="str">
        <f t="shared" si="36"/>
        <v/>
      </c>
      <c r="AD145" s="193" t="str">
        <f t="shared" si="37"/>
        <v>CHECK DATES</v>
      </c>
      <c r="AE145" s="257" t="str">
        <f t="shared" si="38"/>
        <v/>
      </c>
      <c r="AF145" s="286">
        <v>0</v>
      </c>
      <c r="AG145" s="257">
        <f t="shared" si="39"/>
        <v>0</v>
      </c>
      <c r="AH145" s="257" t="str">
        <f t="shared" si="40"/>
        <v/>
      </c>
      <c r="AI145" s="257">
        <f t="shared" si="41"/>
        <v>0</v>
      </c>
    </row>
    <row r="146" spans="1:35" x14ac:dyDescent="0.3">
      <c r="A146" s="287">
        <v>134</v>
      </c>
      <c r="B146" s="161"/>
      <c r="C146" s="150"/>
      <c r="D146" s="150"/>
      <c r="E146" s="150"/>
      <c r="F146" s="152"/>
      <c r="G146" s="152"/>
      <c r="H146" s="154"/>
      <c r="I146" s="155"/>
      <c r="J146" s="159"/>
      <c r="K146" s="159"/>
      <c r="L146" s="337"/>
      <c r="M146" s="343" t="str">
        <f>IF(L146="","",LOOKUP(L146,'Work Programme'!$A$8:$A$207,'Work Programme'!$B$8:$B$207))</f>
        <v/>
      </c>
      <c r="N146" s="150"/>
      <c r="O146" s="151"/>
      <c r="P146" s="254" t="str">
        <f>IF(H146="","",VLOOKUP(H146,'Overview - Financial Statement'!$A$46:$B$60,2,FALSE))</f>
        <v/>
      </c>
      <c r="Q146" s="255" t="str">
        <f t="shared" si="28"/>
        <v/>
      </c>
      <c r="R146" s="153"/>
      <c r="S146" s="153"/>
      <c r="T146" s="238">
        <f t="shared" si="29"/>
        <v>0</v>
      </c>
      <c r="U146" s="193" t="s">
        <v>44</v>
      </c>
      <c r="V146" s="173"/>
      <c r="W146" s="193" t="str">
        <f t="shared" si="30"/>
        <v/>
      </c>
      <c r="X146" s="264" t="str">
        <f t="shared" si="31"/>
        <v>OK</v>
      </c>
      <c r="Y146" s="193" t="str">
        <f t="shared" si="32"/>
        <v/>
      </c>
      <c r="Z146" s="193" t="str">
        <f t="shared" si="33"/>
        <v/>
      </c>
      <c r="AA146" s="397" t="str">
        <f t="shared" si="34"/>
        <v/>
      </c>
      <c r="AB146" s="257" t="str">
        <f t="shared" si="35"/>
        <v/>
      </c>
      <c r="AC146" s="257" t="str">
        <f t="shared" si="36"/>
        <v/>
      </c>
      <c r="AD146" s="193" t="str">
        <f t="shared" si="37"/>
        <v>CHECK DATES</v>
      </c>
      <c r="AE146" s="257" t="str">
        <f t="shared" si="38"/>
        <v/>
      </c>
      <c r="AF146" s="286">
        <v>0</v>
      </c>
      <c r="AG146" s="257">
        <f t="shared" si="39"/>
        <v>0</v>
      </c>
      <c r="AH146" s="257" t="str">
        <f t="shared" si="40"/>
        <v/>
      </c>
      <c r="AI146" s="257">
        <f t="shared" si="41"/>
        <v>0</v>
      </c>
    </row>
    <row r="147" spans="1:35" x14ac:dyDescent="0.3">
      <c r="A147" s="287">
        <v>135</v>
      </c>
      <c r="B147" s="161"/>
      <c r="C147" s="150"/>
      <c r="D147" s="150"/>
      <c r="E147" s="150"/>
      <c r="F147" s="152"/>
      <c r="G147" s="152"/>
      <c r="H147" s="154"/>
      <c r="I147" s="155"/>
      <c r="J147" s="159"/>
      <c r="K147" s="159"/>
      <c r="L147" s="337"/>
      <c r="M147" s="343" t="str">
        <f>IF(L147="","",LOOKUP(L147,'Work Programme'!$A$8:$A$207,'Work Programme'!$B$8:$B$207))</f>
        <v/>
      </c>
      <c r="N147" s="150"/>
      <c r="O147" s="151"/>
      <c r="P147" s="254" t="str">
        <f>IF(H147="","",VLOOKUP(H147,'Overview - Financial Statement'!$A$46:$B$60,2,FALSE))</f>
        <v/>
      </c>
      <c r="Q147" s="255" t="str">
        <f t="shared" si="28"/>
        <v/>
      </c>
      <c r="R147" s="153"/>
      <c r="S147" s="153"/>
      <c r="T147" s="238">
        <f t="shared" si="29"/>
        <v>0</v>
      </c>
      <c r="U147" s="193" t="s">
        <v>44</v>
      </c>
      <c r="V147" s="173"/>
      <c r="W147" s="193" t="str">
        <f t="shared" si="30"/>
        <v/>
      </c>
      <c r="X147" s="264" t="str">
        <f t="shared" si="31"/>
        <v>OK</v>
      </c>
      <c r="Y147" s="193" t="str">
        <f t="shared" si="32"/>
        <v/>
      </c>
      <c r="Z147" s="193" t="str">
        <f t="shared" si="33"/>
        <v/>
      </c>
      <c r="AA147" s="397" t="str">
        <f t="shared" si="34"/>
        <v/>
      </c>
      <c r="AB147" s="257" t="str">
        <f t="shared" si="35"/>
        <v/>
      </c>
      <c r="AC147" s="257" t="str">
        <f t="shared" si="36"/>
        <v/>
      </c>
      <c r="AD147" s="193" t="str">
        <f t="shared" si="37"/>
        <v>CHECK DATES</v>
      </c>
      <c r="AE147" s="257" t="str">
        <f t="shared" si="38"/>
        <v/>
      </c>
      <c r="AF147" s="286">
        <v>0</v>
      </c>
      <c r="AG147" s="257">
        <f t="shared" si="39"/>
        <v>0</v>
      </c>
      <c r="AH147" s="257" t="str">
        <f t="shared" si="40"/>
        <v/>
      </c>
      <c r="AI147" s="257">
        <f t="shared" si="41"/>
        <v>0</v>
      </c>
    </row>
    <row r="148" spans="1:35" x14ac:dyDescent="0.3">
      <c r="A148" s="287">
        <v>136</v>
      </c>
      <c r="B148" s="161"/>
      <c r="C148" s="150"/>
      <c r="D148" s="150"/>
      <c r="E148" s="150"/>
      <c r="F148" s="152"/>
      <c r="G148" s="152"/>
      <c r="H148" s="154"/>
      <c r="I148" s="155"/>
      <c r="J148" s="159"/>
      <c r="K148" s="159"/>
      <c r="L148" s="337"/>
      <c r="M148" s="343" t="str">
        <f>IF(L148="","",LOOKUP(L148,'Work Programme'!$A$8:$A$207,'Work Programme'!$B$8:$B$207))</f>
        <v/>
      </c>
      <c r="N148" s="150"/>
      <c r="O148" s="151"/>
      <c r="P148" s="254" t="str">
        <f>IF(H148="","",VLOOKUP(H148,'Overview - Financial Statement'!$A$46:$B$60,2,FALSE))</f>
        <v/>
      </c>
      <c r="Q148" s="255" t="str">
        <f t="shared" si="28"/>
        <v/>
      </c>
      <c r="R148" s="153"/>
      <c r="S148" s="153"/>
      <c r="T148" s="238">
        <f t="shared" si="29"/>
        <v>0</v>
      </c>
      <c r="U148" s="193" t="s">
        <v>44</v>
      </c>
      <c r="V148" s="173"/>
      <c r="W148" s="193" t="str">
        <f t="shared" si="30"/>
        <v/>
      </c>
      <c r="X148" s="264" t="str">
        <f t="shared" si="31"/>
        <v>OK</v>
      </c>
      <c r="Y148" s="193" t="str">
        <f t="shared" si="32"/>
        <v/>
      </c>
      <c r="Z148" s="193" t="str">
        <f t="shared" si="33"/>
        <v/>
      </c>
      <c r="AA148" s="397" t="str">
        <f t="shared" si="34"/>
        <v/>
      </c>
      <c r="AB148" s="257" t="str">
        <f t="shared" si="35"/>
        <v/>
      </c>
      <c r="AC148" s="257" t="str">
        <f t="shared" si="36"/>
        <v/>
      </c>
      <c r="AD148" s="193" t="str">
        <f t="shared" si="37"/>
        <v>CHECK DATES</v>
      </c>
      <c r="AE148" s="257" t="str">
        <f t="shared" si="38"/>
        <v/>
      </c>
      <c r="AF148" s="286">
        <v>0</v>
      </c>
      <c r="AG148" s="257">
        <f t="shared" si="39"/>
        <v>0</v>
      </c>
      <c r="AH148" s="257" t="str">
        <f t="shared" si="40"/>
        <v/>
      </c>
      <c r="AI148" s="257">
        <f t="shared" si="41"/>
        <v>0</v>
      </c>
    </row>
    <row r="149" spans="1:35" x14ac:dyDescent="0.3">
      <c r="A149" s="287">
        <v>137</v>
      </c>
      <c r="B149" s="161"/>
      <c r="C149" s="150"/>
      <c r="D149" s="150"/>
      <c r="E149" s="150"/>
      <c r="F149" s="152"/>
      <c r="G149" s="152"/>
      <c r="H149" s="154"/>
      <c r="I149" s="155"/>
      <c r="J149" s="159"/>
      <c r="K149" s="159"/>
      <c r="L149" s="337"/>
      <c r="M149" s="343" t="str">
        <f>IF(L149="","",LOOKUP(L149,'Work Programme'!$A$8:$A$207,'Work Programme'!$B$8:$B$207))</f>
        <v/>
      </c>
      <c r="N149" s="150"/>
      <c r="O149" s="151"/>
      <c r="P149" s="254" t="str">
        <f>IF(H149="","",VLOOKUP(H149,'Overview - Financial Statement'!$A$46:$B$60,2,FALSE))</f>
        <v/>
      </c>
      <c r="Q149" s="255" t="str">
        <f t="shared" si="28"/>
        <v/>
      </c>
      <c r="R149" s="153"/>
      <c r="S149" s="153"/>
      <c r="T149" s="238">
        <f t="shared" si="29"/>
        <v>0</v>
      </c>
      <c r="U149" s="193" t="s">
        <v>44</v>
      </c>
      <c r="V149" s="173"/>
      <c r="W149" s="193" t="str">
        <f t="shared" si="30"/>
        <v/>
      </c>
      <c r="X149" s="264" t="str">
        <f t="shared" si="31"/>
        <v>OK</v>
      </c>
      <c r="Y149" s="193" t="str">
        <f t="shared" si="32"/>
        <v/>
      </c>
      <c r="Z149" s="193" t="str">
        <f t="shared" si="33"/>
        <v/>
      </c>
      <c r="AA149" s="397" t="str">
        <f t="shared" si="34"/>
        <v/>
      </c>
      <c r="AB149" s="257" t="str">
        <f t="shared" si="35"/>
        <v/>
      </c>
      <c r="AC149" s="257" t="str">
        <f t="shared" si="36"/>
        <v/>
      </c>
      <c r="AD149" s="193" t="str">
        <f t="shared" si="37"/>
        <v>CHECK DATES</v>
      </c>
      <c r="AE149" s="257" t="str">
        <f t="shared" si="38"/>
        <v/>
      </c>
      <c r="AF149" s="286">
        <v>0</v>
      </c>
      <c r="AG149" s="257">
        <f t="shared" si="39"/>
        <v>0</v>
      </c>
      <c r="AH149" s="257" t="str">
        <f t="shared" si="40"/>
        <v/>
      </c>
      <c r="AI149" s="257">
        <f t="shared" si="41"/>
        <v>0</v>
      </c>
    </row>
    <row r="150" spans="1:35" x14ac:dyDescent="0.3">
      <c r="A150" s="287">
        <v>138</v>
      </c>
      <c r="B150" s="161"/>
      <c r="C150" s="150"/>
      <c r="D150" s="150"/>
      <c r="E150" s="150"/>
      <c r="F150" s="152"/>
      <c r="G150" s="152"/>
      <c r="H150" s="154"/>
      <c r="I150" s="155"/>
      <c r="J150" s="159"/>
      <c r="K150" s="159"/>
      <c r="L150" s="337"/>
      <c r="M150" s="343" t="str">
        <f>IF(L150="","",LOOKUP(L150,'Work Programme'!$A$8:$A$207,'Work Programme'!$B$8:$B$207))</f>
        <v/>
      </c>
      <c r="N150" s="150"/>
      <c r="O150" s="151"/>
      <c r="P150" s="254" t="str">
        <f>IF(H150="","",VLOOKUP(H150,'Overview - Financial Statement'!$A$46:$B$60,2,FALSE))</f>
        <v/>
      </c>
      <c r="Q150" s="255" t="str">
        <f t="shared" si="28"/>
        <v/>
      </c>
      <c r="R150" s="153"/>
      <c r="S150" s="153"/>
      <c r="T150" s="238">
        <f t="shared" si="29"/>
        <v>0</v>
      </c>
      <c r="U150" s="193" t="s">
        <v>44</v>
      </c>
      <c r="V150" s="173"/>
      <c r="W150" s="193" t="str">
        <f t="shared" si="30"/>
        <v/>
      </c>
      <c r="X150" s="264" t="str">
        <f t="shared" si="31"/>
        <v>OK</v>
      </c>
      <c r="Y150" s="193" t="str">
        <f t="shared" si="32"/>
        <v/>
      </c>
      <c r="Z150" s="193" t="str">
        <f t="shared" si="33"/>
        <v/>
      </c>
      <c r="AA150" s="397" t="str">
        <f t="shared" si="34"/>
        <v/>
      </c>
      <c r="AB150" s="257" t="str">
        <f t="shared" si="35"/>
        <v/>
      </c>
      <c r="AC150" s="257" t="str">
        <f t="shared" si="36"/>
        <v/>
      </c>
      <c r="AD150" s="193" t="str">
        <f t="shared" si="37"/>
        <v>CHECK DATES</v>
      </c>
      <c r="AE150" s="257" t="str">
        <f t="shared" si="38"/>
        <v/>
      </c>
      <c r="AF150" s="286">
        <v>0</v>
      </c>
      <c r="AG150" s="257">
        <f t="shared" si="39"/>
        <v>0</v>
      </c>
      <c r="AH150" s="257" t="str">
        <f t="shared" si="40"/>
        <v/>
      </c>
      <c r="AI150" s="257">
        <f t="shared" si="41"/>
        <v>0</v>
      </c>
    </row>
    <row r="151" spans="1:35" x14ac:dyDescent="0.3">
      <c r="A151" s="287">
        <v>139</v>
      </c>
      <c r="B151" s="161"/>
      <c r="C151" s="150"/>
      <c r="D151" s="150"/>
      <c r="E151" s="150"/>
      <c r="F151" s="152"/>
      <c r="G151" s="152"/>
      <c r="H151" s="154"/>
      <c r="I151" s="155"/>
      <c r="J151" s="159"/>
      <c r="K151" s="159"/>
      <c r="L151" s="337"/>
      <c r="M151" s="343" t="str">
        <f>IF(L151="","",LOOKUP(L151,'Work Programme'!$A$8:$A$207,'Work Programme'!$B$8:$B$207))</f>
        <v/>
      </c>
      <c r="N151" s="150"/>
      <c r="O151" s="151"/>
      <c r="P151" s="254" t="str">
        <f>IF(H151="","",VLOOKUP(H151,'Overview - Financial Statement'!$A$46:$B$60,2,FALSE))</f>
        <v/>
      </c>
      <c r="Q151" s="255" t="str">
        <f t="shared" si="28"/>
        <v/>
      </c>
      <c r="R151" s="153"/>
      <c r="S151" s="153"/>
      <c r="T151" s="238">
        <f t="shared" si="29"/>
        <v>0</v>
      </c>
      <c r="U151" s="193" t="s">
        <v>44</v>
      </c>
      <c r="V151" s="173"/>
      <c r="W151" s="193" t="str">
        <f t="shared" si="30"/>
        <v/>
      </c>
      <c r="X151" s="264" t="str">
        <f t="shared" si="31"/>
        <v>OK</v>
      </c>
      <c r="Y151" s="193" t="str">
        <f t="shared" si="32"/>
        <v/>
      </c>
      <c r="Z151" s="193" t="str">
        <f t="shared" si="33"/>
        <v/>
      </c>
      <c r="AA151" s="397" t="str">
        <f t="shared" si="34"/>
        <v/>
      </c>
      <c r="AB151" s="257" t="str">
        <f t="shared" si="35"/>
        <v/>
      </c>
      <c r="AC151" s="257" t="str">
        <f t="shared" si="36"/>
        <v/>
      </c>
      <c r="AD151" s="193" t="str">
        <f t="shared" si="37"/>
        <v>CHECK DATES</v>
      </c>
      <c r="AE151" s="257" t="str">
        <f t="shared" si="38"/>
        <v/>
      </c>
      <c r="AF151" s="286">
        <v>0</v>
      </c>
      <c r="AG151" s="257">
        <f t="shared" si="39"/>
        <v>0</v>
      </c>
      <c r="AH151" s="257" t="str">
        <f t="shared" si="40"/>
        <v/>
      </c>
      <c r="AI151" s="257">
        <f t="shared" si="41"/>
        <v>0</v>
      </c>
    </row>
    <row r="152" spans="1:35" x14ac:dyDescent="0.3">
      <c r="A152" s="287">
        <v>140</v>
      </c>
      <c r="B152" s="161"/>
      <c r="C152" s="150"/>
      <c r="D152" s="150"/>
      <c r="E152" s="150"/>
      <c r="F152" s="152"/>
      <c r="G152" s="152"/>
      <c r="H152" s="154"/>
      <c r="I152" s="155"/>
      <c r="J152" s="159"/>
      <c r="K152" s="159"/>
      <c r="L152" s="337"/>
      <c r="M152" s="343" t="str">
        <f>IF(L152="","",LOOKUP(L152,'Work Programme'!$A$8:$A$207,'Work Programme'!$B$8:$B$207))</f>
        <v/>
      </c>
      <c r="N152" s="150"/>
      <c r="O152" s="151"/>
      <c r="P152" s="254" t="str">
        <f>IF(H152="","",VLOOKUP(H152,'Overview - Financial Statement'!$A$46:$B$60,2,FALSE))</f>
        <v/>
      </c>
      <c r="Q152" s="255" t="str">
        <f t="shared" si="28"/>
        <v/>
      </c>
      <c r="R152" s="153"/>
      <c r="S152" s="153"/>
      <c r="T152" s="238">
        <f t="shared" si="29"/>
        <v>0</v>
      </c>
      <c r="U152" s="193" t="s">
        <v>44</v>
      </c>
      <c r="V152" s="173"/>
      <c r="W152" s="193" t="str">
        <f t="shared" si="30"/>
        <v/>
      </c>
      <c r="X152" s="264" t="str">
        <f t="shared" si="31"/>
        <v>OK</v>
      </c>
      <c r="Y152" s="193" t="str">
        <f t="shared" si="32"/>
        <v/>
      </c>
      <c r="Z152" s="193" t="str">
        <f t="shared" si="33"/>
        <v/>
      </c>
      <c r="AA152" s="397" t="str">
        <f t="shared" si="34"/>
        <v/>
      </c>
      <c r="AB152" s="257" t="str">
        <f t="shared" si="35"/>
        <v/>
      </c>
      <c r="AC152" s="257" t="str">
        <f t="shared" si="36"/>
        <v/>
      </c>
      <c r="AD152" s="193" t="str">
        <f t="shared" si="37"/>
        <v>CHECK DATES</v>
      </c>
      <c r="AE152" s="257" t="str">
        <f t="shared" si="38"/>
        <v/>
      </c>
      <c r="AF152" s="286">
        <v>0</v>
      </c>
      <c r="AG152" s="257">
        <f t="shared" si="39"/>
        <v>0</v>
      </c>
      <c r="AH152" s="257" t="str">
        <f t="shared" si="40"/>
        <v/>
      </c>
      <c r="AI152" s="257">
        <f t="shared" si="41"/>
        <v>0</v>
      </c>
    </row>
    <row r="153" spans="1:35" x14ac:dyDescent="0.3">
      <c r="A153" s="287">
        <v>141</v>
      </c>
      <c r="B153" s="161"/>
      <c r="C153" s="150"/>
      <c r="D153" s="150"/>
      <c r="E153" s="150"/>
      <c r="F153" s="152"/>
      <c r="G153" s="152"/>
      <c r="H153" s="154"/>
      <c r="I153" s="155"/>
      <c r="J153" s="159"/>
      <c r="K153" s="159"/>
      <c r="L153" s="337"/>
      <c r="M153" s="343" t="str">
        <f>IF(L153="","",LOOKUP(L153,'Work Programme'!$A$8:$A$207,'Work Programme'!$B$8:$B$207))</f>
        <v/>
      </c>
      <c r="N153" s="150"/>
      <c r="O153" s="151"/>
      <c r="P153" s="254" t="str">
        <f>IF(H153="","",VLOOKUP(H153,'Overview - Financial Statement'!$A$46:$B$60,2,FALSE))</f>
        <v/>
      </c>
      <c r="Q153" s="255" t="str">
        <f t="shared" si="28"/>
        <v/>
      </c>
      <c r="R153" s="153"/>
      <c r="S153" s="153"/>
      <c r="T153" s="238">
        <f t="shared" si="29"/>
        <v>0</v>
      </c>
      <c r="U153" s="193" t="s">
        <v>44</v>
      </c>
      <c r="V153" s="173"/>
      <c r="W153" s="193" t="str">
        <f t="shared" si="30"/>
        <v/>
      </c>
      <c r="X153" s="264" t="str">
        <f t="shared" si="31"/>
        <v>OK</v>
      </c>
      <c r="Y153" s="193" t="str">
        <f t="shared" si="32"/>
        <v/>
      </c>
      <c r="Z153" s="193" t="str">
        <f t="shared" si="33"/>
        <v/>
      </c>
      <c r="AA153" s="397" t="str">
        <f t="shared" si="34"/>
        <v/>
      </c>
      <c r="AB153" s="257" t="str">
        <f t="shared" si="35"/>
        <v/>
      </c>
      <c r="AC153" s="257" t="str">
        <f t="shared" si="36"/>
        <v/>
      </c>
      <c r="AD153" s="193" t="str">
        <f t="shared" si="37"/>
        <v>CHECK DATES</v>
      </c>
      <c r="AE153" s="257" t="str">
        <f t="shared" si="38"/>
        <v/>
      </c>
      <c r="AF153" s="286">
        <v>0</v>
      </c>
      <c r="AG153" s="257">
        <f t="shared" si="39"/>
        <v>0</v>
      </c>
      <c r="AH153" s="257" t="str">
        <f t="shared" si="40"/>
        <v/>
      </c>
      <c r="AI153" s="257">
        <f t="shared" si="41"/>
        <v>0</v>
      </c>
    </row>
    <row r="154" spans="1:35" x14ac:dyDescent="0.3">
      <c r="A154" s="287">
        <v>142</v>
      </c>
      <c r="B154" s="161"/>
      <c r="C154" s="150"/>
      <c r="D154" s="150"/>
      <c r="E154" s="150"/>
      <c r="F154" s="152"/>
      <c r="G154" s="152"/>
      <c r="H154" s="154"/>
      <c r="I154" s="155"/>
      <c r="J154" s="159"/>
      <c r="K154" s="159"/>
      <c r="L154" s="337"/>
      <c r="M154" s="343" t="str">
        <f>IF(L154="","",LOOKUP(L154,'Work Programme'!$A$8:$A$207,'Work Programme'!$B$8:$B$207))</f>
        <v/>
      </c>
      <c r="N154" s="150"/>
      <c r="O154" s="151"/>
      <c r="P154" s="254" t="str">
        <f>IF(H154="","",VLOOKUP(H154,'Overview - Financial Statement'!$A$46:$B$60,2,FALSE))</f>
        <v/>
      </c>
      <c r="Q154" s="255" t="str">
        <f t="shared" si="28"/>
        <v/>
      </c>
      <c r="R154" s="153"/>
      <c r="S154" s="153"/>
      <c r="T154" s="238">
        <f t="shared" si="29"/>
        <v>0</v>
      </c>
      <c r="U154" s="193" t="s">
        <v>44</v>
      </c>
      <c r="V154" s="173"/>
      <c r="W154" s="193" t="str">
        <f t="shared" si="30"/>
        <v/>
      </c>
      <c r="X154" s="264" t="str">
        <f t="shared" si="31"/>
        <v>OK</v>
      </c>
      <c r="Y154" s="193" t="str">
        <f t="shared" si="32"/>
        <v/>
      </c>
      <c r="Z154" s="193" t="str">
        <f t="shared" si="33"/>
        <v/>
      </c>
      <c r="AA154" s="397" t="str">
        <f t="shared" si="34"/>
        <v/>
      </c>
      <c r="AB154" s="257" t="str">
        <f t="shared" si="35"/>
        <v/>
      </c>
      <c r="AC154" s="257" t="str">
        <f t="shared" si="36"/>
        <v/>
      </c>
      <c r="AD154" s="193" t="str">
        <f t="shared" si="37"/>
        <v>CHECK DATES</v>
      </c>
      <c r="AE154" s="257" t="str">
        <f t="shared" si="38"/>
        <v/>
      </c>
      <c r="AF154" s="286">
        <v>0</v>
      </c>
      <c r="AG154" s="257">
        <f t="shared" si="39"/>
        <v>0</v>
      </c>
      <c r="AH154" s="257" t="str">
        <f t="shared" si="40"/>
        <v/>
      </c>
      <c r="AI154" s="257">
        <f t="shared" si="41"/>
        <v>0</v>
      </c>
    </row>
    <row r="155" spans="1:35" x14ac:dyDescent="0.3">
      <c r="A155" s="287">
        <v>143</v>
      </c>
      <c r="B155" s="161"/>
      <c r="C155" s="150"/>
      <c r="D155" s="150"/>
      <c r="E155" s="150"/>
      <c r="F155" s="152"/>
      <c r="G155" s="152"/>
      <c r="H155" s="154"/>
      <c r="I155" s="155"/>
      <c r="J155" s="159"/>
      <c r="K155" s="159"/>
      <c r="L155" s="337"/>
      <c r="M155" s="343" t="str">
        <f>IF(L155="","",LOOKUP(L155,'Work Programme'!$A$8:$A$207,'Work Programme'!$B$8:$B$207))</f>
        <v/>
      </c>
      <c r="N155" s="150"/>
      <c r="O155" s="151"/>
      <c r="P155" s="254" t="str">
        <f>IF(H155="","",VLOOKUP(H155,'Overview - Financial Statement'!$A$46:$B$60,2,FALSE))</f>
        <v/>
      </c>
      <c r="Q155" s="255" t="str">
        <f t="shared" si="28"/>
        <v/>
      </c>
      <c r="R155" s="153"/>
      <c r="S155" s="153"/>
      <c r="T155" s="238">
        <f t="shared" si="29"/>
        <v>0</v>
      </c>
      <c r="U155" s="193" t="s">
        <v>44</v>
      </c>
      <c r="V155" s="173"/>
      <c r="W155" s="193" t="str">
        <f t="shared" si="30"/>
        <v/>
      </c>
      <c r="X155" s="264" t="str">
        <f t="shared" si="31"/>
        <v>OK</v>
      </c>
      <c r="Y155" s="193" t="str">
        <f t="shared" si="32"/>
        <v/>
      </c>
      <c r="Z155" s="193" t="str">
        <f t="shared" si="33"/>
        <v/>
      </c>
      <c r="AA155" s="397" t="str">
        <f t="shared" si="34"/>
        <v/>
      </c>
      <c r="AB155" s="257" t="str">
        <f t="shared" si="35"/>
        <v/>
      </c>
      <c r="AC155" s="257" t="str">
        <f t="shared" si="36"/>
        <v/>
      </c>
      <c r="AD155" s="193" t="str">
        <f t="shared" si="37"/>
        <v>CHECK DATES</v>
      </c>
      <c r="AE155" s="257" t="str">
        <f t="shared" si="38"/>
        <v/>
      </c>
      <c r="AF155" s="286">
        <v>0</v>
      </c>
      <c r="AG155" s="257">
        <f t="shared" si="39"/>
        <v>0</v>
      </c>
      <c r="AH155" s="257" t="str">
        <f t="shared" si="40"/>
        <v/>
      </c>
      <c r="AI155" s="257">
        <f t="shared" si="41"/>
        <v>0</v>
      </c>
    </row>
    <row r="156" spans="1:35" x14ac:dyDescent="0.3">
      <c r="A156" s="287">
        <v>144</v>
      </c>
      <c r="B156" s="161"/>
      <c r="C156" s="150"/>
      <c r="D156" s="150"/>
      <c r="E156" s="150"/>
      <c r="F156" s="152"/>
      <c r="G156" s="152"/>
      <c r="H156" s="154"/>
      <c r="I156" s="155"/>
      <c r="J156" s="159"/>
      <c r="K156" s="159"/>
      <c r="L156" s="337"/>
      <c r="M156" s="343" t="str">
        <f>IF(L156="","",LOOKUP(L156,'Work Programme'!$A$8:$A$207,'Work Programme'!$B$8:$B$207))</f>
        <v/>
      </c>
      <c r="N156" s="150"/>
      <c r="O156" s="151"/>
      <c r="P156" s="254" t="str">
        <f>IF(H156="","",VLOOKUP(H156,'Overview - Financial Statement'!$A$46:$B$60,2,FALSE))</f>
        <v/>
      </c>
      <c r="Q156" s="255" t="str">
        <f t="shared" si="28"/>
        <v/>
      </c>
      <c r="R156" s="153"/>
      <c r="S156" s="153"/>
      <c r="T156" s="238">
        <f t="shared" si="29"/>
        <v>0</v>
      </c>
      <c r="U156" s="193" t="s">
        <v>44</v>
      </c>
      <c r="V156" s="173"/>
      <c r="W156" s="193" t="str">
        <f t="shared" si="30"/>
        <v/>
      </c>
      <c r="X156" s="264" t="str">
        <f t="shared" si="31"/>
        <v>OK</v>
      </c>
      <c r="Y156" s="193" t="str">
        <f t="shared" si="32"/>
        <v/>
      </c>
      <c r="Z156" s="193" t="str">
        <f t="shared" si="33"/>
        <v/>
      </c>
      <c r="AA156" s="397" t="str">
        <f t="shared" si="34"/>
        <v/>
      </c>
      <c r="AB156" s="257" t="str">
        <f t="shared" si="35"/>
        <v/>
      </c>
      <c r="AC156" s="257" t="str">
        <f t="shared" si="36"/>
        <v/>
      </c>
      <c r="AD156" s="193" t="str">
        <f t="shared" si="37"/>
        <v>CHECK DATES</v>
      </c>
      <c r="AE156" s="257" t="str">
        <f t="shared" si="38"/>
        <v/>
      </c>
      <c r="AF156" s="286">
        <v>0</v>
      </c>
      <c r="AG156" s="257">
        <f t="shared" si="39"/>
        <v>0</v>
      </c>
      <c r="AH156" s="257" t="str">
        <f t="shared" si="40"/>
        <v/>
      </c>
      <c r="AI156" s="257">
        <f t="shared" si="41"/>
        <v>0</v>
      </c>
    </row>
    <row r="157" spans="1:35" x14ac:dyDescent="0.3">
      <c r="A157" s="287">
        <v>145</v>
      </c>
      <c r="B157" s="161"/>
      <c r="C157" s="150"/>
      <c r="D157" s="150"/>
      <c r="E157" s="150"/>
      <c r="F157" s="152"/>
      <c r="G157" s="152"/>
      <c r="H157" s="154"/>
      <c r="I157" s="155"/>
      <c r="J157" s="159"/>
      <c r="K157" s="159"/>
      <c r="L157" s="337"/>
      <c r="M157" s="343" t="str">
        <f>IF(L157="","",LOOKUP(L157,'Work Programme'!$A$8:$A$207,'Work Programme'!$B$8:$B$207))</f>
        <v/>
      </c>
      <c r="N157" s="150"/>
      <c r="O157" s="151"/>
      <c r="P157" s="254" t="str">
        <f>IF(H157="","",VLOOKUP(H157,'Overview - Financial Statement'!$A$46:$B$60,2,FALSE))</f>
        <v/>
      </c>
      <c r="Q157" s="255" t="str">
        <f t="shared" si="28"/>
        <v/>
      </c>
      <c r="R157" s="153"/>
      <c r="S157" s="153"/>
      <c r="T157" s="238">
        <f t="shared" si="29"/>
        <v>0</v>
      </c>
      <c r="U157" s="193" t="s">
        <v>44</v>
      </c>
      <c r="V157" s="173"/>
      <c r="W157" s="193" t="str">
        <f t="shared" si="30"/>
        <v/>
      </c>
      <c r="X157" s="264" t="str">
        <f t="shared" si="31"/>
        <v>OK</v>
      </c>
      <c r="Y157" s="193" t="str">
        <f t="shared" si="32"/>
        <v/>
      </c>
      <c r="Z157" s="193" t="str">
        <f t="shared" si="33"/>
        <v/>
      </c>
      <c r="AA157" s="397" t="str">
        <f t="shared" si="34"/>
        <v/>
      </c>
      <c r="AB157" s="257" t="str">
        <f t="shared" si="35"/>
        <v/>
      </c>
      <c r="AC157" s="257" t="str">
        <f t="shared" si="36"/>
        <v/>
      </c>
      <c r="AD157" s="193" t="str">
        <f t="shared" si="37"/>
        <v>CHECK DATES</v>
      </c>
      <c r="AE157" s="257" t="str">
        <f t="shared" si="38"/>
        <v/>
      </c>
      <c r="AF157" s="286">
        <v>0</v>
      </c>
      <c r="AG157" s="257">
        <f t="shared" si="39"/>
        <v>0</v>
      </c>
      <c r="AH157" s="257" t="str">
        <f t="shared" si="40"/>
        <v/>
      </c>
      <c r="AI157" s="257">
        <f t="shared" si="41"/>
        <v>0</v>
      </c>
    </row>
    <row r="158" spans="1:35" x14ac:dyDescent="0.3">
      <c r="A158" s="287">
        <v>146</v>
      </c>
      <c r="B158" s="161"/>
      <c r="C158" s="150"/>
      <c r="D158" s="150"/>
      <c r="E158" s="150"/>
      <c r="F158" s="152"/>
      <c r="G158" s="152"/>
      <c r="H158" s="154"/>
      <c r="I158" s="155"/>
      <c r="J158" s="159"/>
      <c r="K158" s="159"/>
      <c r="L158" s="337"/>
      <c r="M158" s="343" t="str">
        <f>IF(L158="","",LOOKUP(L158,'Work Programme'!$A$8:$A$207,'Work Programme'!$B$8:$B$207))</f>
        <v/>
      </c>
      <c r="N158" s="150"/>
      <c r="O158" s="151"/>
      <c r="P158" s="254" t="str">
        <f>IF(H158="","",VLOOKUP(H158,'Overview - Financial Statement'!$A$46:$B$60,2,FALSE))</f>
        <v/>
      </c>
      <c r="Q158" s="255" t="str">
        <f t="shared" si="28"/>
        <v/>
      </c>
      <c r="R158" s="153"/>
      <c r="S158" s="153"/>
      <c r="T158" s="238">
        <f t="shared" si="29"/>
        <v>0</v>
      </c>
      <c r="U158" s="193" t="s">
        <v>44</v>
      </c>
      <c r="V158" s="173"/>
      <c r="W158" s="193" t="str">
        <f t="shared" si="30"/>
        <v/>
      </c>
      <c r="X158" s="264" t="str">
        <f t="shared" si="31"/>
        <v>OK</v>
      </c>
      <c r="Y158" s="193" t="str">
        <f t="shared" si="32"/>
        <v/>
      </c>
      <c r="Z158" s="193" t="str">
        <f t="shared" si="33"/>
        <v/>
      </c>
      <c r="AA158" s="397" t="str">
        <f t="shared" si="34"/>
        <v/>
      </c>
      <c r="AB158" s="257" t="str">
        <f t="shared" si="35"/>
        <v/>
      </c>
      <c r="AC158" s="257" t="str">
        <f t="shared" si="36"/>
        <v/>
      </c>
      <c r="AD158" s="193" t="str">
        <f t="shared" si="37"/>
        <v>CHECK DATES</v>
      </c>
      <c r="AE158" s="257" t="str">
        <f t="shared" si="38"/>
        <v/>
      </c>
      <c r="AF158" s="286">
        <v>0</v>
      </c>
      <c r="AG158" s="257">
        <f t="shared" si="39"/>
        <v>0</v>
      </c>
      <c r="AH158" s="257" t="str">
        <f t="shared" si="40"/>
        <v/>
      </c>
      <c r="AI158" s="257">
        <f t="shared" si="41"/>
        <v>0</v>
      </c>
    </row>
    <row r="159" spans="1:35" x14ac:dyDescent="0.3">
      <c r="A159" s="287">
        <v>147</v>
      </c>
      <c r="B159" s="161"/>
      <c r="C159" s="150"/>
      <c r="D159" s="150"/>
      <c r="E159" s="150"/>
      <c r="F159" s="152"/>
      <c r="G159" s="152"/>
      <c r="H159" s="154"/>
      <c r="I159" s="155"/>
      <c r="J159" s="159"/>
      <c r="K159" s="159"/>
      <c r="L159" s="337"/>
      <c r="M159" s="343" t="str">
        <f>IF(L159="","",LOOKUP(L159,'Work Programme'!$A$8:$A$207,'Work Programme'!$B$8:$B$207))</f>
        <v/>
      </c>
      <c r="N159" s="150"/>
      <c r="O159" s="151"/>
      <c r="P159" s="254" t="str">
        <f>IF(H159="","",VLOOKUP(H159,'Overview - Financial Statement'!$A$46:$B$60,2,FALSE))</f>
        <v/>
      </c>
      <c r="Q159" s="255" t="str">
        <f t="shared" si="28"/>
        <v/>
      </c>
      <c r="R159" s="153"/>
      <c r="S159" s="153"/>
      <c r="T159" s="238">
        <f t="shared" si="29"/>
        <v>0</v>
      </c>
      <c r="U159" s="193" t="s">
        <v>44</v>
      </c>
      <c r="V159" s="173"/>
      <c r="W159" s="193" t="str">
        <f t="shared" si="30"/>
        <v/>
      </c>
      <c r="X159" s="264" t="str">
        <f t="shared" si="31"/>
        <v>OK</v>
      </c>
      <c r="Y159" s="193" t="str">
        <f t="shared" si="32"/>
        <v/>
      </c>
      <c r="Z159" s="193" t="str">
        <f t="shared" si="33"/>
        <v/>
      </c>
      <c r="AA159" s="397" t="str">
        <f t="shared" si="34"/>
        <v/>
      </c>
      <c r="AB159" s="257" t="str">
        <f t="shared" si="35"/>
        <v/>
      </c>
      <c r="AC159" s="257" t="str">
        <f t="shared" si="36"/>
        <v/>
      </c>
      <c r="AD159" s="193" t="str">
        <f t="shared" si="37"/>
        <v>CHECK DATES</v>
      </c>
      <c r="AE159" s="257" t="str">
        <f t="shared" si="38"/>
        <v/>
      </c>
      <c r="AF159" s="286">
        <v>0</v>
      </c>
      <c r="AG159" s="257">
        <f t="shared" si="39"/>
        <v>0</v>
      </c>
      <c r="AH159" s="257" t="str">
        <f t="shared" si="40"/>
        <v/>
      </c>
      <c r="AI159" s="257">
        <f t="shared" si="41"/>
        <v>0</v>
      </c>
    </row>
    <row r="160" spans="1:35" x14ac:dyDescent="0.3">
      <c r="A160" s="287">
        <v>148</v>
      </c>
      <c r="B160" s="161"/>
      <c r="C160" s="150"/>
      <c r="D160" s="150"/>
      <c r="E160" s="150"/>
      <c r="F160" s="152"/>
      <c r="G160" s="152"/>
      <c r="H160" s="154"/>
      <c r="I160" s="155"/>
      <c r="J160" s="159"/>
      <c r="K160" s="159"/>
      <c r="L160" s="337"/>
      <c r="M160" s="343" t="str">
        <f>IF(L160="","",LOOKUP(L160,'Work Programme'!$A$8:$A$207,'Work Programme'!$B$8:$B$207))</f>
        <v/>
      </c>
      <c r="N160" s="150"/>
      <c r="O160" s="151"/>
      <c r="P160" s="254" t="str">
        <f>IF(H160="","",VLOOKUP(H160,'Overview - Financial Statement'!$A$46:$B$60,2,FALSE))</f>
        <v/>
      </c>
      <c r="Q160" s="255" t="str">
        <f t="shared" si="28"/>
        <v/>
      </c>
      <c r="R160" s="153"/>
      <c r="S160" s="153"/>
      <c r="T160" s="238">
        <f t="shared" si="29"/>
        <v>0</v>
      </c>
      <c r="U160" s="193" t="s">
        <v>44</v>
      </c>
      <c r="V160" s="173"/>
      <c r="W160" s="193" t="str">
        <f t="shared" si="30"/>
        <v/>
      </c>
      <c r="X160" s="264" t="str">
        <f t="shared" si="31"/>
        <v>OK</v>
      </c>
      <c r="Y160" s="193" t="str">
        <f t="shared" si="32"/>
        <v/>
      </c>
      <c r="Z160" s="193" t="str">
        <f t="shared" si="33"/>
        <v/>
      </c>
      <c r="AA160" s="397" t="str">
        <f t="shared" si="34"/>
        <v/>
      </c>
      <c r="AB160" s="257" t="str">
        <f t="shared" si="35"/>
        <v/>
      </c>
      <c r="AC160" s="257" t="str">
        <f t="shared" si="36"/>
        <v/>
      </c>
      <c r="AD160" s="193" t="str">
        <f t="shared" si="37"/>
        <v>CHECK DATES</v>
      </c>
      <c r="AE160" s="257" t="str">
        <f t="shared" si="38"/>
        <v/>
      </c>
      <c r="AF160" s="286">
        <v>0</v>
      </c>
      <c r="AG160" s="257">
        <f t="shared" si="39"/>
        <v>0</v>
      </c>
      <c r="AH160" s="257" t="str">
        <f t="shared" si="40"/>
        <v/>
      </c>
      <c r="AI160" s="257">
        <f t="shared" si="41"/>
        <v>0</v>
      </c>
    </row>
    <row r="161" spans="1:35" x14ac:dyDescent="0.3">
      <c r="A161" s="287">
        <v>149</v>
      </c>
      <c r="B161" s="161"/>
      <c r="C161" s="150"/>
      <c r="D161" s="150"/>
      <c r="E161" s="150"/>
      <c r="F161" s="152"/>
      <c r="G161" s="152"/>
      <c r="H161" s="154"/>
      <c r="I161" s="155"/>
      <c r="J161" s="159"/>
      <c r="K161" s="159"/>
      <c r="L161" s="337"/>
      <c r="M161" s="343" t="str">
        <f>IF(L161="","",LOOKUP(L161,'Work Programme'!$A$8:$A$207,'Work Programme'!$B$8:$B$207))</f>
        <v/>
      </c>
      <c r="N161" s="150"/>
      <c r="O161" s="151"/>
      <c r="P161" s="254" t="str">
        <f>IF(H161="","",VLOOKUP(H161,'Overview - Financial Statement'!$A$46:$B$60,2,FALSE))</f>
        <v/>
      </c>
      <c r="Q161" s="255" t="str">
        <f t="shared" si="28"/>
        <v/>
      </c>
      <c r="R161" s="153"/>
      <c r="S161" s="153"/>
      <c r="T161" s="238">
        <f t="shared" si="29"/>
        <v>0</v>
      </c>
      <c r="U161" s="193" t="s">
        <v>44</v>
      </c>
      <c r="V161" s="173"/>
      <c r="W161" s="193" t="str">
        <f t="shared" si="30"/>
        <v/>
      </c>
      <c r="X161" s="264" t="str">
        <f t="shared" si="31"/>
        <v>OK</v>
      </c>
      <c r="Y161" s="193" t="str">
        <f t="shared" si="32"/>
        <v/>
      </c>
      <c r="Z161" s="193" t="str">
        <f t="shared" si="33"/>
        <v/>
      </c>
      <c r="AA161" s="397" t="str">
        <f t="shared" si="34"/>
        <v/>
      </c>
      <c r="AB161" s="257" t="str">
        <f t="shared" si="35"/>
        <v/>
      </c>
      <c r="AC161" s="257" t="str">
        <f t="shared" si="36"/>
        <v/>
      </c>
      <c r="AD161" s="193" t="str">
        <f t="shared" si="37"/>
        <v>CHECK DATES</v>
      </c>
      <c r="AE161" s="257" t="str">
        <f t="shared" si="38"/>
        <v/>
      </c>
      <c r="AF161" s="286">
        <v>0</v>
      </c>
      <c r="AG161" s="257">
        <f t="shared" si="39"/>
        <v>0</v>
      </c>
      <c r="AH161" s="257" t="str">
        <f t="shared" si="40"/>
        <v/>
      </c>
      <c r="AI161" s="257">
        <f t="shared" si="41"/>
        <v>0</v>
      </c>
    </row>
    <row r="162" spans="1:35" x14ac:dyDescent="0.3">
      <c r="A162" s="287">
        <v>150</v>
      </c>
      <c r="B162" s="161"/>
      <c r="C162" s="150"/>
      <c r="D162" s="150"/>
      <c r="E162" s="150"/>
      <c r="F162" s="152"/>
      <c r="G162" s="152"/>
      <c r="H162" s="154"/>
      <c r="I162" s="155"/>
      <c r="J162" s="159"/>
      <c r="K162" s="159"/>
      <c r="L162" s="337"/>
      <c r="M162" s="343" t="str">
        <f>IF(L162="","",LOOKUP(L162,'Work Programme'!$A$8:$A$207,'Work Programme'!$B$8:$B$207))</f>
        <v/>
      </c>
      <c r="N162" s="150"/>
      <c r="O162" s="151"/>
      <c r="P162" s="254" t="str">
        <f>IF(H162="","",VLOOKUP(H162,'Overview - Financial Statement'!$A$46:$B$60,2,FALSE))</f>
        <v/>
      </c>
      <c r="Q162" s="255" t="str">
        <f t="shared" si="28"/>
        <v/>
      </c>
      <c r="R162" s="153"/>
      <c r="S162" s="153"/>
      <c r="T162" s="238">
        <f t="shared" si="29"/>
        <v>0</v>
      </c>
      <c r="U162" s="193" t="s">
        <v>44</v>
      </c>
      <c r="V162" s="173"/>
      <c r="W162" s="193" t="str">
        <f t="shared" si="30"/>
        <v/>
      </c>
      <c r="X162" s="264" t="str">
        <f t="shared" si="31"/>
        <v>OK</v>
      </c>
      <c r="Y162" s="193" t="str">
        <f t="shared" si="32"/>
        <v/>
      </c>
      <c r="Z162" s="193" t="str">
        <f t="shared" si="33"/>
        <v/>
      </c>
      <c r="AA162" s="397" t="str">
        <f t="shared" si="34"/>
        <v/>
      </c>
      <c r="AB162" s="257" t="str">
        <f t="shared" si="35"/>
        <v/>
      </c>
      <c r="AC162" s="257" t="str">
        <f t="shared" si="36"/>
        <v/>
      </c>
      <c r="AD162" s="193" t="str">
        <f t="shared" si="37"/>
        <v>CHECK DATES</v>
      </c>
      <c r="AE162" s="257" t="str">
        <f t="shared" si="38"/>
        <v/>
      </c>
      <c r="AF162" s="286">
        <v>0</v>
      </c>
      <c r="AG162" s="257">
        <f t="shared" si="39"/>
        <v>0</v>
      </c>
      <c r="AH162" s="257" t="str">
        <f t="shared" si="40"/>
        <v/>
      </c>
      <c r="AI162" s="257">
        <f t="shared" si="41"/>
        <v>0</v>
      </c>
    </row>
    <row r="163" spans="1:35" x14ac:dyDescent="0.3">
      <c r="A163" s="287">
        <v>151</v>
      </c>
      <c r="B163" s="161"/>
      <c r="C163" s="150"/>
      <c r="D163" s="150"/>
      <c r="E163" s="150"/>
      <c r="F163" s="152"/>
      <c r="G163" s="152"/>
      <c r="H163" s="154"/>
      <c r="I163" s="155"/>
      <c r="J163" s="159"/>
      <c r="K163" s="159"/>
      <c r="L163" s="337"/>
      <c r="M163" s="343" t="str">
        <f>IF(L163="","",LOOKUP(L163,'Work Programme'!$A$8:$A$207,'Work Programme'!$B$8:$B$207))</f>
        <v/>
      </c>
      <c r="N163" s="150"/>
      <c r="O163" s="151"/>
      <c r="P163" s="254" t="str">
        <f>IF(H163="","",VLOOKUP(H163,'Overview - Financial Statement'!$A$46:$B$60,2,FALSE))</f>
        <v/>
      </c>
      <c r="Q163" s="255" t="str">
        <f t="shared" si="28"/>
        <v/>
      </c>
      <c r="R163" s="153"/>
      <c r="S163" s="153"/>
      <c r="T163" s="238">
        <f t="shared" si="29"/>
        <v>0</v>
      </c>
      <c r="U163" s="193" t="s">
        <v>44</v>
      </c>
      <c r="V163" s="173"/>
      <c r="W163" s="193" t="str">
        <f t="shared" si="30"/>
        <v/>
      </c>
      <c r="X163" s="264" t="str">
        <f t="shared" si="31"/>
        <v>OK</v>
      </c>
      <c r="Y163" s="193" t="str">
        <f t="shared" si="32"/>
        <v/>
      </c>
      <c r="Z163" s="193" t="str">
        <f t="shared" si="33"/>
        <v/>
      </c>
      <c r="AA163" s="397" t="str">
        <f t="shared" si="34"/>
        <v/>
      </c>
      <c r="AB163" s="257" t="str">
        <f t="shared" si="35"/>
        <v/>
      </c>
      <c r="AC163" s="257" t="str">
        <f t="shared" si="36"/>
        <v/>
      </c>
      <c r="AD163" s="193" t="str">
        <f t="shared" si="37"/>
        <v>CHECK DATES</v>
      </c>
      <c r="AE163" s="257" t="str">
        <f t="shared" si="38"/>
        <v/>
      </c>
      <c r="AF163" s="286">
        <v>0</v>
      </c>
      <c r="AG163" s="257">
        <f t="shared" si="39"/>
        <v>0</v>
      </c>
      <c r="AH163" s="257" t="str">
        <f t="shared" si="40"/>
        <v/>
      </c>
      <c r="AI163" s="257">
        <f t="shared" si="41"/>
        <v>0</v>
      </c>
    </row>
    <row r="164" spans="1:35" x14ac:dyDescent="0.3">
      <c r="A164" s="287">
        <v>152</v>
      </c>
      <c r="B164" s="161"/>
      <c r="C164" s="150"/>
      <c r="D164" s="150"/>
      <c r="E164" s="150"/>
      <c r="F164" s="152"/>
      <c r="G164" s="152"/>
      <c r="H164" s="154"/>
      <c r="I164" s="155"/>
      <c r="J164" s="159"/>
      <c r="K164" s="159"/>
      <c r="L164" s="337"/>
      <c r="M164" s="343" t="str">
        <f>IF(L164="","",LOOKUP(L164,'Work Programme'!$A$8:$A$207,'Work Programme'!$B$8:$B$207))</f>
        <v/>
      </c>
      <c r="N164" s="150"/>
      <c r="O164" s="151"/>
      <c r="P164" s="254" t="str">
        <f>IF(H164="","",VLOOKUP(H164,'Overview - Financial Statement'!$A$46:$B$60,2,FALSE))</f>
        <v/>
      </c>
      <c r="Q164" s="255" t="str">
        <f t="shared" si="28"/>
        <v/>
      </c>
      <c r="R164" s="153"/>
      <c r="S164" s="153"/>
      <c r="T164" s="238">
        <f t="shared" si="29"/>
        <v>0</v>
      </c>
      <c r="U164" s="193" t="s">
        <v>44</v>
      </c>
      <c r="V164" s="173"/>
      <c r="W164" s="193" t="str">
        <f t="shared" si="30"/>
        <v/>
      </c>
      <c r="X164" s="264" t="str">
        <f t="shared" si="31"/>
        <v>OK</v>
      </c>
      <c r="Y164" s="193" t="str">
        <f t="shared" si="32"/>
        <v/>
      </c>
      <c r="Z164" s="193" t="str">
        <f t="shared" si="33"/>
        <v/>
      </c>
      <c r="AA164" s="397" t="str">
        <f t="shared" si="34"/>
        <v/>
      </c>
      <c r="AB164" s="257" t="str">
        <f t="shared" si="35"/>
        <v/>
      </c>
      <c r="AC164" s="257" t="str">
        <f t="shared" si="36"/>
        <v/>
      </c>
      <c r="AD164" s="193" t="str">
        <f t="shared" si="37"/>
        <v>CHECK DATES</v>
      </c>
      <c r="AE164" s="257" t="str">
        <f t="shared" si="38"/>
        <v/>
      </c>
      <c r="AF164" s="286">
        <v>0</v>
      </c>
      <c r="AG164" s="257">
        <f t="shared" si="39"/>
        <v>0</v>
      </c>
      <c r="AH164" s="257" t="str">
        <f t="shared" si="40"/>
        <v/>
      </c>
      <c r="AI164" s="257">
        <f t="shared" si="41"/>
        <v>0</v>
      </c>
    </row>
    <row r="165" spans="1:35" x14ac:dyDescent="0.3">
      <c r="A165" s="287">
        <v>153</v>
      </c>
      <c r="B165" s="161"/>
      <c r="C165" s="150"/>
      <c r="D165" s="150"/>
      <c r="E165" s="150"/>
      <c r="F165" s="152"/>
      <c r="G165" s="152"/>
      <c r="H165" s="154"/>
      <c r="I165" s="155"/>
      <c r="J165" s="159"/>
      <c r="K165" s="159"/>
      <c r="L165" s="337"/>
      <c r="M165" s="343" t="str">
        <f>IF(L165="","",LOOKUP(L165,'Work Programme'!$A$8:$A$207,'Work Programme'!$B$8:$B$207))</f>
        <v/>
      </c>
      <c r="N165" s="150"/>
      <c r="O165" s="151"/>
      <c r="P165" s="254" t="str">
        <f>IF(H165="","",VLOOKUP(H165,'Overview - Financial Statement'!$A$46:$B$60,2,FALSE))</f>
        <v/>
      </c>
      <c r="Q165" s="255" t="str">
        <f t="shared" si="28"/>
        <v/>
      </c>
      <c r="R165" s="153"/>
      <c r="S165" s="153"/>
      <c r="T165" s="238">
        <f t="shared" si="29"/>
        <v>0</v>
      </c>
      <c r="U165" s="193" t="s">
        <v>44</v>
      </c>
      <c r="V165" s="173"/>
      <c r="W165" s="193" t="str">
        <f t="shared" si="30"/>
        <v/>
      </c>
      <c r="X165" s="264" t="str">
        <f t="shared" si="31"/>
        <v>OK</v>
      </c>
      <c r="Y165" s="193" t="str">
        <f t="shared" si="32"/>
        <v/>
      </c>
      <c r="Z165" s="193" t="str">
        <f t="shared" si="33"/>
        <v/>
      </c>
      <c r="AA165" s="397" t="str">
        <f t="shared" si="34"/>
        <v/>
      </c>
      <c r="AB165" s="257" t="str">
        <f t="shared" si="35"/>
        <v/>
      </c>
      <c r="AC165" s="257" t="str">
        <f t="shared" si="36"/>
        <v/>
      </c>
      <c r="AD165" s="193" t="str">
        <f t="shared" si="37"/>
        <v>CHECK DATES</v>
      </c>
      <c r="AE165" s="257" t="str">
        <f t="shared" si="38"/>
        <v/>
      </c>
      <c r="AF165" s="286">
        <v>0</v>
      </c>
      <c r="AG165" s="257">
        <f t="shared" si="39"/>
        <v>0</v>
      </c>
      <c r="AH165" s="257" t="str">
        <f t="shared" si="40"/>
        <v/>
      </c>
      <c r="AI165" s="257">
        <f t="shared" si="41"/>
        <v>0</v>
      </c>
    </row>
    <row r="166" spans="1:35" x14ac:dyDescent="0.3">
      <c r="A166" s="287">
        <v>154</v>
      </c>
      <c r="B166" s="161"/>
      <c r="C166" s="150"/>
      <c r="D166" s="150"/>
      <c r="E166" s="150"/>
      <c r="F166" s="152"/>
      <c r="G166" s="152"/>
      <c r="H166" s="154"/>
      <c r="I166" s="155"/>
      <c r="J166" s="159"/>
      <c r="K166" s="159"/>
      <c r="L166" s="337"/>
      <c r="M166" s="343" t="str">
        <f>IF(L166="","",LOOKUP(L166,'Work Programme'!$A$8:$A$207,'Work Programme'!$B$8:$B$207))</f>
        <v/>
      </c>
      <c r="N166" s="150"/>
      <c r="O166" s="151"/>
      <c r="P166" s="254" t="str">
        <f>IF(H166="","",VLOOKUP(H166,'Overview - Financial Statement'!$A$46:$B$60,2,FALSE))</f>
        <v/>
      </c>
      <c r="Q166" s="255" t="str">
        <f t="shared" si="28"/>
        <v/>
      </c>
      <c r="R166" s="153"/>
      <c r="S166" s="153"/>
      <c r="T166" s="238">
        <f t="shared" si="29"/>
        <v>0</v>
      </c>
      <c r="U166" s="193" t="s">
        <v>44</v>
      </c>
      <c r="V166" s="173"/>
      <c r="W166" s="193" t="str">
        <f t="shared" si="30"/>
        <v/>
      </c>
      <c r="X166" s="264" t="str">
        <f t="shared" si="31"/>
        <v>OK</v>
      </c>
      <c r="Y166" s="193" t="str">
        <f t="shared" si="32"/>
        <v/>
      </c>
      <c r="Z166" s="193" t="str">
        <f t="shared" si="33"/>
        <v/>
      </c>
      <c r="AA166" s="397" t="str">
        <f t="shared" si="34"/>
        <v/>
      </c>
      <c r="AB166" s="257" t="str">
        <f t="shared" si="35"/>
        <v/>
      </c>
      <c r="AC166" s="257" t="str">
        <f t="shared" si="36"/>
        <v/>
      </c>
      <c r="AD166" s="193" t="str">
        <f t="shared" si="37"/>
        <v>CHECK DATES</v>
      </c>
      <c r="AE166" s="257" t="str">
        <f t="shared" si="38"/>
        <v/>
      </c>
      <c r="AF166" s="286">
        <v>0</v>
      </c>
      <c r="AG166" s="257">
        <f t="shared" si="39"/>
        <v>0</v>
      </c>
      <c r="AH166" s="257" t="str">
        <f t="shared" si="40"/>
        <v/>
      </c>
      <c r="AI166" s="257">
        <f t="shared" si="41"/>
        <v>0</v>
      </c>
    </row>
    <row r="167" spans="1:35" x14ac:dyDescent="0.3">
      <c r="A167" s="287">
        <v>155</v>
      </c>
      <c r="B167" s="161"/>
      <c r="C167" s="150"/>
      <c r="D167" s="150"/>
      <c r="E167" s="150"/>
      <c r="F167" s="152"/>
      <c r="G167" s="152"/>
      <c r="H167" s="154"/>
      <c r="I167" s="155"/>
      <c r="J167" s="159"/>
      <c r="K167" s="159"/>
      <c r="L167" s="337"/>
      <c r="M167" s="343" t="str">
        <f>IF(L167="","",LOOKUP(L167,'Work Programme'!$A$8:$A$207,'Work Programme'!$B$8:$B$207))</f>
        <v/>
      </c>
      <c r="N167" s="150"/>
      <c r="O167" s="151"/>
      <c r="P167" s="254" t="str">
        <f>IF(H167="","",VLOOKUP(H167,'Overview - Financial Statement'!$A$46:$B$60,2,FALSE))</f>
        <v/>
      </c>
      <c r="Q167" s="255" t="str">
        <f t="shared" si="28"/>
        <v/>
      </c>
      <c r="R167" s="153"/>
      <c r="S167" s="153"/>
      <c r="T167" s="238">
        <f t="shared" si="29"/>
        <v>0</v>
      </c>
      <c r="U167" s="193" t="s">
        <v>44</v>
      </c>
      <c r="V167" s="173"/>
      <c r="W167" s="193" t="str">
        <f t="shared" si="30"/>
        <v/>
      </c>
      <c r="X167" s="264" t="str">
        <f t="shared" si="31"/>
        <v>OK</v>
      </c>
      <c r="Y167" s="193" t="str">
        <f t="shared" si="32"/>
        <v/>
      </c>
      <c r="Z167" s="193" t="str">
        <f t="shared" si="33"/>
        <v/>
      </c>
      <c r="AA167" s="397" t="str">
        <f t="shared" si="34"/>
        <v/>
      </c>
      <c r="AB167" s="257" t="str">
        <f t="shared" si="35"/>
        <v/>
      </c>
      <c r="AC167" s="257" t="str">
        <f t="shared" si="36"/>
        <v/>
      </c>
      <c r="AD167" s="193" t="str">
        <f t="shared" si="37"/>
        <v>CHECK DATES</v>
      </c>
      <c r="AE167" s="257" t="str">
        <f t="shared" si="38"/>
        <v/>
      </c>
      <c r="AF167" s="286">
        <v>0</v>
      </c>
      <c r="AG167" s="257">
        <f t="shared" si="39"/>
        <v>0</v>
      </c>
      <c r="AH167" s="257" t="str">
        <f t="shared" si="40"/>
        <v/>
      </c>
      <c r="AI167" s="257">
        <f t="shared" si="41"/>
        <v>0</v>
      </c>
    </row>
    <row r="168" spans="1:35" x14ac:dyDescent="0.3">
      <c r="A168" s="287">
        <v>156</v>
      </c>
      <c r="B168" s="161"/>
      <c r="C168" s="150"/>
      <c r="D168" s="150"/>
      <c r="E168" s="150"/>
      <c r="F168" s="152"/>
      <c r="G168" s="152"/>
      <c r="H168" s="154"/>
      <c r="I168" s="155"/>
      <c r="J168" s="159"/>
      <c r="K168" s="159"/>
      <c r="L168" s="337"/>
      <c r="M168" s="343" t="str">
        <f>IF(L168="","",LOOKUP(L168,'Work Programme'!$A$8:$A$207,'Work Programme'!$B$8:$B$207))</f>
        <v/>
      </c>
      <c r="N168" s="150"/>
      <c r="O168" s="151"/>
      <c r="P168" s="254" t="str">
        <f>IF(H168="","",VLOOKUP(H168,'Overview - Financial Statement'!$A$46:$B$60,2,FALSE))</f>
        <v/>
      </c>
      <c r="Q168" s="255" t="str">
        <f t="shared" si="28"/>
        <v/>
      </c>
      <c r="R168" s="153"/>
      <c r="S168" s="153"/>
      <c r="T168" s="238">
        <f t="shared" si="29"/>
        <v>0</v>
      </c>
      <c r="U168" s="193" t="s">
        <v>44</v>
      </c>
      <c r="V168" s="173"/>
      <c r="W168" s="193" t="str">
        <f t="shared" si="30"/>
        <v/>
      </c>
      <c r="X168" s="264" t="str">
        <f t="shared" si="31"/>
        <v>OK</v>
      </c>
      <c r="Y168" s="193" t="str">
        <f t="shared" si="32"/>
        <v/>
      </c>
      <c r="Z168" s="193" t="str">
        <f t="shared" si="33"/>
        <v/>
      </c>
      <c r="AA168" s="397" t="str">
        <f t="shared" si="34"/>
        <v/>
      </c>
      <c r="AB168" s="257" t="str">
        <f t="shared" si="35"/>
        <v/>
      </c>
      <c r="AC168" s="257" t="str">
        <f t="shared" si="36"/>
        <v/>
      </c>
      <c r="AD168" s="193" t="str">
        <f t="shared" si="37"/>
        <v>CHECK DATES</v>
      </c>
      <c r="AE168" s="257" t="str">
        <f t="shared" si="38"/>
        <v/>
      </c>
      <c r="AF168" s="286">
        <v>0</v>
      </c>
      <c r="AG168" s="257">
        <f t="shared" si="39"/>
        <v>0</v>
      </c>
      <c r="AH168" s="257" t="str">
        <f t="shared" si="40"/>
        <v/>
      </c>
      <c r="AI168" s="257">
        <f t="shared" si="41"/>
        <v>0</v>
      </c>
    </row>
    <row r="169" spans="1:35" x14ac:dyDescent="0.3">
      <c r="A169" s="287">
        <v>157</v>
      </c>
      <c r="B169" s="161"/>
      <c r="C169" s="150"/>
      <c r="D169" s="150"/>
      <c r="E169" s="150"/>
      <c r="F169" s="152"/>
      <c r="G169" s="152"/>
      <c r="H169" s="154"/>
      <c r="I169" s="155"/>
      <c r="J169" s="159"/>
      <c r="K169" s="159"/>
      <c r="L169" s="337"/>
      <c r="M169" s="343" t="str">
        <f>IF(L169="","",LOOKUP(L169,'Work Programme'!$A$8:$A$207,'Work Programme'!$B$8:$B$207))</f>
        <v/>
      </c>
      <c r="N169" s="150"/>
      <c r="O169" s="151"/>
      <c r="P169" s="254" t="str">
        <f>IF(H169="","",VLOOKUP(H169,'Overview - Financial Statement'!$A$46:$B$60,2,FALSE))</f>
        <v/>
      </c>
      <c r="Q169" s="255" t="str">
        <f t="shared" si="28"/>
        <v/>
      </c>
      <c r="R169" s="153"/>
      <c r="S169" s="153"/>
      <c r="T169" s="238">
        <f t="shared" si="29"/>
        <v>0</v>
      </c>
      <c r="U169" s="193" t="s">
        <v>44</v>
      </c>
      <c r="V169" s="173"/>
      <c r="W169" s="193" t="str">
        <f t="shared" si="30"/>
        <v/>
      </c>
      <c r="X169" s="264" t="str">
        <f t="shared" si="31"/>
        <v>OK</v>
      </c>
      <c r="Y169" s="193" t="str">
        <f t="shared" si="32"/>
        <v/>
      </c>
      <c r="Z169" s="193" t="str">
        <f t="shared" si="33"/>
        <v/>
      </c>
      <c r="AA169" s="397" t="str">
        <f t="shared" si="34"/>
        <v/>
      </c>
      <c r="AB169" s="257" t="str">
        <f t="shared" si="35"/>
        <v/>
      </c>
      <c r="AC169" s="257" t="str">
        <f t="shared" si="36"/>
        <v/>
      </c>
      <c r="AD169" s="193" t="str">
        <f t="shared" si="37"/>
        <v>CHECK DATES</v>
      </c>
      <c r="AE169" s="257" t="str">
        <f t="shared" si="38"/>
        <v/>
      </c>
      <c r="AF169" s="286">
        <v>0</v>
      </c>
      <c r="AG169" s="257">
        <f t="shared" si="39"/>
        <v>0</v>
      </c>
      <c r="AH169" s="257" t="str">
        <f t="shared" si="40"/>
        <v/>
      </c>
      <c r="AI169" s="257">
        <f t="shared" si="41"/>
        <v>0</v>
      </c>
    </row>
    <row r="170" spans="1:35" x14ac:dyDescent="0.3">
      <c r="A170" s="287">
        <v>158</v>
      </c>
      <c r="B170" s="161"/>
      <c r="C170" s="150"/>
      <c r="D170" s="150"/>
      <c r="E170" s="150"/>
      <c r="F170" s="152"/>
      <c r="G170" s="152"/>
      <c r="H170" s="154"/>
      <c r="I170" s="155"/>
      <c r="J170" s="159"/>
      <c r="K170" s="159"/>
      <c r="L170" s="337"/>
      <c r="M170" s="343" t="str">
        <f>IF(L170="","",LOOKUP(L170,'Work Programme'!$A$8:$A$207,'Work Programme'!$B$8:$B$207))</f>
        <v/>
      </c>
      <c r="N170" s="150"/>
      <c r="O170" s="151"/>
      <c r="P170" s="254" t="str">
        <f>IF(H170="","",VLOOKUP(H170,'Overview - Financial Statement'!$A$46:$B$60,2,FALSE))</f>
        <v/>
      </c>
      <c r="Q170" s="255" t="str">
        <f t="shared" si="28"/>
        <v/>
      </c>
      <c r="R170" s="153"/>
      <c r="S170" s="153"/>
      <c r="T170" s="238">
        <f t="shared" si="29"/>
        <v>0</v>
      </c>
      <c r="U170" s="193" t="s">
        <v>44</v>
      </c>
      <c r="V170" s="173"/>
      <c r="W170" s="193" t="str">
        <f t="shared" si="30"/>
        <v/>
      </c>
      <c r="X170" s="264" t="str">
        <f t="shared" si="31"/>
        <v>OK</v>
      </c>
      <c r="Y170" s="193" t="str">
        <f t="shared" si="32"/>
        <v/>
      </c>
      <c r="Z170" s="193" t="str">
        <f t="shared" si="33"/>
        <v/>
      </c>
      <c r="AA170" s="397" t="str">
        <f t="shared" si="34"/>
        <v/>
      </c>
      <c r="AB170" s="257" t="str">
        <f t="shared" si="35"/>
        <v/>
      </c>
      <c r="AC170" s="257" t="str">
        <f t="shared" si="36"/>
        <v/>
      </c>
      <c r="AD170" s="193" t="str">
        <f t="shared" si="37"/>
        <v>CHECK DATES</v>
      </c>
      <c r="AE170" s="257" t="str">
        <f t="shared" si="38"/>
        <v/>
      </c>
      <c r="AF170" s="286">
        <v>0</v>
      </c>
      <c r="AG170" s="257">
        <f t="shared" si="39"/>
        <v>0</v>
      </c>
      <c r="AH170" s="257" t="str">
        <f t="shared" si="40"/>
        <v/>
      </c>
      <c r="AI170" s="257">
        <f t="shared" si="41"/>
        <v>0</v>
      </c>
    </row>
    <row r="171" spans="1:35" x14ac:dyDescent="0.3">
      <c r="A171" s="287">
        <v>159</v>
      </c>
      <c r="B171" s="161"/>
      <c r="C171" s="150"/>
      <c r="D171" s="150"/>
      <c r="E171" s="150"/>
      <c r="F171" s="152"/>
      <c r="G171" s="152"/>
      <c r="H171" s="154"/>
      <c r="I171" s="155"/>
      <c r="J171" s="159"/>
      <c r="K171" s="159"/>
      <c r="L171" s="337"/>
      <c r="M171" s="343" t="str">
        <f>IF(L171="","",LOOKUP(L171,'Work Programme'!$A$8:$A$207,'Work Programme'!$B$8:$B$207))</f>
        <v/>
      </c>
      <c r="N171" s="150"/>
      <c r="O171" s="151"/>
      <c r="P171" s="254" t="str">
        <f>IF(H171="","",VLOOKUP(H171,'Overview - Financial Statement'!$A$46:$B$60,2,FALSE))</f>
        <v/>
      </c>
      <c r="Q171" s="255" t="str">
        <f t="shared" si="28"/>
        <v/>
      </c>
      <c r="R171" s="153"/>
      <c r="S171" s="153"/>
      <c r="T171" s="238">
        <f t="shared" si="29"/>
        <v>0</v>
      </c>
      <c r="U171" s="193" t="s">
        <v>44</v>
      </c>
      <c r="V171" s="173"/>
      <c r="W171" s="193" t="str">
        <f t="shared" si="30"/>
        <v/>
      </c>
      <c r="X171" s="264" t="str">
        <f t="shared" si="31"/>
        <v>OK</v>
      </c>
      <c r="Y171" s="193" t="str">
        <f t="shared" si="32"/>
        <v/>
      </c>
      <c r="Z171" s="193" t="str">
        <f t="shared" si="33"/>
        <v/>
      </c>
      <c r="AA171" s="397" t="str">
        <f t="shared" si="34"/>
        <v/>
      </c>
      <c r="AB171" s="257" t="str">
        <f t="shared" si="35"/>
        <v/>
      </c>
      <c r="AC171" s="257" t="str">
        <f t="shared" si="36"/>
        <v/>
      </c>
      <c r="AD171" s="193" t="str">
        <f t="shared" si="37"/>
        <v>CHECK DATES</v>
      </c>
      <c r="AE171" s="257" t="str">
        <f t="shared" si="38"/>
        <v/>
      </c>
      <c r="AF171" s="286">
        <v>0</v>
      </c>
      <c r="AG171" s="257">
        <f t="shared" si="39"/>
        <v>0</v>
      </c>
      <c r="AH171" s="257" t="str">
        <f t="shared" si="40"/>
        <v/>
      </c>
      <c r="AI171" s="257">
        <f t="shared" si="41"/>
        <v>0</v>
      </c>
    </row>
    <row r="172" spans="1:35" x14ac:dyDescent="0.3">
      <c r="A172" s="287">
        <v>160</v>
      </c>
      <c r="B172" s="161"/>
      <c r="C172" s="150"/>
      <c r="D172" s="150"/>
      <c r="E172" s="150"/>
      <c r="F172" s="152"/>
      <c r="G172" s="152"/>
      <c r="H172" s="154"/>
      <c r="I172" s="155"/>
      <c r="J172" s="159"/>
      <c r="K172" s="159"/>
      <c r="L172" s="337"/>
      <c r="M172" s="343" t="str">
        <f>IF(L172="","",LOOKUP(L172,'Work Programme'!$A$8:$A$207,'Work Programme'!$B$8:$B$207))</f>
        <v/>
      </c>
      <c r="N172" s="150"/>
      <c r="O172" s="151"/>
      <c r="P172" s="254" t="str">
        <f>IF(H172="","",VLOOKUP(H172,'Overview - Financial Statement'!$A$46:$B$60,2,FALSE))</f>
        <v/>
      </c>
      <c r="Q172" s="255" t="str">
        <f t="shared" si="28"/>
        <v/>
      </c>
      <c r="R172" s="153"/>
      <c r="S172" s="153"/>
      <c r="T172" s="238">
        <f t="shared" si="29"/>
        <v>0</v>
      </c>
      <c r="U172" s="193" t="s">
        <v>44</v>
      </c>
      <c r="V172" s="173"/>
      <c r="W172" s="193" t="str">
        <f t="shared" si="30"/>
        <v/>
      </c>
      <c r="X172" s="264" t="str">
        <f t="shared" si="31"/>
        <v>OK</v>
      </c>
      <c r="Y172" s="193" t="str">
        <f t="shared" si="32"/>
        <v/>
      </c>
      <c r="Z172" s="193" t="str">
        <f t="shared" si="33"/>
        <v/>
      </c>
      <c r="AA172" s="397" t="str">
        <f t="shared" si="34"/>
        <v/>
      </c>
      <c r="AB172" s="257" t="str">
        <f t="shared" si="35"/>
        <v/>
      </c>
      <c r="AC172" s="257" t="str">
        <f t="shared" si="36"/>
        <v/>
      </c>
      <c r="AD172" s="193" t="str">
        <f t="shared" si="37"/>
        <v>CHECK DATES</v>
      </c>
      <c r="AE172" s="257" t="str">
        <f t="shared" si="38"/>
        <v/>
      </c>
      <c r="AF172" s="286">
        <v>0</v>
      </c>
      <c r="AG172" s="257">
        <f t="shared" si="39"/>
        <v>0</v>
      </c>
      <c r="AH172" s="257" t="str">
        <f t="shared" si="40"/>
        <v/>
      </c>
      <c r="AI172" s="257">
        <f t="shared" si="41"/>
        <v>0</v>
      </c>
    </row>
    <row r="173" spans="1:35" x14ac:dyDescent="0.3">
      <c r="A173" s="287">
        <v>161</v>
      </c>
      <c r="B173" s="161"/>
      <c r="C173" s="150"/>
      <c r="D173" s="150"/>
      <c r="E173" s="150"/>
      <c r="F173" s="152"/>
      <c r="G173" s="152"/>
      <c r="H173" s="154"/>
      <c r="I173" s="155"/>
      <c r="J173" s="159"/>
      <c r="K173" s="159"/>
      <c r="L173" s="337"/>
      <c r="M173" s="343" t="str">
        <f>IF(L173="","",LOOKUP(L173,'Work Programme'!$A$8:$A$207,'Work Programme'!$B$8:$B$207))</f>
        <v/>
      </c>
      <c r="N173" s="150"/>
      <c r="O173" s="151"/>
      <c r="P173" s="254" t="str">
        <f>IF(H173="","",VLOOKUP(H173,'Overview - Financial Statement'!$A$46:$B$60,2,FALSE))</f>
        <v/>
      </c>
      <c r="Q173" s="255" t="str">
        <f t="shared" si="28"/>
        <v/>
      </c>
      <c r="R173" s="153"/>
      <c r="S173" s="153"/>
      <c r="T173" s="238">
        <f t="shared" si="29"/>
        <v>0</v>
      </c>
      <c r="U173" s="193" t="s">
        <v>44</v>
      </c>
      <c r="V173" s="173"/>
      <c r="W173" s="193" t="str">
        <f t="shared" si="30"/>
        <v/>
      </c>
      <c r="X173" s="264" t="str">
        <f t="shared" si="31"/>
        <v>OK</v>
      </c>
      <c r="Y173" s="193" t="str">
        <f t="shared" si="32"/>
        <v/>
      </c>
      <c r="Z173" s="193" t="str">
        <f t="shared" si="33"/>
        <v/>
      </c>
      <c r="AA173" s="397" t="str">
        <f t="shared" si="34"/>
        <v/>
      </c>
      <c r="AB173" s="257" t="str">
        <f t="shared" si="35"/>
        <v/>
      </c>
      <c r="AC173" s="257" t="str">
        <f t="shared" si="36"/>
        <v/>
      </c>
      <c r="AD173" s="193" t="str">
        <f t="shared" si="37"/>
        <v>CHECK DATES</v>
      </c>
      <c r="AE173" s="257" t="str">
        <f t="shared" si="38"/>
        <v/>
      </c>
      <c r="AF173" s="286">
        <v>0</v>
      </c>
      <c r="AG173" s="257">
        <f t="shared" si="39"/>
        <v>0</v>
      </c>
      <c r="AH173" s="257" t="str">
        <f t="shared" si="40"/>
        <v/>
      </c>
      <c r="AI173" s="257">
        <f t="shared" si="41"/>
        <v>0</v>
      </c>
    </row>
    <row r="174" spans="1:35" x14ac:dyDescent="0.3">
      <c r="A174" s="287">
        <v>162</v>
      </c>
      <c r="B174" s="161"/>
      <c r="C174" s="150"/>
      <c r="D174" s="150"/>
      <c r="E174" s="150"/>
      <c r="F174" s="152"/>
      <c r="G174" s="152"/>
      <c r="H174" s="154"/>
      <c r="I174" s="155"/>
      <c r="J174" s="159"/>
      <c r="K174" s="159"/>
      <c r="L174" s="337"/>
      <c r="M174" s="343" t="str">
        <f>IF(L174="","",LOOKUP(L174,'Work Programme'!$A$8:$A$207,'Work Programme'!$B$8:$B$207))</f>
        <v/>
      </c>
      <c r="N174" s="150"/>
      <c r="O174" s="151"/>
      <c r="P174" s="254" t="str">
        <f>IF(H174="","",VLOOKUP(H174,'Overview - Financial Statement'!$A$46:$B$60,2,FALSE))</f>
        <v/>
      </c>
      <c r="Q174" s="255" t="str">
        <f t="shared" si="28"/>
        <v/>
      </c>
      <c r="R174" s="153"/>
      <c r="S174" s="153"/>
      <c r="T174" s="238">
        <f t="shared" si="29"/>
        <v>0</v>
      </c>
      <c r="U174" s="193" t="s">
        <v>44</v>
      </c>
      <c r="V174" s="173"/>
      <c r="W174" s="193" t="str">
        <f t="shared" si="30"/>
        <v/>
      </c>
      <c r="X174" s="264" t="str">
        <f t="shared" si="31"/>
        <v>OK</v>
      </c>
      <c r="Y174" s="193" t="str">
        <f t="shared" si="32"/>
        <v/>
      </c>
      <c r="Z174" s="193" t="str">
        <f t="shared" si="33"/>
        <v/>
      </c>
      <c r="AA174" s="397" t="str">
        <f t="shared" si="34"/>
        <v/>
      </c>
      <c r="AB174" s="257" t="str">
        <f t="shared" si="35"/>
        <v/>
      </c>
      <c r="AC174" s="257" t="str">
        <f t="shared" si="36"/>
        <v/>
      </c>
      <c r="AD174" s="193" t="str">
        <f t="shared" si="37"/>
        <v>CHECK DATES</v>
      </c>
      <c r="AE174" s="257" t="str">
        <f t="shared" si="38"/>
        <v/>
      </c>
      <c r="AF174" s="286">
        <v>0</v>
      </c>
      <c r="AG174" s="257">
        <f t="shared" si="39"/>
        <v>0</v>
      </c>
      <c r="AH174" s="257" t="str">
        <f t="shared" si="40"/>
        <v/>
      </c>
      <c r="AI174" s="257">
        <f t="shared" si="41"/>
        <v>0</v>
      </c>
    </row>
    <row r="175" spans="1:35" x14ac:dyDescent="0.3">
      <c r="A175" s="287">
        <v>163</v>
      </c>
      <c r="B175" s="161"/>
      <c r="C175" s="150"/>
      <c r="D175" s="150"/>
      <c r="E175" s="150"/>
      <c r="F175" s="152"/>
      <c r="G175" s="152"/>
      <c r="H175" s="154"/>
      <c r="I175" s="155"/>
      <c r="J175" s="159"/>
      <c r="K175" s="159"/>
      <c r="L175" s="337"/>
      <c r="M175" s="343" t="str">
        <f>IF(L175="","",LOOKUP(L175,'Work Programme'!$A$8:$A$207,'Work Programme'!$B$8:$B$207))</f>
        <v/>
      </c>
      <c r="N175" s="150"/>
      <c r="O175" s="151"/>
      <c r="P175" s="254" t="str">
        <f>IF(H175="","",VLOOKUP(H175,'Overview - Financial Statement'!$A$46:$B$60,2,FALSE))</f>
        <v/>
      </c>
      <c r="Q175" s="255" t="str">
        <f t="shared" si="28"/>
        <v/>
      </c>
      <c r="R175" s="153"/>
      <c r="S175" s="153"/>
      <c r="T175" s="238">
        <f t="shared" si="29"/>
        <v>0</v>
      </c>
      <c r="U175" s="193" t="s">
        <v>44</v>
      </c>
      <c r="V175" s="173"/>
      <c r="W175" s="193" t="str">
        <f t="shared" si="30"/>
        <v/>
      </c>
      <c r="X175" s="264" t="str">
        <f t="shared" si="31"/>
        <v>OK</v>
      </c>
      <c r="Y175" s="193" t="str">
        <f t="shared" si="32"/>
        <v/>
      </c>
      <c r="Z175" s="193" t="str">
        <f t="shared" si="33"/>
        <v/>
      </c>
      <c r="AA175" s="397" t="str">
        <f t="shared" si="34"/>
        <v/>
      </c>
      <c r="AB175" s="257" t="str">
        <f t="shared" si="35"/>
        <v/>
      </c>
      <c r="AC175" s="257" t="str">
        <f t="shared" si="36"/>
        <v/>
      </c>
      <c r="AD175" s="193" t="str">
        <f t="shared" si="37"/>
        <v>CHECK DATES</v>
      </c>
      <c r="AE175" s="257" t="str">
        <f t="shared" si="38"/>
        <v/>
      </c>
      <c r="AF175" s="286">
        <v>0</v>
      </c>
      <c r="AG175" s="257">
        <f t="shared" si="39"/>
        <v>0</v>
      </c>
      <c r="AH175" s="257" t="str">
        <f t="shared" si="40"/>
        <v/>
      </c>
      <c r="AI175" s="257">
        <f t="shared" si="41"/>
        <v>0</v>
      </c>
    </row>
    <row r="176" spans="1:35" x14ac:dyDescent="0.3">
      <c r="A176" s="287">
        <v>164</v>
      </c>
      <c r="B176" s="161"/>
      <c r="C176" s="150"/>
      <c r="D176" s="150"/>
      <c r="E176" s="150"/>
      <c r="F176" s="152"/>
      <c r="G176" s="152"/>
      <c r="H176" s="154"/>
      <c r="I176" s="155"/>
      <c r="J176" s="159"/>
      <c r="K176" s="159"/>
      <c r="L176" s="337"/>
      <c r="M176" s="343" t="str">
        <f>IF(L176="","",LOOKUP(L176,'Work Programme'!$A$8:$A$207,'Work Programme'!$B$8:$B$207))</f>
        <v/>
      </c>
      <c r="N176" s="150"/>
      <c r="O176" s="151"/>
      <c r="P176" s="254" t="str">
        <f>IF(H176="","",VLOOKUP(H176,'Overview - Financial Statement'!$A$46:$B$60,2,FALSE))</f>
        <v/>
      </c>
      <c r="Q176" s="255" t="str">
        <f t="shared" si="28"/>
        <v/>
      </c>
      <c r="R176" s="153"/>
      <c r="S176" s="153"/>
      <c r="T176" s="238">
        <f t="shared" si="29"/>
        <v>0</v>
      </c>
      <c r="U176" s="193" t="s">
        <v>44</v>
      </c>
      <c r="V176" s="173"/>
      <c r="W176" s="193" t="str">
        <f t="shared" si="30"/>
        <v/>
      </c>
      <c r="X176" s="264" t="str">
        <f t="shared" si="31"/>
        <v>OK</v>
      </c>
      <c r="Y176" s="193" t="str">
        <f t="shared" si="32"/>
        <v/>
      </c>
      <c r="Z176" s="193" t="str">
        <f t="shared" si="33"/>
        <v/>
      </c>
      <c r="AA176" s="397" t="str">
        <f t="shared" si="34"/>
        <v/>
      </c>
      <c r="AB176" s="257" t="str">
        <f t="shared" si="35"/>
        <v/>
      </c>
      <c r="AC176" s="257" t="str">
        <f t="shared" si="36"/>
        <v/>
      </c>
      <c r="AD176" s="193" t="str">
        <f t="shared" si="37"/>
        <v>CHECK DATES</v>
      </c>
      <c r="AE176" s="257" t="str">
        <f t="shared" si="38"/>
        <v/>
      </c>
      <c r="AF176" s="286">
        <v>0</v>
      </c>
      <c r="AG176" s="257">
        <f t="shared" si="39"/>
        <v>0</v>
      </c>
      <c r="AH176" s="257" t="str">
        <f t="shared" si="40"/>
        <v/>
      </c>
      <c r="AI176" s="257">
        <f t="shared" si="41"/>
        <v>0</v>
      </c>
    </row>
    <row r="177" spans="1:35" x14ac:dyDescent="0.3">
      <c r="A177" s="287">
        <v>165</v>
      </c>
      <c r="B177" s="161"/>
      <c r="C177" s="150"/>
      <c r="D177" s="150"/>
      <c r="E177" s="150"/>
      <c r="F177" s="152"/>
      <c r="G177" s="152"/>
      <c r="H177" s="154"/>
      <c r="I177" s="155"/>
      <c r="J177" s="159"/>
      <c r="K177" s="159"/>
      <c r="L177" s="337"/>
      <c r="M177" s="343" t="str">
        <f>IF(L177="","",LOOKUP(L177,'Work Programme'!$A$8:$A$207,'Work Programme'!$B$8:$B$207))</f>
        <v/>
      </c>
      <c r="N177" s="150"/>
      <c r="O177" s="151"/>
      <c r="P177" s="254" t="str">
        <f>IF(H177="","",VLOOKUP(H177,'Overview - Financial Statement'!$A$46:$B$60,2,FALSE))</f>
        <v/>
      </c>
      <c r="Q177" s="255" t="str">
        <f t="shared" si="28"/>
        <v/>
      </c>
      <c r="R177" s="153"/>
      <c r="S177" s="153"/>
      <c r="T177" s="238">
        <f t="shared" si="29"/>
        <v>0</v>
      </c>
      <c r="U177" s="193" t="s">
        <v>44</v>
      </c>
      <c r="V177" s="173"/>
      <c r="W177" s="193" t="str">
        <f t="shared" si="30"/>
        <v/>
      </c>
      <c r="X177" s="264" t="str">
        <f t="shared" si="31"/>
        <v>OK</v>
      </c>
      <c r="Y177" s="193" t="str">
        <f t="shared" si="32"/>
        <v/>
      </c>
      <c r="Z177" s="193" t="str">
        <f t="shared" si="33"/>
        <v/>
      </c>
      <c r="AA177" s="397" t="str">
        <f t="shared" si="34"/>
        <v/>
      </c>
      <c r="AB177" s="257" t="str">
        <f t="shared" si="35"/>
        <v/>
      </c>
      <c r="AC177" s="257" t="str">
        <f t="shared" si="36"/>
        <v/>
      </c>
      <c r="AD177" s="193" t="str">
        <f t="shared" si="37"/>
        <v>CHECK DATES</v>
      </c>
      <c r="AE177" s="257" t="str">
        <f t="shared" si="38"/>
        <v/>
      </c>
      <c r="AF177" s="286">
        <v>0</v>
      </c>
      <c r="AG177" s="257">
        <f t="shared" si="39"/>
        <v>0</v>
      </c>
      <c r="AH177" s="257" t="str">
        <f t="shared" si="40"/>
        <v/>
      </c>
      <c r="AI177" s="257">
        <f t="shared" si="41"/>
        <v>0</v>
      </c>
    </row>
    <row r="178" spans="1:35" x14ac:dyDescent="0.3">
      <c r="A178" s="287">
        <v>166</v>
      </c>
      <c r="B178" s="161"/>
      <c r="C178" s="150"/>
      <c r="D178" s="150"/>
      <c r="E178" s="150"/>
      <c r="F178" s="152"/>
      <c r="G178" s="152"/>
      <c r="H178" s="154"/>
      <c r="I178" s="155"/>
      <c r="J178" s="159"/>
      <c r="K178" s="159"/>
      <c r="L178" s="337"/>
      <c r="M178" s="343" t="str">
        <f>IF(L178="","",LOOKUP(L178,'Work Programme'!$A$8:$A$207,'Work Programme'!$B$8:$B$207))</f>
        <v/>
      </c>
      <c r="N178" s="150"/>
      <c r="O178" s="151"/>
      <c r="P178" s="254" t="str">
        <f>IF(H178="","",VLOOKUP(H178,'Overview - Financial Statement'!$A$46:$B$60,2,FALSE))</f>
        <v/>
      </c>
      <c r="Q178" s="255" t="str">
        <f t="shared" si="28"/>
        <v/>
      </c>
      <c r="R178" s="153"/>
      <c r="S178" s="153"/>
      <c r="T178" s="238">
        <f t="shared" si="29"/>
        <v>0</v>
      </c>
      <c r="U178" s="193" t="s">
        <v>44</v>
      </c>
      <c r="V178" s="173"/>
      <c r="W178" s="193" t="str">
        <f t="shared" si="30"/>
        <v/>
      </c>
      <c r="X178" s="264" t="str">
        <f t="shared" si="31"/>
        <v>OK</v>
      </c>
      <c r="Y178" s="193" t="str">
        <f t="shared" si="32"/>
        <v/>
      </c>
      <c r="Z178" s="193" t="str">
        <f t="shared" si="33"/>
        <v/>
      </c>
      <c r="AA178" s="397" t="str">
        <f t="shared" si="34"/>
        <v/>
      </c>
      <c r="AB178" s="257" t="str">
        <f t="shared" si="35"/>
        <v/>
      </c>
      <c r="AC178" s="257" t="str">
        <f t="shared" si="36"/>
        <v/>
      </c>
      <c r="AD178" s="193" t="str">
        <f t="shared" si="37"/>
        <v>CHECK DATES</v>
      </c>
      <c r="AE178" s="257" t="str">
        <f t="shared" si="38"/>
        <v/>
      </c>
      <c r="AF178" s="286">
        <v>0</v>
      </c>
      <c r="AG178" s="257">
        <f t="shared" si="39"/>
        <v>0</v>
      </c>
      <c r="AH178" s="257" t="str">
        <f t="shared" si="40"/>
        <v/>
      </c>
      <c r="AI178" s="257">
        <f t="shared" si="41"/>
        <v>0</v>
      </c>
    </row>
    <row r="179" spans="1:35" x14ac:dyDescent="0.3">
      <c r="A179" s="287">
        <v>167</v>
      </c>
      <c r="B179" s="161"/>
      <c r="C179" s="150"/>
      <c r="D179" s="150"/>
      <c r="E179" s="150"/>
      <c r="F179" s="152"/>
      <c r="G179" s="152"/>
      <c r="H179" s="154"/>
      <c r="I179" s="155"/>
      <c r="J179" s="159"/>
      <c r="K179" s="159"/>
      <c r="L179" s="337"/>
      <c r="M179" s="343" t="str">
        <f>IF(L179="","",LOOKUP(L179,'Work Programme'!$A$8:$A$207,'Work Programme'!$B$8:$B$207))</f>
        <v/>
      </c>
      <c r="N179" s="150"/>
      <c r="O179" s="151"/>
      <c r="P179" s="254" t="str">
        <f>IF(H179="","",VLOOKUP(H179,'Overview - Financial Statement'!$A$46:$B$60,2,FALSE))</f>
        <v/>
      </c>
      <c r="Q179" s="255" t="str">
        <f t="shared" si="28"/>
        <v/>
      </c>
      <c r="R179" s="153"/>
      <c r="S179" s="153"/>
      <c r="T179" s="238">
        <f t="shared" si="29"/>
        <v>0</v>
      </c>
      <c r="U179" s="193" t="s">
        <v>44</v>
      </c>
      <c r="V179" s="173"/>
      <c r="W179" s="193" t="str">
        <f t="shared" si="30"/>
        <v/>
      </c>
      <c r="X179" s="264" t="str">
        <f t="shared" si="31"/>
        <v>OK</v>
      </c>
      <c r="Y179" s="193" t="str">
        <f t="shared" si="32"/>
        <v/>
      </c>
      <c r="Z179" s="193" t="str">
        <f t="shared" si="33"/>
        <v/>
      </c>
      <c r="AA179" s="397" t="str">
        <f t="shared" si="34"/>
        <v/>
      </c>
      <c r="AB179" s="257" t="str">
        <f t="shared" si="35"/>
        <v/>
      </c>
      <c r="AC179" s="257" t="str">
        <f t="shared" si="36"/>
        <v/>
      </c>
      <c r="AD179" s="193" t="str">
        <f t="shared" si="37"/>
        <v>CHECK DATES</v>
      </c>
      <c r="AE179" s="257" t="str">
        <f t="shared" si="38"/>
        <v/>
      </c>
      <c r="AF179" s="286">
        <v>0</v>
      </c>
      <c r="AG179" s="257">
        <f t="shared" si="39"/>
        <v>0</v>
      </c>
      <c r="AH179" s="257" t="str">
        <f t="shared" si="40"/>
        <v/>
      </c>
      <c r="AI179" s="257">
        <f t="shared" si="41"/>
        <v>0</v>
      </c>
    </row>
    <row r="180" spans="1:35" x14ac:dyDescent="0.3">
      <c r="A180" s="287">
        <v>168</v>
      </c>
      <c r="B180" s="161"/>
      <c r="C180" s="150"/>
      <c r="D180" s="150"/>
      <c r="E180" s="150"/>
      <c r="F180" s="152"/>
      <c r="G180" s="152"/>
      <c r="H180" s="154"/>
      <c r="I180" s="155"/>
      <c r="J180" s="159"/>
      <c r="K180" s="159"/>
      <c r="L180" s="337"/>
      <c r="M180" s="343" t="str">
        <f>IF(L180="","",LOOKUP(L180,'Work Programme'!$A$8:$A$207,'Work Programme'!$B$8:$B$207))</f>
        <v/>
      </c>
      <c r="N180" s="150"/>
      <c r="O180" s="151"/>
      <c r="P180" s="254" t="str">
        <f>IF(H180="","",VLOOKUP(H180,'Overview - Financial Statement'!$A$46:$B$60,2,FALSE))</f>
        <v/>
      </c>
      <c r="Q180" s="255" t="str">
        <f t="shared" si="28"/>
        <v/>
      </c>
      <c r="R180" s="153"/>
      <c r="S180" s="153"/>
      <c r="T180" s="238">
        <f t="shared" si="29"/>
        <v>0</v>
      </c>
      <c r="U180" s="193" t="s">
        <v>44</v>
      </c>
      <c r="V180" s="173"/>
      <c r="W180" s="193" t="str">
        <f t="shared" si="30"/>
        <v/>
      </c>
      <c r="X180" s="264" t="str">
        <f t="shared" si="31"/>
        <v>OK</v>
      </c>
      <c r="Y180" s="193" t="str">
        <f t="shared" si="32"/>
        <v/>
      </c>
      <c r="Z180" s="193" t="str">
        <f t="shared" si="33"/>
        <v/>
      </c>
      <c r="AA180" s="397" t="str">
        <f t="shared" si="34"/>
        <v/>
      </c>
      <c r="AB180" s="257" t="str">
        <f t="shared" si="35"/>
        <v/>
      </c>
      <c r="AC180" s="257" t="str">
        <f t="shared" si="36"/>
        <v/>
      </c>
      <c r="AD180" s="193" t="str">
        <f t="shared" si="37"/>
        <v>CHECK DATES</v>
      </c>
      <c r="AE180" s="257" t="str">
        <f t="shared" si="38"/>
        <v/>
      </c>
      <c r="AF180" s="286">
        <v>0</v>
      </c>
      <c r="AG180" s="257">
        <f t="shared" si="39"/>
        <v>0</v>
      </c>
      <c r="AH180" s="257" t="str">
        <f t="shared" si="40"/>
        <v/>
      </c>
      <c r="AI180" s="257">
        <f t="shared" si="41"/>
        <v>0</v>
      </c>
    </row>
    <row r="181" spans="1:35" x14ac:dyDescent="0.3">
      <c r="A181" s="287">
        <v>169</v>
      </c>
      <c r="B181" s="161"/>
      <c r="C181" s="150"/>
      <c r="D181" s="150"/>
      <c r="E181" s="150"/>
      <c r="F181" s="152"/>
      <c r="G181" s="152"/>
      <c r="H181" s="154"/>
      <c r="I181" s="155"/>
      <c r="J181" s="159"/>
      <c r="K181" s="159"/>
      <c r="L181" s="337"/>
      <c r="M181" s="343" t="str">
        <f>IF(L181="","",LOOKUP(L181,'Work Programme'!$A$8:$A$207,'Work Programme'!$B$8:$B$207))</f>
        <v/>
      </c>
      <c r="N181" s="150"/>
      <c r="O181" s="151"/>
      <c r="P181" s="254" t="str">
        <f>IF(H181="","",VLOOKUP(H181,'Overview - Financial Statement'!$A$46:$B$60,2,FALSE))</f>
        <v/>
      </c>
      <c r="Q181" s="255" t="str">
        <f t="shared" si="28"/>
        <v/>
      </c>
      <c r="R181" s="153"/>
      <c r="S181" s="153"/>
      <c r="T181" s="238">
        <f t="shared" si="29"/>
        <v>0</v>
      </c>
      <c r="U181" s="193" t="s">
        <v>44</v>
      </c>
      <c r="V181" s="173"/>
      <c r="W181" s="193" t="str">
        <f t="shared" si="30"/>
        <v/>
      </c>
      <c r="X181" s="264" t="str">
        <f t="shared" si="31"/>
        <v>OK</v>
      </c>
      <c r="Y181" s="193" t="str">
        <f t="shared" si="32"/>
        <v/>
      </c>
      <c r="Z181" s="193" t="str">
        <f t="shared" si="33"/>
        <v/>
      </c>
      <c r="AA181" s="397" t="str">
        <f t="shared" si="34"/>
        <v/>
      </c>
      <c r="AB181" s="257" t="str">
        <f t="shared" si="35"/>
        <v/>
      </c>
      <c r="AC181" s="257" t="str">
        <f t="shared" si="36"/>
        <v/>
      </c>
      <c r="AD181" s="193" t="str">
        <f t="shared" si="37"/>
        <v>CHECK DATES</v>
      </c>
      <c r="AE181" s="257" t="str">
        <f t="shared" si="38"/>
        <v/>
      </c>
      <c r="AF181" s="286">
        <v>0</v>
      </c>
      <c r="AG181" s="257">
        <f t="shared" si="39"/>
        <v>0</v>
      </c>
      <c r="AH181" s="257" t="str">
        <f t="shared" si="40"/>
        <v/>
      </c>
      <c r="AI181" s="257">
        <f t="shared" si="41"/>
        <v>0</v>
      </c>
    </row>
    <row r="182" spans="1:35" x14ac:dyDescent="0.3">
      <c r="A182" s="287">
        <v>170</v>
      </c>
      <c r="B182" s="161"/>
      <c r="C182" s="150"/>
      <c r="D182" s="150"/>
      <c r="E182" s="150"/>
      <c r="F182" s="152"/>
      <c r="G182" s="152"/>
      <c r="H182" s="154"/>
      <c r="I182" s="155"/>
      <c r="J182" s="159"/>
      <c r="K182" s="159"/>
      <c r="L182" s="337"/>
      <c r="M182" s="343" t="str">
        <f>IF(L182="","",LOOKUP(L182,'Work Programme'!$A$8:$A$207,'Work Programme'!$B$8:$B$207))</f>
        <v/>
      </c>
      <c r="N182" s="150"/>
      <c r="O182" s="151"/>
      <c r="P182" s="254" t="str">
        <f>IF(H182="","",VLOOKUP(H182,'Overview - Financial Statement'!$A$46:$B$60,2,FALSE))</f>
        <v/>
      </c>
      <c r="Q182" s="255" t="str">
        <f t="shared" si="28"/>
        <v/>
      </c>
      <c r="R182" s="153"/>
      <c r="S182" s="153"/>
      <c r="T182" s="238">
        <f t="shared" si="29"/>
        <v>0</v>
      </c>
      <c r="U182" s="193" t="s">
        <v>44</v>
      </c>
      <c r="V182" s="173"/>
      <c r="W182" s="193" t="str">
        <f t="shared" si="30"/>
        <v/>
      </c>
      <c r="X182" s="264" t="str">
        <f t="shared" si="31"/>
        <v>OK</v>
      </c>
      <c r="Y182" s="193" t="str">
        <f t="shared" si="32"/>
        <v/>
      </c>
      <c r="Z182" s="193" t="str">
        <f t="shared" si="33"/>
        <v/>
      </c>
      <c r="AA182" s="397" t="str">
        <f t="shared" si="34"/>
        <v/>
      </c>
      <c r="AB182" s="257" t="str">
        <f t="shared" si="35"/>
        <v/>
      </c>
      <c r="AC182" s="257" t="str">
        <f t="shared" si="36"/>
        <v/>
      </c>
      <c r="AD182" s="193" t="str">
        <f t="shared" si="37"/>
        <v>CHECK DATES</v>
      </c>
      <c r="AE182" s="257" t="str">
        <f t="shared" si="38"/>
        <v/>
      </c>
      <c r="AF182" s="286">
        <v>0</v>
      </c>
      <c r="AG182" s="257">
        <f t="shared" si="39"/>
        <v>0</v>
      </c>
      <c r="AH182" s="257" t="str">
        <f t="shared" si="40"/>
        <v/>
      </c>
      <c r="AI182" s="257">
        <f t="shared" si="41"/>
        <v>0</v>
      </c>
    </row>
    <row r="183" spans="1:35" x14ac:dyDescent="0.3">
      <c r="A183" s="287">
        <v>171</v>
      </c>
      <c r="B183" s="161"/>
      <c r="C183" s="150"/>
      <c r="D183" s="150"/>
      <c r="E183" s="150"/>
      <c r="F183" s="152"/>
      <c r="G183" s="152"/>
      <c r="H183" s="154"/>
      <c r="I183" s="155"/>
      <c r="J183" s="159"/>
      <c r="K183" s="159"/>
      <c r="L183" s="337"/>
      <c r="M183" s="343" t="str">
        <f>IF(L183="","",LOOKUP(L183,'Work Programme'!$A$8:$A$207,'Work Programme'!$B$8:$B$207))</f>
        <v/>
      </c>
      <c r="N183" s="150"/>
      <c r="O183" s="151"/>
      <c r="P183" s="254" t="str">
        <f>IF(H183="","",VLOOKUP(H183,'Overview - Financial Statement'!$A$46:$B$60,2,FALSE))</f>
        <v/>
      </c>
      <c r="Q183" s="255" t="str">
        <f t="shared" si="28"/>
        <v/>
      </c>
      <c r="R183" s="153"/>
      <c r="S183" s="153"/>
      <c r="T183" s="238">
        <f t="shared" si="29"/>
        <v>0</v>
      </c>
      <c r="U183" s="193" t="s">
        <v>44</v>
      </c>
      <c r="V183" s="173"/>
      <c r="W183" s="193" t="str">
        <f t="shared" si="30"/>
        <v/>
      </c>
      <c r="X183" s="264" t="str">
        <f t="shared" si="31"/>
        <v>OK</v>
      </c>
      <c r="Y183" s="193" t="str">
        <f t="shared" si="32"/>
        <v/>
      </c>
      <c r="Z183" s="193" t="str">
        <f t="shared" si="33"/>
        <v/>
      </c>
      <c r="AA183" s="397" t="str">
        <f t="shared" si="34"/>
        <v/>
      </c>
      <c r="AB183" s="257" t="str">
        <f t="shared" si="35"/>
        <v/>
      </c>
      <c r="AC183" s="257" t="str">
        <f t="shared" si="36"/>
        <v/>
      </c>
      <c r="AD183" s="193" t="str">
        <f t="shared" si="37"/>
        <v>CHECK DATES</v>
      </c>
      <c r="AE183" s="257" t="str">
        <f t="shared" si="38"/>
        <v/>
      </c>
      <c r="AF183" s="286">
        <v>0</v>
      </c>
      <c r="AG183" s="257">
        <f t="shared" si="39"/>
        <v>0</v>
      </c>
      <c r="AH183" s="257" t="str">
        <f t="shared" si="40"/>
        <v/>
      </c>
      <c r="AI183" s="257">
        <f t="shared" si="41"/>
        <v>0</v>
      </c>
    </row>
    <row r="184" spans="1:35" x14ac:dyDescent="0.3">
      <c r="A184" s="287">
        <v>172</v>
      </c>
      <c r="B184" s="161"/>
      <c r="C184" s="150"/>
      <c r="D184" s="150"/>
      <c r="E184" s="150"/>
      <c r="F184" s="152"/>
      <c r="G184" s="152"/>
      <c r="H184" s="154"/>
      <c r="I184" s="155"/>
      <c r="J184" s="159"/>
      <c r="K184" s="159"/>
      <c r="L184" s="337"/>
      <c r="M184" s="343" t="str">
        <f>IF(L184="","",LOOKUP(L184,'Work Programme'!$A$8:$A$207,'Work Programme'!$B$8:$B$207))</f>
        <v/>
      </c>
      <c r="N184" s="150"/>
      <c r="O184" s="151"/>
      <c r="P184" s="254" t="str">
        <f>IF(H184="","",VLOOKUP(H184,'Overview - Financial Statement'!$A$46:$B$60,2,FALSE))</f>
        <v/>
      </c>
      <c r="Q184" s="255" t="str">
        <f t="shared" si="28"/>
        <v/>
      </c>
      <c r="R184" s="153"/>
      <c r="S184" s="153"/>
      <c r="T184" s="238">
        <f t="shared" si="29"/>
        <v>0</v>
      </c>
      <c r="U184" s="193" t="s">
        <v>44</v>
      </c>
      <c r="V184" s="173"/>
      <c r="W184" s="193" t="str">
        <f t="shared" si="30"/>
        <v/>
      </c>
      <c r="X184" s="264" t="str">
        <f t="shared" si="31"/>
        <v>OK</v>
      </c>
      <c r="Y184" s="193" t="str">
        <f t="shared" si="32"/>
        <v/>
      </c>
      <c r="Z184" s="193" t="str">
        <f t="shared" si="33"/>
        <v/>
      </c>
      <c r="AA184" s="397" t="str">
        <f t="shared" si="34"/>
        <v/>
      </c>
      <c r="AB184" s="257" t="str">
        <f t="shared" si="35"/>
        <v/>
      </c>
      <c r="AC184" s="257" t="str">
        <f t="shared" si="36"/>
        <v/>
      </c>
      <c r="AD184" s="193" t="str">
        <f t="shared" si="37"/>
        <v>CHECK DATES</v>
      </c>
      <c r="AE184" s="257" t="str">
        <f t="shared" si="38"/>
        <v/>
      </c>
      <c r="AF184" s="286">
        <v>0</v>
      </c>
      <c r="AG184" s="257">
        <f t="shared" si="39"/>
        <v>0</v>
      </c>
      <c r="AH184" s="257" t="str">
        <f t="shared" si="40"/>
        <v/>
      </c>
      <c r="AI184" s="257">
        <f t="shared" si="41"/>
        <v>0</v>
      </c>
    </row>
    <row r="185" spans="1:35" x14ac:dyDescent="0.3">
      <c r="A185" s="287">
        <v>173</v>
      </c>
      <c r="B185" s="161"/>
      <c r="C185" s="150"/>
      <c r="D185" s="150"/>
      <c r="E185" s="150"/>
      <c r="F185" s="152"/>
      <c r="G185" s="152"/>
      <c r="H185" s="154"/>
      <c r="I185" s="155"/>
      <c r="J185" s="159"/>
      <c r="K185" s="159"/>
      <c r="L185" s="337"/>
      <c r="M185" s="343" t="str">
        <f>IF(L185="","",LOOKUP(L185,'Work Programme'!$A$8:$A$207,'Work Programme'!$B$8:$B$207))</f>
        <v/>
      </c>
      <c r="N185" s="150"/>
      <c r="O185" s="151"/>
      <c r="P185" s="254" t="str">
        <f>IF(H185="","",VLOOKUP(H185,'Overview - Financial Statement'!$A$46:$B$60,2,FALSE))</f>
        <v/>
      </c>
      <c r="Q185" s="255" t="str">
        <f t="shared" si="28"/>
        <v/>
      </c>
      <c r="R185" s="153"/>
      <c r="S185" s="153"/>
      <c r="T185" s="238">
        <f t="shared" si="29"/>
        <v>0</v>
      </c>
      <c r="U185" s="193" t="s">
        <v>44</v>
      </c>
      <c r="V185" s="173"/>
      <c r="W185" s="193" t="str">
        <f t="shared" si="30"/>
        <v/>
      </c>
      <c r="X185" s="264" t="str">
        <f t="shared" si="31"/>
        <v>OK</v>
      </c>
      <c r="Y185" s="193" t="str">
        <f t="shared" si="32"/>
        <v/>
      </c>
      <c r="Z185" s="193" t="str">
        <f t="shared" si="33"/>
        <v/>
      </c>
      <c r="AA185" s="397" t="str">
        <f t="shared" si="34"/>
        <v/>
      </c>
      <c r="AB185" s="257" t="str">
        <f t="shared" si="35"/>
        <v/>
      </c>
      <c r="AC185" s="257" t="str">
        <f t="shared" si="36"/>
        <v/>
      </c>
      <c r="AD185" s="193" t="str">
        <f t="shared" si="37"/>
        <v>CHECK DATES</v>
      </c>
      <c r="AE185" s="257" t="str">
        <f t="shared" si="38"/>
        <v/>
      </c>
      <c r="AF185" s="286">
        <v>0</v>
      </c>
      <c r="AG185" s="257">
        <f t="shared" si="39"/>
        <v>0</v>
      </c>
      <c r="AH185" s="257" t="str">
        <f t="shared" si="40"/>
        <v/>
      </c>
      <c r="AI185" s="257">
        <f t="shared" si="41"/>
        <v>0</v>
      </c>
    </row>
    <row r="186" spans="1:35" x14ac:dyDescent="0.3">
      <c r="A186" s="287">
        <v>174</v>
      </c>
      <c r="B186" s="161"/>
      <c r="C186" s="150"/>
      <c r="D186" s="150"/>
      <c r="E186" s="150"/>
      <c r="F186" s="152"/>
      <c r="G186" s="152"/>
      <c r="H186" s="154"/>
      <c r="I186" s="155"/>
      <c r="J186" s="159"/>
      <c r="K186" s="159"/>
      <c r="L186" s="337"/>
      <c r="M186" s="343" t="str">
        <f>IF(L186="","",LOOKUP(L186,'Work Programme'!$A$8:$A$207,'Work Programme'!$B$8:$B$207))</f>
        <v/>
      </c>
      <c r="N186" s="150"/>
      <c r="O186" s="151"/>
      <c r="P186" s="254" t="str">
        <f>IF(H186="","",VLOOKUP(H186,'Overview - Financial Statement'!$A$46:$B$60,2,FALSE))</f>
        <v/>
      </c>
      <c r="Q186" s="255" t="str">
        <f t="shared" si="28"/>
        <v/>
      </c>
      <c r="R186" s="153"/>
      <c r="S186" s="153"/>
      <c r="T186" s="238">
        <f t="shared" si="29"/>
        <v>0</v>
      </c>
      <c r="U186" s="193" t="s">
        <v>44</v>
      </c>
      <c r="V186" s="173"/>
      <c r="W186" s="193" t="str">
        <f t="shared" si="30"/>
        <v/>
      </c>
      <c r="X186" s="264" t="str">
        <f t="shared" si="31"/>
        <v>OK</v>
      </c>
      <c r="Y186" s="193" t="str">
        <f t="shared" si="32"/>
        <v/>
      </c>
      <c r="Z186" s="193" t="str">
        <f t="shared" si="33"/>
        <v/>
      </c>
      <c r="AA186" s="397" t="str">
        <f t="shared" si="34"/>
        <v/>
      </c>
      <c r="AB186" s="257" t="str">
        <f t="shared" si="35"/>
        <v/>
      </c>
      <c r="AC186" s="257" t="str">
        <f t="shared" si="36"/>
        <v/>
      </c>
      <c r="AD186" s="193" t="str">
        <f t="shared" si="37"/>
        <v>CHECK DATES</v>
      </c>
      <c r="AE186" s="257" t="str">
        <f t="shared" si="38"/>
        <v/>
      </c>
      <c r="AF186" s="286">
        <v>0</v>
      </c>
      <c r="AG186" s="257">
        <f t="shared" si="39"/>
        <v>0</v>
      </c>
      <c r="AH186" s="257" t="str">
        <f t="shared" si="40"/>
        <v/>
      </c>
      <c r="AI186" s="257">
        <f t="shared" si="41"/>
        <v>0</v>
      </c>
    </row>
    <row r="187" spans="1:35" x14ac:dyDescent="0.3">
      <c r="A187" s="287">
        <v>175</v>
      </c>
      <c r="B187" s="161"/>
      <c r="C187" s="150"/>
      <c r="D187" s="150"/>
      <c r="E187" s="150"/>
      <c r="F187" s="152"/>
      <c r="G187" s="152"/>
      <c r="H187" s="154"/>
      <c r="I187" s="155"/>
      <c r="J187" s="159"/>
      <c r="K187" s="159"/>
      <c r="L187" s="337"/>
      <c r="M187" s="343" t="str">
        <f>IF(L187="","",LOOKUP(L187,'Work Programme'!$A$8:$A$207,'Work Programme'!$B$8:$B$207))</f>
        <v/>
      </c>
      <c r="N187" s="150"/>
      <c r="O187" s="151"/>
      <c r="P187" s="254" t="str">
        <f>IF(H187="","",VLOOKUP(H187,'Overview - Financial Statement'!$A$46:$B$60,2,FALSE))</f>
        <v/>
      </c>
      <c r="Q187" s="255" t="str">
        <f t="shared" si="28"/>
        <v/>
      </c>
      <c r="R187" s="153"/>
      <c r="S187" s="153"/>
      <c r="T187" s="238">
        <f t="shared" si="29"/>
        <v>0</v>
      </c>
      <c r="U187" s="193" t="s">
        <v>44</v>
      </c>
      <c r="V187" s="173"/>
      <c r="W187" s="193" t="str">
        <f t="shared" si="30"/>
        <v/>
      </c>
      <c r="X187" s="264" t="str">
        <f t="shared" si="31"/>
        <v>OK</v>
      </c>
      <c r="Y187" s="193" t="str">
        <f t="shared" si="32"/>
        <v/>
      </c>
      <c r="Z187" s="193" t="str">
        <f t="shared" si="33"/>
        <v/>
      </c>
      <c r="AA187" s="397" t="str">
        <f t="shared" si="34"/>
        <v/>
      </c>
      <c r="AB187" s="257" t="str">
        <f t="shared" si="35"/>
        <v/>
      </c>
      <c r="AC187" s="257" t="str">
        <f t="shared" si="36"/>
        <v/>
      </c>
      <c r="AD187" s="193" t="str">
        <f t="shared" si="37"/>
        <v>CHECK DATES</v>
      </c>
      <c r="AE187" s="257" t="str">
        <f t="shared" si="38"/>
        <v/>
      </c>
      <c r="AF187" s="286">
        <v>0</v>
      </c>
      <c r="AG187" s="257">
        <f t="shared" si="39"/>
        <v>0</v>
      </c>
      <c r="AH187" s="257" t="str">
        <f t="shared" si="40"/>
        <v/>
      </c>
      <c r="AI187" s="257">
        <f t="shared" si="41"/>
        <v>0</v>
      </c>
    </row>
    <row r="188" spans="1:35" x14ac:dyDescent="0.3">
      <c r="A188" s="287">
        <v>176</v>
      </c>
      <c r="B188" s="161"/>
      <c r="C188" s="150"/>
      <c r="D188" s="150"/>
      <c r="E188" s="150"/>
      <c r="F188" s="152"/>
      <c r="G188" s="152"/>
      <c r="H188" s="154"/>
      <c r="I188" s="155"/>
      <c r="J188" s="159"/>
      <c r="K188" s="159"/>
      <c r="L188" s="337"/>
      <c r="M188" s="343" t="str">
        <f>IF(L188="","",LOOKUP(L188,'Work Programme'!$A$8:$A$207,'Work Programme'!$B$8:$B$207))</f>
        <v/>
      </c>
      <c r="N188" s="150"/>
      <c r="O188" s="151"/>
      <c r="P188" s="254" t="str">
        <f>IF(H188="","",VLOOKUP(H188,'Overview - Financial Statement'!$A$46:$B$60,2,FALSE))</f>
        <v/>
      </c>
      <c r="Q188" s="255" t="str">
        <f t="shared" si="28"/>
        <v/>
      </c>
      <c r="R188" s="153"/>
      <c r="S188" s="153"/>
      <c r="T188" s="238">
        <f t="shared" si="29"/>
        <v>0</v>
      </c>
      <c r="U188" s="193" t="s">
        <v>44</v>
      </c>
      <c r="V188" s="173"/>
      <c r="W188" s="193" t="str">
        <f t="shared" si="30"/>
        <v/>
      </c>
      <c r="X188" s="264" t="str">
        <f t="shared" si="31"/>
        <v>OK</v>
      </c>
      <c r="Y188" s="193" t="str">
        <f t="shared" si="32"/>
        <v/>
      </c>
      <c r="Z188" s="193" t="str">
        <f t="shared" si="33"/>
        <v/>
      </c>
      <c r="AA188" s="397" t="str">
        <f t="shared" si="34"/>
        <v/>
      </c>
      <c r="AB188" s="257" t="str">
        <f t="shared" si="35"/>
        <v/>
      </c>
      <c r="AC188" s="257" t="str">
        <f t="shared" si="36"/>
        <v/>
      </c>
      <c r="AD188" s="193" t="str">
        <f t="shared" si="37"/>
        <v>CHECK DATES</v>
      </c>
      <c r="AE188" s="257" t="str">
        <f t="shared" si="38"/>
        <v/>
      </c>
      <c r="AF188" s="286">
        <v>0</v>
      </c>
      <c r="AG188" s="257">
        <f t="shared" si="39"/>
        <v>0</v>
      </c>
      <c r="AH188" s="257" t="str">
        <f t="shared" si="40"/>
        <v/>
      </c>
      <c r="AI188" s="257">
        <f t="shared" si="41"/>
        <v>0</v>
      </c>
    </row>
    <row r="189" spans="1:35" x14ac:dyDescent="0.3">
      <c r="A189" s="287">
        <v>177</v>
      </c>
      <c r="B189" s="161"/>
      <c r="C189" s="150"/>
      <c r="D189" s="150"/>
      <c r="E189" s="150"/>
      <c r="F189" s="152"/>
      <c r="G189" s="152"/>
      <c r="H189" s="154"/>
      <c r="I189" s="155"/>
      <c r="J189" s="159"/>
      <c r="K189" s="159"/>
      <c r="L189" s="337"/>
      <c r="M189" s="343" t="str">
        <f>IF(L189="","",LOOKUP(L189,'Work Programme'!$A$8:$A$207,'Work Programme'!$B$8:$B$207))</f>
        <v/>
      </c>
      <c r="N189" s="150"/>
      <c r="O189" s="151"/>
      <c r="P189" s="254" t="str">
        <f>IF(H189="","",VLOOKUP(H189,'Overview - Financial Statement'!$A$46:$B$60,2,FALSE))</f>
        <v/>
      </c>
      <c r="Q189" s="255" t="str">
        <f t="shared" si="28"/>
        <v/>
      </c>
      <c r="R189" s="153"/>
      <c r="S189" s="153"/>
      <c r="T189" s="238">
        <f t="shared" si="29"/>
        <v>0</v>
      </c>
      <c r="U189" s="193" t="s">
        <v>44</v>
      </c>
      <c r="V189" s="173"/>
      <c r="W189" s="193" t="str">
        <f t="shared" si="30"/>
        <v/>
      </c>
      <c r="X189" s="264" t="str">
        <f t="shared" si="31"/>
        <v>OK</v>
      </c>
      <c r="Y189" s="193" t="str">
        <f t="shared" si="32"/>
        <v/>
      </c>
      <c r="Z189" s="193" t="str">
        <f t="shared" si="33"/>
        <v/>
      </c>
      <c r="AA189" s="397" t="str">
        <f t="shared" si="34"/>
        <v/>
      </c>
      <c r="AB189" s="257" t="str">
        <f t="shared" si="35"/>
        <v/>
      </c>
      <c r="AC189" s="257" t="str">
        <f t="shared" si="36"/>
        <v/>
      </c>
      <c r="AD189" s="193" t="str">
        <f t="shared" si="37"/>
        <v>CHECK DATES</v>
      </c>
      <c r="AE189" s="257" t="str">
        <f t="shared" si="38"/>
        <v/>
      </c>
      <c r="AF189" s="286">
        <v>0</v>
      </c>
      <c r="AG189" s="257">
        <f t="shared" si="39"/>
        <v>0</v>
      </c>
      <c r="AH189" s="257" t="str">
        <f t="shared" si="40"/>
        <v/>
      </c>
      <c r="AI189" s="257">
        <f t="shared" si="41"/>
        <v>0</v>
      </c>
    </row>
    <row r="190" spans="1:35" x14ac:dyDescent="0.3">
      <c r="A190" s="287">
        <v>178</v>
      </c>
      <c r="B190" s="161"/>
      <c r="C190" s="150"/>
      <c r="D190" s="150"/>
      <c r="E190" s="150"/>
      <c r="F190" s="152"/>
      <c r="G190" s="152"/>
      <c r="H190" s="154"/>
      <c r="I190" s="155"/>
      <c r="J190" s="159"/>
      <c r="K190" s="159"/>
      <c r="L190" s="337"/>
      <c r="M190" s="343" t="str">
        <f>IF(L190="","",LOOKUP(L190,'Work Programme'!$A$8:$A$207,'Work Programme'!$B$8:$B$207))</f>
        <v/>
      </c>
      <c r="N190" s="150"/>
      <c r="O190" s="151"/>
      <c r="P190" s="254" t="str">
        <f>IF(H190="","",VLOOKUP(H190,'Overview - Financial Statement'!$A$46:$B$60,2,FALSE))</f>
        <v/>
      </c>
      <c r="Q190" s="255" t="str">
        <f t="shared" si="28"/>
        <v/>
      </c>
      <c r="R190" s="153"/>
      <c r="S190" s="153"/>
      <c r="T190" s="238">
        <f t="shared" si="29"/>
        <v>0</v>
      </c>
      <c r="U190" s="193" t="s">
        <v>44</v>
      </c>
      <c r="V190" s="173"/>
      <c r="W190" s="193" t="str">
        <f t="shared" si="30"/>
        <v/>
      </c>
      <c r="X190" s="264" t="str">
        <f t="shared" si="31"/>
        <v>OK</v>
      </c>
      <c r="Y190" s="193" t="str">
        <f t="shared" si="32"/>
        <v/>
      </c>
      <c r="Z190" s="193" t="str">
        <f t="shared" si="33"/>
        <v/>
      </c>
      <c r="AA190" s="397" t="str">
        <f t="shared" si="34"/>
        <v/>
      </c>
      <c r="AB190" s="257" t="str">
        <f t="shared" si="35"/>
        <v/>
      </c>
      <c r="AC190" s="257" t="str">
        <f t="shared" si="36"/>
        <v/>
      </c>
      <c r="AD190" s="193" t="str">
        <f t="shared" si="37"/>
        <v>CHECK DATES</v>
      </c>
      <c r="AE190" s="257" t="str">
        <f t="shared" si="38"/>
        <v/>
      </c>
      <c r="AF190" s="286">
        <v>0</v>
      </c>
      <c r="AG190" s="257">
        <f t="shared" si="39"/>
        <v>0</v>
      </c>
      <c r="AH190" s="257" t="str">
        <f t="shared" si="40"/>
        <v/>
      </c>
      <c r="AI190" s="257">
        <f t="shared" si="41"/>
        <v>0</v>
      </c>
    </row>
    <row r="191" spans="1:35" x14ac:dyDescent="0.3">
      <c r="A191" s="287">
        <v>179</v>
      </c>
      <c r="B191" s="161"/>
      <c r="C191" s="150"/>
      <c r="D191" s="150"/>
      <c r="E191" s="150"/>
      <c r="F191" s="152"/>
      <c r="G191" s="152"/>
      <c r="H191" s="154"/>
      <c r="I191" s="155"/>
      <c r="J191" s="159"/>
      <c r="K191" s="159"/>
      <c r="L191" s="337"/>
      <c r="M191" s="343" t="str">
        <f>IF(L191="","",LOOKUP(L191,'Work Programme'!$A$8:$A$207,'Work Programme'!$B$8:$B$207))</f>
        <v/>
      </c>
      <c r="N191" s="150"/>
      <c r="O191" s="151"/>
      <c r="P191" s="254" t="str">
        <f>IF(H191="","",VLOOKUP(H191,'Overview - Financial Statement'!$A$46:$B$60,2,FALSE))</f>
        <v/>
      </c>
      <c r="Q191" s="255" t="str">
        <f t="shared" si="28"/>
        <v/>
      </c>
      <c r="R191" s="153"/>
      <c r="S191" s="153"/>
      <c r="T191" s="238">
        <f t="shared" si="29"/>
        <v>0</v>
      </c>
      <c r="U191" s="193" t="s">
        <v>44</v>
      </c>
      <c r="V191" s="173"/>
      <c r="W191" s="193" t="str">
        <f t="shared" si="30"/>
        <v/>
      </c>
      <c r="X191" s="264" t="str">
        <f t="shared" si="31"/>
        <v>OK</v>
      </c>
      <c r="Y191" s="193" t="str">
        <f t="shared" si="32"/>
        <v/>
      </c>
      <c r="Z191" s="193" t="str">
        <f t="shared" si="33"/>
        <v/>
      </c>
      <c r="AA191" s="397" t="str">
        <f t="shared" si="34"/>
        <v/>
      </c>
      <c r="AB191" s="257" t="str">
        <f t="shared" si="35"/>
        <v/>
      </c>
      <c r="AC191" s="257" t="str">
        <f t="shared" si="36"/>
        <v/>
      </c>
      <c r="AD191" s="193" t="str">
        <f t="shared" si="37"/>
        <v>CHECK DATES</v>
      </c>
      <c r="AE191" s="257" t="str">
        <f t="shared" si="38"/>
        <v/>
      </c>
      <c r="AF191" s="286">
        <v>0</v>
      </c>
      <c r="AG191" s="257">
        <f t="shared" si="39"/>
        <v>0</v>
      </c>
      <c r="AH191" s="257" t="str">
        <f t="shared" si="40"/>
        <v/>
      </c>
      <c r="AI191" s="257">
        <f t="shared" si="41"/>
        <v>0</v>
      </c>
    </row>
    <row r="192" spans="1:35" x14ac:dyDescent="0.3">
      <c r="A192" s="287">
        <v>180</v>
      </c>
      <c r="B192" s="161"/>
      <c r="C192" s="150"/>
      <c r="D192" s="150"/>
      <c r="E192" s="150"/>
      <c r="F192" s="152"/>
      <c r="G192" s="152"/>
      <c r="H192" s="154"/>
      <c r="I192" s="155"/>
      <c r="J192" s="159"/>
      <c r="K192" s="159"/>
      <c r="L192" s="337"/>
      <c r="M192" s="343" t="str">
        <f>IF(L192="","",LOOKUP(L192,'Work Programme'!$A$8:$A$207,'Work Programme'!$B$8:$B$207))</f>
        <v/>
      </c>
      <c r="N192" s="150"/>
      <c r="O192" s="151"/>
      <c r="P192" s="254" t="str">
        <f>IF(H192="","",VLOOKUP(H192,'Overview - Financial Statement'!$A$46:$B$60,2,FALSE))</f>
        <v/>
      </c>
      <c r="Q192" s="255" t="str">
        <f t="shared" si="28"/>
        <v/>
      </c>
      <c r="R192" s="153"/>
      <c r="S192" s="153"/>
      <c r="T192" s="238">
        <f t="shared" si="29"/>
        <v>0</v>
      </c>
      <c r="U192" s="193" t="s">
        <v>44</v>
      </c>
      <c r="V192" s="173"/>
      <c r="W192" s="193" t="str">
        <f t="shared" si="30"/>
        <v/>
      </c>
      <c r="X192" s="264" t="str">
        <f t="shared" si="31"/>
        <v>OK</v>
      </c>
      <c r="Y192" s="193" t="str">
        <f t="shared" si="32"/>
        <v/>
      </c>
      <c r="Z192" s="193" t="str">
        <f t="shared" si="33"/>
        <v/>
      </c>
      <c r="AA192" s="397" t="str">
        <f t="shared" si="34"/>
        <v/>
      </c>
      <c r="AB192" s="257" t="str">
        <f t="shared" si="35"/>
        <v/>
      </c>
      <c r="AC192" s="257" t="str">
        <f t="shared" si="36"/>
        <v/>
      </c>
      <c r="AD192" s="193" t="str">
        <f t="shared" si="37"/>
        <v>CHECK DATES</v>
      </c>
      <c r="AE192" s="257" t="str">
        <f t="shared" si="38"/>
        <v/>
      </c>
      <c r="AF192" s="286">
        <v>0</v>
      </c>
      <c r="AG192" s="257">
        <f t="shared" si="39"/>
        <v>0</v>
      </c>
      <c r="AH192" s="257" t="str">
        <f t="shared" si="40"/>
        <v/>
      </c>
      <c r="AI192" s="257">
        <f t="shared" si="41"/>
        <v>0</v>
      </c>
    </row>
    <row r="193" spans="1:35" x14ac:dyDescent="0.3">
      <c r="A193" s="287">
        <v>181</v>
      </c>
      <c r="B193" s="161"/>
      <c r="C193" s="150"/>
      <c r="D193" s="150"/>
      <c r="E193" s="150"/>
      <c r="F193" s="152"/>
      <c r="G193" s="152"/>
      <c r="H193" s="154"/>
      <c r="I193" s="155"/>
      <c r="J193" s="159"/>
      <c r="K193" s="159"/>
      <c r="L193" s="337"/>
      <c r="M193" s="343" t="str">
        <f>IF(L193="","",LOOKUP(L193,'Work Programme'!$A$8:$A$207,'Work Programme'!$B$8:$B$207))</f>
        <v/>
      </c>
      <c r="N193" s="150"/>
      <c r="O193" s="151"/>
      <c r="P193" s="254" t="str">
        <f>IF(H193="","",VLOOKUP(H193,'Overview - Financial Statement'!$A$46:$B$60,2,FALSE))</f>
        <v/>
      </c>
      <c r="Q193" s="255" t="str">
        <f t="shared" si="28"/>
        <v/>
      </c>
      <c r="R193" s="153"/>
      <c r="S193" s="153"/>
      <c r="T193" s="238">
        <f t="shared" si="29"/>
        <v>0</v>
      </c>
      <c r="U193" s="193" t="s">
        <v>44</v>
      </c>
      <c r="V193" s="173"/>
      <c r="W193" s="193" t="str">
        <f t="shared" si="30"/>
        <v/>
      </c>
      <c r="X193" s="264" t="str">
        <f t="shared" si="31"/>
        <v>OK</v>
      </c>
      <c r="Y193" s="193" t="str">
        <f t="shared" si="32"/>
        <v/>
      </c>
      <c r="Z193" s="193" t="str">
        <f t="shared" si="33"/>
        <v/>
      </c>
      <c r="AA193" s="397" t="str">
        <f t="shared" si="34"/>
        <v/>
      </c>
      <c r="AB193" s="257" t="str">
        <f t="shared" si="35"/>
        <v/>
      </c>
      <c r="AC193" s="257" t="str">
        <f t="shared" si="36"/>
        <v/>
      </c>
      <c r="AD193" s="193" t="str">
        <f t="shared" si="37"/>
        <v>CHECK DATES</v>
      </c>
      <c r="AE193" s="257" t="str">
        <f t="shared" si="38"/>
        <v/>
      </c>
      <c r="AF193" s="286">
        <v>0</v>
      </c>
      <c r="AG193" s="257">
        <f t="shared" si="39"/>
        <v>0</v>
      </c>
      <c r="AH193" s="257" t="str">
        <f t="shared" si="40"/>
        <v/>
      </c>
      <c r="AI193" s="257">
        <f t="shared" si="41"/>
        <v>0</v>
      </c>
    </row>
    <row r="194" spans="1:35" x14ac:dyDescent="0.3">
      <c r="A194" s="287">
        <v>182</v>
      </c>
      <c r="B194" s="161"/>
      <c r="C194" s="150"/>
      <c r="D194" s="150"/>
      <c r="E194" s="150"/>
      <c r="F194" s="152"/>
      <c r="G194" s="152"/>
      <c r="H194" s="154"/>
      <c r="I194" s="155"/>
      <c r="J194" s="159"/>
      <c r="K194" s="159"/>
      <c r="L194" s="337"/>
      <c r="M194" s="343" t="str">
        <f>IF(L194="","",LOOKUP(L194,'Work Programme'!$A$8:$A$207,'Work Programme'!$B$8:$B$207))</f>
        <v/>
      </c>
      <c r="N194" s="150"/>
      <c r="O194" s="151"/>
      <c r="P194" s="254" t="str">
        <f>IF(H194="","",VLOOKUP(H194,'Overview - Financial Statement'!$A$46:$B$60,2,FALSE))</f>
        <v/>
      </c>
      <c r="Q194" s="255" t="str">
        <f t="shared" si="28"/>
        <v/>
      </c>
      <c r="R194" s="153"/>
      <c r="S194" s="153"/>
      <c r="T194" s="238">
        <f t="shared" si="29"/>
        <v>0</v>
      </c>
      <c r="U194" s="193" t="s">
        <v>44</v>
      </c>
      <c r="V194" s="173"/>
      <c r="W194" s="193" t="str">
        <f t="shared" si="30"/>
        <v/>
      </c>
      <c r="X194" s="264" t="str">
        <f t="shared" si="31"/>
        <v>OK</v>
      </c>
      <c r="Y194" s="193" t="str">
        <f t="shared" si="32"/>
        <v/>
      </c>
      <c r="Z194" s="193" t="str">
        <f t="shared" si="33"/>
        <v/>
      </c>
      <c r="AA194" s="397" t="str">
        <f t="shared" si="34"/>
        <v/>
      </c>
      <c r="AB194" s="257" t="str">
        <f t="shared" si="35"/>
        <v/>
      </c>
      <c r="AC194" s="257" t="str">
        <f t="shared" si="36"/>
        <v/>
      </c>
      <c r="AD194" s="193" t="str">
        <f t="shared" si="37"/>
        <v>CHECK DATES</v>
      </c>
      <c r="AE194" s="257" t="str">
        <f t="shared" si="38"/>
        <v/>
      </c>
      <c r="AF194" s="286">
        <v>0</v>
      </c>
      <c r="AG194" s="257">
        <f t="shared" si="39"/>
        <v>0</v>
      </c>
      <c r="AH194" s="257" t="str">
        <f t="shared" si="40"/>
        <v/>
      </c>
      <c r="AI194" s="257">
        <f t="shared" si="41"/>
        <v>0</v>
      </c>
    </row>
    <row r="195" spans="1:35" x14ac:dyDescent="0.3">
      <c r="A195" s="287">
        <v>183</v>
      </c>
      <c r="B195" s="161"/>
      <c r="C195" s="150"/>
      <c r="D195" s="150"/>
      <c r="E195" s="150"/>
      <c r="F195" s="152"/>
      <c r="G195" s="152"/>
      <c r="H195" s="154"/>
      <c r="I195" s="155"/>
      <c r="J195" s="159"/>
      <c r="K195" s="159"/>
      <c r="L195" s="337"/>
      <c r="M195" s="343" t="str">
        <f>IF(L195="","",LOOKUP(L195,'Work Programme'!$A$8:$A$207,'Work Programme'!$B$8:$B$207))</f>
        <v/>
      </c>
      <c r="N195" s="150"/>
      <c r="O195" s="151"/>
      <c r="P195" s="254" t="str">
        <f>IF(H195="","",VLOOKUP(H195,'Overview - Financial Statement'!$A$46:$B$60,2,FALSE))</f>
        <v/>
      </c>
      <c r="Q195" s="255" t="str">
        <f t="shared" si="28"/>
        <v/>
      </c>
      <c r="R195" s="153"/>
      <c r="S195" s="153"/>
      <c r="T195" s="238">
        <f t="shared" si="29"/>
        <v>0</v>
      </c>
      <c r="U195" s="193" t="s">
        <v>44</v>
      </c>
      <c r="V195" s="173"/>
      <c r="W195" s="193" t="str">
        <f t="shared" si="30"/>
        <v/>
      </c>
      <c r="X195" s="264" t="str">
        <f t="shared" si="31"/>
        <v>OK</v>
      </c>
      <c r="Y195" s="193" t="str">
        <f t="shared" si="32"/>
        <v/>
      </c>
      <c r="Z195" s="193" t="str">
        <f t="shared" si="33"/>
        <v/>
      </c>
      <c r="AA195" s="397" t="str">
        <f t="shared" si="34"/>
        <v/>
      </c>
      <c r="AB195" s="257" t="str">
        <f t="shared" si="35"/>
        <v/>
      </c>
      <c r="AC195" s="257" t="str">
        <f t="shared" si="36"/>
        <v/>
      </c>
      <c r="AD195" s="193" t="str">
        <f t="shared" si="37"/>
        <v>CHECK DATES</v>
      </c>
      <c r="AE195" s="257" t="str">
        <f t="shared" si="38"/>
        <v/>
      </c>
      <c r="AF195" s="286">
        <v>0</v>
      </c>
      <c r="AG195" s="257">
        <f t="shared" si="39"/>
        <v>0</v>
      </c>
      <c r="AH195" s="257" t="str">
        <f t="shared" si="40"/>
        <v/>
      </c>
      <c r="AI195" s="257">
        <f t="shared" si="41"/>
        <v>0</v>
      </c>
    </row>
    <row r="196" spans="1:35" x14ac:dyDescent="0.3">
      <c r="A196" s="287">
        <v>184</v>
      </c>
      <c r="B196" s="161"/>
      <c r="C196" s="150"/>
      <c r="D196" s="150"/>
      <c r="E196" s="150"/>
      <c r="F196" s="152"/>
      <c r="G196" s="152"/>
      <c r="H196" s="154"/>
      <c r="I196" s="155"/>
      <c r="J196" s="159"/>
      <c r="K196" s="159"/>
      <c r="L196" s="337"/>
      <c r="M196" s="343" t="str">
        <f>IF(L196="","",LOOKUP(L196,'Work Programme'!$A$8:$A$207,'Work Programme'!$B$8:$B$207))</f>
        <v/>
      </c>
      <c r="N196" s="150"/>
      <c r="O196" s="151"/>
      <c r="P196" s="254" t="str">
        <f>IF(H196="","",VLOOKUP(H196,'Overview - Financial Statement'!$A$46:$B$60,2,FALSE))</f>
        <v/>
      </c>
      <c r="Q196" s="255" t="str">
        <f t="shared" si="28"/>
        <v/>
      </c>
      <c r="R196" s="153"/>
      <c r="S196" s="153"/>
      <c r="T196" s="238">
        <f t="shared" si="29"/>
        <v>0</v>
      </c>
      <c r="U196" s="193" t="s">
        <v>44</v>
      </c>
      <c r="V196" s="173"/>
      <c r="W196" s="193" t="str">
        <f t="shared" si="30"/>
        <v/>
      </c>
      <c r="X196" s="264" t="str">
        <f t="shared" si="31"/>
        <v>OK</v>
      </c>
      <c r="Y196" s="193" t="str">
        <f t="shared" si="32"/>
        <v/>
      </c>
      <c r="Z196" s="193" t="str">
        <f t="shared" si="33"/>
        <v/>
      </c>
      <c r="AA196" s="397" t="str">
        <f t="shared" si="34"/>
        <v/>
      </c>
      <c r="AB196" s="257" t="str">
        <f t="shared" si="35"/>
        <v/>
      </c>
      <c r="AC196" s="257" t="str">
        <f t="shared" si="36"/>
        <v/>
      </c>
      <c r="AD196" s="193" t="str">
        <f t="shared" si="37"/>
        <v>CHECK DATES</v>
      </c>
      <c r="AE196" s="257" t="str">
        <f t="shared" si="38"/>
        <v/>
      </c>
      <c r="AF196" s="286">
        <v>0</v>
      </c>
      <c r="AG196" s="257">
        <f t="shared" si="39"/>
        <v>0</v>
      </c>
      <c r="AH196" s="257" t="str">
        <f t="shared" si="40"/>
        <v/>
      </c>
      <c r="AI196" s="257">
        <f t="shared" si="41"/>
        <v>0</v>
      </c>
    </row>
    <row r="197" spans="1:35" x14ac:dyDescent="0.3">
      <c r="A197" s="287">
        <v>185</v>
      </c>
      <c r="B197" s="161"/>
      <c r="C197" s="150"/>
      <c r="D197" s="150"/>
      <c r="E197" s="150"/>
      <c r="F197" s="152"/>
      <c r="G197" s="152"/>
      <c r="H197" s="154"/>
      <c r="I197" s="155"/>
      <c r="J197" s="159"/>
      <c r="K197" s="159"/>
      <c r="L197" s="337"/>
      <c r="M197" s="343" t="str">
        <f>IF(L197="","",LOOKUP(L197,'Work Programme'!$A$8:$A$207,'Work Programme'!$B$8:$B$207))</f>
        <v/>
      </c>
      <c r="N197" s="150"/>
      <c r="O197" s="151"/>
      <c r="P197" s="254" t="str">
        <f>IF(H197="","",VLOOKUP(H197,'Overview - Financial Statement'!$A$46:$B$60,2,FALSE))</f>
        <v/>
      </c>
      <c r="Q197" s="255" t="str">
        <f t="shared" si="28"/>
        <v/>
      </c>
      <c r="R197" s="153"/>
      <c r="S197" s="153"/>
      <c r="T197" s="238">
        <f t="shared" si="29"/>
        <v>0</v>
      </c>
      <c r="U197" s="193" t="s">
        <v>44</v>
      </c>
      <c r="V197" s="173"/>
      <c r="W197" s="193" t="str">
        <f t="shared" si="30"/>
        <v/>
      </c>
      <c r="X197" s="264" t="str">
        <f t="shared" si="31"/>
        <v>OK</v>
      </c>
      <c r="Y197" s="193" t="str">
        <f t="shared" si="32"/>
        <v/>
      </c>
      <c r="Z197" s="193" t="str">
        <f t="shared" si="33"/>
        <v/>
      </c>
      <c r="AA197" s="397" t="str">
        <f t="shared" si="34"/>
        <v/>
      </c>
      <c r="AB197" s="257" t="str">
        <f t="shared" si="35"/>
        <v/>
      </c>
      <c r="AC197" s="257" t="str">
        <f t="shared" si="36"/>
        <v/>
      </c>
      <c r="AD197" s="193" t="str">
        <f t="shared" si="37"/>
        <v>CHECK DATES</v>
      </c>
      <c r="AE197" s="257" t="str">
        <f t="shared" si="38"/>
        <v/>
      </c>
      <c r="AF197" s="286">
        <v>0</v>
      </c>
      <c r="AG197" s="257">
        <f t="shared" si="39"/>
        <v>0</v>
      </c>
      <c r="AH197" s="257" t="str">
        <f t="shared" si="40"/>
        <v/>
      </c>
      <c r="AI197" s="257">
        <f t="shared" si="41"/>
        <v>0</v>
      </c>
    </row>
    <row r="198" spans="1:35" x14ac:dyDescent="0.3">
      <c r="A198" s="287">
        <v>186</v>
      </c>
      <c r="B198" s="161"/>
      <c r="C198" s="150"/>
      <c r="D198" s="150"/>
      <c r="E198" s="150"/>
      <c r="F198" s="152"/>
      <c r="G198" s="152"/>
      <c r="H198" s="154"/>
      <c r="I198" s="155"/>
      <c r="J198" s="159"/>
      <c r="K198" s="159"/>
      <c r="L198" s="337"/>
      <c r="M198" s="343" t="str">
        <f>IF(L198="","",LOOKUP(L198,'Work Programme'!$A$8:$A$207,'Work Programme'!$B$8:$B$207))</f>
        <v/>
      </c>
      <c r="N198" s="150"/>
      <c r="O198" s="151"/>
      <c r="P198" s="254" t="str">
        <f>IF(H198="","",VLOOKUP(H198,'Overview - Financial Statement'!$A$46:$B$60,2,FALSE))</f>
        <v/>
      </c>
      <c r="Q198" s="255" t="str">
        <f t="shared" si="28"/>
        <v/>
      </c>
      <c r="R198" s="153"/>
      <c r="S198" s="153"/>
      <c r="T198" s="238">
        <f t="shared" si="29"/>
        <v>0</v>
      </c>
      <c r="U198" s="193" t="s">
        <v>44</v>
      </c>
      <c r="V198" s="173"/>
      <c r="W198" s="193" t="str">
        <f t="shared" si="30"/>
        <v/>
      </c>
      <c r="X198" s="264" t="str">
        <f t="shared" si="31"/>
        <v>OK</v>
      </c>
      <c r="Y198" s="193" t="str">
        <f t="shared" si="32"/>
        <v/>
      </c>
      <c r="Z198" s="193" t="str">
        <f t="shared" si="33"/>
        <v/>
      </c>
      <c r="AA198" s="397" t="str">
        <f t="shared" si="34"/>
        <v/>
      </c>
      <c r="AB198" s="257" t="str">
        <f t="shared" si="35"/>
        <v/>
      </c>
      <c r="AC198" s="257" t="str">
        <f t="shared" si="36"/>
        <v/>
      </c>
      <c r="AD198" s="193" t="str">
        <f t="shared" si="37"/>
        <v>CHECK DATES</v>
      </c>
      <c r="AE198" s="257" t="str">
        <f t="shared" si="38"/>
        <v/>
      </c>
      <c r="AF198" s="286">
        <v>0</v>
      </c>
      <c r="AG198" s="257">
        <f t="shared" si="39"/>
        <v>0</v>
      </c>
      <c r="AH198" s="257" t="str">
        <f t="shared" si="40"/>
        <v/>
      </c>
      <c r="AI198" s="257">
        <f t="shared" si="41"/>
        <v>0</v>
      </c>
    </row>
    <row r="199" spans="1:35" x14ac:dyDescent="0.3">
      <c r="A199" s="287">
        <v>187</v>
      </c>
      <c r="B199" s="161"/>
      <c r="C199" s="150"/>
      <c r="D199" s="150"/>
      <c r="E199" s="150"/>
      <c r="F199" s="152"/>
      <c r="G199" s="152"/>
      <c r="H199" s="154"/>
      <c r="I199" s="155"/>
      <c r="J199" s="159"/>
      <c r="K199" s="159"/>
      <c r="L199" s="337"/>
      <c r="M199" s="343" t="str">
        <f>IF(L199="","",LOOKUP(L199,'Work Programme'!$A$8:$A$207,'Work Programme'!$B$8:$B$207))</f>
        <v/>
      </c>
      <c r="N199" s="150"/>
      <c r="O199" s="151"/>
      <c r="P199" s="254" t="str">
        <f>IF(H199="","",VLOOKUP(H199,'Overview - Financial Statement'!$A$46:$B$60,2,FALSE))</f>
        <v/>
      </c>
      <c r="Q199" s="255" t="str">
        <f t="shared" si="28"/>
        <v/>
      </c>
      <c r="R199" s="153"/>
      <c r="S199" s="153"/>
      <c r="T199" s="238">
        <f t="shared" si="29"/>
        <v>0</v>
      </c>
      <c r="U199" s="193" t="s">
        <v>44</v>
      </c>
      <c r="V199" s="173"/>
      <c r="W199" s="193" t="str">
        <f t="shared" si="30"/>
        <v/>
      </c>
      <c r="X199" s="264" t="str">
        <f t="shared" si="31"/>
        <v>OK</v>
      </c>
      <c r="Y199" s="193" t="str">
        <f t="shared" si="32"/>
        <v/>
      </c>
      <c r="Z199" s="193" t="str">
        <f t="shared" si="33"/>
        <v/>
      </c>
      <c r="AA199" s="397" t="str">
        <f t="shared" si="34"/>
        <v/>
      </c>
      <c r="AB199" s="257" t="str">
        <f t="shared" si="35"/>
        <v/>
      </c>
      <c r="AC199" s="257" t="str">
        <f t="shared" si="36"/>
        <v/>
      </c>
      <c r="AD199" s="193" t="str">
        <f t="shared" si="37"/>
        <v>CHECK DATES</v>
      </c>
      <c r="AE199" s="257" t="str">
        <f t="shared" si="38"/>
        <v/>
      </c>
      <c r="AF199" s="286">
        <v>0</v>
      </c>
      <c r="AG199" s="257">
        <f t="shared" si="39"/>
        <v>0</v>
      </c>
      <c r="AH199" s="257" t="str">
        <f t="shared" si="40"/>
        <v/>
      </c>
      <c r="AI199" s="257">
        <f t="shared" si="41"/>
        <v>0</v>
      </c>
    </row>
    <row r="200" spans="1:35" x14ac:dyDescent="0.3">
      <c r="A200" s="287">
        <v>188</v>
      </c>
      <c r="B200" s="161"/>
      <c r="C200" s="150"/>
      <c r="D200" s="150"/>
      <c r="E200" s="150"/>
      <c r="F200" s="152"/>
      <c r="G200" s="152"/>
      <c r="H200" s="154"/>
      <c r="I200" s="155"/>
      <c r="J200" s="159"/>
      <c r="K200" s="159"/>
      <c r="L200" s="337"/>
      <c r="M200" s="343" t="str">
        <f>IF(L200="","",LOOKUP(L200,'Work Programme'!$A$8:$A$207,'Work Programme'!$B$8:$B$207))</f>
        <v/>
      </c>
      <c r="N200" s="150"/>
      <c r="O200" s="151"/>
      <c r="P200" s="254" t="str">
        <f>IF(H200="","",VLOOKUP(H200,'Overview - Financial Statement'!$A$46:$B$60,2,FALSE))</f>
        <v/>
      </c>
      <c r="Q200" s="255" t="str">
        <f t="shared" si="28"/>
        <v/>
      </c>
      <c r="R200" s="153"/>
      <c r="S200" s="153"/>
      <c r="T200" s="238">
        <f t="shared" si="29"/>
        <v>0</v>
      </c>
      <c r="U200" s="193" t="s">
        <v>44</v>
      </c>
      <c r="V200" s="173"/>
      <c r="W200" s="193" t="str">
        <f t="shared" si="30"/>
        <v/>
      </c>
      <c r="X200" s="264" t="str">
        <f t="shared" si="31"/>
        <v>OK</v>
      </c>
      <c r="Y200" s="193" t="str">
        <f t="shared" si="32"/>
        <v/>
      </c>
      <c r="Z200" s="193" t="str">
        <f t="shared" si="33"/>
        <v/>
      </c>
      <c r="AA200" s="397" t="str">
        <f t="shared" si="34"/>
        <v/>
      </c>
      <c r="AB200" s="257" t="str">
        <f t="shared" si="35"/>
        <v/>
      </c>
      <c r="AC200" s="257" t="str">
        <f t="shared" si="36"/>
        <v/>
      </c>
      <c r="AD200" s="193" t="str">
        <f t="shared" si="37"/>
        <v>CHECK DATES</v>
      </c>
      <c r="AE200" s="257" t="str">
        <f t="shared" si="38"/>
        <v/>
      </c>
      <c r="AF200" s="286">
        <v>0</v>
      </c>
      <c r="AG200" s="257">
        <f t="shared" si="39"/>
        <v>0</v>
      </c>
      <c r="AH200" s="257" t="str">
        <f t="shared" si="40"/>
        <v/>
      </c>
      <c r="AI200" s="257">
        <f t="shared" si="41"/>
        <v>0</v>
      </c>
    </row>
    <row r="201" spans="1:35" x14ac:dyDescent="0.3">
      <c r="A201" s="287">
        <v>189</v>
      </c>
      <c r="B201" s="161"/>
      <c r="C201" s="150"/>
      <c r="D201" s="150"/>
      <c r="E201" s="150"/>
      <c r="F201" s="152"/>
      <c r="G201" s="152"/>
      <c r="H201" s="154"/>
      <c r="I201" s="155"/>
      <c r="J201" s="159"/>
      <c r="K201" s="159"/>
      <c r="L201" s="337"/>
      <c r="M201" s="343" t="str">
        <f>IF(L201="","",LOOKUP(L201,'Work Programme'!$A$8:$A$207,'Work Programme'!$B$8:$B$207))</f>
        <v/>
      </c>
      <c r="N201" s="150"/>
      <c r="O201" s="151"/>
      <c r="P201" s="254" t="str">
        <f>IF(H201="","",VLOOKUP(H201,'Overview - Financial Statement'!$A$46:$B$60,2,FALSE))</f>
        <v/>
      </c>
      <c r="Q201" s="255" t="str">
        <f t="shared" si="28"/>
        <v/>
      </c>
      <c r="R201" s="153"/>
      <c r="S201" s="153"/>
      <c r="T201" s="238">
        <f t="shared" si="29"/>
        <v>0</v>
      </c>
      <c r="U201" s="193" t="s">
        <v>44</v>
      </c>
      <c r="V201" s="173"/>
      <c r="W201" s="193" t="str">
        <f t="shared" si="30"/>
        <v/>
      </c>
      <c r="X201" s="264" t="str">
        <f t="shared" si="31"/>
        <v>OK</v>
      </c>
      <c r="Y201" s="193" t="str">
        <f t="shared" si="32"/>
        <v/>
      </c>
      <c r="Z201" s="193" t="str">
        <f t="shared" si="33"/>
        <v/>
      </c>
      <c r="AA201" s="397" t="str">
        <f t="shared" si="34"/>
        <v/>
      </c>
      <c r="AB201" s="257" t="str">
        <f t="shared" si="35"/>
        <v/>
      </c>
      <c r="AC201" s="257" t="str">
        <f t="shared" si="36"/>
        <v/>
      </c>
      <c r="AD201" s="193" t="str">
        <f t="shared" si="37"/>
        <v>CHECK DATES</v>
      </c>
      <c r="AE201" s="257" t="str">
        <f t="shared" si="38"/>
        <v/>
      </c>
      <c r="AF201" s="286">
        <v>0</v>
      </c>
      <c r="AG201" s="257">
        <f t="shared" si="39"/>
        <v>0</v>
      </c>
      <c r="AH201" s="257" t="str">
        <f t="shared" si="40"/>
        <v/>
      </c>
      <c r="AI201" s="257">
        <f t="shared" si="41"/>
        <v>0</v>
      </c>
    </row>
    <row r="202" spans="1:35" x14ac:dyDescent="0.3">
      <c r="A202" s="287">
        <v>190</v>
      </c>
      <c r="B202" s="161"/>
      <c r="C202" s="150"/>
      <c r="D202" s="150"/>
      <c r="E202" s="150"/>
      <c r="F202" s="152"/>
      <c r="G202" s="152"/>
      <c r="H202" s="154"/>
      <c r="I202" s="155"/>
      <c r="J202" s="159"/>
      <c r="K202" s="159"/>
      <c r="L202" s="337"/>
      <c r="M202" s="343" t="str">
        <f>IF(L202="","",LOOKUP(L202,'Work Programme'!$A$8:$A$207,'Work Programme'!$B$8:$B$207))</f>
        <v/>
      </c>
      <c r="N202" s="150"/>
      <c r="O202" s="151"/>
      <c r="P202" s="254" t="str">
        <f>IF(H202="","",VLOOKUP(H202,'Overview - Financial Statement'!$A$46:$B$60,2,FALSE))</f>
        <v/>
      </c>
      <c r="Q202" s="255" t="str">
        <f t="shared" si="28"/>
        <v/>
      </c>
      <c r="R202" s="153"/>
      <c r="S202" s="153"/>
      <c r="T202" s="238">
        <f t="shared" si="29"/>
        <v>0</v>
      </c>
      <c r="U202" s="193" t="s">
        <v>44</v>
      </c>
      <c r="V202" s="173"/>
      <c r="W202" s="193" t="str">
        <f t="shared" si="30"/>
        <v/>
      </c>
      <c r="X202" s="264" t="str">
        <f t="shared" si="31"/>
        <v>OK</v>
      </c>
      <c r="Y202" s="193" t="str">
        <f t="shared" si="32"/>
        <v/>
      </c>
      <c r="Z202" s="193" t="str">
        <f t="shared" si="33"/>
        <v/>
      </c>
      <c r="AA202" s="397" t="str">
        <f t="shared" si="34"/>
        <v/>
      </c>
      <c r="AB202" s="257" t="str">
        <f t="shared" si="35"/>
        <v/>
      </c>
      <c r="AC202" s="257" t="str">
        <f t="shared" si="36"/>
        <v/>
      </c>
      <c r="AD202" s="193" t="str">
        <f t="shared" si="37"/>
        <v>CHECK DATES</v>
      </c>
      <c r="AE202" s="257" t="str">
        <f t="shared" si="38"/>
        <v/>
      </c>
      <c r="AF202" s="286">
        <v>0</v>
      </c>
      <c r="AG202" s="257">
        <f t="shared" si="39"/>
        <v>0</v>
      </c>
      <c r="AH202" s="257" t="str">
        <f t="shared" si="40"/>
        <v/>
      </c>
      <c r="AI202" s="257">
        <f t="shared" si="41"/>
        <v>0</v>
      </c>
    </row>
    <row r="203" spans="1:35" x14ac:dyDescent="0.3">
      <c r="A203" s="287">
        <v>191</v>
      </c>
      <c r="B203" s="161"/>
      <c r="C203" s="150"/>
      <c r="D203" s="150"/>
      <c r="E203" s="150"/>
      <c r="F203" s="152"/>
      <c r="G203" s="152"/>
      <c r="H203" s="154"/>
      <c r="I203" s="155"/>
      <c r="J203" s="159"/>
      <c r="K203" s="159"/>
      <c r="L203" s="337"/>
      <c r="M203" s="343" t="str">
        <f>IF(L203="","",LOOKUP(L203,'Work Programme'!$A$8:$A$207,'Work Programme'!$B$8:$B$207))</f>
        <v/>
      </c>
      <c r="N203" s="150"/>
      <c r="O203" s="151"/>
      <c r="P203" s="254" t="str">
        <f>IF(H203="","",VLOOKUP(H203,'Overview - Financial Statement'!$A$46:$B$60,2,FALSE))</f>
        <v/>
      </c>
      <c r="Q203" s="255" t="str">
        <f t="shared" si="28"/>
        <v/>
      </c>
      <c r="R203" s="153"/>
      <c r="S203" s="153"/>
      <c r="T203" s="238">
        <f t="shared" si="29"/>
        <v>0</v>
      </c>
      <c r="U203" s="193" t="s">
        <v>44</v>
      </c>
      <c r="V203" s="173"/>
      <c r="W203" s="193" t="str">
        <f t="shared" si="30"/>
        <v/>
      </c>
      <c r="X203" s="264" t="str">
        <f t="shared" si="31"/>
        <v>OK</v>
      </c>
      <c r="Y203" s="193" t="str">
        <f t="shared" si="32"/>
        <v/>
      </c>
      <c r="Z203" s="193" t="str">
        <f t="shared" si="33"/>
        <v/>
      </c>
      <c r="AA203" s="397" t="str">
        <f t="shared" si="34"/>
        <v/>
      </c>
      <c r="AB203" s="257" t="str">
        <f t="shared" si="35"/>
        <v/>
      </c>
      <c r="AC203" s="257" t="str">
        <f t="shared" si="36"/>
        <v/>
      </c>
      <c r="AD203" s="193" t="str">
        <f t="shared" si="37"/>
        <v>CHECK DATES</v>
      </c>
      <c r="AE203" s="257" t="str">
        <f t="shared" si="38"/>
        <v/>
      </c>
      <c r="AF203" s="286">
        <v>0</v>
      </c>
      <c r="AG203" s="257">
        <f t="shared" si="39"/>
        <v>0</v>
      </c>
      <c r="AH203" s="257" t="str">
        <f t="shared" si="40"/>
        <v/>
      </c>
      <c r="AI203" s="257">
        <f t="shared" si="41"/>
        <v>0</v>
      </c>
    </row>
    <row r="204" spans="1:35" x14ac:dyDescent="0.3">
      <c r="A204" s="287">
        <v>192</v>
      </c>
      <c r="B204" s="161"/>
      <c r="C204" s="150"/>
      <c r="D204" s="150"/>
      <c r="E204" s="150"/>
      <c r="F204" s="152"/>
      <c r="G204" s="152"/>
      <c r="H204" s="154"/>
      <c r="I204" s="155"/>
      <c r="J204" s="159"/>
      <c r="K204" s="159"/>
      <c r="L204" s="337"/>
      <c r="M204" s="343" t="str">
        <f>IF(L204="","",LOOKUP(L204,'Work Programme'!$A$8:$A$207,'Work Programme'!$B$8:$B$207))</f>
        <v/>
      </c>
      <c r="N204" s="150"/>
      <c r="O204" s="151"/>
      <c r="P204" s="254" t="str">
        <f>IF(H204="","",VLOOKUP(H204,'Overview - Financial Statement'!$A$46:$B$60,2,FALSE))</f>
        <v/>
      </c>
      <c r="Q204" s="255" t="str">
        <f t="shared" si="28"/>
        <v/>
      </c>
      <c r="R204" s="153"/>
      <c r="S204" s="153"/>
      <c r="T204" s="238">
        <f t="shared" si="29"/>
        <v>0</v>
      </c>
      <c r="U204" s="193" t="s">
        <v>44</v>
      </c>
      <c r="V204" s="173"/>
      <c r="W204" s="193" t="str">
        <f t="shared" si="30"/>
        <v/>
      </c>
      <c r="X204" s="264" t="str">
        <f t="shared" si="31"/>
        <v>OK</v>
      </c>
      <c r="Y204" s="193" t="str">
        <f t="shared" si="32"/>
        <v/>
      </c>
      <c r="Z204" s="193" t="str">
        <f t="shared" si="33"/>
        <v/>
      </c>
      <c r="AA204" s="397" t="str">
        <f t="shared" si="34"/>
        <v/>
      </c>
      <c r="AB204" s="257" t="str">
        <f t="shared" si="35"/>
        <v/>
      </c>
      <c r="AC204" s="257" t="str">
        <f t="shared" si="36"/>
        <v/>
      </c>
      <c r="AD204" s="193" t="str">
        <f t="shared" si="37"/>
        <v>CHECK DATES</v>
      </c>
      <c r="AE204" s="257" t="str">
        <f t="shared" si="38"/>
        <v/>
      </c>
      <c r="AF204" s="286">
        <v>0</v>
      </c>
      <c r="AG204" s="257">
        <f t="shared" si="39"/>
        <v>0</v>
      </c>
      <c r="AH204" s="257" t="str">
        <f t="shared" si="40"/>
        <v/>
      </c>
      <c r="AI204" s="257">
        <f t="shared" si="41"/>
        <v>0</v>
      </c>
    </row>
    <row r="205" spans="1:35" x14ac:dyDescent="0.3">
      <c r="A205" s="287">
        <v>193</v>
      </c>
      <c r="B205" s="161"/>
      <c r="C205" s="150"/>
      <c r="D205" s="150"/>
      <c r="E205" s="150"/>
      <c r="F205" s="152"/>
      <c r="G205" s="152"/>
      <c r="H205" s="154"/>
      <c r="I205" s="155"/>
      <c r="J205" s="159"/>
      <c r="K205" s="159"/>
      <c r="L205" s="337"/>
      <c r="M205" s="343" t="str">
        <f>IF(L205="","",LOOKUP(L205,'Work Programme'!$A$8:$A$207,'Work Programme'!$B$8:$B$207))</f>
        <v/>
      </c>
      <c r="N205" s="150"/>
      <c r="O205" s="151"/>
      <c r="P205" s="254" t="str">
        <f>IF(H205="","",VLOOKUP(H205,'Overview - Financial Statement'!$A$46:$B$60,2,FALSE))</f>
        <v/>
      </c>
      <c r="Q205" s="255" t="str">
        <f t="shared" ref="Q205:Q268" si="42">IF(P205="","",I205/P205)</f>
        <v/>
      </c>
      <c r="R205" s="153"/>
      <c r="S205" s="153"/>
      <c r="T205" s="238">
        <f t="shared" si="29"/>
        <v>0</v>
      </c>
      <c r="U205" s="193" t="s">
        <v>44</v>
      </c>
      <c r="V205" s="173"/>
      <c r="W205" s="193" t="str">
        <f t="shared" si="30"/>
        <v/>
      </c>
      <c r="X205" s="264" t="str">
        <f t="shared" si="31"/>
        <v>OK</v>
      </c>
      <c r="Y205" s="193" t="str">
        <f t="shared" si="32"/>
        <v/>
      </c>
      <c r="Z205" s="193" t="str">
        <f t="shared" si="33"/>
        <v/>
      </c>
      <c r="AA205" s="397" t="str">
        <f t="shared" si="34"/>
        <v/>
      </c>
      <c r="AB205" s="257" t="str">
        <f t="shared" si="35"/>
        <v/>
      </c>
      <c r="AC205" s="257" t="str">
        <f t="shared" si="36"/>
        <v/>
      </c>
      <c r="AD205" s="193" t="str">
        <f t="shared" si="37"/>
        <v>CHECK DATES</v>
      </c>
      <c r="AE205" s="257" t="str">
        <f t="shared" si="38"/>
        <v/>
      </c>
      <c r="AF205" s="286">
        <v>0</v>
      </c>
      <c r="AG205" s="257">
        <f t="shared" si="39"/>
        <v>0</v>
      </c>
      <c r="AH205" s="257" t="str">
        <f t="shared" si="40"/>
        <v/>
      </c>
      <c r="AI205" s="257">
        <f t="shared" si="41"/>
        <v>0</v>
      </c>
    </row>
    <row r="206" spans="1:35" x14ac:dyDescent="0.3">
      <c r="A206" s="287">
        <v>194</v>
      </c>
      <c r="B206" s="161"/>
      <c r="C206" s="150"/>
      <c r="D206" s="150"/>
      <c r="E206" s="150"/>
      <c r="F206" s="152"/>
      <c r="G206" s="152"/>
      <c r="H206" s="154"/>
      <c r="I206" s="155"/>
      <c r="J206" s="159"/>
      <c r="K206" s="159"/>
      <c r="L206" s="337"/>
      <c r="M206" s="343" t="str">
        <f>IF(L206="","",LOOKUP(L206,'Work Programme'!$A$8:$A$207,'Work Programme'!$B$8:$B$207))</f>
        <v/>
      </c>
      <c r="N206" s="150"/>
      <c r="O206" s="151"/>
      <c r="P206" s="254" t="str">
        <f>IF(H206="","",VLOOKUP(H206,'Overview - Financial Statement'!$A$46:$B$60,2,FALSE))</f>
        <v/>
      </c>
      <c r="Q206" s="255" t="str">
        <f t="shared" si="42"/>
        <v/>
      </c>
      <c r="R206" s="153"/>
      <c r="S206" s="153"/>
      <c r="T206" s="238">
        <f t="shared" ref="T206:T269" si="43">IF(R206="YES",Q206,0)</f>
        <v>0</v>
      </c>
      <c r="U206" s="193" t="s">
        <v>44</v>
      </c>
      <c r="V206" s="173"/>
      <c r="W206" s="193" t="str">
        <f t="shared" si="30"/>
        <v/>
      </c>
      <c r="X206" s="264" t="str">
        <f t="shared" si="31"/>
        <v>OK</v>
      </c>
      <c r="Y206" s="193" t="str">
        <f t="shared" si="32"/>
        <v/>
      </c>
      <c r="Z206" s="193" t="str">
        <f t="shared" si="33"/>
        <v/>
      </c>
      <c r="AA206" s="397" t="str">
        <f t="shared" si="34"/>
        <v/>
      </c>
      <c r="AB206" s="257" t="str">
        <f t="shared" si="35"/>
        <v/>
      </c>
      <c r="AC206" s="257" t="str">
        <f t="shared" si="36"/>
        <v/>
      </c>
      <c r="AD206" s="193" t="str">
        <f t="shared" si="37"/>
        <v>CHECK DATES</v>
      </c>
      <c r="AE206" s="257" t="str">
        <f t="shared" si="38"/>
        <v/>
      </c>
      <c r="AF206" s="286">
        <v>0</v>
      </c>
      <c r="AG206" s="257">
        <f t="shared" si="39"/>
        <v>0</v>
      </c>
      <c r="AH206" s="257" t="str">
        <f t="shared" si="40"/>
        <v/>
      </c>
      <c r="AI206" s="257">
        <f t="shared" si="41"/>
        <v>0</v>
      </c>
    </row>
    <row r="207" spans="1:35" x14ac:dyDescent="0.3">
      <c r="A207" s="287">
        <v>195</v>
      </c>
      <c r="B207" s="161"/>
      <c r="C207" s="150"/>
      <c r="D207" s="150"/>
      <c r="E207" s="150"/>
      <c r="F207" s="152"/>
      <c r="G207" s="152"/>
      <c r="H207" s="154"/>
      <c r="I207" s="155"/>
      <c r="J207" s="159"/>
      <c r="K207" s="159"/>
      <c r="L207" s="337"/>
      <c r="M207" s="343" t="str">
        <f>IF(L207="","",LOOKUP(L207,'Work Programme'!$A$8:$A$207,'Work Programme'!$B$8:$B$207))</f>
        <v/>
      </c>
      <c r="N207" s="150"/>
      <c r="O207" s="151"/>
      <c r="P207" s="254" t="str">
        <f>IF(H207="","",VLOOKUP(H207,'Overview - Financial Statement'!$A$46:$B$60,2,FALSE))</f>
        <v/>
      </c>
      <c r="Q207" s="255" t="str">
        <f t="shared" si="42"/>
        <v/>
      </c>
      <c r="R207" s="153"/>
      <c r="S207" s="153"/>
      <c r="T207" s="238">
        <f t="shared" si="43"/>
        <v>0</v>
      </c>
      <c r="U207" s="193" t="s">
        <v>44</v>
      </c>
      <c r="V207" s="173"/>
      <c r="W207" s="193" t="str">
        <f t="shared" si="30"/>
        <v/>
      </c>
      <c r="X207" s="264" t="str">
        <f t="shared" si="31"/>
        <v>OK</v>
      </c>
      <c r="Y207" s="193" t="str">
        <f t="shared" si="32"/>
        <v/>
      </c>
      <c r="Z207" s="193" t="str">
        <f t="shared" si="33"/>
        <v/>
      </c>
      <c r="AA207" s="397" t="str">
        <f t="shared" si="34"/>
        <v/>
      </c>
      <c r="AB207" s="257" t="str">
        <f t="shared" si="35"/>
        <v/>
      </c>
      <c r="AC207" s="257" t="str">
        <f t="shared" si="36"/>
        <v/>
      </c>
      <c r="AD207" s="193" t="str">
        <f t="shared" si="37"/>
        <v>CHECK DATES</v>
      </c>
      <c r="AE207" s="257" t="str">
        <f t="shared" si="38"/>
        <v/>
      </c>
      <c r="AF207" s="286">
        <v>0</v>
      </c>
      <c r="AG207" s="257">
        <f t="shared" si="39"/>
        <v>0</v>
      </c>
      <c r="AH207" s="257" t="str">
        <f t="shared" si="40"/>
        <v/>
      </c>
      <c r="AI207" s="257">
        <f t="shared" si="41"/>
        <v>0</v>
      </c>
    </row>
    <row r="208" spans="1:35" x14ac:dyDescent="0.3">
      <c r="A208" s="287">
        <v>196</v>
      </c>
      <c r="B208" s="161"/>
      <c r="C208" s="150"/>
      <c r="D208" s="150"/>
      <c r="E208" s="150"/>
      <c r="F208" s="152"/>
      <c r="G208" s="152"/>
      <c r="H208" s="154"/>
      <c r="I208" s="155"/>
      <c r="J208" s="159"/>
      <c r="K208" s="159"/>
      <c r="L208" s="337"/>
      <c r="M208" s="343" t="str">
        <f>IF(L208="","",LOOKUP(L208,'Work Programme'!$A$8:$A$207,'Work Programme'!$B$8:$B$207))</f>
        <v/>
      </c>
      <c r="N208" s="150"/>
      <c r="O208" s="151"/>
      <c r="P208" s="254" t="str">
        <f>IF(H208="","",VLOOKUP(H208,'Overview - Financial Statement'!$A$46:$B$60,2,FALSE))</f>
        <v/>
      </c>
      <c r="Q208" s="255" t="str">
        <f t="shared" si="42"/>
        <v/>
      </c>
      <c r="R208" s="153"/>
      <c r="S208" s="153"/>
      <c r="T208" s="238">
        <f t="shared" si="43"/>
        <v>0</v>
      </c>
      <c r="U208" s="193" t="s">
        <v>44</v>
      </c>
      <c r="V208" s="173"/>
      <c r="W208" s="193" t="str">
        <f t="shared" ref="W208:W271" si="44">IF(Q208="","",IF(F208="","CHECK DATES","OK"))</f>
        <v/>
      </c>
      <c r="X208" s="264" t="str">
        <f t="shared" ref="X208:X271" si="45">IF(F208-(J208)&lt;0,"a posteriori ?","OK")</f>
        <v>OK</v>
      </c>
      <c r="Y208" s="193" t="str">
        <f t="shared" ref="Y208:Y271" si="46">IF(Q208="","",(IF(OR(J208&lt;=($E$4-1),J208&gt;=($G$4+1),K208&lt;=($E$4-1),K208&gt;=($G$4+1)),"CHECK DATES","OK")))</f>
        <v/>
      </c>
      <c r="Z208" s="193" t="str">
        <f t="shared" ref="Z208:Z271" si="47">IF(H208="","",H208)</f>
        <v/>
      </c>
      <c r="AA208" s="397" t="str">
        <f t="shared" ref="AA208:AA271" si="48">IF(H208="","",IF(HLOOKUP(H208,$V$4:$AJ$5,2,FALSE)="",P208,IF(P208&lt;&gt;HLOOKUP(H208,$V$4:$AJ$5,2,FALSE),HLOOKUP(H208,$V$4:$AJ$5,2,FALSE),P208)))</f>
        <v/>
      </c>
      <c r="AB208" s="257" t="str">
        <f t="shared" ref="AB208:AB271" si="49">IF(P208="","",IF(AA208=1,Q208,I208/AA208))</f>
        <v/>
      </c>
      <c r="AC208" s="257" t="str">
        <f t="shared" ref="AC208:AC271" si="50">IF(AB208="","",IF(AA208=1,0,AB208-Q208))</f>
        <v/>
      </c>
      <c r="AD208" s="193" t="str">
        <f t="shared" ref="AD208:AD271" si="51">IF(Q208=0,"",(IF(G208="","CHECK DATES","OK")))</f>
        <v>CHECK DATES</v>
      </c>
      <c r="AE208" s="257" t="str">
        <f t="shared" ref="AE208:AE271" si="52">IF(OR(U208="NO",Y208="CHECK DATES",AD208="CHECK DATES"),AB208,"")</f>
        <v/>
      </c>
      <c r="AF208" s="286">
        <v>0</v>
      </c>
      <c r="AG208" s="257">
        <f t="shared" ref="AG208:AG271" si="53">IF(OR(U208="NO",AE208&gt;0,AF208&gt;0)*(AND(OR(R208="NO",R208=""))),SUM(AE208:AF208),"")</f>
        <v>0</v>
      </c>
      <c r="AH208" s="257" t="str">
        <f t="shared" ref="AH208:AH271" si="54">IF(OR(U208="NO",AE208&gt;0,AF208&gt;0)*(AND(OR(R208="YES"))),SUM(AE208:AF208),"")</f>
        <v/>
      </c>
      <c r="AI208" s="257">
        <f t="shared" ref="AI208:AI271" si="55">IF(R208="YES",AB208,0)</f>
        <v>0</v>
      </c>
    </row>
    <row r="209" spans="1:35" x14ac:dyDescent="0.3">
      <c r="A209" s="287">
        <v>197</v>
      </c>
      <c r="B209" s="161"/>
      <c r="C209" s="150"/>
      <c r="D209" s="150"/>
      <c r="E209" s="150"/>
      <c r="F209" s="152"/>
      <c r="G209" s="152"/>
      <c r="H209" s="154"/>
      <c r="I209" s="155"/>
      <c r="J209" s="159"/>
      <c r="K209" s="159"/>
      <c r="L209" s="337"/>
      <c r="M209" s="343" t="str">
        <f>IF(L209="","",LOOKUP(L209,'Work Programme'!$A$8:$A$207,'Work Programme'!$B$8:$B$207))</f>
        <v/>
      </c>
      <c r="N209" s="150"/>
      <c r="O209" s="151"/>
      <c r="P209" s="254" t="str">
        <f>IF(H209="","",VLOOKUP(H209,'Overview - Financial Statement'!$A$46:$B$60,2,FALSE))</f>
        <v/>
      </c>
      <c r="Q209" s="255" t="str">
        <f t="shared" si="42"/>
        <v/>
      </c>
      <c r="R209" s="153"/>
      <c r="S209" s="153"/>
      <c r="T209" s="238">
        <f t="shared" si="43"/>
        <v>0</v>
      </c>
      <c r="U209" s="193" t="s">
        <v>44</v>
      </c>
      <c r="V209" s="173"/>
      <c r="W209" s="193" t="str">
        <f t="shared" si="44"/>
        <v/>
      </c>
      <c r="X209" s="264" t="str">
        <f t="shared" si="45"/>
        <v>OK</v>
      </c>
      <c r="Y209" s="193" t="str">
        <f t="shared" si="46"/>
        <v/>
      </c>
      <c r="Z209" s="193" t="str">
        <f t="shared" si="47"/>
        <v/>
      </c>
      <c r="AA209" s="397" t="str">
        <f t="shared" si="48"/>
        <v/>
      </c>
      <c r="AB209" s="257" t="str">
        <f t="shared" si="49"/>
        <v/>
      </c>
      <c r="AC209" s="257" t="str">
        <f t="shared" si="50"/>
        <v/>
      </c>
      <c r="AD209" s="193" t="str">
        <f t="shared" si="51"/>
        <v>CHECK DATES</v>
      </c>
      <c r="AE209" s="257" t="str">
        <f t="shared" si="52"/>
        <v/>
      </c>
      <c r="AF209" s="286">
        <v>0</v>
      </c>
      <c r="AG209" s="257">
        <f t="shared" si="53"/>
        <v>0</v>
      </c>
      <c r="AH209" s="257" t="str">
        <f t="shared" si="54"/>
        <v/>
      </c>
      <c r="AI209" s="257">
        <f t="shared" si="55"/>
        <v>0</v>
      </c>
    </row>
    <row r="210" spans="1:35" x14ac:dyDescent="0.3">
      <c r="A210" s="287">
        <v>198</v>
      </c>
      <c r="B210" s="161"/>
      <c r="C210" s="150"/>
      <c r="D210" s="150"/>
      <c r="E210" s="150"/>
      <c r="F210" s="152"/>
      <c r="G210" s="152"/>
      <c r="H210" s="154"/>
      <c r="I210" s="155"/>
      <c r="J210" s="159"/>
      <c r="K210" s="159"/>
      <c r="L210" s="337"/>
      <c r="M210" s="343" t="str">
        <f>IF(L210="","",LOOKUP(L210,'Work Programme'!$A$8:$A$207,'Work Programme'!$B$8:$B$207))</f>
        <v/>
      </c>
      <c r="N210" s="150"/>
      <c r="O210" s="151"/>
      <c r="P210" s="254" t="str">
        <f>IF(H210="","",VLOOKUP(H210,'Overview - Financial Statement'!$A$46:$B$60,2,FALSE))</f>
        <v/>
      </c>
      <c r="Q210" s="255" t="str">
        <f t="shared" si="42"/>
        <v/>
      </c>
      <c r="R210" s="153"/>
      <c r="S210" s="153"/>
      <c r="T210" s="238">
        <f t="shared" si="43"/>
        <v>0</v>
      </c>
      <c r="U210" s="193" t="s">
        <v>44</v>
      </c>
      <c r="V210" s="173"/>
      <c r="W210" s="193" t="str">
        <f t="shared" si="44"/>
        <v/>
      </c>
      <c r="X210" s="264" t="str">
        <f t="shared" si="45"/>
        <v>OK</v>
      </c>
      <c r="Y210" s="193" t="str">
        <f t="shared" si="46"/>
        <v/>
      </c>
      <c r="Z210" s="193" t="str">
        <f t="shared" si="47"/>
        <v/>
      </c>
      <c r="AA210" s="397" t="str">
        <f t="shared" si="48"/>
        <v/>
      </c>
      <c r="AB210" s="257" t="str">
        <f t="shared" si="49"/>
        <v/>
      </c>
      <c r="AC210" s="257" t="str">
        <f t="shared" si="50"/>
        <v/>
      </c>
      <c r="AD210" s="193" t="str">
        <f t="shared" si="51"/>
        <v>CHECK DATES</v>
      </c>
      <c r="AE210" s="257" t="str">
        <f t="shared" si="52"/>
        <v/>
      </c>
      <c r="AF210" s="286">
        <v>0</v>
      </c>
      <c r="AG210" s="257">
        <f t="shared" si="53"/>
        <v>0</v>
      </c>
      <c r="AH210" s="257" t="str">
        <f t="shared" si="54"/>
        <v/>
      </c>
      <c r="AI210" s="257">
        <f t="shared" si="55"/>
        <v>0</v>
      </c>
    </row>
    <row r="211" spans="1:35" x14ac:dyDescent="0.3">
      <c r="A211" s="287">
        <v>199</v>
      </c>
      <c r="B211" s="161"/>
      <c r="C211" s="150"/>
      <c r="D211" s="150"/>
      <c r="E211" s="150"/>
      <c r="F211" s="152"/>
      <c r="G211" s="152"/>
      <c r="H211" s="154"/>
      <c r="I211" s="155"/>
      <c r="J211" s="159"/>
      <c r="K211" s="159"/>
      <c r="L211" s="337"/>
      <c r="M211" s="343" t="str">
        <f>IF(L211="","",LOOKUP(L211,'Work Programme'!$A$8:$A$207,'Work Programme'!$B$8:$B$207))</f>
        <v/>
      </c>
      <c r="N211" s="150"/>
      <c r="O211" s="151"/>
      <c r="P211" s="254" t="str">
        <f>IF(H211="","",VLOOKUP(H211,'Overview - Financial Statement'!$A$46:$B$60,2,FALSE))</f>
        <v/>
      </c>
      <c r="Q211" s="255" t="str">
        <f t="shared" si="42"/>
        <v/>
      </c>
      <c r="R211" s="153"/>
      <c r="S211" s="153"/>
      <c r="T211" s="238">
        <f t="shared" si="43"/>
        <v>0</v>
      </c>
      <c r="U211" s="193" t="s">
        <v>44</v>
      </c>
      <c r="V211" s="173"/>
      <c r="W211" s="193" t="str">
        <f t="shared" si="44"/>
        <v/>
      </c>
      <c r="X211" s="264" t="str">
        <f t="shared" si="45"/>
        <v>OK</v>
      </c>
      <c r="Y211" s="193" t="str">
        <f t="shared" si="46"/>
        <v/>
      </c>
      <c r="Z211" s="193" t="str">
        <f t="shared" si="47"/>
        <v/>
      </c>
      <c r="AA211" s="397" t="str">
        <f t="shared" si="48"/>
        <v/>
      </c>
      <c r="AB211" s="257" t="str">
        <f t="shared" si="49"/>
        <v/>
      </c>
      <c r="AC211" s="257" t="str">
        <f t="shared" si="50"/>
        <v/>
      </c>
      <c r="AD211" s="193" t="str">
        <f t="shared" si="51"/>
        <v>CHECK DATES</v>
      </c>
      <c r="AE211" s="257" t="str">
        <f t="shared" si="52"/>
        <v/>
      </c>
      <c r="AF211" s="286">
        <v>0</v>
      </c>
      <c r="AG211" s="257">
        <f t="shared" si="53"/>
        <v>0</v>
      </c>
      <c r="AH211" s="257" t="str">
        <f t="shared" si="54"/>
        <v/>
      </c>
      <c r="AI211" s="257">
        <f t="shared" si="55"/>
        <v>0</v>
      </c>
    </row>
    <row r="212" spans="1:35" x14ac:dyDescent="0.3">
      <c r="A212" s="287">
        <v>200</v>
      </c>
      <c r="B212" s="161"/>
      <c r="C212" s="150"/>
      <c r="D212" s="150"/>
      <c r="E212" s="150"/>
      <c r="F212" s="152"/>
      <c r="G212" s="152"/>
      <c r="H212" s="154"/>
      <c r="I212" s="155"/>
      <c r="J212" s="159"/>
      <c r="K212" s="159"/>
      <c r="L212" s="337"/>
      <c r="M212" s="343" t="str">
        <f>IF(L212="","",LOOKUP(L212,'Work Programme'!$A$8:$A$207,'Work Programme'!$B$8:$B$207))</f>
        <v/>
      </c>
      <c r="N212" s="150"/>
      <c r="O212" s="151"/>
      <c r="P212" s="254" t="str">
        <f>IF(H212="","",VLOOKUP(H212,'Overview - Financial Statement'!$A$46:$B$60,2,FALSE))</f>
        <v/>
      </c>
      <c r="Q212" s="255" t="str">
        <f t="shared" si="42"/>
        <v/>
      </c>
      <c r="R212" s="153"/>
      <c r="S212" s="153"/>
      <c r="T212" s="238">
        <f t="shared" si="43"/>
        <v>0</v>
      </c>
      <c r="U212" s="193" t="s">
        <v>44</v>
      </c>
      <c r="V212" s="173"/>
      <c r="W212" s="193" t="str">
        <f t="shared" si="44"/>
        <v/>
      </c>
      <c r="X212" s="264" t="str">
        <f t="shared" si="45"/>
        <v>OK</v>
      </c>
      <c r="Y212" s="193" t="str">
        <f t="shared" si="46"/>
        <v/>
      </c>
      <c r="Z212" s="193" t="str">
        <f t="shared" si="47"/>
        <v/>
      </c>
      <c r="AA212" s="397" t="str">
        <f t="shared" si="48"/>
        <v/>
      </c>
      <c r="AB212" s="257" t="str">
        <f t="shared" si="49"/>
        <v/>
      </c>
      <c r="AC212" s="257" t="str">
        <f t="shared" si="50"/>
        <v/>
      </c>
      <c r="AD212" s="193" t="str">
        <f t="shared" si="51"/>
        <v>CHECK DATES</v>
      </c>
      <c r="AE212" s="257" t="str">
        <f t="shared" si="52"/>
        <v/>
      </c>
      <c r="AF212" s="286">
        <v>0</v>
      </c>
      <c r="AG212" s="257">
        <f t="shared" si="53"/>
        <v>0</v>
      </c>
      <c r="AH212" s="257" t="str">
        <f t="shared" si="54"/>
        <v/>
      </c>
      <c r="AI212" s="257">
        <f t="shared" si="55"/>
        <v>0</v>
      </c>
    </row>
    <row r="213" spans="1:35" x14ac:dyDescent="0.3">
      <c r="A213" s="287">
        <v>201</v>
      </c>
      <c r="B213" s="161"/>
      <c r="C213" s="150"/>
      <c r="D213" s="150"/>
      <c r="E213" s="150"/>
      <c r="F213" s="152"/>
      <c r="G213" s="152"/>
      <c r="H213" s="154"/>
      <c r="I213" s="155"/>
      <c r="J213" s="159"/>
      <c r="K213" s="159"/>
      <c r="L213" s="337"/>
      <c r="M213" s="343" t="str">
        <f>IF(L213="","",LOOKUP(L213,'Work Programme'!$A$8:$A$207,'Work Programme'!$B$8:$B$207))</f>
        <v/>
      </c>
      <c r="N213" s="150"/>
      <c r="O213" s="151"/>
      <c r="P213" s="254" t="str">
        <f>IF(H213="","",VLOOKUP(H213,'Overview - Financial Statement'!$A$46:$B$60,2,FALSE))</f>
        <v/>
      </c>
      <c r="Q213" s="255" t="str">
        <f t="shared" si="42"/>
        <v/>
      </c>
      <c r="R213" s="153"/>
      <c r="S213" s="153"/>
      <c r="T213" s="238">
        <f t="shared" si="43"/>
        <v>0</v>
      </c>
      <c r="U213" s="193" t="s">
        <v>44</v>
      </c>
      <c r="V213" s="173"/>
      <c r="W213" s="193" t="str">
        <f t="shared" si="44"/>
        <v/>
      </c>
      <c r="X213" s="264" t="str">
        <f t="shared" si="45"/>
        <v>OK</v>
      </c>
      <c r="Y213" s="193" t="str">
        <f t="shared" si="46"/>
        <v/>
      </c>
      <c r="Z213" s="193" t="str">
        <f t="shared" si="47"/>
        <v/>
      </c>
      <c r="AA213" s="397" t="str">
        <f t="shared" si="48"/>
        <v/>
      </c>
      <c r="AB213" s="257" t="str">
        <f t="shared" si="49"/>
        <v/>
      </c>
      <c r="AC213" s="257" t="str">
        <f t="shared" si="50"/>
        <v/>
      </c>
      <c r="AD213" s="193" t="str">
        <f t="shared" si="51"/>
        <v>CHECK DATES</v>
      </c>
      <c r="AE213" s="257" t="str">
        <f t="shared" si="52"/>
        <v/>
      </c>
      <c r="AF213" s="286">
        <v>0</v>
      </c>
      <c r="AG213" s="257">
        <f t="shared" si="53"/>
        <v>0</v>
      </c>
      <c r="AH213" s="257" t="str">
        <f t="shared" si="54"/>
        <v/>
      </c>
      <c r="AI213" s="257">
        <f t="shared" si="55"/>
        <v>0</v>
      </c>
    </row>
    <row r="214" spans="1:35" x14ac:dyDescent="0.3">
      <c r="A214" s="287">
        <v>202</v>
      </c>
      <c r="B214" s="161"/>
      <c r="C214" s="150"/>
      <c r="D214" s="150"/>
      <c r="E214" s="150"/>
      <c r="F214" s="152"/>
      <c r="G214" s="152"/>
      <c r="H214" s="154"/>
      <c r="I214" s="155"/>
      <c r="J214" s="159"/>
      <c r="K214" s="159"/>
      <c r="L214" s="337"/>
      <c r="M214" s="343" t="str">
        <f>IF(L214="","",LOOKUP(L214,'Work Programme'!$A$8:$A$207,'Work Programme'!$B$8:$B$207))</f>
        <v/>
      </c>
      <c r="N214" s="150"/>
      <c r="O214" s="151"/>
      <c r="P214" s="254" t="str">
        <f>IF(H214="","",VLOOKUP(H214,'Overview - Financial Statement'!$A$46:$B$60,2,FALSE))</f>
        <v/>
      </c>
      <c r="Q214" s="255" t="str">
        <f t="shared" si="42"/>
        <v/>
      </c>
      <c r="R214" s="153"/>
      <c r="S214" s="153"/>
      <c r="T214" s="238">
        <f t="shared" si="43"/>
        <v>0</v>
      </c>
      <c r="U214" s="193" t="s">
        <v>44</v>
      </c>
      <c r="V214" s="173"/>
      <c r="W214" s="193" t="str">
        <f t="shared" si="44"/>
        <v/>
      </c>
      <c r="X214" s="264" t="str">
        <f t="shared" si="45"/>
        <v>OK</v>
      </c>
      <c r="Y214" s="193" t="str">
        <f t="shared" si="46"/>
        <v/>
      </c>
      <c r="Z214" s="193" t="str">
        <f t="shared" si="47"/>
        <v/>
      </c>
      <c r="AA214" s="397" t="str">
        <f t="shared" si="48"/>
        <v/>
      </c>
      <c r="AB214" s="257" t="str">
        <f t="shared" si="49"/>
        <v/>
      </c>
      <c r="AC214" s="257" t="str">
        <f t="shared" si="50"/>
        <v/>
      </c>
      <c r="AD214" s="193" t="str">
        <f t="shared" si="51"/>
        <v>CHECK DATES</v>
      </c>
      <c r="AE214" s="257" t="str">
        <f t="shared" si="52"/>
        <v/>
      </c>
      <c r="AF214" s="286">
        <v>0</v>
      </c>
      <c r="AG214" s="257">
        <f t="shared" si="53"/>
        <v>0</v>
      </c>
      <c r="AH214" s="257" t="str">
        <f t="shared" si="54"/>
        <v/>
      </c>
      <c r="AI214" s="257">
        <f t="shared" si="55"/>
        <v>0</v>
      </c>
    </row>
    <row r="215" spans="1:35" x14ac:dyDescent="0.3">
      <c r="A215" s="287">
        <v>203</v>
      </c>
      <c r="B215" s="161"/>
      <c r="C215" s="150"/>
      <c r="D215" s="150"/>
      <c r="E215" s="150"/>
      <c r="F215" s="152"/>
      <c r="G215" s="152"/>
      <c r="H215" s="154"/>
      <c r="I215" s="155"/>
      <c r="J215" s="159"/>
      <c r="K215" s="159"/>
      <c r="L215" s="337"/>
      <c r="M215" s="343" t="str">
        <f>IF(L215="","",LOOKUP(L215,'Work Programme'!$A$8:$A$207,'Work Programme'!$B$8:$B$207))</f>
        <v/>
      </c>
      <c r="N215" s="150"/>
      <c r="O215" s="151"/>
      <c r="P215" s="254" t="str">
        <f>IF(H215="","",VLOOKUP(H215,'Overview - Financial Statement'!$A$46:$B$60,2,FALSE))</f>
        <v/>
      </c>
      <c r="Q215" s="255" t="str">
        <f t="shared" si="42"/>
        <v/>
      </c>
      <c r="R215" s="153"/>
      <c r="S215" s="153"/>
      <c r="T215" s="238">
        <f t="shared" si="43"/>
        <v>0</v>
      </c>
      <c r="U215" s="193" t="s">
        <v>44</v>
      </c>
      <c r="V215" s="173"/>
      <c r="W215" s="193" t="str">
        <f t="shared" si="44"/>
        <v/>
      </c>
      <c r="X215" s="264" t="str">
        <f t="shared" si="45"/>
        <v>OK</v>
      </c>
      <c r="Y215" s="193" t="str">
        <f t="shared" si="46"/>
        <v/>
      </c>
      <c r="Z215" s="193" t="str">
        <f t="shared" si="47"/>
        <v/>
      </c>
      <c r="AA215" s="397" t="str">
        <f t="shared" si="48"/>
        <v/>
      </c>
      <c r="AB215" s="257" t="str">
        <f t="shared" si="49"/>
        <v/>
      </c>
      <c r="AC215" s="257" t="str">
        <f t="shared" si="50"/>
        <v/>
      </c>
      <c r="AD215" s="193" t="str">
        <f t="shared" si="51"/>
        <v>CHECK DATES</v>
      </c>
      <c r="AE215" s="257" t="str">
        <f t="shared" si="52"/>
        <v/>
      </c>
      <c r="AF215" s="286">
        <v>0</v>
      </c>
      <c r="AG215" s="257">
        <f t="shared" si="53"/>
        <v>0</v>
      </c>
      <c r="AH215" s="257" t="str">
        <f t="shared" si="54"/>
        <v/>
      </c>
      <c r="AI215" s="257">
        <f t="shared" si="55"/>
        <v>0</v>
      </c>
    </row>
    <row r="216" spans="1:35" x14ac:dyDescent="0.3">
      <c r="A216" s="287">
        <v>204</v>
      </c>
      <c r="B216" s="161"/>
      <c r="C216" s="150"/>
      <c r="D216" s="150"/>
      <c r="E216" s="150"/>
      <c r="F216" s="152"/>
      <c r="G216" s="152"/>
      <c r="H216" s="154"/>
      <c r="I216" s="155"/>
      <c r="J216" s="159"/>
      <c r="K216" s="159"/>
      <c r="L216" s="337"/>
      <c r="M216" s="343" t="str">
        <f>IF(L216="","",LOOKUP(L216,'Work Programme'!$A$8:$A$207,'Work Programme'!$B$8:$B$207))</f>
        <v/>
      </c>
      <c r="N216" s="150"/>
      <c r="O216" s="151"/>
      <c r="P216" s="254" t="str">
        <f>IF(H216="","",VLOOKUP(H216,'Overview - Financial Statement'!$A$46:$B$60,2,FALSE))</f>
        <v/>
      </c>
      <c r="Q216" s="255" t="str">
        <f t="shared" si="42"/>
        <v/>
      </c>
      <c r="R216" s="153"/>
      <c r="S216" s="153"/>
      <c r="T216" s="238">
        <f t="shared" si="43"/>
        <v>0</v>
      </c>
      <c r="U216" s="193" t="s">
        <v>44</v>
      </c>
      <c r="V216" s="173"/>
      <c r="W216" s="193" t="str">
        <f t="shared" si="44"/>
        <v/>
      </c>
      <c r="X216" s="264" t="str">
        <f t="shared" si="45"/>
        <v>OK</v>
      </c>
      <c r="Y216" s="193" t="str">
        <f t="shared" si="46"/>
        <v/>
      </c>
      <c r="Z216" s="193" t="str">
        <f t="shared" si="47"/>
        <v/>
      </c>
      <c r="AA216" s="397" t="str">
        <f t="shared" si="48"/>
        <v/>
      </c>
      <c r="AB216" s="257" t="str">
        <f t="shared" si="49"/>
        <v/>
      </c>
      <c r="AC216" s="257" t="str">
        <f t="shared" si="50"/>
        <v/>
      </c>
      <c r="AD216" s="193" t="str">
        <f t="shared" si="51"/>
        <v>CHECK DATES</v>
      </c>
      <c r="AE216" s="257" t="str">
        <f t="shared" si="52"/>
        <v/>
      </c>
      <c r="AF216" s="286">
        <v>0</v>
      </c>
      <c r="AG216" s="257">
        <f t="shared" si="53"/>
        <v>0</v>
      </c>
      <c r="AH216" s="257" t="str">
        <f t="shared" si="54"/>
        <v/>
      </c>
      <c r="AI216" s="257">
        <f t="shared" si="55"/>
        <v>0</v>
      </c>
    </row>
    <row r="217" spans="1:35" x14ac:dyDescent="0.3">
      <c r="A217" s="287">
        <v>205</v>
      </c>
      <c r="B217" s="161"/>
      <c r="C217" s="150"/>
      <c r="D217" s="150"/>
      <c r="E217" s="150"/>
      <c r="F217" s="152"/>
      <c r="G217" s="152"/>
      <c r="H217" s="154"/>
      <c r="I217" s="155"/>
      <c r="J217" s="159"/>
      <c r="K217" s="159"/>
      <c r="L217" s="337"/>
      <c r="M217" s="343" t="str">
        <f>IF(L217="","",LOOKUP(L217,'Work Programme'!$A$8:$A$207,'Work Programme'!$B$8:$B$207))</f>
        <v/>
      </c>
      <c r="N217" s="150"/>
      <c r="O217" s="151"/>
      <c r="P217" s="254" t="str">
        <f>IF(H217="","",VLOOKUP(H217,'Overview - Financial Statement'!$A$46:$B$60,2,FALSE))</f>
        <v/>
      </c>
      <c r="Q217" s="255" t="str">
        <f t="shared" si="42"/>
        <v/>
      </c>
      <c r="R217" s="153"/>
      <c r="S217" s="153"/>
      <c r="T217" s="238">
        <f t="shared" si="43"/>
        <v>0</v>
      </c>
      <c r="U217" s="193" t="s">
        <v>44</v>
      </c>
      <c r="V217" s="173"/>
      <c r="W217" s="193" t="str">
        <f t="shared" si="44"/>
        <v/>
      </c>
      <c r="X217" s="264" t="str">
        <f t="shared" si="45"/>
        <v>OK</v>
      </c>
      <c r="Y217" s="193" t="str">
        <f t="shared" si="46"/>
        <v/>
      </c>
      <c r="Z217" s="193" t="str">
        <f t="shared" si="47"/>
        <v/>
      </c>
      <c r="AA217" s="397" t="str">
        <f t="shared" si="48"/>
        <v/>
      </c>
      <c r="AB217" s="257" t="str">
        <f t="shared" si="49"/>
        <v/>
      </c>
      <c r="AC217" s="257" t="str">
        <f t="shared" si="50"/>
        <v/>
      </c>
      <c r="AD217" s="193" t="str">
        <f t="shared" si="51"/>
        <v>CHECK DATES</v>
      </c>
      <c r="AE217" s="257" t="str">
        <f t="shared" si="52"/>
        <v/>
      </c>
      <c r="AF217" s="286">
        <v>0</v>
      </c>
      <c r="AG217" s="257">
        <f t="shared" si="53"/>
        <v>0</v>
      </c>
      <c r="AH217" s="257" t="str">
        <f t="shared" si="54"/>
        <v/>
      </c>
      <c r="AI217" s="257">
        <f t="shared" si="55"/>
        <v>0</v>
      </c>
    </row>
    <row r="218" spans="1:35" x14ac:dyDescent="0.3">
      <c r="A218" s="287">
        <v>206</v>
      </c>
      <c r="B218" s="161"/>
      <c r="C218" s="150"/>
      <c r="D218" s="150"/>
      <c r="E218" s="150"/>
      <c r="F218" s="152"/>
      <c r="G218" s="152"/>
      <c r="H218" s="154"/>
      <c r="I218" s="155"/>
      <c r="J218" s="159"/>
      <c r="K218" s="159"/>
      <c r="L218" s="337"/>
      <c r="M218" s="343" t="str">
        <f>IF(L218="","",LOOKUP(L218,'Work Programme'!$A$8:$A$207,'Work Programme'!$B$8:$B$207))</f>
        <v/>
      </c>
      <c r="N218" s="150"/>
      <c r="O218" s="151"/>
      <c r="P218" s="254" t="str">
        <f>IF(H218="","",VLOOKUP(H218,'Overview - Financial Statement'!$A$46:$B$60,2,FALSE))</f>
        <v/>
      </c>
      <c r="Q218" s="255" t="str">
        <f t="shared" si="42"/>
        <v/>
      </c>
      <c r="R218" s="153"/>
      <c r="S218" s="153"/>
      <c r="T218" s="238">
        <f t="shared" si="43"/>
        <v>0</v>
      </c>
      <c r="U218" s="193" t="s">
        <v>44</v>
      </c>
      <c r="V218" s="173"/>
      <c r="W218" s="193" t="str">
        <f t="shared" si="44"/>
        <v/>
      </c>
      <c r="X218" s="264" t="str">
        <f t="shared" si="45"/>
        <v>OK</v>
      </c>
      <c r="Y218" s="193" t="str">
        <f t="shared" si="46"/>
        <v/>
      </c>
      <c r="Z218" s="193" t="str">
        <f t="shared" si="47"/>
        <v/>
      </c>
      <c r="AA218" s="397" t="str">
        <f t="shared" si="48"/>
        <v/>
      </c>
      <c r="AB218" s="257" t="str">
        <f t="shared" si="49"/>
        <v/>
      </c>
      <c r="AC218" s="257" t="str">
        <f t="shared" si="50"/>
        <v/>
      </c>
      <c r="AD218" s="193" t="str">
        <f t="shared" si="51"/>
        <v>CHECK DATES</v>
      </c>
      <c r="AE218" s="257" t="str">
        <f t="shared" si="52"/>
        <v/>
      </c>
      <c r="AF218" s="286">
        <v>0</v>
      </c>
      <c r="AG218" s="257">
        <f t="shared" si="53"/>
        <v>0</v>
      </c>
      <c r="AH218" s="257" t="str">
        <f t="shared" si="54"/>
        <v/>
      </c>
      <c r="AI218" s="257">
        <f t="shared" si="55"/>
        <v>0</v>
      </c>
    </row>
    <row r="219" spans="1:35" x14ac:dyDescent="0.3">
      <c r="A219" s="287">
        <v>207</v>
      </c>
      <c r="B219" s="161"/>
      <c r="C219" s="150"/>
      <c r="D219" s="150"/>
      <c r="E219" s="150"/>
      <c r="F219" s="152"/>
      <c r="G219" s="152"/>
      <c r="H219" s="154"/>
      <c r="I219" s="155"/>
      <c r="J219" s="159"/>
      <c r="K219" s="159"/>
      <c r="L219" s="337"/>
      <c r="M219" s="343" t="str">
        <f>IF(L219="","",LOOKUP(L219,'Work Programme'!$A$8:$A$207,'Work Programme'!$B$8:$B$207))</f>
        <v/>
      </c>
      <c r="N219" s="150"/>
      <c r="O219" s="151"/>
      <c r="P219" s="254" t="str">
        <f>IF(H219="","",VLOOKUP(H219,'Overview - Financial Statement'!$A$46:$B$60,2,FALSE))</f>
        <v/>
      </c>
      <c r="Q219" s="255" t="str">
        <f t="shared" si="42"/>
        <v/>
      </c>
      <c r="R219" s="153"/>
      <c r="S219" s="153"/>
      <c r="T219" s="238">
        <f t="shared" si="43"/>
        <v>0</v>
      </c>
      <c r="U219" s="193" t="s">
        <v>44</v>
      </c>
      <c r="V219" s="173"/>
      <c r="W219" s="193" t="str">
        <f t="shared" si="44"/>
        <v/>
      </c>
      <c r="X219" s="264" t="str">
        <f t="shared" si="45"/>
        <v>OK</v>
      </c>
      <c r="Y219" s="193" t="str">
        <f t="shared" si="46"/>
        <v/>
      </c>
      <c r="Z219" s="193" t="str">
        <f t="shared" si="47"/>
        <v/>
      </c>
      <c r="AA219" s="397" t="str">
        <f t="shared" si="48"/>
        <v/>
      </c>
      <c r="AB219" s="257" t="str">
        <f t="shared" si="49"/>
        <v/>
      </c>
      <c r="AC219" s="257" t="str">
        <f t="shared" si="50"/>
        <v/>
      </c>
      <c r="AD219" s="193" t="str">
        <f t="shared" si="51"/>
        <v>CHECK DATES</v>
      </c>
      <c r="AE219" s="257" t="str">
        <f t="shared" si="52"/>
        <v/>
      </c>
      <c r="AF219" s="286">
        <v>0</v>
      </c>
      <c r="AG219" s="257">
        <f t="shared" si="53"/>
        <v>0</v>
      </c>
      <c r="AH219" s="257" t="str">
        <f t="shared" si="54"/>
        <v/>
      </c>
      <c r="AI219" s="257">
        <f t="shared" si="55"/>
        <v>0</v>
      </c>
    </row>
    <row r="220" spans="1:35" x14ac:dyDescent="0.3">
      <c r="A220" s="287">
        <v>208</v>
      </c>
      <c r="B220" s="161"/>
      <c r="C220" s="150"/>
      <c r="D220" s="150"/>
      <c r="E220" s="150"/>
      <c r="F220" s="152"/>
      <c r="G220" s="152"/>
      <c r="H220" s="154"/>
      <c r="I220" s="155"/>
      <c r="J220" s="159"/>
      <c r="K220" s="159"/>
      <c r="L220" s="337"/>
      <c r="M220" s="343" t="str">
        <f>IF(L220="","",LOOKUP(L220,'Work Programme'!$A$8:$A$207,'Work Programme'!$B$8:$B$207))</f>
        <v/>
      </c>
      <c r="N220" s="150"/>
      <c r="O220" s="151"/>
      <c r="P220" s="254" t="str">
        <f>IF(H220="","",VLOOKUP(H220,'Overview - Financial Statement'!$A$46:$B$60,2,FALSE))</f>
        <v/>
      </c>
      <c r="Q220" s="255" t="str">
        <f t="shared" si="42"/>
        <v/>
      </c>
      <c r="R220" s="153"/>
      <c r="S220" s="153"/>
      <c r="T220" s="238">
        <f t="shared" si="43"/>
        <v>0</v>
      </c>
      <c r="U220" s="193" t="s">
        <v>44</v>
      </c>
      <c r="V220" s="173"/>
      <c r="W220" s="193" t="str">
        <f t="shared" si="44"/>
        <v/>
      </c>
      <c r="X220" s="264" t="str">
        <f t="shared" si="45"/>
        <v>OK</v>
      </c>
      <c r="Y220" s="193" t="str">
        <f t="shared" si="46"/>
        <v/>
      </c>
      <c r="Z220" s="193" t="str">
        <f t="shared" si="47"/>
        <v/>
      </c>
      <c r="AA220" s="397" t="str">
        <f t="shared" si="48"/>
        <v/>
      </c>
      <c r="AB220" s="257" t="str">
        <f t="shared" si="49"/>
        <v/>
      </c>
      <c r="AC220" s="257" t="str">
        <f t="shared" si="50"/>
        <v/>
      </c>
      <c r="AD220" s="193" t="str">
        <f t="shared" si="51"/>
        <v>CHECK DATES</v>
      </c>
      <c r="AE220" s="257" t="str">
        <f t="shared" si="52"/>
        <v/>
      </c>
      <c r="AF220" s="286">
        <v>0</v>
      </c>
      <c r="AG220" s="257">
        <f t="shared" si="53"/>
        <v>0</v>
      </c>
      <c r="AH220" s="257" t="str">
        <f t="shared" si="54"/>
        <v/>
      </c>
      <c r="AI220" s="257">
        <f t="shared" si="55"/>
        <v>0</v>
      </c>
    </row>
    <row r="221" spans="1:35" x14ac:dyDescent="0.3">
      <c r="A221" s="287">
        <v>209</v>
      </c>
      <c r="B221" s="161"/>
      <c r="C221" s="150"/>
      <c r="D221" s="150"/>
      <c r="E221" s="150"/>
      <c r="F221" s="152"/>
      <c r="G221" s="152"/>
      <c r="H221" s="154"/>
      <c r="I221" s="155"/>
      <c r="J221" s="159"/>
      <c r="K221" s="159"/>
      <c r="L221" s="337"/>
      <c r="M221" s="343" t="str">
        <f>IF(L221="","",LOOKUP(L221,'Work Programme'!$A$8:$A$207,'Work Programme'!$B$8:$B$207))</f>
        <v/>
      </c>
      <c r="N221" s="150"/>
      <c r="O221" s="151"/>
      <c r="P221" s="254" t="str">
        <f>IF(H221="","",VLOOKUP(H221,'Overview - Financial Statement'!$A$46:$B$60,2,FALSE))</f>
        <v/>
      </c>
      <c r="Q221" s="255" t="str">
        <f t="shared" si="42"/>
        <v/>
      </c>
      <c r="R221" s="153"/>
      <c r="S221" s="153"/>
      <c r="T221" s="238">
        <f t="shared" si="43"/>
        <v>0</v>
      </c>
      <c r="U221" s="193" t="s">
        <v>44</v>
      </c>
      <c r="V221" s="173"/>
      <c r="W221" s="193" t="str">
        <f t="shared" si="44"/>
        <v/>
      </c>
      <c r="X221" s="264" t="str">
        <f t="shared" si="45"/>
        <v>OK</v>
      </c>
      <c r="Y221" s="193" t="str">
        <f t="shared" si="46"/>
        <v/>
      </c>
      <c r="Z221" s="193" t="str">
        <f t="shared" si="47"/>
        <v/>
      </c>
      <c r="AA221" s="397" t="str">
        <f t="shared" si="48"/>
        <v/>
      </c>
      <c r="AB221" s="257" t="str">
        <f t="shared" si="49"/>
        <v/>
      </c>
      <c r="AC221" s="257" t="str">
        <f t="shared" si="50"/>
        <v/>
      </c>
      <c r="AD221" s="193" t="str">
        <f t="shared" si="51"/>
        <v>CHECK DATES</v>
      </c>
      <c r="AE221" s="257" t="str">
        <f t="shared" si="52"/>
        <v/>
      </c>
      <c r="AF221" s="286">
        <v>0</v>
      </c>
      <c r="AG221" s="257">
        <f t="shared" si="53"/>
        <v>0</v>
      </c>
      <c r="AH221" s="257" t="str">
        <f t="shared" si="54"/>
        <v/>
      </c>
      <c r="AI221" s="257">
        <f t="shared" si="55"/>
        <v>0</v>
      </c>
    </row>
    <row r="222" spans="1:35" x14ac:dyDescent="0.3">
      <c r="A222" s="287">
        <v>210</v>
      </c>
      <c r="B222" s="161"/>
      <c r="C222" s="150"/>
      <c r="D222" s="150"/>
      <c r="E222" s="150"/>
      <c r="F222" s="152"/>
      <c r="G222" s="152"/>
      <c r="H222" s="154"/>
      <c r="I222" s="155"/>
      <c r="J222" s="159"/>
      <c r="K222" s="159"/>
      <c r="L222" s="337"/>
      <c r="M222" s="343" t="str">
        <f>IF(L222="","",LOOKUP(L222,'Work Programme'!$A$8:$A$207,'Work Programme'!$B$8:$B$207))</f>
        <v/>
      </c>
      <c r="N222" s="150"/>
      <c r="O222" s="151"/>
      <c r="P222" s="254" t="str">
        <f>IF(H222="","",VLOOKUP(H222,'Overview - Financial Statement'!$A$46:$B$60,2,FALSE))</f>
        <v/>
      </c>
      <c r="Q222" s="255" t="str">
        <f t="shared" si="42"/>
        <v/>
      </c>
      <c r="R222" s="153"/>
      <c r="S222" s="153"/>
      <c r="T222" s="238">
        <f t="shared" si="43"/>
        <v>0</v>
      </c>
      <c r="U222" s="193" t="s">
        <v>44</v>
      </c>
      <c r="V222" s="173"/>
      <c r="W222" s="193" t="str">
        <f t="shared" si="44"/>
        <v/>
      </c>
      <c r="X222" s="264" t="str">
        <f t="shared" si="45"/>
        <v>OK</v>
      </c>
      <c r="Y222" s="193" t="str">
        <f t="shared" si="46"/>
        <v/>
      </c>
      <c r="Z222" s="193" t="str">
        <f t="shared" si="47"/>
        <v/>
      </c>
      <c r="AA222" s="397" t="str">
        <f t="shared" si="48"/>
        <v/>
      </c>
      <c r="AB222" s="257" t="str">
        <f t="shared" si="49"/>
        <v/>
      </c>
      <c r="AC222" s="257" t="str">
        <f t="shared" si="50"/>
        <v/>
      </c>
      <c r="AD222" s="193" t="str">
        <f t="shared" si="51"/>
        <v>CHECK DATES</v>
      </c>
      <c r="AE222" s="257" t="str">
        <f t="shared" si="52"/>
        <v/>
      </c>
      <c r="AF222" s="286">
        <v>0</v>
      </c>
      <c r="AG222" s="257">
        <f t="shared" si="53"/>
        <v>0</v>
      </c>
      <c r="AH222" s="257" t="str">
        <f t="shared" si="54"/>
        <v/>
      </c>
      <c r="AI222" s="257">
        <f t="shared" si="55"/>
        <v>0</v>
      </c>
    </row>
    <row r="223" spans="1:35" x14ac:dyDescent="0.3">
      <c r="A223" s="287">
        <v>211</v>
      </c>
      <c r="B223" s="161"/>
      <c r="C223" s="150"/>
      <c r="D223" s="150"/>
      <c r="E223" s="150"/>
      <c r="F223" s="152"/>
      <c r="G223" s="152"/>
      <c r="H223" s="154"/>
      <c r="I223" s="155"/>
      <c r="J223" s="159"/>
      <c r="K223" s="159"/>
      <c r="L223" s="337"/>
      <c r="M223" s="343" t="str">
        <f>IF(L223="","",LOOKUP(L223,'Work Programme'!$A$8:$A$207,'Work Programme'!$B$8:$B$207))</f>
        <v/>
      </c>
      <c r="N223" s="150"/>
      <c r="O223" s="151"/>
      <c r="P223" s="254" t="str">
        <f>IF(H223="","",VLOOKUP(H223,'Overview - Financial Statement'!$A$46:$B$60,2,FALSE))</f>
        <v/>
      </c>
      <c r="Q223" s="255" t="str">
        <f t="shared" si="42"/>
        <v/>
      </c>
      <c r="R223" s="153"/>
      <c r="S223" s="153"/>
      <c r="T223" s="238">
        <f t="shared" si="43"/>
        <v>0</v>
      </c>
      <c r="U223" s="193" t="s">
        <v>44</v>
      </c>
      <c r="V223" s="173"/>
      <c r="W223" s="193" t="str">
        <f t="shared" si="44"/>
        <v/>
      </c>
      <c r="X223" s="264" t="str">
        <f t="shared" si="45"/>
        <v>OK</v>
      </c>
      <c r="Y223" s="193" t="str">
        <f t="shared" si="46"/>
        <v/>
      </c>
      <c r="Z223" s="193" t="str">
        <f t="shared" si="47"/>
        <v/>
      </c>
      <c r="AA223" s="397" t="str">
        <f t="shared" si="48"/>
        <v/>
      </c>
      <c r="AB223" s="257" t="str">
        <f t="shared" si="49"/>
        <v/>
      </c>
      <c r="AC223" s="257" t="str">
        <f t="shared" si="50"/>
        <v/>
      </c>
      <c r="AD223" s="193" t="str">
        <f t="shared" si="51"/>
        <v>CHECK DATES</v>
      </c>
      <c r="AE223" s="257" t="str">
        <f t="shared" si="52"/>
        <v/>
      </c>
      <c r="AF223" s="286">
        <v>0</v>
      </c>
      <c r="AG223" s="257">
        <f t="shared" si="53"/>
        <v>0</v>
      </c>
      <c r="AH223" s="257" t="str">
        <f t="shared" si="54"/>
        <v/>
      </c>
      <c r="AI223" s="257">
        <f t="shared" si="55"/>
        <v>0</v>
      </c>
    </row>
    <row r="224" spans="1:35" x14ac:dyDescent="0.3">
      <c r="A224" s="287">
        <v>212</v>
      </c>
      <c r="B224" s="161"/>
      <c r="C224" s="150"/>
      <c r="D224" s="150"/>
      <c r="E224" s="150"/>
      <c r="F224" s="152"/>
      <c r="G224" s="152"/>
      <c r="H224" s="154"/>
      <c r="I224" s="155"/>
      <c r="J224" s="159"/>
      <c r="K224" s="159"/>
      <c r="L224" s="337"/>
      <c r="M224" s="343" t="str">
        <f>IF(L224="","",LOOKUP(L224,'Work Programme'!$A$8:$A$207,'Work Programme'!$B$8:$B$207))</f>
        <v/>
      </c>
      <c r="N224" s="150"/>
      <c r="O224" s="151"/>
      <c r="P224" s="254" t="str">
        <f>IF(H224="","",VLOOKUP(H224,'Overview - Financial Statement'!$A$46:$B$60,2,FALSE))</f>
        <v/>
      </c>
      <c r="Q224" s="255" t="str">
        <f t="shared" si="42"/>
        <v/>
      </c>
      <c r="R224" s="153"/>
      <c r="S224" s="153"/>
      <c r="T224" s="238">
        <f t="shared" si="43"/>
        <v>0</v>
      </c>
      <c r="U224" s="193" t="s">
        <v>44</v>
      </c>
      <c r="V224" s="173"/>
      <c r="W224" s="193" t="str">
        <f t="shared" si="44"/>
        <v/>
      </c>
      <c r="X224" s="264" t="str">
        <f t="shared" si="45"/>
        <v>OK</v>
      </c>
      <c r="Y224" s="193" t="str">
        <f t="shared" si="46"/>
        <v/>
      </c>
      <c r="Z224" s="193" t="str">
        <f t="shared" si="47"/>
        <v/>
      </c>
      <c r="AA224" s="397" t="str">
        <f t="shared" si="48"/>
        <v/>
      </c>
      <c r="AB224" s="257" t="str">
        <f t="shared" si="49"/>
        <v/>
      </c>
      <c r="AC224" s="257" t="str">
        <f t="shared" si="50"/>
        <v/>
      </c>
      <c r="AD224" s="193" t="str">
        <f t="shared" si="51"/>
        <v>CHECK DATES</v>
      </c>
      <c r="AE224" s="257" t="str">
        <f t="shared" si="52"/>
        <v/>
      </c>
      <c r="AF224" s="286">
        <v>0</v>
      </c>
      <c r="AG224" s="257">
        <f t="shared" si="53"/>
        <v>0</v>
      </c>
      <c r="AH224" s="257" t="str">
        <f t="shared" si="54"/>
        <v/>
      </c>
      <c r="AI224" s="257">
        <f t="shared" si="55"/>
        <v>0</v>
      </c>
    </row>
    <row r="225" spans="1:35" x14ac:dyDescent="0.3">
      <c r="A225" s="287">
        <v>213</v>
      </c>
      <c r="B225" s="161"/>
      <c r="C225" s="150"/>
      <c r="D225" s="150"/>
      <c r="E225" s="150"/>
      <c r="F225" s="152"/>
      <c r="G225" s="152"/>
      <c r="H225" s="154"/>
      <c r="I225" s="155"/>
      <c r="J225" s="159"/>
      <c r="K225" s="159"/>
      <c r="L225" s="337"/>
      <c r="M225" s="343" t="str">
        <f>IF(L225="","",LOOKUP(L225,'Work Programme'!$A$8:$A$207,'Work Programme'!$B$8:$B$207))</f>
        <v/>
      </c>
      <c r="N225" s="150"/>
      <c r="O225" s="151"/>
      <c r="P225" s="254" t="str">
        <f>IF(H225="","",VLOOKUP(H225,'Overview - Financial Statement'!$A$46:$B$60,2,FALSE))</f>
        <v/>
      </c>
      <c r="Q225" s="255" t="str">
        <f t="shared" si="42"/>
        <v/>
      </c>
      <c r="R225" s="153"/>
      <c r="S225" s="153"/>
      <c r="T225" s="238">
        <f t="shared" si="43"/>
        <v>0</v>
      </c>
      <c r="U225" s="193" t="s">
        <v>44</v>
      </c>
      <c r="V225" s="173"/>
      <c r="W225" s="193" t="str">
        <f t="shared" si="44"/>
        <v/>
      </c>
      <c r="X225" s="264" t="str">
        <f t="shared" si="45"/>
        <v>OK</v>
      </c>
      <c r="Y225" s="193" t="str">
        <f t="shared" si="46"/>
        <v/>
      </c>
      <c r="Z225" s="193" t="str">
        <f t="shared" si="47"/>
        <v/>
      </c>
      <c r="AA225" s="397" t="str">
        <f t="shared" si="48"/>
        <v/>
      </c>
      <c r="AB225" s="257" t="str">
        <f t="shared" si="49"/>
        <v/>
      </c>
      <c r="AC225" s="257" t="str">
        <f t="shared" si="50"/>
        <v/>
      </c>
      <c r="AD225" s="193" t="str">
        <f t="shared" si="51"/>
        <v>CHECK DATES</v>
      </c>
      <c r="AE225" s="257" t="str">
        <f t="shared" si="52"/>
        <v/>
      </c>
      <c r="AF225" s="286">
        <v>0</v>
      </c>
      <c r="AG225" s="257">
        <f t="shared" si="53"/>
        <v>0</v>
      </c>
      <c r="AH225" s="257" t="str">
        <f t="shared" si="54"/>
        <v/>
      </c>
      <c r="AI225" s="257">
        <f t="shared" si="55"/>
        <v>0</v>
      </c>
    </row>
    <row r="226" spans="1:35" x14ac:dyDescent="0.3">
      <c r="A226" s="287">
        <v>214</v>
      </c>
      <c r="B226" s="161"/>
      <c r="C226" s="150"/>
      <c r="D226" s="150"/>
      <c r="E226" s="150"/>
      <c r="F226" s="152"/>
      <c r="G226" s="152"/>
      <c r="H226" s="154"/>
      <c r="I226" s="155"/>
      <c r="J226" s="159"/>
      <c r="K226" s="159"/>
      <c r="L226" s="337"/>
      <c r="M226" s="343" t="str">
        <f>IF(L226="","",LOOKUP(L226,'Work Programme'!$A$8:$A$207,'Work Programme'!$B$8:$B$207))</f>
        <v/>
      </c>
      <c r="N226" s="150"/>
      <c r="O226" s="151"/>
      <c r="P226" s="254" t="str">
        <f>IF(H226="","",VLOOKUP(H226,'Overview - Financial Statement'!$A$46:$B$60,2,FALSE))</f>
        <v/>
      </c>
      <c r="Q226" s="255" t="str">
        <f t="shared" si="42"/>
        <v/>
      </c>
      <c r="R226" s="153"/>
      <c r="S226" s="153"/>
      <c r="T226" s="238">
        <f t="shared" si="43"/>
        <v>0</v>
      </c>
      <c r="U226" s="193" t="s">
        <v>44</v>
      </c>
      <c r="V226" s="173"/>
      <c r="W226" s="193" t="str">
        <f t="shared" si="44"/>
        <v/>
      </c>
      <c r="X226" s="264" t="str">
        <f t="shared" si="45"/>
        <v>OK</v>
      </c>
      <c r="Y226" s="193" t="str">
        <f t="shared" si="46"/>
        <v/>
      </c>
      <c r="Z226" s="193" t="str">
        <f t="shared" si="47"/>
        <v/>
      </c>
      <c r="AA226" s="397" t="str">
        <f t="shared" si="48"/>
        <v/>
      </c>
      <c r="AB226" s="257" t="str">
        <f t="shared" si="49"/>
        <v/>
      </c>
      <c r="AC226" s="257" t="str">
        <f t="shared" si="50"/>
        <v/>
      </c>
      <c r="AD226" s="193" t="str">
        <f t="shared" si="51"/>
        <v>CHECK DATES</v>
      </c>
      <c r="AE226" s="257" t="str">
        <f t="shared" si="52"/>
        <v/>
      </c>
      <c r="AF226" s="286">
        <v>0</v>
      </c>
      <c r="AG226" s="257">
        <f t="shared" si="53"/>
        <v>0</v>
      </c>
      <c r="AH226" s="257" t="str">
        <f t="shared" si="54"/>
        <v/>
      </c>
      <c r="AI226" s="257">
        <f t="shared" si="55"/>
        <v>0</v>
      </c>
    </row>
    <row r="227" spans="1:35" x14ac:dyDescent="0.3">
      <c r="A227" s="287">
        <v>215</v>
      </c>
      <c r="B227" s="161"/>
      <c r="C227" s="150"/>
      <c r="D227" s="150"/>
      <c r="E227" s="150"/>
      <c r="F227" s="152"/>
      <c r="G227" s="152"/>
      <c r="H227" s="154"/>
      <c r="I227" s="155"/>
      <c r="J227" s="159"/>
      <c r="K227" s="159"/>
      <c r="L227" s="337"/>
      <c r="M227" s="343" t="str">
        <f>IF(L227="","",LOOKUP(L227,'Work Programme'!$A$8:$A$207,'Work Programme'!$B$8:$B$207))</f>
        <v/>
      </c>
      <c r="N227" s="150"/>
      <c r="O227" s="151"/>
      <c r="P227" s="254" t="str">
        <f>IF(H227="","",VLOOKUP(H227,'Overview - Financial Statement'!$A$46:$B$60,2,FALSE))</f>
        <v/>
      </c>
      <c r="Q227" s="255" t="str">
        <f t="shared" si="42"/>
        <v/>
      </c>
      <c r="R227" s="153"/>
      <c r="S227" s="153"/>
      <c r="T227" s="238">
        <f t="shared" si="43"/>
        <v>0</v>
      </c>
      <c r="U227" s="193" t="s">
        <v>44</v>
      </c>
      <c r="V227" s="173"/>
      <c r="W227" s="193" t="str">
        <f t="shared" si="44"/>
        <v/>
      </c>
      <c r="X227" s="264" t="str">
        <f t="shared" si="45"/>
        <v>OK</v>
      </c>
      <c r="Y227" s="193" t="str">
        <f t="shared" si="46"/>
        <v/>
      </c>
      <c r="Z227" s="193" t="str">
        <f t="shared" si="47"/>
        <v/>
      </c>
      <c r="AA227" s="397" t="str">
        <f t="shared" si="48"/>
        <v/>
      </c>
      <c r="AB227" s="257" t="str">
        <f t="shared" si="49"/>
        <v/>
      </c>
      <c r="AC227" s="257" t="str">
        <f t="shared" si="50"/>
        <v/>
      </c>
      <c r="AD227" s="193" t="str">
        <f t="shared" si="51"/>
        <v>CHECK DATES</v>
      </c>
      <c r="AE227" s="257" t="str">
        <f t="shared" si="52"/>
        <v/>
      </c>
      <c r="AF227" s="286">
        <v>0</v>
      </c>
      <c r="AG227" s="257">
        <f t="shared" si="53"/>
        <v>0</v>
      </c>
      <c r="AH227" s="257" t="str">
        <f t="shared" si="54"/>
        <v/>
      </c>
      <c r="AI227" s="257">
        <f t="shared" si="55"/>
        <v>0</v>
      </c>
    </row>
    <row r="228" spans="1:35" x14ac:dyDescent="0.3">
      <c r="A228" s="287">
        <v>216</v>
      </c>
      <c r="B228" s="161"/>
      <c r="C228" s="150"/>
      <c r="D228" s="150"/>
      <c r="E228" s="150"/>
      <c r="F228" s="152"/>
      <c r="G228" s="152"/>
      <c r="H228" s="154"/>
      <c r="I228" s="155"/>
      <c r="J228" s="159"/>
      <c r="K228" s="159"/>
      <c r="L228" s="337"/>
      <c r="M228" s="343" t="str">
        <f>IF(L228="","",LOOKUP(L228,'Work Programme'!$A$8:$A$207,'Work Programme'!$B$8:$B$207))</f>
        <v/>
      </c>
      <c r="N228" s="150"/>
      <c r="O228" s="151"/>
      <c r="P228" s="254" t="str">
        <f>IF(H228="","",VLOOKUP(H228,'Overview - Financial Statement'!$A$46:$B$60,2,FALSE))</f>
        <v/>
      </c>
      <c r="Q228" s="255" t="str">
        <f t="shared" si="42"/>
        <v/>
      </c>
      <c r="R228" s="153"/>
      <c r="S228" s="153"/>
      <c r="T228" s="238">
        <f t="shared" si="43"/>
        <v>0</v>
      </c>
      <c r="U228" s="193" t="s">
        <v>44</v>
      </c>
      <c r="V228" s="173"/>
      <c r="W228" s="193" t="str">
        <f t="shared" si="44"/>
        <v/>
      </c>
      <c r="X228" s="264" t="str">
        <f t="shared" si="45"/>
        <v>OK</v>
      </c>
      <c r="Y228" s="193" t="str">
        <f t="shared" si="46"/>
        <v/>
      </c>
      <c r="Z228" s="193" t="str">
        <f t="shared" si="47"/>
        <v/>
      </c>
      <c r="AA228" s="397" t="str">
        <f t="shared" si="48"/>
        <v/>
      </c>
      <c r="AB228" s="257" t="str">
        <f t="shared" si="49"/>
        <v/>
      </c>
      <c r="AC228" s="257" t="str">
        <f t="shared" si="50"/>
        <v/>
      </c>
      <c r="AD228" s="193" t="str">
        <f t="shared" si="51"/>
        <v>CHECK DATES</v>
      </c>
      <c r="AE228" s="257" t="str">
        <f t="shared" si="52"/>
        <v/>
      </c>
      <c r="AF228" s="286">
        <v>0</v>
      </c>
      <c r="AG228" s="257">
        <f t="shared" si="53"/>
        <v>0</v>
      </c>
      <c r="AH228" s="257" t="str">
        <f t="shared" si="54"/>
        <v/>
      </c>
      <c r="AI228" s="257">
        <f t="shared" si="55"/>
        <v>0</v>
      </c>
    </row>
    <row r="229" spans="1:35" x14ac:dyDescent="0.3">
      <c r="A229" s="287">
        <v>217</v>
      </c>
      <c r="B229" s="161"/>
      <c r="C229" s="150"/>
      <c r="D229" s="150"/>
      <c r="E229" s="150"/>
      <c r="F229" s="152"/>
      <c r="G229" s="152"/>
      <c r="H229" s="154"/>
      <c r="I229" s="155"/>
      <c r="J229" s="159"/>
      <c r="K229" s="159"/>
      <c r="L229" s="337"/>
      <c r="M229" s="343" t="str">
        <f>IF(L229="","",LOOKUP(L229,'Work Programme'!$A$8:$A$207,'Work Programme'!$B$8:$B$207))</f>
        <v/>
      </c>
      <c r="N229" s="150"/>
      <c r="O229" s="151"/>
      <c r="P229" s="254" t="str">
        <f>IF(H229="","",VLOOKUP(H229,'Overview - Financial Statement'!$A$46:$B$60,2,FALSE))</f>
        <v/>
      </c>
      <c r="Q229" s="255" t="str">
        <f t="shared" si="42"/>
        <v/>
      </c>
      <c r="R229" s="153"/>
      <c r="S229" s="153"/>
      <c r="T229" s="238">
        <f t="shared" si="43"/>
        <v>0</v>
      </c>
      <c r="U229" s="193" t="s">
        <v>44</v>
      </c>
      <c r="V229" s="173"/>
      <c r="W229" s="193" t="str">
        <f t="shared" si="44"/>
        <v/>
      </c>
      <c r="X229" s="264" t="str">
        <f t="shared" si="45"/>
        <v>OK</v>
      </c>
      <c r="Y229" s="193" t="str">
        <f t="shared" si="46"/>
        <v/>
      </c>
      <c r="Z229" s="193" t="str">
        <f t="shared" si="47"/>
        <v/>
      </c>
      <c r="AA229" s="397" t="str">
        <f t="shared" si="48"/>
        <v/>
      </c>
      <c r="AB229" s="257" t="str">
        <f t="shared" si="49"/>
        <v/>
      </c>
      <c r="AC229" s="257" t="str">
        <f t="shared" si="50"/>
        <v/>
      </c>
      <c r="AD229" s="193" t="str">
        <f t="shared" si="51"/>
        <v>CHECK DATES</v>
      </c>
      <c r="AE229" s="257" t="str">
        <f t="shared" si="52"/>
        <v/>
      </c>
      <c r="AF229" s="286">
        <v>0</v>
      </c>
      <c r="AG229" s="257">
        <f t="shared" si="53"/>
        <v>0</v>
      </c>
      <c r="AH229" s="257" t="str">
        <f t="shared" si="54"/>
        <v/>
      </c>
      <c r="AI229" s="257">
        <f t="shared" si="55"/>
        <v>0</v>
      </c>
    </row>
    <row r="230" spans="1:35" x14ac:dyDescent="0.3">
      <c r="A230" s="287">
        <v>218</v>
      </c>
      <c r="B230" s="161"/>
      <c r="C230" s="150"/>
      <c r="D230" s="150"/>
      <c r="E230" s="150"/>
      <c r="F230" s="152"/>
      <c r="G230" s="152"/>
      <c r="H230" s="154"/>
      <c r="I230" s="155"/>
      <c r="J230" s="159"/>
      <c r="K230" s="159"/>
      <c r="L230" s="337"/>
      <c r="M230" s="343" t="str">
        <f>IF(L230="","",LOOKUP(L230,'Work Programme'!$A$8:$A$207,'Work Programme'!$B$8:$B$207))</f>
        <v/>
      </c>
      <c r="N230" s="150"/>
      <c r="O230" s="151"/>
      <c r="P230" s="254" t="str">
        <f>IF(H230="","",VLOOKUP(H230,'Overview - Financial Statement'!$A$46:$B$60,2,FALSE))</f>
        <v/>
      </c>
      <c r="Q230" s="255" t="str">
        <f t="shared" si="42"/>
        <v/>
      </c>
      <c r="R230" s="153"/>
      <c r="S230" s="153"/>
      <c r="T230" s="238">
        <f t="shared" si="43"/>
        <v>0</v>
      </c>
      <c r="U230" s="193" t="s">
        <v>44</v>
      </c>
      <c r="V230" s="173"/>
      <c r="W230" s="193" t="str">
        <f t="shared" si="44"/>
        <v/>
      </c>
      <c r="X230" s="264" t="str">
        <f t="shared" si="45"/>
        <v>OK</v>
      </c>
      <c r="Y230" s="193" t="str">
        <f t="shared" si="46"/>
        <v/>
      </c>
      <c r="Z230" s="193" t="str">
        <f t="shared" si="47"/>
        <v/>
      </c>
      <c r="AA230" s="397" t="str">
        <f t="shared" si="48"/>
        <v/>
      </c>
      <c r="AB230" s="257" t="str">
        <f t="shared" si="49"/>
        <v/>
      </c>
      <c r="AC230" s="257" t="str">
        <f t="shared" si="50"/>
        <v/>
      </c>
      <c r="AD230" s="193" t="str">
        <f t="shared" si="51"/>
        <v>CHECK DATES</v>
      </c>
      <c r="AE230" s="257" t="str">
        <f t="shared" si="52"/>
        <v/>
      </c>
      <c r="AF230" s="286">
        <v>0</v>
      </c>
      <c r="AG230" s="257">
        <f t="shared" si="53"/>
        <v>0</v>
      </c>
      <c r="AH230" s="257" t="str">
        <f t="shared" si="54"/>
        <v/>
      </c>
      <c r="AI230" s="257">
        <f t="shared" si="55"/>
        <v>0</v>
      </c>
    </row>
    <row r="231" spans="1:35" x14ac:dyDescent="0.3">
      <c r="A231" s="287">
        <v>219</v>
      </c>
      <c r="B231" s="161"/>
      <c r="C231" s="150"/>
      <c r="D231" s="150"/>
      <c r="E231" s="150"/>
      <c r="F231" s="152"/>
      <c r="G231" s="152"/>
      <c r="H231" s="154"/>
      <c r="I231" s="155"/>
      <c r="J231" s="159"/>
      <c r="K231" s="159"/>
      <c r="L231" s="337"/>
      <c r="M231" s="343" t="str">
        <f>IF(L231="","",LOOKUP(L231,'Work Programme'!$A$8:$A$207,'Work Programme'!$B$8:$B$207))</f>
        <v/>
      </c>
      <c r="N231" s="150"/>
      <c r="O231" s="151"/>
      <c r="P231" s="254" t="str">
        <f>IF(H231="","",VLOOKUP(H231,'Overview - Financial Statement'!$A$46:$B$60,2,FALSE))</f>
        <v/>
      </c>
      <c r="Q231" s="255" t="str">
        <f t="shared" si="42"/>
        <v/>
      </c>
      <c r="R231" s="153"/>
      <c r="S231" s="153"/>
      <c r="T231" s="238">
        <f t="shared" si="43"/>
        <v>0</v>
      </c>
      <c r="U231" s="193" t="s">
        <v>44</v>
      </c>
      <c r="V231" s="173"/>
      <c r="W231" s="193" t="str">
        <f t="shared" si="44"/>
        <v/>
      </c>
      <c r="X231" s="264" t="str">
        <f t="shared" si="45"/>
        <v>OK</v>
      </c>
      <c r="Y231" s="193" t="str">
        <f t="shared" si="46"/>
        <v/>
      </c>
      <c r="Z231" s="193" t="str">
        <f t="shared" si="47"/>
        <v/>
      </c>
      <c r="AA231" s="397" t="str">
        <f t="shared" si="48"/>
        <v/>
      </c>
      <c r="AB231" s="257" t="str">
        <f t="shared" si="49"/>
        <v/>
      </c>
      <c r="AC231" s="257" t="str">
        <f t="shared" si="50"/>
        <v/>
      </c>
      <c r="AD231" s="193" t="str">
        <f t="shared" si="51"/>
        <v>CHECK DATES</v>
      </c>
      <c r="AE231" s="257" t="str">
        <f t="shared" si="52"/>
        <v/>
      </c>
      <c r="AF231" s="286">
        <v>0</v>
      </c>
      <c r="AG231" s="257">
        <f t="shared" si="53"/>
        <v>0</v>
      </c>
      <c r="AH231" s="257" t="str">
        <f t="shared" si="54"/>
        <v/>
      </c>
      <c r="AI231" s="257">
        <f t="shared" si="55"/>
        <v>0</v>
      </c>
    </row>
    <row r="232" spans="1:35" x14ac:dyDescent="0.3">
      <c r="A232" s="287">
        <v>220</v>
      </c>
      <c r="B232" s="161"/>
      <c r="C232" s="150"/>
      <c r="D232" s="150"/>
      <c r="E232" s="150"/>
      <c r="F232" s="152"/>
      <c r="G232" s="152"/>
      <c r="H232" s="154"/>
      <c r="I232" s="155"/>
      <c r="J232" s="159"/>
      <c r="K232" s="159"/>
      <c r="L232" s="337"/>
      <c r="M232" s="343" t="str">
        <f>IF(L232="","",LOOKUP(L232,'Work Programme'!$A$8:$A$207,'Work Programme'!$B$8:$B$207))</f>
        <v/>
      </c>
      <c r="N232" s="150"/>
      <c r="O232" s="151"/>
      <c r="P232" s="254" t="str">
        <f>IF(H232="","",VLOOKUP(H232,'Overview - Financial Statement'!$A$46:$B$60,2,FALSE))</f>
        <v/>
      </c>
      <c r="Q232" s="255" t="str">
        <f t="shared" si="42"/>
        <v/>
      </c>
      <c r="R232" s="153"/>
      <c r="S232" s="153"/>
      <c r="T232" s="238">
        <f t="shared" si="43"/>
        <v>0</v>
      </c>
      <c r="U232" s="193" t="s">
        <v>44</v>
      </c>
      <c r="V232" s="173"/>
      <c r="W232" s="193" t="str">
        <f t="shared" si="44"/>
        <v/>
      </c>
      <c r="X232" s="264" t="str">
        <f t="shared" si="45"/>
        <v>OK</v>
      </c>
      <c r="Y232" s="193" t="str">
        <f t="shared" si="46"/>
        <v/>
      </c>
      <c r="Z232" s="193" t="str">
        <f t="shared" si="47"/>
        <v/>
      </c>
      <c r="AA232" s="397" t="str">
        <f t="shared" si="48"/>
        <v/>
      </c>
      <c r="AB232" s="257" t="str">
        <f t="shared" si="49"/>
        <v/>
      </c>
      <c r="AC232" s="257" t="str">
        <f t="shared" si="50"/>
        <v/>
      </c>
      <c r="AD232" s="193" t="str">
        <f t="shared" si="51"/>
        <v>CHECK DATES</v>
      </c>
      <c r="AE232" s="257" t="str">
        <f t="shared" si="52"/>
        <v/>
      </c>
      <c r="AF232" s="286">
        <v>0</v>
      </c>
      <c r="AG232" s="257">
        <f t="shared" si="53"/>
        <v>0</v>
      </c>
      <c r="AH232" s="257" t="str">
        <f t="shared" si="54"/>
        <v/>
      </c>
      <c r="AI232" s="257">
        <f t="shared" si="55"/>
        <v>0</v>
      </c>
    </row>
    <row r="233" spans="1:35" x14ac:dyDescent="0.3">
      <c r="A233" s="287">
        <v>221</v>
      </c>
      <c r="B233" s="161"/>
      <c r="C233" s="150"/>
      <c r="D233" s="150"/>
      <c r="E233" s="150"/>
      <c r="F233" s="152"/>
      <c r="G233" s="152"/>
      <c r="H233" s="154"/>
      <c r="I233" s="155"/>
      <c r="J233" s="159"/>
      <c r="K233" s="159"/>
      <c r="L233" s="337"/>
      <c r="M233" s="343" t="str">
        <f>IF(L233="","",LOOKUP(L233,'Work Programme'!$A$8:$A$207,'Work Programme'!$B$8:$B$207))</f>
        <v/>
      </c>
      <c r="N233" s="150"/>
      <c r="O233" s="151"/>
      <c r="P233" s="254" t="str">
        <f>IF(H233="","",VLOOKUP(H233,'Overview - Financial Statement'!$A$46:$B$60,2,FALSE))</f>
        <v/>
      </c>
      <c r="Q233" s="255" t="str">
        <f t="shared" si="42"/>
        <v/>
      </c>
      <c r="R233" s="153"/>
      <c r="S233" s="153"/>
      <c r="T233" s="238">
        <f t="shared" si="43"/>
        <v>0</v>
      </c>
      <c r="U233" s="193" t="s">
        <v>44</v>
      </c>
      <c r="V233" s="173"/>
      <c r="W233" s="193" t="str">
        <f t="shared" si="44"/>
        <v/>
      </c>
      <c r="X233" s="264" t="str">
        <f t="shared" si="45"/>
        <v>OK</v>
      </c>
      <c r="Y233" s="193" t="str">
        <f t="shared" si="46"/>
        <v/>
      </c>
      <c r="Z233" s="193" t="str">
        <f t="shared" si="47"/>
        <v/>
      </c>
      <c r="AA233" s="397" t="str">
        <f t="shared" si="48"/>
        <v/>
      </c>
      <c r="AB233" s="257" t="str">
        <f t="shared" si="49"/>
        <v/>
      </c>
      <c r="AC233" s="257" t="str">
        <f t="shared" si="50"/>
        <v/>
      </c>
      <c r="AD233" s="193" t="str">
        <f t="shared" si="51"/>
        <v>CHECK DATES</v>
      </c>
      <c r="AE233" s="257" t="str">
        <f t="shared" si="52"/>
        <v/>
      </c>
      <c r="AF233" s="286">
        <v>0</v>
      </c>
      <c r="AG233" s="257">
        <f t="shared" si="53"/>
        <v>0</v>
      </c>
      <c r="AH233" s="257" t="str">
        <f t="shared" si="54"/>
        <v/>
      </c>
      <c r="AI233" s="257">
        <f t="shared" si="55"/>
        <v>0</v>
      </c>
    </row>
    <row r="234" spans="1:35" x14ac:dyDescent="0.3">
      <c r="A234" s="287">
        <v>222</v>
      </c>
      <c r="B234" s="161"/>
      <c r="C234" s="150"/>
      <c r="D234" s="150"/>
      <c r="E234" s="150"/>
      <c r="F234" s="152"/>
      <c r="G234" s="152"/>
      <c r="H234" s="154"/>
      <c r="I234" s="155"/>
      <c r="J234" s="159"/>
      <c r="K234" s="159"/>
      <c r="L234" s="337"/>
      <c r="M234" s="343" t="str">
        <f>IF(L234="","",LOOKUP(L234,'Work Programme'!$A$8:$A$207,'Work Programme'!$B$8:$B$207))</f>
        <v/>
      </c>
      <c r="N234" s="150"/>
      <c r="O234" s="151"/>
      <c r="P234" s="254" t="str">
        <f>IF(H234="","",VLOOKUP(H234,'Overview - Financial Statement'!$A$46:$B$60,2,FALSE))</f>
        <v/>
      </c>
      <c r="Q234" s="255" t="str">
        <f t="shared" si="42"/>
        <v/>
      </c>
      <c r="R234" s="153"/>
      <c r="S234" s="153"/>
      <c r="T234" s="238">
        <f t="shared" si="43"/>
        <v>0</v>
      </c>
      <c r="U234" s="193" t="s">
        <v>44</v>
      </c>
      <c r="V234" s="173"/>
      <c r="W234" s="193" t="str">
        <f t="shared" si="44"/>
        <v/>
      </c>
      <c r="X234" s="264" t="str">
        <f t="shared" si="45"/>
        <v>OK</v>
      </c>
      <c r="Y234" s="193" t="str">
        <f t="shared" si="46"/>
        <v/>
      </c>
      <c r="Z234" s="193" t="str">
        <f t="shared" si="47"/>
        <v/>
      </c>
      <c r="AA234" s="397" t="str">
        <f t="shared" si="48"/>
        <v/>
      </c>
      <c r="AB234" s="257" t="str">
        <f t="shared" si="49"/>
        <v/>
      </c>
      <c r="AC234" s="257" t="str">
        <f t="shared" si="50"/>
        <v/>
      </c>
      <c r="AD234" s="193" t="str">
        <f t="shared" si="51"/>
        <v>CHECK DATES</v>
      </c>
      <c r="AE234" s="257" t="str">
        <f t="shared" si="52"/>
        <v/>
      </c>
      <c r="AF234" s="286">
        <v>0</v>
      </c>
      <c r="AG234" s="257">
        <f t="shared" si="53"/>
        <v>0</v>
      </c>
      <c r="AH234" s="257" t="str">
        <f t="shared" si="54"/>
        <v/>
      </c>
      <c r="AI234" s="257">
        <f t="shared" si="55"/>
        <v>0</v>
      </c>
    </row>
    <row r="235" spans="1:35" x14ac:dyDescent="0.3">
      <c r="A235" s="287">
        <v>223</v>
      </c>
      <c r="B235" s="161"/>
      <c r="C235" s="150"/>
      <c r="D235" s="150"/>
      <c r="E235" s="150"/>
      <c r="F235" s="152"/>
      <c r="G235" s="152"/>
      <c r="H235" s="154"/>
      <c r="I235" s="155"/>
      <c r="J235" s="159"/>
      <c r="K235" s="159"/>
      <c r="L235" s="337"/>
      <c r="M235" s="343" t="str">
        <f>IF(L235="","",LOOKUP(L235,'Work Programme'!$A$8:$A$207,'Work Programme'!$B$8:$B$207))</f>
        <v/>
      </c>
      <c r="N235" s="150"/>
      <c r="O235" s="151"/>
      <c r="P235" s="254" t="str">
        <f>IF(H235="","",VLOOKUP(H235,'Overview - Financial Statement'!$A$46:$B$60,2,FALSE))</f>
        <v/>
      </c>
      <c r="Q235" s="255" t="str">
        <f t="shared" si="42"/>
        <v/>
      </c>
      <c r="R235" s="153"/>
      <c r="S235" s="153"/>
      <c r="T235" s="238">
        <f t="shared" si="43"/>
        <v>0</v>
      </c>
      <c r="U235" s="193" t="s">
        <v>44</v>
      </c>
      <c r="V235" s="173"/>
      <c r="W235" s="193" t="str">
        <f t="shared" si="44"/>
        <v/>
      </c>
      <c r="X235" s="264" t="str">
        <f t="shared" si="45"/>
        <v>OK</v>
      </c>
      <c r="Y235" s="193" t="str">
        <f t="shared" si="46"/>
        <v/>
      </c>
      <c r="Z235" s="193" t="str">
        <f t="shared" si="47"/>
        <v/>
      </c>
      <c r="AA235" s="397" t="str">
        <f t="shared" si="48"/>
        <v/>
      </c>
      <c r="AB235" s="257" t="str">
        <f t="shared" si="49"/>
        <v/>
      </c>
      <c r="AC235" s="257" t="str">
        <f t="shared" si="50"/>
        <v/>
      </c>
      <c r="AD235" s="193" t="str">
        <f t="shared" si="51"/>
        <v>CHECK DATES</v>
      </c>
      <c r="AE235" s="257" t="str">
        <f t="shared" si="52"/>
        <v/>
      </c>
      <c r="AF235" s="286">
        <v>0</v>
      </c>
      <c r="AG235" s="257">
        <f t="shared" si="53"/>
        <v>0</v>
      </c>
      <c r="AH235" s="257" t="str">
        <f t="shared" si="54"/>
        <v/>
      </c>
      <c r="AI235" s="257">
        <f t="shared" si="55"/>
        <v>0</v>
      </c>
    </row>
    <row r="236" spans="1:35" x14ac:dyDescent="0.3">
      <c r="A236" s="287">
        <v>224</v>
      </c>
      <c r="B236" s="161"/>
      <c r="C236" s="150"/>
      <c r="D236" s="150"/>
      <c r="E236" s="150"/>
      <c r="F236" s="152"/>
      <c r="G236" s="152"/>
      <c r="H236" s="154"/>
      <c r="I236" s="155"/>
      <c r="J236" s="159"/>
      <c r="K236" s="159"/>
      <c r="L236" s="337"/>
      <c r="M236" s="343" t="str">
        <f>IF(L236="","",LOOKUP(L236,'Work Programme'!$A$8:$A$207,'Work Programme'!$B$8:$B$207))</f>
        <v/>
      </c>
      <c r="N236" s="150"/>
      <c r="O236" s="151"/>
      <c r="P236" s="254" t="str">
        <f>IF(H236="","",VLOOKUP(H236,'Overview - Financial Statement'!$A$46:$B$60,2,FALSE))</f>
        <v/>
      </c>
      <c r="Q236" s="255" t="str">
        <f t="shared" si="42"/>
        <v/>
      </c>
      <c r="R236" s="153"/>
      <c r="S236" s="153"/>
      <c r="T236" s="238">
        <f t="shared" si="43"/>
        <v>0</v>
      </c>
      <c r="U236" s="193" t="s">
        <v>44</v>
      </c>
      <c r="V236" s="173"/>
      <c r="W236" s="193" t="str">
        <f t="shared" si="44"/>
        <v/>
      </c>
      <c r="X236" s="264" t="str">
        <f t="shared" si="45"/>
        <v>OK</v>
      </c>
      <c r="Y236" s="193" t="str">
        <f t="shared" si="46"/>
        <v/>
      </c>
      <c r="Z236" s="193" t="str">
        <f t="shared" si="47"/>
        <v/>
      </c>
      <c r="AA236" s="397" t="str">
        <f t="shared" si="48"/>
        <v/>
      </c>
      <c r="AB236" s="257" t="str">
        <f t="shared" si="49"/>
        <v/>
      </c>
      <c r="AC236" s="257" t="str">
        <f t="shared" si="50"/>
        <v/>
      </c>
      <c r="AD236" s="193" t="str">
        <f t="shared" si="51"/>
        <v>CHECK DATES</v>
      </c>
      <c r="AE236" s="257" t="str">
        <f t="shared" si="52"/>
        <v/>
      </c>
      <c r="AF236" s="286">
        <v>0</v>
      </c>
      <c r="AG236" s="257">
        <f t="shared" si="53"/>
        <v>0</v>
      </c>
      <c r="AH236" s="257" t="str">
        <f t="shared" si="54"/>
        <v/>
      </c>
      <c r="AI236" s="257">
        <f t="shared" si="55"/>
        <v>0</v>
      </c>
    </row>
    <row r="237" spans="1:35" x14ac:dyDescent="0.3">
      <c r="A237" s="287">
        <v>225</v>
      </c>
      <c r="B237" s="161"/>
      <c r="C237" s="150"/>
      <c r="D237" s="150"/>
      <c r="E237" s="150"/>
      <c r="F237" s="152"/>
      <c r="G237" s="152"/>
      <c r="H237" s="154"/>
      <c r="I237" s="155"/>
      <c r="J237" s="159"/>
      <c r="K237" s="159"/>
      <c r="L237" s="337"/>
      <c r="M237" s="343" t="str">
        <f>IF(L237="","",LOOKUP(L237,'Work Programme'!$A$8:$A$207,'Work Programme'!$B$8:$B$207))</f>
        <v/>
      </c>
      <c r="N237" s="150"/>
      <c r="O237" s="151"/>
      <c r="P237" s="254" t="str">
        <f>IF(H237="","",VLOOKUP(H237,'Overview - Financial Statement'!$A$46:$B$60,2,FALSE))</f>
        <v/>
      </c>
      <c r="Q237" s="255" t="str">
        <f t="shared" si="42"/>
        <v/>
      </c>
      <c r="R237" s="153"/>
      <c r="S237" s="153"/>
      <c r="T237" s="238">
        <f t="shared" si="43"/>
        <v>0</v>
      </c>
      <c r="U237" s="193" t="s">
        <v>44</v>
      </c>
      <c r="V237" s="173"/>
      <c r="W237" s="193" t="str">
        <f t="shared" si="44"/>
        <v/>
      </c>
      <c r="X237" s="264" t="str">
        <f t="shared" si="45"/>
        <v>OK</v>
      </c>
      <c r="Y237" s="193" t="str">
        <f t="shared" si="46"/>
        <v/>
      </c>
      <c r="Z237" s="193" t="str">
        <f t="shared" si="47"/>
        <v/>
      </c>
      <c r="AA237" s="397" t="str">
        <f t="shared" si="48"/>
        <v/>
      </c>
      <c r="AB237" s="257" t="str">
        <f t="shared" si="49"/>
        <v/>
      </c>
      <c r="AC237" s="257" t="str">
        <f t="shared" si="50"/>
        <v/>
      </c>
      <c r="AD237" s="193" t="str">
        <f t="shared" si="51"/>
        <v>CHECK DATES</v>
      </c>
      <c r="AE237" s="257" t="str">
        <f t="shared" si="52"/>
        <v/>
      </c>
      <c r="AF237" s="286">
        <v>0</v>
      </c>
      <c r="AG237" s="257">
        <f t="shared" si="53"/>
        <v>0</v>
      </c>
      <c r="AH237" s="257" t="str">
        <f t="shared" si="54"/>
        <v/>
      </c>
      <c r="AI237" s="257">
        <f t="shared" si="55"/>
        <v>0</v>
      </c>
    </row>
    <row r="238" spans="1:35" x14ac:dyDescent="0.3">
      <c r="A238" s="287">
        <v>226</v>
      </c>
      <c r="B238" s="161"/>
      <c r="C238" s="150"/>
      <c r="D238" s="150"/>
      <c r="E238" s="150"/>
      <c r="F238" s="152"/>
      <c r="G238" s="152"/>
      <c r="H238" s="154"/>
      <c r="I238" s="155"/>
      <c r="J238" s="159"/>
      <c r="K238" s="159"/>
      <c r="L238" s="337"/>
      <c r="M238" s="343" t="str">
        <f>IF(L238="","",LOOKUP(L238,'Work Programme'!$A$8:$A$207,'Work Programme'!$B$8:$B$207))</f>
        <v/>
      </c>
      <c r="N238" s="150"/>
      <c r="O238" s="151"/>
      <c r="P238" s="254" t="str">
        <f>IF(H238="","",VLOOKUP(H238,'Overview - Financial Statement'!$A$46:$B$60,2,FALSE))</f>
        <v/>
      </c>
      <c r="Q238" s="255" t="str">
        <f t="shared" si="42"/>
        <v/>
      </c>
      <c r="R238" s="153"/>
      <c r="S238" s="153"/>
      <c r="T238" s="238">
        <f t="shared" si="43"/>
        <v>0</v>
      </c>
      <c r="U238" s="193" t="s">
        <v>44</v>
      </c>
      <c r="V238" s="173"/>
      <c r="W238" s="193" t="str">
        <f t="shared" si="44"/>
        <v/>
      </c>
      <c r="X238" s="264" t="str">
        <f t="shared" si="45"/>
        <v>OK</v>
      </c>
      <c r="Y238" s="193" t="str">
        <f t="shared" si="46"/>
        <v/>
      </c>
      <c r="Z238" s="193" t="str">
        <f t="shared" si="47"/>
        <v/>
      </c>
      <c r="AA238" s="397" t="str">
        <f t="shared" si="48"/>
        <v/>
      </c>
      <c r="AB238" s="257" t="str">
        <f t="shared" si="49"/>
        <v/>
      </c>
      <c r="AC238" s="257" t="str">
        <f t="shared" si="50"/>
        <v/>
      </c>
      <c r="AD238" s="193" t="str">
        <f t="shared" si="51"/>
        <v>CHECK DATES</v>
      </c>
      <c r="AE238" s="257" t="str">
        <f t="shared" si="52"/>
        <v/>
      </c>
      <c r="AF238" s="286">
        <v>0</v>
      </c>
      <c r="AG238" s="257">
        <f t="shared" si="53"/>
        <v>0</v>
      </c>
      <c r="AH238" s="257" t="str">
        <f t="shared" si="54"/>
        <v/>
      </c>
      <c r="AI238" s="257">
        <f t="shared" si="55"/>
        <v>0</v>
      </c>
    </row>
    <row r="239" spans="1:35" x14ac:dyDescent="0.3">
      <c r="A239" s="287">
        <v>227</v>
      </c>
      <c r="B239" s="161"/>
      <c r="C239" s="150"/>
      <c r="D239" s="150"/>
      <c r="E239" s="150"/>
      <c r="F239" s="152"/>
      <c r="G239" s="152"/>
      <c r="H239" s="154"/>
      <c r="I239" s="155"/>
      <c r="J239" s="159"/>
      <c r="K239" s="159"/>
      <c r="L239" s="337"/>
      <c r="M239" s="343" t="str">
        <f>IF(L239="","",LOOKUP(L239,'Work Programme'!$A$8:$A$207,'Work Programme'!$B$8:$B$207))</f>
        <v/>
      </c>
      <c r="N239" s="150"/>
      <c r="O239" s="151"/>
      <c r="P239" s="254" t="str">
        <f>IF(H239="","",VLOOKUP(H239,'Overview - Financial Statement'!$A$46:$B$60,2,FALSE))</f>
        <v/>
      </c>
      <c r="Q239" s="255" t="str">
        <f t="shared" si="42"/>
        <v/>
      </c>
      <c r="R239" s="153"/>
      <c r="S239" s="153"/>
      <c r="T239" s="238">
        <f t="shared" si="43"/>
        <v>0</v>
      </c>
      <c r="U239" s="193" t="s">
        <v>44</v>
      </c>
      <c r="V239" s="173"/>
      <c r="W239" s="193" t="str">
        <f t="shared" si="44"/>
        <v/>
      </c>
      <c r="X239" s="264" t="str">
        <f t="shared" si="45"/>
        <v>OK</v>
      </c>
      <c r="Y239" s="193" t="str">
        <f t="shared" si="46"/>
        <v/>
      </c>
      <c r="Z239" s="193" t="str">
        <f t="shared" si="47"/>
        <v/>
      </c>
      <c r="AA239" s="397" t="str">
        <f t="shared" si="48"/>
        <v/>
      </c>
      <c r="AB239" s="257" t="str">
        <f t="shared" si="49"/>
        <v/>
      </c>
      <c r="AC239" s="257" t="str">
        <f t="shared" si="50"/>
        <v/>
      </c>
      <c r="AD239" s="193" t="str">
        <f t="shared" si="51"/>
        <v>CHECK DATES</v>
      </c>
      <c r="AE239" s="257" t="str">
        <f t="shared" si="52"/>
        <v/>
      </c>
      <c r="AF239" s="286">
        <v>0</v>
      </c>
      <c r="AG239" s="257">
        <f t="shared" si="53"/>
        <v>0</v>
      </c>
      <c r="AH239" s="257" t="str">
        <f t="shared" si="54"/>
        <v/>
      </c>
      <c r="AI239" s="257">
        <f t="shared" si="55"/>
        <v>0</v>
      </c>
    </row>
    <row r="240" spans="1:35" x14ac:dyDescent="0.3">
      <c r="A240" s="287">
        <v>228</v>
      </c>
      <c r="B240" s="161"/>
      <c r="C240" s="150"/>
      <c r="D240" s="150"/>
      <c r="E240" s="150"/>
      <c r="F240" s="152"/>
      <c r="G240" s="152"/>
      <c r="H240" s="154"/>
      <c r="I240" s="155"/>
      <c r="J240" s="159"/>
      <c r="K240" s="159"/>
      <c r="L240" s="337"/>
      <c r="M240" s="343" t="str">
        <f>IF(L240="","",LOOKUP(L240,'Work Programme'!$A$8:$A$207,'Work Programme'!$B$8:$B$207))</f>
        <v/>
      </c>
      <c r="N240" s="150"/>
      <c r="O240" s="151"/>
      <c r="P240" s="254" t="str">
        <f>IF(H240="","",VLOOKUP(H240,'Overview - Financial Statement'!$A$46:$B$60,2,FALSE))</f>
        <v/>
      </c>
      <c r="Q240" s="255" t="str">
        <f t="shared" si="42"/>
        <v/>
      </c>
      <c r="R240" s="153"/>
      <c r="S240" s="153"/>
      <c r="T240" s="238">
        <f t="shared" si="43"/>
        <v>0</v>
      </c>
      <c r="U240" s="193" t="s">
        <v>44</v>
      </c>
      <c r="V240" s="173"/>
      <c r="W240" s="193" t="str">
        <f t="shared" si="44"/>
        <v/>
      </c>
      <c r="X240" s="264" t="str">
        <f t="shared" si="45"/>
        <v>OK</v>
      </c>
      <c r="Y240" s="193" t="str">
        <f t="shared" si="46"/>
        <v/>
      </c>
      <c r="Z240" s="193" t="str">
        <f t="shared" si="47"/>
        <v/>
      </c>
      <c r="AA240" s="397" t="str">
        <f t="shared" si="48"/>
        <v/>
      </c>
      <c r="AB240" s="257" t="str">
        <f t="shared" si="49"/>
        <v/>
      </c>
      <c r="AC240" s="257" t="str">
        <f t="shared" si="50"/>
        <v/>
      </c>
      <c r="AD240" s="193" t="str">
        <f t="shared" si="51"/>
        <v>CHECK DATES</v>
      </c>
      <c r="AE240" s="257" t="str">
        <f t="shared" si="52"/>
        <v/>
      </c>
      <c r="AF240" s="286">
        <v>0</v>
      </c>
      <c r="AG240" s="257">
        <f t="shared" si="53"/>
        <v>0</v>
      </c>
      <c r="AH240" s="257" t="str">
        <f t="shared" si="54"/>
        <v/>
      </c>
      <c r="AI240" s="257">
        <f t="shared" si="55"/>
        <v>0</v>
      </c>
    </row>
    <row r="241" spans="1:35" x14ac:dyDescent="0.3">
      <c r="A241" s="287">
        <v>229</v>
      </c>
      <c r="B241" s="161"/>
      <c r="C241" s="150"/>
      <c r="D241" s="150"/>
      <c r="E241" s="150"/>
      <c r="F241" s="152"/>
      <c r="G241" s="152"/>
      <c r="H241" s="154"/>
      <c r="I241" s="155"/>
      <c r="J241" s="159"/>
      <c r="K241" s="159"/>
      <c r="L241" s="337"/>
      <c r="M241" s="343" t="str">
        <f>IF(L241="","",LOOKUP(L241,'Work Programme'!$A$8:$A$207,'Work Programme'!$B$8:$B$207))</f>
        <v/>
      </c>
      <c r="N241" s="150"/>
      <c r="O241" s="151"/>
      <c r="P241" s="254" t="str">
        <f>IF(H241="","",VLOOKUP(H241,'Overview - Financial Statement'!$A$46:$B$60,2,FALSE))</f>
        <v/>
      </c>
      <c r="Q241" s="255" t="str">
        <f t="shared" si="42"/>
        <v/>
      </c>
      <c r="R241" s="153"/>
      <c r="S241" s="153"/>
      <c r="T241" s="238">
        <f t="shared" si="43"/>
        <v>0</v>
      </c>
      <c r="U241" s="193" t="s">
        <v>44</v>
      </c>
      <c r="V241" s="173"/>
      <c r="W241" s="193" t="str">
        <f t="shared" si="44"/>
        <v/>
      </c>
      <c r="X241" s="264" t="str">
        <f t="shared" si="45"/>
        <v>OK</v>
      </c>
      <c r="Y241" s="193" t="str">
        <f t="shared" si="46"/>
        <v/>
      </c>
      <c r="Z241" s="193" t="str">
        <f t="shared" si="47"/>
        <v/>
      </c>
      <c r="AA241" s="397" t="str">
        <f t="shared" si="48"/>
        <v/>
      </c>
      <c r="AB241" s="257" t="str">
        <f t="shared" si="49"/>
        <v/>
      </c>
      <c r="AC241" s="257" t="str">
        <f t="shared" si="50"/>
        <v/>
      </c>
      <c r="AD241" s="193" t="str">
        <f t="shared" si="51"/>
        <v>CHECK DATES</v>
      </c>
      <c r="AE241" s="257" t="str">
        <f t="shared" si="52"/>
        <v/>
      </c>
      <c r="AF241" s="286">
        <v>0</v>
      </c>
      <c r="AG241" s="257">
        <f t="shared" si="53"/>
        <v>0</v>
      </c>
      <c r="AH241" s="257" t="str">
        <f t="shared" si="54"/>
        <v/>
      </c>
      <c r="AI241" s="257">
        <f t="shared" si="55"/>
        <v>0</v>
      </c>
    </row>
    <row r="242" spans="1:35" x14ac:dyDescent="0.3">
      <c r="A242" s="287">
        <v>230</v>
      </c>
      <c r="B242" s="161"/>
      <c r="C242" s="150"/>
      <c r="D242" s="150"/>
      <c r="E242" s="150"/>
      <c r="F242" s="152"/>
      <c r="G242" s="152"/>
      <c r="H242" s="154"/>
      <c r="I242" s="155"/>
      <c r="J242" s="159"/>
      <c r="K242" s="159"/>
      <c r="L242" s="337"/>
      <c r="M242" s="343" t="str">
        <f>IF(L242="","",LOOKUP(L242,'Work Programme'!$A$8:$A$207,'Work Programme'!$B$8:$B$207))</f>
        <v/>
      </c>
      <c r="N242" s="150"/>
      <c r="O242" s="151"/>
      <c r="P242" s="254" t="str">
        <f>IF(H242="","",VLOOKUP(H242,'Overview - Financial Statement'!$A$46:$B$60,2,FALSE))</f>
        <v/>
      </c>
      <c r="Q242" s="255" t="str">
        <f t="shared" si="42"/>
        <v/>
      </c>
      <c r="R242" s="153"/>
      <c r="S242" s="153"/>
      <c r="T242" s="238">
        <f t="shared" si="43"/>
        <v>0</v>
      </c>
      <c r="U242" s="193" t="s">
        <v>44</v>
      </c>
      <c r="V242" s="173"/>
      <c r="W242" s="193" t="str">
        <f t="shared" si="44"/>
        <v/>
      </c>
      <c r="X242" s="264" t="str">
        <f t="shared" si="45"/>
        <v>OK</v>
      </c>
      <c r="Y242" s="193" t="str">
        <f t="shared" si="46"/>
        <v/>
      </c>
      <c r="Z242" s="193" t="str">
        <f t="shared" si="47"/>
        <v/>
      </c>
      <c r="AA242" s="397" t="str">
        <f t="shared" si="48"/>
        <v/>
      </c>
      <c r="AB242" s="257" t="str">
        <f t="shared" si="49"/>
        <v/>
      </c>
      <c r="AC242" s="257" t="str">
        <f t="shared" si="50"/>
        <v/>
      </c>
      <c r="AD242" s="193" t="str">
        <f t="shared" si="51"/>
        <v>CHECK DATES</v>
      </c>
      <c r="AE242" s="257" t="str">
        <f t="shared" si="52"/>
        <v/>
      </c>
      <c r="AF242" s="286">
        <v>0</v>
      </c>
      <c r="AG242" s="257">
        <f t="shared" si="53"/>
        <v>0</v>
      </c>
      <c r="AH242" s="257" t="str">
        <f t="shared" si="54"/>
        <v/>
      </c>
      <c r="AI242" s="257">
        <f t="shared" si="55"/>
        <v>0</v>
      </c>
    </row>
    <row r="243" spans="1:35" x14ac:dyDescent="0.3">
      <c r="A243" s="287">
        <v>231</v>
      </c>
      <c r="B243" s="161"/>
      <c r="C243" s="150"/>
      <c r="D243" s="150"/>
      <c r="E243" s="150"/>
      <c r="F243" s="152"/>
      <c r="G243" s="152"/>
      <c r="H243" s="154"/>
      <c r="I243" s="155"/>
      <c r="J243" s="159"/>
      <c r="K243" s="159"/>
      <c r="L243" s="337"/>
      <c r="M243" s="343" t="str">
        <f>IF(L243="","",LOOKUP(L243,'Work Programme'!$A$8:$A$207,'Work Programme'!$B$8:$B$207))</f>
        <v/>
      </c>
      <c r="N243" s="150"/>
      <c r="O243" s="151"/>
      <c r="P243" s="254" t="str">
        <f>IF(H243="","",VLOOKUP(H243,'Overview - Financial Statement'!$A$46:$B$60,2,FALSE))</f>
        <v/>
      </c>
      <c r="Q243" s="255" t="str">
        <f t="shared" si="42"/>
        <v/>
      </c>
      <c r="R243" s="153"/>
      <c r="S243" s="153"/>
      <c r="T243" s="238">
        <f t="shared" si="43"/>
        <v>0</v>
      </c>
      <c r="U243" s="193" t="s">
        <v>44</v>
      </c>
      <c r="V243" s="173"/>
      <c r="W243" s="193" t="str">
        <f t="shared" si="44"/>
        <v/>
      </c>
      <c r="X243" s="264" t="str">
        <f t="shared" si="45"/>
        <v>OK</v>
      </c>
      <c r="Y243" s="193" t="str">
        <f t="shared" si="46"/>
        <v/>
      </c>
      <c r="Z243" s="193" t="str">
        <f t="shared" si="47"/>
        <v/>
      </c>
      <c r="AA243" s="397" t="str">
        <f t="shared" si="48"/>
        <v/>
      </c>
      <c r="AB243" s="257" t="str">
        <f t="shared" si="49"/>
        <v/>
      </c>
      <c r="AC243" s="257" t="str">
        <f t="shared" si="50"/>
        <v/>
      </c>
      <c r="AD243" s="193" t="str">
        <f t="shared" si="51"/>
        <v>CHECK DATES</v>
      </c>
      <c r="AE243" s="257" t="str">
        <f t="shared" si="52"/>
        <v/>
      </c>
      <c r="AF243" s="286">
        <v>0</v>
      </c>
      <c r="AG243" s="257">
        <f t="shared" si="53"/>
        <v>0</v>
      </c>
      <c r="AH243" s="257" t="str">
        <f t="shared" si="54"/>
        <v/>
      </c>
      <c r="AI243" s="257">
        <f t="shared" si="55"/>
        <v>0</v>
      </c>
    </row>
    <row r="244" spans="1:35" x14ac:dyDescent="0.3">
      <c r="A244" s="287">
        <v>232</v>
      </c>
      <c r="B244" s="161"/>
      <c r="C244" s="150"/>
      <c r="D244" s="150"/>
      <c r="E244" s="150"/>
      <c r="F244" s="152"/>
      <c r="G244" s="152"/>
      <c r="H244" s="154"/>
      <c r="I244" s="155"/>
      <c r="J244" s="159"/>
      <c r="K244" s="159"/>
      <c r="L244" s="337"/>
      <c r="M244" s="343" t="str">
        <f>IF(L244="","",LOOKUP(L244,'Work Programme'!$A$8:$A$207,'Work Programme'!$B$8:$B$207))</f>
        <v/>
      </c>
      <c r="N244" s="150"/>
      <c r="O244" s="151"/>
      <c r="P244" s="254" t="str">
        <f>IF(H244="","",VLOOKUP(H244,'Overview - Financial Statement'!$A$46:$B$60,2,FALSE))</f>
        <v/>
      </c>
      <c r="Q244" s="255" t="str">
        <f t="shared" si="42"/>
        <v/>
      </c>
      <c r="R244" s="153"/>
      <c r="S244" s="153"/>
      <c r="T244" s="238">
        <f t="shared" si="43"/>
        <v>0</v>
      </c>
      <c r="U244" s="193" t="s">
        <v>44</v>
      </c>
      <c r="V244" s="173"/>
      <c r="W244" s="193" t="str">
        <f t="shared" si="44"/>
        <v/>
      </c>
      <c r="X244" s="264" t="str">
        <f t="shared" si="45"/>
        <v>OK</v>
      </c>
      <c r="Y244" s="193" t="str">
        <f t="shared" si="46"/>
        <v/>
      </c>
      <c r="Z244" s="193" t="str">
        <f t="shared" si="47"/>
        <v/>
      </c>
      <c r="AA244" s="397" t="str">
        <f t="shared" si="48"/>
        <v/>
      </c>
      <c r="AB244" s="257" t="str">
        <f t="shared" si="49"/>
        <v/>
      </c>
      <c r="AC244" s="257" t="str">
        <f t="shared" si="50"/>
        <v/>
      </c>
      <c r="AD244" s="193" t="str">
        <f t="shared" si="51"/>
        <v>CHECK DATES</v>
      </c>
      <c r="AE244" s="257" t="str">
        <f t="shared" si="52"/>
        <v/>
      </c>
      <c r="AF244" s="286">
        <v>0</v>
      </c>
      <c r="AG244" s="257">
        <f t="shared" si="53"/>
        <v>0</v>
      </c>
      <c r="AH244" s="257" t="str">
        <f t="shared" si="54"/>
        <v/>
      </c>
      <c r="AI244" s="257">
        <f t="shared" si="55"/>
        <v>0</v>
      </c>
    </row>
    <row r="245" spans="1:35" x14ac:dyDescent="0.3">
      <c r="A245" s="287">
        <v>233</v>
      </c>
      <c r="B245" s="161"/>
      <c r="C245" s="150"/>
      <c r="D245" s="150"/>
      <c r="E245" s="150"/>
      <c r="F245" s="152"/>
      <c r="G245" s="152"/>
      <c r="H245" s="154"/>
      <c r="I245" s="155"/>
      <c r="J245" s="159"/>
      <c r="K245" s="159"/>
      <c r="L245" s="337"/>
      <c r="M245" s="343" t="str">
        <f>IF(L245="","",LOOKUP(L245,'Work Programme'!$A$8:$A$207,'Work Programme'!$B$8:$B$207))</f>
        <v/>
      </c>
      <c r="N245" s="150"/>
      <c r="O245" s="151"/>
      <c r="P245" s="254" t="str">
        <f>IF(H245="","",VLOOKUP(H245,'Overview - Financial Statement'!$A$46:$B$60,2,FALSE))</f>
        <v/>
      </c>
      <c r="Q245" s="255" t="str">
        <f t="shared" si="42"/>
        <v/>
      </c>
      <c r="R245" s="153"/>
      <c r="S245" s="153"/>
      <c r="T245" s="238">
        <f t="shared" si="43"/>
        <v>0</v>
      </c>
      <c r="U245" s="193" t="s">
        <v>44</v>
      </c>
      <c r="V245" s="173"/>
      <c r="W245" s="193" t="str">
        <f t="shared" si="44"/>
        <v/>
      </c>
      <c r="X245" s="264" t="str">
        <f t="shared" si="45"/>
        <v>OK</v>
      </c>
      <c r="Y245" s="193" t="str">
        <f t="shared" si="46"/>
        <v/>
      </c>
      <c r="Z245" s="193" t="str">
        <f t="shared" si="47"/>
        <v/>
      </c>
      <c r="AA245" s="397" t="str">
        <f t="shared" si="48"/>
        <v/>
      </c>
      <c r="AB245" s="257" t="str">
        <f t="shared" si="49"/>
        <v/>
      </c>
      <c r="AC245" s="257" t="str">
        <f t="shared" si="50"/>
        <v/>
      </c>
      <c r="AD245" s="193" t="str">
        <f t="shared" si="51"/>
        <v>CHECK DATES</v>
      </c>
      <c r="AE245" s="257" t="str">
        <f t="shared" si="52"/>
        <v/>
      </c>
      <c r="AF245" s="286">
        <v>0</v>
      </c>
      <c r="AG245" s="257">
        <f t="shared" si="53"/>
        <v>0</v>
      </c>
      <c r="AH245" s="257" t="str">
        <f t="shared" si="54"/>
        <v/>
      </c>
      <c r="AI245" s="257">
        <f t="shared" si="55"/>
        <v>0</v>
      </c>
    </row>
    <row r="246" spans="1:35" x14ac:dyDescent="0.3">
      <c r="A246" s="287">
        <v>234</v>
      </c>
      <c r="B246" s="161"/>
      <c r="C246" s="150"/>
      <c r="D246" s="150"/>
      <c r="E246" s="150"/>
      <c r="F246" s="152"/>
      <c r="G246" s="152"/>
      <c r="H246" s="154"/>
      <c r="I246" s="155"/>
      <c r="J246" s="159"/>
      <c r="K246" s="159"/>
      <c r="L246" s="337"/>
      <c r="M246" s="343" t="str">
        <f>IF(L246="","",LOOKUP(L246,'Work Programme'!$A$8:$A$207,'Work Programme'!$B$8:$B$207))</f>
        <v/>
      </c>
      <c r="N246" s="150"/>
      <c r="O246" s="151"/>
      <c r="P246" s="254" t="str">
        <f>IF(H246="","",VLOOKUP(H246,'Overview - Financial Statement'!$A$46:$B$60,2,FALSE))</f>
        <v/>
      </c>
      <c r="Q246" s="255" t="str">
        <f t="shared" si="42"/>
        <v/>
      </c>
      <c r="R246" s="153"/>
      <c r="S246" s="153"/>
      <c r="T246" s="238">
        <f t="shared" si="43"/>
        <v>0</v>
      </c>
      <c r="U246" s="193" t="s">
        <v>44</v>
      </c>
      <c r="V246" s="173"/>
      <c r="W246" s="193" t="str">
        <f t="shared" si="44"/>
        <v/>
      </c>
      <c r="X246" s="264" t="str">
        <f t="shared" si="45"/>
        <v>OK</v>
      </c>
      <c r="Y246" s="193" t="str">
        <f t="shared" si="46"/>
        <v/>
      </c>
      <c r="Z246" s="193" t="str">
        <f t="shared" si="47"/>
        <v/>
      </c>
      <c r="AA246" s="397" t="str">
        <f t="shared" si="48"/>
        <v/>
      </c>
      <c r="AB246" s="257" t="str">
        <f t="shared" si="49"/>
        <v/>
      </c>
      <c r="AC246" s="257" t="str">
        <f t="shared" si="50"/>
        <v/>
      </c>
      <c r="AD246" s="193" t="str">
        <f t="shared" si="51"/>
        <v>CHECK DATES</v>
      </c>
      <c r="AE246" s="257" t="str">
        <f t="shared" si="52"/>
        <v/>
      </c>
      <c r="AF246" s="286">
        <v>0</v>
      </c>
      <c r="AG246" s="257">
        <f t="shared" si="53"/>
        <v>0</v>
      </c>
      <c r="AH246" s="257" t="str">
        <f t="shared" si="54"/>
        <v/>
      </c>
      <c r="AI246" s="257">
        <f t="shared" si="55"/>
        <v>0</v>
      </c>
    </row>
    <row r="247" spans="1:35" x14ac:dyDescent="0.3">
      <c r="A247" s="287">
        <v>235</v>
      </c>
      <c r="B247" s="161"/>
      <c r="C247" s="150"/>
      <c r="D247" s="150"/>
      <c r="E247" s="150"/>
      <c r="F247" s="152"/>
      <c r="G247" s="152"/>
      <c r="H247" s="154"/>
      <c r="I247" s="155"/>
      <c r="J247" s="159"/>
      <c r="K247" s="159"/>
      <c r="L247" s="337"/>
      <c r="M247" s="343" t="str">
        <f>IF(L247="","",LOOKUP(L247,'Work Programme'!$A$8:$A$207,'Work Programme'!$B$8:$B$207))</f>
        <v/>
      </c>
      <c r="N247" s="150"/>
      <c r="O247" s="151"/>
      <c r="P247" s="254" t="str">
        <f>IF(H247="","",VLOOKUP(H247,'Overview - Financial Statement'!$A$46:$B$60,2,FALSE))</f>
        <v/>
      </c>
      <c r="Q247" s="255" t="str">
        <f t="shared" si="42"/>
        <v/>
      </c>
      <c r="R247" s="153"/>
      <c r="S247" s="153"/>
      <c r="T247" s="238">
        <f t="shared" si="43"/>
        <v>0</v>
      </c>
      <c r="U247" s="193" t="s">
        <v>44</v>
      </c>
      <c r="V247" s="173"/>
      <c r="W247" s="193" t="str">
        <f t="shared" si="44"/>
        <v/>
      </c>
      <c r="X247" s="264" t="str">
        <f t="shared" si="45"/>
        <v>OK</v>
      </c>
      <c r="Y247" s="193" t="str">
        <f t="shared" si="46"/>
        <v/>
      </c>
      <c r="Z247" s="193" t="str">
        <f t="shared" si="47"/>
        <v/>
      </c>
      <c r="AA247" s="397" t="str">
        <f t="shared" si="48"/>
        <v/>
      </c>
      <c r="AB247" s="257" t="str">
        <f t="shared" si="49"/>
        <v/>
      </c>
      <c r="AC247" s="257" t="str">
        <f t="shared" si="50"/>
        <v/>
      </c>
      <c r="AD247" s="193" t="str">
        <f t="shared" si="51"/>
        <v>CHECK DATES</v>
      </c>
      <c r="AE247" s="257" t="str">
        <f t="shared" si="52"/>
        <v/>
      </c>
      <c r="AF247" s="286">
        <v>0</v>
      </c>
      <c r="AG247" s="257">
        <f t="shared" si="53"/>
        <v>0</v>
      </c>
      <c r="AH247" s="257" t="str">
        <f t="shared" si="54"/>
        <v/>
      </c>
      <c r="AI247" s="257">
        <f t="shared" si="55"/>
        <v>0</v>
      </c>
    </row>
    <row r="248" spans="1:35" x14ac:dyDescent="0.3">
      <c r="A248" s="287">
        <v>236</v>
      </c>
      <c r="B248" s="161"/>
      <c r="C248" s="150"/>
      <c r="D248" s="150"/>
      <c r="E248" s="150"/>
      <c r="F248" s="152"/>
      <c r="G248" s="152"/>
      <c r="H248" s="154"/>
      <c r="I248" s="155"/>
      <c r="J248" s="159"/>
      <c r="K248" s="159"/>
      <c r="L248" s="337"/>
      <c r="M248" s="343" t="str">
        <f>IF(L248="","",LOOKUP(L248,'Work Programme'!$A$8:$A$207,'Work Programme'!$B$8:$B$207))</f>
        <v/>
      </c>
      <c r="N248" s="150"/>
      <c r="O248" s="151"/>
      <c r="P248" s="254" t="str">
        <f>IF(H248="","",VLOOKUP(H248,'Overview - Financial Statement'!$A$46:$B$60,2,FALSE))</f>
        <v/>
      </c>
      <c r="Q248" s="255" t="str">
        <f t="shared" si="42"/>
        <v/>
      </c>
      <c r="R248" s="153"/>
      <c r="S248" s="153"/>
      <c r="T248" s="238">
        <f t="shared" si="43"/>
        <v>0</v>
      </c>
      <c r="U248" s="193" t="s">
        <v>44</v>
      </c>
      <c r="V248" s="173"/>
      <c r="W248" s="193" t="str">
        <f t="shared" si="44"/>
        <v/>
      </c>
      <c r="X248" s="264" t="str">
        <f t="shared" si="45"/>
        <v>OK</v>
      </c>
      <c r="Y248" s="193" t="str">
        <f t="shared" si="46"/>
        <v/>
      </c>
      <c r="Z248" s="193" t="str">
        <f t="shared" si="47"/>
        <v/>
      </c>
      <c r="AA248" s="397" t="str">
        <f t="shared" si="48"/>
        <v/>
      </c>
      <c r="AB248" s="257" t="str">
        <f t="shared" si="49"/>
        <v/>
      </c>
      <c r="AC248" s="257" t="str">
        <f t="shared" si="50"/>
        <v/>
      </c>
      <c r="AD248" s="193" t="str">
        <f t="shared" si="51"/>
        <v>CHECK DATES</v>
      </c>
      <c r="AE248" s="257" t="str">
        <f t="shared" si="52"/>
        <v/>
      </c>
      <c r="AF248" s="286">
        <v>0</v>
      </c>
      <c r="AG248" s="257">
        <f t="shared" si="53"/>
        <v>0</v>
      </c>
      <c r="AH248" s="257" t="str">
        <f t="shared" si="54"/>
        <v/>
      </c>
      <c r="AI248" s="257">
        <f t="shared" si="55"/>
        <v>0</v>
      </c>
    </row>
    <row r="249" spans="1:35" x14ac:dyDescent="0.3">
      <c r="A249" s="287">
        <v>237</v>
      </c>
      <c r="B249" s="161"/>
      <c r="C249" s="150"/>
      <c r="D249" s="150"/>
      <c r="E249" s="150"/>
      <c r="F249" s="152"/>
      <c r="G249" s="152"/>
      <c r="H249" s="154"/>
      <c r="I249" s="155"/>
      <c r="J249" s="159"/>
      <c r="K249" s="159"/>
      <c r="L249" s="337"/>
      <c r="M249" s="343" t="str">
        <f>IF(L249="","",LOOKUP(L249,'Work Programme'!$A$8:$A$207,'Work Programme'!$B$8:$B$207))</f>
        <v/>
      </c>
      <c r="N249" s="150"/>
      <c r="O249" s="151"/>
      <c r="P249" s="254" t="str">
        <f>IF(H249="","",VLOOKUP(H249,'Overview - Financial Statement'!$A$46:$B$60,2,FALSE))</f>
        <v/>
      </c>
      <c r="Q249" s="255" t="str">
        <f t="shared" si="42"/>
        <v/>
      </c>
      <c r="R249" s="153"/>
      <c r="S249" s="153"/>
      <c r="T249" s="238">
        <f t="shared" si="43"/>
        <v>0</v>
      </c>
      <c r="U249" s="193" t="s">
        <v>44</v>
      </c>
      <c r="V249" s="173"/>
      <c r="W249" s="193" t="str">
        <f t="shared" si="44"/>
        <v/>
      </c>
      <c r="X249" s="264" t="str">
        <f t="shared" si="45"/>
        <v>OK</v>
      </c>
      <c r="Y249" s="193" t="str">
        <f t="shared" si="46"/>
        <v/>
      </c>
      <c r="Z249" s="193" t="str">
        <f t="shared" si="47"/>
        <v/>
      </c>
      <c r="AA249" s="397" t="str">
        <f t="shared" si="48"/>
        <v/>
      </c>
      <c r="AB249" s="257" t="str">
        <f t="shared" si="49"/>
        <v/>
      </c>
      <c r="AC249" s="257" t="str">
        <f t="shared" si="50"/>
        <v/>
      </c>
      <c r="AD249" s="193" t="str">
        <f t="shared" si="51"/>
        <v>CHECK DATES</v>
      </c>
      <c r="AE249" s="257" t="str">
        <f t="shared" si="52"/>
        <v/>
      </c>
      <c r="AF249" s="286">
        <v>0</v>
      </c>
      <c r="AG249" s="257">
        <f t="shared" si="53"/>
        <v>0</v>
      </c>
      <c r="AH249" s="257" t="str">
        <f t="shared" si="54"/>
        <v/>
      </c>
      <c r="AI249" s="257">
        <f t="shared" si="55"/>
        <v>0</v>
      </c>
    </row>
    <row r="250" spans="1:35" x14ac:dyDescent="0.3">
      <c r="A250" s="287">
        <v>238</v>
      </c>
      <c r="B250" s="161"/>
      <c r="C250" s="150"/>
      <c r="D250" s="150"/>
      <c r="E250" s="150"/>
      <c r="F250" s="152"/>
      <c r="G250" s="152"/>
      <c r="H250" s="154"/>
      <c r="I250" s="155"/>
      <c r="J250" s="159"/>
      <c r="K250" s="159"/>
      <c r="L250" s="337"/>
      <c r="M250" s="343" t="str">
        <f>IF(L250="","",LOOKUP(L250,'Work Programme'!$A$8:$A$207,'Work Programme'!$B$8:$B$207))</f>
        <v/>
      </c>
      <c r="N250" s="150"/>
      <c r="O250" s="151"/>
      <c r="P250" s="254" t="str">
        <f>IF(H250="","",VLOOKUP(H250,'Overview - Financial Statement'!$A$46:$B$60,2,FALSE))</f>
        <v/>
      </c>
      <c r="Q250" s="255" t="str">
        <f t="shared" si="42"/>
        <v/>
      </c>
      <c r="R250" s="153"/>
      <c r="S250" s="153"/>
      <c r="T250" s="238">
        <f t="shared" si="43"/>
        <v>0</v>
      </c>
      <c r="U250" s="193" t="s">
        <v>44</v>
      </c>
      <c r="V250" s="173"/>
      <c r="W250" s="193" t="str">
        <f t="shared" si="44"/>
        <v/>
      </c>
      <c r="X250" s="264" t="str">
        <f t="shared" si="45"/>
        <v>OK</v>
      </c>
      <c r="Y250" s="193" t="str">
        <f t="shared" si="46"/>
        <v/>
      </c>
      <c r="Z250" s="193" t="str">
        <f t="shared" si="47"/>
        <v/>
      </c>
      <c r="AA250" s="397" t="str">
        <f t="shared" si="48"/>
        <v/>
      </c>
      <c r="AB250" s="257" t="str">
        <f t="shared" si="49"/>
        <v/>
      </c>
      <c r="AC250" s="257" t="str">
        <f t="shared" si="50"/>
        <v/>
      </c>
      <c r="AD250" s="193" t="str">
        <f t="shared" si="51"/>
        <v>CHECK DATES</v>
      </c>
      <c r="AE250" s="257" t="str">
        <f t="shared" si="52"/>
        <v/>
      </c>
      <c r="AF250" s="286">
        <v>0</v>
      </c>
      <c r="AG250" s="257">
        <f t="shared" si="53"/>
        <v>0</v>
      </c>
      <c r="AH250" s="257" t="str">
        <f t="shared" si="54"/>
        <v/>
      </c>
      <c r="AI250" s="257">
        <f t="shared" si="55"/>
        <v>0</v>
      </c>
    </row>
    <row r="251" spans="1:35" x14ac:dyDescent="0.3">
      <c r="A251" s="287">
        <v>239</v>
      </c>
      <c r="B251" s="161"/>
      <c r="C251" s="150"/>
      <c r="D251" s="150"/>
      <c r="E251" s="150"/>
      <c r="F251" s="152"/>
      <c r="G251" s="152"/>
      <c r="H251" s="154"/>
      <c r="I251" s="155"/>
      <c r="J251" s="159"/>
      <c r="K251" s="159"/>
      <c r="L251" s="337"/>
      <c r="M251" s="343" t="str">
        <f>IF(L251="","",LOOKUP(L251,'Work Programme'!$A$8:$A$207,'Work Programme'!$B$8:$B$207))</f>
        <v/>
      </c>
      <c r="N251" s="150"/>
      <c r="O251" s="151"/>
      <c r="P251" s="254" t="str">
        <f>IF(H251="","",VLOOKUP(H251,'Overview - Financial Statement'!$A$46:$B$60,2,FALSE))</f>
        <v/>
      </c>
      <c r="Q251" s="255" t="str">
        <f t="shared" si="42"/>
        <v/>
      </c>
      <c r="R251" s="153"/>
      <c r="S251" s="153"/>
      <c r="T251" s="238">
        <f t="shared" si="43"/>
        <v>0</v>
      </c>
      <c r="U251" s="193" t="s">
        <v>44</v>
      </c>
      <c r="V251" s="173"/>
      <c r="W251" s="193" t="str">
        <f t="shared" si="44"/>
        <v/>
      </c>
      <c r="X251" s="264" t="str">
        <f t="shared" si="45"/>
        <v>OK</v>
      </c>
      <c r="Y251" s="193" t="str">
        <f t="shared" si="46"/>
        <v/>
      </c>
      <c r="Z251" s="193" t="str">
        <f t="shared" si="47"/>
        <v/>
      </c>
      <c r="AA251" s="397" t="str">
        <f t="shared" si="48"/>
        <v/>
      </c>
      <c r="AB251" s="257" t="str">
        <f t="shared" si="49"/>
        <v/>
      </c>
      <c r="AC251" s="257" t="str">
        <f t="shared" si="50"/>
        <v/>
      </c>
      <c r="AD251" s="193" t="str">
        <f t="shared" si="51"/>
        <v>CHECK DATES</v>
      </c>
      <c r="AE251" s="257" t="str">
        <f t="shared" si="52"/>
        <v/>
      </c>
      <c r="AF251" s="286">
        <v>0</v>
      </c>
      <c r="AG251" s="257">
        <f t="shared" si="53"/>
        <v>0</v>
      </c>
      <c r="AH251" s="257" t="str">
        <f t="shared" si="54"/>
        <v/>
      </c>
      <c r="AI251" s="257">
        <f t="shared" si="55"/>
        <v>0</v>
      </c>
    </row>
    <row r="252" spans="1:35" x14ac:dyDescent="0.3">
      <c r="A252" s="287">
        <v>240</v>
      </c>
      <c r="B252" s="161"/>
      <c r="C252" s="150"/>
      <c r="D252" s="150"/>
      <c r="E252" s="150"/>
      <c r="F252" s="152"/>
      <c r="G252" s="152"/>
      <c r="H252" s="154"/>
      <c r="I252" s="155"/>
      <c r="J252" s="159"/>
      <c r="K252" s="159"/>
      <c r="L252" s="337"/>
      <c r="M252" s="343" t="str">
        <f>IF(L252="","",LOOKUP(L252,'Work Programme'!$A$8:$A$207,'Work Programme'!$B$8:$B$207))</f>
        <v/>
      </c>
      <c r="N252" s="150"/>
      <c r="O252" s="151"/>
      <c r="P252" s="254" t="str">
        <f>IF(H252="","",VLOOKUP(H252,'Overview - Financial Statement'!$A$46:$B$60,2,FALSE))</f>
        <v/>
      </c>
      <c r="Q252" s="255" t="str">
        <f t="shared" si="42"/>
        <v/>
      </c>
      <c r="R252" s="153"/>
      <c r="S252" s="153"/>
      <c r="T252" s="238">
        <f t="shared" si="43"/>
        <v>0</v>
      </c>
      <c r="U252" s="193" t="s">
        <v>44</v>
      </c>
      <c r="V252" s="173"/>
      <c r="W252" s="193" t="str">
        <f t="shared" si="44"/>
        <v/>
      </c>
      <c r="X252" s="264" t="str">
        <f t="shared" si="45"/>
        <v>OK</v>
      </c>
      <c r="Y252" s="193" t="str">
        <f t="shared" si="46"/>
        <v/>
      </c>
      <c r="Z252" s="193" t="str">
        <f t="shared" si="47"/>
        <v/>
      </c>
      <c r="AA252" s="397" t="str">
        <f t="shared" si="48"/>
        <v/>
      </c>
      <c r="AB252" s="257" t="str">
        <f t="shared" si="49"/>
        <v/>
      </c>
      <c r="AC252" s="257" t="str">
        <f t="shared" si="50"/>
        <v/>
      </c>
      <c r="AD252" s="193" t="str">
        <f t="shared" si="51"/>
        <v>CHECK DATES</v>
      </c>
      <c r="AE252" s="257" t="str">
        <f t="shared" si="52"/>
        <v/>
      </c>
      <c r="AF252" s="286">
        <v>0</v>
      </c>
      <c r="AG252" s="257">
        <f t="shared" si="53"/>
        <v>0</v>
      </c>
      <c r="AH252" s="257" t="str">
        <f t="shared" si="54"/>
        <v/>
      </c>
      <c r="AI252" s="257">
        <f t="shared" si="55"/>
        <v>0</v>
      </c>
    </row>
    <row r="253" spans="1:35" x14ac:dyDescent="0.3">
      <c r="A253" s="287">
        <v>241</v>
      </c>
      <c r="B253" s="161"/>
      <c r="C253" s="150"/>
      <c r="D253" s="150"/>
      <c r="E253" s="150"/>
      <c r="F253" s="152"/>
      <c r="G253" s="152"/>
      <c r="H253" s="154"/>
      <c r="I253" s="155"/>
      <c r="J253" s="159"/>
      <c r="K253" s="159"/>
      <c r="L253" s="337"/>
      <c r="M253" s="343" t="str">
        <f>IF(L253="","",LOOKUP(L253,'Work Programme'!$A$8:$A$207,'Work Programme'!$B$8:$B$207))</f>
        <v/>
      </c>
      <c r="N253" s="150"/>
      <c r="O253" s="151"/>
      <c r="P253" s="254" t="str">
        <f>IF(H253="","",VLOOKUP(H253,'Overview - Financial Statement'!$A$46:$B$60,2,FALSE))</f>
        <v/>
      </c>
      <c r="Q253" s="255" t="str">
        <f t="shared" si="42"/>
        <v/>
      </c>
      <c r="R253" s="153"/>
      <c r="S253" s="153"/>
      <c r="T253" s="238">
        <f t="shared" si="43"/>
        <v>0</v>
      </c>
      <c r="U253" s="193" t="s">
        <v>44</v>
      </c>
      <c r="V253" s="173"/>
      <c r="W253" s="193" t="str">
        <f t="shared" si="44"/>
        <v/>
      </c>
      <c r="X253" s="264" t="str">
        <f t="shared" si="45"/>
        <v>OK</v>
      </c>
      <c r="Y253" s="193" t="str">
        <f t="shared" si="46"/>
        <v/>
      </c>
      <c r="Z253" s="193" t="str">
        <f t="shared" si="47"/>
        <v/>
      </c>
      <c r="AA253" s="397" t="str">
        <f t="shared" si="48"/>
        <v/>
      </c>
      <c r="AB253" s="257" t="str">
        <f t="shared" si="49"/>
        <v/>
      </c>
      <c r="AC253" s="257" t="str">
        <f t="shared" si="50"/>
        <v/>
      </c>
      <c r="AD253" s="193" t="str">
        <f t="shared" si="51"/>
        <v>CHECK DATES</v>
      </c>
      <c r="AE253" s="257" t="str">
        <f t="shared" si="52"/>
        <v/>
      </c>
      <c r="AF253" s="286">
        <v>0</v>
      </c>
      <c r="AG253" s="257">
        <f t="shared" si="53"/>
        <v>0</v>
      </c>
      <c r="AH253" s="257" t="str">
        <f t="shared" si="54"/>
        <v/>
      </c>
      <c r="AI253" s="257">
        <f t="shared" si="55"/>
        <v>0</v>
      </c>
    </row>
    <row r="254" spans="1:35" x14ac:dyDescent="0.3">
      <c r="A254" s="287">
        <v>242</v>
      </c>
      <c r="B254" s="161"/>
      <c r="C254" s="150"/>
      <c r="D254" s="150"/>
      <c r="E254" s="150"/>
      <c r="F254" s="152"/>
      <c r="G254" s="152"/>
      <c r="H254" s="154"/>
      <c r="I254" s="155"/>
      <c r="J254" s="159"/>
      <c r="K254" s="159"/>
      <c r="L254" s="337"/>
      <c r="M254" s="343" t="str">
        <f>IF(L254="","",LOOKUP(L254,'Work Programme'!$A$8:$A$207,'Work Programme'!$B$8:$B$207))</f>
        <v/>
      </c>
      <c r="N254" s="150"/>
      <c r="O254" s="151"/>
      <c r="P254" s="254" t="str">
        <f>IF(H254="","",VLOOKUP(H254,'Overview - Financial Statement'!$A$46:$B$60,2,FALSE))</f>
        <v/>
      </c>
      <c r="Q254" s="255" t="str">
        <f t="shared" si="42"/>
        <v/>
      </c>
      <c r="R254" s="153"/>
      <c r="S254" s="153"/>
      <c r="T254" s="238">
        <f t="shared" si="43"/>
        <v>0</v>
      </c>
      <c r="U254" s="193" t="s">
        <v>44</v>
      </c>
      <c r="V254" s="173"/>
      <c r="W254" s="193" t="str">
        <f t="shared" si="44"/>
        <v/>
      </c>
      <c r="X254" s="264" t="str">
        <f t="shared" si="45"/>
        <v>OK</v>
      </c>
      <c r="Y254" s="193" t="str">
        <f t="shared" si="46"/>
        <v/>
      </c>
      <c r="Z254" s="193" t="str">
        <f t="shared" si="47"/>
        <v/>
      </c>
      <c r="AA254" s="397" t="str">
        <f t="shared" si="48"/>
        <v/>
      </c>
      <c r="AB254" s="257" t="str">
        <f t="shared" si="49"/>
        <v/>
      </c>
      <c r="AC254" s="257" t="str">
        <f t="shared" si="50"/>
        <v/>
      </c>
      <c r="AD254" s="193" t="str">
        <f t="shared" si="51"/>
        <v>CHECK DATES</v>
      </c>
      <c r="AE254" s="257" t="str">
        <f t="shared" si="52"/>
        <v/>
      </c>
      <c r="AF254" s="286">
        <v>0</v>
      </c>
      <c r="AG254" s="257">
        <f t="shared" si="53"/>
        <v>0</v>
      </c>
      <c r="AH254" s="257" t="str">
        <f t="shared" si="54"/>
        <v/>
      </c>
      <c r="AI254" s="257">
        <f t="shared" si="55"/>
        <v>0</v>
      </c>
    </row>
    <row r="255" spans="1:35" x14ac:dyDescent="0.3">
      <c r="A255" s="287">
        <v>243</v>
      </c>
      <c r="B255" s="161"/>
      <c r="C255" s="150"/>
      <c r="D255" s="150"/>
      <c r="E255" s="150"/>
      <c r="F255" s="152"/>
      <c r="G255" s="152"/>
      <c r="H255" s="154"/>
      <c r="I255" s="155"/>
      <c r="J255" s="159"/>
      <c r="K255" s="159"/>
      <c r="L255" s="337"/>
      <c r="M255" s="343" t="str">
        <f>IF(L255="","",LOOKUP(L255,'Work Programme'!$A$8:$A$207,'Work Programme'!$B$8:$B$207))</f>
        <v/>
      </c>
      <c r="N255" s="150"/>
      <c r="O255" s="151"/>
      <c r="P255" s="254" t="str">
        <f>IF(H255="","",VLOOKUP(H255,'Overview - Financial Statement'!$A$46:$B$60,2,FALSE))</f>
        <v/>
      </c>
      <c r="Q255" s="255" t="str">
        <f t="shared" si="42"/>
        <v/>
      </c>
      <c r="R255" s="153"/>
      <c r="S255" s="153"/>
      <c r="T255" s="238">
        <f t="shared" si="43"/>
        <v>0</v>
      </c>
      <c r="U255" s="193" t="s">
        <v>44</v>
      </c>
      <c r="V255" s="173"/>
      <c r="W255" s="193" t="str">
        <f t="shared" si="44"/>
        <v/>
      </c>
      <c r="X255" s="264" t="str">
        <f t="shared" si="45"/>
        <v>OK</v>
      </c>
      <c r="Y255" s="193" t="str">
        <f t="shared" si="46"/>
        <v/>
      </c>
      <c r="Z255" s="193" t="str">
        <f t="shared" si="47"/>
        <v/>
      </c>
      <c r="AA255" s="397" t="str">
        <f t="shared" si="48"/>
        <v/>
      </c>
      <c r="AB255" s="257" t="str">
        <f t="shared" si="49"/>
        <v/>
      </c>
      <c r="AC255" s="257" t="str">
        <f t="shared" si="50"/>
        <v/>
      </c>
      <c r="AD255" s="193" t="str">
        <f t="shared" si="51"/>
        <v>CHECK DATES</v>
      </c>
      <c r="AE255" s="257" t="str">
        <f t="shared" si="52"/>
        <v/>
      </c>
      <c r="AF255" s="286">
        <v>0</v>
      </c>
      <c r="AG255" s="257">
        <f t="shared" si="53"/>
        <v>0</v>
      </c>
      <c r="AH255" s="257" t="str">
        <f t="shared" si="54"/>
        <v/>
      </c>
      <c r="AI255" s="257">
        <f t="shared" si="55"/>
        <v>0</v>
      </c>
    </row>
    <row r="256" spans="1:35" x14ac:dyDescent="0.3">
      <c r="A256" s="287">
        <v>244</v>
      </c>
      <c r="B256" s="161"/>
      <c r="C256" s="150"/>
      <c r="D256" s="150"/>
      <c r="E256" s="150"/>
      <c r="F256" s="152"/>
      <c r="G256" s="152"/>
      <c r="H256" s="154"/>
      <c r="I256" s="155"/>
      <c r="J256" s="159"/>
      <c r="K256" s="159"/>
      <c r="L256" s="337"/>
      <c r="M256" s="343" t="str">
        <f>IF(L256="","",LOOKUP(L256,'Work Programme'!$A$8:$A$207,'Work Programme'!$B$8:$B$207))</f>
        <v/>
      </c>
      <c r="N256" s="150"/>
      <c r="O256" s="151"/>
      <c r="P256" s="254" t="str">
        <f>IF(H256="","",VLOOKUP(H256,'Overview - Financial Statement'!$A$46:$B$60,2,FALSE))</f>
        <v/>
      </c>
      <c r="Q256" s="255" t="str">
        <f t="shared" si="42"/>
        <v/>
      </c>
      <c r="R256" s="153"/>
      <c r="S256" s="153"/>
      <c r="T256" s="238">
        <f t="shared" si="43"/>
        <v>0</v>
      </c>
      <c r="U256" s="193" t="s">
        <v>44</v>
      </c>
      <c r="V256" s="173"/>
      <c r="W256" s="193" t="str">
        <f t="shared" si="44"/>
        <v/>
      </c>
      <c r="X256" s="264" t="str">
        <f t="shared" si="45"/>
        <v>OK</v>
      </c>
      <c r="Y256" s="193" t="str">
        <f t="shared" si="46"/>
        <v/>
      </c>
      <c r="Z256" s="193" t="str">
        <f t="shared" si="47"/>
        <v/>
      </c>
      <c r="AA256" s="397" t="str">
        <f t="shared" si="48"/>
        <v/>
      </c>
      <c r="AB256" s="257" t="str">
        <f t="shared" si="49"/>
        <v/>
      </c>
      <c r="AC256" s="257" t="str">
        <f t="shared" si="50"/>
        <v/>
      </c>
      <c r="AD256" s="193" t="str">
        <f t="shared" si="51"/>
        <v>CHECK DATES</v>
      </c>
      <c r="AE256" s="257" t="str">
        <f t="shared" si="52"/>
        <v/>
      </c>
      <c r="AF256" s="286">
        <v>0</v>
      </c>
      <c r="AG256" s="257">
        <f t="shared" si="53"/>
        <v>0</v>
      </c>
      <c r="AH256" s="257" t="str">
        <f t="shared" si="54"/>
        <v/>
      </c>
      <c r="AI256" s="257">
        <f t="shared" si="55"/>
        <v>0</v>
      </c>
    </row>
    <row r="257" spans="1:35" x14ac:dyDescent="0.3">
      <c r="A257" s="287">
        <v>245</v>
      </c>
      <c r="B257" s="161"/>
      <c r="C257" s="150"/>
      <c r="D257" s="150"/>
      <c r="E257" s="150"/>
      <c r="F257" s="152"/>
      <c r="G257" s="152"/>
      <c r="H257" s="154"/>
      <c r="I257" s="155"/>
      <c r="J257" s="159"/>
      <c r="K257" s="159"/>
      <c r="L257" s="337"/>
      <c r="M257" s="343" t="str">
        <f>IF(L257="","",LOOKUP(L257,'Work Programme'!$A$8:$A$207,'Work Programme'!$B$8:$B$207))</f>
        <v/>
      </c>
      <c r="N257" s="150"/>
      <c r="O257" s="151"/>
      <c r="P257" s="254" t="str">
        <f>IF(H257="","",VLOOKUP(H257,'Overview - Financial Statement'!$A$46:$B$60,2,FALSE))</f>
        <v/>
      </c>
      <c r="Q257" s="255" t="str">
        <f t="shared" si="42"/>
        <v/>
      </c>
      <c r="R257" s="153"/>
      <c r="S257" s="153"/>
      <c r="T257" s="238">
        <f t="shared" si="43"/>
        <v>0</v>
      </c>
      <c r="U257" s="193" t="s">
        <v>44</v>
      </c>
      <c r="V257" s="173"/>
      <c r="W257" s="193" t="str">
        <f t="shared" si="44"/>
        <v/>
      </c>
      <c r="X257" s="264" t="str">
        <f t="shared" si="45"/>
        <v>OK</v>
      </c>
      <c r="Y257" s="193" t="str">
        <f t="shared" si="46"/>
        <v/>
      </c>
      <c r="Z257" s="193" t="str">
        <f t="shared" si="47"/>
        <v/>
      </c>
      <c r="AA257" s="397" t="str">
        <f t="shared" si="48"/>
        <v/>
      </c>
      <c r="AB257" s="257" t="str">
        <f t="shared" si="49"/>
        <v/>
      </c>
      <c r="AC257" s="257" t="str">
        <f t="shared" si="50"/>
        <v/>
      </c>
      <c r="AD257" s="193" t="str">
        <f t="shared" si="51"/>
        <v>CHECK DATES</v>
      </c>
      <c r="AE257" s="257" t="str">
        <f t="shared" si="52"/>
        <v/>
      </c>
      <c r="AF257" s="286">
        <v>0</v>
      </c>
      <c r="AG257" s="257">
        <f t="shared" si="53"/>
        <v>0</v>
      </c>
      <c r="AH257" s="257" t="str">
        <f t="shared" si="54"/>
        <v/>
      </c>
      <c r="AI257" s="257">
        <f t="shared" si="55"/>
        <v>0</v>
      </c>
    </row>
    <row r="258" spans="1:35" x14ac:dyDescent="0.3">
      <c r="A258" s="287">
        <v>246</v>
      </c>
      <c r="B258" s="161"/>
      <c r="C258" s="150"/>
      <c r="D258" s="150"/>
      <c r="E258" s="150"/>
      <c r="F258" s="152"/>
      <c r="G258" s="152"/>
      <c r="H258" s="154"/>
      <c r="I258" s="155"/>
      <c r="J258" s="159"/>
      <c r="K258" s="159"/>
      <c r="L258" s="337"/>
      <c r="M258" s="343" t="str">
        <f>IF(L258="","",LOOKUP(L258,'Work Programme'!$A$8:$A$207,'Work Programme'!$B$8:$B$207))</f>
        <v/>
      </c>
      <c r="N258" s="150"/>
      <c r="O258" s="151"/>
      <c r="P258" s="254" t="str">
        <f>IF(H258="","",VLOOKUP(H258,'Overview - Financial Statement'!$A$46:$B$60,2,FALSE))</f>
        <v/>
      </c>
      <c r="Q258" s="255" t="str">
        <f t="shared" si="42"/>
        <v/>
      </c>
      <c r="R258" s="153"/>
      <c r="S258" s="153"/>
      <c r="T258" s="238">
        <f t="shared" si="43"/>
        <v>0</v>
      </c>
      <c r="U258" s="193" t="s">
        <v>44</v>
      </c>
      <c r="V258" s="173"/>
      <c r="W258" s="193" t="str">
        <f t="shared" si="44"/>
        <v/>
      </c>
      <c r="X258" s="264" t="str">
        <f t="shared" si="45"/>
        <v>OK</v>
      </c>
      <c r="Y258" s="193" t="str">
        <f t="shared" si="46"/>
        <v/>
      </c>
      <c r="Z258" s="193" t="str">
        <f t="shared" si="47"/>
        <v/>
      </c>
      <c r="AA258" s="397" t="str">
        <f t="shared" si="48"/>
        <v/>
      </c>
      <c r="AB258" s="257" t="str">
        <f t="shared" si="49"/>
        <v/>
      </c>
      <c r="AC258" s="257" t="str">
        <f t="shared" si="50"/>
        <v/>
      </c>
      <c r="AD258" s="193" t="str">
        <f t="shared" si="51"/>
        <v>CHECK DATES</v>
      </c>
      <c r="AE258" s="257" t="str">
        <f t="shared" si="52"/>
        <v/>
      </c>
      <c r="AF258" s="286">
        <v>0</v>
      </c>
      <c r="AG258" s="257">
        <f t="shared" si="53"/>
        <v>0</v>
      </c>
      <c r="AH258" s="257" t="str">
        <f t="shared" si="54"/>
        <v/>
      </c>
      <c r="AI258" s="257">
        <f t="shared" si="55"/>
        <v>0</v>
      </c>
    </row>
    <row r="259" spans="1:35" x14ac:dyDescent="0.3">
      <c r="A259" s="287">
        <v>247</v>
      </c>
      <c r="B259" s="161"/>
      <c r="C259" s="150"/>
      <c r="D259" s="150"/>
      <c r="E259" s="150"/>
      <c r="F259" s="152"/>
      <c r="G259" s="152"/>
      <c r="H259" s="154"/>
      <c r="I259" s="155"/>
      <c r="J259" s="159"/>
      <c r="K259" s="159"/>
      <c r="L259" s="337"/>
      <c r="M259" s="343" t="str">
        <f>IF(L259="","",LOOKUP(L259,'Work Programme'!$A$8:$A$207,'Work Programme'!$B$8:$B$207))</f>
        <v/>
      </c>
      <c r="N259" s="150"/>
      <c r="O259" s="151"/>
      <c r="P259" s="254" t="str">
        <f>IF(H259="","",VLOOKUP(H259,'Overview - Financial Statement'!$A$46:$B$60,2,FALSE))</f>
        <v/>
      </c>
      <c r="Q259" s="255" t="str">
        <f t="shared" si="42"/>
        <v/>
      </c>
      <c r="R259" s="153"/>
      <c r="S259" s="153"/>
      <c r="T259" s="238">
        <f t="shared" si="43"/>
        <v>0</v>
      </c>
      <c r="U259" s="193" t="s">
        <v>44</v>
      </c>
      <c r="V259" s="173"/>
      <c r="W259" s="193" t="str">
        <f t="shared" si="44"/>
        <v/>
      </c>
      <c r="X259" s="264" t="str">
        <f t="shared" si="45"/>
        <v>OK</v>
      </c>
      <c r="Y259" s="193" t="str">
        <f t="shared" si="46"/>
        <v/>
      </c>
      <c r="Z259" s="193" t="str">
        <f t="shared" si="47"/>
        <v/>
      </c>
      <c r="AA259" s="397" t="str">
        <f t="shared" si="48"/>
        <v/>
      </c>
      <c r="AB259" s="257" t="str">
        <f t="shared" si="49"/>
        <v/>
      </c>
      <c r="AC259" s="257" t="str">
        <f t="shared" si="50"/>
        <v/>
      </c>
      <c r="AD259" s="193" t="str">
        <f t="shared" si="51"/>
        <v>CHECK DATES</v>
      </c>
      <c r="AE259" s="257" t="str">
        <f t="shared" si="52"/>
        <v/>
      </c>
      <c r="AF259" s="286">
        <v>0</v>
      </c>
      <c r="AG259" s="257">
        <f t="shared" si="53"/>
        <v>0</v>
      </c>
      <c r="AH259" s="257" t="str">
        <f t="shared" si="54"/>
        <v/>
      </c>
      <c r="AI259" s="257">
        <f t="shared" si="55"/>
        <v>0</v>
      </c>
    </row>
    <row r="260" spans="1:35" x14ac:dyDescent="0.3">
      <c r="A260" s="287">
        <v>248</v>
      </c>
      <c r="B260" s="161"/>
      <c r="C260" s="150"/>
      <c r="D260" s="150"/>
      <c r="E260" s="150"/>
      <c r="F260" s="152"/>
      <c r="G260" s="152"/>
      <c r="H260" s="154"/>
      <c r="I260" s="155"/>
      <c r="J260" s="159"/>
      <c r="K260" s="159"/>
      <c r="L260" s="337"/>
      <c r="M260" s="343" t="str">
        <f>IF(L260="","",LOOKUP(L260,'Work Programme'!$A$8:$A$207,'Work Programme'!$B$8:$B$207))</f>
        <v/>
      </c>
      <c r="N260" s="150"/>
      <c r="O260" s="151"/>
      <c r="P260" s="254" t="str">
        <f>IF(H260="","",VLOOKUP(H260,'Overview - Financial Statement'!$A$46:$B$60,2,FALSE))</f>
        <v/>
      </c>
      <c r="Q260" s="255" t="str">
        <f t="shared" si="42"/>
        <v/>
      </c>
      <c r="R260" s="153"/>
      <c r="S260" s="153"/>
      <c r="T260" s="238">
        <f t="shared" si="43"/>
        <v>0</v>
      </c>
      <c r="U260" s="193" t="s">
        <v>44</v>
      </c>
      <c r="V260" s="173"/>
      <c r="W260" s="193" t="str">
        <f t="shared" si="44"/>
        <v/>
      </c>
      <c r="X260" s="264" t="str">
        <f t="shared" si="45"/>
        <v>OK</v>
      </c>
      <c r="Y260" s="193" t="str">
        <f t="shared" si="46"/>
        <v/>
      </c>
      <c r="Z260" s="193" t="str">
        <f t="shared" si="47"/>
        <v/>
      </c>
      <c r="AA260" s="397" t="str">
        <f t="shared" si="48"/>
        <v/>
      </c>
      <c r="AB260" s="257" t="str">
        <f t="shared" si="49"/>
        <v/>
      </c>
      <c r="AC260" s="257" t="str">
        <f t="shared" si="50"/>
        <v/>
      </c>
      <c r="AD260" s="193" t="str">
        <f t="shared" si="51"/>
        <v>CHECK DATES</v>
      </c>
      <c r="AE260" s="257" t="str">
        <f t="shared" si="52"/>
        <v/>
      </c>
      <c r="AF260" s="286">
        <v>0</v>
      </c>
      <c r="AG260" s="257">
        <f t="shared" si="53"/>
        <v>0</v>
      </c>
      <c r="AH260" s="257" t="str">
        <f t="shared" si="54"/>
        <v/>
      </c>
      <c r="AI260" s="257">
        <f t="shared" si="55"/>
        <v>0</v>
      </c>
    </row>
    <row r="261" spans="1:35" x14ac:dyDescent="0.3">
      <c r="A261" s="287">
        <v>249</v>
      </c>
      <c r="B261" s="161"/>
      <c r="C261" s="150"/>
      <c r="D261" s="150"/>
      <c r="E261" s="150"/>
      <c r="F261" s="152"/>
      <c r="G261" s="152"/>
      <c r="H261" s="154"/>
      <c r="I261" s="155"/>
      <c r="J261" s="159"/>
      <c r="K261" s="159"/>
      <c r="L261" s="337"/>
      <c r="M261" s="343" t="str">
        <f>IF(L261="","",LOOKUP(L261,'Work Programme'!$A$8:$A$207,'Work Programme'!$B$8:$B$207))</f>
        <v/>
      </c>
      <c r="N261" s="150"/>
      <c r="O261" s="151"/>
      <c r="P261" s="254" t="str">
        <f>IF(H261="","",VLOOKUP(H261,'Overview - Financial Statement'!$A$46:$B$60,2,FALSE))</f>
        <v/>
      </c>
      <c r="Q261" s="255" t="str">
        <f t="shared" si="42"/>
        <v/>
      </c>
      <c r="R261" s="153"/>
      <c r="S261" s="153"/>
      <c r="T261" s="238">
        <f t="shared" si="43"/>
        <v>0</v>
      </c>
      <c r="U261" s="193" t="s">
        <v>44</v>
      </c>
      <c r="V261" s="173"/>
      <c r="W261" s="193" t="str">
        <f t="shared" si="44"/>
        <v/>
      </c>
      <c r="X261" s="264" t="str">
        <f t="shared" si="45"/>
        <v>OK</v>
      </c>
      <c r="Y261" s="193" t="str">
        <f t="shared" si="46"/>
        <v/>
      </c>
      <c r="Z261" s="193" t="str">
        <f t="shared" si="47"/>
        <v/>
      </c>
      <c r="AA261" s="397" t="str">
        <f t="shared" si="48"/>
        <v/>
      </c>
      <c r="AB261" s="257" t="str">
        <f t="shared" si="49"/>
        <v/>
      </c>
      <c r="AC261" s="257" t="str">
        <f t="shared" si="50"/>
        <v/>
      </c>
      <c r="AD261" s="193" t="str">
        <f t="shared" si="51"/>
        <v>CHECK DATES</v>
      </c>
      <c r="AE261" s="257" t="str">
        <f t="shared" si="52"/>
        <v/>
      </c>
      <c r="AF261" s="286">
        <v>0</v>
      </c>
      <c r="AG261" s="257">
        <f t="shared" si="53"/>
        <v>0</v>
      </c>
      <c r="AH261" s="257" t="str">
        <f t="shared" si="54"/>
        <v/>
      </c>
      <c r="AI261" s="257">
        <f t="shared" si="55"/>
        <v>0</v>
      </c>
    </row>
    <row r="262" spans="1:35" x14ac:dyDescent="0.3">
      <c r="A262" s="287">
        <v>250</v>
      </c>
      <c r="B262" s="161"/>
      <c r="C262" s="150"/>
      <c r="D262" s="150"/>
      <c r="E262" s="150"/>
      <c r="F262" s="152"/>
      <c r="G262" s="152"/>
      <c r="H262" s="154"/>
      <c r="I262" s="155"/>
      <c r="J262" s="159"/>
      <c r="K262" s="159"/>
      <c r="L262" s="337"/>
      <c r="M262" s="343" t="str">
        <f>IF(L262="","",LOOKUP(L262,'Work Programme'!$A$8:$A$207,'Work Programme'!$B$8:$B$207))</f>
        <v/>
      </c>
      <c r="N262" s="150"/>
      <c r="O262" s="151"/>
      <c r="P262" s="254" t="str">
        <f>IF(H262="","",VLOOKUP(H262,'Overview - Financial Statement'!$A$46:$B$60,2,FALSE))</f>
        <v/>
      </c>
      <c r="Q262" s="255" t="str">
        <f t="shared" si="42"/>
        <v/>
      </c>
      <c r="R262" s="153"/>
      <c r="S262" s="153"/>
      <c r="T262" s="238">
        <f t="shared" si="43"/>
        <v>0</v>
      </c>
      <c r="U262" s="193" t="s">
        <v>44</v>
      </c>
      <c r="V262" s="173"/>
      <c r="W262" s="193" t="str">
        <f t="shared" si="44"/>
        <v/>
      </c>
      <c r="X262" s="264" t="str">
        <f t="shared" si="45"/>
        <v>OK</v>
      </c>
      <c r="Y262" s="193" t="str">
        <f t="shared" si="46"/>
        <v/>
      </c>
      <c r="Z262" s="193" t="str">
        <f t="shared" si="47"/>
        <v/>
      </c>
      <c r="AA262" s="397" t="str">
        <f t="shared" si="48"/>
        <v/>
      </c>
      <c r="AB262" s="257" t="str">
        <f t="shared" si="49"/>
        <v/>
      </c>
      <c r="AC262" s="257" t="str">
        <f t="shared" si="50"/>
        <v/>
      </c>
      <c r="AD262" s="193" t="str">
        <f t="shared" si="51"/>
        <v>CHECK DATES</v>
      </c>
      <c r="AE262" s="257" t="str">
        <f t="shared" si="52"/>
        <v/>
      </c>
      <c r="AF262" s="286">
        <v>0</v>
      </c>
      <c r="AG262" s="257">
        <f t="shared" si="53"/>
        <v>0</v>
      </c>
      <c r="AH262" s="257" t="str">
        <f t="shared" si="54"/>
        <v/>
      </c>
      <c r="AI262" s="257">
        <f t="shared" si="55"/>
        <v>0</v>
      </c>
    </row>
    <row r="263" spans="1:35" x14ac:dyDescent="0.3">
      <c r="A263" s="287">
        <v>251</v>
      </c>
      <c r="B263" s="161"/>
      <c r="C263" s="150"/>
      <c r="D263" s="150"/>
      <c r="E263" s="150"/>
      <c r="F263" s="152"/>
      <c r="G263" s="152"/>
      <c r="H263" s="154"/>
      <c r="I263" s="155"/>
      <c r="J263" s="159"/>
      <c r="K263" s="159"/>
      <c r="L263" s="337"/>
      <c r="M263" s="343" t="str">
        <f>IF(L263="","",LOOKUP(L263,'Work Programme'!$A$8:$A$207,'Work Programme'!$B$8:$B$207))</f>
        <v/>
      </c>
      <c r="N263" s="150"/>
      <c r="O263" s="151"/>
      <c r="P263" s="254" t="str">
        <f>IF(H263="","",VLOOKUP(H263,'Overview - Financial Statement'!$A$46:$B$60,2,FALSE))</f>
        <v/>
      </c>
      <c r="Q263" s="255" t="str">
        <f t="shared" si="42"/>
        <v/>
      </c>
      <c r="R263" s="153"/>
      <c r="S263" s="153"/>
      <c r="T263" s="238">
        <f t="shared" si="43"/>
        <v>0</v>
      </c>
      <c r="U263" s="193" t="s">
        <v>44</v>
      </c>
      <c r="V263" s="173"/>
      <c r="W263" s="193" t="str">
        <f t="shared" si="44"/>
        <v/>
      </c>
      <c r="X263" s="264" t="str">
        <f t="shared" si="45"/>
        <v>OK</v>
      </c>
      <c r="Y263" s="193" t="str">
        <f t="shared" si="46"/>
        <v/>
      </c>
      <c r="Z263" s="193" t="str">
        <f t="shared" si="47"/>
        <v/>
      </c>
      <c r="AA263" s="397" t="str">
        <f t="shared" si="48"/>
        <v/>
      </c>
      <c r="AB263" s="257" t="str">
        <f t="shared" si="49"/>
        <v/>
      </c>
      <c r="AC263" s="257" t="str">
        <f t="shared" si="50"/>
        <v/>
      </c>
      <c r="AD263" s="193" t="str">
        <f t="shared" si="51"/>
        <v>CHECK DATES</v>
      </c>
      <c r="AE263" s="257" t="str">
        <f t="shared" si="52"/>
        <v/>
      </c>
      <c r="AF263" s="286">
        <v>0</v>
      </c>
      <c r="AG263" s="257">
        <f t="shared" si="53"/>
        <v>0</v>
      </c>
      <c r="AH263" s="257" t="str">
        <f t="shared" si="54"/>
        <v/>
      </c>
      <c r="AI263" s="257">
        <f t="shared" si="55"/>
        <v>0</v>
      </c>
    </row>
    <row r="264" spans="1:35" x14ac:dyDescent="0.3">
      <c r="A264" s="287">
        <v>252</v>
      </c>
      <c r="B264" s="161"/>
      <c r="C264" s="150"/>
      <c r="D264" s="150"/>
      <c r="E264" s="150"/>
      <c r="F264" s="152"/>
      <c r="G264" s="152"/>
      <c r="H264" s="154"/>
      <c r="I264" s="155"/>
      <c r="J264" s="159"/>
      <c r="K264" s="159"/>
      <c r="L264" s="337"/>
      <c r="M264" s="343" t="str">
        <f>IF(L264="","",LOOKUP(L264,'Work Programme'!$A$8:$A$207,'Work Programme'!$B$8:$B$207))</f>
        <v/>
      </c>
      <c r="N264" s="150"/>
      <c r="O264" s="151"/>
      <c r="P264" s="254" t="str">
        <f>IF(H264="","",VLOOKUP(H264,'Overview - Financial Statement'!$A$46:$B$60,2,FALSE))</f>
        <v/>
      </c>
      <c r="Q264" s="255" t="str">
        <f t="shared" si="42"/>
        <v/>
      </c>
      <c r="R264" s="153"/>
      <c r="S264" s="153"/>
      <c r="T264" s="238">
        <f t="shared" si="43"/>
        <v>0</v>
      </c>
      <c r="U264" s="193" t="s">
        <v>44</v>
      </c>
      <c r="V264" s="173"/>
      <c r="W264" s="193" t="str">
        <f t="shared" si="44"/>
        <v/>
      </c>
      <c r="X264" s="264" t="str">
        <f t="shared" si="45"/>
        <v>OK</v>
      </c>
      <c r="Y264" s="193" t="str">
        <f t="shared" si="46"/>
        <v/>
      </c>
      <c r="Z264" s="193" t="str">
        <f t="shared" si="47"/>
        <v/>
      </c>
      <c r="AA264" s="397" t="str">
        <f t="shared" si="48"/>
        <v/>
      </c>
      <c r="AB264" s="257" t="str">
        <f t="shared" si="49"/>
        <v/>
      </c>
      <c r="AC264" s="257" t="str">
        <f t="shared" si="50"/>
        <v/>
      </c>
      <c r="AD264" s="193" t="str">
        <f t="shared" si="51"/>
        <v>CHECK DATES</v>
      </c>
      <c r="AE264" s="257" t="str">
        <f t="shared" si="52"/>
        <v/>
      </c>
      <c r="AF264" s="286">
        <v>0</v>
      </c>
      <c r="AG264" s="257">
        <f t="shared" si="53"/>
        <v>0</v>
      </c>
      <c r="AH264" s="257" t="str">
        <f t="shared" si="54"/>
        <v/>
      </c>
      <c r="AI264" s="257">
        <f t="shared" si="55"/>
        <v>0</v>
      </c>
    </row>
    <row r="265" spans="1:35" x14ac:dyDescent="0.3">
      <c r="A265" s="287">
        <v>253</v>
      </c>
      <c r="B265" s="161"/>
      <c r="C265" s="150"/>
      <c r="D265" s="150"/>
      <c r="E265" s="150"/>
      <c r="F265" s="152"/>
      <c r="G265" s="152"/>
      <c r="H265" s="154"/>
      <c r="I265" s="155"/>
      <c r="J265" s="159"/>
      <c r="K265" s="159"/>
      <c r="L265" s="337"/>
      <c r="M265" s="343" t="str">
        <f>IF(L265="","",LOOKUP(L265,'Work Programme'!$A$8:$A$207,'Work Programme'!$B$8:$B$207))</f>
        <v/>
      </c>
      <c r="N265" s="150"/>
      <c r="O265" s="151"/>
      <c r="P265" s="254" t="str">
        <f>IF(H265="","",VLOOKUP(H265,'Overview - Financial Statement'!$A$46:$B$60,2,FALSE))</f>
        <v/>
      </c>
      <c r="Q265" s="255" t="str">
        <f t="shared" si="42"/>
        <v/>
      </c>
      <c r="R265" s="153"/>
      <c r="S265" s="153"/>
      <c r="T265" s="238">
        <f t="shared" si="43"/>
        <v>0</v>
      </c>
      <c r="U265" s="193" t="s">
        <v>44</v>
      </c>
      <c r="V265" s="173"/>
      <c r="W265" s="193" t="str">
        <f t="shared" si="44"/>
        <v/>
      </c>
      <c r="X265" s="264" t="str">
        <f t="shared" si="45"/>
        <v>OK</v>
      </c>
      <c r="Y265" s="193" t="str">
        <f t="shared" si="46"/>
        <v/>
      </c>
      <c r="Z265" s="193" t="str">
        <f t="shared" si="47"/>
        <v/>
      </c>
      <c r="AA265" s="397" t="str">
        <f t="shared" si="48"/>
        <v/>
      </c>
      <c r="AB265" s="257" t="str">
        <f t="shared" si="49"/>
        <v/>
      </c>
      <c r="AC265" s="257" t="str">
        <f t="shared" si="50"/>
        <v/>
      </c>
      <c r="AD265" s="193" t="str">
        <f t="shared" si="51"/>
        <v>CHECK DATES</v>
      </c>
      <c r="AE265" s="257" t="str">
        <f t="shared" si="52"/>
        <v/>
      </c>
      <c r="AF265" s="286">
        <v>0</v>
      </c>
      <c r="AG265" s="257">
        <f t="shared" si="53"/>
        <v>0</v>
      </c>
      <c r="AH265" s="257" t="str">
        <f t="shared" si="54"/>
        <v/>
      </c>
      <c r="AI265" s="257">
        <f t="shared" si="55"/>
        <v>0</v>
      </c>
    </row>
    <row r="266" spans="1:35" x14ac:dyDescent="0.3">
      <c r="A266" s="287">
        <v>254</v>
      </c>
      <c r="B266" s="161"/>
      <c r="C266" s="150"/>
      <c r="D266" s="150"/>
      <c r="E266" s="150"/>
      <c r="F266" s="152"/>
      <c r="G266" s="152"/>
      <c r="H266" s="154"/>
      <c r="I266" s="155"/>
      <c r="J266" s="159"/>
      <c r="K266" s="159"/>
      <c r="L266" s="337"/>
      <c r="M266" s="343" t="str">
        <f>IF(L266="","",LOOKUP(L266,'Work Programme'!$A$8:$A$207,'Work Programme'!$B$8:$B$207))</f>
        <v/>
      </c>
      <c r="N266" s="150"/>
      <c r="O266" s="151"/>
      <c r="P266" s="254" t="str">
        <f>IF(H266="","",VLOOKUP(H266,'Overview - Financial Statement'!$A$46:$B$60,2,FALSE))</f>
        <v/>
      </c>
      <c r="Q266" s="255" t="str">
        <f t="shared" si="42"/>
        <v/>
      </c>
      <c r="R266" s="153"/>
      <c r="S266" s="153"/>
      <c r="T266" s="238">
        <f t="shared" si="43"/>
        <v>0</v>
      </c>
      <c r="U266" s="193" t="s">
        <v>44</v>
      </c>
      <c r="V266" s="173"/>
      <c r="W266" s="193" t="str">
        <f t="shared" si="44"/>
        <v/>
      </c>
      <c r="X266" s="264" t="str">
        <f t="shared" si="45"/>
        <v>OK</v>
      </c>
      <c r="Y266" s="193" t="str">
        <f t="shared" si="46"/>
        <v/>
      </c>
      <c r="Z266" s="193" t="str">
        <f t="shared" si="47"/>
        <v/>
      </c>
      <c r="AA266" s="397" t="str">
        <f t="shared" si="48"/>
        <v/>
      </c>
      <c r="AB266" s="257" t="str">
        <f t="shared" si="49"/>
        <v/>
      </c>
      <c r="AC266" s="257" t="str">
        <f t="shared" si="50"/>
        <v/>
      </c>
      <c r="AD266" s="193" t="str">
        <f t="shared" si="51"/>
        <v>CHECK DATES</v>
      </c>
      <c r="AE266" s="257" t="str">
        <f t="shared" si="52"/>
        <v/>
      </c>
      <c r="AF266" s="286">
        <v>0</v>
      </c>
      <c r="AG266" s="257">
        <f t="shared" si="53"/>
        <v>0</v>
      </c>
      <c r="AH266" s="257" t="str">
        <f t="shared" si="54"/>
        <v/>
      </c>
      <c r="AI266" s="257">
        <f t="shared" si="55"/>
        <v>0</v>
      </c>
    </row>
    <row r="267" spans="1:35" x14ac:dyDescent="0.3">
      <c r="A267" s="287">
        <v>255</v>
      </c>
      <c r="B267" s="161"/>
      <c r="C267" s="150"/>
      <c r="D267" s="150"/>
      <c r="E267" s="150"/>
      <c r="F267" s="152"/>
      <c r="G267" s="152"/>
      <c r="H267" s="154"/>
      <c r="I267" s="155"/>
      <c r="J267" s="159"/>
      <c r="K267" s="159"/>
      <c r="L267" s="337"/>
      <c r="M267" s="343" t="str">
        <f>IF(L267="","",LOOKUP(L267,'Work Programme'!$A$8:$A$207,'Work Programme'!$B$8:$B$207))</f>
        <v/>
      </c>
      <c r="N267" s="150"/>
      <c r="O267" s="151"/>
      <c r="P267" s="254" t="str">
        <f>IF(H267="","",VLOOKUP(H267,'Overview - Financial Statement'!$A$46:$B$60,2,FALSE))</f>
        <v/>
      </c>
      <c r="Q267" s="255" t="str">
        <f t="shared" si="42"/>
        <v/>
      </c>
      <c r="R267" s="153"/>
      <c r="S267" s="153"/>
      <c r="T267" s="238">
        <f t="shared" si="43"/>
        <v>0</v>
      </c>
      <c r="U267" s="193" t="s">
        <v>44</v>
      </c>
      <c r="V267" s="173"/>
      <c r="W267" s="193" t="str">
        <f t="shared" si="44"/>
        <v/>
      </c>
      <c r="X267" s="264" t="str">
        <f t="shared" si="45"/>
        <v>OK</v>
      </c>
      <c r="Y267" s="193" t="str">
        <f t="shared" si="46"/>
        <v/>
      </c>
      <c r="Z267" s="193" t="str">
        <f t="shared" si="47"/>
        <v/>
      </c>
      <c r="AA267" s="397" t="str">
        <f t="shared" si="48"/>
        <v/>
      </c>
      <c r="AB267" s="257" t="str">
        <f t="shared" si="49"/>
        <v/>
      </c>
      <c r="AC267" s="257" t="str">
        <f t="shared" si="50"/>
        <v/>
      </c>
      <c r="AD267" s="193" t="str">
        <f t="shared" si="51"/>
        <v>CHECK DATES</v>
      </c>
      <c r="AE267" s="257" t="str">
        <f t="shared" si="52"/>
        <v/>
      </c>
      <c r="AF267" s="286">
        <v>0</v>
      </c>
      <c r="AG267" s="257">
        <f t="shared" si="53"/>
        <v>0</v>
      </c>
      <c r="AH267" s="257" t="str">
        <f t="shared" si="54"/>
        <v/>
      </c>
      <c r="AI267" s="257">
        <f t="shared" si="55"/>
        <v>0</v>
      </c>
    </row>
    <row r="268" spans="1:35" x14ac:dyDescent="0.3">
      <c r="A268" s="287">
        <v>256</v>
      </c>
      <c r="B268" s="161"/>
      <c r="C268" s="150"/>
      <c r="D268" s="150"/>
      <c r="E268" s="150"/>
      <c r="F268" s="152"/>
      <c r="G268" s="152"/>
      <c r="H268" s="154"/>
      <c r="I268" s="155"/>
      <c r="J268" s="159"/>
      <c r="K268" s="159"/>
      <c r="L268" s="337"/>
      <c r="M268" s="343" t="str">
        <f>IF(L268="","",LOOKUP(L268,'Work Programme'!$A$8:$A$207,'Work Programme'!$B$8:$B$207))</f>
        <v/>
      </c>
      <c r="N268" s="150"/>
      <c r="O268" s="151"/>
      <c r="P268" s="254" t="str">
        <f>IF(H268="","",VLOOKUP(H268,'Overview - Financial Statement'!$A$46:$B$60,2,FALSE))</f>
        <v/>
      </c>
      <c r="Q268" s="255" t="str">
        <f t="shared" si="42"/>
        <v/>
      </c>
      <c r="R268" s="153"/>
      <c r="S268" s="153"/>
      <c r="T268" s="238">
        <f t="shared" si="43"/>
        <v>0</v>
      </c>
      <c r="U268" s="193" t="s">
        <v>44</v>
      </c>
      <c r="V268" s="173"/>
      <c r="W268" s="193" t="str">
        <f t="shared" si="44"/>
        <v/>
      </c>
      <c r="X268" s="264" t="str">
        <f t="shared" si="45"/>
        <v>OK</v>
      </c>
      <c r="Y268" s="193" t="str">
        <f t="shared" si="46"/>
        <v/>
      </c>
      <c r="Z268" s="193" t="str">
        <f t="shared" si="47"/>
        <v/>
      </c>
      <c r="AA268" s="397" t="str">
        <f t="shared" si="48"/>
        <v/>
      </c>
      <c r="AB268" s="257" t="str">
        <f t="shared" si="49"/>
        <v/>
      </c>
      <c r="AC268" s="257" t="str">
        <f t="shared" si="50"/>
        <v/>
      </c>
      <c r="AD268" s="193" t="str">
        <f t="shared" si="51"/>
        <v>CHECK DATES</v>
      </c>
      <c r="AE268" s="257" t="str">
        <f t="shared" si="52"/>
        <v/>
      </c>
      <c r="AF268" s="286">
        <v>0</v>
      </c>
      <c r="AG268" s="257">
        <f t="shared" si="53"/>
        <v>0</v>
      </c>
      <c r="AH268" s="257" t="str">
        <f t="shared" si="54"/>
        <v/>
      </c>
      <c r="AI268" s="257">
        <f t="shared" si="55"/>
        <v>0</v>
      </c>
    </row>
    <row r="269" spans="1:35" x14ac:dyDescent="0.3">
      <c r="A269" s="287">
        <v>257</v>
      </c>
      <c r="B269" s="161"/>
      <c r="C269" s="150"/>
      <c r="D269" s="150"/>
      <c r="E269" s="150"/>
      <c r="F269" s="152"/>
      <c r="G269" s="152"/>
      <c r="H269" s="154"/>
      <c r="I269" s="155"/>
      <c r="J269" s="159"/>
      <c r="K269" s="159"/>
      <c r="L269" s="337"/>
      <c r="M269" s="343" t="str">
        <f>IF(L269="","",LOOKUP(L269,'Work Programme'!$A$8:$A$207,'Work Programme'!$B$8:$B$207))</f>
        <v/>
      </c>
      <c r="N269" s="150"/>
      <c r="O269" s="151"/>
      <c r="P269" s="254" t="str">
        <f>IF(H269="","",VLOOKUP(H269,'Overview - Financial Statement'!$A$46:$B$60,2,FALSE))</f>
        <v/>
      </c>
      <c r="Q269" s="255" t="str">
        <f t="shared" ref="Q269:Q332" si="56">IF(P269="","",I269/P269)</f>
        <v/>
      </c>
      <c r="R269" s="153"/>
      <c r="S269" s="153"/>
      <c r="T269" s="238">
        <f t="shared" si="43"/>
        <v>0</v>
      </c>
      <c r="U269" s="193" t="s">
        <v>44</v>
      </c>
      <c r="V269" s="173"/>
      <c r="W269" s="193" t="str">
        <f t="shared" si="44"/>
        <v/>
      </c>
      <c r="X269" s="264" t="str">
        <f t="shared" si="45"/>
        <v>OK</v>
      </c>
      <c r="Y269" s="193" t="str">
        <f t="shared" si="46"/>
        <v/>
      </c>
      <c r="Z269" s="193" t="str">
        <f t="shared" si="47"/>
        <v/>
      </c>
      <c r="AA269" s="397" t="str">
        <f t="shared" si="48"/>
        <v/>
      </c>
      <c r="AB269" s="257" t="str">
        <f t="shared" si="49"/>
        <v/>
      </c>
      <c r="AC269" s="257" t="str">
        <f t="shared" si="50"/>
        <v/>
      </c>
      <c r="AD269" s="193" t="str">
        <f t="shared" si="51"/>
        <v>CHECK DATES</v>
      </c>
      <c r="AE269" s="257" t="str">
        <f t="shared" si="52"/>
        <v/>
      </c>
      <c r="AF269" s="286">
        <v>0</v>
      </c>
      <c r="AG269" s="257">
        <f t="shared" si="53"/>
        <v>0</v>
      </c>
      <c r="AH269" s="257" t="str">
        <f t="shared" si="54"/>
        <v/>
      </c>
      <c r="AI269" s="257">
        <f t="shared" si="55"/>
        <v>0</v>
      </c>
    </row>
    <row r="270" spans="1:35" x14ac:dyDescent="0.3">
      <c r="A270" s="287">
        <v>258</v>
      </c>
      <c r="B270" s="161"/>
      <c r="C270" s="150"/>
      <c r="D270" s="150"/>
      <c r="E270" s="150"/>
      <c r="F270" s="152"/>
      <c r="G270" s="152"/>
      <c r="H270" s="154"/>
      <c r="I270" s="155"/>
      <c r="J270" s="159"/>
      <c r="K270" s="159"/>
      <c r="L270" s="337"/>
      <c r="M270" s="343" t="str">
        <f>IF(L270="","",LOOKUP(L270,'Work Programme'!$A$8:$A$207,'Work Programme'!$B$8:$B$207))</f>
        <v/>
      </c>
      <c r="N270" s="150"/>
      <c r="O270" s="151"/>
      <c r="P270" s="254" t="str">
        <f>IF(H270="","",VLOOKUP(H270,'Overview - Financial Statement'!$A$46:$B$60,2,FALSE))</f>
        <v/>
      </c>
      <c r="Q270" s="255" t="str">
        <f t="shared" si="56"/>
        <v/>
      </c>
      <c r="R270" s="153"/>
      <c r="S270" s="153"/>
      <c r="T270" s="238">
        <f t="shared" ref="T270:T333" si="57">IF(R270="YES",Q270,0)</f>
        <v>0</v>
      </c>
      <c r="U270" s="193" t="s">
        <v>44</v>
      </c>
      <c r="V270" s="173"/>
      <c r="W270" s="193" t="str">
        <f t="shared" si="44"/>
        <v/>
      </c>
      <c r="X270" s="264" t="str">
        <f t="shared" si="45"/>
        <v>OK</v>
      </c>
      <c r="Y270" s="193" t="str">
        <f t="shared" si="46"/>
        <v/>
      </c>
      <c r="Z270" s="193" t="str">
        <f t="shared" si="47"/>
        <v/>
      </c>
      <c r="AA270" s="397" t="str">
        <f t="shared" si="48"/>
        <v/>
      </c>
      <c r="AB270" s="257" t="str">
        <f t="shared" si="49"/>
        <v/>
      </c>
      <c r="AC270" s="257" t="str">
        <f t="shared" si="50"/>
        <v/>
      </c>
      <c r="AD270" s="193" t="str">
        <f t="shared" si="51"/>
        <v>CHECK DATES</v>
      </c>
      <c r="AE270" s="257" t="str">
        <f t="shared" si="52"/>
        <v/>
      </c>
      <c r="AF270" s="286">
        <v>0</v>
      </c>
      <c r="AG270" s="257">
        <f t="shared" si="53"/>
        <v>0</v>
      </c>
      <c r="AH270" s="257" t="str">
        <f t="shared" si="54"/>
        <v/>
      </c>
      <c r="AI270" s="257">
        <f t="shared" si="55"/>
        <v>0</v>
      </c>
    </row>
    <row r="271" spans="1:35" x14ac:dyDescent="0.3">
      <c r="A271" s="287">
        <v>259</v>
      </c>
      <c r="B271" s="161"/>
      <c r="C271" s="150"/>
      <c r="D271" s="150"/>
      <c r="E271" s="150"/>
      <c r="F271" s="152"/>
      <c r="G271" s="152"/>
      <c r="H271" s="154"/>
      <c r="I271" s="155"/>
      <c r="J271" s="159"/>
      <c r="K271" s="159"/>
      <c r="L271" s="337"/>
      <c r="M271" s="343" t="str">
        <f>IF(L271="","",LOOKUP(L271,'Work Programme'!$A$8:$A$207,'Work Programme'!$B$8:$B$207))</f>
        <v/>
      </c>
      <c r="N271" s="150"/>
      <c r="O271" s="151"/>
      <c r="P271" s="254" t="str">
        <f>IF(H271="","",VLOOKUP(H271,'Overview - Financial Statement'!$A$46:$B$60,2,FALSE))</f>
        <v/>
      </c>
      <c r="Q271" s="255" t="str">
        <f t="shared" si="56"/>
        <v/>
      </c>
      <c r="R271" s="153"/>
      <c r="S271" s="153"/>
      <c r="T271" s="238">
        <f t="shared" si="57"/>
        <v>0</v>
      </c>
      <c r="U271" s="193" t="s">
        <v>44</v>
      </c>
      <c r="V271" s="173"/>
      <c r="W271" s="193" t="str">
        <f t="shared" si="44"/>
        <v/>
      </c>
      <c r="X271" s="264" t="str">
        <f t="shared" si="45"/>
        <v>OK</v>
      </c>
      <c r="Y271" s="193" t="str">
        <f t="shared" si="46"/>
        <v/>
      </c>
      <c r="Z271" s="193" t="str">
        <f t="shared" si="47"/>
        <v/>
      </c>
      <c r="AA271" s="397" t="str">
        <f t="shared" si="48"/>
        <v/>
      </c>
      <c r="AB271" s="257" t="str">
        <f t="shared" si="49"/>
        <v/>
      </c>
      <c r="AC271" s="257" t="str">
        <f t="shared" si="50"/>
        <v/>
      </c>
      <c r="AD271" s="193" t="str">
        <f t="shared" si="51"/>
        <v>CHECK DATES</v>
      </c>
      <c r="AE271" s="257" t="str">
        <f t="shared" si="52"/>
        <v/>
      </c>
      <c r="AF271" s="286">
        <v>0</v>
      </c>
      <c r="AG271" s="257">
        <f t="shared" si="53"/>
        <v>0</v>
      </c>
      <c r="AH271" s="257" t="str">
        <f t="shared" si="54"/>
        <v/>
      </c>
      <c r="AI271" s="257">
        <f t="shared" si="55"/>
        <v>0</v>
      </c>
    </row>
    <row r="272" spans="1:35" x14ac:dyDescent="0.3">
      <c r="A272" s="287">
        <v>260</v>
      </c>
      <c r="B272" s="161"/>
      <c r="C272" s="150"/>
      <c r="D272" s="150"/>
      <c r="E272" s="150"/>
      <c r="F272" s="152"/>
      <c r="G272" s="152"/>
      <c r="H272" s="154"/>
      <c r="I272" s="155"/>
      <c r="J272" s="159"/>
      <c r="K272" s="159"/>
      <c r="L272" s="337"/>
      <c r="M272" s="343" t="str">
        <f>IF(L272="","",LOOKUP(L272,'Work Programme'!$A$8:$A$207,'Work Programme'!$B$8:$B$207))</f>
        <v/>
      </c>
      <c r="N272" s="150"/>
      <c r="O272" s="151"/>
      <c r="P272" s="254" t="str">
        <f>IF(H272="","",VLOOKUP(H272,'Overview - Financial Statement'!$A$46:$B$60,2,FALSE))</f>
        <v/>
      </c>
      <c r="Q272" s="255" t="str">
        <f t="shared" si="56"/>
        <v/>
      </c>
      <c r="R272" s="153"/>
      <c r="S272" s="153"/>
      <c r="T272" s="238">
        <f t="shared" si="57"/>
        <v>0</v>
      </c>
      <c r="U272" s="193" t="s">
        <v>44</v>
      </c>
      <c r="V272" s="173"/>
      <c r="W272" s="193" t="str">
        <f t="shared" ref="W272:W335" si="58">IF(Q272="","",IF(F272="","CHECK DATES","OK"))</f>
        <v/>
      </c>
      <c r="X272" s="264" t="str">
        <f t="shared" ref="X272:X335" si="59">IF(F272-(J272)&lt;0,"a posteriori ?","OK")</f>
        <v>OK</v>
      </c>
      <c r="Y272" s="193" t="str">
        <f t="shared" ref="Y272:Y335" si="60">IF(Q272="","",(IF(OR(J272&lt;=($E$4-1),J272&gt;=($G$4+1),K272&lt;=($E$4-1),K272&gt;=($G$4+1)),"CHECK DATES","OK")))</f>
        <v/>
      </c>
      <c r="Z272" s="193" t="str">
        <f t="shared" ref="Z272:Z335" si="61">IF(H272="","",H272)</f>
        <v/>
      </c>
      <c r="AA272" s="397" t="str">
        <f t="shared" ref="AA272:AA335" si="62">IF(H272="","",IF(HLOOKUP(H272,$V$4:$AJ$5,2,FALSE)="",P272,IF(P272&lt;&gt;HLOOKUP(H272,$V$4:$AJ$5,2,FALSE),HLOOKUP(H272,$V$4:$AJ$5,2,FALSE),P272)))</f>
        <v/>
      </c>
      <c r="AB272" s="257" t="str">
        <f t="shared" ref="AB272:AB335" si="63">IF(P272="","",IF(AA272=1,Q272,I272/AA272))</f>
        <v/>
      </c>
      <c r="AC272" s="257" t="str">
        <f t="shared" ref="AC272:AC335" si="64">IF(AB272="","",IF(AA272=1,0,AB272-Q272))</f>
        <v/>
      </c>
      <c r="AD272" s="193" t="str">
        <f t="shared" ref="AD272:AD335" si="65">IF(Q272=0,"",(IF(G272="","CHECK DATES","OK")))</f>
        <v>CHECK DATES</v>
      </c>
      <c r="AE272" s="257" t="str">
        <f t="shared" ref="AE272:AE335" si="66">IF(OR(U272="NO",Y272="CHECK DATES",AD272="CHECK DATES"),AB272,"")</f>
        <v/>
      </c>
      <c r="AF272" s="286">
        <v>0</v>
      </c>
      <c r="AG272" s="257">
        <f t="shared" ref="AG272:AG335" si="67">IF(OR(U272="NO",AE272&gt;0,AF272&gt;0)*(AND(OR(R272="NO",R272=""))),SUM(AE272:AF272),"")</f>
        <v>0</v>
      </c>
      <c r="AH272" s="257" t="str">
        <f t="shared" ref="AH272:AH335" si="68">IF(OR(U272="NO",AE272&gt;0,AF272&gt;0)*(AND(OR(R272="YES"))),SUM(AE272:AF272),"")</f>
        <v/>
      </c>
      <c r="AI272" s="257">
        <f t="shared" ref="AI272:AI335" si="69">IF(R272="YES",AB272,0)</f>
        <v>0</v>
      </c>
    </row>
    <row r="273" spans="1:35" x14ac:dyDescent="0.3">
      <c r="A273" s="287">
        <v>261</v>
      </c>
      <c r="B273" s="161"/>
      <c r="C273" s="150"/>
      <c r="D273" s="150"/>
      <c r="E273" s="150"/>
      <c r="F273" s="152"/>
      <c r="G273" s="152"/>
      <c r="H273" s="154"/>
      <c r="I273" s="155"/>
      <c r="J273" s="159"/>
      <c r="K273" s="159"/>
      <c r="L273" s="337"/>
      <c r="M273" s="343" t="str">
        <f>IF(L273="","",LOOKUP(L273,'Work Programme'!$A$8:$A$207,'Work Programme'!$B$8:$B$207))</f>
        <v/>
      </c>
      <c r="N273" s="150"/>
      <c r="O273" s="151"/>
      <c r="P273" s="254" t="str">
        <f>IF(H273="","",VLOOKUP(H273,'Overview - Financial Statement'!$A$46:$B$60,2,FALSE))</f>
        <v/>
      </c>
      <c r="Q273" s="255" t="str">
        <f t="shared" si="56"/>
        <v/>
      </c>
      <c r="R273" s="153"/>
      <c r="S273" s="153"/>
      <c r="T273" s="238">
        <f t="shared" si="57"/>
        <v>0</v>
      </c>
      <c r="U273" s="193" t="s">
        <v>44</v>
      </c>
      <c r="V273" s="173"/>
      <c r="W273" s="193" t="str">
        <f t="shared" si="58"/>
        <v/>
      </c>
      <c r="X273" s="264" t="str">
        <f t="shared" si="59"/>
        <v>OK</v>
      </c>
      <c r="Y273" s="193" t="str">
        <f t="shared" si="60"/>
        <v/>
      </c>
      <c r="Z273" s="193" t="str">
        <f t="shared" si="61"/>
        <v/>
      </c>
      <c r="AA273" s="397" t="str">
        <f t="shared" si="62"/>
        <v/>
      </c>
      <c r="AB273" s="257" t="str">
        <f t="shared" si="63"/>
        <v/>
      </c>
      <c r="AC273" s="257" t="str">
        <f t="shared" si="64"/>
        <v/>
      </c>
      <c r="AD273" s="193" t="str">
        <f t="shared" si="65"/>
        <v>CHECK DATES</v>
      </c>
      <c r="AE273" s="257" t="str">
        <f t="shared" si="66"/>
        <v/>
      </c>
      <c r="AF273" s="286">
        <v>0</v>
      </c>
      <c r="AG273" s="257">
        <f t="shared" si="67"/>
        <v>0</v>
      </c>
      <c r="AH273" s="257" t="str">
        <f t="shared" si="68"/>
        <v/>
      </c>
      <c r="AI273" s="257">
        <f t="shared" si="69"/>
        <v>0</v>
      </c>
    </row>
    <row r="274" spans="1:35" x14ac:dyDescent="0.3">
      <c r="A274" s="287">
        <v>262</v>
      </c>
      <c r="B274" s="161"/>
      <c r="C274" s="150"/>
      <c r="D274" s="150"/>
      <c r="E274" s="150"/>
      <c r="F274" s="152"/>
      <c r="G274" s="152"/>
      <c r="H274" s="154"/>
      <c r="I274" s="155"/>
      <c r="J274" s="159"/>
      <c r="K274" s="159"/>
      <c r="L274" s="337"/>
      <c r="M274" s="343" t="str">
        <f>IF(L274="","",LOOKUP(L274,'Work Programme'!$A$8:$A$207,'Work Programme'!$B$8:$B$207))</f>
        <v/>
      </c>
      <c r="N274" s="150"/>
      <c r="O274" s="151"/>
      <c r="P274" s="254" t="str">
        <f>IF(H274="","",VLOOKUP(H274,'Overview - Financial Statement'!$A$46:$B$60,2,FALSE))</f>
        <v/>
      </c>
      <c r="Q274" s="255" t="str">
        <f t="shared" si="56"/>
        <v/>
      </c>
      <c r="R274" s="153"/>
      <c r="S274" s="153"/>
      <c r="T274" s="238">
        <f t="shared" si="57"/>
        <v>0</v>
      </c>
      <c r="U274" s="193" t="s">
        <v>44</v>
      </c>
      <c r="V274" s="173"/>
      <c r="W274" s="193" t="str">
        <f t="shared" si="58"/>
        <v/>
      </c>
      <c r="X274" s="264" t="str">
        <f t="shared" si="59"/>
        <v>OK</v>
      </c>
      <c r="Y274" s="193" t="str">
        <f t="shared" si="60"/>
        <v/>
      </c>
      <c r="Z274" s="193" t="str">
        <f t="shared" si="61"/>
        <v/>
      </c>
      <c r="AA274" s="397" t="str">
        <f t="shared" si="62"/>
        <v/>
      </c>
      <c r="AB274" s="257" t="str">
        <f t="shared" si="63"/>
        <v/>
      </c>
      <c r="AC274" s="257" t="str">
        <f t="shared" si="64"/>
        <v/>
      </c>
      <c r="AD274" s="193" t="str">
        <f t="shared" si="65"/>
        <v>CHECK DATES</v>
      </c>
      <c r="AE274" s="257" t="str">
        <f t="shared" si="66"/>
        <v/>
      </c>
      <c r="AF274" s="286">
        <v>0</v>
      </c>
      <c r="AG274" s="257">
        <f t="shared" si="67"/>
        <v>0</v>
      </c>
      <c r="AH274" s="257" t="str">
        <f t="shared" si="68"/>
        <v/>
      </c>
      <c r="AI274" s="257">
        <f t="shared" si="69"/>
        <v>0</v>
      </c>
    </row>
    <row r="275" spans="1:35" x14ac:dyDescent="0.3">
      <c r="A275" s="287">
        <v>263</v>
      </c>
      <c r="B275" s="161"/>
      <c r="C275" s="150"/>
      <c r="D275" s="150"/>
      <c r="E275" s="150"/>
      <c r="F275" s="152"/>
      <c r="G275" s="152"/>
      <c r="H275" s="154"/>
      <c r="I275" s="155"/>
      <c r="J275" s="159"/>
      <c r="K275" s="159"/>
      <c r="L275" s="337"/>
      <c r="M275" s="343" t="str">
        <f>IF(L275="","",LOOKUP(L275,'Work Programme'!$A$8:$A$207,'Work Programme'!$B$8:$B$207))</f>
        <v/>
      </c>
      <c r="N275" s="150"/>
      <c r="O275" s="151"/>
      <c r="P275" s="254" t="str">
        <f>IF(H275="","",VLOOKUP(H275,'Overview - Financial Statement'!$A$46:$B$60,2,FALSE))</f>
        <v/>
      </c>
      <c r="Q275" s="255" t="str">
        <f t="shared" si="56"/>
        <v/>
      </c>
      <c r="R275" s="153"/>
      <c r="S275" s="153"/>
      <c r="T275" s="238">
        <f t="shared" si="57"/>
        <v>0</v>
      </c>
      <c r="U275" s="193" t="s">
        <v>44</v>
      </c>
      <c r="V275" s="173"/>
      <c r="W275" s="193" t="str">
        <f t="shared" si="58"/>
        <v/>
      </c>
      <c r="X275" s="264" t="str">
        <f t="shared" si="59"/>
        <v>OK</v>
      </c>
      <c r="Y275" s="193" t="str">
        <f t="shared" si="60"/>
        <v/>
      </c>
      <c r="Z275" s="193" t="str">
        <f t="shared" si="61"/>
        <v/>
      </c>
      <c r="AA275" s="397" t="str">
        <f t="shared" si="62"/>
        <v/>
      </c>
      <c r="AB275" s="257" t="str">
        <f t="shared" si="63"/>
        <v/>
      </c>
      <c r="AC275" s="257" t="str">
        <f t="shared" si="64"/>
        <v/>
      </c>
      <c r="AD275" s="193" t="str">
        <f t="shared" si="65"/>
        <v>CHECK DATES</v>
      </c>
      <c r="AE275" s="257" t="str">
        <f t="shared" si="66"/>
        <v/>
      </c>
      <c r="AF275" s="286">
        <v>0</v>
      </c>
      <c r="AG275" s="257">
        <f t="shared" si="67"/>
        <v>0</v>
      </c>
      <c r="AH275" s="257" t="str">
        <f t="shared" si="68"/>
        <v/>
      </c>
      <c r="AI275" s="257">
        <f t="shared" si="69"/>
        <v>0</v>
      </c>
    </row>
    <row r="276" spans="1:35" x14ac:dyDescent="0.3">
      <c r="A276" s="287">
        <v>264</v>
      </c>
      <c r="B276" s="161"/>
      <c r="C276" s="150"/>
      <c r="D276" s="150"/>
      <c r="E276" s="150"/>
      <c r="F276" s="152"/>
      <c r="G276" s="152"/>
      <c r="H276" s="154"/>
      <c r="I276" s="155"/>
      <c r="J276" s="159"/>
      <c r="K276" s="159"/>
      <c r="L276" s="337"/>
      <c r="M276" s="343" t="str">
        <f>IF(L276="","",LOOKUP(L276,'Work Programme'!$A$8:$A$207,'Work Programme'!$B$8:$B$207))</f>
        <v/>
      </c>
      <c r="N276" s="150"/>
      <c r="O276" s="151"/>
      <c r="P276" s="254" t="str">
        <f>IF(H276="","",VLOOKUP(H276,'Overview - Financial Statement'!$A$46:$B$60,2,FALSE))</f>
        <v/>
      </c>
      <c r="Q276" s="255" t="str">
        <f t="shared" si="56"/>
        <v/>
      </c>
      <c r="R276" s="153"/>
      <c r="S276" s="153"/>
      <c r="T276" s="238">
        <f t="shared" si="57"/>
        <v>0</v>
      </c>
      <c r="U276" s="193" t="s">
        <v>44</v>
      </c>
      <c r="V276" s="173"/>
      <c r="W276" s="193" t="str">
        <f t="shared" si="58"/>
        <v/>
      </c>
      <c r="X276" s="264" t="str">
        <f t="shared" si="59"/>
        <v>OK</v>
      </c>
      <c r="Y276" s="193" t="str">
        <f t="shared" si="60"/>
        <v/>
      </c>
      <c r="Z276" s="193" t="str">
        <f t="shared" si="61"/>
        <v/>
      </c>
      <c r="AA276" s="397" t="str">
        <f t="shared" si="62"/>
        <v/>
      </c>
      <c r="AB276" s="257" t="str">
        <f t="shared" si="63"/>
        <v/>
      </c>
      <c r="AC276" s="257" t="str">
        <f t="shared" si="64"/>
        <v/>
      </c>
      <c r="AD276" s="193" t="str">
        <f t="shared" si="65"/>
        <v>CHECK DATES</v>
      </c>
      <c r="AE276" s="257" t="str">
        <f t="shared" si="66"/>
        <v/>
      </c>
      <c r="AF276" s="286">
        <v>0</v>
      </c>
      <c r="AG276" s="257">
        <f t="shared" si="67"/>
        <v>0</v>
      </c>
      <c r="AH276" s="257" t="str">
        <f t="shared" si="68"/>
        <v/>
      </c>
      <c r="AI276" s="257">
        <f t="shared" si="69"/>
        <v>0</v>
      </c>
    </row>
    <row r="277" spans="1:35" x14ac:dyDescent="0.3">
      <c r="A277" s="287">
        <v>265</v>
      </c>
      <c r="B277" s="161"/>
      <c r="C277" s="150"/>
      <c r="D277" s="150"/>
      <c r="E277" s="150"/>
      <c r="F277" s="152"/>
      <c r="G277" s="152"/>
      <c r="H277" s="154"/>
      <c r="I277" s="155"/>
      <c r="J277" s="159"/>
      <c r="K277" s="159"/>
      <c r="L277" s="337"/>
      <c r="M277" s="343" t="str">
        <f>IF(L277="","",LOOKUP(L277,'Work Programme'!$A$8:$A$207,'Work Programme'!$B$8:$B$207))</f>
        <v/>
      </c>
      <c r="N277" s="150"/>
      <c r="O277" s="151"/>
      <c r="P277" s="254" t="str">
        <f>IF(H277="","",VLOOKUP(H277,'Overview - Financial Statement'!$A$46:$B$60,2,FALSE))</f>
        <v/>
      </c>
      <c r="Q277" s="255" t="str">
        <f t="shared" si="56"/>
        <v/>
      </c>
      <c r="R277" s="153"/>
      <c r="S277" s="153"/>
      <c r="T277" s="238">
        <f t="shared" si="57"/>
        <v>0</v>
      </c>
      <c r="U277" s="193" t="s">
        <v>44</v>
      </c>
      <c r="V277" s="173"/>
      <c r="W277" s="193" t="str">
        <f t="shared" si="58"/>
        <v/>
      </c>
      <c r="X277" s="264" t="str">
        <f t="shared" si="59"/>
        <v>OK</v>
      </c>
      <c r="Y277" s="193" t="str">
        <f t="shared" si="60"/>
        <v/>
      </c>
      <c r="Z277" s="193" t="str">
        <f t="shared" si="61"/>
        <v/>
      </c>
      <c r="AA277" s="397" t="str">
        <f t="shared" si="62"/>
        <v/>
      </c>
      <c r="AB277" s="257" t="str">
        <f t="shared" si="63"/>
        <v/>
      </c>
      <c r="AC277" s="257" t="str">
        <f t="shared" si="64"/>
        <v/>
      </c>
      <c r="AD277" s="193" t="str">
        <f t="shared" si="65"/>
        <v>CHECK DATES</v>
      </c>
      <c r="AE277" s="257" t="str">
        <f t="shared" si="66"/>
        <v/>
      </c>
      <c r="AF277" s="286">
        <v>0</v>
      </c>
      <c r="AG277" s="257">
        <f t="shared" si="67"/>
        <v>0</v>
      </c>
      <c r="AH277" s="257" t="str">
        <f t="shared" si="68"/>
        <v/>
      </c>
      <c r="AI277" s="257">
        <f t="shared" si="69"/>
        <v>0</v>
      </c>
    </row>
    <row r="278" spans="1:35" x14ac:dyDescent="0.3">
      <c r="A278" s="287">
        <v>266</v>
      </c>
      <c r="B278" s="161"/>
      <c r="C278" s="150"/>
      <c r="D278" s="150"/>
      <c r="E278" s="150"/>
      <c r="F278" s="152"/>
      <c r="G278" s="152"/>
      <c r="H278" s="154"/>
      <c r="I278" s="155"/>
      <c r="J278" s="159"/>
      <c r="K278" s="159"/>
      <c r="L278" s="337"/>
      <c r="M278" s="343" t="str">
        <f>IF(L278="","",LOOKUP(L278,'Work Programme'!$A$8:$A$207,'Work Programme'!$B$8:$B$207))</f>
        <v/>
      </c>
      <c r="N278" s="150"/>
      <c r="O278" s="151"/>
      <c r="P278" s="254" t="str">
        <f>IF(H278="","",VLOOKUP(H278,'Overview - Financial Statement'!$A$46:$B$60,2,FALSE))</f>
        <v/>
      </c>
      <c r="Q278" s="255" t="str">
        <f t="shared" si="56"/>
        <v/>
      </c>
      <c r="R278" s="153"/>
      <c r="S278" s="153"/>
      <c r="T278" s="238">
        <f t="shared" si="57"/>
        <v>0</v>
      </c>
      <c r="U278" s="193" t="s">
        <v>44</v>
      </c>
      <c r="V278" s="173"/>
      <c r="W278" s="193" t="str">
        <f t="shared" si="58"/>
        <v/>
      </c>
      <c r="X278" s="264" t="str">
        <f t="shared" si="59"/>
        <v>OK</v>
      </c>
      <c r="Y278" s="193" t="str">
        <f t="shared" si="60"/>
        <v/>
      </c>
      <c r="Z278" s="193" t="str">
        <f t="shared" si="61"/>
        <v/>
      </c>
      <c r="AA278" s="397" t="str">
        <f t="shared" si="62"/>
        <v/>
      </c>
      <c r="AB278" s="257" t="str">
        <f t="shared" si="63"/>
        <v/>
      </c>
      <c r="AC278" s="257" t="str">
        <f t="shared" si="64"/>
        <v/>
      </c>
      <c r="AD278" s="193" t="str">
        <f t="shared" si="65"/>
        <v>CHECK DATES</v>
      </c>
      <c r="AE278" s="257" t="str">
        <f t="shared" si="66"/>
        <v/>
      </c>
      <c r="AF278" s="286">
        <v>0</v>
      </c>
      <c r="AG278" s="257">
        <f t="shared" si="67"/>
        <v>0</v>
      </c>
      <c r="AH278" s="257" t="str">
        <f t="shared" si="68"/>
        <v/>
      </c>
      <c r="AI278" s="257">
        <f t="shared" si="69"/>
        <v>0</v>
      </c>
    </row>
    <row r="279" spans="1:35" x14ac:dyDescent="0.3">
      <c r="A279" s="287">
        <v>267</v>
      </c>
      <c r="B279" s="161"/>
      <c r="C279" s="150"/>
      <c r="D279" s="150"/>
      <c r="E279" s="150"/>
      <c r="F279" s="152"/>
      <c r="G279" s="152"/>
      <c r="H279" s="154"/>
      <c r="I279" s="155"/>
      <c r="J279" s="159"/>
      <c r="K279" s="159"/>
      <c r="L279" s="337"/>
      <c r="M279" s="343" t="str">
        <f>IF(L279="","",LOOKUP(L279,'Work Programme'!$A$8:$A$207,'Work Programme'!$B$8:$B$207))</f>
        <v/>
      </c>
      <c r="N279" s="150"/>
      <c r="O279" s="151"/>
      <c r="P279" s="254" t="str">
        <f>IF(H279="","",VLOOKUP(H279,'Overview - Financial Statement'!$A$46:$B$60,2,FALSE))</f>
        <v/>
      </c>
      <c r="Q279" s="255" t="str">
        <f t="shared" si="56"/>
        <v/>
      </c>
      <c r="R279" s="153"/>
      <c r="S279" s="153"/>
      <c r="T279" s="238">
        <f t="shared" si="57"/>
        <v>0</v>
      </c>
      <c r="U279" s="193" t="s">
        <v>44</v>
      </c>
      <c r="V279" s="173"/>
      <c r="W279" s="193" t="str">
        <f t="shared" si="58"/>
        <v/>
      </c>
      <c r="X279" s="264" t="str">
        <f t="shared" si="59"/>
        <v>OK</v>
      </c>
      <c r="Y279" s="193" t="str">
        <f t="shared" si="60"/>
        <v/>
      </c>
      <c r="Z279" s="193" t="str">
        <f t="shared" si="61"/>
        <v/>
      </c>
      <c r="AA279" s="397" t="str">
        <f t="shared" si="62"/>
        <v/>
      </c>
      <c r="AB279" s="257" t="str">
        <f t="shared" si="63"/>
        <v/>
      </c>
      <c r="AC279" s="257" t="str">
        <f t="shared" si="64"/>
        <v/>
      </c>
      <c r="AD279" s="193" t="str">
        <f t="shared" si="65"/>
        <v>CHECK DATES</v>
      </c>
      <c r="AE279" s="257" t="str">
        <f t="shared" si="66"/>
        <v/>
      </c>
      <c r="AF279" s="286">
        <v>0</v>
      </c>
      <c r="AG279" s="257">
        <f t="shared" si="67"/>
        <v>0</v>
      </c>
      <c r="AH279" s="257" t="str">
        <f t="shared" si="68"/>
        <v/>
      </c>
      <c r="AI279" s="257">
        <f t="shared" si="69"/>
        <v>0</v>
      </c>
    </row>
    <row r="280" spans="1:35" x14ac:dyDescent="0.3">
      <c r="A280" s="287">
        <v>268</v>
      </c>
      <c r="B280" s="161"/>
      <c r="C280" s="150"/>
      <c r="D280" s="150"/>
      <c r="E280" s="150"/>
      <c r="F280" s="152"/>
      <c r="G280" s="152"/>
      <c r="H280" s="154"/>
      <c r="I280" s="155"/>
      <c r="J280" s="159"/>
      <c r="K280" s="159"/>
      <c r="L280" s="337"/>
      <c r="M280" s="343" t="str">
        <f>IF(L280="","",LOOKUP(L280,'Work Programme'!$A$8:$A$207,'Work Programme'!$B$8:$B$207))</f>
        <v/>
      </c>
      <c r="N280" s="150"/>
      <c r="O280" s="151"/>
      <c r="P280" s="254" t="str">
        <f>IF(H280="","",VLOOKUP(H280,'Overview - Financial Statement'!$A$46:$B$60,2,FALSE))</f>
        <v/>
      </c>
      <c r="Q280" s="255" t="str">
        <f t="shared" si="56"/>
        <v/>
      </c>
      <c r="R280" s="153"/>
      <c r="S280" s="153"/>
      <c r="T280" s="238">
        <f t="shared" si="57"/>
        <v>0</v>
      </c>
      <c r="U280" s="193" t="s">
        <v>44</v>
      </c>
      <c r="V280" s="173"/>
      <c r="W280" s="193" t="str">
        <f t="shared" si="58"/>
        <v/>
      </c>
      <c r="X280" s="264" t="str">
        <f t="shared" si="59"/>
        <v>OK</v>
      </c>
      <c r="Y280" s="193" t="str">
        <f t="shared" si="60"/>
        <v/>
      </c>
      <c r="Z280" s="193" t="str">
        <f t="shared" si="61"/>
        <v/>
      </c>
      <c r="AA280" s="397" t="str">
        <f t="shared" si="62"/>
        <v/>
      </c>
      <c r="AB280" s="257" t="str">
        <f t="shared" si="63"/>
        <v/>
      </c>
      <c r="AC280" s="257" t="str">
        <f t="shared" si="64"/>
        <v/>
      </c>
      <c r="AD280" s="193" t="str">
        <f t="shared" si="65"/>
        <v>CHECK DATES</v>
      </c>
      <c r="AE280" s="257" t="str">
        <f t="shared" si="66"/>
        <v/>
      </c>
      <c r="AF280" s="286">
        <v>0</v>
      </c>
      <c r="AG280" s="257">
        <f t="shared" si="67"/>
        <v>0</v>
      </c>
      <c r="AH280" s="257" t="str">
        <f t="shared" si="68"/>
        <v/>
      </c>
      <c r="AI280" s="257">
        <f t="shared" si="69"/>
        <v>0</v>
      </c>
    </row>
    <row r="281" spans="1:35" x14ac:dyDescent="0.3">
      <c r="A281" s="287">
        <v>269</v>
      </c>
      <c r="B281" s="161"/>
      <c r="C281" s="150"/>
      <c r="D281" s="150"/>
      <c r="E281" s="150"/>
      <c r="F281" s="152"/>
      <c r="G281" s="152"/>
      <c r="H281" s="154"/>
      <c r="I281" s="155"/>
      <c r="J281" s="159"/>
      <c r="K281" s="159"/>
      <c r="L281" s="337"/>
      <c r="M281" s="343" t="str">
        <f>IF(L281="","",LOOKUP(L281,'Work Programme'!$A$8:$A$207,'Work Programme'!$B$8:$B$207))</f>
        <v/>
      </c>
      <c r="N281" s="150"/>
      <c r="O281" s="151"/>
      <c r="P281" s="254" t="str">
        <f>IF(H281="","",VLOOKUP(H281,'Overview - Financial Statement'!$A$46:$B$60,2,FALSE))</f>
        <v/>
      </c>
      <c r="Q281" s="255" t="str">
        <f t="shared" si="56"/>
        <v/>
      </c>
      <c r="R281" s="153"/>
      <c r="S281" s="153"/>
      <c r="T281" s="238">
        <f t="shared" si="57"/>
        <v>0</v>
      </c>
      <c r="U281" s="193" t="s">
        <v>44</v>
      </c>
      <c r="V281" s="173"/>
      <c r="W281" s="193" t="str">
        <f t="shared" si="58"/>
        <v/>
      </c>
      <c r="X281" s="264" t="str">
        <f t="shared" si="59"/>
        <v>OK</v>
      </c>
      <c r="Y281" s="193" t="str">
        <f t="shared" si="60"/>
        <v/>
      </c>
      <c r="Z281" s="193" t="str">
        <f t="shared" si="61"/>
        <v/>
      </c>
      <c r="AA281" s="397" t="str">
        <f t="shared" si="62"/>
        <v/>
      </c>
      <c r="AB281" s="257" t="str">
        <f t="shared" si="63"/>
        <v/>
      </c>
      <c r="AC281" s="257" t="str">
        <f t="shared" si="64"/>
        <v/>
      </c>
      <c r="AD281" s="193" t="str">
        <f t="shared" si="65"/>
        <v>CHECK DATES</v>
      </c>
      <c r="AE281" s="257" t="str">
        <f t="shared" si="66"/>
        <v/>
      </c>
      <c r="AF281" s="286">
        <v>0</v>
      </c>
      <c r="AG281" s="257">
        <f t="shared" si="67"/>
        <v>0</v>
      </c>
      <c r="AH281" s="257" t="str">
        <f t="shared" si="68"/>
        <v/>
      </c>
      <c r="AI281" s="257">
        <f t="shared" si="69"/>
        <v>0</v>
      </c>
    </row>
    <row r="282" spans="1:35" x14ac:dyDescent="0.3">
      <c r="A282" s="287">
        <v>270</v>
      </c>
      <c r="B282" s="161"/>
      <c r="C282" s="150"/>
      <c r="D282" s="150"/>
      <c r="E282" s="150"/>
      <c r="F282" s="152"/>
      <c r="G282" s="152"/>
      <c r="H282" s="154"/>
      <c r="I282" s="155"/>
      <c r="J282" s="159"/>
      <c r="K282" s="159"/>
      <c r="L282" s="337"/>
      <c r="M282" s="343" t="str">
        <f>IF(L282="","",LOOKUP(L282,'Work Programme'!$A$8:$A$207,'Work Programme'!$B$8:$B$207))</f>
        <v/>
      </c>
      <c r="N282" s="150"/>
      <c r="O282" s="151"/>
      <c r="P282" s="254" t="str">
        <f>IF(H282="","",VLOOKUP(H282,'Overview - Financial Statement'!$A$46:$B$60,2,FALSE))</f>
        <v/>
      </c>
      <c r="Q282" s="255" t="str">
        <f t="shared" si="56"/>
        <v/>
      </c>
      <c r="R282" s="153"/>
      <c r="S282" s="153"/>
      <c r="T282" s="238">
        <f t="shared" si="57"/>
        <v>0</v>
      </c>
      <c r="U282" s="193" t="s">
        <v>44</v>
      </c>
      <c r="V282" s="173"/>
      <c r="W282" s="193" t="str">
        <f t="shared" si="58"/>
        <v/>
      </c>
      <c r="X282" s="264" t="str">
        <f t="shared" si="59"/>
        <v>OK</v>
      </c>
      <c r="Y282" s="193" t="str">
        <f t="shared" si="60"/>
        <v/>
      </c>
      <c r="Z282" s="193" t="str">
        <f t="shared" si="61"/>
        <v/>
      </c>
      <c r="AA282" s="397" t="str">
        <f t="shared" si="62"/>
        <v/>
      </c>
      <c r="AB282" s="257" t="str">
        <f t="shared" si="63"/>
        <v/>
      </c>
      <c r="AC282" s="257" t="str">
        <f t="shared" si="64"/>
        <v/>
      </c>
      <c r="AD282" s="193" t="str">
        <f t="shared" si="65"/>
        <v>CHECK DATES</v>
      </c>
      <c r="AE282" s="257" t="str">
        <f t="shared" si="66"/>
        <v/>
      </c>
      <c r="AF282" s="286">
        <v>0</v>
      </c>
      <c r="AG282" s="257">
        <f t="shared" si="67"/>
        <v>0</v>
      </c>
      <c r="AH282" s="257" t="str">
        <f t="shared" si="68"/>
        <v/>
      </c>
      <c r="AI282" s="257">
        <f t="shared" si="69"/>
        <v>0</v>
      </c>
    </row>
    <row r="283" spans="1:35" x14ac:dyDescent="0.3">
      <c r="A283" s="287">
        <v>271</v>
      </c>
      <c r="B283" s="161"/>
      <c r="C283" s="150"/>
      <c r="D283" s="150"/>
      <c r="E283" s="150"/>
      <c r="F283" s="152"/>
      <c r="G283" s="152"/>
      <c r="H283" s="154"/>
      <c r="I283" s="155"/>
      <c r="J283" s="159"/>
      <c r="K283" s="159"/>
      <c r="L283" s="337"/>
      <c r="M283" s="343" t="str">
        <f>IF(L283="","",LOOKUP(L283,'Work Programme'!$A$8:$A$207,'Work Programme'!$B$8:$B$207))</f>
        <v/>
      </c>
      <c r="N283" s="150"/>
      <c r="O283" s="151"/>
      <c r="P283" s="254" t="str">
        <f>IF(H283="","",VLOOKUP(H283,'Overview - Financial Statement'!$A$46:$B$60,2,FALSE))</f>
        <v/>
      </c>
      <c r="Q283" s="255" t="str">
        <f t="shared" si="56"/>
        <v/>
      </c>
      <c r="R283" s="153"/>
      <c r="S283" s="153"/>
      <c r="T283" s="238">
        <f t="shared" si="57"/>
        <v>0</v>
      </c>
      <c r="U283" s="193" t="s">
        <v>44</v>
      </c>
      <c r="V283" s="173"/>
      <c r="W283" s="193" t="str">
        <f t="shared" si="58"/>
        <v/>
      </c>
      <c r="X283" s="264" t="str">
        <f t="shared" si="59"/>
        <v>OK</v>
      </c>
      <c r="Y283" s="193" t="str">
        <f t="shared" si="60"/>
        <v/>
      </c>
      <c r="Z283" s="193" t="str">
        <f t="shared" si="61"/>
        <v/>
      </c>
      <c r="AA283" s="397" t="str">
        <f t="shared" si="62"/>
        <v/>
      </c>
      <c r="AB283" s="257" t="str">
        <f t="shared" si="63"/>
        <v/>
      </c>
      <c r="AC283" s="257" t="str">
        <f t="shared" si="64"/>
        <v/>
      </c>
      <c r="AD283" s="193" t="str">
        <f t="shared" si="65"/>
        <v>CHECK DATES</v>
      </c>
      <c r="AE283" s="257" t="str">
        <f t="shared" si="66"/>
        <v/>
      </c>
      <c r="AF283" s="286">
        <v>0</v>
      </c>
      <c r="AG283" s="257">
        <f t="shared" si="67"/>
        <v>0</v>
      </c>
      <c r="AH283" s="257" t="str">
        <f t="shared" si="68"/>
        <v/>
      </c>
      <c r="AI283" s="257">
        <f t="shared" si="69"/>
        <v>0</v>
      </c>
    </row>
    <row r="284" spans="1:35" x14ac:dyDescent="0.3">
      <c r="A284" s="287">
        <v>272</v>
      </c>
      <c r="B284" s="161"/>
      <c r="C284" s="150"/>
      <c r="D284" s="150"/>
      <c r="E284" s="150"/>
      <c r="F284" s="152"/>
      <c r="G284" s="152"/>
      <c r="H284" s="154"/>
      <c r="I284" s="155"/>
      <c r="J284" s="159"/>
      <c r="K284" s="159"/>
      <c r="L284" s="337"/>
      <c r="M284" s="343" t="str">
        <f>IF(L284="","",LOOKUP(L284,'Work Programme'!$A$8:$A$207,'Work Programme'!$B$8:$B$207))</f>
        <v/>
      </c>
      <c r="N284" s="150"/>
      <c r="O284" s="151"/>
      <c r="P284" s="254" t="str">
        <f>IF(H284="","",VLOOKUP(H284,'Overview - Financial Statement'!$A$46:$B$60,2,FALSE))</f>
        <v/>
      </c>
      <c r="Q284" s="255" t="str">
        <f t="shared" si="56"/>
        <v/>
      </c>
      <c r="R284" s="153"/>
      <c r="S284" s="153"/>
      <c r="T284" s="238">
        <f t="shared" si="57"/>
        <v>0</v>
      </c>
      <c r="U284" s="193" t="s">
        <v>44</v>
      </c>
      <c r="V284" s="173"/>
      <c r="W284" s="193" t="str">
        <f t="shared" si="58"/>
        <v/>
      </c>
      <c r="X284" s="264" t="str">
        <f t="shared" si="59"/>
        <v>OK</v>
      </c>
      <c r="Y284" s="193" t="str">
        <f t="shared" si="60"/>
        <v/>
      </c>
      <c r="Z284" s="193" t="str">
        <f t="shared" si="61"/>
        <v/>
      </c>
      <c r="AA284" s="397" t="str">
        <f t="shared" si="62"/>
        <v/>
      </c>
      <c r="AB284" s="257" t="str">
        <f t="shared" si="63"/>
        <v/>
      </c>
      <c r="AC284" s="257" t="str">
        <f t="shared" si="64"/>
        <v/>
      </c>
      <c r="AD284" s="193" t="str">
        <f t="shared" si="65"/>
        <v>CHECK DATES</v>
      </c>
      <c r="AE284" s="257" t="str">
        <f t="shared" si="66"/>
        <v/>
      </c>
      <c r="AF284" s="286">
        <v>0</v>
      </c>
      <c r="AG284" s="257">
        <f t="shared" si="67"/>
        <v>0</v>
      </c>
      <c r="AH284" s="257" t="str">
        <f t="shared" si="68"/>
        <v/>
      </c>
      <c r="AI284" s="257">
        <f t="shared" si="69"/>
        <v>0</v>
      </c>
    </row>
    <row r="285" spans="1:35" x14ac:dyDescent="0.3">
      <c r="A285" s="287">
        <v>273</v>
      </c>
      <c r="B285" s="161"/>
      <c r="C285" s="150"/>
      <c r="D285" s="150"/>
      <c r="E285" s="150"/>
      <c r="F285" s="152"/>
      <c r="G285" s="152"/>
      <c r="H285" s="154"/>
      <c r="I285" s="155"/>
      <c r="J285" s="159"/>
      <c r="K285" s="159"/>
      <c r="L285" s="337"/>
      <c r="M285" s="343" t="str">
        <f>IF(L285="","",LOOKUP(L285,'Work Programme'!$A$8:$A$207,'Work Programme'!$B$8:$B$207))</f>
        <v/>
      </c>
      <c r="N285" s="150"/>
      <c r="O285" s="151"/>
      <c r="P285" s="254" t="str">
        <f>IF(H285="","",VLOOKUP(H285,'Overview - Financial Statement'!$A$46:$B$60,2,FALSE))</f>
        <v/>
      </c>
      <c r="Q285" s="255" t="str">
        <f t="shared" si="56"/>
        <v/>
      </c>
      <c r="R285" s="153"/>
      <c r="S285" s="153"/>
      <c r="T285" s="238">
        <f t="shared" si="57"/>
        <v>0</v>
      </c>
      <c r="U285" s="193" t="s">
        <v>44</v>
      </c>
      <c r="V285" s="173"/>
      <c r="W285" s="193" t="str">
        <f t="shared" si="58"/>
        <v/>
      </c>
      <c r="X285" s="264" t="str">
        <f t="shared" si="59"/>
        <v>OK</v>
      </c>
      <c r="Y285" s="193" t="str">
        <f t="shared" si="60"/>
        <v/>
      </c>
      <c r="Z285" s="193" t="str">
        <f t="shared" si="61"/>
        <v/>
      </c>
      <c r="AA285" s="397" t="str">
        <f t="shared" si="62"/>
        <v/>
      </c>
      <c r="AB285" s="257" t="str">
        <f t="shared" si="63"/>
        <v/>
      </c>
      <c r="AC285" s="257" t="str">
        <f t="shared" si="64"/>
        <v/>
      </c>
      <c r="AD285" s="193" t="str">
        <f t="shared" si="65"/>
        <v>CHECK DATES</v>
      </c>
      <c r="AE285" s="257" t="str">
        <f t="shared" si="66"/>
        <v/>
      </c>
      <c r="AF285" s="286">
        <v>0</v>
      </c>
      <c r="AG285" s="257">
        <f t="shared" si="67"/>
        <v>0</v>
      </c>
      <c r="AH285" s="257" t="str">
        <f t="shared" si="68"/>
        <v/>
      </c>
      <c r="AI285" s="257">
        <f t="shared" si="69"/>
        <v>0</v>
      </c>
    </row>
    <row r="286" spans="1:35" x14ac:dyDescent="0.3">
      <c r="A286" s="287">
        <v>274</v>
      </c>
      <c r="B286" s="161"/>
      <c r="C286" s="150"/>
      <c r="D286" s="150"/>
      <c r="E286" s="150"/>
      <c r="F286" s="152"/>
      <c r="G286" s="152"/>
      <c r="H286" s="154"/>
      <c r="I286" s="155"/>
      <c r="J286" s="159"/>
      <c r="K286" s="159"/>
      <c r="L286" s="337"/>
      <c r="M286" s="343" t="str">
        <f>IF(L286="","",LOOKUP(L286,'Work Programme'!$A$8:$A$207,'Work Programme'!$B$8:$B$207))</f>
        <v/>
      </c>
      <c r="N286" s="150"/>
      <c r="O286" s="151"/>
      <c r="P286" s="254" t="str">
        <f>IF(H286="","",VLOOKUP(H286,'Overview - Financial Statement'!$A$46:$B$60,2,FALSE))</f>
        <v/>
      </c>
      <c r="Q286" s="255" t="str">
        <f t="shared" si="56"/>
        <v/>
      </c>
      <c r="R286" s="153"/>
      <c r="S286" s="153"/>
      <c r="T286" s="238">
        <f t="shared" si="57"/>
        <v>0</v>
      </c>
      <c r="U286" s="193" t="s">
        <v>44</v>
      </c>
      <c r="V286" s="173"/>
      <c r="W286" s="193" t="str">
        <f t="shared" si="58"/>
        <v/>
      </c>
      <c r="X286" s="264" t="str">
        <f t="shared" si="59"/>
        <v>OK</v>
      </c>
      <c r="Y286" s="193" t="str">
        <f t="shared" si="60"/>
        <v/>
      </c>
      <c r="Z286" s="193" t="str">
        <f t="shared" si="61"/>
        <v/>
      </c>
      <c r="AA286" s="397" t="str">
        <f t="shared" si="62"/>
        <v/>
      </c>
      <c r="AB286" s="257" t="str">
        <f t="shared" si="63"/>
        <v/>
      </c>
      <c r="AC286" s="257" t="str">
        <f t="shared" si="64"/>
        <v/>
      </c>
      <c r="AD286" s="193" t="str">
        <f t="shared" si="65"/>
        <v>CHECK DATES</v>
      </c>
      <c r="AE286" s="257" t="str">
        <f t="shared" si="66"/>
        <v/>
      </c>
      <c r="AF286" s="286">
        <v>0</v>
      </c>
      <c r="AG286" s="257">
        <f t="shared" si="67"/>
        <v>0</v>
      </c>
      <c r="AH286" s="257" t="str">
        <f t="shared" si="68"/>
        <v/>
      </c>
      <c r="AI286" s="257">
        <f t="shared" si="69"/>
        <v>0</v>
      </c>
    </row>
    <row r="287" spans="1:35" x14ac:dyDescent="0.3">
      <c r="A287" s="287">
        <v>275</v>
      </c>
      <c r="B287" s="161"/>
      <c r="C287" s="150"/>
      <c r="D287" s="150"/>
      <c r="E287" s="150"/>
      <c r="F287" s="152"/>
      <c r="G287" s="152"/>
      <c r="H287" s="154"/>
      <c r="I287" s="155"/>
      <c r="J287" s="159"/>
      <c r="K287" s="159"/>
      <c r="L287" s="337"/>
      <c r="M287" s="343" t="str">
        <f>IF(L287="","",LOOKUP(L287,'Work Programme'!$A$8:$A$207,'Work Programme'!$B$8:$B$207))</f>
        <v/>
      </c>
      <c r="N287" s="150"/>
      <c r="O287" s="151"/>
      <c r="P287" s="254" t="str">
        <f>IF(H287="","",VLOOKUP(H287,'Overview - Financial Statement'!$A$46:$B$60,2,FALSE))</f>
        <v/>
      </c>
      <c r="Q287" s="255" t="str">
        <f t="shared" si="56"/>
        <v/>
      </c>
      <c r="R287" s="153"/>
      <c r="S287" s="153"/>
      <c r="T287" s="238">
        <f t="shared" si="57"/>
        <v>0</v>
      </c>
      <c r="U287" s="193" t="s">
        <v>44</v>
      </c>
      <c r="V287" s="173"/>
      <c r="W287" s="193" t="str">
        <f t="shared" si="58"/>
        <v/>
      </c>
      <c r="X287" s="264" t="str">
        <f t="shared" si="59"/>
        <v>OK</v>
      </c>
      <c r="Y287" s="193" t="str">
        <f t="shared" si="60"/>
        <v/>
      </c>
      <c r="Z287" s="193" t="str">
        <f t="shared" si="61"/>
        <v/>
      </c>
      <c r="AA287" s="397" t="str">
        <f t="shared" si="62"/>
        <v/>
      </c>
      <c r="AB287" s="257" t="str">
        <f t="shared" si="63"/>
        <v/>
      </c>
      <c r="AC287" s="257" t="str">
        <f t="shared" si="64"/>
        <v/>
      </c>
      <c r="AD287" s="193" t="str">
        <f t="shared" si="65"/>
        <v>CHECK DATES</v>
      </c>
      <c r="AE287" s="257" t="str">
        <f t="shared" si="66"/>
        <v/>
      </c>
      <c r="AF287" s="286">
        <v>0</v>
      </c>
      <c r="AG287" s="257">
        <f t="shared" si="67"/>
        <v>0</v>
      </c>
      <c r="AH287" s="257" t="str">
        <f t="shared" si="68"/>
        <v/>
      </c>
      <c r="AI287" s="257">
        <f t="shared" si="69"/>
        <v>0</v>
      </c>
    </row>
    <row r="288" spans="1:35" x14ac:dyDescent="0.3">
      <c r="A288" s="287">
        <v>276</v>
      </c>
      <c r="B288" s="161"/>
      <c r="C288" s="150"/>
      <c r="D288" s="150"/>
      <c r="E288" s="150"/>
      <c r="F288" s="152"/>
      <c r="G288" s="152"/>
      <c r="H288" s="154"/>
      <c r="I288" s="155"/>
      <c r="J288" s="159"/>
      <c r="K288" s="159"/>
      <c r="L288" s="337"/>
      <c r="M288" s="343" t="str">
        <f>IF(L288="","",LOOKUP(L288,'Work Programme'!$A$8:$A$207,'Work Programme'!$B$8:$B$207))</f>
        <v/>
      </c>
      <c r="N288" s="150"/>
      <c r="O288" s="151"/>
      <c r="P288" s="254" t="str">
        <f>IF(H288="","",VLOOKUP(H288,'Overview - Financial Statement'!$A$46:$B$60,2,FALSE))</f>
        <v/>
      </c>
      <c r="Q288" s="255" t="str">
        <f t="shared" si="56"/>
        <v/>
      </c>
      <c r="R288" s="153"/>
      <c r="S288" s="153"/>
      <c r="T288" s="238">
        <f t="shared" si="57"/>
        <v>0</v>
      </c>
      <c r="U288" s="193" t="s">
        <v>44</v>
      </c>
      <c r="V288" s="173"/>
      <c r="W288" s="193" t="str">
        <f t="shared" si="58"/>
        <v/>
      </c>
      <c r="X288" s="264" t="str">
        <f t="shared" si="59"/>
        <v>OK</v>
      </c>
      <c r="Y288" s="193" t="str">
        <f t="shared" si="60"/>
        <v/>
      </c>
      <c r="Z288" s="193" t="str">
        <f t="shared" si="61"/>
        <v/>
      </c>
      <c r="AA288" s="397" t="str">
        <f t="shared" si="62"/>
        <v/>
      </c>
      <c r="AB288" s="257" t="str">
        <f t="shared" si="63"/>
        <v/>
      </c>
      <c r="AC288" s="257" t="str">
        <f t="shared" si="64"/>
        <v/>
      </c>
      <c r="AD288" s="193" t="str">
        <f t="shared" si="65"/>
        <v>CHECK DATES</v>
      </c>
      <c r="AE288" s="257" t="str">
        <f t="shared" si="66"/>
        <v/>
      </c>
      <c r="AF288" s="286">
        <v>0</v>
      </c>
      <c r="AG288" s="257">
        <f t="shared" si="67"/>
        <v>0</v>
      </c>
      <c r="AH288" s="257" t="str">
        <f t="shared" si="68"/>
        <v/>
      </c>
      <c r="AI288" s="257">
        <f t="shared" si="69"/>
        <v>0</v>
      </c>
    </row>
    <row r="289" spans="1:35" x14ac:dyDescent="0.3">
      <c r="A289" s="287">
        <v>277</v>
      </c>
      <c r="B289" s="161"/>
      <c r="C289" s="150"/>
      <c r="D289" s="150"/>
      <c r="E289" s="150"/>
      <c r="F289" s="152"/>
      <c r="G289" s="152"/>
      <c r="H289" s="154"/>
      <c r="I289" s="155"/>
      <c r="J289" s="159"/>
      <c r="K289" s="159"/>
      <c r="L289" s="337"/>
      <c r="M289" s="343" t="str">
        <f>IF(L289="","",LOOKUP(L289,'Work Programme'!$A$8:$A$207,'Work Programme'!$B$8:$B$207))</f>
        <v/>
      </c>
      <c r="N289" s="150"/>
      <c r="O289" s="151"/>
      <c r="P289" s="254" t="str">
        <f>IF(H289="","",VLOOKUP(H289,'Overview - Financial Statement'!$A$46:$B$60,2,FALSE))</f>
        <v/>
      </c>
      <c r="Q289" s="255" t="str">
        <f t="shared" si="56"/>
        <v/>
      </c>
      <c r="R289" s="153"/>
      <c r="S289" s="153"/>
      <c r="T289" s="238">
        <f t="shared" si="57"/>
        <v>0</v>
      </c>
      <c r="U289" s="193" t="s">
        <v>44</v>
      </c>
      <c r="V289" s="173"/>
      <c r="W289" s="193" t="str">
        <f t="shared" si="58"/>
        <v/>
      </c>
      <c r="X289" s="264" t="str">
        <f t="shared" si="59"/>
        <v>OK</v>
      </c>
      <c r="Y289" s="193" t="str">
        <f t="shared" si="60"/>
        <v/>
      </c>
      <c r="Z289" s="193" t="str">
        <f t="shared" si="61"/>
        <v/>
      </c>
      <c r="AA289" s="397" t="str">
        <f t="shared" si="62"/>
        <v/>
      </c>
      <c r="AB289" s="257" t="str">
        <f t="shared" si="63"/>
        <v/>
      </c>
      <c r="AC289" s="257" t="str">
        <f t="shared" si="64"/>
        <v/>
      </c>
      <c r="AD289" s="193" t="str">
        <f t="shared" si="65"/>
        <v>CHECK DATES</v>
      </c>
      <c r="AE289" s="257" t="str">
        <f t="shared" si="66"/>
        <v/>
      </c>
      <c r="AF289" s="286">
        <v>0</v>
      </c>
      <c r="AG289" s="257">
        <f t="shared" si="67"/>
        <v>0</v>
      </c>
      <c r="AH289" s="257" t="str">
        <f t="shared" si="68"/>
        <v/>
      </c>
      <c r="AI289" s="257">
        <f t="shared" si="69"/>
        <v>0</v>
      </c>
    </row>
    <row r="290" spans="1:35" x14ac:dyDescent="0.3">
      <c r="A290" s="287">
        <v>278</v>
      </c>
      <c r="B290" s="161"/>
      <c r="C290" s="150"/>
      <c r="D290" s="150"/>
      <c r="E290" s="150"/>
      <c r="F290" s="152"/>
      <c r="G290" s="152"/>
      <c r="H290" s="154"/>
      <c r="I290" s="155"/>
      <c r="J290" s="159"/>
      <c r="K290" s="159"/>
      <c r="L290" s="337"/>
      <c r="M290" s="343" t="str">
        <f>IF(L290="","",LOOKUP(L290,'Work Programme'!$A$8:$A$207,'Work Programme'!$B$8:$B$207))</f>
        <v/>
      </c>
      <c r="N290" s="150"/>
      <c r="O290" s="151"/>
      <c r="P290" s="254" t="str">
        <f>IF(H290="","",VLOOKUP(H290,'Overview - Financial Statement'!$A$46:$B$60,2,FALSE))</f>
        <v/>
      </c>
      <c r="Q290" s="255" t="str">
        <f t="shared" si="56"/>
        <v/>
      </c>
      <c r="R290" s="153"/>
      <c r="S290" s="153"/>
      <c r="T290" s="238">
        <f t="shared" si="57"/>
        <v>0</v>
      </c>
      <c r="U290" s="193" t="s">
        <v>44</v>
      </c>
      <c r="V290" s="173"/>
      <c r="W290" s="193" t="str">
        <f t="shared" si="58"/>
        <v/>
      </c>
      <c r="X290" s="264" t="str">
        <f t="shared" si="59"/>
        <v>OK</v>
      </c>
      <c r="Y290" s="193" t="str">
        <f t="shared" si="60"/>
        <v/>
      </c>
      <c r="Z290" s="193" t="str">
        <f t="shared" si="61"/>
        <v/>
      </c>
      <c r="AA290" s="397" t="str">
        <f t="shared" si="62"/>
        <v/>
      </c>
      <c r="AB290" s="257" t="str">
        <f t="shared" si="63"/>
        <v/>
      </c>
      <c r="AC290" s="257" t="str">
        <f t="shared" si="64"/>
        <v/>
      </c>
      <c r="AD290" s="193" t="str">
        <f t="shared" si="65"/>
        <v>CHECK DATES</v>
      </c>
      <c r="AE290" s="257" t="str">
        <f t="shared" si="66"/>
        <v/>
      </c>
      <c r="AF290" s="286">
        <v>0</v>
      </c>
      <c r="AG290" s="257">
        <f t="shared" si="67"/>
        <v>0</v>
      </c>
      <c r="AH290" s="257" t="str">
        <f t="shared" si="68"/>
        <v/>
      </c>
      <c r="AI290" s="257">
        <f t="shared" si="69"/>
        <v>0</v>
      </c>
    </row>
    <row r="291" spans="1:35" x14ac:dyDescent="0.3">
      <c r="A291" s="287">
        <v>279</v>
      </c>
      <c r="B291" s="161"/>
      <c r="C291" s="150"/>
      <c r="D291" s="150"/>
      <c r="E291" s="150"/>
      <c r="F291" s="152"/>
      <c r="G291" s="152"/>
      <c r="H291" s="154"/>
      <c r="I291" s="155"/>
      <c r="J291" s="159"/>
      <c r="K291" s="159"/>
      <c r="L291" s="337"/>
      <c r="M291" s="343" t="str">
        <f>IF(L291="","",LOOKUP(L291,'Work Programme'!$A$8:$A$207,'Work Programme'!$B$8:$B$207))</f>
        <v/>
      </c>
      <c r="N291" s="150"/>
      <c r="O291" s="151"/>
      <c r="P291" s="254" t="str">
        <f>IF(H291="","",VLOOKUP(H291,'Overview - Financial Statement'!$A$46:$B$60,2,FALSE))</f>
        <v/>
      </c>
      <c r="Q291" s="255" t="str">
        <f t="shared" si="56"/>
        <v/>
      </c>
      <c r="R291" s="153"/>
      <c r="S291" s="153"/>
      <c r="T291" s="238">
        <f t="shared" si="57"/>
        <v>0</v>
      </c>
      <c r="U291" s="193" t="s">
        <v>44</v>
      </c>
      <c r="V291" s="173"/>
      <c r="W291" s="193" t="str">
        <f t="shared" si="58"/>
        <v/>
      </c>
      <c r="X291" s="264" t="str">
        <f t="shared" si="59"/>
        <v>OK</v>
      </c>
      <c r="Y291" s="193" t="str">
        <f t="shared" si="60"/>
        <v/>
      </c>
      <c r="Z291" s="193" t="str">
        <f t="shared" si="61"/>
        <v/>
      </c>
      <c r="AA291" s="397" t="str">
        <f t="shared" si="62"/>
        <v/>
      </c>
      <c r="AB291" s="257" t="str">
        <f t="shared" si="63"/>
        <v/>
      </c>
      <c r="AC291" s="257" t="str">
        <f t="shared" si="64"/>
        <v/>
      </c>
      <c r="AD291" s="193" t="str">
        <f t="shared" si="65"/>
        <v>CHECK DATES</v>
      </c>
      <c r="AE291" s="257" t="str">
        <f t="shared" si="66"/>
        <v/>
      </c>
      <c r="AF291" s="286">
        <v>0</v>
      </c>
      <c r="AG291" s="257">
        <f t="shared" si="67"/>
        <v>0</v>
      </c>
      <c r="AH291" s="257" t="str">
        <f t="shared" si="68"/>
        <v/>
      </c>
      <c r="AI291" s="257">
        <f t="shared" si="69"/>
        <v>0</v>
      </c>
    </row>
    <row r="292" spans="1:35" x14ac:dyDescent="0.3">
      <c r="A292" s="287">
        <v>280</v>
      </c>
      <c r="B292" s="161"/>
      <c r="C292" s="150"/>
      <c r="D292" s="150"/>
      <c r="E292" s="150"/>
      <c r="F292" s="152"/>
      <c r="G292" s="152"/>
      <c r="H292" s="154"/>
      <c r="I292" s="155"/>
      <c r="J292" s="159"/>
      <c r="K292" s="159"/>
      <c r="L292" s="337"/>
      <c r="M292" s="343" t="str">
        <f>IF(L292="","",LOOKUP(L292,'Work Programme'!$A$8:$A$207,'Work Programme'!$B$8:$B$207))</f>
        <v/>
      </c>
      <c r="N292" s="150"/>
      <c r="O292" s="151"/>
      <c r="P292" s="254" t="str">
        <f>IF(H292="","",VLOOKUP(H292,'Overview - Financial Statement'!$A$46:$B$60,2,FALSE))</f>
        <v/>
      </c>
      <c r="Q292" s="255" t="str">
        <f t="shared" si="56"/>
        <v/>
      </c>
      <c r="R292" s="153"/>
      <c r="S292" s="153"/>
      <c r="T292" s="238">
        <f t="shared" si="57"/>
        <v>0</v>
      </c>
      <c r="U292" s="193" t="s">
        <v>44</v>
      </c>
      <c r="V292" s="173"/>
      <c r="W292" s="193" t="str">
        <f t="shared" si="58"/>
        <v/>
      </c>
      <c r="X292" s="264" t="str">
        <f t="shared" si="59"/>
        <v>OK</v>
      </c>
      <c r="Y292" s="193" t="str">
        <f t="shared" si="60"/>
        <v/>
      </c>
      <c r="Z292" s="193" t="str">
        <f t="shared" si="61"/>
        <v/>
      </c>
      <c r="AA292" s="397" t="str">
        <f t="shared" si="62"/>
        <v/>
      </c>
      <c r="AB292" s="257" t="str">
        <f t="shared" si="63"/>
        <v/>
      </c>
      <c r="AC292" s="257" t="str">
        <f t="shared" si="64"/>
        <v/>
      </c>
      <c r="AD292" s="193" t="str">
        <f t="shared" si="65"/>
        <v>CHECK DATES</v>
      </c>
      <c r="AE292" s="257" t="str">
        <f t="shared" si="66"/>
        <v/>
      </c>
      <c r="AF292" s="286">
        <v>0</v>
      </c>
      <c r="AG292" s="257">
        <f t="shared" si="67"/>
        <v>0</v>
      </c>
      <c r="AH292" s="257" t="str">
        <f t="shared" si="68"/>
        <v/>
      </c>
      <c r="AI292" s="257">
        <f t="shared" si="69"/>
        <v>0</v>
      </c>
    </row>
    <row r="293" spans="1:35" x14ac:dyDescent="0.3">
      <c r="A293" s="287">
        <v>281</v>
      </c>
      <c r="B293" s="161"/>
      <c r="C293" s="150"/>
      <c r="D293" s="150"/>
      <c r="E293" s="150"/>
      <c r="F293" s="152"/>
      <c r="G293" s="152"/>
      <c r="H293" s="154"/>
      <c r="I293" s="155"/>
      <c r="J293" s="159"/>
      <c r="K293" s="159"/>
      <c r="L293" s="337"/>
      <c r="M293" s="343" t="str">
        <f>IF(L293="","",LOOKUP(L293,'Work Programme'!$A$8:$A$207,'Work Programme'!$B$8:$B$207))</f>
        <v/>
      </c>
      <c r="N293" s="150"/>
      <c r="O293" s="151"/>
      <c r="P293" s="254" t="str">
        <f>IF(H293="","",VLOOKUP(H293,'Overview - Financial Statement'!$A$46:$B$60,2,FALSE))</f>
        <v/>
      </c>
      <c r="Q293" s="255" t="str">
        <f t="shared" si="56"/>
        <v/>
      </c>
      <c r="R293" s="153"/>
      <c r="S293" s="153"/>
      <c r="T293" s="238">
        <f t="shared" si="57"/>
        <v>0</v>
      </c>
      <c r="U293" s="193" t="s">
        <v>44</v>
      </c>
      <c r="V293" s="173"/>
      <c r="W293" s="193" t="str">
        <f t="shared" si="58"/>
        <v/>
      </c>
      <c r="X293" s="264" t="str">
        <f t="shared" si="59"/>
        <v>OK</v>
      </c>
      <c r="Y293" s="193" t="str">
        <f t="shared" si="60"/>
        <v/>
      </c>
      <c r="Z293" s="193" t="str">
        <f t="shared" si="61"/>
        <v/>
      </c>
      <c r="AA293" s="397" t="str">
        <f t="shared" si="62"/>
        <v/>
      </c>
      <c r="AB293" s="257" t="str">
        <f t="shared" si="63"/>
        <v/>
      </c>
      <c r="AC293" s="257" t="str">
        <f t="shared" si="64"/>
        <v/>
      </c>
      <c r="AD293" s="193" t="str">
        <f t="shared" si="65"/>
        <v>CHECK DATES</v>
      </c>
      <c r="AE293" s="257" t="str">
        <f t="shared" si="66"/>
        <v/>
      </c>
      <c r="AF293" s="286">
        <v>0</v>
      </c>
      <c r="AG293" s="257">
        <f t="shared" si="67"/>
        <v>0</v>
      </c>
      <c r="AH293" s="257" t="str">
        <f t="shared" si="68"/>
        <v/>
      </c>
      <c r="AI293" s="257">
        <f t="shared" si="69"/>
        <v>0</v>
      </c>
    </row>
    <row r="294" spans="1:35" x14ac:dyDescent="0.3">
      <c r="A294" s="287">
        <v>282</v>
      </c>
      <c r="B294" s="161"/>
      <c r="C294" s="150"/>
      <c r="D294" s="150"/>
      <c r="E294" s="150"/>
      <c r="F294" s="152"/>
      <c r="G294" s="152"/>
      <c r="H294" s="154"/>
      <c r="I294" s="155"/>
      <c r="J294" s="159"/>
      <c r="K294" s="159"/>
      <c r="L294" s="337"/>
      <c r="M294" s="343" t="str">
        <f>IF(L294="","",LOOKUP(L294,'Work Programme'!$A$8:$A$207,'Work Programme'!$B$8:$B$207))</f>
        <v/>
      </c>
      <c r="N294" s="150"/>
      <c r="O294" s="151"/>
      <c r="P294" s="254" t="str">
        <f>IF(H294="","",VLOOKUP(H294,'Overview - Financial Statement'!$A$46:$B$60,2,FALSE))</f>
        <v/>
      </c>
      <c r="Q294" s="255" t="str">
        <f t="shared" si="56"/>
        <v/>
      </c>
      <c r="R294" s="153"/>
      <c r="S294" s="153"/>
      <c r="T294" s="238">
        <f t="shared" si="57"/>
        <v>0</v>
      </c>
      <c r="U294" s="193" t="s">
        <v>44</v>
      </c>
      <c r="V294" s="173"/>
      <c r="W294" s="193" t="str">
        <f t="shared" si="58"/>
        <v/>
      </c>
      <c r="X294" s="264" t="str">
        <f t="shared" si="59"/>
        <v>OK</v>
      </c>
      <c r="Y294" s="193" t="str">
        <f t="shared" si="60"/>
        <v/>
      </c>
      <c r="Z294" s="193" t="str">
        <f t="shared" si="61"/>
        <v/>
      </c>
      <c r="AA294" s="397" t="str">
        <f t="shared" si="62"/>
        <v/>
      </c>
      <c r="AB294" s="257" t="str">
        <f t="shared" si="63"/>
        <v/>
      </c>
      <c r="AC294" s="257" t="str">
        <f t="shared" si="64"/>
        <v/>
      </c>
      <c r="AD294" s="193" t="str">
        <f t="shared" si="65"/>
        <v>CHECK DATES</v>
      </c>
      <c r="AE294" s="257" t="str">
        <f t="shared" si="66"/>
        <v/>
      </c>
      <c r="AF294" s="286">
        <v>0</v>
      </c>
      <c r="AG294" s="257">
        <f t="shared" si="67"/>
        <v>0</v>
      </c>
      <c r="AH294" s="257" t="str">
        <f t="shared" si="68"/>
        <v/>
      </c>
      <c r="AI294" s="257">
        <f t="shared" si="69"/>
        <v>0</v>
      </c>
    </row>
    <row r="295" spans="1:35" x14ac:dyDescent="0.3">
      <c r="A295" s="287">
        <v>283</v>
      </c>
      <c r="B295" s="161"/>
      <c r="C295" s="150"/>
      <c r="D295" s="150"/>
      <c r="E295" s="150"/>
      <c r="F295" s="152"/>
      <c r="G295" s="152"/>
      <c r="H295" s="154"/>
      <c r="I295" s="155"/>
      <c r="J295" s="159"/>
      <c r="K295" s="159"/>
      <c r="L295" s="337"/>
      <c r="M295" s="343" t="str">
        <f>IF(L295="","",LOOKUP(L295,'Work Programme'!$A$8:$A$207,'Work Programme'!$B$8:$B$207))</f>
        <v/>
      </c>
      <c r="N295" s="150"/>
      <c r="O295" s="151"/>
      <c r="P295" s="254" t="str">
        <f>IF(H295="","",VLOOKUP(H295,'Overview - Financial Statement'!$A$46:$B$60,2,FALSE))</f>
        <v/>
      </c>
      <c r="Q295" s="255" t="str">
        <f t="shared" si="56"/>
        <v/>
      </c>
      <c r="R295" s="153"/>
      <c r="S295" s="153"/>
      <c r="T295" s="238">
        <f t="shared" si="57"/>
        <v>0</v>
      </c>
      <c r="U295" s="193" t="s">
        <v>44</v>
      </c>
      <c r="V295" s="173"/>
      <c r="W295" s="193" t="str">
        <f t="shared" si="58"/>
        <v/>
      </c>
      <c r="X295" s="264" t="str">
        <f t="shared" si="59"/>
        <v>OK</v>
      </c>
      <c r="Y295" s="193" t="str">
        <f t="shared" si="60"/>
        <v/>
      </c>
      <c r="Z295" s="193" t="str">
        <f t="shared" si="61"/>
        <v/>
      </c>
      <c r="AA295" s="397" t="str">
        <f t="shared" si="62"/>
        <v/>
      </c>
      <c r="AB295" s="257" t="str">
        <f t="shared" si="63"/>
        <v/>
      </c>
      <c r="AC295" s="257" t="str">
        <f t="shared" si="64"/>
        <v/>
      </c>
      <c r="AD295" s="193" t="str">
        <f t="shared" si="65"/>
        <v>CHECK DATES</v>
      </c>
      <c r="AE295" s="257" t="str">
        <f t="shared" si="66"/>
        <v/>
      </c>
      <c r="AF295" s="286">
        <v>0</v>
      </c>
      <c r="AG295" s="257">
        <f t="shared" si="67"/>
        <v>0</v>
      </c>
      <c r="AH295" s="257" t="str">
        <f t="shared" si="68"/>
        <v/>
      </c>
      <c r="AI295" s="257">
        <f t="shared" si="69"/>
        <v>0</v>
      </c>
    </row>
    <row r="296" spans="1:35" x14ac:dyDescent="0.3">
      <c r="A296" s="287">
        <v>284</v>
      </c>
      <c r="B296" s="161"/>
      <c r="C296" s="150"/>
      <c r="D296" s="150"/>
      <c r="E296" s="150"/>
      <c r="F296" s="152"/>
      <c r="G296" s="152"/>
      <c r="H296" s="154"/>
      <c r="I296" s="155"/>
      <c r="J296" s="159"/>
      <c r="K296" s="159"/>
      <c r="L296" s="337"/>
      <c r="M296" s="343" t="str">
        <f>IF(L296="","",LOOKUP(L296,'Work Programme'!$A$8:$A$207,'Work Programme'!$B$8:$B$207))</f>
        <v/>
      </c>
      <c r="N296" s="150"/>
      <c r="O296" s="151"/>
      <c r="P296" s="254" t="str">
        <f>IF(H296="","",VLOOKUP(H296,'Overview - Financial Statement'!$A$46:$B$60,2,FALSE))</f>
        <v/>
      </c>
      <c r="Q296" s="255" t="str">
        <f t="shared" si="56"/>
        <v/>
      </c>
      <c r="R296" s="153"/>
      <c r="S296" s="153"/>
      <c r="T296" s="238">
        <f t="shared" si="57"/>
        <v>0</v>
      </c>
      <c r="U296" s="193" t="s">
        <v>44</v>
      </c>
      <c r="V296" s="173"/>
      <c r="W296" s="193" t="str">
        <f t="shared" si="58"/>
        <v/>
      </c>
      <c r="X296" s="264" t="str">
        <f t="shared" si="59"/>
        <v>OK</v>
      </c>
      <c r="Y296" s="193" t="str">
        <f t="shared" si="60"/>
        <v/>
      </c>
      <c r="Z296" s="193" t="str">
        <f t="shared" si="61"/>
        <v/>
      </c>
      <c r="AA296" s="397" t="str">
        <f t="shared" si="62"/>
        <v/>
      </c>
      <c r="AB296" s="257" t="str">
        <f t="shared" si="63"/>
        <v/>
      </c>
      <c r="AC296" s="257" t="str">
        <f t="shared" si="64"/>
        <v/>
      </c>
      <c r="AD296" s="193" t="str">
        <f t="shared" si="65"/>
        <v>CHECK DATES</v>
      </c>
      <c r="AE296" s="257" t="str">
        <f t="shared" si="66"/>
        <v/>
      </c>
      <c r="AF296" s="286">
        <v>0</v>
      </c>
      <c r="AG296" s="257">
        <f t="shared" si="67"/>
        <v>0</v>
      </c>
      <c r="AH296" s="257" t="str">
        <f t="shared" si="68"/>
        <v/>
      </c>
      <c r="AI296" s="257">
        <f t="shared" si="69"/>
        <v>0</v>
      </c>
    </row>
    <row r="297" spans="1:35" x14ac:dyDescent="0.3">
      <c r="A297" s="287">
        <v>285</v>
      </c>
      <c r="B297" s="161"/>
      <c r="C297" s="150"/>
      <c r="D297" s="150"/>
      <c r="E297" s="150"/>
      <c r="F297" s="152"/>
      <c r="G297" s="152"/>
      <c r="H297" s="154"/>
      <c r="I297" s="155"/>
      <c r="J297" s="159"/>
      <c r="K297" s="159"/>
      <c r="L297" s="337"/>
      <c r="M297" s="343" t="str">
        <f>IF(L297="","",LOOKUP(L297,'Work Programme'!$A$8:$A$207,'Work Programme'!$B$8:$B$207))</f>
        <v/>
      </c>
      <c r="N297" s="150"/>
      <c r="O297" s="151"/>
      <c r="P297" s="254" t="str">
        <f>IF(H297="","",VLOOKUP(H297,'Overview - Financial Statement'!$A$46:$B$60,2,FALSE))</f>
        <v/>
      </c>
      <c r="Q297" s="255" t="str">
        <f t="shared" si="56"/>
        <v/>
      </c>
      <c r="R297" s="153"/>
      <c r="S297" s="153"/>
      <c r="T297" s="238">
        <f t="shared" si="57"/>
        <v>0</v>
      </c>
      <c r="U297" s="193" t="s">
        <v>44</v>
      </c>
      <c r="V297" s="173"/>
      <c r="W297" s="193" t="str">
        <f t="shared" si="58"/>
        <v/>
      </c>
      <c r="X297" s="264" t="str">
        <f t="shared" si="59"/>
        <v>OK</v>
      </c>
      <c r="Y297" s="193" t="str">
        <f t="shared" si="60"/>
        <v/>
      </c>
      <c r="Z297" s="193" t="str">
        <f t="shared" si="61"/>
        <v/>
      </c>
      <c r="AA297" s="397" t="str">
        <f t="shared" si="62"/>
        <v/>
      </c>
      <c r="AB297" s="257" t="str">
        <f t="shared" si="63"/>
        <v/>
      </c>
      <c r="AC297" s="257" t="str">
        <f t="shared" si="64"/>
        <v/>
      </c>
      <c r="AD297" s="193" t="str">
        <f t="shared" si="65"/>
        <v>CHECK DATES</v>
      </c>
      <c r="AE297" s="257" t="str">
        <f t="shared" si="66"/>
        <v/>
      </c>
      <c r="AF297" s="286">
        <v>0</v>
      </c>
      <c r="AG297" s="257">
        <f t="shared" si="67"/>
        <v>0</v>
      </c>
      <c r="AH297" s="257" t="str">
        <f t="shared" si="68"/>
        <v/>
      </c>
      <c r="AI297" s="257">
        <f t="shared" si="69"/>
        <v>0</v>
      </c>
    </row>
    <row r="298" spans="1:35" x14ac:dyDescent="0.3">
      <c r="A298" s="287">
        <v>286</v>
      </c>
      <c r="B298" s="161"/>
      <c r="C298" s="150"/>
      <c r="D298" s="150"/>
      <c r="E298" s="150"/>
      <c r="F298" s="152"/>
      <c r="G298" s="152"/>
      <c r="H298" s="154"/>
      <c r="I298" s="155"/>
      <c r="J298" s="159"/>
      <c r="K298" s="159"/>
      <c r="L298" s="337"/>
      <c r="M298" s="343" t="str">
        <f>IF(L298="","",LOOKUP(L298,'Work Programme'!$A$8:$A$207,'Work Programme'!$B$8:$B$207))</f>
        <v/>
      </c>
      <c r="N298" s="150"/>
      <c r="O298" s="151"/>
      <c r="P298" s="254" t="str">
        <f>IF(H298="","",VLOOKUP(H298,'Overview - Financial Statement'!$A$46:$B$60,2,FALSE))</f>
        <v/>
      </c>
      <c r="Q298" s="255" t="str">
        <f t="shared" si="56"/>
        <v/>
      </c>
      <c r="R298" s="153"/>
      <c r="S298" s="153"/>
      <c r="T298" s="238">
        <f t="shared" si="57"/>
        <v>0</v>
      </c>
      <c r="U298" s="193" t="s">
        <v>44</v>
      </c>
      <c r="V298" s="173"/>
      <c r="W298" s="193" t="str">
        <f t="shared" si="58"/>
        <v/>
      </c>
      <c r="X298" s="264" t="str">
        <f t="shared" si="59"/>
        <v>OK</v>
      </c>
      <c r="Y298" s="193" t="str">
        <f t="shared" si="60"/>
        <v/>
      </c>
      <c r="Z298" s="193" t="str">
        <f t="shared" si="61"/>
        <v/>
      </c>
      <c r="AA298" s="397" t="str">
        <f t="shared" si="62"/>
        <v/>
      </c>
      <c r="AB298" s="257" t="str">
        <f t="shared" si="63"/>
        <v/>
      </c>
      <c r="AC298" s="257" t="str">
        <f t="shared" si="64"/>
        <v/>
      </c>
      <c r="AD298" s="193" t="str">
        <f t="shared" si="65"/>
        <v>CHECK DATES</v>
      </c>
      <c r="AE298" s="257" t="str">
        <f t="shared" si="66"/>
        <v/>
      </c>
      <c r="AF298" s="286">
        <v>0</v>
      </c>
      <c r="AG298" s="257">
        <f t="shared" si="67"/>
        <v>0</v>
      </c>
      <c r="AH298" s="257" t="str">
        <f t="shared" si="68"/>
        <v/>
      </c>
      <c r="AI298" s="257">
        <f t="shared" si="69"/>
        <v>0</v>
      </c>
    </row>
    <row r="299" spans="1:35" x14ac:dyDescent="0.3">
      <c r="A299" s="287">
        <v>287</v>
      </c>
      <c r="B299" s="161"/>
      <c r="C299" s="150"/>
      <c r="D299" s="150"/>
      <c r="E299" s="150"/>
      <c r="F299" s="152"/>
      <c r="G299" s="152"/>
      <c r="H299" s="154"/>
      <c r="I299" s="155"/>
      <c r="J299" s="159"/>
      <c r="K299" s="159"/>
      <c r="L299" s="337"/>
      <c r="M299" s="343" t="str">
        <f>IF(L299="","",LOOKUP(L299,'Work Programme'!$A$8:$A$207,'Work Programme'!$B$8:$B$207))</f>
        <v/>
      </c>
      <c r="N299" s="150"/>
      <c r="O299" s="151"/>
      <c r="P299" s="254" t="str">
        <f>IF(H299="","",VLOOKUP(H299,'Overview - Financial Statement'!$A$46:$B$60,2,FALSE))</f>
        <v/>
      </c>
      <c r="Q299" s="255" t="str">
        <f t="shared" si="56"/>
        <v/>
      </c>
      <c r="R299" s="153"/>
      <c r="S299" s="153"/>
      <c r="T299" s="238">
        <f t="shared" si="57"/>
        <v>0</v>
      </c>
      <c r="U299" s="193" t="s">
        <v>44</v>
      </c>
      <c r="V299" s="173"/>
      <c r="W299" s="193" t="str">
        <f t="shared" si="58"/>
        <v/>
      </c>
      <c r="X299" s="264" t="str">
        <f t="shared" si="59"/>
        <v>OK</v>
      </c>
      <c r="Y299" s="193" t="str">
        <f t="shared" si="60"/>
        <v/>
      </c>
      <c r="Z299" s="193" t="str">
        <f t="shared" si="61"/>
        <v/>
      </c>
      <c r="AA299" s="397" t="str">
        <f t="shared" si="62"/>
        <v/>
      </c>
      <c r="AB299" s="257" t="str">
        <f t="shared" si="63"/>
        <v/>
      </c>
      <c r="AC299" s="257" t="str">
        <f t="shared" si="64"/>
        <v/>
      </c>
      <c r="AD299" s="193" t="str">
        <f t="shared" si="65"/>
        <v>CHECK DATES</v>
      </c>
      <c r="AE299" s="257" t="str">
        <f t="shared" si="66"/>
        <v/>
      </c>
      <c r="AF299" s="286">
        <v>0</v>
      </c>
      <c r="AG299" s="257">
        <f t="shared" si="67"/>
        <v>0</v>
      </c>
      <c r="AH299" s="257" t="str">
        <f t="shared" si="68"/>
        <v/>
      </c>
      <c r="AI299" s="257">
        <f t="shared" si="69"/>
        <v>0</v>
      </c>
    </row>
    <row r="300" spans="1:35" x14ac:dyDescent="0.3">
      <c r="A300" s="287">
        <v>288</v>
      </c>
      <c r="B300" s="161"/>
      <c r="C300" s="150"/>
      <c r="D300" s="150"/>
      <c r="E300" s="150"/>
      <c r="F300" s="152"/>
      <c r="G300" s="152"/>
      <c r="H300" s="154"/>
      <c r="I300" s="155"/>
      <c r="J300" s="159"/>
      <c r="K300" s="159"/>
      <c r="L300" s="337"/>
      <c r="M300" s="343" t="str">
        <f>IF(L300="","",LOOKUP(L300,'Work Programme'!$A$8:$A$207,'Work Programme'!$B$8:$B$207))</f>
        <v/>
      </c>
      <c r="N300" s="150"/>
      <c r="O300" s="151"/>
      <c r="P300" s="254" t="str">
        <f>IF(H300="","",VLOOKUP(H300,'Overview - Financial Statement'!$A$46:$B$60,2,FALSE))</f>
        <v/>
      </c>
      <c r="Q300" s="255" t="str">
        <f t="shared" si="56"/>
        <v/>
      </c>
      <c r="R300" s="153"/>
      <c r="S300" s="153"/>
      <c r="T300" s="238">
        <f t="shared" si="57"/>
        <v>0</v>
      </c>
      <c r="U300" s="193" t="s">
        <v>44</v>
      </c>
      <c r="V300" s="173"/>
      <c r="W300" s="193" t="str">
        <f t="shared" si="58"/>
        <v/>
      </c>
      <c r="X300" s="264" t="str">
        <f t="shared" si="59"/>
        <v>OK</v>
      </c>
      <c r="Y300" s="193" t="str">
        <f t="shared" si="60"/>
        <v/>
      </c>
      <c r="Z300" s="193" t="str">
        <f t="shared" si="61"/>
        <v/>
      </c>
      <c r="AA300" s="397" t="str">
        <f t="shared" si="62"/>
        <v/>
      </c>
      <c r="AB300" s="257" t="str">
        <f t="shared" si="63"/>
        <v/>
      </c>
      <c r="AC300" s="257" t="str">
        <f t="shared" si="64"/>
        <v/>
      </c>
      <c r="AD300" s="193" t="str">
        <f t="shared" si="65"/>
        <v>CHECK DATES</v>
      </c>
      <c r="AE300" s="257" t="str">
        <f t="shared" si="66"/>
        <v/>
      </c>
      <c r="AF300" s="286">
        <v>0</v>
      </c>
      <c r="AG300" s="257">
        <f t="shared" si="67"/>
        <v>0</v>
      </c>
      <c r="AH300" s="257" t="str">
        <f t="shared" si="68"/>
        <v/>
      </c>
      <c r="AI300" s="257">
        <f t="shared" si="69"/>
        <v>0</v>
      </c>
    </row>
    <row r="301" spans="1:35" x14ac:dyDescent="0.3">
      <c r="A301" s="287">
        <v>289</v>
      </c>
      <c r="B301" s="161"/>
      <c r="C301" s="150"/>
      <c r="D301" s="150"/>
      <c r="E301" s="150"/>
      <c r="F301" s="152"/>
      <c r="G301" s="152"/>
      <c r="H301" s="154"/>
      <c r="I301" s="155"/>
      <c r="J301" s="159"/>
      <c r="K301" s="159"/>
      <c r="L301" s="337"/>
      <c r="M301" s="343" t="str">
        <f>IF(L301="","",LOOKUP(L301,'Work Programme'!$A$8:$A$207,'Work Programme'!$B$8:$B$207))</f>
        <v/>
      </c>
      <c r="N301" s="150"/>
      <c r="O301" s="151"/>
      <c r="P301" s="254" t="str">
        <f>IF(H301="","",VLOOKUP(H301,'Overview - Financial Statement'!$A$46:$B$60,2,FALSE))</f>
        <v/>
      </c>
      <c r="Q301" s="255" t="str">
        <f t="shared" si="56"/>
        <v/>
      </c>
      <c r="R301" s="153"/>
      <c r="S301" s="153"/>
      <c r="T301" s="238">
        <f t="shared" si="57"/>
        <v>0</v>
      </c>
      <c r="U301" s="193" t="s">
        <v>44</v>
      </c>
      <c r="V301" s="173"/>
      <c r="W301" s="193" t="str">
        <f t="shared" si="58"/>
        <v/>
      </c>
      <c r="X301" s="264" t="str">
        <f t="shared" si="59"/>
        <v>OK</v>
      </c>
      <c r="Y301" s="193" t="str">
        <f t="shared" si="60"/>
        <v/>
      </c>
      <c r="Z301" s="193" t="str">
        <f t="shared" si="61"/>
        <v/>
      </c>
      <c r="AA301" s="397" t="str">
        <f t="shared" si="62"/>
        <v/>
      </c>
      <c r="AB301" s="257" t="str">
        <f t="shared" si="63"/>
        <v/>
      </c>
      <c r="AC301" s="257" t="str">
        <f t="shared" si="64"/>
        <v/>
      </c>
      <c r="AD301" s="193" t="str">
        <f t="shared" si="65"/>
        <v>CHECK DATES</v>
      </c>
      <c r="AE301" s="257" t="str">
        <f t="shared" si="66"/>
        <v/>
      </c>
      <c r="AF301" s="286">
        <v>0</v>
      </c>
      <c r="AG301" s="257">
        <f t="shared" si="67"/>
        <v>0</v>
      </c>
      <c r="AH301" s="257" t="str">
        <f t="shared" si="68"/>
        <v/>
      </c>
      <c r="AI301" s="257">
        <f t="shared" si="69"/>
        <v>0</v>
      </c>
    </row>
    <row r="302" spans="1:35" x14ac:dyDescent="0.3">
      <c r="A302" s="287">
        <v>290</v>
      </c>
      <c r="B302" s="161"/>
      <c r="C302" s="150"/>
      <c r="D302" s="150"/>
      <c r="E302" s="150"/>
      <c r="F302" s="152"/>
      <c r="G302" s="152"/>
      <c r="H302" s="154"/>
      <c r="I302" s="155"/>
      <c r="J302" s="159"/>
      <c r="K302" s="159"/>
      <c r="L302" s="337"/>
      <c r="M302" s="343" t="str">
        <f>IF(L302="","",LOOKUP(L302,'Work Programme'!$A$8:$A$207,'Work Programme'!$B$8:$B$207))</f>
        <v/>
      </c>
      <c r="N302" s="150"/>
      <c r="O302" s="151"/>
      <c r="P302" s="254" t="str">
        <f>IF(H302="","",VLOOKUP(H302,'Overview - Financial Statement'!$A$46:$B$60,2,FALSE))</f>
        <v/>
      </c>
      <c r="Q302" s="255" t="str">
        <f t="shared" si="56"/>
        <v/>
      </c>
      <c r="R302" s="153"/>
      <c r="S302" s="153"/>
      <c r="T302" s="238">
        <f t="shared" si="57"/>
        <v>0</v>
      </c>
      <c r="U302" s="193" t="s">
        <v>44</v>
      </c>
      <c r="V302" s="173"/>
      <c r="W302" s="193" t="str">
        <f t="shared" si="58"/>
        <v/>
      </c>
      <c r="X302" s="264" t="str">
        <f t="shared" si="59"/>
        <v>OK</v>
      </c>
      <c r="Y302" s="193" t="str">
        <f t="shared" si="60"/>
        <v/>
      </c>
      <c r="Z302" s="193" t="str">
        <f t="shared" si="61"/>
        <v/>
      </c>
      <c r="AA302" s="397" t="str">
        <f t="shared" si="62"/>
        <v/>
      </c>
      <c r="AB302" s="257" t="str">
        <f t="shared" si="63"/>
        <v/>
      </c>
      <c r="AC302" s="257" t="str">
        <f t="shared" si="64"/>
        <v/>
      </c>
      <c r="AD302" s="193" t="str">
        <f t="shared" si="65"/>
        <v>CHECK DATES</v>
      </c>
      <c r="AE302" s="257" t="str">
        <f t="shared" si="66"/>
        <v/>
      </c>
      <c r="AF302" s="286">
        <v>0</v>
      </c>
      <c r="AG302" s="257">
        <f t="shared" si="67"/>
        <v>0</v>
      </c>
      <c r="AH302" s="257" t="str">
        <f t="shared" si="68"/>
        <v/>
      </c>
      <c r="AI302" s="257">
        <f t="shared" si="69"/>
        <v>0</v>
      </c>
    </row>
    <row r="303" spans="1:35" x14ac:dyDescent="0.3">
      <c r="A303" s="287">
        <v>291</v>
      </c>
      <c r="B303" s="161"/>
      <c r="C303" s="150"/>
      <c r="D303" s="150"/>
      <c r="E303" s="150"/>
      <c r="F303" s="152"/>
      <c r="G303" s="152"/>
      <c r="H303" s="154"/>
      <c r="I303" s="155"/>
      <c r="J303" s="159"/>
      <c r="K303" s="159"/>
      <c r="L303" s="337"/>
      <c r="M303" s="343" t="str">
        <f>IF(L303="","",LOOKUP(L303,'Work Programme'!$A$8:$A$207,'Work Programme'!$B$8:$B$207))</f>
        <v/>
      </c>
      <c r="N303" s="150"/>
      <c r="O303" s="151"/>
      <c r="P303" s="254" t="str">
        <f>IF(H303="","",VLOOKUP(H303,'Overview - Financial Statement'!$A$46:$B$60,2,FALSE))</f>
        <v/>
      </c>
      <c r="Q303" s="255" t="str">
        <f t="shared" si="56"/>
        <v/>
      </c>
      <c r="R303" s="153"/>
      <c r="S303" s="153"/>
      <c r="T303" s="238">
        <f t="shared" si="57"/>
        <v>0</v>
      </c>
      <c r="U303" s="193" t="s">
        <v>44</v>
      </c>
      <c r="V303" s="173"/>
      <c r="W303" s="193" t="str">
        <f t="shared" si="58"/>
        <v/>
      </c>
      <c r="X303" s="264" t="str">
        <f t="shared" si="59"/>
        <v>OK</v>
      </c>
      <c r="Y303" s="193" t="str">
        <f t="shared" si="60"/>
        <v/>
      </c>
      <c r="Z303" s="193" t="str">
        <f t="shared" si="61"/>
        <v/>
      </c>
      <c r="AA303" s="397" t="str">
        <f t="shared" si="62"/>
        <v/>
      </c>
      <c r="AB303" s="257" t="str">
        <f t="shared" si="63"/>
        <v/>
      </c>
      <c r="AC303" s="257" t="str">
        <f t="shared" si="64"/>
        <v/>
      </c>
      <c r="AD303" s="193" t="str">
        <f t="shared" si="65"/>
        <v>CHECK DATES</v>
      </c>
      <c r="AE303" s="257" t="str">
        <f t="shared" si="66"/>
        <v/>
      </c>
      <c r="AF303" s="286">
        <v>0</v>
      </c>
      <c r="AG303" s="257">
        <f t="shared" si="67"/>
        <v>0</v>
      </c>
      <c r="AH303" s="257" t="str">
        <f t="shared" si="68"/>
        <v/>
      </c>
      <c r="AI303" s="257">
        <f t="shared" si="69"/>
        <v>0</v>
      </c>
    </row>
    <row r="304" spans="1:35" x14ac:dyDescent="0.3">
      <c r="A304" s="287">
        <v>292</v>
      </c>
      <c r="B304" s="161"/>
      <c r="C304" s="150"/>
      <c r="D304" s="150"/>
      <c r="E304" s="150"/>
      <c r="F304" s="152"/>
      <c r="G304" s="152"/>
      <c r="H304" s="154"/>
      <c r="I304" s="155"/>
      <c r="J304" s="159"/>
      <c r="K304" s="159"/>
      <c r="L304" s="337"/>
      <c r="M304" s="343" t="str">
        <f>IF(L304="","",LOOKUP(L304,'Work Programme'!$A$8:$A$207,'Work Programme'!$B$8:$B$207))</f>
        <v/>
      </c>
      <c r="N304" s="150"/>
      <c r="O304" s="151"/>
      <c r="P304" s="254" t="str">
        <f>IF(H304="","",VLOOKUP(H304,'Overview - Financial Statement'!$A$46:$B$60,2,FALSE))</f>
        <v/>
      </c>
      <c r="Q304" s="255" t="str">
        <f t="shared" si="56"/>
        <v/>
      </c>
      <c r="R304" s="153"/>
      <c r="S304" s="153"/>
      <c r="T304" s="238">
        <f t="shared" si="57"/>
        <v>0</v>
      </c>
      <c r="U304" s="193" t="s">
        <v>44</v>
      </c>
      <c r="V304" s="173"/>
      <c r="W304" s="193" t="str">
        <f t="shared" si="58"/>
        <v/>
      </c>
      <c r="X304" s="264" t="str">
        <f t="shared" si="59"/>
        <v>OK</v>
      </c>
      <c r="Y304" s="193" t="str">
        <f t="shared" si="60"/>
        <v/>
      </c>
      <c r="Z304" s="193" t="str">
        <f t="shared" si="61"/>
        <v/>
      </c>
      <c r="AA304" s="397" t="str">
        <f t="shared" si="62"/>
        <v/>
      </c>
      <c r="AB304" s="257" t="str">
        <f t="shared" si="63"/>
        <v/>
      </c>
      <c r="AC304" s="257" t="str">
        <f t="shared" si="64"/>
        <v/>
      </c>
      <c r="AD304" s="193" t="str">
        <f t="shared" si="65"/>
        <v>CHECK DATES</v>
      </c>
      <c r="AE304" s="257" t="str">
        <f t="shared" si="66"/>
        <v/>
      </c>
      <c r="AF304" s="286">
        <v>0</v>
      </c>
      <c r="AG304" s="257">
        <f t="shared" si="67"/>
        <v>0</v>
      </c>
      <c r="AH304" s="257" t="str">
        <f t="shared" si="68"/>
        <v/>
      </c>
      <c r="AI304" s="257">
        <f t="shared" si="69"/>
        <v>0</v>
      </c>
    </row>
    <row r="305" spans="1:35" x14ac:dyDescent="0.3">
      <c r="A305" s="287">
        <v>293</v>
      </c>
      <c r="B305" s="161"/>
      <c r="C305" s="150"/>
      <c r="D305" s="150"/>
      <c r="E305" s="150"/>
      <c r="F305" s="152"/>
      <c r="G305" s="152"/>
      <c r="H305" s="154"/>
      <c r="I305" s="155"/>
      <c r="J305" s="159"/>
      <c r="K305" s="159"/>
      <c r="L305" s="337"/>
      <c r="M305" s="343" t="str">
        <f>IF(L305="","",LOOKUP(L305,'Work Programme'!$A$8:$A$207,'Work Programme'!$B$8:$B$207))</f>
        <v/>
      </c>
      <c r="N305" s="150"/>
      <c r="O305" s="151"/>
      <c r="P305" s="254" t="str">
        <f>IF(H305="","",VLOOKUP(H305,'Overview - Financial Statement'!$A$46:$B$60,2,FALSE))</f>
        <v/>
      </c>
      <c r="Q305" s="255" t="str">
        <f t="shared" si="56"/>
        <v/>
      </c>
      <c r="R305" s="153"/>
      <c r="S305" s="153"/>
      <c r="T305" s="238">
        <f t="shared" si="57"/>
        <v>0</v>
      </c>
      <c r="U305" s="193" t="s">
        <v>44</v>
      </c>
      <c r="V305" s="173"/>
      <c r="W305" s="193" t="str">
        <f t="shared" si="58"/>
        <v/>
      </c>
      <c r="X305" s="264" t="str">
        <f t="shared" si="59"/>
        <v>OK</v>
      </c>
      <c r="Y305" s="193" t="str">
        <f t="shared" si="60"/>
        <v/>
      </c>
      <c r="Z305" s="193" t="str">
        <f t="shared" si="61"/>
        <v/>
      </c>
      <c r="AA305" s="397" t="str">
        <f t="shared" si="62"/>
        <v/>
      </c>
      <c r="AB305" s="257" t="str">
        <f t="shared" si="63"/>
        <v/>
      </c>
      <c r="AC305" s="257" t="str">
        <f t="shared" si="64"/>
        <v/>
      </c>
      <c r="AD305" s="193" t="str">
        <f t="shared" si="65"/>
        <v>CHECK DATES</v>
      </c>
      <c r="AE305" s="257" t="str">
        <f t="shared" si="66"/>
        <v/>
      </c>
      <c r="AF305" s="286">
        <v>0</v>
      </c>
      <c r="AG305" s="257">
        <f t="shared" si="67"/>
        <v>0</v>
      </c>
      <c r="AH305" s="257" t="str">
        <f t="shared" si="68"/>
        <v/>
      </c>
      <c r="AI305" s="257">
        <f t="shared" si="69"/>
        <v>0</v>
      </c>
    </row>
    <row r="306" spans="1:35" x14ac:dyDescent="0.3">
      <c r="A306" s="287">
        <v>294</v>
      </c>
      <c r="B306" s="161"/>
      <c r="C306" s="150"/>
      <c r="D306" s="150"/>
      <c r="E306" s="150"/>
      <c r="F306" s="152"/>
      <c r="G306" s="152"/>
      <c r="H306" s="154"/>
      <c r="I306" s="155"/>
      <c r="J306" s="159"/>
      <c r="K306" s="159"/>
      <c r="L306" s="337"/>
      <c r="M306" s="343" t="str">
        <f>IF(L306="","",LOOKUP(L306,'Work Programme'!$A$8:$A$207,'Work Programme'!$B$8:$B$207))</f>
        <v/>
      </c>
      <c r="N306" s="150"/>
      <c r="O306" s="151"/>
      <c r="P306" s="254" t="str">
        <f>IF(H306="","",VLOOKUP(H306,'Overview - Financial Statement'!$A$46:$B$60,2,FALSE))</f>
        <v/>
      </c>
      <c r="Q306" s="255" t="str">
        <f t="shared" si="56"/>
        <v/>
      </c>
      <c r="R306" s="153"/>
      <c r="S306" s="153"/>
      <c r="T306" s="238">
        <f t="shared" si="57"/>
        <v>0</v>
      </c>
      <c r="U306" s="193" t="s">
        <v>44</v>
      </c>
      <c r="V306" s="173"/>
      <c r="W306" s="193" t="str">
        <f t="shared" si="58"/>
        <v/>
      </c>
      <c r="X306" s="264" t="str">
        <f t="shared" si="59"/>
        <v>OK</v>
      </c>
      <c r="Y306" s="193" t="str">
        <f t="shared" si="60"/>
        <v/>
      </c>
      <c r="Z306" s="193" t="str">
        <f t="shared" si="61"/>
        <v/>
      </c>
      <c r="AA306" s="397" t="str">
        <f t="shared" si="62"/>
        <v/>
      </c>
      <c r="AB306" s="257" t="str">
        <f t="shared" si="63"/>
        <v/>
      </c>
      <c r="AC306" s="257" t="str">
        <f t="shared" si="64"/>
        <v/>
      </c>
      <c r="AD306" s="193" t="str">
        <f t="shared" si="65"/>
        <v>CHECK DATES</v>
      </c>
      <c r="AE306" s="257" t="str">
        <f t="shared" si="66"/>
        <v/>
      </c>
      <c r="AF306" s="286">
        <v>0</v>
      </c>
      <c r="AG306" s="257">
        <f t="shared" si="67"/>
        <v>0</v>
      </c>
      <c r="AH306" s="257" t="str">
        <f t="shared" si="68"/>
        <v/>
      </c>
      <c r="AI306" s="257">
        <f t="shared" si="69"/>
        <v>0</v>
      </c>
    </row>
    <row r="307" spans="1:35" x14ac:dyDescent="0.3">
      <c r="A307" s="287">
        <v>295</v>
      </c>
      <c r="B307" s="161"/>
      <c r="C307" s="150"/>
      <c r="D307" s="150"/>
      <c r="E307" s="150"/>
      <c r="F307" s="152"/>
      <c r="G307" s="152"/>
      <c r="H307" s="154"/>
      <c r="I307" s="155"/>
      <c r="J307" s="159"/>
      <c r="K307" s="159"/>
      <c r="L307" s="337"/>
      <c r="M307" s="343" t="str">
        <f>IF(L307="","",LOOKUP(L307,'Work Programme'!$A$8:$A$207,'Work Programme'!$B$8:$B$207))</f>
        <v/>
      </c>
      <c r="N307" s="150"/>
      <c r="O307" s="151"/>
      <c r="P307" s="254" t="str">
        <f>IF(H307="","",VLOOKUP(H307,'Overview - Financial Statement'!$A$46:$B$60,2,FALSE))</f>
        <v/>
      </c>
      <c r="Q307" s="255" t="str">
        <f t="shared" si="56"/>
        <v/>
      </c>
      <c r="R307" s="153"/>
      <c r="S307" s="153"/>
      <c r="T307" s="238">
        <f t="shared" si="57"/>
        <v>0</v>
      </c>
      <c r="U307" s="193" t="s">
        <v>44</v>
      </c>
      <c r="V307" s="173"/>
      <c r="W307" s="193" t="str">
        <f t="shared" si="58"/>
        <v/>
      </c>
      <c r="X307" s="264" t="str">
        <f t="shared" si="59"/>
        <v>OK</v>
      </c>
      <c r="Y307" s="193" t="str">
        <f t="shared" si="60"/>
        <v/>
      </c>
      <c r="Z307" s="193" t="str">
        <f t="shared" si="61"/>
        <v/>
      </c>
      <c r="AA307" s="397" t="str">
        <f t="shared" si="62"/>
        <v/>
      </c>
      <c r="AB307" s="257" t="str">
        <f t="shared" si="63"/>
        <v/>
      </c>
      <c r="AC307" s="257" t="str">
        <f t="shared" si="64"/>
        <v/>
      </c>
      <c r="AD307" s="193" t="str">
        <f t="shared" si="65"/>
        <v>CHECK DATES</v>
      </c>
      <c r="AE307" s="257" t="str">
        <f t="shared" si="66"/>
        <v/>
      </c>
      <c r="AF307" s="286">
        <v>0</v>
      </c>
      <c r="AG307" s="257">
        <f t="shared" si="67"/>
        <v>0</v>
      </c>
      <c r="AH307" s="257" t="str">
        <f t="shared" si="68"/>
        <v/>
      </c>
      <c r="AI307" s="257">
        <f t="shared" si="69"/>
        <v>0</v>
      </c>
    </row>
    <row r="308" spans="1:35" x14ac:dyDescent="0.3">
      <c r="A308" s="287">
        <v>296</v>
      </c>
      <c r="B308" s="161"/>
      <c r="C308" s="150"/>
      <c r="D308" s="150"/>
      <c r="E308" s="150"/>
      <c r="F308" s="152"/>
      <c r="G308" s="152"/>
      <c r="H308" s="154"/>
      <c r="I308" s="155"/>
      <c r="J308" s="159"/>
      <c r="K308" s="159"/>
      <c r="L308" s="337"/>
      <c r="M308" s="343" t="str">
        <f>IF(L308="","",LOOKUP(L308,'Work Programme'!$A$8:$A$207,'Work Programme'!$B$8:$B$207))</f>
        <v/>
      </c>
      <c r="N308" s="150"/>
      <c r="O308" s="151"/>
      <c r="P308" s="254" t="str">
        <f>IF(H308="","",VLOOKUP(H308,'Overview - Financial Statement'!$A$46:$B$60,2,FALSE))</f>
        <v/>
      </c>
      <c r="Q308" s="255" t="str">
        <f t="shared" si="56"/>
        <v/>
      </c>
      <c r="R308" s="153"/>
      <c r="S308" s="153"/>
      <c r="T308" s="238">
        <f t="shared" si="57"/>
        <v>0</v>
      </c>
      <c r="U308" s="193" t="s">
        <v>44</v>
      </c>
      <c r="V308" s="173"/>
      <c r="W308" s="193" t="str">
        <f t="shared" si="58"/>
        <v/>
      </c>
      <c r="X308" s="264" t="str">
        <f t="shared" si="59"/>
        <v>OK</v>
      </c>
      <c r="Y308" s="193" t="str">
        <f t="shared" si="60"/>
        <v/>
      </c>
      <c r="Z308" s="193" t="str">
        <f t="shared" si="61"/>
        <v/>
      </c>
      <c r="AA308" s="397" t="str">
        <f t="shared" si="62"/>
        <v/>
      </c>
      <c r="AB308" s="257" t="str">
        <f t="shared" si="63"/>
        <v/>
      </c>
      <c r="AC308" s="257" t="str">
        <f t="shared" si="64"/>
        <v/>
      </c>
      <c r="AD308" s="193" t="str">
        <f t="shared" si="65"/>
        <v>CHECK DATES</v>
      </c>
      <c r="AE308" s="257" t="str">
        <f t="shared" si="66"/>
        <v/>
      </c>
      <c r="AF308" s="286">
        <v>0</v>
      </c>
      <c r="AG308" s="257">
        <f t="shared" si="67"/>
        <v>0</v>
      </c>
      <c r="AH308" s="257" t="str">
        <f t="shared" si="68"/>
        <v/>
      </c>
      <c r="AI308" s="257">
        <f t="shared" si="69"/>
        <v>0</v>
      </c>
    </row>
    <row r="309" spans="1:35" x14ac:dyDescent="0.3">
      <c r="A309" s="287">
        <v>297</v>
      </c>
      <c r="B309" s="161"/>
      <c r="C309" s="150"/>
      <c r="D309" s="150"/>
      <c r="E309" s="150"/>
      <c r="F309" s="152"/>
      <c r="G309" s="152"/>
      <c r="H309" s="154"/>
      <c r="I309" s="155"/>
      <c r="J309" s="159"/>
      <c r="K309" s="159"/>
      <c r="L309" s="337"/>
      <c r="M309" s="343" t="str">
        <f>IF(L309="","",LOOKUP(L309,'Work Programme'!$A$8:$A$207,'Work Programme'!$B$8:$B$207))</f>
        <v/>
      </c>
      <c r="N309" s="150"/>
      <c r="O309" s="151"/>
      <c r="P309" s="254" t="str">
        <f>IF(H309="","",VLOOKUP(H309,'Overview - Financial Statement'!$A$46:$B$60,2,FALSE))</f>
        <v/>
      </c>
      <c r="Q309" s="255" t="str">
        <f t="shared" si="56"/>
        <v/>
      </c>
      <c r="R309" s="153"/>
      <c r="S309" s="153"/>
      <c r="T309" s="238">
        <f t="shared" si="57"/>
        <v>0</v>
      </c>
      <c r="U309" s="193" t="s">
        <v>44</v>
      </c>
      <c r="V309" s="173"/>
      <c r="W309" s="193" t="str">
        <f t="shared" si="58"/>
        <v/>
      </c>
      <c r="X309" s="264" t="str">
        <f t="shared" si="59"/>
        <v>OK</v>
      </c>
      <c r="Y309" s="193" t="str">
        <f t="shared" si="60"/>
        <v/>
      </c>
      <c r="Z309" s="193" t="str">
        <f t="shared" si="61"/>
        <v/>
      </c>
      <c r="AA309" s="397" t="str">
        <f t="shared" si="62"/>
        <v/>
      </c>
      <c r="AB309" s="257" t="str">
        <f t="shared" si="63"/>
        <v/>
      </c>
      <c r="AC309" s="257" t="str">
        <f t="shared" si="64"/>
        <v/>
      </c>
      <c r="AD309" s="193" t="str">
        <f t="shared" si="65"/>
        <v>CHECK DATES</v>
      </c>
      <c r="AE309" s="257" t="str">
        <f t="shared" si="66"/>
        <v/>
      </c>
      <c r="AF309" s="286">
        <v>0</v>
      </c>
      <c r="AG309" s="257">
        <f t="shared" si="67"/>
        <v>0</v>
      </c>
      <c r="AH309" s="257" t="str">
        <f t="shared" si="68"/>
        <v/>
      </c>
      <c r="AI309" s="257">
        <f t="shared" si="69"/>
        <v>0</v>
      </c>
    </row>
    <row r="310" spans="1:35" x14ac:dyDescent="0.3">
      <c r="A310" s="287">
        <v>298</v>
      </c>
      <c r="B310" s="161"/>
      <c r="C310" s="150"/>
      <c r="D310" s="150"/>
      <c r="E310" s="150"/>
      <c r="F310" s="152"/>
      <c r="G310" s="152"/>
      <c r="H310" s="154"/>
      <c r="I310" s="155"/>
      <c r="J310" s="159"/>
      <c r="K310" s="159"/>
      <c r="L310" s="337"/>
      <c r="M310" s="343" t="str">
        <f>IF(L310="","",LOOKUP(L310,'Work Programme'!$A$8:$A$207,'Work Programme'!$B$8:$B$207))</f>
        <v/>
      </c>
      <c r="N310" s="150"/>
      <c r="O310" s="151"/>
      <c r="P310" s="254" t="str">
        <f>IF(H310="","",VLOOKUP(H310,'Overview - Financial Statement'!$A$46:$B$60,2,FALSE))</f>
        <v/>
      </c>
      <c r="Q310" s="255" t="str">
        <f t="shared" si="56"/>
        <v/>
      </c>
      <c r="R310" s="153"/>
      <c r="S310" s="153"/>
      <c r="T310" s="238">
        <f t="shared" si="57"/>
        <v>0</v>
      </c>
      <c r="U310" s="193" t="s">
        <v>44</v>
      </c>
      <c r="V310" s="173"/>
      <c r="W310" s="193" t="str">
        <f t="shared" si="58"/>
        <v/>
      </c>
      <c r="X310" s="264" t="str">
        <f t="shared" si="59"/>
        <v>OK</v>
      </c>
      <c r="Y310" s="193" t="str">
        <f t="shared" si="60"/>
        <v/>
      </c>
      <c r="Z310" s="193" t="str">
        <f t="shared" si="61"/>
        <v/>
      </c>
      <c r="AA310" s="397" t="str">
        <f t="shared" si="62"/>
        <v/>
      </c>
      <c r="AB310" s="257" t="str">
        <f t="shared" si="63"/>
        <v/>
      </c>
      <c r="AC310" s="257" t="str">
        <f t="shared" si="64"/>
        <v/>
      </c>
      <c r="AD310" s="193" t="str">
        <f t="shared" si="65"/>
        <v>CHECK DATES</v>
      </c>
      <c r="AE310" s="257" t="str">
        <f t="shared" si="66"/>
        <v/>
      </c>
      <c r="AF310" s="286">
        <v>0</v>
      </c>
      <c r="AG310" s="257">
        <f t="shared" si="67"/>
        <v>0</v>
      </c>
      <c r="AH310" s="257" t="str">
        <f t="shared" si="68"/>
        <v/>
      </c>
      <c r="AI310" s="257">
        <f t="shared" si="69"/>
        <v>0</v>
      </c>
    </row>
    <row r="311" spans="1:35" x14ac:dyDescent="0.3">
      <c r="A311" s="287">
        <v>299</v>
      </c>
      <c r="B311" s="161"/>
      <c r="C311" s="150"/>
      <c r="D311" s="150"/>
      <c r="E311" s="150"/>
      <c r="F311" s="152"/>
      <c r="G311" s="152"/>
      <c r="H311" s="154"/>
      <c r="I311" s="155"/>
      <c r="J311" s="159"/>
      <c r="K311" s="159"/>
      <c r="L311" s="337"/>
      <c r="M311" s="343" t="str">
        <f>IF(L311="","",LOOKUP(L311,'Work Programme'!$A$8:$A$207,'Work Programme'!$B$8:$B$207))</f>
        <v/>
      </c>
      <c r="N311" s="150"/>
      <c r="O311" s="151"/>
      <c r="P311" s="254" t="str">
        <f>IF(H311="","",VLOOKUP(H311,'Overview - Financial Statement'!$A$46:$B$60,2,FALSE))</f>
        <v/>
      </c>
      <c r="Q311" s="255" t="str">
        <f t="shared" si="56"/>
        <v/>
      </c>
      <c r="R311" s="153"/>
      <c r="S311" s="153"/>
      <c r="T311" s="238">
        <f t="shared" si="57"/>
        <v>0</v>
      </c>
      <c r="U311" s="193" t="s">
        <v>44</v>
      </c>
      <c r="V311" s="173"/>
      <c r="W311" s="193" t="str">
        <f t="shared" si="58"/>
        <v/>
      </c>
      <c r="X311" s="264" t="str">
        <f t="shared" si="59"/>
        <v>OK</v>
      </c>
      <c r="Y311" s="193" t="str">
        <f t="shared" si="60"/>
        <v/>
      </c>
      <c r="Z311" s="193" t="str">
        <f t="shared" si="61"/>
        <v/>
      </c>
      <c r="AA311" s="397" t="str">
        <f t="shared" si="62"/>
        <v/>
      </c>
      <c r="AB311" s="257" t="str">
        <f t="shared" si="63"/>
        <v/>
      </c>
      <c r="AC311" s="257" t="str">
        <f t="shared" si="64"/>
        <v/>
      </c>
      <c r="AD311" s="193" t="str">
        <f t="shared" si="65"/>
        <v>CHECK DATES</v>
      </c>
      <c r="AE311" s="257" t="str">
        <f t="shared" si="66"/>
        <v/>
      </c>
      <c r="AF311" s="286">
        <v>0</v>
      </c>
      <c r="AG311" s="257">
        <f t="shared" si="67"/>
        <v>0</v>
      </c>
      <c r="AH311" s="257" t="str">
        <f t="shared" si="68"/>
        <v/>
      </c>
      <c r="AI311" s="257">
        <f t="shared" si="69"/>
        <v>0</v>
      </c>
    </row>
    <row r="312" spans="1:35" x14ac:dyDescent="0.3">
      <c r="A312" s="287">
        <v>300</v>
      </c>
      <c r="B312" s="161"/>
      <c r="C312" s="150"/>
      <c r="D312" s="150"/>
      <c r="E312" s="150"/>
      <c r="F312" s="152"/>
      <c r="G312" s="152"/>
      <c r="H312" s="154"/>
      <c r="I312" s="155"/>
      <c r="J312" s="159"/>
      <c r="K312" s="159"/>
      <c r="L312" s="337"/>
      <c r="M312" s="343" t="str">
        <f>IF(L312="","",LOOKUP(L312,'Work Programme'!$A$8:$A$207,'Work Programme'!$B$8:$B$207))</f>
        <v/>
      </c>
      <c r="N312" s="150"/>
      <c r="O312" s="151"/>
      <c r="P312" s="254" t="str">
        <f>IF(H312="","",VLOOKUP(H312,'Overview - Financial Statement'!$A$46:$B$60,2,FALSE))</f>
        <v/>
      </c>
      <c r="Q312" s="255" t="str">
        <f t="shared" si="56"/>
        <v/>
      </c>
      <c r="R312" s="153"/>
      <c r="S312" s="153"/>
      <c r="T312" s="238">
        <f t="shared" si="57"/>
        <v>0</v>
      </c>
      <c r="U312" s="193" t="s">
        <v>44</v>
      </c>
      <c r="V312" s="173"/>
      <c r="W312" s="193" t="str">
        <f t="shared" si="58"/>
        <v/>
      </c>
      <c r="X312" s="264" t="str">
        <f t="shared" si="59"/>
        <v>OK</v>
      </c>
      <c r="Y312" s="193" t="str">
        <f t="shared" si="60"/>
        <v/>
      </c>
      <c r="Z312" s="193" t="str">
        <f t="shared" si="61"/>
        <v/>
      </c>
      <c r="AA312" s="397" t="str">
        <f t="shared" si="62"/>
        <v/>
      </c>
      <c r="AB312" s="257" t="str">
        <f t="shared" si="63"/>
        <v/>
      </c>
      <c r="AC312" s="257" t="str">
        <f t="shared" si="64"/>
        <v/>
      </c>
      <c r="AD312" s="193" t="str">
        <f t="shared" si="65"/>
        <v>CHECK DATES</v>
      </c>
      <c r="AE312" s="257" t="str">
        <f t="shared" si="66"/>
        <v/>
      </c>
      <c r="AF312" s="286">
        <v>0</v>
      </c>
      <c r="AG312" s="257">
        <f t="shared" si="67"/>
        <v>0</v>
      </c>
      <c r="AH312" s="257" t="str">
        <f t="shared" si="68"/>
        <v/>
      </c>
      <c r="AI312" s="257">
        <f t="shared" si="69"/>
        <v>0</v>
      </c>
    </row>
    <row r="313" spans="1:35" x14ac:dyDescent="0.3">
      <c r="A313" s="287">
        <v>301</v>
      </c>
      <c r="B313" s="161"/>
      <c r="C313" s="150"/>
      <c r="D313" s="150"/>
      <c r="E313" s="150"/>
      <c r="F313" s="152"/>
      <c r="G313" s="152"/>
      <c r="H313" s="154"/>
      <c r="I313" s="155"/>
      <c r="J313" s="159"/>
      <c r="K313" s="159"/>
      <c r="L313" s="337"/>
      <c r="M313" s="343" t="str">
        <f>IF(L313="","",LOOKUP(L313,'Work Programme'!$A$8:$A$207,'Work Programme'!$B$8:$B$207))</f>
        <v/>
      </c>
      <c r="N313" s="150"/>
      <c r="O313" s="151"/>
      <c r="P313" s="254" t="str">
        <f>IF(H313="","",VLOOKUP(H313,'Overview - Financial Statement'!$A$46:$B$60,2,FALSE))</f>
        <v/>
      </c>
      <c r="Q313" s="255" t="str">
        <f t="shared" si="56"/>
        <v/>
      </c>
      <c r="R313" s="153"/>
      <c r="S313" s="153"/>
      <c r="T313" s="238">
        <f t="shared" si="57"/>
        <v>0</v>
      </c>
      <c r="U313" s="193" t="s">
        <v>44</v>
      </c>
      <c r="V313" s="173"/>
      <c r="W313" s="193" t="str">
        <f t="shared" si="58"/>
        <v/>
      </c>
      <c r="X313" s="264" t="str">
        <f t="shared" si="59"/>
        <v>OK</v>
      </c>
      <c r="Y313" s="193" t="str">
        <f t="shared" si="60"/>
        <v/>
      </c>
      <c r="Z313" s="193" t="str">
        <f t="shared" si="61"/>
        <v/>
      </c>
      <c r="AA313" s="397" t="str">
        <f t="shared" si="62"/>
        <v/>
      </c>
      <c r="AB313" s="257" t="str">
        <f t="shared" si="63"/>
        <v/>
      </c>
      <c r="AC313" s="257" t="str">
        <f t="shared" si="64"/>
        <v/>
      </c>
      <c r="AD313" s="193" t="str">
        <f t="shared" si="65"/>
        <v>CHECK DATES</v>
      </c>
      <c r="AE313" s="257" t="str">
        <f t="shared" si="66"/>
        <v/>
      </c>
      <c r="AF313" s="286">
        <v>0</v>
      </c>
      <c r="AG313" s="257">
        <f t="shared" si="67"/>
        <v>0</v>
      </c>
      <c r="AH313" s="257" t="str">
        <f t="shared" si="68"/>
        <v/>
      </c>
      <c r="AI313" s="257">
        <f t="shared" si="69"/>
        <v>0</v>
      </c>
    </row>
    <row r="314" spans="1:35" x14ac:dyDescent="0.3">
      <c r="A314" s="287">
        <v>302</v>
      </c>
      <c r="B314" s="161"/>
      <c r="C314" s="150"/>
      <c r="D314" s="150"/>
      <c r="E314" s="150"/>
      <c r="F314" s="152"/>
      <c r="G314" s="152"/>
      <c r="H314" s="154"/>
      <c r="I314" s="155"/>
      <c r="J314" s="159"/>
      <c r="K314" s="159"/>
      <c r="L314" s="337"/>
      <c r="M314" s="343" t="str">
        <f>IF(L314="","",LOOKUP(L314,'Work Programme'!$A$8:$A$207,'Work Programme'!$B$8:$B$207))</f>
        <v/>
      </c>
      <c r="N314" s="150"/>
      <c r="O314" s="151"/>
      <c r="P314" s="254" t="str">
        <f>IF(H314="","",VLOOKUP(H314,'Overview - Financial Statement'!$A$46:$B$60,2,FALSE))</f>
        <v/>
      </c>
      <c r="Q314" s="255" t="str">
        <f t="shared" si="56"/>
        <v/>
      </c>
      <c r="R314" s="153"/>
      <c r="S314" s="153"/>
      <c r="T314" s="238">
        <f t="shared" si="57"/>
        <v>0</v>
      </c>
      <c r="U314" s="193" t="s">
        <v>44</v>
      </c>
      <c r="V314" s="173"/>
      <c r="W314" s="193" t="str">
        <f t="shared" si="58"/>
        <v/>
      </c>
      <c r="X314" s="264" t="str">
        <f t="shared" si="59"/>
        <v>OK</v>
      </c>
      <c r="Y314" s="193" t="str">
        <f t="shared" si="60"/>
        <v/>
      </c>
      <c r="Z314" s="193" t="str">
        <f t="shared" si="61"/>
        <v/>
      </c>
      <c r="AA314" s="397" t="str">
        <f t="shared" si="62"/>
        <v/>
      </c>
      <c r="AB314" s="257" t="str">
        <f t="shared" si="63"/>
        <v/>
      </c>
      <c r="AC314" s="257" t="str">
        <f t="shared" si="64"/>
        <v/>
      </c>
      <c r="AD314" s="193" t="str">
        <f t="shared" si="65"/>
        <v>CHECK DATES</v>
      </c>
      <c r="AE314" s="257" t="str">
        <f t="shared" si="66"/>
        <v/>
      </c>
      <c r="AF314" s="286">
        <v>0</v>
      </c>
      <c r="AG314" s="257">
        <f t="shared" si="67"/>
        <v>0</v>
      </c>
      <c r="AH314" s="257" t="str">
        <f t="shared" si="68"/>
        <v/>
      </c>
      <c r="AI314" s="257">
        <f t="shared" si="69"/>
        <v>0</v>
      </c>
    </row>
    <row r="315" spans="1:35" x14ac:dyDescent="0.3">
      <c r="A315" s="287">
        <v>303</v>
      </c>
      <c r="B315" s="161"/>
      <c r="C315" s="150"/>
      <c r="D315" s="150"/>
      <c r="E315" s="150"/>
      <c r="F315" s="152"/>
      <c r="G315" s="152"/>
      <c r="H315" s="154"/>
      <c r="I315" s="155"/>
      <c r="J315" s="159"/>
      <c r="K315" s="159"/>
      <c r="L315" s="337"/>
      <c r="M315" s="343" t="str">
        <f>IF(L315="","",LOOKUP(L315,'Work Programme'!$A$8:$A$207,'Work Programme'!$B$8:$B$207))</f>
        <v/>
      </c>
      <c r="N315" s="150"/>
      <c r="O315" s="151"/>
      <c r="P315" s="254" t="str">
        <f>IF(H315="","",VLOOKUP(H315,'Overview - Financial Statement'!$A$46:$B$60,2,FALSE))</f>
        <v/>
      </c>
      <c r="Q315" s="255" t="str">
        <f t="shared" si="56"/>
        <v/>
      </c>
      <c r="R315" s="153"/>
      <c r="S315" s="153"/>
      <c r="T315" s="238">
        <f t="shared" si="57"/>
        <v>0</v>
      </c>
      <c r="U315" s="193" t="s">
        <v>44</v>
      </c>
      <c r="V315" s="173"/>
      <c r="W315" s="193" t="str">
        <f t="shared" si="58"/>
        <v/>
      </c>
      <c r="X315" s="264" t="str">
        <f t="shared" si="59"/>
        <v>OK</v>
      </c>
      <c r="Y315" s="193" t="str">
        <f t="shared" si="60"/>
        <v/>
      </c>
      <c r="Z315" s="193" t="str">
        <f t="shared" si="61"/>
        <v/>
      </c>
      <c r="AA315" s="397" t="str">
        <f t="shared" si="62"/>
        <v/>
      </c>
      <c r="AB315" s="257" t="str">
        <f t="shared" si="63"/>
        <v/>
      </c>
      <c r="AC315" s="257" t="str">
        <f t="shared" si="64"/>
        <v/>
      </c>
      <c r="AD315" s="193" t="str">
        <f t="shared" si="65"/>
        <v>CHECK DATES</v>
      </c>
      <c r="AE315" s="257" t="str">
        <f t="shared" si="66"/>
        <v/>
      </c>
      <c r="AF315" s="286">
        <v>0</v>
      </c>
      <c r="AG315" s="257">
        <f t="shared" si="67"/>
        <v>0</v>
      </c>
      <c r="AH315" s="257" t="str">
        <f t="shared" si="68"/>
        <v/>
      </c>
      <c r="AI315" s="257">
        <f t="shared" si="69"/>
        <v>0</v>
      </c>
    </row>
    <row r="316" spans="1:35" x14ac:dyDescent="0.3">
      <c r="A316" s="287">
        <v>304</v>
      </c>
      <c r="B316" s="161"/>
      <c r="C316" s="150"/>
      <c r="D316" s="150"/>
      <c r="E316" s="150"/>
      <c r="F316" s="152"/>
      <c r="G316" s="152"/>
      <c r="H316" s="154"/>
      <c r="I316" s="155"/>
      <c r="J316" s="159"/>
      <c r="K316" s="159"/>
      <c r="L316" s="337"/>
      <c r="M316" s="343" t="str">
        <f>IF(L316="","",LOOKUP(L316,'Work Programme'!$A$8:$A$207,'Work Programme'!$B$8:$B$207))</f>
        <v/>
      </c>
      <c r="N316" s="150"/>
      <c r="O316" s="151"/>
      <c r="P316" s="254" t="str">
        <f>IF(H316="","",VLOOKUP(H316,'Overview - Financial Statement'!$A$46:$B$60,2,FALSE))</f>
        <v/>
      </c>
      <c r="Q316" s="255" t="str">
        <f t="shared" si="56"/>
        <v/>
      </c>
      <c r="R316" s="153"/>
      <c r="S316" s="153"/>
      <c r="T316" s="238">
        <f t="shared" si="57"/>
        <v>0</v>
      </c>
      <c r="U316" s="193" t="s">
        <v>44</v>
      </c>
      <c r="V316" s="173"/>
      <c r="W316" s="193" t="str">
        <f t="shared" si="58"/>
        <v/>
      </c>
      <c r="X316" s="264" t="str">
        <f t="shared" si="59"/>
        <v>OK</v>
      </c>
      <c r="Y316" s="193" t="str">
        <f t="shared" si="60"/>
        <v/>
      </c>
      <c r="Z316" s="193" t="str">
        <f t="shared" si="61"/>
        <v/>
      </c>
      <c r="AA316" s="397" t="str">
        <f t="shared" si="62"/>
        <v/>
      </c>
      <c r="AB316" s="257" t="str">
        <f t="shared" si="63"/>
        <v/>
      </c>
      <c r="AC316" s="257" t="str">
        <f t="shared" si="64"/>
        <v/>
      </c>
      <c r="AD316" s="193" t="str">
        <f t="shared" si="65"/>
        <v>CHECK DATES</v>
      </c>
      <c r="AE316" s="257" t="str">
        <f t="shared" si="66"/>
        <v/>
      </c>
      <c r="AF316" s="286">
        <v>0</v>
      </c>
      <c r="AG316" s="257">
        <f t="shared" si="67"/>
        <v>0</v>
      </c>
      <c r="AH316" s="257" t="str">
        <f t="shared" si="68"/>
        <v/>
      </c>
      <c r="AI316" s="257">
        <f t="shared" si="69"/>
        <v>0</v>
      </c>
    </row>
    <row r="317" spans="1:35" x14ac:dyDescent="0.3">
      <c r="A317" s="287">
        <v>305</v>
      </c>
      <c r="B317" s="161"/>
      <c r="C317" s="150"/>
      <c r="D317" s="150"/>
      <c r="E317" s="150"/>
      <c r="F317" s="152"/>
      <c r="G317" s="152"/>
      <c r="H317" s="154"/>
      <c r="I317" s="155"/>
      <c r="J317" s="159"/>
      <c r="K317" s="159"/>
      <c r="L317" s="337"/>
      <c r="M317" s="343" t="str">
        <f>IF(L317="","",LOOKUP(L317,'Work Programme'!$A$8:$A$207,'Work Programme'!$B$8:$B$207))</f>
        <v/>
      </c>
      <c r="N317" s="150"/>
      <c r="O317" s="151"/>
      <c r="P317" s="254" t="str">
        <f>IF(H317="","",VLOOKUP(H317,'Overview - Financial Statement'!$A$46:$B$60,2,FALSE))</f>
        <v/>
      </c>
      <c r="Q317" s="255" t="str">
        <f t="shared" si="56"/>
        <v/>
      </c>
      <c r="R317" s="153"/>
      <c r="S317" s="153"/>
      <c r="T317" s="238">
        <f t="shared" si="57"/>
        <v>0</v>
      </c>
      <c r="U317" s="193" t="s">
        <v>44</v>
      </c>
      <c r="V317" s="173"/>
      <c r="W317" s="193" t="str">
        <f t="shared" si="58"/>
        <v/>
      </c>
      <c r="X317" s="264" t="str">
        <f t="shared" si="59"/>
        <v>OK</v>
      </c>
      <c r="Y317" s="193" t="str">
        <f t="shared" si="60"/>
        <v/>
      </c>
      <c r="Z317" s="193" t="str">
        <f t="shared" si="61"/>
        <v/>
      </c>
      <c r="AA317" s="397" t="str">
        <f t="shared" si="62"/>
        <v/>
      </c>
      <c r="AB317" s="257" t="str">
        <f t="shared" si="63"/>
        <v/>
      </c>
      <c r="AC317" s="257" t="str">
        <f t="shared" si="64"/>
        <v/>
      </c>
      <c r="AD317" s="193" t="str">
        <f t="shared" si="65"/>
        <v>CHECK DATES</v>
      </c>
      <c r="AE317" s="257" t="str">
        <f t="shared" si="66"/>
        <v/>
      </c>
      <c r="AF317" s="286">
        <v>0</v>
      </c>
      <c r="AG317" s="257">
        <f t="shared" si="67"/>
        <v>0</v>
      </c>
      <c r="AH317" s="257" t="str">
        <f t="shared" si="68"/>
        <v/>
      </c>
      <c r="AI317" s="257">
        <f t="shared" si="69"/>
        <v>0</v>
      </c>
    </row>
    <row r="318" spans="1:35" x14ac:dyDescent="0.3">
      <c r="A318" s="287">
        <v>306</v>
      </c>
      <c r="B318" s="161"/>
      <c r="C318" s="150"/>
      <c r="D318" s="150"/>
      <c r="E318" s="150"/>
      <c r="F318" s="152"/>
      <c r="G318" s="152"/>
      <c r="H318" s="154"/>
      <c r="I318" s="155"/>
      <c r="J318" s="159"/>
      <c r="K318" s="159"/>
      <c r="L318" s="337"/>
      <c r="M318" s="343" t="str">
        <f>IF(L318="","",LOOKUP(L318,'Work Programme'!$A$8:$A$207,'Work Programme'!$B$8:$B$207))</f>
        <v/>
      </c>
      <c r="N318" s="150"/>
      <c r="O318" s="151"/>
      <c r="P318" s="254" t="str">
        <f>IF(H318="","",VLOOKUP(H318,'Overview - Financial Statement'!$A$46:$B$60,2,FALSE))</f>
        <v/>
      </c>
      <c r="Q318" s="255" t="str">
        <f t="shared" si="56"/>
        <v/>
      </c>
      <c r="R318" s="153"/>
      <c r="S318" s="153"/>
      <c r="T318" s="238">
        <f t="shared" si="57"/>
        <v>0</v>
      </c>
      <c r="U318" s="193" t="s">
        <v>44</v>
      </c>
      <c r="V318" s="173"/>
      <c r="W318" s="193" t="str">
        <f t="shared" si="58"/>
        <v/>
      </c>
      <c r="X318" s="264" t="str">
        <f t="shared" si="59"/>
        <v>OK</v>
      </c>
      <c r="Y318" s="193" t="str">
        <f t="shared" si="60"/>
        <v/>
      </c>
      <c r="Z318" s="193" t="str">
        <f t="shared" si="61"/>
        <v/>
      </c>
      <c r="AA318" s="397" t="str">
        <f t="shared" si="62"/>
        <v/>
      </c>
      <c r="AB318" s="257" t="str">
        <f t="shared" si="63"/>
        <v/>
      </c>
      <c r="AC318" s="257" t="str">
        <f t="shared" si="64"/>
        <v/>
      </c>
      <c r="AD318" s="193" t="str">
        <f t="shared" si="65"/>
        <v>CHECK DATES</v>
      </c>
      <c r="AE318" s="257" t="str">
        <f t="shared" si="66"/>
        <v/>
      </c>
      <c r="AF318" s="286">
        <v>0</v>
      </c>
      <c r="AG318" s="257">
        <f t="shared" si="67"/>
        <v>0</v>
      </c>
      <c r="AH318" s="257" t="str">
        <f t="shared" si="68"/>
        <v/>
      </c>
      <c r="AI318" s="257">
        <f t="shared" si="69"/>
        <v>0</v>
      </c>
    </row>
    <row r="319" spans="1:35" x14ac:dyDescent="0.3">
      <c r="A319" s="287">
        <v>307</v>
      </c>
      <c r="B319" s="161"/>
      <c r="C319" s="150"/>
      <c r="D319" s="150"/>
      <c r="E319" s="150"/>
      <c r="F319" s="152"/>
      <c r="G319" s="152"/>
      <c r="H319" s="154"/>
      <c r="I319" s="155"/>
      <c r="J319" s="159"/>
      <c r="K319" s="159"/>
      <c r="L319" s="337"/>
      <c r="M319" s="343" t="str">
        <f>IF(L319="","",LOOKUP(L319,'Work Programme'!$A$8:$A$207,'Work Programme'!$B$8:$B$207))</f>
        <v/>
      </c>
      <c r="N319" s="150"/>
      <c r="O319" s="151"/>
      <c r="P319" s="254" t="str">
        <f>IF(H319="","",VLOOKUP(H319,'Overview - Financial Statement'!$A$46:$B$60,2,FALSE))</f>
        <v/>
      </c>
      <c r="Q319" s="255" t="str">
        <f t="shared" si="56"/>
        <v/>
      </c>
      <c r="R319" s="153"/>
      <c r="S319" s="153"/>
      <c r="T319" s="238">
        <f t="shared" si="57"/>
        <v>0</v>
      </c>
      <c r="U319" s="193" t="s">
        <v>44</v>
      </c>
      <c r="V319" s="173"/>
      <c r="W319" s="193" t="str">
        <f t="shared" si="58"/>
        <v/>
      </c>
      <c r="X319" s="264" t="str">
        <f t="shared" si="59"/>
        <v>OK</v>
      </c>
      <c r="Y319" s="193" t="str">
        <f t="shared" si="60"/>
        <v/>
      </c>
      <c r="Z319" s="193" t="str">
        <f t="shared" si="61"/>
        <v/>
      </c>
      <c r="AA319" s="397" t="str">
        <f t="shared" si="62"/>
        <v/>
      </c>
      <c r="AB319" s="257" t="str">
        <f t="shared" si="63"/>
        <v/>
      </c>
      <c r="AC319" s="257" t="str">
        <f t="shared" si="64"/>
        <v/>
      </c>
      <c r="AD319" s="193" t="str">
        <f t="shared" si="65"/>
        <v>CHECK DATES</v>
      </c>
      <c r="AE319" s="257" t="str">
        <f t="shared" si="66"/>
        <v/>
      </c>
      <c r="AF319" s="286">
        <v>0</v>
      </c>
      <c r="AG319" s="257">
        <f t="shared" si="67"/>
        <v>0</v>
      </c>
      <c r="AH319" s="257" t="str">
        <f t="shared" si="68"/>
        <v/>
      </c>
      <c r="AI319" s="257">
        <f t="shared" si="69"/>
        <v>0</v>
      </c>
    </row>
    <row r="320" spans="1:35" x14ac:dyDescent="0.3">
      <c r="A320" s="287">
        <v>308</v>
      </c>
      <c r="B320" s="161"/>
      <c r="C320" s="150"/>
      <c r="D320" s="150"/>
      <c r="E320" s="150"/>
      <c r="F320" s="152"/>
      <c r="G320" s="152"/>
      <c r="H320" s="154"/>
      <c r="I320" s="155"/>
      <c r="J320" s="159"/>
      <c r="K320" s="159"/>
      <c r="L320" s="337"/>
      <c r="M320" s="343" t="str">
        <f>IF(L320="","",LOOKUP(L320,'Work Programme'!$A$8:$A$207,'Work Programme'!$B$8:$B$207))</f>
        <v/>
      </c>
      <c r="N320" s="150"/>
      <c r="O320" s="151"/>
      <c r="P320" s="254" t="str">
        <f>IF(H320="","",VLOOKUP(H320,'Overview - Financial Statement'!$A$46:$B$60,2,FALSE))</f>
        <v/>
      </c>
      <c r="Q320" s="255" t="str">
        <f t="shared" si="56"/>
        <v/>
      </c>
      <c r="R320" s="153"/>
      <c r="S320" s="153"/>
      <c r="T320" s="238">
        <f t="shared" si="57"/>
        <v>0</v>
      </c>
      <c r="U320" s="193" t="s">
        <v>44</v>
      </c>
      <c r="V320" s="173"/>
      <c r="W320" s="193" t="str">
        <f t="shared" si="58"/>
        <v/>
      </c>
      <c r="X320" s="264" t="str">
        <f t="shared" si="59"/>
        <v>OK</v>
      </c>
      <c r="Y320" s="193" t="str">
        <f t="shared" si="60"/>
        <v/>
      </c>
      <c r="Z320" s="193" t="str">
        <f t="shared" si="61"/>
        <v/>
      </c>
      <c r="AA320" s="397" t="str">
        <f t="shared" si="62"/>
        <v/>
      </c>
      <c r="AB320" s="257" t="str">
        <f t="shared" si="63"/>
        <v/>
      </c>
      <c r="AC320" s="257" t="str">
        <f t="shared" si="64"/>
        <v/>
      </c>
      <c r="AD320" s="193" t="str">
        <f t="shared" si="65"/>
        <v>CHECK DATES</v>
      </c>
      <c r="AE320" s="257" t="str">
        <f t="shared" si="66"/>
        <v/>
      </c>
      <c r="AF320" s="286">
        <v>0</v>
      </c>
      <c r="AG320" s="257">
        <f t="shared" si="67"/>
        <v>0</v>
      </c>
      <c r="AH320" s="257" t="str">
        <f t="shared" si="68"/>
        <v/>
      </c>
      <c r="AI320" s="257">
        <f t="shared" si="69"/>
        <v>0</v>
      </c>
    </row>
    <row r="321" spans="1:35" x14ac:dyDescent="0.3">
      <c r="A321" s="287">
        <v>309</v>
      </c>
      <c r="B321" s="161"/>
      <c r="C321" s="150"/>
      <c r="D321" s="150"/>
      <c r="E321" s="150"/>
      <c r="F321" s="152"/>
      <c r="G321" s="152"/>
      <c r="H321" s="154"/>
      <c r="I321" s="155"/>
      <c r="J321" s="159"/>
      <c r="K321" s="159"/>
      <c r="L321" s="337"/>
      <c r="M321" s="343" t="str">
        <f>IF(L321="","",LOOKUP(L321,'Work Programme'!$A$8:$A$207,'Work Programme'!$B$8:$B$207))</f>
        <v/>
      </c>
      <c r="N321" s="150"/>
      <c r="O321" s="151"/>
      <c r="P321" s="254" t="str">
        <f>IF(H321="","",VLOOKUP(H321,'Overview - Financial Statement'!$A$46:$B$60,2,FALSE))</f>
        <v/>
      </c>
      <c r="Q321" s="255" t="str">
        <f t="shared" si="56"/>
        <v/>
      </c>
      <c r="R321" s="153"/>
      <c r="S321" s="153"/>
      <c r="T321" s="238">
        <f t="shared" si="57"/>
        <v>0</v>
      </c>
      <c r="U321" s="193" t="s">
        <v>44</v>
      </c>
      <c r="V321" s="173"/>
      <c r="W321" s="193" t="str">
        <f t="shared" si="58"/>
        <v/>
      </c>
      <c r="X321" s="264" t="str">
        <f t="shared" si="59"/>
        <v>OK</v>
      </c>
      <c r="Y321" s="193" t="str">
        <f t="shared" si="60"/>
        <v/>
      </c>
      <c r="Z321" s="193" t="str">
        <f t="shared" si="61"/>
        <v/>
      </c>
      <c r="AA321" s="397" t="str">
        <f t="shared" si="62"/>
        <v/>
      </c>
      <c r="AB321" s="257" t="str">
        <f t="shared" si="63"/>
        <v/>
      </c>
      <c r="AC321" s="257" t="str">
        <f t="shared" si="64"/>
        <v/>
      </c>
      <c r="AD321" s="193" t="str">
        <f t="shared" si="65"/>
        <v>CHECK DATES</v>
      </c>
      <c r="AE321" s="257" t="str">
        <f t="shared" si="66"/>
        <v/>
      </c>
      <c r="AF321" s="286">
        <v>0</v>
      </c>
      <c r="AG321" s="257">
        <f t="shared" si="67"/>
        <v>0</v>
      </c>
      <c r="AH321" s="257" t="str">
        <f t="shared" si="68"/>
        <v/>
      </c>
      <c r="AI321" s="257">
        <f t="shared" si="69"/>
        <v>0</v>
      </c>
    </row>
    <row r="322" spans="1:35" x14ac:dyDescent="0.3">
      <c r="A322" s="287">
        <v>310</v>
      </c>
      <c r="B322" s="161"/>
      <c r="C322" s="150"/>
      <c r="D322" s="150"/>
      <c r="E322" s="150"/>
      <c r="F322" s="152"/>
      <c r="G322" s="152"/>
      <c r="H322" s="154"/>
      <c r="I322" s="155"/>
      <c r="J322" s="159"/>
      <c r="K322" s="159"/>
      <c r="L322" s="337"/>
      <c r="M322" s="343" t="str">
        <f>IF(L322="","",LOOKUP(L322,'Work Programme'!$A$8:$A$207,'Work Programme'!$B$8:$B$207))</f>
        <v/>
      </c>
      <c r="N322" s="150"/>
      <c r="O322" s="151"/>
      <c r="P322" s="254" t="str">
        <f>IF(H322="","",VLOOKUP(H322,'Overview - Financial Statement'!$A$46:$B$60,2,FALSE))</f>
        <v/>
      </c>
      <c r="Q322" s="255" t="str">
        <f t="shared" si="56"/>
        <v/>
      </c>
      <c r="R322" s="153"/>
      <c r="S322" s="153"/>
      <c r="T322" s="238">
        <f t="shared" si="57"/>
        <v>0</v>
      </c>
      <c r="U322" s="193" t="s">
        <v>44</v>
      </c>
      <c r="V322" s="173"/>
      <c r="W322" s="193" t="str">
        <f t="shared" si="58"/>
        <v/>
      </c>
      <c r="X322" s="264" t="str">
        <f t="shared" si="59"/>
        <v>OK</v>
      </c>
      <c r="Y322" s="193" t="str">
        <f t="shared" si="60"/>
        <v/>
      </c>
      <c r="Z322" s="193" t="str">
        <f t="shared" si="61"/>
        <v/>
      </c>
      <c r="AA322" s="397" t="str">
        <f t="shared" si="62"/>
        <v/>
      </c>
      <c r="AB322" s="257" t="str">
        <f t="shared" si="63"/>
        <v/>
      </c>
      <c r="AC322" s="257" t="str">
        <f t="shared" si="64"/>
        <v/>
      </c>
      <c r="AD322" s="193" t="str">
        <f t="shared" si="65"/>
        <v>CHECK DATES</v>
      </c>
      <c r="AE322" s="257" t="str">
        <f t="shared" si="66"/>
        <v/>
      </c>
      <c r="AF322" s="286">
        <v>0</v>
      </c>
      <c r="AG322" s="257">
        <f t="shared" si="67"/>
        <v>0</v>
      </c>
      <c r="AH322" s="257" t="str">
        <f t="shared" si="68"/>
        <v/>
      </c>
      <c r="AI322" s="257">
        <f t="shared" si="69"/>
        <v>0</v>
      </c>
    </row>
    <row r="323" spans="1:35" x14ac:dyDescent="0.3">
      <c r="A323" s="287">
        <v>311</v>
      </c>
      <c r="B323" s="161"/>
      <c r="C323" s="150"/>
      <c r="D323" s="150"/>
      <c r="E323" s="150"/>
      <c r="F323" s="152"/>
      <c r="G323" s="152"/>
      <c r="H323" s="154"/>
      <c r="I323" s="155"/>
      <c r="J323" s="159"/>
      <c r="K323" s="159"/>
      <c r="L323" s="337"/>
      <c r="M323" s="343" t="str">
        <f>IF(L323="","",LOOKUP(L323,'Work Programme'!$A$8:$A$207,'Work Programme'!$B$8:$B$207))</f>
        <v/>
      </c>
      <c r="N323" s="150"/>
      <c r="O323" s="151"/>
      <c r="P323" s="254" t="str">
        <f>IF(H323="","",VLOOKUP(H323,'Overview - Financial Statement'!$A$46:$B$60,2,FALSE))</f>
        <v/>
      </c>
      <c r="Q323" s="255" t="str">
        <f t="shared" si="56"/>
        <v/>
      </c>
      <c r="R323" s="153"/>
      <c r="S323" s="153"/>
      <c r="T323" s="238">
        <f t="shared" si="57"/>
        <v>0</v>
      </c>
      <c r="U323" s="193" t="s">
        <v>44</v>
      </c>
      <c r="V323" s="173"/>
      <c r="W323" s="193" t="str">
        <f t="shared" si="58"/>
        <v/>
      </c>
      <c r="X323" s="264" t="str">
        <f t="shared" si="59"/>
        <v>OK</v>
      </c>
      <c r="Y323" s="193" t="str">
        <f t="shared" si="60"/>
        <v/>
      </c>
      <c r="Z323" s="193" t="str">
        <f t="shared" si="61"/>
        <v/>
      </c>
      <c r="AA323" s="397" t="str">
        <f t="shared" si="62"/>
        <v/>
      </c>
      <c r="AB323" s="257" t="str">
        <f t="shared" si="63"/>
        <v/>
      </c>
      <c r="AC323" s="257" t="str">
        <f t="shared" si="64"/>
        <v/>
      </c>
      <c r="AD323" s="193" t="str">
        <f t="shared" si="65"/>
        <v>CHECK DATES</v>
      </c>
      <c r="AE323" s="257" t="str">
        <f t="shared" si="66"/>
        <v/>
      </c>
      <c r="AF323" s="286">
        <v>0</v>
      </c>
      <c r="AG323" s="257">
        <f t="shared" si="67"/>
        <v>0</v>
      </c>
      <c r="AH323" s="257" t="str">
        <f t="shared" si="68"/>
        <v/>
      </c>
      <c r="AI323" s="257">
        <f t="shared" si="69"/>
        <v>0</v>
      </c>
    </row>
    <row r="324" spans="1:35" x14ac:dyDescent="0.3">
      <c r="A324" s="287">
        <v>312</v>
      </c>
      <c r="B324" s="161"/>
      <c r="C324" s="150"/>
      <c r="D324" s="150"/>
      <c r="E324" s="150"/>
      <c r="F324" s="152"/>
      <c r="G324" s="152"/>
      <c r="H324" s="154"/>
      <c r="I324" s="155"/>
      <c r="J324" s="159"/>
      <c r="K324" s="159"/>
      <c r="L324" s="337"/>
      <c r="M324" s="343" t="str">
        <f>IF(L324="","",LOOKUP(L324,'Work Programme'!$A$8:$A$207,'Work Programme'!$B$8:$B$207))</f>
        <v/>
      </c>
      <c r="N324" s="150"/>
      <c r="O324" s="151"/>
      <c r="P324" s="254" t="str">
        <f>IF(H324="","",VLOOKUP(H324,'Overview - Financial Statement'!$A$46:$B$60,2,FALSE))</f>
        <v/>
      </c>
      <c r="Q324" s="255" t="str">
        <f t="shared" si="56"/>
        <v/>
      </c>
      <c r="R324" s="153"/>
      <c r="S324" s="153"/>
      <c r="T324" s="238">
        <f t="shared" si="57"/>
        <v>0</v>
      </c>
      <c r="U324" s="193" t="s">
        <v>44</v>
      </c>
      <c r="V324" s="173"/>
      <c r="W324" s="193" t="str">
        <f t="shared" si="58"/>
        <v/>
      </c>
      <c r="X324" s="264" t="str">
        <f t="shared" si="59"/>
        <v>OK</v>
      </c>
      <c r="Y324" s="193" t="str">
        <f t="shared" si="60"/>
        <v/>
      </c>
      <c r="Z324" s="193" t="str">
        <f t="shared" si="61"/>
        <v/>
      </c>
      <c r="AA324" s="397" t="str">
        <f t="shared" si="62"/>
        <v/>
      </c>
      <c r="AB324" s="257" t="str">
        <f t="shared" si="63"/>
        <v/>
      </c>
      <c r="AC324" s="257" t="str">
        <f t="shared" si="64"/>
        <v/>
      </c>
      <c r="AD324" s="193" t="str">
        <f t="shared" si="65"/>
        <v>CHECK DATES</v>
      </c>
      <c r="AE324" s="257" t="str">
        <f t="shared" si="66"/>
        <v/>
      </c>
      <c r="AF324" s="286">
        <v>0</v>
      </c>
      <c r="AG324" s="257">
        <f t="shared" si="67"/>
        <v>0</v>
      </c>
      <c r="AH324" s="257" t="str">
        <f t="shared" si="68"/>
        <v/>
      </c>
      <c r="AI324" s="257">
        <f t="shared" si="69"/>
        <v>0</v>
      </c>
    </row>
    <row r="325" spans="1:35" x14ac:dyDescent="0.3">
      <c r="A325" s="287">
        <v>313</v>
      </c>
      <c r="B325" s="161"/>
      <c r="C325" s="150"/>
      <c r="D325" s="150"/>
      <c r="E325" s="150"/>
      <c r="F325" s="152"/>
      <c r="G325" s="152"/>
      <c r="H325" s="154"/>
      <c r="I325" s="155"/>
      <c r="J325" s="159"/>
      <c r="K325" s="159"/>
      <c r="L325" s="337"/>
      <c r="M325" s="343" t="str">
        <f>IF(L325="","",LOOKUP(L325,'Work Programme'!$A$8:$A$207,'Work Programme'!$B$8:$B$207))</f>
        <v/>
      </c>
      <c r="N325" s="150"/>
      <c r="O325" s="151"/>
      <c r="P325" s="254" t="str">
        <f>IF(H325="","",VLOOKUP(H325,'Overview - Financial Statement'!$A$46:$B$60,2,FALSE))</f>
        <v/>
      </c>
      <c r="Q325" s="255" t="str">
        <f t="shared" si="56"/>
        <v/>
      </c>
      <c r="R325" s="153"/>
      <c r="S325" s="153"/>
      <c r="T325" s="238">
        <f t="shared" si="57"/>
        <v>0</v>
      </c>
      <c r="U325" s="193" t="s">
        <v>44</v>
      </c>
      <c r="V325" s="173"/>
      <c r="W325" s="193" t="str">
        <f t="shared" si="58"/>
        <v/>
      </c>
      <c r="X325" s="264" t="str">
        <f t="shared" si="59"/>
        <v>OK</v>
      </c>
      <c r="Y325" s="193" t="str">
        <f t="shared" si="60"/>
        <v/>
      </c>
      <c r="Z325" s="193" t="str">
        <f t="shared" si="61"/>
        <v/>
      </c>
      <c r="AA325" s="397" t="str">
        <f t="shared" si="62"/>
        <v/>
      </c>
      <c r="AB325" s="257" t="str">
        <f t="shared" si="63"/>
        <v/>
      </c>
      <c r="AC325" s="257" t="str">
        <f t="shared" si="64"/>
        <v/>
      </c>
      <c r="AD325" s="193" t="str">
        <f t="shared" si="65"/>
        <v>CHECK DATES</v>
      </c>
      <c r="AE325" s="257" t="str">
        <f t="shared" si="66"/>
        <v/>
      </c>
      <c r="AF325" s="286">
        <v>0</v>
      </c>
      <c r="AG325" s="257">
        <f t="shared" si="67"/>
        <v>0</v>
      </c>
      <c r="AH325" s="257" t="str">
        <f t="shared" si="68"/>
        <v/>
      </c>
      <c r="AI325" s="257">
        <f t="shared" si="69"/>
        <v>0</v>
      </c>
    </row>
    <row r="326" spans="1:35" x14ac:dyDescent="0.3">
      <c r="A326" s="287">
        <v>314</v>
      </c>
      <c r="B326" s="161"/>
      <c r="C326" s="150"/>
      <c r="D326" s="150"/>
      <c r="E326" s="150"/>
      <c r="F326" s="152"/>
      <c r="G326" s="152"/>
      <c r="H326" s="154"/>
      <c r="I326" s="155"/>
      <c r="J326" s="159"/>
      <c r="K326" s="159"/>
      <c r="L326" s="337"/>
      <c r="M326" s="343" t="str">
        <f>IF(L326="","",LOOKUP(L326,'Work Programme'!$A$8:$A$207,'Work Programme'!$B$8:$B$207))</f>
        <v/>
      </c>
      <c r="N326" s="150"/>
      <c r="O326" s="151"/>
      <c r="P326" s="254" t="str">
        <f>IF(H326="","",VLOOKUP(H326,'Overview - Financial Statement'!$A$46:$B$60,2,FALSE))</f>
        <v/>
      </c>
      <c r="Q326" s="255" t="str">
        <f t="shared" si="56"/>
        <v/>
      </c>
      <c r="R326" s="153"/>
      <c r="S326" s="153"/>
      <c r="T326" s="238">
        <f t="shared" si="57"/>
        <v>0</v>
      </c>
      <c r="U326" s="193" t="s">
        <v>44</v>
      </c>
      <c r="V326" s="173"/>
      <c r="W326" s="193" t="str">
        <f t="shared" si="58"/>
        <v/>
      </c>
      <c r="X326" s="264" t="str">
        <f t="shared" si="59"/>
        <v>OK</v>
      </c>
      <c r="Y326" s="193" t="str">
        <f t="shared" si="60"/>
        <v/>
      </c>
      <c r="Z326" s="193" t="str">
        <f t="shared" si="61"/>
        <v/>
      </c>
      <c r="AA326" s="397" t="str">
        <f t="shared" si="62"/>
        <v/>
      </c>
      <c r="AB326" s="257" t="str">
        <f t="shared" si="63"/>
        <v/>
      </c>
      <c r="AC326" s="257" t="str">
        <f t="shared" si="64"/>
        <v/>
      </c>
      <c r="AD326" s="193" t="str">
        <f t="shared" si="65"/>
        <v>CHECK DATES</v>
      </c>
      <c r="AE326" s="257" t="str">
        <f t="shared" si="66"/>
        <v/>
      </c>
      <c r="AF326" s="286">
        <v>0</v>
      </c>
      <c r="AG326" s="257">
        <f t="shared" si="67"/>
        <v>0</v>
      </c>
      <c r="AH326" s="257" t="str">
        <f t="shared" si="68"/>
        <v/>
      </c>
      <c r="AI326" s="257">
        <f t="shared" si="69"/>
        <v>0</v>
      </c>
    </row>
    <row r="327" spans="1:35" x14ac:dyDescent="0.3">
      <c r="A327" s="287">
        <v>315</v>
      </c>
      <c r="B327" s="161"/>
      <c r="C327" s="150"/>
      <c r="D327" s="150"/>
      <c r="E327" s="150"/>
      <c r="F327" s="152"/>
      <c r="G327" s="152"/>
      <c r="H327" s="154"/>
      <c r="I327" s="155"/>
      <c r="J327" s="159"/>
      <c r="K327" s="159"/>
      <c r="L327" s="337"/>
      <c r="M327" s="343" t="str">
        <f>IF(L327="","",LOOKUP(L327,'Work Programme'!$A$8:$A$207,'Work Programme'!$B$8:$B$207))</f>
        <v/>
      </c>
      <c r="N327" s="150"/>
      <c r="O327" s="151"/>
      <c r="P327" s="254" t="str">
        <f>IF(H327="","",VLOOKUP(H327,'Overview - Financial Statement'!$A$46:$B$60,2,FALSE))</f>
        <v/>
      </c>
      <c r="Q327" s="255" t="str">
        <f t="shared" si="56"/>
        <v/>
      </c>
      <c r="R327" s="153"/>
      <c r="S327" s="153"/>
      <c r="T327" s="238">
        <f t="shared" si="57"/>
        <v>0</v>
      </c>
      <c r="U327" s="193" t="s">
        <v>44</v>
      </c>
      <c r="V327" s="173"/>
      <c r="W327" s="193" t="str">
        <f t="shared" si="58"/>
        <v/>
      </c>
      <c r="X327" s="264" t="str">
        <f t="shared" si="59"/>
        <v>OK</v>
      </c>
      <c r="Y327" s="193" t="str">
        <f t="shared" si="60"/>
        <v/>
      </c>
      <c r="Z327" s="193" t="str">
        <f t="shared" si="61"/>
        <v/>
      </c>
      <c r="AA327" s="397" t="str">
        <f t="shared" si="62"/>
        <v/>
      </c>
      <c r="AB327" s="257" t="str">
        <f t="shared" si="63"/>
        <v/>
      </c>
      <c r="AC327" s="257" t="str">
        <f t="shared" si="64"/>
        <v/>
      </c>
      <c r="AD327" s="193" t="str">
        <f t="shared" si="65"/>
        <v>CHECK DATES</v>
      </c>
      <c r="AE327" s="257" t="str">
        <f t="shared" si="66"/>
        <v/>
      </c>
      <c r="AF327" s="286">
        <v>0</v>
      </c>
      <c r="AG327" s="257">
        <f t="shared" si="67"/>
        <v>0</v>
      </c>
      <c r="AH327" s="257" t="str">
        <f t="shared" si="68"/>
        <v/>
      </c>
      <c r="AI327" s="257">
        <f t="shared" si="69"/>
        <v>0</v>
      </c>
    </row>
    <row r="328" spans="1:35" x14ac:dyDescent="0.3">
      <c r="A328" s="287">
        <v>316</v>
      </c>
      <c r="B328" s="161"/>
      <c r="C328" s="150"/>
      <c r="D328" s="150"/>
      <c r="E328" s="150"/>
      <c r="F328" s="152"/>
      <c r="G328" s="152"/>
      <c r="H328" s="154"/>
      <c r="I328" s="155"/>
      <c r="J328" s="159"/>
      <c r="K328" s="159"/>
      <c r="L328" s="337"/>
      <c r="M328" s="343" t="str">
        <f>IF(L328="","",LOOKUP(L328,'Work Programme'!$A$8:$A$207,'Work Programme'!$B$8:$B$207))</f>
        <v/>
      </c>
      <c r="N328" s="150"/>
      <c r="O328" s="151"/>
      <c r="P328" s="254" t="str">
        <f>IF(H328="","",VLOOKUP(H328,'Overview - Financial Statement'!$A$46:$B$60,2,FALSE))</f>
        <v/>
      </c>
      <c r="Q328" s="255" t="str">
        <f t="shared" si="56"/>
        <v/>
      </c>
      <c r="R328" s="153"/>
      <c r="S328" s="153"/>
      <c r="T328" s="238">
        <f t="shared" si="57"/>
        <v>0</v>
      </c>
      <c r="U328" s="193" t="s">
        <v>44</v>
      </c>
      <c r="V328" s="173"/>
      <c r="W328" s="193" t="str">
        <f t="shared" si="58"/>
        <v/>
      </c>
      <c r="X328" s="264" t="str">
        <f t="shared" si="59"/>
        <v>OK</v>
      </c>
      <c r="Y328" s="193" t="str">
        <f t="shared" si="60"/>
        <v/>
      </c>
      <c r="Z328" s="193" t="str">
        <f t="shared" si="61"/>
        <v/>
      </c>
      <c r="AA328" s="397" t="str">
        <f t="shared" si="62"/>
        <v/>
      </c>
      <c r="AB328" s="257" t="str">
        <f t="shared" si="63"/>
        <v/>
      </c>
      <c r="AC328" s="257" t="str">
        <f t="shared" si="64"/>
        <v/>
      </c>
      <c r="AD328" s="193" t="str">
        <f t="shared" si="65"/>
        <v>CHECK DATES</v>
      </c>
      <c r="AE328" s="257" t="str">
        <f t="shared" si="66"/>
        <v/>
      </c>
      <c r="AF328" s="286">
        <v>0</v>
      </c>
      <c r="AG328" s="257">
        <f t="shared" si="67"/>
        <v>0</v>
      </c>
      <c r="AH328" s="257" t="str">
        <f t="shared" si="68"/>
        <v/>
      </c>
      <c r="AI328" s="257">
        <f t="shared" si="69"/>
        <v>0</v>
      </c>
    </row>
    <row r="329" spans="1:35" x14ac:dyDescent="0.3">
      <c r="A329" s="287">
        <v>317</v>
      </c>
      <c r="B329" s="161"/>
      <c r="C329" s="150"/>
      <c r="D329" s="150"/>
      <c r="E329" s="150"/>
      <c r="F329" s="152"/>
      <c r="G329" s="152"/>
      <c r="H329" s="154"/>
      <c r="I329" s="155"/>
      <c r="J329" s="159"/>
      <c r="K329" s="159"/>
      <c r="L329" s="337"/>
      <c r="M329" s="343" t="str">
        <f>IF(L329="","",LOOKUP(L329,'Work Programme'!$A$8:$A$207,'Work Programme'!$B$8:$B$207))</f>
        <v/>
      </c>
      <c r="N329" s="150"/>
      <c r="O329" s="151"/>
      <c r="P329" s="254" t="str">
        <f>IF(H329="","",VLOOKUP(H329,'Overview - Financial Statement'!$A$46:$B$60,2,FALSE))</f>
        <v/>
      </c>
      <c r="Q329" s="255" t="str">
        <f t="shared" si="56"/>
        <v/>
      </c>
      <c r="R329" s="153"/>
      <c r="S329" s="153"/>
      <c r="T329" s="238">
        <f t="shared" si="57"/>
        <v>0</v>
      </c>
      <c r="U329" s="193" t="s">
        <v>44</v>
      </c>
      <c r="V329" s="173"/>
      <c r="W329" s="193" t="str">
        <f t="shared" si="58"/>
        <v/>
      </c>
      <c r="X329" s="264" t="str">
        <f t="shared" si="59"/>
        <v>OK</v>
      </c>
      <c r="Y329" s="193" t="str">
        <f t="shared" si="60"/>
        <v/>
      </c>
      <c r="Z329" s="193" t="str">
        <f t="shared" si="61"/>
        <v/>
      </c>
      <c r="AA329" s="397" t="str">
        <f t="shared" si="62"/>
        <v/>
      </c>
      <c r="AB329" s="257" t="str">
        <f t="shared" si="63"/>
        <v/>
      </c>
      <c r="AC329" s="257" t="str">
        <f t="shared" si="64"/>
        <v/>
      </c>
      <c r="AD329" s="193" t="str">
        <f t="shared" si="65"/>
        <v>CHECK DATES</v>
      </c>
      <c r="AE329" s="257" t="str">
        <f t="shared" si="66"/>
        <v/>
      </c>
      <c r="AF329" s="286">
        <v>0</v>
      </c>
      <c r="AG329" s="257">
        <f t="shared" si="67"/>
        <v>0</v>
      </c>
      <c r="AH329" s="257" t="str">
        <f t="shared" si="68"/>
        <v/>
      </c>
      <c r="AI329" s="257">
        <f t="shared" si="69"/>
        <v>0</v>
      </c>
    </row>
    <row r="330" spans="1:35" x14ac:dyDescent="0.3">
      <c r="A330" s="287">
        <v>318</v>
      </c>
      <c r="B330" s="161"/>
      <c r="C330" s="150"/>
      <c r="D330" s="150"/>
      <c r="E330" s="150"/>
      <c r="F330" s="152"/>
      <c r="G330" s="152"/>
      <c r="H330" s="154"/>
      <c r="I330" s="155"/>
      <c r="J330" s="159"/>
      <c r="K330" s="159"/>
      <c r="L330" s="337"/>
      <c r="M330" s="343" t="str">
        <f>IF(L330="","",LOOKUP(L330,'Work Programme'!$A$8:$A$207,'Work Programme'!$B$8:$B$207))</f>
        <v/>
      </c>
      <c r="N330" s="150"/>
      <c r="O330" s="151"/>
      <c r="P330" s="254" t="str">
        <f>IF(H330="","",VLOOKUP(H330,'Overview - Financial Statement'!$A$46:$B$60,2,FALSE))</f>
        <v/>
      </c>
      <c r="Q330" s="255" t="str">
        <f t="shared" si="56"/>
        <v/>
      </c>
      <c r="R330" s="153"/>
      <c r="S330" s="153"/>
      <c r="T330" s="238">
        <f t="shared" si="57"/>
        <v>0</v>
      </c>
      <c r="U330" s="193" t="s">
        <v>44</v>
      </c>
      <c r="V330" s="173"/>
      <c r="W330" s="193" t="str">
        <f t="shared" si="58"/>
        <v/>
      </c>
      <c r="X330" s="264" t="str">
        <f t="shared" si="59"/>
        <v>OK</v>
      </c>
      <c r="Y330" s="193" t="str">
        <f t="shared" si="60"/>
        <v/>
      </c>
      <c r="Z330" s="193" t="str">
        <f t="shared" si="61"/>
        <v/>
      </c>
      <c r="AA330" s="397" t="str">
        <f t="shared" si="62"/>
        <v/>
      </c>
      <c r="AB330" s="257" t="str">
        <f t="shared" si="63"/>
        <v/>
      </c>
      <c r="AC330" s="257" t="str">
        <f t="shared" si="64"/>
        <v/>
      </c>
      <c r="AD330" s="193" t="str">
        <f t="shared" si="65"/>
        <v>CHECK DATES</v>
      </c>
      <c r="AE330" s="257" t="str">
        <f t="shared" si="66"/>
        <v/>
      </c>
      <c r="AF330" s="286">
        <v>0</v>
      </c>
      <c r="AG330" s="257">
        <f t="shared" si="67"/>
        <v>0</v>
      </c>
      <c r="AH330" s="257" t="str">
        <f t="shared" si="68"/>
        <v/>
      </c>
      <c r="AI330" s="257">
        <f t="shared" si="69"/>
        <v>0</v>
      </c>
    </row>
    <row r="331" spans="1:35" x14ac:dyDescent="0.3">
      <c r="A331" s="287">
        <v>319</v>
      </c>
      <c r="B331" s="161"/>
      <c r="C331" s="150"/>
      <c r="D331" s="150"/>
      <c r="E331" s="150"/>
      <c r="F331" s="152"/>
      <c r="G331" s="152"/>
      <c r="H331" s="154"/>
      <c r="I331" s="155"/>
      <c r="J331" s="159"/>
      <c r="K331" s="159"/>
      <c r="L331" s="337"/>
      <c r="M331" s="343" t="str">
        <f>IF(L331="","",LOOKUP(L331,'Work Programme'!$A$8:$A$207,'Work Programme'!$B$8:$B$207))</f>
        <v/>
      </c>
      <c r="N331" s="150"/>
      <c r="O331" s="151"/>
      <c r="P331" s="254" t="str">
        <f>IF(H331="","",VLOOKUP(H331,'Overview - Financial Statement'!$A$46:$B$60,2,FALSE))</f>
        <v/>
      </c>
      <c r="Q331" s="255" t="str">
        <f t="shared" si="56"/>
        <v/>
      </c>
      <c r="R331" s="153"/>
      <c r="S331" s="153"/>
      <c r="T331" s="238">
        <f t="shared" si="57"/>
        <v>0</v>
      </c>
      <c r="U331" s="193" t="s">
        <v>44</v>
      </c>
      <c r="V331" s="173"/>
      <c r="W331" s="193" t="str">
        <f t="shared" si="58"/>
        <v/>
      </c>
      <c r="X331" s="264" t="str">
        <f t="shared" si="59"/>
        <v>OK</v>
      </c>
      <c r="Y331" s="193" t="str">
        <f t="shared" si="60"/>
        <v/>
      </c>
      <c r="Z331" s="193" t="str">
        <f t="shared" si="61"/>
        <v/>
      </c>
      <c r="AA331" s="397" t="str">
        <f t="shared" si="62"/>
        <v/>
      </c>
      <c r="AB331" s="257" t="str">
        <f t="shared" si="63"/>
        <v/>
      </c>
      <c r="AC331" s="257" t="str">
        <f t="shared" si="64"/>
        <v/>
      </c>
      <c r="AD331" s="193" t="str">
        <f t="shared" si="65"/>
        <v>CHECK DATES</v>
      </c>
      <c r="AE331" s="257" t="str">
        <f t="shared" si="66"/>
        <v/>
      </c>
      <c r="AF331" s="286">
        <v>0</v>
      </c>
      <c r="AG331" s="257">
        <f t="shared" si="67"/>
        <v>0</v>
      </c>
      <c r="AH331" s="257" t="str">
        <f t="shared" si="68"/>
        <v/>
      </c>
      <c r="AI331" s="257">
        <f t="shared" si="69"/>
        <v>0</v>
      </c>
    </row>
    <row r="332" spans="1:35" x14ac:dyDescent="0.3">
      <c r="A332" s="287">
        <v>320</v>
      </c>
      <c r="B332" s="161"/>
      <c r="C332" s="150"/>
      <c r="D332" s="150"/>
      <c r="E332" s="150"/>
      <c r="F332" s="152"/>
      <c r="G332" s="152"/>
      <c r="H332" s="154"/>
      <c r="I332" s="155"/>
      <c r="J332" s="159"/>
      <c r="K332" s="159"/>
      <c r="L332" s="337"/>
      <c r="M332" s="343" t="str">
        <f>IF(L332="","",LOOKUP(L332,'Work Programme'!$A$8:$A$207,'Work Programme'!$B$8:$B$207))</f>
        <v/>
      </c>
      <c r="N332" s="150"/>
      <c r="O332" s="151"/>
      <c r="P332" s="254" t="str">
        <f>IF(H332="","",VLOOKUP(H332,'Overview - Financial Statement'!$A$46:$B$60,2,FALSE))</f>
        <v/>
      </c>
      <c r="Q332" s="255" t="str">
        <f t="shared" si="56"/>
        <v/>
      </c>
      <c r="R332" s="153"/>
      <c r="S332" s="153"/>
      <c r="T332" s="238">
        <f t="shared" si="57"/>
        <v>0</v>
      </c>
      <c r="U332" s="193" t="s">
        <v>44</v>
      </c>
      <c r="V332" s="173"/>
      <c r="W332" s="193" t="str">
        <f t="shared" si="58"/>
        <v/>
      </c>
      <c r="X332" s="264" t="str">
        <f t="shared" si="59"/>
        <v>OK</v>
      </c>
      <c r="Y332" s="193" t="str">
        <f t="shared" si="60"/>
        <v/>
      </c>
      <c r="Z332" s="193" t="str">
        <f t="shared" si="61"/>
        <v/>
      </c>
      <c r="AA332" s="397" t="str">
        <f t="shared" si="62"/>
        <v/>
      </c>
      <c r="AB332" s="257" t="str">
        <f t="shared" si="63"/>
        <v/>
      </c>
      <c r="AC332" s="257" t="str">
        <f t="shared" si="64"/>
        <v/>
      </c>
      <c r="AD332" s="193" t="str">
        <f t="shared" si="65"/>
        <v>CHECK DATES</v>
      </c>
      <c r="AE332" s="257" t="str">
        <f t="shared" si="66"/>
        <v/>
      </c>
      <c r="AF332" s="286">
        <v>0</v>
      </c>
      <c r="AG332" s="257">
        <f t="shared" si="67"/>
        <v>0</v>
      </c>
      <c r="AH332" s="257" t="str">
        <f t="shared" si="68"/>
        <v/>
      </c>
      <c r="AI332" s="257">
        <f t="shared" si="69"/>
        <v>0</v>
      </c>
    </row>
    <row r="333" spans="1:35" x14ac:dyDescent="0.3">
      <c r="A333" s="287">
        <v>321</v>
      </c>
      <c r="B333" s="161"/>
      <c r="C333" s="150"/>
      <c r="D333" s="150"/>
      <c r="E333" s="150"/>
      <c r="F333" s="152"/>
      <c r="G333" s="152"/>
      <c r="H333" s="154"/>
      <c r="I333" s="155"/>
      <c r="J333" s="159"/>
      <c r="K333" s="159"/>
      <c r="L333" s="337"/>
      <c r="M333" s="343" t="str">
        <f>IF(L333="","",LOOKUP(L333,'Work Programme'!$A$8:$A$207,'Work Programme'!$B$8:$B$207))</f>
        <v/>
      </c>
      <c r="N333" s="150"/>
      <c r="O333" s="151"/>
      <c r="P333" s="254" t="str">
        <f>IF(H333="","",VLOOKUP(H333,'Overview - Financial Statement'!$A$46:$B$60,2,FALSE))</f>
        <v/>
      </c>
      <c r="Q333" s="255" t="str">
        <f t="shared" ref="Q333:Q396" si="70">IF(P333="","",I333/P333)</f>
        <v/>
      </c>
      <c r="R333" s="153"/>
      <c r="S333" s="153"/>
      <c r="T333" s="238">
        <f t="shared" si="57"/>
        <v>0</v>
      </c>
      <c r="U333" s="193" t="s">
        <v>44</v>
      </c>
      <c r="V333" s="173"/>
      <c r="W333" s="193" t="str">
        <f t="shared" si="58"/>
        <v/>
      </c>
      <c r="X333" s="264" t="str">
        <f t="shared" si="59"/>
        <v>OK</v>
      </c>
      <c r="Y333" s="193" t="str">
        <f t="shared" si="60"/>
        <v/>
      </c>
      <c r="Z333" s="193" t="str">
        <f t="shared" si="61"/>
        <v/>
      </c>
      <c r="AA333" s="397" t="str">
        <f t="shared" si="62"/>
        <v/>
      </c>
      <c r="AB333" s="257" t="str">
        <f t="shared" si="63"/>
        <v/>
      </c>
      <c r="AC333" s="257" t="str">
        <f t="shared" si="64"/>
        <v/>
      </c>
      <c r="AD333" s="193" t="str">
        <f t="shared" si="65"/>
        <v>CHECK DATES</v>
      </c>
      <c r="AE333" s="257" t="str">
        <f t="shared" si="66"/>
        <v/>
      </c>
      <c r="AF333" s="286">
        <v>0</v>
      </c>
      <c r="AG333" s="257">
        <f t="shared" si="67"/>
        <v>0</v>
      </c>
      <c r="AH333" s="257" t="str">
        <f t="shared" si="68"/>
        <v/>
      </c>
      <c r="AI333" s="257">
        <f t="shared" si="69"/>
        <v>0</v>
      </c>
    </row>
    <row r="334" spans="1:35" x14ac:dyDescent="0.3">
      <c r="A334" s="287">
        <v>322</v>
      </c>
      <c r="B334" s="161"/>
      <c r="C334" s="150"/>
      <c r="D334" s="150"/>
      <c r="E334" s="150"/>
      <c r="F334" s="152"/>
      <c r="G334" s="152"/>
      <c r="H334" s="154"/>
      <c r="I334" s="155"/>
      <c r="J334" s="159"/>
      <c r="K334" s="159"/>
      <c r="L334" s="337"/>
      <c r="M334" s="343" t="str">
        <f>IF(L334="","",LOOKUP(L334,'Work Programme'!$A$8:$A$207,'Work Programme'!$B$8:$B$207))</f>
        <v/>
      </c>
      <c r="N334" s="150"/>
      <c r="O334" s="151"/>
      <c r="P334" s="254" t="str">
        <f>IF(H334="","",VLOOKUP(H334,'Overview - Financial Statement'!$A$46:$B$60,2,FALSE))</f>
        <v/>
      </c>
      <c r="Q334" s="255" t="str">
        <f t="shared" si="70"/>
        <v/>
      </c>
      <c r="R334" s="153"/>
      <c r="S334" s="153"/>
      <c r="T334" s="238">
        <f t="shared" ref="T334:T397" si="71">IF(R334="YES",Q334,0)</f>
        <v>0</v>
      </c>
      <c r="U334" s="193" t="s">
        <v>44</v>
      </c>
      <c r="V334" s="173"/>
      <c r="W334" s="193" t="str">
        <f t="shared" si="58"/>
        <v/>
      </c>
      <c r="X334" s="264" t="str">
        <f t="shared" si="59"/>
        <v>OK</v>
      </c>
      <c r="Y334" s="193" t="str">
        <f t="shared" si="60"/>
        <v/>
      </c>
      <c r="Z334" s="193" t="str">
        <f t="shared" si="61"/>
        <v/>
      </c>
      <c r="AA334" s="397" t="str">
        <f t="shared" si="62"/>
        <v/>
      </c>
      <c r="AB334" s="257" t="str">
        <f t="shared" si="63"/>
        <v/>
      </c>
      <c r="AC334" s="257" t="str">
        <f t="shared" si="64"/>
        <v/>
      </c>
      <c r="AD334" s="193" t="str">
        <f t="shared" si="65"/>
        <v>CHECK DATES</v>
      </c>
      <c r="AE334" s="257" t="str">
        <f t="shared" si="66"/>
        <v/>
      </c>
      <c r="AF334" s="286">
        <v>0</v>
      </c>
      <c r="AG334" s="257">
        <f t="shared" si="67"/>
        <v>0</v>
      </c>
      <c r="AH334" s="257" t="str">
        <f t="shared" si="68"/>
        <v/>
      </c>
      <c r="AI334" s="257">
        <f t="shared" si="69"/>
        <v>0</v>
      </c>
    </row>
    <row r="335" spans="1:35" x14ac:dyDescent="0.3">
      <c r="A335" s="287">
        <v>323</v>
      </c>
      <c r="B335" s="161"/>
      <c r="C335" s="150"/>
      <c r="D335" s="150"/>
      <c r="E335" s="150"/>
      <c r="F335" s="152"/>
      <c r="G335" s="152"/>
      <c r="H335" s="154"/>
      <c r="I335" s="155"/>
      <c r="J335" s="159"/>
      <c r="K335" s="159"/>
      <c r="L335" s="337"/>
      <c r="M335" s="343" t="str">
        <f>IF(L335="","",LOOKUP(L335,'Work Programme'!$A$8:$A$207,'Work Programme'!$B$8:$B$207))</f>
        <v/>
      </c>
      <c r="N335" s="150"/>
      <c r="O335" s="151"/>
      <c r="P335" s="254" t="str">
        <f>IF(H335="","",VLOOKUP(H335,'Overview - Financial Statement'!$A$46:$B$60,2,FALSE))</f>
        <v/>
      </c>
      <c r="Q335" s="255" t="str">
        <f t="shared" si="70"/>
        <v/>
      </c>
      <c r="R335" s="153"/>
      <c r="S335" s="153"/>
      <c r="T335" s="238">
        <f t="shared" si="71"/>
        <v>0</v>
      </c>
      <c r="U335" s="193" t="s">
        <v>44</v>
      </c>
      <c r="V335" s="173"/>
      <c r="W335" s="193" t="str">
        <f t="shared" si="58"/>
        <v/>
      </c>
      <c r="X335" s="264" t="str">
        <f t="shared" si="59"/>
        <v>OK</v>
      </c>
      <c r="Y335" s="193" t="str">
        <f t="shared" si="60"/>
        <v/>
      </c>
      <c r="Z335" s="193" t="str">
        <f t="shared" si="61"/>
        <v/>
      </c>
      <c r="AA335" s="397" t="str">
        <f t="shared" si="62"/>
        <v/>
      </c>
      <c r="AB335" s="257" t="str">
        <f t="shared" si="63"/>
        <v/>
      </c>
      <c r="AC335" s="257" t="str">
        <f t="shared" si="64"/>
        <v/>
      </c>
      <c r="AD335" s="193" t="str">
        <f t="shared" si="65"/>
        <v>CHECK DATES</v>
      </c>
      <c r="AE335" s="257" t="str">
        <f t="shared" si="66"/>
        <v/>
      </c>
      <c r="AF335" s="286">
        <v>0</v>
      </c>
      <c r="AG335" s="257">
        <f t="shared" si="67"/>
        <v>0</v>
      </c>
      <c r="AH335" s="257" t="str">
        <f t="shared" si="68"/>
        <v/>
      </c>
      <c r="AI335" s="257">
        <f t="shared" si="69"/>
        <v>0</v>
      </c>
    </row>
    <row r="336" spans="1:35" x14ac:dyDescent="0.3">
      <c r="A336" s="287">
        <v>324</v>
      </c>
      <c r="B336" s="161"/>
      <c r="C336" s="150"/>
      <c r="D336" s="150"/>
      <c r="E336" s="150"/>
      <c r="F336" s="152"/>
      <c r="G336" s="152"/>
      <c r="H336" s="154"/>
      <c r="I336" s="155"/>
      <c r="J336" s="159"/>
      <c r="K336" s="159"/>
      <c r="L336" s="337"/>
      <c r="M336" s="343" t="str">
        <f>IF(L336="","",LOOKUP(L336,'Work Programme'!$A$8:$A$207,'Work Programme'!$B$8:$B$207))</f>
        <v/>
      </c>
      <c r="N336" s="150"/>
      <c r="O336" s="151"/>
      <c r="P336" s="254" t="str">
        <f>IF(H336="","",VLOOKUP(H336,'Overview - Financial Statement'!$A$46:$B$60,2,FALSE))</f>
        <v/>
      </c>
      <c r="Q336" s="255" t="str">
        <f t="shared" si="70"/>
        <v/>
      </c>
      <c r="R336" s="153"/>
      <c r="S336" s="153"/>
      <c r="T336" s="238">
        <f t="shared" si="71"/>
        <v>0</v>
      </c>
      <c r="U336" s="193" t="s">
        <v>44</v>
      </c>
      <c r="V336" s="173"/>
      <c r="W336" s="193" t="str">
        <f t="shared" ref="W336:W399" si="72">IF(Q336="","",IF(F336="","CHECK DATES","OK"))</f>
        <v/>
      </c>
      <c r="X336" s="264" t="str">
        <f t="shared" ref="X336:X399" si="73">IF(F336-(J336)&lt;0,"a posteriori ?","OK")</f>
        <v>OK</v>
      </c>
      <c r="Y336" s="193" t="str">
        <f t="shared" ref="Y336:Y399" si="74">IF(Q336="","",(IF(OR(J336&lt;=($E$4-1),J336&gt;=($G$4+1),K336&lt;=($E$4-1),K336&gt;=($G$4+1)),"CHECK DATES","OK")))</f>
        <v/>
      </c>
      <c r="Z336" s="193" t="str">
        <f t="shared" ref="Z336:Z399" si="75">IF(H336="","",H336)</f>
        <v/>
      </c>
      <c r="AA336" s="397" t="str">
        <f t="shared" ref="AA336:AA399" si="76">IF(H336="","",IF(HLOOKUP(H336,$V$4:$AJ$5,2,FALSE)="",P336,IF(P336&lt;&gt;HLOOKUP(H336,$V$4:$AJ$5,2,FALSE),HLOOKUP(H336,$V$4:$AJ$5,2,FALSE),P336)))</f>
        <v/>
      </c>
      <c r="AB336" s="257" t="str">
        <f t="shared" ref="AB336:AB399" si="77">IF(P336="","",IF(AA336=1,Q336,I336/AA336))</f>
        <v/>
      </c>
      <c r="AC336" s="257" t="str">
        <f t="shared" ref="AC336:AC399" si="78">IF(AB336="","",IF(AA336=1,0,AB336-Q336))</f>
        <v/>
      </c>
      <c r="AD336" s="193" t="str">
        <f t="shared" ref="AD336:AD399" si="79">IF(Q336=0,"",(IF(G336="","CHECK DATES","OK")))</f>
        <v>CHECK DATES</v>
      </c>
      <c r="AE336" s="257" t="str">
        <f t="shared" ref="AE336:AE399" si="80">IF(OR(U336="NO",Y336="CHECK DATES",AD336="CHECK DATES"),AB336,"")</f>
        <v/>
      </c>
      <c r="AF336" s="286">
        <v>0</v>
      </c>
      <c r="AG336" s="257">
        <f t="shared" ref="AG336:AG399" si="81">IF(OR(U336="NO",AE336&gt;0,AF336&gt;0)*(AND(OR(R336="NO",R336=""))),SUM(AE336:AF336),"")</f>
        <v>0</v>
      </c>
      <c r="AH336" s="257" t="str">
        <f t="shared" ref="AH336:AH399" si="82">IF(OR(U336="NO",AE336&gt;0,AF336&gt;0)*(AND(OR(R336="YES"))),SUM(AE336:AF336),"")</f>
        <v/>
      </c>
      <c r="AI336" s="257">
        <f t="shared" ref="AI336:AI399" si="83">IF(R336="YES",AB336,0)</f>
        <v>0</v>
      </c>
    </row>
    <row r="337" spans="1:35" x14ac:dyDescent="0.3">
      <c r="A337" s="287">
        <v>325</v>
      </c>
      <c r="B337" s="161"/>
      <c r="C337" s="150"/>
      <c r="D337" s="150"/>
      <c r="E337" s="150"/>
      <c r="F337" s="152"/>
      <c r="G337" s="152"/>
      <c r="H337" s="154"/>
      <c r="I337" s="155"/>
      <c r="J337" s="159"/>
      <c r="K337" s="159"/>
      <c r="L337" s="337"/>
      <c r="M337" s="343" t="str">
        <f>IF(L337="","",LOOKUP(L337,'Work Programme'!$A$8:$A$207,'Work Programme'!$B$8:$B$207))</f>
        <v/>
      </c>
      <c r="N337" s="150"/>
      <c r="O337" s="151"/>
      <c r="P337" s="254" t="str">
        <f>IF(H337="","",VLOOKUP(H337,'Overview - Financial Statement'!$A$46:$B$60,2,FALSE))</f>
        <v/>
      </c>
      <c r="Q337" s="255" t="str">
        <f t="shared" si="70"/>
        <v/>
      </c>
      <c r="R337" s="153"/>
      <c r="S337" s="153"/>
      <c r="T337" s="238">
        <f t="shared" si="71"/>
        <v>0</v>
      </c>
      <c r="U337" s="193" t="s">
        <v>44</v>
      </c>
      <c r="V337" s="173"/>
      <c r="W337" s="193" t="str">
        <f t="shared" si="72"/>
        <v/>
      </c>
      <c r="X337" s="264" t="str">
        <f t="shared" si="73"/>
        <v>OK</v>
      </c>
      <c r="Y337" s="193" t="str">
        <f t="shared" si="74"/>
        <v/>
      </c>
      <c r="Z337" s="193" t="str">
        <f t="shared" si="75"/>
        <v/>
      </c>
      <c r="AA337" s="397" t="str">
        <f t="shared" si="76"/>
        <v/>
      </c>
      <c r="AB337" s="257" t="str">
        <f t="shared" si="77"/>
        <v/>
      </c>
      <c r="AC337" s="257" t="str">
        <f t="shared" si="78"/>
        <v/>
      </c>
      <c r="AD337" s="193" t="str">
        <f t="shared" si="79"/>
        <v>CHECK DATES</v>
      </c>
      <c r="AE337" s="257" t="str">
        <f t="shared" si="80"/>
        <v/>
      </c>
      <c r="AF337" s="286">
        <v>0</v>
      </c>
      <c r="AG337" s="257">
        <f t="shared" si="81"/>
        <v>0</v>
      </c>
      <c r="AH337" s="257" t="str">
        <f t="shared" si="82"/>
        <v/>
      </c>
      <c r="AI337" s="257">
        <f t="shared" si="83"/>
        <v>0</v>
      </c>
    </row>
    <row r="338" spans="1:35" x14ac:dyDescent="0.3">
      <c r="A338" s="287">
        <v>326</v>
      </c>
      <c r="B338" s="161"/>
      <c r="C338" s="150"/>
      <c r="D338" s="150"/>
      <c r="E338" s="150"/>
      <c r="F338" s="152"/>
      <c r="G338" s="152"/>
      <c r="H338" s="154"/>
      <c r="I338" s="155"/>
      <c r="J338" s="159"/>
      <c r="K338" s="159"/>
      <c r="L338" s="337"/>
      <c r="M338" s="343" t="str">
        <f>IF(L338="","",LOOKUP(L338,'Work Programme'!$A$8:$A$207,'Work Programme'!$B$8:$B$207))</f>
        <v/>
      </c>
      <c r="N338" s="150"/>
      <c r="O338" s="151"/>
      <c r="P338" s="254" t="str">
        <f>IF(H338="","",VLOOKUP(H338,'Overview - Financial Statement'!$A$46:$B$60,2,FALSE))</f>
        <v/>
      </c>
      <c r="Q338" s="255" t="str">
        <f t="shared" si="70"/>
        <v/>
      </c>
      <c r="R338" s="153"/>
      <c r="S338" s="153"/>
      <c r="T338" s="238">
        <f t="shared" si="71"/>
        <v>0</v>
      </c>
      <c r="U338" s="193" t="s">
        <v>44</v>
      </c>
      <c r="V338" s="173"/>
      <c r="W338" s="193" t="str">
        <f t="shared" si="72"/>
        <v/>
      </c>
      <c r="X338" s="264" t="str">
        <f t="shared" si="73"/>
        <v>OK</v>
      </c>
      <c r="Y338" s="193" t="str">
        <f t="shared" si="74"/>
        <v/>
      </c>
      <c r="Z338" s="193" t="str">
        <f t="shared" si="75"/>
        <v/>
      </c>
      <c r="AA338" s="397" t="str">
        <f t="shared" si="76"/>
        <v/>
      </c>
      <c r="AB338" s="257" t="str">
        <f t="shared" si="77"/>
        <v/>
      </c>
      <c r="AC338" s="257" t="str">
        <f t="shared" si="78"/>
        <v/>
      </c>
      <c r="AD338" s="193" t="str">
        <f t="shared" si="79"/>
        <v>CHECK DATES</v>
      </c>
      <c r="AE338" s="257" t="str">
        <f t="shared" si="80"/>
        <v/>
      </c>
      <c r="AF338" s="286">
        <v>0</v>
      </c>
      <c r="AG338" s="257">
        <f t="shared" si="81"/>
        <v>0</v>
      </c>
      <c r="AH338" s="257" t="str">
        <f t="shared" si="82"/>
        <v/>
      </c>
      <c r="AI338" s="257">
        <f t="shared" si="83"/>
        <v>0</v>
      </c>
    </row>
    <row r="339" spans="1:35" x14ac:dyDescent="0.3">
      <c r="A339" s="287">
        <v>327</v>
      </c>
      <c r="B339" s="161"/>
      <c r="C339" s="150"/>
      <c r="D339" s="150"/>
      <c r="E339" s="150"/>
      <c r="F339" s="152"/>
      <c r="G339" s="152"/>
      <c r="H339" s="154"/>
      <c r="I339" s="155"/>
      <c r="J339" s="159"/>
      <c r="K339" s="159"/>
      <c r="L339" s="337"/>
      <c r="M339" s="343" t="str">
        <f>IF(L339="","",LOOKUP(L339,'Work Programme'!$A$8:$A$207,'Work Programme'!$B$8:$B$207))</f>
        <v/>
      </c>
      <c r="N339" s="150"/>
      <c r="O339" s="151"/>
      <c r="P339" s="254" t="str">
        <f>IF(H339="","",VLOOKUP(H339,'Overview - Financial Statement'!$A$46:$B$60,2,FALSE))</f>
        <v/>
      </c>
      <c r="Q339" s="255" t="str">
        <f t="shared" si="70"/>
        <v/>
      </c>
      <c r="R339" s="153"/>
      <c r="S339" s="153"/>
      <c r="T339" s="238">
        <f t="shared" si="71"/>
        <v>0</v>
      </c>
      <c r="U339" s="193" t="s">
        <v>44</v>
      </c>
      <c r="V339" s="173"/>
      <c r="W339" s="193" t="str">
        <f t="shared" si="72"/>
        <v/>
      </c>
      <c r="X339" s="264" t="str">
        <f t="shared" si="73"/>
        <v>OK</v>
      </c>
      <c r="Y339" s="193" t="str">
        <f t="shared" si="74"/>
        <v/>
      </c>
      <c r="Z339" s="193" t="str">
        <f t="shared" si="75"/>
        <v/>
      </c>
      <c r="AA339" s="397" t="str">
        <f t="shared" si="76"/>
        <v/>
      </c>
      <c r="AB339" s="257" t="str">
        <f t="shared" si="77"/>
        <v/>
      </c>
      <c r="AC339" s="257" t="str">
        <f t="shared" si="78"/>
        <v/>
      </c>
      <c r="AD339" s="193" t="str">
        <f t="shared" si="79"/>
        <v>CHECK DATES</v>
      </c>
      <c r="AE339" s="257" t="str">
        <f t="shared" si="80"/>
        <v/>
      </c>
      <c r="AF339" s="286">
        <v>0</v>
      </c>
      <c r="AG339" s="257">
        <f t="shared" si="81"/>
        <v>0</v>
      </c>
      <c r="AH339" s="257" t="str">
        <f t="shared" si="82"/>
        <v/>
      </c>
      <c r="AI339" s="257">
        <f t="shared" si="83"/>
        <v>0</v>
      </c>
    </row>
    <row r="340" spans="1:35" x14ac:dyDescent="0.3">
      <c r="A340" s="287">
        <v>328</v>
      </c>
      <c r="B340" s="161"/>
      <c r="C340" s="150"/>
      <c r="D340" s="150"/>
      <c r="E340" s="150"/>
      <c r="F340" s="152"/>
      <c r="G340" s="152"/>
      <c r="H340" s="154"/>
      <c r="I340" s="155"/>
      <c r="J340" s="159"/>
      <c r="K340" s="159"/>
      <c r="L340" s="337"/>
      <c r="M340" s="343" t="str">
        <f>IF(L340="","",LOOKUP(L340,'Work Programme'!$A$8:$A$207,'Work Programme'!$B$8:$B$207))</f>
        <v/>
      </c>
      <c r="N340" s="150"/>
      <c r="O340" s="151"/>
      <c r="P340" s="254" t="str">
        <f>IF(H340="","",VLOOKUP(H340,'Overview - Financial Statement'!$A$46:$B$60,2,FALSE))</f>
        <v/>
      </c>
      <c r="Q340" s="255" t="str">
        <f t="shared" si="70"/>
        <v/>
      </c>
      <c r="R340" s="153"/>
      <c r="S340" s="153"/>
      <c r="T340" s="238">
        <f t="shared" si="71"/>
        <v>0</v>
      </c>
      <c r="U340" s="193" t="s">
        <v>44</v>
      </c>
      <c r="V340" s="173"/>
      <c r="W340" s="193" t="str">
        <f t="shared" si="72"/>
        <v/>
      </c>
      <c r="X340" s="264" t="str">
        <f t="shared" si="73"/>
        <v>OK</v>
      </c>
      <c r="Y340" s="193" t="str">
        <f t="shared" si="74"/>
        <v/>
      </c>
      <c r="Z340" s="193" t="str">
        <f t="shared" si="75"/>
        <v/>
      </c>
      <c r="AA340" s="397" t="str">
        <f t="shared" si="76"/>
        <v/>
      </c>
      <c r="AB340" s="257" t="str">
        <f t="shared" si="77"/>
        <v/>
      </c>
      <c r="AC340" s="257" t="str">
        <f t="shared" si="78"/>
        <v/>
      </c>
      <c r="AD340" s="193" t="str">
        <f t="shared" si="79"/>
        <v>CHECK DATES</v>
      </c>
      <c r="AE340" s="257" t="str">
        <f t="shared" si="80"/>
        <v/>
      </c>
      <c r="AF340" s="286">
        <v>0</v>
      </c>
      <c r="AG340" s="257">
        <f t="shared" si="81"/>
        <v>0</v>
      </c>
      <c r="AH340" s="257" t="str">
        <f t="shared" si="82"/>
        <v/>
      </c>
      <c r="AI340" s="257">
        <f t="shared" si="83"/>
        <v>0</v>
      </c>
    </row>
    <row r="341" spans="1:35" x14ac:dyDescent="0.3">
      <c r="A341" s="287">
        <v>329</v>
      </c>
      <c r="B341" s="161"/>
      <c r="C341" s="150"/>
      <c r="D341" s="150"/>
      <c r="E341" s="150"/>
      <c r="F341" s="152"/>
      <c r="G341" s="152"/>
      <c r="H341" s="154"/>
      <c r="I341" s="155"/>
      <c r="J341" s="159"/>
      <c r="K341" s="159"/>
      <c r="L341" s="337"/>
      <c r="M341" s="343" t="str">
        <f>IF(L341="","",LOOKUP(L341,'Work Programme'!$A$8:$A$207,'Work Programme'!$B$8:$B$207))</f>
        <v/>
      </c>
      <c r="N341" s="150"/>
      <c r="O341" s="151"/>
      <c r="P341" s="254" t="str">
        <f>IF(H341="","",VLOOKUP(H341,'Overview - Financial Statement'!$A$46:$B$60,2,FALSE))</f>
        <v/>
      </c>
      <c r="Q341" s="255" t="str">
        <f t="shared" si="70"/>
        <v/>
      </c>
      <c r="R341" s="153"/>
      <c r="S341" s="153"/>
      <c r="T341" s="238">
        <f t="shared" si="71"/>
        <v>0</v>
      </c>
      <c r="U341" s="193" t="s">
        <v>44</v>
      </c>
      <c r="V341" s="173"/>
      <c r="W341" s="193" t="str">
        <f t="shared" si="72"/>
        <v/>
      </c>
      <c r="X341" s="264" t="str">
        <f t="shared" si="73"/>
        <v>OK</v>
      </c>
      <c r="Y341" s="193" t="str">
        <f t="shared" si="74"/>
        <v/>
      </c>
      <c r="Z341" s="193" t="str">
        <f t="shared" si="75"/>
        <v/>
      </c>
      <c r="AA341" s="397" t="str">
        <f t="shared" si="76"/>
        <v/>
      </c>
      <c r="AB341" s="257" t="str">
        <f t="shared" si="77"/>
        <v/>
      </c>
      <c r="AC341" s="257" t="str">
        <f t="shared" si="78"/>
        <v/>
      </c>
      <c r="AD341" s="193" t="str">
        <f t="shared" si="79"/>
        <v>CHECK DATES</v>
      </c>
      <c r="AE341" s="257" t="str">
        <f t="shared" si="80"/>
        <v/>
      </c>
      <c r="AF341" s="286">
        <v>0</v>
      </c>
      <c r="AG341" s="257">
        <f t="shared" si="81"/>
        <v>0</v>
      </c>
      <c r="AH341" s="257" t="str">
        <f t="shared" si="82"/>
        <v/>
      </c>
      <c r="AI341" s="257">
        <f t="shared" si="83"/>
        <v>0</v>
      </c>
    </row>
    <row r="342" spans="1:35" x14ac:dyDescent="0.3">
      <c r="A342" s="287">
        <v>330</v>
      </c>
      <c r="B342" s="161"/>
      <c r="C342" s="150"/>
      <c r="D342" s="150"/>
      <c r="E342" s="150"/>
      <c r="F342" s="152"/>
      <c r="G342" s="152"/>
      <c r="H342" s="154"/>
      <c r="I342" s="155"/>
      <c r="J342" s="159"/>
      <c r="K342" s="159"/>
      <c r="L342" s="337"/>
      <c r="M342" s="343" t="str">
        <f>IF(L342="","",LOOKUP(L342,'Work Programme'!$A$8:$A$207,'Work Programme'!$B$8:$B$207))</f>
        <v/>
      </c>
      <c r="N342" s="150"/>
      <c r="O342" s="151"/>
      <c r="P342" s="254" t="str">
        <f>IF(H342="","",VLOOKUP(H342,'Overview - Financial Statement'!$A$46:$B$60,2,FALSE))</f>
        <v/>
      </c>
      <c r="Q342" s="255" t="str">
        <f t="shared" si="70"/>
        <v/>
      </c>
      <c r="R342" s="153"/>
      <c r="S342" s="153"/>
      <c r="T342" s="238">
        <f t="shared" si="71"/>
        <v>0</v>
      </c>
      <c r="U342" s="193" t="s">
        <v>44</v>
      </c>
      <c r="V342" s="173"/>
      <c r="W342" s="193" t="str">
        <f t="shared" si="72"/>
        <v/>
      </c>
      <c r="X342" s="264" t="str">
        <f t="shared" si="73"/>
        <v>OK</v>
      </c>
      <c r="Y342" s="193" t="str">
        <f t="shared" si="74"/>
        <v/>
      </c>
      <c r="Z342" s="193" t="str">
        <f t="shared" si="75"/>
        <v/>
      </c>
      <c r="AA342" s="397" t="str">
        <f t="shared" si="76"/>
        <v/>
      </c>
      <c r="AB342" s="257" t="str">
        <f t="shared" si="77"/>
        <v/>
      </c>
      <c r="AC342" s="257" t="str">
        <f t="shared" si="78"/>
        <v/>
      </c>
      <c r="AD342" s="193" t="str">
        <f t="shared" si="79"/>
        <v>CHECK DATES</v>
      </c>
      <c r="AE342" s="257" t="str">
        <f t="shared" si="80"/>
        <v/>
      </c>
      <c r="AF342" s="286">
        <v>0</v>
      </c>
      <c r="AG342" s="257">
        <f t="shared" si="81"/>
        <v>0</v>
      </c>
      <c r="AH342" s="257" t="str">
        <f t="shared" si="82"/>
        <v/>
      </c>
      <c r="AI342" s="257">
        <f t="shared" si="83"/>
        <v>0</v>
      </c>
    </row>
    <row r="343" spans="1:35" x14ac:dyDescent="0.3">
      <c r="A343" s="287">
        <v>331</v>
      </c>
      <c r="B343" s="161"/>
      <c r="C343" s="150"/>
      <c r="D343" s="150"/>
      <c r="E343" s="150"/>
      <c r="F343" s="152"/>
      <c r="G343" s="152"/>
      <c r="H343" s="154"/>
      <c r="I343" s="155"/>
      <c r="J343" s="159"/>
      <c r="K343" s="159"/>
      <c r="L343" s="337"/>
      <c r="M343" s="343" t="str">
        <f>IF(L343="","",LOOKUP(L343,'Work Programme'!$A$8:$A$207,'Work Programme'!$B$8:$B$207))</f>
        <v/>
      </c>
      <c r="N343" s="150"/>
      <c r="O343" s="151"/>
      <c r="P343" s="254" t="str">
        <f>IF(H343="","",VLOOKUP(H343,'Overview - Financial Statement'!$A$46:$B$60,2,FALSE))</f>
        <v/>
      </c>
      <c r="Q343" s="255" t="str">
        <f t="shared" si="70"/>
        <v/>
      </c>
      <c r="R343" s="153"/>
      <c r="S343" s="153"/>
      <c r="T343" s="238">
        <f t="shared" si="71"/>
        <v>0</v>
      </c>
      <c r="U343" s="193" t="s">
        <v>44</v>
      </c>
      <c r="V343" s="173"/>
      <c r="W343" s="193" t="str">
        <f t="shared" si="72"/>
        <v/>
      </c>
      <c r="X343" s="264" t="str">
        <f t="shared" si="73"/>
        <v>OK</v>
      </c>
      <c r="Y343" s="193" t="str">
        <f t="shared" si="74"/>
        <v/>
      </c>
      <c r="Z343" s="193" t="str">
        <f t="shared" si="75"/>
        <v/>
      </c>
      <c r="AA343" s="397" t="str">
        <f t="shared" si="76"/>
        <v/>
      </c>
      <c r="AB343" s="257" t="str">
        <f t="shared" si="77"/>
        <v/>
      </c>
      <c r="AC343" s="257" t="str">
        <f t="shared" si="78"/>
        <v/>
      </c>
      <c r="AD343" s="193" t="str">
        <f t="shared" si="79"/>
        <v>CHECK DATES</v>
      </c>
      <c r="AE343" s="257" t="str">
        <f t="shared" si="80"/>
        <v/>
      </c>
      <c r="AF343" s="286">
        <v>0</v>
      </c>
      <c r="AG343" s="257">
        <f t="shared" si="81"/>
        <v>0</v>
      </c>
      <c r="AH343" s="257" t="str">
        <f t="shared" si="82"/>
        <v/>
      </c>
      <c r="AI343" s="257">
        <f t="shared" si="83"/>
        <v>0</v>
      </c>
    </row>
    <row r="344" spans="1:35" x14ac:dyDescent="0.3">
      <c r="A344" s="287">
        <v>332</v>
      </c>
      <c r="B344" s="161"/>
      <c r="C344" s="150"/>
      <c r="D344" s="150"/>
      <c r="E344" s="150"/>
      <c r="F344" s="152"/>
      <c r="G344" s="152"/>
      <c r="H344" s="154"/>
      <c r="I344" s="155"/>
      <c r="J344" s="159"/>
      <c r="K344" s="159"/>
      <c r="L344" s="337"/>
      <c r="M344" s="343" t="str">
        <f>IF(L344="","",LOOKUP(L344,'Work Programme'!$A$8:$A$207,'Work Programme'!$B$8:$B$207))</f>
        <v/>
      </c>
      <c r="N344" s="150"/>
      <c r="O344" s="151"/>
      <c r="P344" s="254" t="str">
        <f>IF(H344="","",VLOOKUP(H344,'Overview - Financial Statement'!$A$46:$B$60,2,FALSE))</f>
        <v/>
      </c>
      <c r="Q344" s="255" t="str">
        <f t="shared" si="70"/>
        <v/>
      </c>
      <c r="R344" s="153"/>
      <c r="S344" s="153"/>
      <c r="T344" s="238">
        <f t="shared" si="71"/>
        <v>0</v>
      </c>
      <c r="U344" s="193" t="s">
        <v>44</v>
      </c>
      <c r="V344" s="173"/>
      <c r="W344" s="193" t="str">
        <f t="shared" si="72"/>
        <v/>
      </c>
      <c r="X344" s="264" t="str">
        <f t="shared" si="73"/>
        <v>OK</v>
      </c>
      <c r="Y344" s="193" t="str">
        <f t="shared" si="74"/>
        <v/>
      </c>
      <c r="Z344" s="193" t="str">
        <f t="shared" si="75"/>
        <v/>
      </c>
      <c r="AA344" s="397" t="str">
        <f t="shared" si="76"/>
        <v/>
      </c>
      <c r="AB344" s="257" t="str">
        <f t="shared" si="77"/>
        <v/>
      </c>
      <c r="AC344" s="257" t="str">
        <f t="shared" si="78"/>
        <v/>
      </c>
      <c r="AD344" s="193" t="str">
        <f t="shared" si="79"/>
        <v>CHECK DATES</v>
      </c>
      <c r="AE344" s="257" t="str">
        <f t="shared" si="80"/>
        <v/>
      </c>
      <c r="AF344" s="286">
        <v>0</v>
      </c>
      <c r="AG344" s="257">
        <f t="shared" si="81"/>
        <v>0</v>
      </c>
      <c r="AH344" s="257" t="str">
        <f t="shared" si="82"/>
        <v/>
      </c>
      <c r="AI344" s="257">
        <f t="shared" si="83"/>
        <v>0</v>
      </c>
    </row>
    <row r="345" spans="1:35" x14ac:dyDescent="0.3">
      <c r="A345" s="287">
        <v>333</v>
      </c>
      <c r="B345" s="161"/>
      <c r="C345" s="150"/>
      <c r="D345" s="150"/>
      <c r="E345" s="150"/>
      <c r="F345" s="152"/>
      <c r="G345" s="152"/>
      <c r="H345" s="154"/>
      <c r="I345" s="155"/>
      <c r="J345" s="159"/>
      <c r="K345" s="159"/>
      <c r="L345" s="337"/>
      <c r="M345" s="343" t="str">
        <f>IF(L345="","",LOOKUP(L345,'Work Programme'!$A$8:$A$207,'Work Programme'!$B$8:$B$207))</f>
        <v/>
      </c>
      <c r="N345" s="150"/>
      <c r="O345" s="151"/>
      <c r="P345" s="254" t="str">
        <f>IF(H345="","",VLOOKUP(H345,'Overview - Financial Statement'!$A$46:$B$60,2,FALSE))</f>
        <v/>
      </c>
      <c r="Q345" s="255" t="str">
        <f t="shared" si="70"/>
        <v/>
      </c>
      <c r="R345" s="153"/>
      <c r="S345" s="153"/>
      <c r="T345" s="238">
        <f t="shared" si="71"/>
        <v>0</v>
      </c>
      <c r="U345" s="193" t="s">
        <v>44</v>
      </c>
      <c r="V345" s="173"/>
      <c r="W345" s="193" t="str">
        <f t="shared" si="72"/>
        <v/>
      </c>
      <c r="X345" s="264" t="str">
        <f t="shared" si="73"/>
        <v>OK</v>
      </c>
      <c r="Y345" s="193" t="str">
        <f t="shared" si="74"/>
        <v/>
      </c>
      <c r="Z345" s="193" t="str">
        <f t="shared" si="75"/>
        <v/>
      </c>
      <c r="AA345" s="397" t="str">
        <f t="shared" si="76"/>
        <v/>
      </c>
      <c r="AB345" s="257" t="str">
        <f t="shared" si="77"/>
        <v/>
      </c>
      <c r="AC345" s="257" t="str">
        <f t="shared" si="78"/>
        <v/>
      </c>
      <c r="AD345" s="193" t="str">
        <f t="shared" si="79"/>
        <v>CHECK DATES</v>
      </c>
      <c r="AE345" s="257" t="str">
        <f t="shared" si="80"/>
        <v/>
      </c>
      <c r="AF345" s="286">
        <v>0</v>
      </c>
      <c r="AG345" s="257">
        <f t="shared" si="81"/>
        <v>0</v>
      </c>
      <c r="AH345" s="257" t="str">
        <f t="shared" si="82"/>
        <v/>
      </c>
      <c r="AI345" s="257">
        <f t="shared" si="83"/>
        <v>0</v>
      </c>
    </row>
    <row r="346" spans="1:35" x14ac:dyDescent="0.3">
      <c r="A346" s="287">
        <v>334</v>
      </c>
      <c r="B346" s="161"/>
      <c r="C346" s="150"/>
      <c r="D346" s="150"/>
      <c r="E346" s="150"/>
      <c r="F346" s="152"/>
      <c r="G346" s="152"/>
      <c r="H346" s="154"/>
      <c r="I346" s="155"/>
      <c r="J346" s="159"/>
      <c r="K346" s="159"/>
      <c r="L346" s="337"/>
      <c r="M346" s="343" t="str">
        <f>IF(L346="","",LOOKUP(L346,'Work Programme'!$A$8:$A$207,'Work Programme'!$B$8:$B$207))</f>
        <v/>
      </c>
      <c r="N346" s="150"/>
      <c r="O346" s="151"/>
      <c r="P346" s="254" t="str">
        <f>IF(H346="","",VLOOKUP(H346,'Overview - Financial Statement'!$A$46:$B$60,2,FALSE))</f>
        <v/>
      </c>
      <c r="Q346" s="255" t="str">
        <f t="shared" si="70"/>
        <v/>
      </c>
      <c r="R346" s="153"/>
      <c r="S346" s="153"/>
      <c r="T346" s="238">
        <f t="shared" si="71"/>
        <v>0</v>
      </c>
      <c r="U346" s="193" t="s">
        <v>44</v>
      </c>
      <c r="V346" s="173"/>
      <c r="W346" s="193" t="str">
        <f t="shared" si="72"/>
        <v/>
      </c>
      <c r="X346" s="264" t="str">
        <f t="shared" si="73"/>
        <v>OK</v>
      </c>
      <c r="Y346" s="193" t="str">
        <f t="shared" si="74"/>
        <v/>
      </c>
      <c r="Z346" s="193" t="str">
        <f t="shared" si="75"/>
        <v/>
      </c>
      <c r="AA346" s="397" t="str">
        <f t="shared" si="76"/>
        <v/>
      </c>
      <c r="AB346" s="257" t="str">
        <f t="shared" si="77"/>
        <v/>
      </c>
      <c r="AC346" s="257" t="str">
        <f t="shared" si="78"/>
        <v/>
      </c>
      <c r="AD346" s="193" t="str">
        <f t="shared" si="79"/>
        <v>CHECK DATES</v>
      </c>
      <c r="AE346" s="257" t="str">
        <f t="shared" si="80"/>
        <v/>
      </c>
      <c r="AF346" s="286">
        <v>0</v>
      </c>
      <c r="AG346" s="257">
        <f t="shared" si="81"/>
        <v>0</v>
      </c>
      <c r="AH346" s="257" t="str">
        <f t="shared" si="82"/>
        <v/>
      </c>
      <c r="AI346" s="257">
        <f t="shared" si="83"/>
        <v>0</v>
      </c>
    </row>
    <row r="347" spans="1:35" x14ac:dyDescent="0.3">
      <c r="A347" s="287">
        <v>335</v>
      </c>
      <c r="B347" s="161"/>
      <c r="C347" s="150"/>
      <c r="D347" s="150"/>
      <c r="E347" s="150"/>
      <c r="F347" s="152"/>
      <c r="G347" s="152"/>
      <c r="H347" s="154"/>
      <c r="I347" s="155"/>
      <c r="J347" s="159"/>
      <c r="K347" s="159"/>
      <c r="L347" s="337"/>
      <c r="M347" s="343" t="str">
        <f>IF(L347="","",LOOKUP(L347,'Work Programme'!$A$8:$A$207,'Work Programme'!$B$8:$B$207))</f>
        <v/>
      </c>
      <c r="N347" s="150"/>
      <c r="O347" s="151"/>
      <c r="P347" s="254" t="str">
        <f>IF(H347="","",VLOOKUP(H347,'Overview - Financial Statement'!$A$46:$B$60,2,FALSE))</f>
        <v/>
      </c>
      <c r="Q347" s="255" t="str">
        <f t="shared" si="70"/>
        <v/>
      </c>
      <c r="R347" s="153"/>
      <c r="S347" s="153"/>
      <c r="T347" s="238">
        <f t="shared" si="71"/>
        <v>0</v>
      </c>
      <c r="U347" s="193" t="s">
        <v>44</v>
      </c>
      <c r="V347" s="173"/>
      <c r="W347" s="193" t="str">
        <f t="shared" si="72"/>
        <v/>
      </c>
      <c r="X347" s="264" t="str">
        <f t="shared" si="73"/>
        <v>OK</v>
      </c>
      <c r="Y347" s="193" t="str">
        <f t="shared" si="74"/>
        <v/>
      </c>
      <c r="Z347" s="193" t="str">
        <f t="shared" si="75"/>
        <v/>
      </c>
      <c r="AA347" s="397" t="str">
        <f t="shared" si="76"/>
        <v/>
      </c>
      <c r="AB347" s="257" t="str">
        <f t="shared" si="77"/>
        <v/>
      </c>
      <c r="AC347" s="257" t="str">
        <f t="shared" si="78"/>
        <v/>
      </c>
      <c r="AD347" s="193" t="str">
        <f t="shared" si="79"/>
        <v>CHECK DATES</v>
      </c>
      <c r="AE347" s="257" t="str">
        <f t="shared" si="80"/>
        <v/>
      </c>
      <c r="AF347" s="286">
        <v>0</v>
      </c>
      <c r="AG347" s="257">
        <f t="shared" si="81"/>
        <v>0</v>
      </c>
      <c r="AH347" s="257" t="str">
        <f t="shared" si="82"/>
        <v/>
      </c>
      <c r="AI347" s="257">
        <f t="shared" si="83"/>
        <v>0</v>
      </c>
    </row>
    <row r="348" spans="1:35" x14ac:dyDescent="0.3">
      <c r="A348" s="287">
        <v>336</v>
      </c>
      <c r="B348" s="161"/>
      <c r="C348" s="150"/>
      <c r="D348" s="150"/>
      <c r="E348" s="150"/>
      <c r="F348" s="152"/>
      <c r="G348" s="152"/>
      <c r="H348" s="154"/>
      <c r="I348" s="155"/>
      <c r="J348" s="159"/>
      <c r="K348" s="159"/>
      <c r="L348" s="337"/>
      <c r="M348" s="343" t="str">
        <f>IF(L348="","",LOOKUP(L348,'Work Programme'!$A$8:$A$207,'Work Programme'!$B$8:$B$207))</f>
        <v/>
      </c>
      <c r="N348" s="150"/>
      <c r="O348" s="151"/>
      <c r="P348" s="254" t="str">
        <f>IF(H348="","",VLOOKUP(H348,'Overview - Financial Statement'!$A$46:$B$60,2,FALSE))</f>
        <v/>
      </c>
      <c r="Q348" s="255" t="str">
        <f t="shared" si="70"/>
        <v/>
      </c>
      <c r="R348" s="153"/>
      <c r="S348" s="153"/>
      <c r="T348" s="238">
        <f t="shared" si="71"/>
        <v>0</v>
      </c>
      <c r="U348" s="193" t="s">
        <v>44</v>
      </c>
      <c r="V348" s="173"/>
      <c r="W348" s="193" t="str">
        <f t="shared" si="72"/>
        <v/>
      </c>
      <c r="X348" s="264" t="str">
        <f t="shared" si="73"/>
        <v>OK</v>
      </c>
      <c r="Y348" s="193" t="str">
        <f t="shared" si="74"/>
        <v/>
      </c>
      <c r="Z348" s="193" t="str">
        <f t="shared" si="75"/>
        <v/>
      </c>
      <c r="AA348" s="397" t="str">
        <f t="shared" si="76"/>
        <v/>
      </c>
      <c r="AB348" s="257" t="str">
        <f t="shared" si="77"/>
        <v/>
      </c>
      <c r="AC348" s="257" t="str">
        <f t="shared" si="78"/>
        <v/>
      </c>
      <c r="AD348" s="193" t="str">
        <f t="shared" si="79"/>
        <v>CHECK DATES</v>
      </c>
      <c r="AE348" s="257" t="str">
        <f t="shared" si="80"/>
        <v/>
      </c>
      <c r="AF348" s="286">
        <v>0</v>
      </c>
      <c r="AG348" s="257">
        <f t="shared" si="81"/>
        <v>0</v>
      </c>
      <c r="AH348" s="257" t="str">
        <f t="shared" si="82"/>
        <v/>
      </c>
      <c r="AI348" s="257">
        <f t="shared" si="83"/>
        <v>0</v>
      </c>
    </row>
    <row r="349" spans="1:35" x14ac:dyDescent="0.3">
      <c r="A349" s="287">
        <v>337</v>
      </c>
      <c r="B349" s="161"/>
      <c r="C349" s="150"/>
      <c r="D349" s="150"/>
      <c r="E349" s="150"/>
      <c r="F349" s="152"/>
      <c r="G349" s="152"/>
      <c r="H349" s="154"/>
      <c r="I349" s="155"/>
      <c r="J349" s="159"/>
      <c r="K349" s="159"/>
      <c r="L349" s="337"/>
      <c r="M349" s="343" t="str">
        <f>IF(L349="","",LOOKUP(L349,'Work Programme'!$A$8:$A$207,'Work Programme'!$B$8:$B$207))</f>
        <v/>
      </c>
      <c r="N349" s="150"/>
      <c r="O349" s="151"/>
      <c r="P349" s="254" t="str">
        <f>IF(H349="","",VLOOKUP(H349,'Overview - Financial Statement'!$A$46:$B$60,2,FALSE))</f>
        <v/>
      </c>
      <c r="Q349" s="255" t="str">
        <f t="shared" si="70"/>
        <v/>
      </c>
      <c r="R349" s="153"/>
      <c r="S349" s="153"/>
      <c r="T349" s="238">
        <f t="shared" si="71"/>
        <v>0</v>
      </c>
      <c r="U349" s="193" t="s">
        <v>44</v>
      </c>
      <c r="V349" s="173"/>
      <c r="W349" s="193" t="str">
        <f t="shared" si="72"/>
        <v/>
      </c>
      <c r="X349" s="264" t="str">
        <f t="shared" si="73"/>
        <v>OK</v>
      </c>
      <c r="Y349" s="193" t="str">
        <f t="shared" si="74"/>
        <v/>
      </c>
      <c r="Z349" s="193" t="str">
        <f t="shared" si="75"/>
        <v/>
      </c>
      <c r="AA349" s="397" t="str">
        <f t="shared" si="76"/>
        <v/>
      </c>
      <c r="AB349" s="257" t="str">
        <f t="shared" si="77"/>
        <v/>
      </c>
      <c r="AC349" s="257" t="str">
        <f t="shared" si="78"/>
        <v/>
      </c>
      <c r="AD349" s="193" t="str">
        <f t="shared" si="79"/>
        <v>CHECK DATES</v>
      </c>
      <c r="AE349" s="257" t="str">
        <f t="shared" si="80"/>
        <v/>
      </c>
      <c r="AF349" s="286">
        <v>0</v>
      </c>
      <c r="AG349" s="257">
        <f t="shared" si="81"/>
        <v>0</v>
      </c>
      <c r="AH349" s="257" t="str">
        <f t="shared" si="82"/>
        <v/>
      </c>
      <c r="AI349" s="257">
        <f t="shared" si="83"/>
        <v>0</v>
      </c>
    </row>
    <row r="350" spans="1:35" x14ac:dyDescent="0.3">
      <c r="A350" s="287">
        <v>338</v>
      </c>
      <c r="B350" s="161"/>
      <c r="C350" s="150"/>
      <c r="D350" s="150"/>
      <c r="E350" s="150"/>
      <c r="F350" s="152"/>
      <c r="G350" s="152"/>
      <c r="H350" s="154"/>
      <c r="I350" s="155"/>
      <c r="J350" s="159"/>
      <c r="K350" s="159"/>
      <c r="L350" s="337"/>
      <c r="M350" s="343" t="str">
        <f>IF(L350="","",LOOKUP(L350,'Work Programme'!$A$8:$A$207,'Work Programme'!$B$8:$B$207))</f>
        <v/>
      </c>
      <c r="N350" s="150"/>
      <c r="O350" s="151"/>
      <c r="P350" s="254" t="str">
        <f>IF(H350="","",VLOOKUP(H350,'Overview - Financial Statement'!$A$46:$B$60,2,FALSE))</f>
        <v/>
      </c>
      <c r="Q350" s="255" t="str">
        <f t="shared" si="70"/>
        <v/>
      </c>
      <c r="R350" s="153"/>
      <c r="S350" s="153"/>
      <c r="T350" s="238">
        <f t="shared" si="71"/>
        <v>0</v>
      </c>
      <c r="U350" s="193" t="s">
        <v>44</v>
      </c>
      <c r="V350" s="173"/>
      <c r="W350" s="193" t="str">
        <f t="shared" si="72"/>
        <v/>
      </c>
      <c r="X350" s="264" t="str">
        <f t="shared" si="73"/>
        <v>OK</v>
      </c>
      <c r="Y350" s="193" t="str">
        <f t="shared" si="74"/>
        <v/>
      </c>
      <c r="Z350" s="193" t="str">
        <f t="shared" si="75"/>
        <v/>
      </c>
      <c r="AA350" s="397" t="str">
        <f t="shared" si="76"/>
        <v/>
      </c>
      <c r="AB350" s="257" t="str">
        <f t="shared" si="77"/>
        <v/>
      </c>
      <c r="AC350" s="257" t="str">
        <f t="shared" si="78"/>
        <v/>
      </c>
      <c r="AD350" s="193" t="str">
        <f t="shared" si="79"/>
        <v>CHECK DATES</v>
      </c>
      <c r="AE350" s="257" t="str">
        <f t="shared" si="80"/>
        <v/>
      </c>
      <c r="AF350" s="286">
        <v>0</v>
      </c>
      <c r="AG350" s="257">
        <f t="shared" si="81"/>
        <v>0</v>
      </c>
      <c r="AH350" s="257" t="str">
        <f t="shared" si="82"/>
        <v/>
      </c>
      <c r="AI350" s="257">
        <f t="shared" si="83"/>
        <v>0</v>
      </c>
    </row>
    <row r="351" spans="1:35" x14ac:dyDescent="0.3">
      <c r="A351" s="287">
        <v>339</v>
      </c>
      <c r="B351" s="161"/>
      <c r="C351" s="150"/>
      <c r="D351" s="150"/>
      <c r="E351" s="150"/>
      <c r="F351" s="152"/>
      <c r="G351" s="152"/>
      <c r="H351" s="154"/>
      <c r="I351" s="155"/>
      <c r="J351" s="159"/>
      <c r="K351" s="159"/>
      <c r="L351" s="337"/>
      <c r="M351" s="343" t="str">
        <f>IF(L351="","",LOOKUP(L351,'Work Programme'!$A$8:$A$207,'Work Programme'!$B$8:$B$207))</f>
        <v/>
      </c>
      <c r="N351" s="150"/>
      <c r="O351" s="151"/>
      <c r="P351" s="254" t="str">
        <f>IF(H351="","",VLOOKUP(H351,'Overview - Financial Statement'!$A$46:$B$60,2,FALSE))</f>
        <v/>
      </c>
      <c r="Q351" s="255" t="str">
        <f t="shared" si="70"/>
        <v/>
      </c>
      <c r="R351" s="153"/>
      <c r="S351" s="153"/>
      <c r="T351" s="238">
        <f t="shared" si="71"/>
        <v>0</v>
      </c>
      <c r="U351" s="193" t="s">
        <v>44</v>
      </c>
      <c r="V351" s="173"/>
      <c r="W351" s="193" t="str">
        <f t="shared" si="72"/>
        <v/>
      </c>
      <c r="X351" s="264" t="str">
        <f t="shared" si="73"/>
        <v>OK</v>
      </c>
      <c r="Y351" s="193" t="str">
        <f t="shared" si="74"/>
        <v/>
      </c>
      <c r="Z351" s="193" t="str">
        <f t="shared" si="75"/>
        <v/>
      </c>
      <c r="AA351" s="397" t="str">
        <f t="shared" si="76"/>
        <v/>
      </c>
      <c r="AB351" s="257" t="str">
        <f t="shared" si="77"/>
        <v/>
      </c>
      <c r="AC351" s="257" t="str">
        <f t="shared" si="78"/>
        <v/>
      </c>
      <c r="AD351" s="193" t="str">
        <f t="shared" si="79"/>
        <v>CHECK DATES</v>
      </c>
      <c r="AE351" s="257" t="str">
        <f t="shared" si="80"/>
        <v/>
      </c>
      <c r="AF351" s="286">
        <v>0</v>
      </c>
      <c r="AG351" s="257">
        <f t="shared" si="81"/>
        <v>0</v>
      </c>
      <c r="AH351" s="257" t="str">
        <f t="shared" si="82"/>
        <v/>
      </c>
      <c r="AI351" s="257">
        <f t="shared" si="83"/>
        <v>0</v>
      </c>
    </row>
    <row r="352" spans="1:35" x14ac:dyDescent="0.3">
      <c r="A352" s="287">
        <v>340</v>
      </c>
      <c r="B352" s="161"/>
      <c r="C352" s="150"/>
      <c r="D352" s="150"/>
      <c r="E352" s="150"/>
      <c r="F352" s="152"/>
      <c r="G352" s="152"/>
      <c r="H352" s="154"/>
      <c r="I352" s="155"/>
      <c r="J352" s="159"/>
      <c r="K352" s="159"/>
      <c r="L352" s="337"/>
      <c r="M352" s="343" t="str">
        <f>IF(L352="","",LOOKUP(L352,'Work Programme'!$A$8:$A$207,'Work Programme'!$B$8:$B$207))</f>
        <v/>
      </c>
      <c r="N352" s="150"/>
      <c r="O352" s="151"/>
      <c r="P352" s="254" t="str">
        <f>IF(H352="","",VLOOKUP(H352,'Overview - Financial Statement'!$A$46:$B$60,2,FALSE))</f>
        <v/>
      </c>
      <c r="Q352" s="255" t="str">
        <f t="shared" si="70"/>
        <v/>
      </c>
      <c r="R352" s="153"/>
      <c r="S352" s="153"/>
      <c r="T352" s="238">
        <f t="shared" si="71"/>
        <v>0</v>
      </c>
      <c r="U352" s="193" t="s">
        <v>44</v>
      </c>
      <c r="V352" s="173"/>
      <c r="W352" s="193" t="str">
        <f t="shared" si="72"/>
        <v/>
      </c>
      <c r="X352" s="264" t="str">
        <f t="shared" si="73"/>
        <v>OK</v>
      </c>
      <c r="Y352" s="193" t="str">
        <f t="shared" si="74"/>
        <v/>
      </c>
      <c r="Z352" s="193" t="str">
        <f t="shared" si="75"/>
        <v/>
      </c>
      <c r="AA352" s="397" t="str">
        <f t="shared" si="76"/>
        <v/>
      </c>
      <c r="AB352" s="257" t="str">
        <f t="shared" si="77"/>
        <v/>
      </c>
      <c r="AC352" s="257" t="str">
        <f t="shared" si="78"/>
        <v/>
      </c>
      <c r="AD352" s="193" t="str">
        <f t="shared" si="79"/>
        <v>CHECK DATES</v>
      </c>
      <c r="AE352" s="257" t="str">
        <f t="shared" si="80"/>
        <v/>
      </c>
      <c r="AF352" s="286">
        <v>0</v>
      </c>
      <c r="AG352" s="257">
        <f t="shared" si="81"/>
        <v>0</v>
      </c>
      <c r="AH352" s="257" t="str">
        <f t="shared" si="82"/>
        <v/>
      </c>
      <c r="AI352" s="257">
        <f t="shared" si="83"/>
        <v>0</v>
      </c>
    </row>
    <row r="353" spans="1:35" x14ac:dyDescent="0.3">
      <c r="A353" s="287">
        <v>341</v>
      </c>
      <c r="B353" s="161"/>
      <c r="C353" s="150"/>
      <c r="D353" s="150"/>
      <c r="E353" s="150"/>
      <c r="F353" s="152"/>
      <c r="G353" s="152"/>
      <c r="H353" s="154"/>
      <c r="I353" s="155"/>
      <c r="J353" s="159"/>
      <c r="K353" s="159"/>
      <c r="L353" s="337"/>
      <c r="M353" s="343" t="str">
        <f>IF(L353="","",LOOKUP(L353,'Work Programme'!$A$8:$A$207,'Work Programme'!$B$8:$B$207))</f>
        <v/>
      </c>
      <c r="N353" s="150"/>
      <c r="O353" s="151"/>
      <c r="P353" s="254" t="str">
        <f>IF(H353="","",VLOOKUP(H353,'Overview - Financial Statement'!$A$46:$B$60,2,FALSE))</f>
        <v/>
      </c>
      <c r="Q353" s="255" t="str">
        <f t="shared" si="70"/>
        <v/>
      </c>
      <c r="R353" s="153"/>
      <c r="S353" s="153"/>
      <c r="T353" s="238">
        <f t="shared" si="71"/>
        <v>0</v>
      </c>
      <c r="U353" s="193" t="s">
        <v>44</v>
      </c>
      <c r="V353" s="173"/>
      <c r="W353" s="193" t="str">
        <f t="shared" si="72"/>
        <v/>
      </c>
      <c r="X353" s="264" t="str">
        <f t="shared" si="73"/>
        <v>OK</v>
      </c>
      <c r="Y353" s="193" t="str">
        <f t="shared" si="74"/>
        <v/>
      </c>
      <c r="Z353" s="193" t="str">
        <f t="shared" si="75"/>
        <v/>
      </c>
      <c r="AA353" s="397" t="str">
        <f t="shared" si="76"/>
        <v/>
      </c>
      <c r="AB353" s="257" t="str">
        <f t="shared" si="77"/>
        <v/>
      </c>
      <c r="AC353" s="257" t="str">
        <f t="shared" si="78"/>
        <v/>
      </c>
      <c r="AD353" s="193" t="str">
        <f t="shared" si="79"/>
        <v>CHECK DATES</v>
      </c>
      <c r="AE353" s="257" t="str">
        <f t="shared" si="80"/>
        <v/>
      </c>
      <c r="AF353" s="286">
        <v>0</v>
      </c>
      <c r="AG353" s="257">
        <f t="shared" si="81"/>
        <v>0</v>
      </c>
      <c r="AH353" s="257" t="str">
        <f t="shared" si="82"/>
        <v/>
      </c>
      <c r="AI353" s="257">
        <f t="shared" si="83"/>
        <v>0</v>
      </c>
    </row>
    <row r="354" spans="1:35" x14ac:dyDescent="0.3">
      <c r="A354" s="287">
        <v>342</v>
      </c>
      <c r="B354" s="161"/>
      <c r="C354" s="150"/>
      <c r="D354" s="150"/>
      <c r="E354" s="150"/>
      <c r="F354" s="152"/>
      <c r="G354" s="152"/>
      <c r="H354" s="154"/>
      <c r="I354" s="155"/>
      <c r="J354" s="159"/>
      <c r="K354" s="159"/>
      <c r="L354" s="337"/>
      <c r="M354" s="343" t="str">
        <f>IF(L354="","",LOOKUP(L354,'Work Programme'!$A$8:$A$207,'Work Programme'!$B$8:$B$207))</f>
        <v/>
      </c>
      <c r="N354" s="150"/>
      <c r="O354" s="151"/>
      <c r="P354" s="254" t="str">
        <f>IF(H354="","",VLOOKUP(H354,'Overview - Financial Statement'!$A$46:$B$60,2,FALSE))</f>
        <v/>
      </c>
      <c r="Q354" s="255" t="str">
        <f t="shared" si="70"/>
        <v/>
      </c>
      <c r="R354" s="153"/>
      <c r="S354" s="153"/>
      <c r="T354" s="238">
        <f t="shared" si="71"/>
        <v>0</v>
      </c>
      <c r="U354" s="193" t="s">
        <v>44</v>
      </c>
      <c r="V354" s="173"/>
      <c r="W354" s="193" t="str">
        <f t="shared" si="72"/>
        <v/>
      </c>
      <c r="X354" s="264" t="str">
        <f t="shared" si="73"/>
        <v>OK</v>
      </c>
      <c r="Y354" s="193" t="str">
        <f t="shared" si="74"/>
        <v/>
      </c>
      <c r="Z354" s="193" t="str">
        <f t="shared" si="75"/>
        <v/>
      </c>
      <c r="AA354" s="397" t="str">
        <f t="shared" si="76"/>
        <v/>
      </c>
      <c r="AB354" s="257" t="str">
        <f t="shared" si="77"/>
        <v/>
      </c>
      <c r="AC354" s="257" t="str">
        <f t="shared" si="78"/>
        <v/>
      </c>
      <c r="AD354" s="193" t="str">
        <f t="shared" si="79"/>
        <v>CHECK DATES</v>
      </c>
      <c r="AE354" s="257" t="str">
        <f t="shared" si="80"/>
        <v/>
      </c>
      <c r="AF354" s="286">
        <v>0</v>
      </c>
      <c r="AG354" s="257">
        <f t="shared" si="81"/>
        <v>0</v>
      </c>
      <c r="AH354" s="257" t="str">
        <f t="shared" si="82"/>
        <v/>
      </c>
      <c r="AI354" s="257">
        <f t="shared" si="83"/>
        <v>0</v>
      </c>
    </row>
    <row r="355" spans="1:35" x14ac:dyDescent="0.3">
      <c r="A355" s="287">
        <v>343</v>
      </c>
      <c r="B355" s="161"/>
      <c r="C355" s="150"/>
      <c r="D355" s="150"/>
      <c r="E355" s="150"/>
      <c r="F355" s="152"/>
      <c r="G355" s="152"/>
      <c r="H355" s="154"/>
      <c r="I355" s="155"/>
      <c r="J355" s="159"/>
      <c r="K355" s="159"/>
      <c r="L355" s="337"/>
      <c r="M355" s="343" t="str">
        <f>IF(L355="","",LOOKUP(L355,'Work Programme'!$A$8:$A$207,'Work Programme'!$B$8:$B$207))</f>
        <v/>
      </c>
      <c r="N355" s="150"/>
      <c r="O355" s="151"/>
      <c r="P355" s="254" t="str">
        <f>IF(H355="","",VLOOKUP(H355,'Overview - Financial Statement'!$A$46:$B$60,2,FALSE))</f>
        <v/>
      </c>
      <c r="Q355" s="255" t="str">
        <f t="shared" si="70"/>
        <v/>
      </c>
      <c r="R355" s="153"/>
      <c r="S355" s="153"/>
      <c r="T355" s="238">
        <f t="shared" si="71"/>
        <v>0</v>
      </c>
      <c r="U355" s="193" t="s">
        <v>44</v>
      </c>
      <c r="V355" s="173"/>
      <c r="W355" s="193" t="str">
        <f t="shared" si="72"/>
        <v/>
      </c>
      <c r="X355" s="264" t="str">
        <f t="shared" si="73"/>
        <v>OK</v>
      </c>
      <c r="Y355" s="193" t="str">
        <f t="shared" si="74"/>
        <v/>
      </c>
      <c r="Z355" s="193" t="str">
        <f t="shared" si="75"/>
        <v/>
      </c>
      <c r="AA355" s="397" t="str">
        <f t="shared" si="76"/>
        <v/>
      </c>
      <c r="AB355" s="257" t="str">
        <f t="shared" si="77"/>
        <v/>
      </c>
      <c r="AC355" s="257" t="str">
        <f t="shared" si="78"/>
        <v/>
      </c>
      <c r="AD355" s="193" t="str">
        <f t="shared" si="79"/>
        <v>CHECK DATES</v>
      </c>
      <c r="AE355" s="257" t="str">
        <f t="shared" si="80"/>
        <v/>
      </c>
      <c r="AF355" s="286">
        <v>0</v>
      </c>
      <c r="AG355" s="257">
        <f t="shared" si="81"/>
        <v>0</v>
      </c>
      <c r="AH355" s="257" t="str">
        <f t="shared" si="82"/>
        <v/>
      </c>
      <c r="AI355" s="257">
        <f t="shared" si="83"/>
        <v>0</v>
      </c>
    </row>
    <row r="356" spans="1:35" x14ac:dyDescent="0.3">
      <c r="A356" s="287">
        <v>344</v>
      </c>
      <c r="B356" s="161"/>
      <c r="C356" s="150"/>
      <c r="D356" s="150"/>
      <c r="E356" s="150"/>
      <c r="F356" s="152"/>
      <c r="G356" s="152"/>
      <c r="H356" s="154"/>
      <c r="I356" s="155"/>
      <c r="J356" s="159"/>
      <c r="K356" s="159"/>
      <c r="L356" s="337"/>
      <c r="M356" s="343" t="str">
        <f>IF(L356="","",LOOKUP(L356,'Work Programme'!$A$8:$A$207,'Work Programme'!$B$8:$B$207))</f>
        <v/>
      </c>
      <c r="N356" s="150"/>
      <c r="O356" s="151"/>
      <c r="P356" s="254" t="str">
        <f>IF(H356="","",VLOOKUP(H356,'Overview - Financial Statement'!$A$46:$B$60,2,FALSE))</f>
        <v/>
      </c>
      <c r="Q356" s="255" t="str">
        <f t="shared" si="70"/>
        <v/>
      </c>
      <c r="R356" s="153"/>
      <c r="S356" s="153"/>
      <c r="T356" s="238">
        <f t="shared" si="71"/>
        <v>0</v>
      </c>
      <c r="U356" s="193" t="s">
        <v>44</v>
      </c>
      <c r="V356" s="173"/>
      <c r="W356" s="193" t="str">
        <f t="shared" si="72"/>
        <v/>
      </c>
      <c r="X356" s="264" t="str">
        <f t="shared" si="73"/>
        <v>OK</v>
      </c>
      <c r="Y356" s="193" t="str">
        <f t="shared" si="74"/>
        <v/>
      </c>
      <c r="Z356" s="193" t="str">
        <f t="shared" si="75"/>
        <v/>
      </c>
      <c r="AA356" s="397" t="str">
        <f t="shared" si="76"/>
        <v/>
      </c>
      <c r="AB356" s="257" t="str">
        <f t="shared" si="77"/>
        <v/>
      </c>
      <c r="AC356" s="257" t="str">
        <f t="shared" si="78"/>
        <v/>
      </c>
      <c r="AD356" s="193" t="str">
        <f t="shared" si="79"/>
        <v>CHECK DATES</v>
      </c>
      <c r="AE356" s="257" t="str">
        <f t="shared" si="80"/>
        <v/>
      </c>
      <c r="AF356" s="286">
        <v>0</v>
      </c>
      <c r="AG356" s="257">
        <f t="shared" si="81"/>
        <v>0</v>
      </c>
      <c r="AH356" s="257" t="str">
        <f t="shared" si="82"/>
        <v/>
      </c>
      <c r="AI356" s="257">
        <f t="shared" si="83"/>
        <v>0</v>
      </c>
    </row>
    <row r="357" spans="1:35" x14ac:dyDescent="0.3">
      <c r="A357" s="287">
        <v>345</v>
      </c>
      <c r="B357" s="161"/>
      <c r="C357" s="150"/>
      <c r="D357" s="150"/>
      <c r="E357" s="150"/>
      <c r="F357" s="152"/>
      <c r="G357" s="152"/>
      <c r="H357" s="154"/>
      <c r="I357" s="155"/>
      <c r="J357" s="159"/>
      <c r="K357" s="159"/>
      <c r="L357" s="337"/>
      <c r="M357" s="343" t="str">
        <f>IF(L357="","",LOOKUP(L357,'Work Programme'!$A$8:$A$207,'Work Programme'!$B$8:$B$207))</f>
        <v/>
      </c>
      <c r="N357" s="150"/>
      <c r="O357" s="151"/>
      <c r="P357" s="254" t="str">
        <f>IF(H357="","",VLOOKUP(H357,'Overview - Financial Statement'!$A$46:$B$60,2,FALSE))</f>
        <v/>
      </c>
      <c r="Q357" s="255" t="str">
        <f t="shared" si="70"/>
        <v/>
      </c>
      <c r="R357" s="153"/>
      <c r="S357" s="153"/>
      <c r="T357" s="238">
        <f t="shared" si="71"/>
        <v>0</v>
      </c>
      <c r="U357" s="193" t="s">
        <v>44</v>
      </c>
      <c r="V357" s="173"/>
      <c r="W357" s="193" t="str">
        <f t="shared" si="72"/>
        <v/>
      </c>
      <c r="X357" s="264" t="str">
        <f t="shared" si="73"/>
        <v>OK</v>
      </c>
      <c r="Y357" s="193" t="str">
        <f t="shared" si="74"/>
        <v/>
      </c>
      <c r="Z357" s="193" t="str">
        <f t="shared" si="75"/>
        <v/>
      </c>
      <c r="AA357" s="397" t="str">
        <f t="shared" si="76"/>
        <v/>
      </c>
      <c r="AB357" s="257" t="str">
        <f t="shared" si="77"/>
        <v/>
      </c>
      <c r="AC357" s="257" t="str">
        <f t="shared" si="78"/>
        <v/>
      </c>
      <c r="AD357" s="193" t="str">
        <f t="shared" si="79"/>
        <v>CHECK DATES</v>
      </c>
      <c r="AE357" s="257" t="str">
        <f t="shared" si="80"/>
        <v/>
      </c>
      <c r="AF357" s="286">
        <v>0</v>
      </c>
      <c r="AG357" s="257">
        <f t="shared" si="81"/>
        <v>0</v>
      </c>
      <c r="AH357" s="257" t="str">
        <f t="shared" si="82"/>
        <v/>
      </c>
      <c r="AI357" s="257">
        <f t="shared" si="83"/>
        <v>0</v>
      </c>
    </row>
    <row r="358" spans="1:35" x14ac:dyDescent="0.3">
      <c r="A358" s="287">
        <v>346</v>
      </c>
      <c r="B358" s="161"/>
      <c r="C358" s="150"/>
      <c r="D358" s="150"/>
      <c r="E358" s="150"/>
      <c r="F358" s="152"/>
      <c r="G358" s="152"/>
      <c r="H358" s="154"/>
      <c r="I358" s="155"/>
      <c r="J358" s="159"/>
      <c r="K358" s="159"/>
      <c r="L358" s="337"/>
      <c r="M358" s="343" t="str">
        <f>IF(L358="","",LOOKUP(L358,'Work Programme'!$A$8:$A$207,'Work Programme'!$B$8:$B$207))</f>
        <v/>
      </c>
      <c r="N358" s="150"/>
      <c r="O358" s="151"/>
      <c r="P358" s="254" t="str">
        <f>IF(H358="","",VLOOKUP(H358,'Overview - Financial Statement'!$A$46:$B$60,2,FALSE))</f>
        <v/>
      </c>
      <c r="Q358" s="255" t="str">
        <f t="shared" si="70"/>
        <v/>
      </c>
      <c r="R358" s="153"/>
      <c r="S358" s="153"/>
      <c r="T358" s="238">
        <f t="shared" si="71"/>
        <v>0</v>
      </c>
      <c r="U358" s="193" t="s">
        <v>44</v>
      </c>
      <c r="V358" s="173"/>
      <c r="W358" s="193" t="str">
        <f t="shared" si="72"/>
        <v/>
      </c>
      <c r="X358" s="264" t="str">
        <f t="shared" si="73"/>
        <v>OK</v>
      </c>
      <c r="Y358" s="193" t="str">
        <f t="shared" si="74"/>
        <v/>
      </c>
      <c r="Z358" s="193" t="str">
        <f t="shared" si="75"/>
        <v/>
      </c>
      <c r="AA358" s="397" t="str">
        <f t="shared" si="76"/>
        <v/>
      </c>
      <c r="AB358" s="257" t="str">
        <f t="shared" si="77"/>
        <v/>
      </c>
      <c r="AC358" s="257" t="str">
        <f t="shared" si="78"/>
        <v/>
      </c>
      <c r="AD358" s="193" t="str">
        <f t="shared" si="79"/>
        <v>CHECK DATES</v>
      </c>
      <c r="AE358" s="257" t="str">
        <f t="shared" si="80"/>
        <v/>
      </c>
      <c r="AF358" s="286">
        <v>0</v>
      </c>
      <c r="AG358" s="257">
        <f t="shared" si="81"/>
        <v>0</v>
      </c>
      <c r="AH358" s="257" t="str">
        <f t="shared" si="82"/>
        <v/>
      </c>
      <c r="AI358" s="257">
        <f t="shared" si="83"/>
        <v>0</v>
      </c>
    </row>
    <row r="359" spans="1:35" x14ac:dyDescent="0.3">
      <c r="A359" s="287">
        <v>347</v>
      </c>
      <c r="B359" s="161"/>
      <c r="C359" s="150"/>
      <c r="D359" s="150"/>
      <c r="E359" s="150"/>
      <c r="F359" s="152"/>
      <c r="G359" s="152"/>
      <c r="H359" s="154"/>
      <c r="I359" s="155"/>
      <c r="J359" s="159"/>
      <c r="K359" s="159"/>
      <c r="L359" s="337"/>
      <c r="M359" s="343" t="str">
        <f>IF(L359="","",LOOKUP(L359,'Work Programme'!$A$8:$A$207,'Work Programme'!$B$8:$B$207))</f>
        <v/>
      </c>
      <c r="N359" s="150"/>
      <c r="O359" s="151"/>
      <c r="P359" s="254" t="str">
        <f>IF(H359="","",VLOOKUP(H359,'Overview - Financial Statement'!$A$46:$B$60,2,FALSE))</f>
        <v/>
      </c>
      <c r="Q359" s="255" t="str">
        <f t="shared" si="70"/>
        <v/>
      </c>
      <c r="R359" s="153"/>
      <c r="S359" s="153"/>
      <c r="T359" s="238">
        <f t="shared" si="71"/>
        <v>0</v>
      </c>
      <c r="U359" s="193" t="s">
        <v>44</v>
      </c>
      <c r="V359" s="173"/>
      <c r="W359" s="193" t="str">
        <f t="shared" si="72"/>
        <v/>
      </c>
      <c r="X359" s="264" t="str">
        <f t="shared" si="73"/>
        <v>OK</v>
      </c>
      <c r="Y359" s="193" t="str">
        <f t="shared" si="74"/>
        <v/>
      </c>
      <c r="Z359" s="193" t="str">
        <f t="shared" si="75"/>
        <v/>
      </c>
      <c r="AA359" s="397" t="str">
        <f t="shared" si="76"/>
        <v/>
      </c>
      <c r="AB359" s="257" t="str">
        <f t="shared" si="77"/>
        <v/>
      </c>
      <c r="AC359" s="257" t="str">
        <f t="shared" si="78"/>
        <v/>
      </c>
      <c r="AD359" s="193" t="str">
        <f t="shared" si="79"/>
        <v>CHECK DATES</v>
      </c>
      <c r="AE359" s="257" t="str">
        <f t="shared" si="80"/>
        <v/>
      </c>
      <c r="AF359" s="286">
        <v>0</v>
      </c>
      <c r="AG359" s="257">
        <f t="shared" si="81"/>
        <v>0</v>
      </c>
      <c r="AH359" s="257" t="str">
        <f t="shared" si="82"/>
        <v/>
      </c>
      <c r="AI359" s="257">
        <f t="shared" si="83"/>
        <v>0</v>
      </c>
    </row>
    <row r="360" spans="1:35" x14ac:dyDescent="0.3">
      <c r="A360" s="287">
        <v>348</v>
      </c>
      <c r="B360" s="161"/>
      <c r="C360" s="150"/>
      <c r="D360" s="150"/>
      <c r="E360" s="150"/>
      <c r="F360" s="152"/>
      <c r="G360" s="152"/>
      <c r="H360" s="154"/>
      <c r="I360" s="155"/>
      <c r="J360" s="159"/>
      <c r="K360" s="159"/>
      <c r="L360" s="337"/>
      <c r="M360" s="343" t="str">
        <f>IF(L360="","",LOOKUP(L360,'Work Programme'!$A$8:$A$207,'Work Programme'!$B$8:$B$207))</f>
        <v/>
      </c>
      <c r="N360" s="150"/>
      <c r="O360" s="151"/>
      <c r="P360" s="254" t="str">
        <f>IF(H360="","",VLOOKUP(H360,'Overview - Financial Statement'!$A$46:$B$60,2,FALSE))</f>
        <v/>
      </c>
      <c r="Q360" s="255" t="str">
        <f t="shared" si="70"/>
        <v/>
      </c>
      <c r="R360" s="153"/>
      <c r="S360" s="153"/>
      <c r="T360" s="238">
        <f t="shared" si="71"/>
        <v>0</v>
      </c>
      <c r="U360" s="193" t="s">
        <v>44</v>
      </c>
      <c r="V360" s="173"/>
      <c r="W360" s="193" t="str">
        <f t="shared" si="72"/>
        <v/>
      </c>
      <c r="X360" s="264" t="str">
        <f t="shared" si="73"/>
        <v>OK</v>
      </c>
      <c r="Y360" s="193" t="str">
        <f t="shared" si="74"/>
        <v/>
      </c>
      <c r="Z360" s="193" t="str">
        <f t="shared" si="75"/>
        <v/>
      </c>
      <c r="AA360" s="397" t="str">
        <f t="shared" si="76"/>
        <v/>
      </c>
      <c r="AB360" s="257" t="str">
        <f t="shared" si="77"/>
        <v/>
      </c>
      <c r="AC360" s="257" t="str">
        <f t="shared" si="78"/>
        <v/>
      </c>
      <c r="AD360" s="193" t="str">
        <f t="shared" si="79"/>
        <v>CHECK DATES</v>
      </c>
      <c r="AE360" s="257" t="str">
        <f t="shared" si="80"/>
        <v/>
      </c>
      <c r="AF360" s="286">
        <v>0</v>
      </c>
      <c r="AG360" s="257">
        <f t="shared" si="81"/>
        <v>0</v>
      </c>
      <c r="AH360" s="257" t="str">
        <f t="shared" si="82"/>
        <v/>
      </c>
      <c r="AI360" s="257">
        <f t="shared" si="83"/>
        <v>0</v>
      </c>
    </row>
    <row r="361" spans="1:35" x14ac:dyDescent="0.3">
      <c r="A361" s="287">
        <v>349</v>
      </c>
      <c r="B361" s="161"/>
      <c r="C361" s="150"/>
      <c r="D361" s="150"/>
      <c r="E361" s="150"/>
      <c r="F361" s="152"/>
      <c r="G361" s="152"/>
      <c r="H361" s="154"/>
      <c r="I361" s="155"/>
      <c r="J361" s="159"/>
      <c r="K361" s="159"/>
      <c r="L361" s="337"/>
      <c r="M361" s="343" t="str">
        <f>IF(L361="","",LOOKUP(L361,'Work Programme'!$A$8:$A$207,'Work Programme'!$B$8:$B$207))</f>
        <v/>
      </c>
      <c r="N361" s="150"/>
      <c r="O361" s="151"/>
      <c r="P361" s="254" t="str">
        <f>IF(H361="","",VLOOKUP(H361,'Overview - Financial Statement'!$A$46:$B$60,2,FALSE))</f>
        <v/>
      </c>
      <c r="Q361" s="255" t="str">
        <f t="shared" si="70"/>
        <v/>
      </c>
      <c r="R361" s="153"/>
      <c r="S361" s="153"/>
      <c r="T361" s="238">
        <f t="shared" si="71"/>
        <v>0</v>
      </c>
      <c r="U361" s="193" t="s">
        <v>44</v>
      </c>
      <c r="V361" s="173"/>
      <c r="W361" s="193" t="str">
        <f t="shared" si="72"/>
        <v/>
      </c>
      <c r="X361" s="264" t="str">
        <f t="shared" si="73"/>
        <v>OK</v>
      </c>
      <c r="Y361" s="193" t="str">
        <f t="shared" si="74"/>
        <v/>
      </c>
      <c r="Z361" s="193" t="str">
        <f t="shared" si="75"/>
        <v/>
      </c>
      <c r="AA361" s="397" t="str">
        <f t="shared" si="76"/>
        <v/>
      </c>
      <c r="AB361" s="257" t="str">
        <f t="shared" si="77"/>
        <v/>
      </c>
      <c r="AC361" s="257" t="str">
        <f t="shared" si="78"/>
        <v/>
      </c>
      <c r="AD361" s="193" t="str">
        <f t="shared" si="79"/>
        <v>CHECK DATES</v>
      </c>
      <c r="AE361" s="257" t="str">
        <f t="shared" si="80"/>
        <v/>
      </c>
      <c r="AF361" s="286">
        <v>0</v>
      </c>
      <c r="AG361" s="257">
        <f t="shared" si="81"/>
        <v>0</v>
      </c>
      <c r="AH361" s="257" t="str">
        <f t="shared" si="82"/>
        <v/>
      </c>
      <c r="AI361" s="257">
        <f t="shared" si="83"/>
        <v>0</v>
      </c>
    </row>
    <row r="362" spans="1:35" x14ac:dyDescent="0.3">
      <c r="A362" s="287">
        <v>350</v>
      </c>
      <c r="B362" s="161"/>
      <c r="C362" s="150"/>
      <c r="D362" s="150"/>
      <c r="E362" s="150"/>
      <c r="F362" s="152"/>
      <c r="G362" s="152"/>
      <c r="H362" s="154"/>
      <c r="I362" s="155"/>
      <c r="J362" s="159"/>
      <c r="K362" s="159"/>
      <c r="L362" s="337"/>
      <c r="M362" s="343" t="str">
        <f>IF(L362="","",LOOKUP(L362,'Work Programme'!$A$8:$A$207,'Work Programme'!$B$8:$B$207))</f>
        <v/>
      </c>
      <c r="N362" s="150"/>
      <c r="O362" s="151"/>
      <c r="P362" s="254" t="str">
        <f>IF(H362="","",VLOOKUP(H362,'Overview - Financial Statement'!$A$46:$B$60,2,FALSE))</f>
        <v/>
      </c>
      <c r="Q362" s="255" t="str">
        <f t="shared" si="70"/>
        <v/>
      </c>
      <c r="R362" s="153"/>
      <c r="S362" s="153"/>
      <c r="T362" s="238">
        <f t="shared" si="71"/>
        <v>0</v>
      </c>
      <c r="U362" s="193" t="s">
        <v>44</v>
      </c>
      <c r="V362" s="173"/>
      <c r="W362" s="193" t="str">
        <f t="shared" si="72"/>
        <v/>
      </c>
      <c r="X362" s="264" t="str">
        <f t="shared" si="73"/>
        <v>OK</v>
      </c>
      <c r="Y362" s="193" t="str">
        <f t="shared" si="74"/>
        <v/>
      </c>
      <c r="Z362" s="193" t="str">
        <f t="shared" si="75"/>
        <v/>
      </c>
      <c r="AA362" s="397" t="str">
        <f t="shared" si="76"/>
        <v/>
      </c>
      <c r="AB362" s="257" t="str">
        <f t="shared" si="77"/>
        <v/>
      </c>
      <c r="AC362" s="257" t="str">
        <f t="shared" si="78"/>
        <v/>
      </c>
      <c r="AD362" s="193" t="str">
        <f t="shared" si="79"/>
        <v>CHECK DATES</v>
      </c>
      <c r="AE362" s="257" t="str">
        <f t="shared" si="80"/>
        <v/>
      </c>
      <c r="AF362" s="286">
        <v>0</v>
      </c>
      <c r="AG362" s="257">
        <f t="shared" si="81"/>
        <v>0</v>
      </c>
      <c r="AH362" s="257" t="str">
        <f t="shared" si="82"/>
        <v/>
      </c>
      <c r="AI362" s="257">
        <f t="shared" si="83"/>
        <v>0</v>
      </c>
    </row>
    <row r="363" spans="1:35" x14ac:dyDescent="0.3">
      <c r="A363" s="287">
        <v>351</v>
      </c>
      <c r="B363" s="161"/>
      <c r="C363" s="150"/>
      <c r="D363" s="150"/>
      <c r="E363" s="150"/>
      <c r="F363" s="152"/>
      <c r="G363" s="152"/>
      <c r="H363" s="154"/>
      <c r="I363" s="155"/>
      <c r="J363" s="159"/>
      <c r="K363" s="159"/>
      <c r="L363" s="337"/>
      <c r="M363" s="343" t="str">
        <f>IF(L363="","",LOOKUP(L363,'Work Programme'!$A$8:$A$207,'Work Programme'!$B$8:$B$207))</f>
        <v/>
      </c>
      <c r="N363" s="150"/>
      <c r="O363" s="151"/>
      <c r="P363" s="254" t="str">
        <f>IF(H363="","",VLOOKUP(H363,'Overview - Financial Statement'!$A$46:$B$60,2,FALSE))</f>
        <v/>
      </c>
      <c r="Q363" s="255" t="str">
        <f t="shared" si="70"/>
        <v/>
      </c>
      <c r="R363" s="153"/>
      <c r="S363" s="153"/>
      <c r="T363" s="238">
        <f t="shared" si="71"/>
        <v>0</v>
      </c>
      <c r="U363" s="193" t="s">
        <v>44</v>
      </c>
      <c r="V363" s="173"/>
      <c r="W363" s="193" t="str">
        <f t="shared" si="72"/>
        <v/>
      </c>
      <c r="X363" s="264" t="str">
        <f t="shared" si="73"/>
        <v>OK</v>
      </c>
      <c r="Y363" s="193" t="str">
        <f t="shared" si="74"/>
        <v/>
      </c>
      <c r="Z363" s="193" t="str">
        <f t="shared" si="75"/>
        <v/>
      </c>
      <c r="AA363" s="397" t="str">
        <f t="shared" si="76"/>
        <v/>
      </c>
      <c r="AB363" s="257" t="str">
        <f t="shared" si="77"/>
        <v/>
      </c>
      <c r="AC363" s="257" t="str">
        <f t="shared" si="78"/>
        <v/>
      </c>
      <c r="AD363" s="193" t="str">
        <f t="shared" si="79"/>
        <v>CHECK DATES</v>
      </c>
      <c r="AE363" s="257" t="str">
        <f t="shared" si="80"/>
        <v/>
      </c>
      <c r="AF363" s="286">
        <v>0</v>
      </c>
      <c r="AG363" s="257">
        <f t="shared" si="81"/>
        <v>0</v>
      </c>
      <c r="AH363" s="257" t="str">
        <f t="shared" si="82"/>
        <v/>
      </c>
      <c r="AI363" s="257">
        <f t="shared" si="83"/>
        <v>0</v>
      </c>
    </row>
    <row r="364" spans="1:35" x14ac:dyDescent="0.3">
      <c r="A364" s="287">
        <v>352</v>
      </c>
      <c r="B364" s="161"/>
      <c r="C364" s="150"/>
      <c r="D364" s="150"/>
      <c r="E364" s="150"/>
      <c r="F364" s="152"/>
      <c r="G364" s="152"/>
      <c r="H364" s="154"/>
      <c r="I364" s="155"/>
      <c r="J364" s="159"/>
      <c r="K364" s="159"/>
      <c r="L364" s="337"/>
      <c r="M364" s="343" t="str">
        <f>IF(L364="","",LOOKUP(L364,'Work Programme'!$A$8:$A$207,'Work Programme'!$B$8:$B$207))</f>
        <v/>
      </c>
      <c r="N364" s="150"/>
      <c r="O364" s="151"/>
      <c r="P364" s="254" t="str">
        <f>IF(H364="","",VLOOKUP(H364,'Overview - Financial Statement'!$A$46:$B$60,2,FALSE))</f>
        <v/>
      </c>
      <c r="Q364" s="255" t="str">
        <f t="shared" si="70"/>
        <v/>
      </c>
      <c r="R364" s="153"/>
      <c r="S364" s="153"/>
      <c r="T364" s="238">
        <f t="shared" si="71"/>
        <v>0</v>
      </c>
      <c r="U364" s="193" t="s">
        <v>44</v>
      </c>
      <c r="V364" s="173"/>
      <c r="W364" s="193" t="str">
        <f t="shared" si="72"/>
        <v/>
      </c>
      <c r="X364" s="264" t="str">
        <f t="shared" si="73"/>
        <v>OK</v>
      </c>
      <c r="Y364" s="193" t="str">
        <f t="shared" si="74"/>
        <v/>
      </c>
      <c r="Z364" s="193" t="str">
        <f t="shared" si="75"/>
        <v/>
      </c>
      <c r="AA364" s="397" t="str">
        <f t="shared" si="76"/>
        <v/>
      </c>
      <c r="AB364" s="257" t="str">
        <f t="shared" si="77"/>
        <v/>
      </c>
      <c r="AC364" s="257" t="str">
        <f t="shared" si="78"/>
        <v/>
      </c>
      <c r="AD364" s="193" t="str">
        <f t="shared" si="79"/>
        <v>CHECK DATES</v>
      </c>
      <c r="AE364" s="257" t="str">
        <f t="shared" si="80"/>
        <v/>
      </c>
      <c r="AF364" s="286">
        <v>0</v>
      </c>
      <c r="AG364" s="257">
        <f t="shared" si="81"/>
        <v>0</v>
      </c>
      <c r="AH364" s="257" t="str">
        <f t="shared" si="82"/>
        <v/>
      </c>
      <c r="AI364" s="257">
        <f t="shared" si="83"/>
        <v>0</v>
      </c>
    </row>
    <row r="365" spans="1:35" x14ac:dyDescent="0.3">
      <c r="A365" s="287">
        <v>353</v>
      </c>
      <c r="B365" s="161"/>
      <c r="C365" s="150"/>
      <c r="D365" s="150"/>
      <c r="E365" s="150"/>
      <c r="F365" s="152"/>
      <c r="G365" s="152"/>
      <c r="H365" s="154"/>
      <c r="I365" s="155"/>
      <c r="J365" s="159"/>
      <c r="K365" s="159"/>
      <c r="L365" s="337"/>
      <c r="M365" s="343" t="str">
        <f>IF(L365="","",LOOKUP(L365,'Work Programme'!$A$8:$A$207,'Work Programme'!$B$8:$B$207))</f>
        <v/>
      </c>
      <c r="N365" s="150"/>
      <c r="O365" s="151"/>
      <c r="P365" s="254" t="str">
        <f>IF(H365="","",VLOOKUP(H365,'Overview - Financial Statement'!$A$46:$B$60,2,FALSE))</f>
        <v/>
      </c>
      <c r="Q365" s="255" t="str">
        <f t="shared" si="70"/>
        <v/>
      </c>
      <c r="R365" s="153"/>
      <c r="S365" s="153"/>
      <c r="T365" s="238">
        <f t="shared" si="71"/>
        <v>0</v>
      </c>
      <c r="U365" s="193" t="s">
        <v>44</v>
      </c>
      <c r="V365" s="173"/>
      <c r="W365" s="193" t="str">
        <f t="shared" si="72"/>
        <v/>
      </c>
      <c r="X365" s="264" t="str">
        <f t="shared" si="73"/>
        <v>OK</v>
      </c>
      <c r="Y365" s="193" t="str">
        <f t="shared" si="74"/>
        <v/>
      </c>
      <c r="Z365" s="193" t="str">
        <f t="shared" si="75"/>
        <v/>
      </c>
      <c r="AA365" s="397" t="str">
        <f t="shared" si="76"/>
        <v/>
      </c>
      <c r="AB365" s="257" t="str">
        <f t="shared" si="77"/>
        <v/>
      </c>
      <c r="AC365" s="257" t="str">
        <f t="shared" si="78"/>
        <v/>
      </c>
      <c r="AD365" s="193" t="str">
        <f t="shared" si="79"/>
        <v>CHECK DATES</v>
      </c>
      <c r="AE365" s="257" t="str">
        <f t="shared" si="80"/>
        <v/>
      </c>
      <c r="AF365" s="286">
        <v>0</v>
      </c>
      <c r="AG365" s="257">
        <f t="shared" si="81"/>
        <v>0</v>
      </c>
      <c r="AH365" s="257" t="str">
        <f t="shared" si="82"/>
        <v/>
      </c>
      <c r="AI365" s="257">
        <f t="shared" si="83"/>
        <v>0</v>
      </c>
    </row>
    <row r="366" spans="1:35" x14ac:dyDescent="0.3">
      <c r="A366" s="287">
        <v>354</v>
      </c>
      <c r="B366" s="161"/>
      <c r="C366" s="150"/>
      <c r="D366" s="150"/>
      <c r="E366" s="150"/>
      <c r="F366" s="152"/>
      <c r="G366" s="152"/>
      <c r="H366" s="154"/>
      <c r="I366" s="155"/>
      <c r="J366" s="159"/>
      <c r="K366" s="159"/>
      <c r="L366" s="337"/>
      <c r="M366" s="343" t="str">
        <f>IF(L366="","",LOOKUP(L366,'Work Programme'!$A$8:$A$207,'Work Programme'!$B$8:$B$207))</f>
        <v/>
      </c>
      <c r="N366" s="150"/>
      <c r="O366" s="151"/>
      <c r="P366" s="254" t="str">
        <f>IF(H366="","",VLOOKUP(H366,'Overview - Financial Statement'!$A$46:$B$60,2,FALSE))</f>
        <v/>
      </c>
      <c r="Q366" s="255" t="str">
        <f t="shared" si="70"/>
        <v/>
      </c>
      <c r="R366" s="153"/>
      <c r="S366" s="153"/>
      <c r="T366" s="238">
        <f t="shared" si="71"/>
        <v>0</v>
      </c>
      <c r="U366" s="193" t="s">
        <v>44</v>
      </c>
      <c r="V366" s="173"/>
      <c r="W366" s="193" t="str">
        <f t="shared" si="72"/>
        <v/>
      </c>
      <c r="X366" s="264" t="str">
        <f t="shared" si="73"/>
        <v>OK</v>
      </c>
      <c r="Y366" s="193" t="str">
        <f t="shared" si="74"/>
        <v/>
      </c>
      <c r="Z366" s="193" t="str">
        <f t="shared" si="75"/>
        <v/>
      </c>
      <c r="AA366" s="397" t="str">
        <f t="shared" si="76"/>
        <v/>
      </c>
      <c r="AB366" s="257" t="str">
        <f t="shared" si="77"/>
        <v/>
      </c>
      <c r="AC366" s="257" t="str">
        <f t="shared" si="78"/>
        <v/>
      </c>
      <c r="AD366" s="193" t="str">
        <f t="shared" si="79"/>
        <v>CHECK DATES</v>
      </c>
      <c r="AE366" s="257" t="str">
        <f t="shared" si="80"/>
        <v/>
      </c>
      <c r="AF366" s="286">
        <v>0</v>
      </c>
      <c r="AG366" s="257">
        <f t="shared" si="81"/>
        <v>0</v>
      </c>
      <c r="AH366" s="257" t="str">
        <f t="shared" si="82"/>
        <v/>
      </c>
      <c r="AI366" s="257">
        <f t="shared" si="83"/>
        <v>0</v>
      </c>
    </row>
    <row r="367" spans="1:35" x14ac:dyDescent="0.3">
      <c r="A367" s="287">
        <v>355</v>
      </c>
      <c r="B367" s="161"/>
      <c r="C367" s="150"/>
      <c r="D367" s="150"/>
      <c r="E367" s="150"/>
      <c r="F367" s="152"/>
      <c r="G367" s="152"/>
      <c r="H367" s="154"/>
      <c r="I367" s="155"/>
      <c r="J367" s="159"/>
      <c r="K367" s="159"/>
      <c r="L367" s="337"/>
      <c r="M367" s="343" t="str">
        <f>IF(L367="","",LOOKUP(L367,'Work Programme'!$A$8:$A$207,'Work Programme'!$B$8:$B$207))</f>
        <v/>
      </c>
      <c r="N367" s="150"/>
      <c r="O367" s="151"/>
      <c r="P367" s="254" t="str">
        <f>IF(H367="","",VLOOKUP(H367,'Overview - Financial Statement'!$A$46:$B$60,2,FALSE))</f>
        <v/>
      </c>
      <c r="Q367" s="255" t="str">
        <f t="shared" si="70"/>
        <v/>
      </c>
      <c r="R367" s="153"/>
      <c r="S367" s="153"/>
      <c r="T367" s="238">
        <f t="shared" si="71"/>
        <v>0</v>
      </c>
      <c r="U367" s="193" t="s">
        <v>44</v>
      </c>
      <c r="V367" s="173"/>
      <c r="W367" s="193" t="str">
        <f t="shared" si="72"/>
        <v/>
      </c>
      <c r="X367" s="264" t="str">
        <f t="shared" si="73"/>
        <v>OK</v>
      </c>
      <c r="Y367" s="193" t="str">
        <f t="shared" si="74"/>
        <v/>
      </c>
      <c r="Z367" s="193" t="str">
        <f t="shared" si="75"/>
        <v/>
      </c>
      <c r="AA367" s="397" t="str">
        <f t="shared" si="76"/>
        <v/>
      </c>
      <c r="AB367" s="257" t="str">
        <f t="shared" si="77"/>
        <v/>
      </c>
      <c r="AC367" s="257" t="str">
        <f t="shared" si="78"/>
        <v/>
      </c>
      <c r="AD367" s="193" t="str">
        <f t="shared" si="79"/>
        <v>CHECK DATES</v>
      </c>
      <c r="AE367" s="257" t="str">
        <f t="shared" si="80"/>
        <v/>
      </c>
      <c r="AF367" s="286">
        <v>0</v>
      </c>
      <c r="AG367" s="257">
        <f t="shared" si="81"/>
        <v>0</v>
      </c>
      <c r="AH367" s="257" t="str">
        <f t="shared" si="82"/>
        <v/>
      </c>
      <c r="AI367" s="257">
        <f t="shared" si="83"/>
        <v>0</v>
      </c>
    </row>
    <row r="368" spans="1:35" x14ac:dyDescent="0.3">
      <c r="A368" s="287">
        <v>356</v>
      </c>
      <c r="B368" s="161"/>
      <c r="C368" s="150"/>
      <c r="D368" s="150"/>
      <c r="E368" s="150"/>
      <c r="F368" s="152"/>
      <c r="G368" s="152"/>
      <c r="H368" s="154"/>
      <c r="I368" s="155"/>
      <c r="J368" s="159"/>
      <c r="K368" s="159"/>
      <c r="L368" s="337"/>
      <c r="M368" s="343" t="str">
        <f>IF(L368="","",LOOKUP(L368,'Work Programme'!$A$8:$A$207,'Work Programme'!$B$8:$B$207))</f>
        <v/>
      </c>
      <c r="N368" s="150"/>
      <c r="O368" s="151"/>
      <c r="P368" s="254" t="str">
        <f>IF(H368="","",VLOOKUP(H368,'Overview - Financial Statement'!$A$46:$B$60,2,FALSE))</f>
        <v/>
      </c>
      <c r="Q368" s="255" t="str">
        <f t="shared" si="70"/>
        <v/>
      </c>
      <c r="R368" s="153"/>
      <c r="S368" s="153"/>
      <c r="T368" s="238">
        <f t="shared" si="71"/>
        <v>0</v>
      </c>
      <c r="U368" s="193" t="s">
        <v>44</v>
      </c>
      <c r="V368" s="173"/>
      <c r="W368" s="193" t="str">
        <f t="shared" si="72"/>
        <v/>
      </c>
      <c r="X368" s="264" t="str">
        <f t="shared" si="73"/>
        <v>OK</v>
      </c>
      <c r="Y368" s="193" t="str">
        <f t="shared" si="74"/>
        <v/>
      </c>
      <c r="Z368" s="193" t="str">
        <f t="shared" si="75"/>
        <v/>
      </c>
      <c r="AA368" s="397" t="str">
        <f t="shared" si="76"/>
        <v/>
      </c>
      <c r="AB368" s="257" t="str">
        <f t="shared" si="77"/>
        <v/>
      </c>
      <c r="AC368" s="257" t="str">
        <f t="shared" si="78"/>
        <v/>
      </c>
      <c r="AD368" s="193" t="str">
        <f t="shared" si="79"/>
        <v>CHECK DATES</v>
      </c>
      <c r="AE368" s="257" t="str">
        <f t="shared" si="80"/>
        <v/>
      </c>
      <c r="AF368" s="286">
        <v>0</v>
      </c>
      <c r="AG368" s="257">
        <f t="shared" si="81"/>
        <v>0</v>
      </c>
      <c r="AH368" s="257" t="str">
        <f t="shared" si="82"/>
        <v/>
      </c>
      <c r="AI368" s="257">
        <f t="shared" si="83"/>
        <v>0</v>
      </c>
    </row>
    <row r="369" spans="1:35" x14ac:dyDescent="0.3">
      <c r="A369" s="287">
        <v>357</v>
      </c>
      <c r="B369" s="161"/>
      <c r="C369" s="150"/>
      <c r="D369" s="150"/>
      <c r="E369" s="150"/>
      <c r="F369" s="152"/>
      <c r="G369" s="152"/>
      <c r="H369" s="154"/>
      <c r="I369" s="155"/>
      <c r="J369" s="159"/>
      <c r="K369" s="159"/>
      <c r="L369" s="337"/>
      <c r="M369" s="343" t="str">
        <f>IF(L369="","",LOOKUP(L369,'Work Programme'!$A$8:$A$207,'Work Programme'!$B$8:$B$207))</f>
        <v/>
      </c>
      <c r="N369" s="150"/>
      <c r="O369" s="151"/>
      <c r="P369" s="254" t="str">
        <f>IF(H369="","",VLOOKUP(H369,'Overview - Financial Statement'!$A$46:$B$60,2,FALSE))</f>
        <v/>
      </c>
      <c r="Q369" s="255" t="str">
        <f t="shared" si="70"/>
        <v/>
      </c>
      <c r="R369" s="153"/>
      <c r="S369" s="153"/>
      <c r="T369" s="238">
        <f t="shared" si="71"/>
        <v>0</v>
      </c>
      <c r="U369" s="193" t="s">
        <v>44</v>
      </c>
      <c r="V369" s="173"/>
      <c r="W369" s="193" t="str">
        <f t="shared" si="72"/>
        <v/>
      </c>
      <c r="X369" s="264" t="str">
        <f t="shared" si="73"/>
        <v>OK</v>
      </c>
      <c r="Y369" s="193" t="str">
        <f t="shared" si="74"/>
        <v/>
      </c>
      <c r="Z369" s="193" t="str">
        <f t="shared" si="75"/>
        <v/>
      </c>
      <c r="AA369" s="397" t="str">
        <f t="shared" si="76"/>
        <v/>
      </c>
      <c r="AB369" s="257" t="str">
        <f t="shared" si="77"/>
        <v/>
      </c>
      <c r="AC369" s="257" t="str">
        <f t="shared" si="78"/>
        <v/>
      </c>
      <c r="AD369" s="193" t="str">
        <f t="shared" si="79"/>
        <v>CHECK DATES</v>
      </c>
      <c r="AE369" s="257" t="str">
        <f t="shared" si="80"/>
        <v/>
      </c>
      <c r="AF369" s="286">
        <v>0</v>
      </c>
      <c r="AG369" s="257">
        <f t="shared" si="81"/>
        <v>0</v>
      </c>
      <c r="AH369" s="257" t="str">
        <f t="shared" si="82"/>
        <v/>
      </c>
      <c r="AI369" s="257">
        <f t="shared" si="83"/>
        <v>0</v>
      </c>
    </row>
    <row r="370" spans="1:35" x14ac:dyDescent="0.3">
      <c r="A370" s="287">
        <v>358</v>
      </c>
      <c r="B370" s="161"/>
      <c r="C370" s="150"/>
      <c r="D370" s="150"/>
      <c r="E370" s="150"/>
      <c r="F370" s="152"/>
      <c r="G370" s="152"/>
      <c r="H370" s="154"/>
      <c r="I370" s="155"/>
      <c r="J370" s="159"/>
      <c r="K370" s="159"/>
      <c r="L370" s="337"/>
      <c r="M370" s="343" t="str">
        <f>IF(L370="","",LOOKUP(L370,'Work Programme'!$A$8:$A$207,'Work Programme'!$B$8:$B$207))</f>
        <v/>
      </c>
      <c r="N370" s="150"/>
      <c r="O370" s="151"/>
      <c r="P370" s="254" t="str">
        <f>IF(H370="","",VLOOKUP(H370,'Overview - Financial Statement'!$A$46:$B$60,2,FALSE))</f>
        <v/>
      </c>
      <c r="Q370" s="255" t="str">
        <f t="shared" si="70"/>
        <v/>
      </c>
      <c r="R370" s="153"/>
      <c r="S370" s="153"/>
      <c r="T370" s="238">
        <f t="shared" si="71"/>
        <v>0</v>
      </c>
      <c r="U370" s="193" t="s">
        <v>44</v>
      </c>
      <c r="V370" s="173"/>
      <c r="W370" s="193" t="str">
        <f t="shared" si="72"/>
        <v/>
      </c>
      <c r="X370" s="264" t="str">
        <f t="shared" si="73"/>
        <v>OK</v>
      </c>
      <c r="Y370" s="193" t="str">
        <f t="shared" si="74"/>
        <v/>
      </c>
      <c r="Z370" s="193" t="str">
        <f t="shared" si="75"/>
        <v/>
      </c>
      <c r="AA370" s="397" t="str">
        <f t="shared" si="76"/>
        <v/>
      </c>
      <c r="AB370" s="257" t="str">
        <f t="shared" si="77"/>
        <v/>
      </c>
      <c r="AC370" s="257" t="str">
        <f t="shared" si="78"/>
        <v/>
      </c>
      <c r="AD370" s="193" t="str">
        <f t="shared" si="79"/>
        <v>CHECK DATES</v>
      </c>
      <c r="AE370" s="257" t="str">
        <f t="shared" si="80"/>
        <v/>
      </c>
      <c r="AF370" s="286">
        <v>0</v>
      </c>
      <c r="AG370" s="257">
        <f t="shared" si="81"/>
        <v>0</v>
      </c>
      <c r="AH370" s="257" t="str">
        <f t="shared" si="82"/>
        <v/>
      </c>
      <c r="AI370" s="257">
        <f t="shared" si="83"/>
        <v>0</v>
      </c>
    </row>
    <row r="371" spans="1:35" x14ac:dyDescent="0.3">
      <c r="A371" s="287">
        <v>359</v>
      </c>
      <c r="B371" s="161"/>
      <c r="C371" s="150"/>
      <c r="D371" s="150"/>
      <c r="E371" s="150"/>
      <c r="F371" s="152"/>
      <c r="G371" s="152"/>
      <c r="H371" s="154"/>
      <c r="I371" s="155"/>
      <c r="J371" s="159"/>
      <c r="K371" s="159"/>
      <c r="L371" s="337"/>
      <c r="M371" s="343" t="str">
        <f>IF(L371="","",LOOKUP(L371,'Work Programme'!$A$8:$A$207,'Work Programme'!$B$8:$B$207))</f>
        <v/>
      </c>
      <c r="N371" s="150"/>
      <c r="O371" s="151"/>
      <c r="P371" s="254" t="str">
        <f>IF(H371="","",VLOOKUP(H371,'Overview - Financial Statement'!$A$46:$B$60,2,FALSE))</f>
        <v/>
      </c>
      <c r="Q371" s="255" t="str">
        <f t="shared" si="70"/>
        <v/>
      </c>
      <c r="R371" s="153"/>
      <c r="S371" s="153"/>
      <c r="T371" s="238">
        <f t="shared" si="71"/>
        <v>0</v>
      </c>
      <c r="U371" s="193" t="s">
        <v>44</v>
      </c>
      <c r="V371" s="173"/>
      <c r="W371" s="193" t="str">
        <f t="shared" si="72"/>
        <v/>
      </c>
      <c r="X371" s="264" t="str">
        <f t="shared" si="73"/>
        <v>OK</v>
      </c>
      <c r="Y371" s="193" t="str">
        <f t="shared" si="74"/>
        <v/>
      </c>
      <c r="Z371" s="193" t="str">
        <f t="shared" si="75"/>
        <v/>
      </c>
      <c r="AA371" s="397" t="str">
        <f t="shared" si="76"/>
        <v/>
      </c>
      <c r="AB371" s="257" t="str">
        <f t="shared" si="77"/>
        <v/>
      </c>
      <c r="AC371" s="257" t="str">
        <f t="shared" si="78"/>
        <v/>
      </c>
      <c r="AD371" s="193" t="str">
        <f t="shared" si="79"/>
        <v>CHECK DATES</v>
      </c>
      <c r="AE371" s="257" t="str">
        <f t="shared" si="80"/>
        <v/>
      </c>
      <c r="AF371" s="286">
        <v>0</v>
      </c>
      <c r="AG371" s="257">
        <f t="shared" si="81"/>
        <v>0</v>
      </c>
      <c r="AH371" s="257" t="str">
        <f t="shared" si="82"/>
        <v/>
      </c>
      <c r="AI371" s="257">
        <f t="shared" si="83"/>
        <v>0</v>
      </c>
    </row>
    <row r="372" spans="1:35" x14ac:dyDescent="0.3">
      <c r="A372" s="287">
        <v>360</v>
      </c>
      <c r="B372" s="161"/>
      <c r="C372" s="150"/>
      <c r="D372" s="150"/>
      <c r="E372" s="150"/>
      <c r="F372" s="152"/>
      <c r="G372" s="152"/>
      <c r="H372" s="154"/>
      <c r="I372" s="155"/>
      <c r="J372" s="159"/>
      <c r="K372" s="159"/>
      <c r="L372" s="337"/>
      <c r="M372" s="343" t="str">
        <f>IF(L372="","",LOOKUP(L372,'Work Programme'!$A$8:$A$207,'Work Programme'!$B$8:$B$207))</f>
        <v/>
      </c>
      <c r="N372" s="150"/>
      <c r="O372" s="151"/>
      <c r="P372" s="254" t="str">
        <f>IF(H372="","",VLOOKUP(H372,'Overview - Financial Statement'!$A$46:$B$60,2,FALSE))</f>
        <v/>
      </c>
      <c r="Q372" s="255" t="str">
        <f t="shared" si="70"/>
        <v/>
      </c>
      <c r="R372" s="153"/>
      <c r="S372" s="153"/>
      <c r="T372" s="238">
        <f t="shared" si="71"/>
        <v>0</v>
      </c>
      <c r="U372" s="193" t="s">
        <v>44</v>
      </c>
      <c r="V372" s="173"/>
      <c r="W372" s="193" t="str">
        <f t="shared" si="72"/>
        <v/>
      </c>
      <c r="X372" s="264" t="str">
        <f t="shared" si="73"/>
        <v>OK</v>
      </c>
      <c r="Y372" s="193" t="str">
        <f t="shared" si="74"/>
        <v/>
      </c>
      <c r="Z372" s="193" t="str">
        <f t="shared" si="75"/>
        <v/>
      </c>
      <c r="AA372" s="397" t="str">
        <f t="shared" si="76"/>
        <v/>
      </c>
      <c r="AB372" s="257" t="str">
        <f t="shared" si="77"/>
        <v/>
      </c>
      <c r="AC372" s="257" t="str">
        <f t="shared" si="78"/>
        <v/>
      </c>
      <c r="AD372" s="193" t="str">
        <f t="shared" si="79"/>
        <v>CHECK DATES</v>
      </c>
      <c r="AE372" s="257" t="str">
        <f t="shared" si="80"/>
        <v/>
      </c>
      <c r="AF372" s="286">
        <v>0</v>
      </c>
      <c r="AG372" s="257">
        <f t="shared" si="81"/>
        <v>0</v>
      </c>
      <c r="AH372" s="257" t="str">
        <f t="shared" si="82"/>
        <v/>
      </c>
      <c r="AI372" s="257">
        <f t="shared" si="83"/>
        <v>0</v>
      </c>
    </row>
    <row r="373" spans="1:35" x14ac:dyDescent="0.3">
      <c r="A373" s="287">
        <v>361</v>
      </c>
      <c r="B373" s="161"/>
      <c r="C373" s="150"/>
      <c r="D373" s="150"/>
      <c r="E373" s="150"/>
      <c r="F373" s="152"/>
      <c r="G373" s="152"/>
      <c r="H373" s="154"/>
      <c r="I373" s="155"/>
      <c r="J373" s="159"/>
      <c r="K373" s="159"/>
      <c r="L373" s="337"/>
      <c r="M373" s="343" t="str">
        <f>IF(L373="","",LOOKUP(L373,'Work Programme'!$A$8:$A$207,'Work Programme'!$B$8:$B$207))</f>
        <v/>
      </c>
      <c r="N373" s="150"/>
      <c r="O373" s="151"/>
      <c r="P373" s="254" t="str">
        <f>IF(H373="","",VLOOKUP(H373,'Overview - Financial Statement'!$A$46:$B$60,2,FALSE))</f>
        <v/>
      </c>
      <c r="Q373" s="255" t="str">
        <f t="shared" si="70"/>
        <v/>
      </c>
      <c r="R373" s="153"/>
      <c r="S373" s="153"/>
      <c r="T373" s="238">
        <f t="shared" si="71"/>
        <v>0</v>
      </c>
      <c r="U373" s="193" t="s">
        <v>44</v>
      </c>
      <c r="V373" s="173"/>
      <c r="W373" s="193" t="str">
        <f t="shared" si="72"/>
        <v/>
      </c>
      <c r="X373" s="264" t="str">
        <f t="shared" si="73"/>
        <v>OK</v>
      </c>
      <c r="Y373" s="193" t="str">
        <f t="shared" si="74"/>
        <v/>
      </c>
      <c r="Z373" s="193" t="str">
        <f t="shared" si="75"/>
        <v/>
      </c>
      <c r="AA373" s="397" t="str">
        <f t="shared" si="76"/>
        <v/>
      </c>
      <c r="AB373" s="257" t="str">
        <f t="shared" si="77"/>
        <v/>
      </c>
      <c r="AC373" s="257" t="str">
        <f t="shared" si="78"/>
        <v/>
      </c>
      <c r="AD373" s="193" t="str">
        <f t="shared" si="79"/>
        <v>CHECK DATES</v>
      </c>
      <c r="AE373" s="257" t="str">
        <f t="shared" si="80"/>
        <v/>
      </c>
      <c r="AF373" s="286">
        <v>0</v>
      </c>
      <c r="AG373" s="257">
        <f t="shared" si="81"/>
        <v>0</v>
      </c>
      <c r="AH373" s="257" t="str">
        <f t="shared" si="82"/>
        <v/>
      </c>
      <c r="AI373" s="257">
        <f t="shared" si="83"/>
        <v>0</v>
      </c>
    </row>
    <row r="374" spans="1:35" x14ac:dyDescent="0.3">
      <c r="A374" s="287">
        <v>362</v>
      </c>
      <c r="B374" s="161"/>
      <c r="C374" s="150"/>
      <c r="D374" s="150"/>
      <c r="E374" s="150"/>
      <c r="F374" s="152"/>
      <c r="G374" s="152"/>
      <c r="H374" s="154"/>
      <c r="I374" s="155"/>
      <c r="J374" s="159"/>
      <c r="K374" s="159"/>
      <c r="L374" s="337"/>
      <c r="M374" s="343" t="str">
        <f>IF(L374="","",LOOKUP(L374,'Work Programme'!$A$8:$A$207,'Work Programme'!$B$8:$B$207))</f>
        <v/>
      </c>
      <c r="N374" s="150"/>
      <c r="O374" s="151"/>
      <c r="P374" s="254" t="str">
        <f>IF(H374="","",VLOOKUP(H374,'Overview - Financial Statement'!$A$46:$B$60,2,FALSE))</f>
        <v/>
      </c>
      <c r="Q374" s="255" t="str">
        <f t="shared" si="70"/>
        <v/>
      </c>
      <c r="R374" s="153"/>
      <c r="S374" s="153"/>
      <c r="T374" s="238">
        <f t="shared" si="71"/>
        <v>0</v>
      </c>
      <c r="U374" s="193" t="s">
        <v>44</v>
      </c>
      <c r="V374" s="173"/>
      <c r="W374" s="193" t="str">
        <f t="shared" si="72"/>
        <v/>
      </c>
      <c r="X374" s="264" t="str">
        <f t="shared" si="73"/>
        <v>OK</v>
      </c>
      <c r="Y374" s="193" t="str">
        <f t="shared" si="74"/>
        <v/>
      </c>
      <c r="Z374" s="193" t="str">
        <f t="shared" si="75"/>
        <v/>
      </c>
      <c r="AA374" s="397" t="str">
        <f t="shared" si="76"/>
        <v/>
      </c>
      <c r="AB374" s="257" t="str">
        <f t="shared" si="77"/>
        <v/>
      </c>
      <c r="AC374" s="257" t="str">
        <f t="shared" si="78"/>
        <v/>
      </c>
      <c r="AD374" s="193" t="str">
        <f t="shared" si="79"/>
        <v>CHECK DATES</v>
      </c>
      <c r="AE374" s="257" t="str">
        <f t="shared" si="80"/>
        <v/>
      </c>
      <c r="AF374" s="286">
        <v>0</v>
      </c>
      <c r="AG374" s="257">
        <f t="shared" si="81"/>
        <v>0</v>
      </c>
      <c r="AH374" s="257" t="str">
        <f t="shared" si="82"/>
        <v/>
      </c>
      <c r="AI374" s="257">
        <f t="shared" si="83"/>
        <v>0</v>
      </c>
    </row>
    <row r="375" spans="1:35" x14ac:dyDescent="0.3">
      <c r="A375" s="287">
        <v>363</v>
      </c>
      <c r="B375" s="161"/>
      <c r="C375" s="150"/>
      <c r="D375" s="150"/>
      <c r="E375" s="150"/>
      <c r="F375" s="152"/>
      <c r="G375" s="152"/>
      <c r="H375" s="154"/>
      <c r="I375" s="155"/>
      <c r="J375" s="159"/>
      <c r="K375" s="159"/>
      <c r="L375" s="337"/>
      <c r="M375" s="343" t="str">
        <f>IF(L375="","",LOOKUP(L375,'Work Programme'!$A$8:$A$207,'Work Programme'!$B$8:$B$207))</f>
        <v/>
      </c>
      <c r="N375" s="150"/>
      <c r="O375" s="151"/>
      <c r="P375" s="254" t="str">
        <f>IF(H375="","",VLOOKUP(H375,'Overview - Financial Statement'!$A$46:$B$60,2,FALSE))</f>
        <v/>
      </c>
      <c r="Q375" s="255" t="str">
        <f t="shared" si="70"/>
        <v/>
      </c>
      <c r="R375" s="153"/>
      <c r="S375" s="153"/>
      <c r="T375" s="238">
        <f t="shared" si="71"/>
        <v>0</v>
      </c>
      <c r="U375" s="193" t="s">
        <v>44</v>
      </c>
      <c r="V375" s="173"/>
      <c r="W375" s="193" t="str">
        <f t="shared" si="72"/>
        <v/>
      </c>
      <c r="X375" s="264" t="str">
        <f t="shared" si="73"/>
        <v>OK</v>
      </c>
      <c r="Y375" s="193" t="str">
        <f t="shared" si="74"/>
        <v/>
      </c>
      <c r="Z375" s="193" t="str">
        <f t="shared" si="75"/>
        <v/>
      </c>
      <c r="AA375" s="397" t="str">
        <f t="shared" si="76"/>
        <v/>
      </c>
      <c r="AB375" s="257" t="str">
        <f t="shared" si="77"/>
        <v/>
      </c>
      <c r="AC375" s="257" t="str">
        <f t="shared" si="78"/>
        <v/>
      </c>
      <c r="AD375" s="193" t="str">
        <f t="shared" si="79"/>
        <v>CHECK DATES</v>
      </c>
      <c r="AE375" s="257" t="str">
        <f t="shared" si="80"/>
        <v/>
      </c>
      <c r="AF375" s="286">
        <v>0</v>
      </c>
      <c r="AG375" s="257">
        <f t="shared" si="81"/>
        <v>0</v>
      </c>
      <c r="AH375" s="257" t="str">
        <f t="shared" si="82"/>
        <v/>
      </c>
      <c r="AI375" s="257">
        <f t="shared" si="83"/>
        <v>0</v>
      </c>
    </row>
    <row r="376" spans="1:35" x14ac:dyDescent="0.3">
      <c r="A376" s="287">
        <v>364</v>
      </c>
      <c r="B376" s="161"/>
      <c r="C376" s="150"/>
      <c r="D376" s="150"/>
      <c r="E376" s="150"/>
      <c r="F376" s="152"/>
      <c r="G376" s="152"/>
      <c r="H376" s="154"/>
      <c r="I376" s="155"/>
      <c r="J376" s="159"/>
      <c r="K376" s="159"/>
      <c r="L376" s="337"/>
      <c r="M376" s="343" t="str">
        <f>IF(L376="","",LOOKUP(L376,'Work Programme'!$A$8:$A$207,'Work Programme'!$B$8:$B$207))</f>
        <v/>
      </c>
      <c r="N376" s="150"/>
      <c r="O376" s="151"/>
      <c r="P376" s="254" t="str">
        <f>IF(H376="","",VLOOKUP(H376,'Overview - Financial Statement'!$A$46:$B$60,2,FALSE))</f>
        <v/>
      </c>
      <c r="Q376" s="255" t="str">
        <f t="shared" si="70"/>
        <v/>
      </c>
      <c r="R376" s="153"/>
      <c r="S376" s="153"/>
      <c r="T376" s="238">
        <f t="shared" si="71"/>
        <v>0</v>
      </c>
      <c r="U376" s="193" t="s">
        <v>44</v>
      </c>
      <c r="V376" s="173"/>
      <c r="W376" s="193" t="str">
        <f t="shared" si="72"/>
        <v/>
      </c>
      <c r="X376" s="264" t="str">
        <f t="shared" si="73"/>
        <v>OK</v>
      </c>
      <c r="Y376" s="193" t="str">
        <f t="shared" si="74"/>
        <v/>
      </c>
      <c r="Z376" s="193" t="str">
        <f t="shared" si="75"/>
        <v/>
      </c>
      <c r="AA376" s="397" t="str">
        <f t="shared" si="76"/>
        <v/>
      </c>
      <c r="AB376" s="257" t="str">
        <f t="shared" si="77"/>
        <v/>
      </c>
      <c r="AC376" s="257" t="str">
        <f t="shared" si="78"/>
        <v/>
      </c>
      <c r="AD376" s="193" t="str">
        <f t="shared" si="79"/>
        <v>CHECK DATES</v>
      </c>
      <c r="AE376" s="257" t="str">
        <f t="shared" si="80"/>
        <v/>
      </c>
      <c r="AF376" s="286">
        <v>0</v>
      </c>
      <c r="AG376" s="257">
        <f t="shared" si="81"/>
        <v>0</v>
      </c>
      <c r="AH376" s="257" t="str">
        <f t="shared" si="82"/>
        <v/>
      </c>
      <c r="AI376" s="257">
        <f t="shared" si="83"/>
        <v>0</v>
      </c>
    </row>
    <row r="377" spans="1:35" x14ac:dyDescent="0.3">
      <c r="A377" s="287">
        <v>365</v>
      </c>
      <c r="B377" s="161"/>
      <c r="C377" s="150"/>
      <c r="D377" s="150"/>
      <c r="E377" s="150"/>
      <c r="F377" s="152"/>
      <c r="G377" s="152"/>
      <c r="H377" s="154"/>
      <c r="I377" s="155"/>
      <c r="J377" s="159"/>
      <c r="K377" s="159"/>
      <c r="L377" s="337"/>
      <c r="M377" s="343" t="str">
        <f>IF(L377="","",LOOKUP(L377,'Work Programme'!$A$8:$A$207,'Work Programme'!$B$8:$B$207))</f>
        <v/>
      </c>
      <c r="N377" s="150"/>
      <c r="O377" s="151"/>
      <c r="P377" s="254" t="str">
        <f>IF(H377="","",VLOOKUP(H377,'Overview - Financial Statement'!$A$46:$B$60,2,FALSE))</f>
        <v/>
      </c>
      <c r="Q377" s="255" t="str">
        <f t="shared" si="70"/>
        <v/>
      </c>
      <c r="R377" s="153"/>
      <c r="S377" s="153"/>
      <c r="T377" s="238">
        <f t="shared" si="71"/>
        <v>0</v>
      </c>
      <c r="U377" s="193" t="s">
        <v>44</v>
      </c>
      <c r="V377" s="173"/>
      <c r="W377" s="193" t="str">
        <f t="shared" si="72"/>
        <v/>
      </c>
      <c r="X377" s="264" t="str">
        <f t="shared" si="73"/>
        <v>OK</v>
      </c>
      <c r="Y377" s="193" t="str">
        <f t="shared" si="74"/>
        <v/>
      </c>
      <c r="Z377" s="193" t="str">
        <f t="shared" si="75"/>
        <v/>
      </c>
      <c r="AA377" s="397" t="str">
        <f t="shared" si="76"/>
        <v/>
      </c>
      <c r="AB377" s="257" t="str">
        <f t="shared" si="77"/>
        <v/>
      </c>
      <c r="AC377" s="257" t="str">
        <f t="shared" si="78"/>
        <v/>
      </c>
      <c r="AD377" s="193" t="str">
        <f t="shared" si="79"/>
        <v>CHECK DATES</v>
      </c>
      <c r="AE377" s="257" t="str">
        <f t="shared" si="80"/>
        <v/>
      </c>
      <c r="AF377" s="286">
        <v>0</v>
      </c>
      <c r="AG377" s="257">
        <f t="shared" si="81"/>
        <v>0</v>
      </c>
      <c r="AH377" s="257" t="str">
        <f t="shared" si="82"/>
        <v/>
      </c>
      <c r="AI377" s="257">
        <f t="shared" si="83"/>
        <v>0</v>
      </c>
    </row>
    <row r="378" spans="1:35" x14ac:dyDescent="0.3">
      <c r="A378" s="287">
        <v>366</v>
      </c>
      <c r="B378" s="161"/>
      <c r="C378" s="150"/>
      <c r="D378" s="150"/>
      <c r="E378" s="150"/>
      <c r="F378" s="152"/>
      <c r="G378" s="152"/>
      <c r="H378" s="154"/>
      <c r="I378" s="155"/>
      <c r="J378" s="159"/>
      <c r="K378" s="159"/>
      <c r="L378" s="337"/>
      <c r="M378" s="343" t="str">
        <f>IF(L378="","",LOOKUP(L378,'Work Programme'!$A$8:$A$207,'Work Programme'!$B$8:$B$207))</f>
        <v/>
      </c>
      <c r="N378" s="150"/>
      <c r="O378" s="151"/>
      <c r="P378" s="254" t="str">
        <f>IF(H378="","",VLOOKUP(H378,'Overview - Financial Statement'!$A$46:$B$60,2,FALSE))</f>
        <v/>
      </c>
      <c r="Q378" s="255" t="str">
        <f t="shared" si="70"/>
        <v/>
      </c>
      <c r="R378" s="153"/>
      <c r="S378" s="153"/>
      <c r="T378" s="238">
        <f t="shared" si="71"/>
        <v>0</v>
      </c>
      <c r="U378" s="193" t="s">
        <v>44</v>
      </c>
      <c r="V378" s="173"/>
      <c r="W378" s="193" t="str">
        <f t="shared" si="72"/>
        <v/>
      </c>
      <c r="X378" s="264" t="str">
        <f t="shared" si="73"/>
        <v>OK</v>
      </c>
      <c r="Y378" s="193" t="str">
        <f t="shared" si="74"/>
        <v/>
      </c>
      <c r="Z378" s="193" t="str">
        <f t="shared" si="75"/>
        <v/>
      </c>
      <c r="AA378" s="397" t="str">
        <f t="shared" si="76"/>
        <v/>
      </c>
      <c r="AB378" s="257" t="str">
        <f t="shared" si="77"/>
        <v/>
      </c>
      <c r="AC378" s="257" t="str">
        <f t="shared" si="78"/>
        <v/>
      </c>
      <c r="AD378" s="193" t="str">
        <f t="shared" si="79"/>
        <v>CHECK DATES</v>
      </c>
      <c r="AE378" s="257" t="str">
        <f t="shared" si="80"/>
        <v/>
      </c>
      <c r="AF378" s="286">
        <v>0</v>
      </c>
      <c r="AG378" s="257">
        <f t="shared" si="81"/>
        <v>0</v>
      </c>
      <c r="AH378" s="257" t="str">
        <f t="shared" si="82"/>
        <v/>
      </c>
      <c r="AI378" s="257">
        <f t="shared" si="83"/>
        <v>0</v>
      </c>
    </row>
    <row r="379" spans="1:35" x14ac:dyDescent="0.3">
      <c r="A379" s="287">
        <v>367</v>
      </c>
      <c r="B379" s="161"/>
      <c r="C379" s="150"/>
      <c r="D379" s="150"/>
      <c r="E379" s="150"/>
      <c r="F379" s="152"/>
      <c r="G379" s="152"/>
      <c r="H379" s="154"/>
      <c r="I379" s="155"/>
      <c r="J379" s="159"/>
      <c r="K379" s="159"/>
      <c r="L379" s="337"/>
      <c r="M379" s="343" t="str">
        <f>IF(L379="","",LOOKUP(L379,'Work Programme'!$A$8:$A$207,'Work Programme'!$B$8:$B$207))</f>
        <v/>
      </c>
      <c r="N379" s="150"/>
      <c r="O379" s="151"/>
      <c r="P379" s="254" t="str">
        <f>IF(H379="","",VLOOKUP(H379,'Overview - Financial Statement'!$A$46:$B$60,2,FALSE))</f>
        <v/>
      </c>
      <c r="Q379" s="255" t="str">
        <f t="shared" si="70"/>
        <v/>
      </c>
      <c r="R379" s="153"/>
      <c r="S379" s="153"/>
      <c r="T379" s="238">
        <f t="shared" si="71"/>
        <v>0</v>
      </c>
      <c r="U379" s="193" t="s">
        <v>44</v>
      </c>
      <c r="V379" s="173"/>
      <c r="W379" s="193" t="str">
        <f t="shared" si="72"/>
        <v/>
      </c>
      <c r="X379" s="264" t="str">
        <f t="shared" si="73"/>
        <v>OK</v>
      </c>
      <c r="Y379" s="193" t="str">
        <f t="shared" si="74"/>
        <v/>
      </c>
      <c r="Z379" s="193" t="str">
        <f t="shared" si="75"/>
        <v/>
      </c>
      <c r="AA379" s="397" t="str">
        <f t="shared" si="76"/>
        <v/>
      </c>
      <c r="AB379" s="257" t="str">
        <f t="shared" si="77"/>
        <v/>
      </c>
      <c r="AC379" s="257" t="str">
        <f t="shared" si="78"/>
        <v/>
      </c>
      <c r="AD379" s="193" t="str">
        <f t="shared" si="79"/>
        <v>CHECK DATES</v>
      </c>
      <c r="AE379" s="257" t="str">
        <f t="shared" si="80"/>
        <v/>
      </c>
      <c r="AF379" s="286">
        <v>0</v>
      </c>
      <c r="AG379" s="257">
        <f t="shared" si="81"/>
        <v>0</v>
      </c>
      <c r="AH379" s="257" t="str">
        <f t="shared" si="82"/>
        <v/>
      </c>
      <c r="AI379" s="257">
        <f t="shared" si="83"/>
        <v>0</v>
      </c>
    </row>
    <row r="380" spans="1:35" x14ac:dyDescent="0.3">
      <c r="A380" s="287">
        <v>368</v>
      </c>
      <c r="B380" s="161"/>
      <c r="C380" s="150"/>
      <c r="D380" s="150"/>
      <c r="E380" s="150"/>
      <c r="F380" s="152"/>
      <c r="G380" s="152"/>
      <c r="H380" s="154"/>
      <c r="I380" s="155"/>
      <c r="J380" s="159"/>
      <c r="K380" s="159"/>
      <c r="L380" s="337"/>
      <c r="M380" s="343" t="str">
        <f>IF(L380="","",LOOKUP(L380,'Work Programme'!$A$8:$A$207,'Work Programme'!$B$8:$B$207))</f>
        <v/>
      </c>
      <c r="N380" s="150"/>
      <c r="O380" s="151"/>
      <c r="P380" s="254" t="str">
        <f>IF(H380="","",VLOOKUP(H380,'Overview - Financial Statement'!$A$46:$B$60,2,FALSE))</f>
        <v/>
      </c>
      <c r="Q380" s="255" t="str">
        <f t="shared" si="70"/>
        <v/>
      </c>
      <c r="R380" s="153"/>
      <c r="S380" s="153"/>
      <c r="T380" s="238">
        <f t="shared" si="71"/>
        <v>0</v>
      </c>
      <c r="U380" s="193" t="s">
        <v>44</v>
      </c>
      <c r="V380" s="173"/>
      <c r="W380" s="193" t="str">
        <f t="shared" si="72"/>
        <v/>
      </c>
      <c r="X380" s="264" t="str">
        <f t="shared" si="73"/>
        <v>OK</v>
      </c>
      <c r="Y380" s="193" t="str">
        <f t="shared" si="74"/>
        <v/>
      </c>
      <c r="Z380" s="193" t="str">
        <f t="shared" si="75"/>
        <v/>
      </c>
      <c r="AA380" s="397" t="str">
        <f t="shared" si="76"/>
        <v/>
      </c>
      <c r="AB380" s="257" t="str">
        <f t="shared" si="77"/>
        <v/>
      </c>
      <c r="AC380" s="257" t="str">
        <f t="shared" si="78"/>
        <v/>
      </c>
      <c r="AD380" s="193" t="str">
        <f t="shared" si="79"/>
        <v>CHECK DATES</v>
      </c>
      <c r="AE380" s="257" t="str">
        <f t="shared" si="80"/>
        <v/>
      </c>
      <c r="AF380" s="286">
        <v>0</v>
      </c>
      <c r="AG380" s="257">
        <f t="shared" si="81"/>
        <v>0</v>
      </c>
      <c r="AH380" s="257" t="str">
        <f t="shared" si="82"/>
        <v/>
      </c>
      <c r="AI380" s="257">
        <f t="shared" si="83"/>
        <v>0</v>
      </c>
    </row>
    <row r="381" spans="1:35" x14ac:dyDescent="0.3">
      <c r="A381" s="287">
        <v>369</v>
      </c>
      <c r="B381" s="161"/>
      <c r="C381" s="150"/>
      <c r="D381" s="150"/>
      <c r="E381" s="150"/>
      <c r="F381" s="152"/>
      <c r="G381" s="152"/>
      <c r="H381" s="154"/>
      <c r="I381" s="155"/>
      <c r="J381" s="159"/>
      <c r="K381" s="159"/>
      <c r="L381" s="337"/>
      <c r="M381" s="343" t="str">
        <f>IF(L381="","",LOOKUP(L381,'Work Programme'!$A$8:$A$207,'Work Programme'!$B$8:$B$207))</f>
        <v/>
      </c>
      <c r="N381" s="150"/>
      <c r="O381" s="151"/>
      <c r="P381" s="254" t="str">
        <f>IF(H381="","",VLOOKUP(H381,'Overview - Financial Statement'!$A$46:$B$60,2,FALSE))</f>
        <v/>
      </c>
      <c r="Q381" s="255" t="str">
        <f t="shared" si="70"/>
        <v/>
      </c>
      <c r="R381" s="153"/>
      <c r="S381" s="153"/>
      <c r="T381" s="238">
        <f t="shared" si="71"/>
        <v>0</v>
      </c>
      <c r="U381" s="193" t="s">
        <v>44</v>
      </c>
      <c r="V381" s="173"/>
      <c r="W381" s="193" t="str">
        <f t="shared" si="72"/>
        <v/>
      </c>
      <c r="X381" s="264" t="str">
        <f t="shared" si="73"/>
        <v>OK</v>
      </c>
      <c r="Y381" s="193" t="str">
        <f t="shared" si="74"/>
        <v/>
      </c>
      <c r="Z381" s="193" t="str">
        <f t="shared" si="75"/>
        <v/>
      </c>
      <c r="AA381" s="397" t="str">
        <f t="shared" si="76"/>
        <v/>
      </c>
      <c r="AB381" s="257" t="str">
        <f t="shared" si="77"/>
        <v/>
      </c>
      <c r="AC381" s="257" t="str">
        <f t="shared" si="78"/>
        <v/>
      </c>
      <c r="AD381" s="193" t="str">
        <f t="shared" si="79"/>
        <v>CHECK DATES</v>
      </c>
      <c r="AE381" s="257" t="str">
        <f t="shared" si="80"/>
        <v/>
      </c>
      <c r="AF381" s="286">
        <v>0</v>
      </c>
      <c r="AG381" s="257">
        <f t="shared" si="81"/>
        <v>0</v>
      </c>
      <c r="AH381" s="257" t="str">
        <f t="shared" si="82"/>
        <v/>
      </c>
      <c r="AI381" s="257">
        <f t="shared" si="83"/>
        <v>0</v>
      </c>
    </row>
    <row r="382" spans="1:35" x14ac:dyDescent="0.3">
      <c r="A382" s="287">
        <v>370</v>
      </c>
      <c r="B382" s="161"/>
      <c r="C382" s="150"/>
      <c r="D382" s="150"/>
      <c r="E382" s="150"/>
      <c r="F382" s="152"/>
      <c r="G382" s="152"/>
      <c r="H382" s="154"/>
      <c r="I382" s="155"/>
      <c r="J382" s="159"/>
      <c r="K382" s="159"/>
      <c r="L382" s="337"/>
      <c r="M382" s="343" t="str">
        <f>IF(L382="","",LOOKUP(L382,'Work Programme'!$A$8:$A$207,'Work Programme'!$B$8:$B$207))</f>
        <v/>
      </c>
      <c r="N382" s="150"/>
      <c r="O382" s="151"/>
      <c r="P382" s="254" t="str">
        <f>IF(H382="","",VLOOKUP(H382,'Overview - Financial Statement'!$A$46:$B$60,2,FALSE))</f>
        <v/>
      </c>
      <c r="Q382" s="255" t="str">
        <f t="shared" si="70"/>
        <v/>
      </c>
      <c r="R382" s="153"/>
      <c r="S382" s="153"/>
      <c r="T382" s="238">
        <f t="shared" si="71"/>
        <v>0</v>
      </c>
      <c r="U382" s="193" t="s">
        <v>44</v>
      </c>
      <c r="V382" s="173"/>
      <c r="W382" s="193" t="str">
        <f t="shared" si="72"/>
        <v/>
      </c>
      <c r="X382" s="264" t="str">
        <f t="shared" si="73"/>
        <v>OK</v>
      </c>
      <c r="Y382" s="193" t="str">
        <f t="shared" si="74"/>
        <v/>
      </c>
      <c r="Z382" s="193" t="str">
        <f t="shared" si="75"/>
        <v/>
      </c>
      <c r="AA382" s="397" t="str">
        <f t="shared" si="76"/>
        <v/>
      </c>
      <c r="AB382" s="257" t="str">
        <f t="shared" si="77"/>
        <v/>
      </c>
      <c r="AC382" s="257" t="str">
        <f t="shared" si="78"/>
        <v/>
      </c>
      <c r="AD382" s="193" t="str">
        <f t="shared" si="79"/>
        <v>CHECK DATES</v>
      </c>
      <c r="AE382" s="257" t="str">
        <f t="shared" si="80"/>
        <v/>
      </c>
      <c r="AF382" s="286">
        <v>0</v>
      </c>
      <c r="AG382" s="257">
        <f t="shared" si="81"/>
        <v>0</v>
      </c>
      <c r="AH382" s="257" t="str">
        <f t="shared" si="82"/>
        <v/>
      </c>
      <c r="AI382" s="257">
        <f t="shared" si="83"/>
        <v>0</v>
      </c>
    </row>
    <row r="383" spans="1:35" x14ac:dyDescent="0.3">
      <c r="A383" s="287">
        <v>371</v>
      </c>
      <c r="B383" s="161"/>
      <c r="C383" s="150"/>
      <c r="D383" s="150"/>
      <c r="E383" s="150"/>
      <c r="F383" s="152"/>
      <c r="G383" s="152"/>
      <c r="H383" s="154"/>
      <c r="I383" s="155"/>
      <c r="J383" s="159"/>
      <c r="K383" s="159"/>
      <c r="L383" s="337"/>
      <c r="M383" s="343" t="str">
        <f>IF(L383="","",LOOKUP(L383,'Work Programme'!$A$8:$A$207,'Work Programme'!$B$8:$B$207))</f>
        <v/>
      </c>
      <c r="N383" s="150"/>
      <c r="O383" s="151"/>
      <c r="P383" s="254" t="str">
        <f>IF(H383="","",VLOOKUP(H383,'Overview - Financial Statement'!$A$46:$B$60,2,FALSE))</f>
        <v/>
      </c>
      <c r="Q383" s="255" t="str">
        <f t="shared" si="70"/>
        <v/>
      </c>
      <c r="R383" s="153"/>
      <c r="S383" s="153"/>
      <c r="T383" s="238">
        <f t="shared" si="71"/>
        <v>0</v>
      </c>
      <c r="U383" s="193" t="s">
        <v>44</v>
      </c>
      <c r="V383" s="173"/>
      <c r="W383" s="193" t="str">
        <f t="shared" si="72"/>
        <v/>
      </c>
      <c r="X383" s="264" t="str">
        <f t="shared" si="73"/>
        <v>OK</v>
      </c>
      <c r="Y383" s="193" t="str">
        <f t="shared" si="74"/>
        <v/>
      </c>
      <c r="Z383" s="193" t="str">
        <f t="shared" si="75"/>
        <v/>
      </c>
      <c r="AA383" s="397" t="str">
        <f t="shared" si="76"/>
        <v/>
      </c>
      <c r="AB383" s="257" t="str">
        <f t="shared" si="77"/>
        <v/>
      </c>
      <c r="AC383" s="257" t="str">
        <f t="shared" si="78"/>
        <v/>
      </c>
      <c r="AD383" s="193" t="str">
        <f t="shared" si="79"/>
        <v>CHECK DATES</v>
      </c>
      <c r="AE383" s="257" t="str">
        <f t="shared" si="80"/>
        <v/>
      </c>
      <c r="AF383" s="286">
        <v>0</v>
      </c>
      <c r="AG383" s="257">
        <f t="shared" si="81"/>
        <v>0</v>
      </c>
      <c r="AH383" s="257" t="str">
        <f t="shared" si="82"/>
        <v/>
      </c>
      <c r="AI383" s="257">
        <f t="shared" si="83"/>
        <v>0</v>
      </c>
    </row>
    <row r="384" spans="1:35" x14ac:dyDescent="0.3">
      <c r="A384" s="287">
        <v>372</v>
      </c>
      <c r="B384" s="161"/>
      <c r="C384" s="150"/>
      <c r="D384" s="150"/>
      <c r="E384" s="150"/>
      <c r="F384" s="152"/>
      <c r="G384" s="152"/>
      <c r="H384" s="154"/>
      <c r="I384" s="155"/>
      <c r="J384" s="159"/>
      <c r="K384" s="159"/>
      <c r="L384" s="337"/>
      <c r="M384" s="343" t="str">
        <f>IF(L384="","",LOOKUP(L384,'Work Programme'!$A$8:$A$207,'Work Programme'!$B$8:$B$207))</f>
        <v/>
      </c>
      <c r="N384" s="150"/>
      <c r="O384" s="151"/>
      <c r="P384" s="254" t="str">
        <f>IF(H384="","",VLOOKUP(H384,'Overview - Financial Statement'!$A$46:$B$60,2,FALSE))</f>
        <v/>
      </c>
      <c r="Q384" s="255" t="str">
        <f t="shared" si="70"/>
        <v/>
      </c>
      <c r="R384" s="153"/>
      <c r="S384" s="153"/>
      <c r="T384" s="238">
        <f t="shared" si="71"/>
        <v>0</v>
      </c>
      <c r="U384" s="193" t="s">
        <v>44</v>
      </c>
      <c r="V384" s="173"/>
      <c r="W384" s="193" t="str">
        <f t="shared" si="72"/>
        <v/>
      </c>
      <c r="X384" s="264" t="str">
        <f t="shared" si="73"/>
        <v>OK</v>
      </c>
      <c r="Y384" s="193" t="str">
        <f t="shared" si="74"/>
        <v/>
      </c>
      <c r="Z384" s="193" t="str">
        <f t="shared" si="75"/>
        <v/>
      </c>
      <c r="AA384" s="397" t="str">
        <f t="shared" si="76"/>
        <v/>
      </c>
      <c r="AB384" s="257" t="str">
        <f t="shared" si="77"/>
        <v/>
      </c>
      <c r="AC384" s="257" t="str">
        <f t="shared" si="78"/>
        <v/>
      </c>
      <c r="AD384" s="193" t="str">
        <f t="shared" si="79"/>
        <v>CHECK DATES</v>
      </c>
      <c r="AE384" s="257" t="str">
        <f t="shared" si="80"/>
        <v/>
      </c>
      <c r="AF384" s="286">
        <v>0</v>
      </c>
      <c r="AG384" s="257">
        <f t="shared" si="81"/>
        <v>0</v>
      </c>
      <c r="AH384" s="257" t="str">
        <f t="shared" si="82"/>
        <v/>
      </c>
      <c r="AI384" s="257">
        <f t="shared" si="83"/>
        <v>0</v>
      </c>
    </row>
    <row r="385" spans="1:35" x14ac:dyDescent="0.3">
      <c r="A385" s="287">
        <v>373</v>
      </c>
      <c r="B385" s="161"/>
      <c r="C385" s="150"/>
      <c r="D385" s="150"/>
      <c r="E385" s="150"/>
      <c r="F385" s="152"/>
      <c r="G385" s="152"/>
      <c r="H385" s="154"/>
      <c r="I385" s="155"/>
      <c r="J385" s="159"/>
      <c r="K385" s="159"/>
      <c r="L385" s="337"/>
      <c r="M385" s="343" t="str">
        <f>IF(L385="","",LOOKUP(L385,'Work Programme'!$A$8:$A$207,'Work Programme'!$B$8:$B$207))</f>
        <v/>
      </c>
      <c r="N385" s="150"/>
      <c r="O385" s="151"/>
      <c r="P385" s="254" t="str">
        <f>IF(H385="","",VLOOKUP(H385,'Overview - Financial Statement'!$A$46:$B$60,2,FALSE))</f>
        <v/>
      </c>
      <c r="Q385" s="255" t="str">
        <f t="shared" si="70"/>
        <v/>
      </c>
      <c r="R385" s="153"/>
      <c r="S385" s="153"/>
      <c r="T385" s="238">
        <f t="shared" si="71"/>
        <v>0</v>
      </c>
      <c r="U385" s="193" t="s">
        <v>44</v>
      </c>
      <c r="V385" s="173"/>
      <c r="W385" s="193" t="str">
        <f t="shared" si="72"/>
        <v/>
      </c>
      <c r="X385" s="264" t="str">
        <f t="shared" si="73"/>
        <v>OK</v>
      </c>
      <c r="Y385" s="193" t="str">
        <f t="shared" si="74"/>
        <v/>
      </c>
      <c r="Z385" s="193" t="str">
        <f t="shared" si="75"/>
        <v/>
      </c>
      <c r="AA385" s="397" t="str">
        <f t="shared" si="76"/>
        <v/>
      </c>
      <c r="AB385" s="257" t="str">
        <f t="shared" si="77"/>
        <v/>
      </c>
      <c r="AC385" s="257" t="str">
        <f t="shared" si="78"/>
        <v/>
      </c>
      <c r="AD385" s="193" t="str">
        <f t="shared" si="79"/>
        <v>CHECK DATES</v>
      </c>
      <c r="AE385" s="257" t="str">
        <f t="shared" si="80"/>
        <v/>
      </c>
      <c r="AF385" s="286">
        <v>0</v>
      </c>
      <c r="AG385" s="257">
        <f t="shared" si="81"/>
        <v>0</v>
      </c>
      <c r="AH385" s="257" t="str">
        <f t="shared" si="82"/>
        <v/>
      </c>
      <c r="AI385" s="257">
        <f t="shared" si="83"/>
        <v>0</v>
      </c>
    </row>
    <row r="386" spans="1:35" x14ac:dyDescent="0.3">
      <c r="A386" s="287">
        <v>374</v>
      </c>
      <c r="B386" s="161"/>
      <c r="C386" s="150"/>
      <c r="D386" s="150"/>
      <c r="E386" s="150"/>
      <c r="F386" s="152"/>
      <c r="G386" s="152"/>
      <c r="H386" s="154"/>
      <c r="I386" s="155"/>
      <c r="J386" s="159"/>
      <c r="K386" s="159"/>
      <c r="L386" s="337"/>
      <c r="M386" s="343" t="str">
        <f>IF(L386="","",LOOKUP(L386,'Work Programme'!$A$8:$A$207,'Work Programme'!$B$8:$B$207))</f>
        <v/>
      </c>
      <c r="N386" s="150"/>
      <c r="O386" s="151"/>
      <c r="P386" s="254" t="str">
        <f>IF(H386="","",VLOOKUP(H386,'Overview - Financial Statement'!$A$46:$B$60,2,FALSE))</f>
        <v/>
      </c>
      <c r="Q386" s="255" t="str">
        <f t="shared" si="70"/>
        <v/>
      </c>
      <c r="R386" s="153"/>
      <c r="S386" s="153"/>
      <c r="T386" s="238">
        <f t="shared" si="71"/>
        <v>0</v>
      </c>
      <c r="U386" s="193" t="s">
        <v>44</v>
      </c>
      <c r="V386" s="173"/>
      <c r="W386" s="193" t="str">
        <f t="shared" si="72"/>
        <v/>
      </c>
      <c r="X386" s="264" t="str">
        <f t="shared" si="73"/>
        <v>OK</v>
      </c>
      <c r="Y386" s="193" t="str">
        <f t="shared" si="74"/>
        <v/>
      </c>
      <c r="Z386" s="193" t="str">
        <f t="shared" si="75"/>
        <v/>
      </c>
      <c r="AA386" s="397" t="str">
        <f t="shared" si="76"/>
        <v/>
      </c>
      <c r="AB386" s="257" t="str">
        <f t="shared" si="77"/>
        <v/>
      </c>
      <c r="AC386" s="257" t="str">
        <f t="shared" si="78"/>
        <v/>
      </c>
      <c r="AD386" s="193" t="str">
        <f t="shared" si="79"/>
        <v>CHECK DATES</v>
      </c>
      <c r="AE386" s="257" t="str">
        <f t="shared" si="80"/>
        <v/>
      </c>
      <c r="AF386" s="286">
        <v>0</v>
      </c>
      <c r="AG386" s="257">
        <f t="shared" si="81"/>
        <v>0</v>
      </c>
      <c r="AH386" s="257" t="str">
        <f t="shared" si="82"/>
        <v/>
      </c>
      <c r="AI386" s="257">
        <f t="shared" si="83"/>
        <v>0</v>
      </c>
    </row>
    <row r="387" spans="1:35" x14ac:dyDescent="0.3">
      <c r="A387" s="287">
        <v>375</v>
      </c>
      <c r="B387" s="161"/>
      <c r="C387" s="150"/>
      <c r="D387" s="150"/>
      <c r="E387" s="150"/>
      <c r="F387" s="152"/>
      <c r="G387" s="152"/>
      <c r="H387" s="154"/>
      <c r="I387" s="155"/>
      <c r="J387" s="159"/>
      <c r="K387" s="159"/>
      <c r="L387" s="337"/>
      <c r="M387" s="343" t="str">
        <f>IF(L387="","",LOOKUP(L387,'Work Programme'!$A$8:$A$207,'Work Programme'!$B$8:$B$207))</f>
        <v/>
      </c>
      <c r="N387" s="150"/>
      <c r="O387" s="151"/>
      <c r="P387" s="254" t="str">
        <f>IF(H387="","",VLOOKUP(H387,'Overview - Financial Statement'!$A$46:$B$60,2,FALSE))</f>
        <v/>
      </c>
      <c r="Q387" s="255" t="str">
        <f t="shared" si="70"/>
        <v/>
      </c>
      <c r="R387" s="153"/>
      <c r="S387" s="153"/>
      <c r="T387" s="238">
        <f t="shared" si="71"/>
        <v>0</v>
      </c>
      <c r="U387" s="193" t="s">
        <v>44</v>
      </c>
      <c r="V387" s="173"/>
      <c r="W387" s="193" t="str">
        <f t="shared" si="72"/>
        <v/>
      </c>
      <c r="X387" s="264" t="str">
        <f t="shared" si="73"/>
        <v>OK</v>
      </c>
      <c r="Y387" s="193" t="str">
        <f t="shared" si="74"/>
        <v/>
      </c>
      <c r="Z387" s="193" t="str">
        <f t="shared" si="75"/>
        <v/>
      </c>
      <c r="AA387" s="397" t="str">
        <f t="shared" si="76"/>
        <v/>
      </c>
      <c r="AB387" s="257" t="str">
        <f t="shared" si="77"/>
        <v/>
      </c>
      <c r="AC387" s="257" t="str">
        <f t="shared" si="78"/>
        <v/>
      </c>
      <c r="AD387" s="193" t="str">
        <f t="shared" si="79"/>
        <v>CHECK DATES</v>
      </c>
      <c r="AE387" s="257" t="str">
        <f t="shared" si="80"/>
        <v/>
      </c>
      <c r="AF387" s="286">
        <v>0</v>
      </c>
      <c r="AG387" s="257">
        <f t="shared" si="81"/>
        <v>0</v>
      </c>
      <c r="AH387" s="257" t="str">
        <f t="shared" si="82"/>
        <v/>
      </c>
      <c r="AI387" s="257">
        <f t="shared" si="83"/>
        <v>0</v>
      </c>
    </row>
    <row r="388" spans="1:35" x14ac:dyDescent="0.3">
      <c r="A388" s="287">
        <v>376</v>
      </c>
      <c r="B388" s="161"/>
      <c r="C388" s="150"/>
      <c r="D388" s="150"/>
      <c r="E388" s="150"/>
      <c r="F388" s="152"/>
      <c r="G388" s="152"/>
      <c r="H388" s="154"/>
      <c r="I388" s="155"/>
      <c r="J388" s="159"/>
      <c r="K388" s="159"/>
      <c r="L388" s="337"/>
      <c r="M388" s="343" t="str">
        <f>IF(L388="","",LOOKUP(L388,'Work Programme'!$A$8:$A$207,'Work Programme'!$B$8:$B$207))</f>
        <v/>
      </c>
      <c r="N388" s="150"/>
      <c r="O388" s="151"/>
      <c r="P388" s="254" t="str">
        <f>IF(H388="","",VLOOKUP(H388,'Overview - Financial Statement'!$A$46:$B$60,2,FALSE))</f>
        <v/>
      </c>
      <c r="Q388" s="255" t="str">
        <f t="shared" si="70"/>
        <v/>
      </c>
      <c r="R388" s="153"/>
      <c r="S388" s="153"/>
      <c r="T388" s="238">
        <f t="shared" si="71"/>
        <v>0</v>
      </c>
      <c r="U388" s="193" t="s">
        <v>44</v>
      </c>
      <c r="V388" s="173"/>
      <c r="W388" s="193" t="str">
        <f t="shared" si="72"/>
        <v/>
      </c>
      <c r="X388" s="264" t="str">
        <f t="shared" si="73"/>
        <v>OK</v>
      </c>
      <c r="Y388" s="193" t="str">
        <f t="shared" si="74"/>
        <v/>
      </c>
      <c r="Z388" s="193" t="str">
        <f t="shared" si="75"/>
        <v/>
      </c>
      <c r="AA388" s="397" t="str">
        <f t="shared" si="76"/>
        <v/>
      </c>
      <c r="AB388" s="257" t="str">
        <f t="shared" si="77"/>
        <v/>
      </c>
      <c r="AC388" s="257" t="str">
        <f t="shared" si="78"/>
        <v/>
      </c>
      <c r="AD388" s="193" t="str">
        <f t="shared" si="79"/>
        <v>CHECK DATES</v>
      </c>
      <c r="AE388" s="257" t="str">
        <f t="shared" si="80"/>
        <v/>
      </c>
      <c r="AF388" s="286">
        <v>0</v>
      </c>
      <c r="AG388" s="257">
        <f t="shared" si="81"/>
        <v>0</v>
      </c>
      <c r="AH388" s="257" t="str">
        <f t="shared" si="82"/>
        <v/>
      </c>
      <c r="AI388" s="257">
        <f t="shared" si="83"/>
        <v>0</v>
      </c>
    </row>
    <row r="389" spans="1:35" x14ac:dyDescent="0.3">
      <c r="A389" s="287">
        <v>377</v>
      </c>
      <c r="B389" s="161"/>
      <c r="C389" s="150"/>
      <c r="D389" s="150"/>
      <c r="E389" s="150"/>
      <c r="F389" s="152"/>
      <c r="G389" s="152"/>
      <c r="H389" s="154"/>
      <c r="I389" s="155"/>
      <c r="J389" s="159"/>
      <c r="K389" s="159"/>
      <c r="L389" s="337"/>
      <c r="M389" s="343" t="str">
        <f>IF(L389="","",LOOKUP(L389,'Work Programme'!$A$8:$A$207,'Work Programme'!$B$8:$B$207))</f>
        <v/>
      </c>
      <c r="N389" s="150"/>
      <c r="O389" s="151"/>
      <c r="P389" s="254" t="str">
        <f>IF(H389="","",VLOOKUP(H389,'Overview - Financial Statement'!$A$46:$B$60,2,FALSE))</f>
        <v/>
      </c>
      <c r="Q389" s="255" t="str">
        <f t="shared" si="70"/>
        <v/>
      </c>
      <c r="R389" s="153"/>
      <c r="S389" s="153"/>
      <c r="T389" s="238">
        <f t="shared" si="71"/>
        <v>0</v>
      </c>
      <c r="U389" s="193" t="s">
        <v>44</v>
      </c>
      <c r="V389" s="173"/>
      <c r="W389" s="193" t="str">
        <f t="shared" si="72"/>
        <v/>
      </c>
      <c r="X389" s="264" t="str">
        <f t="shared" si="73"/>
        <v>OK</v>
      </c>
      <c r="Y389" s="193" t="str">
        <f t="shared" si="74"/>
        <v/>
      </c>
      <c r="Z389" s="193" t="str">
        <f t="shared" si="75"/>
        <v/>
      </c>
      <c r="AA389" s="397" t="str">
        <f t="shared" si="76"/>
        <v/>
      </c>
      <c r="AB389" s="257" t="str">
        <f t="shared" si="77"/>
        <v/>
      </c>
      <c r="AC389" s="257" t="str">
        <f t="shared" si="78"/>
        <v/>
      </c>
      <c r="AD389" s="193" t="str">
        <f t="shared" si="79"/>
        <v>CHECK DATES</v>
      </c>
      <c r="AE389" s="257" t="str">
        <f t="shared" si="80"/>
        <v/>
      </c>
      <c r="AF389" s="286">
        <v>0</v>
      </c>
      <c r="AG389" s="257">
        <f t="shared" si="81"/>
        <v>0</v>
      </c>
      <c r="AH389" s="257" t="str">
        <f t="shared" si="82"/>
        <v/>
      </c>
      <c r="AI389" s="257">
        <f t="shared" si="83"/>
        <v>0</v>
      </c>
    </row>
    <row r="390" spans="1:35" x14ac:dyDescent="0.3">
      <c r="A390" s="287">
        <v>378</v>
      </c>
      <c r="B390" s="161"/>
      <c r="C390" s="150"/>
      <c r="D390" s="150"/>
      <c r="E390" s="150"/>
      <c r="F390" s="152"/>
      <c r="G390" s="152"/>
      <c r="H390" s="154"/>
      <c r="I390" s="155"/>
      <c r="J390" s="159"/>
      <c r="K390" s="159"/>
      <c r="L390" s="337"/>
      <c r="M390" s="343" t="str">
        <f>IF(L390="","",LOOKUP(L390,'Work Programme'!$A$8:$A$207,'Work Programme'!$B$8:$B$207))</f>
        <v/>
      </c>
      <c r="N390" s="150"/>
      <c r="O390" s="151"/>
      <c r="P390" s="254" t="str">
        <f>IF(H390="","",VLOOKUP(H390,'Overview - Financial Statement'!$A$46:$B$60,2,FALSE))</f>
        <v/>
      </c>
      <c r="Q390" s="255" t="str">
        <f t="shared" si="70"/>
        <v/>
      </c>
      <c r="R390" s="153"/>
      <c r="S390" s="153"/>
      <c r="T390" s="238">
        <f t="shared" si="71"/>
        <v>0</v>
      </c>
      <c r="U390" s="193" t="s">
        <v>44</v>
      </c>
      <c r="V390" s="173"/>
      <c r="W390" s="193" t="str">
        <f t="shared" si="72"/>
        <v/>
      </c>
      <c r="X390" s="264" t="str">
        <f t="shared" si="73"/>
        <v>OK</v>
      </c>
      <c r="Y390" s="193" t="str">
        <f t="shared" si="74"/>
        <v/>
      </c>
      <c r="Z390" s="193" t="str">
        <f t="shared" si="75"/>
        <v/>
      </c>
      <c r="AA390" s="397" t="str">
        <f t="shared" si="76"/>
        <v/>
      </c>
      <c r="AB390" s="257" t="str">
        <f t="shared" si="77"/>
        <v/>
      </c>
      <c r="AC390" s="257" t="str">
        <f t="shared" si="78"/>
        <v/>
      </c>
      <c r="AD390" s="193" t="str">
        <f t="shared" si="79"/>
        <v>CHECK DATES</v>
      </c>
      <c r="AE390" s="257" t="str">
        <f t="shared" si="80"/>
        <v/>
      </c>
      <c r="AF390" s="286">
        <v>0</v>
      </c>
      <c r="AG390" s="257">
        <f t="shared" si="81"/>
        <v>0</v>
      </c>
      <c r="AH390" s="257" t="str">
        <f t="shared" si="82"/>
        <v/>
      </c>
      <c r="AI390" s="257">
        <f t="shared" si="83"/>
        <v>0</v>
      </c>
    </row>
    <row r="391" spans="1:35" x14ac:dyDescent="0.3">
      <c r="A391" s="287">
        <v>379</v>
      </c>
      <c r="B391" s="161"/>
      <c r="C391" s="150"/>
      <c r="D391" s="150"/>
      <c r="E391" s="150"/>
      <c r="F391" s="152"/>
      <c r="G391" s="152"/>
      <c r="H391" s="154"/>
      <c r="I391" s="155"/>
      <c r="J391" s="159"/>
      <c r="K391" s="159"/>
      <c r="L391" s="337"/>
      <c r="M391" s="343" t="str">
        <f>IF(L391="","",LOOKUP(L391,'Work Programme'!$A$8:$A$207,'Work Programme'!$B$8:$B$207))</f>
        <v/>
      </c>
      <c r="N391" s="150"/>
      <c r="O391" s="151"/>
      <c r="P391" s="254" t="str">
        <f>IF(H391="","",VLOOKUP(H391,'Overview - Financial Statement'!$A$46:$B$60,2,FALSE))</f>
        <v/>
      </c>
      <c r="Q391" s="255" t="str">
        <f t="shared" si="70"/>
        <v/>
      </c>
      <c r="R391" s="153"/>
      <c r="S391" s="153"/>
      <c r="T391" s="238">
        <f t="shared" si="71"/>
        <v>0</v>
      </c>
      <c r="U391" s="193" t="s">
        <v>44</v>
      </c>
      <c r="V391" s="173"/>
      <c r="W391" s="193" t="str">
        <f t="shared" si="72"/>
        <v/>
      </c>
      <c r="X391" s="264" t="str">
        <f t="shared" si="73"/>
        <v>OK</v>
      </c>
      <c r="Y391" s="193" t="str">
        <f t="shared" si="74"/>
        <v/>
      </c>
      <c r="Z391" s="193" t="str">
        <f t="shared" si="75"/>
        <v/>
      </c>
      <c r="AA391" s="397" t="str">
        <f t="shared" si="76"/>
        <v/>
      </c>
      <c r="AB391" s="257" t="str">
        <f t="shared" si="77"/>
        <v/>
      </c>
      <c r="AC391" s="257" t="str">
        <f t="shared" si="78"/>
        <v/>
      </c>
      <c r="AD391" s="193" t="str">
        <f t="shared" si="79"/>
        <v>CHECK DATES</v>
      </c>
      <c r="AE391" s="257" t="str">
        <f t="shared" si="80"/>
        <v/>
      </c>
      <c r="AF391" s="286">
        <v>0</v>
      </c>
      <c r="AG391" s="257">
        <f t="shared" si="81"/>
        <v>0</v>
      </c>
      <c r="AH391" s="257" t="str">
        <f t="shared" si="82"/>
        <v/>
      </c>
      <c r="AI391" s="257">
        <f t="shared" si="83"/>
        <v>0</v>
      </c>
    </row>
    <row r="392" spans="1:35" x14ac:dyDescent="0.3">
      <c r="A392" s="287">
        <v>380</v>
      </c>
      <c r="B392" s="161"/>
      <c r="C392" s="150"/>
      <c r="D392" s="150"/>
      <c r="E392" s="150"/>
      <c r="F392" s="152"/>
      <c r="G392" s="152"/>
      <c r="H392" s="154"/>
      <c r="I392" s="155"/>
      <c r="J392" s="159"/>
      <c r="K392" s="159"/>
      <c r="L392" s="337"/>
      <c r="M392" s="343" t="str">
        <f>IF(L392="","",LOOKUP(L392,'Work Programme'!$A$8:$A$207,'Work Programme'!$B$8:$B$207))</f>
        <v/>
      </c>
      <c r="N392" s="150"/>
      <c r="O392" s="151"/>
      <c r="P392" s="254" t="str">
        <f>IF(H392="","",VLOOKUP(H392,'Overview - Financial Statement'!$A$46:$B$60,2,FALSE))</f>
        <v/>
      </c>
      <c r="Q392" s="255" t="str">
        <f t="shared" si="70"/>
        <v/>
      </c>
      <c r="R392" s="153"/>
      <c r="S392" s="153"/>
      <c r="T392" s="238">
        <f t="shared" si="71"/>
        <v>0</v>
      </c>
      <c r="U392" s="193" t="s">
        <v>44</v>
      </c>
      <c r="V392" s="173"/>
      <c r="W392" s="193" t="str">
        <f t="shared" si="72"/>
        <v/>
      </c>
      <c r="X392" s="264" t="str">
        <f t="shared" si="73"/>
        <v>OK</v>
      </c>
      <c r="Y392" s="193" t="str">
        <f t="shared" si="74"/>
        <v/>
      </c>
      <c r="Z392" s="193" t="str">
        <f t="shared" si="75"/>
        <v/>
      </c>
      <c r="AA392" s="397" t="str">
        <f t="shared" si="76"/>
        <v/>
      </c>
      <c r="AB392" s="257" t="str">
        <f t="shared" si="77"/>
        <v/>
      </c>
      <c r="AC392" s="257" t="str">
        <f t="shared" si="78"/>
        <v/>
      </c>
      <c r="AD392" s="193" t="str">
        <f t="shared" si="79"/>
        <v>CHECK DATES</v>
      </c>
      <c r="AE392" s="257" t="str">
        <f t="shared" si="80"/>
        <v/>
      </c>
      <c r="AF392" s="286">
        <v>0</v>
      </c>
      <c r="AG392" s="257">
        <f t="shared" si="81"/>
        <v>0</v>
      </c>
      <c r="AH392" s="257" t="str">
        <f t="shared" si="82"/>
        <v/>
      </c>
      <c r="AI392" s="257">
        <f t="shared" si="83"/>
        <v>0</v>
      </c>
    </row>
    <row r="393" spans="1:35" x14ac:dyDescent="0.3">
      <c r="A393" s="287">
        <v>381</v>
      </c>
      <c r="B393" s="161"/>
      <c r="C393" s="150"/>
      <c r="D393" s="150"/>
      <c r="E393" s="150"/>
      <c r="F393" s="152"/>
      <c r="G393" s="152"/>
      <c r="H393" s="154"/>
      <c r="I393" s="155"/>
      <c r="J393" s="159"/>
      <c r="K393" s="159"/>
      <c r="L393" s="337"/>
      <c r="M393" s="343" t="str">
        <f>IF(L393="","",LOOKUP(L393,'Work Programme'!$A$8:$A$207,'Work Programme'!$B$8:$B$207))</f>
        <v/>
      </c>
      <c r="N393" s="150"/>
      <c r="O393" s="151"/>
      <c r="P393" s="254" t="str">
        <f>IF(H393="","",VLOOKUP(H393,'Overview - Financial Statement'!$A$46:$B$60,2,FALSE))</f>
        <v/>
      </c>
      <c r="Q393" s="255" t="str">
        <f t="shared" si="70"/>
        <v/>
      </c>
      <c r="R393" s="153"/>
      <c r="S393" s="153"/>
      <c r="T393" s="238">
        <f t="shared" si="71"/>
        <v>0</v>
      </c>
      <c r="U393" s="193" t="s">
        <v>44</v>
      </c>
      <c r="V393" s="173"/>
      <c r="W393" s="193" t="str">
        <f t="shared" si="72"/>
        <v/>
      </c>
      <c r="X393" s="264" t="str">
        <f t="shared" si="73"/>
        <v>OK</v>
      </c>
      <c r="Y393" s="193" t="str">
        <f t="shared" si="74"/>
        <v/>
      </c>
      <c r="Z393" s="193" t="str">
        <f t="shared" si="75"/>
        <v/>
      </c>
      <c r="AA393" s="397" t="str">
        <f t="shared" si="76"/>
        <v/>
      </c>
      <c r="AB393" s="257" t="str">
        <f t="shared" si="77"/>
        <v/>
      </c>
      <c r="AC393" s="257" t="str">
        <f t="shared" si="78"/>
        <v/>
      </c>
      <c r="AD393" s="193" t="str">
        <f t="shared" si="79"/>
        <v>CHECK DATES</v>
      </c>
      <c r="AE393" s="257" t="str">
        <f t="shared" si="80"/>
        <v/>
      </c>
      <c r="AF393" s="286">
        <v>0</v>
      </c>
      <c r="AG393" s="257">
        <f t="shared" si="81"/>
        <v>0</v>
      </c>
      <c r="AH393" s="257" t="str">
        <f t="shared" si="82"/>
        <v/>
      </c>
      <c r="AI393" s="257">
        <f t="shared" si="83"/>
        <v>0</v>
      </c>
    </row>
    <row r="394" spans="1:35" x14ac:dyDescent="0.3">
      <c r="A394" s="287">
        <v>382</v>
      </c>
      <c r="B394" s="161"/>
      <c r="C394" s="150"/>
      <c r="D394" s="150"/>
      <c r="E394" s="150"/>
      <c r="F394" s="152"/>
      <c r="G394" s="152"/>
      <c r="H394" s="154"/>
      <c r="I394" s="155"/>
      <c r="J394" s="159"/>
      <c r="K394" s="159"/>
      <c r="L394" s="337"/>
      <c r="M394" s="343" t="str">
        <f>IF(L394="","",LOOKUP(L394,'Work Programme'!$A$8:$A$207,'Work Programme'!$B$8:$B$207))</f>
        <v/>
      </c>
      <c r="N394" s="150"/>
      <c r="O394" s="151"/>
      <c r="P394" s="254" t="str">
        <f>IF(H394="","",VLOOKUP(H394,'Overview - Financial Statement'!$A$46:$B$60,2,FALSE))</f>
        <v/>
      </c>
      <c r="Q394" s="255" t="str">
        <f t="shared" si="70"/>
        <v/>
      </c>
      <c r="R394" s="153"/>
      <c r="S394" s="153"/>
      <c r="T394" s="238">
        <f t="shared" si="71"/>
        <v>0</v>
      </c>
      <c r="U394" s="193" t="s">
        <v>44</v>
      </c>
      <c r="V394" s="173"/>
      <c r="W394" s="193" t="str">
        <f t="shared" si="72"/>
        <v/>
      </c>
      <c r="X394" s="264" t="str">
        <f t="shared" si="73"/>
        <v>OK</v>
      </c>
      <c r="Y394" s="193" t="str">
        <f t="shared" si="74"/>
        <v/>
      </c>
      <c r="Z394" s="193" t="str">
        <f t="shared" si="75"/>
        <v/>
      </c>
      <c r="AA394" s="397" t="str">
        <f t="shared" si="76"/>
        <v/>
      </c>
      <c r="AB394" s="257" t="str">
        <f t="shared" si="77"/>
        <v/>
      </c>
      <c r="AC394" s="257" t="str">
        <f t="shared" si="78"/>
        <v/>
      </c>
      <c r="AD394" s="193" t="str">
        <f t="shared" si="79"/>
        <v>CHECK DATES</v>
      </c>
      <c r="AE394" s="257" t="str">
        <f t="shared" si="80"/>
        <v/>
      </c>
      <c r="AF394" s="286">
        <v>0</v>
      </c>
      <c r="AG394" s="257">
        <f t="shared" si="81"/>
        <v>0</v>
      </c>
      <c r="AH394" s="257" t="str">
        <f t="shared" si="82"/>
        <v/>
      </c>
      <c r="AI394" s="257">
        <f t="shared" si="83"/>
        <v>0</v>
      </c>
    </row>
    <row r="395" spans="1:35" x14ac:dyDescent="0.3">
      <c r="A395" s="287">
        <v>383</v>
      </c>
      <c r="B395" s="161"/>
      <c r="C395" s="150"/>
      <c r="D395" s="150"/>
      <c r="E395" s="150"/>
      <c r="F395" s="152"/>
      <c r="G395" s="152"/>
      <c r="H395" s="154"/>
      <c r="I395" s="155"/>
      <c r="J395" s="159"/>
      <c r="K395" s="159"/>
      <c r="L395" s="337"/>
      <c r="M395" s="343" t="str">
        <f>IF(L395="","",LOOKUP(L395,'Work Programme'!$A$8:$A$207,'Work Programme'!$B$8:$B$207))</f>
        <v/>
      </c>
      <c r="N395" s="150"/>
      <c r="O395" s="151"/>
      <c r="P395" s="254" t="str">
        <f>IF(H395="","",VLOOKUP(H395,'Overview - Financial Statement'!$A$46:$B$60,2,FALSE))</f>
        <v/>
      </c>
      <c r="Q395" s="255" t="str">
        <f t="shared" si="70"/>
        <v/>
      </c>
      <c r="R395" s="153"/>
      <c r="S395" s="153"/>
      <c r="T395" s="238">
        <f t="shared" si="71"/>
        <v>0</v>
      </c>
      <c r="U395" s="193" t="s">
        <v>44</v>
      </c>
      <c r="V395" s="173"/>
      <c r="W395" s="193" t="str">
        <f t="shared" si="72"/>
        <v/>
      </c>
      <c r="X395" s="264" t="str">
        <f t="shared" si="73"/>
        <v>OK</v>
      </c>
      <c r="Y395" s="193" t="str">
        <f t="shared" si="74"/>
        <v/>
      </c>
      <c r="Z395" s="193" t="str">
        <f t="shared" si="75"/>
        <v/>
      </c>
      <c r="AA395" s="397" t="str">
        <f t="shared" si="76"/>
        <v/>
      </c>
      <c r="AB395" s="257" t="str">
        <f t="shared" si="77"/>
        <v/>
      </c>
      <c r="AC395" s="257" t="str">
        <f t="shared" si="78"/>
        <v/>
      </c>
      <c r="AD395" s="193" t="str">
        <f t="shared" si="79"/>
        <v>CHECK DATES</v>
      </c>
      <c r="AE395" s="257" t="str">
        <f t="shared" si="80"/>
        <v/>
      </c>
      <c r="AF395" s="286">
        <v>0</v>
      </c>
      <c r="AG395" s="257">
        <f t="shared" si="81"/>
        <v>0</v>
      </c>
      <c r="AH395" s="257" t="str">
        <f t="shared" si="82"/>
        <v/>
      </c>
      <c r="AI395" s="257">
        <f t="shared" si="83"/>
        <v>0</v>
      </c>
    </row>
    <row r="396" spans="1:35" x14ac:dyDescent="0.3">
      <c r="A396" s="287">
        <v>384</v>
      </c>
      <c r="B396" s="161"/>
      <c r="C396" s="150"/>
      <c r="D396" s="150"/>
      <c r="E396" s="150"/>
      <c r="F396" s="152"/>
      <c r="G396" s="152"/>
      <c r="H396" s="154"/>
      <c r="I396" s="155"/>
      <c r="J396" s="159"/>
      <c r="K396" s="159"/>
      <c r="L396" s="337"/>
      <c r="M396" s="343" t="str">
        <f>IF(L396="","",LOOKUP(L396,'Work Programme'!$A$8:$A$207,'Work Programme'!$B$8:$B$207))</f>
        <v/>
      </c>
      <c r="N396" s="150"/>
      <c r="O396" s="151"/>
      <c r="P396" s="254" t="str">
        <f>IF(H396="","",VLOOKUP(H396,'Overview - Financial Statement'!$A$46:$B$60,2,FALSE))</f>
        <v/>
      </c>
      <c r="Q396" s="255" t="str">
        <f t="shared" si="70"/>
        <v/>
      </c>
      <c r="R396" s="153"/>
      <c r="S396" s="153"/>
      <c r="T396" s="238">
        <f t="shared" si="71"/>
        <v>0</v>
      </c>
      <c r="U396" s="193" t="s">
        <v>44</v>
      </c>
      <c r="V396" s="173"/>
      <c r="W396" s="193" t="str">
        <f t="shared" si="72"/>
        <v/>
      </c>
      <c r="X396" s="264" t="str">
        <f t="shared" si="73"/>
        <v>OK</v>
      </c>
      <c r="Y396" s="193" t="str">
        <f t="shared" si="74"/>
        <v/>
      </c>
      <c r="Z396" s="193" t="str">
        <f t="shared" si="75"/>
        <v/>
      </c>
      <c r="AA396" s="397" t="str">
        <f t="shared" si="76"/>
        <v/>
      </c>
      <c r="AB396" s="257" t="str">
        <f t="shared" si="77"/>
        <v/>
      </c>
      <c r="AC396" s="257" t="str">
        <f t="shared" si="78"/>
        <v/>
      </c>
      <c r="AD396" s="193" t="str">
        <f t="shared" si="79"/>
        <v>CHECK DATES</v>
      </c>
      <c r="AE396" s="257" t="str">
        <f t="shared" si="80"/>
        <v/>
      </c>
      <c r="AF396" s="286">
        <v>0</v>
      </c>
      <c r="AG396" s="257">
        <f t="shared" si="81"/>
        <v>0</v>
      </c>
      <c r="AH396" s="257" t="str">
        <f t="shared" si="82"/>
        <v/>
      </c>
      <c r="AI396" s="257">
        <f t="shared" si="83"/>
        <v>0</v>
      </c>
    </row>
    <row r="397" spans="1:35" x14ac:dyDescent="0.3">
      <c r="A397" s="287">
        <v>385</v>
      </c>
      <c r="B397" s="161"/>
      <c r="C397" s="150"/>
      <c r="D397" s="150"/>
      <c r="E397" s="150"/>
      <c r="F397" s="152"/>
      <c r="G397" s="152"/>
      <c r="H397" s="154"/>
      <c r="I397" s="155"/>
      <c r="J397" s="159"/>
      <c r="K397" s="159"/>
      <c r="L397" s="337"/>
      <c r="M397" s="343" t="str">
        <f>IF(L397="","",LOOKUP(L397,'Work Programme'!$A$8:$A$207,'Work Programme'!$B$8:$B$207))</f>
        <v/>
      </c>
      <c r="N397" s="150"/>
      <c r="O397" s="151"/>
      <c r="P397" s="254" t="str">
        <f>IF(H397="","",VLOOKUP(H397,'Overview - Financial Statement'!$A$46:$B$60,2,FALSE))</f>
        <v/>
      </c>
      <c r="Q397" s="255" t="str">
        <f t="shared" ref="Q397:Q460" si="84">IF(P397="","",I397/P397)</f>
        <v/>
      </c>
      <c r="R397" s="153"/>
      <c r="S397" s="153"/>
      <c r="T397" s="238">
        <f t="shared" si="71"/>
        <v>0</v>
      </c>
      <c r="U397" s="193" t="s">
        <v>44</v>
      </c>
      <c r="V397" s="173"/>
      <c r="W397" s="193" t="str">
        <f t="shared" si="72"/>
        <v/>
      </c>
      <c r="X397" s="264" t="str">
        <f t="shared" si="73"/>
        <v>OK</v>
      </c>
      <c r="Y397" s="193" t="str">
        <f t="shared" si="74"/>
        <v/>
      </c>
      <c r="Z397" s="193" t="str">
        <f t="shared" si="75"/>
        <v/>
      </c>
      <c r="AA397" s="397" t="str">
        <f t="shared" si="76"/>
        <v/>
      </c>
      <c r="AB397" s="257" t="str">
        <f t="shared" si="77"/>
        <v/>
      </c>
      <c r="AC397" s="257" t="str">
        <f t="shared" si="78"/>
        <v/>
      </c>
      <c r="AD397" s="193" t="str">
        <f t="shared" si="79"/>
        <v>CHECK DATES</v>
      </c>
      <c r="AE397" s="257" t="str">
        <f t="shared" si="80"/>
        <v/>
      </c>
      <c r="AF397" s="286">
        <v>0</v>
      </c>
      <c r="AG397" s="257">
        <f t="shared" si="81"/>
        <v>0</v>
      </c>
      <c r="AH397" s="257" t="str">
        <f t="shared" si="82"/>
        <v/>
      </c>
      <c r="AI397" s="257">
        <f t="shared" si="83"/>
        <v>0</v>
      </c>
    </row>
    <row r="398" spans="1:35" x14ac:dyDescent="0.3">
      <c r="A398" s="287">
        <v>386</v>
      </c>
      <c r="B398" s="161"/>
      <c r="C398" s="150"/>
      <c r="D398" s="150"/>
      <c r="E398" s="150"/>
      <c r="F398" s="152"/>
      <c r="G398" s="152"/>
      <c r="H398" s="154"/>
      <c r="I398" s="155"/>
      <c r="J398" s="159"/>
      <c r="K398" s="159"/>
      <c r="L398" s="337"/>
      <c r="M398" s="343" t="str">
        <f>IF(L398="","",LOOKUP(L398,'Work Programme'!$A$8:$A$207,'Work Programme'!$B$8:$B$207))</f>
        <v/>
      </c>
      <c r="N398" s="150"/>
      <c r="O398" s="151"/>
      <c r="P398" s="254" t="str">
        <f>IF(H398="","",VLOOKUP(H398,'Overview - Financial Statement'!$A$46:$B$60,2,FALSE))</f>
        <v/>
      </c>
      <c r="Q398" s="255" t="str">
        <f t="shared" si="84"/>
        <v/>
      </c>
      <c r="R398" s="153"/>
      <c r="S398" s="153"/>
      <c r="T398" s="238">
        <f t="shared" ref="T398:T461" si="85">IF(R398="YES",Q398,0)</f>
        <v>0</v>
      </c>
      <c r="U398" s="193" t="s">
        <v>44</v>
      </c>
      <c r="V398" s="173"/>
      <c r="W398" s="193" t="str">
        <f t="shared" si="72"/>
        <v/>
      </c>
      <c r="X398" s="264" t="str">
        <f t="shared" si="73"/>
        <v>OK</v>
      </c>
      <c r="Y398" s="193" t="str">
        <f t="shared" si="74"/>
        <v/>
      </c>
      <c r="Z398" s="193" t="str">
        <f t="shared" si="75"/>
        <v/>
      </c>
      <c r="AA398" s="397" t="str">
        <f t="shared" si="76"/>
        <v/>
      </c>
      <c r="AB398" s="257" t="str">
        <f t="shared" si="77"/>
        <v/>
      </c>
      <c r="AC398" s="257" t="str">
        <f t="shared" si="78"/>
        <v/>
      </c>
      <c r="AD398" s="193" t="str">
        <f t="shared" si="79"/>
        <v>CHECK DATES</v>
      </c>
      <c r="AE398" s="257" t="str">
        <f t="shared" si="80"/>
        <v/>
      </c>
      <c r="AF398" s="286">
        <v>0</v>
      </c>
      <c r="AG398" s="257">
        <f t="shared" si="81"/>
        <v>0</v>
      </c>
      <c r="AH398" s="257" t="str">
        <f t="shared" si="82"/>
        <v/>
      </c>
      <c r="AI398" s="257">
        <f t="shared" si="83"/>
        <v>0</v>
      </c>
    </row>
    <row r="399" spans="1:35" x14ac:dyDescent="0.3">
      <c r="A399" s="287">
        <v>387</v>
      </c>
      <c r="B399" s="161"/>
      <c r="C399" s="150"/>
      <c r="D399" s="150"/>
      <c r="E399" s="150"/>
      <c r="F399" s="152"/>
      <c r="G399" s="152"/>
      <c r="H399" s="154"/>
      <c r="I399" s="155"/>
      <c r="J399" s="159"/>
      <c r="K399" s="159"/>
      <c r="L399" s="337"/>
      <c r="M399" s="343" t="str">
        <f>IF(L399="","",LOOKUP(L399,'Work Programme'!$A$8:$A$207,'Work Programme'!$B$8:$B$207))</f>
        <v/>
      </c>
      <c r="N399" s="150"/>
      <c r="O399" s="151"/>
      <c r="P399" s="254" t="str">
        <f>IF(H399="","",VLOOKUP(H399,'Overview - Financial Statement'!$A$46:$B$60,2,FALSE))</f>
        <v/>
      </c>
      <c r="Q399" s="255" t="str">
        <f t="shared" si="84"/>
        <v/>
      </c>
      <c r="R399" s="153"/>
      <c r="S399" s="153"/>
      <c r="T399" s="238">
        <f t="shared" si="85"/>
        <v>0</v>
      </c>
      <c r="U399" s="193" t="s">
        <v>44</v>
      </c>
      <c r="V399" s="173"/>
      <c r="W399" s="193" t="str">
        <f t="shared" si="72"/>
        <v/>
      </c>
      <c r="X399" s="264" t="str">
        <f t="shared" si="73"/>
        <v>OK</v>
      </c>
      <c r="Y399" s="193" t="str">
        <f t="shared" si="74"/>
        <v/>
      </c>
      <c r="Z399" s="193" t="str">
        <f t="shared" si="75"/>
        <v/>
      </c>
      <c r="AA399" s="397" t="str">
        <f t="shared" si="76"/>
        <v/>
      </c>
      <c r="AB399" s="257" t="str">
        <f t="shared" si="77"/>
        <v/>
      </c>
      <c r="AC399" s="257" t="str">
        <f t="shared" si="78"/>
        <v/>
      </c>
      <c r="AD399" s="193" t="str">
        <f t="shared" si="79"/>
        <v>CHECK DATES</v>
      </c>
      <c r="AE399" s="257" t="str">
        <f t="shared" si="80"/>
        <v/>
      </c>
      <c r="AF399" s="286">
        <v>0</v>
      </c>
      <c r="AG399" s="257">
        <f t="shared" si="81"/>
        <v>0</v>
      </c>
      <c r="AH399" s="257" t="str">
        <f t="shared" si="82"/>
        <v/>
      </c>
      <c r="AI399" s="257">
        <f t="shared" si="83"/>
        <v>0</v>
      </c>
    </row>
    <row r="400" spans="1:35" x14ac:dyDescent="0.3">
      <c r="A400" s="287">
        <v>388</v>
      </c>
      <c r="B400" s="161"/>
      <c r="C400" s="150"/>
      <c r="D400" s="150"/>
      <c r="E400" s="150"/>
      <c r="F400" s="152"/>
      <c r="G400" s="152"/>
      <c r="H400" s="154"/>
      <c r="I400" s="155"/>
      <c r="J400" s="159"/>
      <c r="K400" s="159"/>
      <c r="L400" s="337"/>
      <c r="M400" s="343" t="str">
        <f>IF(L400="","",LOOKUP(L400,'Work Programme'!$A$8:$A$207,'Work Programme'!$B$8:$B$207))</f>
        <v/>
      </c>
      <c r="N400" s="150"/>
      <c r="O400" s="151"/>
      <c r="P400" s="254" t="str">
        <f>IF(H400="","",VLOOKUP(H400,'Overview - Financial Statement'!$A$46:$B$60,2,FALSE))</f>
        <v/>
      </c>
      <c r="Q400" s="255" t="str">
        <f t="shared" si="84"/>
        <v/>
      </c>
      <c r="R400" s="153"/>
      <c r="S400" s="153"/>
      <c r="T400" s="238">
        <f t="shared" si="85"/>
        <v>0</v>
      </c>
      <c r="U400" s="193" t="s">
        <v>44</v>
      </c>
      <c r="V400" s="173"/>
      <c r="W400" s="193" t="str">
        <f t="shared" ref="W400:W463" si="86">IF(Q400="","",IF(F400="","CHECK DATES","OK"))</f>
        <v/>
      </c>
      <c r="X400" s="264" t="str">
        <f t="shared" ref="X400:X463" si="87">IF(F400-(J400)&lt;0,"a posteriori ?","OK")</f>
        <v>OK</v>
      </c>
      <c r="Y400" s="193" t="str">
        <f t="shared" ref="Y400:Y463" si="88">IF(Q400="","",(IF(OR(J400&lt;=($E$4-1),J400&gt;=($G$4+1),K400&lt;=($E$4-1),K400&gt;=($G$4+1)),"CHECK DATES","OK")))</f>
        <v/>
      </c>
      <c r="Z400" s="193" t="str">
        <f t="shared" ref="Z400:Z463" si="89">IF(H400="","",H400)</f>
        <v/>
      </c>
      <c r="AA400" s="397" t="str">
        <f t="shared" ref="AA400:AA463" si="90">IF(H400="","",IF(HLOOKUP(H400,$V$4:$AJ$5,2,FALSE)="",P400,IF(P400&lt;&gt;HLOOKUP(H400,$V$4:$AJ$5,2,FALSE),HLOOKUP(H400,$V$4:$AJ$5,2,FALSE),P400)))</f>
        <v/>
      </c>
      <c r="AB400" s="257" t="str">
        <f t="shared" ref="AB400:AB463" si="91">IF(P400="","",IF(AA400=1,Q400,I400/AA400))</f>
        <v/>
      </c>
      <c r="AC400" s="257" t="str">
        <f t="shared" ref="AC400:AC463" si="92">IF(AB400="","",IF(AA400=1,0,AB400-Q400))</f>
        <v/>
      </c>
      <c r="AD400" s="193" t="str">
        <f t="shared" ref="AD400:AD463" si="93">IF(Q400=0,"",(IF(G400="","CHECK DATES","OK")))</f>
        <v>CHECK DATES</v>
      </c>
      <c r="AE400" s="257" t="str">
        <f t="shared" ref="AE400:AE463" si="94">IF(OR(U400="NO",Y400="CHECK DATES",AD400="CHECK DATES"),AB400,"")</f>
        <v/>
      </c>
      <c r="AF400" s="286">
        <v>0</v>
      </c>
      <c r="AG400" s="257">
        <f t="shared" ref="AG400:AG463" si="95">IF(OR(U400="NO",AE400&gt;0,AF400&gt;0)*(AND(OR(R400="NO",R400=""))),SUM(AE400:AF400),"")</f>
        <v>0</v>
      </c>
      <c r="AH400" s="257" t="str">
        <f t="shared" ref="AH400:AH463" si="96">IF(OR(U400="NO",AE400&gt;0,AF400&gt;0)*(AND(OR(R400="YES"))),SUM(AE400:AF400),"")</f>
        <v/>
      </c>
      <c r="AI400" s="257">
        <f t="shared" ref="AI400:AI463" si="97">IF(R400="YES",AB400,0)</f>
        <v>0</v>
      </c>
    </row>
    <row r="401" spans="1:35" x14ac:dyDescent="0.3">
      <c r="A401" s="287">
        <v>389</v>
      </c>
      <c r="B401" s="161"/>
      <c r="C401" s="150"/>
      <c r="D401" s="150"/>
      <c r="E401" s="150"/>
      <c r="F401" s="152"/>
      <c r="G401" s="152"/>
      <c r="H401" s="154"/>
      <c r="I401" s="155"/>
      <c r="J401" s="159"/>
      <c r="K401" s="159"/>
      <c r="L401" s="337"/>
      <c r="M401" s="343" t="str">
        <f>IF(L401="","",LOOKUP(L401,'Work Programme'!$A$8:$A$207,'Work Programme'!$B$8:$B$207))</f>
        <v/>
      </c>
      <c r="N401" s="150"/>
      <c r="O401" s="151"/>
      <c r="P401" s="254" t="str">
        <f>IF(H401="","",VLOOKUP(H401,'Overview - Financial Statement'!$A$46:$B$60,2,FALSE))</f>
        <v/>
      </c>
      <c r="Q401" s="255" t="str">
        <f t="shared" si="84"/>
        <v/>
      </c>
      <c r="R401" s="153"/>
      <c r="S401" s="153"/>
      <c r="T401" s="238">
        <f t="shared" si="85"/>
        <v>0</v>
      </c>
      <c r="U401" s="193" t="s">
        <v>44</v>
      </c>
      <c r="V401" s="173"/>
      <c r="W401" s="193" t="str">
        <f t="shared" si="86"/>
        <v/>
      </c>
      <c r="X401" s="264" t="str">
        <f t="shared" si="87"/>
        <v>OK</v>
      </c>
      <c r="Y401" s="193" t="str">
        <f t="shared" si="88"/>
        <v/>
      </c>
      <c r="Z401" s="193" t="str">
        <f t="shared" si="89"/>
        <v/>
      </c>
      <c r="AA401" s="397" t="str">
        <f t="shared" si="90"/>
        <v/>
      </c>
      <c r="AB401" s="257" t="str">
        <f t="shared" si="91"/>
        <v/>
      </c>
      <c r="AC401" s="257" t="str">
        <f t="shared" si="92"/>
        <v/>
      </c>
      <c r="AD401" s="193" t="str">
        <f t="shared" si="93"/>
        <v>CHECK DATES</v>
      </c>
      <c r="AE401" s="257" t="str">
        <f t="shared" si="94"/>
        <v/>
      </c>
      <c r="AF401" s="286">
        <v>0</v>
      </c>
      <c r="AG401" s="257">
        <f t="shared" si="95"/>
        <v>0</v>
      </c>
      <c r="AH401" s="257" t="str">
        <f t="shared" si="96"/>
        <v/>
      </c>
      <c r="AI401" s="257">
        <f t="shared" si="97"/>
        <v>0</v>
      </c>
    </row>
    <row r="402" spans="1:35" x14ac:dyDescent="0.3">
      <c r="A402" s="287">
        <v>390</v>
      </c>
      <c r="B402" s="161"/>
      <c r="C402" s="150"/>
      <c r="D402" s="150"/>
      <c r="E402" s="150"/>
      <c r="F402" s="152"/>
      <c r="G402" s="152"/>
      <c r="H402" s="154"/>
      <c r="I402" s="155"/>
      <c r="J402" s="159"/>
      <c r="K402" s="159"/>
      <c r="L402" s="337"/>
      <c r="M402" s="343" t="str">
        <f>IF(L402="","",LOOKUP(L402,'Work Programme'!$A$8:$A$207,'Work Programme'!$B$8:$B$207))</f>
        <v/>
      </c>
      <c r="N402" s="150"/>
      <c r="O402" s="151"/>
      <c r="P402" s="254" t="str">
        <f>IF(H402="","",VLOOKUP(H402,'Overview - Financial Statement'!$A$46:$B$60,2,FALSE))</f>
        <v/>
      </c>
      <c r="Q402" s="255" t="str">
        <f t="shared" si="84"/>
        <v/>
      </c>
      <c r="R402" s="153"/>
      <c r="S402" s="153"/>
      <c r="T402" s="238">
        <f t="shared" si="85"/>
        <v>0</v>
      </c>
      <c r="U402" s="193" t="s">
        <v>44</v>
      </c>
      <c r="V402" s="173"/>
      <c r="W402" s="193" t="str">
        <f t="shared" si="86"/>
        <v/>
      </c>
      <c r="X402" s="264" t="str">
        <f t="shared" si="87"/>
        <v>OK</v>
      </c>
      <c r="Y402" s="193" t="str">
        <f t="shared" si="88"/>
        <v/>
      </c>
      <c r="Z402" s="193" t="str">
        <f t="shared" si="89"/>
        <v/>
      </c>
      <c r="AA402" s="397" t="str">
        <f t="shared" si="90"/>
        <v/>
      </c>
      <c r="AB402" s="257" t="str">
        <f t="shared" si="91"/>
        <v/>
      </c>
      <c r="AC402" s="257" t="str">
        <f t="shared" si="92"/>
        <v/>
      </c>
      <c r="AD402" s="193" t="str">
        <f t="shared" si="93"/>
        <v>CHECK DATES</v>
      </c>
      <c r="AE402" s="257" t="str">
        <f t="shared" si="94"/>
        <v/>
      </c>
      <c r="AF402" s="286">
        <v>0</v>
      </c>
      <c r="AG402" s="257">
        <f t="shared" si="95"/>
        <v>0</v>
      </c>
      <c r="AH402" s="257" t="str">
        <f t="shared" si="96"/>
        <v/>
      </c>
      <c r="AI402" s="257">
        <f t="shared" si="97"/>
        <v>0</v>
      </c>
    </row>
    <row r="403" spans="1:35" x14ac:dyDescent="0.3">
      <c r="A403" s="287">
        <v>391</v>
      </c>
      <c r="B403" s="161"/>
      <c r="C403" s="150"/>
      <c r="D403" s="150"/>
      <c r="E403" s="150"/>
      <c r="F403" s="152"/>
      <c r="G403" s="152"/>
      <c r="H403" s="154"/>
      <c r="I403" s="155"/>
      <c r="J403" s="159"/>
      <c r="K403" s="159"/>
      <c r="L403" s="337"/>
      <c r="M403" s="343" t="str">
        <f>IF(L403="","",LOOKUP(L403,'Work Programme'!$A$8:$A$207,'Work Programme'!$B$8:$B$207))</f>
        <v/>
      </c>
      <c r="N403" s="150"/>
      <c r="O403" s="151"/>
      <c r="P403" s="254" t="str">
        <f>IF(H403="","",VLOOKUP(H403,'Overview - Financial Statement'!$A$46:$B$60,2,FALSE))</f>
        <v/>
      </c>
      <c r="Q403" s="255" t="str">
        <f t="shared" si="84"/>
        <v/>
      </c>
      <c r="R403" s="153"/>
      <c r="S403" s="153"/>
      <c r="T403" s="238">
        <f t="shared" si="85"/>
        <v>0</v>
      </c>
      <c r="U403" s="193" t="s">
        <v>44</v>
      </c>
      <c r="V403" s="173"/>
      <c r="W403" s="193" t="str">
        <f t="shared" si="86"/>
        <v/>
      </c>
      <c r="X403" s="264" t="str">
        <f t="shared" si="87"/>
        <v>OK</v>
      </c>
      <c r="Y403" s="193" t="str">
        <f t="shared" si="88"/>
        <v/>
      </c>
      <c r="Z403" s="193" t="str">
        <f t="shared" si="89"/>
        <v/>
      </c>
      <c r="AA403" s="397" t="str">
        <f t="shared" si="90"/>
        <v/>
      </c>
      <c r="AB403" s="257" t="str">
        <f t="shared" si="91"/>
        <v/>
      </c>
      <c r="AC403" s="257" t="str">
        <f t="shared" si="92"/>
        <v/>
      </c>
      <c r="AD403" s="193" t="str">
        <f t="shared" si="93"/>
        <v>CHECK DATES</v>
      </c>
      <c r="AE403" s="257" t="str">
        <f t="shared" si="94"/>
        <v/>
      </c>
      <c r="AF403" s="286">
        <v>0</v>
      </c>
      <c r="AG403" s="257">
        <f t="shared" si="95"/>
        <v>0</v>
      </c>
      <c r="AH403" s="257" t="str">
        <f t="shared" si="96"/>
        <v/>
      </c>
      <c r="AI403" s="257">
        <f t="shared" si="97"/>
        <v>0</v>
      </c>
    </row>
    <row r="404" spans="1:35" x14ac:dyDescent="0.3">
      <c r="A404" s="287">
        <v>392</v>
      </c>
      <c r="B404" s="161"/>
      <c r="C404" s="150"/>
      <c r="D404" s="150"/>
      <c r="E404" s="150"/>
      <c r="F404" s="152"/>
      <c r="G404" s="152"/>
      <c r="H404" s="154"/>
      <c r="I404" s="155"/>
      <c r="J404" s="159"/>
      <c r="K404" s="159"/>
      <c r="L404" s="337"/>
      <c r="M404" s="343" t="str">
        <f>IF(L404="","",LOOKUP(L404,'Work Programme'!$A$8:$A$207,'Work Programme'!$B$8:$B$207))</f>
        <v/>
      </c>
      <c r="N404" s="150"/>
      <c r="O404" s="151"/>
      <c r="P404" s="254" t="str">
        <f>IF(H404="","",VLOOKUP(H404,'Overview - Financial Statement'!$A$46:$B$60,2,FALSE))</f>
        <v/>
      </c>
      <c r="Q404" s="255" t="str">
        <f t="shared" si="84"/>
        <v/>
      </c>
      <c r="R404" s="153"/>
      <c r="S404" s="153"/>
      <c r="T404" s="238">
        <f t="shared" si="85"/>
        <v>0</v>
      </c>
      <c r="U404" s="193" t="s">
        <v>44</v>
      </c>
      <c r="V404" s="173"/>
      <c r="W404" s="193" t="str">
        <f t="shared" si="86"/>
        <v/>
      </c>
      <c r="X404" s="264" t="str">
        <f t="shared" si="87"/>
        <v>OK</v>
      </c>
      <c r="Y404" s="193" t="str">
        <f t="shared" si="88"/>
        <v/>
      </c>
      <c r="Z404" s="193" t="str">
        <f t="shared" si="89"/>
        <v/>
      </c>
      <c r="AA404" s="397" t="str">
        <f t="shared" si="90"/>
        <v/>
      </c>
      <c r="AB404" s="257" t="str">
        <f t="shared" si="91"/>
        <v/>
      </c>
      <c r="AC404" s="257" t="str">
        <f t="shared" si="92"/>
        <v/>
      </c>
      <c r="AD404" s="193" t="str">
        <f t="shared" si="93"/>
        <v>CHECK DATES</v>
      </c>
      <c r="AE404" s="257" t="str">
        <f t="shared" si="94"/>
        <v/>
      </c>
      <c r="AF404" s="286">
        <v>0</v>
      </c>
      <c r="AG404" s="257">
        <f t="shared" si="95"/>
        <v>0</v>
      </c>
      <c r="AH404" s="257" t="str">
        <f t="shared" si="96"/>
        <v/>
      </c>
      <c r="AI404" s="257">
        <f t="shared" si="97"/>
        <v>0</v>
      </c>
    </row>
    <row r="405" spans="1:35" x14ac:dyDescent="0.3">
      <c r="A405" s="287">
        <v>393</v>
      </c>
      <c r="B405" s="161"/>
      <c r="C405" s="150"/>
      <c r="D405" s="150"/>
      <c r="E405" s="150"/>
      <c r="F405" s="152"/>
      <c r="G405" s="152"/>
      <c r="H405" s="154"/>
      <c r="I405" s="155"/>
      <c r="J405" s="159"/>
      <c r="K405" s="159"/>
      <c r="L405" s="337"/>
      <c r="M405" s="343" t="str">
        <f>IF(L405="","",LOOKUP(L405,'Work Programme'!$A$8:$A$207,'Work Programme'!$B$8:$B$207))</f>
        <v/>
      </c>
      <c r="N405" s="150"/>
      <c r="O405" s="151"/>
      <c r="P405" s="254" t="str">
        <f>IF(H405="","",VLOOKUP(H405,'Overview - Financial Statement'!$A$46:$B$60,2,FALSE))</f>
        <v/>
      </c>
      <c r="Q405" s="255" t="str">
        <f t="shared" si="84"/>
        <v/>
      </c>
      <c r="R405" s="153"/>
      <c r="S405" s="153"/>
      <c r="T405" s="238">
        <f t="shared" si="85"/>
        <v>0</v>
      </c>
      <c r="U405" s="193" t="s">
        <v>44</v>
      </c>
      <c r="V405" s="173"/>
      <c r="W405" s="193" t="str">
        <f t="shared" si="86"/>
        <v/>
      </c>
      <c r="X405" s="264" t="str">
        <f t="shared" si="87"/>
        <v>OK</v>
      </c>
      <c r="Y405" s="193" t="str">
        <f t="shared" si="88"/>
        <v/>
      </c>
      <c r="Z405" s="193" t="str">
        <f t="shared" si="89"/>
        <v/>
      </c>
      <c r="AA405" s="397" t="str">
        <f t="shared" si="90"/>
        <v/>
      </c>
      <c r="AB405" s="257" t="str">
        <f t="shared" si="91"/>
        <v/>
      </c>
      <c r="AC405" s="257" t="str">
        <f t="shared" si="92"/>
        <v/>
      </c>
      <c r="AD405" s="193" t="str">
        <f t="shared" si="93"/>
        <v>CHECK DATES</v>
      </c>
      <c r="AE405" s="257" t="str">
        <f t="shared" si="94"/>
        <v/>
      </c>
      <c r="AF405" s="286">
        <v>0</v>
      </c>
      <c r="AG405" s="257">
        <f t="shared" si="95"/>
        <v>0</v>
      </c>
      <c r="AH405" s="257" t="str">
        <f t="shared" si="96"/>
        <v/>
      </c>
      <c r="AI405" s="257">
        <f t="shared" si="97"/>
        <v>0</v>
      </c>
    </row>
    <row r="406" spans="1:35" x14ac:dyDescent="0.3">
      <c r="A406" s="287">
        <v>394</v>
      </c>
      <c r="B406" s="161"/>
      <c r="C406" s="150"/>
      <c r="D406" s="150"/>
      <c r="E406" s="150"/>
      <c r="F406" s="152"/>
      <c r="G406" s="152"/>
      <c r="H406" s="154"/>
      <c r="I406" s="155"/>
      <c r="J406" s="159"/>
      <c r="K406" s="159"/>
      <c r="L406" s="337"/>
      <c r="M406" s="343" t="str">
        <f>IF(L406="","",LOOKUP(L406,'Work Programme'!$A$8:$A$207,'Work Programme'!$B$8:$B$207))</f>
        <v/>
      </c>
      <c r="N406" s="150"/>
      <c r="O406" s="151"/>
      <c r="P406" s="254" t="str">
        <f>IF(H406="","",VLOOKUP(H406,'Overview - Financial Statement'!$A$46:$B$60,2,FALSE))</f>
        <v/>
      </c>
      <c r="Q406" s="255" t="str">
        <f t="shared" si="84"/>
        <v/>
      </c>
      <c r="R406" s="153"/>
      <c r="S406" s="153"/>
      <c r="T406" s="238">
        <f t="shared" si="85"/>
        <v>0</v>
      </c>
      <c r="U406" s="193" t="s">
        <v>44</v>
      </c>
      <c r="V406" s="173"/>
      <c r="W406" s="193" t="str">
        <f t="shared" si="86"/>
        <v/>
      </c>
      <c r="X406" s="264" t="str">
        <f t="shared" si="87"/>
        <v>OK</v>
      </c>
      <c r="Y406" s="193" t="str">
        <f t="shared" si="88"/>
        <v/>
      </c>
      <c r="Z406" s="193" t="str">
        <f t="shared" si="89"/>
        <v/>
      </c>
      <c r="AA406" s="397" t="str">
        <f t="shared" si="90"/>
        <v/>
      </c>
      <c r="AB406" s="257" t="str">
        <f t="shared" si="91"/>
        <v/>
      </c>
      <c r="AC406" s="257" t="str">
        <f t="shared" si="92"/>
        <v/>
      </c>
      <c r="AD406" s="193" t="str">
        <f t="shared" si="93"/>
        <v>CHECK DATES</v>
      </c>
      <c r="AE406" s="257" t="str">
        <f t="shared" si="94"/>
        <v/>
      </c>
      <c r="AF406" s="286">
        <v>0</v>
      </c>
      <c r="AG406" s="257">
        <f t="shared" si="95"/>
        <v>0</v>
      </c>
      <c r="AH406" s="257" t="str">
        <f t="shared" si="96"/>
        <v/>
      </c>
      <c r="AI406" s="257">
        <f t="shared" si="97"/>
        <v>0</v>
      </c>
    </row>
    <row r="407" spans="1:35" x14ac:dyDescent="0.3">
      <c r="A407" s="287">
        <v>395</v>
      </c>
      <c r="B407" s="161"/>
      <c r="C407" s="150"/>
      <c r="D407" s="150"/>
      <c r="E407" s="150"/>
      <c r="F407" s="152"/>
      <c r="G407" s="152"/>
      <c r="H407" s="154"/>
      <c r="I407" s="155"/>
      <c r="J407" s="159"/>
      <c r="K407" s="159"/>
      <c r="L407" s="337"/>
      <c r="M407" s="343" t="str">
        <f>IF(L407="","",LOOKUP(L407,'Work Programme'!$A$8:$A$207,'Work Programme'!$B$8:$B$207))</f>
        <v/>
      </c>
      <c r="N407" s="150"/>
      <c r="O407" s="151"/>
      <c r="P407" s="254" t="str">
        <f>IF(H407="","",VLOOKUP(H407,'Overview - Financial Statement'!$A$46:$B$60,2,FALSE))</f>
        <v/>
      </c>
      <c r="Q407" s="255" t="str">
        <f t="shared" si="84"/>
        <v/>
      </c>
      <c r="R407" s="153"/>
      <c r="S407" s="153"/>
      <c r="T407" s="238">
        <f t="shared" si="85"/>
        <v>0</v>
      </c>
      <c r="U407" s="193" t="s">
        <v>44</v>
      </c>
      <c r="V407" s="173"/>
      <c r="W407" s="193" t="str">
        <f t="shared" si="86"/>
        <v/>
      </c>
      <c r="X407" s="264" t="str">
        <f t="shared" si="87"/>
        <v>OK</v>
      </c>
      <c r="Y407" s="193" t="str">
        <f t="shared" si="88"/>
        <v/>
      </c>
      <c r="Z407" s="193" t="str">
        <f t="shared" si="89"/>
        <v/>
      </c>
      <c r="AA407" s="397" t="str">
        <f t="shared" si="90"/>
        <v/>
      </c>
      <c r="AB407" s="257" t="str">
        <f t="shared" si="91"/>
        <v/>
      </c>
      <c r="AC407" s="257" t="str">
        <f t="shared" si="92"/>
        <v/>
      </c>
      <c r="AD407" s="193" t="str">
        <f t="shared" si="93"/>
        <v>CHECK DATES</v>
      </c>
      <c r="AE407" s="257" t="str">
        <f t="shared" si="94"/>
        <v/>
      </c>
      <c r="AF407" s="286">
        <v>0</v>
      </c>
      <c r="AG407" s="257">
        <f t="shared" si="95"/>
        <v>0</v>
      </c>
      <c r="AH407" s="257" t="str">
        <f t="shared" si="96"/>
        <v/>
      </c>
      <c r="AI407" s="257">
        <f t="shared" si="97"/>
        <v>0</v>
      </c>
    </row>
    <row r="408" spans="1:35" x14ac:dyDescent="0.3">
      <c r="A408" s="287">
        <v>396</v>
      </c>
      <c r="B408" s="161"/>
      <c r="C408" s="150"/>
      <c r="D408" s="150"/>
      <c r="E408" s="150"/>
      <c r="F408" s="152"/>
      <c r="G408" s="152"/>
      <c r="H408" s="154"/>
      <c r="I408" s="155"/>
      <c r="J408" s="159"/>
      <c r="K408" s="159"/>
      <c r="L408" s="337"/>
      <c r="M408" s="343" t="str">
        <f>IF(L408="","",LOOKUP(L408,'Work Programme'!$A$8:$A$207,'Work Programme'!$B$8:$B$207))</f>
        <v/>
      </c>
      <c r="N408" s="150"/>
      <c r="O408" s="151"/>
      <c r="P408" s="254" t="str">
        <f>IF(H408="","",VLOOKUP(H408,'Overview - Financial Statement'!$A$46:$B$60,2,FALSE))</f>
        <v/>
      </c>
      <c r="Q408" s="255" t="str">
        <f t="shared" si="84"/>
        <v/>
      </c>
      <c r="R408" s="153"/>
      <c r="S408" s="153"/>
      <c r="T408" s="238">
        <f t="shared" si="85"/>
        <v>0</v>
      </c>
      <c r="U408" s="193" t="s">
        <v>44</v>
      </c>
      <c r="V408" s="173"/>
      <c r="W408" s="193" t="str">
        <f t="shared" si="86"/>
        <v/>
      </c>
      <c r="X408" s="264" t="str">
        <f t="shared" si="87"/>
        <v>OK</v>
      </c>
      <c r="Y408" s="193" t="str">
        <f t="shared" si="88"/>
        <v/>
      </c>
      <c r="Z408" s="193" t="str">
        <f t="shared" si="89"/>
        <v/>
      </c>
      <c r="AA408" s="397" t="str">
        <f t="shared" si="90"/>
        <v/>
      </c>
      <c r="AB408" s="257" t="str">
        <f t="shared" si="91"/>
        <v/>
      </c>
      <c r="AC408" s="257" t="str">
        <f t="shared" si="92"/>
        <v/>
      </c>
      <c r="AD408" s="193" t="str">
        <f t="shared" si="93"/>
        <v>CHECK DATES</v>
      </c>
      <c r="AE408" s="257" t="str">
        <f t="shared" si="94"/>
        <v/>
      </c>
      <c r="AF408" s="286">
        <v>0</v>
      </c>
      <c r="AG408" s="257">
        <f t="shared" si="95"/>
        <v>0</v>
      </c>
      <c r="AH408" s="257" t="str">
        <f t="shared" si="96"/>
        <v/>
      </c>
      <c r="AI408" s="257">
        <f t="shared" si="97"/>
        <v>0</v>
      </c>
    </row>
    <row r="409" spans="1:35" x14ac:dyDescent="0.3">
      <c r="A409" s="287">
        <v>397</v>
      </c>
      <c r="B409" s="161"/>
      <c r="C409" s="150"/>
      <c r="D409" s="150"/>
      <c r="E409" s="150"/>
      <c r="F409" s="152"/>
      <c r="G409" s="152"/>
      <c r="H409" s="154"/>
      <c r="I409" s="155"/>
      <c r="J409" s="159"/>
      <c r="K409" s="159"/>
      <c r="L409" s="337"/>
      <c r="M409" s="343" t="str">
        <f>IF(L409="","",LOOKUP(L409,'Work Programme'!$A$8:$A$207,'Work Programme'!$B$8:$B$207))</f>
        <v/>
      </c>
      <c r="N409" s="150"/>
      <c r="O409" s="151"/>
      <c r="P409" s="254" t="str">
        <f>IF(H409="","",VLOOKUP(H409,'Overview - Financial Statement'!$A$46:$B$60,2,FALSE))</f>
        <v/>
      </c>
      <c r="Q409" s="255" t="str">
        <f t="shared" si="84"/>
        <v/>
      </c>
      <c r="R409" s="153"/>
      <c r="S409" s="153"/>
      <c r="T409" s="238">
        <f t="shared" si="85"/>
        <v>0</v>
      </c>
      <c r="U409" s="193" t="s">
        <v>44</v>
      </c>
      <c r="V409" s="173"/>
      <c r="W409" s="193" t="str">
        <f t="shared" si="86"/>
        <v/>
      </c>
      <c r="X409" s="264" t="str">
        <f t="shared" si="87"/>
        <v>OK</v>
      </c>
      <c r="Y409" s="193" t="str">
        <f t="shared" si="88"/>
        <v/>
      </c>
      <c r="Z409" s="193" t="str">
        <f t="shared" si="89"/>
        <v/>
      </c>
      <c r="AA409" s="397" t="str">
        <f t="shared" si="90"/>
        <v/>
      </c>
      <c r="AB409" s="257" t="str">
        <f t="shared" si="91"/>
        <v/>
      </c>
      <c r="AC409" s="257" t="str">
        <f t="shared" si="92"/>
        <v/>
      </c>
      <c r="AD409" s="193" t="str">
        <f t="shared" si="93"/>
        <v>CHECK DATES</v>
      </c>
      <c r="AE409" s="257" t="str">
        <f t="shared" si="94"/>
        <v/>
      </c>
      <c r="AF409" s="286">
        <v>0</v>
      </c>
      <c r="AG409" s="257">
        <f t="shared" si="95"/>
        <v>0</v>
      </c>
      <c r="AH409" s="257" t="str">
        <f t="shared" si="96"/>
        <v/>
      </c>
      <c r="AI409" s="257">
        <f t="shared" si="97"/>
        <v>0</v>
      </c>
    </row>
    <row r="410" spans="1:35" x14ac:dyDescent="0.3">
      <c r="A410" s="287">
        <v>398</v>
      </c>
      <c r="B410" s="161"/>
      <c r="C410" s="150"/>
      <c r="D410" s="150"/>
      <c r="E410" s="150"/>
      <c r="F410" s="152"/>
      <c r="G410" s="152"/>
      <c r="H410" s="154"/>
      <c r="I410" s="155"/>
      <c r="J410" s="159"/>
      <c r="K410" s="159"/>
      <c r="L410" s="337"/>
      <c r="M410" s="343" t="str">
        <f>IF(L410="","",LOOKUP(L410,'Work Programme'!$A$8:$A$207,'Work Programme'!$B$8:$B$207))</f>
        <v/>
      </c>
      <c r="N410" s="150"/>
      <c r="O410" s="151"/>
      <c r="P410" s="254" t="str">
        <f>IF(H410="","",VLOOKUP(H410,'Overview - Financial Statement'!$A$46:$B$60,2,FALSE))</f>
        <v/>
      </c>
      <c r="Q410" s="255" t="str">
        <f t="shared" si="84"/>
        <v/>
      </c>
      <c r="R410" s="153"/>
      <c r="S410" s="153"/>
      <c r="T410" s="238">
        <f t="shared" si="85"/>
        <v>0</v>
      </c>
      <c r="U410" s="193" t="s">
        <v>44</v>
      </c>
      <c r="V410" s="173"/>
      <c r="W410" s="193" t="str">
        <f t="shared" si="86"/>
        <v/>
      </c>
      <c r="X410" s="264" t="str">
        <f t="shared" si="87"/>
        <v>OK</v>
      </c>
      <c r="Y410" s="193" t="str">
        <f t="shared" si="88"/>
        <v/>
      </c>
      <c r="Z410" s="193" t="str">
        <f t="shared" si="89"/>
        <v/>
      </c>
      <c r="AA410" s="397" t="str">
        <f t="shared" si="90"/>
        <v/>
      </c>
      <c r="AB410" s="257" t="str">
        <f t="shared" si="91"/>
        <v/>
      </c>
      <c r="AC410" s="257" t="str">
        <f t="shared" si="92"/>
        <v/>
      </c>
      <c r="AD410" s="193" t="str">
        <f t="shared" si="93"/>
        <v>CHECK DATES</v>
      </c>
      <c r="AE410" s="257" t="str">
        <f t="shared" si="94"/>
        <v/>
      </c>
      <c r="AF410" s="286">
        <v>0</v>
      </c>
      <c r="AG410" s="257">
        <f t="shared" si="95"/>
        <v>0</v>
      </c>
      <c r="AH410" s="257" t="str">
        <f t="shared" si="96"/>
        <v/>
      </c>
      <c r="AI410" s="257">
        <f t="shared" si="97"/>
        <v>0</v>
      </c>
    </row>
    <row r="411" spans="1:35" x14ac:dyDescent="0.3">
      <c r="A411" s="287">
        <v>399</v>
      </c>
      <c r="B411" s="161"/>
      <c r="C411" s="150"/>
      <c r="D411" s="150"/>
      <c r="E411" s="150"/>
      <c r="F411" s="152"/>
      <c r="G411" s="152"/>
      <c r="H411" s="154"/>
      <c r="I411" s="155"/>
      <c r="J411" s="159"/>
      <c r="K411" s="159"/>
      <c r="L411" s="337"/>
      <c r="M411" s="343" t="str">
        <f>IF(L411="","",LOOKUP(L411,'Work Programme'!$A$8:$A$207,'Work Programme'!$B$8:$B$207))</f>
        <v/>
      </c>
      <c r="N411" s="150"/>
      <c r="O411" s="151"/>
      <c r="P411" s="254" t="str">
        <f>IF(H411="","",VLOOKUP(H411,'Overview - Financial Statement'!$A$46:$B$60,2,FALSE))</f>
        <v/>
      </c>
      <c r="Q411" s="255" t="str">
        <f t="shared" si="84"/>
        <v/>
      </c>
      <c r="R411" s="153"/>
      <c r="S411" s="153"/>
      <c r="T411" s="238">
        <f t="shared" si="85"/>
        <v>0</v>
      </c>
      <c r="U411" s="193" t="s">
        <v>44</v>
      </c>
      <c r="V411" s="173"/>
      <c r="W411" s="193" t="str">
        <f t="shared" si="86"/>
        <v/>
      </c>
      <c r="X411" s="264" t="str">
        <f t="shared" si="87"/>
        <v>OK</v>
      </c>
      <c r="Y411" s="193" t="str">
        <f t="shared" si="88"/>
        <v/>
      </c>
      <c r="Z411" s="193" t="str">
        <f t="shared" si="89"/>
        <v/>
      </c>
      <c r="AA411" s="397" t="str">
        <f t="shared" si="90"/>
        <v/>
      </c>
      <c r="AB411" s="257" t="str">
        <f t="shared" si="91"/>
        <v/>
      </c>
      <c r="AC411" s="257" t="str">
        <f t="shared" si="92"/>
        <v/>
      </c>
      <c r="AD411" s="193" t="str">
        <f t="shared" si="93"/>
        <v>CHECK DATES</v>
      </c>
      <c r="AE411" s="257" t="str">
        <f t="shared" si="94"/>
        <v/>
      </c>
      <c r="AF411" s="286">
        <v>0</v>
      </c>
      <c r="AG411" s="257">
        <f t="shared" si="95"/>
        <v>0</v>
      </c>
      <c r="AH411" s="257" t="str">
        <f t="shared" si="96"/>
        <v/>
      </c>
      <c r="AI411" s="257">
        <f t="shared" si="97"/>
        <v>0</v>
      </c>
    </row>
    <row r="412" spans="1:35" x14ac:dyDescent="0.3">
      <c r="A412" s="287">
        <v>400</v>
      </c>
      <c r="B412" s="161"/>
      <c r="C412" s="150"/>
      <c r="D412" s="150"/>
      <c r="E412" s="150"/>
      <c r="F412" s="152"/>
      <c r="G412" s="152"/>
      <c r="H412" s="154"/>
      <c r="I412" s="155"/>
      <c r="J412" s="159"/>
      <c r="K412" s="159"/>
      <c r="L412" s="337"/>
      <c r="M412" s="343" t="str">
        <f>IF(L412="","",LOOKUP(L412,'Work Programme'!$A$8:$A$207,'Work Programme'!$B$8:$B$207))</f>
        <v/>
      </c>
      <c r="N412" s="150"/>
      <c r="O412" s="151"/>
      <c r="P412" s="254" t="str">
        <f>IF(H412="","",VLOOKUP(H412,'Overview - Financial Statement'!$A$46:$B$60,2,FALSE))</f>
        <v/>
      </c>
      <c r="Q412" s="255" t="str">
        <f t="shared" si="84"/>
        <v/>
      </c>
      <c r="R412" s="153"/>
      <c r="S412" s="153"/>
      <c r="T412" s="238">
        <f t="shared" si="85"/>
        <v>0</v>
      </c>
      <c r="U412" s="193" t="s">
        <v>44</v>
      </c>
      <c r="V412" s="173"/>
      <c r="W412" s="193" t="str">
        <f t="shared" si="86"/>
        <v/>
      </c>
      <c r="X412" s="264" t="str">
        <f t="shared" si="87"/>
        <v>OK</v>
      </c>
      <c r="Y412" s="193" t="str">
        <f t="shared" si="88"/>
        <v/>
      </c>
      <c r="Z412" s="193" t="str">
        <f t="shared" si="89"/>
        <v/>
      </c>
      <c r="AA412" s="397" t="str">
        <f t="shared" si="90"/>
        <v/>
      </c>
      <c r="AB412" s="257" t="str">
        <f t="shared" si="91"/>
        <v/>
      </c>
      <c r="AC412" s="257" t="str">
        <f t="shared" si="92"/>
        <v/>
      </c>
      <c r="AD412" s="193" t="str">
        <f t="shared" si="93"/>
        <v>CHECK DATES</v>
      </c>
      <c r="AE412" s="257" t="str">
        <f t="shared" si="94"/>
        <v/>
      </c>
      <c r="AF412" s="286">
        <v>0</v>
      </c>
      <c r="AG412" s="257">
        <f t="shared" si="95"/>
        <v>0</v>
      </c>
      <c r="AH412" s="257" t="str">
        <f t="shared" si="96"/>
        <v/>
      </c>
      <c r="AI412" s="257">
        <f t="shared" si="97"/>
        <v>0</v>
      </c>
    </row>
    <row r="413" spans="1:35" x14ac:dyDescent="0.3">
      <c r="A413" s="287">
        <v>401</v>
      </c>
      <c r="B413" s="161"/>
      <c r="C413" s="150"/>
      <c r="D413" s="150"/>
      <c r="E413" s="150"/>
      <c r="F413" s="152"/>
      <c r="G413" s="152"/>
      <c r="H413" s="154"/>
      <c r="I413" s="155"/>
      <c r="J413" s="159"/>
      <c r="K413" s="159"/>
      <c r="L413" s="337"/>
      <c r="M413" s="343" t="str">
        <f>IF(L413="","",LOOKUP(L413,'Work Programme'!$A$8:$A$207,'Work Programme'!$B$8:$B$207))</f>
        <v/>
      </c>
      <c r="N413" s="150"/>
      <c r="O413" s="151"/>
      <c r="P413" s="254" t="str">
        <f>IF(H413="","",VLOOKUP(H413,'Overview - Financial Statement'!$A$46:$B$60,2,FALSE))</f>
        <v/>
      </c>
      <c r="Q413" s="255" t="str">
        <f t="shared" si="84"/>
        <v/>
      </c>
      <c r="R413" s="153"/>
      <c r="S413" s="153"/>
      <c r="T413" s="238">
        <f t="shared" si="85"/>
        <v>0</v>
      </c>
      <c r="U413" s="193" t="s">
        <v>44</v>
      </c>
      <c r="V413" s="173"/>
      <c r="W413" s="193" t="str">
        <f t="shared" si="86"/>
        <v/>
      </c>
      <c r="X413" s="264" t="str">
        <f t="shared" si="87"/>
        <v>OK</v>
      </c>
      <c r="Y413" s="193" t="str">
        <f t="shared" si="88"/>
        <v/>
      </c>
      <c r="Z413" s="193" t="str">
        <f t="shared" si="89"/>
        <v/>
      </c>
      <c r="AA413" s="397" t="str">
        <f t="shared" si="90"/>
        <v/>
      </c>
      <c r="AB413" s="257" t="str">
        <f t="shared" si="91"/>
        <v/>
      </c>
      <c r="AC413" s="257" t="str">
        <f t="shared" si="92"/>
        <v/>
      </c>
      <c r="AD413" s="193" t="str">
        <f t="shared" si="93"/>
        <v>CHECK DATES</v>
      </c>
      <c r="AE413" s="257" t="str">
        <f t="shared" si="94"/>
        <v/>
      </c>
      <c r="AF413" s="286">
        <v>0</v>
      </c>
      <c r="AG413" s="257">
        <f t="shared" si="95"/>
        <v>0</v>
      </c>
      <c r="AH413" s="257" t="str">
        <f t="shared" si="96"/>
        <v/>
      </c>
      <c r="AI413" s="257">
        <f t="shared" si="97"/>
        <v>0</v>
      </c>
    </row>
    <row r="414" spans="1:35" x14ac:dyDescent="0.3">
      <c r="A414" s="287">
        <v>402</v>
      </c>
      <c r="B414" s="161"/>
      <c r="C414" s="150"/>
      <c r="D414" s="150"/>
      <c r="E414" s="150"/>
      <c r="F414" s="152"/>
      <c r="G414" s="152"/>
      <c r="H414" s="154"/>
      <c r="I414" s="155"/>
      <c r="J414" s="159"/>
      <c r="K414" s="159"/>
      <c r="L414" s="337"/>
      <c r="M414" s="343" t="str">
        <f>IF(L414="","",LOOKUP(L414,'Work Programme'!$A$8:$A$207,'Work Programme'!$B$8:$B$207))</f>
        <v/>
      </c>
      <c r="N414" s="150"/>
      <c r="O414" s="151"/>
      <c r="P414" s="254" t="str">
        <f>IF(H414="","",VLOOKUP(H414,'Overview - Financial Statement'!$A$46:$B$60,2,FALSE))</f>
        <v/>
      </c>
      <c r="Q414" s="255" t="str">
        <f t="shared" si="84"/>
        <v/>
      </c>
      <c r="R414" s="153"/>
      <c r="S414" s="153"/>
      <c r="T414" s="238">
        <f t="shared" si="85"/>
        <v>0</v>
      </c>
      <c r="U414" s="193" t="s">
        <v>44</v>
      </c>
      <c r="V414" s="173"/>
      <c r="W414" s="193" t="str">
        <f t="shared" si="86"/>
        <v/>
      </c>
      <c r="X414" s="264" t="str">
        <f t="shared" si="87"/>
        <v>OK</v>
      </c>
      <c r="Y414" s="193" t="str">
        <f t="shared" si="88"/>
        <v/>
      </c>
      <c r="Z414" s="193" t="str">
        <f t="shared" si="89"/>
        <v/>
      </c>
      <c r="AA414" s="397" t="str">
        <f t="shared" si="90"/>
        <v/>
      </c>
      <c r="AB414" s="257" t="str">
        <f t="shared" si="91"/>
        <v/>
      </c>
      <c r="AC414" s="257" t="str">
        <f t="shared" si="92"/>
        <v/>
      </c>
      <c r="AD414" s="193" t="str">
        <f t="shared" si="93"/>
        <v>CHECK DATES</v>
      </c>
      <c r="AE414" s="257" t="str">
        <f t="shared" si="94"/>
        <v/>
      </c>
      <c r="AF414" s="286">
        <v>0</v>
      </c>
      <c r="AG414" s="257">
        <f t="shared" si="95"/>
        <v>0</v>
      </c>
      <c r="AH414" s="257" t="str">
        <f t="shared" si="96"/>
        <v/>
      </c>
      <c r="AI414" s="257">
        <f t="shared" si="97"/>
        <v>0</v>
      </c>
    </row>
    <row r="415" spans="1:35" x14ac:dyDescent="0.3">
      <c r="A415" s="287">
        <v>403</v>
      </c>
      <c r="B415" s="161"/>
      <c r="C415" s="150"/>
      <c r="D415" s="150"/>
      <c r="E415" s="150"/>
      <c r="F415" s="152"/>
      <c r="G415" s="152"/>
      <c r="H415" s="154"/>
      <c r="I415" s="155"/>
      <c r="J415" s="159"/>
      <c r="K415" s="159"/>
      <c r="L415" s="337"/>
      <c r="M415" s="343" t="str">
        <f>IF(L415="","",LOOKUP(L415,'Work Programme'!$A$8:$A$207,'Work Programme'!$B$8:$B$207))</f>
        <v/>
      </c>
      <c r="N415" s="150"/>
      <c r="O415" s="151"/>
      <c r="P415" s="254" t="str">
        <f>IF(H415="","",VLOOKUP(H415,'Overview - Financial Statement'!$A$46:$B$60,2,FALSE))</f>
        <v/>
      </c>
      <c r="Q415" s="255" t="str">
        <f t="shared" si="84"/>
        <v/>
      </c>
      <c r="R415" s="153"/>
      <c r="S415" s="153"/>
      <c r="T415" s="238">
        <f t="shared" si="85"/>
        <v>0</v>
      </c>
      <c r="U415" s="193" t="s">
        <v>44</v>
      </c>
      <c r="V415" s="173"/>
      <c r="W415" s="193" t="str">
        <f t="shared" si="86"/>
        <v/>
      </c>
      <c r="X415" s="264" t="str">
        <f t="shared" si="87"/>
        <v>OK</v>
      </c>
      <c r="Y415" s="193" t="str">
        <f t="shared" si="88"/>
        <v/>
      </c>
      <c r="Z415" s="193" t="str">
        <f t="shared" si="89"/>
        <v/>
      </c>
      <c r="AA415" s="397" t="str">
        <f t="shared" si="90"/>
        <v/>
      </c>
      <c r="AB415" s="257" t="str">
        <f t="shared" si="91"/>
        <v/>
      </c>
      <c r="AC415" s="257" t="str">
        <f t="shared" si="92"/>
        <v/>
      </c>
      <c r="AD415" s="193" t="str">
        <f t="shared" si="93"/>
        <v>CHECK DATES</v>
      </c>
      <c r="AE415" s="257" t="str">
        <f t="shared" si="94"/>
        <v/>
      </c>
      <c r="AF415" s="286">
        <v>0</v>
      </c>
      <c r="AG415" s="257">
        <f t="shared" si="95"/>
        <v>0</v>
      </c>
      <c r="AH415" s="257" t="str">
        <f t="shared" si="96"/>
        <v/>
      </c>
      <c r="AI415" s="257">
        <f t="shared" si="97"/>
        <v>0</v>
      </c>
    </row>
    <row r="416" spans="1:35" x14ac:dyDescent="0.3">
      <c r="A416" s="287">
        <v>404</v>
      </c>
      <c r="B416" s="161"/>
      <c r="C416" s="150"/>
      <c r="D416" s="150"/>
      <c r="E416" s="150"/>
      <c r="F416" s="152"/>
      <c r="G416" s="152"/>
      <c r="H416" s="154"/>
      <c r="I416" s="155"/>
      <c r="J416" s="159"/>
      <c r="K416" s="159"/>
      <c r="L416" s="337"/>
      <c r="M416" s="343" t="str">
        <f>IF(L416="","",LOOKUP(L416,'Work Programme'!$A$8:$A$207,'Work Programme'!$B$8:$B$207))</f>
        <v/>
      </c>
      <c r="N416" s="150"/>
      <c r="O416" s="151"/>
      <c r="P416" s="254" t="str">
        <f>IF(H416="","",VLOOKUP(H416,'Overview - Financial Statement'!$A$46:$B$60,2,FALSE))</f>
        <v/>
      </c>
      <c r="Q416" s="255" t="str">
        <f t="shared" si="84"/>
        <v/>
      </c>
      <c r="R416" s="153"/>
      <c r="S416" s="153"/>
      <c r="T416" s="238">
        <f t="shared" si="85"/>
        <v>0</v>
      </c>
      <c r="U416" s="193" t="s">
        <v>44</v>
      </c>
      <c r="V416" s="173"/>
      <c r="W416" s="193" t="str">
        <f t="shared" si="86"/>
        <v/>
      </c>
      <c r="X416" s="264" t="str">
        <f t="shared" si="87"/>
        <v>OK</v>
      </c>
      <c r="Y416" s="193" t="str">
        <f t="shared" si="88"/>
        <v/>
      </c>
      <c r="Z416" s="193" t="str">
        <f t="shared" si="89"/>
        <v/>
      </c>
      <c r="AA416" s="397" t="str">
        <f t="shared" si="90"/>
        <v/>
      </c>
      <c r="AB416" s="257" t="str">
        <f t="shared" si="91"/>
        <v/>
      </c>
      <c r="AC416" s="257" t="str">
        <f t="shared" si="92"/>
        <v/>
      </c>
      <c r="AD416" s="193" t="str">
        <f t="shared" si="93"/>
        <v>CHECK DATES</v>
      </c>
      <c r="AE416" s="257" t="str">
        <f t="shared" si="94"/>
        <v/>
      </c>
      <c r="AF416" s="286">
        <v>0</v>
      </c>
      <c r="AG416" s="257">
        <f t="shared" si="95"/>
        <v>0</v>
      </c>
      <c r="AH416" s="257" t="str">
        <f t="shared" si="96"/>
        <v/>
      </c>
      <c r="AI416" s="257">
        <f t="shared" si="97"/>
        <v>0</v>
      </c>
    </row>
    <row r="417" spans="1:35" x14ac:dyDescent="0.3">
      <c r="A417" s="287">
        <v>405</v>
      </c>
      <c r="B417" s="161"/>
      <c r="C417" s="150"/>
      <c r="D417" s="150"/>
      <c r="E417" s="150"/>
      <c r="F417" s="152"/>
      <c r="G417" s="152"/>
      <c r="H417" s="154"/>
      <c r="I417" s="155"/>
      <c r="J417" s="159"/>
      <c r="K417" s="159"/>
      <c r="L417" s="337"/>
      <c r="M417" s="343" t="str">
        <f>IF(L417="","",LOOKUP(L417,'Work Programme'!$A$8:$A$207,'Work Programme'!$B$8:$B$207))</f>
        <v/>
      </c>
      <c r="N417" s="150"/>
      <c r="O417" s="151"/>
      <c r="P417" s="254" t="str">
        <f>IF(H417="","",VLOOKUP(H417,'Overview - Financial Statement'!$A$46:$B$60,2,FALSE))</f>
        <v/>
      </c>
      <c r="Q417" s="255" t="str">
        <f t="shared" si="84"/>
        <v/>
      </c>
      <c r="R417" s="153"/>
      <c r="S417" s="153"/>
      <c r="T417" s="238">
        <f t="shared" si="85"/>
        <v>0</v>
      </c>
      <c r="U417" s="193" t="s">
        <v>44</v>
      </c>
      <c r="V417" s="173"/>
      <c r="W417" s="193" t="str">
        <f t="shared" si="86"/>
        <v/>
      </c>
      <c r="X417" s="264" t="str">
        <f t="shared" si="87"/>
        <v>OK</v>
      </c>
      <c r="Y417" s="193" t="str">
        <f t="shared" si="88"/>
        <v/>
      </c>
      <c r="Z417" s="193" t="str">
        <f t="shared" si="89"/>
        <v/>
      </c>
      <c r="AA417" s="397" t="str">
        <f t="shared" si="90"/>
        <v/>
      </c>
      <c r="AB417" s="257" t="str">
        <f t="shared" si="91"/>
        <v/>
      </c>
      <c r="AC417" s="257" t="str">
        <f t="shared" si="92"/>
        <v/>
      </c>
      <c r="AD417" s="193" t="str">
        <f t="shared" si="93"/>
        <v>CHECK DATES</v>
      </c>
      <c r="AE417" s="257" t="str">
        <f t="shared" si="94"/>
        <v/>
      </c>
      <c r="AF417" s="286">
        <v>0</v>
      </c>
      <c r="AG417" s="257">
        <f t="shared" si="95"/>
        <v>0</v>
      </c>
      <c r="AH417" s="257" t="str">
        <f t="shared" si="96"/>
        <v/>
      </c>
      <c r="AI417" s="257">
        <f t="shared" si="97"/>
        <v>0</v>
      </c>
    </row>
    <row r="418" spans="1:35" x14ac:dyDescent="0.3">
      <c r="A418" s="287">
        <v>406</v>
      </c>
      <c r="B418" s="161"/>
      <c r="C418" s="150"/>
      <c r="D418" s="150"/>
      <c r="E418" s="150"/>
      <c r="F418" s="152"/>
      <c r="G418" s="152"/>
      <c r="H418" s="154"/>
      <c r="I418" s="155"/>
      <c r="J418" s="159"/>
      <c r="K418" s="159"/>
      <c r="L418" s="337"/>
      <c r="M418" s="343" t="str">
        <f>IF(L418="","",LOOKUP(L418,'Work Programme'!$A$8:$A$207,'Work Programme'!$B$8:$B$207))</f>
        <v/>
      </c>
      <c r="N418" s="150"/>
      <c r="O418" s="151"/>
      <c r="P418" s="254" t="str">
        <f>IF(H418="","",VLOOKUP(H418,'Overview - Financial Statement'!$A$46:$B$60,2,FALSE))</f>
        <v/>
      </c>
      <c r="Q418" s="255" t="str">
        <f t="shared" si="84"/>
        <v/>
      </c>
      <c r="R418" s="153"/>
      <c r="S418" s="153"/>
      <c r="T418" s="238">
        <f t="shared" si="85"/>
        <v>0</v>
      </c>
      <c r="U418" s="193" t="s">
        <v>44</v>
      </c>
      <c r="V418" s="173"/>
      <c r="W418" s="193" t="str">
        <f t="shared" si="86"/>
        <v/>
      </c>
      <c r="X418" s="264" t="str">
        <f t="shared" si="87"/>
        <v>OK</v>
      </c>
      <c r="Y418" s="193" t="str">
        <f t="shared" si="88"/>
        <v/>
      </c>
      <c r="Z418" s="193" t="str">
        <f t="shared" si="89"/>
        <v/>
      </c>
      <c r="AA418" s="397" t="str">
        <f t="shared" si="90"/>
        <v/>
      </c>
      <c r="AB418" s="257" t="str">
        <f t="shared" si="91"/>
        <v/>
      </c>
      <c r="AC418" s="257" t="str">
        <f t="shared" si="92"/>
        <v/>
      </c>
      <c r="AD418" s="193" t="str">
        <f t="shared" si="93"/>
        <v>CHECK DATES</v>
      </c>
      <c r="AE418" s="257" t="str">
        <f t="shared" si="94"/>
        <v/>
      </c>
      <c r="AF418" s="286">
        <v>0</v>
      </c>
      <c r="AG418" s="257">
        <f t="shared" si="95"/>
        <v>0</v>
      </c>
      <c r="AH418" s="257" t="str">
        <f t="shared" si="96"/>
        <v/>
      </c>
      <c r="AI418" s="257">
        <f t="shared" si="97"/>
        <v>0</v>
      </c>
    </row>
    <row r="419" spans="1:35" x14ac:dyDescent="0.3">
      <c r="A419" s="287">
        <v>407</v>
      </c>
      <c r="B419" s="161"/>
      <c r="C419" s="150"/>
      <c r="D419" s="150"/>
      <c r="E419" s="150"/>
      <c r="F419" s="152"/>
      <c r="G419" s="152"/>
      <c r="H419" s="154"/>
      <c r="I419" s="155"/>
      <c r="J419" s="159"/>
      <c r="K419" s="159"/>
      <c r="L419" s="337"/>
      <c r="M419" s="343" t="str">
        <f>IF(L419="","",LOOKUP(L419,'Work Programme'!$A$8:$A$207,'Work Programme'!$B$8:$B$207))</f>
        <v/>
      </c>
      <c r="N419" s="150"/>
      <c r="O419" s="151"/>
      <c r="P419" s="254" t="str">
        <f>IF(H419="","",VLOOKUP(H419,'Overview - Financial Statement'!$A$46:$B$60,2,FALSE))</f>
        <v/>
      </c>
      <c r="Q419" s="255" t="str">
        <f t="shared" si="84"/>
        <v/>
      </c>
      <c r="R419" s="153"/>
      <c r="S419" s="153"/>
      <c r="T419" s="238">
        <f t="shared" si="85"/>
        <v>0</v>
      </c>
      <c r="U419" s="193" t="s">
        <v>44</v>
      </c>
      <c r="V419" s="173"/>
      <c r="W419" s="193" t="str">
        <f t="shared" si="86"/>
        <v/>
      </c>
      <c r="X419" s="264" t="str">
        <f t="shared" si="87"/>
        <v>OK</v>
      </c>
      <c r="Y419" s="193" t="str">
        <f t="shared" si="88"/>
        <v/>
      </c>
      <c r="Z419" s="193" t="str">
        <f t="shared" si="89"/>
        <v/>
      </c>
      <c r="AA419" s="397" t="str">
        <f t="shared" si="90"/>
        <v/>
      </c>
      <c r="AB419" s="257" t="str">
        <f t="shared" si="91"/>
        <v/>
      </c>
      <c r="AC419" s="257" t="str">
        <f t="shared" si="92"/>
        <v/>
      </c>
      <c r="AD419" s="193" t="str">
        <f t="shared" si="93"/>
        <v>CHECK DATES</v>
      </c>
      <c r="AE419" s="257" t="str">
        <f t="shared" si="94"/>
        <v/>
      </c>
      <c r="AF419" s="286">
        <v>0</v>
      </c>
      <c r="AG419" s="257">
        <f t="shared" si="95"/>
        <v>0</v>
      </c>
      <c r="AH419" s="257" t="str">
        <f t="shared" si="96"/>
        <v/>
      </c>
      <c r="AI419" s="257">
        <f t="shared" si="97"/>
        <v>0</v>
      </c>
    </row>
    <row r="420" spans="1:35" x14ac:dyDescent="0.3">
      <c r="A420" s="287">
        <v>408</v>
      </c>
      <c r="B420" s="161"/>
      <c r="C420" s="150"/>
      <c r="D420" s="150"/>
      <c r="E420" s="150"/>
      <c r="F420" s="152"/>
      <c r="G420" s="152"/>
      <c r="H420" s="154"/>
      <c r="I420" s="155"/>
      <c r="J420" s="159"/>
      <c r="K420" s="159"/>
      <c r="L420" s="337"/>
      <c r="M420" s="343" t="str">
        <f>IF(L420="","",LOOKUP(L420,'Work Programme'!$A$8:$A$207,'Work Programme'!$B$8:$B$207))</f>
        <v/>
      </c>
      <c r="N420" s="150"/>
      <c r="O420" s="151"/>
      <c r="P420" s="254" t="str">
        <f>IF(H420="","",VLOOKUP(H420,'Overview - Financial Statement'!$A$46:$B$60,2,FALSE))</f>
        <v/>
      </c>
      <c r="Q420" s="255" t="str">
        <f t="shared" si="84"/>
        <v/>
      </c>
      <c r="R420" s="153"/>
      <c r="S420" s="153"/>
      <c r="T420" s="238">
        <f t="shared" si="85"/>
        <v>0</v>
      </c>
      <c r="U420" s="193" t="s">
        <v>44</v>
      </c>
      <c r="V420" s="173"/>
      <c r="W420" s="193" t="str">
        <f t="shared" si="86"/>
        <v/>
      </c>
      <c r="X420" s="264" t="str">
        <f t="shared" si="87"/>
        <v>OK</v>
      </c>
      <c r="Y420" s="193" t="str">
        <f t="shared" si="88"/>
        <v/>
      </c>
      <c r="Z420" s="193" t="str">
        <f t="shared" si="89"/>
        <v/>
      </c>
      <c r="AA420" s="397" t="str">
        <f t="shared" si="90"/>
        <v/>
      </c>
      <c r="AB420" s="257" t="str">
        <f t="shared" si="91"/>
        <v/>
      </c>
      <c r="AC420" s="257" t="str">
        <f t="shared" si="92"/>
        <v/>
      </c>
      <c r="AD420" s="193" t="str">
        <f t="shared" si="93"/>
        <v>CHECK DATES</v>
      </c>
      <c r="AE420" s="257" t="str">
        <f t="shared" si="94"/>
        <v/>
      </c>
      <c r="AF420" s="286">
        <v>0</v>
      </c>
      <c r="AG420" s="257">
        <f t="shared" si="95"/>
        <v>0</v>
      </c>
      <c r="AH420" s="257" t="str">
        <f t="shared" si="96"/>
        <v/>
      </c>
      <c r="AI420" s="257">
        <f t="shared" si="97"/>
        <v>0</v>
      </c>
    </row>
    <row r="421" spans="1:35" x14ac:dyDescent="0.3">
      <c r="A421" s="287">
        <v>409</v>
      </c>
      <c r="B421" s="161"/>
      <c r="C421" s="150"/>
      <c r="D421" s="150"/>
      <c r="E421" s="150"/>
      <c r="F421" s="152"/>
      <c r="G421" s="152"/>
      <c r="H421" s="154"/>
      <c r="I421" s="155"/>
      <c r="J421" s="159"/>
      <c r="K421" s="159"/>
      <c r="L421" s="337"/>
      <c r="M421" s="343" t="str">
        <f>IF(L421="","",LOOKUP(L421,'Work Programme'!$A$8:$A$207,'Work Programme'!$B$8:$B$207))</f>
        <v/>
      </c>
      <c r="N421" s="150"/>
      <c r="O421" s="151"/>
      <c r="P421" s="254" t="str">
        <f>IF(H421="","",VLOOKUP(H421,'Overview - Financial Statement'!$A$46:$B$60,2,FALSE))</f>
        <v/>
      </c>
      <c r="Q421" s="255" t="str">
        <f t="shared" si="84"/>
        <v/>
      </c>
      <c r="R421" s="153"/>
      <c r="S421" s="153"/>
      <c r="T421" s="238">
        <f t="shared" si="85"/>
        <v>0</v>
      </c>
      <c r="U421" s="193" t="s">
        <v>44</v>
      </c>
      <c r="V421" s="173"/>
      <c r="W421" s="193" t="str">
        <f t="shared" si="86"/>
        <v/>
      </c>
      <c r="X421" s="264" t="str">
        <f t="shared" si="87"/>
        <v>OK</v>
      </c>
      <c r="Y421" s="193" t="str">
        <f t="shared" si="88"/>
        <v/>
      </c>
      <c r="Z421" s="193" t="str">
        <f t="shared" si="89"/>
        <v/>
      </c>
      <c r="AA421" s="397" t="str">
        <f t="shared" si="90"/>
        <v/>
      </c>
      <c r="AB421" s="257" t="str">
        <f t="shared" si="91"/>
        <v/>
      </c>
      <c r="AC421" s="257" t="str">
        <f t="shared" si="92"/>
        <v/>
      </c>
      <c r="AD421" s="193" t="str">
        <f t="shared" si="93"/>
        <v>CHECK DATES</v>
      </c>
      <c r="AE421" s="257" t="str">
        <f t="shared" si="94"/>
        <v/>
      </c>
      <c r="AF421" s="286">
        <v>0</v>
      </c>
      <c r="AG421" s="257">
        <f t="shared" si="95"/>
        <v>0</v>
      </c>
      <c r="AH421" s="257" t="str">
        <f t="shared" si="96"/>
        <v/>
      </c>
      <c r="AI421" s="257">
        <f t="shared" si="97"/>
        <v>0</v>
      </c>
    </row>
    <row r="422" spans="1:35" x14ac:dyDescent="0.3">
      <c r="A422" s="287">
        <v>410</v>
      </c>
      <c r="B422" s="161"/>
      <c r="C422" s="150"/>
      <c r="D422" s="150"/>
      <c r="E422" s="150"/>
      <c r="F422" s="152"/>
      <c r="G422" s="152"/>
      <c r="H422" s="154"/>
      <c r="I422" s="155"/>
      <c r="J422" s="159"/>
      <c r="K422" s="159"/>
      <c r="L422" s="337"/>
      <c r="M422" s="343" t="str">
        <f>IF(L422="","",LOOKUP(L422,'Work Programme'!$A$8:$A$207,'Work Programme'!$B$8:$B$207))</f>
        <v/>
      </c>
      <c r="N422" s="150"/>
      <c r="O422" s="151"/>
      <c r="P422" s="254" t="str">
        <f>IF(H422="","",VLOOKUP(H422,'Overview - Financial Statement'!$A$46:$B$60,2,FALSE))</f>
        <v/>
      </c>
      <c r="Q422" s="255" t="str">
        <f t="shared" si="84"/>
        <v/>
      </c>
      <c r="R422" s="153"/>
      <c r="S422" s="153"/>
      <c r="T422" s="238">
        <f t="shared" si="85"/>
        <v>0</v>
      </c>
      <c r="U422" s="193" t="s">
        <v>44</v>
      </c>
      <c r="V422" s="173"/>
      <c r="W422" s="193" t="str">
        <f t="shared" si="86"/>
        <v/>
      </c>
      <c r="X422" s="264" t="str">
        <f t="shared" si="87"/>
        <v>OK</v>
      </c>
      <c r="Y422" s="193" t="str">
        <f t="shared" si="88"/>
        <v/>
      </c>
      <c r="Z422" s="193" t="str">
        <f t="shared" si="89"/>
        <v/>
      </c>
      <c r="AA422" s="397" t="str">
        <f t="shared" si="90"/>
        <v/>
      </c>
      <c r="AB422" s="257" t="str">
        <f t="shared" si="91"/>
        <v/>
      </c>
      <c r="AC422" s="257" t="str">
        <f t="shared" si="92"/>
        <v/>
      </c>
      <c r="AD422" s="193" t="str">
        <f t="shared" si="93"/>
        <v>CHECK DATES</v>
      </c>
      <c r="AE422" s="257" t="str">
        <f t="shared" si="94"/>
        <v/>
      </c>
      <c r="AF422" s="286">
        <v>0</v>
      </c>
      <c r="AG422" s="257">
        <f t="shared" si="95"/>
        <v>0</v>
      </c>
      <c r="AH422" s="257" t="str">
        <f t="shared" si="96"/>
        <v/>
      </c>
      <c r="AI422" s="257">
        <f t="shared" si="97"/>
        <v>0</v>
      </c>
    </row>
    <row r="423" spans="1:35" x14ac:dyDescent="0.3">
      <c r="A423" s="287">
        <v>411</v>
      </c>
      <c r="B423" s="161"/>
      <c r="C423" s="150"/>
      <c r="D423" s="150"/>
      <c r="E423" s="150"/>
      <c r="F423" s="152"/>
      <c r="G423" s="152"/>
      <c r="H423" s="154"/>
      <c r="I423" s="155"/>
      <c r="J423" s="159"/>
      <c r="K423" s="159"/>
      <c r="L423" s="337"/>
      <c r="M423" s="343" t="str">
        <f>IF(L423="","",LOOKUP(L423,'Work Programme'!$A$8:$A$207,'Work Programme'!$B$8:$B$207))</f>
        <v/>
      </c>
      <c r="N423" s="150"/>
      <c r="O423" s="151"/>
      <c r="P423" s="254" t="str">
        <f>IF(H423="","",VLOOKUP(H423,'Overview - Financial Statement'!$A$46:$B$60,2,FALSE))</f>
        <v/>
      </c>
      <c r="Q423" s="255" t="str">
        <f t="shared" si="84"/>
        <v/>
      </c>
      <c r="R423" s="153"/>
      <c r="S423" s="153"/>
      <c r="T423" s="238">
        <f t="shared" si="85"/>
        <v>0</v>
      </c>
      <c r="U423" s="193" t="s">
        <v>44</v>
      </c>
      <c r="V423" s="173"/>
      <c r="W423" s="193" t="str">
        <f t="shared" si="86"/>
        <v/>
      </c>
      <c r="X423" s="264" t="str">
        <f t="shared" si="87"/>
        <v>OK</v>
      </c>
      <c r="Y423" s="193" t="str">
        <f t="shared" si="88"/>
        <v/>
      </c>
      <c r="Z423" s="193" t="str">
        <f t="shared" si="89"/>
        <v/>
      </c>
      <c r="AA423" s="397" t="str">
        <f t="shared" si="90"/>
        <v/>
      </c>
      <c r="AB423" s="257" t="str">
        <f t="shared" si="91"/>
        <v/>
      </c>
      <c r="AC423" s="257" t="str">
        <f t="shared" si="92"/>
        <v/>
      </c>
      <c r="AD423" s="193" t="str">
        <f t="shared" si="93"/>
        <v>CHECK DATES</v>
      </c>
      <c r="AE423" s="257" t="str">
        <f t="shared" si="94"/>
        <v/>
      </c>
      <c r="AF423" s="286">
        <v>0</v>
      </c>
      <c r="AG423" s="257">
        <f t="shared" si="95"/>
        <v>0</v>
      </c>
      <c r="AH423" s="257" t="str">
        <f t="shared" si="96"/>
        <v/>
      </c>
      <c r="AI423" s="257">
        <f t="shared" si="97"/>
        <v>0</v>
      </c>
    </row>
    <row r="424" spans="1:35" x14ac:dyDescent="0.3">
      <c r="A424" s="287">
        <v>412</v>
      </c>
      <c r="B424" s="161"/>
      <c r="C424" s="150"/>
      <c r="D424" s="150"/>
      <c r="E424" s="150"/>
      <c r="F424" s="152"/>
      <c r="G424" s="152"/>
      <c r="H424" s="154"/>
      <c r="I424" s="155"/>
      <c r="J424" s="159"/>
      <c r="K424" s="159"/>
      <c r="L424" s="337"/>
      <c r="M424" s="343" t="str">
        <f>IF(L424="","",LOOKUP(L424,'Work Programme'!$A$8:$A$207,'Work Programme'!$B$8:$B$207))</f>
        <v/>
      </c>
      <c r="N424" s="150"/>
      <c r="O424" s="151"/>
      <c r="P424" s="254" t="str">
        <f>IF(H424="","",VLOOKUP(H424,'Overview - Financial Statement'!$A$46:$B$60,2,FALSE))</f>
        <v/>
      </c>
      <c r="Q424" s="255" t="str">
        <f t="shared" si="84"/>
        <v/>
      </c>
      <c r="R424" s="153"/>
      <c r="S424" s="153"/>
      <c r="T424" s="238">
        <f t="shared" si="85"/>
        <v>0</v>
      </c>
      <c r="U424" s="193" t="s">
        <v>44</v>
      </c>
      <c r="V424" s="173"/>
      <c r="W424" s="193" t="str">
        <f t="shared" si="86"/>
        <v/>
      </c>
      <c r="X424" s="264" t="str">
        <f t="shared" si="87"/>
        <v>OK</v>
      </c>
      <c r="Y424" s="193" t="str">
        <f t="shared" si="88"/>
        <v/>
      </c>
      <c r="Z424" s="193" t="str">
        <f t="shared" si="89"/>
        <v/>
      </c>
      <c r="AA424" s="397" t="str">
        <f t="shared" si="90"/>
        <v/>
      </c>
      <c r="AB424" s="257" t="str">
        <f t="shared" si="91"/>
        <v/>
      </c>
      <c r="AC424" s="257" t="str">
        <f t="shared" si="92"/>
        <v/>
      </c>
      <c r="AD424" s="193" t="str">
        <f t="shared" si="93"/>
        <v>CHECK DATES</v>
      </c>
      <c r="AE424" s="257" t="str">
        <f t="shared" si="94"/>
        <v/>
      </c>
      <c r="AF424" s="286">
        <v>0</v>
      </c>
      <c r="AG424" s="257">
        <f t="shared" si="95"/>
        <v>0</v>
      </c>
      <c r="AH424" s="257" t="str">
        <f t="shared" si="96"/>
        <v/>
      </c>
      <c r="AI424" s="257">
        <f t="shared" si="97"/>
        <v>0</v>
      </c>
    </row>
    <row r="425" spans="1:35" x14ac:dyDescent="0.3">
      <c r="A425" s="287">
        <v>413</v>
      </c>
      <c r="B425" s="161"/>
      <c r="C425" s="150"/>
      <c r="D425" s="150"/>
      <c r="E425" s="150"/>
      <c r="F425" s="152"/>
      <c r="G425" s="152"/>
      <c r="H425" s="154"/>
      <c r="I425" s="155"/>
      <c r="J425" s="159"/>
      <c r="K425" s="159"/>
      <c r="L425" s="337"/>
      <c r="M425" s="343" t="str">
        <f>IF(L425="","",LOOKUP(L425,'Work Programme'!$A$8:$A$207,'Work Programme'!$B$8:$B$207))</f>
        <v/>
      </c>
      <c r="N425" s="150"/>
      <c r="O425" s="151"/>
      <c r="P425" s="254" t="str">
        <f>IF(H425="","",VLOOKUP(H425,'Overview - Financial Statement'!$A$46:$B$60,2,FALSE))</f>
        <v/>
      </c>
      <c r="Q425" s="255" t="str">
        <f t="shared" si="84"/>
        <v/>
      </c>
      <c r="R425" s="153"/>
      <c r="S425" s="153"/>
      <c r="T425" s="238">
        <f t="shared" si="85"/>
        <v>0</v>
      </c>
      <c r="U425" s="193" t="s">
        <v>44</v>
      </c>
      <c r="V425" s="173"/>
      <c r="W425" s="193" t="str">
        <f t="shared" si="86"/>
        <v/>
      </c>
      <c r="X425" s="264" t="str">
        <f t="shared" si="87"/>
        <v>OK</v>
      </c>
      <c r="Y425" s="193" t="str">
        <f t="shared" si="88"/>
        <v/>
      </c>
      <c r="Z425" s="193" t="str">
        <f t="shared" si="89"/>
        <v/>
      </c>
      <c r="AA425" s="397" t="str">
        <f t="shared" si="90"/>
        <v/>
      </c>
      <c r="AB425" s="257" t="str">
        <f t="shared" si="91"/>
        <v/>
      </c>
      <c r="AC425" s="257" t="str">
        <f t="shared" si="92"/>
        <v/>
      </c>
      <c r="AD425" s="193" t="str">
        <f t="shared" si="93"/>
        <v>CHECK DATES</v>
      </c>
      <c r="AE425" s="257" t="str">
        <f t="shared" si="94"/>
        <v/>
      </c>
      <c r="AF425" s="286">
        <v>0</v>
      </c>
      <c r="AG425" s="257">
        <f t="shared" si="95"/>
        <v>0</v>
      </c>
      <c r="AH425" s="257" t="str">
        <f t="shared" si="96"/>
        <v/>
      </c>
      <c r="AI425" s="257">
        <f t="shared" si="97"/>
        <v>0</v>
      </c>
    </row>
    <row r="426" spans="1:35" x14ac:dyDescent="0.3">
      <c r="A426" s="287">
        <v>414</v>
      </c>
      <c r="B426" s="161"/>
      <c r="C426" s="150"/>
      <c r="D426" s="150"/>
      <c r="E426" s="150"/>
      <c r="F426" s="152"/>
      <c r="G426" s="152"/>
      <c r="H426" s="154"/>
      <c r="I426" s="155"/>
      <c r="J426" s="159"/>
      <c r="K426" s="159"/>
      <c r="L426" s="337"/>
      <c r="M426" s="343" t="str">
        <f>IF(L426="","",LOOKUP(L426,'Work Programme'!$A$8:$A$207,'Work Programme'!$B$8:$B$207))</f>
        <v/>
      </c>
      <c r="N426" s="150"/>
      <c r="O426" s="151"/>
      <c r="P426" s="254" t="str">
        <f>IF(H426="","",VLOOKUP(H426,'Overview - Financial Statement'!$A$46:$B$60,2,FALSE))</f>
        <v/>
      </c>
      <c r="Q426" s="255" t="str">
        <f t="shared" si="84"/>
        <v/>
      </c>
      <c r="R426" s="153"/>
      <c r="S426" s="153"/>
      <c r="T426" s="238">
        <f t="shared" si="85"/>
        <v>0</v>
      </c>
      <c r="U426" s="193" t="s">
        <v>44</v>
      </c>
      <c r="V426" s="173"/>
      <c r="W426" s="193" t="str">
        <f t="shared" si="86"/>
        <v/>
      </c>
      <c r="X426" s="264" t="str">
        <f t="shared" si="87"/>
        <v>OK</v>
      </c>
      <c r="Y426" s="193" t="str">
        <f t="shared" si="88"/>
        <v/>
      </c>
      <c r="Z426" s="193" t="str">
        <f t="shared" si="89"/>
        <v/>
      </c>
      <c r="AA426" s="397" t="str">
        <f t="shared" si="90"/>
        <v/>
      </c>
      <c r="AB426" s="257" t="str">
        <f t="shared" si="91"/>
        <v/>
      </c>
      <c r="AC426" s="257" t="str">
        <f t="shared" si="92"/>
        <v/>
      </c>
      <c r="AD426" s="193" t="str">
        <f t="shared" si="93"/>
        <v>CHECK DATES</v>
      </c>
      <c r="AE426" s="257" t="str">
        <f t="shared" si="94"/>
        <v/>
      </c>
      <c r="AF426" s="286">
        <v>0</v>
      </c>
      <c r="AG426" s="257">
        <f t="shared" si="95"/>
        <v>0</v>
      </c>
      <c r="AH426" s="257" t="str">
        <f t="shared" si="96"/>
        <v/>
      </c>
      <c r="AI426" s="257">
        <f t="shared" si="97"/>
        <v>0</v>
      </c>
    </row>
    <row r="427" spans="1:35" x14ac:dyDescent="0.3">
      <c r="A427" s="287">
        <v>415</v>
      </c>
      <c r="B427" s="161"/>
      <c r="C427" s="150"/>
      <c r="D427" s="150"/>
      <c r="E427" s="150"/>
      <c r="F427" s="152"/>
      <c r="G427" s="152"/>
      <c r="H427" s="154"/>
      <c r="I427" s="155"/>
      <c r="J427" s="159"/>
      <c r="K427" s="159"/>
      <c r="L427" s="337"/>
      <c r="M427" s="343" t="str">
        <f>IF(L427="","",LOOKUP(L427,'Work Programme'!$A$8:$A$207,'Work Programme'!$B$8:$B$207))</f>
        <v/>
      </c>
      <c r="N427" s="150"/>
      <c r="O427" s="151"/>
      <c r="P427" s="254" t="str">
        <f>IF(H427="","",VLOOKUP(H427,'Overview - Financial Statement'!$A$46:$B$60,2,FALSE))</f>
        <v/>
      </c>
      <c r="Q427" s="255" t="str">
        <f t="shared" si="84"/>
        <v/>
      </c>
      <c r="R427" s="153"/>
      <c r="S427" s="153"/>
      <c r="T427" s="238">
        <f t="shared" si="85"/>
        <v>0</v>
      </c>
      <c r="U427" s="193" t="s">
        <v>44</v>
      </c>
      <c r="V427" s="173"/>
      <c r="W427" s="193" t="str">
        <f t="shared" si="86"/>
        <v/>
      </c>
      <c r="X427" s="264" t="str">
        <f t="shared" si="87"/>
        <v>OK</v>
      </c>
      <c r="Y427" s="193" t="str">
        <f t="shared" si="88"/>
        <v/>
      </c>
      <c r="Z427" s="193" t="str">
        <f t="shared" si="89"/>
        <v/>
      </c>
      <c r="AA427" s="397" t="str">
        <f t="shared" si="90"/>
        <v/>
      </c>
      <c r="AB427" s="257" t="str">
        <f t="shared" si="91"/>
        <v/>
      </c>
      <c r="AC427" s="257" t="str">
        <f t="shared" si="92"/>
        <v/>
      </c>
      <c r="AD427" s="193" t="str">
        <f t="shared" si="93"/>
        <v>CHECK DATES</v>
      </c>
      <c r="AE427" s="257" t="str">
        <f t="shared" si="94"/>
        <v/>
      </c>
      <c r="AF427" s="286">
        <v>0</v>
      </c>
      <c r="AG427" s="257">
        <f t="shared" si="95"/>
        <v>0</v>
      </c>
      <c r="AH427" s="257" t="str">
        <f t="shared" si="96"/>
        <v/>
      </c>
      <c r="AI427" s="257">
        <f t="shared" si="97"/>
        <v>0</v>
      </c>
    </row>
    <row r="428" spans="1:35" x14ac:dyDescent="0.3">
      <c r="A428" s="287">
        <v>416</v>
      </c>
      <c r="B428" s="161"/>
      <c r="C428" s="150"/>
      <c r="D428" s="150"/>
      <c r="E428" s="150"/>
      <c r="F428" s="152"/>
      <c r="G428" s="152"/>
      <c r="H428" s="154"/>
      <c r="I428" s="155"/>
      <c r="J428" s="159"/>
      <c r="K428" s="159"/>
      <c r="L428" s="337"/>
      <c r="M428" s="343" t="str">
        <f>IF(L428="","",LOOKUP(L428,'Work Programme'!$A$8:$A$207,'Work Programme'!$B$8:$B$207))</f>
        <v/>
      </c>
      <c r="N428" s="150"/>
      <c r="O428" s="151"/>
      <c r="P428" s="254" t="str">
        <f>IF(H428="","",VLOOKUP(H428,'Overview - Financial Statement'!$A$46:$B$60,2,FALSE))</f>
        <v/>
      </c>
      <c r="Q428" s="255" t="str">
        <f t="shared" si="84"/>
        <v/>
      </c>
      <c r="R428" s="153"/>
      <c r="S428" s="153"/>
      <c r="T428" s="238">
        <f t="shared" si="85"/>
        <v>0</v>
      </c>
      <c r="U428" s="193" t="s">
        <v>44</v>
      </c>
      <c r="V428" s="173"/>
      <c r="W428" s="193" t="str">
        <f t="shared" si="86"/>
        <v/>
      </c>
      <c r="X428" s="264" t="str">
        <f t="shared" si="87"/>
        <v>OK</v>
      </c>
      <c r="Y428" s="193" t="str">
        <f t="shared" si="88"/>
        <v/>
      </c>
      <c r="Z428" s="193" t="str">
        <f t="shared" si="89"/>
        <v/>
      </c>
      <c r="AA428" s="397" t="str">
        <f t="shared" si="90"/>
        <v/>
      </c>
      <c r="AB428" s="257" t="str">
        <f t="shared" si="91"/>
        <v/>
      </c>
      <c r="AC428" s="257" t="str">
        <f t="shared" si="92"/>
        <v/>
      </c>
      <c r="AD428" s="193" t="str">
        <f t="shared" si="93"/>
        <v>CHECK DATES</v>
      </c>
      <c r="AE428" s="257" t="str">
        <f t="shared" si="94"/>
        <v/>
      </c>
      <c r="AF428" s="286">
        <v>0</v>
      </c>
      <c r="AG428" s="257">
        <f t="shared" si="95"/>
        <v>0</v>
      </c>
      <c r="AH428" s="257" t="str">
        <f t="shared" si="96"/>
        <v/>
      </c>
      <c r="AI428" s="257">
        <f t="shared" si="97"/>
        <v>0</v>
      </c>
    </row>
    <row r="429" spans="1:35" x14ac:dyDescent="0.3">
      <c r="A429" s="287">
        <v>417</v>
      </c>
      <c r="B429" s="161"/>
      <c r="C429" s="150"/>
      <c r="D429" s="150"/>
      <c r="E429" s="150"/>
      <c r="F429" s="152"/>
      <c r="G429" s="152"/>
      <c r="H429" s="154"/>
      <c r="I429" s="155"/>
      <c r="J429" s="159"/>
      <c r="K429" s="159"/>
      <c r="L429" s="337"/>
      <c r="M429" s="343" t="str">
        <f>IF(L429="","",LOOKUP(L429,'Work Programme'!$A$8:$A$207,'Work Programme'!$B$8:$B$207))</f>
        <v/>
      </c>
      <c r="N429" s="150"/>
      <c r="O429" s="151"/>
      <c r="P429" s="254" t="str">
        <f>IF(H429="","",VLOOKUP(H429,'Overview - Financial Statement'!$A$46:$B$60,2,FALSE))</f>
        <v/>
      </c>
      <c r="Q429" s="255" t="str">
        <f t="shared" si="84"/>
        <v/>
      </c>
      <c r="R429" s="153"/>
      <c r="S429" s="153"/>
      <c r="T429" s="238">
        <f t="shared" si="85"/>
        <v>0</v>
      </c>
      <c r="U429" s="193" t="s">
        <v>44</v>
      </c>
      <c r="V429" s="173"/>
      <c r="W429" s="193" t="str">
        <f t="shared" si="86"/>
        <v/>
      </c>
      <c r="X429" s="264" t="str">
        <f t="shared" si="87"/>
        <v>OK</v>
      </c>
      <c r="Y429" s="193" t="str">
        <f t="shared" si="88"/>
        <v/>
      </c>
      <c r="Z429" s="193" t="str">
        <f t="shared" si="89"/>
        <v/>
      </c>
      <c r="AA429" s="397" t="str">
        <f t="shared" si="90"/>
        <v/>
      </c>
      <c r="AB429" s="257" t="str">
        <f t="shared" si="91"/>
        <v/>
      </c>
      <c r="AC429" s="257" t="str">
        <f t="shared" si="92"/>
        <v/>
      </c>
      <c r="AD429" s="193" t="str">
        <f t="shared" si="93"/>
        <v>CHECK DATES</v>
      </c>
      <c r="AE429" s="257" t="str">
        <f t="shared" si="94"/>
        <v/>
      </c>
      <c r="AF429" s="286">
        <v>0</v>
      </c>
      <c r="AG429" s="257">
        <f t="shared" si="95"/>
        <v>0</v>
      </c>
      <c r="AH429" s="257" t="str">
        <f t="shared" si="96"/>
        <v/>
      </c>
      <c r="AI429" s="257">
        <f t="shared" si="97"/>
        <v>0</v>
      </c>
    </row>
    <row r="430" spans="1:35" x14ac:dyDescent="0.3">
      <c r="A430" s="287">
        <v>418</v>
      </c>
      <c r="B430" s="161"/>
      <c r="C430" s="150"/>
      <c r="D430" s="150"/>
      <c r="E430" s="150"/>
      <c r="F430" s="152"/>
      <c r="G430" s="152"/>
      <c r="H430" s="154"/>
      <c r="I430" s="155"/>
      <c r="J430" s="159"/>
      <c r="K430" s="159"/>
      <c r="L430" s="337"/>
      <c r="M430" s="343" t="str">
        <f>IF(L430="","",LOOKUP(L430,'Work Programme'!$A$8:$A$207,'Work Programme'!$B$8:$B$207))</f>
        <v/>
      </c>
      <c r="N430" s="150"/>
      <c r="O430" s="151"/>
      <c r="P430" s="254" t="str">
        <f>IF(H430="","",VLOOKUP(H430,'Overview - Financial Statement'!$A$46:$B$60,2,FALSE))</f>
        <v/>
      </c>
      <c r="Q430" s="255" t="str">
        <f t="shared" si="84"/>
        <v/>
      </c>
      <c r="R430" s="153"/>
      <c r="S430" s="153"/>
      <c r="T430" s="238">
        <f t="shared" si="85"/>
        <v>0</v>
      </c>
      <c r="U430" s="193" t="s">
        <v>44</v>
      </c>
      <c r="V430" s="173"/>
      <c r="W430" s="193" t="str">
        <f t="shared" si="86"/>
        <v/>
      </c>
      <c r="X430" s="264" t="str">
        <f t="shared" si="87"/>
        <v>OK</v>
      </c>
      <c r="Y430" s="193" t="str">
        <f t="shared" si="88"/>
        <v/>
      </c>
      <c r="Z430" s="193" t="str">
        <f t="shared" si="89"/>
        <v/>
      </c>
      <c r="AA430" s="397" t="str">
        <f t="shared" si="90"/>
        <v/>
      </c>
      <c r="AB430" s="257" t="str">
        <f t="shared" si="91"/>
        <v/>
      </c>
      <c r="AC430" s="257" t="str">
        <f t="shared" si="92"/>
        <v/>
      </c>
      <c r="AD430" s="193" t="str">
        <f t="shared" si="93"/>
        <v>CHECK DATES</v>
      </c>
      <c r="AE430" s="257" t="str">
        <f t="shared" si="94"/>
        <v/>
      </c>
      <c r="AF430" s="286">
        <v>0</v>
      </c>
      <c r="AG430" s="257">
        <f t="shared" si="95"/>
        <v>0</v>
      </c>
      <c r="AH430" s="257" t="str">
        <f t="shared" si="96"/>
        <v/>
      </c>
      <c r="AI430" s="257">
        <f t="shared" si="97"/>
        <v>0</v>
      </c>
    </row>
    <row r="431" spans="1:35" x14ac:dyDescent="0.3">
      <c r="A431" s="287">
        <v>419</v>
      </c>
      <c r="B431" s="161"/>
      <c r="C431" s="150"/>
      <c r="D431" s="150"/>
      <c r="E431" s="150"/>
      <c r="F431" s="152"/>
      <c r="G431" s="152"/>
      <c r="H431" s="154"/>
      <c r="I431" s="155"/>
      <c r="J431" s="159"/>
      <c r="K431" s="159"/>
      <c r="L431" s="337"/>
      <c r="M431" s="343" t="str">
        <f>IF(L431="","",LOOKUP(L431,'Work Programme'!$A$8:$A$207,'Work Programme'!$B$8:$B$207))</f>
        <v/>
      </c>
      <c r="N431" s="150"/>
      <c r="O431" s="151"/>
      <c r="P431" s="254" t="str">
        <f>IF(H431="","",VLOOKUP(H431,'Overview - Financial Statement'!$A$46:$B$60,2,FALSE))</f>
        <v/>
      </c>
      <c r="Q431" s="255" t="str">
        <f t="shared" si="84"/>
        <v/>
      </c>
      <c r="R431" s="153"/>
      <c r="S431" s="153"/>
      <c r="T431" s="238">
        <f t="shared" si="85"/>
        <v>0</v>
      </c>
      <c r="U431" s="193" t="s">
        <v>44</v>
      </c>
      <c r="V431" s="173"/>
      <c r="W431" s="193" t="str">
        <f t="shared" si="86"/>
        <v/>
      </c>
      <c r="X431" s="264" t="str">
        <f t="shared" si="87"/>
        <v>OK</v>
      </c>
      <c r="Y431" s="193" t="str">
        <f t="shared" si="88"/>
        <v/>
      </c>
      <c r="Z431" s="193" t="str">
        <f t="shared" si="89"/>
        <v/>
      </c>
      <c r="AA431" s="397" t="str">
        <f t="shared" si="90"/>
        <v/>
      </c>
      <c r="AB431" s="257" t="str">
        <f t="shared" si="91"/>
        <v/>
      </c>
      <c r="AC431" s="257" t="str">
        <f t="shared" si="92"/>
        <v/>
      </c>
      <c r="AD431" s="193" t="str">
        <f t="shared" si="93"/>
        <v>CHECK DATES</v>
      </c>
      <c r="AE431" s="257" t="str">
        <f t="shared" si="94"/>
        <v/>
      </c>
      <c r="AF431" s="286">
        <v>0</v>
      </c>
      <c r="AG431" s="257">
        <f t="shared" si="95"/>
        <v>0</v>
      </c>
      <c r="AH431" s="257" t="str">
        <f t="shared" si="96"/>
        <v/>
      </c>
      <c r="AI431" s="257">
        <f t="shared" si="97"/>
        <v>0</v>
      </c>
    </row>
    <row r="432" spans="1:35" x14ac:dyDescent="0.3">
      <c r="A432" s="287">
        <v>420</v>
      </c>
      <c r="B432" s="161"/>
      <c r="C432" s="150"/>
      <c r="D432" s="150"/>
      <c r="E432" s="150"/>
      <c r="F432" s="152"/>
      <c r="G432" s="152"/>
      <c r="H432" s="154"/>
      <c r="I432" s="155"/>
      <c r="J432" s="159"/>
      <c r="K432" s="159"/>
      <c r="L432" s="337"/>
      <c r="M432" s="343" t="str">
        <f>IF(L432="","",LOOKUP(L432,'Work Programme'!$A$8:$A$207,'Work Programme'!$B$8:$B$207))</f>
        <v/>
      </c>
      <c r="N432" s="150"/>
      <c r="O432" s="151"/>
      <c r="P432" s="254" t="str">
        <f>IF(H432="","",VLOOKUP(H432,'Overview - Financial Statement'!$A$46:$B$60,2,FALSE))</f>
        <v/>
      </c>
      <c r="Q432" s="255" t="str">
        <f t="shared" si="84"/>
        <v/>
      </c>
      <c r="R432" s="153"/>
      <c r="S432" s="153"/>
      <c r="T432" s="238">
        <f t="shared" si="85"/>
        <v>0</v>
      </c>
      <c r="U432" s="193" t="s">
        <v>44</v>
      </c>
      <c r="V432" s="173"/>
      <c r="W432" s="193" t="str">
        <f t="shared" si="86"/>
        <v/>
      </c>
      <c r="X432" s="264" t="str">
        <f t="shared" si="87"/>
        <v>OK</v>
      </c>
      <c r="Y432" s="193" t="str">
        <f t="shared" si="88"/>
        <v/>
      </c>
      <c r="Z432" s="193" t="str">
        <f t="shared" si="89"/>
        <v/>
      </c>
      <c r="AA432" s="397" t="str">
        <f t="shared" si="90"/>
        <v/>
      </c>
      <c r="AB432" s="257" t="str">
        <f t="shared" si="91"/>
        <v/>
      </c>
      <c r="AC432" s="257" t="str">
        <f t="shared" si="92"/>
        <v/>
      </c>
      <c r="AD432" s="193" t="str">
        <f t="shared" si="93"/>
        <v>CHECK DATES</v>
      </c>
      <c r="AE432" s="257" t="str">
        <f t="shared" si="94"/>
        <v/>
      </c>
      <c r="AF432" s="286">
        <v>0</v>
      </c>
      <c r="AG432" s="257">
        <f t="shared" si="95"/>
        <v>0</v>
      </c>
      <c r="AH432" s="257" t="str">
        <f t="shared" si="96"/>
        <v/>
      </c>
      <c r="AI432" s="257">
        <f t="shared" si="97"/>
        <v>0</v>
      </c>
    </row>
    <row r="433" spans="1:35" x14ac:dyDescent="0.3">
      <c r="A433" s="287">
        <v>421</v>
      </c>
      <c r="B433" s="161"/>
      <c r="C433" s="150"/>
      <c r="D433" s="150"/>
      <c r="E433" s="150"/>
      <c r="F433" s="152"/>
      <c r="G433" s="152"/>
      <c r="H433" s="154"/>
      <c r="I433" s="155"/>
      <c r="J433" s="159"/>
      <c r="K433" s="159"/>
      <c r="L433" s="337"/>
      <c r="M433" s="343" t="str">
        <f>IF(L433="","",LOOKUP(L433,'Work Programme'!$A$8:$A$207,'Work Programme'!$B$8:$B$207))</f>
        <v/>
      </c>
      <c r="N433" s="150"/>
      <c r="O433" s="151"/>
      <c r="P433" s="254" t="str">
        <f>IF(H433="","",VLOOKUP(H433,'Overview - Financial Statement'!$A$46:$B$60,2,FALSE))</f>
        <v/>
      </c>
      <c r="Q433" s="255" t="str">
        <f t="shared" si="84"/>
        <v/>
      </c>
      <c r="R433" s="153"/>
      <c r="S433" s="153"/>
      <c r="T433" s="238">
        <f t="shared" si="85"/>
        <v>0</v>
      </c>
      <c r="U433" s="193" t="s">
        <v>44</v>
      </c>
      <c r="V433" s="173"/>
      <c r="W433" s="193" t="str">
        <f t="shared" si="86"/>
        <v/>
      </c>
      <c r="X433" s="264" t="str">
        <f t="shared" si="87"/>
        <v>OK</v>
      </c>
      <c r="Y433" s="193" t="str">
        <f t="shared" si="88"/>
        <v/>
      </c>
      <c r="Z433" s="193" t="str">
        <f t="shared" si="89"/>
        <v/>
      </c>
      <c r="AA433" s="397" t="str">
        <f t="shared" si="90"/>
        <v/>
      </c>
      <c r="AB433" s="257" t="str">
        <f t="shared" si="91"/>
        <v/>
      </c>
      <c r="AC433" s="257" t="str">
        <f t="shared" si="92"/>
        <v/>
      </c>
      <c r="AD433" s="193" t="str">
        <f t="shared" si="93"/>
        <v>CHECK DATES</v>
      </c>
      <c r="AE433" s="257" t="str">
        <f t="shared" si="94"/>
        <v/>
      </c>
      <c r="AF433" s="286">
        <v>0</v>
      </c>
      <c r="AG433" s="257">
        <f t="shared" si="95"/>
        <v>0</v>
      </c>
      <c r="AH433" s="257" t="str">
        <f t="shared" si="96"/>
        <v/>
      </c>
      <c r="AI433" s="257">
        <f t="shared" si="97"/>
        <v>0</v>
      </c>
    </row>
    <row r="434" spans="1:35" x14ac:dyDescent="0.3">
      <c r="A434" s="287">
        <v>422</v>
      </c>
      <c r="B434" s="161"/>
      <c r="C434" s="150"/>
      <c r="D434" s="150"/>
      <c r="E434" s="150"/>
      <c r="F434" s="152"/>
      <c r="G434" s="152"/>
      <c r="H434" s="154"/>
      <c r="I434" s="155"/>
      <c r="J434" s="159"/>
      <c r="K434" s="159"/>
      <c r="L434" s="337"/>
      <c r="M434" s="343" t="str">
        <f>IF(L434="","",LOOKUP(L434,'Work Programme'!$A$8:$A$207,'Work Programme'!$B$8:$B$207))</f>
        <v/>
      </c>
      <c r="N434" s="150"/>
      <c r="O434" s="151"/>
      <c r="P434" s="254" t="str">
        <f>IF(H434="","",VLOOKUP(H434,'Overview - Financial Statement'!$A$46:$B$60,2,FALSE))</f>
        <v/>
      </c>
      <c r="Q434" s="255" t="str">
        <f t="shared" si="84"/>
        <v/>
      </c>
      <c r="R434" s="153"/>
      <c r="S434" s="153"/>
      <c r="T434" s="238">
        <f t="shared" si="85"/>
        <v>0</v>
      </c>
      <c r="U434" s="193" t="s">
        <v>44</v>
      </c>
      <c r="V434" s="173"/>
      <c r="W434" s="193" t="str">
        <f t="shared" si="86"/>
        <v/>
      </c>
      <c r="X434" s="264" t="str">
        <f t="shared" si="87"/>
        <v>OK</v>
      </c>
      <c r="Y434" s="193" t="str">
        <f t="shared" si="88"/>
        <v/>
      </c>
      <c r="Z434" s="193" t="str">
        <f t="shared" si="89"/>
        <v/>
      </c>
      <c r="AA434" s="397" t="str">
        <f t="shared" si="90"/>
        <v/>
      </c>
      <c r="AB434" s="257" t="str">
        <f t="shared" si="91"/>
        <v/>
      </c>
      <c r="AC434" s="257" t="str">
        <f t="shared" si="92"/>
        <v/>
      </c>
      <c r="AD434" s="193" t="str">
        <f t="shared" si="93"/>
        <v>CHECK DATES</v>
      </c>
      <c r="AE434" s="257" t="str">
        <f t="shared" si="94"/>
        <v/>
      </c>
      <c r="AF434" s="286">
        <v>0</v>
      </c>
      <c r="AG434" s="257">
        <f t="shared" si="95"/>
        <v>0</v>
      </c>
      <c r="AH434" s="257" t="str">
        <f t="shared" si="96"/>
        <v/>
      </c>
      <c r="AI434" s="257">
        <f t="shared" si="97"/>
        <v>0</v>
      </c>
    </row>
    <row r="435" spans="1:35" x14ac:dyDescent="0.3">
      <c r="A435" s="287">
        <v>423</v>
      </c>
      <c r="B435" s="161"/>
      <c r="C435" s="150"/>
      <c r="D435" s="150"/>
      <c r="E435" s="150"/>
      <c r="F435" s="152"/>
      <c r="G435" s="152"/>
      <c r="H435" s="154"/>
      <c r="I435" s="155"/>
      <c r="J435" s="159"/>
      <c r="K435" s="159"/>
      <c r="L435" s="337"/>
      <c r="M435" s="343" t="str">
        <f>IF(L435="","",LOOKUP(L435,'Work Programme'!$A$8:$A$207,'Work Programme'!$B$8:$B$207))</f>
        <v/>
      </c>
      <c r="N435" s="150"/>
      <c r="O435" s="151"/>
      <c r="P435" s="254" t="str">
        <f>IF(H435="","",VLOOKUP(H435,'Overview - Financial Statement'!$A$46:$B$60,2,FALSE))</f>
        <v/>
      </c>
      <c r="Q435" s="255" t="str">
        <f t="shared" si="84"/>
        <v/>
      </c>
      <c r="R435" s="153"/>
      <c r="S435" s="153"/>
      <c r="T435" s="238">
        <f t="shared" si="85"/>
        <v>0</v>
      </c>
      <c r="U435" s="193" t="s">
        <v>44</v>
      </c>
      <c r="V435" s="173"/>
      <c r="W435" s="193" t="str">
        <f t="shared" si="86"/>
        <v/>
      </c>
      <c r="X435" s="264" t="str">
        <f t="shared" si="87"/>
        <v>OK</v>
      </c>
      <c r="Y435" s="193" t="str">
        <f t="shared" si="88"/>
        <v/>
      </c>
      <c r="Z435" s="193" t="str">
        <f t="shared" si="89"/>
        <v/>
      </c>
      <c r="AA435" s="397" t="str">
        <f t="shared" si="90"/>
        <v/>
      </c>
      <c r="AB435" s="257" t="str">
        <f t="shared" si="91"/>
        <v/>
      </c>
      <c r="AC435" s="257" t="str">
        <f t="shared" si="92"/>
        <v/>
      </c>
      <c r="AD435" s="193" t="str">
        <f t="shared" si="93"/>
        <v>CHECK DATES</v>
      </c>
      <c r="AE435" s="257" t="str">
        <f t="shared" si="94"/>
        <v/>
      </c>
      <c r="AF435" s="286">
        <v>0</v>
      </c>
      <c r="AG435" s="257">
        <f t="shared" si="95"/>
        <v>0</v>
      </c>
      <c r="AH435" s="257" t="str">
        <f t="shared" si="96"/>
        <v/>
      </c>
      <c r="AI435" s="257">
        <f t="shared" si="97"/>
        <v>0</v>
      </c>
    </row>
    <row r="436" spans="1:35" x14ac:dyDescent="0.3">
      <c r="A436" s="287">
        <v>424</v>
      </c>
      <c r="B436" s="161"/>
      <c r="C436" s="150"/>
      <c r="D436" s="150"/>
      <c r="E436" s="150"/>
      <c r="F436" s="152"/>
      <c r="G436" s="152"/>
      <c r="H436" s="154"/>
      <c r="I436" s="155"/>
      <c r="J436" s="159"/>
      <c r="K436" s="159"/>
      <c r="L436" s="337"/>
      <c r="M436" s="343" t="str">
        <f>IF(L436="","",LOOKUP(L436,'Work Programme'!$A$8:$A$207,'Work Programme'!$B$8:$B$207))</f>
        <v/>
      </c>
      <c r="N436" s="150"/>
      <c r="O436" s="151"/>
      <c r="P436" s="254" t="str">
        <f>IF(H436="","",VLOOKUP(H436,'Overview - Financial Statement'!$A$46:$B$60,2,FALSE))</f>
        <v/>
      </c>
      <c r="Q436" s="255" t="str">
        <f t="shared" si="84"/>
        <v/>
      </c>
      <c r="R436" s="153"/>
      <c r="S436" s="153"/>
      <c r="T436" s="238">
        <f t="shared" si="85"/>
        <v>0</v>
      </c>
      <c r="U436" s="193" t="s">
        <v>44</v>
      </c>
      <c r="V436" s="173"/>
      <c r="W436" s="193" t="str">
        <f t="shared" si="86"/>
        <v/>
      </c>
      <c r="X436" s="264" t="str">
        <f t="shared" si="87"/>
        <v>OK</v>
      </c>
      <c r="Y436" s="193" t="str">
        <f t="shared" si="88"/>
        <v/>
      </c>
      <c r="Z436" s="193" t="str">
        <f t="shared" si="89"/>
        <v/>
      </c>
      <c r="AA436" s="397" t="str">
        <f t="shared" si="90"/>
        <v/>
      </c>
      <c r="AB436" s="257" t="str">
        <f t="shared" si="91"/>
        <v/>
      </c>
      <c r="AC436" s="257" t="str">
        <f t="shared" si="92"/>
        <v/>
      </c>
      <c r="AD436" s="193" t="str">
        <f t="shared" si="93"/>
        <v>CHECK DATES</v>
      </c>
      <c r="AE436" s="257" t="str">
        <f t="shared" si="94"/>
        <v/>
      </c>
      <c r="AF436" s="286">
        <v>0</v>
      </c>
      <c r="AG436" s="257">
        <f t="shared" si="95"/>
        <v>0</v>
      </c>
      <c r="AH436" s="257" t="str">
        <f t="shared" si="96"/>
        <v/>
      </c>
      <c r="AI436" s="257">
        <f t="shared" si="97"/>
        <v>0</v>
      </c>
    </row>
    <row r="437" spans="1:35" x14ac:dyDescent="0.3">
      <c r="A437" s="287">
        <v>425</v>
      </c>
      <c r="B437" s="161"/>
      <c r="C437" s="150"/>
      <c r="D437" s="150"/>
      <c r="E437" s="150"/>
      <c r="F437" s="152"/>
      <c r="G437" s="152"/>
      <c r="H437" s="154"/>
      <c r="I437" s="155"/>
      <c r="J437" s="159"/>
      <c r="K437" s="159"/>
      <c r="L437" s="337"/>
      <c r="M437" s="343" t="str">
        <f>IF(L437="","",LOOKUP(L437,'Work Programme'!$A$8:$A$207,'Work Programme'!$B$8:$B$207))</f>
        <v/>
      </c>
      <c r="N437" s="150"/>
      <c r="O437" s="151"/>
      <c r="P437" s="254" t="str">
        <f>IF(H437="","",VLOOKUP(H437,'Overview - Financial Statement'!$A$46:$B$60,2,FALSE))</f>
        <v/>
      </c>
      <c r="Q437" s="255" t="str">
        <f t="shared" si="84"/>
        <v/>
      </c>
      <c r="R437" s="153"/>
      <c r="S437" s="153"/>
      <c r="T437" s="238">
        <f t="shared" si="85"/>
        <v>0</v>
      </c>
      <c r="U437" s="193" t="s">
        <v>44</v>
      </c>
      <c r="V437" s="173"/>
      <c r="W437" s="193" t="str">
        <f t="shared" si="86"/>
        <v/>
      </c>
      <c r="X437" s="264" t="str">
        <f t="shared" si="87"/>
        <v>OK</v>
      </c>
      <c r="Y437" s="193" t="str">
        <f t="shared" si="88"/>
        <v/>
      </c>
      <c r="Z437" s="193" t="str">
        <f t="shared" si="89"/>
        <v/>
      </c>
      <c r="AA437" s="397" t="str">
        <f t="shared" si="90"/>
        <v/>
      </c>
      <c r="AB437" s="257" t="str">
        <f t="shared" si="91"/>
        <v/>
      </c>
      <c r="AC437" s="257" t="str">
        <f t="shared" si="92"/>
        <v/>
      </c>
      <c r="AD437" s="193" t="str">
        <f t="shared" si="93"/>
        <v>CHECK DATES</v>
      </c>
      <c r="AE437" s="257" t="str">
        <f t="shared" si="94"/>
        <v/>
      </c>
      <c r="AF437" s="286">
        <v>0</v>
      </c>
      <c r="AG437" s="257">
        <f t="shared" si="95"/>
        <v>0</v>
      </c>
      <c r="AH437" s="257" t="str">
        <f t="shared" si="96"/>
        <v/>
      </c>
      <c r="AI437" s="257">
        <f t="shared" si="97"/>
        <v>0</v>
      </c>
    </row>
    <row r="438" spans="1:35" x14ac:dyDescent="0.3">
      <c r="A438" s="287">
        <v>426</v>
      </c>
      <c r="B438" s="161"/>
      <c r="C438" s="150"/>
      <c r="D438" s="150"/>
      <c r="E438" s="150"/>
      <c r="F438" s="152"/>
      <c r="G438" s="152"/>
      <c r="H438" s="154"/>
      <c r="I438" s="155"/>
      <c r="J438" s="159"/>
      <c r="K438" s="159"/>
      <c r="L438" s="337"/>
      <c r="M438" s="343" t="str">
        <f>IF(L438="","",LOOKUP(L438,'Work Programme'!$A$8:$A$207,'Work Programme'!$B$8:$B$207))</f>
        <v/>
      </c>
      <c r="N438" s="150"/>
      <c r="O438" s="151"/>
      <c r="P438" s="254" t="str">
        <f>IF(H438="","",VLOOKUP(H438,'Overview - Financial Statement'!$A$46:$B$60,2,FALSE))</f>
        <v/>
      </c>
      <c r="Q438" s="255" t="str">
        <f t="shared" si="84"/>
        <v/>
      </c>
      <c r="R438" s="153"/>
      <c r="S438" s="153"/>
      <c r="T438" s="238">
        <f t="shared" si="85"/>
        <v>0</v>
      </c>
      <c r="U438" s="193" t="s">
        <v>44</v>
      </c>
      <c r="V438" s="173"/>
      <c r="W438" s="193" t="str">
        <f t="shared" si="86"/>
        <v/>
      </c>
      <c r="X438" s="264" t="str">
        <f t="shared" si="87"/>
        <v>OK</v>
      </c>
      <c r="Y438" s="193" t="str">
        <f t="shared" si="88"/>
        <v/>
      </c>
      <c r="Z438" s="193" t="str">
        <f t="shared" si="89"/>
        <v/>
      </c>
      <c r="AA438" s="397" t="str">
        <f t="shared" si="90"/>
        <v/>
      </c>
      <c r="AB438" s="257" t="str">
        <f t="shared" si="91"/>
        <v/>
      </c>
      <c r="AC438" s="257" t="str">
        <f t="shared" si="92"/>
        <v/>
      </c>
      <c r="AD438" s="193" t="str">
        <f t="shared" si="93"/>
        <v>CHECK DATES</v>
      </c>
      <c r="AE438" s="257" t="str">
        <f t="shared" si="94"/>
        <v/>
      </c>
      <c r="AF438" s="286">
        <v>0</v>
      </c>
      <c r="AG438" s="257">
        <f t="shared" si="95"/>
        <v>0</v>
      </c>
      <c r="AH438" s="257" t="str">
        <f t="shared" si="96"/>
        <v/>
      </c>
      <c r="AI438" s="257">
        <f t="shared" si="97"/>
        <v>0</v>
      </c>
    </row>
    <row r="439" spans="1:35" x14ac:dyDescent="0.3">
      <c r="A439" s="287">
        <v>427</v>
      </c>
      <c r="B439" s="161"/>
      <c r="C439" s="150"/>
      <c r="D439" s="150"/>
      <c r="E439" s="150"/>
      <c r="F439" s="152"/>
      <c r="G439" s="152"/>
      <c r="H439" s="154"/>
      <c r="I439" s="155"/>
      <c r="J439" s="159"/>
      <c r="K439" s="159"/>
      <c r="L439" s="337"/>
      <c r="M439" s="343" t="str">
        <f>IF(L439="","",LOOKUP(L439,'Work Programme'!$A$8:$A$207,'Work Programme'!$B$8:$B$207))</f>
        <v/>
      </c>
      <c r="N439" s="150"/>
      <c r="O439" s="151"/>
      <c r="P439" s="254" t="str">
        <f>IF(H439="","",VLOOKUP(H439,'Overview - Financial Statement'!$A$46:$B$60,2,FALSE))</f>
        <v/>
      </c>
      <c r="Q439" s="255" t="str">
        <f t="shared" si="84"/>
        <v/>
      </c>
      <c r="R439" s="153"/>
      <c r="S439" s="153"/>
      <c r="T439" s="238">
        <f t="shared" si="85"/>
        <v>0</v>
      </c>
      <c r="U439" s="193" t="s">
        <v>44</v>
      </c>
      <c r="V439" s="173"/>
      <c r="W439" s="193" t="str">
        <f t="shared" si="86"/>
        <v/>
      </c>
      <c r="X439" s="264" t="str">
        <f t="shared" si="87"/>
        <v>OK</v>
      </c>
      <c r="Y439" s="193" t="str">
        <f t="shared" si="88"/>
        <v/>
      </c>
      <c r="Z439" s="193" t="str">
        <f t="shared" si="89"/>
        <v/>
      </c>
      <c r="AA439" s="397" t="str">
        <f t="shared" si="90"/>
        <v/>
      </c>
      <c r="AB439" s="257" t="str">
        <f t="shared" si="91"/>
        <v/>
      </c>
      <c r="AC439" s="257" t="str">
        <f t="shared" si="92"/>
        <v/>
      </c>
      <c r="AD439" s="193" t="str">
        <f t="shared" si="93"/>
        <v>CHECK DATES</v>
      </c>
      <c r="AE439" s="257" t="str">
        <f t="shared" si="94"/>
        <v/>
      </c>
      <c r="AF439" s="286">
        <v>0</v>
      </c>
      <c r="AG439" s="257">
        <f t="shared" si="95"/>
        <v>0</v>
      </c>
      <c r="AH439" s="257" t="str">
        <f t="shared" si="96"/>
        <v/>
      </c>
      <c r="AI439" s="257">
        <f t="shared" si="97"/>
        <v>0</v>
      </c>
    </row>
    <row r="440" spans="1:35" x14ac:dyDescent="0.3">
      <c r="A440" s="287">
        <v>428</v>
      </c>
      <c r="B440" s="161"/>
      <c r="C440" s="150"/>
      <c r="D440" s="150"/>
      <c r="E440" s="150"/>
      <c r="F440" s="152"/>
      <c r="G440" s="152"/>
      <c r="H440" s="154"/>
      <c r="I440" s="155"/>
      <c r="J440" s="159"/>
      <c r="K440" s="159"/>
      <c r="L440" s="337"/>
      <c r="M440" s="343" t="str">
        <f>IF(L440="","",LOOKUP(L440,'Work Programme'!$A$8:$A$207,'Work Programme'!$B$8:$B$207))</f>
        <v/>
      </c>
      <c r="N440" s="150"/>
      <c r="O440" s="151"/>
      <c r="P440" s="254" t="str">
        <f>IF(H440="","",VLOOKUP(H440,'Overview - Financial Statement'!$A$46:$B$60,2,FALSE))</f>
        <v/>
      </c>
      <c r="Q440" s="255" t="str">
        <f t="shared" si="84"/>
        <v/>
      </c>
      <c r="R440" s="153"/>
      <c r="S440" s="153"/>
      <c r="T440" s="238">
        <f t="shared" si="85"/>
        <v>0</v>
      </c>
      <c r="U440" s="193" t="s">
        <v>44</v>
      </c>
      <c r="V440" s="173"/>
      <c r="W440" s="193" t="str">
        <f t="shared" si="86"/>
        <v/>
      </c>
      <c r="X440" s="264" t="str">
        <f t="shared" si="87"/>
        <v>OK</v>
      </c>
      <c r="Y440" s="193" t="str">
        <f t="shared" si="88"/>
        <v/>
      </c>
      <c r="Z440" s="193" t="str">
        <f t="shared" si="89"/>
        <v/>
      </c>
      <c r="AA440" s="397" t="str">
        <f t="shared" si="90"/>
        <v/>
      </c>
      <c r="AB440" s="257" t="str">
        <f t="shared" si="91"/>
        <v/>
      </c>
      <c r="AC440" s="257" t="str">
        <f t="shared" si="92"/>
        <v/>
      </c>
      <c r="AD440" s="193" t="str">
        <f t="shared" si="93"/>
        <v>CHECK DATES</v>
      </c>
      <c r="AE440" s="257" t="str">
        <f t="shared" si="94"/>
        <v/>
      </c>
      <c r="AF440" s="286">
        <v>0</v>
      </c>
      <c r="AG440" s="257">
        <f t="shared" si="95"/>
        <v>0</v>
      </c>
      <c r="AH440" s="257" t="str">
        <f t="shared" si="96"/>
        <v/>
      </c>
      <c r="AI440" s="257">
        <f t="shared" si="97"/>
        <v>0</v>
      </c>
    </row>
    <row r="441" spans="1:35" x14ac:dyDescent="0.3">
      <c r="A441" s="287">
        <v>429</v>
      </c>
      <c r="B441" s="161"/>
      <c r="C441" s="150"/>
      <c r="D441" s="150"/>
      <c r="E441" s="150"/>
      <c r="F441" s="152"/>
      <c r="G441" s="152"/>
      <c r="H441" s="154"/>
      <c r="I441" s="155"/>
      <c r="J441" s="159"/>
      <c r="K441" s="159"/>
      <c r="L441" s="337"/>
      <c r="M441" s="343" t="str">
        <f>IF(L441="","",LOOKUP(L441,'Work Programme'!$A$8:$A$207,'Work Programme'!$B$8:$B$207))</f>
        <v/>
      </c>
      <c r="N441" s="150"/>
      <c r="O441" s="151"/>
      <c r="P441" s="254" t="str">
        <f>IF(H441="","",VLOOKUP(H441,'Overview - Financial Statement'!$A$46:$B$60,2,FALSE))</f>
        <v/>
      </c>
      <c r="Q441" s="255" t="str">
        <f t="shared" si="84"/>
        <v/>
      </c>
      <c r="R441" s="153"/>
      <c r="S441" s="153"/>
      <c r="T441" s="238">
        <f t="shared" si="85"/>
        <v>0</v>
      </c>
      <c r="U441" s="193" t="s">
        <v>44</v>
      </c>
      <c r="V441" s="173"/>
      <c r="W441" s="193" t="str">
        <f t="shared" si="86"/>
        <v/>
      </c>
      <c r="X441" s="264" t="str">
        <f t="shared" si="87"/>
        <v>OK</v>
      </c>
      <c r="Y441" s="193" t="str">
        <f t="shared" si="88"/>
        <v/>
      </c>
      <c r="Z441" s="193" t="str">
        <f t="shared" si="89"/>
        <v/>
      </c>
      <c r="AA441" s="397" t="str">
        <f t="shared" si="90"/>
        <v/>
      </c>
      <c r="AB441" s="257" t="str">
        <f t="shared" si="91"/>
        <v/>
      </c>
      <c r="AC441" s="257" t="str">
        <f t="shared" si="92"/>
        <v/>
      </c>
      <c r="AD441" s="193" t="str">
        <f t="shared" si="93"/>
        <v>CHECK DATES</v>
      </c>
      <c r="AE441" s="257" t="str">
        <f t="shared" si="94"/>
        <v/>
      </c>
      <c r="AF441" s="286">
        <v>0</v>
      </c>
      <c r="AG441" s="257">
        <f t="shared" si="95"/>
        <v>0</v>
      </c>
      <c r="AH441" s="257" t="str">
        <f t="shared" si="96"/>
        <v/>
      </c>
      <c r="AI441" s="257">
        <f t="shared" si="97"/>
        <v>0</v>
      </c>
    </row>
    <row r="442" spans="1:35" x14ac:dyDescent="0.3">
      <c r="A442" s="287">
        <v>430</v>
      </c>
      <c r="B442" s="161"/>
      <c r="C442" s="150"/>
      <c r="D442" s="150"/>
      <c r="E442" s="150"/>
      <c r="F442" s="152"/>
      <c r="G442" s="152"/>
      <c r="H442" s="154"/>
      <c r="I442" s="155"/>
      <c r="J442" s="159"/>
      <c r="K442" s="159"/>
      <c r="L442" s="337"/>
      <c r="M442" s="343" t="str">
        <f>IF(L442="","",LOOKUP(L442,'Work Programme'!$A$8:$A$207,'Work Programme'!$B$8:$B$207))</f>
        <v/>
      </c>
      <c r="N442" s="150"/>
      <c r="O442" s="151"/>
      <c r="P442" s="254" t="str">
        <f>IF(H442="","",VLOOKUP(H442,'Overview - Financial Statement'!$A$46:$B$60,2,FALSE))</f>
        <v/>
      </c>
      <c r="Q442" s="255" t="str">
        <f t="shared" si="84"/>
        <v/>
      </c>
      <c r="R442" s="153"/>
      <c r="S442" s="153"/>
      <c r="T442" s="238">
        <f t="shared" si="85"/>
        <v>0</v>
      </c>
      <c r="U442" s="193" t="s">
        <v>44</v>
      </c>
      <c r="V442" s="173"/>
      <c r="W442" s="193" t="str">
        <f t="shared" si="86"/>
        <v/>
      </c>
      <c r="X442" s="264" t="str">
        <f t="shared" si="87"/>
        <v>OK</v>
      </c>
      <c r="Y442" s="193" t="str">
        <f t="shared" si="88"/>
        <v/>
      </c>
      <c r="Z442" s="193" t="str">
        <f t="shared" si="89"/>
        <v/>
      </c>
      <c r="AA442" s="397" t="str">
        <f t="shared" si="90"/>
        <v/>
      </c>
      <c r="AB442" s="257" t="str">
        <f t="shared" si="91"/>
        <v/>
      </c>
      <c r="AC442" s="257" t="str">
        <f t="shared" si="92"/>
        <v/>
      </c>
      <c r="AD442" s="193" t="str">
        <f t="shared" si="93"/>
        <v>CHECK DATES</v>
      </c>
      <c r="AE442" s="257" t="str">
        <f t="shared" si="94"/>
        <v/>
      </c>
      <c r="AF442" s="286">
        <v>0</v>
      </c>
      <c r="AG442" s="257">
        <f t="shared" si="95"/>
        <v>0</v>
      </c>
      <c r="AH442" s="257" t="str">
        <f t="shared" si="96"/>
        <v/>
      </c>
      <c r="AI442" s="257">
        <f t="shared" si="97"/>
        <v>0</v>
      </c>
    </row>
    <row r="443" spans="1:35" x14ac:dyDescent="0.3">
      <c r="A443" s="287">
        <v>431</v>
      </c>
      <c r="B443" s="161"/>
      <c r="C443" s="150"/>
      <c r="D443" s="150"/>
      <c r="E443" s="150"/>
      <c r="F443" s="152"/>
      <c r="G443" s="152"/>
      <c r="H443" s="154"/>
      <c r="I443" s="155"/>
      <c r="J443" s="159"/>
      <c r="K443" s="159"/>
      <c r="L443" s="337"/>
      <c r="M443" s="343" t="str">
        <f>IF(L443="","",LOOKUP(L443,'Work Programme'!$A$8:$A$207,'Work Programme'!$B$8:$B$207))</f>
        <v/>
      </c>
      <c r="N443" s="150"/>
      <c r="O443" s="151"/>
      <c r="P443" s="254" t="str">
        <f>IF(H443="","",VLOOKUP(H443,'Overview - Financial Statement'!$A$46:$B$60,2,FALSE))</f>
        <v/>
      </c>
      <c r="Q443" s="255" t="str">
        <f t="shared" si="84"/>
        <v/>
      </c>
      <c r="R443" s="153"/>
      <c r="S443" s="153"/>
      <c r="T443" s="238">
        <f t="shared" si="85"/>
        <v>0</v>
      </c>
      <c r="U443" s="193" t="s">
        <v>44</v>
      </c>
      <c r="V443" s="173"/>
      <c r="W443" s="193" t="str">
        <f t="shared" si="86"/>
        <v/>
      </c>
      <c r="X443" s="264" t="str">
        <f t="shared" si="87"/>
        <v>OK</v>
      </c>
      <c r="Y443" s="193" t="str">
        <f t="shared" si="88"/>
        <v/>
      </c>
      <c r="Z443" s="193" t="str">
        <f t="shared" si="89"/>
        <v/>
      </c>
      <c r="AA443" s="397" t="str">
        <f t="shared" si="90"/>
        <v/>
      </c>
      <c r="AB443" s="257" t="str">
        <f t="shared" si="91"/>
        <v/>
      </c>
      <c r="AC443" s="257" t="str">
        <f t="shared" si="92"/>
        <v/>
      </c>
      <c r="AD443" s="193" t="str">
        <f t="shared" si="93"/>
        <v>CHECK DATES</v>
      </c>
      <c r="AE443" s="257" t="str">
        <f t="shared" si="94"/>
        <v/>
      </c>
      <c r="AF443" s="286">
        <v>0</v>
      </c>
      <c r="AG443" s="257">
        <f t="shared" si="95"/>
        <v>0</v>
      </c>
      <c r="AH443" s="257" t="str">
        <f t="shared" si="96"/>
        <v/>
      </c>
      <c r="AI443" s="257">
        <f t="shared" si="97"/>
        <v>0</v>
      </c>
    </row>
    <row r="444" spans="1:35" x14ac:dyDescent="0.3">
      <c r="A444" s="287">
        <v>432</v>
      </c>
      <c r="B444" s="161"/>
      <c r="C444" s="150"/>
      <c r="D444" s="150"/>
      <c r="E444" s="150"/>
      <c r="F444" s="152"/>
      <c r="G444" s="152"/>
      <c r="H444" s="154"/>
      <c r="I444" s="155"/>
      <c r="J444" s="159"/>
      <c r="K444" s="159"/>
      <c r="L444" s="337"/>
      <c r="M444" s="343" t="str">
        <f>IF(L444="","",LOOKUP(L444,'Work Programme'!$A$8:$A$207,'Work Programme'!$B$8:$B$207))</f>
        <v/>
      </c>
      <c r="N444" s="150"/>
      <c r="O444" s="151"/>
      <c r="P444" s="254" t="str">
        <f>IF(H444="","",VLOOKUP(H444,'Overview - Financial Statement'!$A$46:$B$60,2,FALSE))</f>
        <v/>
      </c>
      <c r="Q444" s="255" t="str">
        <f t="shared" si="84"/>
        <v/>
      </c>
      <c r="R444" s="153"/>
      <c r="S444" s="153"/>
      <c r="T444" s="238">
        <f t="shared" si="85"/>
        <v>0</v>
      </c>
      <c r="U444" s="193" t="s">
        <v>44</v>
      </c>
      <c r="V444" s="173"/>
      <c r="W444" s="193" t="str">
        <f t="shared" si="86"/>
        <v/>
      </c>
      <c r="X444" s="264" t="str">
        <f t="shared" si="87"/>
        <v>OK</v>
      </c>
      <c r="Y444" s="193" t="str">
        <f t="shared" si="88"/>
        <v/>
      </c>
      <c r="Z444" s="193" t="str">
        <f t="shared" si="89"/>
        <v/>
      </c>
      <c r="AA444" s="397" t="str">
        <f t="shared" si="90"/>
        <v/>
      </c>
      <c r="AB444" s="257" t="str">
        <f t="shared" si="91"/>
        <v/>
      </c>
      <c r="AC444" s="257" t="str">
        <f t="shared" si="92"/>
        <v/>
      </c>
      <c r="AD444" s="193" t="str">
        <f t="shared" si="93"/>
        <v>CHECK DATES</v>
      </c>
      <c r="AE444" s="257" t="str">
        <f t="shared" si="94"/>
        <v/>
      </c>
      <c r="AF444" s="286">
        <v>0</v>
      </c>
      <c r="AG444" s="257">
        <f t="shared" si="95"/>
        <v>0</v>
      </c>
      <c r="AH444" s="257" t="str">
        <f t="shared" si="96"/>
        <v/>
      </c>
      <c r="AI444" s="257">
        <f t="shared" si="97"/>
        <v>0</v>
      </c>
    </row>
    <row r="445" spans="1:35" x14ac:dyDescent="0.3">
      <c r="A445" s="287">
        <v>433</v>
      </c>
      <c r="B445" s="161"/>
      <c r="C445" s="150"/>
      <c r="D445" s="150"/>
      <c r="E445" s="150"/>
      <c r="F445" s="152"/>
      <c r="G445" s="152"/>
      <c r="H445" s="154"/>
      <c r="I445" s="155"/>
      <c r="J445" s="159"/>
      <c r="K445" s="159"/>
      <c r="L445" s="337"/>
      <c r="M445" s="343" t="str">
        <f>IF(L445="","",LOOKUP(L445,'Work Programme'!$A$8:$A$207,'Work Programme'!$B$8:$B$207))</f>
        <v/>
      </c>
      <c r="N445" s="150"/>
      <c r="O445" s="151"/>
      <c r="P445" s="254" t="str">
        <f>IF(H445="","",VLOOKUP(H445,'Overview - Financial Statement'!$A$46:$B$60,2,FALSE))</f>
        <v/>
      </c>
      <c r="Q445" s="255" t="str">
        <f t="shared" si="84"/>
        <v/>
      </c>
      <c r="R445" s="153"/>
      <c r="S445" s="153"/>
      <c r="T445" s="238">
        <f t="shared" si="85"/>
        <v>0</v>
      </c>
      <c r="U445" s="193" t="s">
        <v>44</v>
      </c>
      <c r="V445" s="173"/>
      <c r="W445" s="193" t="str">
        <f t="shared" si="86"/>
        <v/>
      </c>
      <c r="X445" s="264" t="str">
        <f t="shared" si="87"/>
        <v>OK</v>
      </c>
      <c r="Y445" s="193" t="str">
        <f t="shared" si="88"/>
        <v/>
      </c>
      <c r="Z445" s="193" t="str">
        <f t="shared" si="89"/>
        <v/>
      </c>
      <c r="AA445" s="397" t="str">
        <f t="shared" si="90"/>
        <v/>
      </c>
      <c r="AB445" s="257" t="str">
        <f t="shared" si="91"/>
        <v/>
      </c>
      <c r="AC445" s="257" t="str">
        <f t="shared" si="92"/>
        <v/>
      </c>
      <c r="AD445" s="193" t="str">
        <f t="shared" si="93"/>
        <v>CHECK DATES</v>
      </c>
      <c r="AE445" s="257" t="str">
        <f t="shared" si="94"/>
        <v/>
      </c>
      <c r="AF445" s="286">
        <v>0</v>
      </c>
      <c r="AG445" s="257">
        <f t="shared" si="95"/>
        <v>0</v>
      </c>
      <c r="AH445" s="257" t="str">
        <f t="shared" si="96"/>
        <v/>
      </c>
      <c r="AI445" s="257">
        <f t="shared" si="97"/>
        <v>0</v>
      </c>
    </row>
    <row r="446" spans="1:35" x14ac:dyDescent="0.3">
      <c r="A446" s="287">
        <v>434</v>
      </c>
      <c r="B446" s="161"/>
      <c r="C446" s="150"/>
      <c r="D446" s="150"/>
      <c r="E446" s="150"/>
      <c r="F446" s="152"/>
      <c r="G446" s="152"/>
      <c r="H446" s="154"/>
      <c r="I446" s="155"/>
      <c r="J446" s="159"/>
      <c r="K446" s="159"/>
      <c r="L446" s="337"/>
      <c r="M446" s="343" t="str">
        <f>IF(L446="","",LOOKUP(L446,'Work Programme'!$A$8:$A$207,'Work Programme'!$B$8:$B$207))</f>
        <v/>
      </c>
      <c r="N446" s="150"/>
      <c r="O446" s="151"/>
      <c r="P446" s="254" t="str">
        <f>IF(H446="","",VLOOKUP(H446,'Overview - Financial Statement'!$A$46:$B$60,2,FALSE))</f>
        <v/>
      </c>
      <c r="Q446" s="255" t="str">
        <f t="shared" si="84"/>
        <v/>
      </c>
      <c r="R446" s="153"/>
      <c r="S446" s="153"/>
      <c r="T446" s="238">
        <f t="shared" si="85"/>
        <v>0</v>
      </c>
      <c r="U446" s="193" t="s">
        <v>44</v>
      </c>
      <c r="V446" s="173"/>
      <c r="W446" s="193" t="str">
        <f t="shared" si="86"/>
        <v/>
      </c>
      <c r="X446" s="264" t="str">
        <f t="shared" si="87"/>
        <v>OK</v>
      </c>
      <c r="Y446" s="193" t="str">
        <f t="shared" si="88"/>
        <v/>
      </c>
      <c r="Z446" s="193" t="str">
        <f t="shared" si="89"/>
        <v/>
      </c>
      <c r="AA446" s="397" t="str">
        <f t="shared" si="90"/>
        <v/>
      </c>
      <c r="AB446" s="257" t="str">
        <f t="shared" si="91"/>
        <v/>
      </c>
      <c r="AC446" s="257" t="str">
        <f t="shared" si="92"/>
        <v/>
      </c>
      <c r="AD446" s="193" t="str">
        <f t="shared" si="93"/>
        <v>CHECK DATES</v>
      </c>
      <c r="AE446" s="257" t="str">
        <f t="shared" si="94"/>
        <v/>
      </c>
      <c r="AF446" s="286">
        <v>0</v>
      </c>
      <c r="AG446" s="257">
        <f t="shared" si="95"/>
        <v>0</v>
      </c>
      <c r="AH446" s="257" t="str">
        <f t="shared" si="96"/>
        <v/>
      </c>
      <c r="AI446" s="257">
        <f t="shared" si="97"/>
        <v>0</v>
      </c>
    </row>
    <row r="447" spans="1:35" x14ac:dyDescent="0.3">
      <c r="A447" s="287">
        <v>435</v>
      </c>
      <c r="B447" s="161"/>
      <c r="C447" s="150"/>
      <c r="D447" s="150"/>
      <c r="E447" s="150"/>
      <c r="F447" s="152"/>
      <c r="G447" s="152"/>
      <c r="H447" s="154"/>
      <c r="I447" s="155"/>
      <c r="J447" s="159"/>
      <c r="K447" s="159"/>
      <c r="L447" s="337"/>
      <c r="M447" s="343" t="str">
        <f>IF(L447="","",LOOKUP(L447,'Work Programme'!$A$8:$A$207,'Work Programme'!$B$8:$B$207))</f>
        <v/>
      </c>
      <c r="N447" s="150"/>
      <c r="O447" s="151"/>
      <c r="P447" s="254" t="str">
        <f>IF(H447="","",VLOOKUP(H447,'Overview - Financial Statement'!$A$46:$B$60,2,FALSE))</f>
        <v/>
      </c>
      <c r="Q447" s="255" t="str">
        <f t="shared" si="84"/>
        <v/>
      </c>
      <c r="R447" s="153"/>
      <c r="S447" s="153"/>
      <c r="T447" s="238">
        <f t="shared" si="85"/>
        <v>0</v>
      </c>
      <c r="U447" s="193" t="s">
        <v>44</v>
      </c>
      <c r="V447" s="173"/>
      <c r="W447" s="193" t="str">
        <f t="shared" si="86"/>
        <v/>
      </c>
      <c r="X447" s="264" t="str">
        <f t="shared" si="87"/>
        <v>OK</v>
      </c>
      <c r="Y447" s="193" t="str">
        <f t="shared" si="88"/>
        <v/>
      </c>
      <c r="Z447" s="193" t="str">
        <f t="shared" si="89"/>
        <v/>
      </c>
      <c r="AA447" s="397" t="str">
        <f t="shared" si="90"/>
        <v/>
      </c>
      <c r="AB447" s="257" t="str">
        <f t="shared" si="91"/>
        <v/>
      </c>
      <c r="AC447" s="257" t="str">
        <f t="shared" si="92"/>
        <v/>
      </c>
      <c r="AD447" s="193" t="str">
        <f t="shared" si="93"/>
        <v>CHECK DATES</v>
      </c>
      <c r="AE447" s="257" t="str">
        <f t="shared" si="94"/>
        <v/>
      </c>
      <c r="AF447" s="286">
        <v>0</v>
      </c>
      <c r="AG447" s="257">
        <f t="shared" si="95"/>
        <v>0</v>
      </c>
      <c r="AH447" s="257" t="str">
        <f t="shared" si="96"/>
        <v/>
      </c>
      <c r="AI447" s="257">
        <f t="shared" si="97"/>
        <v>0</v>
      </c>
    </row>
    <row r="448" spans="1:35" x14ac:dyDescent="0.3">
      <c r="A448" s="287">
        <v>436</v>
      </c>
      <c r="B448" s="161"/>
      <c r="C448" s="150"/>
      <c r="D448" s="150"/>
      <c r="E448" s="150"/>
      <c r="F448" s="152"/>
      <c r="G448" s="152"/>
      <c r="H448" s="154"/>
      <c r="I448" s="155"/>
      <c r="J448" s="159"/>
      <c r="K448" s="159"/>
      <c r="L448" s="337"/>
      <c r="M448" s="343" t="str">
        <f>IF(L448="","",LOOKUP(L448,'Work Programme'!$A$8:$A$207,'Work Programme'!$B$8:$B$207))</f>
        <v/>
      </c>
      <c r="N448" s="150"/>
      <c r="O448" s="151"/>
      <c r="P448" s="254" t="str">
        <f>IF(H448="","",VLOOKUP(H448,'Overview - Financial Statement'!$A$46:$B$60,2,FALSE))</f>
        <v/>
      </c>
      <c r="Q448" s="255" t="str">
        <f t="shared" si="84"/>
        <v/>
      </c>
      <c r="R448" s="153"/>
      <c r="S448" s="153"/>
      <c r="T448" s="238">
        <f t="shared" si="85"/>
        <v>0</v>
      </c>
      <c r="U448" s="193" t="s">
        <v>44</v>
      </c>
      <c r="V448" s="173"/>
      <c r="W448" s="193" t="str">
        <f t="shared" si="86"/>
        <v/>
      </c>
      <c r="X448" s="264" t="str">
        <f t="shared" si="87"/>
        <v>OK</v>
      </c>
      <c r="Y448" s="193" t="str">
        <f t="shared" si="88"/>
        <v/>
      </c>
      <c r="Z448" s="193" t="str">
        <f t="shared" si="89"/>
        <v/>
      </c>
      <c r="AA448" s="397" t="str">
        <f t="shared" si="90"/>
        <v/>
      </c>
      <c r="AB448" s="257" t="str">
        <f t="shared" si="91"/>
        <v/>
      </c>
      <c r="AC448" s="257" t="str">
        <f t="shared" si="92"/>
        <v/>
      </c>
      <c r="AD448" s="193" t="str">
        <f t="shared" si="93"/>
        <v>CHECK DATES</v>
      </c>
      <c r="AE448" s="257" t="str">
        <f t="shared" si="94"/>
        <v/>
      </c>
      <c r="AF448" s="286">
        <v>0</v>
      </c>
      <c r="AG448" s="257">
        <f t="shared" si="95"/>
        <v>0</v>
      </c>
      <c r="AH448" s="257" t="str">
        <f t="shared" si="96"/>
        <v/>
      </c>
      <c r="AI448" s="257">
        <f t="shared" si="97"/>
        <v>0</v>
      </c>
    </row>
    <row r="449" spans="1:35" x14ac:dyDescent="0.3">
      <c r="A449" s="287">
        <v>437</v>
      </c>
      <c r="B449" s="161"/>
      <c r="C449" s="150"/>
      <c r="D449" s="150"/>
      <c r="E449" s="150"/>
      <c r="F449" s="152"/>
      <c r="G449" s="152"/>
      <c r="H449" s="154"/>
      <c r="I449" s="155"/>
      <c r="J449" s="159"/>
      <c r="K449" s="159"/>
      <c r="L449" s="337"/>
      <c r="M449" s="343" t="str">
        <f>IF(L449="","",LOOKUP(L449,'Work Programme'!$A$8:$A$207,'Work Programme'!$B$8:$B$207))</f>
        <v/>
      </c>
      <c r="N449" s="150"/>
      <c r="O449" s="151"/>
      <c r="P449" s="254" t="str">
        <f>IF(H449="","",VLOOKUP(H449,'Overview - Financial Statement'!$A$46:$B$60,2,FALSE))</f>
        <v/>
      </c>
      <c r="Q449" s="255" t="str">
        <f t="shared" si="84"/>
        <v/>
      </c>
      <c r="R449" s="153"/>
      <c r="S449" s="153"/>
      <c r="T449" s="238">
        <f t="shared" si="85"/>
        <v>0</v>
      </c>
      <c r="U449" s="193" t="s">
        <v>44</v>
      </c>
      <c r="V449" s="173"/>
      <c r="W449" s="193" t="str">
        <f t="shared" si="86"/>
        <v/>
      </c>
      <c r="X449" s="264" t="str">
        <f t="shared" si="87"/>
        <v>OK</v>
      </c>
      <c r="Y449" s="193" t="str">
        <f t="shared" si="88"/>
        <v/>
      </c>
      <c r="Z449" s="193" t="str">
        <f t="shared" si="89"/>
        <v/>
      </c>
      <c r="AA449" s="397" t="str">
        <f t="shared" si="90"/>
        <v/>
      </c>
      <c r="AB449" s="257" t="str">
        <f t="shared" si="91"/>
        <v/>
      </c>
      <c r="AC449" s="257" t="str">
        <f t="shared" si="92"/>
        <v/>
      </c>
      <c r="AD449" s="193" t="str">
        <f t="shared" si="93"/>
        <v>CHECK DATES</v>
      </c>
      <c r="AE449" s="257" t="str">
        <f t="shared" si="94"/>
        <v/>
      </c>
      <c r="AF449" s="286">
        <v>0</v>
      </c>
      <c r="AG449" s="257">
        <f t="shared" si="95"/>
        <v>0</v>
      </c>
      <c r="AH449" s="257" t="str">
        <f t="shared" si="96"/>
        <v/>
      </c>
      <c r="AI449" s="257">
        <f t="shared" si="97"/>
        <v>0</v>
      </c>
    </row>
    <row r="450" spans="1:35" x14ac:dyDescent="0.3">
      <c r="A450" s="287">
        <v>438</v>
      </c>
      <c r="B450" s="161"/>
      <c r="C450" s="150"/>
      <c r="D450" s="150"/>
      <c r="E450" s="150"/>
      <c r="F450" s="152"/>
      <c r="G450" s="152"/>
      <c r="H450" s="154"/>
      <c r="I450" s="155"/>
      <c r="J450" s="159"/>
      <c r="K450" s="159"/>
      <c r="L450" s="337"/>
      <c r="M450" s="343" t="str">
        <f>IF(L450="","",LOOKUP(L450,'Work Programme'!$A$8:$A$207,'Work Programme'!$B$8:$B$207))</f>
        <v/>
      </c>
      <c r="N450" s="150"/>
      <c r="O450" s="151"/>
      <c r="P450" s="254" t="str">
        <f>IF(H450="","",VLOOKUP(H450,'Overview - Financial Statement'!$A$46:$B$60,2,FALSE))</f>
        <v/>
      </c>
      <c r="Q450" s="255" t="str">
        <f t="shared" si="84"/>
        <v/>
      </c>
      <c r="R450" s="153"/>
      <c r="S450" s="153"/>
      <c r="T450" s="238">
        <f t="shared" si="85"/>
        <v>0</v>
      </c>
      <c r="U450" s="193" t="s">
        <v>44</v>
      </c>
      <c r="V450" s="173"/>
      <c r="W450" s="193" t="str">
        <f t="shared" si="86"/>
        <v/>
      </c>
      <c r="X450" s="264" t="str">
        <f t="shared" si="87"/>
        <v>OK</v>
      </c>
      <c r="Y450" s="193" t="str">
        <f t="shared" si="88"/>
        <v/>
      </c>
      <c r="Z450" s="193" t="str">
        <f t="shared" si="89"/>
        <v/>
      </c>
      <c r="AA450" s="397" t="str">
        <f t="shared" si="90"/>
        <v/>
      </c>
      <c r="AB450" s="257" t="str">
        <f t="shared" si="91"/>
        <v/>
      </c>
      <c r="AC450" s="257" t="str">
        <f t="shared" si="92"/>
        <v/>
      </c>
      <c r="AD450" s="193" t="str">
        <f t="shared" si="93"/>
        <v>CHECK DATES</v>
      </c>
      <c r="AE450" s="257" t="str">
        <f t="shared" si="94"/>
        <v/>
      </c>
      <c r="AF450" s="286">
        <v>0</v>
      </c>
      <c r="AG450" s="257">
        <f t="shared" si="95"/>
        <v>0</v>
      </c>
      <c r="AH450" s="257" t="str">
        <f t="shared" si="96"/>
        <v/>
      </c>
      <c r="AI450" s="257">
        <f t="shared" si="97"/>
        <v>0</v>
      </c>
    </row>
    <row r="451" spans="1:35" x14ac:dyDescent="0.3">
      <c r="A451" s="287">
        <v>439</v>
      </c>
      <c r="B451" s="161"/>
      <c r="C451" s="150"/>
      <c r="D451" s="150"/>
      <c r="E451" s="150"/>
      <c r="F451" s="152"/>
      <c r="G451" s="152"/>
      <c r="H451" s="154"/>
      <c r="I451" s="155"/>
      <c r="J451" s="159"/>
      <c r="K451" s="159"/>
      <c r="L451" s="337"/>
      <c r="M451" s="343" t="str">
        <f>IF(L451="","",LOOKUP(L451,'Work Programme'!$A$8:$A$207,'Work Programme'!$B$8:$B$207))</f>
        <v/>
      </c>
      <c r="N451" s="150"/>
      <c r="O451" s="151"/>
      <c r="P451" s="254" t="str">
        <f>IF(H451="","",VLOOKUP(H451,'Overview - Financial Statement'!$A$46:$B$60,2,FALSE))</f>
        <v/>
      </c>
      <c r="Q451" s="255" t="str">
        <f t="shared" si="84"/>
        <v/>
      </c>
      <c r="R451" s="153"/>
      <c r="S451" s="153"/>
      <c r="T451" s="238">
        <f t="shared" si="85"/>
        <v>0</v>
      </c>
      <c r="U451" s="193" t="s">
        <v>44</v>
      </c>
      <c r="V451" s="173"/>
      <c r="W451" s="193" t="str">
        <f t="shared" si="86"/>
        <v/>
      </c>
      <c r="X451" s="264" t="str">
        <f t="shared" si="87"/>
        <v>OK</v>
      </c>
      <c r="Y451" s="193" t="str">
        <f t="shared" si="88"/>
        <v/>
      </c>
      <c r="Z451" s="193" t="str">
        <f t="shared" si="89"/>
        <v/>
      </c>
      <c r="AA451" s="397" t="str">
        <f t="shared" si="90"/>
        <v/>
      </c>
      <c r="AB451" s="257" t="str">
        <f t="shared" si="91"/>
        <v/>
      </c>
      <c r="AC451" s="257" t="str">
        <f t="shared" si="92"/>
        <v/>
      </c>
      <c r="AD451" s="193" t="str">
        <f t="shared" si="93"/>
        <v>CHECK DATES</v>
      </c>
      <c r="AE451" s="257" t="str">
        <f t="shared" si="94"/>
        <v/>
      </c>
      <c r="AF451" s="286">
        <v>0</v>
      </c>
      <c r="AG451" s="257">
        <f t="shared" si="95"/>
        <v>0</v>
      </c>
      <c r="AH451" s="257" t="str">
        <f t="shared" si="96"/>
        <v/>
      </c>
      <c r="AI451" s="257">
        <f t="shared" si="97"/>
        <v>0</v>
      </c>
    </row>
    <row r="452" spans="1:35" x14ac:dyDescent="0.3">
      <c r="A452" s="287">
        <v>440</v>
      </c>
      <c r="B452" s="161"/>
      <c r="C452" s="150"/>
      <c r="D452" s="150"/>
      <c r="E452" s="150"/>
      <c r="F452" s="152"/>
      <c r="G452" s="152"/>
      <c r="H452" s="154"/>
      <c r="I452" s="155"/>
      <c r="J452" s="159"/>
      <c r="K452" s="159"/>
      <c r="L452" s="337"/>
      <c r="M452" s="343" t="str">
        <f>IF(L452="","",LOOKUP(L452,'Work Programme'!$A$8:$A$207,'Work Programme'!$B$8:$B$207))</f>
        <v/>
      </c>
      <c r="N452" s="150"/>
      <c r="O452" s="151"/>
      <c r="P452" s="254" t="str">
        <f>IF(H452="","",VLOOKUP(H452,'Overview - Financial Statement'!$A$46:$B$60,2,FALSE))</f>
        <v/>
      </c>
      <c r="Q452" s="255" t="str">
        <f t="shared" si="84"/>
        <v/>
      </c>
      <c r="R452" s="153"/>
      <c r="S452" s="153"/>
      <c r="T452" s="238">
        <f t="shared" si="85"/>
        <v>0</v>
      </c>
      <c r="U452" s="193" t="s">
        <v>44</v>
      </c>
      <c r="V452" s="173"/>
      <c r="W452" s="193" t="str">
        <f t="shared" si="86"/>
        <v/>
      </c>
      <c r="X452" s="264" t="str">
        <f t="shared" si="87"/>
        <v>OK</v>
      </c>
      <c r="Y452" s="193" t="str">
        <f t="shared" si="88"/>
        <v/>
      </c>
      <c r="Z452" s="193" t="str">
        <f t="shared" si="89"/>
        <v/>
      </c>
      <c r="AA452" s="397" t="str">
        <f t="shared" si="90"/>
        <v/>
      </c>
      <c r="AB452" s="257" t="str">
        <f t="shared" si="91"/>
        <v/>
      </c>
      <c r="AC452" s="257" t="str">
        <f t="shared" si="92"/>
        <v/>
      </c>
      <c r="AD452" s="193" t="str">
        <f t="shared" si="93"/>
        <v>CHECK DATES</v>
      </c>
      <c r="AE452" s="257" t="str">
        <f t="shared" si="94"/>
        <v/>
      </c>
      <c r="AF452" s="286">
        <v>0</v>
      </c>
      <c r="AG452" s="257">
        <f t="shared" si="95"/>
        <v>0</v>
      </c>
      <c r="AH452" s="257" t="str">
        <f t="shared" si="96"/>
        <v/>
      </c>
      <c r="AI452" s="257">
        <f t="shared" si="97"/>
        <v>0</v>
      </c>
    </row>
    <row r="453" spans="1:35" x14ac:dyDescent="0.3">
      <c r="A453" s="287">
        <v>441</v>
      </c>
      <c r="B453" s="161"/>
      <c r="C453" s="150"/>
      <c r="D453" s="150"/>
      <c r="E453" s="150"/>
      <c r="F453" s="152"/>
      <c r="G453" s="152"/>
      <c r="H453" s="154"/>
      <c r="I453" s="155"/>
      <c r="J453" s="159"/>
      <c r="K453" s="159"/>
      <c r="L453" s="337"/>
      <c r="M453" s="343" t="str">
        <f>IF(L453="","",LOOKUP(L453,'Work Programme'!$A$8:$A$207,'Work Programme'!$B$8:$B$207))</f>
        <v/>
      </c>
      <c r="N453" s="150"/>
      <c r="O453" s="151"/>
      <c r="P453" s="254" t="str">
        <f>IF(H453="","",VLOOKUP(H453,'Overview - Financial Statement'!$A$46:$B$60,2,FALSE))</f>
        <v/>
      </c>
      <c r="Q453" s="255" t="str">
        <f t="shared" si="84"/>
        <v/>
      </c>
      <c r="R453" s="153"/>
      <c r="S453" s="153"/>
      <c r="T453" s="238">
        <f t="shared" si="85"/>
        <v>0</v>
      </c>
      <c r="U453" s="193" t="s">
        <v>44</v>
      </c>
      <c r="V453" s="173"/>
      <c r="W453" s="193" t="str">
        <f t="shared" si="86"/>
        <v/>
      </c>
      <c r="X453" s="264" t="str">
        <f t="shared" si="87"/>
        <v>OK</v>
      </c>
      <c r="Y453" s="193" t="str">
        <f t="shared" si="88"/>
        <v/>
      </c>
      <c r="Z453" s="193" t="str">
        <f t="shared" si="89"/>
        <v/>
      </c>
      <c r="AA453" s="397" t="str">
        <f t="shared" si="90"/>
        <v/>
      </c>
      <c r="AB453" s="257" t="str">
        <f t="shared" si="91"/>
        <v/>
      </c>
      <c r="AC453" s="257" t="str">
        <f t="shared" si="92"/>
        <v/>
      </c>
      <c r="AD453" s="193" t="str">
        <f t="shared" si="93"/>
        <v>CHECK DATES</v>
      </c>
      <c r="AE453" s="257" t="str">
        <f t="shared" si="94"/>
        <v/>
      </c>
      <c r="AF453" s="286">
        <v>0</v>
      </c>
      <c r="AG453" s="257">
        <f t="shared" si="95"/>
        <v>0</v>
      </c>
      <c r="AH453" s="257" t="str">
        <f t="shared" si="96"/>
        <v/>
      </c>
      <c r="AI453" s="257">
        <f t="shared" si="97"/>
        <v>0</v>
      </c>
    </row>
    <row r="454" spans="1:35" x14ac:dyDescent="0.3">
      <c r="A454" s="287">
        <v>442</v>
      </c>
      <c r="B454" s="161"/>
      <c r="C454" s="150"/>
      <c r="D454" s="150"/>
      <c r="E454" s="150"/>
      <c r="F454" s="152"/>
      <c r="G454" s="152"/>
      <c r="H454" s="154"/>
      <c r="I454" s="155"/>
      <c r="J454" s="159"/>
      <c r="K454" s="159"/>
      <c r="L454" s="337"/>
      <c r="M454" s="343" t="str">
        <f>IF(L454="","",LOOKUP(L454,'Work Programme'!$A$8:$A$207,'Work Programme'!$B$8:$B$207))</f>
        <v/>
      </c>
      <c r="N454" s="150"/>
      <c r="O454" s="151"/>
      <c r="P454" s="254" t="str">
        <f>IF(H454="","",VLOOKUP(H454,'Overview - Financial Statement'!$A$46:$B$60,2,FALSE))</f>
        <v/>
      </c>
      <c r="Q454" s="255" t="str">
        <f t="shared" si="84"/>
        <v/>
      </c>
      <c r="R454" s="153"/>
      <c r="S454" s="153"/>
      <c r="T454" s="238">
        <f t="shared" si="85"/>
        <v>0</v>
      </c>
      <c r="U454" s="193" t="s">
        <v>44</v>
      </c>
      <c r="V454" s="173"/>
      <c r="W454" s="193" t="str">
        <f t="shared" si="86"/>
        <v/>
      </c>
      <c r="X454" s="264" t="str">
        <f t="shared" si="87"/>
        <v>OK</v>
      </c>
      <c r="Y454" s="193" t="str">
        <f t="shared" si="88"/>
        <v/>
      </c>
      <c r="Z454" s="193" t="str">
        <f t="shared" si="89"/>
        <v/>
      </c>
      <c r="AA454" s="397" t="str">
        <f t="shared" si="90"/>
        <v/>
      </c>
      <c r="AB454" s="257" t="str">
        <f t="shared" si="91"/>
        <v/>
      </c>
      <c r="AC454" s="257" t="str">
        <f t="shared" si="92"/>
        <v/>
      </c>
      <c r="AD454" s="193" t="str">
        <f t="shared" si="93"/>
        <v>CHECK DATES</v>
      </c>
      <c r="AE454" s="257" t="str">
        <f t="shared" si="94"/>
        <v/>
      </c>
      <c r="AF454" s="286">
        <v>0</v>
      </c>
      <c r="AG454" s="257">
        <f t="shared" si="95"/>
        <v>0</v>
      </c>
      <c r="AH454" s="257" t="str">
        <f t="shared" si="96"/>
        <v/>
      </c>
      <c r="AI454" s="257">
        <f t="shared" si="97"/>
        <v>0</v>
      </c>
    </row>
    <row r="455" spans="1:35" x14ac:dyDescent="0.3">
      <c r="A455" s="287">
        <v>443</v>
      </c>
      <c r="B455" s="161"/>
      <c r="C455" s="150"/>
      <c r="D455" s="150"/>
      <c r="E455" s="150"/>
      <c r="F455" s="152"/>
      <c r="G455" s="152"/>
      <c r="H455" s="154"/>
      <c r="I455" s="155"/>
      <c r="J455" s="159"/>
      <c r="K455" s="159"/>
      <c r="L455" s="337"/>
      <c r="M455" s="343" t="str">
        <f>IF(L455="","",LOOKUP(L455,'Work Programme'!$A$8:$A$207,'Work Programme'!$B$8:$B$207))</f>
        <v/>
      </c>
      <c r="N455" s="150"/>
      <c r="O455" s="151"/>
      <c r="P455" s="254" t="str">
        <f>IF(H455="","",VLOOKUP(H455,'Overview - Financial Statement'!$A$46:$B$60,2,FALSE))</f>
        <v/>
      </c>
      <c r="Q455" s="255" t="str">
        <f t="shared" si="84"/>
        <v/>
      </c>
      <c r="R455" s="153"/>
      <c r="S455" s="153"/>
      <c r="T455" s="238">
        <f t="shared" si="85"/>
        <v>0</v>
      </c>
      <c r="U455" s="193" t="s">
        <v>44</v>
      </c>
      <c r="V455" s="173"/>
      <c r="W455" s="193" t="str">
        <f t="shared" si="86"/>
        <v/>
      </c>
      <c r="X455" s="264" t="str">
        <f t="shared" si="87"/>
        <v>OK</v>
      </c>
      <c r="Y455" s="193" t="str">
        <f t="shared" si="88"/>
        <v/>
      </c>
      <c r="Z455" s="193" t="str">
        <f t="shared" si="89"/>
        <v/>
      </c>
      <c r="AA455" s="397" t="str">
        <f t="shared" si="90"/>
        <v/>
      </c>
      <c r="AB455" s="257" t="str">
        <f t="shared" si="91"/>
        <v/>
      </c>
      <c r="AC455" s="257" t="str">
        <f t="shared" si="92"/>
        <v/>
      </c>
      <c r="AD455" s="193" t="str">
        <f t="shared" si="93"/>
        <v>CHECK DATES</v>
      </c>
      <c r="AE455" s="257" t="str">
        <f t="shared" si="94"/>
        <v/>
      </c>
      <c r="AF455" s="286">
        <v>0</v>
      </c>
      <c r="AG455" s="257">
        <f t="shared" si="95"/>
        <v>0</v>
      </c>
      <c r="AH455" s="257" t="str">
        <f t="shared" si="96"/>
        <v/>
      </c>
      <c r="AI455" s="257">
        <f t="shared" si="97"/>
        <v>0</v>
      </c>
    </row>
    <row r="456" spans="1:35" x14ac:dyDescent="0.3">
      <c r="A456" s="287">
        <v>444</v>
      </c>
      <c r="B456" s="161"/>
      <c r="C456" s="150"/>
      <c r="D456" s="150"/>
      <c r="E456" s="150"/>
      <c r="F456" s="152"/>
      <c r="G456" s="152"/>
      <c r="H456" s="154"/>
      <c r="I456" s="155"/>
      <c r="J456" s="159"/>
      <c r="K456" s="159"/>
      <c r="L456" s="337"/>
      <c r="M456" s="343" t="str">
        <f>IF(L456="","",LOOKUP(L456,'Work Programme'!$A$8:$A$207,'Work Programme'!$B$8:$B$207))</f>
        <v/>
      </c>
      <c r="N456" s="150"/>
      <c r="O456" s="151"/>
      <c r="P456" s="254" t="str">
        <f>IF(H456="","",VLOOKUP(H456,'Overview - Financial Statement'!$A$46:$B$60,2,FALSE))</f>
        <v/>
      </c>
      <c r="Q456" s="255" t="str">
        <f t="shared" si="84"/>
        <v/>
      </c>
      <c r="R456" s="153"/>
      <c r="S456" s="153"/>
      <c r="T456" s="238">
        <f t="shared" si="85"/>
        <v>0</v>
      </c>
      <c r="U456" s="193" t="s">
        <v>44</v>
      </c>
      <c r="V456" s="173"/>
      <c r="W456" s="193" t="str">
        <f t="shared" si="86"/>
        <v/>
      </c>
      <c r="X456" s="264" t="str">
        <f t="shared" si="87"/>
        <v>OK</v>
      </c>
      <c r="Y456" s="193" t="str">
        <f t="shared" si="88"/>
        <v/>
      </c>
      <c r="Z456" s="193" t="str">
        <f t="shared" si="89"/>
        <v/>
      </c>
      <c r="AA456" s="397" t="str">
        <f t="shared" si="90"/>
        <v/>
      </c>
      <c r="AB456" s="257" t="str">
        <f t="shared" si="91"/>
        <v/>
      </c>
      <c r="AC456" s="257" t="str">
        <f t="shared" si="92"/>
        <v/>
      </c>
      <c r="AD456" s="193" t="str">
        <f t="shared" si="93"/>
        <v>CHECK DATES</v>
      </c>
      <c r="AE456" s="257" t="str">
        <f t="shared" si="94"/>
        <v/>
      </c>
      <c r="AF456" s="286">
        <v>0</v>
      </c>
      <c r="AG456" s="257">
        <f t="shared" si="95"/>
        <v>0</v>
      </c>
      <c r="AH456" s="257" t="str">
        <f t="shared" si="96"/>
        <v/>
      </c>
      <c r="AI456" s="257">
        <f t="shared" si="97"/>
        <v>0</v>
      </c>
    </row>
    <row r="457" spans="1:35" x14ac:dyDescent="0.3">
      <c r="A457" s="287">
        <v>445</v>
      </c>
      <c r="B457" s="161"/>
      <c r="C457" s="150"/>
      <c r="D457" s="150"/>
      <c r="E457" s="150"/>
      <c r="F457" s="152"/>
      <c r="G457" s="152"/>
      <c r="H457" s="154"/>
      <c r="I457" s="155"/>
      <c r="J457" s="159"/>
      <c r="K457" s="159"/>
      <c r="L457" s="337"/>
      <c r="M457" s="343" t="str">
        <f>IF(L457="","",LOOKUP(L457,'Work Programme'!$A$8:$A$207,'Work Programme'!$B$8:$B$207))</f>
        <v/>
      </c>
      <c r="N457" s="150"/>
      <c r="O457" s="151"/>
      <c r="P457" s="254" t="str">
        <f>IF(H457="","",VLOOKUP(H457,'Overview - Financial Statement'!$A$46:$B$60,2,FALSE))</f>
        <v/>
      </c>
      <c r="Q457" s="255" t="str">
        <f t="shared" si="84"/>
        <v/>
      </c>
      <c r="R457" s="153"/>
      <c r="S457" s="153"/>
      <c r="T457" s="238">
        <f t="shared" si="85"/>
        <v>0</v>
      </c>
      <c r="U457" s="193" t="s">
        <v>44</v>
      </c>
      <c r="V457" s="173"/>
      <c r="W457" s="193" t="str">
        <f t="shared" si="86"/>
        <v/>
      </c>
      <c r="X457" s="264" t="str">
        <f t="shared" si="87"/>
        <v>OK</v>
      </c>
      <c r="Y457" s="193" t="str">
        <f t="shared" si="88"/>
        <v/>
      </c>
      <c r="Z457" s="193" t="str">
        <f t="shared" si="89"/>
        <v/>
      </c>
      <c r="AA457" s="397" t="str">
        <f t="shared" si="90"/>
        <v/>
      </c>
      <c r="AB457" s="257" t="str">
        <f t="shared" si="91"/>
        <v/>
      </c>
      <c r="AC457" s="257" t="str">
        <f t="shared" si="92"/>
        <v/>
      </c>
      <c r="AD457" s="193" t="str">
        <f t="shared" si="93"/>
        <v>CHECK DATES</v>
      </c>
      <c r="AE457" s="257" t="str">
        <f t="shared" si="94"/>
        <v/>
      </c>
      <c r="AF457" s="286">
        <v>0</v>
      </c>
      <c r="AG457" s="257">
        <f t="shared" si="95"/>
        <v>0</v>
      </c>
      <c r="AH457" s="257" t="str">
        <f t="shared" si="96"/>
        <v/>
      </c>
      <c r="AI457" s="257">
        <f t="shared" si="97"/>
        <v>0</v>
      </c>
    </row>
    <row r="458" spans="1:35" x14ac:dyDescent="0.3">
      <c r="A458" s="287">
        <v>446</v>
      </c>
      <c r="B458" s="161"/>
      <c r="C458" s="150"/>
      <c r="D458" s="150"/>
      <c r="E458" s="150"/>
      <c r="F458" s="152"/>
      <c r="G458" s="152"/>
      <c r="H458" s="154"/>
      <c r="I458" s="155"/>
      <c r="J458" s="159"/>
      <c r="K458" s="159"/>
      <c r="L458" s="337"/>
      <c r="M458" s="343" t="str">
        <f>IF(L458="","",LOOKUP(L458,'Work Programme'!$A$8:$A$207,'Work Programme'!$B$8:$B$207))</f>
        <v/>
      </c>
      <c r="N458" s="150"/>
      <c r="O458" s="151"/>
      <c r="P458" s="254" t="str">
        <f>IF(H458="","",VLOOKUP(H458,'Overview - Financial Statement'!$A$46:$B$60,2,FALSE))</f>
        <v/>
      </c>
      <c r="Q458" s="255" t="str">
        <f t="shared" si="84"/>
        <v/>
      </c>
      <c r="R458" s="153"/>
      <c r="S458" s="153"/>
      <c r="T458" s="238">
        <f t="shared" si="85"/>
        <v>0</v>
      </c>
      <c r="U458" s="193" t="s">
        <v>44</v>
      </c>
      <c r="V458" s="173"/>
      <c r="W458" s="193" t="str">
        <f t="shared" si="86"/>
        <v/>
      </c>
      <c r="X458" s="264" t="str">
        <f t="shared" si="87"/>
        <v>OK</v>
      </c>
      <c r="Y458" s="193" t="str">
        <f t="shared" si="88"/>
        <v/>
      </c>
      <c r="Z458" s="193" t="str">
        <f t="shared" si="89"/>
        <v/>
      </c>
      <c r="AA458" s="397" t="str">
        <f t="shared" si="90"/>
        <v/>
      </c>
      <c r="AB458" s="257" t="str">
        <f t="shared" si="91"/>
        <v/>
      </c>
      <c r="AC458" s="257" t="str">
        <f t="shared" si="92"/>
        <v/>
      </c>
      <c r="AD458" s="193" t="str">
        <f t="shared" si="93"/>
        <v>CHECK DATES</v>
      </c>
      <c r="AE458" s="257" t="str">
        <f t="shared" si="94"/>
        <v/>
      </c>
      <c r="AF458" s="286">
        <v>0</v>
      </c>
      <c r="AG458" s="257">
        <f t="shared" si="95"/>
        <v>0</v>
      </c>
      <c r="AH458" s="257" t="str">
        <f t="shared" si="96"/>
        <v/>
      </c>
      <c r="AI458" s="257">
        <f t="shared" si="97"/>
        <v>0</v>
      </c>
    </row>
    <row r="459" spans="1:35" x14ac:dyDescent="0.3">
      <c r="A459" s="287">
        <v>447</v>
      </c>
      <c r="B459" s="161"/>
      <c r="C459" s="150"/>
      <c r="D459" s="150"/>
      <c r="E459" s="150"/>
      <c r="F459" s="152"/>
      <c r="G459" s="152"/>
      <c r="H459" s="154"/>
      <c r="I459" s="155"/>
      <c r="J459" s="159"/>
      <c r="K459" s="159"/>
      <c r="L459" s="337"/>
      <c r="M459" s="343" t="str">
        <f>IF(L459="","",LOOKUP(L459,'Work Programme'!$A$8:$A$207,'Work Programme'!$B$8:$B$207))</f>
        <v/>
      </c>
      <c r="N459" s="150"/>
      <c r="O459" s="151"/>
      <c r="P459" s="254" t="str">
        <f>IF(H459="","",VLOOKUP(H459,'Overview - Financial Statement'!$A$46:$B$60,2,FALSE))</f>
        <v/>
      </c>
      <c r="Q459" s="255" t="str">
        <f t="shared" si="84"/>
        <v/>
      </c>
      <c r="R459" s="153"/>
      <c r="S459" s="153"/>
      <c r="T459" s="238">
        <f t="shared" si="85"/>
        <v>0</v>
      </c>
      <c r="U459" s="193" t="s">
        <v>44</v>
      </c>
      <c r="V459" s="173"/>
      <c r="W459" s="193" t="str">
        <f t="shared" si="86"/>
        <v/>
      </c>
      <c r="X459" s="264" t="str">
        <f t="shared" si="87"/>
        <v>OK</v>
      </c>
      <c r="Y459" s="193" t="str">
        <f t="shared" si="88"/>
        <v/>
      </c>
      <c r="Z459" s="193" t="str">
        <f t="shared" si="89"/>
        <v/>
      </c>
      <c r="AA459" s="397" t="str">
        <f t="shared" si="90"/>
        <v/>
      </c>
      <c r="AB459" s="257" t="str">
        <f t="shared" si="91"/>
        <v/>
      </c>
      <c r="AC459" s="257" t="str">
        <f t="shared" si="92"/>
        <v/>
      </c>
      <c r="AD459" s="193" t="str">
        <f t="shared" si="93"/>
        <v>CHECK DATES</v>
      </c>
      <c r="AE459" s="257" t="str">
        <f t="shared" si="94"/>
        <v/>
      </c>
      <c r="AF459" s="286">
        <v>0</v>
      </c>
      <c r="AG459" s="257">
        <f t="shared" si="95"/>
        <v>0</v>
      </c>
      <c r="AH459" s="257" t="str">
        <f t="shared" si="96"/>
        <v/>
      </c>
      <c r="AI459" s="257">
        <f t="shared" si="97"/>
        <v>0</v>
      </c>
    </row>
    <row r="460" spans="1:35" x14ac:dyDescent="0.3">
      <c r="A460" s="287">
        <v>448</v>
      </c>
      <c r="B460" s="161"/>
      <c r="C460" s="150"/>
      <c r="D460" s="150"/>
      <c r="E460" s="150"/>
      <c r="F460" s="152"/>
      <c r="G460" s="152"/>
      <c r="H460" s="154"/>
      <c r="I460" s="155"/>
      <c r="J460" s="159"/>
      <c r="K460" s="159"/>
      <c r="L460" s="337"/>
      <c r="M460" s="343" t="str">
        <f>IF(L460="","",LOOKUP(L460,'Work Programme'!$A$8:$A$207,'Work Programme'!$B$8:$B$207))</f>
        <v/>
      </c>
      <c r="N460" s="150"/>
      <c r="O460" s="151"/>
      <c r="P460" s="254" t="str">
        <f>IF(H460="","",VLOOKUP(H460,'Overview - Financial Statement'!$A$46:$B$60,2,FALSE))</f>
        <v/>
      </c>
      <c r="Q460" s="255" t="str">
        <f t="shared" si="84"/>
        <v/>
      </c>
      <c r="R460" s="153"/>
      <c r="S460" s="153"/>
      <c r="T460" s="238">
        <f t="shared" si="85"/>
        <v>0</v>
      </c>
      <c r="U460" s="193" t="s">
        <v>44</v>
      </c>
      <c r="V460" s="173"/>
      <c r="W460" s="193" t="str">
        <f t="shared" si="86"/>
        <v/>
      </c>
      <c r="X460" s="264" t="str">
        <f t="shared" si="87"/>
        <v>OK</v>
      </c>
      <c r="Y460" s="193" t="str">
        <f t="shared" si="88"/>
        <v/>
      </c>
      <c r="Z460" s="193" t="str">
        <f t="shared" si="89"/>
        <v/>
      </c>
      <c r="AA460" s="397" t="str">
        <f t="shared" si="90"/>
        <v/>
      </c>
      <c r="AB460" s="257" t="str">
        <f t="shared" si="91"/>
        <v/>
      </c>
      <c r="AC460" s="257" t="str">
        <f t="shared" si="92"/>
        <v/>
      </c>
      <c r="AD460" s="193" t="str">
        <f t="shared" si="93"/>
        <v>CHECK DATES</v>
      </c>
      <c r="AE460" s="257" t="str">
        <f t="shared" si="94"/>
        <v/>
      </c>
      <c r="AF460" s="286">
        <v>0</v>
      </c>
      <c r="AG460" s="257">
        <f t="shared" si="95"/>
        <v>0</v>
      </c>
      <c r="AH460" s="257" t="str">
        <f t="shared" si="96"/>
        <v/>
      </c>
      <c r="AI460" s="257">
        <f t="shared" si="97"/>
        <v>0</v>
      </c>
    </row>
    <row r="461" spans="1:35" x14ac:dyDescent="0.3">
      <c r="A461" s="287">
        <v>449</v>
      </c>
      <c r="B461" s="161"/>
      <c r="C461" s="150"/>
      <c r="D461" s="150"/>
      <c r="E461" s="150"/>
      <c r="F461" s="152"/>
      <c r="G461" s="152"/>
      <c r="H461" s="154"/>
      <c r="I461" s="155"/>
      <c r="J461" s="159"/>
      <c r="K461" s="159"/>
      <c r="L461" s="337"/>
      <c r="M461" s="343" t="str">
        <f>IF(L461="","",LOOKUP(L461,'Work Programme'!$A$8:$A$207,'Work Programme'!$B$8:$B$207))</f>
        <v/>
      </c>
      <c r="N461" s="150"/>
      <c r="O461" s="151"/>
      <c r="P461" s="254" t="str">
        <f>IF(H461="","",VLOOKUP(H461,'Overview - Financial Statement'!$A$46:$B$60,2,FALSE))</f>
        <v/>
      </c>
      <c r="Q461" s="255" t="str">
        <f t="shared" ref="Q461:Q524" si="98">IF(P461="","",I461/P461)</f>
        <v/>
      </c>
      <c r="R461" s="153"/>
      <c r="S461" s="153"/>
      <c r="T461" s="238">
        <f t="shared" si="85"/>
        <v>0</v>
      </c>
      <c r="U461" s="193" t="s">
        <v>44</v>
      </c>
      <c r="V461" s="173"/>
      <c r="W461" s="193" t="str">
        <f t="shared" si="86"/>
        <v/>
      </c>
      <c r="X461" s="264" t="str">
        <f t="shared" si="87"/>
        <v>OK</v>
      </c>
      <c r="Y461" s="193" t="str">
        <f t="shared" si="88"/>
        <v/>
      </c>
      <c r="Z461" s="193" t="str">
        <f t="shared" si="89"/>
        <v/>
      </c>
      <c r="AA461" s="397" t="str">
        <f t="shared" si="90"/>
        <v/>
      </c>
      <c r="AB461" s="257" t="str">
        <f t="shared" si="91"/>
        <v/>
      </c>
      <c r="AC461" s="257" t="str">
        <f t="shared" si="92"/>
        <v/>
      </c>
      <c r="AD461" s="193" t="str">
        <f t="shared" si="93"/>
        <v>CHECK DATES</v>
      </c>
      <c r="AE461" s="257" t="str">
        <f t="shared" si="94"/>
        <v/>
      </c>
      <c r="AF461" s="286">
        <v>0</v>
      </c>
      <c r="AG461" s="257">
        <f t="shared" si="95"/>
        <v>0</v>
      </c>
      <c r="AH461" s="257" t="str">
        <f t="shared" si="96"/>
        <v/>
      </c>
      <c r="AI461" s="257">
        <f t="shared" si="97"/>
        <v>0</v>
      </c>
    </row>
    <row r="462" spans="1:35" x14ac:dyDescent="0.3">
      <c r="A462" s="287">
        <v>450</v>
      </c>
      <c r="B462" s="161"/>
      <c r="C462" s="150"/>
      <c r="D462" s="150"/>
      <c r="E462" s="150"/>
      <c r="F462" s="152"/>
      <c r="G462" s="152"/>
      <c r="H462" s="154"/>
      <c r="I462" s="155"/>
      <c r="J462" s="159"/>
      <c r="K462" s="159"/>
      <c r="L462" s="337"/>
      <c r="M462" s="343" t="str">
        <f>IF(L462="","",LOOKUP(L462,'Work Programme'!$A$8:$A$207,'Work Programme'!$B$8:$B$207))</f>
        <v/>
      </c>
      <c r="N462" s="150"/>
      <c r="O462" s="151"/>
      <c r="P462" s="254" t="str">
        <f>IF(H462="","",VLOOKUP(H462,'Overview - Financial Statement'!$A$46:$B$60,2,FALSE))</f>
        <v/>
      </c>
      <c r="Q462" s="255" t="str">
        <f t="shared" si="98"/>
        <v/>
      </c>
      <c r="R462" s="153"/>
      <c r="S462" s="153"/>
      <c r="T462" s="238">
        <f t="shared" ref="T462:T525" si="99">IF(R462="YES",Q462,0)</f>
        <v>0</v>
      </c>
      <c r="U462" s="193" t="s">
        <v>44</v>
      </c>
      <c r="V462" s="173"/>
      <c r="W462" s="193" t="str">
        <f t="shared" si="86"/>
        <v/>
      </c>
      <c r="X462" s="264" t="str">
        <f t="shared" si="87"/>
        <v>OK</v>
      </c>
      <c r="Y462" s="193" t="str">
        <f t="shared" si="88"/>
        <v/>
      </c>
      <c r="Z462" s="193" t="str">
        <f t="shared" si="89"/>
        <v/>
      </c>
      <c r="AA462" s="397" t="str">
        <f t="shared" si="90"/>
        <v/>
      </c>
      <c r="AB462" s="257" t="str">
        <f t="shared" si="91"/>
        <v/>
      </c>
      <c r="AC462" s="257" t="str">
        <f t="shared" si="92"/>
        <v/>
      </c>
      <c r="AD462" s="193" t="str">
        <f t="shared" si="93"/>
        <v>CHECK DATES</v>
      </c>
      <c r="AE462" s="257" t="str">
        <f t="shared" si="94"/>
        <v/>
      </c>
      <c r="AF462" s="286">
        <v>0</v>
      </c>
      <c r="AG462" s="257">
        <f t="shared" si="95"/>
        <v>0</v>
      </c>
      <c r="AH462" s="257" t="str">
        <f t="shared" si="96"/>
        <v/>
      </c>
      <c r="AI462" s="257">
        <f t="shared" si="97"/>
        <v>0</v>
      </c>
    </row>
    <row r="463" spans="1:35" x14ac:dyDescent="0.3">
      <c r="A463" s="287">
        <v>451</v>
      </c>
      <c r="B463" s="161"/>
      <c r="C463" s="150"/>
      <c r="D463" s="150"/>
      <c r="E463" s="150"/>
      <c r="F463" s="152"/>
      <c r="G463" s="152"/>
      <c r="H463" s="154"/>
      <c r="I463" s="155"/>
      <c r="J463" s="159"/>
      <c r="K463" s="159"/>
      <c r="L463" s="337"/>
      <c r="M463" s="343" t="str">
        <f>IF(L463="","",LOOKUP(L463,'Work Programme'!$A$8:$A$207,'Work Programme'!$B$8:$B$207))</f>
        <v/>
      </c>
      <c r="N463" s="150"/>
      <c r="O463" s="151"/>
      <c r="P463" s="254" t="str">
        <f>IF(H463="","",VLOOKUP(H463,'Overview - Financial Statement'!$A$46:$B$60,2,FALSE))</f>
        <v/>
      </c>
      <c r="Q463" s="255" t="str">
        <f t="shared" si="98"/>
        <v/>
      </c>
      <c r="R463" s="153"/>
      <c r="S463" s="153"/>
      <c r="T463" s="238">
        <f t="shared" si="99"/>
        <v>0</v>
      </c>
      <c r="U463" s="193" t="s">
        <v>44</v>
      </c>
      <c r="V463" s="173"/>
      <c r="W463" s="193" t="str">
        <f t="shared" si="86"/>
        <v/>
      </c>
      <c r="X463" s="264" t="str">
        <f t="shared" si="87"/>
        <v>OK</v>
      </c>
      <c r="Y463" s="193" t="str">
        <f t="shared" si="88"/>
        <v/>
      </c>
      <c r="Z463" s="193" t="str">
        <f t="shared" si="89"/>
        <v/>
      </c>
      <c r="AA463" s="397" t="str">
        <f t="shared" si="90"/>
        <v/>
      </c>
      <c r="AB463" s="257" t="str">
        <f t="shared" si="91"/>
        <v/>
      </c>
      <c r="AC463" s="257" t="str">
        <f t="shared" si="92"/>
        <v/>
      </c>
      <c r="AD463" s="193" t="str">
        <f t="shared" si="93"/>
        <v>CHECK DATES</v>
      </c>
      <c r="AE463" s="257" t="str">
        <f t="shared" si="94"/>
        <v/>
      </c>
      <c r="AF463" s="286">
        <v>0</v>
      </c>
      <c r="AG463" s="257">
        <f t="shared" si="95"/>
        <v>0</v>
      </c>
      <c r="AH463" s="257" t="str">
        <f t="shared" si="96"/>
        <v/>
      </c>
      <c r="AI463" s="257">
        <f t="shared" si="97"/>
        <v>0</v>
      </c>
    </row>
    <row r="464" spans="1:35" x14ac:dyDescent="0.3">
      <c r="A464" s="287">
        <v>452</v>
      </c>
      <c r="B464" s="161"/>
      <c r="C464" s="150"/>
      <c r="D464" s="150"/>
      <c r="E464" s="150"/>
      <c r="F464" s="152"/>
      <c r="G464" s="152"/>
      <c r="H464" s="154"/>
      <c r="I464" s="155"/>
      <c r="J464" s="159"/>
      <c r="K464" s="159"/>
      <c r="L464" s="337"/>
      <c r="M464" s="343" t="str">
        <f>IF(L464="","",LOOKUP(L464,'Work Programme'!$A$8:$A$207,'Work Programme'!$B$8:$B$207))</f>
        <v/>
      </c>
      <c r="N464" s="150"/>
      <c r="O464" s="151"/>
      <c r="P464" s="254" t="str">
        <f>IF(H464="","",VLOOKUP(H464,'Overview - Financial Statement'!$A$46:$B$60,2,FALSE))</f>
        <v/>
      </c>
      <c r="Q464" s="255" t="str">
        <f t="shared" si="98"/>
        <v/>
      </c>
      <c r="R464" s="153"/>
      <c r="S464" s="153"/>
      <c r="T464" s="238">
        <f t="shared" si="99"/>
        <v>0</v>
      </c>
      <c r="U464" s="193" t="s">
        <v>44</v>
      </c>
      <c r="V464" s="173"/>
      <c r="W464" s="193" t="str">
        <f t="shared" ref="W464:W527" si="100">IF(Q464="","",IF(F464="","CHECK DATES","OK"))</f>
        <v/>
      </c>
      <c r="X464" s="264" t="str">
        <f t="shared" ref="X464:X527" si="101">IF(F464-(J464)&lt;0,"a posteriori ?","OK")</f>
        <v>OK</v>
      </c>
      <c r="Y464" s="193" t="str">
        <f t="shared" ref="Y464:Y527" si="102">IF(Q464="","",(IF(OR(J464&lt;=($E$4-1),J464&gt;=($G$4+1),K464&lt;=($E$4-1),K464&gt;=($G$4+1)),"CHECK DATES","OK")))</f>
        <v/>
      </c>
      <c r="Z464" s="193" t="str">
        <f t="shared" ref="Z464:Z527" si="103">IF(H464="","",H464)</f>
        <v/>
      </c>
      <c r="AA464" s="397" t="str">
        <f t="shared" ref="AA464:AA527" si="104">IF(H464="","",IF(HLOOKUP(H464,$V$4:$AJ$5,2,FALSE)="",P464,IF(P464&lt;&gt;HLOOKUP(H464,$V$4:$AJ$5,2,FALSE),HLOOKUP(H464,$V$4:$AJ$5,2,FALSE),P464)))</f>
        <v/>
      </c>
      <c r="AB464" s="257" t="str">
        <f t="shared" ref="AB464:AB527" si="105">IF(P464="","",IF(AA464=1,Q464,I464/AA464))</f>
        <v/>
      </c>
      <c r="AC464" s="257" t="str">
        <f t="shared" ref="AC464:AC527" si="106">IF(AB464="","",IF(AA464=1,0,AB464-Q464))</f>
        <v/>
      </c>
      <c r="AD464" s="193" t="str">
        <f t="shared" ref="AD464:AD527" si="107">IF(Q464=0,"",(IF(G464="","CHECK DATES","OK")))</f>
        <v>CHECK DATES</v>
      </c>
      <c r="AE464" s="257" t="str">
        <f t="shared" ref="AE464:AE527" si="108">IF(OR(U464="NO",Y464="CHECK DATES",AD464="CHECK DATES"),AB464,"")</f>
        <v/>
      </c>
      <c r="AF464" s="286">
        <v>0</v>
      </c>
      <c r="AG464" s="257">
        <f t="shared" ref="AG464:AG527" si="109">IF(OR(U464="NO",AE464&gt;0,AF464&gt;0)*(AND(OR(R464="NO",R464=""))),SUM(AE464:AF464),"")</f>
        <v>0</v>
      </c>
      <c r="AH464" s="257" t="str">
        <f t="shared" ref="AH464:AH527" si="110">IF(OR(U464="NO",AE464&gt;0,AF464&gt;0)*(AND(OR(R464="YES"))),SUM(AE464:AF464),"")</f>
        <v/>
      </c>
      <c r="AI464" s="257">
        <f t="shared" ref="AI464:AI527" si="111">IF(R464="YES",AB464,0)</f>
        <v>0</v>
      </c>
    </row>
    <row r="465" spans="1:35" x14ac:dyDescent="0.3">
      <c r="A465" s="287">
        <v>453</v>
      </c>
      <c r="B465" s="161"/>
      <c r="C465" s="150"/>
      <c r="D465" s="150"/>
      <c r="E465" s="150"/>
      <c r="F465" s="152"/>
      <c r="G465" s="152"/>
      <c r="H465" s="154"/>
      <c r="I465" s="155"/>
      <c r="J465" s="159"/>
      <c r="K465" s="159"/>
      <c r="L465" s="337"/>
      <c r="M465" s="343" t="str">
        <f>IF(L465="","",LOOKUP(L465,'Work Programme'!$A$8:$A$207,'Work Programme'!$B$8:$B$207))</f>
        <v/>
      </c>
      <c r="N465" s="150"/>
      <c r="O465" s="151"/>
      <c r="P465" s="254" t="str">
        <f>IF(H465="","",VLOOKUP(H465,'Overview - Financial Statement'!$A$46:$B$60,2,FALSE))</f>
        <v/>
      </c>
      <c r="Q465" s="255" t="str">
        <f t="shared" si="98"/>
        <v/>
      </c>
      <c r="R465" s="153"/>
      <c r="S465" s="153"/>
      <c r="T465" s="238">
        <f t="shared" si="99"/>
        <v>0</v>
      </c>
      <c r="U465" s="193" t="s">
        <v>44</v>
      </c>
      <c r="V465" s="173"/>
      <c r="W465" s="193" t="str">
        <f t="shared" si="100"/>
        <v/>
      </c>
      <c r="X465" s="264" t="str">
        <f t="shared" si="101"/>
        <v>OK</v>
      </c>
      <c r="Y465" s="193" t="str">
        <f t="shared" si="102"/>
        <v/>
      </c>
      <c r="Z465" s="193" t="str">
        <f t="shared" si="103"/>
        <v/>
      </c>
      <c r="AA465" s="397" t="str">
        <f t="shared" si="104"/>
        <v/>
      </c>
      <c r="AB465" s="257" t="str">
        <f t="shared" si="105"/>
        <v/>
      </c>
      <c r="AC465" s="257" t="str">
        <f t="shared" si="106"/>
        <v/>
      </c>
      <c r="AD465" s="193" t="str">
        <f t="shared" si="107"/>
        <v>CHECK DATES</v>
      </c>
      <c r="AE465" s="257" t="str">
        <f t="shared" si="108"/>
        <v/>
      </c>
      <c r="AF465" s="286">
        <v>0</v>
      </c>
      <c r="AG465" s="257">
        <f t="shared" si="109"/>
        <v>0</v>
      </c>
      <c r="AH465" s="257" t="str">
        <f t="shared" si="110"/>
        <v/>
      </c>
      <c r="AI465" s="257">
        <f t="shared" si="111"/>
        <v>0</v>
      </c>
    </row>
    <row r="466" spans="1:35" x14ac:dyDescent="0.3">
      <c r="A466" s="287">
        <v>454</v>
      </c>
      <c r="B466" s="161"/>
      <c r="C466" s="150"/>
      <c r="D466" s="150"/>
      <c r="E466" s="150"/>
      <c r="F466" s="152"/>
      <c r="G466" s="152"/>
      <c r="H466" s="154"/>
      <c r="I466" s="155"/>
      <c r="J466" s="159"/>
      <c r="K466" s="159"/>
      <c r="L466" s="337"/>
      <c r="M466" s="343" t="str">
        <f>IF(L466="","",LOOKUP(L466,'Work Programme'!$A$8:$A$207,'Work Programme'!$B$8:$B$207))</f>
        <v/>
      </c>
      <c r="N466" s="150"/>
      <c r="O466" s="151"/>
      <c r="P466" s="254" t="str">
        <f>IF(H466="","",VLOOKUP(H466,'Overview - Financial Statement'!$A$46:$B$60,2,FALSE))</f>
        <v/>
      </c>
      <c r="Q466" s="255" t="str">
        <f t="shared" si="98"/>
        <v/>
      </c>
      <c r="R466" s="153"/>
      <c r="S466" s="153"/>
      <c r="T466" s="238">
        <f t="shared" si="99"/>
        <v>0</v>
      </c>
      <c r="U466" s="193" t="s">
        <v>44</v>
      </c>
      <c r="V466" s="173"/>
      <c r="W466" s="193" t="str">
        <f t="shared" si="100"/>
        <v/>
      </c>
      <c r="X466" s="264" t="str">
        <f t="shared" si="101"/>
        <v>OK</v>
      </c>
      <c r="Y466" s="193" t="str">
        <f t="shared" si="102"/>
        <v/>
      </c>
      <c r="Z466" s="193" t="str">
        <f t="shared" si="103"/>
        <v/>
      </c>
      <c r="AA466" s="397" t="str">
        <f t="shared" si="104"/>
        <v/>
      </c>
      <c r="AB466" s="257" t="str">
        <f t="shared" si="105"/>
        <v/>
      </c>
      <c r="AC466" s="257" t="str">
        <f t="shared" si="106"/>
        <v/>
      </c>
      <c r="AD466" s="193" t="str">
        <f t="shared" si="107"/>
        <v>CHECK DATES</v>
      </c>
      <c r="AE466" s="257" t="str">
        <f t="shared" si="108"/>
        <v/>
      </c>
      <c r="AF466" s="286">
        <v>0</v>
      </c>
      <c r="AG466" s="257">
        <f t="shared" si="109"/>
        <v>0</v>
      </c>
      <c r="AH466" s="257" t="str">
        <f t="shared" si="110"/>
        <v/>
      </c>
      <c r="AI466" s="257">
        <f t="shared" si="111"/>
        <v>0</v>
      </c>
    </row>
    <row r="467" spans="1:35" x14ac:dyDescent="0.3">
      <c r="A467" s="287">
        <v>455</v>
      </c>
      <c r="B467" s="161"/>
      <c r="C467" s="150"/>
      <c r="D467" s="150"/>
      <c r="E467" s="150"/>
      <c r="F467" s="152"/>
      <c r="G467" s="152"/>
      <c r="H467" s="154"/>
      <c r="I467" s="155"/>
      <c r="J467" s="159"/>
      <c r="K467" s="159"/>
      <c r="L467" s="337"/>
      <c r="M467" s="343" t="str">
        <f>IF(L467="","",LOOKUP(L467,'Work Programme'!$A$8:$A$207,'Work Programme'!$B$8:$B$207))</f>
        <v/>
      </c>
      <c r="N467" s="150"/>
      <c r="O467" s="151"/>
      <c r="P467" s="254" t="str">
        <f>IF(H467="","",VLOOKUP(H467,'Overview - Financial Statement'!$A$46:$B$60,2,FALSE))</f>
        <v/>
      </c>
      <c r="Q467" s="255" t="str">
        <f t="shared" si="98"/>
        <v/>
      </c>
      <c r="R467" s="153"/>
      <c r="S467" s="153"/>
      <c r="T467" s="238">
        <f t="shared" si="99"/>
        <v>0</v>
      </c>
      <c r="U467" s="193" t="s">
        <v>44</v>
      </c>
      <c r="V467" s="173"/>
      <c r="W467" s="193" t="str">
        <f t="shared" si="100"/>
        <v/>
      </c>
      <c r="X467" s="264" t="str">
        <f t="shared" si="101"/>
        <v>OK</v>
      </c>
      <c r="Y467" s="193" t="str">
        <f t="shared" si="102"/>
        <v/>
      </c>
      <c r="Z467" s="193" t="str">
        <f t="shared" si="103"/>
        <v/>
      </c>
      <c r="AA467" s="397" t="str">
        <f t="shared" si="104"/>
        <v/>
      </c>
      <c r="AB467" s="257" t="str">
        <f t="shared" si="105"/>
        <v/>
      </c>
      <c r="AC467" s="257" t="str">
        <f t="shared" si="106"/>
        <v/>
      </c>
      <c r="AD467" s="193" t="str">
        <f t="shared" si="107"/>
        <v>CHECK DATES</v>
      </c>
      <c r="AE467" s="257" t="str">
        <f t="shared" si="108"/>
        <v/>
      </c>
      <c r="AF467" s="286">
        <v>0</v>
      </c>
      <c r="AG467" s="257">
        <f t="shared" si="109"/>
        <v>0</v>
      </c>
      <c r="AH467" s="257" t="str">
        <f t="shared" si="110"/>
        <v/>
      </c>
      <c r="AI467" s="257">
        <f t="shared" si="111"/>
        <v>0</v>
      </c>
    </row>
    <row r="468" spans="1:35" x14ac:dyDescent="0.3">
      <c r="A468" s="287">
        <v>456</v>
      </c>
      <c r="B468" s="161"/>
      <c r="C468" s="150"/>
      <c r="D468" s="150"/>
      <c r="E468" s="150"/>
      <c r="F468" s="152"/>
      <c r="G468" s="152"/>
      <c r="H468" s="154"/>
      <c r="I468" s="155"/>
      <c r="J468" s="159"/>
      <c r="K468" s="159"/>
      <c r="L468" s="337"/>
      <c r="M468" s="343" t="str">
        <f>IF(L468="","",LOOKUP(L468,'Work Programme'!$A$8:$A$207,'Work Programme'!$B$8:$B$207))</f>
        <v/>
      </c>
      <c r="N468" s="150"/>
      <c r="O468" s="151"/>
      <c r="P468" s="254" t="str">
        <f>IF(H468="","",VLOOKUP(H468,'Overview - Financial Statement'!$A$46:$B$60,2,FALSE))</f>
        <v/>
      </c>
      <c r="Q468" s="255" t="str">
        <f t="shared" si="98"/>
        <v/>
      </c>
      <c r="R468" s="153"/>
      <c r="S468" s="153"/>
      <c r="T468" s="238">
        <f t="shared" si="99"/>
        <v>0</v>
      </c>
      <c r="U468" s="193" t="s">
        <v>44</v>
      </c>
      <c r="V468" s="173"/>
      <c r="W468" s="193" t="str">
        <f t="shared" si="100"/>
        <v/>
      </c>
      <c r="X468" s="264" t="str">
        <f t="shared" si="101"/>
        <v>OK</v>
      </c>
      <c r="Y468" s="193" t="str">
        <f t="shared" si="102"/>
        <v/>
      </c>
      <c r="Z468" s="193" t="str">
        <f t="shared" si="103"/>
        <v/>
      </c>
      <c r="AA468" s="397" t="str">
        <f t="shared" si="104"/>
        <v/>
      </c>
      <c r="AB468" s="257" t="str">
        <f t="shared" si="105"/>
        <v/>
      </c>
      <c r="AC468" s="257" t="str">
        <f t="shared" si="106"/>
        <v/>
      </c>
      <c r="AD468" s="193" t="str">
        <f t="shared" si="107"/>
        <v>CHECK DATES</v>
      </c>
      <c r="AE468" s="257" t="str">
        <f t="shared" si="108"/>
        <v/>
      </c>
      <c r="AF468" s="286">
        <v>0</v>
      </c>
      <c r="AG468" s="257">
        <f t="shared" si="109"/>
        <v>0</v>
      </c>
      <c r="AH468" s="257" t="str">
        <f t="shared" si="110"/>
        <v/>
      </c>
      <c r="AI468" s="257">
        <f t="shared" si="111"/>
        <v>0</v>
      </c>
    </row>
    <row r="469" spans="1:35" x14ac:dyDescent="0.3">
      <c r="A469" s="287">
        <v>457</v>
      </c>
      <c r="B469" s="161"/>
      <c r="C469" s="150"/>
      <c r="D469" s="150"/>
      <c r="E469" s="150"/>
      <c r="F469" s="152"/>
      <c r="G469" s="152"/>
      <c r="H469" s="154"/>
      <c r="I469" s="155"/>
      <c r="J469" s="159"/>
      <c r="K469" s="159"/>
      <c r="L469" s="337"/>
      <c r="M469" s="343" t="str">
        <f>IF(L469="","",LOOKUP(L469,'Work Programme'!$A$8:$A$207,'Work Programme'!$B$8:$B$207))</f>
        <v/>
      </c>
      <c r="N469" s="150"/>
      <c r="O469" s="151"/>
      <c r="P469" s="254" t="str">
        <f>IF(H469="","",VLOOKUP(H469,'Overview - Financial Statement'!$A$46:$B$60,2,FALSE))</f>
        <v/>
      </c>
      <c r="Q469" s="255" t="str">
        <f t="shared" si="98"/>
        <v/>
      </c>
      <c r="R469" s="153"/>
      <c r="S469" s="153"/>
      <c r="T469" s="238">
        <f t="shared" si="99"/>
        <v>0</v>
      </c>
      <c r="U469" s="193" t="s">
        <v>44</v>
      </c>
      <c r="V469" s="173"/>
      <c r="W469" s="193" t="str">
        <f t="shared" si="100"/>
        <v/>
      </c>
      <c r="X469" s="264" t="str">
        <f t="shared" si="101"/>
        <v>OK</v>
      </c>
      <c r="Y469" s="193" t="str">
        <f t="shared" si="102"/>
        <v/>
      </c>
      <c r="Z469" s="193" t="str">
        <f t="shared" si="103"/>
        <v/>
      </c>
      <c r="AA469" s="397" t="str">
        <f t="shared" si="104"/>
        <v/>
      </c>
      <c r="AB469" s="257" t="str">
        <f t="shared" si="105"/>
        <v/>
      </c>
      <c r="AC469" s="257" t="str">
        <f t="shared" si="106"/>
        <v/>
      </c>
      <c r="AD469" s="193" t="str">
        <f t="shared" si="107"/>
        <v>CHECK DATES</v>
      </c>
      <c r="AE469" s="257" t="str">
        <f t="shared" si="108"/>
        <v/>
      </c>
      <c r="AF469" s="286">
        <v>0</v>
      </c>
      <c r="AG469" s="257">
        <f t="shared" si="109"/>
        <v>0</v>
      </c>
      <c r="AH469" s="257" t="str">
        <f t="shared" si="110"/>
        <v/>
      </c>
      <c r="AI469" s="257">
        <f t="shared" si="111"/>
        <v>0</v>
      </c>
    </row>
    <row r="470" spans="1:35" x14ac:dyDescent="0.3">
      <c r="A470" s="287">
        <v>458</v>
      </c>
      <c r="B470" s="161"/>
      <c r="C470" s="150"/>
      <c r="D470" s="150"/>
      <c r="E470" s="150"/>
      <c r="F470" s="152"/>
      <c r="G470" s="152"/>
      <c r="H470" s="154"/>
      <c r="I470" s="155"/>
      <c r="J470" s="159"/>
      <c r="K470" s="159"/>
      <c r="L470" s="337"/>
      <c r="M470" s="343" t="str">
        <f>IF(L470="","",LOOKUP(L470,'Work Programme'!$A$8:$A$207,'Work Programme'!$B$8:$B$207))</f>
        <v/>
      </c>
      <c r="N470" s="150"/>
      <c r="O470" s="151"/>
      <c r="P470" s="254" t="str">
        <f>IF(H470="","",VLOOKUP(H470,'Overview - Financial Statement'!$A$46:$B$60,2,FALSE))</f>
        <v/>
      </c>
      <c r="Q470" s="255" t="str">
        <f t="shared" si="98"/>
        <v/>
      </c>
      <c r="R470" s="153"/>
      <c r="S470" s="153"/>
      <c r="T470" s="238">
        <f t="shared" si="99"/>
        <v>0</v>
      </c>
      <c r="U470" s="193" t="s">
        <v>44</v>
      </c>
      <c r="V470" s="173"/>
      <c r="W470" s="193" t="str">
        <f t="shared" si="100"/>
        <v/>
      </c>
      <c r="X470" s="264" t="str">
        <f t="shared" si="101"/>
        <v>OK</v>
      </c>
      <c r="Y470" s="193" t="str">
        <f t="shared" si="102"/>
        <v/>
      </c>
      <c r="Z470" s="193" t="str">
        <f t="shared" si="103"/>
        <v/>
      </c>
      <c r="AA470" s="397" t="str">
        <f t="shared" si="104"/>
        <v/>
      </c>
      <c r="AB470" s="257" t="str">
        <f t="shared" si="105"/>
        <v/>
      </c>
      <c r="AC470" s="257" t="str">
        <f t="shared" si="106"/>
        <v/>
      </c>
      <c r="AD470" s="193" t="str">
        <f t="shared" si="107"/>
        <v>CHECK DATES</v>
      </c>
      <c r="AE470" s="257" t="str">
        <f t="shared" si="108"/>
        <v/>
      </c>
      <c r="AF470" s="286">
        <v>0</v>
      </c>
      <c r="AG470" s="257">
        <f t="shared" si="109"/>
        <v>0</v>
      </c>
      <c r="AH470" s="257" t="str">
        <f t="shared" si="110"/>
        <v/>
      </c>
      <c r="AI470" s="257">
        <f t="shared" si="111"/>
        <v>0</v>
      </c>
    </row>
    <row r="471" spans="1:35" x14ac:dyDescent="0.3">
      <c r="A471" s="287">
        <v>459</v>
      </c>
      <c r="B471" s="161"/>
      <c r="C471" s="150"/>
      <c r="D471" s="150"/>
      <c r="E471" s="150"/>
      <c r="F471" s="152"/>
      <c r="G471" s="152"/>
      <c r="H471" s="154"/>
      <c r="I471" s="155"/>
      <c r="J471" s="159"/>
      <c r="K471" s="159"/>
      <c r="L471" s="337"/>
      <c r="M471" s="343" t="str">
        <f>IF(L471="","",LOOKUP(L471,'Work Programme'!$A$8:$A$207,'Work Programme'!$B$8:$B$207))</f>
        <v/>
      </c>
      <c r="N471" s="150"/>
      <c r="O471" s="151"/>
      <c r="P471" s="254" t="str">
        <f>IF(H471="","",VLOOKUP(H471,'Overview - Financial Statement'!$A$46:$B$60,2,FALSE))</f>
        <v/>
      </c>
      <c r="Q471" s="255" t="str">
        <f t="shared" si="98"/>
        <v/>
      </c>
      <c r="R471" s="153"/>
      <c r="S471" s="153"/>
      <c r="T471" s="238">
        <f t="shared" si="99"/>
        <v>0</v>
      </c>
      <c r="U471" s="193" t="s">
        <v>44</v>
      </c>
      <c r="V471" s="173"/>
      <c r="W471" s="193" t="str">
        <f t="shared" si="100"/>
        <v/>
      </c>
      <c r="X471" s="264" t="str">
        <f t="shared" si="101"/>
        <v>OK</v>
      </c>
      <c r="Y471" s="193" t="str">
        <f t="shared" si="102"/>
        <v/>
      </c>
      <c r="Z471" s="193" t="str">
        <f t="shared" si="103"/>
        <v/>
      </c>
      <c r="AA471" s="397" t="str">
        <f t="shared" si="104"/>
        <v/>
      </c>
      <c r="AB471" s="257" t="str">
        <f t="shared" si="105"/>
        <v/>
      </c>
      <c r="AC471" s="257" t="str">
        <f t="shared" si="106"/>
        <v/>
      </c>
      <c r="AD471" s="193" t="str">
        <f t="shared" si="107"/>
        <v>CHECK DATES</v>
      </c>
      <c r="AE471" s="257" t="str">
        <f t="shared" si="108"/>
        <v/>
      </c>
      <c r="AF471" s="286">
        <v>0</v>
      </c>
      <c r="AG471" s="257">
        <f t="shared" si="109"/>
        <v>0</v>
      </c>
      <c r="AH471" s="257" t="str">
        <f t="shared" si="110"/>
        <v/>
      </c>
      <c r="AI471" s="257">
        <f t="shared" si="111"/>
        <v>0</v>
      </c>
    </row>
    <row r="472" spans="1:35" x14ac:dyDescent="0.3">
      <c r="A472" s="287">
        <v>460</v>
      </c>
      <c r="B472" s="161"/>
      <c r="C472" s="150"/>
      <c r="D472" s="150"/>
      <c r="E472" s="150"/>
      <c r="F472" s="152"/>
      <c r="G472" s="152"/>
      <c r="H472" s="154"/>
      <c r="I472" s="155"/>
      <c r="J472" s="159"/>
      <c r="K472" s="159"/>
      <c r="L472" s="337"/>
      <c r="M472" s="343" t="str">
        <f>IF(L472="","",LOOKUP(L472,'Work Programme'!$A$8:$A$207,'Work Programme'!$B$8:$B$207))</f>
        <v/>
      </c>
      <c r="N472" s="150"/>
      <c r="O472" s="151"/>
      <c r="P472" s="254" t="str">
        <f>IF(H472="","",VLOOKUP(H472,'Overview - Financial Statement'!$A$46:$B$60,2,FALSE))</f>
        <v/>
      </c>
      <c r="Q472" s="255" t="str">
        <f t="shared" si="98"/>
        <v/>
      </c>
      <c r="R472" s="153"/>
      <c r="S472" s="153"/>
      <c r="T472" s="238">
        <f t="shared" si="99"/>
        <v>0</v>
      </c>
      <c r="U472" s="193" t="s">
        <v>44</v>
      </c>
      <c r="V472" s="173"/>
      <c r="W472" s="193" t="str">
        <f t="shared" si="100"/>
        <v/>
      </c>
      <c r="X472" s="264" t="str">
        <f t="shared" si="101"/>
        <v>OK</v>
      </c>
      <c r="Y472" s="193" t="str">
        <f t="shared" si="102"/>
        <v/>
      </c>
      <c r="Z472" s="193" t="str">
        <f t="shared" si="103"/>
        <v/>
      </c>
      <c r="AA472" s="397" t="str">
        <f t="shared" si="104"/>
        <v/>
      </c>
      <c r="AB472" s="257" t="str">
        <f t="shared" si="105"/>
        <v/>
      </c>
      <c r="AC472" s="257" t="str">
        <f t="shared" si="106"/>
        <v/>
      </c>
      <c r="AD472" s="193" t="str">
        <f t="shared" si="107"/>
        <v>CHECK DATES</v>
      </c>
      <c r="AE472" s="257" t="str">
        <f t="shared" si="108"/>
        <v/>
      </c>
      <c r="AF472" s="286">
        <v>0</v>
      </c>
      <c r="AG472" s="257">
        <f t="shared" si="109"/>
        <v>0</v>
      </c>
      <c r="AH472" s="257" t="str">
        <f t="shared" si="110"/>
        <v/>
      </c>
      <c r="AI472" s="257">
        <f t="shared" si="111"/>
        <v>0</v>
      </c>
    </row>
    <row r="473" spans="1:35" x14ac:dyDescent="0.3">
      <c r="A473" s="287">
        <v>461</v>
      </c>
      <c r="B473" s="161"/>
      <c r="C473" s="150"/>
      <c r="D473" s="150"/>
      <c r="E473" s="150"/>
      <c r="F473" s="152"/>
      <c r="G473" s="152"/>
      <c r="H473" s="154"/>
      <c r="I473" s="155"/>
      <c r="J473" s="159"/>
      <c r="K473" s="159"/>
      <c r="L473" s="337"/>
      <c r="M473" s="343" t="str">
        <f>IF(L473="","",LOOKUP(L473,'Work Programme'!$A$8:$A$207,'Work Programme'!$B$8:$B$207))</f>
        <v/>
      </c>
      <c r="N473" s="150"/>
      <c r="O473" s="151"/>
      <c r="P473" s="254" t="str">
        <f>IF(H473="","",VLOOKUP(H473,'Overview - Financial Statement'!$A$46:$B$60,2,FALSE))</f>
        <v/>
      </c>
      <c r="Q473" s="255" t="str">
        <f t="shared" si="98"/>
        <v/>
      </c>
      <c r="R473" s="153"/>
      <c r="S473" s="153"/>
      <c r="T473" s="238">
        <f t="shared" si="99"/>
        <v>0</v>
      </c>
      <c r="U473" s="193" t="s">
        <v>44</v>
      </c>
      <c r="V473" s="173"/>
      <c r="W473" s="193" t="str">
        <f t="shared" si="100"/>
        <v/>
      </c>
      <c r="X473" s="264" t="str">
        <f t="shared" si="101"/>
        <v>OK</v>
      </c>
      <c r="Y473" s="193" t="str">
        <f t="shared" si="102"/>
        <v/>
      </c>
      <c r="Z473" s="193" t="str">
        <f t="shared" si="103"/>
        <v/>
      </c>
      <c r="AA473" s="397" t="str">
        <f t="shared" si="104"/>
        <v/>
      </c>
      <c r="AB473" s="257" t="str">
        <f t="shared" si="105"/>
        <v/>
      </c>
      <c r="AC473" s="257" t="str">
        <f t="shared" si="106"/>
        <v/>
      </c>
      <c r="AD473" s="193" t="str">
        <f t="shared" si="107"/>
        <v>CHECK DATES</v>
      </c>
      <c r="AE473" s="257" t="str">
        <f t="shared" si="108"/>
        <v/>
      </c>
      <c r="AF473" s="286">
        <v>0</v>
      </c>
      <c r="AG473" s="257">
        <f t="shared" si="109"/>
        <v>0</v>
      </c>
      <c r="AH473" s="257" t="str">
        <f t="shared" si="110"/>
        <v/>
      </c>
      <c r="AI473" s="257">
        <f t="shared" si="111"/>
        <v>0</v>
      </c>
    </row>
    <row r="474" spans="1:35" x14ac:dyDescent="0.3">
      <c r="A474" s="287">
        <v>462</v>
      </c>
      <c r="B474" s="161"/>
      <c r="C474" s="150"/>
      <c r="D474" s="150"/>
      <c r="E474" s="150"/>
      <c r="F474" s="152"/>
      <c r="G474" s="152"/>
      <c r="H474" s="154"/>
      <c r="I474" s="155"/>
      <c r="J474" s="159"/>
      <c r="K474" s="159"/>
      <c r="L474" s="337"/>
      <c r="M474" s="343" t="str">
        <f>IF(L474="","",LOOKUP(L474,'Work Programme'!$A$8:$A$207,'Work Programme'!$B$8:$B$207))</f>
        <v/>
      </c>
      <c r="N474" s="150"/>
      <c r="O474" s="151"/>
      <c r="P474" s="254" t="str">
        <f>IF(H474="","",VLOOKUP(H474,'Overview - Financial Statement'!$A$46:$B$60,2,FALSE))</f>
        <v/>
      </c>
      <c r="Q474" s="255" t="str">
        <f t="shared" si="98"/>
        <v/>
      </c>
      <c r="R474" s="153"/>
      <c r="S474" s="153"/>
      <c r="T474" s="238">
        <f t="shared" si="99"/>
        <v>0</v>
      </c>
      <c r="U474" s="193" t="s">
        <v>44</v>
      </c>
      <c r="V474" s="173"/>
      <c r="W474" s="193" t="str">
        <f t="shared" si="100"/>
        <v/>
      </c>
      <c r="X474" s="264" t="str">
        <f t="shared" si="101"/>
        <v>OK</v>
      </c>
      <c r="Y474" s="193" t="str">
        <f t="shared" si="102"/>
        <v/>
      </c>
      <c r="Z474" s="193" t="str">
        <f t="shared" si="103"/>
        <v/>
      </c>
      <c r="AA474" s="397" t="str">
        <f t="shared" si="104"/>
        <v/>
      </c>
      <c r="AB474" s="257" t="str">
        <f t="shared" si="105"/>
        <v/>
      </c>
      <c r="AC474" s="257" t="str">
        <f t="shared" si="106"/>
        <v/>
      </c>
      <c r="AD474" s="193" t="str">
        <f t="shared" si="107"/>
        <v>CHECK DATES</v>
      </c>
      <c r="AE474" s="257" t="str">
        <f t="shared" si="108"/>
        <v/>
      </c>
      <c r="AF474" s="286">
        <v>0</v>
      </c>
      <c r="AG474" s="257">
        <f t="shared" si="109"/>
        <v>0</v>
      </c>
      <c r="AH474" s="257" t="str">
        <f t="shared" si="110"/>
        <v/>
      </c>
      <c r="AI474" s="257">
        <f t="shared" si="111"/>
        <v>0</v>
      </c>
    </row>
    <row r="475" spans="1:35" x14ac:dyDescent="0.3">
      <c r="A475" s="287">
        <v>463</v>
      </c>
      <c r="B475" s="161"/>
      <c r="C475" s="150"/>
      <c r="D475" s="150"/>
      <c r="E475" s="150"/>
      <c r="F475" s="152"/>
      <c r="G475" s="152"/>
      <c r="H475" s="154"/>
      <c r="I475" s="155"/>
      <c r="J475" s="159"/>
      <c r="K475" s="159"/>
      <c r="L475" s="337"/>
      <c r="M475" s="343" t="str">
        <f>IF(L475="","",LOOKUP(L475,'Work Programme'!$A$8:$A$207,'Work Programme'!$B$8:$B$207))</f>
        <v/>
      </c>
      <c r="N475" s="150"/>
      <c r="O475" s="151"/>
      <c r="P475" s="254" t="str">
        <f>IF(H475="","",VLOOKUP(H475,'Overview - Financial Statement'!$A$46:$B$60,2,FALSE))</f>
        <v/>
      </c>
      <c r="Q475" s="255" t="str">
        <f t="shared" si="98"/>
        <v/>
      </c>
      <c r="R475" s="153"/>
      <c r="S475" s="153"/>
      <c r="T475" s="238">
        <f t="shared" si="99"/>
        <v>0</v>
      </c>
      <c r="U475" s="193" t="s">
        <v>44</v>
      </c>
      <c r="V475" s="173"/>
      <c r="W475" s="193" t="str">
        <f t="shared" si="100"/>
        <v/>
      </c>
      <c r="X475" s="264" t="str">
        <f t="shared" si="101"/>
        <v>OK</v>
      </c>
      <c r="Y475" s="193" t="str">
        <f t="shared" si="102"/>
        <v/>
      </c>
      <c r="Z475" s="193" t="str">
        <f t="shared" si="103"/>
        <v/>
      </c>
      <c r="AA475" s="397" t="str">
        <f t="shared" si="104"/>
        <v/>
      </c>
      <c r="AB475" s="257" t="str">
        <f t="shared" si="105"/>
        <v/>
      </c>
      <c r="AC475" s="257" t="str">
        <f t="shared" si="106"/>
        <v/>
      </c>
      <c r="AD475" s="193" t="str">
        <f t="shared" si="107"/>
        <v>CHECK DATES</v>
      </c>
      <c r="AE475" s="257" t="str">
        <f t="shared" si="108"/>
        <v/>
      </c>
      <c r="AF475" s="286">
        <v>0</v>
      </c>
      <c r="AG475" s="257">
        <f t="shared" si="109"/>
        <v>0</v>
      </c>
      <c r="AH475" s="257" t="str">
        <f t="shared" si="110"/>
        <v/>
      </c>
      <c r="AI475" s="257">
        <f t="shared" si="111"/>
        <v>0</v>
      </c>
    </row>
    <row r="476" spans="1:35" x14ac:dyDescent="0.3">
      <c r="A476" s="287">
        <v>464</v>
      </c>
      <c r="B476" s="161"/>
      <c r="C476" s="150"/>
      <c r="D476" s="150"/>
      <c r="E476" s="150"/>
      <c r="F476" s="152"/>
      <c r="G476" s="152"/>
      <c r="H476" s="154"/>
      <c r="I476" s="155"/>
      <c r="J476" s="159"/>
      <c r="K476" s="159"/>
      <c r="L476" s="337"/>
      <c r="M476" s="343" t="str">
        <f>IF(L476="","",LOOKUP(L476,'Work Programme'!$A$8:$A$207,'Work Programme'!$B$8:$B$207))</f>
        <v/>
      </c>
      <c r="N476" s="150"/>
      <c r="O476" s="151"/>
      <c r="P476" s="254" t="str">
        <f>IF(H476="","",VLOOKUP(H476,'Overview - Financial Statement'!$A$46:$B$60,2,FALSE))</f>
        <v/>
      </c>
      <c r="Q476" s="255" t="str">
        <f t="shared" si="98"/>
        <v/>
      </c>
      <c r="R476" s="153"/>
      <c r="S476" s="153"/>
      <c r="T476" s="238">
        <f t="shared" si="99"/>
        <v>0</v>
      </c>
      <c r="U476" s="193" t="s">
        <v>44</v>
      </c>
      <c r="V476" s="173"/>
      <c r="W476" s="193" t="str">
        <f t="shared" si="100"/>
        <v/>
      </c>
      <c r="X476" s="264" t="str">
        <f t="shared" si="101"/>
        <v>OK</v>
      </c>
      <c r="Y476" s="193" t="str">
        <f t="shared" si="102"/>
        <v/>
      </c>
      <c r="Z476" s="193" t="str">
        <f t="shared" si="103"/>
        <v/>
      </c>
      <c r="AA476" s="397" t="str">
        <f t="shared" si="104"/>
        <v/>
      </c>
      <c r="AB476" s="257" t="str">
        <f t="shared" si="105"/>
        <v/>
      </c>
      <c r="AC476" s="257" t="str">
        <f t="shared" si="106"/>
        <v/>
      </c>
      <c r="AD476" s="193" t="str">
        <f t="shared" si="107"/>
        <v>CHECK DATES</v>
      </c>
      <c r="AE476" s="257" t="str">
        <f t="shared" si="108"/>
        <v/>
      </c>
      <c r="AF476" s="286">
        <v>0</v>
      </c>
      <c r="AG476" s="257">
        <f t="shared" si="109"/>
        <v>0</v>
      </c>
      <c r="AH476" s="257" t="str">
        <f t="shared" si="110"/>
        <v/>
      </c>
      <c r="AI476" s="257">
        <f t="shared" si="111"/>
        <v>0</v>
      </c>
    </row>
    <row r="477" spans="1:35" x14ac:dyDescent="0.3">
      <c r="A477" s="287">
        <v>465</v>
      </c>
      <c r="B477" s="161"/>
      <c r="C477" s="150"/>
      <c r="D477" s="150"/>
      <c r="E477" s="150"/>
      <c r="F477" s="152"/>
      <c r="G477" s="152"/>
      <c r="H477" s="154"/>
      <c r="I477" s="155"/>
      <c r="J477" s="159"/>
      <c r="K477" s="159"/>
      <c r="L477" s="337"/>
      <c r="M477" s="343" t="str">
        <f>IF(L477="","",LOOKUP(L477,'Work Programme'!$A$8:$A$207,'Work Programme'!$B$8:$B$207))</f>
        <v/>
      </c>
      <c r="N477" s="150"/>
      <c r="O477" s="151"/>
      <c r="P477" s="254" t="str">
        <f>IF(H477="","",VLOOKUP(H477,'Overview - Financial Statement'!$A$46:$B$60,2,FALSE))</f>
        <v/>
      </c>
      <c r="Q477" s="255" t="str">
        <f t="shared" si="98"/>
        <v/>
      </c>
      <c r="R477" s="153"/>
      <c r="S477" s="153"/>
      <c r="T477" s="238">
        <f t="shared" si="99"/>
        <v>0</v>
      </c>
      <c r="U477" s="193" t="s">
        <v>44</v>
      </c>
      <c r="V477" s="173"/>
      <c r="W477" s="193" t="str">
        <f t="shared" si="100"/>
        <v/>
      </c>
      <c r="X477" s="264" t="str">
        <f t="shared" si="101"/>
        <v>OK</v>
      </c>
      <c r="Y477" s="193" t="str">
        <f t="shared" si="102"/>
        <v/>
      </c>
      <c r="Z477" s="193" t="str">
        <f t="shared" si="103"/>
        <v/>
      </c>
      <c r="AA477" s="397" t="str">
        <f t="shared" si="104"/>
        <v/>
      </c>
      <c r="AB477" s="257" t="str">
        <f t="shared" si="105"/>
        <v/>
      </c>
      <c r="AC477" s="257" t="str">
        <f t="shared" si="106"/>
        <v/>
      </c>
      <c r="AD477" s="193" t="str">
        <f t="shared" si="107"/>
        <v>CHECK DATES</v>
      </c>
      <c r="AE477" s="257" t="str">
        <f t="shared" si="108"/>
        <v/>
      </c>
      <c r="AF477" s="286">
        <v>0</v>
      </c>
      <c r="AG477" s="257">
        <f t="shared" si="109"/>
        <v>0</v>
      </c>
      <c r="AH477" s="257" t="str">
        <f t="shared" si="110"/>
        <v/>
      </c>
      <c r="AI477" s="257">
        <f t="shared" si="111"/>
        <v>0</v>
      </c>
    </row>
    <row r="478" spans="1:35" x14ac:dyDescent="0.3">
      <c r="A478" s="287">
        <v>466</v>
      </c>
      <c r="B478" s="161"/>
      <c r="C478" s="150"/>
      <c r="D478" s="150"/>
      <c r="E478" s="150"/>
      <c r="F478" s="152"/>
      <c r="G478" s="152"/>
      <c r="H478" s="154"/>
      <c r="I478" s="155"/>
      <c r="J478" s="159"/>
      <c r="K478" s="159"/>
      <c r="L478" s="337"/>
      <c r="M478" s="343" t="str">
        <f>IF(L478="","",LOOKUP(L478,'Work Programme'!$A$8:$A$207,'Work Programme'!$B$8:$B$207))</f>
        <v/>
      </c>
      <c r="N478" s="150"/>
      <c r="O478" s="151"/>
      <c r="P478" s="254" t="str">
        <f>IF(H478="","",VLOOKUP(H478,'Overview - Financial Statement'!$A$46:$B$60,2,FALSE))</f>
        <v/>
      </c>
      <c r="Q478" s="255" t="str">
        <f t="shared" si="98"/>
        <v/>
      </c>
      <c r="R478" s="153"/>
      <c r="S478" s="153"/>
      <c r="T478" s="238">
        <f t="shared" si="99"/>
        <v>0</v>
      </c>
      <c r="U478" s="193" t="s">
        <v>44</v>
      </c>
      <c r="V478" s="173"/>
      <c r="W478" s="193" t="str">
        <f t="shared" si="100"/>
        <v/>
      </c>
      <c r="X478" s="264" t="str">
        <f t="shared" si="101"/>
        <v>OK</v>
      </c>
      <c r="Y478" s="193" t="str">
        <f t="shared" si="102"/>
        <v/>
      </c>
      <c r="Z478" s="193" t="str">
        <f t="shared" si="103"/>
        <v/>
      </c>
      <c r="AA478" s="397" t="str">
        <f t="shared" si="104"/>
        <v/>
      </c>
      <c r="AB478" s="257" t="str">
        <f t="shared" si="105"/>
        <v/>
      </c>
      <c r="AC478" s="257" t="str">
        <f t="shared" si="106"/>
        <v/>
      </c>
      <c r="AD478" s="193" t="str">
        <f t="shared" si="107"/>
        <v>CHECK DATES</v>
      </c>
      <c r="AE478" s="257" t="str">
        <f t="shared" si="108"/>
        <v/>
      </c>
      <c r="AF478" s="286">
        <v>0</v>
      </c>
      <c r="AG478" s="257">
        <f t="shared" si="109"/>
        <v>0</v>
      </c>
      <c r="AH478" s="257" t="str">
        <f t="shared" si="110"/>
        <v/>
      </c>
      <c r="AI478" s="257">
        <f t="shared" si="111"/>
        <v>0</v>
      </c>
    </row>
    <row r="479" spans="1:35" x14ac:dyDescent="0.3">
      <c r="A479" s="287">
        <v>467</v>
      </c>
      <c r="B479" s="161"/>
      <c r="C479" s="150"/>
      <c r="D479" s="150"/>
      <c r="E479" s="150"/>
      <c r="F479" s="152"/>
      <c r="G479" s="152"/>
      <c r="H479" s="154"/>
      <c r="I479" s="155"/>
      <c r="J479" s="159"/>
      <c r="K479" s="159"/>
      <c r="L479" s="337"/>
      <c r="M479" s="343" t="str">
        <f>IF(L479="","",LOOKUP(L479,'Work Programme'!$A$8:$A$207,'Work Programme'!$B$8:$B$207))</f>
        <v/>
      </c>
      <c r="N479" s="150"/>
      <c r="O479" s="151"/>
      <c r="P479" s="254" t="str">
        <f>IF(H479="","",VLOOKUP(H479,'Overview - Financial Statement'!$A$46:$B$60,2,FALSE))</f>
        <v/>
      </c>
      <c r="Q479" s="255" t="str">
        <f t="shared" si="98"/>
        <v/>
      </c>
      <c r="R479" s="153"/>
      <c r="S479" s="153"/>
      <c r="T479" s="238">
        <f t="shared" si="99"/>
        <v>0</v>
      </c>
      <c r="U479" s="193" t="s">
        <v>44</v>
      </c>
      <c r="V479" s="173"/>
      <c r="W479" s="193" t="str">
        <f t="shared" si="100"/>
        <v/>
      </c>
      <c r="X479" s="264" t="str">
        <f t="shared" si="101"/>
        <v>OK</v>
      </c>
      <c r="Y479" s="193" t="str">
        <f t="shared" si="102"/>
        <v/>
      </c>
      <c r="Z479" s="193" t="str">
        <f t="shared" si="103"/>
        <v/>
      </c>
      <c r="AA479" s="397" t="str">
        <f t="shared" si="104"/>
        <v/>
      </c>
      <c r="AB479" s="257" t="str">
        <f t="shared" si="105"/>
        <v/>
      </c>
      <c r="AC479" s="257" t="str">
        <f t="shared" si="106"/>
        <v/>
      </c>
      <c r="AD479" s="193" t="str">
        <f t="shared" si="107"/>
        <v>CHECK DATES</v>
      </c>
      <c r="AE479" s="257" t="str">
        <f t="shared" si="108"/>
        <v/>
      </c>
      <c r="AF479" s="286">
        <v>0</v>
      </c>
      <c r="AG479" s="257">
        <f t="shared" si="109"/>
        <v>0</v>
      </c>
      <c r="AH479" s="257" t="str">
        <f t="shared" si="110"/>
        <v/>
      </c>
      <c r="AI479" s="257">
        <f t="shared" si="111"/>
        <v>0</v>
      </c>
    </row>
    <row r="480" spans="1:35" x14ac:dyDescent="0.3">
      <c r="A480" s="287">
        <v>468</v>
      </c>
      <c r="B480" s="161"/>
      <c r="C480" s="150"/>
      <c r="D480" s="150"/>
      <c r="E480" s="150"/>
      <c r="F480" s="152"/>
      <c r="G480" s="152"/>
      <c r="H480" s="154"/>
      <c r="I480" s="155"/>
      <c r="J480" s="159"/>
      <c r="K480" s="159"/>
      <c r="L480" s="337"/>
      <c r="M480" s="343" t="str">
        <f>IF(L480="","",LOOKUP(L480,'Work Programme'!$A$8:$A$207,'Work Programme'!$B$8:$B$207))</f>
        <v/>
      </c>
      <c r="N480" s="150"/>
      <c r="O480" s="151"/>
      <c r="P480" s="254" t="str">
        <f>IF(H480="","",VLOOKUP(H480,'Overview - Financial Statement'!$A$46:$B$60,2,FALSE))</f>
        <v/>
      </c>
      <c r="Q480" s="255" t="str">
        <f t="shared" si="98"/>
        <v/>
      </c>
      <c r="R480" s="153"/>
      <c r="S480" s="153"/>
      <c r="T480" s="238">
        <f t="shared" si="99"/>
        <v>0</v>
      </c>
      <c r="U480" s="193" t="s">
        <v>44</v>
      </c>
      <c r="V480" s="173"/>
      <c r="W480" s="193" t="str">
        <f t="shared" si="100"/>
        <v/>
      </c>
      <c r="X480" s="264" t="str">
        <f t="shared" si="101"/>
        <v>OK</v>
      </c>
      <c r="Y480" s="193" t="str">
        <f t="shared" si="102"/>
        <v/>
      </c>
      <c r="Z480" s="193" t="str">
        <f t="shared" si="103"/>
        <v/>
      </c>
      <c r="AA480" s="397" t="str">
        <f t="shared" si="104"/>
        <v/>
      </c>
      <c r="AB480" s="257" t="str">
        <f t="shared" si="105"/>
        <v/>
      </c>
      <c r="AC480" s="257" t="str">
        <f t="shared" si="106"/>
        <v/>
      </c>
      <c r="AD480" s="193" t="str">
        <f t="shared" si="107"/>
        <v>CHECK DATES</v>
      </c>
      <c r="AE480" s="257" t="str">
        <f t="shared" si="108"/>
        <v/>
      </c>
      <c r="AF480" s="286">
        <v>0</v>
      </c>
      <c r="AG480" s="257">
        <f t="shared" si="109"/>
        <v>0</v>
      </c>
      <c r="AH480" s="257" t="str">
        <f t="shared" si="110"/>
        <v/>
      </c>
      <c r="AI480" s="257">
        <f t="shared" si="111"/>
        <v>0</v>
      </c>
    </row>
    <row r="481" spans="1:35" x14ac:dyDescent="0.3">
      <c r="A481" s="287">
        <v>469</v>
      </c>
      <c r="B481" s="161"/>
      <c r="C481" s="150"/>
      <c r="D481" s="150"/>
      <c r="E481" s="150"/>
      <c r="F481" s="152"/>
      <c r="G481" s="152"/>
      <c r="H481" s="154"/>
      <c r="I481" s="155"/>
      <c r="J481" s="159"/>
      <c r="K481" s="159"/>
      <c r="L481" s="337"/>
      <c r="M481" s="343" t="str">
        <f>IF(L481="","",LOOKUP(L481,'Work Programme'!$A$8:$A$207,'Work Programme'!$B$8:$B$207))</f>
        <v/>
      </c>
      <c r="N481" s="150"/>
      <c r="O481" s="151"/>
      <c r="P481" s="254" t="str">
        <f>IF(H481="","",VLOOKUP(H481,'Overview - Financial Statement'!$A$46:$B$60,2,FALSE))</f>
        <v/>
      </c>
      <c r="Q481" s="255" t="str">
        <f t="shared" si="98"/>
        <v/>
      </c>
      <c r="R481" s="153"/>
      <c r="S481" s="153"/>
      <c r="T481" s="238">
        <f t="shared" si="99"/>
        <v>0</v>
      </c>
      <c r="U481" s="193" t="s">
        <v>44</v>
      </c>
      <c r="V481" s="173"/>
      <c r="W481" s="193" t="str">
        <f t="shared" si="100"/>
        <v/>
      </c>
      <c r="X481" s="264" t="str">
        <f t="shared" si="101"/>
        <v>OK</v>
      </c>
      <c r="Y481" s="193" t="str">
        <f t="shared" si="102"/>
        <v/>
      </c>
      <c r="Z481" s="193" t="str">
        <f t="shared" si="103"/>
        <v/>
      </c>
      <c r="AA481" s="397" t="str">
        <f t="shared" si="104"/>
        <v/>
      </c>
      <c r="AB481" s="257" t="str">
        <f t="shared" si="105"/>
        <v/>
      </c>
      <c r="AC481" s="257" t="str">
        <f t="shared" si="106"/>
        <v/>
      </c>
      <c r="AD481" s="193" t="str">
        <f t="shared" si="107"/>
        <v>CHECK DATES</v>
      </c>
      <c r="AE481" s="257" t="str">
        <f t="shared" si="108"/>
        <v/>
      </c>
      <c r="AF481" s="286">
        <v>0</v>
      </c>
      <c r="AG481" s="257">
        <f t="shared" si="109"/>
        <v>0</v>
      </c>
      <c r="AH481" s="257" t="str">
        <f t="shared" si="110"/>
        <v/>
      </c>
      <c r="AI481" s="257">
        <f t="shared" si="111"/>
        <v>0</v>
      </c>
    </row>
    <row r="482" spans="1:35" x14ac:dyDescent="0.3">
      <c r="A482" s="287">
        <v>470</v>
      </c>
      <c r="B482" s="161"/>
      <c r="C482" s="150"/>
      <c r="D482" s="150"/>
      <c r="E482" s="150"/>
      <c r="F482" s="152"/>
      <c r="G482" s="152"/>
      <c r="H482" s="154"/>
      <c r="I482" s="155"/>
      <c r="J482" s="159"/>
      <c r="K482" s="159"/>
      <c r="L482" s="337"/>
      <c r="M482" s="343" t="str">
        <f>IF(L482="","",LOOKUP(L482,'Work Programme'!$A$8:$A$207,'Work Programme'!$B$8:$B$207))</f>
        <v/>
      </c>
      <c r="N482" s="150"/>
      <c r="O482" s="151"/>
      <c r="P482" s="254" t="str">
        <f>IF(H482="","",VLOOKUP(H482,'Overview - Financial Statement'!$A$46:$B$60,2,FALSE))</f>
        <v/>
      </c>
      <c r="Q482" s="255" t="str">
        <f t="shared" si="98"/>
        <v/>
      </c>
      <c r="R482" s="153"/>
      <c r="S482" s="153"/>
      <c r="T482" s="238">
        <f t="shared" si="99"/>
        <v>0</v>
      </c>
      <c r="U482" s="193" t="s">
        <v>44</v>
      </c>
      <c r="V482" s="173"/>
      <c r="W482" s="193" t="str">
        <f t="shared" si="100"/>
        <v/>
      </c>
      <c r="X482" s="264" t="str">
        <f t="shared" si="101"/>
        <v>OK</v>
      </c>
      <c r="Y482" s="193" t="str">
        <f t="shared" si="102"/>
        <v/>
      </c>
      <c r="Z482" s="193" t="str">
        <f t="shared" si="103"/>
        <v/>
      </c>
      <c r="AA482" s="397" t="str">
        <f t="shared" si="104"/>
        <v/>
      </c>
      <c r="AB482" s="257" t="str">
        <f t="shared" si="105"/>
        <v/>
      </c>
      <c r="AC482" s="257" t="str">
        <f t="shared" si="106"/>
        <v/>
      </c>
      <c r="AD482" s="193" t="str">
        <f t="shared" si="107"/>
        <v>CHECK DATES</v>
      </c>
      <c r="AE482" s="257" t="str">
        <f t="shared" si="108"/>
        <v/>
      </c>
      <c r="AF482" s="286">
        <v>0</v>
      </c>
      <c r="AG482" s="257">
        <f t="shared" si="109"/>
        <v>0</v>
      </c>
      <c r="AH482" s="257" t="str">
        <f t="shared" si="110"/>
        <v/>
      </c>
      <c r="AI482" s="257">
        <f t="shared" si="111"/>
        <v>0</v>
      </c>
    </row>
    <row r="483" spans="1:35" x14ac:dyDescent="0.3">
      <c r="A483" s="287">
        <v>471</v>
      </c>
      <c r="B483" s="161"/>
      <c r="C483" s="150"/>
      <c r="D483" s="150"/>
      <c r="E483" s="150"/>
      <c r="F483" s="152"/>
      <c r="G483" s="152"/>
      <c r="H483" s="154"/>
      <c r="I483" s="155"/>
      <c r="J483" s="159"/>
      <c r="K483" s="159"/>
      <c r="L483" s="337"/>
      <c r="M483" s="343" t="str">
        <f>IF(L483="","",LOOKUP(L483,'Work Programme'!$A$8:$A$207,'Work Programme'!$B$8:$B$207))</f>
        <v/>
      </c>
      <c r="N483" s="150"/>
      <c r="O483" s="151"/>
      <c r="P483" s="254" t="str">
        <f>IF(H483="","",VLOOKUP(H483,'Overview - Financial Statement'!$A$46:$B$60,2,FALSE))</f>
        <v/>
      </c>
      <c r="Q483" s="255" t="str">
        <f t="shared" si="98"/>
        <v/>
      </c>
      <c r="R483" s="153"/>
      <c r="S483" s="153"/>
      <c r="T483" s="238">
        <f t="shared" si="99"/>
        <v>0</v>
      </c>
      <c r="U483" s="193" t="s">
        <v>44</v>
      </c>
      <c r="V483" s="173"/>
      <c r="W483" s="193" t="str">
        <f t="shared" si="100"/>
        <v/>
      </c>
      <c r="X483" s="264" t="str">
        <f t="shared" si="101"/>
        <v>OK</v>
      </c>
      <c r="Y483" s="193" t="str">
        <f t="shared" si="102"/>
        <v/>
      </c>
      <c r="Z483" s="193" t="str">
        <f t="shared" si="103"/>
        <v/>
      </c>
      <c r="AA483" s="397" t="str">
        <f t="shared" si="104"/>
        <v/>
      </c>
      <c r="AB483" s="257" t="str">
        <f t="shared" si="105"/>
        <v/>
      </c>
      <c r="AC483" s="257" t="str">
        <f t="shared" si="106"/>
        <v/>
      </c>
      <c r="AD483" s="193" t="str">
        <f t="shared" si="107"/>
        <v>CHECK DATES</v>
      </c>
      <c r="AE483" s="257" t="str">
        <f t="shared" si="108"/>
        <v/>
      </c>
      <c r="AF483" s="286">
        <v>0</v>
      </c>
      <c r="AG483" s="257">
        <f t="shared" si="109"/>
        <v>0</v>
      </c>
      <c r="AH483" s="257" t="str">
        <f t="shared" si="110"/>
        <v/>
      </c>
      <c r="AI483" s="257">
        <f t="shared" si="111"/>
        <v>0</v>
      </c>
    </row>
    <row r="484" spans="1:35" x14ac:dyDescent="0.3">
      <c r="A484" s="287">
        <v>472</v>
      </c>
      <c r="B484" s="161"/>
      <c r="C484" s="150"/>
      <c r="D484" s="150"/>
      <c r="E484" s="150"/>
      <c r="F484" s="152"/>
      <c r="G484" s="152"/>
      <c r="H484" s="154"/>
      <c r="I484" s="155"/>
      <c r="J484" s="159"/>
      <c r="K484" s="159"/>
      <c r="L484" s="337"/>
      <c r="M484" s="343" t="str">
        <f>IF(L484="","",LOOKUP(L484,'Work Programme'!$A$8:$A$207,'Work Programme'!$B$8:$B$207))</f>
        <v/>
      </c>
      <c r="N484" s="150"/>
      <c r="O484" s="151"/>
      <c r="P484" s="254" t="str">
        <f>IF(H484="","",VLOOKUP(H484,'Overview - Financial Statement'!$A$46:$B$60,2,FALSE))</f>
        <v/>
      </c>
      <c r="Q484" s="255" t="str">
        <f t="shared" si="98"/>
        <v/>
      </c>
      <c r="R484" s="153"/>
      <c r="S484" s="153"/>
      <c r="T484" s="238">
        <f t="shared" si="99"/>
        <v>0</v>
      </c>
      <c r="U484" s="193" t="s">
        <v>44</v>
      </c>
      <c r="V484" s="173"/>
      <c r="W484" s="193" t="str">
        <f t="shared" si="100"/>
        <v/>
      </c>
      <c r="X484" s="264" t="str">
        <f t="shared" si="101"/>
        <v>OK</v>
      </c>
      <c r="Y484" s="193" t="str">
        <f t="shared" si="102"/>
        <v/>
      </c>
      <c r="Z484" s="193" t="str">
        <f t="shared" si="103"/>
        <v/>
      </c>
      <c r="AA484" s="397" t="str">
        <f t="shared" si="104"/>
        <v/>
      </c>
      <c r="AB484" s="257" t="str">
        <f t="shared" si="105"/>
        <v/>
      </c>
      <c r="AC484" s="257" t="str">
        <f t="shared" si="106"/>
        <v/>
      </c>
      <c r="AD484" s="193" t="str">
        <f t="shared" si="107"/>
        <v>CHECK DATES</v>
      </c>
      <c r="AE484" s="257" t="str">
        <f t="shared" si="108"/>
        <v/>
      </c>
      <c r="AF484" s="286">
        <v>0</v>
      </c>
      <c r="AG484" s="257">
        <f t="shared" si="109"/>
        <v>0</v>
      </c>
      <c r="AH484" s="257" t="str">
        <f t="shared" si="110"/>
        <v/>
      </c>
      <c r="AI484" s="257">
        <f t="shared" si="111"/>
        <v>0</v>
      </c>
    </row>
    <row r="485" spans="1:35" x14ac:dyDescent="0.3">
      <c r="A485" s="287">
        <v>473</v>
      </c>
      <c r="B485" s="161"/>
      <c r="C485" s="150"/>
      <c r="D485" s="150"/>
      <c r="E485" s="150"/>
      <c r="F485" s="152"/>
      <c r="G485" s="152"/>
      <c r="H485" s="154"/>
      <c r="I485" s="155"/>
      <c r="J485" s="159"/>
      <c r="K485" s="159"/>
      <c r="L485" s="337"/>
      <c r="M485" s="343" t="str">
        <f>IF(L485="","",LOOKUP(L485,'Work Programme'!$A$8:$A$207,'Work Programme'!$B$8:$B$207))</f>
        <v/>
      </c>
      <c r="N485" s="150"/>
      <c r="O485" s="151"/>
      <c r="P485" s="254" t="str">
        <f>IF(H485="","",VLOOKUP(H485,'Overview - Financial Statement'!$A$46:$B$60,2,FALSE))</f>
        <v/>
      </c>
      <c r="Q485" s="255" t="str">
        <f t="shared" si="98"/>
        <v/>
      </c>
      <c r="R485" s="153"/>
      <c r="S485" s="153"/>
      <c r="T485" s="238">
        <f t="shared" si="99"/>
        <v>0</v>
      </c>
      <c r="U485" s="193" t="s">
        <v>44</v>
      </c>
      <c r="V485" s="173"/>
      <c r="W485" s="193" t="str">
        <f t="shared" si="100"/>
        <v/>
      </c>
      <c r="X485" s="264" t="str">
        <f t="shared" si="101"/>
        <v>OK</v>
      </c>
      <c r="Y485" s="193" t="str">
        <f t="shared" si="102"/>
        <v/>
      </c>
      <c r="Z485" s="193" t="str">
        <f t="shared" si="103"/>
        <v/>
      </c>
      <c r="AA485" s="397" t="str">
        <f t="shared" si="104"/>
        <v/>
      </c>
      <c r="AB485" s="257" t="str">
        <f t="shared" si="105"/>
        <v/>
      </c>
      <c r="AC485" s="257" t="str">
        <f t="shared" si="106"/>
        <v/>
      </c>
      <c r="AD485" s="193" t="str">
        <f t="shared" si="107"/>
        <v>CHECK DATES</v>
      </c>
      <c r="AE485" s="257" t="str">
        <f t="shared" si="108"/>
        <v/>
      </c>
      <c r="AF485" s="286">
        <v>0</v>
      </c>
      <c r="AG485" s="257">
        <f t="shared" si="109"/>
        <v>0</v>
      </c>
      <c r="AH485" s="257" t="str">
        <f t="shared" si="110"/>
        <v/>
      </c>
      <c r="AI485" s="257">
        <f t="shared" si="111"/>
        <v>0</v>
      </c>
    </row>
    <row r="486" spans="1:35" x14ac:dyDescent="0.3">
      <c r="A486" s="287">
        <v>474</v>
      </c>
      <c r="B486" s="161"/>
      <c r="C486" s="150"/>
      <c r="D486" s="150"/>
      <c r="E486" s="150"/>
      <c r="F486" s="152"/>
      <c r="G486" s="152"/>
      <c r="H486" s="154"/>
      <c r="I486" s="155"/>
      <c r="J486" s="159"/>
      <c r="K486" s="159"/>
      <c r="L486" s="337"/>
      <c r="M486" s="343" t="str">
        <f>IF(L486="","",LOOKUP(L486,'Work Programme'!$A$8:$A$207,'Work Programme'!$B$8:$B$207))</f>
        <v/>
      </c>
      <c r="N486" s="150"/>
      <c r="O486" s="151"/>
      <c r="P486" s="254" t="str">
        <f>IF(H486="","",VLOOKUP(H486,'Overview - Financial Statement'!$A$46:$B$60,2,FALSE))</f>
        <v/>
      </c>
      <c r="Q486" s="255" t="str">
        <f t="shared" si="98"/>
        <v/>
      </c>
      <c r="R486" s="153"/>
      <c r="S486" s="153"/>
      <c r="T486" s="238">
        <f t="shared" si="99"/>
        <v>0</v>
      </c>
      <c r="U486" s="193" t="s">
        <v>44</v>
      </c>
      <c r="V486" s="173"/>
      <c r="W486" s="193" t="str">
        <f t="shared" si="100"/>
        <v/>
      </c>
      <c r="X486" s="264" t="str">
        <f t="shared" si="101"/>
        <v>OK</v>
      </c>
      <c r="Y486" s="193" t="str">
        <f t="shared" si="102"/>
        <v/>
      </c>
      <c r="Z486" s="193" t="str">
        <f t="shared" si="103"/>
        <v/>
      </c>
      <c r="AA486" s="397" t="str">
        <f t="shared" si="104"/>
        <v/>
      </c>
      <c r="AB486" s="257" t="str">
        <f t="shared" si="105"/>
        <v/>
      </c>
      <c r="AC486" s="257" t="str">
        <f t="shared" si="106"/>
        <v/>
      </c>
      <c r="AD486" s="193" t="str">
        <f t="shared" si="107"/>
        <v>CHECK DATES</v>
      </c>
      <c r="AE486" s="257" t="str">
        <f t="shared" si="108"/>
        <v/>
      </c>
      <c r="AF486" s="286">
        <v>0</v>
      </c>
      <c r="AG486" s="257">
        <f t="shared" si="109"/>
        <v>0</v>
      </c>
      <c r="AH486" s="257" t="str">
        <f t="shared" si="110"/>
        <v/>
      </c>
      <c r="AI486" s="257">
        <f t="shared" si="111"/>
        <v>0</v>
      </c>
    </row>
    <row r="487" spans="1:35" x14ac:dyDescent="0.3">
      <c r="A487" s="287">
        <v>475</v>
      </c>
      <c r="B487" s="161"/>
      <c r="C487" s="150"/>
      <c r="D487" s="150"/>
      <c r="E487" s="150"/>
      <c r="F487" s="152"/>
      <c r="G487" s="152"/>
      <c r="H487" s="154"/>
      <c r="I487" s="155"/>
      <c r="J487" s="159"/>
      <c r="K487" s="159"/>
      <c r="L487" s="337"/>
      <c r="M487" s="343" t="str">
        <f>IF(L487="","",LOOKUP(L487,'Work Programme'!$A$8:$A$207,'Work Programme'!$B$8:$B$207))</f>
        <v/>
      </c>
      <c r="N487" s="150"/>
      <c r="O487" s="151"/>
      <c r="P487" s="254" t="str">
        <f>IF(H487="","",VLOOKUP(H487,'Overview - Financial Statement'!$A$46:$B$60,2,FALSE))</f>
        <v/>
      </c>
      <c r="Q487" s="255" t="str">
        <f t="shared" si="98"/>
        <v/>
      </c>
      <c r="R487" s="153"/>
      <c r="S487" s="153"/>
      <c r="T487" s="238">
        <f t="shared" si="99"/>
        <v>0</v>
      </c>
      <c r="U487" s="193" t="s">
        <v>44</v>
      </c>
      <c r="V487" s="173"/>
      <c r="W487" s="193" t="str">
        <f t="shared" si="100"/>
        <v/>
      </c>
      <c r="X487" s="264" t="str">
        <f t="shared" si="101"/>
        <v>OK</v>
      </c>
      <c r="Y487" s="193" t="str">
        <f t="shared" si="102"/>
        <v/>
      </c>
      <c r="Z487" s="193" t="str">
        <f t="shared" si="103"/>
        <v/>
      </c>
      <c r="AA487" s="397" t="str">
        <f t="shared" si="104"/>
        <v/>
      </c>
      <c r="AB487" s="257" t="str">
        <f t="shared" si="105"/>
        <v/>
      </c>
      <c r="AC487" s="257" t="str">
        <f t="shared" si="106"/>
        <v/>
      </c>
      <c r="AD487" s="193" t="str">
        <f t="shared" si="107"/>
        <v>CHECK DATES</v>
      </c>
      <c r="AE487" s="257" t="str">
        <f t="shared" si="108"/>
        <v/>
      </c>
      <c r="AF487" s="286">
        <v>0</v>
      </c>
      <c r="AG487" s="257">
        <f t="shared" si="109"/>
        <v>0</v>
      </c>
      <c r="AH487" s="257" t="str">
        <f t="shared" si="110"/>
        <v/>
      </c>
      <c r="AI487" s="257">
        <f t="shared" si="111"/>
        <v>0</v>
      </c>
    </row>
    <row r="488" spans="1:35" x14ac:dyDescent="0.3">
      <c r="A488" s="287">
        <v>476</v>
      </c>
      <c r="B488" s="161"/>
      <c r="C488" s="150"/>
      <c r="D488" s="150"/>
      <c r="E488" s="150"/>
      <c r="F488" s="152"/>
      <c r="G488" s="152"/>
      <c r="H488" s="154"/>
      <c r="I488" s="155"/>
      <c r="J488" s="159"/>
      <c r="K488" s="159"/>
      <c r="L488" s="337"/>
      <c r="M488" s="343" t="str">
        <f>IF(L488="","",LOOKUP(L488,'Work Programme'!$A$8:$A$207,'Work Programme'!$B$8:$B$207))</f>
        <v/>
      </c>
      <c r="N488" s="150"/>
      <c r="O488" s="151"/>
      <c r="P488" s="254" t="str">
        <f>IF(H488="","",VLOOKUP(H488,'Overview - Financial Statement'!$A$46:$B$60,2,FALSE))</f>
        <v/>
      </c>
      <c r="Q488" s="255" t="str">
        <f t="shared" si="98"/>
        <v/>
      </c>
      <c r="R488" s="153"/>
      <c r="S488" s="153"/>
      <c r="T488" s="238">
        <f t="shared" si="99"/>
        <v>0</v>
      </c>
      <c r="U488" s="193" t="s">
        <v>44</v>
      </c>
      <c r="V488" s="173"/>
      <c r="W488" s="193" t="str">
        <f t="shared" si="100"/>
        <v/>
      </c>
      <c r="X488" s="264" t="str">
        <f t="shared" si="101"/>
        <v>OK</v>
      </c>
      <c r="Y488" s="193" t="str">
        <f t="shared" si="102"/>
        <v/>
      </c>
      <c r="Z488" s="193" t="str">
        <f t="shared" si="103"/>
        <v/>
      </c>
      <c r="AA488" s="397" t="str">
        <f t="shared" si="104"/>
        <v/>
      </c>
      <c r="AB488" s="257" t="str">
        <f t="shared" si="105"/>
        <v/>
      </c>
      <c r="AC488" s="257" t="str">
        <f t="shared" si="106"/>
        <v/>
      </c>
      <c r="AD488" s="193" t="str">
        <f t="shared" si="107"/>
        <v>CHECK DATES</v>
      </c>
      <c r="AE488" s="257" t="str">
        <f t="shared" si="108"/>
        <v/>
      </c>
      <c r="AF488" s="286">
        <v>0</v>
      </c>
      <c r="AG488" s="257">
        <f t="shared" si="109"/>
        <v>0</v>
      </c>
      <c r="AH488" s="257" t="str">
        <f t="shared" si="110"/>
        <v/>
      </c>
      <c r="AI488" s="257">
        <f t="shared" si="111"/>
        <v>0</v>
      </c>
    </row>
    <row r="489" spans="1:35" x14ac:dyDescent="0.3">
      <c r="A489" s="287">
        <v>477</v>
      </c>
      <c r="B489" s="161"/>
      <c r="C489" s="150"/>
      <c r="D489" s="150"/>
      <c r="E489" s="150"/>
      <c r="F489" s="152"/>
      <c r="G489" s="152"/>
      <c r="H489" s="154"/>
      <c r="I489" s="155"/>
      <c r="J489" s="159"/>
      <c r="K489" s="159"/>
      <c r="L489" s="337"/>
      <c r="M489" s="343" t="str">
        <f>IF(L489="","",LOOKUP(L489,'Work Programme'!$A$8:$A$207,'Work Programme'!$B$8:$B$207))</f>
        <v/>
      </c>
      <c r="N489" s="150"/>
      <c r="O489" s="151"/>
      <c r="P489" s="254" t="str">
        <f>IF(H489="","",VLOOKUP(H489,'Overview - Financial Statement'!$A$46:$B$60,2,FALSE))</f>
        <v/>
      </c>
      <c r="Q489" s="255" t="str">
        <f t="shared" si="98"/>
        <v/>
      </c>
      <c r="R489" s="153"/>
      <c r="S489" s="153"/>
      <c r="T489" s="238">
        <f t="shared" si="99"/>
        <v>0</v>
      </c>
      <c r="U489" s="193" t="s">
        <v>44</v>
      </c>
      <c r="V489" s="173"/>
      <c r="W489" s="193" t="str">
        <f t="shared" si="100"/>
        <v/>
      </c>
      <c r="X489" s="264" t="str">
        <f t="shared" si="101"/>
        <v>OK</v>
      </c>
      <c r="Y489" s="193" t="str">
        <f t="shared" si="102"/>
        <v/>
      </c>
      <c r="Z489" s="193" t="str">
        <f t="shared" si="103"/>
        <v/>
      </c>
      <c r="AA489" s="397" t="str">
        <f t="shared" si="104"/>
        <v/>
      </c>
      <c r="AB489" s="257" t="str">
        <f t="shared" si="105"/>
        <v/>
      </c>
      <c r="AC489" s="257" t="str">
        <f t="shared" si="106"/>
        <v/>
      </c>
      <c r="AD489" s="193" t="str">
        <f t="shared" si="107"/>
        <v>CHECK DATES</v>
      </c>
      <c r="AE489" s="257" t="str">
        <f t="shared" si="108"/>
        <v/>
      </c>
      <c r="AF489" s="286">
        <v>0</v>
      </c>
      <c r="AG489" s="257">
        <f t="shared" si="109"/>
        <v>0</v>
      </c>
      <c r="AH489" s="257" t="str">
        <f t="shared" si="110"/>
        <v/>
      </c>
      <c r="AI489" s="257">
        <f t="shared" si="111"/>
        <v>0</v>
      </c>
    </row>
    <row r="490" spans="1:35" x14ac:dyDescent="0.3">
      <c r="A490" s="287">
        <v>478</v>
      </c>
      <c r="B490" s="161"/>
      <c r="C490" s="150"/>
      <c r="D490" s="150"/>
      <c r="E490" s="150"/>
      <c r="F490" s="152"/>
      <c r="G490" s="152"/>
      <c r="H490" s="154"/>
      <c r="I490" s="155"/>
      <c r="J490" s="159"/>
      <c r="K490" s="159"/>
      <c r="L490" s="337"/>
      <c r="M490" s="343" t="str">
        <f>IF(L490="","",LOOKUP(L490,'Work Programme'!$A$8:$A$207,'Work Programme'!$B$8:$B$207))</f>
        <v/>
      </c>
      <c r="N490" s="150"/>
      <c r="O490" s="151"/>
      <c r="P490" s="254" t="str">
        <f>IF(H490="","",VLOOKUP(H490,'Overview - Financial Statement'!$A$46:$B$60,2,FALSE))</f>
        <v/>
      </c>
      <c r="Q490" s="255" t="str">
        <f t="shared" si="98"/>
        <v/>
      </c>
      <c r="R490" s="153"/>
      <c r="S490" s="153"/>
      <c r="T490" s="238">
        <f t="shared" si="99"/>
        <v>0</v>
      </c>
      <c r="U490" s="193" t="s">
        <v>44</v>
      </c>
      <c r="V490" s="173"/>
      <c r="W490" s="193" t="str">
        <f t="shared" si="100"/>
        <v/>
      </c>
      <c r="X490" s="264" t="str">
        <f t="shared" si="101"/>
        <v>OK</v>
      </c>
      <c r="Y490" s="193" t="str">
        <f t="shared" si="102"/>
        <v/>
      </c>
      <c r="Z490" s="193" t="str">
        <f t="shared" si="103"/>
        <v/>
      </c>
      <c r="AA490" s="397" t="str">
        <f t="shared" si="104"/>
        <v/>
      </c>
      <c r="AB490" s="257" t="str">
        <f t="shared" si="105"/>
        <v/>
      </c>
      <c r="AC490" s="257" t="str">
        <f t="shared" si="106"/>
        <v/>
      </c>
      <c r="AD490" s="193" t="str">
        <f t="shared" si="107"/>
        <v>CHECK DATES</v>
      </c>
      <c r="AE490" s="257" t="str">
        <f t="shared" si="108"/>
        <v/>
      </c>
      <c r="AF490" s="286">
        <v>0</v>
      </c>
      <c r="AG490" s="257">
        <f t="shared" si="109"/>
        <v>0</v>
      </c>
      <c r="AH490" s="257" t="str">
        <f t="shared" si="110"/>
        <v/>
      </c>
      <c r="AI490" s="257">
        <f t="shared" si="111"/>
        <v>0</v>
      </c>
    </row>
    <row r="491" spans="1:35" x14ac:dyDescent="0.3">
      <c r="A491" s="287">
        <v>479</v>
      </c>
      <c r="B491" s="161"/>
      <c r="C491" s="150"/>
      <c r="D491" s="150"/>
      <c r="E491" s="150"/>
      <c r="F491" s="152"/>
      <c r="G491" s="152"/>
      <c r="H491" s="154"/>
      <c r="I491" s="155"/>
      <c r="J491" s="159"/>
      <c r="K491" s="159"/>
      <c r="L491" s="337"/>
      <c r="M491" s="343" t="str">
        <f>IF(L491="","",LOOKUP(L491,'Work Programme'!$A$8:$A$207,'Work Programme'!$B$8:$B$207))</f>
        <v/>
      </c>
      <c r="N491" s="150"/>
      <c r="O491" s="151"/>
      <c r="P491" s="254" t="str">
        <f>IF(H491="","",VLOOKUP(H491,'Overview - Financial Statement'!$A$46:$B$60,2,FALSE))</f>
        <v/>
      </c>
      <c r="Q491" s="255" t="str">
        <f t="shared" si="98"/>
        <v/>
      </c>
      <c r="R491" s="153"/>
      <c r="S491" s="153"/>
      <c r="T491" s="238">
        <f t="shared" si="99"/>
        <v>0</v>
      </c>
      <c r="U491" s="193" t="s">
        <v>44</v>
      </c>
      <c r="V491" s="173"/>
      <c r="W491" s="193" t="str">
        <f t="shared" si="100"/>
        <v/>
      </c>
      <c r="X491" s="264" t="str">
        <f t="shared" si="101"/>
        <v>OK</v>
      </c>
      <c r="Y491" s="193" t="str">
        <f t="shared" si="102"/>
        <v/>
      </c>
      <c r="Z491" s="193" t="str">
        <f t="shared" si="103"/>
        <v/>
      </c>
      <c r="AA491" s="397" t="str">
        <f t="shared" si="104"/>
        <v/>
      </c>
      <c r="AB491" s="257" t="str">
        <f t="shared" si="105"/>
        <v/>
      </c>
      <c r="AC491" s="257" t="str">
        <f t="shared" si="106"/>
        <v/>
      </c>
      <c r="AD491" s="193" t="str">
        <f t="shared" si="107"/>
        <v>CHECK DATES</v>
      </c>
      <c r="AE491" s="257" t="str">
        <f t="shared" si="108"/>
        <v/>
      </c>
      <c r="AF491" s="286">
        <v>0</v>
      </c>
      <c r="AG491" s="257">
        <f t="shared" si="109"/>
        <v>0</v>
      </c>
      <c r="AH491" s="257" t="str">
        <f t="shared" si="110"/>
        <v/>
      </c>
      <c r="AI491" s="257">
        <f t="shared" si="111"/>
        <v>0</v>
      </c>
    </row>
    <row r="492" spans="1:35" x14ac:dyDescent="0.3">
      <c r="A492" s="287">
        <v>480</v>
      </c>
      <c r="B492" s="161"/>
      <c r="C492" s="150"/>
      <c r="D492" s="150"/>
      <c r="E492" s="150"/>
      <c r="F492" s="152"/>
      <c r="G492" s="152"/>
      <c r="H492" s="154"/>
      <c r="I492" s="155"/>
      <c r="J492" s="159"/>
      <c r="K492" s="159"/>
      <c r="L492" s="337"/>
      <c r="M492" s="343" t="str">
        <f>IF(L492="","",LOOKUP(L492,'Work Programme'!$A$8:$A$207,'Work Programme'!$B$8:$B$207))</f>
        <v/>
      </c>
      <c r="N492" s="150"/>
      <c r="O492" s="151"/>
      <c r="P492" s="254" t="str">
        <f>IF(H492="","",VLOOKUP(H492,'Overview - Financial Statement'!$A$46:$B$60,2,FALSE))</f>
        <v/>
      </c>
      <c r="Q492" s="255" t="str">
        <f t="shared" si="98"/>
        <v/>
      </c>
      <c r="R492" s="153"/>
      <c r="S492" s="153"/>
      <c r="T492" s="238">
        <f t="shared" si="99"/>
        <v>0</v>
      </c>
      <c r="U492" s="193" t="s">
        <v>44</v>
      </c>
      <c r="V492" s="173"/>
      <c r="W492" s="193" t="str">
        <f t="shared" si="100"/>
        <v/>
      </c>
      <c r="X492" s="264" t="str">
        <f t="shared" si="101"/>
        <v>OK</v>
      </c>
      <c r="Y492" s="193" t="str">
        <f t="shared" si="102"/>
        <v/>
      </c>
      <c r="Z492" s="193" t="str">
        <f t="shared" si="103"/>
        <v/>
      </c>
      <c r="AA492" s="397" t="str">
        <f t="shared" si="104"/>
        <v/>
      </c>
      <c r="AB492" s="257" t="str">
        <f t="shared" si="105"/>
        <v/>
      </c>
      <c r="AC492" s="257" t="str">
        <f t="shared" si="106"/>
        <v/>
      </c>
      <c r="AD492" s="193" t="str">
        <f t="shared" si="107"/>
        <v>CHECK DATES</v>
      </c>
      <c r="AE492" s="257" t="str">
        <f t="shared" si="108"/>
        <v/>
      </c>
      <c r="AF492" s="286">
        <v>0</v>
      </c>
      <c r="AG492" s="257">
        <f t="shared" si="109"/>
        <v>0</v>
      </c>
      <c r="AH492" s="257" t="str">
        <f t="shared" si="110"/>
        <v/>
      </c>
      <c r="AI492" s="257">
        <f t="shared" si="111"/>
        <v>0</v>
      </c>
    </row>
    <row r="493" spans="1:35" x14ac:dyDescent="0.3">
      <c r="A493" s="287">
        <v>481</v>
      </c>
      <c r="B493" s="161"/>
      <c r="C493" s="150"/>
      <c r="D493" s="150"/>
      <c r="E493" s="150"/>
      <c r="F493" s="152"/>
      <c r="G493" s="152"/>
      <c r="H493" s="154"/>
      <c r="I493" s="155"/>
      <c r="J493" s="159"/>
      <c r="K493" s="159"/>
      <c r="L493" s="337"/>
      <c r="M493" s="343" t="str">
        <f>IF(L493="","",LOOKUP(L493,'Work Programme'!$A$8:$A$207,'Work Programme'!$B$8:$B$207))</f>
        <v/>
      </c>
      <c r="N493" s="150"/>
      <c r="O493" s="151"/>
      <c r="P493" s="254" t="str">
        <f>IF(H493="","",VLOOKUP(H493,'Overview - Financial Statement'!$A$46:$B$60,2,FALSE))</f>
        <v/>
      </c>
      <c r="Q493" s="255" t="str">
        <f t="shared" si="98"/>
        <v/>
      </c>
      <c r="R493" s="153"/>
      <c r="S493" s="153"/>
      <c r="T493" s="238">
        <f t="shared" si="99"/>
        <v>0</v>
      </c>
      <c r="U493" s="193" t="s">
        <v>44</v>
      </c>
      <c r="V493" s="173"/>
      <c r="W493" s="193" t="str">
        <f t="shared" si="100"/>
        <v/>
      </c>
      <c r="X493" s="264" t="str">
        <f t="shared" si="101"/>
        <v>OK</v>
      </c>
      <c r="Y493" s="193" t="str">
        <f t="shared" si="102"/>
        <v/>
      </c>
      <c r="Z493" s="193" t="str">
        <f t="shared" si="103"/>
        <v/>
      </c>
      <c r="AA493" s="397" t="str">
        <f t="shared" si="104"/>
        <v/>
      </c>
      <c r="AB493" s="257" t="str">
        <f t="shared" si="105"/>
        <v/>
      </c>
      <c r="AC493" s="257" t="str">
        <f t="shared" si="106"/>
        <v/>
      </c>
      <c r="AD493" s="193" t="str">
        <f t="shared" si="107"/>
        <v>CHECK DATES</v>
      </c>
      <c r="AE493" s="257" t="str">
        <f t="shared" si="108"/>
        <v/>
      </c>
      <c r="AF493" s="286">
        <v>0</v>
      </c>
      <c r="AG493" s="257">
        <f t="shared" si="109"/>
        <v>0</v>
      </c>
      <c r="AH493" s="257" t="str">
        <f t="shared" si="110"/>
        <v/>
      </c>
      <c r="AI493" s="257">
        <f t="shared" si="111"/>
        <v>0</v>
      </c>
    </row>
    <row r="494" spans="1:35" x14ac:dyDescent="0.3">
      <c r="A494" s="287">
        <v>482</v>
      </c>
      <c r="B494" s="161"/>
      <c r="C494" s="150"/>
      <c r="D494" s="150"/>
      <c r="E494" s="150"/>
      <c r="F494" s="152"/>
      <c r="G494" s="152"/>
      <c r="H494" s="154"/>
      <c r="I494" s="155"/>
      <c r="J494" s="159"/>
      <c r="K494" s="159"/>
      <c r="L494" s="337"/>
      <c r="M494" s="343" t="str">
        <f>IF(L494="","",LOOKUP(L494,'Work Programme'!$A$8:$A$207,'Work Programme'!$B$8:$B$207))</f>
        <v/>
      </c>
      <c r="N494" s="150"/>
      <c r="O494" s="151"/>
      <c r="P494" s="254" t="str">
        <f>IF(H494="","",VLOOKUP(H494,'Overview - Financial Statement'!$A$46:$B$60,2,FALSE))</f>
        <v/>
      </c>
      <c r="Q494" s="255" t="str">
        <f t="shared" si="98"/>
        <v/>
      </c>
      <c r="R494" s="153"/>
      <c r="S494" s="153"/>
      <c r="T494" s="238">
        <f t="shared" si="99"/>
        <v>0</v>
      </c>
      <c r="U494" s="193" t="s">
        <v>44</v>
      </c>
      <c r="V494" s="173"/>
      <c r="W494" s="193" t="str">
        <f t="shared" si="100"/>
        <v/>
      </c>
      <c r="X494" s="264" t="str">
        <f t="shared" si="101"/>
        <v>OK</v>
      </c>
      <c r="Y494" s="193" t="str">
        <f t="shared" si="102"/>
        <v/>
      </c>
      <c r="Z494" s="193" t="str">
        <f t="shared" si="103"/>
        <v/>
      </c>
      <c r="AA494" s="397" t="str">
        <f t="shared" si="104"/>
        <v/>
      </c>
      <c r="AB494" s="257" t="str">
        <f t="shared" si="105"/>
        <v/>
      </c>
      <c r="AC494" s="257" t="str">
        <f t="shared" si="106"/>
        <v/>
      </c>
      <c r="AD494" s="193" t="str">
        <f t="shared" si="107"/>
        <v>CHECK DATES</v>
      </c>
      <c r="AE494" s="257" t="str">
        <f t="shared" si="108"/>
        <v/>
      </c>
      <c r="AF494" s="286">
        <v>0</v>
      </c>
      <c r="AG494" s="257">
        <f t="shared" si="109"/>
        <v>0</v>
      </c>
      <c r="AH494" s="257" t="str">
        <f t="shared" si="110"/>
        <v/>
      </c>
      <c r="AI494" s="257">
        <f t="shared" si="111"/>
        <v>0</v>
      </c>
    </row>
    <row r="495" spans="1:35" x14ac:dyDescent="0.3">
      <c r="A495" s="287">
        <v>483</v>
      </c>
      <c r="B495" s="161"/>
      <c r="C495" s="150"/>
      <c r="D495" s="150"/>
      <c r="E495" s="150"/>
      <c r="F495" s="152"/>
      <c r="G495" s="152"/>
      <c r="H495" s="154"/>
      <c r="I495" s="155"/>
      <c r="J495" s="159"/>
      <c r="K495" s="159"/>
      <c r="L495" s="337"/>
      <c r="M495" s="343" t="str">
        <f>IF(L495="","",LOOKUP(L495,'Work Programme'!$A$8:$A$207,'Work Programme'!$B$8:$B$207))</f>
        <v/>
      </c>
      <c r="N495" s="150"/>
      <c r="O495" s="151"/>
      <c r="P495" s="254" t="str">
        <f>IF(H495="","",VLOOKUP(H495,'Overview - Financial Statement'!$A$46:$B$60,2,FALSE))</f>
        <v/>
      </c>
      <c r="Q495" s="255" t="str">
        <f t="shared" si="98"/>
        <v/>
      </c>
      <c r="R495" s="153"/>
      <c r="S495" s="153"/>
      <c r="T495" s="238">
        <f t="shared" si="99"/>
        <v>0</v>
      </c>
      <c r="U495" s="193" t="s">
        <v>44</v>
      </c>
      <c r="V495" s="173"/>
      <c r="W495" s="193" t="str">
        <f t="shared" si="100"/>
        <v/>
      </c>
      <c r="X495" s="264" t="str">
        <f t="shared" si="101"/>
        <v>OK</v>
      </c>
      <c r="Y495" s="193" t="str">
        <f t="shared" si="102"/>
        <v/>
      </c>
      <c r="Z495" s="193" t="str">
        <f t="shared" si="103"/>
        <v/>
      </c>
      <c r="AA495" s="397" t="str">
        <f t="shared" si="104"/>
        <v/>
      </c>
      <c r="AB495" s="257" t="str">
        <f t="shared" si="105"/>
        <v/>
      </c>
      <c r="AC495" s="257" t="str">
        <f t="shared" si="106"/>
        <v/>
      </c>
      <c r="AD495" s="193" t="str">
        <f t="shared" si="107"/>
        <v>CHECK DATES</v>
      </c>
      <c r="AE495" s="257" t="str">
        <f t="shared" si="108"/>
        <v/>
      </c>
      <c r="AF495" s="286">
        <v>0</v>
      </c>
      <c r="AG495" s="257">
        <f t="shared" si="109"/>
        <v>0</v>
      </c>
      <c r="AH495" s="257" t="str">
        <f t="shared" si="110"/>
        <v/>
      </c>
      <c r="AI495" s="257">
        <f t="shared" si="111"/>
        <v>0</v>
      </c>
    </row>
    <row r="496" spans="1:35" x14ac:dyDescent="0.3">
      <c r="A496" s="287">
        <v>484</v>
      </c>
      <c r="B496" s="161"/>
      <c r="C496" s="150"/>
      <c r="D496" s="150"/>
      <c r="E496" s="150"/>
      <c r="F496" s="152"/>
      <c r="G496" s="152"/>
      <c r="H496" s="154"/>
      <c r="I496" s="155"/>
      <c r="J496" s="159"/>
      <c r="K496" s="159"/>
      <c r="L496" s="337"/>
      <c r="M496" s="343" t="str">
        <f>IF(L496="","",LOOKUP(L496,'Work Programme'!$A$8:$A$207,'Work Programme'!$B$8:$B$207))</f>
        <v/>
      </c>
      <c r="N496" s="150"/>
      <c r="O496" s="151"/>
      <c r="P496" s="254" t="str">
        <f>IF(H496="","",VLOOKUP(H496,'Overview - Financial Statement'!$A$46:$B$60,2,FALSE))</f>
        <v/>
      </c>
      <c r="Q496" s="255" t="str">
        <f t="shared" si="98"/>
        <v/>
      </c>
      <c r="R496" s="153"/>
      <c r="S496" s="153"/>
      <c r="T496" s="238">
        <f t="shared" si="99"/>
        <v>0</v>
      </c>
      <c r="U496" s="193" t="s">
        <v>44</v>
      </c>
      <c r="V496" s="173"/>
      <c r="W496" s="193" t="str">
        <f t="shared" si="100"/>
        <v/>
      </c>
      <c r="X496" s="264" t="str">
        <f t="shared" si="101"/>
        <v>OK</v>
      </c>
      <c r="Y496" s="193" t="str">
        <f t="shared" si="102"/>
        <v/>
      </c>
      <c r="Z496" s="193" t="str">
        <f t="shared" si="103"/>
        <v/>
      </c>
      <c r="AA496" s="397" t="str">
        <f t="shared" si="104"/>
        <v/>
      </c>
      <c r="AB496" s="257" t="str">
        <f t="shared" si="105"/>
        <v/>
      </c>
      <c r="AC496" s="257" t="str">
        <f t="shared" si="106"/>
        <v/>
      </c>
      <c r="AD496" s="193" t="str">
        <f t="shared" si="107"/>
        <v>CHECK DATES</v>
      </c>
      <c r="AE496" s="257" t="str">
        <f t="shared" si="108"/>
        <v/>
      </c>
      <c r="AF496" s="286">
        <v>0</v>
      </c>
      <c r="AG496" s="257">
        <f t="shared" si="109"/>
        <v>0</v>
      </c>
      <c r="AH496" s="257" t="str">
        <f t="shared" si="110"/>
        <v/>
      </c>
      <c r="AI496" s="257">
        <f t="shared" si="111"/>
        <v>0</v>
      </c>
    </row>
    <row r="497" spans="1:35" x14ac:dyDescent="0.3">
      <c r="A497" s="287">
        <v>485</v>
      </c>
      <c r="B497" s="161"/>
      <c r="C497" s="150"/>
      <c r="D497" s="150"/>
      <c r="E497" s="150"/>
      <c r="F497" s="152"/>
      <c r="G497" s="152"/>
      <c r="H497" s="154"/>
      <c r="I497" s="155"/>
      <c r="J497" s="159"/>
      <c r="K497" s="159"/>
      <c r="L497" s="337"/>
      <c r="M497" s="343" t="str">
        <f>IF(L497="","",LOOKUP(L497,'Work Programme'!$A$8:$A$207,'Work Programme'!$B$8:$B$207))</f>
        <v/>
      </c>
      <c r="N497" s="150"/>
      <c r="O497" s="151"/>
      <c r="P497" s="254" t="str">
        <f>IF(H497="","",VLOOKUP(H497,'Overview - Financial Statement'!$A$46:$B$60,2,FALSE))</f>
        <v/>
      </c>
      <c r="Q497" s="255" t="str">
        <f t="shared" si="98"/>
        <v/>
      </c>
      <c r="R497" s="153"/>
      <c r="S497" s="153"/>
      <c r="T497" s="238">
        <f t="shared" si="99"/>
        <v>0</v>
      </c>
      <c r="U497" s="193" t="s">
        <v>44</v>
      </c>
      <c r="V497" s="173"/>
      <c r="W497" s="193" t="str">
        <f t="shared" si="100"/>
        <v/>
      </c>
      <c r="X497" s="264" t="str">
        <f t="shared" si="101"/>
        <v>OK</v>
      </c>
      <c r="Y497" s="193" t="str">
        <f t="shared" si="102"/>
        <v/>
      </c>
      <c r="Z497" s="193" t="str">
        <f t="shared" si="103"/>
        <v/>
      </c>
      <c r="AA497" s="397" t="str">
        <f t="shared" si="104"/>
        <v/>
      </c>
      <c r="AB497" s="257" t="str">
        <f t="shared" si="105"/>
        <v/>
      </c>
      <c r="AC497" s="257" t="str">
        <f t="shared" si="106"/>
        <v/>
      </c>
      <c r="AD497" s="193" t="str">
        <f t="shared" si="107"/>
        <v>CHECK DATES</v>
      </c>
      <c r="AE497" s="257" t="str">
        <f t="shared" si="108"/>
        <v/>
      </c>
      <c r="AF497" s="286">
        <v>0</v>
      </c>
      <c r="AG497" s="257">
        <f t="shared" si="109"/>
        <v>0</v>
      </c>
      <c r="AH497" s="257" t="str">
        <f t="shared" si="110"/>
        <v/>
      </c>
      <c r="AI497" s="257">
        <f t="shared" si="111"/>
        <v>0</v>
      </c>
    </row>
    <row r="498" spans="1:35" x14ac:dyDescent="0.3">
      <c r="A498" s="287">
        <v>486</v>
      </c>
      <c r="B498" s="161"/>
      <c r="C498" s="150"/>
      <c r="D498" s="150"/>
      <c r="E498" s="150"/>
      <c r="F498" s="152"/>
      <c r="G498" s="152"/>
      <c r="H498" s="154"/>
      <c r="I498" s="155"/>
      <c r="J498" s="159"/>
      <c r="K498" s="159"/>
      <c r="L498" s="337"/>
      <c r="M498" s="343" t="str">
        <f>IF(L498="","",LOOKUP(L498,'Work Programme'!$A$8:$A$207,'Work Programme'!$B$8:$B$207))</f>
        <v/>
      </c>
      <c r="N498" s="150"/>
      <c r="O498" s="151"/>
      <c r="P498" s="254" t="str">
        <f>IF(H498="","",VLOOKUP(H498,'Overview - Financial Statement'!$A$46:$B$60,2,FALSE))</f>
        <v/>
      </c>
      <c r="Q498" s="255" t="str">
        <f t="shared" si="98"/>
        <v/>
      </c>
      <c r="R498" s="153"/>
      <c r="S498" s="153"/>
      <c r="T498" s="238">
        <f t="shared" si="99"/>
        <v>0</v>
      </c>
      <c r="U498" s="193" t="s">
        <v>44</v>
      </c>
      <c r="V498" s="173"/>
      <c r="W498" s="193" t="str">
        <f t="shared" si="100"/>
        <v/>
      </c>
      <c r="X498" s="264" t="str">
        <f t="shared" si="101"/>
        <v>OK</v>
      </c>
      <c r="Y498" s="193" t="str">
        <f t="shared" si="102"/>
        <v/>
      </c>
      <c r="Z498" s="193" t="str">
        <f t="shared" si="103"/>
        <v/>
      </c>
      <c r="AA498" s="397" t="str">
        <f t="shared" si="104"/>
        <v/>
      </c>
      <c r="AB498" s="257" t="str">
        <f t="shared" si="105"/>
        <v/>
      </c>
      <c r="AC498" s="257" t="str">
        <f t="shared" si="106"/>
        <v/>
      </c>
      <c r="AD498" s="193" t="str">
        <f t="shared" si="107"/>
        <v>CHECK DATES</v>
      </c>
      <c r="AE498" s="257" t="str">
        <f t="shared" si="108"/>
        <v/>
      </c>
      <c r="AF498" s="286">
        <v>0</v>
      </c>
      <c r="AG498" s="257">
        <f t="shared" si="109"/>
        <v>0</v>
      </c>
      <c r="AH498" s="257" t="str">
        <f t="shared" si="110"/>
        <v/>
      </c>
      <c r="AI498" s="257">
        <f t="shared" si="111"/>
        <v>0</v>
      </c>
    </row>
    <row r="499" spans="1:35" x14ac:dyDescent="0.3">
      <c r="A499" s="287">
        <v>487</v>
      </c>
      <c r="B499" s="161"/>
      <c r="C499" s="150"/>
      <c r="D499" s="150"/>
      <c r="E499" s="150"/>
      <c r="F499" s="152"/>
      <c r="G499" s="152"/>
      <c r="H499" s="154"/>
      <c r="I499" s="155"/>
      <c r="J499" s="159"/>
      <c r="K499" s="159"/>
      <c r="L499" s="337"/>
      <c r="M499" s="343" t="str">
        <f>IF(L499="","",LOOKUP(L499,'Work Programme'!$A$8:$A$207,'Work Programme'!$B$8:$B$207))</f>
        <v/>
      </c>
      <c r="N499" s="150"/>
      <c r="O499" s="151"/>
      <c r="P499" s="254" t="str">
        <f>IF(H499="","",VLOOKUP(H499,'Overview - Financial Statement'!$A$46:$B$60,2,FALSE))</f>
        <v/>
      </c>
      <c r="Q499" s="255" t="str">
        <f t="shared" si="98"/>
        <v/>
      </c>
      <c r="R499" s="153"/>
      <c r="S499" s="153"/>
      <c r="T499" s="238">
        <f t="shared" si="99"/>
        <v>0</v>
      </c>
      <c r="U499" s="193" t="s">
        <v>44</v>
      </c>
      <c r="V499" s="173"/>
      <c r="W499" s="193" t="str">
        <f t="shared" si="100"/>
        <v/>
      </c>
      <c r="X499" s="264" t="str">
        <f t="shared" si="101"/>
        <v>OK</v>
      </c>
      <c r="Y499" s="193" t="str">
        <f t="shared" si="102"/>
        <v/>
      </c>
      <c r="Z499" s="193" t="str">
        <f t="shared" si="103"/>
        <v/>
      </c>
      <c r="AA499" s="397" t="str">
        <f t="shared" si="104"/>
        <v/>
      </c>
      <c r="AB499" s="257" t="str">
        <f t="shared" si="105"/>
        <v/>
      </c>
      <c r="AC499" s="257" t="str">
        <f t="shared" si="106"/>
        <v/>
      </c>
      <c r="AD499" s="193" t="str">
        <f t="shared" si="107"/>
        <v>CHECK DATES</v>
      </c>
      <c r="AE499" s="257" t="str">
        <f t="shared" si="108"/>
        <v/>
      </c>
      <c r="AF499" s="286">
        <v>0</v>
      </c>
      <c r="AG499" s="257">
        <f t="shared" si="109"/>
        <v>0</v>
      </c>
      <c r="AH499" s="257" t="str">
        <f t="shared" si="110"/>
        <v/>
      </c>
      <c r="AI499" s="257">
        <f t="shared" si="111"/>
        <v>0</v>
      </c>
    </row>
    <row r="500" spans="1:35" x14ac:dyDescent="0.3">
      <c r="A500" s="287">
        <v>488</v>
      </c>
      <c r="B500" s="161"/>
      <c r="C500" s="150"/>
      <c r="D500" s="150"/>
      <c r="E500" s="150"/>
      <c r="F500" s="152"/>
      <c r="G500" s="152"/>
      <c r="H500" s="154"/>
      <c r="I500" s="155"/>
      <c r="J500" s="159"/>
      <c r="K500" s="159"/>
      <c r="L500" s="337"/>
      <c r="M500" s="343" t="str">
        <f>IF(L500="","",LOOKUP(L500,'Work Programme'!$A$8:$A$207,'Work Programme'!$B$8:$B$207))</f>
        <v/>
      </c>
      <c r="N500" s="150"/>
      <c r="O500" s="151"/>
      <c r="P500" s="254" t="str">
        <f>IF(H500="","",VLOOKUP(H500,'Overview - Financial Statement'!$A$46:$B$60,2,FALSE))</f>
        <v/>
      </c>
      <c r="Q500" s="255" t="str">
        <f t="shared" si="98"/>
        <v/>
      </c>
      <c r="R500" s="153"/>
      <c r="S500" s="153"/>
      <c r="T500" s="238">
        <f t="shared" si="99"/>
        <v>0</v>
      </c>
      <c r="U500" s="193" t="s">
        <v>44</v>
      </c>
      <c r="V500" s="173"/>
      <c r="W500" s="193" t="str">
        <f t="shared" si="100"/>
        <v/>
      </c>
      <c r="X500" s="264" t="str">
        <f t="shared" si="101"/>
        <v>OK</v>
      </c>
      <c r="Y500" s="193" t="str">
        <f t="shared" si="102"/>
        <v/>
      </c>
      <c r="Z500" s="193" t="str">
        <f t="shared" si="103"/>
        <v/>
      </c>
      <c r="AA500" s="397" t="str">
        <f t="shared" si="104"/>
        <v/>
      </c>
      <c r="AB500" s="257" t="str">
        <f t="shared" si="105"/>
        <v/>
      </c>
      <c r="AC500" s="257" t="str">
        <f t="shared" si="106"/>
        <v/>
      </c>
      <c r="AD500" s="193" t="str">
        <f t="shared" si="107"/>
        <v>CHECK DATES</v>
      </c>
      <c r="AE500" s="257" t="str">
        <f t="shared" si="108"/>
        <v/>
      </c>
      <c r="AF500" s="286">
        <v>0</v>
      </c>
      <c r="AG500" s="257">
        <f t="shared" si="109"/>
        <v>0</v>
      </c>
      <c r="AH500" s="257" t="str">
        <f t="shared" si="110"/>
        <v/>
      </c>
      <c r="AI500" s="257">
        <f t="shared" si="111"/>
        <v>0</v>
      </c>
    </row>
    <row r="501" spans="1:35" x14ac:dyDescent="0.3">
      <c r="A501" s="287">
        <v>489</v>
      </c>
      <c r="B501" s="161"/>
      <c r="C501" s="150"/>
      <c r="D501" s="150"/>
      <c r="E501" s="150"/>
      <c r="F501" s="152"/>
      <c r="G501" s="152"/>
      <c r="H501" s="154"/>
      <c r="I501" s="155"/>
      <c r="J501" s="159"/>
      <c r="K501" s="159"/>
      <c r="L501" s="337"/>
      <c r="M501" s="343" t="str">
        <f>IF(L501="","",LOOKUP(L501,'Work Programme'!$A$8:$A$207,'Work Programme'!$B$8:$B$207))</f>
        <v/>
      </c>
      <c r="N501" s="150"/>
      <c r="O501" s="151"/>
      <c r="P501" s="254" t="str">
        <f>IF(H501="","",VLOOKUP(H501,'Overview - Financial Statement'!$A$46:$B$60,2,FALSE))</f>
        <v/>
      </c>
      <c r="Q501" s="255" t="str">
        <f t="shared" si="98"/>
        <v/>
      </c>
      <c r="R501" s="153"/>
      <c r="S501" s="153"/>
      <c r="T501" s="238">
        <f t="shared" si="99"/>
        <v>0</v>
      </c>
      <c r="U501" s="193" t="s">
        <v>44</v>
      </c>
      <c r="V501" s="173"/>
      <c r="W501" s="193" t="str">
        <f t="shared" si="100"/>
        <v/>
      </c>
      <c r="X501" s="264" t="str">
        <f t="shared" si="101"/>
        <v>OK</v>
      </c>
      <c r="Y501" s="193" t="str">
        <f t="shared" si="102"/>
        <v/>
      </c>
      <c r="Z501" s="193" t="str">
        <f t="shared" si="103"/>
        <v/>
      </c>
      <c r="AA501" s="397" t="str">
        <f t="shared" si="104"/>
        <v/>
      </c>
      <c r="AB501" s="257" t="str">
        <f t="shared" si="105"/>
        <v/>
      </c>
      <c r="AC501" s="257" t="str">
        <f t="shared" si="106"/>
        <v/>
      </c>
      <c r="AD501" s="193" t="str">
        <f t="shared" si="107"/>
        <v>CHECK DATES</v>
      </c>
      <c r="AE501" s="257" t="str">
        <f t="shared" si="108"/>
        <v/>
      </c>
      <c r="AF501" s="286">
        <v>0</v>
      </c>
      <c r="AG501" s="257">
        <f t="shared" si="109"/>
        <v>0</v>
      </c>
      <c r="AH501" s="257" t="str">
        <f t="shared" si="110"/>
        <v/>
      </c>
      <c r="AI501" s="257">
        <f t="shared" si="111"/>
        <v>0</v>
      </c>
    </row>
    <row r="502" spans="1:35" x14ac:dyDescent="0.3">
      <c r="A502" s="287">
        <v>490</v>
      </c>
      <c r="B502" s="161"/>
      <c r="C502" s="150"/>
      <c r="D502" s="150"/>
      <c r="E502" s="150"/>
      <c r="F502" s="152"/>
      <c r="G502" s="152"/>
      <c r="H502" s="154"/>
      <c r="I502" s="155"/>
      <c r="J502" s="159"/>
      <c r="K502" s="159"/>
      <c r="L502" s="337"/>
      <c r="M502" s="343" t="str">
        <f>IF(L502="","",LOOKUP(L502,'Work Programme'!$A$8:$A$207,'Work Programme'!$B$8:$B$207))</f>
        <v/>
      </c>
      <c r="N502" s="150"/>
      <c r="O502" s="151"/>
      <c r="P502" s="254" t="str">
        <f>IF(H502="","",VLOOKUP(H502,'Overview - Financial Statement'!$A$46:$B$60,2,FALSE))</f>
        <v/>
      </c>
      <c r="Q502" s="255" t="str">
        <f t="shared" si="98"/>
        <v/>
      </c>
      <c r="R502" s="153"/>
      <c r="S502" s="153"/>
      <c r="T502" s="238">
        <f t="shared" si="99"/>
        <v>0</v>
      </c>
      <c r="U502" s="193" t="s">
        <v>44</v>
      </c>
      <c r="V502" s="173"/>
      <c r="W502" s="193" t="str">
        <f t="shared" si="100"/>
        <v/>
      </c>
      <c r="X502" s="264" t="str">
        <f t="shared" si="101"/>
        <v>OK</v>
      </c>
      <c r="Y502" s="193" t="str">
        <f t="shared" si="102"/>
        <v/>
      </c>
      <c r="Z502" s="193" t="str">
        <f t="shared" si="103"/>
        <v/>
      </c>
      <c r="AA502" s="397" t="str">
        <f t="shared" si="104"/>
        <v/>
      </c>
      <c r="AB502" s="257" t="str">
        <f t="shared" si="105"/>
        <v/>
      </c>
      <c r="AC502" s="257" t="str">
        <f t="shared" si="106"/>
        <v/>
      </c>
      <c r="AD502" s="193" t="str">
        <f t="shared" si="107"/>
        <v>CHECK DATES</v>
      </c>
      <c r="AE502" s="257" t="str">
        <f t="shared" si="108"/>
        <v/>
      </c>
      <c r="AF502" s="286">
        <v>0</v>
      </c>
      <c r="AG502" s="257">
        <f t="shared" si="109"/>
        <v>0</v>
      </c>
      <c r="AH502" s="257" t="str">
        <f t="shared" si="110"/>
        <v/>
      </c>
      <c r="AI502" s="257">
        <f t="shared" si="111"/>
        <v>0</v>
      </c>
    </row>
    <row r="503" spans="1:35" x14ac:dyDescent="0.3">
      <c r="A503" s="287">
        <v>491</v>
      </c>
      <c r="B503" s="161"/>
      <c r="C503" s="150"/>
      <c r="D503" s="150"/>
      <c r="E503" s="150"/>
      <c r="F503" s="152"/>
      <c r="G503" s="152"/>
      <c r="H503" s="154"/>
      <c r="I503" s="155"/>
      <c r="J503" s="159"/>
      <c r="K503" s="159"/>
      <c r="L503" s="337"/>
      <c r="M503" s="343" t="str">
        <f>IF(L503="","",LOOKUP(L503,'Work Programme'!$A$8:$A$207,'Work Programme'!$B$8:$B$207))</f>
        <v/>
      </c>
      <c r="N503" s="150"/>
      <c r="O503" s="151"/>
      <c r="P503" s="254" t="str">
        <f>IF(H503="","",VLOOKUP(H503,'Overview - Financial Statement'!$A$46:$B$60,2,FALSE))</f>
        <v/>
      </c>
      <c r="Q503" s="255" t="str">
        <f t="shared" si="98"/>
        <v/>
      </c>
      <c r="R503" s="153"/>
      <c r="S503" s="153"/>
      <c r="T503" s="238">
        <f t="shared" si="99"/>
        <v>0</v>
      </c>
      <c r="U503" s="193" t="s">
        <v>44</v>
      </c>
      <c r="V503" s="173"/>
      <c r="W503" s="193" t="str">
        <f t="shared" si="100"/>
        <v/>
      </c>
      <c r="X503" s="264" t="str">
        <f t="shared" si="101"/>
        <v>OK</v>
      </c>
      <c r="Y503" s="193" t="str">
        <f t="shared" si="102"/>
        <v/>
      </c>
      <c r="Z503" s="193" t="str">
        <f t="shared" si="103"/>
        <v/>
      </c>
      <c r="AA503" s="397" t="str">
        <f t="shared" si="104"/>
        <v/>
      </c>
      <c r="AB503" s="257" t="str">
        <f t="shared" si="105"/>
        <v/>
      </c>
      <c r="AC503" s="257" t="str">
        <f t="shared" si="106"/>
        <v/>
      </c>
      <c r="AD503" s="193" t="str">
        <f t="shared" si="107"/>
        <v>CHECK DATES</v>
      </c>
      <c r="AE503" s="257" t="str">
        <f t="shared" si="108"/>
        <v/>
      </c>
      <c r="AF503" s="286">
        <v>0</v>
      </c>
      <c r="AG503" s="257">
        <f t="shared" si="109"/>
        <v>0</v>
      </c>
      <c r="AH503" s="257" t="str">
        <f t="shared" si="110"/>
        <v/>
      </c>
      <c r="AI503" s="257">
        <f t="shared" si="111"/>
        <v>0</v>
      </c>
    </row>
    <row r="504" spans="1:35" x14ac:dyDescent="0.3">
      <c r="A504" s="287">
        <v>492</v>
      </c>
      <c r="B504" s="161"/>
      <c r="C504" s="150"/>
      <c r="D504" s="150"/>
      <c r="E504" s="150"/>
      <c r="F504" s="152"/>
      <c r="G504" s="152"/>
      <c r="H504" s="154"/>
      <c r="I504" s="155"/>
      <c r="J504" s="159"/>
      <c r="K504" s="159"/>
      <c r="L504" s="337"/>
      <c r="M504" s="343" t="str">
        <f>IF(L504="","",LOOKUP(L504,'Work Programme'!$A$8:$A$207,'Work Programme'!$B$8:$B$207))</f>
        <v/>
      </c>
      <c r="N504" s="150"/>
      <c r="O504" s="151"/>
      <c r="P504" s="254" t="str">
        <f>IF(H504="","",VLOOKUP(H504,'Overview - Financial Statement'!$A$46:$B$60,2,FALSE))</f>
        <v/>
      </c>
      <c r="Q504" s="255" t="str">
        <f t="shared" si="98"/>
        <v/>
      </c>
      <c r="R504" s="153"/>
      <c r="S504" s="153"/>
      <c r="T504" s="238">
        <f t="shared" si="99"/>
        <v>0</v>
      </c>
      <c r="U504" s="193" t="s">
        <v>44</v>
      </c>
      <c r="V504" s="173"/>
      <c r="W504" s="193" t="str">
        <f t="shared" si="100"/>
        <v/>
      </c>
      <c r="X504" s="264" t="str">
        <f t="shared" si="101"/>
        <v>OK</v>
      </c>
      <c r="Y504" s="193" t="str">
        <f t="shared" si="102"/>
        <v/>
      </c>
      <c r="Z504" s="193" t="str">
        <f t="shared" si="103"/>
        <v/>
      </c>
      <c r="AA504" s="397" t="str">
        <f t="shared" si="104"/>
        <v/>
      </c>
      <c r="AB504" s="257" t="str">
        <f t="shared" si="105"/>
        <v/>
      </c>
      <c r="AC504" s="257" t="str">
        <f t="shared" si="106"/>
        <v/>
      </c>
      <c r="AD504" s="193" t="str">
        <f t="shared" si="107"/>
        <v>CHECK DATES</v>
      </c>
      <c r="AE504" s="257" t="str">
        <f t="shared" si="108"/>
        <v/>
      </c>
      <c r="AF504" s="286">
        <v>0</v>
      </c>
      <c r="AG504" s="257">
        <f t="shared" si="109"/>
        <v>0</v>
      </c>
      <c r="AH504" s="257" t="str">
        <f t="shared" si="110"/>
        <v/>
      </c>
      <c r="AI504" s="257">
        <f t="shared" si="111"/>
        <v>0</v>
      </c>
    </row>
    <row r="505" spans="1:35" x14ac:dyDescent="0.3">
      <c r="A505" s="287">
        <v>493</v>
      </c>
      <c r="B505" s="161"/>
      <c r="C505" s="150"/>
      <c r="D505" s="150"/>
      <c r="E505" s="150"/>
      <c r="F505" s="152"/>
      <c r="G505" s="152"/>
      <c r="H505" s="154"/>
      <c r="I505" s="155"/>
      <c r="J505" s="159"/>
      <c r="K505" s="159"/>
      <c r="L505" s="337"/>
      <c r="M505" s="343" t="str">
        <f>IF(L505="","",LOOKUP(L505,'Work Programme'!$A$8:$A$207,'Work Programme'!$B$8:$B$207))</f>
        <v/>
      </c>
      <c r="N505" s="150"/>
      <c r="O505" s="151"/>
      <c r="P505" s="254" t="str">
        <f>IF(H505="","",VLOOKUP(H505,'Overview - Financial Statement'!$A$46:$B$60,2,FALSE))</f>
        <v/>
      </c>
      <c r="Q505" s="255" t="str">
        <f t="shared" si="98"/>
        <v/>
      </c>
      <c r="R505" s="153"/>
      <c r="S505" s="153"/>
      <c r="T505" s="238">
        <f t="shared" si="99"/>
        <v>0</v>
      </c>
      <c r="U505" s="193" t="s">
        <v>44</v>
      </c>
      <c r="V505" s="173"/>
      <c r="W505" s="193" t="str">
        <f t="shared" si="100"/>
        <v/>
      </c>
      <c r="X505" s="264" t="str">
        <f t="shared" si="101"/>
        <v>OK</v>
      </c>
      <c r="Y505" s="193" t="str">
        <f t="shared" si="102"/>
        <v/>
      </c>
      <c r="Z505" s="193" t="str">
        <f t="shared" si="103"/>
        <v/>
      </c>
      <c r="AA505" s="397" t="str">
        <f t="shared" si="104"/>
        <v/>
      </c>
      <c r="AB505" s="257" t="str">
        <f t="shared" si="105"/>
        <v/>
      </c>
      <c r="AC505" s="257" t="str">
        <f t="shared" si="106"/>
        <v/>
      </c>
      <c r="AD505" s="193" t="str">
        <f t="shared" si="107"/>
        <v>CHECK DATES</v>
      </c>
      <c r="AE505" s="257" t="str">
        <f t="shared" si="108"/>
        <v/>
      </c>
      <c r="AF505" s="286">
        <v>0</v>
      </c>
      <c r="AG505" s="257">
        <f t="shared" si="109"/>
        <v>0</v>
      </c>
      <c r="AH505" s="257" t="str">
        <f t="shared" si="110"/>
        <v/>
      </c>
      <c r="AI505" s="257">
        <f t="shared" si="111"/>
        <v>0</v>
      </c>
    </row>
    <row r="506" spans="1:35" x14ac:dyDescent="0.3">
      <c r="A506" s="287">
        <v>494</v>
      </c>
      <c r="B506" s="161"/>
      <c r="C506" s="150"/>
      <c r="D506" s="150"/>
      <c r="E506" s="150"/>
      <c r="F506" s="152"/>
      <c r="G506" s="152"/>
      <c r="H506" s="154"/>
      <c r="I506" s="155"/>
      <c r="J506" s="159"/>
      <c r="K506" s="159"/>
      <c r="L506" s="337"/>
      <c r="M506" s="343" t="str">
        <f>IF(L506="","",LOOKUP(L506,'Work Programme'!$A$8:$A$207,'Work Programme'!$B$8:$B$207))</f>
        <v/>
      </c>
      <c r="N506" s="150"/>
      <c r="O506" s="151"/>
      <c r="P506" s="254" t="str">
        <f>IF(H506="","",VLOOKUP(H506,'Overview - Financial Statement'!$A$46:$B$60,2,FALSE))</f>
        <v/>
      </c>
      <c r="Q506" s="255" t="str">
        <f t="shared" si="98"/>
        <v/>
      </c>
      <c r="R506" s="153"/>
      <c r="S506" s="153"/>
      <c r="T506" s="238">
        <f t="shared" si="99"/>
        <v>0</v>
      </c>
      <c r="U506" s="193" t="s">
        <v>44</v>
      </c>
      <c r="V506" s="173"/>
      <c r="W506" s="193" t="str">
        <f t="shared" si="100"/>
        <v/>
      </c>
      <c r="X506" s="264" t="str">
        <f t="shared" si="101"/>
        <v>OK</v>
      </c>
      <c r="Y506" s="193" t="str">
        <f t="shared" si="102"/>
        <v/>
      </c>
      <c r="Z506" s="193" t="str">
        <f t="shared" si="103"/>
        <v/>
      </c>
      <c r="AA506" s="397" t="str">
        <f t="shared" si="104"/>
        <v/>
      </c>
      <c r="AB506" s="257" t="str">
        <f t="shared" si="105"/>
        <v/>
      </c>
      <c r="AC506" s="257" t="str">
        <f t="shared" si="106"/>
        <v/>
      </c>
      <c r="AD506" s="193" t="str">
        <f t="shared" si="107"/>
        <v>CHECK DATES</v>
      </c>
      <c r="AE506" s="257" t="str">
        <f t="shared" si="108"/>
        <v/>
      </c>
      <c r="AF506" s="286">
        <v>0</v>
      </c>
      <c r="AG506" s="257">
        <f t="shared" si="109"/>
        <v>0</v>
      </c>
      <c r="AH506" s="257" t="str">
        <f t="shared" si="110"/>
        <v/>
      </c>
      <c r="AI506" s="257">
        <f t="shared" si="111"/>
        <v>0</v>
      </c>
    </row>
    <row r="507" spans="1:35" x14ac:dyDescent="0.3">
      <c r="A507" s="287">
        <v>495</v>
      </c>
      <c r="B507" s="161"/>
      <c r="C507" s="150"/>
      <c r="D507" s="150"/>
      <c r="E507" s="150"/>
      <c r="F507" s="152"/>
      <c r="G507" s="152"/>
      <c r="H507" s="154"/>
      <c r="I507" s="155"/>
      <c r="J507" s="159"/>
      <c r="K507" s="159"/>
      <c r="L507" s="337"/>
      <c r="M507" s="343" t="str">
        <f>IF(L507="","",LOOKUP(L507,'Work Programme'!$A$8:$A$207,'Work Programme'!$B$8:$B$207))</f>
        <v/>
      </c>
      <c r="N507" s="150"/>
      <c r="O507" s="151"/>
      <c r="P507" s="254" t="str">
        <f>IF(H507="","",VLOOKUP(H507,'Overview - Financial Statement'!$A$46:$B$60,2,FALSE))</f>
        <v/>
      </c>
      <c r="Q507" s="255" t="str">
        <f t="shared" si="98"/>
        <v/>
      </c>
      <c r="R507" s="153"/>
      <c r="S507" s="153"/>
      <c r="T507" s="238">
        <f t="shared" si="99"/>
        <v>0</v>
      </c>
      <c r="U507" s="193" t="s">
        <v>44</v>
      </c>
      <c r="V507" s="173"/>
      <c r="W507" s="193" t="str">
        <f t="shared" si="100"/>
        <v/>
      </c>
      <c r="X507" s="264" t="str">
        <f t="shared" si="101"/>
        <v>OK</v>
      </c>
      <c r="Y507" s="193" t="str">
        <f t="shared" si="102"/>
        <v/>
      </c>
      <c r="Z507" s="193" t="str">
        <f t="shared" si="103"/>
        <v/>
      </c>
      <c r="AA507" s="397" t="str">
        <f t="shared" si="104"/>
        <v/>
      </c>
      <c r="AB507" s="257" t="str">
        <f t="shared" si="105"/>
        <v/>
      </c>
      <c r="AC507" s="257" t="str">
        <f t="shared" si="106"/>
        <v/>
      </c>
      <c r="AD507" s="193" t="str">
        <f t="shared" si="107"/>
        <v>CHECK DATES</v>
      </c>
      <c r="AE507" s="257" t="str">
        <f t="shared" si="108"/>
        <v/>
      </c>
      <c r="AF507" s="286">
        <v>0</v>
      </c>
      <c r="AG507" s="257">
        <f t="shared" si="109"/>
        <v>0</v>
      </c>
      <c r="AH507" s="257" t="str">
        <f t="shared" si="110"/>
        <v/>
      </c>
      <c r="AI507" s="257">
        <f t="shared" si="111"/>
        <v>0</v>
      </c>
    </row>
    <row r="508" spans="1:35" x14ac:dyDescent="0.3">
      <c r="A508" s="287">
        <v>496</v>
      </c>
      <c r="B508" s="161"/>
      <c r="C508" s="150"/>
      <c r="D508" s="150"/>
      <c r="E508" s="150"/>
      <c r="F508" s="152"/>
      <c r="G508" s="152"/>
      <c r="H508" s="154"/>
      <c r="I508" s="155"/>
      <c r="J508" s="159"/>
      <c r="K508" s="159"/>
      <c r="L508" s="337"/>
      <c r="M508" s="343" t="str">
        <f>IF(L508="","",LOOKUP(L508,'Work Programme'!$A$8:$A$207,'Work Programme'!$B$8:$B$207))</f>
        <v/>
      </c>
      <c r="N508" s="150"/>
      <c r="O508" s="151"/>
      <c r="P508" s="254" t="str">
        <f>IF(H508="","",VLOOKUP(H508,'Overview - Financial Statement'!$A$46:$B$60,2,FALSE))</f>
        <v/>
      </c>
      <c r="Q508" s="255" t="str">
        <f t="shared" si="98"/>
        <v/>
      </c>
      <c r="R508" s="153"/>
      <c r="S508" s="153"/>
      <c r="T508" s="238">
        <f t="shared" si="99"/>
        <v>0</v>
      </c>
      <c r="U508" s="193" t="s">
        <v>44</v>
      </c>
      <c r="V508" s="173"/>
      <c r="W508" s="193" t="str">
        <f t="shared" si="100"/>
        <v/>
      </c>
      <c r="X508" s="264" t="str">
        <f t="shared" si="101"/>
        <v>OK</v>
      </c>
      <c r="Y508" s="193" t="str">
        <f t="shared" si="102"/>
        <v/>
      </c>
      <c r="Z508" s="193" t="str">
        <f t="shared" si="103"/>
        <v/>
      </c>
      <c r="AA508" s="397" t="str">
        <f t="shared" si="104"/>
        <v/>
      </c>
      <c r="AB508" s="257" t="str">
        <f t="shared" si="105"/>
        <v/>
      </c>
      <c r="AC508" s="257" t="str">
        <f t="shared" si="106"/>
        <v/>
      </c>
      <c r="AD508" s="193" t="str">
        <f t="shared" si="107"/>
        <v>CHECK DATES</v>
      </c>
      <c r="AE508" s="257" t="str">
        <f t="shared" si="108"/>
        <v/>
      </c>
      <c r="AF508" s="286">
        <v>0</v>
      </c>
      <c r="AG508" s="257">
        <f t="shared" si="109"/>
        <v>0</v>
      </c>
      <c r="AH508" s="257" t="str">
        <f t="shared" si="110"/>
        <v/>
      </c>
      <c r="AI508" s="257">
        <f t="shared" si="111"/>
        <v>0</v>
      </c>
    </row>
    <row r="509" spans="1:35" x14ac:dyDescent="0.3">
      <c r="A509" s="287">
        <v>497</v>
      </c>
      <c r="B509" s="161"/>
      <c r="C509" s="150"/>
      <c r="D509" s="150"/>
      <c r="E509" s="150"/>
      <c r="F509" s="152"/>
      <c r="G509" s="152"/>
      <c r="H509" s="154"/>
      <c r="I509" s="155"/>
      <c r="J509" s="159"/>
      <c r="K509" s="159"/>
      <c r="L509" s="337"/>
      <c r="M509" s="343" t="str">
        <f>IF(L509="","",LOOKUP(L509,'Work Programme'!$A$8:$A$207,'Work Programme'!$B$8:$B$207))</f>
        <v/>
      </c>
      <c r="N509" s="150"/>
      <c r="O509" s="151"/>
      <c r="P509" s="254" t="str">
        <f>IF(H509="","",VLOOKUP(H509,'Overview - Financial Statement'!$A$46:$B$60,2,FALSE))</f>
        <v/>
      </c>
      <c r="Q509" s="255" t="str">
        <f t="shared" si="98"/>
        <v/>
      </c>
      <c r="R509" s="153"/>
      <c r="S509" s="153"/>
      <c r="T509" s="238">
        <f t="shared" si="99"/>
        <v>0</v>
      </c>
      <c r="U509" s="193" t="s">
        <v>44</v>
      </c>
      <c r="V509" s="173"/>
      <c r="W509" s="193" t="str">
        <f t="shared" si="100"/>
        <v/>
      </c>
      <c r="X509" s="264" t="str">
        <f t="shared" si="101"/>
        <v>OK</v>
      </c>
      <c r="Y509" s="193" t="str">
        <f t="shared" si="102"/>
        <v/>
      </c>
      <c r="Z509" s="193" t="str">
        <f t="shared" si="103"/>
        <v/>
      </c>
      <c r="AA509" s="397" t="str">
        <f t="shared" si="104"/>
        <v/>
      </c>
      <c r="AB509" s="257" t="str">
        <f t="shared" si="105"/>
        <v/>
      </c>
      <c r="AC509" s="257" t="str">
        <f t="shared" si="106"/>
        <v/>
      </c>
      <c r="AD509" s="193" t="str">
        <f t="shared" si="107"/>
        <v>CHECK DATES</v>
      </c>
      <c r="AE509" s="257" t="str">
        <f t="shared" si="108"/>
        <v/>
      </c>
      <c r="AF509" s="286">
        <v>0</v>
      </c>
      <c r="AG509" s="257">
        <f t="shared" si="109"/>
        <v>0</v>
      </c>
      <c r="AH509" s="257" t="str">
        <f t="shared" si="110"/>
        <v/>
      </c>
      <c r="AI509" s="257">
        <f t="shared" si="111"/>
        <v>0</v>
      </c>
    </row>
    <row r="510" spans="1:35" x14ac:dyDescent="0.3">
      <c r="A510" s="287">
        <v>498</v>
      </c>
      <c r="B510" s="161"/>
      <c r="C510" s="150"/>
      <c r="D510" s="150"/>
      <c r="E510" s="150"/>
      <c r="F510" s="152"/>
      <c r="G510" s="152"/>
      <c r="H510" s="154"/>
      <c r="I510" s="155"/>
      <c r="J510" s="159"/>
      <c r="K510" s="159"/>
      <c r="L510" s="337"/>
      <c r="M510" s="343" t="str">
        <f>IF(L510="","",LOOKUP(L510,'Work Programme'!$A$8:$A$207,'Work Programme'!$B$8:$B$207))</f>
        <v/>
      </c>
      <c r="N510" s="150"/>
      <c r="O510" s="151"/>
      <c r="P510" s="254" t="str">
        <f>IF(H510="","",VLOOKUP(H510,'Overview - Financial Statement'!$A$46:$B$60,2,FALSE))</f>
        <v/>
      </c>
      <c r="Q510" s="255" t="str">
        <f t="shared" si="98"/>
        <v/>
      </c>
      <c r="R510" s="153"/>
      <c r="S510" s="153"/>
      <c r="T510" s="238">
        <f t="shared" si="99"/>
        <v>0</v>
      </c>
      <c r="U510" s="193" t="s">
        <v>44</v>
      </c>
      <c r="V510" s="173"/>
      <c r="W510" s="193" t="str">
        <f t="shared" si="100"/>
        <v/>
      </c>
      <c r="X510" s="264" t="str">
        <f t="shared" si="101"/>
        <v>OK</v>
      </c>
      <c r="Y510" s="193" t="str">
        <f t="shared" si="102"/>
        <v/>
      </c>
      <c r="Z510" s="193" t="str">
        <f t="shared" si="103"/>
        <v/>
      </c>
      <c r="AA510" s="397" t="str">
        <f t="shared" si="104"/>
        <v/>
      </c>
      <c r="AB510" s="257" t="str">
        <f t="shared" si="105"/>
        <v/>
      </c>
      <c r="AC510" s="257" t="str">
        <f t="shared" si="106"/>
        <v/>
      </c>
      <c r="AD510" s="193" t="str">
        <f t="shared" si="107"/>
        <v>CHECK DATES</v>
      </c>
      <c r="AE510" s="257" t="str">
        <f t="shared" si="108"/>
        <v/>
      </c>
      <c r="AF510" s="286">
        <v>0</v>
      </c>
      <c r="AG510" s="257">
        <f t="shared" si="109"/>
        <v>0</v>
      </c>
      <c r="AH510" s="257" t="str">
        <f t="shared" si="110"/>
        <v/>
      </c>
      <c r="AI510" s="257">
        <f t="shared" si="111"/>
        <v>0</v>
      </c>
    </row>
    <row r="511" spans="1:35" x14ac:dyDescent="0.3">
      <c r="A511" s="287">
        <v>499</v>
      </c>
      <c r="B511" s="161"/>
      <c r="C511" s="150"/>
      <c r="D511" s="150"/>
      <c r="E511" s="150"/>
      <c r="F511" s="152"/>
      <c r="G511" s="152"/>
      <c r="H511" s="154"/>
      <c r="I511" s="155"/>
      <c r="J511" s="159"/>
      <c r="K511" s="159"/>
      <c r="L511" s="337"/>
      <c r="M511" s="343" t="str">
        <f>IF(L511="","",LOOKUP(L511,'Work Programme'!$A$8:$A$207,'Work Programme'!$B$8:$B$207))</f>
        <v/>
      </c>
      <c r="N511" s="150"/>
      <c r="O511" s="151"/>
      <c r="P511" s="254" t="str">
        <f>IF(H511="","",VLOOKUP(H511,'Overview - Financial Statement'!$A$46:$B$60,2,FALSE))</f>
        <v/>
      </c>
      <c r="Q511" s="255" t="str">
        <f t="shared" si="98"/>
        <v/>
      </c>
      <c r="R511" s="153"/>
      <c r="S511" s="153"/>
      <c r="T511" s="238">
        <f t="shared" si="99"/>
        <v>0</v>
      </c>
      <c r="U511" s="193" t="s">
        <v>44</v>
      </c>
      <c r="V511" s="173"/>
      <c r="W511" s="193" t="str">
        <f t="shared" si="100"/>
        <v/>
      </c>
      <c r="X511" s="264" t="str">
        <f t="shared" si="101"/>
        <v>OK</v>
      </c>
      <c r="Y511" s="193" t="str">
        <f t="shared" si="102"/>
        <v/>
      </c>
      <c r="Z511" s="193" t="str">
        <f t="shared" si="103"/>
        <v/>
      </c>
      <c r="AA511" s="397" t="str">
        <f t="shared" si="104"/>
        <v/>
      </c>
      <c r="AB511" s="257" t="str">
        <f t="shared" si="105"/>
        <v/>
      </c>
      <c r="AC511" s="257" t="str">
        <f t="shared" si="106"/>
        <v/>
      </c>
      <c r="AD511" s="193" t="str">
        <f t="shared" si="107"/>
        <v>CHECK DATES</v>
      </c>
      <c r="AE511" s="257" t="str">
        <f t="shared" si="108"/>
        <v/>
      </c>
      <c r="AF511" s="286">
        <v>0</v>
      </c>
      <c r="AG511" s="257">
        <f t="shared" si="109"/>
        <v>0</v>
      </c>
      <c r="AH511" s="257" t="str">
        <f t="shared" si="110"/>
        <v/>
      </c>
      <c r="AI511" s="257">
        <f t="shared" si="111"/>
        <v>0</v>
      </c>
    </row>
    <row r="512" spans="1:35" x14ac:dyDescent="0.3">
      <c r="A512" s="287">
        <v>500</v>
      </c>
      <c r="B512" s="161"/>
      <c r="C512" s="150"/>
      <c r="D512" s="150"/>
      <c r="E512" s="150"/>
      <c r="F512" s="152"/>
      <c r="G512" s="152"/>
      <c r="H512" s="154"/>
      <c r="I512" s="155"/>
      <c r="J512" s="159"/>
      <c r="K512" s="159"/>
      <c r="L512" s="337"/>
      <c r="M512" s="343" t="str">
        <f>IF(L512="","",LOOKUP(L512,'Work Programme'!$A$8:$A$207,'Work Programme'!$B$8:$B$207))</f>
        <v/>
      </c>
      <c r="N512" s="150"/>
      <c r="O512" s="151"/>
      <c r="P512" s="254" t="str">
        <f>IF(H512="","",VLOOKUP(H512,'Overview - Financial Statement'!$A$46:$B$60,2,FALSE))</f>
        <v/>
      </c>
      <c r="Q512" s="255" t="str">
        <f t="shared" si="98"/>
        <v/>
      </c>
      <c r="R512" s="153"/>
      <c r="S512" s="153"/>
      <c r="T512" s="238">
        <f t="shared" si="99"/>
        <v>0</v>
      </c>
      <c r="U512" s="193" t="s">
        <v>44</v>
      </c>
      <c r="V512" s="173"/>
      <c r="W512" s="193" t="str">
        <f t="shared" si="100"/>
        <v/>
      </c>
      <c r="X512" s="264" t="str">
        <f t="shared" si="101"/>
        <v>OK</v>
      </c>
      <c r="Y512" s="193" t="str">
        <f t="shared" si="102"/>
        <v/>
      </c>
      <c r="Z512" s="193" t="str">
        <f t="shared" si="103"/>
        <v/>
      </c>
      <c r="AA512" s="397" t="str">
        <f t="shared" si="104"/>
        <v/>
      </c>
      <c r="AB512" s="257" t="str">
        <f t="shared" si="105"/>
        <v/>
      </c>
      <c r="AC512" s="257" t="str">
        <f t="shared" si="106"/>
        <v/>
      </c>
      <c r="AD512" s="193" t="str">
        <f t="shared" si="107"/>
        <v>CHECK DATES</v>
      </c>
      <c r="AE512" s="257" t="str">
        <f t="shared" si="108"/>
        <v/>
      </c>
      <c r="AF512" s="286">
        <v>0</v>
      </c>
      <c r="AG512" s="257">
        <f t="shared" si="109"/>
        <v>0</v>
      </c>
      <c r="AH512" s="257" t="str">
        <f t="shared" si="110"/>
        <v/>
      </c>
      <c r="AI512" s="257">
        <f t="shared" si="111"/>
        <v>0</v>
      </c>
    </row>
    <row r="513" spans="1:35" x14ac:dyDescent="0.3">
      <c r="A513" s="287">
        <v>501</v>
      </c>
      <c r="B513" s="161"/>
      <c r="C513" s="150"/>
      <c r="D513" s="150"/>
      <c r="E513" s="150"/>
      <c r="F513" s="152"/>
      <c r="G513" s="152"/>
      <c r="H513" s="154"/>
      <c r="I513" s="155"/>
      <c r="J513" s="159"/>
      <c r="K513" s="159"/>
      <c r="L513" s="337"/>
      <c r="M513" s="343" t="str">
        <f>IF(L513="","",LOOKUP(L513,'Work Programme'!$A$8:$A$207,'Work Programme'!$B$8:$B$207))</f>
        <v/>
      </c>
      <c r="N513" s="150"/>
      <c r="O513" s="151"/>
      <c r="P513" s="254" t="str">
        <f>IF(H513="","",VLOOKUP(H513,'Overview - Financial Statement'!$A$46:$B$60,2,FALSE))</f>
        <v/>
      </c>
      <c r="Q513" s="255" t="str">
        <f t="shared" si="98"/>
        <v/>
      </c>
      <c r="R513" s="153"/>
      <c r="S513" s="153"/>
      <c r="T513" s="238">
        <f t="shared" si="99"/>
        <v>0</v>
      </c>
      <c r="U513" s="193" t="s">
        <v>44</v>
      </c>
      <c r="V513" s="173"/>
      <c r="W513" s="193" t="str">
        <f t="shared" si="100"/>
        <v/>
      </c>
      <c r="X513" s="264" t="str">
        <f t="shared" si="101"/>
        <v>OK</v>
      </c>
      <c r="Y513" s="193" t="str">
        <f t="shared" si="102"/>
        <v/>
      </c>
      <c r="Z513" s="193" t="str">
        <f t="shared" si="103"/>
        <v/>
      </c>
      <c r="AA513" s="397" t="str">
        <f t="shared" si="104"/>
        <v/>
      </c>
      <c r="AB513" s="257" t="str">
        <f t="shared" si="105"/>
        <v/>
      </c>
      <c r="AC513" s="257" t="str">
        <f t="shared" si="106"/>
        <v/>
      </c>
      <c r="AD513" s="193" t="str">
        <f t="shared" si="107"/>
        <v>CHECK DATES</v>
      </c>
      <c r="AE513" s="257" t="str">
        <f t="shared" si="108"/>
        <v/>
      </c>
      <c r="AF513" s="286">
        <v>0</v>
      </c>
      <c r="AG513" s="257">
        <f t="shared" si="109"/>
        <v>0</v>
      </c>
      <c r="AH513" s="257" t="str">
        <f t="shared" si="110"/>
        <v/>
      </c>
      <c r="AI513" s="257">
        <f t="shared" si="111"/>
        <v>0</v>
      </c>
    </row>
    <row r="514" spans="1:35" x14ac:dyDescent="0.3">
      <c r="A514" s="287">
        <v>502</v>
      </c>
      <c r="B514" s="161"/>
      <c r="C514" s="150"/>
      <c r="D514" s="150"/>
      <c r="E514" s="150"/>
      <c r="F514" s="152"/>
      <c r="G514" s="152"/>
      <c r="H514" s="154"/>
      <c r="I514" s="155"/>
      <c r="J514" s="159"/>
      <c r="K514" s="159"/>
      <c r="L514" s="337"/>
      <c r="M514" s="343" t="str">
        <f>IF(L514="","",LOOKUP(L514,'Work Programme'!$A$8:$A$207,'Work Programme'!$B$8:$B$207))</f>
        <v/>
      </c>
      <c r="N514" s="150"/>
      <c r="O514" s="151"/>
      <c r="P514" s="254" t="str">
        <f>IF(H514="","",VLOOKUP(H514,'Overview - Financial Statement'!$A$46:$B$60,2,FALSE))</f>
        <v/>
      </c>
      <c r="Q514" s="255" t="str">
        <f t="shared" si="98"/>
        <v/>
      </c>
      <c r="R514" s="153"/>
      <c r="S514" s="153"/>
      <c r="T514" s="238">
        <f t="shared" si="99"/>
        <v>0</v>
      </c>
      <c r="U514" s="193" t="s">
        <v>44</v>
      </c>
      <c r="V514" s="173"/>
      <c r="W514" s="193" t="str">
        <f t="shared" si="100"/>
        <v/>
      </c>
      <c r="X514" s="264" t="str">
        <f t="shared" si="101"/>
        <v>OK</v>
      </c>
      <c r="Y514" s="193" t="str">
        <f t="shared" si="102"/>
        <v/>
      </c>
      <c r="Z514" s="193" t="str">
        <f t="shared" si="103"/>
        <v/>
      </c>
      <c r="AA514" s="397" t="str">
        <f t="shared" si="104"/>
        <v/>
      </c>
      <c r="AB514" s="257" t="str">
        <f t="shared" si="105"/>
        <v/>
      </c>
      <c r="AC514" s="257" t="str">
        <f t="shared" si="106"/>
        <v/>
      </c>
      <c r="AD514" s="193" t="str">
        <f t="shared" si="107"/>
        <v>CHECK DATES</v>
      </c>
      <c r="AE514" s="257" t="str">
        <f t="shared" si="108"/>
        <v/>
      </c>
      <c r="AF514" s="286">
        <v>0</v>
      </c>
      <c r="AG514" s="257">
        <f t="shared" si="109"/>
        <v>0</v>
      </c>
      <c r="AH514" s="257" t="str">
        <f t="shared" si="110"/>
        <v/>
      </c>
      <c r="AI514" s="257">
        <f t="shared" si="111"/>
        <v>0</v>
      </c>
    </row>
    <row r="515" spans="1:35" x14ac:dyDescent="0.3">
      <c r="A515" s="287">
        <v>503</v>
      </c>
      <c r="B515" s="161"/>
      <c r="C515" s="150"/>
      <c r="D515" s="150"/>
      <c r="E515" s="150"/>
      <c r="F515" s="152"/>
      <c r="G515" s="152"/>
      <c r="H515" s="154"/>
      <c r="I515" s="155"/>
      <c r="J515" s="159"/>
      <c r="K515" s="159"/>
      <c r="L515" s="337"/>
      <c r="M515" s="343" t="str">
        <f>IF(L515="","",LOOKUP(L515,'Work Programme'!$A$8:$A$207,'Work Programme'!$B$8:$B$207))</f>
        <v/>
      </c>
      <c r="N515" s="150"/>
      <c r="O515" s="151"/>
      <c r="P515" s="254" t="str">
        <f>IF(H515="","",VLOOKUP(H515,'Overview - Financial Statement'!$A$46:$B$60,2,FALSE))</f>
        <v/>
      </c>
      <c r="Q515" s="255" t="str">
        <f t="shared" si="98"/>
        <v/>
      </c>
      <c r="R515" s="153"/>
      <c r="S515" s="153"/>
      <c r="T515" s="238">
        <f t="shared" si="99"/>
        <v>0</v>
      </c>
      <c r="U515" s="193" t="s">
        <v>44</v>
      </c>
      <c r="V515" s="173"/>
      <c r="W515" s="193" t="str">
        <f t="shared" si="100"/>
        <v/>
      </c>
      <c r="X515" s="264" t="str">
        <f t="shared" si="101"/>
        <v>OK</v>
      </c>
      <c r="Y515" s="193" t="str">
        <f t="shared" si="102"/>
        <v/>
      </c>
      <c r="Z515" s="193" t="str">
        <f t="shared" si="103"/>
        <v/>
      </c>
      <c r="AA515" s="397" t="str">
        <f t="shared" si="104"/>
        <v/>
      </c>
      <c r="AB515" s="257" t="str">
        <f t="shared" si="105"/>
        <v/>
      </c>
      <c r="AC515" s="257" t="str">
        <f t="shared" si="106"/>
        <v/>
      </c>
      <c r="AD515" s="193" t="str">
        <f t="shared" si="107"/>
        <v>CHECK DATES</v>
      </c>
      <c r="AE515" s="257" t="str">
        <f t="shared" si="108"/>
        <v/>
      </c>
      <c r="AF515" s="286">
        <v>0</v>
      </c>
      <c r="AG515" s="257">
        <f t="shared" si="109"/>
        <v>0</v>
      </c>
      <c r="AH515" s="257" t="str">
        <f t="shared" si="110"/>
        <v/>
      </c>
      <c r="AI515" s="257">
        <f t="shared" si="111"/>
        <v>0</v>
      </c>
    </row>
    <row r="516" spans="1:35" x14ac:dyDescent="0.3">
      <c r="A516" s="287">
        <v>504</v>
      </c>
      <c r="B516" s="161"/>
      <c r="C516" s="150"/>
      <c r="D516" s="150"/>
      <c r="E516" s="150"/>
      <c r="F516" s="152"/>
      <c r="G516" s="152"/>
      <c r="H516" s="154"/>
      <c r="I516" s="155"/>
      <c r="J516" s="159"/>
      <c r="K516" s="159"/>
      <c r="L516" s="337"/>
      <c r="M516" s="343" t="str">
        <f>IF(L516="","",LOOKUP(L516,'Work Programme'!$A$8:$A$207,'Work Programme'!$B$8:$B$207))</f>
        <v/>
      </c>
      <c r="N516" s="150"/>
      <c r="O516" s="151"/>
      <c r="P516" s="254" t="str">
        <f>IF(H516="","",VLOOKUP(H516,'Overview - Financial Statement'!$A$46:$B$60,2,FALSE))</f>
        <v/>
      </c>
      <c r="Q516" s="255" t="str">
        <f t="shared" si="98"/>
        <v/>
      </c>
      <c r="R516" s="153"/>
      <c r="S516" s="153"/>
      <c r="T516" s="238">
        <f t="shared" si="99"/>
        <v>0</v>
      </c>
      <c r="U516" s="193" t="s">
        <v>44</v>
      </c>
      <c r="V516" s="173"/>
      <c r="W516" s="193" t="str">
        <f t="shared" si="100"/>
        <v/>
      </c>
      <c r="X516" s="264" t="str">
        <f t="shared" si="101"/>
        <v>OK</v>
      </c>
      <c r="Y516" s="193" t="str">
        <f t="shared" si="102"/>
        <v/>
      </c>
      <c r="Z516" s="193" t="str">
        <f t="shared" si="103"/>
        <v/>
      </c>
      <c r="AA516" s="397" t="str">
        <f t="shared" si="104"/>
        <v/>
      </c>
      <c r="AB516" s="257" t="str">
        <f t="shared" si="105"/>
        <v/>
      </c>
      <c r="AC516" s="257" t="str">
        <f t="shared" si="106"/>
        <v/>
      </c>
      <c r="AD516" s="193" t="str">
        <f t="shared" si="107"/>
        <v>CHECK DATES</v>
      </c>
      <c r="AE516" s="257" t="str">
        <f t="shared" si="108"/>
        <v/>
      </c>
      <c r="AF516" s="286">
        <v>0</v>
      </c>
      <c r="AG516" s="257">
        <f t="shared" si="109"/>
        <v>0</v>
      </c>
      <c r="AH516" s="257" t="str">
        <f t="shared" si="110"/>
        <v/>
      </c>
      <c r="AI516" s="257">
        <f t="shared" si="111"/>
        <v>0</v>
      </c>
    </row>
    <row r="517" spans="1:35" x14ac:dyDescent="0.3">
      <c r="A517" s="287">
        <v>505</v>
      </c>
      <c r="B517" s="161"/>
      <c r="C517" s="150"/>
      <c r="D517" s="150"/>
      <c r="E517" s="150"/>
      <c r="F517" s="152"/>
      <c r="G517" s="152"/>
      <c r="H517" s="154"/>
      <c r="I517" s="155"/>
      <c r="J517" s="159"/>
      <c r="K517" s="159"/>
      <c r="L517" s="337"/>
      <c r="M517" s="343" t="str">
        <f>IF(L517="","",LOOKUP(L517,'Work Programme'!$A$8:$A$207,'Work Programme'!$B$8:$B$207))</f>
        <v/>
      </c>
      <c r="N517" s="150"/>
      <c r="O517" s="151"/>
      <c r="P517" s="254" t="str">
        <f>IF(H517="","",VLOOKUP(H517,'Overview - Financial Statement'!$A$46:$B$60,2,FALSE))</f>
        <v/>
      </c>
      <c r="Q517" s="255" t="str">
        <f t="shared" si="98"/>
        <v/>
      </c>
      <c r="R517" s="153"/>
      <c r="S517" s="153"/>
      <c r="T517" s="238">
        <f t="shared" si="99"/>
        <v>0</v>
      </c>
      <c r="U517" s="193" t="s">
        <v>44</v>
      </c>
      <c r="V517" s="173"/>
      <c r="W517" s="193" t="str">
        <f t="shared" si="100"/>
        <v/>
      </c>
      <c r="X517" s="264" t="str">
        <f t="shared" si="101"/>
        <v>OK</v>
      </c>
      <c r="Y517" s="193" t="str">
        <f t="shared" si="102"/>
        <v/>
      </c>
      <c r="Z517" s="193" t="str">
        <f t="shared" si="103"/>
        <v/>
      </c>
      <c r="AA517" s="397" t="str">
        <f t="shared" si="104"/>
        <v/>
      </c>
      <c r="AB517" s="257" t="str">
        <f t="shared" si="105"/>
        <v/>
      </c>
      <c r="AC517" s="257" t="str">
        <f t="shared" si="106"/>
        <v/>
      </c>
      <c r="AD517" s="193" t="str">
        <f t="shared" si="107"/>
        <v>CHECK DATES</v>
      </c>
      <c r="AE517" s="257" t="str">
        <f t="shared" si="108"/>
        <v/>
      </c>
      <c r="AF517" s="286">
        <v>0</v>
      </c>
      <c r="AG517" s="257">
        <f t="shared" si="109"/>
        <v>0</v>
      </c>
      <c r="AH517" s="257" t="str">
        <f t="shared" si="110"/>
        <v/>
      </c>
      <c r="AI517" s="257">
        <f t="shared" si="111"/>
        <v>0</v>
      </c>
    </row>
    <row r="518" spans="1:35" x14ac:dyDescent="0.3">
      <c r="A518" s="287">
        <v>506</v>
      </c>
      <c r="B518" s="161"/>
      <c r="C518" s="150"/>
      <c r="D518" s="150"/>
      <c r="E518" s="150"/>
      <c r="F518" s="152"/>
      <c r="G518" s="152"/>
      <c r="H518" s="154"/>
      <c r="I518" s="155"/>
      <c r="J518" s="159"/>
      <c r="K518" s="159"/>
      <c r="L518" s="337"/>
      <c r="M518" s="343" t="str">
        <f>IF(L518="","",LOOKUP(L518,'Work Programme'!$A$8:$A$207,'Work Programme'!$B$8:$B$207))</f>
        <v/>
      </c>
      <c r="N518" s="150"/>
      <c r="O518" s="151"/>
      <c r="P518" s="254" t="str">
        <f>IF(H518="","",VLOOKUP(H518,'Overview - Financial Statement'!$A$46:$B$60,2,FALSE))</f>
        <v/>
      </c>
      <c r="Q518" s="255" t="str">
        <f t="shared" si="98"/>
        <v/>
      </c>
      <c r="R518" s="153"/>
      <c r="S518" s="153"/>
      <c r="T518" s="238">
        <f t="shared" si="99"/>
        <v>0</v>
      </c>
      <c r="U518" s="193" t="s">
        <v>44</v>
      </c>
      <c r="V518" s="173"/>
      <c r="W518" s="193" t="str">
        <f t="shared" si="100"/>
        <v/>
      </c>
      <c r="X518" s="264" t="str">
        <f t="shared" si="101"/>
        <v>OK</v>
      </c>
      <c r="Y518" s="193" t="str">
        <f t="shared" si="102"/>
        <v/>
      </c>
      <c r="Z518" s="193" t="str">
        <f t="shared" si="103"/>
        <v/>
      </c>
      <c r="AA518" s="397" t="str">
        <f t="shared" si="104"/>
        <v/>
      </c>
      <c r="AB518" s="257" t="str">
        <f t="shared" si="105"/>
        <v/>
      </c>
      <c r="AC518" s="257" t="str">
        <f t="shared" si="106"/>
        <v/>
      </c>
      <c r="AD518" s="193" t="str">
        <f t="shared" si="107"/>
        <v>CHECK DATES</v>
      </c>
      <c r="AE518" s="257" t="str">
        <f t="shared" si="108"/>
        <v/>
      </c>
      <c r="AF518" s="286">
        <v>0</v>
      </c>
      <c r="AG518" s="257">
        <f t="shared" si="109"/>
        <v>0</v>
      </c>
      <c r="AH518" s="257" t="str">
        <f t="shared" si="110"/>
        <v/>
      </c>
      <c r="AI518" s="257">
        <f t="shared" si="111"/>
        <v>0</v>
      </c>
    </row>
    <row r="519" spans="1:35" x14ac:dyDescent="0.3">
      <c r="A519" s="287">
        <v>507</v>
      </c>
      <c r="B519" s="161"/>
      <c r="C519" s="150"/>
      <c r="D519" s="150"/>
      <c r="E519" s="150"/>
      <c r="F519" s="152"/>
      <c r="G519" s="152"/>
      <c r="H519" s="154"/>
      <c r="I519" s="155"/>
      <c r="J519" s="159"/>
      <c r="K519" s="159"/>
      <c r="L519" s="337"/>
      <c r="M519" s="343" t="str">
        <f>IF(L519="","",LOOKUP(L519,'Work Programme'!$A$8:$A$207,'Work Programme'!$B$8:$B$207))</f>
        <v/>
      </c>
      <c r="N519" s="150"/>
      <c r="O519" s="151"/>
      <c r="P519" s="254" t="str">
        <f>IF(H519="","",VLOOKUP(H519,'Overview - Financial Statement'!$A$46:$B$60,2,FALSE))</f>
        <v/>
      </c>
      <c r="Q519" s="255" t="str">
        <f t="shared" si="98"/>
        <v/>
      </c>
      <c r="R519" s="153"/>
      <c r="S519" s="153"/>
      <c r="T519" s="238">
        <f t="shared" si="99"/>
        <v>0</v>
      </c>
      <c r="U519" s="193" t="s">
        <v>44</v>
      </c>
      <c r="V519" s="173"/>
      <c r="W519" s="193" t="str">
        <f t="shared" si="100"/>
        <v/>
      </c>
      <c r="X519" s="264" t="str">
        <f t="shared" si="101"/>
        <v>OK</v>
      </c>
      <c r="Y519" s="193" t="str">
        <f t="shared" si="102"/>
        <v/>
      </c>
      <c r="Z519" s="193" t="str">
        <f t="shared" si="103"/>
        <v/>
      </c>
      <c r="AA519" s="397" t="str">
        <f t="shared" si="104"/>
        <v/>
      </c>
      <c r="AB519" s="257" t="str">
        <f t="shared" si="105"/>
        <v/>
      </c>
      <c r="AC519" s="257" t="str">
        <f t="shared" si="106"/>
        <v/>
      </c>
      <c r="AD519" s="193" t="str">
        <f t="shared" si="107"/>
        <v>CHECK DATES</v>
      </c>
      <c r="AE519" s="257" t="str">
        <f t="shared" si="108"/>
        <v/>
      </c>
      <c r="AF519" s="286">
        <v>0</v>
      </c>
      <c r="AG519" s="257">
        <f t="shared" si="109"/>
        <v>0</v>
      </c>
      <c r="AH519" s="257" t="str">
        <f t="shared" si="110"/>
        <v/>
      </c>
      <c r="AI519" s="257">
        <f t="shared" si="111"/>
        <v>0</v>
      </c>
    </row>
    <row r="520" spans="1:35" x14ac:dyDescent="0.3">
      <c r="A520" s="287">
        <v>508</v>
      </c>
      <c r="B520" s="161"/>
      <c r="C520" s="150"/>
      <c r="D520" s="150"/>
      <c r="E520" s="150"/>
      <c r="F520" s="152"/>
      <c r="G520" s="152"/>
      <c r="H520" s="154"/>
      <c r="I520" s="155"/>
      <c r="J520" s="159"/>
      <c r="K520" s="159"/>
      <c r="L520" s="337"/>
      <c r="M520" s="343" t="str">
        <f>IF(L520="","",LOOKUP(L520,'Work Programme'!$A$8:$A$207,'Work Programme'!$B$8:$B$207))</f>
        <v/>
      </c>
      <c r="N520" s="150"/>
      <c r="O520" s="151"/>
      <c r="P520" s="254" t="str">
        <f>IF(H520="","",VLOOKUP(H520,'Overview - Financial Statement'!$A$46:$B$60,2,FALSE))</f>
        <v/>
      </c>
      <c r="Q520" s="255" t="str">
        <f t="shared" si="98"/>
        <v/>
      </c>
      <c r="R520" s="153"/>
      <c r="S520" s="153"/>
      <c r="T520" s="238">
        <f t="shared" si="99"/>
        <v>0</v>
      </c>
      <c r="U520" s="193" t="s">
        <v>44</v>
      </c>
      <c r="V520" s="173"/>
      <c r="W520" s="193" t="str">
        <f t="shared" si="100"/>
        <v/>
      </c>
      <c r="X520" s="264" t="str">
        <f t="shared" si="101"/>
        <v>OK</v>
      </c>
      <c r="Y520" s="193" t="str">
        <f t="shared" si="102"/>
        <v/>
      </c>
      <c r="Z520" s="193" t="str">
        <f t="shared" si="103"/>
        <v/>
      </c>
      <c r="AA520" s="397" t="str">
        <f t="shared" si="104"/>
        <v/>
      </c>
      <c r="AB520" s="257" t="str">
        <f t="shared" si="105"/>
        <v/>
      </c>
      <c r="AC520" s="257" t="str">
        <f t="shared" si="106"/>
        <v/>
      </c>
      <c r="AD520" s="193" t="str">
        <f t="shared" si="107"/>
        <v>CHECK DATES</v>
      </c>
      <c r="AE520" s="257" t="str">
        <f t="shared" si="108"/>
        <v/>
      </c>
      <c r="AF520" s="286">
        <v>0</v>
      </c>
      <c r="AG520" s="257">
        <f t="shared" si="109"/>
        <v>0</v>
      </c>
      <c r="AH520" s="257" t="str">
        <f t="shared" si="110"/>
        <v/>
      </c>
      <c r="AI520" s="257">
        <f t="shared" si="111"/>
        <v>0</v>
      </c>
    </row>
    <row r="521" spans="1:35" x14ac:dyDescent="0.3">
      <c r="A521" s="287">
        <v>509</v>
      </c>
      <c r="B521" s="161"/>
      <c r="C521" s="150"/>
      <c r="D521" s="150"/>
      <c r="E521" s="150"/>
      <c r="F521" s="152"/>
      <c r="G521" s="152"/>
      <c r="H521" s="154"/>
      <c r="I521" s="155"/>
      <c r="J521" s="159"/>
      <c r="K521" s="159"/>
      <c r="L521" s="337"/>
      <c r="M521" s="343" t="str">
        <f>IF(L521="","",LOOKUP(L521,'Work Programme'!$A$8:$A$207,'Work Programme'!$B$8:$B$207))</f>
        <v/>
      </c>
      <c r="N521" s="150"/>
      <c r="O521" s="151"/>
      <c r="P521" s="254" t="str">
        <f>IF(H521="","",VLOOKUP(H521,'Overview - Financial Statement'!$A$46:$B$60,2,FALSE))</f>
        <v/>
      </c>
      <c r="Q521" s="255" t="str">
        <f t="shared" si="98"/>
        <v/>
      </c>
      <c r="R521" s="153"/>
      <c r="S521" s="153"/>
      <c r="T521" s="238">
        <f t="shared" si="99"/>
        <v>0</v>
      </c>
      <c r="U521" s="193" t="s">
        <v>44</v>
      </c>
      <c r="V521" s="173"/>
      <c r="W521" s="193" t="str">
        <f t="shared" si="100"/>
        <v/>
      </c>
      <c r="X521" s="264" t="str">
        <f t="shared" si="101"/>
        <v>OK</v>
      </c>
      <c r="Y521" s="193" t="str">
        <f t="shared" si="102"/>
        <v/>
      </c>
      <c r="Z521" s="193" t="str">
        <f t="shared" si="103"/>
        <v/>
      </c>
      <c r="AA521" s="397" t="str">
        <f t="shared" si="104"/>
        <v/>
      </c>
      <c r="AB521" s="257" t="str">
        <f t="shared" si="105"/>
        <v/>
      </c>
      <c r="AC521" s="257" t="str">
        <f t="shared" si="106"/>
        <v/>
      </c>
      <c r="AD521" s="193" t="str">
        <f t="shared" si="107"/>
        <v>CHECK DATES</v>
      </c>
      <c r="AE521" s="257" t="str">
        <f t="shared" si="108"/>
        <v/>
      </c>
      <c r="AF521" s="286">
        <v>0</v>
      </c>
      <c r="AG521" s="257">
        <f t="shared" si="109"/>
        <v>0</v>
      </c>
      <c r="AH521" s="257" t="str">
        <f t="shared" si="110"/>
        <v/>
      </c>
      <c r="AI521" s="257">
        <f t="shared" si="111"/>
        <v>0</v>
      </c>
    </row>
    <row r="522" spans="1:35" x14ac:dyDescent="0.3">
      <c r="A522" s="287">
        <v>510</v>
      </c>
      <c r="B522" s="161"/>
      <c r="C522" s="150"/>
      <c r="D522" s="150"/>
      <c r="E522" s="150"/>
      <c r="F522" s="152"/>
      <c r="G522" s="152"/>
      <c r="H522" s="154"/>
      <c r="I522" s="155"/>
      <c r="J522" s="159"/>
      <c r="K522" s="159"/>
      <c r="L522" s="337"/>
      <c r="M522" s="343" t="str">
        <f>IF(L522="","",LOOKUP(L522,'Work Programme'!$A$8:$A$207,'Work Programme'!$B$8:$B$207))</f>
        <v/>
      </c>
      <c r="N522" s="150"/>
      <c r="O522" s="151"/>
      <c r="P522" s="254" t="str">
        <f>IF(H522="","",VLOOKUP(H522,'Overview - Financial Statement'!$A$46:$B$60,2,FALSE))</f>
        <v/>
      </c>
      <c r="Q522" s="255" t="str">
        <f t="shared" si="98"/>
        <v/>
      </c>
      <c r="R522" s="153"/>
      <c r="S522" s="153"/>
      <c r="T522" s="238">
        <f t="shared" si="99"/>
        <v>0</v>
      </c>
      <c r="U522" s="193" t="s">
        <v>44</v>
      </c>
      <c r="V522" s="173"/>
      <c r="W522" s="193" t="str">
        <f t="shared" si="100"/>
        <v/>
      </c>
      <c r="X522" s="264" t="str">
        <f t="shared" si="101"/>
        <v>OK</v>
      </c>
      <c r="Y522" s="193" t="str">
        <f t="shared" si="102"/>
        <v/>
      </c>
      <c r="Z522" s="193" t="str">
        <f t="shared" si="103"/>
        <v/>
      </c>
      <c r="AA522" s="397" t="str">
        <f t="shared" si="104"/>
        <v/>
      </c>
      <c r="AB522" s="257" t="str">
        <f t="shared" si="105"/>
        <v/>
      </c>
      <c r="AC522" s="257" t="str">
        <f t="shared" si="106"/>
        <v/>
      </c>
      <c r="AD522" s="193" t="str">
        <f t="shared" si="107"/>
        <v>CHECK DATES</v>
      </c>
      <c r="AE522" s="257" t="str">
        <f t="shared" si="108"/>
        <v/>
      </c>
      <c r="AF522" s="286">
        <v>0</v>
      </c>
      <c r="AG522" s="257">
        <f t="shared" si="109"/>
        <v>0</v>
      </c>
      <c r="AH522" s="257" t="str">
        <f t="shared" si="110"/>
        <v/>
      </c>
      <c r="AI522" s="257">
        <f t="shared" si="111"/>
        <v>0</v>
      </c>
    </row>
    <row r="523" spans="1:35" x14ac:dyDescent="0.3">
      <c r="A523" s="287">
        <v>511</v>
      </c>
      <c r="B523" s="161"/>
      <c r="C523" s="150"/>
      <c r="D523" s="150"/>
      <c r="E523" s="150"/>
      <c r="F523" s="152"/>
      <c r="G523" s="152"/>
      <c r="H523" s="154"/>
      <c r="I523" s="155"/>
      <c r="J523" s="159"/>
      <c r="K523" s="159"/>
      <c r="L523" s="337"/>
      <c r="M523" s="343" t="str">
        <f>IF(L523="","",LOOKUP(L523,'Work Programme'!$A$8:$A$207,'Work Programme'!$B$8:$B$207))</f>
        <v/>
      </c>
      <c r="N523" s="150"/>
      <c r="O523" s="151"/>
      <c r="P523" s="254" t="str">
        <f>IF(H523="","",VLOOKUP(H523,'Overview - Financial Statement'!$A$46:$B$60,2,FALSE))</f>
        <v/>
      </c>
      <c r="Q523" s="255" t="str">
        <f t="shared" si="98"/>
        <v/>
      </c>
      <c r="R523" s="153"/>
      <c r="S523" s="153"/>
      <c r="T523" s="238">
        <f t="shared" si="99"/>
        <v>0</v>
      </c>
      <c r="U523" s="193" t="s">
        <v>44</v>
      </c>
      <c r="V523" s="173"/>
      <c r="W523" s="193" t="str">
        <f t="shared" si="100"/>
        <v/>
      </c>
      <c r="X523" s="264" t="str">
        <f t="shared" si="101"/>
        <v>OK</v>
      </c>
      <c r="Y523" s="193" t="str">
        <f t="shared" si="102"/>
        <v/>
      </c>
      <c r="Z523" s="193" t="str">
        <f t="shared" si="103"/>
        <v/>
      </c>
      <c r="AA523" s="397" t="str">
        <f t="shared" si="104"/>
        <v/>
      </c>
      <c r="AB523" s="257" t="str">
        <f t="shared" si="105"/>
        <v/>
      </c>
      <c r="AC523" s="257" t="str">
        <f t="shared" si="106"/>
        <v/>
      </c>
      <c r="AD523" s="193" t="str">
        <f t="shared" si="107"/>
        <v>CHECK DATES</v>
      </c>
      <c r="AE523" s="257" t="str">
        <f t="shared" si="108"/>
        <v/>
      </c>
      <c r="AF523" s="286">
        <v>0</v>
      </c>
      <c r="AG523" s="257">
        <f t="shared" si="109"/>
        <v>0</v>
      </c>
      <c r="AH523" s="257" t="str">
        <f t="shared" si="110"/>
        <v/>
      </c>
      <c r="AI523" s="257">
        <f t="shared" si="111"/>
        <v>0</v>
      </c>
    </row>
    <row r="524" spans="1:35" x14ac:dyDescent="0.3">
      <c r="A524" s="287">
        <v>512</v>
      </c>
      <c r="B524" s="161"/>
      <c r="C524" s="150"/>
      <c r="D524" s="150"/>
      <c r="E524" s="150"/>
      <c r="F524" s="152"/>
      <c r="G524" s="152"/>
      <c r="H524" s="154"/>
      <c r="I524" s="155"/>
      <c r="J524" s="159"/>
      <c r="K524" s="159"/>
      <c r="L524" s="337"/>
      <c r="M524" s="343" t="str">
        <f>IF(L524="","",LOOKUP(L524,'Work Programme'!$A$8:$A$207,'Work Programme'!$B$8:$B$207))</f>
        <v/>
      </c>
      <c r="N524" s="150"/>
      <c r="O524" s="151"/>
      <c r="P524" s="254" t="str">
        <f>IF(H524="","",VLOOKUP(H524,'Overview - Financial Statement'!$A$46:$B$60,2,FALSE))</f>
        <v/>
      </c>
      <c r="Q524" s="255" t="str">
        <f t="shared" si="98"/>
        <v/>
      </c>
      <c r="R524" s="153"/>
      <c r="S524" s="153"/>
      <c r="T524" s="238">
        <f t="shared" si="99"/>
        <v>0</v>
      </c>
      <c r="U524" s="193" t="s">
        <v>44</v>
      </c>
      <c r="V524" s="173"/>
      <c r="W524" s="193" t="str">
        <f t="shared" si="100"/>
        <v/>
      </c>
      <c r="X524" s="264" t="str">
        <f t="shared" si="101"/>
        <v>OK</v>
      </c>
      <c r="Y524" s="193" t="str">
        <f t="shared" si="102"/>
        <v/>
      </c>
      <c r="Z524" s="193" t="str">
        <f t="shared" si="103"/>
        <v/>
      </c>
      <c r="AA524" s="397" t="str">
        <f t="shared" si="104"/>
        <v/>
      </c>
      <c r="AB524" s="257" t="str">
        <f t="shared" si="105"/>
        <v/>
      </c>
      <c r="AC524" s="257" t="str">
        <f t="shared" si="106"/>
        <v/>
      </c>
      <c r="AD524" s="193" t="str">
        <f t="shared" si="107"/>
        <v>CHECK DATES</v>
      </c>
      <c r="AE524" s="257" t="str">
        <f t="shared" si="108"/>
        <v/>
      </c>
      <c r="AF524" s="286">
        <v>0</v>
      </c>
      <c r="AG524" s="257">
        <f t="shared" si="109"/>
        <v>0</v>
      </c>
      <c r="AH524" s="257" t="str">
        <f t="shared" si="110"/>
        <v/>
      </c>
      <c r="AI524" s="257">
        <f t="shared" si="111"/>
        <v>0</v>
      </c>
    </row>
    <row r="525" spans="1:35" x14ac:dyDescent="0.3">
      <c r="A525" s="287">
        <v>513</v>
      </c>
      <c r="B525" s="161"/>
      <c r="C525" s="150"/>
      <c r="D525" s="150"/>
      <c r="E525" s="150"/>
      <c r="F525" s="152"/>
      <c r="G525" s="152"/>
      <c r="H525" s="154"/>
      <c r="I525" s="155"/>
      <c r="J525" s="159"/>
      <c r="K525" s="159"/>
      <c r="L525" s="337"/>
      <c r="M525" s="343" t="str">
        <f>IF(L525="","",LOOKUP(L525,'Work Programme'!$A$8:$A$207,'Work Programme'!$B$8:$B$207))</f>
        <v/>
      </c>
      <c r="N525" s="150"/>
      <c r="O525" s="151"/>
      <c r="P525" s="254" t="str">
        <f>IF(H525="","",VLOOKUP(H525,'Overview - Financial Statement'!$A$46:$B$60,2,FALSE))</f>
        <v/>
      </c>
      <c r="Q525" s="255" t="str">
        <f t="shared" ref="Q525:Q588" si="112">IF(P525="","",I525/P525)</f>
        <v/>
      </c>
      <c r="R525" s="153"/>
      <c r="S525" s="153"/>
      <c r="T525" s="238">
        <f t="shared" si="99"/>
        <v>0</v>
      </c>
      <c r="U525" s="193" t="s">
        <v>44</v>
      </c>
      <c r="V525" s="173"/>
      <c r="W525" s="193" t="str">
        <f t="shared" si="100"/>
        <v/>
      </c>
      <c r="X525" s="264" t="str">
        <f t="shared" si="101"/>
        <v>OK</v>
      </c>
      <c r="Y525" s="193" t="str">
        <f t="shared" si="102"/>
        <v/>
      </c>
      <c r="Z525" s="193" t="str">
        <f t="shared" si="103"/>
        <v/>
      </c>
      <c r="AA525" s="397" t="str">
        <f t="shared" si="104"/>
        <v/>
      </c>
      <c r="AB525" s="257" t="str">
        <f t="shared" si="105"/>
        <v/>
      </c>
      <c r="AC525" s="257" t="str">
        <f t="shared" si="106"/>
        <v/>
      </c>
      <c r="AD525" s="193" t="str">
        <f t="shared" si="107"/>
        <v>CHECK DATES</v>
      </c>
      <c r="AE525" s="257" t="str">
        <f t="shared" si="108"/>
        <v/>
      </c>
      <c r="AF525" s="286">
        <v>0</v>
      </c>
      <c r="AG525" s="257">
        <f t="shared" si="109"/>
        <v>0</v>
      </c>
      <c r="AH525" s="257" t="str">
        <f t="shared" si="110"/>
        <v/>
      </c>
      <c r="AI525" s="257">
        <f t="shared" si="111"/>
        <v>0</v>
      </c>
    </row>
    <row r="526" spans="1:35" x14ac:dyDescent="0.3">
      <c r="A526" s="287">
        <v>514</v>
      </c>
      <c r="B526" s="161"/>
      <c r="C526" s="150"/>
      <c r="D526" s="150"/>
      <c r="E526" s="150"/>
      <c r="F526" s="152"/>
      <c r="G526" s="152"/>
      <c r="H526" s="154"/>
      <c r="I526" s="155"/>
      <c r="J526" s="159"/>
      <c r="K526" s="159"/>
      <c r="L526" s="337"/>
      <c r="M526" s="343" t="str">
        <f>IF(L526="","",LOOKUP(L526,'Work Programme'!$A$8:$A$207,'Work Programme'!$B$8:$B$207))</f>
        <v/>
      </c>
      <c r="N526" s="150"/>
      <c r="O526" s="151"/>
      <c r="P526" s="254" t="str">
        <f>IF(H526="","",VLOOKUP(H526,'Overview - Financial Statement'!$A$46:$B$60,2,FALSE))</f>
        <v/>
      </c>
      <c r="Q526" s="255" t="str">
        <f t="shared" si="112"/>
        <v/>
      </c>
      <c r="R526" s="153"/>
      <c r="S526" s="153"/>
      <c r="T526" s="238">
        <f t="shared" ref="T526:T589" si="113">IF(R526="YES",Q526,0)</f>
        <v>0</v>
      </c>
      <c r="U526" s="193" t="s">
        <v>44</v>
      </c>
      <c r="V526" s="173"/>
      <c r="W526" s="193" t="str">
        <f t="shared" si="100"/>
        <v/>
      </c>
      <c r="X526" s="264" t="str">
        <f t="shared" si="101"/>
        <v>OK</v>
      </c>
      <c r="Y526" s="193" t="str">
        <f t="shared" si="102"/>
        <v/>
      </c>
      <c r="Z526" s="193" t="str">
        <f t="shared" si="103"/>
        <v/>
      </c>
      <c r="AA526" s="397" t="str">
        <f t="shared" si="104"/>
        <v/>
      </c>
      <c r="AB526" s="257" t="str">
        <f t="shared" si="105"/>
        <v/>
      </c>
      <c r="AC526" s="257" t="str">
        <f t="shared" si="106"/>
        <v/>
      </c>
      <c r="AD526" s="193" t="str">
        <f t="shared" si="107"/>
        <v>CHECK DATES</v>
      </c>
      <c r="AE526" s="257" t="str">
        <f t="shared" si="108"/>
        <v/>
      </c>
      <c r="AF526" s="286">
        <v>0</v>
      </c>
      <c r="AG526" s="257">
        <f t="shared" si="109"/>
        <v>0</v>
      </c>
      <c r="AH526" s="257" t="str">
        <f t="shared" si="110"/>
        <v/>
      </c>
      <c r="AI526" s="257">
        <f t="shared" si="111"/>
        <v>0</v>
      </c>
    </row>
    <row r="527" spans="1:35" x14ac:dyDescent="0.3">
      <c r="A527" s="287">
        <v>515</v>
      </c>
      <c r="B527" s="161"/>
      <c r="C527" s="150"/>
      <c r="D527" s="150"/>
      <c r="E527" s="150"/>
      <c r="F527" s="152"/>
      <c r="G527" s="152"/>
      <c r="H527" s="154"/>
      <c r="I527" s="155"/>
      <c r="J527" s="159"/>
      <c r="K527" s="159"/>
      <c r="L527" s="337"/>
      <c r="M527" s="343" t="str">
        <f>IF(L527="","",LOOKUP(L527,'Work Programme'!$A$8:$A$207,'Work Programme'!$B$8:$B$207))</f>
        <v/>
      </c>
      <c r="N527" s="150"/>
      <c r="O527" s="151"/>
      <c r="P527" s="254" t="str">
        <f>IF(H527="","",VLOOKUP(H527,'Overview - Financial Statement'!$A$46:$B$60,2,FALSE))</f>
        <v/>
      </c>
      <c r="Q527" s="255" t="str">
        <f t="shared" si="112"/>
        <v/>
      </c>
      <c r="R527" s="153"/>
      <c r="S527" s="153"/>
      <c r="T527" s="238">
        <f t="shared" si="113"/>
        <v>0</v>
      </c>
      <c r="U527" s="193" t="s">
        <v>44</v>
      </c>
      <c r="V527" s="173"/>
      <c r="W527" s="193" t="str">
        <f t="shared" si="100"/>
        <v/>
      </c>
      <c r="X527" s="264" t="str">
        <f t="shared" si="101"/>
        <v>OK</v>
      </c>
      <c r="Y527" s="193" t="str">
        <f t="shared" si="102"/>
        <v/>
      </c>
      <c r="Z527" s="193" t="str">
        <f t="shared" si="103"/>
        <v/>
      </c>
      <c r="AA527" s="397" t="str">
        <f t="shared" si="104"/>
        <v/>
      </c>
      <c r="AB527" s="257" t="str">
        <f t="shared" si="105"/>
        <v/>
      </c>
      <c r="AC527" s="257" t="str">
        <f t="shared" si="106"/>
        <v/>
      </c>
      <c r="AD527" s="193" t="str">
        <f t="shared" si="107"/>
        <v>CHECK DATES</v>
      </c>
      <c r="AE527" s="257" t="str">
        <f t="shared" si="108"/>
        <v/>
      </c>
      <c r="AF527" s="286">
        <v>0</v>
      </c>
      <c r="AG527" s="257">
        <f t="shared" si="109"/>
        <v>0</v>
      </c>
      <c r="AH527" s="257" t="str">
        <f t="shared" si="110"/>
        <v/>
      </c>
      <c r="AI527" s="257">
        <f t="shared" si="111"/>
        <v>0</v>
      </c>
    </row>
    <row r="528" spans="1:35" x14ac:dyDescent="0.3">
      <c r="A528" s="287">
        <v>516</v>
      </c>
      <c r="B528" s="161"/>
      <c r="C528" s="150"/>
      <c r="D528" s="150"/>
      <c r="E528" s="150"/>
      <c r="F528" s="152"/>
      <c r="G528" s="152"/>
      <c r="H528" s="154"/>
      <c r="I528" s="155"/>
      <c r="J528" s="159"/>
      <c r="K528" s="159"/>
      <c r="L528" s="337"/>
      <c r="M528" s="343" t="str">
        <f>IF(L528="","",LOOKUP(L528,'Work Programme'!$A$8:$A$207,'Work Programme'!$B$8:$B$207))</f>
        <v/>
      </c>
      <c r="N528" s="150"/>
      <c r="O528" s="151"/>
      <c r="P528" s="254" t="str">
        <f>IF(H528="","",VLOOKUP(H528,'Overview - Financial Statement'!$A$46:$B$60,2,FALSE))</f>
        <v/>
      </c>
      <c r="Q528" s="255" t="str">
        <f t="shared" si="112"/>
        <v/>
      </c>
      <c r="R528" s="153"/>
      <c r="S528" s="153"/>
      <c r="T528" s="238">
        <f t="shared" si="113"/>
        <v>0</v>
      </c>
      <c r="U528" s="193" t="s">
        <v>44</v>
      </c>
      <c r="V528" s="173"/>
      <c r="W528" s="193" t="str">
        <f t="shared" ref="W528:W591" si="114">IF(Q528="","",IF(F528="","CHECK DATES","OK"))</f>
        <v/>
      </c>
      <c r="X528" s="264" t="str">
        <f t="shared" ref="X528:X591" si="115">IF(F528-(J528)&lt;0,"a posteriori ?","OK")</f>
        <v>OK</v>
      </c>
      <c r="Y528" s="193" t="str">
        <f t="shared" ref="Y528:Y591" si="116">IF(Q528="","",(IF(OR(J528&lt;=($E$4-1),J528&gt;=($G$4+1),K528&lt;=($E$4-1),K528&gt;=($G$4+1)),"CHECK DATES","OK")))</f>
        <v/>
      </c>
      <c r="Z528" s="193" t="str">
        <f t="shared" ref="Z528:Z591" si="117">IF(H528="","",H528)</f>
        <v/>
      </c>
      <c r="AA528" s="397" t="str">
        <f t="shared" ref="AA528:AA591" si="118">IF(H528="","",IF(HLOOKUP(H528,$V$4:$AJ$5,2,FALSE)="",P528,IF(P528&lt;&gt;HLOOKUP(H528,$V$4:$AJ$5,2,FALSE),HLOOKUP(H528,$V$4:$AJ$5,2,FALSE),P528)))</f>
        <v/>
      </c>
      <c r="AB528" s="257" t="str">
        <f t="shared" ref="AB528:AB591" si="119">IF(P528="","",IF(AA528=1,Q528,I528/AA528))</f>
        <v/>
      </c>
      <c r="AC528" s="257" t="str">
        <f t="shared" ref="AC528:AC591" si="120">IF(AB528="","",IF(AA528=1,0,AB528-Q528))</f>
        <v/>
      </c>
      <c r="AD528" s="193" t="str">
        <f t="shared" ref="AD528:AD591" si="121">IF(Q528=0,"",(IF(G528="","CHECK DATES","OK")))</f>
        <v>CHECK DATES</v>
      </c>
      <c r="AE528" s="257" t="str">
        <f t="shared" ref="AE528:AE591" si="122">IF(OR(U528="NO",Y528="CHECK DATES",AD528="CHECK DATES"),AB528,"")</f>
        <v/>
      </c>
      <c r="AF528" s="286">
        <v>0</v>
      </c>
      <c r="AG528" s="257">
        <f t="shared" ref="AG528:AG591" si="123">IF(OR(U528="NO",AE528&gt;0,AF528&gt;0)*(AND(OR(R528="NO",R528=""))),SUM(AE528:AF528),"")</f>
        <v>0</v>
      </c>
      <c r="AH528" s="257" t="str">
        <f t="shared" ref="AH528:AH591" si="124">IF(OR(U528="NO",AE528&gt;0,AF528&gt;0)*(AND(OR(R528="YES"))),SUM(AE528:AF528),"")</f>
        <v/>
      </c>
      <c r="AI528" s="257">
        <f t="shared" ref="AI528:AI591" si="125">IF(R528="YES",AB528,0)</f>
        <v>0</v>
      </c>
    </row>
    <row r="529" spans="1:35" x14ac:dyDescent="0.3">
      <c r="A529" s="287">
        <v>517</v>
      </c>
      <c r="B529" s="161"/>
      <c r="C529" s="150"/>
      <c r="D529" s="150"/>
      <c r="E529" s="150"/>
      <c r="F529" s="152"/>
      <c r="G529" s="152"/>
      <c r="H529" s="154"/>
      <c r="I529" s="155"/>
      <c r="J529" s="159"/>
      <c r="K529" s="159"/>
      <c r="L529" s="337"/>
      <c r="M529" s="343" t="str">
        <f>IF(L529="","",LOOKUP(L529,'Work Programme'!$A$8:$A$207,'Work Programme'!$B$8:$B$207))</f>
        <v/>
      </c>
      <c r="N529" s="150"/>
      <c r="O529" s="151"/>
      <c r="P529" s="254" t="str">
        <f>IF(H529="","",VLOOKUP(H529,'Overview - Financial Statement'!$A$46:$B$60,2,FALSE))</f>
        <v/>
      </c>
      <c r="Q529" s="255" t="str">
        <f t="shared" si="112"/>
        <v/>
      </c>
      <c r="R529" s="153"/>
      <c r="S529" s="153"/>
      <c r="T529" s="238">
        <f t="shared" si="113"/>
        <v>0</v>
      </c>
      <c r="U529" s="193" t="s">
        <v>44</v>
      </c>
      <c r="V529" s="173"/>
      <c r="W529" s="193" t="str">
        <f t="shared" si="114"/>
        <v/>
      </c>
      <c r="X529" s="264" t="str">
        <f t="shared" si="115"/>
        <v>OK</v>
      </c>
      <c r="Y529" s="193" t="str">
        <f t="shared" si="116"/>
        <v/>
      </c>
      <c r="Z529" s="193" t="str">
        <f t="shared" si="117"/>
        <v/>
      </c>
      <c r="AA529" s="397" t="str">
        <f t="shared" si="118"/>
        <v/>
      </c>
      <c r="AB529" s="257" t="str">
        <f t="shared" si="119"/>
        <v/>
      </c>
      <c r="AC529" s="257" t="str">
        <f t="shared" si="120"/>
        <v/>
      </c>
      <c r="AD529" s="193" t="str">
        <f t="shared" si="121"/>
        <v>CHECK DATES</v>
      </c>
      <c r="AE529" s="257" t="str">
        <f t="shared" si="122"/>
        <v/>
      </c>
      <c r="AF529" s="286">
        <v>0</v>
      </c>
      <c r="AG529" s="257">
        <f t="shared" si="123"/>
        <v>0</v>
      </c>
      <c r="AH529" s="257" t="str">
        <f t="shared" si="124"/>
        <v/>
      </c>
      <c r="AI529" s="257">
        <f t="shared" si="125"/>
        <v>0</v>
      </c>
    </row>
    <row r="530" spans="1:35" x14ac:dyDescent="0.3">
      <c r="A530" s="287">
        <v>518</v>
      </c>
      <c r="B530" s="161"/>
      <c r="C530" s="150"/>
      <c r="D530" s="150"/>
      <c r="E530" s="150"/>
      <c r="F530" s="152"/>
      <c r="G530" s="152"/>
      <c r="H530" s="154"/>
      <c r="I530" s="155"/>
      <c r="J530" s="159"/>
      <c r="K530" s="159"/>
      <c r="L530" s="337"/>
      <c r="M530" s="343" t="str">
        <f>IF(L530="","",LOOKUP(L530,'Work Programme'!$A$8:$A$207,'Work Programme'!$B$8:$B$207))</f>
        <v/>
      </c>
      <c r="N530" s="150"/>
      <c r="O530" s="151"/>
      <c r="P530" s="254" t="str">
        <f>IF(H530="","",VLOOKUP(H530,'Overview - Financial Statement'!$A$46:$B$60,2,FALSE))</f>
        <v/>
      </c>
      <c r="Q530" s="255" t="str">
        <f t="shared" si="112"/>
        <v/>
      </c>
      <c r="R530" s="153"/>
      <c r="S530" s="153"/>
      <c r="T530" s="238">
        <f t="shared" si="113"/>
        <v>0</v>
      </c>
      <c r="U530" s="193" t="s">
        <v>44</v>
      </c>
      <c r="V530" s="173"/>
      <c r="W530" s="193" t="str">
        <f t="shared" si="114"/>
        <v/>
      </c>
      <c r="X530" s="264" t="str">
        <f t="shared" si="115"/>
        <v>OK</v>
      </c>
      <c r="Y530" s="193" t="str">
        <f t="shared" si="116"/>
        <v/>
      </c>
      <c r="Z530" s="193" t="str">
        <f t="shared" si="117"/>
        <v/>
      </c>
      <c r="AA530" s="397" t="str">
        <f t="shared" si="118"/>
        <v/>
      </c>
      <c r="AB530" s="257" t="str">
        <f t="shared" si="119"/>
        <v/>
      </c>
      <c r="AC530" s="257" t="str">
        <f t="shared" si="120"/>
        <v/>
      </c>
      <c r="AD530" s="193" t="str">
        <f t="shared" si="121"/>
        <v>CHECK DATES</v>
      </c>
      <c r="AE530" s="257" t="str">
        <f t="shared" si="122"/>
        <v/>
      </c>
      <c r="AF530" s="286">
        <v>0</v>
      </c>
      <c r="AG530" s="257">
        <f t="shared" si="123"/>
        <v>0</v>
      </c>
      <c r="AH530" s="257" t="str">
        <f t="shared" si="124"/>
        <v/>
      </c>
      <c r="AI530" s="257">
        <f t="shared" si="125"/>
        <v>0</v>
      </c>
    </row>
    <row r="531" spans="1:35" x14ac:dyDescent="0.3">
      <c r="A531" s="287">
        <v>519</v>
      </c>
      <c r="B531" s="161"/>
      <c r="C531" s="150"/>
      <c r="D531" s="150"/>
      <c r="E531" s="150"/>
      <c r="F531" s="152"/>
      <c r="G531" s="152"/>
      <c r="H531" s="154"/>
      <c r="I531" s="155"/>
      <c r="J531" s="159"/>
      <c r="K531" s="159"/>
      <c r="L531" s="337"/>
      <c r="M531" s="343" t="str">
        <f>IF(L531="","",LOOKUP(L531,'Work Programme'!$A$8:$A$207,'Work Programme'!$B$8:$B$207))</f>
        <v/>
      </c>
      <c r="N531" s="150"/>
      <c r="O531" s="151"/>
      <c r="P531" s="254" t="str">
        <f>IF(H531="","",VLOOKUP(H531,'Overview - Financial Statement'!$A$46:$B$60,2,FALSE))</f>
        <v/>
      </c>
      <c r="Q531" s="255" t="str">
        <f t="shared" si="112"/>
        <v/>
      </c>
      <c r="R531" s="153"/>
      <c r="S531" s="153"/>
      <c r="T531" s="238">
        <f t="shared" si="113"/>
        <v>0</v>
      </c>
      <c r="U531" s="193" t="s">
        <v>44</v>
      </c>
      <c r="V531" s="173"/>
      <c r="W531" s="193" t="str">
        <f t="shared" si="114"/>
        <v/>
      </c>
      <c r="X531" s="264" t="str">
        <f t="shared" si="115"/>
        <v>OK</v>
      </c>
      <c r="Y531" s="193" t="str">
        <f t="shared" si="116"/>
        <v/>
      </c>
      <c r="Z531" s="193" t="str">
        <f t="shared" si="117"/>
        <v/>
      </c>
      <c r="AA531" s="397" t="str">
        <f t="shared" si="118"/>
        <v/>
      </c>
      <c r="AB531" s="257" t="str">
        <f t="shared" si="119"/>
        <v/>
      </c>
      <c r="AC531" s="257" t="str">
        <f t="shared" si="120"/>
        <v/>
      </c>
      <c r="AD531" s="193" t="str">
        <f t="shared" si="121"/>
        <v>CHECK DATES</v>
      </c>
      <c r="AE531" s="257" t="str">
        <f t="shared" si="122"/>
        <v/>
      </c>
      <c r="AF531" s="286">
        <v>0</v>
      </c>
      <c r="AG531" s="257">
        <f t="shared" si="123"/>
        <v>0</v>
      </c>
      <c r="AH531" s="257" t="str">
        <f t="shared" si="124"/>
        <v/>
      </c>
      <c r="AI531" s="257">
        <f t="shared" si="125"/>
        <v>0</v>
      </c>
    </row>
    <row r="532" spans="1:35" x14ac:dyDescent="0.3">
      <c r="A532" s="287">
        <v>520</v>
      </c>
      <c r="B532" s="161"/>
      <c r="C532" s="150"/>
      <c r="D532" s="150"/>
      <c r="E532" s="150"/>
      <c r="F532" s="152"/>
      <c r="G532" s="152"/>
      <c r="H532" s="154"/>
      <c r="I532" s="155"/>
      <c r="J532" s="159"/>
      <c r="K532" s="159"/>
      <c r="L532" s="337"/>
      <c r="M532" s="343" t="str">
        <f>IF(L532="","",LOOKUP(L532,'Work Programme'!$A$8:$A$207,'Work Programme'!$B$8:$B$207))</f>
        <v/>
      </c>
      <c r="N532" s="150"/>
      <c r="O532" s="151"/>
      <c r="P532" s="254" t="str">
        <f>IF(H532="","",VLOOKUP(H532,'Overview - Financial Statement'!$A$46:$B$60,2,FALSE))</f>
        <v/>
      </c>
      <c r="Q532" s="255" t="str">
        <f t="shared" si="112"/>
        <v/>
      </c>
      <c r="R532" s="153"/>
      <c r="S532" s="153"/>
      <c r="T532" s="238">
        <f t="shared" si="113"/>
        <v>0</v>
      </c>
      <c r="U532" s="193" t="s">
        <v>44</v>
      </c>
      <c r="V532" s="173"/>
      <c r="W532" s="193" t="str">
        <f t="shared" si="114"/>
        <v/>
      </c>
      <c r="X532" s="264" t="str">
        <f t="shared" si="115"/>
        <v>OK</v>
      </c>
      <c r="Y532" s="193" t="str">
        <f t="shared" si="116"/>
        <v/>
      </c>
      <c r="Z532" s="193" t="str">
        <f t="shared" si="117"/>
        <v/>
      </c>
      <c r="AA532" s="397" t="str">
        <f t="shared" si="118"/>
        <v/>
      </c>
      <c r="AB532" s="257" t="str">
        <f t="shared" si="119"/>
        <v/>
      </c>
      <c r="AC532" s="257" t="str">
        <f t="shared" si="120"/>
        <v/>
      </c>
      <c r="AD532" s="193" t="str">
        <f t="shared" si="121"/>
        <v>CHECK DATES</v>
      </c>
      <c r="AE532" s="257" t="str">
        <f t="shared" si="122"/>
        <v/>
      </c>
      <c r="AF532" s="286">
        <v>0</v>
      </c>
      <c r="AG532" s="257">
        <f t="shared" si="123"/>
        <v>0</v>
      </c>
      <c r="AH532" s="257" t="str">
        <f t="shared" si="124"/>
        <v/>
      </c>
      <c r="AI532" s="257">
        <f t="shared" si="125"/>
        <v>0</v>
      </c>
    </row>
    <row r="533" spans="1:35" x14ac:dyDescent="0.3">
      <c r="A533" s="287">
        <v>521</v>
      </c>
      <c r="B533" s="161"/>
      <c r="C533" s="150"/>
      <c r="D533" s="150"/>
      <c r="E533" s="150"/>
      <c r="F533" s="152"/>
      <c r="G533" s="152"/>
      <c r="H533" s="154"/>
      <c r="I533" s="155"/>
      <c r="J533" s="159"/>
      <c r="K533" s="159"/>
      <c r="L533" s="337"/>
      <c r="M533" s="343" t="str">
        <f>IF(L533="","",LOOKUP(L533,'Work Programme'!$A$8:$A$207,'Work Programme'!$B$8:$B$207))</f>
        <v/>
      </c>
      <c r="N533" s="150"/>
      <c r="O533" s="151"/>
      <c r="P533" s="254" t="str">
        <f>IF(H533="","",VLOOKUP(H533,'Overview - Financial Statement'!$A$46:$B$60,2,FALSE))</f>
        <v/>
      </c>
      <c r="Q533" s="255" t="str">
        <f t="shared" si="112"/>
        <v/>
      </c>
      <c r="R533" s="153"/>
      <c r="S533" s="153"/>
      <c r="T533" s="238">
        <f t="shared" si="113"/>
        <v>0</v>
      </c>
      <c r="U533" s="193" t="s">
        <v>44</v>
      </c>
      <c r="V533" s="173"/>
      <c r="W533" s="193" t="str">
        <f t="shared" si="114"/>
        <v/>
      </c>
      <c r="X533" s="264" t="str">
        <f t="shared" si="115"/>
        <v>OK</v>
      </c>
      <c r="Y533" s="193" t="str">
        <f t="shared" si="116"/>
        <v/>
      </c>
      <c r="Z533" s="193" t="str">
        <f t="shared" si="117"/>
        <v/>
      </c>
      <c r="AA533" s="397" t="str">
        <f t="shared" si="118"/>
        <v/>
      </c>
      <c r="AB533" s="257" t="str">
        <f t="shared" si="119"/>
        <v/>
      </c>
      <c r="AC533" s="257" t="str">
        <f t="shared" si="120"/>
        <v/>
      </c>
      <c r="AD533" s="193" t="str">
        <f t="shared" si="121"/>
        <v>CHECK DATES</v>
      </c>
      <c r="AE533" s="257" t="str">
        <f t="shared" si="122"/>
        <v/>
      </c>
      <c r="AF533" s="286">
        <v>0</v>
      </c>
      <c r="AG533" s="257">
        <f t="shared" si="123"/>
        <v>0</v>
      </c>
      <c r="AH533" s="257" t="str">
        <f t="shared" si="124"/>
        <v/>
      </c>
      <c r="AI533" s="257">
        <f t="shared" si="125"/>
        <v>0</v>
      </c>
    </row>
    <row r="534" spans="1:35" x14ac:dyDescent="0.3">
      <c r="A534" s="287">
        <v>522</v>
      </c>
      <c r="B534" s="161"/>
      <c r="C534" s="150"/>
      <c r="D534" s="150"/>
      <c r="E534" s="150"/>
      <c r="F534" s="152"/>
      <c r="G534" s="152"/>
      <c r="H534" s="154"/>
      <c r="I534" s="155"/>
      <c r="J534" s="159"/>
      <c r="K534" s="159"/>
      <c r="L534" s="337"/>
      <c r="M534" s="343" t="str">
        <f>IF(L534="","",LOOKUP(L534,'Work Programme'!$A$8:$A$207,'Work Programme'!$B$8:$B$207))</f>
        <v/>
      </c>
      <c r="N534" s="150"/>
      <c r="O534" s="151"/>
      <c r="P534" s="254" t="str">
        <f>IF(H534="","",VLOOKUP(H534,'Overview - Financial Statement'!$A$46:$B$60,2,FALSE))</f>
        <v/>
      </c>
      <c r="Q534" s="255" t="str">
        <f t="shared" si="112"/>
        <v/>
      </c>
      <c r="R534" s="153"/>
      <c r="S534" s="153"/>
      <c r="T534" s="238">
        <f t="shared" si="113"/>
        <v>0</v>
      </c>
      <c r="U534" s="193" t="s">
        <v>44</v>
      </c>
      <c r="V534" s="173"/>
      <c r="W534" s="193" t="str">
        <f t="shared" si="114"/>
        <v/>
      </c>
      <c r="X534" s="264" t="str">
        <f t="shared" si="115"/>
        <v>OK</v>
      </c>
      <c r="Y534" s="193" t="str">
        <f t="shared" si="116"/>
        <v/>
      </c>
      <c r="Z534" s="193" t="str">
        <f t="shared" si="117"/>
        <v/>
      </c>
      <c r="AA534" s="397" t="str">
        <f t="shared" si="118"/>
        <v/>
      </c>
      <c r="AB534" s="257" t="str">
        <f t="shared" si="119"/>
        <v/>
      </c>
      <c r="AC534" s="257" t="str">
        <f t="shared" si="120"/>
        <v/>
      </c>
      <c r="AD534" s="193" t="str">
        <f t="shared" si="121"/>
        <v>CHECK DATES</v>
      </c>
      <c r="AE534" s="257" t="str">
        <f t="shared" si="122"/>
        <v/>
      </c>
      <c r="AF534" s="286">
        <v>0</v>
      </c>
      <c r="AG534" s="257">
        <f t="shared" si="123"/>
        <v>0</v>
      </c>
      <c r="AH534" s="257" t="str">
        <f t="shared" si="124"/>
        <v/>
      </c>
      <c r="AI534" s="257">
        <f t="shared" si="125"/>
        <v>0</v>
      </c>
    </row>
    <row r="535" spans="1:35" x14ac:dyDescent="0.3">
      <c r="A535" s="287">
        <v>523</v>
      </c>
      <c r="B535" s="161"/>
      <c r="C535" s="150"/>
      <c r="D535" s="150"/>
      <c r="E535" s="150"/>
      <c r="F535" s="152"/>
      <c r="G535" s="152"/>
      <c r="H535" s="154"/>
      <c r="I535" s="155"/>
      <c r="J535" s="159"/>
      <c r="K535" s="159"/>
      <c r="L535" s="337"/>
      <c r="M535" s="343" t="str">
        <f>IF(L535="","",LOOKUP(L535,'Work Programme'!$A$8:$A$207,'Work Programme'!$B$8:$B$207))</f>
        <v/>
      </c>
      <c r="N535" s="150"/>
      <c r="O535" s="151"/>
      <c r="P535" s="254" t="str">
        <f>IF(H535="","",VLOOKUP(H535,'Overview - Financial Statement'!$A$46:$B$60,2,FALSE))</f>
        <v/>
      </c>
      <c r="Q535" s="255" t="str">
        <f t="shared" si="112"/>
        <v/>
      </c>
      <c r="R535" s="153"/>
      <c r="S535" s="153"/>
      <c r="T535" s="238">
        <f t="shared" si="113"/>
        <v>0</v>
      </c>
      <c r="U535" s="193" t="s">
        <v>44</v>
      </c>
      <c r="V535" s="173"/>
      <c r="W535" s="193" t="str">
        <f t="shared" si="114"/>
        <v/>
      </c>
      <c r="X535" s="264" t="str">
        <f t="shared" si="115"/>
        <v>OK</v>
      </c>
      <c r="Y535" s="193" t="str">
        <f t="shared" si="116"/>
        <v/>
      </c>
      <c r="Z535" s="193" t="str">
        <f t="shared" si="117"/>
        <v/>
      </c>
      <c r="AA535" s="397" t="str">
        <f t="shared" si="118"/>
        <v/>
      </c>
      <c r="AB535" s="257" t="str">
        <f t="shared" si="119"/>
        <v/>
      </c>
      <c r="AC535" s="257" t="str">
        <f t="shared" si="120"/>
        <v/>
      </c>
      <c r="AD535" s="193" t="str">
        <f t="shared" si="121"/>
        <v>CHECK DATES</v>
      </c>
      <c r="AE535" s="257" t="str">
        <f t="shared" si="122"/>
        <v/>
      </c>
      <c r="AF535" s="286">
        <v>0</v>
      </c>
      <c r="AG535" s="257">
        <f t="shared" si="123"/>
        <v>0</v>
      </c>
      <c r="AH535" s="257" t="str">
        <f t="shared" si="124"/>
        <v/>
      </c>
      <c r="AI535" s="257">
        <f t="shared" si="125"/>
        <v>0</v>
      </c>
    </row>
    <row r="536" spans="1:35" x14ac:dyDescent="0.3">
      <c r="A536" s="287">
        <v>524</v>
      </c>
      <c r="B536" s="161"/>
      <c r="C536" s="150"/>
      <c r="D536" s="150"/>
      <c r="E536" s="150"/>
      <c r="F536" s="152"/>
      <c r="G536" s="152"/>
      <c r="H536" s="154"/>
      <c r="I536" s="155"/>
      <c r="J536" s="159"/>
      <c r="K536" s="159"/>
      <c r="L536" s="337"/>
      <c r="M536" s="343" t="str">
        <f>IF(L536="","",LOOKUP(L536,'Work Programme'!$A$8:$A$207,'Work Programme'!$B$8:$B$207))</f>
        <v/>
      </c>
      <c r="N536" s="150"/>
      <c r="O536" s="151"/>
      <c r="P536" s="254" t="str">
        <f>IF(H536="","",VLOOKUP(H536,'Overview - Financial Statement'!$A$46:$B$60,2,FALSE))</f>
        <v/>
      </c>
      <c r="Q536" s="255" t="str">
        <f t="shared" si="112"/>
        <v/>
      </c>
      <c r="R536" s="153"/>
      <c r="S536" s="153"/>
      <c r="T536" s="238">
        <f t="shared" si="113"/>
        <v>0</v>
      </c>
      <c r="U536" s="193" t="s">
        <v>44</v>
      </c>
      <c r="V536" s="173"/>
      <c r="W536" s="193" t="str">
        <f t="shared" si="114"/>
        <v/>
      </c>
      <c r="X536" s="264" t="str">
        <f t="shared" si="115"/>
        <v>OK</v>
      </c>
      <c r="Y536" s="193" t="str">
        <f t="shared" si="116"/>
        <v/>
      </c>
      <c r="Z536" s="193" t="str">
        <f t="shared" si="117"/>
        <v/>
      </c>
      <c r="AA536" s="397" t="str">
        <f t="shared" si="118"/>
        <v/>
      </c>
      <c r="AB536" s="257" t="str">
        <f t="shared" si="119"/>
        <v/>
      </c>
      <c r="AC536" s="257" t="str">
        <f t="shared" si="120"/>
        <v/>
      </c>
      <c r="AD536" s="193" t="str">
        <f t="shared" si="121"/>
        <v>CHECK DATES</v>
      </c>
      <c r="AE536" s="257" t="str">
        <f t="shared" si="122"/>
        <v/>
      </c>
      <c r="AF536" s="286">
        <v>0</v>
      </c>
      <c r="AG536" s="257">
        <f t="shared" si="123"/>
        <v>0</v>
      </c>
      <c r="AH536" s="257" t="str">
        <f t="shared" si="124"/>
        <v/>
      </c>
      <c r="AI536" s="257">
        <f t="shared" si="125"/>
        <v>0</v>
      </c>
    </row>
    <row r="537" spans="1:35" x14ac:dyDescent="0.3">
      <c r="A537" s="287">
        <v>525</v>
      </c>
      <c r="B537" s="161"/>
      <c r="C537" s="150"/>
      <c r="D537" s="150"/>
      <c r="E537" s="150"/>
      <c r="F537" s="152"/>
      <c r="G537" s="152"/>
      <c r="H537" s="154"/>
      <c r="I537" s="155"/>
      <c r="J537" s="159"/>
      <c r="K537" s="159"/>
      <c r="L537" s="337"/>
      <c r="M537" s="343" t="str">
        <f>IF(L537="","",LOOKUP(L537,'Work Programme'!$A$8:$A$207,'Work Programme'!$B$8:$B$207))</f>
        <v/>
      </c>
      <c r="N537" s="150"/>
      <c r="O537" s="151"/>
      <c r="P537" s="254" t="str">
        <f>IF(H537="","",VLOOKUP(H537,'Overview - Financial Statement'!$A$46:$B$60,2,FALSE))</f>
        <v/>
      </c>
      <c r="Q537" s="255" t="str">
        <f t="shared" si="112"/>
        <v/>
      </c>
      <c r="R537" s="153"/>
      <c r="S537" s="153"/>
      <c r="T537" s="238">
        <f t="shared" si="113"/>
        <v>0</v>
      </c>
      <c r="U537" s="193" t="s">
        <v>44</v>
      </c>
      <c r="V537" s="173"/>
      <c r="W537" s="193" t="str">
        <f t="shared" si="114"/>
        <v/>
      </c>
      <c r="X537" s="264" t="str">
        <f t="shared" si="115"/>
        <v>OK</v>
      </c>
      <c r="Y537" s="193" t="str">
        <f t="shared" si="116"/>
        <v/>
      </c>
      <c r="Z537" s="193" t="str">
        <f t="shared" si="117"/>
        <v/>
      </c>
      <c r="AA537" s="397" t="str">
        <f t="shared" si="118"/>
        <v/>
      </c>
      <c r="AB537" s="257" t="str">
        <f t="shared" si="119"/>
        <v/>
      </c>
      <c r="AC537" s="257" t="str">
        <f t="shared" si="120"/>
        <v/>
      </c>
      <c r="AD537" s="193" t="str">
        <f t="shared" si="121"/>
        <v>CHECK DATES</v>
      </c>
      <c r="AE537" s="257" t="str">
        <f t="shared" si="122"/>
        <v/>
      </c>
      <c r="AF537" s="286">
        <v>0</v>
      </c>
      <c r="AG537" s="257">
        <f t="shared" si="123"/>
        <v>0</v>
      </c>
      <c r="AH537" s="257" t="str">
        <f t="shared" si="124"/>
        <v/>
      </c>
      <c r="AI537" s="257">
        <f t="shared" si="125"/>
        <v>0</v>
      </c>
    </row>
    <row r="538" spans="1:35" x14ac:dyDescent="0.3">
      <c r="A538" s="287">
        <v>526</v>
      </c>
      <c r="B538" s="161"/>
      <c r="C538" s="150"/>
      <c r="D538" s="150"/>
      <c r="E538" s="150"/>
      <c r="F538" s="152"/>
      <c r="G538" s="152"/>
      <c r="H538" s="154"/>
      <c r="I538" s="155"/>
      <c r="J538" s="159"/>
      <c r="K538" s="159"/>
      <c r="L538" s="337"/>
      <c r="M538" s="343" t="str">
        <f>IF(L538="","",LOOKUP(L538,'Work Programme'!$A$8:$A$207,'Work Programme'!$B$8:$B$207))</f>
        <v/>
      </c>
      <c r="N538" s="150"/>
      <c r="O538" s="151"/>
      <c r="P538" s="254" t="str">
        <f>IF(H538="","",VLOOKUP(H538,'Overview - Financial Statement'!$A$46:$B$60,2,FALSE))</f>
        <v/>
      </c>
      <c r="Q538" s="255" t="str">
        <f t="shared" si="112"/>
        <v/>
      </c>
      <c r="R538" s="153"/>
      <c r="S538" s="153"/>
      <c r="T538" s="238">
        <f t="shared" si="113"/>
        <v>0</v>
      </c>
      <c r="U538" s="193" t="s">
        <v>44</v>
      </c>
      <c r="V538" s="173"/>
      <c r="W538" s="193" t="str">
        <f t="shared" si="114"/>
        <v/>
      </c>
      <c r="X538" s="264" t="str">
        <f t="shared" si="115"/>
        <v>OK</v>
      </c>
      <c r="Y538" s="193" t="str">
        <f t="shared" si="116"/>
        <v/>
      </c>
      <c r="Z538" s="193" t="str">
        <f t="shared" si="117"/>
        <v/>
      </c>
      <c r="AA538" s="397" t="str">
        <f t="shared" si="118"/>
        <v/>
      </c>
      <c r="AB538" s="257" t="str">
        <f t="shared" si="119"/>
        <v/>
      </c>
      <c r="AC538" s="257" t="str">
        <f t="shared" si="120"/>
        <v/>
      </c>
      <c r="AD538" s="193" t="str">
        <f t="shared" si="121"/>
        <v>CHECK DATES</v>
      </c>
      <c r="AE538" s="257" t="str">
        <f t="shared" si="122"/>
        <v/>
      </c>
      <c r="AF538" s="286">
        <v>0</v>
      </c>
      <c r="AG538" s="257">
        <f t="shared" si="123"/>
        <v>0</v>
      </c>
      <c r="AH538" s="257" t="str">
        <f t="shared" si="124"/>
        <v/>
      </c>
      <c r="AI538" s="257">
        <f t="shared" si="125"/>
        <v>0</v>
      </c>
    </row>
    <row r="539" spans="1:35" x14ac:dyDescent="0.3">
      <c r="A539" s="287">
        <v>527</v>
      </c>
      <c r="B539" s="161"/>
      <c r="C539" s="150"/>
      <c r="D539" s="150"/>
      <c r="E539" s="150"/>
      <c r="F539" s="152"/>
      <c r="G539" s="152"/>
      <c r="H539" s="154"/>
      <c r="I539" s="155"/>
      <c r="J539" s="159"/>
      <c r="K539" s="159"/>
      <c r="L539" s="337"/>
      <c r="M539" s="343" t="str">
        <f>IF(L539="","",LOOKUP(L539,'Work Programme'!$A$8:$A$207,'Work Programme'!$B$8:$B$207))</f>
        <v/>
      </c>
      <c r="N539" s="150"/>
      <c r="O539" s="151"/>
      <c r="P539" s="254" t="str">
        <f>IF(H539="","",VLOOKUP(H539,'Overview - Financial Statement'!$A$46:$B$60,2,FALSE))</f>
        <v/>
      </c>
      <c r="Q539" s="255" t="str">
        <f t="shared" si="112"/>
        <v/>
      </c>
      <c r="R539" s="153"/>
      <c r="S539" s="153"/>
      <c r="T539" s="238">
        <f t="shared" si="113"/>
        <v>0</v>
      </c>
      <c r="U539" s="193" t="s">
        <v>44</v>
      </c>
      <c r="V539" s="173"/>
      <c r="W539" s="193" t="str">
        <f t="shared" si="114"/>
        <v/>
      </c>
      <c r="X539" s="264" t="str">
        <f t="shared" si="115"/>
        <v>OK</v>
      </c>
      <c r="Y539" s="193" t="str">
        <f t="shared" si="116"/>
        <v/>
      </c>
      <c r="Z539" s="193" t="str">
        <f t="shared" si="117"/>
        <v/>
      </c>
      <c r="AA539" s="397" t="str">
        <f t="shared" si="118"/>
        <v/>
      </c>
      <c r="AB539" s="257" t="str">
        <f t="shared" si="119"/>
        <v/>
      </c>
      <c r="AC539" s="257" t="str">
        <f t="shared" si="120"/>
        <v/>
      </c>
      <c r="AD539" s="193" t="str">
        <f t="shared" si="121"/>
        <v>CHECK DATES</v>
      </c>
      <c r="AE539" s="257" t="str">
        <f t="shared" si="122"/>
        <v/>
      </c>
      <c r="AF539" s="286">
        <v>0</v>
      </c>
      <c r="AG539" s="257">
        <f t="shared" si="123"/>
        <v>0</v>
      </c>
      <c r="AH539" s="257" t="str">
        <f t="shared" si="124"/>
        <v/>
      </c>
      <c r="AI539" s="257">
        <f t="shared" si="125"/>
        <v>0</v>
      </c>
    </row>
    <row r="540" spans="1:35" x14ac:dyDescent="0.3">
      <c r="A540" s="287">
        <v>528</v>
      </c>
      <c r="B540" s="161"/>
      <c r="C540" s="150"/>
      <c r="D540" s="150"/>
      <c r="E540" s="150"/>
      <c r="F540" s="152"/>
      <c r="G540" s="152"/>
      <c r="H540" s="154"/>
      <c r="I540" s="155"/>
      <c r="J540" s="159"/>
      <c r="K540" s="159"/>
      <c r="L540" s="337"/>
      <c r="M540" s="343" t="str">
        <f>IF(L540="","",LOOKUP(L540,'Work Programme'!$A$8:$A$207,'Work Programme'!$B$8:$B$207))</f>
        <v/>
      </c>
      <c r="N540" s="150"/>
      <c r="O540" s="151"/>
      <c r="P540" s="254" t="str">
        <f>IF(H540="","",VLOOKUP(H540,'Overview - Financial Statement'!$A$46:$B$60,2,FALSE))</f>
        <v/>
      </c>
      <c r="Q540" s="255" t="str">
        <f t="shared" si="112"/>
        <v/>
      </c>
      <c r="R540" s="153"/>
      <c r="S540" s="153"/>
      <c r="T540" s="238">
        <f t="shared" si="113"/>
        <v>0</v>
      </c>
      <c r="U540" s="193" t="s">
        <v>44</v>
      </c>
      <c r="V540" s="173"/>
      <c r="W540" s="193" t="str">
        <f t="shared" si="114"/>
        <v/>
      </c>
      <c r="X540" s="264" t="str">
        <f t="shared" si="115"/>
        <v>OK</v>
      </c>
      <c r="Y540" s="193" t="str">
        <f t="shared" si="116"/>
        <v/>
      </c>
      <c r="Z540" s="193" t="str">
        <f t="shared" si="117"/>
        <v/>
      </c>
      <c r="AA540" s="397" t="str">
        <f t="shared" si="118"/>
        <v/>
      </c>
      <c r="AB540" s="257" t="str">
        <f t="shared" si="119"/>
        <v/>
      </c>
      <c r="AC540" s="257" t="str">
        <f t="shared" si="120"/>
        <v/>
      </c>
      <c r="AD540" s="193" t="str">
        <f t="shared" si="121"/>
        <v>CHECK DATES</v>
      </c>
      <c r="AE540" s="257" t="str">
        <f t="shared" si="122"/>
        <v/>
      </c>
      <c r="AF540" s="286">
        <v>0</v>
      </c>
      <c r="AG540" s="257">
        <f t="shared" si="123"/>
        <v>0</v>
      </c>
      <c r="AH540" s="257" t="str">
        <f t="shared" si="124"/>
        <v/>
      </c>
      <c r="AI540" s="257">
        <f t="shared" si="125"/>
        <v>0</v>
      </c>
    </row>
    <row r="541" spans="1:35" x14ac:dyDescent="0.3">
      <c r="A541" s="287">
        <v>529</v>
      </c>
      <c r="B541" s="161"/>
      <c r="C541" s="150"/>
      <c r="D541" s="150"/>
      <c r="E541" s="150"/>
      <c r="F541" s="152"/>
      <c r="G541" s="152"/>
      <c r="H541" s="154"/>
      <c r="I541" s="155"/>
      <c r="J541" s="159"/>
      <c r="K541" s="159"/>
      <c r="L541" s="337"/>
      <c r="M541" s="343" t="str">
        <f>IF(L541="","",LOOKUP(L541,'Work Programme'!$A$8:$A$207,'Work Programme'!$B$8:$B$207))</f>
        <v/>
      </c>
      <c r="N541" s="150"/>
      <c r="O541" s="151"/>
      <c r="P541" s="254" t="str">
        <f>IF(H541="","",VLOOKUP(H541,'Overview - Financial Statement'!$A$46:$B$60,2,FALSE))</f>
        <v/>
      </c>
      <c r="Q541" s="255" t="str">
        <f t="shared" si="112"/>
        <v/>
      </c>
      <c r="R541" s="153"/>
      <c r="S541" s="153"/>
      <c r="T541" s="238">
        <f t="shared" si="113"/>
        <v>0</v>
      </c>
      <c r="U541" s="193" t="s">
        <v>44</v>
      </c>
      <c r="V541" s="173"/>
      <c r="W541" s="193" t="str">
        <f t="shared" si="114"/>
        <v/>
      </c>
      <c r="X541" s="264" t="str">
        <f t="shared" si="115"/>
        <v>OK</v>
      </c>
      <c r="Y541" s="193" t="str">
        <f t="shared" si="116"/>
        <v/>
      </c>
      <c r="Z541" s="193" t="str">
        <f t="shared" si="117"/>
        <v/>
      </c>
      <c r="AA541" s="397" t="str">
        <f t="shared" si="118"/>
        <v/>
      </c>
      <c r="AB541" s="257" t="str">
        <f t="shared" si="119"/>
        <v/>
      </c>
      <c r="AC541" s="257" t="str">
        <f t="shared" si="120"/>
        <v/>
      </c>
      <c r="AD541" s="193" t="str">
        <f t="shared" si="121"/>
        <v>CHECK DATES</v>
      </c>
      <c r="AE541" s="257" t="str">
        <f t="shared" si="122"/>
        <v/>
      </c>
      <c r="AF541" s="286">
        <v>0</v>
      </c>
      <c r="AG541" s="257">
        <f t="shared" si="123"/>
        <v>0</v>
      </c>
      <c r="AH541" s="257" t="str">
        <f t="shared" si="124"/>
        <v/>
      </c>
      <c r="AI541" s="257">
        <f t="shared" si="125"/>
        <v>0</v>
      </c>
    </row>
    <row r="542" spans="1:35" x14ac:dyDescent="0.3">
      <c r="A542" s="287">
        <v>530</v>
      </c>
      <c r="B542" s="161"/>
      <c r="C542" s="150"/>
      <c r="D542" s="150"/>
      <c r="E542" s="150"/>
      <c r="F542" s="152"/>
      <c r="G542" s="152"/>
      <c r="H542" s="154"/>
      <c r="I542" s="155"/>
      <c r="J542" s="159"/>
      <c r="K542" s="159"/>
      <c r="L542" s="337"/>
      <c r="M542" s="343" t="str">
        <f>IF(L542="","",LOOKUP(L542,'Work Programme'!$A$8:$A$207,'Work Programme'!$B$8:$B$207))</f>
        <v/>
      </c>
      <c r="N542" s="150"/>
      <c r="O542" s="151"/>
      <c r="P542" s="254" t="str">
        <f>IF(H542="","",VLOOKUP(H542,'Overview - Financial Statement'!$A$46:$B$60,2,FALSE))</f>
        <v/>
      </c>
      <c r="Q542" s="255" t="str">
        <f t="shared" si="112"/>
        <v/>
      </c>
      <c r="R542" s="153"/>
      <c r="S542" s="153"/>
      <c r="T542" s="238">
        <f t="shared" si="113"/>
        <v>0</v>
      </c>
      <c r="U542" s="193" t="s">
        <v>44</v>
      </c>
      <c r="V542" s="173"/>
      <c r="W542" s="193" t="str">
        <f t="shared" si="114"/>
        <v/>
      </c>
      <c r="X542" s="264" t="str">
        <f t="shared" si="115"/>
        <v>OK</v>
      </c>
      <c r="Y542" s="193" t="str">
        <f t="shared" si="116"/>
        <v/>
      </c>
      <c r="Z542" s="193" t="str">
        <f t="shared" si="117"/>
        <v/>
      </c>
      <c r="AA542" s="397" t="str">
        <f t="shared" si="118"/>
        <v/>
      </c>
      <c r="AB542" s="257" t="str">
        <f t="shared" si="119"/>
        <v/>
      </c>
      <c r="AC542" s="257" t="str">
        <f t="shared" si="120"/>
        <v/>
      </c>
      <c r="AD542" s="193" t="str">
        <f t="shared" si="121"/>
        <v>CHECK DATES</v>
      </c>
      <c r="AE542" s="257" t="str">
        <f t="shared" si="122"/>
        <v/>
      </c>
      <c r="AF542" s="286">
        <v>0</v>
      </c>
      <c r="AG542" s="257">
        <f t="shared" si="123"/>
        <v>0</v>
      </c>
      <c r="AH542" s="257" t="str">
        <f t="shared" si="124"/>
        <v/>
      </c>
      <c r="AI542" s="257">
        <f t="shared" si="125"/>
        <v>0</v>
      </c>
    </row>
    <row r="543" spans="1:35" x14ac:dyDescent="0.3">
      <c r="A543" s="287">
        <v>531</v>
      </c>
      <c r="B543" s="161"/>
      <c r="C543" s="150"/>
      <c r="D543" s="150"/>
      <c r="E543" s="150"/>
      <c r="F543" s="152"/>
      <c r="G543" s="152"/>
      <c r="H543" s="154"/>
      <c r="I543" s="155"/>
      <c r="J543" s="159"/>
      <c r="K543" s="159"/>
      <c r="L543" s="337"/>
      <c r="M543" s="343" t="str">
        <f>IF(L543="","",LOOKUP(L543,'Work Programme'!$A$8:$A$207,'Work Programme'!$B$8:$B$207))</f>
        <v/>
      </c>
      <c r="N543" s="150"/>
      <c r="O543" s="151"/>
      <c r="P543" s="254" t="str">
        <f>IF(H543="","",VLOOKUP(H543,'Overview - Financial Statement'!$A$46:$B$60,2,FALSE))</f>
        <v/>
      </c>
      <c r="Q543" s="255" t="str">
        <f t="shared" si="112"/>
        <v/>
      </c>
      <c r="R543" s="153"/>
      <c r="S543" s="153"/>
      <c r="T543" s="238">
        <f t="shared" si="113"/>
        <v>0</v>
      </c>
      <c r="U543" s="193" t="s">
        <v>44</v>
      </c>
      <c r="V543" s="173"/>
      <c r="W543" s="193" t="str">
        <f t="shared" si="114"/>
        <v/>
      </c>
      <c r="X543" s="264" t="str">
        <f t="shared" si="115"/>
        <v>OK</v>
      </c>
      <c r="Y543" s="193" t="str">
        <f t="shared" si="116"/>
        <v/>
      </c>
      <c r="Z543" s="193" t="str">
        <f t="shared" si="117"/>
        <v/>
      </c>
      <c r="AA543" s="397" t="str">
        <f t="shared" si="118"/>
        <v/>
      </c>
      <c r="AB543" s="257" t="str">
        <f t="shared" si="119"/>
        <v/>
      </c>
      <c r="AC543" s="257" t="str">
        <f t="shared" si="120"/>
        <v/>
      </c>
      <c r="AD543" s="193" t="str">
        <f t="shared" si="121"/>
        <v>CHECK DATES</v>
      </c>
      <c r="AE543" s="257" t="str">
        <f t="shared" si="122"/>
        <v/>
      </c>
      <c r="AF543" s="286">
        <v>0</v>
      </c>
      <c r="AG543" s="257">
        <f t="shared" si="123"/>
        <v>0</v>
      </c>
      <c r="AH543" s="257" t="str">
        <f t="shared" si="124"/>
        <v/>
      </c>
      <c r="AI543" s="257">
        <f t="shared" si="125"/>
        <v>0</v>
      </c>
    </row>
    <row r="544" spans="1:35" x14ac:dyDescent="0.3">
      <c r="A544" s="287">
        <v>532</v>
      </c>
      <c r="B544" s="161"/>
      <c r="C544" s="150"/>
      <c r="D544" s="150"/>
      <c r="E544" s="150"/>
      <c r="F544" s="152"/>
      <c r="G544" s="152"/>
      <c r="H544" s="154"/>
      <c r="I544" s="155"/>
      <c r="J544" s="159"/>
      <c r="K544" s="159"/>
      <c r="L544" s="337"/>
      <c r="M544" s="343" t="str">
        <f>IF(L544="","",LOOKUP(L544,'Work Programme'!$A$8:$A$207,'Work Programme'!$B$8:$B$207))</f>
        <v/>
      </c>
      <c r="N544" s="150"/>
      <c r="O544" s="151"/>
      <c r="P544" s="254" t="str">
        <f>IF(H544="","",VLOOKUP(H544,'Overview - Financial Statement'!$A$46:$B$60,2,FALSE))</f>
        <v/>
      </c>
      <c r="Q544" s="255" t="str">
        <f t="shared" si="112"/>
        <v/>
      </c>
      <c r="R544" s="153"/>
      <c r="S544" s="153"/>
      <c r="T544" s="238">
        <f t="shared" si="113"/>
        <v>0</v>
      </c>
      <c r="U544" s="193" t="s">
        <v>44</v>
      </c>
      <c r="V544" s="173"/>
      <c r="W544" s="193" t="str">
        <f t="shared" si="114"/>
        <v/>
      </c>
      <c r="X544" s="264" t="str">
        <f t="shared" si="115"/>
        <v>OK</v>
      </c>
      <c r="Y544" s="193" t="str">
        <f t="shared" si="116"/>
        <v/>
      </c>
      <c r="Z544" s="193" t="str">
        <f t="shared" si="117"/>
        <v/>
      </c>
      <c r="AA544" s="397" t="str">
        <f t="shared" si="118"/>
        <v/>
      </c>
      <c r="AB544" s="257" t="str">
        <f t="shared" si="119"/>
        <v/>
      </c>
      <c r="AC544" s="257" t="str">
        <f t="shared" si="120"/>
        <v/>
      </c>
      <c r="AD544" s="193" t="str">
        <f t="shared" si="121"/>
        <v>CHECK DATES</v>
      </c>
      <c r="AE544" s="257" t="str">
        <f t="shared" si="122"/>
        <v/>
      </c>
      <c r="AF544" s="286">
        <v>0</v>
      </c>
      <c r="AG544" s="257">
        <f t="shared" si="123"/>
        <v>0</v>
      </c>
      <c r="AH544" s="257" t="str">
        <f t="shared" si="124"/>
        <v/>
      </c>
      <c r="AI544" s="257">
        <f t="shared" si="125"/>
        <v>0</v>
      </c>
    </row>
    <row r="545" spans="1:35" x14ac:dyDescent="0.3">
      <c r="A545" s="287">
        <v>533</v>
      </c>
      <c r="B545" s="161"/>
      <c r="C545" s="150"/>
      <c r="D545" s="150"/>
      <c r="E545" s="150"/>
      <c r="F545" s="152"/>
      <c r="G545" s="152"/>
      <c r="H545" s="154"/>
      <c r="I545" s="155"/>
      <c r="J545" s="159"/>
      <c r="K545" s="159"/>
      <c r="L545" s="337"/>
      <c r="M545" s="343" t="str">
        <f>IF(L545="","",LOOKUP(L545,'Work Programme'!$A$8:$A$207,'Work Programme'!$B$8:$B$207))</f>
        <v/>
      </c>
      <c r="N545" s="150"/>
      <c r="O545" s="151"/>
      <c r="P545" s="254" t="str">
        <f>IF(H545="","",VLOOKUP(H545,'Overview - Financial Statement'!$A$46:$B$60,2,FALSE))</f>
        <v/>
      </c>
      <c r="Q545" s="255" t="str">
        <f t="shared" si="112"/>
        <v/>
      </c>
      <c r="R545" s="153"/>
      <c r="S545" s="153"/>
      <c r="T545" s="238">
        <f t="shared" si="113"/>
        <v>0</v>
      </c>
      <c r="U545" s="193" t="s">
        <v>44</v>
      </c>
      <c r="V545" s="173"/>
      <c r="W545" s="193" t="str">
        <f t="shared" si="114"/>
        <v/>
      </c>
      <c r="X545" s="264" t="str">
        <f t="shared" si="115"/>
        <v>OK</v>
      </c>
      <c r="Y545" s="193" t="str">
        <f t="shared" si="116"/>
        <v/>
      </c>
      <c r="Z545" s="193" t="str">
        <f t="shared" si="117"/>
        <v/>
      </c>
      <c r="AA545" s="397" t="str">
        <f t="shared" si="118"/>
        <v/>
      </c>
      <c r="AB545" s="257" t="str">
        <f t="shared" si="119"/>
        <v/>
      </c>
      <c r="AC545" s="257" t="str">
        <f t="shared" si="120"/>
        <v/>
      </c>
      <c r="AD545" s="193" t="str">
        <f t="shared" si="121"/>
        <v>CHECK DATES</v>
      </c>
      <c r="AE545" s="257" t="str">
        <f t="shared" si="122"/>
        <v/>
      </c>
      <c r="AF545" s="286">
        <v>0</v>
      </c>
      <c r="AG545" s="257">
        <f t="shared" si="123"/>
        <v>0</v>
      </c>
      <c r="AH545" s="257" t="str">
        <f t="shared" si="124"/>
        <v/>
      </c>
      <c r="AI545" s="257">
        <f t="shared" si="125"/>
        <v>0</v>
      </c>
    </row>
    <row r="546" spans="1:35" x14ac:dyDescent="0.3">
      <c r="A546" s="287">
        <v>534</v>
      </c>
      <c r="B546" s="161"/>
      <c r="C546" s="150"/>
      <c r="D546" s="150"/>
      <c r="E546" s="150"/>
      <c r="F546" s="152"/>
      <c r="G546" s="152"/>
      <c r="H546" s="154"/>
      <c r="I546" s="155"/>
      <c r="J546" s="159"/>
      <c r="K546" s="159"/>
      <c r="L546" s="337"/>
      <c r="M546" s="343" t="str">
        <f>IF(L546="","",LOOKUP(L546,'Work Programme'!$A$8:$A$207,'Work Programme'!$B$8:$B$207))</f>
        <v/>
      </c>
      <c r="N546" s="150"/>
      <c r="O546" s="151"/>
      <c r="P546" s="254" t="str">
        <f>IF(H546="","",VLOOKUP(H546,'Overview - Financial Statement'!$A$46:$B$60,2,FALSE))</f>
        <v/>
      </c>
      <c r="Q546" s="255" t="str">
        <f t="shared" si="112"/>
        <v/>
      </c>
      <c r="R546" s="153"/>
      <c r="S546" s="153"/>
      <c r="T546" s="238">
        <f t="shared" si="113"/>
        <v>0</v>
      </c>
      <c r="U546" s="193" t="s">
        <v>44</v>
      </c>
      <c r="V546" s="173"/>
      <c r="W546" s="193" t="str">
        <f t="shared" si="114"/>
        <v/>
      </c>
      <c r="X546" s="264" t="str">
        <f t="shared" si="115"/>
        <v>OK</v>
      </c>
      <c r="Y546" s="193" t="str">
        <f t="shared" si="116"/>
        <v/>
      </c>
      <c r="Z546" s="193" t="str">
        <f t="shared" si="117"/>
        <v/>
      </c>
      <c r="AA546" s="397" t="str">
        <f t="shared" si="118"/>
        <v/>
      </c>
      <c r="AB546" s="257" t="str">
        <f t="shared" si="119"/>
        <v/>
      </c>
      <c r="AC546" s="257" t="str">
        <f t="shared" si="120"/>
        <v/>
      </c>
      <c r="AD546" s="193" t="str">
        <f t="shared" si="121"/>
        <v>CHECK DATES</v>
      </c>
      <c r="AE546" s="257" t="str">
        <f t="shared" si="122"/>
        <v/>
      </c>
      <c r="AF546" s="286">
        <v>0</v>
      </c>
      <c r="AG546" s="257">
        <f t="shared" si="123"/>
        <v>0</v>
      </c>
      <c r="AH546" s="257" t="str">
        <f t="shared" si="124"/>
        <v/>
      </c>
      <c r="AI546" s="257">
        <f t="shared" si="125"/>
        <v>0</v>
      </c>
    </row>
    <row r="547" spans="1:35" x14ac:dyDescent="0.3">
      <c r="A547" s="287">
        <v>535</v>
      </c>
      <c r="B547" s="161"/>
      <c r="C547" s="150"/>
      <c r="D547" s="150"/>
      <c r="E547" s="150"/>
      <c r="F547" s="152"/>
      <c r="G547" s="152"/>
      <c r="H547" s="154"/>
      <c r="I547" s="155"/>
      <c r="J547" s="159"/>
      <c r="K547" s="159"/>
      <c r="L547" s="337"/>
      <c r="M547" s="343" t="str">
        <f>IF(L547="","",LOOKUP(L547,'Work Programme'!$A$8:$A$207,'Work Programme'!$B$8:$B$207))</f>
        <v/>
      </c>
      <c r="N547" s="150"/>
      <c r="O547" s="151"/>
      <c r="P547" s="254" t="str">
        <f>IF(H547="","",VLOOKUP(H547,'Overview - Financial Statement'!$A$46:$B$60,2,FALSE))</f>
        <v/>
      </c>
      <c r="Q547" s="255" t="str">
        <f t="shared" si="112"/>
        <v/>
      </c>
      <c r="R547" s="153"/>
      <c r="S547" s="153"/>
      <c r="T547" s="238">
        <f t="shared" si="113"/>
        <v>0</v>
      </c>
      <c r="U547" s="193" t="s">
        <v>44</v>
      </c>
      <c r="V547" s="173"/>
      <c r="W547" s="193" t="str">
        <f t="shared" si="114"/>
        <v/>
      </c>
      <c r="X547" s="264" t="str">
        <f t="shared" si="115"/>
        <v>OK</v>
      </c>
      <c r="Y547" s="193" t="str">
        <f t="shared" si="116"/>
        <v/>
      </c>
      <c r="Z547" s="193" t="str">
        <f t="shared" si="117"/>
        <v/>
      </c>
      <c r="AA547" s="397" t="str">
        <f t="shared" si="118"/>
        <v/>
      </c>
      <c r="AB547" s="257" t="str">
        <f t="shared" si="119"/>
        <v/>
      </c>
      <c r="AC547" s="257" t="str">
        <f t="shared" si="120"/>
        <v/>
      </c>
      <c r="AD547" s="193" t="str">
        <f t="shared" si="121"/>
        <v>CHECK DATES</v>
      </c>
      <c r="AE547" s="257" t="str">
        <f t="shared" si="122"/>
        <v/>
      </c>
      <c r="AF547" s="286">
        <v>0</v>
      </c>
      <c r="AG547" s="257">
        <f t="shared" si="123"/>
        <v>0</v>
      </c>
      <c r="AH547" s="257" t="str">
        <f t="shared" si="124"/>
        <v/>
      </c>
      <c r="AI547" s="257">
        <f t="shared" si="125"/>
        <v>0</v>
      </c>
    </row>
    <row r="548" spans="1:35" x14ac:dyDescent="0.3">
      <c r="A548" s="287">
        <v>536</v>
      </c>
      <c r="B548" s="161"/>
      <c r="C548" s="150"/>
      <c r="D548" s="150"/>
      <c r="E548" s="150"/>
      <c r="F548" s="152"/>
      <c r="G548" s="152"/>
      <c r="H548" s="154"/>
      <c r="I548" s="155"/>
      <c r="J548" s="159"/>
      <c r="K548" s="159"/>
      <c r="L548" s="337"/>
      <c r="M548" s="343" t="str">
        <f>IF(L548="","",LOOKUP(L548,'Work Programme'!$A$8:$A$207,'Work Programme'!$B$8:$B$207))</f>
        <v/>
      </c>
      <c r="N548" s="150"/>
      <c r="O548" s="151"/>
      <c r="P548" s="254" t="str">
        <f>IF(H548="","",VLOOKUP(H548,'Overview - Financial Statement'!$A$46:$B$60,2,FALSE))</f>
        <v/>
      </c>
      <c r="Q548" s="255" t="str">
        <f t="shared" si="112"/>
        <v/>
      </c>
      <c r="R548" s="153"/>
      <c r="S548" s="153"/>
      <c r="T548" s="238">
        <f t="shared" si="113"/>
        <v>0</v>
      </c>
      <c r="U548" s="193" t="s">
        <v>44</v>
      </c>
      <c r="V548" s="173"/>
      <c r="W548" s="193" t="str">
        <f t="shared" si="114"/>
        <v/>
      </c>
      <c r="X548" s="264" t="str">
        <f t="shared" si="115"/>
        <v>OK</v>
      </c>
      <c r="Y548" s="193" t="str">
        <f t="shared" si="116"/>
        <v/>
      </c>
      <c r="Z548" s="193" t="str">
        <f t="shared" si="117"/>
        <v/>
      </c>
      <c r="AA548" s="397" t="str">
        <f t="shared" si="118"/>
        <v/>
      </c>
      <c r="AB548" s="257" t="str">
        <f t="shared" si="119"/>
        <v/>
      </c>
      <c r="AC548" s="257" t="str">
        <f t="shared" si="120"/>
        <v/>
      </c>
      <c r="AD548" s="193" t="str">
        <f t="shared" si="121"/>
        <v>CHECK DATES</v>
      </c>
      <c r="AE548" s="257" t="str">
        <f t="shared" si="122"/>
        <v/>
      </c>
      <c r="AF548" s="286">
        <v>0</v>
      </c>
      <c r="AG548" s="257">
        <f t="shared" si="123"/>
        <v>0</v>
      </c>
      <c r="AH548" s="257" t="str">
        <f t="shared" si="124"/>
        <v/>
      </c>
      <c r="AI548" s="257">
        <f t="shared" si="125"/>
        <v>0</v>
      </c>
    </row>
    <row r="549" spans="1:35" x14ac:dyDescent="0.3">
      <c r="A549" s="287">
        <v>537</v>
      </c>
      <c r="B549" s="161"/>
      <c r="C549" s="150"/>
      <c r="D549" s="150"/>
      <c r="E549" s="150"/>
      <c r="F549" s="152"/>
      <c r="G549" s="152"/>
      <c r="H549" s="154"/>
      <c r="I549" s="155"/>
      <c r="J549" s="159"/>
      <c r="K549" s="159"/>
      <c r="L549" s="337"/>
      <c r="M549" s="343" t="str">
        <f>IF(L549="","",LOOKUP(L549,'Work Programme'!$A$8:$A$207,'Work Programme'!$B$8:$B$207))</f>
        <v/>
      </c>
      <c r="N549" s="150"/>
      <c r="O549" s="151"/>
      <c r="P549" s="254" t="str">
        <f>IF(H549="","",VLOOKUP(H549,'Overview - Financial Statement'!$A$46:$B$60,2,FALSE))</f>
        <v/>
      </c>
      <c r="Q549" s="255" t="str">
        <f t="shared" si="112"/>
        <v/>
      </c>
      <c r="R549" s="153"/>
      <c r="S549" s="153"/>
      <c r="T549" s="238">
        <f t="shared" si="113"/>
        <v>0</v>
      </c>
      <c r="U549" s="193" t="s">
        <v>44</v>
      </c>
      <c r="V549" s="173"/>
      <c r="W549" s="193" t="str">
        <f t="shared" si="114"/>
        <v/>
      </c>
      <c r="X549" s="264" t="str">
        <f t="shared" si="115"/>
        <v>OK</v>
      </c>
      <c r="Y549" s="193" t="str">
        <f t="shared" si="116"/>
        <v/>
      </c>
      <c r="Z549" s="193" t="str">
        <f t="shared" si="117"/>
        <v/>
      </c>
      <c r="AA549" s="397" t="str">
        <f t="shared" si="118"/>
        <v/>
      </c>
      <c r="AB549" s="257" t="str">
        <f t="shared" si="119"/>
        <v/>
      </c>
      <c r="AC549" s="257" t="str">
        <f t="shared" si="120"/>
        <v/>
      </c>
      <c r="AD549" s="193" t="str">
        <f t="shared" si="121"/>
        <v>CHECK DATES</v>
      </c>
      <c r="AE549" s="257" t="str">
        <f t="shared" si="122"/>
        <v/>
      </c>
      <c r="AF549" s="286">
        <v>0</v>
      </c>
      <c r="AG549" s="257">
        <f t="shared" si="123"/>
        <v>0</v>
      </c>
      <c r="AH549" s="257" t="str">
        <f t="shared" si="124"/>
        <v/>
      </c>
      <c r="AI549" s="257">
        <f t="shared" si="125"/>
        <v>0</v>
      </c>
    </row>
    <row r="550" spans="1:35" x14ac:dyDescent="0.3">
      <c r="A550" s="287">
        <v>538</v>
      </c>
      <c r="B550" s="161"/>
      <c r="C550" s="150"/>
      <c r="D550" s="150"/>
      <c r="E550" s="150"/>
      <c r="F550" s="152"/>
      <c r="G550" s="152"/>
      <c r="H550" s="154"/>
      <c r="I550" s="155"/>
      <c r="J550" s="159"/>
      <c r="K550" s="159"/>
      <c r="L550" s="337"/>
      <c r="M550" s="343" t="str">
        <f>IF(L550="","",LOOKUP(L550,'Work Programme'!$A$8:$A$207,'Work Programme'!$B$8:$B$207))</f>
        <v/>
      </c>
      <c r="N550" s="150"/>
      <c r="O550" s="151"/>
      <c r="P550" s="254" t="str">
        <f>IF(H550="","",VLOOKUP(H550,'Overview - Financial Statement'!$A$46:$B$60,2,FALSE))</f>
        <v/>
      </c>
      <c r="Q550" s="255" t="str">
        <f t="shared" si="112"/>
        <v/>
      </c>
      <c r="R550" s="153"/>
      <c r="S550" s="153"/>
      <c r="T550" s="238">
        <f t="shared" si="113"/>
        <v>0</v>
      </c>
      <c r="U550" s="193" t="s">
        <v>44</v>
      </c>
      <c r="V550" s="173"/>
      <c r="W550" s="193" t="str">
        <f t="shared" si="114"/>
        <v/>
      </c>
      <c r="X550" s="264" t="str">
        <f t="shared" si="115"/>
        <v>OK</v>
      </c>
      <c r="Y550" s="193" t="str">
        <f t="shared" si="116"/>
        <v/>
      </c>
      <c r="Z550" s="193" t="str">
        <f t="shared" si="117"/>
        <v/>
      </c>
      <c r="AA550" s="397" t="str">
        <f t="shared" si="118"/>
        <v/>
      </c>
      <c r="AB550" s="257" t="str">
        <f t="shared" si="119"/>
        <v/>
      </c>
      <c r="AC550" s="257" t="str">
        <f t="shared" si="120"/>
        <v/>
      </c>
      <c r="AD550" s="193" t="str">
        <f t="shared" si="121"/>
        <v>CHECK DATES</v>
      </c>
      <c r="AE550" s="257" t="str">
        <f t="shared" si="122"/>
        <v/>
      </c>
      <c r="AF550" s="286">
        <v>0</v>
      </c>
      <c r="AG550" s="257">
        <f t="shared" si="123"/>
        <v>0</v>
      </c>
      <c r="AH550" s="257" t="str">
        <f t="shared" si="124"/>
        <v/>
      </c>
      <c r="AI550" s="257">
        <f t="shared" si="125"/>
        <v>0</v>
      </c>
    </row>
    <row r="551" spans="1:35" x14ac:dyDescent="0.3">
      <c r="A551" s="287">
        <v>539</v>
      </c>
      <c r="B551" s="161"/>
      <c r="C551" s="150"/>
      <c r="D551" s="150"/>
      <c r="E551" s="150"/>
      <c r="F551" s="152"/>
      <c r="G551" s="152"/>
      <c r="H551" s="154"/>
      <c r="I551" s="155"/>
      <c r="J551" s="159"/>
      <c r="K551" s="159"/>
      <c r="L551" s="337"/>
      <c r="M551" s="343" t="str">
        <f>IF(L551="","",LOOKUP(L551,'Work Programme'!$A$8:$A$207,'Work Programme'!$B$8:$B$207))</f>
        <v/>
      </c>
      <c r="N551" s="150"/>
      <c r="O551" s="151"/>
      <c r="P551" s="254" t="str">
        <f>IF(H551="","",VLOOKUP(H551,'Overview - Financial Statement'!$A$46:$B$60,2,FALSE))</f>
        <v/>
      </c>
      <c r="Q551" s="255" t="str">
        <f t="shared" si="112"/>
        <v/>
      </c>
      <c r="R551" s="153"/>
      <c r="S551" s="153"/>
      <c r="T551" s="238">
        <f t="shared" si="113"/>
        <v>0</v>
      </c>
      <c r="U551" s="193" t="s">
        <v>44</v>
      </c>
      <c r="V551" s="173"/>
      <c r="W551" s="193" t="str">
        <f t="shared" si="114"/>
        <v/>
      </c>
      <c r="X551" s="264" t="str">
        <f t="shared" si="115"/>
        <v>OK</v>
      </c>
      <c r="Y551" s="193" t="str">
        <f t="shared" si="116"/>
        <v/>
      </c>
      <c r="Z551" s="193" t="str">
        <f t="shared" si="117"/>
        <v/>
      </c>
      <c r="AA551" s="397" t="str">
        <f t="shared" si="118"/>
        <v/>
      </c>
      <c r="AB551" s="257" t="str">
        <f t="shared" si="119"/>
        <v/>
      </c>
      <c r="AC551" s="257" t="str">
        <f t="shared" si="120"/>
        <v/>
      </c>
      <c r="AD551" s="193" t="str">
        <f t="shared" si="121"/>
        <v>CHECK DATES</v>
      </c>
      <c r="AE551" s="257" t="str">
        <f t="shared" si="122"/>
        <v/>
      </c>
      <c r="AF551" s="286">
        <v>0</v>
      </c>
      <c r="AG551" s="257">
        <f t="shared" si="123"/>
        <v>0</v>
      </c>
      <c r="AH551" s="257" t="str">
        <f t="shared" si="124"/>
        <v/>
      </c>
      <c r="AI551" s="257">
        <f t="shared" si="125"/>
        <v>0</v>
      </c>
    </row>
    <row r="552" spans="1:35" x14ac:dyDescent="0.3">
      <c r="A552" s="287">
        <v>540</v>
      </c>
      <c r="B552" s="161"/>
      <c r="C552" s="150"/>
      <c r="D552" s="150"/>
      <c r="E552" s="150"/>
      <c r="F552" s="152"/>
      <c r="G552" s="152"/>
      <c r="H552" s="154"/>
      <c r="I552" s="155"/>
      <c r="J552" s="159"/>
      <c r="K552" s="159"/>
      <c r="L552" s="337"/>
      <c r="M552" s="343" t="str">
        <f>IF(L552="","",LOOKUP(L552,'Work Programme'!$A$8:$A$207,'Work Programme'!$B$8:$B$207))</f>
        <v/>
      </c>
      <c r="N552" s="150"/>
      <c r="O552" s="151"/>
      <c r="P552" s="254" t="str">
        <f>IF(H552="","",VLOOKUP(H552,'Overview - Financial Statement'!$A$46:$B$60,2,FALSE))</f>
        <v/>
      </c>
      <c r="Q552" s="255" t="str">
        <f t="shared" si="112"/>
        <v/>
      </c>
      <c r="R552" s="153"/>
      <c r="S552" s="153"/>
      <c r="T552" s="238">
        <f t="shared" si="113"/>
        <v>0</v>
      </c>
      <c r="U552" s="193" t="s">
        <v>44</v>
      </c>
      <c r="V552" s="173"/>
      <c r="W552" s="193" t="str">
        <f t="shared" si="114"/>
        <v/>
      </c>
      <c r="X552" s="264" t="str">
        <f t="shared" si="115"/>
        <v>OK</v>
      </c>
      <c r="Y552" s="193" t="str">
        <f t="shared" si="116"/>
        <v/>
      </c>
      <c r="Z552" s="193" t="str">
        <f t="shared" si="117"/>
        <v/>
      </c>
      <c r="AA552" s="397" t="str">
        <f t="shared" si="118"/>
        <v/>
      </c>
      <c r="AB552" s="257" t="str">
        <f t="shared" si="119"/>
        <v/>
      </c>
      <c r="AC552" s="257" t="str">
        <f t="shared" si="120"/>
        <v/>
      </c>
      <c r="AD552" s="193" t="str">
        <f t="shared" si="121"/>
        <v>CHECK DATES</v>
      </c>
      <c r="AE552" s="257" t="str">
        <f t="shared" si="122"/>
        <v/>
      </c>
      <c r="AF552" s="286">
        <v>0</v>
      </c>
      <c r="AG552" s="257">
        <f t="shared" si="123"/>
        <v>0</v>
      </c>
      <c r="AH552" s="257" t="str">
        <f t="shared" si="124"/>
        <v/>
      </c>
      <c r="AI552" s="257">
        <f t="shared" si="125"/>
        <v>0</v>
      </c>
    </row>
    <row r="553" spans="1:35" x14ac:dyDescent="0.3">
      <c r="A553" s="287">
        <v>541</v>
      </c>
      <c r="B553" s="161"/>
      <c r="C553" s="150"/>
      <c r="D553" s="150"/>
      <c r="E553" s="150"/>
      <c r="F553" s="152"/>
      <c r="G553" s="152"/>
      <c r="H553" s="154"/>
      <c r="I553" s="155"/>
      <c r="J553" s="159"/>
      <c r="K553" s="159"/>
      <c r="L553" s="337"/>
      <c r="M553" s="343" t="str">
        <f>IF(L553="","",LOOKUP(L553,'Work Programme'!$A$8:$A$207,'Work Programme'!$B$8:$B$207))</f>
        <v/>
      </c>
      <c r="N553" s="150"/>
      <c r="O553" s="151"/>
      <c r="P553" s="254" t="str">
        <f>IF(H553="","",VLOOKUP(H553,'Overview - Financial Statement'!$A$46:$B$60,2,FALSE))</f>
        <v/>
      </c>
      <c r="Q553" s="255" t="str">
        <f t="shared" si="112"/>
        <v/>
      </c>
      <c r="R553" s="153"/>
      <c r="S553" s="153"/>
      <c r="T553" s="238">
        <f t="shared" si="113"/>
        <v>0</v>
      </c>
      <c r="U553" s="193" t="s">
        <v>44</v>
      </c>
      <c r="V553" s="173"/>
      <c r="W553" s="193" t="str">
        <f t="shared" si="114"/>
        <v/>
      </c>
      <c r="X553" s="264" t="str">
        <f t="shared" si="115"/>
        <v>OK</v>
      </c>
      <c r="Y553" s="193" t="str">
        <f t="shared" si="116"/>
        <v/>
      </c>
      <c r="Z553" s="193" t="str">
        <f t="shared" si="117"/>
        <v/>
      </c>
      <c r="AA553" s="397" t="str">
        <f t="shared" si="118"/>
        <v/>
      </c>
      <c r="AB553" s="257" t="str">
        <f t="shared" si="119"/>
        <v/>
      </c>
      <c r="AC553" s="257" t="str">
        <f t="shared" si="120"/>
        <v/>
      </c>
      <c r="AD553" s="193" t="str">
        <f t="shared" si="121"/>
        <v>CHECK DATES</v>
      </c>
      <c r="AE553" s="257" t="str">
        <f t="shared" si="122"/>
        <v/>
      </c>
      <c r="AF553" s="286">
        <v>0</v>
      </c>
      <c r="AG553" s="257">
        <f t="shared" si="123"/>
        <v>0</v>
      </c>
      <c r="AH553" s="257" t="str">
        <f t="shared" si="124"/>
        <v/>
      </c>
      <c r="AI553" s="257">
        <f t="shared" si="125"/>
        <v>0</v>
      </c>
    </row>
    <row r="554" spans="1:35" x14ac:dyDescent="0.3">
      <c r="A554" s="287">
        <v>542</v>
      </c>
      <c r="B554" s="161"/>
      <c r="C554" s="150"/>
      <c r="D554" s="150"/>
      <c r="E554" s="150"/>
      <c r="F554" s="152"/>
      <c r="G554" s="152"/>
      <c r="H554" s="154"/>
      <c r="I554" s="155"/>
      <c r="J554" s="159"/>
      <c r="K554" s="159"/>
      <c r="L554" s="337"/>
      <c r="M554" s="343" t="str">
        <f>IF(L554="","",LOOKUP(L554,'Work Programme'!$A$8:$A$207,'Work Programme'!$B$8:$B$207))</f>
        <v/>
      </c>
      <c r="N554" s="150"/>
      <c r="O554" s="151"/>
      <c r="P554" s="254" t="str">
        <f>IF(H554="","",VLOOKUP(H554,'Overview - Financial Statement'!$A$46:$B$60,2,FALSE))</f>
        <v/>
      </c>
      <c r="Q554" s="255" t="str">
        <f t="shared" si="112"/>
        <v/>
      </c>
      <c r="R554" s="153"/>
      <c r="S554" s="153"/>
      <c r="T554" s="238">
        <f t="shared" si="113"/>
        <v>0</v>
      </c>
      <c r="U554" s="193" t="s">
        <v>44</v>
      </c>
      <c r="V554" s="173"/>
      <c r="W554" s="193" t="str">
        <f t="shared" si="114"/>
        <v/>
      </c>
      <c r="X554" s="264" t="str">
        <f t="shared" si="115"/>
        <v>OK</v>
      </c>
      <c r="Y554" s="193" t="str">
        <f t="shared" si="116"/>
        <v/>
      </c>
      <c r="Z554" s="193" t="str">
        <f t="shared" si="117"/>
        <v/>
      </c>
      <c r="AA554" s="397" t="str">
        <f t="shared" si="118"/>
        <v/>
      </c>
      <c r="AB554" s="257" t="str">
        <f t="shared" si="119"/>
        <v/>
      </c>
      <c r="AC554" s="257" t="str">
        <f t="shared" si="120"/>
        <v/>
      </c>
      <c r="AD554" s="193" t="str">
        <f t="shared" si="121"/>
        <v>CHECK DATES</v>
      </c>
      <c r="AE554" s="257" t="str">
        <f t="shared" si="122"/>
        <v/>
      </c>
      <c r="AF554" s="286">
        <v>0</v>
      </c>
      <c r="AG554" s="257">
        <f t="shared" si="123"/>
        <v>0</v>
      </c>
      <c r="AH554" s="257" t="str">
        <f t="shared" si="124"/>
        <v/>
      </c>
      <c r="AI554" s="257">
        <f t="shared" si="125"/>
        <v>0</v>
      </c>
    </row>
    <row r="555" spans="1:35" x14ac:dyDescent="0.3">
      <c r="A555" s="287">
        <v>543</v>
      </c>
      <c r="B555" s="161"/>
      <c r="C555" s="150"/>
      <c r="D555" s="150"/>
      <c r="E555" s="150"/>
      <c r="F555" s="152"/>
      <c r="G555" s="152"/>
      <c r="H555" s="154"/>
      <c r="I555" s="155"/>
      <c r="J555" s="159"/>
      <c r="K555" s="159"/>
      <c r="L555" s="337"/>
      <c r="M555" s="343" t="str">
        <f>IF(L555="","",LOOKUP(L555,'Work Programme'!$A$8:$A$207,'Work Programme'!$B$8:$B$207))</f>
        <v/>
      </c>
      <c r="N555" s="150"/>
      <c r="O555" s="151"/>
      <c r="P555" s="254" t="str">
        <f>IF(H555="","",VLOOKUP(H555,'Overview - Financial Statement'!$A$46:$B$60,2,FALSE))</f>
        <v/>
      </c>
      <c r="Q555" s="255" t="str">
        <f t="shared" si="112"/>
        <v/>
      </c>
      <c r="R555" s="153"/>
      <c r="S555" s="153"/>
      <c r="T555" s="238">
        <f t="shared" si="113"/>
        <v>0</v>
      </c>
      <c r="U555" s="193" t="s">
        <v>44</v>
      </c>
      <c r="V555" s="173"/>
      <c r="W555" s="193" t="str">
        <f t="shared" si="114"/>
        <v/>
      </c>
      <c r="X555" s="264" t="str">
        <f t="shared" si="115"/>
        <v>OK</v>
      </c>
      <c r="Y555" s="193" t="str">
        <f t="shared" si="116"/>
        <v/>
      </c>
      <c r="Z555" s="193" t="str">
        <f t="shared" si="117"/>
        <v/>
      </c>
      <c r="AA555" s="397" t="str">
        <f t="shared" si="118"/>
        <v/>
      </c>
      <c r="AB555" s="257" t="str">
        <f t="shared" si="119"/>
        <v/>
      </c>
      <c r="AC555" s="257" t="str">
        <f t="shared" si="120"/>
        <v/>
      </c>
      <c r="AD555" s="193" t="str">
        <f t="shared" si="121"/>
        <v>CHECK DATES</v>
      </c>
      <c r="AE555" s="257" t="str">
        <f t="shared" si="122"/>
        <v/>
      </c>
      <c r="AF555" s="286">
        <v>0</v>
      </c>
      <c r="AG555" s="257">
        <f t="shared" si="123"/>
        <v>0</v>
      </c>
      <c r="AH555" s="257" t="str">
        <f t="shared" si="124"/>
        <v/>
      </c>
      <c r="AI555" s="257">
        <f t="shared" si="125"/>
        <v>0</v>
      </c>
    </row>
    <row r="556" spans="1:35" x14ac:dyDescent="0.3">
      <c r="A556" s="287">
        <v>544</v>
      </c>
      <c r="B556" s="161"/>
      <c r="C556" s="150"/>
      <c r="D556" s="150"/>
      <c r="E556" s="150"/>
      <c r="F556" s="152"/>
      <c r="G556" s="152"/>
      <c r="H556" s="154"/>
      <c r="I556" s="155"/>
      <c r="J556" s="159"/>
      <c r="K556" s="159"/>
      <c r="L556" s="337"/>
      <c r="M556" s="343" t="str">
        <f>IF(L556="","",LOOKUP(L556,'Work Programme'!$A$8:$A$207,'Work Programme'!$B$8:$B$207))</f>
        <v/>
      </c>
      <c r="N556" s="150"/>
      <c r="O556" s="151"/>
      <c r="P556" s="254" t="str">
        <f>IF(H556="","",VLOOKUP(H556,'Overview - Financial Statement'!$A$46:$B$60,2,FALSE))</f>
        <v/>
      </c>
      <c r="Q556" s="255" t="str">
        <f t="shared" si="112"/>
        <v/>
      </c>
      <c r="R556" s="153"/>
      <c r="S556" s="153"/>
      <c r="T556" s="238">
        <f t="shared" si="113"/>
        <v>0</v>
      </c>
      <c r="U556" s="193" t="s">
        <v>44</v>
      </c>
      <c r="V556" s="173"/>
      <c r="W556" s="193" t="str">
        <f t="shared" si="114"/>
        <v/>
      </c>
      <c r="X556" s="264" t="str">
        <f t="shared" si="115"/>
        <v>OK</v>
      </c>
      <c r="Y556" s="193" t="str">
        <f t="shared" si="116"/>
        <v/>
      </c>
      <c r="Z556" s="193" t="str">
        <f t="shared" si="117"/>
        <v/>
      </c>
      <c r="AA556" s="397" t="str">
        <f t="shared" si="118"/>
        <v/>
      </c>
      <c r="AB556" s="257" t="str">
        <f t="shared" si="119"/>
        <v/>
      </c>
      <c r="AC556" s="257" t="str">
        <f t="shared" si="120"/>
        <v/>
      </c>
      <c r="AD556" s="193" t="str">
        <f t="shared" si="121"/>
        <v>CHECK DATES</v>
      </c>
      <c r="AE556" s="257" t="str">
        <f t="shared" si="122"/>
        <v/>
      </c>
      <c r="AF556" s="286">
        <v>0</v>
      </c>
      <c r="AG556" s="257">
        <f t="shared" si="123"/>
        <v>0</v>
      </c>
      <c r="AH556" s="257" t="str">
        <f t="shared" si="124"/>
        <v/>
      </c>
      <c r="AI556" s="257">
        <f t="shared" si="125"/>
        <v>0</v>
      </c>
    </row>
    <row r="557" spans="1:35" x14ac:dyDescent="0.3">
      <c r="A557" s="287">
        <v>545</v>
      </c>
      <c r="B557" s="161"/>
      <c r="C557" s="150"/>
      <c r="D557" s="150"/>
      <c r="E557" s="150"/>
      <c r="F557" s="152"/>
      <c r="G557" s="152"/>
      <c r="H557" s="154"/>
      <c r="I557" s="155"/>
      <c r="J557" s="159"/>
      <c r="K557" s="159"/>
      <c r="L557" s="337"/>
      <c r="M557" s="343" t="str">
        <f>IF(L557="","",LOOKUP(L557,'Work Programme'!$A$8:$A$207,'Work Programme'!$B$8:$B$207))</f>
        <v/>
      </c>
      <c r="N557" s="150"/>
      <c r="O557" s="151"/>
      <c r="P557" s="254" t="str">
        <f>IF(H557="","",VLOOKUP(H557,'Overview - Financial Statement'!$A$46:$B$60,2,FALSE))</f>
        <v/>
      </c>
      <c r="Q557" s="255" t="str">
        <f t="shared" si="112"/>
        <v/>
      </c>
      <c r="R557" s="153"/>
      <c r="S557" s="153"/>
      <c r="T557" s="238">
        <f t="shared" si="113"/>
        <v>0</v>
      </c>
      <c r="U557" s="193" t="s">
        <v>44</v>
      </c>
      <c r="V557" s="173"/>
      <c r="W557" s="193" t="str">
        <f t="shared" si="114"/>
        <v/>
      </c>
      <c r="X557" s="264" t="str">
        <f t="shared" si="115"/>
        <v>OK</v>
      </c>
      <c r="Y557" s="193" t="str">
        <f t="shared" si="116"/>
        <v/>
      </c>
      <c r="Z557" s="193" t="str">
        <f t="shared" si="117"/>
        <v/>
      </c>
      <c r="AA557" s="397" t="str">
        <f t="shared" si="118"/>
        <v/>
      </c>
      <c r="AB557" s="257" t="str">
        <f t="shared" si="119"/>
        <v/>
      </c>
      <c r="AC557" s="257" t="str">
        <f t="shared" si="120"/>
        <v/>
      </c>
      <c r="AD557" s="193" t="str">
        <f t="shared" si="121"/>
        <v>CHECK DATES</v>
      </c>
      <c r="AE557" s="257" t="str">
        <f t="shared" si="122"/>
        <v/>
      </c>
      <c r="AF557" s="286">
        <v>0</v>
      </c>
      <c r="AG557" s="257">
        <f t="shared" si="123"/>
        <v>0</v>
      </c>
      <c r="AH557" s="257" t="str">
        <f t="shared" si="124"/>
        <v/>
      </c>
      <c r="AI557" s="257">
        <f t="shared" si="125"/>
        <v>0</v>
      </c>
    </row>
    <row r="558" spans="1:35" x14ac:dyDescent="0.3">
      <c r="A558" s="287">
        <v>546</v>
      </c>
      <c r="B558" s="161"/>
      <c r="C558" s="150"/>
      <c r="D558" s="150"/>
      <c r="E558" s="150"/>
      <c r="F558" s="152"/>
      <c r="G558" s="152"/>
      <c r="H558" s="154"/>
      <c r="I558" s="155"/>
      <c r="J558" s="159"/>
      <c r="K558" s="159"/>
      <c r="L558" s="337"/>
      <c r="M558" s="343" t="str">
        <f>IF(L558="","",LOOKUP(L558,'Work Programme'!$A$8:$A$207,'Work Programme'!$B$8:$B$207))</f>
        <v/>
      </c>
      <c r="N558" s="150"/>
      <c r="O558" s="151"/>
      <c r="P558" s="254" t="str">
        <f>IF(H558="","",VLOOKUP(H558,'Overview - Financial Statement'!$A$46:$B$60,2,FALSE))</f>
        <v/>
      </c>
      <c r="Q558" s="255" t="str">
        <f t="shared" si="112"/>
        <v/>
      </c>
      <c r="R558" s="153"/>
      <c r="S558" s="153"/>
      <c r="T558" s="238">
        <f t="shared" si="113"/>
        <v>0</v>
      </c>
      <c r="U558" s="193" t="s">
        <v>44</v>
      </c>
      <c r="V558" s="173"/>
      <c r="W558" s="193" t="str">
        <f t="shared" si="114"/>
        <v/>
      </c>
      <c r="X558" s="264" t="str">
        <f t="shared" si="115"/>
        <v>OK</v>
      </c>
      <c r="Y558" s="193" t="str">
        <f t="shared" si="116"/>
        <v/>
      </c>
      <c r="Z558" s="193" t="str">
        <f t="shared" si="117"/>
        <v/>
      </c>
      <c r="AA558" s="397" t="str">
        <f t="shared" si="118"/>
        <v/>
      </c>
      <c r="AB558" s="257" t="str">
        <f t="shared" si="119"/>
        <v/>
      </c>
      <c r="AC558" s="257" t="str">
        <f t="shared" si="120"/>
        <v/>
      </c>
      <c r="AD558" s="193" t="str">
        <f t="shared" si="121"/>
        <v>CHECK DATES</v>
      </c>
      <c r="AE558" s="257" t="str">
        <f t="shared" si="122"/>
        <v/>
      </c>
      <c r="AF558" s="286">
        <v>0</v>
      </c>
      <c r="AG558" s="257">
        <f t="shared" si="123"/>
        <v>0</v>
      </c>
      <c r="AH558" s="257" t="str">
        <f t="shared" si="124"/>
        <v/>
      </c>
      <c r="AI558" s="257">
        <f t="shared" si="125"/>
        <v>0</v>
      </c>
    </row>
    <row r="559" spans="1:35" x14ac:dyDescent="0.3">
      <c r="A559" s="287">
        <v>547</v>
      </c>
      <c r="B559" s="161"/>
      <c r="C559" s="150"/>
      <c r="D559" s="150"/>
      <c r="E559" s="150"/>
      <c r="F559" s="152"/>
      <c r="G559" s="152"/>
      <c r="H559" s="154"/>
      <c r="I559" s="155"/>
      <c r="J559" s="159"/>
      <c r="K559" s="159"/>
      <c r="L559" s="337"/>
      <c r="M559" s="343" t="str">
        <f>IF(L559="","",LOOKUP(L559,'Work Programme'!$A$8:$A$207,'Work Programme'!$B$8:$B$207))</f>
        <v/>
      </c>
      <c r="N559" s="150"/>
      <c r="O559" s="151"/>
      <c r="P559" s="254" t="str">
        <f>IF(H559="","",VLOOKUP(H559,'Overview - Financial Statement'!$A$46:$B$60,2,FALSE))</f>
        <v/>
      </c>
      <c r="Q559" s="255" t="str">
        <f t="shared" si="112"/>
        <v/>
      </c>
      <c r="R559" s="153"/>
      <c r="S559" s="153"/>
      <c r="T559" s="238">
        <f t="shared" si="113"/>
        <v>0</v>
      </c>
      <c r="U559" s="193" t="s">
        <v>44</v>
      </c>
      <c r="V559" s="173"/>
      <c r="W559" s="193" t="str">
        <f t="shared" si="114"/>
        <v/>
      </c>
      <c r="X559" s="264" t="str">
        <f t="shared" si="115"/>
        <v>OK</v>
      </c>
      <c r="Y559" s="193" t="str">
        <f t="shared" si="116"/>
        <v/>
      </c>
      <c r="Z559" s="193" t="str">
        <f t="shared" si="117"/>
        <v/>
      </c>
      <c r="AA559" s="397" t="str">
        <f t="shared" si="118"/>
        <v/>
      </c>
      <c r="AB559" s="257" t="str">
        <f t="shared" si="119"/>
        <v/>
      </c>
      <c r="AC559" s="257" t="str">
        <f t="shared" si="120"/>
        <v/>
      </c>
      <c r="AD559" s="193" t="str">
        <f t="shared" si="121"/>
        <v>CHECK DATES</v>
      </c>
      <c r="AE559" s="257" t="str">
        <f t="shared" si="122"/>
        <v/>
      </c>
      <c r="AF559" s="286">
        <v>0</v>
      </c>
      <c r="AG559" s="257">
        <f t="shared" si="123"/>
        <v>0</v>
      </c>
      <c r="AH559" s="257" t="str">
        <f t="shared" si="124"/>
        <v/>
      </c>
      <c r="AI559" s="257">
        <f t="shared" si="125"/>
        <v>0</v>
      </c>
    </row>
    <row r="560" spans="1:35" x14ac:dyDescent="0.3">
      <c r="A560" s="287">
        <v>548</v>
      </c>
      <c r="B560" s="161"/>
      <c r="C560" s="150"/>
      <c r="D560" s="150"/>
      <c r="E560" s="150"/>
      <c r="F560" s="152"/>
      <c r="G560" s="152"/>
      <c r="H560" s="154"/>
      <c r="I560" s="155"/>
      <c r="J560" s="159"/>
      <c r="K560" s="159"/>
      <c r="L560" s="337"/>
      <c r="M560" s="343" t="str">
        <f>IF(L560="","",LOOKUP(L560,'Work Programme'!$A$8:$A$207,'Work Programme'!$B$8:$B$207))</f>
        <v/>
      </c>
      <c r="N560" s="150"/>
      <c r="O560" s="151"/>
      <c r="P560" s="254" t="str">
        <f>IF(H560="","",VLOOKUP(H560,'Overview - Financial Statement'!$A$46:$B$60,2,FALSE))</f>
        <v/>
      </c>
      <c r="Q560" s="255" t="str">
        <f t="shared" si="112"/>
        <v/>
      </c>
      <c r="R560" s="153"/>
      <c r="S560" s="153"/>
      <c r="T560" s="238">
        <f t="shared" si="113"/>
        <v>0</v>
      </c>
      <c r="U560" s="193" t="s">
        <v>44</v>
      </c>
      <c r="V560" s="173"/>
      <c r="W560" s="193" t="str">
        <f t="shared" si="114"/>
        <v/>
      </c>
      <c r="X560" s="264" t="str">
        <f t="shared" si="115"/>
        <v>OK</v>
      </c>
      <c r="Y560" s="193" t="str">
        <f t="shared" si="116"/>
        <v/>
      </c>
      <c r="Z560" s="193" t="str">
        <f t="shared" si="117"/>
        <v/>
      </c>
      <c r="AA560" s="397" t="str">
        <f t="shared" si="118"/>
        <v/>
      </c>
      <c r="AB560" s="257" t="str">
        <f t="shared" si="119"/>
        <v/>
      </c>
      <c r="AC560" s="257" t="str">
        <f t="shared" si="120"/>
        <v/>
      </c>
      <c r="AD560" s="193" t="str">
        <f t="shared" si="121"/>
        <v>CHECK DATES</v>
      </c>
      <c r="AE560" s="257" t="str">
        <f t="shared" si="122"/>
        <v/>
      </c>
      <c r="AF560" s="286">
        <v>0</v>
      </c>
      <c r="AG560" s="257">
        <f t="shared" si="123"/>
        <v>0</v>
      </c>
      <c r="AH560" s="257" t="str">
        <f t="shared" si="124"/>
        <v/>
      </c>
      <c r="AI560" s="257">
        <f t="shared" si="125"/>
        <v>0</v>
      </c>
    </row>
    <row r="561" spans="1:35" x14ac:dyDescent="0.3">
      <c r="A561" s="287">
        <v>549</v>
      </c>
      <c r="B561" s="161"/>
      <c r="C561" s="150"/>
      <c r="D561" s="150"/>
      <c r="E561" s="150"/>
      <c r="F561" s="152"/>
      <c r="G561" s="152"/>
      <c r="H561" s="154"/>
      <c r="I561" s="155"/>
      <c r="J561" s="159"/>
      <c r="K561" s="159"/>
      <c r="L561" s="337"/>
      <c r="M561" s="343" t="str">
        <f>IF(L561="","",LOOKUP(L561,'Work Programme'!$A$8:$A$207,'Work Programme'!$B$8:$B$207))</f>
        <v/>
      </c>
      <c r="N561" s="150"/>
      <c r="O561" s="151"/>
      <c r="P561" s="254" t="str">
        <f>IF(H561="","",VLOOKUP(H561,'Overview - Financial Statement'!$A$46:$B$60,2,FALSE))</f>
        <v/>
      </c>
      <c r="Q561" s="255" t="str">
        <f t="shared" si="112"/>
        <v/>
      </c>
      <c r="R561" s="153"/>
      <c r="S561" s="153"/>
      <c r="T561" s="238">
        <f t="shared" si="113"/>
        <v>0</v>
      </c>
      <c r="U561" s="193" t="s">
        <v>44</v>
      </c>
      <c r="V561" s="173"/>
      <c r="W561" s="193" t="str">
        <f t="shared" si="114"/>
        <v/>
      </c>
      <c r="X561" s="264" t="str">
        <f t="shared" si="115"/>
        <v>OK</v>
      </c>
      <c r="Y561" s="193" t="str">
        <f t="shared" si="116"/>
        <v/>
      </c>
      <c r="Z561" s="193" t="str">
        <f t="shared" si="117"/>
        <v/>
      </c>
      <c r="AA561" s="397" t="str">
        <f t="shared" si="118"/>
        <v/>
      </c>
      <c r="AB561" s="257" t="str">
        <f t="shared" si="119"/>
        <v/>
      </c>
      <c r="AC561" s="257" t="str">
        <f t="shared" si="120"/>
        <v/>
      </c>
      <c r="AD561" s="193" t="str">
        <f t="shared" si="121"/>
        <v>CHECK DATES</v>
      </c>
      <c r="AE561" s="257" t="str">
        <f t="shared" si="122"/>
        <v/>
      </c>
      <c r="AF561" s="286">
        <v>0</v>
      </c>
      <c r="AG561" s="257">
        <f t="shared" si="123"/>
        <v>0</v>
      </c>
      <c r="AH561" s="257" t="str">
        <f t="shared" si="124"/>
        <v/>
      </c>
      <c r="AI561" s="257">
        <f t="shared" si="125"/>
        <v>0</v>
      </c>
    </row>
    <row r="562" spans="1:35" x14ac:dyDescent="0.3">
      <c r="A562" s="287">
        <v>550</v>
      </c>
      <c r="B562" s="161"/>
      <c r="C562" s="150"/>
      <c r="D562" s="150"/>
      <c r="E562" s="150"/>
      <c r="F562" s="152"/>
      <c r="G562" s="152"/>
      <c r="H562" s="154"/>
      <c r="I562" s="155"/>
      <c r="J562" s="159"/>
      <c r="K562" s="159"/>
      <c r="L562" s="337"/>
      <c r="M562" s="343" t="str">
        <f>IF(L562="","",LOOKUP(L562,'Work Programme'!$A$8:$A$207,'Work Programme'!$B$8:$B$207))</f>
        <v/>
      </c>
      <c r="N562" s="150"/>
      <c r="O562" s="151"/>
      <c r="P562" s="254" t="str">
        <f>IF(H562="","",VLOOKUP(H562,'Overview - Financial Statement'!$A$46:$B$60,2,FALSE))</f>
        <v/>
      </c>
      <c r="Q562" s="255" t="str">
        <f t="shared" si="112"/>
        <v/>
      </c>
      <c r="R562" s="153"/>
      <c r="S562" s="153"/>
      <c r="T562" s="238">
        <f t="shared" si="113"/>
        <v>0</v>
      </c>
      <c r="U562" s="193" t="s">
        <v>44</v>
      </c>
      <c r="V562" s="173"/>
      <c r="W562" s="193" t="str">
        <f t="shared" si="114"/>
        <v/>
      </c>
      <c r="X562" s="264" t="str">
        <f t="shared" si="115"/>
        <v>OK</v>
      </c>
      <c r="Y562" s="193" t="str">
        <f t="shared" si="116"/>
        <v/>
      </c>
      <c r="Z562" s="193" t="str">
        <f t="shared" si="117"/>
        <v/>
      </c>
      <c r="AA562" s="397" t="str">
        <f t="shared" si="118"/>
        <v/>
      </c>
      <c r="AB562" s="257" t="str">
        <f t="shared" si="119"/>
        <v/>
      </c>
      <c r="AC562" s="257" t="str">
        <f t="shared" si="120"/>
        <v/>
      </c>
      <c r="AD562" s="193" t="str">
        <f t="shared" si="121"/>
        <v>CHECK DATES</v>
      </c>
      <c r="AE562" s="257" t="str">
        <f t="shared" si="122"/>
        <v/>
      </c>
      <c r="AF562" s="286">
        <v>0</v>
      </c>
      <c r="AG562" s="257">
        <f t="shared" si="123"/>
        <v>0</v>
      </c>
      <c r="AH562" s="257" t="str">
        <f t="shared" si="124"/>
        <v/>
      </c>
      <c r="AI562" s="257">
        <f t="shared" si="125"/>
        <v>0</v>
      </c>
    </row>
    <row r="563" spans="1:35" x14ac:dyDescent="0.3">
      <c r="A563" s="287">
        <v>551</v>
      </c>
      <c r="B563" s="161"/>
      <c r="C563" s="150"/>
      <c r="D563" s="150"/>
      <c r="E563" s="150"/>
      <c r="F563" s="152"/>
      <c r="G563" s="152"/>
      <c r="H563" s="154"/>
      <c r="I563" s="155"/>
      <c r="J563" s="159"/>
      <c r="K563" s="159"/>
      <c r="L563" s="337"/>
      <c r="M563" s="343" t="str">
        <f>IF(L563="","",LOOKUP(L563,'Work Programme'!$A$8:$A$207,'Work Programme'!$B$8:$B$207))</f>
        <v/>
      </c>
      <c r="N563" s="150"/>
      <c r="O563" s="151"/>
      <c r="P563" s="254" t="str">
        <f>IF(H563="","",VLOOKUP(H563,'Overview - Financial Statement'!$A$46:$B$60,2,FALSE))</f>
        <v/>
      </c>
      <c r="Q563" s="255" t="str">
        <f t="shared" si="112"/>
        <v/>
      </c>
      <c r="R563" s="153"/>
      <c r="S563" s="153"/>
      <c r="T563" s="238">
        <f t="shared" si="113"/>
        <v>0</v>
      </c>
      <c r="U563" s="193" t="s">
        <v>44</v>
      </c>
      <c r="V563" s="173"/>
      <c r="W563" s="193" t="str">
        <f t="shared" si="114"/>
        <v/>
      </c>
      <c r="X563" s="264" t="str">
        <f t="shared" si="115"/>
        <v>OK</v>
      </c>
      <c r="Y563" s="193" t="str">
        <f t="shared" si="116"/>
        <v/>
      </c>
      <c r="Z563" s="193" t="str">
        <f t="shared" si="117"/>
        <v/>
      </c>
      <c r="AA563" s="397" t="str">
        <f t="shared" si="118"/>
        <v/>
      </c>
      <c r="AB563" s="257" t="str">
        <f t="shared" si="119"/>
        <v/>
      </c>
      <c r="AC563" s="257" t="str">
        <f t="shared" si="120"/>
        <v/>
      </c>
      <c r="AD563" s="193" t="str">
        <f t="shared" si="121"/>
        <v>CHECK DATES</v>
      </c>
      <c r="AE563" s="257" t="str">
        <f t="shared" si="122"/>
        <v/>
      </c>
      <c r="AF563" s="286">
        <v>0</v>
      </c>
      <c r="AG563" s="257">
        <f t="shared" si="123"/>
        <v>0</v>
      </c>
      <c r="AH563" s="257" t="str">
        <f t="shared" si="124"/>
        <v/>
      </c>
      <c r="AI563" s="257">
        <f t="shared" si="125"/>
        <v>0</v>
      </c>
    </row>
    <row r="564" spans="1:35" x14ac:dyDescent="0.3">
      <c r="A564" s="287">
        <v>552</v>
      </c>
      <c r="B564" s="161"/>
      <c r="C564" s="150"/>
      <c r="D564" s="150"/>
      <c r="E564" s="150"/>
      <c r="F564" s="152"/>
      <c r="G564" s="152"/>
      <c r="H564" s="154"/>
      <c r="I564" s="155"/>
      <c r="J564" s="159"/>
      <c r="K564" s="159"/>
      <c r="L564" s="337"/>
      <c r="M564" s="343" t="str">
        <f>IF(L564="","",LOOKUP(L564,'Work Programme'!$A$8:$A$207,'Work Programme'!$B$8:$B$207))</f>
        <v/>
      </c>
      <c r="N564" s="150"/>
      <c r="O564" s="151"/>
      <c r="P564" s="254" t="str">
        <f>IF(H564="","",VLOOKUP(H564,'Overview - Financial Statement'!$A$46:$B$60,2,FALSE))</f>
        <v/>
      </c>
      <c r="Q564" s="255" t="str">
        <f t="shared" si="112"/>
        <v/>
      </c>
      <c r="R564" s="153"/>
      <c r="S564" s="153"/>
      <c r="T564" s="238">
        <f t="shared" si="113"/>
        <v>0</v>
      </c>
      <c r="U564" s="193" t="s">
        <v>44</v>
      </c>
      <c r="V564" s="173"/>
      <c r="W564" s="193" t="str">
        <f t="shared" si="114"/>
        <v/>
      </c>
      <c r="X564" s="264" t="str">
        <f t="shared" si="115"/>
        <v>OK</v>
      </c>
      <c r="Y564" s="193" t="str">
        <f t="shared" si="116"/>
        <v/>
      </c>
      <c r="Z564" s="193" t="str">
        <f t="shared" si="117"/>
        <v/>
      </c>
      <c r="AA564" s="397" t="str">
        <f t="shared" si="118"/>
        <v/>
      </c>
      <c r="AB564" s="257" t="str">
        <f t="shared" si="119"/>
        <v/>
      </c>
      <c r="AC564" s="257" t="str">
        <f t="shared" si="120"/>
        <v/>
      </c>
      <c r="AD564" s="193" t="str">
        <f t="shared" si="121"/>
        <v>CHECK DATES</v>
      </c>
      <c r="AE564" s="257" t="str">
        <f t="shared" si="122"/>
        <v/>
      </c>
      <c r="AF564" s="286">
        <v>0</v>
      </c>
      <c r="AG564" s="257">
        <f t="shared" si="123"/>
        <v>0</v>
      </c>
      <c r="AH564" s="257" t="str">
        <f t="shared" si="124"/>
        <v/>
      </c>
      <c r="AI564" s="257">
        <f t="shared" si="125"/>
        <v>0</v>
      </c>
    </row>
    <row r="565" spans="1:35" x14ac:dyDescent="0.3">
      <c r="A565" s="287">
        <v>553</v>
      </c>
      <c r="B565" s="161"/>
      <c r="C565" s="150"/>
      <c r="D565" s="150"/>
      <c r="E565" s="150"/>
      <c r="F565" s="152"/>
      <c r="G565" s="152"/>
      <c r="H565" s="154"/>
      <c r="I565" s="155"/>
      <c r="J565" s="159"/>
      <c r="K565" s="159"/>
      <c r="L565" s="337"/>
      <c r="M565" s="343" t="str">
        <f>IF(L565="","",LOOKUP(L565,'Work Programme'!$A$8:$A$207,'Work Programme'!$B$8:$B$207))</f>
        <v/>
      </c>
      <c r="N565" s="150"/>
      <c r="O565" s="151"/>
      <c r="P565" s="254" t="str">
        <f>IF(H565="","",VLOOKUP(H565,'Overview - Financial Statement'!$A$46:$B$60,2,FALSE))</f>
        <v/>
      </c>
      <c r="Q565" s="255" t="str">
        <f t="shared" si="112"/>
        <v/>
      </c>
      <c r="R565" s="153"/>
      <c r="S565" s="153"/>
      <c r="T565" s="238">
        <f t="shared" si="113"/>
        <v>0</v>
      </c>
      <c r="U565" s="193" t="s">
        <v>44</v>
      </c>
      <c r="V565" s="173"/>
      <c r="W565" s="193" t="str">
        <f t="shared" si="114"/>
        <v/>
      </c>
      <c r="X565" s="264" t="str">
        <f t="shared" si="115"/>
        <v>OK</v>
      </c>
      <c r="Y565" s="193" t="str">
        <f t="shared" si="116"/>
        <v/>
      </c>
      <c r="Z565" s="193" t="str">
        <f t="shared" si="117"/>
        <v/>
      </c>
      <c r="AA565" s="397" t="str">
        <f t="shared" si="118"/>
        <v/>
      </c>
      <c r="AB565" s="257" t="str">
        <f t="shared" si="119"/>
        <v/>
      </c>
      <c r="AC565" s="257" t="str">
        <f t="shared" si="120"/>
        <v/>
      </c>
      <c r="AD565" s="193" t="str">
        <f t="shared" si="121"/>
        <v>CHECK DATES</v>
      </c>
      <c r="AE565" s="257" t="str">
        <f t="shared" si="122"/>
        <v/>
      </c>
      <c r="AF565" s="286">
        <v>0</v>
      </c>
      <c r="AG565" s="257">
        <f t="shared" si="123"/>
        <v>0</v>
      </c>
      <c r="AH565" s="257" t="str">
        <f t="shared" si="124"/>
        <v/>
      </c>
      <c r="AI565" s="257">
        <f t="shared" si="125"/>
        <v>0</v>
      </c>
    </row>
    <row r="566" spans="1:35" x14ac:dyDescent="0.3">
      <c r="A566" s="287">
        <v>554</v>
      </c>
      <c r="B566" s="161"/>
      <c r="C566" s="150"/>
      <c r="D566" s="150"/>
      <c r="E566" s="150"/>
      <c r="F566" s="152"/>
      <c r="G566" s="152"/>
      <c r="H566" s="154"/>
      <c r="I566" s="155"/>
      <c r="J566" s="159"/>
      <c r="K566" s="159"/>
      <c r="L566" s="337"/>
      <c r="M566" s="343" t="str">
        <f>IF(L566="","",LOOKUP(L566,'Work Programme'!$A$8:$A$207,'Work Programme'!$B$8:$B$207))</f>
        <v/>
      </c>
      <c r="N566" s="150"/>
      <c r="O566" s="151"/>
      <c r="P566" s="254" t="str">
        <f>IF(H566="","",VLOOKUP(H566,'Overview - Financial Statement'!$A$46:$B$60,2,FALSE))</f>
        <v/>
      </c>
      <c r="Q566" s="255" t="str">
        <f t="shared" si="112"/>
        <v/>
      </c>
      <c r="R566" s="153"/>
      <c r="S566" s="153"/>
      <c r="T566" s="238">
        <f t="shared" si="113"/>
        <v>0</v>
      </c>
      <c r="U566" s="193" t="s">
        <v>44</v>
      </c>
      <c r="V566" s="173"/>
      <c r="W566" s="193" t="str">
        <f t="shared" si="114"/>
        <v/>
      </c>
      <c r="X566" s="264" t="str">
        <f t="shared" si="115"/>
        <v>OK</v>
      </c>
      <c r="Y566" s="193" t="str">
        <f t="shared" si="116"/>
        <v/>
      </c>
      <c r="Z566" s="193" t="str">
        <f t="shared" si="117"/>
        <v/>
      </c>
      <c r="AA566" s="397" t="str">
        <f t="shared" si="118"/>
        <v/>
      </c>
      <c r="AB566" s="257" t="str">
        <f t="shared" si="119"/>
        <v/>
      </c>
      <c r="AC566" s="257" t="str">
        <f t="shared" si="120"/>
        <v/>
      </c>
      <c r="AD566" s="193" t="str">
        <f t="shared" si="121"/>
        <v>CHECK DATES</v>
      </c>
      <c r="AE566" s="257" t="str">
        <f t="shared" si="122"/>
        <v/>
      </c>
      <c r="AF566" s="286">
        <v>0</v>
      </c>
      <c r="AG566" s="257">
        <f t="shared" si="123"/>
        <v>0</v>
      </c>
      <c r="AH566" s="257" t="str">
        <f t="shared" si="124"/>
        <v/>
      </c>
      <c r="AI566" s="257">
        <f t="shared" si="125"/>
        <v>0</v>
      </c>
    </row>
    <row r="567" spans="1:35" x14ac:dyDescent="0.3">
      <c r="A567" s="287">
        <v>555</v>
      </c>
      <c r="B567" s="161"/>
      <c r="C567" s="150"/>
      <c r="D567" s="150"/>
      <c r="E567" s="150"/>
      <c r="F567" s="152"/>
      <c r="G567" s="152"/>
      <c r="H567" s="154"/>
      <c r="I567" s="155"/>
      <c r="J567" s="159"/>
      <c r="K567" s="159"/>
      <c r="L567" s="337"/>
      <c r="M567" s="343" t="str">
        <f>IF(L567="","",LOOKUP(L567,'Work Programme'!$A$8:$A$207,'Work Programme'!$B$8:$B$207))</f>
        <v/>
      </c>
      <c r="N567" s="150"/>
      <c r="O567" s="151"/>
      <c r="P567" s="254" t="str">
        <f>IF(H567="","",VLOOKUP(H567,'Overview - Financial Statement'!$A$46:$B$60,2,FALSE))</f>
        <v/>
      </c>
      <c r="Q567" s="255" t="str">
        <f t="shared" si="112"/>
        <v/>
      </c>
      <c r="R567" s="153"/>
      <c r="S567" s="153"/>
      <c r="T567" s="238">
        <f t="shared" si="113"/>
        <v>0</v>
      </c>
      <c r="U567" s="193" t="s">
        <v>44</v>
      </c>
      <c r="V567" s="173"/>
      <c r="W567" s="193" t="str">
        <f t="shared" si="114"/>
        <v/>
      </c>
      <c r="X567" s="264" t="str">
        <f t="shared" si="115"/>
        <v>OK</v>
      </c>
      <c r="Y567" s="193" t="str">
        <f t="shared" si="116"/>
        <v/>
      </c>
      <c r="Z567" s="193" t="str">
        <f t="shared" si="117"/>
        <v/>
      </c>
      <c r="AA567" s="397" t="str">
        <f t="shared" si="118"/>
        <v/>
      </c>
      <c r="AB567" s="257" t="str">
        <f t="shared" si="119"/>
        <v/>
      </c>
      <c r="AC567" s="257" t="str">
        <f t="shared" si="120"/>
        <v/>
      </c>
      <c r="AD567" s="193" t="str">
        <f t="shared" si="121"/>
        <v>CHECK DATES</v>
      </c>
      <c r="AE567" s="257" t="str">
        <f t="shared" si="122"/>
        <v/>
      </c>
      <c r="AF567" s="286">
        <v>0</v>
      </c>
      <c r="AG567" s="257">
        <f t="shared" si="123"/>
        <v>0</v>
      </c>
      <c r="AH567" s="257" t="str">
        <f t="shared" si="124"/>
        <v/>
      </c>
      <c r="AI567" s="257">
        <f t="shared" si="125"/>
        <v>0</v>
      </c>
    </row>
    <row r="568" spans="1:35" x14ac:dyDescent="0.3">
      <c r="A568" s="287">
        <v>556</v>
      </c>
      <c r="B568" s="161"/>
      <c r="C568" s="150"/>
      <c r="D568" s="150"/>
      <c r="E568" s="150"/>
      <c r="F568" s="152"/>
      <c r="G568" s="152"/>
      <c r="H568" s="154"/>
      <c r="I568" s="155"/>
      <c r="J568" s="159"/>
      <c r="K568" s="159"/>
      <c r="L568" s="337"/>
      <c r="M568" s="343" t="str">
        <f>IF(L568="","",LOOKUP(L568,'Work Programme'!$A$8:$A$207,'Work Programme'!$B$8:$B$207))</f>
        <v/>
      </c>
      <c r="N568" s="150"/>
      <c r="O568" s="151"/>
      <c r="P568" s="254" t="str">
        <f>IF(H568="","",VLOOKUP(H568,'Overview - Financial Statement'!$A$46:$B$60,2,FALSE))</f>
        <v/>
      </c>
      <c r="Q568" s="255" t="str">
        <f t="shared" si="112"/>
        <v/>
      </c>
      <c r="R568" s="153"/>
      <c r="S568" s="153"/>
      <c r="T568" s="238">
        <f t="shared" si="113"/>
        <v>0</v>
      </c>
      <c r="U568" s="193" t="s">
        <v>44</v>
      </c>
      <c r="V568" s="173"/>
      <c r="W568" s="193" t="str">
        <f t="shared" si="114"/>
        <v/>
      </c>
      <c r="X568" s="264" t="str">
        <f t="shared" si="115"/>
        <v>OK</v>
      </c>
      <c r="Y568" s="193" t="str">
        <f t="shared" si="116"/>
        <v/>
      </c>
      <c r="Z568" s="193" t="str">
        <f t="shared" si="117"/>
        <v/>
      </c>
      <c r="AA568" s="397" t="str">
        <f t="shared" si="118"/>
        <v/>
      </c>
      <c r="AB568" s="257" t="str">
        <f t="shared" si="119"/>
        <v/>
      </c>
      <c r="AC568" s="257" t="str">
        <f t="shared" si="120"/>
        <v/>
      </c>
      <c r="AD568" s="193" t="str">
        <f t="shared" si="121"/>
        <v>CHECK DATES</v>
      </c>
      <c r="AE568" s="257" t="str">
        <f t="shared" si="122"/>
        <v/>
      </c>
      <c r="AF568" s="286">
        <v>0</v>
      </c>
      <c r="AG568" s="257">
        <f t="shared" si="123"/>
        <v>0</v>
      </c>
      <c r="AH568" s="257" t="str">
        <f t="shared" si="124"/>
        <v/>
      </c>
      <c r="AI568" s="257">
        <f t="shared" si="125"/>
        <v>0</v>
      </c>
    </row>
    <row r="569" spans="1:35" x14ac:dyDescent="0.3">
      <c r="A569" s="287">
        <v>557</v>
      </c>
      <c r="B569" s="161"/>
      <c r="C569" s="150"/>
      <c r="D569" s="150"/>
      <c r="E569" s="150"/>
      <c r="F569" s="152"/>
      <c r="G569" s="152"/>
      <c r="H569" s="154"/>
      <c r="I569" s="155"/>
      <c r="J569" s="159"/>
      <c r="K569" s="159"/>
      <c r="L569" s="337"/>
      <c r="M569" s="343" t="str">
        <f>IF(L569="","",LOOKUP(L569,'Work Programme'!$A$8:$A$207,'Work Programme'!$B$8:$B$207))</f>
        <v/>
      </c>
      <c r="N569" s="150"/>
      <c r="O569" s="151"/>
      <c r="P569" s="254" t="str">
        <f>IF(H569="","",VLOOKUP(H569,'Overview - Financial Statement'!$A$46:$B$60,2,FALSE))</f>
        <v/>
      </c>
      <c r="Q569" s="255" t="str">
        <f t="shared" si="112"/>
        <v/>
      </c>
      <c r="R569" s="153"/>
      <c r="S569" s="153"/>
      <c r="T569" s="238">
        <f t="shared" si="113"/>
        <v>0</v>
      </c>
      <c r="U569" s="193" t="s">
        <v>44</v>
      </c>
      <c r="V569" s="173"/>
      <c r="W569" s="193" t="str">
        <f t="shared" si="114"/>
        <v/>
      </c>
      <c r="X569" s="264" t="str">
        <f t="shared" si="115"/>
        <v>OK</v>
      </c>
      <c r="Y569" s="193" t="str">
        <f t="shared" si="116"/>
        <v/>
      </c>
      <c r="Z569" s="193" t="str">
        <f t="shared" si="117"/>
        <v/>
      </c>
      <c r="AA569" s="397" t="str">
        <f t="shared" si="118"/>
        <v/>
      </c>
      <c r="AB569" s="257" t="str">
        <f t="shared" si="119"/>
        <v/>
      </c>
      <c r="AC569" s="257" t="str">
        <f t="shared" si="120"/>
        <v/>
      </c>
      <c r="AD569" s="193" t="str">
        <f t="shared" si="121"/>
        <v>CHECK DATES</v>
      </c>
      <c r="AE569" s="257" t="str">
        <f t="shared" si="122"/>
        <v/>
      </c>
      <c r="AF569" s="286">
        <v>0</v>
      </c>
      <c r="AG569" s="257">
        <f t="shared" si="123"/>
        <v>0</v>
      </c>
      <c r="AH569" s="257" t="str">
        <f t="shared" si="124"/>
        <v/>
      </c>
      <c r="AI569" s="257">
        <f t="shared" si="125"/>
        <v>0</v>
      </c>
    </row>
    <row r="570" spans="1:35" x14ac:dyDescent="0.3">
      <c r="A570" s="287">
        <v>558</v>
      </c>
      <c r="B570" s="161"/>
      <c r="C570" s="150"/>
      <c r="D570" s="150"/>
      <c r="E570" s="150"/>
      <c r="F570" s="152"/>
      <c r="G570" s="152"/>
      <c r="H570" s="154"/>
      <c r="I570" s="155"/>
      <c r="J570" s="159"/>
      <c r="K570" s="159"/>
      <c r="L570" s="337"/>
      <c r="M570" s="343" t="str">
        <f>IF(L570="","",LOOKUP(L570,'Work Programme'!$A$8:$A$207,'Work Programme'!$B$8:$B$207))</f>
        <v/>
      </c>
      <c r="N570" s="150"/>
      <c r="O570" s="151"/>
      <c r="P570" s="254" t="str">
        <f>IF(H570="","",VLOOKUP(H570,'Overview - Financial Statement'!$A$46:$B$60,2,FALSE))</f>
        <v/>
      </c>
      <c r="Q570" s="255" t="str">
        <f t="shared" si="112"/>
        <v/>
      </c>
      <c r="R570" s="153"/>
      <c r="S570" s="153"/>
      <c r="T570" s="238">
        <f t="shared" si="113"/>
        <v>0</v>
      </c>
      <c r="U570" s="193" t="s">
        <v>44</v>
      </c>
      <c r="V570" s="173"/>
      <c r="W570" s="193" t="str">
        <f t="shared" si="114"/>
        <v/>
      </c>
      <c r="X570" s="264" t="str">
        <f t="shared" si="115"/>
        <v>OK</v>
      </c>
      <c r="Y570" s="193" t="str">
        <f t="shared" si="116"/>
        <v/>
      </c>
      <c r="Z570" s="193" t="str">
        <f t="shared" si="117"/>
        <v/>
      </c>
      <c r="AA570" s="397" t="str">
        <f t="shared" si="118"/>
        <v/>
      </c>
      <c r="AB570" s="257" t="str">
        <f t="shared" si="119"/>
        <v/>
      </c>
      <c r="AC570" s="257" t="str">
        <f t="shared" si="120"/>
        <v/>
      </c>
      <c r="AD570" s="193" t="str">
        <f t="shared" si="121"/>
        <v>CHECK DATES</v>
      </c>
      <c r="AE570" s="257" t="str">
        <f t="shared" si="122"/>
        <v/>
      </c>
      <c r="AF570" s="286">
        <v>0</v>
      </c>
      <c r="AG570" s="257">
        <f t="shared" si="123"/>
        <v>0</v>
      </c>
      <c r="AH570" s="257" t="str">
        <f t="shared" si="124"/>
        <v/>
      </c>
      <c r="AI570" s="257">
        <f t="shared" si="125"/>
        <v>0</v>
      </c>
    </row>
    <row r="571" spans="1:35" x14ac:dyDescent="0.3">
      <c r="A571" s="287">
        <v>559</v>
      </c>
      <c r="B571" s="161"/>
      <c r="C571" s="150"/>
      <c r="D571" s="150"/>
      <c r="E571" s="150"/>
      <c r="F571" s="152"/>
      <c r="G571" s="152"/>
      <c r="H571" s="154"/>
      <c r="I571" s="155"/>
      <c r="J571" s="159"/>
      <c r="K571" s="159"/>
      <c r="L571" s="337"/>
      <c r="M571" s="343" t="str">
        <f>IF(L571="","",LOOKUP(L571,'Work Programme'!$A$8:$A$207,'Work Programme'!$B$8:$B$207))</f>
        <v/>
      </c>
      <c r="N571" s="150"/>
      <c r="O571" s="151"/>
      <c r="P571" s="254" t="str">
        <f>IF(H571="","",VLOOKUP(H571,'Overview - Financial Statement'!$A$46:$B$60,2,FALSE))</f>
        <v/>
      </c>
      <c r="Q571" s="255" t="str">
        <f t="shared" si="112"/>
        <v/>
      </c>
      <c r="R571" s="153"/>
      <c r="S571" s="153"/>
      <c r="T571" s="238">
        <f t="shared" si="113"/>
        <v>0</v>
      </c>
      <c r="U571" s="193" t="s">
        <v>44</v>
      </c>
      <c r="V571" s="173"/>
      <c r="W571" s="193" t="str">
        <f t="shared" si="114"/>
        <v/>
      </c>
      <c r="X571" s="264" t="str">
        <f t="shared" si="115"/>
        <v>OK</v>
      </c>
      <c r="Y571" s="193" t="str">
        <f t="shared" si="116"/>
        <v/>
      </c>
      <c r="Z571" s="193" t="str">
        <f t="shared" si="117"/>
        <v/>
      </c>
      <c r="AA571" s="397" t="str">
        <f t="shared" si="118"/>
        <v/>
      </c>
      <c r="AB571" s="257" t="str">
        <f t="shared" si="119"/>
        <v/>
      </c>
      <c r="AC571" s="257" t="str">
        <f t="shared" si="120"/>
        <v/>
      </c>
      <c r="AD571" s="193" t="str">
        <f t="shared" si="121"/>
        <v>CHECK DATES</v>
      </c>
      <c r="AE571" s="257" t="str">
        <f t="shared" si="122"/>
        <v/>
      </c>
      <c r="AF571" s="286">
        <v>0</v>
      </c>
      <c r="AG571" s="257">
        <f t="shared" si="123"/>
        <v>0</v>
      </c>
      <c r="AH571" s="257" t="str">
        <f t="shared" si="124"/>
        <v/>
      </c>
      <c r="AI571" s="257">
        <f t="shared" si="125"/>
        <v>0</v>
      </c>
    </row>
    <row r="572" spans="1:35" x14ac:dyDescent="0.3">
      <c r="A572" s="287">
        <v>560</v>
      </c>
      <c r="B572" s="161"/>
      <c r="C572" s="150"/>
      <c r="D572" s="150"/>
      <c r="E572" s="150"/>
      <c r="F572" s="152"/>
      <c r="G572" s="152"/>
      <c r="H572" s="154"/>
      <c r="I572" s="155"/>
      <c r="J572" s="159"/>
      <c r="K572" s="159"/>
      <c r="L572" s="337"/>
      <c r="M572" s="343" t="str">
        <f>IF(L572="","",LOOKUP(L572,'Work Programme'!$A$8:$A$207,'Work Programme'!$B$8:$B$207))</f>
        <v/>
      </c>
      <c r="N572" s="150"/>
      <c r="O572" s="151"/>
      <c r="P572" s="254" t="str">
        <f>IF(H572="","",VLOOKUP(H572,'Overview - Financial Statement'!$A$46:$B$60,2,FALSE))</f>
        <v/>
      </c>
      <c r="Q572" s="255" t="str">
        <f t="shared" si="112"/>
        <v/>
      </c>
      <c r="R572" s="153"/>
      <c r="S572" s="153"/>
      <c r="T572" s="238">
        <f t="shared" si="113"/>
        <v>0</v>
      </c>
      <c r="U572" s="193" t="s">
        <v>44</v>
      </c>
      <c r="V572" s="173"/>
      <c r="W572" s="193" t="str">
        <f t="shared" si="114"/>
        <v/>
      </c>
      <c r="X572" s="264" t="str">
        <f t="shared" si="115"/>
        <v>OK</v>
      </c>
      <c r="Y572" s="193" t="str">
        <f t="shared" si="116"/>
        <v/>
      </c>
      <c r="Z572" s="193" t="str">
        <f t="shared" si="117"/>
        <v/>
      </c>
      <c r="AA572" s="397" t="str">
        <f t="shared" si="118"/>
        <v/>
      </c>
      <c r="AB572" s="257" t="str">
        <f t="shared" si="119"/>
        <v/>
      </c>
      <c r="AC572" s="257" t="str">
        <f t="shared" si="120"/>
        <v/>
      </c>
      <c r="AD572" s="193" t="str">
        <f t="shared" si="121"/>
        <v>CHECK DATES</v>
      </c>
      <c r="AE572" s="257" t="str">
        <f t="shared" si="122"/>
        <v/>
      </c>
      <c r="AF572" s="286">
        <v>0</v>
      </c>
      <c r="AG572" s="257">
        <f t="shared" si="123"/>
        <v>0</v>
      </c>
      <c r="AH572" s="257" t="str">
        <f t="shared" si="124"/>
        <v/>
      </c>
      <c r="AI572" s="257">
        <f t="shared" si="125"/>
        <v>0</v>
      </c>
    </row>
    <row r="573" spans="1:35" x14ac:dyDescent="0.3">
      <c r="A573" s="287">
        <v>561</v>
      </c>
      <c r="B573" s="161"/>
      <c r="C573" s="150"/>
      <c r="D573" s="150"/>
      <c r="E573" s="150"/>
      <c r="F573" s="152"/>
      <c r="G573" s="152"/>
      <c r="H573" s="154"/>
      <c r="I573" s="155"/>
      <c r="J573" s="159"/>
      <c r="K573" s="159"/>
      <c r="L573" s="337"/>
      <c r="M573" s="343" t="str">
        <f>IF(L573="","",LOOKUP(L573,'Work Programme'!$A$8:$A$207,'Work Programme'!$B$8:$B$207))</f>
        <v/>
      </c>
      <c r="N573" s="150"/>
      <c r="O573" s="151"/>
      <c r="P573" s="254" t="str">
        <f>IF(H573="","",VLOOKUP(H573,'Overview - Financial Statement'!$A$46:$B$60,2,FALSE))</f>
        <v/>
      </c>
      <c r="Q573" s="255" t="str">
        <f t="shared" si="112"/>
        <v/>
      </c>
      <c r="R573" s="153"/>
      <c r="S573" s="153"/>
      <c r="T573" s="238">
        <f t="shared" si="113"/>
        <v>0</v>
      </c>
      <c r="U573" s="193" t="s">
        <v>44</v>
      </c>
      <c r="V573" s="173"/>
      <c r="W573" s="193" t="str">
        <f t="shared" si="114"/>
        <v/>
      </c>
      <c r="X573" s="264" t="str">
        <f t="shared" si="115"/>
        <v>OK</v>
      </c>
      <c r="Y573" s="193" t="str">
        <f t="shared" si="116"/>
        <v/>
      </c>
      <c r="Z573" s="193" t="str">
        <f t="shared" si="117"/>
        <v/>
      </c>
      <c r="AA573" s="397" t="str">
        <f t="shared" si="118"/>
        <v/>
      </c>
      <c r="AB573" s="257" t="str">
        <f t="shared" si="119"/>
        <v/>
      </c>
      <c r="AC573" s="257" t="str">
        <f t="shared" si="120"/>
        <v/>
      </c>
      <c r="AD573" s="193" t="str">
        <f t="shared" si="121"/>
        <v>CHECK DATES</v>
      </c>
      <c r="AE573" s="257" t="str">
        <f t="shared" si="122"/>
        <v/>
      </c>
      <c r="AF573" s="286">
        <v>0</v>
      </c>
      <c r="AG573" s="257">
        <f t="shared" si="123"/>
        <v>0</v>
      </c>
      <c r="AH573" s="257" t="str">
        <f t="shared" si="124"/>
        <v/>
      </c>
      <c r="AI573" s="257">
        <f t="shared" si="125"/>
        <v>0</v>
      </c>
    </row>
    <row r="574" spans="1:35" x14ac:dyDescent="0.3">
      <c r="A574" s="287">
        <v>562</v>
      </c>
      <c r="B574" s="161"/>
      <c r="C574" s="150"/>
      <c r="D574" s="150"/>
      <c r="E574" s="150"/>
      <c r="F574" s="152"/>
      <c r="G574" s="152"/>
      <c r="H574" s="154"/>
      <c r="I574" s="155"/>
      <c r="J574" s="159"/>
      <c r="K574" s="159"/>
      <c r="L574" s="337"/>
      <c r="M574" s="343" t="str">
        <f>IF(L574="","",LOOKUP(L574,'Work Programme'!$A$8:$A$207,'Work Programme'!$B$8:$B$207))</f>
        <v/>
      </c>
      <c r="N574" s="150"/>
      <c r="O574" s="151"/>
      <c r="P574" s="254" t="str">
        <f>IF(H574="","",VLOOKUP(H574,'Overview - Financial Statement'!$A$46:$B$60,2,FALSE))</f>
        <v/>
      </c>
      <c r="Q574" s="255" t="str">
        <f t="shared" si="112"/>
        <v/>
      </c>
      <c r="R574" s="153"/>
      <c r="S574" s="153"/>
      <c r="T574" s="238">
        <f t="shared" si="113"/>
        <v>0</v>
      </c>
      <c r="U574" s="193" t="s">
        <v>44</v>
      </c>
      <c r="V574" s="173"/>
      <c r="W574" s="193" t="str">
        <f t="shared" si="114"/>
        <v/>
      </c>
      <c r="X574" s="264" t="str">
        <f t="shared" si="115"/>
        <v>OK</v>
      </c>
      <c r="Y574" s="193" t="str">
        <f t="shared" si="116"/>
        <v/>
      </c>
      <c r="Z574" s="193" t="str">
        <f t="shared" si="117"/>
        <v/>
      </c>
      <c r="AA574" s="397" t="str">
        <f t="shared" si="118"/>
        <v/>
      </c>
      <c r="AB574" s="257" t="str">
        <f t="shared" si="119"/>
        <v/>
      </c>
      <c r="AC574" s="257" t="str">
        <f t="shared" si="120"/>
        <v/>
      </c>
      <c r="AD574" s="193" t="str">
        <f t="shared" si="121"/>
        <v>CHECK DATES</v>
      </c>
      <c r="AE574" s="257" t="str">
        <f t="shared" si="122"/>
        <v/>
      </c>
      <c r="AF574" s="286">
        <v>0</v>
      </c>
      <c r="AG574" s="257">
        <f t="shared" si="123"/>
        <v>0</v>
      </c>
      <c r="AH574" s="257" t="str">
        <f t="shared" si="124"/>
        <v/>
      </c>
      <c r="AI574" s="257">
        <f t="shared" si="125"/>
        <v>0</v>
      </c>
    </row>
    <row r="575" spans="1:35" x14ac:dyDescent="0.3">
      <c r="A575" s="287">
        <v>563</v>
      </c>
      <c r="B575" s="161"/>
      <c r="C575" s="150"/>
      <c r="D575" s="150"/>
      <c r="E575" s="150"/>
      <c r="F575" s="152"/>
      <c r="G575" s="152"/>
      <c r="H575" s="154"/>
      <c r="I575" s="155"/>
      <c r="J575" s="159"/>
      <c r="K575" s="159"/>
      <c r="L575" s="337"/>
      <c r="M575" s="343" t="str">
        <f>IF(L575="","",LOOKUP(L575,'Work Programme'!$A$8:$A$207,'Work Programme'!$B$8:$B$207))</f>
        <v/>
      </c>
      <c r="N575" s="150"/>
      <c r="O575" s="151"/>
      <c r="P575" s="254" t="str">
        <f>IF(H575="","",VLOOKUP(H575,'Overview - Financial Statement'!$A$46:$B$60,2,FALSE))</f>
        <v/>
      </c>
      <c r="Q575" s="255" t="str">
        <f t="shared" si="112"/>
        <v/>
      </c>
      <c r="R575" s="153"/>
      <c r="S575" s="153"/>
      <c r="T575" s="238">
        <f t="shared" si="113"/>
        <v>0</v>
      </c>
      <c r="U575" s="193" t="s">
        <v>44</v>
      </c>
      <c r="V575" s="173"/>
      <c r="W575" s="193" t="str">
        <f t="shared" si="114"/>
        <v/>
      </c>
      <c r="X575" s="264" t="str">
        <f t="shared" si="115"/>
        <v>OK</v>
      </c>
      <c r="Y575" s="193" t="str">
        <f t="shared" si="116"/>
        <v/>
      </c>
      <c r="Z575" s="193" t="str">
        <f t="shared" si="117"/>
        <v/>
      </c>
      <c r="AA575" s="397" t="str">
        <f t="shared" si="118"/>
        <v/>
      </c>
      <c r="AB575" s="257" t="str">
        <f t="shared" si="119"/>
        <v/>
      </c>
      <c r="AC575" s="257" t="str">
        <f t="shared" si="120"/>
        <v/>
      </c>
      <c r="AD575" s="193" t="str">
        <f t="shared" si="121"/>
        <v>CHECK DATES</v>
      </c>
      <c r="AE575" s="257" t="str">
        <f t="shared" si="122"/>
        <v/>
      </c>
      <c r="AF575" s="286">
        <v>0</v>
      </c>
      <c r="AG575" s="257">
        <f t="shared" si="123"/>
        <v>0</v>
      </c>
      <c r="AH575" s="257" t="str">
        <f t="shared" si="124"/>
        <v/>
      </c>
      <c r="AI575" s="257">
        <f t="shared" si="125"/>
        <v>0</v>
      </c>
    </row>
    <row r="576" spans="1:35" x14ac:dyDescent="0.3">
      <c r="A576" s="287">
        <v>564</v>
      </c>
      <c r="B576" s="161"/>
      <c r="C576" s="150"/>
      <c r="D576" s="150"/>
      <c r="E576" s="150"/>
      <c r="F576" s="152"/>
      <c r="G576" s="152"/>
      <c r="H576" s="154"/>
      <c r="I576" s="155"/>
      <c r="J576" s="159"/>
      <c r="K576" s="159"/>
      <c r="L576" s="337"/>
      <c r="M576" s="343" t="str">
        <f>IF(L576="","",LOOKUP(L576,'Work Programme'!$A$8:$A$207,'Work Programme'!$B$8:$B$207))</f>
        <v/>
      </c>
      <c r="N576" s="150"/>
      <c r="O576" s="151"/>
      <c r="P576" s="254" t="str">
        <f>IF(H576="","",VLOOKUP(H576,'Overview - Financial Statement'!$A$46:$B$60,2,FALSE))</f>
        <v/>
      </c>
      <c r="Q576" s="255" t="str">
        <f t="shared" si="112"/>
        <v/>
      </c>
      <c r="R576" s="153"/>
      <c r="S576" s="153"/>
      <c r="T576" s="238">
        <f t="shared" si="113"/>
        <v>0</v>
      </c>
      <c r="U576" s="193" t="s">
        <v>44</v>
      </c>
      <c r="V576" s="173"/>
      <c r="W576" s="193" t="str">
        <f t="shared" si="114"/>
        <v/>
      </c>
      <c r="X576" s="264" t="str">
        <f t="shared" si="115"/>
        <v>OK</v>
      </c>
      <c r="Y576" s="193" t="str">
        <f t="shared" si="116"/>
        <v/>
      </c>
      <c r="Z576" s="193" t="str">
        <f t="shared" si="117"/>
        <v/>
      </c>
      <c r="AA576" s="397" t="str">
        <f t="shared" si="118"/>
        <v/>
      </c>
      <c r="AB576" s="257" t="str">
        <f t="shared" si="119"/>
        <v/>
      </c>
      <c r="AC576" s="257" t="str">
        <f t="shared" si="120"/>
        <v/>
      </c>
      <c r="AD576" s="193" t="str">
        <f t="shared" si="121"/>
        <v>CHECK DATES</v>
      </c>
      <c r="AE576" s="257" t="str">
        <f t="shared" si="122"/>
        <v/>
      </c>
      <c r="AF576" s="286">
        <v>0</v>
      </c>
      <c r="AG576" s="257">
        <f t="shared" si="123"/>
        <v>0</v>
      </c>
      <c r="AH576" s="257" t="str">
        <f t="shared" si="124"/>
        <v/>
      </c>
      <c r="AI576" s="257">
        <f t="shared" si="125"/>
        <v>0</v>
      </c>
    </row>
    <row r="577" spans="1:35" x14ac:dyDescent="0.3">
      <c r="A577" s="287">
        <v>565</v>
      </c>
      <c r="B577" s="161"/>
      <c r="C577" s="150"/>
      <c r="D577" s="150"/>
      <c r="E577" s="150"/>
      <c r="F577" s="152"/>
      <c r="G577" s="152"/>
      <c r="H577" s="154"/>
      <c r="I577" s="155"/>
      <c r="J577" s="159"/>
      <c r="K577" s="159"/>
      <c r="L577" s="337"/>
      <c r="M577" s="343" t="str">
        <f>IF(L577="","",LOOKUP(L577,'Work Programme'!$A$8:$A$207,'Work Programme'!$B$8:$B$207))</f>
        <v/>
      </c>
      <c r="N577" s="150"/>
      <c r="O577" s="151"/>
      <c r="P577" s="254" t="str">
        <f>IF(H577="","",VLOOKUP(H577,'Overview - Financial Statement'!$A$46:$B$60,2,FALSE))</f>
        <v/>
      </c>
      <c r="Q577" s="255" t="str">
        <f t="shared" si="112"/>
        <v/>
      </c>
      <c r="R577" s="153"/>
      <c r="S577" s="153"/>
      <c r="T577" s="238">
        <f t="shared" si="113"/>
        <v>0</v>
      </c>
      <c r="U577" s="193" t="s">
        <v>44</v>
      </c>
      <c r="V577" s="173"/>
      <c r="W577" s="193" t="str">
        <f t="shared" si="114"/>
        <v/>
      </c>
      <c r="X577" s="264" t="str">
        <f t="shared" si="115"/>
        <v>OK</v>
      </c>
      <c r="Y577" s="193" t="str">
        <f t="shared" si="116"/>
        <v/>
      </c>
      <c r="Z577" s="193" t="str">
        <f t="shared" si="117"/>
        <v/>
      </c>
      <c r="AA577" s="397" t="str">
        <f t="shared" si="118"/>
        <v/>
      </c>
      <c r="AB577" s="257" t="str">
        <f t="shared" si="119"/>
        <v/>
      </c>
      <c r="AC577" s="257" t="str">
        <f t="shared" si="120"/>
        <v/>
      </c>
      <c r="AD577" s="193" t="str">
        <f t="shared" si="121"/>
        <v>CHECK DATES</v>
      </c>
      <c r="AE577" s="257" t="str">
        <f t="shared" si="122"/>
        <v/>
      </c>
      <c r="AF577" s="286">
        <v>0</v>
      </c>
      <c r="AG577" s="257">
        <f t="shared" si="123"/>
        <v>0</v>
      </c>
      <c r="AH577" s="257" t="str">
        <f t="shared" si="124"/>
        <v/>
      </c>
      <c r="AI577" s="257">
        <f t="shared" si="125"/>
        <v>0</v>
      </c>
    </row>
    <row r="578" spans="1:35" x14ac:dyDescent="0.3">
      <c r="A578" s="287">
        <v>566</v>
      </c>
      <c r="B578" s="161"/>
      <c r="C578" s="150"/>
      <c r="D578" s="150"/>
      <c r="E578" s="150"/>
      <c r="F578" s="152"/>
      <c r="G578" s="152"/>
      <c r="H578" s="154"/>
      <c r="I578" s="155"/>
      <c r="J578" s="159"/>
      <c r="K578" s="159"/>
      <c r="L578" s="337"/>
      <c r="M578" s="343" t="str">
        <f>IF(L578="","",LOOKUP(L578,'Work Programme'!$A$8:$A$207,'Work Programme'!$B$8:$B$207))</f>
        <v/>
      </c>
      <c r="N578" s="150"/>
      <c r="O578" s="151"/>
      <c r="P578" s="254" t="str">
        <f>IF(H578="","",VLOOKUP(H578,'Overview - Financial Statement'!$A$46:$B$60,2,FALSE))</f>
        <v/>
      </c>
      <c r="Q578" s="255" t="str">
        <f t="shared" si="112"/>
        <v/>
      </c>
      <c r="R578" s="153"/>
      <c r="S578" s="153"/>
      <c r="T578" s="238">
        <f t="shared" si="113"/>
        <v>0</v>
      </c>
      <c r="U578" s="193" t="s">
        <v>44</v>
      </c>
      <c r="V578" s="173"/>
      <c r="W578" s="193" t="str">
        <f t="shared" si="114"/>
        <v/>
      </c>
      <c r="X578" s="264" t="str">
        <f t="shared" si="115"/>
        <v>OK</v>
      </c>
      <c r="Y578" s="193" t="str">
        <f t="shared" si="116"/>
        <v/>
      </c>
      <c r="Z578" s="193" t="str">
        <f t="shared" si="117"/>
        <v/>
      </c>
      <c r="AA578" s="397" t="str">
        <f t="shared" si="118"/>
        <v/>
      </c>
      <c r="AB578" s="257" t="str">
        <f t="shared" si="119"/>
        <v/>
      </c>
      <c r="AC578" s="257" t="str">
        <f t="shared" si="120"/>
        <v/>
      </c>
      <c r="AD578" s="193" t="str">
        <f t="shared" si="121"/>
        <v>CHECK DATES</v>
      </c>
      <c r="AE578" s="257" t="str">
        <f t="shared" si="122"/>
        <v/>
      </c>
      <c r="AF578" s="286">
        <v>0</v>
      </c>
      <c r="AG578" s="257">
        <f t="shared" si="123"/>
        <v>0</v>
      </c>
      <c r="AH578" s="257" t="str">
        <f t="shared" si="124"/>
        <v/>
      </c>
      <c r="AI578" s="257">
        <f t="shared" si="125"/>
        <v>0</v>
      </c>
    </row>
    <row r="579" spans="1:35" x14ac:dyDescent="0.3">
      <c r="A579" s="287">
        <v>567</v>
      </c>
      <c r="B579" s="161"/>
      <c r="C579" s="150"/>
      <c r="D579" s="150"/>
      <c r="E579" s="150"/>
      <c r="F579" s="152"/>
      <c r="G579" s="152"/>
      <c r="H579" s="154"/>
      <c r="I579" s="155"/>
      <c r="J579" s="159"/>
      <c r="K579" s="159"/>
      <c r="L579" s="337"/>
      <c r="M579" s="343" t="str">
        <f>IF(L579="","",LOOKUP(L579,'Work Programme'!$A$8:$A$207,'Work Programme'!$B$8:$B$207))</f>
        <v/>
      </c>
      <c r="N579" s="150"/>
      <c r="O579" s="151"/>
      <c r="P579" s="254" t="str">
        <f>IF(H579="","",VLOOKUP(H579,'Overview - Financial Statement'!$A$46:$B$60,2,FALSE))</f>
        <v/>
      </c>
      <c r="Q579" s="255" t="str">
        <f t="shared" si="112"/>
        <v/>
      </c>
      <c r="R579" s="153"/>
      <c r="S579" s="153"/>
      <c r="T579" s="238">
        <f t="shared" si="113"/>
        <v>0</v>
      </c>
      <c r="U579" s="193" t="s">
        <v>44</v>
      </c>
      <c r="V579" s="173"/>
      <c r="W579" s="193" t="str">
        <f t="shared" si="114"/>
        <v/>
      </c>
      <c r="X579" s="264" t="str">
        <f t="shared" si="115"/>
        <v>OK</v>
      </c>
      <c r="Y579" s="193" t="str">
        <f t="shared" si="116"/>
        <v/>
      </c>
      <c r="Z579" s="193" t="str">
        <f t="shared" si="117"/>
        <v/>
      </c>
      <c r="AA579" s="397" t="str">
        <f t="shared" si="118"/>
        <v/>
      </c>
      <c r="AB579" s="257" t="str">
        <f t="shared" si="119"/>
        <v/>
      </c>
      <c r="AC579" s="257" t="str">
        <f t="shared" si="120"/>
        <v/>
      </c>
      <c r="AD579" s="193" t="str">
        <f t="shared" si="121"/>
        <v>CHECK DATES</v>
      </c>
      <c r="AE579" s="257" t="str">
        <f t="shared" si="122"/>
        <v/>
      </c>
      <c r="AF579" s="286">
        <v>0</v>
      </c>
      <c r="AG579" s="257">
        <f t="shared" si="123"/>
        <v>0</v>
      </c>
      <c r="AH579" s="257" t="str">
        <f t="shared" si="124"/>
        <v/>
      </c>
      <c r="AI579" s="257">
        <f t="shared" si="125"/>
        <v>0</v>
      </c>
    </row>
    <row r="580" spans="1:35" x14ac:dyDescent="0.3">
      <c r="A580" s="287">
        <v>568</v>
      </c>
      <c r="B580" s="161"/>
      <c r="C580" s="150"/>
      <c r="D580" s="150"/>
      <c r="E580" s="150"/>
      <c r="F580" s="152"/>
      <c r="G580" s="152"/>
      <c r="H580" s="154"/>
      <c r="I580" s="155"/>
      <c r="J580" s="159"/>
      <c r="K580" s="159"/>
      <c r="L580" s="337"/>
      <c r="M580" s="343" t="str">
        <f>IF(L580="","",LOOKUP(L580,'Work Programme'!$A$8:$A$207,'Work Programme'!$B$8:$B$207))</f>
        <v/>
      </c>
      <c r="N580" s="150"/>
      <c r="O580" s="151"/>
      <c r="P580" s="254" t="str">
        <f>IF(H580="","",VLOOKUP(H580,'Overview - Financial Statement'!$A$46:$B$60,2,FALSE))</f>
        <v/>
      </c>
      <c r="Q580" s="255" t="str">
        <f t="shared" si="112"/>
        <v/>
      </c>
      <c r="R580" s="153"/>
      <c r="S580" s="153"/>
      <c r="T580" s="238">
        <f t="shared" si="113"/>
        <v>0</v>
      </c>
      <c r="U580" s="193" t="s">
        <v>44</v>
      </c>
      <c r="V580" s="173"/>
      <c r="W580" s="193" t="str">
        <f t="shared" si="114"/>
        <v/>
      </c>
      <c r="X580" s="264" t="str">
        <f t="shared" si="115"/>
        <v>OK</v>
      </c>
      <c r="Y580" s="193" t="str">
        <f t="shared" si="116"/>
        <v/>
      </c>
      <c r="Z580" s="193" t="str">
        <f t="shared" si="117"/>
        <v/>
      </c>
      <c r="AA580" s="397" t="str">
        <f t="shared" si="118"/>
        <v/>
      </c>
      <c r="AB580" s="257" t="str">
        <f t="shared" si="119"/>
        <v/>
      </c>
      <c r="AC580" s="257" t="str">
        <f t="shared" si="120"/>
        <v/>
      </c>
      <c r="AD580" s="193" t="str">
        <f t="shared" si="121"/>
        <v>CHECK DATES</v>
      </c>
      <c r="AE580" s="257" t="str">
        <f t="shared" si="122"/>
        <v/>
      </c>
      <c r="AF580" s="286">
        <v>0</v>
      </c>
      <c r="AG580" s="257">
        <f t="shared" si="123"/>
        <v>0</v>
      </c>
      <c r="AH580" s="257" t="str">
        <f t="shared" si="124"/>
        <v/>
      </c>
      <c r="AI580" s="257">
        <f t="shared" si="125"/>
        <v>0</v>
      </c>
    </row>
    <row r="581" spans="1:35" x14ac:dyDescent="0.3">
      <c r="A581" s="287">
        <v>569</v>
      </c>
      <c r="B581" s="161"/>
      <c r="C581" s="150"/>
      <c r="D581" s="150"/>
      <c r="E581" s="150"/>
      <c r="F581" s="152"/>
      <c r="G581" s="152"/>
      <c r="H581" s="154"/>
      <c r="I581" s="155"/>
      <c r="J581" s="159"/>
      <c r="K581" s="159"/>
      <c r="L581" s="337"/>
      <c r="M581" s="343" t="str">
        <f>IF(L581="","",LOOKUP(L581,'Work Programme'!$A$8:$A$207,'Work Programme'!$B$8:$B$207))</f>
        <v/>
      </c>
      <c r="N581" s="150"/>
      <c r="O581" s="151"/>
      <c r="P581" s="254" t="str">
        <f>IF(H581="","",VLOOKUP(H581,'Overview - Financial Statement'!$A$46:$B$60,2,FALSE))</f>
        <v/>
      </c>
      <c r="Q581" s="255" t="str">
        <f t="shared" si="112"/>
        <v/>
      </c>
      <c r="R581" s="153"/>
      <c r="S581" s="153"/>
      <c r="T581" s="238">
        <f t="shared" si="113"/>
        <v>0</v>
      </c>
      <c r="U581" s="193" t="s">
        <v>44</v>
      </c>
      <c r="V581" s="173"/>
      <c r="W581" s="193" t="str">
        <f t="shared" si="114"/>
        <v/>
      </c>
      <c r="X581" s="264" t="str">
        <f t="shared" si="115"/>
        <v>OK</v>
      </c>
      <c r="Y581" s="193" t="str">
        <f t="shared" si="116"/>
        <v/>
      </c>
      <c r="Z581" s="193" t="str">
        <f t="shared" si="117"/>
        <v/>
      </c>
      <c r="AA581" s="397" t="str">
        <f t="shared" si="118"/>
        <v/>
      </c>
      <c r="AB581" s="257" t="str">
        <f t="shared" si="119"/>
        <v/>
      </c>
      <c r="AC581" s="257" t="str">
        <f t="shared" si="120"/>
        <v/>
      </c>
      <c r="AD581" s="193" t="str">
        <f t="shared" si="121"/>
        <v>CHECK DATES</v>
      </c>
      <c r="AE581" s="257" t="str">
        <f t="shared" si="122"/>
        <v/>
      </c>
      <c r="AF581" s="286">
        <v>0</v>
      </c>
      <c r="AG581" s="257">
        <f t="shared" si="123"/>
        <v>0</v>
      </c>
      <c r="AH581" s="257" t="str">
        <f t="shared" si="124"/>
        <v/>
      </c>
      <c r="AI581" s="257">
        <f t="shared" si="125"/>
        <v>0</v>
      </c>
    </row>
    <row r="582" spans="1:35" x14ac:dyDescent="0.3">
      <c r="A582" s="287">
        <v>570</v>
      </c>
      <c r="B582" s="161"/>
      <c r="C582" s="150"/>
      <c r="D582" s="150"/>
      <c r="E582" s="150"/>
      <c r="F582" s="152"/>
      <c r="G582" s="152"/>
      <c r="H582" s="154"/>
      <c r="I582" s="155"/>
      <c r="J582" s="159"/>
      <c r="K582" s="159"/>
      <c r="L582" s="337"/>
      <c r="M582" s="343" t="str">
        <f>IF(L582="","",LOOKUP(L582,'Work Programme'!$A$8:$A$207,'Work Programme'!$B$8:$B$207))</f>
        <v/>
      </c>
      <c r="N582" s="150"/>
      <c r="O582" s="151"/>
      <c r="P582" s="254" t="str">
        <f>IF(H582="","",VLOOKUP(H582,'Overview - Financial Statement'!$A$46:$B$60,2,FALSE))</f>
        <v/>
      </c>
      <c r="Q582" s="255" t="str">
        <f t="shared" si="112"/>
        <v/>
      </c>
      <c r="R582" s="153"/>
      <c r="S582" s="153"/>
      <c r="T582" s="238">
        <f t="shared" si="113"/>
        <v>0</v>
      </c>
      <c r="U582" s="193" t="s">
        <v>44</v>
      </c>
      <c r="V582" s="173"/>
      <c r="W582" s="193" t="str">
        <f t="shared" si="114"/>
        <v/>
      </c>
      <c r="X582" s="264" t="str">
        <f t="shared" si="115"/>
        <v>OK</v>
      </c>
      <c r="Y582" s="193" t="str">
        <f t="shared" si="116"/>
        <v/>
      </c>
      <c r="Z582" s="193" t="str">
        <f t="shared" si="117"/>
        <v/>
      </c>
      <c r="AA582" s="397" t="str">
        <f t="shared" si="118"/>
        <v/>
      </c>
      <c r="AB582" s="257" t="str">
        <f t="shared" si="119"/>
        <v/>
      </c>
      <c r="AC582" s="257" t="str">
        <f t="shared" si="120"/>
        <v/>
      </c>
      <c r="AD582" s="193" t="str">
        <f t="shared" si="121"/>
        <v>CHECK DATES</v>
      </c>
      <c r="AE582" s="257" t="str">
        <f t="shared" si="122"/>
        <v/>
      </c>
      <c r="AF582" s="286">
        <v>0</v>
      </c>
      <c r="AG582" s="257">
        <f t="shared" si="123"/>
        <v>0</v>
      </c>
      <c r="AH582" s="257" t="str">
        <f t="shared" si="124"/>
        <v/>
      </c>
      <c r="AI582" s="257">
        <f t="shared" si="125"/>
        <v>0</v>
      </c>
    </row>
    <row r="583" spans="1:35" x14ac:dyDescent="0.3">
      <c r="A583" s="287">
        <v>571</v>
      </c>
      <c r="B583" s="161"/>
      <c r="C583" s="150"/>
      <c r="D583" s="150"/>
      <c r="E583" s="150"/>
      <c r="F583" s="152"/>
      <c r="G583" s="152"/>
      <c r="H583" s="154"/>
      <c r="I583" s="155"/>
      <c r="J583" s="159"/>
      <c r="K583" s="159"/>
      <c r="L583" s="337"/>
      <c r="M583" s="343" t="str">
        <f>IF(L583="","",LOOKUP(L583,'Work Programme'!$A$8:$A$207,'Work Programme'!$B$8:$B$207))</f>
        <v/>
      </c>
      <c r="N583" s="150"/>
      <c r="O583" s="151"/>
      <c r="P583" s="254" t="str">
        <f>IF(H583="","",VLOOKUP(H583,'Overview - Financial Statement'!$A$46:$B$60,2,FALSE))</f>
        <v/>
      </c>
      <c r="Q583" s="255" t="str">
        <f t="shared" si="112"/>
        <v/>
      </c>
      <c r="R583" s="153"/>
      <c r="S583" s="153"/>
      <c r="T583" s="238">
        <f t="shared" si="113"/>
        <v>0</v>
      </c>
      <c r="U583" s="193" t="s">
        <v>44</v>
      </c>
      <c r="V583" s="173"/>
      <c r="W583" s="193" t="str">
        <f t="shared" si="114"/>
        <v/>
      </c>
      <c r="X583" s="264" t="str">
        <f t="shared" si="115"/>
        <v>OK</v>
      </c>
      <c r="Y583" s="193" t="str">
        <f t="shared" si="116"/>
        <v/>
      </c>
      <c r="Z583" s="193" t="str">
        <f t="shared" si="117"/>
        <v/>
      </c>
      <c r="AA583" s="397" t="str">
        <f t="shared" si="118"/>
        <v/>
      </c>
      <c r="AB583" s="257" t="str">
        <f t="shared" si="119"/>
        <v/>
      </c>
      <c r="AC583" s="257" t="str">
        <f t="shared" si="120"/>
        <v/>
      </c>
      <c r="AD583" s="193" t="str">
        <f t="shared" si="121"/>
        <v>CHECK DATES</v>
      </c>
      <c r="AE583" s="257" t="str">
        <f t="shared" si="122"/>
        <v/>
      </c>
      <c r="AF583" s="286">
        <v>0</v>
      </c>
      <c r="AG583" s="257">
        <f t="shared" si="123"/>
        <v>0</v>
      </c>
      <c r="AH583" s="257" t="str">
        <f t="shared" si="124"/>
        <v/>
      </c>
      <c r="AI583" s="257">
        <f t="shared" si="125"/>
        <v>0</v>
      </c>
    </row>
    <row r="584" spans="1:35" x14ac:dyDescent="0.3">
      <c r="A584" s="287">
        <v>572</v>
      </c>
      <c r="B584" s="161"/>
      <c r="C584" s="150"/>
      <c r="D584" s="150"/>
      <c r="E584" s="150"/>
      <c r="F584" s="152"/>
      <c r="G584" s="152"/>
      <c r="H584" s="154"/>
      <c r="I584" s="155"/>
      <c r="J584" s="159"/>
      <c r="K584" s="159"/>
      <c r="L584" s="337"/>
      <c r="M584" s="343" t="str">
        <f>IF(L584="","",LOOKUP(L584,'Work Programme'!$A$8:$A$207,'Work Programme'!$B$8:$B$207))</f>
        <v/>
      </c>
      <c r="N584" s="150"/>
      <c r="O584" s="151"/>
      <c r="P584" s="254" t="str">
        <f>IF(H584="","",VLOOKUP(H584,'Overview - Financial Statement'!$A$46:$B$60,2,FALSE))</f>
        <v/>
      </c>
      <c r="Q584" s="255" t="str">
        <f t="shared" si="112"/>
        <v/>
      </c>
      <c r="R584" s="153"/>
      <c r="S584" s="153"/>
      <c r="T584" s="238">
        <f t="shared" si="113"/>
        <v>0</v>
      </c>
      <c r="U584" s="193" t="s">
        <v>44</v>
      </c>
      <c r="V584" s="173"/>
      <c r="W584" s="193" t="str">
        <f t="shared" si="114"/>
        <v/>
      </c>
      <c r="X584" s="264" t="str">
        <f t="shared" si="115"/>
        <v>OK</v>
      </c>
      <c r="Y584" s="193" t="str">
        <f t="shared" si="116"/>
        <v/>
      </c>
      <c r="Z584" s="193" t="str">
        <f t="shared" si="117"/>
        <v/>
      </c>
      <c r="AA584" s="397" t="str">
        <f t="shared" si="118"/>
        <v/>
      </c>
      <c r="AB584" s="257" t="str">
        <f t="shared" si="119"/>
        <v/>
      </c>
      <c r="AC584" s="257" t="str">
        <f t="shared" si="120"/>
        <v/>
      </c>
      <c r="AD584" s="193" t="str">
        <f t="shared" si="121"/>
        <v>CHECK DATES</v>
      </c>
      <c r="AE584" s="257" t="str">
        <f t="shared" si="122"/>
        <v/>
      </c>
      <c r="AF584" s="286">
        <v>0</v>
      </c>
      <c r="AG584" s="257">
        <f t="shared" si="123"/>
        <v>0</v>
      </c>
      <c r="AH584" s="257" t="str">
        <f t="shared" si="124"/>
        <v/>
      </c>
      <c r="AI584" s="257">
        <f t="shared" si="125"/>
        <v>0</v>
      </c>
    </row>
    <row r="585" spans="1:35" x14ac:dyDescent="0.3">
      <c r="A585" s="287">
        <v>573</v>
      </c>
      <c r="B585" s="161"/>
      <c r="C585" s="150"/>
      <c r="D585" s="150"/>
      <c r="E585" s="150"/>
      <c r="F585" s="152"/>
      <c r="G585" s="152"/>
      <c r="H585" s="154"/>
      <c r="I585" s="155"/>
      <c r="J585" s="159"/>
      <c r="K585" s="159"/>
      <c r="L585" s="337"/>
      <c r="M585" s="343" t="str">
        <f>IF(L585="","",LOOKUP(L585,'Work Programme'!$A$8:$A$207,'Work Programme'!$B$8:$B$207))</f>
        <v/>
      </c>
      <c r="N585" s="150"/>
      <c r="O585" s="151"/>
      <c r="P585" s="254" t="str">
        <f>IF(H585="","",VLOOKUP(H585,'Overview - Financial Statement'!$A$46:$B$60,2,FALSE))</f>
        <v/>
      </c>
      <c r="Q585" s="255" t="str">
        <f t="shared" si="112"/>
        <v/>
      </c>
      <c r="R585" s="153"/>
      <c r="S585" s="153"/>
      <c r="T585" s="238">
        <f t="shared" si="113"/>
        <v>0</v>
      </c>
      <c r="U585" s="193" t="s">
        <v>44</v>
      </c>
      <c r="V585" s="173"/>
      <c r="W585" s="193" t="str">
        <f t="shared" si="114"/>
        <v/>
      </c>
      <c r="X585" s="264" t="str">
        <f t="shared" si="115"/>
        <v>OK</v>
      </c>
      <c r="Y585" s="193" t="str">
        <f t="shared" si="116"/>
        <v/>
      </c>
      <c r="Z585" s="193" t="str">
        <f t="shared" si="117"/>
        <v/>
      </c>
      <c r="AA585" s="397" t="str">
        <f t="shared" si="118"/>
        <v/>
      </c>
      <c r="AB585" s="257" t="str">
        <f t="shared" si="119"/>
        <v/>
      </c>
      <c r="AC585" s="257" t="str">
        <f t="shared" si="120"/>
        <v/>
      </c>
      <c r="AD585" s="193" t="str">
        <f t="shared" si="121"/>
        <v>CHECK DATES</v>
      </c>
      <c r="AE585" s="257" t="str">
        <f t="shared" si="122"/>
        <v/>
      </c>
      <c r="AF585" s="286">
        <v>0</v>
      </c>
      <c r="AG585" s="257">
        <f t="shared" si="123"/>
        <v>0</v>
      </c>
      <c r="AH585" s="257" t="str">
        <f t="shared" si="124"/>
        <v/>
      </c>
      <c r="AI585" s="257">
        <f t="shared" si="125"/>
        <v>0</v>
      </c>
    </row>
    <row r="586" spans="1:35" x14ac:dyDescent="0.3">
      <c r="A586" s="287">
        <v>574</v>
      </c>
      <c r="B586" s="161"/>
      <c r="C586" s="150"/>
      <c r="D586" s="150"/>
      <c r="E586" s="150"/>
      <c r="F586" s="152"/>
      <c r="G586" s="152"/>
      <c r="H586" s="154"/>
      <c r="I586" s="155"/>
      <c r="J586" s="159"/>
      <c r="K586" s="159"/>
      <c r="L586" s="337"/>
      <c r="M586" s="343" t="str">
        <f>IF(L586="","",LOOKUP(L586,'Work Programme'!$A$8:$A$207,'Work Programme'!$B$8:$B$207))</f>
        <v/>
      </c>
      <c r="N586" s="150"/>
      <c r="O586" s="151"/>
      <c r="P586" s="254" t="str">
        <f>IF(H586="","",VLOOKUP(H586,'Overview - Financial Statement'!$A$46:$B$60,2,FALSE))</f>
        <v/>
      </c>
      <c r="Q586" s="255" t="str">
        <f t="shared" si="112"/>
        <v/>
      </c>
      <c r="R586" s="153"/>
      <c r="S586" s="153"/>
      <c r="T586" s="238">
        <f t="shared" si="113"/>
        <v>0</v>
      </c>
      <c r="U586" s="193" t="s">
        <v>44</v>
      </c>
      <c r="V586" s="173"/>
      <c r="W586" s="193" t="str">
        <f t="shared" si="114"/>
        <v/>
      </c>
      <c r="X586" s="264" t="str">
        <f t="shared" si="115"/>
        <v>OK</v>
      </c>
      <c r="Y586" s="193" t="str">
        <f t="shared" si="116"/>
        <v/>
      </c>
      <c r="Z586" s="193" t="str">
        <f t="shared" si="117"/>
        <v/>
      </c>
      <c r="AA586" s="397" t="str">
        <f t="shared" si="118"/>
        <v/>
      </c>
      <c r="AB586" s="257" t="str">
        <f t="shared" si="119"/>
        <v/>
      </c>
      <c r="AC586" s="257" t="str">
        <f t="shared" si="120"/>
        <v/>
      </c>
      <c r="AD586" s="193" t="str">
        <f t="shared" si="121"/>
        <v>CHECK DATES</v>
      </c>
      <c r="AE586" s="257" t="str">
        <f t="shared" si="122"/>
        <v/>
      </c>
      <c r="AF586" s="286">
        <v>0</v>
      </c>
      <c r="AG586" s="257">
        <f t="shared" si="123"/>
        <v>0</v>
      </c>
      <c r="AH586" s="257" t="str">
        <f t="shared" si="124"/>
        <v/>
      </c>
      <c r="AI586" s="257">
        <f t="shared" si="125"/>
        <v>0</v>
      </c>
    </row>
    <row r="587" spans="1:35" x14ac:dyDescent="0.3">
      <c r="A587" s="287">
        <v>575</v>
      </c>
      <c r="B587" s="161"/>
      <c r="C587" s="150"/>
      <c r="D587" s="150"/>
      <c r="E587" s="150"/>
      <c r="F587" s="152"/>
      <c r="G587" s="152"/>
      <c r="H587" s="154"/>
      <c r="I587" s="155"/>
      <c r="J587" s="159"/>
      <c r="K587" s="159"/>
      <c r="L587" s="337"/>
      <c r="M587" s="343" t="str">
        <f>IF(L587="","",LOOKUP(L587,'Work Programme'!$A$8:$A$207,'Work Programme'!$B$8:$B$207))</f>
        <v/>
      </c>
      <c r="N587" s="150"/>
      <c r="O587" s="151"/>
      <c r="P587" s="254" t="str">
        <f>IF(H587="","",VLOOKUP(H587,'Overview - Financial Statement'!$A$46:$B$60,2,FALSE))</f>
        <v/>
      </c>
      <c r="Q587" s="255" t="str">
        <f t="shared" si="112"/>
        <v/>
      </c>
      <c r="R587" s="153"/>
      <c r="S587" s="153"/>
      <c r="T587" s="238">
        <f t="shared" si="113"/>
        <v>0</v>
      </c>
      <c r="U587" s="193" t="s">
        <v>44</v>
      </c>
      <c r="V587" s="173"/>
      <c r="W587" s="193" t="str">
        <f t="shared" si="114"/>
        <v/>
      </c>
      <c r="X587" s="264" t="str">
        <f t="shared" si="115"/>
        <v>OK</v>
      </c>
      <c r="Y587" s="193" t="str">
        <f t="shared" si="116"/>
        <v/>
      </c>
      <c r="Z587" s="193" t="str">
        <f t="shared" si="117"/>
        <v/>
      </c>
      <c r="AA587" s="397" t="str">
        <f t="shared" si="118"/>
        <v/>
      </c>
      <c r="AB587" s="257" t="str">
        <f t="shared" si="119"/>
        <v/>
      </c>
      <c r="AC587" s="257" t="str">
        <f t="shared" si="120"/>
        <v/>
      </c>
      <c r="AD587" s="193" t="str">
        <f t="shared" si="121"/>
        <v>CHECK DATES</v>
      </c>
      <c r="AE587" s="257" t="str">
        <f t="shared" si="122"/>
        <v/>
      </c>
      <c r="AF587" s="286">
        <v>0</v>
      </c>
      <c r="AG587" s="257">
        <f t="shared" si="123"/>
        <v>0</v>
      </c>
      <c r="AH587" s="257" t="str">
        <f t="shared" si="124"/>
        <v/>
      </c>
      <c r="AI587" s="257">
        <f t="shared" si="125"/>
        <v>0</v>
      </c>
    </row>
    <row r="588" spans="1:35" x14ac:dyDescent="0.3">
      <c r="A588" s="287">
        <v>576</v>
      </c>
      <c r="B588" s="161"/>
      <c r="C588" s="150"/>
      <c r="D588" s="150"/>
      <c r="E588" s="150"/>
      <c r="F588" s="152"/>
      <c r="G588" s="152"/>
      <c r="H588" s="154"/>
      <c r="I588" s="155"/>
      <c r="J588" s="159"/>
      <c r="K588" s="159"/>
      <c r="L588" s="337"/>
      <c r="M588" s="343" t="str">
        <f>IF(L588="","",LOOKUP(L588,'Work Programme'!$A$8:$A$207,'Work Programme'!$B$8:$B$207))</f>
        <v/>
      </c>
      <c r="N588" s="150"/>
      <c r="O588" s="151"/>
      <c r="P588" s="254" t="str">
        <f>IF(H588="","",VLOOKUP(H588,'Overview - Financial Statement'!$A$46:$B$60,2,FALSE))</f>
        <v/>
      </c>
      <c r="Q588" s="255" t="str">
        <f t="shared" si="112"/>
        <v/>
      </c>
      <c r="R588" s="153"/>
      <c r="S588" s="153"/>
      <c r="T588" s="238">
        <f t="shared" si="113"/>
        <v>0</v>
      </c>
      <c r="U588" s="193" t="s">
        <v>44</v>
      </c>
      <c r="V588" s="173"/>
      <c r="W588" s="193" t="str">
        <f t="shared" si="114"/>
        <v/>
      </c>
      <c r="X588" s="264" t="str">
        <f t="shared" si="115"/>
        <v>OK</v>
      </c>
      <c r="Y588" s="193" t="str">
        <f t="shared" si="116"/>
        <v/>
      </c>
      <c r="Z588" s="193" t="str">
        <f t="shared" si="117"/>
        <v/>
      </c>
      <c r="AA588" s="397" t="str">
        <f t="shared" si="118"/>
        <v/>
      </c>
      <c r="AB588" s="257" t="str">
        <f t="shared" si="119"/>
        <v/>
      </c>
      <c r="AC588" s="257" t="str">
        <f t="shared" si="120"/>
        <v/>
      </c>
      <c r="AD588" s="193" t="str">
        <f t="shared" si="121"/>
        <v>CHECK DATES</v>
      </c>
      <c r="AE588" s="257" t="str">
        <f t="shared" si="122"/>
        <v/>
      </c>
      <c r="AF588" s="286">
        <v>0</v>
      </c>
      <c r="AG588" s="257">
        <f t="shared" si="123"/>
        <v>0</v>
      </c>
      <c r="AH588" s="257" t="str">
        <f t="shared" si="124"/>
        <v/>
      </c>
      <c r="AI588" s="257">
        <f t="shared" si="125"/>
        <v>0</v>
      </c>
    </row>
    <row r="589" spans="1:35" x14ac:dyDescent="0.3">
      <c r="A589" s="287">
        <v>577</v>
      </c>
      <c r="B589" s="161"/>
      <c r="C589" s="150"/>
      <c r="D589" s="150"/>
      <c r="E589" s="150"/>
      <c r="F589" s="152"/>
      <c r="G589" s="152"/>
      <c r="H589" s="154"/>
      <c r="I589" s="155"/>
      <c r="J589" s="159"/>
      <c r="K589" s="159"/>
      <c r="L589" s="337"/>
      <c r="M589" s="343" t="str">
        <f>IF(L589="","",LOOKUP(L589,'Work Programme'!$A$8:$A$207,'Work Programme'!$B$8:$B$207))</f>
        <v/>
      </c>
      <c r="N589" s="150"/>
      <c r="O589" s="151"/>
      <c r="P589" s="254" t="str">
        <f>IF(H589="","",VLOOKUP(H589,'Overview - Financial Statement'!$A$46:$B$60,2,FALSE))</f>
        <v/>
      </c>
      <c r="Q589" s="255" t="str">
        <f t="shared" ref="Q589:Q652" si="126">IF(P589="","",I589/P589)</f>
        <v/>
      </c>
      <c r="R589" s="153"/>
      <c r="S589" s="153"/>
      <c r="T589" s="238">
        <f t="shared" si="113"/>
        <v>0</v>
      </c>
      <c r="U589" s="193" t="s">
        <v>44</v>
      </c>
      <c r="V589" s="173"/>
      <c r="W589" s="193" t="str">
        <f t="shared" si="114"/>
        <v/>
      </c>
      <c r="X589" s="264" t="str">
        <f t="shared" si="115"/>
        <v>OK</v>
      </c>
      <c r="Y589" s="193" t="str">
        <f t="shared" si="116"/>
        <v/>
      </c>
      <c r="Z589" s="193" t="str">
        <f t="shared" si="117"/>
        <v/>
      </c>
      <c r="AA589" s="397" t="str">
        <f t="shared" si="118"/>
        <v/>
      </c>
      <c r="AB589" s="257" t="str">
        <f t="shared" si="119"/>
        <v/>
      </c>
      <c r="AC589" s="257" t="str">
        <f t="shared" si="120"/>
        <v/>
      </c>
      <c r="AD589" s="193" t="str">
        <f t="shared" si="121"/>
        <v>CHECK DATES</v>
      </c>
      <c r="AE589" s="257" t="str">
        <f t="shared" si="122"/>
        <v/>
      </c>
      <c r="AF589" s="286">
        <v>0</v>
      </c>
      <c r="AG589" s="257">
        <f t="shared" si="123"/>
        <v>0</v>
      </c>
      <c r="AH589" s="257" t="str">
        <f t="shared" si="124"/>
        <v/>
      </c>
      <c r="AI589" s="257">
        <f t="shared" si="125"/>
        <v>0</v>
      </c>
    </row>
    <row r="590" spans="1:35" x14ac:dyDescent="0.3">
      <c r="A590" s="287">
        <v>578</v>
      </c>
      <c r="B590" s="161"/>
      <c r="C590" s="150"/>
      <c r="D590" s="150"/>
      <c r="E590" s="150"/>
      <c r="F590" s="152"/>
      <c r="G590" s="152"/>
      <c r="H590" s="154"/>
      <c r="I590" s="155"/>
      <c r="J590" s="159"/>
      <c r="K590" s="159"/>
      <c r="L590" s="337"/>
      <c r="M590" s="343" t="str">
        <f>IF(L590="","",LOOKUP(L590,'Work Programme'!$A$8:$A$207,'Work Programme'!$B$8:$B$207))</f>
        <v/>
      </c>
      <c r="N590" s="150"/>
      <c r="O590" s="151"/>
      <c r="P590" s="254" t="str">
        <f>IF(H590="","",VLOOKUP(H590,'Overview - Financial Statement'!$A$46:$B$60,2,FALSE))</f>
        <v/>
      </c>
      <c r="Q590" s="255" t="str">
        <f t="shared" si="126"/>
        <v/>
      </c>
      <c r="R590" s="153"/>
      <c r="S590" s="153"/>
      <c r="T590" s="238">
        <f t="shared" ref="T590:T653" si="127">IF(R590="YES",Q590,0)</f>
        <v>0</v>
      </c>
      <c r="U590" s="193" t="s">
        <v>44</v>
      </c>
      <c r="V590" s="173"/>
      <c r="W590" s="193" t="str">
        <f t="shared" si="114"/>
        <v/>
      </c>
      <c r="X590" s="264" t="str">
        <f t="shared" si="115"/>
        <v>OK</v>
      </c>
      <c r="Y590" s="193" t="str">
        <f t="shared" si="116"/>
        <v/>
      </c>
      <c r="Z590" s="193" t="str">
        <f t="shared" si="117"/>
        <v/>
      </c>
      <c r="AA590" s="397" t="str">
        <f t="shared" si="118"/>
        <v/>
      </c>
      <c r="AB590" s="257" t="str">
        <f t="shared" si="119"/>
        <v/>
      </c>
      <c r="AC590" s="257" t="str">
        <f t="shared" si="120"/>
        <v/>
      </c>
      <c r="AD590" s="193" t="str">
        <f t="shared" si="121"/>
        <v>CHECK DATES</v>
      </c>
      <c r="AE590" s="257" t="str">
        <f t="shared" si="122"/>
        <v/>
      </c>
      <c r="AF590" s="286">
        <v>0</v>
      </c>
      <c r="AG590" s="257">
        <f t="shared" si="123"/>
        <v>0</v>
      </c>
      <c r="AH590" s="257" t="str">
        <f t="shared" si="124"/>
        <v/>
      </c>
      <c r="AI590" s="257">
        <f t="shared" si="125"/>
        <v>0</v>
      </c>
    </row>
    <row r="591" spans="1:35" x14ac:dyDescent="0.3">
      <c r="A591" s="287">
        <v>579</v>
      </c>
      <c r="B591" s="161"/>
      <c r="C591" s="150"/>
      <c r="D591" s="150"/>
      <c r="E591" s="150"/>
      <c r="F591" s="152"/>
      <c r="G591" s="152"/>
      <c r="H591" s="154"/>
      <c r="I591" s="155"/>
      <c r="J591" s="159"/>
      <c r="K591" s="159"/>
      <c r="L591" s="337"/>
      <c r="M591" s="343" t="str">
        <f>IF(L591="","",LOOKUP(L591,'Work Programme'!$A$8:$A$207,'Work Programme'!$B$8:$B$207))</f>
        <v/>
      </c>
      <c r="N591" s="150"/>
      <c r="O591" s="151"/>
      <c r="P591" s="254" t="str">
        <f>IF(H591="","",VLOOKUP(H591,'Overview - Financial Statement'!$A$46:$B$60,2,FALSE))</f>
        <v/>
      </c>
      <c r="Q591" s="255" t="str">
        <f t="shared" si="126"/>
        <v/>
      </c>
      <c r="R591" s="153"/>
      <c r="S591" s="153"/>
      <c r="T591" s="238">
        <f t="shared" si="127"/>
        <v>0</v>
      </c>
      <c r="U591" s="193" t="s">
        <v>44</v>
      </c>
      <c r="V591" s="173"/>
      <c r="W591" s="193" t="str">
        <f t="shared" si="114"/>
        <v/>
      </c>
      <c r="X591" s="264" t="str">
        <f t="shared" si="115"/>
        <v>OK</v>
      </c>
      <c r="Y591" s="193" t="str">
        <f t="shared" si="116"/>
        <v/>
      </c>
      <c r="Z591" s="193" t="str">
        <f t="shared" si="117"/>
        <v/>
      </c>
      <c r="AA591" s="397" t="str">
        <f t="shared" si="118"/>
        <v/>
      </c>
      <c r="AB591" s="257" t="str">
        <f t="shared" si="119"/>
        <v/>
      </c>
      <c r="AC591" s="257" t="str">
        <f t="shared" si="120"/>
        <v/>
      </c>
      <c r="AD591" s="193" t="str">
        <f t="shared" si="121"/>
        <v>CHECK DATES</v>
      </c>
      <c r="AE591" s="257" t="str">
        <f t="shared" si="122"/>
        <v/>
      </c>
      <c r="AF591" s="286">
        <v>0</v>
      </c>
      <c r="AG591" s="257">
        <f t="shared" si="123"/>
        <v>0</v>
      </c>
      <c r="AH591" s="257" t="str">
        <f t="shared" si="124"/>
        <v/>
      </c>
      <c r="AI591" s="257">
        <f t="shared" si="125"/>
        <v>0</v>
      </c>
    </row>
    <row r="592" spans="1:35" x14ac:dyDescent="0.3">
      <c r="A592" s="287">
        <v>580</v>
      </c>
      <c r="B592" s="161"/>
      <c r="C592" s="150"/>
      <c r="D592" s="150"/>
      <c r="E592" s="150"/>
      <c r="F592" s="152"/>
      <c r="G592" s="152"/>
      <c r="H592" s="154"/>
      <c r="I592" s="155"/>
      <c r="J592" s="159"/>
      <c r="K592" s="159"/>
      <c r="L592" s="337"/>
      <c r="M592" s="343" t="str">
        <f>IF(L592="","",LOOKUP(L592,'Work Programme'!$A$8:$A$207,'Work Programme'!$B$8:$B$207))</f>
        <v/>
      </c>
      <c r="N592" s="150"/>
      <c r="O592" s="151"/>
      <c r="P592" s="254" t="str">
        <f>IF(H592="","",VLOOKUP(H592,'Overview - Financial Statement'!$A$46:$B$60,2,FALSE))</f>
        <v/>
      </c>
      <c r="Q592" s="255" t="str">
        <f t="shared" si="126"/>
        <v/>
      </c>
      <c r="R592" s="153"/>
      <c r="S592" s="153"/>
      <c r="T592" s="238">
        <f t="shared" si="127"/>
        <v>0</v>
      </c>
      <c r="U592" s="193" t="s">
        <v>44</v>
      </c>
      <c r="V592" s="173"/>
      <c r="W592" s="193" t="str">
        <f t="shared" ref="W592:W655" si="128">IF(Q592="","",IF(F592="","CHECK DATES","OK"))</f>
        <v/>
      </c>
      <c r="X592" s="264" t="str">
        <f t="shared" ref="X592:X655" si="129">IF(F592-(J592)&lt;0,"a posteriori ?","OK")</f>
        <v>OK</v>
      </c>
      <c r="Y592" s="193" t="str">
        <f t="shared" ref="Y592:Y655" si="130">IF(Q592="","",(IF(OR(J592&lt;=($E$4-1),J592&gt;=($G$4+1),K592&lt;=($E$4-1),K592&gt;=($G$4+1)),"CHECK DATES","OK")))</f>
        <v/>
      </c>
      <c r="Z592" s="193" t="str">
        <f t="shared" ref="Z592:Z655" si="131">IF(H592="","",H592)</f>
        <v/>
      </c>
      <c r="AA592" s="397" t="str">
        <f t="shared" ref="AA592:AA655" si="132">IF(H592="","",IF(HLOOKUP(H592,$V$4:$AJ$5,2,FALSE)="",P592,IF(P592&lt;&gt;HLOOKUP(H592,$V$4:$AJ$5,2,FALSE),HLOOKUP(H592,$V$4:$AJ$5,2,FALSE),P592)))</f>
        <v/>
      </c>
      <c r="AB592" s="257" t="str">
        <f t="shared" ref="AB592:AB655" si="133">IF(P592="","",IF(AA592=1,Q592,I592/AA592))</f>
        <v/>
      </c>
      <c r="AC592" s="257" t="str">
        <f t="shared" ref="AC592:AC655" si="134">IF(AB592="","",IF(AA592=1,0,AB592-Q592))</f>
        <v/>
      </c>
      <c r="AD592" s="193" t="str">
        <f t="shared" ref="AD592:AD655" si="135">IF(Q592=0,"",(IF(G592="","CHECK DATES","OK")))</f>
        <v>CHECK DATES</v>
      </c>
      <c r="AE592" s="257" t="str">
        <f t="shared" ref="AE592:AE655" si="136">IF(OR(U592="NO",Y592="CHECK DATES",AD592="CHECK DATES"),AB592,"")</f>
        <v/>
      </c>
      <c r="AF592" s="286">
        <v>0</v>
      </c>
      <c r="AG592" s="257">
        <f t="shared" ref="AG592:AG655" si="137">IF(OR(U592="NO",AE592&gt;0,AF592&gt;0)*(AND(OR(R592="NO",R592=""))),SUM(AE592:AF592),"")</f>
        <v>0</v>
      </c>
      <c r="AH592" s="257" t="str">
        <f t="shared" ref="AH592:AH655" si="138">IF(OR(U592="NO",AE592&gt;0,AF592&gt;0)*(AND(OR(R592="YES"))),SUM(AE592:AF592),"")</f>
        <v/>
      </c>
      <c r="AI592" s="257">
        <f t="shared" ref="AI592:AI655" si="139">IF(R592="YES",AB592,0)</f>
        <v>0</v>
      </c>
    </row>
    <row r="593" spans="1:35" x14ac:dyDescent="0.3">
      <c r="A593" s="287">
        <v>581</v>
      </c>
      <c r="B593" s="161"/>
      <c r="C593" s="150"/>
      <c r="D593" s="150"/>
      <c r="E593" s="150"/>
      <c r="F593" s="152"/>
      <c r="G593" s="152"/>
      <c r="H593" s="154"/>
      <c r="I593" s="155"/>
      <c r="J593" s="159"/>
      <c r="K593" s="159"/>
      <c r="L593" s="337"/>
      <c r="M593" s="343" t="str">
        <f>IF(L593="","",LOOKUP(L593,'Work Programme'!$A$8:$A$207,'Work Programme'!$B$8:$B$207))</f>
        <v/>
      </c>
      <c r="N593" s="150"/>
      <c r="O593" s="151"/>
      <c r="P593" s="254" t="str">
        <f>IF(H593="","",VLOOKUP(H593,'Overview - Financial Statement'!$A$46:$B$60,2,FALSE))</f>
        <v/>
      </c>
      <c r="Q593" s="255" t="str">
        <f t="shared" si="126"/>
        <v/>
      </c>
      <c r="R593" s="153"/>
      <c r="S593" s="153"/>
      <c r="T593" s="238">
        <f t="shared" si="127"/>
        <v>0</v>
      </c>
      <c r="U593" s="193" t="s">
        <v>44</v>
      </c>
      <c r="V593" s="173"/>
      <c r="W593" s="193" t="str">
        <f t="shared" si="128"/>
        <v/>
      </c>
      <c r="X593" s="264" t="str">
        <f t="shared" si="129"/>
        <v>OK</v>
      </c>
      <c r="Y593" s="193" t="str">
        <f t="shared" si="130"/>
        <v/>
      </c>
      <c r="Z593" s="193" t="str">
        <f t="shared" si="131"/>
        <v/>
      </c>
      <c r="AA593" s="397" t="str">
        <f t="shared" si="132"/>
        <v/>
      </c>
      <c r="AB593" s="257" t="str">
        <f t="shared" si="133"/>
        <v/>
      </c>
      <c r="AC593" s="257" t="str">
        <f t="shared" si="134"/>
        <v/>
      </c>
      <c r="AD593" s="193" t="str">
        <f t="shared" si="135"/>
        <v>CHECK DATES</v>
      </c>
      <c r="AE593" s="257" t="str">
        <f t="shared" si="136"/>
        <v/>
      </c>
      <c r="AF593" s="286">
        <v>0</v>
      </c>
      <c r="AG593" s="257">
        <f t="shared" si="137"/>
        <v>0</v>
      </c>
      <c r="AH593" s="257" t="str">
        <f t="shared" si="138"/>
        <v/>
      </c>
      <c r="AI593" s="257">
        <f t="shared" si="139"/>
        <v>0</v>
      </c>
    </row>
    <row r="594" spans="1:35" x14ac:dyDescent="0.3">
      <c r="A594" s="287">
        <v>582</v>
      </c>
      <c r="B594" s="161"/>
      <c r="C594" s="150"/>
      <c r="D594" s="150"/>
      <c r="E594" s="150"/>
      <c r="F594" s="152"/>
      <c r="G594" s="152"/>
      <c r="H594" s="154"/>
      <c r="I594" s="155"/>
      <c r="J594" s="159"/>
      <c r="K594" s="159"/>
      <c r="L594" s="337"/>
      <c r="M594" s="343" t="str">
        <f>IF(L594="","",LOOKUP(L594,'Work Programme'!$A$8:$A$207,'Work Programme'!$B$8:$B$207))</f>
        <v/>
      </c>
      <c r="N594" s="150"/>
      <c r="O594" s="151"/>
      <c r="P594" s="254" t="str">
        <f>IF(H594="","",VLOOKUP(H594,'Overview - Financial Statement'!$A$46:$B$60,2,FALSE))</f>
        <v/>
      </c>
      <c r="Q594" s="255" t="str">
        <f t="shared" si="126"/>
        <v/>
      </c>
      <c r="R594" s="153"/>
      <c r="S594" s="153"/>
      <c r="T594" s="238">
        <f t="shared" si="127"/>
        <v>0</v>
      </c>
      <c r="U594" s="193" t="s">
        <v>44</v>
      </c>
      <c r="V594" s="173"/>
      <c r="W594" s="193" t="str">
        <f t="shared" si="128"/>
        <v/>
      </c>
      <c r="X594" s="264" t="str">
        <f t="shared" si="129"/>
        <v>OK</v>
      </c>
      <c r="Y594" s="193" t="str">
        <f t="shared" si="130"/>
        <v/>
      </c>
      <c r="Z594" s="193" t="str">
        <f t="shared" si="131"/>
        <v/>
      </c>
      <c r="AA594" s="397" t="str">
        <f t="shared" si="132"/>
        <v/>
      </c>
      <c r="AB594" s="257" t="str">
        <f t="shared" si="133"/>
        <v/>
      </c>
      <c r="AC594" s="257" t="str">
        <f t="shared" si="134"/>
        <v/>
      </c>
      <c r="AD594" s="193" t="str">
        <f t="shared" si="135"/>
        <v>CHECK DATES</v>
      </c>
      <c r="AE594" s="257" t="str">
        <f t="shared" si="136"/>
        <v/>
      </c>
      <c r="AF594" s="286">
        <v>0</v>
      </c>
      <c r="AG594" s="257">
        <f t="shared" si="137"/>
        <v>0</v>
      </c>
      <c r="AH594" s="257" t="str">
        <f t="shared" si="138"/>
        <v/>
      </c>
      <c r="AI594" s="257">
        <f t="shared" si="139"/>
        <v>0</v>
      </c>
    </row>
    <row r="595" spans="1:35" x14ac:dyDescent="0.3">
      <c r="A595" s="287">
        <v>583</v>
      </c>
      <c r="B595" s="161"/>
      <c r="C595" s="150"/>
      <c r="D595" s="150"/>
      <c r="E595" s="150"/>
      <c r="F595" s="152"/>
      <c r="G595" s="152"/>
      <c r="H595" s="154"/>
      <c r="I595" s="155"/>
      <c r="J595" s="159"/>
      <c r="K595" s="159"/>
      <c r="L595" s="337"/>
      <c r="M595" s="343" t="str">
        <f>IF(L595="","",LOOKUP(L595,'Work Programme'!$A$8:$A$207,'Work Programme'!$B$8:$B$207))</f>
        <v/>
      </c>
      <c r="N595" s="150"/>
      <c r="O595" s="151"/>
      <c r="P595" s="254" t="str">
        <f>IF(H595="","",VLOOKUP(H595,'Overview - Financial Statement'!$A$46:$B$60,2,FALSE))</f>
        <v/>
      </c>
      <c r="Q595" s="255" t="str">
        <f t="shared" si="126"/>
        <v/>
      </c>
      <c r="R595" s="153"/>
      <c r="S595" s="153"/>
      <c r="T595" s="238">
        <f t="shared" si="127"/>
        <v>0</v>
      </c>
      <c r="U595" s="193" t="s">
        <v>44</v>
      </c>
      <c r="V595" s="173"/>
      <c r="W595" s="193" t="str">
        <f t="shared" si="128"/>
        <v/>
      </c>
      <c r="X595" s="264" t="str">
        <f t="shared" si="129"/>
        <v>OK</v>
      </c>
      <c r="Y595" s="193" t="str">
        <f t="shared" si="130"/>
        <v/>
      </c>
      <c r="Z595" s="193" t="str">
        <f t="shared" si="131"/>
        <v/>
      </c>
      <c r="AA595" s="397" t="str">
        <f t="shared" si="132"/>
        <v/>
      </c>
      <c r="AB595" s="257" t="str">
        <f t="shared" si="133"/>
        <v/>
      </c>
      <c r="AC595" s="257" t="str">
        <f t="shared" si="134"/>
        <v/>
      </c>
      <c r="AD595" s="193" t="str">
        <f t="shared" si="135"/>
        <v>CHECK DATES</v>
      </c>
      <c r="AE595" s="257" t="str">
        <f t="shared" si="136"/>
        <v/>
      </c>
      <c r="AF595" s="286">
        <v>0</v>
      </c>
      <c r="AG595" s="257">
        <f t="shared" si="137"/>
        <v>0</v>
      </c>
      <c r="AH595" s="257" t="str">
        <f t="shared" si="138"/>
        <v/>
      </c>
      <c r="AI595" s="257">
        <f t="shared" si="139"/>
        <v>0</v>
      </c>
    </row>
    <row r="596" spans="1:35" x14ac:dyDescent="0.3">
      <c r="A596" s="287">
        <v>584</v>
      </c>
      <c r="B596" s="161"/>
      <c r="C596" s="150"/>
      <c r="D596" s="150"/>
      <c r="E596" s="150"/>
      <c r="F596" s="152"/>
      <c r="G596" s="152"/>
      <c r="H596" s="154"/>
      <c r="I596" s="155"/>
      <c r="J596" s="159"/>
      <c r="K596" s="159"/>
      <c r="L596" s="337"/>
      <c r="M596" s="343" t="str">
        <f>IF(L596="","",LOOKUP(L596,'Work Programme'!$A$8:$A$207,'Work Programme'!$B$8:$B$207))</f>
        <v/>
      </c>
      <c r="N596" s="150"/>
      <c r="O596" s="151"/>
      <c r="P596" s="254" t="str">
        <f>IF(H596="","",VLOOKUP(H596,'Overview - Financial Statement'!$A$46:$B$60,2,FALSE))</f>
        <v/>
      </c>
      <c r="Q596" s="255" t="str">
        <f t="shared" si="126"/>
        <v/>
      </c>
      <c r="R596" s="153"/>
      <c r="S596" s="153"/>
      <c r="T596" s="238">
        <f t="shared" si="127"/>
        <v>0</v>
      </c>
      <c r="U596" s="193" t="s">
        <v>44</v>
      </c>
      <c r="V596" s="173"/>
      <c r="W596" s="193" t="str">
        <f t="shared" si="128"/>
        <v/>
      </c>
      <c r="X596" s="264" t="str">
        <f t="shared" si="129"/>
        <v>OK</v>
      </c>
      <c r="Y596" s="193" t="str">
        <f t="shared" si="130"/>
        <v/>
      </c>
      <c r="Z596" s="193" t="str">
        <f t="shared" si="131"/>
        <v/>
      </c>
      <c r="AA596" s="397" t="str">
        <f t="shared" si="132"/>
        <v/>
      </c>
      <c r="AB596" s="257" t="str">
        <f t="shared" si="133"/>
        <v/>
      </c>
      <c r="AC596" s="257" t="str">
        <f t="shared" si="134"/>
        <v/>
      </c>
      <c r="AD596" s="193" t="str">
        <f t="shared" si="135"/>
        <v>CHECK DATES</v>
      </c>
      <c r="AE596" s="257" t="str">
        <f t="shared" si="136"/>
        <v/>
      </c>
      <c r="AF596" s="286">
        <v>0</v>
      </c>
      <c r="AG596" s="257">
        <f t="shared" si="137"/>
        <v>0</v>
      </c>
      <c r="AH596" s="257" t="str">
        <f t="shared" si="138"/>
        <v/>
      </c>
      <c r="AI596" s="257">
        <f t="shared" si="139"/>
        <v>0</v>
      </c>
    </row>
    <row r="597" spans="1:35" x14ac:dyDescent="0.3">
      <c r="A597" s="287">
        <v>585</v>
      </c>
      <c r="B597" s="161"/>
      <c r="C597" s="150"/>
      <c r="D597" s="150"/>
      <c r="E597" s="150"/>
      <c r="F597" s="152"/>
      <c r="G597" s="152"/>
      <c r="H597" s="154"/>
      <c r="I597" s="155"/>
      <c r="J597" s="159"/>
      <c r="K597" s="159"/>
      <c r="L597" s="337"/>
      <c r="M597" s="343" t="str">
        <f>IF(L597="","",LOOKUP(L597,'Work Programme'!$A$8:$A$207,'Work Programme'!$B$8:$B$207))</f>
        <v/>
      </c>
      <c r="N597" s="150"/>
      <c r="O597" s="151"/>
      <c r="P597" s="254" t="str">
        <f>IF(H597="","",VLOOKUP(H597,'Overview - Financial Statement'!$A$46:$B$60,2,FALSE))</f>
        <v/>
      </c>
      <c r="Q597" s="255" t="str">
        <f t="shared" si="126"/>
        <v/>
      </c>
      <c r="R597" s="153"/>
      <c r="S597" s="153"/>
      <c r="T597" s="238">
        <f t="shared" si="127"/>
        <v>0</v>
      </c>
      <c r="U597" s="193" t="s">
        <v>44</v>
      </c>
      <c r="V597" s="173"/>
      <c r="W597" s="193" t="str">
        <f t="shared" si="128"/>
        <v/>
      </c>
      <c r="X597" s="264" t="str">
        <f t="shared" si="129"/>
        <v>OK</v>
      </c>
      <c r="Y597" s="193" t="str">
        <f t="shared" si="130"/>
        <v/>
      </c>
      <c r="Z597" s="193" t="str">
        <f t="shared" si="131"/>
        <v/>
      </c>
      <c r="AA597" s="397" t="str">
        <f t="shared" si="132"/>
        <v/>
      </c>
      <c r="AB597" s="257" t="str">
        <f t="shared" si="133"/>
        <v/>
      </c>
      <c r="AC597" s="257" t="str">
        <f t="shared" si="134"/>
        <v/>
      </c>
      <c r="AD597" s="193" t="str">
        <f t="shared" si="135"/>
        <v>CHECK DATES</v>
      </c>
      <c r="AE597" s="257" t="str">
        <f t="shared" si="136"/>
        <v/>
      </c>
      <c r="AF597" s="286">
        <v>0</v>
      </c>
      <c r="AG597" s="257">
        <f t="shared" si="137"/>
        <v>0</v>
      </c>
      <c r="AH597" s="257" t="str">
        <f t="shared" si="138"/>
        <v/>
      </c>
      <c r="AI597" s="257">
        <f t="shared" si="139"/>
        <v>0</v>
      </c>
    </row>
    <row r="598" spans="1:35" x14ac:dyDescent="0.3">
      <c r="A598" s="287">
        <v>586</v>
      </c>
      <c r="B598" s="161"/>
      <c r="C598" s="150"/>
      <c r="D598" s="150"/>
      <c r="E598" s="150"/>
      <c r="F598" s="152"/>
      <c r="G598" s="152"/>
      <c r="H598" s="154"/>
      <c r="I598" s="155"/>
      <c r="J598" s="159"/>
      <c r="K598" s="159"/>
      <c r="L598" s="337"/>
      <c r="M598" s="343" t="str">
        <f>IF(L598="","",LOOKUP(L598,'Work Programme'!$A$8:$A$207,'Work Programme'!$B$8:$B$207))</f>
        <v/>
      </c>
      <c r="N598" s="150"/>
      <c r="O598" s="151"/>
      <c r="P598" s="254" t="str">
        <f>IF(H598="","",VLOOKUP(H598,'Overview - Financial Statement'!$A$46:$B$60,2,FALSE))</f>
        <v/>
      </c>
      <c r="Q598" s="255" t="str">
        <f t="shared" si="126"/>
        <v/>
      </c>
      <c r="R598" s="153"/>
      <c r="S598" s="153"/>
      <c r="T598" s="238">
        <f t="shared" si="127"/>
        <v>0</v>
      </c>
      <c r="U598" s="193" t="s">
        <v>44</v>
      </c>
      <c r="V598" s="173"/>
      <c r="W598" s="193" t="str">
        <f t="shared" si="128"/>
        <v/>
      </c>
      <c r="X598" s="264" t="str">
        <f t="shared" si="129"/>
        <v>OK</v>
      </c>
      <c r="Y598" s="193" t="str">
        <f t="shared" si="130"/>
        <v/>
      </c>
      <c r="Z598" s="193" t="str">
        <f t="shared" si="131"/>
        <v/>
      </c>
      <c r="AA598" s="397" t="str">
        <f t="shared" si="132"/>
        <v/>
      </c>
      <c r="AB598" s="257" t="str">
        <f t="shared" si="133"/>
        <v/>
      </c>
      <c r="AC598" s="257" t="str">
        <f t="shared" si="134"/>
        <v/>
      </c>
      <c r="AD598" s="193" t="str">
        <f t="shared" si="135"/>
        <v>CHECK DATES</v>
      </c>
      <c r="AE598" s="257" t="str">
        <f t="shared" si="136"/>
        <v/>
      </c>
      <c r="AF598" s="286">
        <v>0</v>
      </c>
      <c r="AG598" s="257">
        <f t="shared" si="137"/>
        <v>0</v>
      </c>
      <c r="AH598" s="257" t="str">
        <f t="shared" si="138"/>
        <v/>
      </c>
      <c r="AI598" s="257">
        <f t="shared" si="139"/>
        <v>0</v>
      </c>
    </row>
    <row r="599" spans="1:35" x14ac:dyDescent="0.3">
      <c r="A599" s="287">
        <v>587</v>
      </c>
      <c r="B599" s="161"/>
      <c r="C599" s="150"/>
      <c r="D599" s="150"/>
      <c r="E599" s="150"/>
      <c r="F599" s="152"/>
      <c r="G599" s="152"/>
      <c r="H599" s="154"/>
      <c r="I599" s="155"/>
      <c r="J599" s="159"/>
      <c r="K599" s="159"/>
      <c r="L599" s="337"/>
      <c r="M599" s="343" t="str">
        <f>IF(L599="","",LOOKUP(L599,'Work Programme'!$A$8:$A$207,'Work Programme'!$B$8:$B$207))</f>
        <v/>
      </c>
      <c r="N599" s="150"/>
      <c r="O599" s="151"/>
      <c r="P599" s="254" t="str">
        <f>IF(H599="","",VLOOKUP(H599,'Overview - Financial Statement'!$A$46:$B$60,2,FALSE))</f>
        <v/>
      </c>
      <c r="Q599" s="255" t="str">
        <f t="shared" si="126"/>
        <v/>
      </c>
      <c r="R599" s="153"/>
      <c r="S599" s="153"/>
      <c r="T599" s="238">
        <f t="shared" si="127"/>
        <v>0</v>
      </c>
      <c r="U599" s="193" t="s">
        <v>44</v>
      </c>
      <c r="V599" s="173"/>
      <c r="W599" s="193" t="str">
        <f t="shared" si="128"/>
        <v/>
      </c>
      <c r="X599" s="264" t="str">
        <f t="shared" si="129"/>
        <v>OK</v>
      </c>
      <c r="Y599" s="193" t="str">
        <f t="shared" si="130"/>
        <v/>
      </c>
      <c r="Z599" s="193" t="str">
        <f t="shared" si="131"/>
        <v/>
      </c>
      <c r="AA599" s="397" t="str">
        <f t="shared" si="132"/>
        <v/>
      </c>
      <c r="AB599" s="257" t="str">
        <f t="shared" si="133"/>
        <v/>
      </c>
      <c r="AC599" s="257" t="str">
        <f t="shared" si="134"/>
        <v/>
      </c>
      <c r="AD599" s="193" t="str">
        <f t="shared" si="135"/>
        <v>CHECK DATES</v>
      </c>
      <c r="AE599" s="257" t="str">
        <f t="shared" si="136"/>
        <v/>
      </c>
      <c r="AF599" s="286">
        <v>0</v>
      </c>
      <c r="AG599" s="257">
        <f t="shared" si="137"/>
        <v>0</v>
      </c>
      <c r="AH599" s="257" t="str">
        <f t="shared" si="138"/>
        <v/>
      </c>
      <c r="AI599" s="257">
        <f t="shared" si="139"/>
        <v>0</v>
      </c>
    </row>
    <row r="600" spans="1:35" x14ac:dyDescent="0.3">
      <c r="A600" s="287">
        <v>588</v>
      </c>
      <c r="B600" s="161"/>
      <c r="C600" s="150"/>
      <c r="D600" s="150"/>
      <c r="E600" s="150"/>
      <c r="F600" s="152"/>
      <c r="G600" s="152"/>
      <c r="H600" s="154"/>
      <c r="I600" s="155"/>
      <c r="J600" s="159"/>
      <c r="K600" s="159"/>
      <c r="L600" s="337"/>
      <c r="M600" s="343" t="str">
        <f>IF(L600="","",LOOKUP(L600,'Work Programme'!$A$8:$A$207,'Work Programme'!$B$8:$B$207))</f>
        <v/>
      </c>
      <c r="N600" s="150"/>
      <c r="O600" s="151"/>
      <c r="P600" s="254" t="str">
        <f>IF(H600="","",VLOOKUP(H600,'Overview - Financial Statement'!$A$46:$B$60,2,FALSE))</f>
        <v/>
      </c>
      <c r="Q600" s="255" t="str">
        <f t="shared" si="126"/>
        <v/>
      </c>
      <c r="R600" s="153"/>
      <c r="S600" s="153"/>
      <c r="T600" s="238">
        <f t="shared" si="127"/>
        <v>0</v>
      </c>
      <c r="U600" s="193" t="s">
        <v>44</v>
      </c>
      <c r="V600" s="173"/>
      <c r="W600" s="193" t="str">
        <f t="shared" si="128"/>
        <v/>
      </c>
      <c r="X600" s="264" t="str">
        <f t="shared" si="129"/>
        <v>OK</v>
      </c>
      <c r="Y600" s="193" t="str">
        <f t="shared" si="130"/>
        <v/>
      </c>
      <c r="Z600" s="193" t="str">
        <f t="shared" si="131"/>
        <v/>
      </c>
      <c r="AA600" s="397" t="str">
        <f t="shared" si="132"/>
        <v/>
      </c>
      <c r="AB600" s="257" t="str">
        <f t="shared" si="133"/>
        <v/>
      </c>
      <c r="AC600" s="257" t="str">
        <f t="shared" si="134"/>
        <v/>
      </c>
      <c r="AD600" s="193" t="str">
        <f t="shared" si="135"/>
        <v>CHECK DATES</v>
      </c>
      <c r="AE600" s="257" t="str">
        <f t="shared" si="136"/>
        <v/>
      </c>
      <c r="AF600" s="286">
        <v>0</v>
      </c>
      <c r="AG600" s="257">
        <f t="shared" si="137"/>
        <v>0</v>
      </c>
      <c r="AH600" s="257" t="str">
        <f t="shared" si="138"/>
        <v/>
      </c>
      <c r="AI600" s="257">
        <f t="shared" si="139"/>
        <v>0</v>
      </c>
    </row>
    <row r="601" spans="1:35" x14ac:dyDescent="0.3">
      <c r="A601" s="287">
        <v>589</v>
      </c>
      <c r="B601" s="161"/>
      <c r="C601" s="150"/>
      <c r="D601" s="150"/>
      <c r="E601" s="150"/>
      <c r="F601" s="152"/>
      <c r="G601" s="152"/>
      <c r="H601" s="154"/>
      <c r="I601" s="155"/>
      <c r="J601" s="159"/>
      <c r="K601" s="159"/>
      <c r="L601" s="337"/>
      <c r="M601" s="343" t="str">
        <f>IF(L601="","",LOOKUP(L601,'Work Programme'!$A$8:$A$207,'Work Programme'!$B$8:$B$207))</f>
        <v/>
      </c>
      <c r="N601" s="150"/>
      <c r="O601" s="151"/>
      <c r="P601" s="254" t="str">
        <f>IF(H601="","",VLOOKUP(H601,'Overview - Financial Statement'!$A$46:$B$60,2,FALSE))</f>
        <v/>
      </c>
      <c r="Q601" s="255" t="str">
        <f t="shared" si="126"/>
        <v/>
      </c>
      <c r="R601" s="153"/>
      <c r="S601" s="153"/>
      <c r="T601" s="238">
        <f t="shared" si="127"/>
        <v>0</v>
      </c>
      <c r="U601" s="193" t="s">
        <v>44</v>
      </c>
      <c r="V601" s="173"/>
      <c r="W601" s="193" t="str">
        <f t="shared" si="128"/>
        <v/>
      </c>
      <c r="X601" s="264" t="str">
        <f t="shared" si="129"/>
        <v>OK</v>
      </c>
      <c r="Y601" s="193" t="str">
        <f t="shared" si="130"/>
        <v/>
      </c>
      <c r="Z601" s="193" t="str">
        <f t="shared" si="131"/>
        <v/>
      </c>
      <c r="AA601" s="397" t="str">
        <f t="shared" si="132"/>
        <v/>
      </c>
      <c r="AB601" s="257" t="str">
        <f t="shared" si="133"/>
        <v/>
      </c>
      <c r="AC601" s="257" t="str">
        <f t="shared" si="134"/>
        <v/>
      </c>
      <c r="AD601" s="193" t="str">
        <f t="shared" si="135"/>
        <v>CHECK DATES</v>
      </c>
      <c r="AE601" s="257" t="str">
        <f t="shared" si="136"/>
        <v/>
      </c>
      <c r="AF601" s="286">
        <v>0</v>
      </c>
      <c r="AG601" s="257">
        <f t="shared" si="137"/>
        <v>0</v>
      </c>
      <c r="AH601" s="257" t="str">
        <f t="shared" si="138"/>
        <v/>
      </c>
      <c r="AI601" s="257">
        <f t="shared" si="139"/>
        <v>0</v>
      </c>
    </row>
    <row r="602" spans="1:35" x14ac:dyDescent="0.3">
      <c r="A602" s="287">
        <v>590</v>
      </c>
      <c r="B602" s="161"/>
      <c r="C602" s="150"/>
      <c r="D602" s="150"/>
      <c r="E602" s="150"/>
      <c r="F602" s="152"/>
      <c r="G602" s="152"/>
      <c r="H602" s="154"/>
      <c r="I602" s="155"/>
      <c r="J602" s="159"/>
      <c r="K602" s="159"/>
      <c r="L602" s="337"/>
      <c r="M602" s="343" t="str">
        <f>IF(L602="","",LOOKUP(L602,'Work Programme'!$A$8:$A$207,'Work Programme'!$B$8:$B$207))</f>
        <v/>
      </c>
      <c r="N602" s="150"/>
      <c r="O602" s="151"/>
      <c r="P602" s="254" t="str">
        <f>IF(H602="","",VLOOKUP(H602,'Overview - Financial Statement'!$A$46:$B$60,2,FALSE))</f>
        <v/>
      </c>
      <c r="Q602" s="255" t="str">
        <f t="shared" si="126"/>
        <v/>
      </c>
      <c r="R602" s="153"/>
      <c r="S602" s="153"/>
      <c r="T602" s="238">
        <f t="shared" si="127"/>
        <v>0</v>
      </c>
      <c r="U602" s="193" t="s">
        <v>44</v>
      </c>
      <c r="V602" s="173"/>
      <c r="W602" s="193" t="str">
        <f t="shared" si="128"/>
        <v/>
      </c>
      <c r="X602" s="264" t="str">
        <f t="shared" si="129"/>
        <v>OK</v>
      </c>
      <c r="Y602" s="193" t="str">
        <f t="shared" si="130"/>
        <v/>
      </c>
      <c r="Z602" s="193" t="str">
        <f t="shared" si="131"/>
        <v/>
      </c>
      <c r="AA602" s="397" t="str">
        <f t="shared" si="132"/>
        <v/>
      </c>
      <c r="AB602" s="257" t="str">
        <f t="shared" si="133"/>
        <v/>
      </c>
      <c r="AC602" s="257" t="str">
        <f t="shared" si="134"/>
        <v/>
      </c>
      <c r="AD602" s="193" t="str">
        <f t="shared" si="135"/>
        <v>CHECK DATES</v>
      </c>
      <c r="AE602" s="257" t="str">
        <f t="shared" si="136"/>
        <v/>
      </c>
      <c r="AF602" s="286">
        <v>0</v>
      </c>
      <c r="AG602" s="257">
        <f t="shared" si="137"/>
        <v>0</v>
      </c>
      <c r="AH602" s="257" t="str">
        <f t="shared" si="138"/>
        <v/>
      </c>
      <c r="AI602" s="257">
        <f t="shared" si="139"/>
        <v>0</v>
      </c>
    </row>
    <row r="603" spans="1:35" x14ac:dyDescent="0.3">
      <c r="A603" s="287">
        <v>591</v>
      </c>
      <c r="B603" s="161"/>
      <c r="C603" s="150"/>
      <c r="D603" s="150"/>
      <c r="E603" s="150"/>
      <c r="F603" s="152"/>
      <c r="G603" s="152"/>
      <c r="H603" s="154"/>
      <c r="I603" s="155"/>
      <c r="J603" s="159"/>
      <c r="K603" s="159"/>
      <c r="L603" s="337"/>
      <c r="M603" s="343" t="str">
        <f>IF(L603="","",LOOKUP(L603,'Work Programme'!$A$8:$A$207,'Work Programme'!$B$8:$B$207))</f>
        <v/>
      </c>
      <c r="N603" s="150"/>
      <c r="O603" s="151"/>
      <c r="P603" s="254" t="str">
        <f>IF(H603="","",VLOOKUP(H603,'Overview - Financial Statement'!$A$46:$B$60,2,FALSE))</f>
        <v/>
      </c>
      <c r="Q603" s="255" t="str">
        <f t="shared" si="126"/>
        <v/>
      </c>
      <c r="R603" s="153"/>
      <c r="S603" s="153"/>
      <c r="T603" s="238">
        <f t="shared" si="127"/>
        <v>0</v>
      </c>
      <c r="U603" s="193" t="s">
        <v>44</v>
      </c>
      <c r="V603" s="173"/>
      <c r="W603" s="193" t="str">
        <f t="shared" si="128"/>
        <v/>
      </c>
      <c r="X603" s="264" t="str">
        <f t="shared" si="129"/>
        <v>OK</v>
      </c>
      <c r="Y603" s="193" t="str">
        <f t="shared" si="130"/>
        <v/>
      </c>
      <c r="Z603" s="193" t="str">
        <f t="shared" si="131"/>
        <v/>
      </c>
      <c r="AA603" s="397" t="str">
        <f t="shared" si="132"/>
        <v/>
      </c>
      <c r="AB603" s="257" t="str">
        <f t="shared" si="133"/>
        <v/>
      </c>
      <c r="AC603" s="257" t="str">
        <f t="shared" si="134"/>
        <v/>
      </c>
      <c r="AD603" s="193" t="str">
        <f t="shared" si="135"/>
        <v>CHECK DATES</v>
      </c>
      <c r="AE603" s="257" t="str">
        <f t="shared" si="136"/>
        <v/>
      </c>
      <c r="AF603" s="286">
        <v>0</v>
      </c>
      <c r="AG603" s="257">
        <f t="shared" si="137"/>
        <v>0</v>
      </c>
      <c r="AH603" s="257" t="str">
        <f t="shared" si="138"/>
        <v/>
      </c>
      <c r="AI603" s="257">
        <f t="shared" si="139"/>
        <v>0</v>
      </c>
    </row>
    <row r="604" spans="1:35" x14ac:dyDescent="0.3">
      <c r="A604" s="287">
        <v>592</v>
      </c>
      <c r="B604" s="161"/>
      <c r="C604" s="150"/>
      <c r="D604" s="150"/>
      <c r="E604" s="150"/>
      <c r="F604" s="152"/>
      <c r="G604" s="152"/>
      <c r="H604" s="154"/>
      <c r="I604" s="155"/>
      <c r="J604" s="159"/>
      <c r="K604" s="159"/>
      <c r="L604" s="337"/>
      <c r="M604" s="343" t="str">
        <f>IF(L604="","",LOOKUP(L604,'Work Programme'!$A$8:$A$207,'Work Programme'!$B$8:$B$207))</f>
        <v/>
      </c>
      <c r="N604" s="150"/>
      <c r="O604" s="151"/>
      <c r="P604" s="254" t="str">
        <f>IF(H604="","",VLOOKUP(H604,'Overview - Financial Statement'!$A$46:$B$60,2,FALSE))</f>
        <v/>
      </c>
      <c r="Q604" s="255" t="str">
        <f t="shared" si="126"/>
        <v/>
      </c>
      <c r="R604" s="153"/>
      <c r="S604" s="153"/>
      <c r="T604" s="238">
        <f t="shared" si="127"/>
        <v>0</v>
      </c>
      <c r="U604" s="193" t="s">
        <v>44</v>
      </c>
      <c r="V604" s="173"/>
      <c r="W604" s="193" t="str">
        <f t="shared" si="128"/>
        <v/>
      </c>
      <c r="X604" s="264" t="str">
        <f t="shared" si="129"/>
        <v>OK</v>
      </c>
      <c r="Y604" s="193" t="str">
        <f t="shared" si="130"/>
        <v/>
      </c>
      <c r="Z604" s="193" t="str">
        <f t="shared" si="131"/>
        <v/>
      </c>
      <c r="AA604" s="397" t="str">
        <f t="shared" si="132"/>
        <v/>
      </c>
      <c r="AB604" s="257" t="str">
        <f t="shared" si="133"/>
        <v/>
      </c>
      <c r="AC604" s="257" t="str">
        <f t="shared" si="134"/>
        <v/>
      </c>
      <c r="AD604" s="193" t="str">
        <f t="shared" si="135"/>
        <v>CHECK DATES</v>
      </c>
      <c r="AE604" s="257" t="str">
        <f t="shared" si="136"/>
        <v/>
      </c>
      <c r="AF604" s="286">
        <v>0</v>
      </c>
      <c r="AG604" s="257">
        <f t="shared" si="137"/>
        <v>0</v>
      </c>
      <c r="AH604" s="257" t="str">
        <f t="shared" si="138"/>
        <v/>
      </c>
      <c r="AI604" s="257">
        <f t="shared" si="139"/>
        <v>0</v>
      </c>
    </row>
    <row r="605" spans="1:35" x14ac:dyDescent="0.3">
      <c r="A605" s="287">
        <v>593</v>
      </c>
      <c r="B605" s="161"/>
      <c r="C605" s="150"/>
      <c r="D605" s="150"/>
      <c r="E605" s="150"/>
      <c r="F605" s="152"/>
      <c r="G605" s="152"/>
      <c r="H605" s="154"/>
      <c r="I605" s="155"/>
      <c r="J605" s="159"/>
      <c r="K605" s="159"/>
      <c r="L605" s="337"/>
      <c r="M605" s="343" t="str">
        <f>IF(L605="","",LOOKUP(L605,'Work Programme'!$A$8:$A$207,'Work Programme'!$B$8:$B$207))</f>
        <v/>
      </c>
      <c r="N605" s="150"/>
      <c r="O605" s="151"/>
      <c r="P605" s="254" t="str">
        <f>IF(H605="","",VLOOKUP(H605,'Overview - Financial Statement'!$A$46:$B$60,2,FALSE))</f>
        <v/>
      </c>
      <c r="Q605" s="255" t="str">
        <f t="shared" si="126"/>
        <v/>
      </c>
      <c r="R605" s="153"/>
      <c r="S605" s="153"/>
      <c r="T605" s="238">
        <f t="shared" si="127"/>
        <v>0</v>
      </c>
      <c r="U605" s="193" t="s">
        <v>44</v>
      </c>
      <c r="V605" s="173"/>
      <c r="W605" s="193" t="str">
        <f t="shared" si="128"/>
        <v/>
      </c>
      <c r="X605" s="264" t="str">
        <f t="shared" si="129"/>
        <v>OK</v>
      </c>
      <c r="Y605" s="193" t="str">
        <f t="shared" si="130"/>
        <v/>
      </c>
      <c r="Z605" s="193" t="str">
        <f t="shared" si="131"/>
        <v/>
      </c>
      <c r="AA605" s="397" t="str">
        <f t="shared" si="132"/>
        <v/>
      </c>
      <c r="AB605" s="257" t="str">
        <f t="shared" si="133"/>
        <v/>
      </c>
      <c r="AC605" s="257" t="str">
        <f t="shared" si="134"/>
        <v/>
      </c>
      <c r="AD605" s="193" t="str">
        <f t="shared" si="135"/>
        <v>CHECK DATES</v>
      </c>
      <c r="AE605" s="257" t="str">
        <f t="shared" si="136"/>
        <v/>
      </c>
      <c r="AF605" s="286">
        <v>0</v>
      </c>
      <c r="AG605" s="257">
        <f t="shared" si="137"/>
        <v>0</v>
      </c>
      <c r="AH605" s="257" t="str">
        <f t="shared" si="138"/>
        <v/>
      </c>
      <c r="AI605" s="257">
        <f t="shared" si="139"/>
        <v>0</v>
      </c>
    </row>
    <row r="606" spans="1:35" x14ac:dyDescent="0.3">
      <c r="A606" s="287">
        <v>594</v>
      </c>
      <c r="B606" s="161"/>
      <c r="C606" s="150"/>
      <c r="D606" s="150"/>
      <c r="E606" s="150"/>
      <c r="F606" s="152"/>
      <c r="G606" s="152"/>
      <c r="H606" s="154"/>
      <c r="I606" s="155"/>
      <c r="J606" s="159"/>
      <c r="K606" s="159"/>
      <c r="L606" s="337"/>
      <c r="M606" s="343" t="str">
        <f>IF(L606="","",LOOKUP(L606,'Work Programme'!$A$8:$A$207,'Work Programme'!$B$8:$B$207))</f>
        <v/>
      </c>
      <c r="N606" s="150"/>
      <c r="O606" s="151"/>
      <c r="P606" s="254" t="str">
        <f>IF(H606="","",VLOOKUP(H606,'Overview - Financial Statement'!$A$46:$B$60,2,FALSE))</f>
        <v/>
      </c>
      <c r="Q606" s="255" t="str">
        <f t="shared" si="126"/>
        <v/>
      </c>
      <c r="R606" s="153"/>
      <c r="S606" s="153"/>
      <c r="T606" s="238">
        <f t="shared" si="127"/>
        <v>0</v>
      </c>
      <c r="U606" s="193" t="s">
        <v>44</v>
      </c>
      <c r="V606" s="173"/>
      <c r="W606" s="193" t="str">
        <f t="shared" si="128"/>
        <v/>
      </c>
      <c r="X606" s="264" t="str">
        <f t="shared" si="129"/>
        <v>OK</v>
      </c>
      <c r="Y606" s="193" t="str">
        <f t="shared" si="130"/>
        <v/>
      </c>
      <c r="Z606" s="193" t="str">
        <f t="shared" si="131"/>
        <v/>
      </c>
      <c r="AA606" s="397" t="str">
        <f t="shared" si="132"/>
        <v/>
      </c>
      <c r="AB606" s="257" t="str">
        <f t="shared" si="133"/>
        <v/>
      </c>
      <c r="AC606" s="257" t="str">
        <f t="shared" si="134"/>
        <v/>
      </c>
      <c r="AD606" s="193" t="str">
        <f t="shared" si="135"/>
        <v>CHECK DATES</v>
      </c>
      <c r="AE606" s="257" t="str">
        <f t="shared" si="136"/>
        <v/>
      </c>
      <c r="AF606" s="286">
        <v>0</v>
      </c>
      <c r="AG606" s="257">
        <f t="shared" si="137"/>
        <v>0</v>
      </c>
      <c r="AH606" s="257" t="str">
        <f t="shared" si="138"/>
        <v/>
      </c>
      <c r="AI606" s="257">
        <f t="shared" si="139"/>
        <v>0</v>
      </c>
    </row>
    <row r="607" spans="1:35" x14ac:dyDescent="0.3">
      <c r="A607" s="287">
        <v>595</v>
      </c>
      <c r="B607" s="161"/>
      <c r="C607" s="150"/>
      <c r="D607" s="150"/>
      <c r="E607" s="150"/>
      <c r="F607" s="152"/>
      <c r="G607" s="152"/>
      <c r="H607" s="154"/>
      <c r="I607" s="155"/>
      <c r="J607" s="159"/>
      <c r="K607" s="159"/>
      <c r="L607" s="337"/>
      <c r="M607" s="343" t="str">
        <f>IF(L607="","",LOOKUP(L607,'Work Programme'!$A$8:$A$207,'Work Programme'!$B$8:$B$207))</f>
        <v/>
      </c>
      <c r="N607" s="150"/>
      <c r="O607" s="151"/>
      <c r="P607" s="254" t="str">
        <f>IF(H607="","",VLOOKUP(H607,'Overview - Financial Statement'!$A$46:$B$60,2,FALSE))</f>
        <v/>
      </c>
      <c r="Q607" s="255" t="str">
        <f t="shared" si="126"/>
        <v/>
      </c>
      <c r="R607" s="153"/>
      <c r="S607" s="153"/>
      <c r="T607" s="238">
        <f t="shared" si="127"/>
        <v>0</v>
      </c>
      <c r="U607" s="193" t="s">
        <v>44</v>
      </c>
      <c r="V607" s="173"/>
      <c r="W607" s="193" t="str">
        <f t="shared" si="128"/>
        <v/>
      </c>
      <c r="X607" s="264" t="str">
        <f t="shared" si="129"/>
        <v>OK</v>
      </c>
      <c r="Y607" s="193" t="str">
        <f t="shared" si="130"/>
        <v/>
      </c>
      <c r="Z607" s="193" t="str">
        <f t="shared" si="131"/>
        <v/>
      </c>
      <c r="AA607" s="397" t="str">
        <f t="shared" si="132"/>
        <v/>
      </c>
      <c r="AB607" s="257" t="str">
        <f t="shared" si="133"/>
        <v/>
      </c>
      <c r="AC607" s="257" t="str">
        <f t="shared" si="134"/>
        <v/>
      </c>
      <c r="AD607" s="193" t="str">
        <f t="shared" si="135"/>
        <v>CHECK DATES</v>
      </c>
      <c r="AE607" s="257" t="str">
        <f t="shared" si="136"/>
        <v/>
      </c>
      <c r="AF607" s="286">
        <v>0</v>
      </c>
      <c r="AG607" s="257">
        <f t="shared" si="137"/>
        <v>0</v>
      </c>
      <c r="AH607" s="257" t="str">
        <f t="shared" si="138"/>
        <v/>
      </c>
      <c r="AI607" s="257">
        <f t="shared" si="139"/>
        <v>0</v>
      </c>
    </row>
    <row r="608" spans="1:35" x14ac:dyDescent="0.3">
      <c r="A608" s="287">
        <v>596</v>
      </c>
      <c r="B608" s="161"/>
      <c r="C608" s="150"/>
      <c r="D608" s="150"/>
      <c r="E608" s="150"/>
      <c r="F608" s="152"/>
      <c r="G608" s="152"/>
      <c r="H608" s="154"/>
      <c r="I608" s="155"/>
      <c r="J608" s="159"/>
      <c r="K608" s="159"/>
      <c r="L608" s="337"/>
      <c r="M608" s="343" t="str">
        <f>IF(L608="","",LOOKUP(L608,'Work Programme'!$A$8:$A$207,'Work Programme'!$B$8:$B$207))</f>
        <v/>
      </c>
      <c r="N608" s="150"/>
      <c r="O608" s="151"/>
      <c r="P608" s="254" t="str">
        <f>IF(H608="","",VLOOKUP(H608,'Overview - Financial Statement'!$A$46:$B$60,2,FALSE))</f>
        <v/>
      </c>
      <c r="Q608" s="255" t="str">
        <f t="shared" si="126"/>
        <v/>
      </c>
      <c r="R608" s="153"/>
      <c r="S608" s="153"/>
      <c r="T608" s="238">
        <f t="shared" si="127"/>
        <v>0</v>
      </c>
      <c r="U608" s="193" t="s">
        <v>44</v>
      </c>
      <c r="V608" s="173"/>
      <c r="W608" s="193" t="str">
        <f t="shared" si="128"/>
        <v/>
      </c>
      <c r="X608" s="264" t="str">
        <f t="shared" si="129"/>
        <v>OK</v>
      </c>
      <c r="Y608" s="193" t="str">
        <f t="shared" si="130"/>
        <v/>
      </c>
      <c r="Z608" s="193" t="str">
        <f t="shared" si="131"/>
        <v/>
      </c>
      <c r="AA608" s="397" t="str">
        <f t="shared" si="132"/>
        <v/>
      </c>
      <c r="AB608" s="257" t="str">
        <f t="shared" si="133"/>
        <v/>
      </c>
      <c r="AC608" s="257" t="str">
        <f t="shared" si="134"/>
        <v/>
      </c>
      <c r="AD608" s="193" t="str">
        <f t="shared" si="135"/>
        <v>CHECK DATES</v>
      </c>
      <c r="AE608" s="257" t="str">
        <f t="shared" si="136"/>
        <v/>
      </c>
      <c r="AF608" s="286">
        <v>0</v>
      </c>
      <c r="AG608" s="257">
        <f t="shared" si="137"/>
        <v>0</v>
      </c>
      <c r="AH608" s="257" t="str">
        <f t="shared" si="138"/>
        <v/>
      </c>
      <c r="AI608" s="257">
        <f t="shared" si="139"/>
        <v>0</v>
      </c>
    </row>
    <row r="609" spans="1:35" x14ac:dyDescent="0.3">
      <c r="A609" s="287">
        <v>597</v>
      </c>
      <c r="B609" s="161"/>
      <c r="C609" s="150"/>
      <c r="D609" s="150"/>
      <c r="E609" s="150"/>
      <c r="F609" s="152"/>
      <c r="G609" s="152"/>
      <c r="H609" s="154"/>
      <c r="I609" s="155"/>
      <c r="J609" s="159"/>
      <c r="K609" s="159"/>
      <c r="L609" s="337"/>
      <c r="M609" s="343" t="str">
        <f>IF(L609="","",LOOKUP(L609,'Work Programme'!$A$8:$A$207,'Work Programme'!$B$8:$B$207))</f>
        <v/>
      </c>
      <c r="N609" s="150"/>
      <c r="O609" s="151"/>
      <c r="P609" s="254" t="str">
        <f>IF(H609="","",VLOOKUP(H609,'Overview - Financial Statement'!$A$46:$B$60,2,FALSE))</f>
        <v/>
      </c>
      <c r="Q609" s="255" t="str">
        <f t="shared" si="126"/>
        <v/>
      </c>
      <c r="R609" s="153"/>
      <c r="S609" s="153"/>
      <c r="T609" s="238">
        <f t="shared" si="127"/>
        <v>0</v>
      </c>
      <c r="U609" s="193" t="s">
        <v>44</v>
      </c>
      <c r="V609" s="173"/>
      <c r="W609" s="193" t="str">
        <f t="shared" si="128"/>
        <v/>
      </c>
      <c r="X609" s="264" t="str">
        <f t="shared" si="129"/>
        <v>OK</v>
      </c>
      <c r="Y609" s="193" t="str">
        <f t="shared" si="130"/>
        <v/>
      </c>
      <c r="Z609" s="193" t="str">
        <f t="shared" si="131"/>
        <v/>
      </c>
      <c r="AA609" s="397" t="str">
        <f t="shared" si="132"/>
        <v/>
      </c>
      <c r="AB609" s="257" t="str">
        <f t="shared" si="133"/>
        <v/>
      </c>
      <c r="AC609" s="257" t="str">
        <f t="shared" si="134"/>
        <v/>
      </c>
      <c r="AD609" s="193" t="str">
        <f t="shared" si="135"/>
        <v>CHECK DATES</v>
      </c>
      <c r="AE609" s="257" t="str">
        <f t="shared" si="136"/>
        <v/>
      </c>
      <c r="AF609" s="286">
        <v>0</v>
      </c>
      <c r="AG609" s="257">
        <f t="shared" si="137"/>
        <v>0</v>
      </c>
      <c r="AH609" s="257" t="str">
        <f t="shared" si="138"/>
        <v/>
      </c>
      <c r="AI609" s="257">
        <f t="shared" si="139"/>
        <v>0</v>
      </c>
    </row>
    <row r="610" spans="1:35" x14ac:dyDescent="0.3">
      <c r="A610" s="287">
        <v>598</v>
      </c>
      <c r="B610" s="161"/>
      <c r="C610" s="150"/>
      <c r="D610" s="150"/>
      <c r="E610" s="150"/>
      <c r="F610" s="152"/>
      <c r="G610" s="152"/>
      <c r="H610" s="154"/>
      <c r="I610" s="155"/>
      <c r="J610" s="159"/>
      <c r="K610" s="159"/>
      <c r="L610" s="337"/>
      <c r="M610" s="343" t="str">
        <f>IF(L610="","",LOOKUP(L610,'Work Programme'!$A$8:$A$207,'Work Programme'!$B$8:$B$207))</f>
        <v/>
      </c>
      <c r="N610" s="150"/>
      <c r="O610" s="151"/>
      <c r="P610" s="254" t="str">
        <f>IF(H610="","",VLOOKUP(H610,'Overview - Financial Statement'!$A$46:$B$60,2,FALSE))</f>
        <v/>
      </c>
      <c r="Q610" s="255" t="str">
        <f t="shared" si="126"/>
        <v/>
      </c>
      <c r="R610" s="153"/>
      <c r="S610" s="153"/>
      <c r="T610" s="238">
        <f t="shared" si="127"/>
        <v>0</v>
      </c>
      <c r="U610" s="193" t="s">
        <v>44</v>
      </c>
      <c r="V610" s="173"/>
      <c r="W610" s="193" t="str">
        <f t="shared" si="128"/>
        <v/>
      </c>
      <c r="X610" s="264" t="str">
        <f t="shared" si="129"/>
        <v>OK</v>
      </c>
      <c r="Y610" s="193" t="str">
        <f t="shared" si="130"/>
        <v/>
      </c>
      <c r="Z610" s="193" t="str">
        <f t="shared" si="131"/>
        <v/>
      </c>
      <c r="AA610" s="397" t="str">
        <f t="shared" si="132"/>
        <v/>
      </c>
      <c r="AB610" s="257" t="str">
        <f t="shared" si="133"/>
        <v/>
      </c>
      <c r="AC610" s="257" t="str">
        <f t="shared" si="134"/>
        <v/>
      </c>
      <c r="AD610" s="193" t="str">
        <f t="shared" si="135"/>
        <v>CHECK DATES</v>
      </c>
      <c r="AE610" s="257" t="str">
        <f t="shared" si="136"/>
        <v/>
      </c>
      <c r="AF610" s="286">
        <v>0</v>
      </c>
      <c r="AG610" s="257">
        <f t="shared" si="137"/>
        <v>0</v>
      </c>
      <c r="AH610" s="257" t="str">
        <f t="shared" si="138"/>
        <v/>
      </c>
      <c r="AI610" s="257">
        <f t="shared" si="139"/>
        <v>0</v>
      </c>
    </row>
    <row r="611" spans="1:35" x14ac:dyDescent="0.3">
      <c r="A611" s="287">
        <v>599</v>
      </c>
      <c r="B611" s="161"/>
      <c r="C611" s="150"/>
      <c r="D611" s="150"/>
      <c r="E611" s="150"/>
      <c r="F611" s="152"/>
      <c r="G611" s="152"/>
      <c r="H611" s="154"/>
      <c r="I611" s="155"/>
      <c r="J611" s="159"/>
      <c r="K611" s="159"/>
      <c r="L611" s="337"/>
      <c r="M611" s="343" t="str">
        <f>IF(L611="","",LOOKUP(L611,'Work Programme'!$A$8:$A$207,'Work Programme'!$B$8:$B$207))</f>
        <v/>
      </c>
      <c r="N611" s="150"/>
      <c r="O611" s="151"/>
      <c r="P611" s="254" t="str">
        <f>IF(H611="","",VLOOKUP(H611,'Overview - Financial Statement'!$A$46:$B$60,2,FALSE))</f>
        <v/>
      </c>
      <c r="Q611" s="255" t="str">
        <f t="shared" si="126"/>
        <v/>
      </c>
      <c r="R611" s="153"/>
      <c r="S611" s="153"/>
      <c r="T611" s="238">
        <f t="shared" si="127"/>
        <v>0</v>
      </c>
      <c r="U611" s="193" t="s">
        <v>44</v>
      </c>
      <c r="V611" s="173"/>
      <c r="W611" s="193" t="str">
        <f t="shared" si="128"/>
        <v/>
      </c>
      <c r="X611" s="264" t="str">
        <f t="shared" si="129"/>
        <v>OK</v>
      </c>
      <c r="Y611" s="193" t="str">
        <f t="shared" si="130"/>
        <v/>
      </c>
      <c r="Z611" s="193" t="str">
        <f t="shared" si="131"/>
        <v/>
      </c>
      <c r="AA611" s="397" t="str">
        <f t="shared" si="132"/>
        <v/>
      </c>
      <c r="AB611" s="257" t="str">
        <f t="shared" si="133"/>
        <v/>
      </c>
      <c r="AC611" s="257" t="str">
        <f t="shared" si="134"/>
        <v/>
      </c>
      <c r="AD611" s="193" t="str">
        <f t="shared" si="135"/>
        <v>CHECK DATES</v>
      </c>
      <c r="AE611" s="257" t="str">
        <f t="shared" si="136"/>
        <v/>
      </c>
      <c r="AF611" s="286">
        <v>0</v>
      </c>
      <c r="AG611" s="257">
        <f t="shared" si="137"/>
        <v>0</v>
      </c>
      <c r="AH611" s="257" t="str">
        <f t="shared" si="138"/>
        <v/>
      </c>
      <c r="AI611" s="257">
        <f t="shared" si="139"/>
        <v>0</v>
      </c>
    </row>
    <row r="612" spans="1:35" x14ac:dyDescent="0.3">
      <c r="A612" s="287">
        <v>600</v>
      </c>
      <c r="B612" s="161"/>
      <c r="C612" s="150"/>
      <c r="D612" s="150"/>
      <c r="E612" s="150"/>
      <c r="F612" s="152"/>
      <c r="G612" s="152"/>
      <c r="H612" s="154"/>
      <c r="I612" s="155"/>
      <c r="J612" s="159"/>
      <c r="K612" s="159"/>
      <c r="L612" s="337"/>
      <c r="M612" s="343" t="str">
        <f>IF(L612="","",LOOKUP(L612,'Work Programme'!$A$8:$A$207,'Work Programme'!$B$8:$B$207))</f>
        <v/>
      </c>
      <c r="N612" s="150"/>
      <c r="O612" s="151"/>
      <c r="P612" s="254" t="str">
        <f>IF(H612="","",VLOOKUP(H612,'Overview - Financial Statement'!$A$46:$B$60,2,FALSE))</f>
        <v/>
      </c>
      <c r="Q612" s="255" t="str">
        <f t="shared" si="126"/>
        <v/>
      </c>
      <c r="R612" s="153"/>
      <c r="S612" s="153"/>
      <c r="T612" s="238">
        <f t="shared" si="127"/>
        <v>0</v>
      </c>
      <c r="U612" s="193" t="s">
        <v>44</v>
      </c>
      <c r="V612" s="173"/>
      <c r="W612" s="193" t="str">
        <f t="shared" si="128"/>
        <v/>
      </c>
      <c r="X612" s="264" t="str">
        <f t="shared" si="129"/>
        <v>OK</v>
      </c>
      <c r="Y612" s="193" t="str">
        <f t="shared" si="130"/>
        <v/>
      </c>
      <c r="Z612" s="193" t="str">
        <f t="shared" si="131"/>
        <v/>
      </c>
      <c r="AA612" s="397" t="str">
        <f t="shared" si="132"/>
        <v/>
      </c>
      <c r="AB612" s="257" t="str">
        <f t="shared" si="133"/>
        <v/>
      </c>
      <c r="AC612" s="257" t="str">
        <f t="shared" si="134"/>
        <v/>
      </c>
      <c r="AD612" s="193" t="str">
        <f t="shared" si="135"/>
        <v>CHECK DATES</v>
      </c>
      <c r="AE612" s="257" t="str">
        <f t="shared" si="136"/>
        <v/>
      </c>
      <c r="AF612" s="286">
        <v>0</v>
      </c>
      <c r="AG612" s="257">
        <f t="shared" si="137"/>
        <v>0</v>
      </c>
      <c r="AH612" s="257" t="str">
        <f t="shared" si="138"/>
        <v/>
      </c>
      <c r="AI612" s="257">
        <f t="shared" si="139"/>
        <v>0</v>
      </c>
    </row>
    <row r="613" spans="1:35" x14ac:dyDescent="0.3">
      <c r="A613" s="287">
        <v>601</v>
      </c>
      <c r="B613" s="161"/>
      <c r="C613" s="150"/>
      <c r="D613" s="150"/>
      <c r="E613" s="150"/>
      <c r="F613" s="152"/>
      <c r="G613" s="152"/>
      <c r="H613" s="154"/>
      <c r="I613" s="155"/>
      <c r="J613" s="159"/>
      <c r="K613" s="159"/>
      <c r="L613" s="337"/>
      <c r="M613" s="343" t="str">
        <f>IF(L613="","",LOOKUP(L613,'Work Programme'!$A$8:$A$207,'Work Programme'!$B$8:$B$207))</f>
        <v/>
      </c>
      <c r="N613" s="150"/>
      <c r="O613" s="151"/>
      <c r="P613" s="254" t="str">
        <f>IF(H613="","",VLOOKUP(H613,'Overview - Financial Statement'!$A$46:$B$60,2,FALSE))</f>
        <v/>
      </c>
      <c r="Q613" s="255" t="str">
        <f t="shared" si="126"/>
        <v/>
      </c>
      <c r="R613" s="153"/>
      <c r="S613" s="153"/>
      <c r="T613" s="238">
        <f t="shared" si="127"/>
        <v>0</v>
      </c>
      <c r="U613" s="193" t="s">
        <v>44</v>
      </c>
      <c r="V613" s="173"/>
      <c r="W613" s="193" t="str">
        <f t="shared" si="128"/>
        <v/>
      </c>
      <c r="X613" s="264" t="str">
        <f t="shared" si="129"/>
        <v>OK</v>
      </c>
      <c r="Y613" s="193" t="str">
        <f t="shared" si="130"/>
        <v/>
      </c>
      <c r="Z613" s="193" t="str">
        <f t="shared" si="131"/>
        <v/>
      </c>
      <c r="AA613" s="397" t="str">
        <f t="shared" si="132"/>
        <v/>
      </c>
      <c r="AB613" s="257" t="str">
        <f t="shared" si="133"/>
        <v/>
      </c>
      <c r="AC613" s="257" t="str">
        <f t="shared" si="134"/>
        <v/>
      </c>
      <c r="AD613" s="193" t="str">
        <f t="shared" si="135"/>
        <v>CHECK DATES</v>
      </c>
      <c r="AE613" s="257" t="str">
        <f t="shared" si="136"/>
        <v/>
      </c>
      <c r="AF613" s="286">
        <v>0</v>
      </c>
      <c r="AG613" s="257">
        <f t="shared" si="137"/>
        <v>0</v>
      </c>
      <c r="AH613" s="257" t="str">
        <f t="shared" si="138"/>
        <v/>
      </c>
      <c r="AI613" s="257">
        <f t="shared" si="139"/>
        <v>0</v>
      </c>
    </row>
    <row r="614" spans="1:35" x14ac:dyDescent="0.3">
      <c r="A614" s="287">
        <v>602</v>
      </c>
      <c r="B614" s="161"/>
      <c r="C614" s="150"/>
      <c r="D614" s="150"/>
      <c r="E614" s="150"/>
      <c r="F614" s="152"/>
      <c r="G614" s="152"/>
      <c r="H614" s="154"/>
      <c r="I614" s="155"/>
      <c r="J614" s="159"/>
      <c r="K614" s="159"/>
      <c r="L614" s="337"/>
      <c r="M614" s="343" t="str">
        <f>IF(L614="","",LOOKUP(L614,'Work Programme'!$A$8:$A$207,'Work Programme'!$B$8:$B$207))</f>
        <v/>
      </c>
      <c r="N614" s="150"/>
      <c r="O614" s="151"/>
      <c r="P614" s="254" t="str">
        <f>IF(H614="","",VLOOKUP(H614,'Overview - Financial Statement'!$A$46:$B$60,2,FALSE))</f>
        <v/>
      </c>
      <c r="Q614" s="255" t="str">
        <f t="shared" si="126"/>
        <v/>
      </c>
      <c r="R614" s="153"/>
      <c r="S614" s="153"/>
      <c r="T614" s="238">
        <f t="shared" si="127"/>
        <v>0</v>
      </c>
      <c r="U614" s="193" t="s">
        <v>44</v>
      </c>
      <c r="V614" s="173"/>
      <c r="W614" s="193" t="str">
        <f t="shared" si="128"/>
        <v/>
      </c>
      <c r="X614" s="264" t="str">
        <f t="shared" si="129"/>
        <v>OK</v>
      </c>
      <c r="Y614" s="193" t="str">
        <f t="shared" si="130"/>
        <v/>
      </c>
      <c r="Z614" s="193" t="str">
        <f t="shared" si="131"/>
        <v/>
      </c>
      <c r="AA614" s="397" t="str">
        <f t="shared" si="132"/>
        <v/>
      </c>
      <c r="AB614" s="257" t="str">
        <f t="shared" si="133"/>
        <v/>
      </c>
      <c r="AC614" s="257" t="str">
        <f t="shared" si="134"/>
        <v/>
      </c>
      <c r="AD614" s="193" t="str">
        <f t="shared" si="135"/>
        <v>CHECK DATES</v>
      </c>
      <c r="AE614" s="257" t="str">
        <f t="shared" si="136"/>
        <v/>
      </c>
      <c r="AF614" s="286">
        <v>0</v>
      </c>
      <c r="AG614" s="257">
        <f t="shared" si="137"/>
        <v>0</v>
      </c>
      <c r="AH614" s="257" t="str">
        <f t="shared" si="138"/>
        <v/>
      </c>
      <c r="AI614" s="257">
        <f t="shared" si="139"/>
        <v>0</v>
      </c>
    </row>
    <row r="615" spans="1:35" x14ac:dyDescent="0.3">
      <c r="A615" s="287">
        <v>603</v>
      </c>
      <c r="B615" s="161"/>
      <c r="C615" s="150"/>
      <c r="D615" s="150"/>
      <c r="E615" s="150"/>
      <c r="F615" s="152"/>
      <c r="G615" s="152"/>
      <c r="H615" s="154"/>
      <c r="I615" s="155"/>
      <c r="J615" s="159"/>
      <c r="K615" s="159"/>
      <c r="L615" s="337"/>
      <c r="M615" s="343" t="str">
        <f>IF(L615="","",LOOKUP(L615,'Work Programme'!$A$8:$A$207,'Work Programme'!$B$8:$B$207))</f>
        <v/>
      </c>
      <c r="N615" s="150"/>
      <c r="O615" s="151"/>
      <c r="P615" s="254" t="str">
        <f>IF(H615="","",VLOOKUP(H615,'Overview - Financial Statement'!$A$46:$B$60,2,FALSE))</f>
        <v/>
      </c>
      <c r="Q615" s="255" t="str">
        <f t="shared" si="126"/>
        <v/>
      </c>
      <c r="R615" s="153"/>
      <c r="S615" s="153"/>
      <c r="T615" s="238">
        <f t="shared" si="127"/>
        <v>0</v>
      </c>
      <c r="U615" s="193" t="s">
        <v>44</v>
      </c>
      <c r="V615" s="173"/>
      <c r="W615" s="193" t="str">
        <f t="shared" si="128"/>
        <v/>
      </c>
      <c r="X615" s="264" t="str">
        <f t="shared" si="129"/>
        <v>OK</v>
      </c>
      <c r="Y615" s="193" t="str">
        <f t="shared" si="130"/>
        <v/>
      </c>
      <c r="Z615" s="193" t="str">
        <f t="shared" si="131"/>
        <v/>
      </c>
      <c r="AA615" s="397" t="str">
        <f t="shared" si="132"/>
        <v/>
      </c>
      <c r="AB615" s="257" t="str">
        <f t="shared" si="133"/>
        <v/>
      </c>
      <c r="AC615" s="257" t="str">
        <f t="shared" si="134"/>
        <v/>
      </c>
      <c r="AD615" s="193" t="str">
        <f t="shared" si="135"/>
        <v>CHECK DATES</v>
      </c>
      <c r="AE615" s="257" t="str">
        <f t="shared" si="136"/>
        <v/>
      </c>
      <c r="AF615" s="286">
        <v>0</v>
      </c>
      <c r="AG615" s="257">
        <f t="shared" si="137"/>
        <v>0</v>
      </c>
      <c r="AH615" s="257" t="str">
        <f t="shared" si="138"/>
        <v/>
      </c>
      <c r="AI615" s="257">
        <f t="shared" si="139"/>
        <v>0</v>
      </c>
    </row>
    <row r="616" spans="1:35" x14ac:dyDescent="0.3">
      <c r="A616" s="287">
        <v>604</v>
      </c>
      <c r="B616" s="161"/>
      <c r="C616" s="150"/>
      <c r="D616" s="150"/>
      <c r="E616" s="150"/>
      <c r="F616" s="152"/>
      <c r="G616" s="152"/>
      <c r="H616" s="154"/>
      <c r="I616" s="155"/>
      <c r="J616" s="159"/>
      <c r="K616" s="159"/>
      <c r="L616" s="337"/>
      <c r="M616" s="343" t="str">
        <f>IF(L616="","",LOOKUP(L616,'Work Programme'!$A$8:$A$207,'Work Programme'!$B$8:$B$207))</f>
        <v/>
      </c>
      <c r="N616" s="150"/>
      <c r="O616" s="151"/>
      <c r="P616" s="254" t="str">
        <f>IF(H616="","",VLOOKUP(H616,'Overview - Financial Statement'!$A$46:$B$60,2,FALSE))</f>
        <v/>
      </c>
      <c r="Q616" s="255" t="str">
        <f t="shared" si="126"/>
        <v/>
      </c>
      <c r="R616" s="153"/>
      <c r="S616" s="153"/>
      <c r="T616" s="238">
        <f t="shared" si="127"/>
        <v>0</v>
      </c>
      <c r="U616" s="193" t="s">
        <v>44</v>
      </c>
      <c r="V616" s="173"/>
      <c r="W616" s="193" t="str">
        <f t="shared" si="128"/>
        <v/>
      </c>
      <c r="X616" s="264" t="str">
        <f t="shared" si="129"/>
        <v>OK</v>
      </c>
      <c r="Y616" s="193" t="str">
        <f t="shared" si="130"/>
        <v/>
      </c>
      <c r="Z616" s="193" t="str">
        <f t="shared" si="131"/>
        <v/>
      </c>
      <c r="AA616" s="397" t="str">
        <f t="shared" si="132"/>
        <v/>
      </c>
      <c r="AB616" s="257" t="str">
        <f t="shared" si="133"/>
        <v/>
      </c>
      <c r="AC616" s="257" t="str">
        <f t="shared" si="134"/>
        <v/>
      </c>
      <c r="AD616" s="193" t="str">
        <f t="shared" si="135"/>
        <v>CHECK DATES</v>
      </c>
      <c r="AE616" s="257" t="str">
        <f t="shared" si="136"/>
        <v/>
      </c>
      <c r="AF616" s="286">
        <v>0</v>
      </c>
      <c r="AG616" s="257">
        <f t="shared" si="137"/>
        <v>0</v>
      </c>
      <c r="AH616" s="257" t="str">
        <f t="shared" si="138"/>
        <v/>
      </c>
      <c r="AI616" s="257">
        <f t="shared" si="139"/>
        <v>0</v>
      </c>
    </row>
    <row r="617" spans="1:35" x14ac:dyDescent="0.3">
      <c r="A617" s="287">
        <v>605</v>
      </c>
      <c r="B617" s="161"/>
      <c r="C617" s="150"/>
      <c r="D617" s="150"/>
      <c r="E617" s="150"/>
      <c r="F617" s="152"/>
      <c r="G617" s="152"/>
      <c r="H617" s="154"/>
      <c r="I617" s="155"/>
      <c r="J617" s="159"/>
      <c r="K617" s="159"/>
      <c r="L617" s="337"/>
      <c r="M617" s="343" t="str">
        <f>IF(L617="","",LOOKUP(L617,'Work Programme'!$A$8:$A$207,'Work Programme'!$B$8:$B$207))</f>
        <v/>
      </c>
      <c r="N617" s="150"/>
      <c r="O617" s="151"/>
      <c r="P617" s="254" t="str">
        <f>IF(H617="","",VLOOKUP(H617,'Overview - Financial Statement'!$A$46:$B$60,2,FALSE))</f>
        <v/>
      </c>
      <c r="Q617" s="255" t="str">
        <f t="shared" si="126"/>
        <v/>
      </c>
      <c r="R617" s="153"/>
      <c r="S617" s="153"/>
      <c r="T617" s="238">
        <f t="shared" si="127"/>
        <v>0</v>
      </c>
      <c r="U617" s="193" t="s">
        <v>44</v>
      </c>
      <c r="V617" s="173"/>
      <c r="W617" s="193" t="str">
        <f t="shared" si="128"/>
        <v/>
      </c>
      <c r="X617" s="264" t="str">
        <f t="shared" si="129"/>
        <v>OK</v>
      </c>
      <c r="Y617" s="193" t="str">
        <f t="shared" si="130"/>
        <v/>
      </c>
      <c r="Z617" s="193" t="str">
        <f t="shared" si="131"/>
        <v/>
      </c>
      <c r="AA617" s="397" t="str">
        <f t="shared" si="132"/>
        <v/>
      </c>
      <c r="AB617" s="257" t="str">
        <f t="shared" si="133"/>
        <v/>
      </c>
      <c r="AC617" s="257" t="str">
        <f t="shared" si="134"/>
        <v/>
      </c>
      <c r="AD617" s="193" t="str">
        <f t="shared" si="135"/>
        <v>CHECK DATES</v>
      </c>
      <c r="AE617" s="257" t="str">
        <f t="shared" si="136"/>
        <v/>
      </c>
      <c r="AF617" s="286">
        <v>0</v>
      </c>
      <c r="AG617" s="257">
        <f t="shared" si="137"/>
        <v>0</v>
      </c>
      <c r="AH617" s="257" t="str">
        <f t="shared" si="138"/>
        <v/>
      </c>
      <c r="AI617" s="257">
        <f t="shared" si="139"/>
        <v>0</v>
      </c>
    </row>
    <row r="618" spans="1:35" x14ac:dyDescent="0.3">
      <c r="A618" s="287">
        <v>606</v>
      </c>
      <c r="B618" s="161"/>
      <c r="C618" s="150"/>
      <c r="D618" s="150"/>
      <c r="E618" s="150"/>
      <c r="F618" s="152"/>
      <c r="G618" s="152"/>
      <c r="H618" s="154"/>
      <c r="I618" s="155"/>
      <c r="J618" s="159"/>
      <c r="K618" s="159"/>
      <c r="L618" s="337"/>
      <c r="M618" s="343" t="str">
        <f>IF(L618="","",LOOKUP(L618,'Work Programme'!$A$8:$A$207,'Work Programme'!$B$8:$B$207))</f>
        <v/>
      </c>
      <c r="N618" s="150"/>
      <c r="O618" s="151"/>
      <c r="P618" s="254" t="str">
        <f>IF(H618="","",VLOOKUP(H618,'Overview - Financial Statement'!$A$46:$B$60,2,FALSE))</f>
        <v/>
      </c>
      <c r="Q618" s="255" t="str">
        <f t="shared" si="126"/>
        <v/>
      </c>
      <c r="R618" s="153"/>
      <c r="S618" s="153"/>
      <c r="T618" s="238">
        <f t="shared" si="127"/>
        <v>0</v>
      </c>
      <c r="U618" s="193" t="s">
        <v>44</v>
      </c>
      <c r="V618" s="173"/>
      <c r="W618" s="193" t="str">
        <f t="shared" si="128"/>
        <v/>
      </c>
      <c r="X618" s="264" t="str">
        <f t="shared" si="129"/>
        <v>OK</v>
      </c>
      <c r="Y618" s="193" t="str">
        <f t="shared" si="130"/>
        <v/>
      </c>
      <c r="Z618" s="193" t="str">
        <f t="shared" si="131"/>
        <v/>
      </c>
      <c r="AA618" s="397" t="str">
        <f t="shared" si="132"/>
        <v/>
      </c>
      <c r="AB618" s="257" t="str">
        <f t="shared" si="133"/>
        <v/>
      </c>
      <c r="AC618" s="257" t="str">
        <f t="shared" si="134"/>
        <v/>
      </c>
      <c r="AD618" s="193" t="str">
        <f t="shared" si="135"/>
        <v>CHECK DATES</v>
      </c>
      <c r="AE618" s="257" t="str">
        <f t="shared" si="136"/>
        <v/>
      </c>
      <c r="AF618" s="286">
        <v>0</v>
      </c>
      <c r="AG618" s="257">
        <f t="shared" si="137"/>
        <v>0</v>
      </c>
      <c r="AH618" s="257" t="str">
        <f t="shared" si="138"/>
        <v/>
      </c>
      <c r="AI618" s="257">
        <f t="shared" si="139"/>
        <v>0</v>
      </c>
    </row>
    <row r="619" spans="1:35" x14ac:dyDescent="0.3">
      <c r="A619" s="287">
        <v>607</v>
      </c>
      <c r="B619" s="161"/>
      <c r="C619" s="150"/>
      <c r="D619" s="150"/>
      <c r="E619" s="150"/>
      <c r="F619" s="152"/>
      <c r="G619" s="152"/>
      <c r="H619" s="154"/>
      <c r="I619" s="155"/>
      <c r="J619" s="159"/>
      <c r="K619" s="159"/>
      <c r="L619" s="337"/>
      <c r="M619" s="343" t="str">
        <f>IF(L619="","",LOOKUP(L619,'Work Programme'!$A$8:$A$207,'Work Programme'!$B$8:$B$207))</f>
        <v/>
      </c>
      <c r="N619" s="150"/>
      <c r="O619" s="151"/>
      <c r="P619" s="254" t="str">
        <f>IF(H619="","",VLOOKUP(H619,'Overview - Financial Statement'!$A$46:$B$60,2,FALSE))</f>
        <v/>
      </c>
      <c r="Q619" s="255" t="str">
        <f t="shared" si="126"/>
        <v/>
      </c>
      <c r="R619" s="153"/>
      <c r="S619" s="153"/>
      <c r="T619" s="238">
        <f t="shared" si="127"/>
        <v>0</v>
      </c>
      <c r="U619" s="193" t="s">
        <v>44</v>
      </c>
      <c r="V619" s="173"/>
      <c r="W619" s="193" t="str">
        <f t="shared" si="128"/>
        <v/>
      </c>
      <c r="X619" s="264" t="str">
        <f t="shared" si="129"/>
        <v>OK</v>
      </c>
      <c r="Y619" s="193" t="str">
        <f t="shared" si="130"/>
        <v/>
      </c>
      <c r="Z619" s="193" t="str">
        <f t="shared" si="131"/>
        <v/>
      </c>
      <c r="AA619" s="397" t="str">
        <f t="shared" si="132"/>
        <v/>
      </c>
      <c r="AB619" s="257" t="str">
        <f t="shared" si="133"/>
        <v/>
      </c>
      <c r="AC619" s="257" t="str">
        <f t="shared" si="134"/>
        <v/>
      </c>
      <c r="AD619" s="193" t="str">
        <f t="shared" si="135"/>
        <v>CHECK DATES</v>
      </c>
      <c r="AE619" s="257" t="str">
        <f t="shared" si="136"/>
        <v/>
      </c>
      <c r="AF619" s="286">
        <v>0</v>
      </c>
      <c r="AG619" s="257">
        <f t="shared" si="137"/>
        <v>0</v>
      </c>
      <c r="AH619" s="257" t="str">
        <f t="shared" si="138"/>
        <v/>
      </c>
      <c r="AI619" s="257">
        <f t="shared" si="139"/>
        <v>0</v>
      </c>
    </row>
    <row r="620" spans="1:35" x14ac:dyDescent="0.3">
      <c r="A620" s="287">
        <v>608</v>
      </c>
      <c r="B620" s="161"/>
      <c r="C620" s="150"/>
      <c r="D620" s="150"/>
      <c r="E620" s="150"/>
      <c r="F620" s="152"/>
      <c r="G620" s="152"/>
      <c r="H620" s="154"/>
      <c r="I620" s="155"/>
      <c r="J620" s="159"/>
      <c r="K620" s="159"/>
      <c r="L620" s="337"/>
      <c r="M620" s="343" t="str">
        <f>IF(L620="","",LOOKUP(L620,'Work Programme'!$A$8:$A$207,'Work Programme'!$B$8:$B$207))</f>
        <v/>
      </c>
      <c r="N620" s="150"/>
      <c r="O620" s="151"/>
      <c r="P620" s="254" t="str">
        <f>IF(H620="","",VLOOKUP(H620,'Overview - Financial Statement'!$A$46:$B$60,2,FALSE))</f>
        <v/>
      </c>
      <c r="Q620" s="255" t="str">
        <f t="shared" si="126"/>
        <v/>
      </c>
      <c r="R620" s="153"/>
      <c r="S620" s="153"/>
      <c r="T620" s="238">
        <f t="shared" si="127"/>
        <v>0</v>
      </c>
      <c r="U620" s="193" t="s">
        <v>44</v>
      </c>
      <c r="V620" s="173"/>
      <c r="W620" s="193" t="str">
        <f t="shared" si="128"/>
        <v/>
      </c>
      <c r="X620" s="264" t="str">
        <f t="shared" si="129"/>
        <v>OK</v>
      </c>
      <c r="Y620" s="193" t="str">
        <f t="shared" si="130"/>
        <v/>
      </c>
      <c r="Z620" s="193" t="str">
        <f t="shared" si="131"/>
        <v/>
      </c>
      <c r="AA620" s="397" t="str">
        <f t="shared" si="132"/>
        <v/>
      </c>
      <c r="AB620" s="257" t="str">
        <f t="shared" si="133"/>
        <v/>
      </c>
      <c r="AC620" s="257" t="str">
        <f t="shared" si="134"/>
        <v/>
      </c>
      <c r="AD620" s="193" t="str">
        <f t="shared" si="135"/>
        <v>CHECK DATES</v>
      </c>
      <c r="AE620" s="257" t="str">
        <f t="shared" si="136"/>
        <v/>
      </c>
      <c r="AF620" s="286">
        <v>0</v>
      </c>
      <c r="AG620" s="257">
        <f t="shared" si="137"/>
        <v>0</v>
      </c>
      <c r="AH620" s="257" t="str">
        <f t="shared" si="138"/>
        <v/>
      </c>
      <c r="AI620" s="257">
        <f t="shared" si="139"/>
        <v>0</v>
      </c>
    </row>
    <row r="621" spans="1:35" x14ac:dyDescent="0.3">
      <c r="A621" s="287">
        <v>609</v>
      </c>
      <c r="B621" s="161"/>
      <c r="C621" s="150"/>
      <c r="D621" s="150"/>
      <c r="E621" s="150"/>
      <c r="F621" s="152"/>
      <c r="G621" s="152"/>
      <c r="H621" s="154"/>
      <c r="I621" s="155"/>
      <c r="J621" s="159"/>
      <c r="K621" s="159"/>
      <c r="L621" s="337"/>
      <c r="M621" s="343" t="str">
        <f>IF(L621="","",LOOKUP(L621,'Work Programme'!$A$8:$A$207,'Work Programme'!$B$8:$B$207))</f>
        <v/>
      </c>
      <c r="N621" s="150"/>
      <c r="O621" s="151"/>
      <c r="P621" s="254" t="str">
        <f>IF(H621="","",VLOOKUP(H621,'Overview - Financial Statement'!$A$46:$B$60,2,FALSE))</f>
        <v/>
      </c>
      <c r="Q621" s="255" t="str">
        <f t="shared" si="126"/>
        <v/>
      </c>
      <c r="R621" s="153"/>
      <c r="S621" s="153"/>
      <c r="T621" s="238">
        <f t="shared" si="127"/>
        <v>0</v>
      </c>
      <c r="U621" s="193" t="s">
        <v>44</v>
      </c>
      <c r="V621" s="173"/>
      <c r="W621" s="193" t="str">
        <f t="shared" si="128"/>
        <v/>
      </c>
      <c r="X621" s="264" t="str">
        <f t="shared" si="129"/>
        <v>OK</v>
      </c>
      <c r="Y621" s="193" t="str">
        <f t="shared" si="130"/>
        <v/>
      </c>
      <c r="Z621" s="193" t="str">
        <f t="shared" si="131"/>
        <v/>
      </c>
      <c r="AA621" s="397" t="str">
        <f t="shared" si="132"/>
        <v/>
      </c>
      <c r="AB621" s="257" t="str">
        <f t="shared" si="133"/>
        <v/>
      </c>
      <c r="AC621" s="257" t="str">
        <f t="shared" si="134"/>
        <v/>
      </c>
      <c r="AD621" s="193" t="str">
        <f t="shared" si="135"/>
        <v>CHECK DATES</v>
      </c>
      <c r="AE621" s="257" t="str">
        <f t="shared" si="136"/>
        <v/>
      </c>
      <c r="AF621" s="286">
        <v>0</v>
      </c>
      <c r="AG621" s="257">
        <f t="shared" si="137"/>
        <v>0</v>
      </c>
      <c r="AH621" s="257" t="str">
        <f t="shared" si="138"/>
        <v/>
      </c>
      <c r="AI621" s="257">
        <f t="shared" si="139"/>
        <v>0</v>
      </c>
    </row>
    <row r="622" spans="1:35" x14ac:dyDescent="0.3">
      <c r="A622" s="287">
        <v>610</v>
      </c>
      <c r="B622" s="161"/>
      <c r="C622" s="150"/>
      <c r="D622" s="150"/>
      <c r="E622" s="150"/>
      <c r="F622" s="152"/>
      <c r="G622" s="152"/>
      <c r="H622" s="154"/>
      <c r="I622" s="155"/>
      <c r="J622" s="159"/>
      <c r="K622" s="159"/>
      <c r="L622" s="337"/>
      <c r="M622" s="343" t="str">
        <f>IF(L622="","",LOOKUP(L622,'Work Programme'!$A$8:$A$207,'Work Programme'!$B$8:$B$207))</f>
        <v/>
      </c>
      <c r="N622" s="150"/>
      <c r="O622" s="151"/>
      <c r="P622" s="254" t="str">
        <f>IF(H622="","",VLOOKUP(H622,'Overview - Financial Statement'!$A$46:$B$60,2,FALSE))</f>
        <v/>
      </c>
      <c r="Q622" s="255" t="str">
        <f t="shared" si="126"/>
        <v/>
      </c>
      <c r="R622" s="153"/>
      <c r="S622" s="153"/>
      <c r="T622" s="238">
        <f t="shared" si="127"/>
        <v>0</v>
      </c>
      <c r="U622" s="193" t="s">
        <v>44</v>
      </c>
      <c r="V622" s="173"/>
      <c r="W622" s="193" t="str">
        <f t="shared" si="128"/>
        <v/>
      </c>
      <c r="X622" s="264" t="str">
        <f t="shared" si="129"/>
        <v>OK</v>
      </c>
      <c r="Y622" s="193" t="str">
        <f t="shared" si="130"/>
        <v/>
      </c>
      <c r="Z622" s="193" t="str">
        <f t="shared" si="131"/>
        <v/>
      </c>
      <c r="AA622" s="397" t="str">
        <f t="shared" si="132"/>
        <v/>
      </c>
      <c r="AB622" s="257" t="str">
        <f t="shared" si="133"/>
        <v/>
      </c>
      <c r="AC622" s="257" t="str">
        <f t="shared" si="134"/>
        <v/>
      </c>
      <c r="AD622" s="193" t="str">
        <f t="shared" si="135"/>
        <v>CHECK DATES</v>
      </c>
      <c r="AE622" s="257" t="str">
        <f t="shared" si="136"/>
        <v/>
      </c>
      <c r="AF622" s="286">
        <v>0</v>
      </c>
      <c r="AG622" s="257">
        <f t="shared" si="137"/>
        <v>0</v>
      </c>
      <c r="AH622" s="257" t="str">
        <f t="shared" si="138"/>
        <v/>
      </c>
      <c r="AI622" s="257">
        <f t="shared" si="139"/>
        <v>0</v>
      </c>
    </row>
    <row r="623" spans="1:35" x14ac:dyDescent="0.3">
      <c r="A623" s="287">
        <v>611</v>
      </c>
      <c r="B623" s="161"/>
      <c r="C623" s="150"/>
      <c r="D623" s="150"/>
      <c r="E623" s="150"/>
      <c r="F623" s="152"/>
      <c r="G623" s="152"/>
      <c r="H623" s="154"/>
      <c r="I623" s="155"/>
      <c r="J623" s="159"/>
      <c r="K623" s="159"/>
      <c r="L623" s="337"/>
      <c r="M623" s="343" t="str">
        <f>IF(L623="","",LOOKUP(L623,'Work Programme'!$A$8:$A$207,'Work Programme'!$B$8:$B$207))</f>
        <v/>
      </c>
      <c r="N623" s="150"/>
      <c r="O623" s="151"/>
      <c r="P623" s="254" t="str">
        <f>IF(H623="","",VLOOKUP(H623,'Overview - Financial Statement'!$A$46:$B$60,2,FALSE))</f>
        <v/>
      </c>
      <c r="Q623" s="255" t="str">
        <f t="shared" si="126"/>
        <v/>
      </c>
      <c r="R623" s="153"/>
      <c r="S623" s="153"/>
      <c r="T623" s="238">
        <f t="shared" si="127"/>
        <v>0</v>
      </c>
      <c r="U623" s="193" t="s">
        <v>44</v>
      </c>
      <c r="V623" s="173"/>
      <c r="W623" s="193" t="str">
        <f t="shared" si="128"/>
        <v/>
      </c>
      <c r="X623" s="264" t="str">
        <f t="shared" si="129"/>
        <v>OK</v>
      </c>
      <c r="Y623" s="193" t="str">
        <f t="shared" si="130"/>
        <v/>
      </c>
      <c r="Z623" s="193" t="str">
        <f t="shared" si="131"/>
        <v/>
      </c>
      <c r="AA623" s="397" t="str">
        <f t="shared" si="132"/>
        <v/>
      </c>
      <c r="AB623" s="257" t="str">
        <f t="shared" si="133"/>
        <v/>
      </c>
      <c r="AC623" s="257" t="str">
        <f t="shared" si="134"/>
        <v/>
      </c>
      <c r="AD623" s="193" t="str">
        <f t="shared" si="135"/>
        <v>CHECK DATES</v>
      </c>
      <c r="AE623" s="257" t="str">
        <f t="shared" si="136"/>
        <v/>
      </c>
      <c r="AF623" s="286">
        <v>0</v>
      </c>
      <c r="AG623" s="257">
        <f t="shared" si="137"/>
        <v>0</v>
      </c>
      <c r="AH623" s="257" t="str">
        <f t="shared" si="138"/>
        <v/>
      </c>
      <c r="AI623" s="257">
        <f t="shared" si="139"/>
        <v>0</v>
      </c>
    </row>
    <row r="624" spans="1:35" x14ac:dyDescent="0.3">
      <c r="A624" s="287">
        <v>612</v>
      </c>
      <c r="B624" s="161"/>
      <c r="C624" s="150"/>
      <c r="D624" s="150"/>
      <c r="E624" s="150"/>
      <c r="F624" s="152"/>
      <c r="G624" s="152"/>
      <c r="H624" s="154"/>
      <c r="I624" s="155"/>
      <c r="J624" s="159"/>
      <c r="K624" s="159"/>
      <c r="L624" s="337"/>
      <c r="M624" s="343" t="str">
        <f>IF(L624="","",LOOKUP(L624,'Work Programme'!$A$8:$A$207,'Work Programme'!$B$8:$B$207))</f>
        <v/>
      </c>
      <c r="N624" s="150"/>
      <c r="O624" s="151"/>
      <c r="P624" s="254" t="str">
        <f>IF(H624="","",VLOOKUP(H624,'Overview - Financial Statement'!$A$46:$B$60,2,FALSE))</f>
        <v/>
      </c>
      <c r="Q624" s="255" t="str">
        <f t="shared" si="126"/>
        <v/>
      </c>
      <c r="R624" s="153"/>
      <c r="S624" s="153"/>
      <c r="T624" s="238">
        <f t="shared" si="127"/>
        <v>0</v>
      </c>
      <c r="U624" s="193" t="s">
        <v>44</v>
      </c>
      <c r="V624" s="173"/>
      <c r="W624" s="193" t="str">
        <f t="shared" si="128"/>
        <v/>
      </c>
      <c r="X624" s="264" t="str">
        <f t="shared" si="129"/>
        <v>OK</v>
      </c>
      <c r="Y624" s="193" t="str">
        <f t="shared" si="130"/>
        <v/>
      </c>
      <c r="Z624" s="193" t="str">
        <f t="shared" si="131"/>
        <v/>
      </c>
      <c r="AA624" s="397" t="str">
        <f t="shared" si="132"/>
        <v/>
      </c>
      <c r="AB624" s="257" t="str">
        <f t="shared" si="133"/>
        <v/>
      </c>
      <c r="AC624" s="257" t="str">
        <f t="shared" si="134"/>
        <v/>
      </c>
      <c r="AD624" s="193" t="str">
        <f t="shared" si="135"/>
        <v>CHECK DATES</v>
      </c>
      <c r="AE624" s="257" t="str">
        <f t="shared" si="136"/>
        <v/>
      </c>
      <c r="AF624" s="286">
        <v>0</v>
      </c>
      <c r="AG624" s="257">
        <f t="shared" si="137"/>
        <v>0</v>
      </c>
      <c r="AH624" s="257" t="str">
        <f t="shared" si="138"/>
        <v/>
      </c>
      <c r="AI624" s="257">
        <f t="shared" si="139"/>
        <v>0</v>
      </c>
    </row>
    <row r="625" spans="1:35" x14ac:dyDescent="0.3">
      <c r="A625" s="287">
        <v>613</v>
      </c>
      <c r="B625" s="161"/>
      <c r="C625" s="150"/>
      <c r="D625" s="150"/>
      <c r="E625" s="150"/>
      <c r="F625" s="152"/>
      <c r="G625" s="152"/>
      <c r="H625" s="154"/>
      <c r="I625" s="155"/>
      <c r="J625" s="159"/>
      <c r="K625" s="159"/>
      <c r="L625" s="337"/>
      <c r="M625" s="343" t="str">
        <f>IF(L625="","",LOOKUP(L625,'Work Programme'!$A$8:$A$207,'Work Programme'!$B$8:$B$207))</f>
        <v/>
      </c>
      <c r="N625" s="150"/>
      <c r="O625" s="151"/>
      <c r="P625" s="254" t="str">
        <f>IF(H625="","",VLOOKUP(H625,'Overview - Financial Statement'!$A$46:$B$60,2,FALSE))</f>
        <v/>
      </c>
      <c r="Q625" s="255" t="str">
        <f t="shared" si="126"/>
        <v/>
      </c>
      <c r="R625" s="153"/>
      <c r="S625" s="153"/>
      <c r="T625" s="238">
        <f t="shared" si="127"/>
        <v>0</v>
      </c>
      <c r="U625" s="193" t="s">
        <v>44</v>
      </c>
      <c r="V625" s="173"/>
      <c r="W625" s="193" t="str">
        <f t="shared" si="128"/>
        <v/>
      </c>
      <c r="X625" s="264" t="str">
        <f t="shared" si="129"/>
        <v>OK</v>
      </c>
      <c r="Y625" s="193" t="str">
        <f t="shared" si="130"/>
        <v/>
      </c>
      <c r="Z625" s="193" t="str">
        <f t="shared" si="131"/>
        <v/>
      </c>
      <c r="AA625" s="397" t="str">
        <f t="shared" si="132"/>
        <v/>
      </c>
      <c r="AB625" s="257" t="str">
        <f t="shared" si="133"/>
        <v/>
      </c>
      <c r="AC625" s="257" t="str">
        <f t="shared" si="134"/>
        <v/>
      </c>
      <c r="AD625" s="193" t="str">
        <f t="shared" si="135"/>
        <v>CHECK DATES</v>
      </c>
      <c r="AE625" s="257" t="str">
        <f t="shared" si="136"/>
        <v/>
      </c>
      <c r="AF625" s="286">
        <v>0</v>
      </c>
      <c r="AG625" s="257">
        <f t="shared" si="137"/>
        <v>0</v>
      </c>
      <c r="AH625" s="257" t="str">
        <f t="shared" si="138"/>
        <v/>
      </c>
      <c r="AI625" s="257">
        <f t="shared" si="139"/>
        <v>0</v>
      </c>
    </row>
    <row r="626" spans="1:35" x14ac:dyDescent="0.3">
      <c r="A626" s="287">
        <v>614</v>
      </c>
      <c r="B626" s="161"/>
      <c r="C626" s="150"/>
      <c r="D626" s="150"/>
      <c r="E626" s="150"/>
      <c r="F626" s="152"/>
      <c r="G626" s="152"/>
      <c r="H626" s="154"/>
      <c r="I626" s="155"/>
      <c r="J626" s="159"/>
      <c r="K626" s="159"/>
      <c r="L626" s="337"/>
      <c r="M626" s="343" t="str">
        <f>IF(L626="","",LOOKUP(L626,'Work Programme'!$A$8:$A$207,'Work Programme'!$B$8:$B$207))</f>
        <v/>
      </c>
      <c r="N626" s="150"/>
      <c r="O626" s="151"/>
      <c r="P626" s="254" t="str">
        <f>IF(H626="","",VLOOKUP(H626,'Overview - Financial Statement'!$A$46:$B$60,2,FALSE))</f>
        <v/>
      </c>
      <c r="Q626" s="255" t="str">
        <f t="shared" si="126"/>
        <v/>
      </c>
      <c r="R626" s="153"/>
      <c r="S626" s="153"/>
      <c r="T626" s="238">
        <f t="shared" si="127"/>
        <v>0</v>
      </c>
      <c r="U626" s="193" t="s">
        <v>44</v>
      </c>
      <c r="V626" s="173"/>
      <c r="W626" s="193" t="str">
        <f t="shared" si="128"/>
        <v/>
      </c>
      <c r="X626" s="264" t="str">
        <f t="shared" si="129"/>
        <v>OK</v>
      </c>
      <c r="Y626" s="193" t="str">
        <f t="shared" si="130"/>
        <v/>
      </c>
      <c r="Z626" s="193" t="str">
        <f t="shared" si="131"/>
        <v/>
      </c>
      <c r="AA626" s="397" t="str">
        <f t="shared" si="132"/>
        <v/>
      </c>
      <c r="AB626" s="257" t="str">
        <f t="shared" si="133"/>
        <v/>
      </c>
      <c r="AC626" s="257" t="str">
        <f t="shared" si="134"/>
        <v/>
      </c>
      <c r="AD626" s="193" t="str">
        <f t="shared" si="135"/>
        <v>CHECK DATES</v>
      </c>
      <c r="AE626" s="257" t="str">
        <f t="shared" si="136"/>
        <v/>
      </c>
      <c r="AF626" s="286">
        <v>0</v>
      </c>
      <c r="AG626" s="257">
        <f t="shared" si="137"/>
        <v>0</v>
      </c>
      <c r="AH626" s="257" t="str">
        <f t="shared" si="138"/>
        <v/>
      </c>
      <c r="AI626" s="257">
        <f t="shared" si="139"/>
        <v>0</v>
      </c>
    </row>
    <row r="627" spans="1:35" x14ac:dyDescent="0.3">
      <c r="A627" s="287">
        <v>615</v>
      </c>
      <c r="B627" s="161"/>
      <c r="C627" s="150"/>
      <c r="D627" s="150"/>
      <c r="E627" s="150"/>
      <c r="F627" s="152"/>
      <c r="G627" s="152"/>
      <c r="H627" s="154"/>
      <c r="I627" s="155"/>
      <c r="J627" s="159"/>
      <c r="K627" s="159"/>
      <c r="L627" s="337"/>
      <c r="M627" s="343" t="str">
        <f>IF(L627="","",LOOKUP(L627,'Work Programme'!$A$8:$A$207,'Work Programme'!$B$8:$B$207))</f>
        <v/>
      </c>
      <c r="N627" s="150"/>
      <c r="O627" s="151"/>
      <c r="P627" s="254" t="str">
        <f>IF(H627="","",VLOOKUP(H627,'Overview - Financial Statement'!$A$46:$B$60,2,FALSE))</f>
        <v/>
      </c>
      <c r="Q627" s="255" t="str">
        <f t="shared" si="126"/>
        <v/>
      </c>
      <c r="R627" s="153"/>
      <c r="S627" s="153"/>
      <c r="T627" s="238">
        <f t="shared" si="127"/>
        <v>0</v>
      </c>
      <c r="U627" s="193" t="s">
        <v>44</v>
      </c>
      <c r="V627" s="173"/>
      <c r="W627" s="193" t="str">
        <f t="shared" si="128"/>
        <v/>
      </c>
      <c r="X627" s="264" t="str">
        <f t="shared" si="129"/>
        <v>OK</v>
      </c>
      <c r="Y627" s="193" t="str">
        <f t="shared" si="130"/>
        <v/>
      </c>
      <c r="Z627" s="193" t="str">
        <f t="shared" si="131"/>
        <v/>
      </c>
      <c r="AA627" s="397" t="str">
        <f t="shared" si="132"/>
        <v/>
      </c>
      <c r="AB627" s="257" t="str">
        <f t="shared" si="133"/>
        <v/>
      </c>
      <c r="AC627" s="257" t="str">
        <f t="shared" si="134"/>
        <v/>
      </c>
      <c r="AD627" s="193" t="str">
        <f t="shared" si="135"/>
        <v>CHECK DATES</v>
      </c>
      <c r="AE627" s="257" t="str">
        <f t="shared" si="136"/>
        <v/>
      </c>
      <c r="AF627" s="286">
        <v>0</v>
      </c>
      <c r="AG627" s="257">
        <f t="shared" si="137"/>
        <v>0</v>
      </c>
      <c r="AH627" s="257" t="str">
        <f t="shared" si="138"/>
        <v/>
      </c>
      <c r="AI627" s="257">
        <f t="shared" si="139"/>
        <v>0</v>
      </c>
    </row>
    <row r="628" spans="1:35" x14ac:dyDescent="0.3">
      <c r="A628" s="287">
        <v>616</v>
      </c>
      <c r="B628" s="161"/>
      <c r="C628" s="150"/>
      <c r="D628" s="150"/>
      <c r="E628" s="150"/>
      <c r="F628" s="152"/>
      <c r="G628" s="152"/>
      <c r="H628" s="154"/>
      <c r="I628" s="155"/>
      <c r="J628" s="159"/>
      <c r="K628" s="159"/>
      <c r="L628" s="337"/>
      <c r="M628" s="343" t="str">
        <f>IF(L628="","",LOOKUP(L628,'Work Programme'!$A$8:$A$207,'Work Programme'!$B$8:$B$207))</f>
        <v/>
      </c>
      <c r="N628" s="150"/>
      <c r="O628" s="151"/>
      <c r="P628" s="254" t="str">
        <f>IF(H628="","",VLOOKUP(H628,'Overview - Financial Statement'!$A$46:$B$60,2,FALSE))</f>
        <v/>
      </c>
      <c r="Q628" s="255" t="str">
        <f t="shared" si="126"/>
        <v/>
      </c>
      <c r="R628" s="153"/>
      <c r="S628" s="153"/>
      <c r="T628" s="238">
        <f t="shared" si="127"/>
        <v>0</v>
      </c>
      <c r="U628" s="193" t="s">
        <v>44</v>
      </c>
      <c r="V628" s="173"/>
      <c r="W628" s="193" t="str">
        <f t="shared" si="128"/>
        <v/>
      </c>
      <c r="X628" s="264" t="str">
        <f t="shared" si="129"/>
        <v>OK</v>
      </c>
      <c r="Y628" s="193" t="str">
        <f t="shared" si="130"/>
        <v/>
      </c>
      <c r="Z628" s="193" t="str">
        <f t="shared" si="131"/>
        <v/>
      </c>
      <c r="AA628" s="397" t="str">
        <f t="shared" si="132"/>
        <v/>
      </c>
      <c r="AB628" s="257" t="str">
        <f t="shared" si="133"/>
        <v/>
      </c>
      <c r="AC628" s="257" t="str">
        <f t="shared" si="134"/>
        <v/>
      </c>
      <c r="AD628" s="193" t="str">
        <f t="shared" si="135"/>
        <v>CHECK DATES</v>
      </c>
      <c r="AE628" s="257" t="str">
        <f t="shared" si="136"/>
        <v/>
      </c>
      <c r="AF628" s="286">
        <v>0</v>
      </c>
      <c r="AG628" s="257">
        <f t="shared" si="137"/>
        <v>0</v>
      </c>
      <c r="AH628" s="257" t="str">
        <f t="shared" si="138"/>
        <v/>
      </c>
      <c r="AI628" s="257">
        <f t="shared" si="139"/>
        <v>0</v>
      </c>
    </row>
    <row r="629" spans="1:35" x14ac:dyDescent="0.3">
      <c r="A629" s="287">
        <v>617</v>
      </c>
      <c r="B629" s="161"/>
      <c r="C629" s="150"/>
      <c r="D629" s="150"/>
      <c r="E629" s="150"/>
      <c r="F629" s="152"/>
      <c r="G629" s="152"/>
      <c r="H629" s="154"/>
      <c r="I629" s="155"/>
      <c r="J629" s="159"/>
      <c r="K629" s="159"/>
      <c r="L629" s="337"/>
      <c r="M629" s="343" t="str">
        <f>IF(L629="","",LOOKUP(L629,'Work Programme'!$A$8:$A$207,'Work Programme'!$B$8:$B$207))</f>
        <v/>
      </c>
      <c r="N629" s="150"/>
      <c r="O629" s="151"/>
      <c r="P629" s="254" t="str">
        <f>IF(H629="","",VLOOKUP(H629,'Overview - Financial Statement'!$A$46:$B$60,2,FALSE))</f>
        <v/>
      </c>
      <c r="Q629" s="255" t="str">
        <f t="shared" si="126"/>
        <v/>
      </c>
      <c r="R629" s="153"/>
      <c r="S629" s="153"/>
      <c r="T629" s="238">
        <f t="shared" si="127"/>
        <v>0</v>
      </c>
      <c r="U629" s="193" t="s">
        <v>44</v>
      </c>
      <c r="V629" s="173"/>
      <c r="W629" s="193" t="str">
        <f t="shared" si="128"/>
        <v/>
      </c>
      <c r="X629" s="264" t="str">
        <f t="shared" si="129"/>
        <v>OK</v>
      </c>
      <c r="Y629" s="193" t="str">
        <f t="shared" si="130"/>
        <v/>
      </c>
      <c r="Z629" s="193" t="str">
        <f t="shared" si="131"/>
        <v/>
      </c>
      <c r="AA629" s="397" t="str">
        <f t="shared" si="132"/>
        <v/>
      </c>
      <c r="AB629" s="257" t="str">
        <f t="shared" si="133"/>
        <v/>
      </c>
      <c r="AC629" s="257" t="str">
        <f t="shared" si="134"/>
        <v/>
      </c>
      <c r="AD629" s="193" t="str">
        <f t="shared" si="135"/>
        <v>CHECK DATES</v>
      </c>
      <c r="AE629" s="257" t="str">
        <f t="shared" si="136"/>
        <v/>
      </c>
      <c r="AF629" s="286">
        <v>0</v>
      </c>
      <c r="AG629" s="257">
        <f t="shared" si="137"/>
        <v>0</v>
      </c>
      <c r="AH629" s="257" t="str">
        <f t="shared" si="138"/>
        <v/>
      </c>
      <c r="AI629" s="257">
        <f t="shared" si="139"/>
        <v>0</v>
      </c>
    </row>
    <row r="630" spans="1:35" x14ac:dyDescent="0.3">
      <c r="A630" s="287">
        <v>618</v>
      </c>
      <c r="B630" s="161"/>
      <c r="C630" s="150"/>
      <c r="D630" s="150"/>
      <c r="E630" s="150"/>
      <c r="F630" s="152"/>
      <c r="G630" s="152"/>
      <c r="H630" s="154"/>
      <c r="I630" s="155"/>
      <c r="J630" s="159"/>
      <c r="K630" s="159"/>
      <c r="L630" s="337"/>
      <c r="M630" s="343" t="str">
        <f>IF(L630="","",LOOKUP(L630,'Work Programme'!$A$8:$A$207,'Work Programme'!$B$8:$B$207))</f>
        <v/>
      </c>
      <c r="N630" s="150"/>
      <c r="O630" s="151"/>
      <c r="P630" s="254" t="str">
        <f>IF(H630="","",VLOOKUP(H630,'Overview - Financial Statement'!$A$46:$B$60,2,FALSE))</f>
        <v/>
      </c>
      <c r="Q630" s="255" t="str">
        <f t="shared" si="126"/>
        <v/>
      </c>
      <c r="R630" s="153"/>
      <c r="S630" s="153"/>
      <c r="T630" s="238">
        <f t="shared" si="127"/>
        <v>0</v>
      </c>
      <c r="U630" s="193" t="s">
        <v>44</v>
      </c>
      <c r="V630" s="173"/>
      <c r="W630" s="193" t="str">
        <f t="shared" si="128"/>
        <v/>
      </c>
      <c r="X630" s="264" t="str">
        <f t="shared" si="129"/>
        <v>OK</v>
      </c>
      <c r="Y630" s="193" t="str">
        <f t="shared" si="130"/>
        <v/>
      </c>
      <c r="Z630" s="193" t="str">
        <f t="shared" si="131"/>
        <v/>
      </c>
      <c r="AA630" s="397" t="str">
        <f t="shared" si="132"/>
        <v/>
      </c>
      <c r="AB630" s="257" t="str">
        <f t="shared" si="133"/>
        <v/>
      </c>
      <c r="AC630" s="257" t="str">
        <f t="shared" si="134"/>
        <v/>
      </c>
      <c r="AD630" s="193" t="str">
        <f t="shared" si="135"/>
        <v>CHECK DATES</v>
      </c>
      <c r="AE630" s="257" t="str">
        <f t="shared" si="136"/>
        <v/>
      </c>
      <c r="AF630" s="286">
        <v>0</v>
      </c>
      <c r="AG630" s="257">
        <f t="shared" si="137"/>
        <v>0</v>
      </c>
      <c r="AH630" s="257" t="str">
        <f t="shared" si="138"/>
        <v/>
      </c>
      <c r="AI630" s="257">
        <f t="shared" si="139"/>
        <v>0</v>
      </c>
    </row>
    <row r="631" spans="1:35" x14ac:dyDescent="0.3">
      <c r="A631" s="287">
        <v>619</v>
      </c>
      <c r="B631" s="161"/>
      <c r="C631" s="150"/>
      <c r="D631" s="150"/>
      <c r="E631" s="150"/>
      <c r="F631" s="152"/>
      <c r="G631" s="152"/>
      <c r="H631" s="154"/>
      <c r="I631" s="155"/>
      <c r="J631" s="159"/>
      <c r="K631" s="159"/>
      <c r="L631" s="337"/>
      <c r="M631" s="343" t="str">
        <f>IF(L631="","",LOOKUP(L631,'Work Programme'!$A$8:$A$207,'Work Programme'!$B$8:$B$207))</f>
        <v/>
      </c>
      <c r="N631" s="150"/>
      <c r="O631" s="151"/>
      <c r="P631" s="254" t="str">
        <f>IF(H631="","",VLOOKUP(H631,'Overview - Financial Statement'!$A$46:$B$60,2,FALSE))</f>
        <v/>
      </c>
      <c r="Q631" s="255" t="str">
        <f t="shared" si="126"/>
        <v/>
      </c>
      <c r="R631" s="153"/>
      <c r="S631" s="153"/>
      <c r="T631" s="238">
        <f t="shared" si="127"/>
        <v>0</v>
      </c>
      <c r="U631" s="193" t="s">
        <v>44</v>
      </c>
      <c r="V631" s="173"/>
      <c r="W631" s="193" t="str">
        <f t="shared" si="128"/>
        <v/>
      </c>
      <c r="X631" s="264" t="str">
        <f t="shared" si="129"/>
        <v>OK</v>
      </c>
      <c r="Y631" s="193" t="str">
        <f t="shared" si="130"/>
        <v/>
      </c>
      <c r="Z631" s="193" t="str">
        <f t="shared" si="131"/>
        <v/>
      </c>
      <c r="AA631" s="397" t="str">
        <f t="shared" si="132"/>
        <v/>
      </c>
      <c r="AB631" s="257" t="str">
        <f t="shared" si="133"/>
        <v/>
      </c>
      <c r="AC631" s="257" t="str">
        <f t="shared" si="134"/>
        <v/>
      </c>
      <c r="AD631" s="193" t="str">
        <f t="shared" si="135"/>
        <v>CHECK DATES</v>
      </c>
      <c r="AE631" s="257" t="str">
        <f t="shared" si="136"/>
        <v/>
      </c>
      <c r="AF631" s="286">
        <v>0</v>
      </c>
      <c r="AG631" s="257">
        <f t="shared" si="137"/>
        <v>0</v>
      </c>
      <c r="AH631" s="257" t="str">
        <f t="shared" si="138"/>
        <v/>
      </c>
      <c r="AI631" s="257">
        <f t="shared" si="139"/>
        <v>0</v>
      </c>
    </row>
    <row r="632" spans="1:35" x14ac:dyDescent="0.3">
      <c r="A632" s="287">
        <v>620</v>
      </c>
      <c r="B632" s="161"/>
      <c r="C632" s="150"/>
      <c r="D632" s="150"/>
      <c r="E632" s="150"/>
      <c r="F632" s="152"/>
      <c r="G632" s="152"/>
      <c r="H632" s="154"/>
      <c r="I632" s="155"/>
      <c r="J632" s="159"/>
      <c r="K632" s="159"/>
      <c r="L632" s="337"/>
      <c r="M632" s="343" t="str">
        <f>IF(L632="","",LOOKUP(L632,'Work Programme'!$A$8:$A$207,'Work Programme'!$B$8:$B$207))</f>
        <v/>
      </c>
      <c r="N632" s="150"/>
      <c r="O632" s="151"/>
      <c r="P632" s="254" t="str">
        <f>IF(H632="","",VLOOKUP(H632,'Overview - Financial Statement'!$A$46:$B$60,2,FALSE))</f>
        <v/>
      </c>
      <c r="Q632" s="255" t="str">
        <f t="shared" si="126"/>
        <v/>
      </c>
      <c r="R632" s="153"/>
      <c r="S632" s="153"/>
      <c r="T632" s="238">
        <f t="shared" si="127"/>
        <v>0</v>
      </c>
      <c r="U632" s="193" t="s">
        <v>44</v>
      </c>
      <c r="V632" s="173"/>
      <c r="W632" s="193" t="str">
        <f t="shared" si="128"/>
        <v/>
      </c>
      <c r="X632" s="264" t="str">
        <f t="shared" si="129"/>
        <v>OK</v>
      </c>
      <c r="Y632" s="193" t="str">
        <f t="shared" si="130"/>
        <v/>
      </c>
      <c r="Z632" s="193" t="str">
        <f t="shared" si="131"/>
        <v/>
      </c>
      <c r="AA632" s="397" t="str">
        <f t="shared" si="132"/>
        <v/>
      </c>
      <c r="AB632" s="257" t="str">
        <f t="shared" si="133"/>
        <v/>
      </c>
      <c r="AC632" s="257" t="str">
        <f t="shared" si="134"/>
        <v/>
      </c>
      <c r="AD632" s="193" t="str">
        <f t="shared" si="135"/>
        <v>CHECK DATES</v>
      </c>
      <c r="AE632" s="257" t="str">
        <f t="shared" si="136"/>
        <v/>
      </c>
      <c r="AF632" s="286">
        <v>0</v>
      </c>
      <c r="AG632" s="257">
        <f t="shared" si="137"/>
        <v>0</v>
      </c>
      <c r="AH632" s="257" t="str">
        <f t="shared" si="138"/>
        <v/>
      </c>
      <c r="AI632" s="257">
        <f t="shared" si="139"/>
        <v>0</v>
      </c>
    </row>
    <row r="633" spans="1:35" x14ac:dyDescent="0.3">
      <c r="A633" s="287">
        <v>621</v>
      </c>
      <c r="B633" s="161"/>
      <c r="C633" s="150"/>
      <c r="D633" s="150"/>
      <c r="E633" s="150"/>
      <c r="F633" s="152"/>
      <c r="G633" s="152"/>
      <c r="H633" s="154"/>
      <c r="I633" s="155"/>
      <c r="J633" s="159"/>
      <c r="K633" s="159"/>
      <c r="L633" s="337"/>
      <c r="M633" s="343" t="str">
        <f>IF(L633="","",LOOKUP(L633,'Work Programme'!$A$8:$A$207,'Work Programme'!$B$8:$B$207))</f>
        <v/>
      </c>
      <c r="N633" s="150"/>
      <c r="O633" s="151"/>
      <c r="P633" s="254" t="str">
        <f>IF(H633="","",VLOOKUP(H633,'Overview - Financial Statement'!$A$46:$B$60,2,FALSE))</f>
        <v/>
      </c>
      <c r="Q633" s="255" t="str">
        <f t="shared" si="126"/>
        <v/>
      </c>
      <c r="R633" s="153"/>
      <c r="S633" s="153"/>
      <c r="T633" s="238">
        <f t="shared" si="127"/>
        <v>0</v>
      </c>
      <c r="U633" s="193" t="s">
        <v>44</v>
      </c>
      <c r="V633" s="173"/>
      <c r="W633" s="193" t="str">
        <f t="shared" si="128"/>
        <v/>
      </c>
      <c r="X633" s="264" t="str">
        <f t="shared" si="129"/>
        <v>OK</v>
      </c>
      <c r="Y633" s="193" t="str">
        <f t="shared" si="130"/>
        <v/>
      </c>
      <c r="Z633" s="193" t="str">
        <f t="shared" si="131"/>
        <v/>
      </c>
      <c r="AA633" s="397" t="str">
        <f t="shared" si="132"/>
        <v/>
      </c>
      <c r="AB633" s="257" t="str">
        <f t="shared" si="133"/>
        <v/>
      </c>
      <c r="AC633" s="257" t="str">
        <f t="shared" si="134"/>
        <v/>
      </c>
      <c r="AD633" s="193" t="str">
        <f t="shared" si="135"/>
        <v>CHECK DATES</v>
      </c>
      <c r="AE633" s="257" t="str">
        <f t="shared" si="136"/>
        <v/>
      </c>
      <c r="AF633" s="286">
        <v>0</v>
      </c>
      <c r="AG633" s="257">
        <f t="shared" si="137"/>
        <v>0</v>
      </c>
      <c r="AH633" s="257" t="str">
        <f t="shared" si="138"/>
        <v/>
      </c>
      <c r="AI633" s="257">
        <f t="shared" si="139"/>
        <v>0</v>
      </c>
    </row>
    <row r="634" spans="1:35" x14ac:dyDescent="0.3">
      <c r="A634" s="287">
        <v>622</v>
      </c>
      <c r="B634" s="161"/>
      <c r="C634" s="150"/>
      <c r="D634" s="150"/>
      <c r="E634" s="150"/>
      <c r="F634" s="152"/>
      <c r="G634" s="152"/>
      <c r="H634" s="154"/>
      <c r="I634" s="155"/>
      <c r="J634" s="159"/>
      <c r="K634" s="159"/>
      <c r="L634" s="337"/>
      <c r="M634" s="343" t="str">
        <f>IF(L634="","",LOOKUP(L634,'Work Programme'!$A$8:$A$207,'Work Programme'!$B$8:$B$207))</f>
        <v/>
      </c>
      <c r="N634" s="150"/>
      <c r="O634" s="151"/>
      <c r="P634" s="254" t="str">
        <f>IF(H634="","",VLOOKUP(H634,'Overview - Financial Statement'!$A$46:$B$60,2,FALSE))</f>
        <v/>
      </c>
      <c r="Q634" s="255" t="str">
        <f t="shared" si="126"/>
        <v/>
      </c>
      <c r="R634" s="153"/>
      <c r="S634" s="153"/>
      <c r="T634" s="238">
        <f t="shared" si="127"/>
        <v>0</v>
      </c>
      <c r="U634" s="193" t="s">
        <v>44</v>
      </c>
      <c r="V634" s="173"/>
      <c r="W634" s="193" t="str">
        <f t="shared" si="128"/>
        <v/>
      </c>
      <c r="X634" s="264" t="str">
        <f t="shared" si="129"/>
        <v>OK</v>
      </c>
      <c r="Y634" s="193" t="str">
        <f t="shared" si="130"/>
        <v/>
      </c>
      <c r="Z634" s="193" t="str">
        <f t="shared" si="131"/>
        <v/>
      </c>
      <c r="AA634" s="397" t="str">
        <f t="shared" si="132"/>
        <v/>
      </c>
      <c r="AB634" s="257" t="str">
        <f t="shared" si="133"/>
        <v/>
      </c>
      <c r="AC634" s="257" t="str">
        <f t="shared" si="134"/>
        <v/>
      </c>
      <c r="AD634" s="193" t="str">
        <f t="shared" si="135"/>
        <v>CHECK DATES</v>
      </c>
      <c r="AE634" s="257" t="str">
        <f t="shared" si="136"/>
        <v/>
      </c>
      <c r="AF634" s="286">
        <v>0</v>
      </c>
      <c r="AG634" s="257">
        <f t="shared" si="137"/>
        <v>0</v>
      </c>
      <c r="AH634" s="257" t="str">
        <f t="shared" si="138"/>
        <v/>
      </c>
      <c r="AI634" s="257">
        <f t="shared" si="139"/>
        <v>0</v>
      </c>
    </row>
    <row r="635" spans="1:35" x14ac:dyDescent="0.3">
      <c r="A635" s="287">
        <v>623</v>
      </c>
      <c r="B635" s="161"/>
      <c r="C635" s="150"/>
      <c r="D635" s="150"/>
      <c r="E635" s="150"/>
      <c r="F635" s="152"/>
      <c r="G635" s="152"/>
      <c r="H635" s="154"/>
      <c r="I635" s="155"/>
      <c r="J635" s="159"/>
      <c r="K635" s="159"/>
      <c r="L635" s="337"/>
      <c r="M635" s="343" t="str">
        <f>IF(L635="","",LOOKUP(L635,'Work Programme'!$A$8:$A$207,'Work Programme'!$B$8:$B$207))</f>
        <v/>
      </c>
      <c r="N635" s="150"/>
      <c r="O635" s="151"/>
      <c r="P635" s="254" t="str">
        <f>IF(H635="","",VLOOKUP(H635,'Overview - Financial Statement'!$A$46:$B$60,2,FALSE))</f>
        <v/>
      </c>
      <c r="Q635" s="255" t="str">
        <f t="shared" si="126"/>
        <v/>
      </c>
      <c r="R635" s="153"/>
      <c r="S635" s="153"/>
      <c r="T635" s="238">
        <f t="shared" si="127"/>
        <v>0</v>
      </c>
      <c r="U635" s="193" t="s">
        <v>44</v>
      </c>
      <c r="V635" s="173"/>
      <c r="W635" s="193" t="str">
        <f t="shared" si="128"/>
        <v/>
      </c>
      <c r="X635" s="264" t="str">
        <f t="shared" si="129"/>
        <v>OK</v>
      </c>
      <c r="Y635" s="193" t="str">
        <f t="shared" si="130"/>
        <v/>
      </c>
      <c r="Z635" s="193" t="str">
        <f t="shared" si="131"/>
        <v/>
      </c>
      <c r="AA635" s="397" t="str">
        <f t="shared" si="132"/>
        <v/>
      </c>
      <c r="AB635" s="257" t="str">
        <f t="shared" si="133"/>
        <v/>
      </c>
      <c r="AC635" s="257" t="str">
        <f t="shared" si="134"/>
        <v/>
      </c>
      <c r="AD635" s="193" t="str">
        <f t="shared" si="135"/>
        <v>CHECK DATES</v>
      </c>
      <c r="AE635" s="257" t="str">
        <f t="shared" si="136"/>
        <v/>
      </c>
      <c r="AF635" s="286">
        <v>0</v>
      </c>
      <c r="AG635" s="257">
        <f t="shared" si="137"/>
        <v>0</v>
      </c>
      <c r="AH635" s="257" t="str">
        <f t="shared" si="138"/>
        <v/>
      </c>
      <c r="AI635" s="257">
        <f t="shared" si="139"/>
        <v>0</v>
      </c>
    </row>
    <row r="636" spans="1:35" x14ac:dyDescent="0.3">
      <c r="A636" s="287">
        <v>624</v>
      </c>
      <c r="B636" s="161"/>
      <c r="C636" s="150"/>
      <c r="D636" s="150"/>
      <c r="E636" s="150"/>
      <c r="F636" s="152"/>
      <c r="G636" s="152"/>
      <c r="H636" s="154"/>
      <c r="I636" s="155"/>
      <c r="J636" s="159"/>
      <c r="K636" s="159"/>
      <c r="L636" s="337"/>
      <c r="M636" s="343" t="str">
        <f>IF(L636="","",LOOKUP(L636,'Work Programme'!$A$8:$A$207,'Work Programme'!$B$8:$B$207))</f>
        <v/>
      </c>
      <c r="N636" s="150"/>
      <c r="O636" s="151"/>
      <c r="P636" s="254" t="str">
        <f>IF(H636="","",VLOOKUP(H636,'Overview - Financial Statement'!$A$46:$B$60,2,FALSE))</f>
        <v/>
      </c>
      <c r="Q636" s="255" t="str">
        <f t="shared" si="126"/>
        <v/>
      </c>
      <c r="R636" s="153"/>
      <c r="S636" s="153"/>
      <c r="T636" s="238">
        <f t="shared" si="127"/>
        <v>0</v>
      </c>
      <c r="U636" s="193" t="s">
        <v>44</v>
      </c>
      <c r="V636" s="173"/>
      <c r="W636" s="193" t="str">
        <f t="shared" si="128"/>
        <v/>
      </c>
      <c r="X636" s="264" t="str">
        <f t="shared" si="129"/>
        <v>OK</v>
      </c>
      <c r="Y636" s="193" t="str">
        <f t="shared" si="130"/>
        <v/>
      </c>
      <c r="Z636" s="193" t="str">
        <f t="shared" si="131"/>
        <v/>
      </c>
      <c r="AA636" s="397" t="str">
        <f t="shared" si="132"/>
        <v/>
      </c>
      <c r="AB636" s="257" t="str">
        <f t="shared" si="133"/>
        <v/>
      </c>
      <c r="AC636" s="257" t="str">
        <f t="shared" si="134"/>
        <v/>
      </c>
      <c r="AD636" s="193" t="str">
        <f t="shared" si="135"/>
        <v>CHECK DATES</v>
      </c>
      <c r="AE636" s="257" t="str">
        <f t="shared" si="136"/>
        <v/>
      </c>
      <c r="AF636" s="286">
        <v>0</v>
      </c>
      <c r="AG636" s="257">
        <f t="shared" si="137"/>
        <v>0</v>
      </c>
      <c r="AH636" s="257" t="str">
        <f t="shared" si="138"/>
        <v/>
      </c>
      <c r="AI636" s="257">
        <f t="shared" si="139"/>
        <v>0</v>
      </c>
    </row>
    <row r="637" spans="1:35" x14ac:dyDescent="0.3">
      <c r="A637" s="287">
        <v>625</v>
      </c>
      <c r="B637" s="161"/>
      <c r="C637" s="150"/>
      <c r="D637" s="150"/>
      <c r="E637" s="150"/>
      <c r="F637" s="152"/>
      <c r="G637" s="152"/>
      <c r="H637" s="154"/>
      <c r="I637" s="155"/>
      <c r="J637" s="159"/>
      <c r="K637" s="159"/>
      <c r="L637" s="337"/>
      <c r="M637" s="343" t="str">
        <f>IF(L637="","",LOOKUP(L637,'Work Programme'!$A$8:$A$207,'Work Programme'!$B$8:$B$207))</f>
        <v/>
      </c>
      <c r="N637" s="150"/>
      <c r="O637" s="151"/>
      <c r="P637" s="254" t="str">
        <f>IF(H637="","",VLOOKUP(H637,'Overview - Financial Statement'!$A$46:$B$60,2,FALSE))</f>
        <v/>
      </c>
      <c r="Q637" s="255" t="str">
        <f t="shared" si="126"/>
        <v/>
      </c>
      <c r="R637" s="153"/>
      <c r="S637" s="153"/>
      <c r="T637" s="238">
        <f t="shared" si="127"/>
        <v>0</v>
      </c>
      <c r="U637" s="193" t="s">
        <v>44</v>
      </c>
      <c r="V637" s="173"/>
      <c r="W637" s="193" t="str">
        <f t="shared" si="128"/>
        <v/>
      </c>
      <c r="X637" s="264" t="str">
        <f t="shared" si="129"/>
        <v>OK</v>
      </c>
      <c r="Y637" s="193" t="str">
        <f t="shared" si="130"/>
        <v/>
      </c>
      <c r="Z637" s="193" t="str">
        <f t="shared" si="131"/>
        <v/>
      </c>
      <c r="AA637" s="397" t="str">
        <f t="shared" si="132"/>
        <v/>
      </c>
      <c r="AB637" s="257" t="str">
        <f t="shared" si="133"/>
        <v/>
      </c>
      <c r="AC637" s="257" t="str">
        <f t="shared" si="134"/>
        <v/>
      </c>
      <c r="AD637" s="193" t="str">
        <f t="shared" si="135"/>
        <v>CHECK DATES</v>
      </c>
      <c r="AE637" s="257" t="str">
        <f t="shared" si="136"/>
        <v/>
      </c>
      <c r="AF637" s="286">
        <v>0</v>
      </c>
      <c r="AG637" s="257">
        <f t="shared" si="137"/>
        <v>0</v>
      </c>
      <c r="AH637" s="257" t="str">
        <f t="shared" si="138"/>
        <v/>
      </c>
      <c r="AI637" s="257">
        <f t="shared" si="139"/>
        <v>0</v>
      </c>
    </row>
    <row r="638" spans="1:35" x14ac:dyDescent="0.3">
      <c r="A638" s="287">
        <v>626</v>
      </c>
      <c r="B638" s="161"/>
      <c r="C638" s="150"/>
      <c r="D638" s="150"/>
      <c r="E638" s="150"/>
      <c r="F638" s="152"/>
      <c r="G638" s="152"/>
      <c r="H638" s="154"/>
      <c r="I638" s="155"/>
      <c r="J638" s="159"/>
      <c r="K638" s="159"/>
      <c r="L638" s="337"/>
      <c r="M638" s="343" t="str">
        <f>IF(L638="","",LOOKUP(L638,'Work Programme'!$A$8:$A$207,'Work Programme'!$B$8:$B$207))</f>
        <v/>
      </c>
      <c r="N638" s="150"/>
      <c r="O638" s="151"/>
      <c r="P638" s="254" t="str">
        <f>IF(H638="","",VLOOKUP(H638,'Overview - Financial Statement'!$A$46:$B$60,2,FALSE))</f>
        <v/>
      </c>
      <c r="Q638" s="255" t="str">
        <f t="shared" si="126"/>
        <v/>
      </c>
      <c r="R638" s="153"/>
      <c r="S638" s="153"/>
      <c r="T638" s="238">
        <f t="shared" si="127"/>
        <v>0</v>
      </c>
      <c r="U638" s="193" t="s">
        <v>44</v>
      </c>
      <c r="V638" s="173"/>
      <c r="W638" s="193" t="str">
        <f t="shared" si="128"/>
        <v/>
      </c>
      <c r="X638" s="264" t="str">
        <f t="shared" si="129"/>
        <v>OK</v>
      </c>
      <c r="Y638" s="193" t="str">
        <f t="shared" si="130"/>
        <v/>
      </c>
      <c r="Z638" s="193" t="str">
        <f t="shared" si="131"/>
        <v/>
      </c>
      <c r="AA638" s="397" t="str">
        <f t="shared" si="132"/>
        <v/>
      </c>
      <c r="AB638" s="257" t="str">
        <f t="shared" si="133"/>
        <v/>
      </c>
      <c r="AC638" s="257" t="str">
        <f t="shared" si="134"/>
        <v/>
      </c>
      <c r="AD638" s="193" t="str">
        <f t="shared" si="135"/>
        <v>CHECK DATES</v>
      </c>
      <c r="AE638" s="257" t="str">
        <f t="shared" si="136"/>
        <v/>
      </c>
      <c r="AF638" s="286">
        <v>0</v>
      </c>
      <c r="AG638" s="257">
        <f t="shared" si="137"/>
        <v>0</v>
      </c>
      <c r="AH638" s="257" t="str">
        <f t="shared" si="138"/>
        <v/>
      </c>
      <c r="AI638" s="257">
        <f t="shared" si="139"/>
        <v>0</v>
      </c>
    </row>
    <row r="639" spans="1:35" x14ac:dyDescent="0.3">
      <c r="A639" s="287">
        <v>627</v>
      </c>
      <c r="B639" s="161"/>
      <c r="C639" s="150"/>
      <c r="D639" s="150"/>
      <c r="E639" s="150"/>
      <c r="F639" s="152"/>
      <c r="G639" s="152"/>
      <c r="H639" s="154"/>
      <c r="I639" s="155"/>
      <c r="J639" s="159"/>
      <c r="K639" s="159"/>
      <c r="L639" s="337"/>
      <c r="M639" s="343" t="str">
        <f>IF(L639="","",LOOKUP(L639,'Work Programme'!$A$8:$A$207,'Work Programme'!$B$8:$B$207))</f>
        <v/>
      </c>
      <c r="N639" s="150"/>
      <c r="O639" s="151"/>
      <c r="P639" s="254" t="str">
        <f>IF(H639="","",VLOOKUP(H639,'Overview - Financial Statement'!$A$46:$B$60,2,FALSE))</f>
        <v/>
      </c>
      <c r="Q639" s="255" t="str">
        <f t="shared" si="126"/>
        <v/>
      </c>
      <c r="R639" s="153"/>
      <c r="S639" s="153"/>
      <c r="T639" s="238">
        <f t="shared" si="127"/>
        <v>0</v>
      </c>
      <c r="U639" s="193" t="s">
        <v>44</v>
      </c>
      <c r="V639" s="173"/>
      <c r="W639" s="193" t="str">
        <f t="shared" si="128"/>
        <v/>
      </c>
      <c r="X639" s="264" t="str">
        <f t="shared" si="129"/>
        <v>OK</v>
      </c>
      <c r="Y639" s="193" t="str">
        <f t="shared" si="130"/>
        <v/>
      </c>
      <c r="Z639" s="193" t="str">
        <f t="shared" si="131"/>
        <v/>
      </c>
      <c r="AA639" s="397" t="str">
        <f t="shared" si="132"/>
        <v/>
      </c>
      <c r="AB639" s="257" t="str">
        <f t="shared" si="133"/>
        <v/>
      </c>
      <c r="AC639" s="257" t="str">
        <f t="shared" si="134"/>
        <v/>
      </c>
      <c r="AD639" s="193" t="str">
        <f t="shared" si="135"/>
        <v>CHECK DATES</v>
      </c>
      <c r="AE639" s="257" t="str">
        <f t="shared" si="136"/>
        <v/>
      </c>
      <c r="AF639" s="286">
        <v>0</v>
      </c>
      <c r="AG639" s="257">
        <f t="shared" si="137"/>
        <v>0</v>
      </c>
      <c r="AH639" s="257" t="str">
        <f t="shared" si="138"/>
        <v/>
      </c>
      <c r="AI639" s="257">
        <f t="shared" si="139"/>
        <v>0</v>
      </c>
    </row>
    <row r="640" spans="1:35" x14ac:dyDescent="0.3">
      <c r="A640" s="287">
        <v>628</v>
      </c>
      <c r="B640" s="161"/>
      <c r="C640" s="150"/>
      <c r="D640" s="150"/>
      <c r="E640" s="150"/>
      <c r="F640" s="152"/>
      <c r="G640" s="152"/>
      <c r="H640" s="154"/>
      <c r="I640" s="155"/>
      <c r="J640" s="159"/>
      <c r="K640" s="159"/>
      <c r="L640" s="337"/>
      <c r="M640" s="343" t="str">
        <f>IF(L640="","",LOOKUP(L640,'Work Programme'!$A$8:$A$207,'Work Programme'!$B$8:$B$207))</f>
        <v/>
      </c>
      <c r="N640" s="150"/>
      <c r="O640" s="151"/>
      <c r="P640" s="254" t="str">
        <f>IF(H640="","",VLOOKUP(H640,'Overview - Financial Statement'!$A$46:$B$60,2,FALSE))</f>
        <v/>
      </c>
      <c r="Q640" s="255" t="str">
        <f t="shared" si="126"/>
        <v/>
      </c>
      <c r="R640" s="153"/>
      <c r="S640" s="153"/>
      <c r="T640" s="238">
        <f t="shared" si="127"/>
        <v>0</v>
      </c>
      <c r="U640" s="193" t="s">
        <v>44</v>
      </c>
      <c r="V640" s="173"/>
      <c r="W640" s="193" t="str">
        <f t="shared" si="128"/>
        <v/>
      </c>
      <c r="X640" s="264" t="str">
        <f t="shared" si="129"/>
        <v>OK</v>
      </c>
      <c r="Y640" s="193" t="str">
        <f t="shared" si="130"/>
        <v/>
      </c>
      <c r="Z640" s="193" t="str">
        <f t="shared" si="131"/>
        <v/>
      </c>
      <c r="AA640" s="397" t="str">
        <f t="shared" si="132"/>
        <v/>
      </c>
      <c r="AB640" s="257" t="str">
        <f t="shared" si="133"/>
        <v/>
      </c>
      <c r="AC640" s="257" t="str">
        <f t="shared" si="134"/>
        <v/>
      </c>
      <c r="AD640" s="193" t="str">
        <f t="shared" si="135"/>
        <v>CHECK DATES</v>
      </c>
      <c r="AE640" s="257" t="str">
        <f t="shared" si="136"/>
        <v/>
      </c>
      <c r="AF640" s="286">
        <v>0</v>
      </c>
      <c r="AG640" s="257">
        <f t="shared" si="137"/>
        <v>0</v>
      </c>
      <c r="AH640" s="257" t="str">
        <f t="shared" si="138"/>
        <v/>
      </c>
      <c r="AI640" s="257">
        <f t="shared" si="139"/>
        <v>0</v>
      </c>
    </row>
    <row r="641" spans="1:35" x14ac:dyDescent="0.3">
      <c r="A641" s="287">
        <v>629</v>
      </c>
      <c r="B641" s="161"/>
      <c r="C641" s="150"/>
      <c r="D641" s="150"/>
      <c r="E641" s="150"/>
      <c r="F641" s="152"/>
      <c r="G641" s="152"/>
      <c r="H641" s="154"/>
      <c r="I641" s="155"/>
      <c r="J641" s="159"/>
      <c r="K641" s="159"/>
      <c r="L641" s="337"/>
      <c r="M641" s="343" t="str">
        <f>IF(L641="","",LOOKUP(L641,'Work Programme'!$A$8:$A$207,'Work Programme'!$B$8:$B$207))</f>
        <v/>
      </c>
      <c r="N641" s="150"/>
      <c r="O641" s="151"/>
      <c r="P641" s="254" t="str">
        <f>IF(H641="","",VLOOKUP(H641,'Overview - Financial Statement'!$A$46:$B$60,2,FALSE))</f>
        <v/>
      </c>
      <c r="Q641" s="255" t="str">
        <f t="shared" si="126"/>
        <v/>
      </c>
      <c r="R641" s="153"/>
      <c r="S641" s="153"/>
      <c r="T641" s="238">
        <f t="shared" si="127"/>
        <v>0</v>
      </c>
      <c r="U641" s="193" t="s">
        <v>44</v>
      </c>
      <c r="V641" s="173"/>
      <c r="W641" s="193" t="str">
        <f t="shared" si="128"/>
        <v/>
      </c>
      <c r="X641" s="264" t="str">
        <f t="shared" si="129"/>
        <v>OK</v>
      </c>
      <c r="Y641" s="193" t="str">
        <f t="shared" si="130"/>
        <v/>
      </c>
      <c r="Z641" s="193" t="str">
        <f t="shared" si="131"/>
        <v/>
      </c>
      <c r="AA641" s="397" t="str">
        <f t="shared" si="132"/>
        <v/>
      </c>
      <c r="AB641" s="257" t="str">
        <f t="shared" si="133"/>
        <v/>
      </c>
      <c r="AC641" s="257" t="str">
        <f t="shared" si="134"/>
        <v/>
      </c>
      <c r="AD641" s="193" t="str">
        <f t="shared" si="135"/>
        <v>CHECK DATES</v>
      </c>
      <c r="AE641" s="257" t="str">
        <f t="shared" si="136"/>
        <v/>
      </c>
      <c r="AF641" s="286">
        <v>0</v>
      </c>
      <c r="AG641" s="257">
        <f t="shared" si="137"/>
        <v>0</v>
      </c>
      <c r="AH641" s="257" t="str">
        <f t="shared" si="138"/>
        <v/>
      </c>
      <c r="AI641" s="257">
        <f t="shared" si="139"/>
        <v>0</v>
      </c>
    </row>
    <row r="642" spans="1:35" x14ac:dyDescent="0.3">
      <c r="A642" s="287">
        <v>630</v>
      </c>
      <c r="B642" s="161"/>
      <c r="C642" s="150"/>
      <c r="D642" s="150"/>
      <c r="E642" s="150"/>
      <c r="F642" s="152"/>
      <c r="G642" s="152"/>
      <c r="H642" s="154"/>
      <c r="I642" s="155"/>
      <c r="J642" s="159"/>
      <c r="K642" s="159"/>
      <c r="L642" s="337"/>
      <c r="M642" s="343" t="str">
        <f>IF(L642="","",LOOKUP(L642,'Work Programme'!$A$8:$A$207,'Work Programme'!$B$8:$B$207))</f>
        <v/>
      </c>
      <c r="N642" s="150"/>
      <c r="O642" s="151"/>
      <c r="P642" s="254" t="str">
        <f>IF(H642="","",VLOOKUP(H642,'Overview - Financial Statement'!$A$46:$B$60,2,FALSE))</f>
        <v/>
      </c>
      <c r="Q642" s="255" t="str">
        <f t="shared" si="126"/>
        <v/>
      </c>
      <c r="R642" s="153"/>
      <c r="S642" s="153"/>
      <c r="T642" s="238">
        <f t="shared" si="127"/>
        <v>0</v>
      </c>
      <c r="U642" s="193" t="s">
        <v>44</v>
      </c>
      <c r="V642" s="173"/>
      <c r="W642" s="193" t="str">
        <f t="shared" si="128"/>
        <v/>
      </c>
      <c r="X642" s="264" t="str">
        <f t="shared" si="129"/>
        <v>OK</v>
      </c>
      <c r="Y642" s="193" t="str">
        <f t="shared" si="130"/>
        <v/>
      </c>
      <c r="Z642" s="193" t="str">
        <f t="shared" si="131"/>
        <v/>
      </c>
      <c r="AA642" s="397" t="str">
        <f t="shared" si="132"/>
        <v/>
      </c>
      <c r="AB642" s="257" t="str">
        <f t="shared" si="133"/>
        <v/>
      </c>
      <c r="AC642" s="257" t="str">
        <f t="shared" si="134"/>
        <v/>
      </c>
      <c r="AD642" s="193" t="str">
        <f t="shared" si="135"/>
        <v>CHECK DATES</v>
      </c>
      <c r="AE642" s="257" t="str">
        <f t="shared" si="136"/>
        <v/>
      </c>
      <c r="AF642" s="286">
        <v>0</v>
      </c>
      <c r="AG642" s="257">
        <f t="shared" si="137"/>
        <v>0</v>
      </c>
      <c r="AH642" s="257" t="str">
        <f t="shared" si="138"/>
        <v/>
      </c>
      <c r="AI642" s="257">
        <f t="shared" si="139"/>
        <v>0</v>
      </c>
    </row>
    <row r="643" spans="1:35" x14ac:dyDescent="0.3">
      <c r="A643" s="287">
        <v>631</v>
      </c>
      <c r="B643" s="161"/>
      <c r="C643" s="150"/>
      <c r="D643" s="150"/>
      <c r="E643" s="150"/>
      <c r="F643" s="152"/>
      <c r="G643" s="152"/>
      <c r="H643" s="154"/>
      <c r="I643" s="155"/>
      <c r="J643" s="159"/>
      <c r="K643" s="159"/>
      <c r="L643" s="337"/>
      <c r="M643" s="343" t="str">
        <f>IF(L643="","",LOOKUP(L643,'Work Programme'!$A$8:$A$207,'Work Programme'!$B$8:$B$207))</f>
        <v/>
      </c>
      <c r="N643" s="150"/>
      <c r="O643" s="151"/>
      <c r="P643" s="254" t="str">
        <f>IF(H643="","",VLOOKUP(H643,'Overview - Financial Statement'!$A$46:$B$60,2,FALSE))</f>
        <v/>
      </c>
      <c r="Q643" s="255" t="str">
        <f t="shared" si="126"/>
        <v/>
      </c>
      <c r="R643" s="153"/>
      <c r="S643" s="153"/>
      <c r="T643" s="238">
        <f t="shared" si="127"/>
        <v>0</v>
      </c>
      <c r="U643" s="193" t="s">
        <v>44</v>
      </c>
      <c r="V643" s="173"/>
      <c r="W643" s="193" t="str">
        <f t="shared" si="128"/>
        <v/>
      </c>
      <c r="X643" s="264" t="str">
        <f t="shared" si="129"/>
        <v>OK</v>
      </c>
      <c r="Y643" s="193" t="str">
        <f t="shared" si="130"/>
        <v/>
      </c>
      <c r="Z643" s="193" t="str">
        <f t="shared" si="131"/>
        <v/>
      </c>
      <c r="AA643" s="397" t="str">
        <f t="shared" si="132"/>
        <v/>
      </c>
      <c r="AB643" s="257" t="str">
        <f t="shared" si="133"/>
        <v/>
      </c>
      <c r="AC643" s="257" t="str">
        <f t="shared" si="134"/>
        <v/>
      </c>
      <c r="AD643" s="193" t="str">
        <f t="shared" si="135"/>
        <v>CHECK DATES</v>
      </c>
      <c r="AE643" s="257" t="str">
        <f t="shared" si="136"/>
        <v/>
      </c>
      <c r="AF643" s="286">
        <v>0</v>
      </c>
      <c r="AG643" s="257">
        <f t="shared" si="137"/>
        <v>0</v>
      </c>
      <c r="AH643" s="257" t="str">
        <f t="shared" si="138"/>
        <v/>
      </c>
      <c r="AI643" s="257">
        <f t="shared" si="139"/>
        <v>0</v>
      </c>
    </row>
    <row r="644" spans="1:35" x14ac:dyDescent="0.3">
      <c r="A644" s="287">
        <v>632</v>
      </c>
      <c r="B644" s="161"/>
      <c r="C644" s="150"/>
      <c r="D644" s="150"/>
      <c r="E644" s="150"/>
      <c r="F644" s="152"/>
      <c r="G644" s="152"/>
      <c r="H644" s="154"/>
      <c r="I644" s="155"/>
      <c r="J644" s="159"/>
      <c r="K644" s="159"/>
      <c r="L644" s="337"/>
      <c r="M644" s="343" t="str">
        <f>IF(L644="","",LOOKUP(L644,'Work Programme'!$A$8:$A$207,'Work Programme'!$B$8:$B$207))</f>
        <v/>
      </c>
      <c r="N644" s="150"/>
      <c r="O644" s="151"/>
      <c r="P644" s="254" t="str">
        <f>IF(H644="","",VLOOKUP(H644,'Overview - Financial Statement'!$A$46:$B$60,2,FALSE))</f>
        <v/>
      </c>
      <c r="Q644" s="255" t="str">
        <f t="shared" si="126"/>
        <v/>
      </c>
      <c r="R644" s="153"/>
      <c r="S644" s="153"/>
      <c r="T644" s="238">
        <f t="shared" si="127"/>
        <v>0</v>
      </c>
      <c r="U644" s="193" t="s">
        <v>44</v>
      </c>
      <c r="V644" s="173"/>
      <c r="W644" s="193" t="str">
        <f t="shared" si="128"/>
        <v/>
      </c>
      <c r="X644" s="264" t="str">
        <f t="shared" si="129"/>
        <v>OK</v>
      </c>
      <c r="Y644" s="193" t="str">
        <f t="shared" si="130"/>
        <v/>
      </c>
      <c r="Z644" s="193" t="str">
        <f t="shared" si="131"/>
        <v/>
      </c>
      <c r="AA644" s="397" t="str">
        <f t="shared" si="132"/>
        <v/>
      </c>
      <c r="AB644" s="257" t="str">
        <f t="shared" si="133"/>
        <v/>
      </c>
      <c r="AC644" s="257" t="str">
        <f t="shared" si="134"/>
        <v/>
      </c>
      <c r="AD644" s="193" t="str">
        <f t="shared" si="135"/>
        <v>CHECK DATES</v>
      </c>
      <c r="AE644" s="257" t="str">
        <f t="shared" si="136"/>
        <v/>
      </c>
      <c r="AF644" s="286">
        <v>0</v>
      </c>
      <c r="AG644" s="257">
        <f t="shared" si="137"/>
        <v>0</v>
      </c>
      <c r="AH644" s="257" t="str">
        <f t="shared" si="138"/>
        <v/>
      </c>
      <c r="AI644" s="257">
        <f t="shared" si="139"/>
        <v>0</v>
      </c>
    </row>
    <row r="645" spans="1:35" x14ac:dyDescent="0.3">
      <c r="A645" s="287">
        <v>633</v>
      </c>
      <c r="B645" s="161"/>
      <c r="C645" s="150"/>
      <c r="D645" s="150"/>
      <c r="E645" s="150"/>
      <c r="F645" s="152"/>
      <c r="G645" s="152"/>
      <c r="H645" s="154"/>
      <c r="I645" s="155"/>
      <c r="J645" s="159"/>
      <c r="K645" s="159"/>
      <c r="L645" s="337"/>
      <c r="M645" s="343" t="str">
        <f>IF(L645="","",LOOKUP(L645,'Work Programme'!$A$8:$A$207,'Work Programme'!$B$8:$B$207))</f>
        <v/>
      </c>
      <c r="N645" s="150"/>
      <c r="O645" s="151"/>
      <c r="P645" s="254" t="str">
        <f>IF(H645="","",VLOOKUP(H645,'Overview - Financial Statement'!$A$46:$B$60,2,FALSE))</f>
        <v/>
      </c>
      <c r="Q645" s="255" t="str">
        <f t="shared" si="126"/>
        <v/>
      </c>
      <c r="R645" s="153"/>
      <c r="S645" s="153"/>
      <c r="T645" s="238">
        <f t="shared" si="127"/>
        <v>0</v>
      </c>
      <c r="U645" s="193" t="s">
        <v>44</v>
      </c>
      <c r="V645" s="173"/>
      <c r="W645" s="193" t="str">
        <f t="shared" si="128"/>
        <v/>
      </c>
      <c r="X645" s="264" t="str">
        <f t="shared" si="129"/>
        <v>OK</v>
      </c>
      <c r="Y645" s="193" t="str">
        <f t="shared" si="130"/>
        <v/>
      </c>
      <c r="Z645" s="193" t="str">
        <f t="shared" si="131"/>
        <v/>
      </c>
      <c r="AA645" s="397" t="str">
        <f t="shared" si="132"/>
        <v/>
      </c>
      <c r="AB645" s="257" t="str">
        <f t="shared" si="133"/>
        <v/>
      </c>
      <c r="AC645" s="257" t="str">
        <f t="shared" si="134"/>
        <v/>
      </c>
      <c r="AD645" s="193" t="str">
        <f t="shared" si="135"/>
        <v>CHECK DATES</v>
      </c>
      <c r="AE645" s="257" t="str">
        <f t="shared" si="136"/>
        <v/>
      </c>
      <c r="AF645" s="286">
        <v>0</v>
      </c>
      <c r="AG645" s="257">
        <f t="shared" si="137"/>
        <v>0</v>
      </c>
      <c r="AH645" s="257" t="str">
        <f t="shared" si="138"/>
        <v/>
      </c>
      <c r="AI645" s="257">
        <f t="shared" si="139"/>
        <v>0</v>
      </c>
    </row>
    <row r="646" spans="1:35" x14ac:dyDescent="0.3">
      <c r="A646" s="287">
        <v>634</v>
      </c>
      <c r="B646" s="161"/>
      <c r="C646" s="150"/>
      <c r="D646" s="150"/>
      <c r="E646" s="150"/>
      <c r="F646" s="152"/>
      <c r="G646" s="152"/>
      <c r="H646" s="154"/>
      <c r="I646" s="155"/>
      <c r="J646" s="159"/>
      <c r="K646" s="159"/>
      <c r="L646" s="337"/>
      <c r="M646" s="343" t="str">
        <f>IF(L646="","",LOOKUP(L646,'Work Programme'!$A$8:$A$207,'Work Programme'!$B$8:$B$207))</f>
        <v/>
      </c>
      <c r="N646" s="150"/>
      <c r="O646" s="151"/>
      <c r="P646" s="254" t="str">
        <f>IF(H646="","",VLOOKUP(H646,'Overview - Financial Statement'!$A$46:$B$60,2,FALSE))</f>
        <v/>
      </c>
      <c r="Q646" s="255" t="str">
        <f t="shared" si="126"/>
        <v/>
      </c>
      <c r="R646" s="153"/>
      <c r="S646" s="153"/>
      <c r="T646" s="238">
        <f t="shared" si="127"/>
        <v>0</v>
      </c>
      <c r="U646" s="193" t="s">
        <v>44</v>
      </c>
      <c r="V646" s="173"/>
      <c r="W646" s="193" t="str">
        <f t="shared" si="128"/>
        <v/>
      </c>
      <c r="X646" s="264" t="str">
        <f t="shared" si="129"/>
        <v>OK</v>
      </c>
      <c r="Y646" s="193" t="str">
        <f t="shared" si="130"/>
        <v/>
      </c>
      <c r="Z646" s="193" t="str">
        <f t="shared" si="131"/>
        <v/>
      </c>
      <c r="AA646" s="397" t="str">
        <f t="shared" si="132"/>
        <v/>
      </c>
      <c r="AB646" s="257" t="str">
        <f t="shared" si="133"/>
        <v/>
      </c>
      <c r="AC646" s="257" t="str">
        <f t="shared" si="134"/>
        <v/>
      </c>
      <c r="AD646" s="193" t="str">
        <f t="shared" si="135"/>
        <v>CHECK DATES</v>
      </c>
      <c r="AE646" s="257" t="str">
        <f t="shared" si="136"/>
        <v/>
      </c>
      <c r="AF646" s="286">
        <v>0</v>
      </c>
      <c r="AG646" s="257">
        <f t="shared" si="137"/>
        <v>0</v>
      </c>
      <c r="AH646" s="257" t="str">
        <f t="shared" si="138"/>
        <v/>
      </c>
      <c r="AI646" s="257">
        <f t="shared" si="139"/>
        <v>0</v>
      </c>
    </row>
    <row r="647" spans="1:35" x14ac:dyDescent="0.3">
      <c r="A647" s="287">
        <v>635</v>
      </c>
      <c r="B647" s="161"/>
      <c r="C647" s="150"/>
      <c r="D647" s="150"/>
      <c r="E647" s="150"/>
      <c r="F647" s="152"/>
      <c r="G647" s="152"/>
      <c r="H647" s="154"/>
      <c r="I647" s="155"/>
      <c r="J647" s="159"/>
      <c r="K647" s="159"/>
      <c r="L647" s="337"/>
      <c r="M647" s="343" t="str">
        <f>IF(L647="","",LOOKUP(L647,'Work Programme'!$A$8:$A$207,'Work Programme'!$B$8:$B$207))</f>
        <v/>
      </c>
      <c r="N647" s="150"/>
      <c r="O647" s="151"/>
      <c r="P647" s="254" t="str">
        <f>IF(H647="","",VLOOKUP(H647,'Overview - Financial Statement'!$A$46:$B$60,2,FALSE))</f>
        <v/>
      </c>
      <c r="Q647" s="255" t="str">
        <f t="shared" si="126"/>
        <v/>
      </c>
      <c r="R647" s="153"/>
      <c r="S647" s="153"/>
      <c r="T647" s="238">
        <f t="shared" si="127"/>
        <v>0</v>
      </c>
      <c r="U647" s="193" t="s">
        <v>44</v>
      </c>
      <c r="V647" s="173"/>
      <c r="W647" s="193" t="str">
        <f t="shared" si="128"/>
        <v/>
      </c>
      <c r="X647" s="264" t="str">
        <f t="shared" si="129"/>
        <v>OK</v>
      </c>
      <c r="Y647" s="193" t="str">
        <f t="shared" si="130"/>
        <v/>
      </c>
      <c r="Z647" s="193" t="str">
        <f t="shared" si="131"/>
        <v/>
      </c>
      <c r="AA647" s="397" t="str">
        <f t="shared" si="132"/>
        <v/>
      </c>
      <c r="AB647" s="257" t="str">
        <f t="shared" si="133"/>
        <v/>
      </c>
      <c r="AC647" s="257" t="str">
        <f t="shared" si="134"/>
        <v/>
      </c>
      <c r="AD647" s="193" t="str">
        <f t="shared" si="135"/>
        <v>CHECK DATES</v>
      </c>
      <c r="AE647" s="257" t="str">
        <f t="shared" si="136"/>
        <v/>
      </c>
      <c r="AF647" s="286">
        <v>0</v>
      </c>
      <c r="AG647" s="257">
        <f t="shared" si="137"/>
        <v>0</v>
      </c>
      <c r="AH647" s="257" t="str">
        <f t="shared" si="138"/>
        <v/>
      </c>
      <c r="AI647" s="257">
        <f t="shared" si="139"/>
        <v>0</v>
      </c>
    </row>
    <row r="648" spans="1:35" x14ac:dyDescent="0.3">
      <c r="A648" s="287">
        <v>636</v>
      </c>
      <c r="B648" s="161"/>
      <c r="C648" s="150"/>
      <c r="D648" s="150"/>
      <c r="E648" s="150"/>
      <c r="F648" s="152"/>
      <c r="G648" s="152"/>
      <c r="H648" s="154"/>
      <c r="I648" s="155"/>
      <c r="J648" s="159"/>
      <c r="K648" s="159"/>
      <c r="L648" s="337"/>
      <c r="M648" s="343" t="str">
        <f>IF(L648="","",LOOKUP(L648,'Work Programme'!$A$8:$A$207,'Work Programme'!$B$8:$B$207))</f>
        <v/>
      </c>
      <c r="N648" s="150"/>
      <c r="O648" s="151"/>
      <c r="P648" s="254" t="str">
        <f>IF(H648="","",VLOOKUP(H648,'Overview - Financial Statement'!$A$46:$B$60,2,FALSE))</f>
        <v/>
      </c>
      <c r="Q648" s="255" t="str">
        <f t="shared" si="126"/>
        <v/>
      </c>
      <c r="R648" s="153"/>
      <c r="S648" s="153"/>
      <c r="T648" s="238">
        <f t="shared" si="127"/>
        <v>0</v>
      </c>
      <c r="U648" s="193" t="s">
        <v>44</v>
      </c>
      <c r="V648" s="173"/>
      <c r="W648" s="193" t="str">
        <f t="shared" si="128"/>
        <v/>
      </c>
      <c r="X648" s="264" t="str">
        <f t="shared" si="129"/>
        <v>OK</v>
      </c>
      <c r="Y648" s="193" t="str">
        <f t="shared" si="130"/>
        <v/>
      </c>
      <c r="Z648" s="193" t="str">
        <f t="shared" si="131"/>
        <v/>
      </c>
      <c r="AA648" s="397" t="str">
        <f t="shared" si="132"/>
        <v/>
      </c>
      <c r="AB648" s="257" t="str">
        <f t="shared" si="133"/>
        <v/>
      </c>
      <c r="AC648" s="257" t="str">
        <f t="shared" si="134"/>
        <v/>
      </c>
      <c r="AD648" s="193" t="str">
        <f t="shared" si="135"/>
        <v>CHECK DATES</v>
      </c>
      <c r="AE648" s="257" t="str">
        <f t="shared" si="136"/>
        <v/>
      </c>
      <c r="AF648" s="286">
        <v>0</v>
      </c>
      <c r="AG648" s="257">
        <f t="shared" si="137"/>
        <v>0</v>
      </c>
      <c r="AH648" s="257" t="str">
        <f t="shared" si="138"/>
        <v/>
      </c>
      <c r="AI648" s="257">
        <f t="shared" si="139"/>
        <v>0</v>
      </c>
    </row>
    <row r="649" spans="1:35" x14ac:dyDescent="0.3">
      <c r="A649" s="287">
        <v>637</v>
      </c>
      <c r="B649" s="161"/>
      <c r="C649" s="150"/>
      <c r="D649" s="150"/>
      <c r="E649" s="150"/>
      <c r="F649" s="152"/>
      <c r="G649" s="152"/>
      <c r="H649" s="154"/>
      <c r="I649" s="155"/>
      <c r="J649" s="159"/>
      <c r="K649" s="159"/>
      <c r="L649" s="337"/>
      <c r="M649" s="343" t="str">
        <f>IF(L649="","",LOOKUP(L649,'Work Programme'!$A$8:$A$207,'Work Programme'!$B$8:$B$207))</f>
        <v/>
      </c>
      <c r="N649" s="150"/>
      <c r="O649" s="151"/>
      <c r="P649" s="254" t="str">
        <f>IF(H649="","",VLOOKUP(H649,'Overview - Financial Statement'!$A$46:$B$60,2,FALSE))</f>
        <v/>
      </c>
      <c r="Q649" s="255" t="str">
        <f t="shared" si="126"/>
        <v/>
      </c>
      <c r="R649" s="153"/>
      <c r="S649" s="153"/>
      <c r="T649" s="238">
        <f t="shared" si="127"/>
        <v>0</v>
      </c>
      <c r="U649" s="193" t="s">
        <v>44</v>
      </c>
      <c r="V649" s="173"/>
      <c r="W649" s="193" t="str">
        <f t="shared" si="128"/>
        <v/>
      </c>
      <c r="X649" s="264" t="str">
        <f t="shared" si="129"/>
        <v>OK</v>
      </c>
      <c r="Y649" s="193" t="str">
        <f t="shared" si="130"/>
        <v/>
      </c>
      <c r="Z649" s="193" t="str">
        <f t="shared" si="131"/>
        <v/>
      </c>
      <c r="AA649" s="397" t="str">
        <f t="shared" si="132"/>
        <v/>
      </c>
      <c r="AB649" s="257" t="str">
        <f t="shared" si="133"/>
        <v/>
      </c>
      <c r="AC649" s="257" t="str">
        <f t="shared" si="134"/>
        <v/>
      </c>
      <c r="AD649" s="193" t="str">
        <f t="shared" si="135"/>
        <v>CHECK DATES</v>
      </c>
      <c r="AE649" s="257" t="str">
        <f t="shared" si="136"/>
        <v/>
      </c>
      <c r="AF649" s="286">
        <v>0</v>
      </c>
      <c r="AG649" s="257">
        <f t="shared" si="137"/>
        <v>0</v>
      </c>
      <c r="AH649" s="257" t="str">
        <f t="shared" si="138"/>
        <v/>
      </c>
      <c r="AI649" s="257">
        <f t="shared" si="139"/>
        <v>0</v>
      </c>
    </row>
    <row r="650" spans="1:35" x14ac:dyDescent="0.3">
      <c r="A650" s="287">
        <v>638</v>
      </c>
      <c r="B650" s="161"/>
      <c r="C650" s="150"/>
      <c r="D650" s="150"/>
      <c r="E650" s="150"/>
      <c r="F650" s="152"/>
      <c r="G650" s="152"/>
      <c r="H650" s="154"/>
      <c r="I650" s="155"/>
      <c r="J650" s="159"/>
      <c r="K650" s="159"/>
      <c r="L650" s="337"/>
      <c r="M650" s="343" t="str">
        <f>IF(L650="","",LOOKUP(L650,'Work Programme'!$A$8:$A$207,'Work Programme'!$B$8:$B$207))</f>
        <v/>
      </c>
      <c r="N650" s="150"/>
      <c r="O650" s="151"/>
      <c r="P650" s="254" t="str">
        <f>IF(H650="","",VLOOKUP(H650,'Overview - Financial Statement'!$A$46:$B$60,2,FALSE))</f>
        <v/>
      </c>
      <c r="Q650" s="255" t="str">
        <f t="shared" si="126"/>
        <v/>
      </c>
      <c r="R650" s="153"/>
      <c r="S650" s="153"/>
      <c r="T650" s="238">
        <f t="shared" si="127"/>
        <v>0</v>
      </c>
      <c r="U650" s="193" t="s">
        <v>44</v>
      </c>
      <c r="V650" s="173"/>
      <c r="W650" s="193" t="str">
        <f t="shared" si="128"/>
        <v/>
      </c>
      <c r="X650" s="264" t="str">
        <f t="shared" si="129"/>
        <v>OK</v>
      </c>
      <c r="Y650" s="193" t="str">
        <f t="shared" si="130"/>
        <v/>
      </c>
      <c r="Z650" s="193" t="str">
        <f t="shared" si="131"/>
        <v/>
      </c>
      <c r="AA650" s="397" t="str">
        <f t="shared" si="132"/>
        <v/>
      </c>
      <c r="AB650" s="257" t="str">
        <f t="shared" si="133"/>
        <v/>
      </c>
      <c r="AC650" s="257" t="str">
        <f t="shared" si="134"/>
        <v/>
      </c>
      <c r="AD650" s="193" t="str">
        <f t="shared" si="135"/>
        <v>CHECK DATES</v>
      </c>
      <c r="AE650" s="257" t="str">
        <f t="shared" si="136"/>
        <v/>
      </c>
      <c r="AF650" s="286">
        <v>0</v>
      </c>
      <c r="AG650" s="257">
        <f t="shared" si="137"/>
        <v>0</v>
      </c>
      <c r="AH650" s="257" t="str">
        <f t="shared" si="138"/>
        <v/>
      </c>
      <c r="AI650" s="257">
        <f t="shared" si="139"/>
        <v>0</v>
      </c>
    </row>
    <row r="651" spans="1:35" x14ac:dyDescent="0.3">
      <c r="A651" s="287">
        <v>639</v>
      </c>
      <c r="B651" s="161"/>
      <c r="C651" s="150"/>
      <c r="D651" s="150"/>
      <c r="E651" s="150"/>
      <c r="F651" s="152"/>
      <c r="G651" s="152"/>
      <c r="H651" s="154"/>
      <c r="I651" s="155"/>
      <c r="J651" s="159"/>
      <c r="K651" s="159"/>
      <c r="L651" s="337"/>
      <c r="M651" s="343" t="str">
        <f>IF(L651="","",LOOKUP(L651,'Work Programme'!$A$8:$A$207,'Work Programme'!$B$8:$B$207))</f>
        <v/>
      </c>
      <c r="N651" s="150"/>
      <c r="O651" s="151"/>
      <c r="P651" s="254" t="str">
        <f>IF(H651="","",VLOOKUP(H651,'Overview - Financial Statement'!$A$46:$B$60,2,FALSE))</f>
        <v/>
      </c>
      <c r="Q651" s="255" t="str">
        <f t="shared" si="126"/>
        <v/>
      </c>
      <c r="R651" s="153"/>
      <c r="S651" s="153"/>
      <c r="T651" s="238">
        <f t="shared" si="127"/>
        <v>0</v>
      </c>
      <c r="U651" s="193" t="s">
        <v>44</v>
      </c>
      <c r="V651" s="173"/>
      <c r="W651" s="193" t="str">
        <f t="shared" si="128"/>
        <v/>
      </c>
      <c r="X651" s="264" t="str">
        <f t="shared" si="129"/>
        <v>OK</v>
      </c>
      <c r="Y651" s="193" t="str">
        <f t="shared" si="130"/>
        <v/>
      </c>
      <c r="Z651" s="193" t="str">
        <f t="shared" si="131"/>
        <v/>
      </c>
      <c r="AA651" s="397" t="str">
        <f t="shared" si="132"/>
        <v/>
      </c>
      <c r="AB651" s="257" t="str">
        <f t="shared" si="133"/>
        <v/>
      </c>
      <c r="AC651" s="257" t="str">
        <f t="shared" si="134"/>
        <v/>
      </c>
      <c r="AD651" s="193" t="str">
        <f t="shared" si="135"/>
        <v>CHECK DATES</v>
      </c>
      <c r="AE651" s="257" t="str">
        <f t="shared" si="136"/>
        <v/>
      </c>
      <c r="AF651" s="286">
        <v>0</v>
      </c>
      <c r="AG651" s="257">
        <f t="shared" si="137"/>
        <v>0</v>
      </c>
      <c r="AH651" s="257" t="str">
        <f t="shared" si="138"/>
        <v/>
      </c>
      <c r="AI651" s="257">
        <f t="shared" si="139"/>
        <v>0</v>
      </c>
    </row>
    <row r="652" spans="1:35" x14ac:dyDescent="0.3">
      <c r="A652" s="287">
        <v>640</v>
      </c>
      <c r="B652" s="161"/>
      <c r="C652" s="150"/>
      <c r="D652" s="150"/>
      <c r="E652" s="150"/>
      <c r="F652" s="152"/>
      <c r="G652" s="152"/>
      <c r="H652" s="154"/>
      <c r="I652" s="155"/>
      <c r="J652" s="159"/>
      <c r="K652" s="159"/>
      <c r="L652" s="337"/>
      <c r="M652" s="343" t="str">
        <f>IF(L652="","",LOOKUP(L652,'Work Programme'!$A$8:$A$207,'Work Programme'!$B$8:$B$207))</f>
        <v/>
      </c>
      <c r="N652" s="150"/>
      <c r="O652" s="151"/>
      <c r="P652" s="254" t="str">
        <f>IF(H652="","",VLOOKUP(H652,'Overview - Financial Statement'!$A$46:$B$60,2,FALSE))</f>
        <v/>
      </c>
      <c r="Q652" s="255" t="str">
        <f t="shared" si="126"/>
        <v/>
      </c>
      <c r="R652" s="153"/>
      <c r="S652" s="153"/>
      <c r="T652" s="238">
        <f t="shared" si="127"/>
        <v>0</v>
      </c>
      <c r="U652" s="193" t="s">
        <v>44</v>
      </c>
      <c r="V652" s="173"/>
      <c r="W652" s="193" t="str">
        <f t="shared" si="128"/>
        <v/>
      </c>
      <c r="X652" s="264" t="str">
        <f t="shared" si="129"/>
        <v>OK</v>
      </c>
      <c r="Y652" s="193" t="str">
        <f t="shared" si="130"/>
        <v/>
      </c>
      <c r="Z652" s="193" t="str">
        <f t="shared" si="131"/>
        <v/>
      </c>
      <c r="AA652" s="397" t="str">
        <f t="shared" si="132"/>
        <v/>
      </c>
      <c r="AB652" s="257" t="str">
        <f t="shared" si="133"/>
        <v/>
      </c>
      <c r="AC652" s="257" t="str">
        <f t="shared" si="134"/>
        <v/>
      </c>
      <c r="AD652" s="193" t="str">
        <f t="shared" si="135"/>
        <v>CHECK DATES</v>
      </c>
      <c r="AE652" s="257" t="str">
        <f t="shared" si="136"/>
        <v/>
      </c>
      <c r="AF652" s="286">
        <v>0</v>
      </c>
      <c r="AG652" s="257">
        <f t="shared" si="137"/>
        <v>0</v>
      </c>
      <c r="AH652" s="257" t="str">
        <f t="shared" si="138"/>
        <v/>
      </c>
      <c r="AI652" s="257">
        <f t="shared" si="139"/>
        <v>0</v>
      </c>
    </row>
    <row r="653" spans="1:35" x14ac:dyDescent="0.3">
      <c r="A653" s="287">
        <v>641</v>
      </c>
      <c r="B653" s="161"/>
      <c r="C653" s="150"/>
      <c r="D653" s="150"/>
      <c r="E653" s="150"/>
      <c r="F653" s="152"/>
      <c r="G653" s="152"/>
      <c r="H653" s="154"/>
      <c r="I653" s="155"/>
      <c r="J653" s="159"/>
      <c r="K653" s="159"/>
      <c r="L653" s="337"/>
      <c r="M653" s="343" t="str">
        <f>IF(L653="","",LOOKUP(L653,'Work Programme'!$A$8:$A$207,'Work Programme'!$B$8:$B$207))</f>
        <v/>
      </c>
      <c r="N653" s="150"/>
      <c r="O653" s="151"/>
      <c r="P653" s="254" t="str">
        <f>IF(H653="","",VLOOKUP(H653,'Overview - Financial Statement'!$A$46:$B$60,2,FALSE))</f>
        <v/>
      </c>
      <c r="Q653" s="255" t="str">
        <f t="shared" ref="Q653:Q716" si="140">IF(P653="","",I653/P653)</f>
        <v/>
      </c>
      <c r="R653" s="153"/>
      <c r="S653" s="153"/>
      <c r="T653" s="238">
        <f t="shared" si="127"/>
        <v>0</v>
      </c>
      <c r="U653" s="193" t="s">
        <v>44</v>
      </c>
      <c r="V653" s="173"/>
      <c r="W653" s="193" t="str">
        <f t="shared" si="128"/>
        <v/>
      </c>
      <c r="X653" s="264" t="str">
        <f t="shared" si="129"/>
        <v>OK</v>
      </c>
      <c r="Y653" s="193" t="str">
        <f t="shared" si="130"/>
        <v/>
      </c>
      <c r="Z653" s="193" t="str">
        <f t="shared" si="131"/>
        <v/>
      </c>
      <c r="AA653" s="397" t="str">
        <f t="shared" si="132"/>
        <v/>
      </c>
      <c r="AB653" s="257" t="str">
        <f t="shared" si="133"/>
        <v/>
      </c>
      <c r="AC653" s="257" t="str">
        <f t="shared" si="134"/>
        <v/>
      </c>
      <c r="AD653" s="193" t="str">
        <f t="shared" si="135"/>
        <v>CHECK DATES</v>
      </c>
      <c r="AE653" s="257" t="str">
        <f t="shared" si="136"/>
        <v/>
      </c>
      <c r="AF653" s="286">
        <v>0</v>
      </c>
      <c r="AG653" s="257">
        <f t="shared" si="137"/>
        <v>0</v>
      </c>
      <c r="AH653" s="257" t="str">
        <f t="shared" si="138"/>
        <v/>
      </c>
      <c r="AI653" s="257">
        <f t="shared" si="139"/>
        <v>0</v>
      </c>
    </row>
    <row r="654" spans="1:35" x14ac:dyDescent="0.3">
      <c r="A654" s="287">
        <v>642</v>
      </c>
      <c r="B654" s="161"/>
      <c r="C654" s="150"/>
      <c r="D654" s="150"/>
      <c r="E654" s="150"/>
      <c r="F654" s="152"/>
      <c r="G654" s="152"/>
      <c r="H654" s="154"/>
      <c r="I654" s="155"/>
      <c r="J654" s="159"/>
      <c r="K654" s="159"/>
      <c r="L654" s="337"/>
      <c r="M654" s="343" t="str">
        <f>IF(L654="","",LOOKUP(L654,'Work Programme'!$A$8:$A$207,'Work Programme'!$B$8:$B$207))</f>
        <v/>
      </c>
      <c r="N654" s="150"/>
      <c r="O654" s="151"/>
      <c r="P654" s="254" t="str">
        <f>IF(H654="","",VLOOKUP(H654,'Overview - Financial Statement'!$A$46:$B$60,2,FALSE))</f>
        <v/>
      </c>
      <c r="Q654" s="255" t="str">
        <f t="shared" si="140"/>
        <v/>
      </c>
      <c r="R654" s="153"/>
      <c r="S654" s="153"/>
      <c r="T654" s="238">
        <f t="shared" ref="T654:T717" si="141">IF(R654="YES",Q654,0)</f>
        <v>0</v>
      </c>
      <c r="U654" s="193" t="s">
        <v>44</v>
      </c>
      <c r="V654" s="173"/>
      <c r="W654" s="193" t="str">
        <f t="shared" si="128"/>
        <v/>
      </c>
      <c r="X654" s="264" t="str">
        <f t="shared" si="129"/>
        <v>OK</v>
      </c>
      <c r="Y654" s="193" t="str">
        <f t="shared" si="130"/>
        <v/>
      </c>
      <c r="Z654" s="193" t="str">
        <f t="shared" si="131"/>
        <v/>
      </c>
      <c r="AA654" s="397" t="str">
        <f t="shared" si="132"/>
        <v/>
      </c>
      <c r="AB654" s="257" t="str">
        <f t="shared" si="133"/>
        <v/>
      </c>
      <c r="AC654" s="257" t="str">
        <f t="shared" si="134"/>
        <v/>
      </c>
      <c r="AD654" s="193" t="str">
        <f t="shared" si="135"/>
        <v>CHECK DATES</v>
      </c>
      <c r="AE654" s="257" t="str">
        <f t="shared" si="136"/>
        <v/>
      </c>
      <c r="AF654" s="286">
        <v>0</v>
      </c>
      <c r="AG654" s="257">
        <f t="shared" si="137"/>
        <v>0</v>
      </c>
      <c r="AH654" s="257" t="str">
        <f t="shared" si="138"/>
        <v/>
      </c>
      <c r="AI654" s="257">
        <f t="shared" si="139"/>
        <v>0</v>
      </c>
    </row>
    <row r="655" spans="1:35" x14ac:dyDescent="0.3">
      <c r="A655" s="287">
        <v>643</v>
      </c>
      <c r="B655" s="161"/>
      <c r="C655" s="150"/>
      <c r="D655" s="150"/>
      <c r="E655" s="150"/>
      <c r="F655" s="152"/>
      <c r="G655" s="152"/>
      <c r="H655" s="154"/>
      <c r="I655" s="155"/>
      <c r="J655" s="159"/>
      <c r="K655" s="159"/>
      <c r="L655" s="337"/>
      <c r="M655" s="343" t="str">
        <f>IF(L655="","",LOOKUP(L655,'Work Programme'!$A$8:$A$207,'Work Programme'!$B$8:$B$207))</f>
        <v/>
      </c>
      <c r="N655" s="150"/>
      <c r="O655" s="151"/>
      <c r="P655" s="254" t="str">
        <f>IF(H655="","",VLOOKUP(H655,'Overview - Financial Statement'!$A$46:$B$60,2,FALSE))</f>
        <v/>
      </c>
      <c r="Q655" s="255" t="str">
        <f t="shared" si="140"/>
        <v/>
      </c>
      <c r="R655" s="153"/>
      <c r="S655" s="153"/>
      <c r="T655" s="238">
        <f t="shared" si="141"/>
        <v>0</v>
      </c>
      <c r="U655" s="193" t="s">
        <v>44</v>
      </c>
      <c r="V655" s="173"/>
      <c r="W655" s="193" t="str">
        <f t="shared" si="128"/>
        <v/>
      </c>
      <c r="X655" s="264" t="str">
        <f t="shared" si="129"/>
        <v>OK</v>
      </c>
      <c r="Y655" s="193" t="str">
        <f t="shared" si="130"/>
        <v/>
      </c>
      <c r="Z655" s="193" t="str">
        <f t="shared" si="131"/>
        <v/>
      </c>
      <c r="AA655" s="397" t="str">
        <f t="shared" si="132"/>
        <v/>
      </c>
      <c r="AB655" s="257" t="str">
        <f t="shared" si="133"/>
        <v/>
      </c>
      <c r="AC655" s="257" t="str">
        <f t="shared" si="134"/>
        <v/>
      </c>
      <c r="AD655" s="193" t="str">
        <f t="shared" si="135"/>
        <v>CHECK DATES</v>
      </c>
      <c r="AE655" s="257" t="str">
        <f t="shared" si="136"/>
        <v/>
      </c>
      <c r="AF655" s="286">
        <v>0</v>
      </c>
      <c r="AG655" s="257">
        <f t="shared" si="137"/>
        <v>0</v>
      </c>
      <c r="AH655" s="257" t="str">
        <f t="shared" si="138"/>
        <v/>
      </c>
      <c r="AI655" s="257">
        <f t="shared" si="139"/>
        <v>0</v>
      </c>
    </row>
    <row r="656" spans="1:35" x14ac:dyDescent="0.3">
      <c r="A656" s="287">
        <v>644</v>
      </c>
      <c r="B656" s="161"/>
      <c r="C656" s="150"/>
      <c r="D656" s="150"/>
      <c r="E656" s="150"/>
      <c r="F656" s="152"/>
      <c r="G656" s="152"/>
      <c r="H656" s="154"/>
      <c r="I656" s="155"/>
      <c r="J656" s="159"/>
      <c r="K656" s="159"/>
      <c r="L656" s="337"/>
      <c r="M656" s="343" t="str">
        <f>IF(L656="","",LOOKUP(L656,'Work Programme'!$A$8:$A$207,'Work Programme'!$B$8:$B$207))</f>
        <v/>
      </c>
      <c r="N656" s="150"/>
      <c r="O656" s="151"/>
      <c r="P656" s="254" t="str">
        <f>IF(H656="","",VLOOKUP(H656,'Overview - Financial Statement'!$A$46:$B$60,2,FALSE))</f>
        <v/>
      </c>
      <c r="Q656" s="255" t="str">
        <f t="shared" si="140"/>
        <v/>
      </c>
      <c r="R656" s="153"/>
      <c r="S656" s="153"/>
      <c r="T656" s="238">
        <f t="shared" si="141"/>
        <v>0</v>
      </c>
      <c r="U656" s="193" t="s">
        <v>44</v>
      </c>
      <c r="V656" s="173"/>
      <c r="W656" s="193" t="str">
        <f t="shared" ref="W656:W719" si="142">IF(Q656="","",IF(F656="","CHECK DATES","OK"))</f>
        <v/>
      </c>
      <c r="X656" s="264" t="str">
        <f t="shared" ref="X656:X719" si="143">IF(F656-(J656)&lt;0,"a posteriori ?","OK")</f>
        <v>OK</v>
      </c>
      <c r="Y656" s="193" t="str">
        <f t="shared" ref="Y656:Y719" si="144">IF(Q656="","",(IF(OR(J656&lt;=($E$4-1),J656&gt;=($G$4+1),K656&lt;=($E$4-1),K656&gt;=($G$4+1)),"CHECK DATES","OK")))</f>
        <v/>
      </c>
      <c r="Z656" s="193" t="str">
        <f t="shared" ref="Z656:Z719" si="145">IF(H656="","",H656)</f>
        <v/>
      </c>
      <c r="AA656" s="397" t="str">
        <f t="shared" ref="AA656:AA719" si="146">IF(H656="","",IF(HLOOKUP(H656,$V$4:$AJ$5,2,FALSE)="",P656,IF(P656&lt;&gt;HLOOKUP(H656,$V$4:$AJ$5,2,FALSE),HLOOKUP(H656,$V$4:$AJ$5,2,FALSE),P656)))</f>
        <v/>
      </c>
      <c r="AB656" s="257" t="str">
        <f t="shared" ref="AB656:AB719" si="147">IF(P656="","",IF(AA656=1,Q656,I656/AA656))</f>
        <v/>
      </c>
      <c r="AC656" s="257" t="str">
        <f t="shared" ref="AC656:AC719" si="148">IF(AB656="","",IF(AA656=1,0,AB656-Q656))</f>
        <v/>
      </c>
      <c r="AD656" s="193" t="str">
        <f t="shared" ref="AD656:AD719" si="149">IF(Q656=0,"",(IF(G656="","CHECK DATES","OK")))</f>
        <v>CHECK DATES</v>
      </c>
      <c r="AE656" s="257" t="str">
        <f t="shared" ref="AE656:AE719" si="150">IF(OR(U656="NO",Y656="CHECK DATES",AD656="CHECK DATES"),AB656,"")</f>
        <v/>
      </c>
      <c r="AF656" s="286">
        <v>0</v>
      </c>
      <c r="AG656" s="257">
        <f t="shared" ref="AG656:AG719" si="151">IF(OR(U656="NO",AE656&gt;0,AF656&gt;0)*(AND(OR(R656="NO",R656=""))),SUM(AE656:AF656),"")</f>
        <v>0</v>
      </c>
      <c r="AH656" s="257" t="str">
        <f t="shared" ref="AH656:AH719" si="152">IF(OR(U656="NO",AE656&gt;0,AF656&gt;0)*(AND(OR(R656="YES"))),SUM(AE656:AF656),"")</f>
        <v/>
      </c>
      <c r="AI656" s="257">
        <f t="shared" ref="AI656:AI719" si="153">IF(R656="YES",AB656,0)</f>
        <v>0</v>
      </c>
    </row>
    <row r="657" spans="1:35" x14ac:dyDescent="0.3">
      <c r="A657" s="287">
        <v>645</v>
      </c>
      <c r="B657" s="161"/>
      <c r="C657" s="150"/>
      <c r="D657" s="150"/>
      <c r="E657" s="150"/>
      <c r="F657" s="152"/>
      <c r="G657" s="152"/>
      <c r="H657" s="154"/>
      <c r="I657" s="155"/>
      <c r="J657" s="159"/>
      <c r="K657" s="159"/>
      <c r="L657" s="337"/>
      <c r="M657" s="343" t="str">
        <f>IF(L657="","",LOOKUP(L657,'Work Programme'!$A$8:$A$207,'Work Programme'!$B$8:$B$207))</f>
        <v/>
      </c>
      <c r="N657" s="150"/>
      <c r="O657" s="151"/>
      <c r="P657" s="254" t="str">
        <f>IF(H657="","",VLOOKUP(H657,'Overview - Financial Statement'!$A$46:$B$60,2,FALSE))</f>
        <v/>
      </c>
      <c r="Q657" s="255" t="str">
        <f t="shared" si="140"/>
        <v/>
      </c>
      <c r="R657" s="153"/>
      <c r="S657" s="153"/>
      <c r="T657" s="238">
        <f t="shared" si="141"/>
        <v>0</v>
      </c>
      <c r="U657" s="193" t="s">
        <v>44</v>
      </c>
      <c r="V657" s="173"/>
      <c r="W657" s="193" t="str">
        <f t="shared" si="142"/>
        <v/>
      </c>
      <c r="X657" s="264" t="str">
        <f t="shared" si="143"/>
        <v>OK</v>
      </c>
      <c r="Y657" s="193" t="str">
        <f t="shared" si="144"/>
        <v/>
      </c>
      <c r="Z657" s="193" t="str">
        <f t="shared" si="145"/>
        <v/>
      </c>
      <c r="AA657" s="397" t="str">
        <f t="shared" si="146"/>
        <v/>
      </c>
      <c r="AB657" s="257" t="str">
        <f t="shared" si="147"/>
        <v/>
      </c>
      <c r="AC657" s="257" t="str">
        <f t="shared" si="148"/>
        <v/>
      </c>
      <c r="AD657" s="193" t="str">
        <f t="shared" si="149"/>
        <v>CHECK DATES</v>
      </c>
      <c r="AE657" s="257" t="str">
        <f t="shared" si="150"/>
        <v/>
      </c>
      <c r="AF657" s="286">
        <v>0</v>
      </c>
      <c r="AG657" s="257">
        <f t="shared" si="151"/>
        <v>0</v>
      </c>
      <c r="AH657" s="257" t="str">
        <f t="shared" si="152"/>
        <v/>
      </c>
      <c r="AI657" s="257">
        <f t="shared" si="153"/>
        <v>0</v>
      </c>
    </row>
    <row r="658" spans="1:35" x14ac:dyDescent="0.3">
      <c r="A658" s="287">
        <v>646</v>
      </c>
      <c r="B658" s="161"/>
      <c r="C658" s="150"/>
      <c r="D658" s="150"/>
      <c r="E658" s="150"/>
      <c r="F658" s="152"/>
      <c r="G658" s="152"/>
      <c r="H658" s="154"/>
      <c r="I658" s="155"/>
      <c r="J658" s="159"/>
      <c r="K658" s="159"/>
      <c r="L658" s="337"/>
      <c r="M658" s="343" t="str">
        <f>IF(L658="","",LOOKUP(L658,'Work Programme'!$A$8:$A$207,'Work Programme'!$B$8:$B$207))</f>
        <v/>
      </c>
      <c r="N658" s="150"/>
      <c r="O658" s="151"/>
      <c r="P658" s="254" t="str">
        <f>IF(H658="","",VLOOKUP(H658,'Overview - Financial Statement'!$A$46:$B$60,2,FALSE))</f>
        <v/>
      </c>
      <c r="Q658" s="255" t="str">
        <f t="shared" si="140"/>
        <v/>
      </c>
      <c r="R658" s="153"/>
      <c r="S658" s="153"/>
      <c r="T658" s="238">
        <f t="shared" si="141"/>
        <v>0</v>
      </c>
      <c r="U658" s="193" t="s">
        <v>44</v>
      </c>
      <c r="V658" s="173"/>
      <c r="W658" s="193" t="str">
        <f t="shared" si="142"/>
        <v/>
      </c>
      <c r="X658" s="264" t="str">
        <f t="shared" si="143"/>
        <v>OK</v>
      </c>
      <c r="Y658" s="193" t="str">
        <f t="shared" si="144"/>
        <v/>
      </c>
      <c r="Z658" s="193" t="str">
        <f t="shared" si="145"/>
        <v/>
      </c>
      <c r="AA658" s="397" t="str">
        <f t="shared" si="146"/>
        <v/>
      </c>
      <c r="AB658" s="257" t="str">
        <f t="shared" si="147"/>
        <v/>
      </c>
      <c r="AC658" s="257" t="str">
        <f t="shared" si="148"/>
        <v/>
      </c>
      <c r="AD658" s="193" t="str">
        <f t="shared" si="149"/>
        <v>CHECK DATES</v>
      </c>
      <c r="AE658" s="257" t="str">
        <f t="shared" si="150"/>
        <v/>
      </c>
      <c r="AF658" s="286">
        <v>0</v>
      </c>
      <c r="AG658" s="257">
        <f t="shared" si="151"/>
        <v>0</v>
      </c>
      <c r="AH658" s="257" t="str">
        <f t="shared" si="152"/>
        <v/>
      </c>
      <c r="AI658" s="257">
        <f t="shared" si="153"/>
        <v>0</v>
      </c>
    </row>
    <row r="659" spans="1:35" x14ac:dyDescent="0.3">
      <c r="A659" s="287">
        <v>647</v>
      </c>
      <c r="B659" s="161"/>
      <c r="C659" s="150"/>
      <c r="D659" s="150"/>
      <c r="E659" s="150"/>
      <c r="F659" s="152"/>
      <c r="G659" s="152"/>
      <c r="H659" s="154"/>
      <c r="I659" s="155"/>
      <c r="J659" s="159"/>
      <c r="K659" s="159"/>
      <c r="L659" s="337"/>
      <c r="M659" s="343" t="str">
        <f>IF(L659="","",LOOKUP(L659,'Work Programme'!$A$8:$A$207,'Work Programme'!$B$8:$B$207))</f>
        <v/>
      </c>
      <c r="N659" s="150"/>
      <c r="O659" s="151"/>
      <c r="P659" s="254" t="str">
        <f>IF(H659="","",VLOOKUP(H659,'Overview - Financial Statement'!$A$46:$B$60,2,FALSE))</f>
        <v/>
      </c>
      <c r="Q659" s="255" t="str">
        <f t="shared" si="140"/>
        <v/>
      </c>
      <c r="R659" s="153"/>
      <c r="S659" s="153"/>
      <c r="T659" s="238">
        <f t="shared" si="141"/>
        <v>0</v>
      </c>
      <c r="U659" s="193" t="s">
        <v>44</v>
      </c>
      <c r="V659" s="173"/>
      <c r="W659" s="193" t="str">
        <f t="shared" si="142"/>
        <v/>
      </c>
      <c r="X659" s="264" t="str">
        <f t="shared" si="143"/>
        <v>OK</v>
      </c>
      <c r="Y659" s="193" t="str">
        <f t="shared" si="144"/>
        <v/>
      </c>
      <c r="Z659" s="193" t="str">
        <f t="shared" si="145"/>
        <v/>
      </c>
      <c r="AA659" s="397" t="str">
        <f t="shared" si="146"/>
        <v/>
      </c>
      <c r="AB659" s="257" t="str">
        <f t="shared" si="147"/>
        <v/>
      </c>
      <c r="AC659" s="257" t="str">
        <f t="shared" si="148"/>
        <v/>
      </c>
      <c r="AD659" s="193" t="str">
        <f t="shared" si="149"/>
        <v>CHECK DATES</v>
      </c>
      <c r="AE659" s="257" t="str">
        <f t="shared" si="150"/>
        <v/>
      </c>
      <c r="AF659" s="286">
        <v>0</v>
      </c>
      <c r="AG659" s="257">
        <f t="shared" si="151"/>
        <v>0</v>
      </c>
      <c r="AH659" s="257" t="str">
        <f t="shared" si="152"/>
        <v/>
      </c>
      <c r="AI659" s="257">
        <f t="shared" si="153"/>
        <v>0</v>
      </c>
    </row>
    <row r="660" spans="1:35" x14ac:dyDescent="0.3">
      <c r="A660" s="287">
        <v>648</v>
      </c>
      <c r="B660" s="161"/>
      <c r="C660" s="150"/>
      <c r="D660" s="150"/>
      <c r="E660" s="150"/>
      <c r="F660" s="152"/>
      <c r="G660" s="152"/>
      <c r="H660" s="154"/>
      <c r="I660" s="155"/>
      <c r="J660" s="159"/>
      <c r="K660" s="159"/>
      <c r="L660" s="337"/>
      <c r="M660" s="343" t="str">
        <f>IF(L660="","",LOOKUP(L660,'Work Programme'!$A$8:$A$207,'Work Programme'!$B$8:$B$207))</f>
        <v/>
      </c>
      <c r="N660" s="150"/>
      <c r="O660" s="151"/>
      <c r="P660" s="254" t="str">
        <f>IF(H660="","",VLOOKUP(H660,'Overview - Financial Statement'!$A$46:$B$60,2,FALSE))</f>
        <v/>
      </c>
      <c r="Q660" s="255" t="str">
        <f t="shared" si="140"/>
        <v/>
      </c>
      <c r="R660" s="153"/>
      <c r="S660" s="153"/>
      <c r="T660" s="238">
        <f t="shared" si="141"/>
        <v>0</v>
      </c>
      <c r="U660" s="193" t="s">
        <v>44</v>
      </c>
      <c r="V660" s="173"/>
      <c r="W660" s="193" t="str">
        <f t="shared" si="142"/>
        <v/>
      </c>
      <c r="X660" s="264" t="str">
        <f t="shared" si="143"/>
        <v>OK</v>
      </c>
      <c r="Y660" s="193" t="str">
        <f t="shared" si="144"/>
        <v/>
      </c>
      <c r="Z660" s="193" t="str">
        <f t="shared" si="145"/>
        <v/>
      </c>
      <c r="AA660" s="397" t="str">
        <f t="shared" si="146"/>
        <v/>
      </c>
      <c r="AB660" s="257" t="str">
        <f t="shared" si="147"/>
        <v/>
      </c>
      <c r="AC660" s="257" t="str">
        <f t="shared" si="148"/>
        <v/>
      </c>
      <c r="AD660" s="193" t="str">
        <f t="shared" si="149"/>
        <v>CHECK DATES</v>
      </c>
      <c r="AE660" s="257" t="str">
        <f t="shared" si="150"/>
        <v/>
      </c>
      <c r="AF660" s="286">
        <v>0</v>
      </c>
      <c r="AG660" s="257">
        <f t="shared" si="151"/>
        <v>0</v>
      </c>
      <c r="AH660" s="257" t="str">
        <f t="shared" si="152"/>
        <v/>
      </c>
      <c r="AI660" s="257">
        <f t="shared" si="153"/>
        <v>0</v>
      </c>
    </row>
    <row r="661" spans="1:35" x14ac:dyDescent="0.3">
      <c r="A661" s="287">
        <v>649</v>
      </c>
      <c r="B661" s="161"/>
      <c r="C661" s="150"/>
      <c r="D661" s="150"/>
      <c r="E661" s="150"/>
      <c r="F661" s="152"/>
      <c r="G661" s="152"/>
      <c r="H661" s="154"/>
      <c r="I661" s="155"/>
      <c r="J661" s="159"/>
      <c r="K661" s="159"/>
      <c r="L661" s="337"/>
      <c r="M661" s="343" t="str">
        <f>IF(L661="","",LOOKUP(L661,'Work Programme'!$A$8:$A$207,'Work Programme'!$B$8:$B$207))</f>
        <v/>
      </c>
      <c r="N661" s="150"/>
      <c r="O661" s="151"/>
      <c r="P661" s="254" t="str">
        <f>IF(H661="","",VLOOKUP(H661,'Overview - Financial Statement'!$A$46:$B$60,2,FALSE))</f>
        <v/>
      </c>
      <c r="Q661" s="255" t="str">
        <f t="shared" si="140"/>
        <v/>
      </c>
      <c r="R661" s="153"/>
      <c r="S661" s="153"/>
      <c r="T661" s="238">
        <f t="shared" si="141"/>
        <v>0</v>
      </c>
      <c r="U661" s="193" t="s">
        <v>44</v>
      </c>
      <c r="V661" s="173"/>
      <c r="W661" s="193" t="str">
        <f t="shared" si="142"/>
        <v/>
      </c>
      <c r="X661" s="264" t="str">
        <f t="shared" si="143"/>
        <v>OK</v>
      </c>
      <c r="Y661" s="193" t="str">
        <f t="shared" si="144"/>
        <v/>
      </c>
      <c r="Z661" s="193" t="str">
        <f t="shared" si="145"/>
        <v/>
      </c>
      <c r="AA661" s="397" t="str">
        <f t="shared" si="146"/>
        <v/>
      </c>
      <c r="AB661" s="257" t="str">
        <f t="shared" si="147"/>
        <v/>
      </c>
      <c r="AC661" s="257" t="str">
        <f t="shared" si="148"/>
        <v/>
      </c>
      <c r="AD661" s="193" t="str">
        <f t="shared" si="149"/>
        <v>CHECK DATES</v>
      </c>
      <c r="AE661" s="257" t="str">
        <f t="shared" si="150"/>
        <v/>
      </c>
      <c r="AF661" s="286">
        <v>0</v>
      </c>
      <c r="AG661" s="257">
        <f t="shared" si="151"/>
        <v>0</v>
      </c>
      <c r="AH661" s="257" t="str">
        <f t="shared" si="152"/>
        <v/>
      </c>
      <c r="AI661" s="257">
        <f t="shared" si="153"/>
        <v>0</v>
      </c>
    </row>
    <row r="662" spans="1:35" x14ac:dyDescent="0.3">
      <c r="A662" s="287">
        <v>650</v>
      </c>
      <c r="B662" s="161"/>
      <c r="C662" s="150"/>
      <c r="D662" s="150"/>
      <c r="E662" s="150"/>
      <c r="F662" s="152"/>
      <c r="G662" s="152"/>
      <c r="H662" s="154"/>
      <c r="I662" s="155"/>
      <c r="J662" s="159"/>
      <c r="K662" s="159"/>
      <c r="L662" s="337"/>
      <c r="M662" s="343" t="str">
        <f>IF(L662="","",LOOKUP(L662,'Work Programme'!$A$8:$A$207,'Work Programme'!$B$8:$B$207))</f>
        <v/>
      </c>
      <c r="N662" s="150"/>
      <c r="O662" s="151"/>
      <c r="P662" s="254" t="str">
        <f>IF(H662="","",VLOOKUP(H662,'Overview - Financial Statement'!$A$46:$B$60,2,FALSE))</f>
        <v/>
      </c>
      <c r="Q662" s="255" t="str">
        <f t="shared" si="140"/>
        <v/>
      </c>
      <c r="R662" s="153"/>
      <c r="S662" s="153"/>
      <c r="T662" s="238">
        <f t="shared" si="141"/>
        <v>0</v>
      </c>
      <c r="U662" s="193" t="s">
        <v>44</v>
      </c>
      <c r="V662" s="173"/>
      <c r="W662" s="193" t="str">
        <f t="shared" si="142"/>
        <v/>
      </c>
      <c r="X662" s="264" t="str">
        <f t="shared" si="143"/>
        <v>OK</v>
      </c>
      <c r="Y662" s="193" t="str">
        <f t="shared" si="144"/>
        <v/>
      </c>
      <c r="Z662" s="193" t="str">
        <f t="shared" si="145"/>
        <v/>
      </c>
      <c r="AA662" s="397" t="str">
        <f t="shared" si="146"/>
        <v/>
      </c>
      <c r="AB662" s="257" t="str">
        <f t="shared" si="147"/>
        <v/>
      </c>
      <c r="AC662" s="257" t="str">
        <f t="shared" si="148"/>
        <v/>
      </c>
      <c r="AD662" s="193" t="str">
        <f t="shared" si="149"/>
        <v>CHECK DATES</v>
      </c>
      <c r="AE662" s="257" t="str">
        <f t="shared" si="150"/>
        <v/>
      </c>
      <c r="AF662" s="286">
        <v>0</v>
      </c>
      <c r="AG662" s="257">
        <f t="shared" si="151"/>
        <v>0</v>
      </c>
      <c r="AH662" s="257" t="str">
        <f t="shared" si="152"/>
        <v/>
      </c>
      <c r="AI662" s="257">
        <f t="shared" si="153"/>
        <v>0</v>
      </c>
    </row>
    <row r="663" spans="1:35" x14ac:dyDescent="0.3">
      <c r="A663" s="287">
        <v>651</v>
      </c>
      <c r="B663" s="161"/>
      <c r="C663" s="150"/>
      <c r="D663" s="150"/>
      <c r="E663" s="150"/>
      <c r="F663" s="152"/>
      <c r="G663" s="152"/>
      <c r="H663" s="154"/>
      <c r="I663" s="155"/>
      <c r="J663" s="159"/>
      <c r="K663" s="159"/>
      <c r="L663" s="337"/>
      <c r="M663" s="343" t="str">
        <f>IF(L663="","",LOOKUP(L663,'Work Programme'!$A$8:$A$207,'Work Programme'!$B$8:$B$207))</f>
        <v/>
      </c>
      <c r="N663" s="150"/>
      <c r="O663" s="151"/>
      <c r="P663" s="254" t="str">
        <f>IF(H663="","",VLOOKUP(H663,'Overview - Financial Statement'!$A$46:$B$60,2,FALSE))</f>
        <v/>
      </c>
      <c r="Q663" s="255" t="str">
        <f t="shared" si="140"/>
        <v/>
      </c>
      <c r="R663" s="153"/>
      <c r="S663" s="153"/>
      <c r="T663" s="238">
        <f t="shared" si="141"/>
        <v>0</v>
      </c>
      <c r="U663" s="193" t="s">
        <v>44</v>
      </c>
      <c r="V663" s="173"/>
      <c r="W663" s="193" t="str">
        <f t="shared" si="142"/>
        <v/>
      </c>
      <c r="X663" s="264" t="str">
        <f t="shared" si="143"/>
        <v>OK</v>
      </c>
      <c r="Y663" s="193" t="str">
        <f t="shared" si="144"/>
        <v/>
      </c>
      <c r="Z663" s="193" t="str">
        <f t="shared" si="145"/>
        <v/>
      </c>
      <c r="AA663" s="397" t="str">
        <f t="shared" si="146"/>
        <v/>
      </c>
      <c r="AB663" s="257" t="str">
        <f t="shared" si="147"/>
        <v/>
      </c>
      <c r="AC663" s="257" t="str">
        <f t="shared" si="148"/>
        <v/>
      </c>
      <c r="AD663" s="193" t="str">
        <f t="shared" si="149"/>
        <v>CHECK DATES</v>
      </c>
      <c r="AE663" s="257" t="str">
        <f t="shared" si="150"/>
        <v/>
      </c>
      <c r="AF663" s="286">
        <v>0</v>
      </c>
      <c r="AG663" s="257">
        <f t="shared" si="151"/>
        <v>0</v>
      </c>
      <c r="AH663" s="257" t="str">
        <f t="shared" si="152"/>
        <v/>
      </c>
      <c r="AI663" s="257">
        <f t="shared" si="153"/>
        <v>0</v>
      </c>
    </row>
    <row r="664" spans="1:35" x14ac:dyDescent="0.3">
      <c r="A664" s="287">
        <v>652</v>
      </c>
      <c r="B664" s="161"/>
      <c r="C664" s="150"/>
      <c r="D664" s="150"/>
      <c r="E664" s="150"/>
      <c r="F664" s="152"/>
      <c r="G664" s="152"/>
      <c r="H664" s="154"/>
      <c r="I664" s="155"/>
      <c r="J664" s="159"/>
      <c r="K664" s="159"/>
      <c r="L664" s="337"/>
      <c r="M664" s="343" t="str">
        <f>IF(L664="","",LOOKUP(L664,'Work Programme'!$A$8:$A$207,'Work Programme'!$B$8:$B$207))</f>
        <v/>
      </c>
      <c r="N664" s="150"/>
      <c r="O664" s="151"/>
      <c r="P664" s="254" t="str">
        <f>IF(H664="","",VLOOKUP(H664,'Overview - Financial Statement'!$A$46:$B$60,2,FALSE))</f>
        <v/>
      </c>
      <c r="Q664" s="255" t="str">
        <f t="shared" si="140"/>
        <v/>
      </c>
      <c r="R664" s="153"/>
      <c r="S664" s="153"/>
      <c r="T664" s="238">
        <f t="shared" si="141"/>
        <v>0</v>
      </c>
      <c r="U664" s="193" t="s">
        <v>44</v>
      </c>
      <c r="V664" s="173"/>
      <c r="W664" s="193" t="str">
        <f t="shared" si="142"/>
        <v/>
      </c>
      <c r="X664" s="264" t="str">
        <f t="shared" si="143"/>
        <v>OK</v>
      </c>
      <c r="Y664" s="193" t="str">
        <f t="shared" si="144"/>
        <v/>
      </c>
      <c r="Z664" s="193" t="str">
        <f t="shared" si="145"/>
        <v/>
      </c>
      <c r="AA664" s="397" t="str">
        <f t="shared" si="146"/>
        <v/>
      </c>
      <c r="AB664" s="257" t="str">
        <f t="shared" si="147"/>
        <v/>
      </c>
      <c r="AC664" s="257" t="str">
        <f t="shared" si="148"/>
        <v/>
      </c>
      <c r="AD664" s="193" t="str">
        <f t="shared" si="149"/>
        <v>CHECK DATES</v>
      </c>
      <c r="AE664" s="257" t="str">
        <f t="shared" si="150"/>
        <v/>
      </c>
      <c r="AF664" s="286">
        <v>0</v>
      </c>
      <c r="AG664" s="257">
        <f t="shared" si="151"/>
        <v>0</v>
      </c>
      <c r="AH664" s="257" t="str">
        <f t="shared" si="152"/>
        <v/>
      </c>
      <c r="AI664" s="257">
        <f t="shared" si="153"/>
        <v>0</v>
      </c>
    </row>
    <row r="665" spans="1:35" x14ac:dyDescent="0.3">
      <c r="A665" s="287">
        <v>653</v>
      </c>
      <c r="B665" s="161"/>
      <c r="C665" s="150"/>
      <c r="D665" s="150"/>
      <c r="E665" s="150"/>
      <c r="F665" s="152"/>
      <c r="G665" s="152"/>
      <c r="H665" s="154"/>
      <c r="I665" s="155"/>
      <c r="J665" s="159"/>
      <c r="K665" s="159"/>
      <c r="L665" s="337"/>
      <c r="M665" s="343" t="str">
        <f>IF(L665="","",LOOKUP(L665,'Work Programme'!$A$8:$A$207,'Work Programme'!$B$8:$B$207))</f>
        <v/>
      </c>
      <c r="N665" s="150"/>
      <c r="O665" s="151"/>
      <c r="P665" s="254" t="str">
        <f>IF(H665="","",VLOOKUP(H665,'Overview - Financial Statement'!$A$46:$B$60,2,FALSE))</f>
        <v/>
      </c>
      <c r="Q665" s="255" t="str">
        <f t="shared" si="140"/>
        <v/>
      </c>
      <c r="R665" s="153"/>
      <c r="S665" s="153"/>
      <c r="T665" s="238">
        <f t="shared" si="141"/>
        <v>0</v>
      </c>
      <c r="U665" s="193" t="s">
        <v>44</v>
      </c>
      <c r="V665" s="173"/>
      <c r="W665" s="193" t="str">
        <f t="shared" si="142"/>
        <v/>
      </c>
      <c r="X665" s="264" t="str">
        <f t="shared" si="143"/>
        <v>OK</v>
      </c>
      <c r="Y665" s="193" t="str">
        <f t="shared" si="144"/>
        <v/>
      </c>
      <c r="Z665" s="193" t="str">
        <f t="shared" si="145"/>
        <v/>
      </c>
      <c r="AA665" s="397" t="str">
        <f t="shared" si="146"/>
        <v/>
      </c>
      <c r="AB665" s="257" t="str">
        <f t="shared" si="147"/>
        <v/>
      </c>
      <c r="AC665" s="257" t="str">
        <f t="shared" si="148"/>
        <v/>
      </c>
      <c r="AD665" s="193" t="str">
        <f t="shared" si="149"/>
        <v>CHECK DATES</v>
      </c>
      <c r="AE665" s="257" t="str">
        <f t="shared" si="150"/>
        <v/>
      </c>
      <c r="AF665" s="286">
        <v>0</v>
      </c>
      <c r="AG665" s="257">
        <f t="shared" si="151"/>
        <v>0</v>
      </c>
      <c r="AH665" s="257" t="str">
        <f t="shared" si="152"/>
        <v/>
      </c>
      <c r="AI665" s="257">
        <f t="shared" si="153"/>
        <v>0</v>
      </c>
    </row>
    <row r="666" spans="1:35" x14ac:dyDescent="0.3">
      <c r="A666" s="287">
        <v>654</v>
      </c>
      <c r="B666" s="161"/>
      <c r="C666" s="150"/>
      <c r="D666" s="150"/>
      <c r="E666" s="150"/>
      <c r="F666" s="152"/>
      <c r="G666" s="152"/>
      <c r="H666" s="154"/>
      <c r="I666" s="155"/>
      <c r="J666" s="159"/>
      <c r="K666" s="159"/>
      <c r="L666" s="337"/>
      <c r="M666" s="343" t="str">
        <f>IF(L666="","",LOOKUP(L666,'Work Programme'!$A$8:$A$207,'Work Programme'!$B$8:$B$207))</f>
        <v/>
      </c>
      <c r="N666" s="150"/>
      <c r="O666" s="151"/>
      <c r="P666" s="254" t="str">
        <f>IF(H666="","",VLOOKUP(H666,'Overview - Financial Statement'!$A$46:$B$60,2,FALSE))</f>
        <v/>
      </c>
      <c r="Q666" s="255" t="str">
        <f t="shared" si="140"/>
        <v/>
      </c>
      <c r="R666" s="153"/>
      <c r="S666" s="153"/>
      <c r="T666" s="238">
        <f t="shared" si="141"/>
        <v>0</v>
      </c>
      <c r="U666" s="193" t="s">
        <v>44</v>
      </c>
      <c r="V666" s="173"/>
      <c r="W666" s="193" t="str">
        <f t="shared" si="142"/>
        <v/>
      </c>
      <c r="X666" s="264" t="str">
        <f t="shared" si="143"/>
        <v>OK</v>
      </c>
      <c r="Y666" s="193" t="str">
        <f t="shared" si="144"/>
        <v/>
      </c>
      <c r="Z666" s="193" t="str">
        <f t="shared" si="145"/>
        <v/>
      </c>
      <c r="AA666" s="397" t="str">
        <f t="shared" si="146"/>
        <v/>
      </c>
      <c r="AB666" s="257" t="str">
        <f t="shared" si="147"/>
        <v/>
      </c>
      <c r="AC666" s="257" t="str">
        <f t="shared" si="148"/>
        <v/>
      </c>
      <c r="AD666" s="193" t="str">
        <f t="shared" si="149"/>
        <v>CHECK DATES</v>
      </c>
      <c r="AE666" s="257" t="str">
        <f t="shared" si="150"/>
        <v/>
      </c>
      <c r="AF666" s="286">
        <v>0</v>
      </c>
      <c r="AG666" s="257">
        <f t="shared" si="151"/>
        <v>0</v>
      </c>
      <c r="AH666" s="257" t="str">
        <f t="shared" si="152"/>
        <v/>
      </c>
      <c r="AI666" s="257">
        <f t="shared" si="153"/>
        <v>0</v>
      </c>
    </row>
    <row r="667" spans="1:35" x14ac:dyDescent="0.3">
      <c r="A667" s="287">
        <v>655</v>
      </c>
      <c r="B667" s="161"/>
      <c r="C667" s="150"/>
      <c r="D667" s="150"/>
      <c r="E667" s="150"/>
      <c r="F667" s="152"/>
      <c r="G667" s="152"/>
      <c r="H667" s="154"/>
      <c r="I667" s="155"/>
      <c r="J667" s="159"/>
      <c r="K667" s="159"/>
      <c r="L667" s="337"/>
      <c r="M667" s="343" t="str">
        <f>IF(L667="","",LOOKUP(L667,'Work Programme'!$A$8:$A$207,'Work Programme'!$B$8:$B$207))</f>
        <v/>
      </c>
      <c r="N667" s="150"/>
      <c r="O667" s="151"/>
      <c r="P667" s="254" t="str">
        <f>IF(H667="","",VLOOKUP(H667,'Overview - Financial Statement'!$A$46:$B$60,2,FALSE))</f>
        <v/>
      </c>
      <c r="Q667" s="255" t="str">
        <f t="shared" si="140"/>
        <v/>
      </c>
      <c r="R667" s="153"/>
      <c r="S667" s="153"/>
      <c r="T667" s="238">
        <f t="shared" si="141"/>
        <v>0</v>
      </c>
      <c r="U667" s="193" t="s">
        <v>44</v>
      </c>
      <c r="V667" s="173"/>
      <c r="W667" s="193" t="str">
        <f t="shared" si="142"/>
        <v/>
      </c>
      <c r="X667" s="264" t="str">
        <f t="shared" si="143"/>
        <v>OK</v>
      </c>
      <c r="Y667" s="193" t="str">
        <f t="shared" si="144"/>
        <v/>
      </c>
      <c r="Z667" s="193" t="str">
        <f t="shared" si="145"/>
        <v/>
      </c>
      <c r="AA667" s="397" t="str">
        <f t="shared" si="146"/>
        <v/>
      </c>
      <c r="AB667" s="257" t="str">
        <f t="shared" si="147"/>
        <v/>
      </c>
      <c r="AC667" s="257" t="str">
        <f t="shared" si="148"/>
        <v/>
      </c>
      <c r="AD667" s="193" t="str">
        <f t="shared" si="149"/>
        <v>CHECK DATES</v>
      </c>
      <c r="AE667" s="257" t="str">
        <f t="shared" si="150"/>
        <v/>
      </c>
      <c r="AF667" s="286">
        <v>0</v>
      </c>
      <c r="AG667" s="257">
        <f t="shared" si="151"/>
        <v>0</v>
      </c>
      <c r="AH667" s="257" t="str">
        <f t="shared" si="152"/>
        <v/>
      </c>
      <c r="AI667" s="257">
        <f t="shared" si="153"/>
        <v>0</v>
      </c>
    </row>
    <row r="668" spans="1:35" x14ac:dyDescent="0.3">
      <c r="A668" s="287">
        <v>656</v>
      </c>
      <c r="B668" s="161"/>
      <c r="C668" s="150"/>
      <c r="D668" s="150"/>
      <c r="E668" s="150"/>
      <c r="F668" s="152"/>
      <c r="G668" s="152"/>
      <c r="H668" s="154"/>
      <c r="I668" s="155"/>
      <c r="J668" s="159"/>
      <c r="K668" s="159"/>
      <c r="L668" s="337"/>
      <c r="M668" s="343" t="str">
        <f>IF(L668="","",LOOKUP(L668,'Work Programme'!$A$8:$A$207,'Work Programme'!$B$8:$B$207))</f>
        <v/>
      </c>
      <c r="N668" s="150"/>
      <c r="O668" s="151"/>
      <c r="P668" s="254" t="str">
        <f>IF(H668="","",VLOOKUP(H668,'Overview - Financial Statement'!$A$46:$B$60,2,FALSE))</f>
        <v/>
      </c>
      <c r="Q668" s="255" t="str">
        <f t="shared" si="140"/>
        <v/>
      </c>
      <c r="R668" s="153"/>
      <c r="S668" s="153"/>
      <c r="T668" s="238">
        <f t="shared" si="141"/>
        <v>0</v>
      </c>
      <c r="U668" s="193" t="s">
        <v>44</v>
      </c>
      <c r="V668" s="173"/>
      <c r="W668" s="193" t="str">
        <f t="shared" si="142"/>
        <v/>
      </c>
      <c r="X668" s="264" t="str">
        <f t="shared" si="143"/>
        <v>OK</v>
      </c>
      <c r="Y668" s="193" t="str">
        <f t="shared" si="144"/>
        <v/>
      </c>
      <c r="Z668" s="193" t="str">
        <f t="shared" si="145"/>
        <v/>
      </c>
      <c r="AA668" s="397" t="str">
        <f t="shared" si="146"/>
        <v/>
      </c>
      <c r="AB668" s="257" t="str">
        <f t="shared" si="147"/>
        <v/>
      </c>
      <c r="AC668" s="257" t="str">
        <f t="shared" si="148"/>
        <v/>
      </c>
      <c r="AD668" s="193" t="str">
        <f t="shared" si="149"/>
        <v>CHECK DATES</v>
      </c>
      <c r="AE668" s="257" t="str">
        <f t="shared" si="150"/>
        <v/>
      </c>
      <c r="AF668" s="286">
        <v>0</v>
      </c>
      <c r="AG668" s="257">
        <f t="shared" si="151"/>
        <v>0</v>
      </c>
      <c r="AH668" s="257" t="str">
        <f t="shared" si="152"/>
        <v/>
      </c>
      <c r="AI668" s="257">
        <f t="shared" si="153"/>
        <v>0</v>
      </c>
    </row>
    <row r="669" spans="1:35" x14ac:dyDescent="0.3">
      <c r="A669" s="287">
        <v>657</v>
      </c>
      <c r="B669" s="161"/>
      <c r="C669" s="150"/>
      <c r="D669" s="150"/>
      <c r="E669" s="150"/>
      <c r="F669" s="152"/>
      <c r="G669" s="152"/>
      <c r="H669" s="154"/>
      <c r="I669" s="155"/>
      <c r="J669" s="159"/>
      <c r="K669" s="159"/>
      <c r="L669" s="337"/>
      <c r="M669" s="343" t="str">
        <f>IF(L669="","",LOOKUP(L669,'Work Programme'!$A$8:$A$207,'Work Programme'!$B$8:$B$207))</f>
        <v/>
      </c>
      <c r="N669" s="150"/>
      <c r="O669" s="151"/>
      <c r="P669" s="254" t="str">
        <f>IF(H669="","",VLOOKUP(H669,'Overview - Financial Statement'!$A$46:$B$60,2,FALSE))</f>
        <v/>
      </c>
      <c r="Q669" s="255" t="str">
        <f t="shared" si="140"/>
        <v/>
      </c>
      <c r="R669" s="153"/>
      <c r="S669" s="153"/>
      <c r="T669" s="238">
        <f t="shared" si="141"/>
        <v>0</v>
      </c>
      <c r="U669" s="193" t="s">
        <v>44</v>
      </c>
      <c r="V669" s="173"/>
      <c r="W669" s="193" t="str">
        <f t="shared" si="142"/>
        <v/>
      </c>
      <c r="X669" s="264" t="str">
        <f t="shared" si="143"/>
        <v>OK</v>
      </c>
      <c r="Y669" s="193" t="str">
        <f t="shared" si="144"/>
        <v/>
      </c>
      <c r="Z669" s="193" t="str">
        <f t="shared" si="145"/>
        <v/>
      </c>
      <c r="AA669" s="397" t="str">
        <f t="shared" si="146"/>
        <v/>
      </c>
      <c r="AB669" s="257" t="str">
        <f t="shared" si="147"/>
        <v/>
      </c>
      <c r="AC669" s="257" t="str">
        <f t="shared" si="148"/>
        <v/>
      </c>
      <c r="AD669" s="193" t="str">
        <f t="shared" si="149"/>
        <v>CHECK DATES</v>
      </c>
      <c r="AE669" s="257" t="str">
        <f t="shared" si="150"/>
        <v/>
      </c>
      <c r="AF669" s="286">
        <v>0</v>
      </c>
      <c r="AG669" s="257">
        <f t="shared" si="151"/>
        <v>0</v>
      </c>
      <c r="AH669" s="257" t="str">
        <f t="shared" si="152"/>
        <v/>
      </c>
      <c r="AI669" s="257">
        <f t="shared" si="153"/>
        <v>0</v>
      </c>
    </row>
    <row r="670" spans="1:35" x14ac:dyDescent="0.3">
      <c r="A670" s="287">
        <v>658</v>
      </c>
      <c r="B670" s="161"/>
      <c r="C670" s="150"/>
      <c r="D670" s="150"/>
      <c r="E670" s="150"/>
      <c r="F670" s="152"/>
      <c r="G670" s="152"/>
      <c r="H670" s="154"/>
      <c r="I670" s="155"/>
      <c r="J670" s="159"/>
      <c r="K670" s="159"/>
      <c r="L670" s="337"/>
      <c r="M670" s="343" t="str">
        <f>IF(L670="","",LOOKUP(L670,'Work Programme'!$A$8:$A$207,'Work Programme'!$B$8:$B$207))</f>
        <v/>
      </c>
      <c r="N670" s="150"/>
      <c r="O670" s="151"/>
      <c r="P670" s="254" t="str">
        <f>IF(H670="","",VLOOKUP(H670,'Overview - Financial Statement'!$A$46:$B$60,2,FALSE))</f>
        <v/>
      </c>
      <c r="Q670" s="255" t="str">
        <f t="shared" si="140"/>
        <v/>
      </c>
      <c r="R670" s="153"/>
      <c r="S670" s="153"/>
      <c r="T670" s="238">
        <f t="shared" si="141"/>
        <v>0</v>
      </c>
      <c r="U670" s="193" t="s">
        <v>44</v>
      </c>
      <c r="V670" s="173"/>
      <c r="W670" s="193" t="str">
        <f t="shared" si="142"/>
        <v/>
      </c>
      <c r="X670" s="264" t="str">
        <f t="shared" si="143"/>
        <v>OK</v>
      </c>
      <c r="Y670" s="193" t="str">
        <f t="shared" si="144"/>
        <v/>
      </c>
      <c r="Z670" s="193" t="str">
        <f t="shared" si="145"/>
        <v/>
      </c>
      <c r="AA670" s="397" t="str">
        <f t="shared" si="146"/>
        <v/>
      </c>
      <c r="AB670" s="257" t="str">
        <f t="shared" si="147"/>
        <v/>
      </c>
      <c r="AC670" s="257" t="str">
        <f t="shared" si="148"/>
        <v/>
      </c>
      <c r="AD670" s="193" t="str">
        <f t="shared" si="149"/>
        <v>CHECK DATES</v>
      </c>
      <c r="AE670" s="257" t="str">
        <f t="shared" si="150"/>
        <v/>
      </c>
      <c r="AF670" s="286">
        <v>0</v>
      </c>
      <c r="AG670" s="257">
        <f t="shared" si="151"/>
        <v>0</v>
      </c>
      <c r="AH670" s="257" t="str">
        <f t="shared" si="152"/>
        <v/>
      </c>
      <c r="AI670" s="257">
        <f t="shared" si="153"/>
        <v>0</v>
      </c>
    </row>
    <row r="671" spans="1:35" x14ac:dyDescent="0.3">
      <c r="A671" s="287">
        <v>659</v>
      </c>
      <c r="B671" s="161"/>
      <c r="C671" s="150"/>
      <c r="D671" s="150"/>
      <c r="E671" s="150"/>
      <c r="F671" s="152"/>
      <c r="G671" s="152"/>
      <c r="H671" s="154"/>
      <c r="I671" s="155"/>
      <c r="J671" s="159"/>
      <c r="K671" s="159"/>
      <c r="L671" s="337"/>
      <c r="M671" s="343" t="str">
        <f>IF(L671="","",LOOKUP(L671,'Work Programme'!$A$8:$A$207,'Work Programme'!$B$8:$B$207))</f>
        <v/>
      </c>
      <c r="N671" s="150"/>
      <c r="O671" s="151"/>
      <c r="P671" s="254" t="str">
        <f>IF(H671="","",VLOOKUP(H671,'Overview - Financial Statement'!$A$46:$B$60,2,FALSE))</f>
        <v/>
      </c>
      <c r="Q671" s="255" t="str">
        <f t="shared" si="140"/>
        <v/>
      </c>
      <c r="R671" s="153"/>
      <c r="S671" s="153"/>
      <c r="T671" s="238">
        <f t="shared" si="141"/>
        <v>0</v>
      </c>
      <c r="U671" s="193" t="s">
        <v>44</v>
      </c>
      <c r="V671" s="173"/>
      <c r="W671" s="193" t="str">
        <f t="shared" si="142"/>
        <v/>
      </c>
      <c r="X671" s="264" t="str">
        <f t="shared" si="143"/>
        <v>OK</v>
      </c>
      <c r="Y671" s="193" t="str">
        <f t="shared" si="144"/>
        <v/>
      </c>
      <c r="Z671" s="193" t="str">
        <f t="shared" si="145"/>
        <v/>
      </c>
      <c r="AA671" s="397" t="str">
        <f t="shared" si="146"/>
        <v/>
      </c>
      <c r="AB671" s="257" t="str">
        <f t="shared" si="147"/>
        <v/>
      </c>
      <c r="AC671" s="257" t="str">
        <f t="shared" si="148"/>
        <v/>
      </c>
      <c r="AD671" s="193" t="str">
        <f t="shared" si="149"/>
        <v>CHECK DATES</v>
      </c>
      <c r="AE671" s="257" t="str">
        <f t="shared" si="150"/>
        <v/>
      </c>
      <c r="AF671" s="286">
        <v>0</v>
      </c>
      <c r="AG671" s="257">
        <f t="shared" si="151"/>
        <v>0</v>
      </c>
      <c r="AH671" s="257" t="str">
        <f t="shared" si="152"/>
        <v/>
      </c>
      <c r="AI671" s="257">
        <f t="shared" si="153"/>
        <v>0</v>
      </c>
    </row>
    <row r="672" spans="1:35" x14ac:dyDescent="0.3">
      <c r="A672" s="287">
        <v>660</v>
      </c>
      <c r="B672" s="161"/>
      <c r="C672" s="150"/>
      <c r="D672" s="150"/>
      <c r="E672" s="150"/>
      <c r="F672" s="152"/>
      <c r="G672" s="152"/>
      <c r="H672" s="154"/>
      <c r="I672" s="155"/>
      <c r="J672" s="159"/>
      <c r="K672" s="159"/>
      <c r="L672" s="337"/>
      <c r="M672" s="343" t="str">
        <f>IF(L672="","",LOOKUP(L672,'Work Programme'!$A$8:$A$207,'Work Programme'!$B$8:$B$207))</f>
        <v/>
      </c>
      <c r="N672" s="150"/>
      <c r="O672" s="151"/>
      <c r="P672" s="254" t="str">
        <f>IF(H672="","",VLOOKUP(H672,'Overview - Financial Statement'!$A$46:$B$60,2,FALSE))</f>
        <v/>
      </c>
      <c r="Q672" s="255" t="str">
        <f t="shared" si="140"/>
        <v/>
      </c>
      <c r="R672" s="153"/>
      <c r="S672" s="153"/>
      <c r="T672" s="238">
        <f t="shared" si="141"/>
        <v>0</v>
      </c>
      <c r="U672" s="193" t="s">
        <v>44</v>
      </c>
      <c r="V672" s="173"/>
      <c r="W672" s="193" t="str">
        <f t="shared" si="142"/>
        <v/>
      </c>
      <c r="X672" s="264" t="str">
        <f t="shared" si="143"/>
        <v>OK</v>
      </c>
      <c r="Y672" s="193" t="str">
        <f t="shared" si="144"/>
        <v/>
      </c>
      <c r="Z672" s="193" t="str">
        <f t="shared" si="145"/>
        <v/>
      </c>
      <c r="AA672" s="397" t="str">
        <f t="shared" si="146"/>
        <v/>
      </c>
      <c r="AB672" s="257" t="str">
        <f t="shared" si="147"/>
        <v/>
      </c>
      <c r="AC672" s="257" t="str">
        <f t="shared" si="148"/>
        <v/>
      </c>
      <c r="AD672" s="193" t="str">
        <f t="shared" si="149"/>
        <v>CHECK DATES</v>
      </c>
      <c r="AE672" s="257" t="str">
        <f t="shared" si="150"/>
        <v/>
      </c>
      <c r="AF672" s="286">
        <v>0</v>
      </c>
      <c r="AG672" s="257">
        <f t="shared" si="151"/>
        <v>0</v>
      </c>
      <c r="AH672" s="257" t="str">
        <f t="shared" si="152"/>
        <v/>
      </c>
      <c r="AI672" s="257">
        <f t="shared" si="153"/>
        <v>0</v>
      </c>
    </row>
    <row r="673" spans="1:35" x14ac:dyDescent="0.3">
      <c r="A673" s="287">
        <v>661</v>
      </c>
      <c r="B673" s="161"/>
      <c r="C673" s="150"/>
      <c r="D673" s="150"/>
      <c r="E673" s="150"/>
      <c r="F673" s="152"/>
      <c r="G673" s="152"/>
      <c r="H673" s="154"/>
      <c r="I673" s="155"/>
      <c r="J673" s="159"/>
      <c r="K673" s="159"/>
      <c r="L673" s="337"/>
      <c r="M673" s="343" t="str">
        <f>IF(L673="","",LOOKUP(L673,'Work Programme'!$A$8:$A$207,'Work Programme'!$B$8:$B$207))</f>
        <v/>
      </c>
      <c r="N673" s="150"/>
      <c r="O673" s="151"/>
      <c r="P673" s="254" t="str">
        <f>IF(H673="","",VLOOKUP(H673,'Overview - Financial Statement'!$A$46:$B$60,2,FALSE))</f>
        <v/>
      </c>
      <c r="Q673" s="255" t="str">
        <f t="shared" si="140"/>
        <v/>
      </c>
      <c r="R673" s="153"/>
      <c r="S673" s="153"/>
      <c r="T673" s="238">
        <f t="shared" si="141"/>
        <v>0</v>
      </c>
      <c r="U673" s="193" t="s">
        <v>44</v>
      </c>
      <c r="V673" s="173"/>
      <c r="W673" s="193" t="str">
        <f t="shared" si="142"/>
        <v/>
      </c>
      <c r="X673" s="264" t="str">
        <f t="shared" si="143"/>
        <v>OK</v>
      </c>
      <c r="Y673" s="193" t="str">
        <f t="shared" si="144"/>
        <v/>
      </c>
      <c r="Z673" s="193" t="str">
        <f t="shared" si="145"/>
        <v/>
      </c>
      <c r="AA673" s="397" t="str">
        <f t="shared" si="146"/>
        <v/>
      </c>
      <c r="AB673" s="257" t="str">
        <f t="shared" si="147"/>
        <v/>
      </c>
      <c r="AC673" s="257" t="str">
        <f t="shared" si="148"/>
        <v/>
      </c>
      <c r="AD673" s="193" t="str">
        <f t="shared" si="149"/>
        <v>CHECK DATES</v>
      </c>
      <c r="AE673" s="257" t="str">
        <f t="shared" si="150"/>
        <v/>
      </c>
      <c r="AF673" s="286">
        <v>0</v>
      </c>
      <c r="AG673" s="257">
        <f t="shared" si="151"/>
        <v>0</v>
      </c>
      <c r="AH673" s="257" t="str">
        <f t="shared" si="152"/>
        <v/>
      </c>
      <c r="AI673" s="257">
        <f t="shared" si="153"/>
        <v>0</v>
      </c>
    </row>
    <row r="674" spans="1:35" x14ac:dyDescent="0.3">
      <c r="A674" s="287">
        <v>662</v>
      </c>
      <c r="B674" s="161"/>
      <c r="C674" s="150"/>
      <c r="D674" s="150"/>
      <c r="E674" s="150"/>
      <c r="F674" s="152"/>
      <c r="G674" s="152"/>
      <c r="H674" s="154"/>
      <c r="I674" s="155"/>
      <c r="J674" s="159"/>
      <c r="K674" s="159"/>
      <c r="L674" s="337"/>
      <c r="M674" s="343" t="str">
        <f>IF(L674="","",LOOKUP(L674,'Work Programme'!$A$8:$A$207,'Work Programme'!$B$8:$B$207))</f>
        <v/>
      </c>
      <c r="N674" s="150"/>
      <c r="O674" s="151"/>
      <c r="P674" s="254" t="str">
        <f>IF(H674="","",VLOOKUP(H674,'Overview - Financial Statement'!$A$46:$B$60,2,FALSE))</f>
        <v/>
      </c>
      <c r="Q674" s="255" t="str">
        <f t="shared" si="140"/>
        <v/>
      </c>
      <c r="R674" s="153"/>
      <c r="S674" s="153"/>
      <c r="T674" s="238">
        <f t="shared" si="141"/>
        <v>0</v>
      </c>
      <c r="U674" s="193" t="s">
        <v>44</v>
      </c>
      <c r="V674" s="173"/>
      <c r="W674" s="193" t="str">
        <f t="shared" si="142"/>
        <v/>
      </c>
      <c r="X674" s="264" t="str">
        <f t="shared" si="143"/>
        <v>OK</v>
      </c>
      <c r="Y674" s="193" t="str">
        <f t="shared" si="144"/>
        <v/>
      </c>
      <c r="Z674" s="193" t="str">
        <f t="shared" si="145"/>
        <v/>
      </c>
      <c r="AA674" s="397" t="str">
        <f t="shared" si="146"/>
        <v/>
      </c>
      <c r="AB674" s="257" t="str">
        <f t="shared" si="147"/>
        <v/>
      </c>
      <c r="AC674" s="257" t="str">
        <f t="shared" si="148"/>
        <v/>
      </c>
      <c r="AD674" s="193" t="str">
        <f t="shared" si="149"/>
        <v>CHECK DATES</v>
      </c>
      <c r="AE674" s="257" t="str">
        <f t="shared" si="150"/>
        <v/>
      </c>
      <c r="AF674" s="286">
        <v>0</v>
      </c>
      <c r="AG674" s="257">
        <f t="shared" si="151"/>
        <v>0</v>
      </c>
      <c r="AH674" s="257" t="str">
        <f t="shared" si="152"/>
        <v/>
      </c>
      <c r="AI674" s="257">
        <f t="shared" si="153"/>
        <v>0</v>
      </c>
    </row>
    <row r="675" spans="1:35" x14ac:dyDescent="0.3">
      <c r="A675" s="287">
        <v>663</v>
      </c>
      <c r="B675" s="161"/>
      <c r="C675" s="150"/>
      <c r="D675" s="150"/>
      <c r="E675" s="150"/>
      <c r="F675" s="152"/>
      <c r="G675" s="152"/>
      <c r="H675" s="154"/>
      <c r="I675" s="155"/>
      <c r="J675" s="159"/>
      <c r="K675" s="159"/>
      <c r="L675" s="337"/>
      <c r="M675" s="343" t="str">
        <f>IF(L675="","",LOOKUP(L675,'Work Programme'!$A$8:$A$207,'Work Programme'!$B$8:$B$207))</f>
        <v/>
      </c>
      <c r="N675" s="150"/>
      <c r="O675" s="151"/>
      <c r="P675" s="254" t="str">
        <f>IF(H675="","",VLOOKUP(H675,'Overview - Financial Statement'!$A$46:$B$60,2,FALSE))</f>
        <v/>
      </c>
      <c r="Q675" s="255" t="str">
        <f t="shared" si="140"/>
        <v/>
      </c>
      <c r="R675" s="153"/>
      <c r="S675" s="153"/>
      <c r="T675" s="238">
        <f t="shared" si="141"/>
        <v>0</v>
      </c>
      <c r="U675" s="193" t="s">
        <v>44</v>
      </c>
      <c r="V675" s="173"/>
      <c r="W675" s="193" t="str">
        <f t="shared" si="142"/>
        <v/>
      </c>
      <c r="X675" s="264" t="str">
        <f t="shared" si="143"/>
        <v>OK</v>
      </c>
      <c r="Y675" s="193" t="str">
        <f t="shared" si="144"/>
        <v/>
      </c>
      <c r="Z675" s="193" t="str">
        <f t="shared" si="145"/>
        <v/>
      </c>
      <c r="AA675" s="397" t="str">
        <f t="shared" si="146"/>
        <v/>
      </c>
      <c r="AB675" s="257" t="str">
        <f t="shared" si="147"/>
        <v/>
      </c>
      <c r="AC675" s="257" t="str">
        <f t="shared" si="148"/>
        <v/>
      </c>
      <c r="AD675" s="193" t="str">
        <f t="shared" si="149"/>
        <v>CHECK DATES</v>
      </c>
      <c r="AE675" s="257" t="str">
        <f t="shared" si="150"/>
        <v/>
      </c>
      <c r="AF675" s="286">
        <v>0</v>
      </c>
      <c r="AG675" s="257">
        <f t="shared" si="151"/>
        <v>0</v>
      </c>
      <c r="AH675" s="257" t="str">
        <f t="shared" si="152"/>
        <v/>
      </c>
      <c r="AI675" s="257">
        <f t="shared" si="153"/>
        <v>0</v>
      </c>
    </row>
    <row r="676" spans="1:35" x14ac:dyDescent="0.3">
      <c r="A676" s="287">
        <v>664</v>
      </c>
      <c r="B676" s="161"/>
      <c r="C676" s="150"/>
      <c r="D676" s="150"/>
      <c r="E676" s="150"/>
      <c r="F676" s="152"/>
      <c r="G676" s="152"/>
      <c r="H676" s="154"/>
      <c r="I676" s="155"/>
      <c r="J676" s="159"/>
      <c r="K676" s="159"/>
      <c r="L676" s="337"/>
      <c r="M676" s="343" t="str">
        <f>IF(L676="","",LOOKUP(L676,'Work Programme'!$A$8:$A$207,'Work Programme'!$B$8:$B$207))</f>
        <v/>
      </c>
      <c r="N676" s="150"/>
      <c r="O676" s="151"/>
      <c r="P676" s="254" t="str">
        <f>IF(H676="","",VLOOKUP(H676,'Overview - Financial Statement'!$A$46:$B$60,2,FALSE))</f>
        <v/>
      </c>
      <c r="Q676" s="255" t="str">
        <f t="shared" si="140"/>
        <v/>
      </c>
      <c r="R676" s="153"/>
      <c r="S676" s="153"/>
      <c r="T676" s="238">
        <f t="shared" si="141"/>
        <v>0</v>
      </c>
      <c r="U676" s="193" t="s">
        <v>44</v>
      </c>
      <c r="V676" s="173"/>
      <c r="W676" s="193" t="str">
        <f t="shared" si="142"/>
        <v/>
      </c>
      <c r="X676" s="264" t="str">
        <f t="shared" si="143"/>
        <v>OK</v>
      </c>
      <c r="Y676" s="193" t="str">
        <f t="shared" si="144"/>
        <v/>
      </c>
      <c r="Z676" s="193" t="str">
        <f t="shared" si="145"/>
        <v/>
      </c>
      <c r="AA676" s="397" t="str">
        <f t="shared" si="146"/>
        <v/>
      </c>
      <c r="AB676" s="257" t="str">
        <f t="shared" si="147"/>
        <v/>
      </c>
      <c r="AC676" s="257" t="str">
        <f t="shared" si="148"/>
        <v/>
      </c>
      <c r="AD676" s="193" t="str">
        <f t="shared" si="149"/>
        <v>CHECK DATES</v>
      </c>
      <c r="AE676" s="257" t="str">
        <f t="shared" si="150"/>
        <v/>
      </c>
      <c r="AF676" s="286">
        <v>0</v>
      </c>
      <c r="AG676" s="257">
        <f t="shared" si="151"/>
        <v>0</v>
      </c>
      <c r="AH676" s="257" t="str">
        <f t="shared" si="152"/>
        <v/>
      </c>
      <c r="AI676" s="257">
        <f t="shared" si="153"/>
        <v>0</v>
      </c>
    </row>
    <row r="677" spans="1:35" x14ac:dyDescent="0.3">
      <c r="A677" s="287">
        <v>665</v>
      </c>
      <c r="B677" s="161"/>
      <c r="C677" s="150"/>
      <c r="D677" s="150"/>
      <c r="E677" s="150"/>
      <c r="F677" s="152"/>
      <c r="G677" s="152"/>
      <c r="H677" s="154"/>
      <c r="I677" s="155"/>
      <c r="J677" s="159"/>
      <c r="K677" s="159"/>
      <c r="L677" s="337"/>
      <c r="M677" s="343" t="str">
        <f>IF(L677="","",LOOKUP(L677,'Work Programme'!$A$8:$A$207,'Work Programme'!$B$8:$B$207))</f>
        <v/>
      </c>
      <c r="N677" s="150"/>
      <c r="O677" s="151"/>
      <c r="P677" s="254" t="str">
        <f>IF(H677="","",VLOOKUP(H677,'Overview - Financial Statement'!$A$46:$B$60,2,FALSE))</f>
        <v/>
      </c>
      <c r="Q677" s="255" t="str">
        <f t="shared" si="140"/>
        <v/>
      </c>
      <c r="R677" s="153"/>
      <c r="S677" s="153"/>
      <c r="T677" s="238">
        <f t="shared" si="141"/>
        <v>0</v>
      </c>
      <c r="U677" s="193" t="s">
        <v>44</v>
      </c>
      <c r="V677" s="173"/>
      <c r="W677" s="193" t="str">
        <f t="shared" si="142"/>
        <v/>
      </c>
      <c r="X677" s="264" t="str">
        <f t="shared" si="143"/>
        <v>OK</v>
      </c>
      <c r="Y677" s="193" t="str">
        <f t="shared" si="144"/>
        <v/>
      </c>
      <c r="Z677" s="193" t="str">
        <f t="shared" si="145"/>
        <v/>
      </c>
      <c r="AA677" s="397" t="str">
        <f t="shared" si="146"/>
        <v/>
      </c>
      <c r="AB677" s="257" t="str">
        <f t="shared" si="147"/>
        <v/>
      </c>
      <c r="AC677" s="257" t="str">
        <f t="shared" si="148"/>
        <v/>
      </c>
      <c r="AD677" s="193" t="str">
        <f t="shared" si="149"/>
        <v>CHECK DATES</v>
      </c>
      <c r="AE677" s="257" t="str">
        <f t="shared" si="150"/>
        <v/>
      </c>
      <c r="AF677" s="286">
        <v>0</v>
      </c>
      <c r="AG677" s="257">
        <f t="shared" si="151"/>
        <v>0</v>
      </c>
      <c r="AH677" s="257" t="str">
        <f t="shared" si="152"/>
        <v/>
      </c>
      <c r="AI677" s="257">
        <f t="shared" si="153"/>
        <v>0</v>
      </c>
    </row>
    <row r="678" spans="1:35" x14ac:dyDescent="0.3">
      <c r="A678" s="287">
        <v>666</v>
      </c>
      <c r="B678" s="161"/>
      <c r="C678" s="150"/>
      <c r="D678" s="150"/>
      <c r="E678" s="150"/>
      <c r="F678" s="152"/>
      <c r="G678" s="152"/>
      <c r="H678" s="154"/>
      <c r="I678" s="155"/>
      <c r="J678" s="159"/>
      <c r="K678" s="159"/>
      <c r="L678" s="337"/>
      <c r="M678" s="343" t="str">
        <f>IF(L678="","",LOOKUP(L678,'Work Programme'!$A$8:$A$207,'Work Programme'!$B$8:$B$207))</f>
        <v/>
      </c>
      <c r="N678" s="150"/>
      <c r="O678" s="151"/>
      <c r="P678" s="254" t="str">
        <f>IF(H678="","",VLOOKUP(H678,'Overview - Financial Statement'!$A$46:$B$60,2,FALSE))</f>
        <v/>
      </c>
      <c r="Q678" s="255" t="str">
        <f t="shared" si="140"/>
        <v/>
      </c>
      <c r="R678" s="153"/>
      <c r="S678" s="153"/>
      <c r="T678" s="238">
        <f t="shared" si="141"/>
        <v>0</v>
      </c>
      <c r="U678" s="193" t="s">
        <v>44</v>
      </c>
      <c r="V678" s="173"/>
      <c r="W678" s="193" t="str">
        <f t="shared" si="142"/>
        <v/>
      </c>
      <c r="X678" s="264" t="str">
        <f t="shared" si="143"/>
        <v>OK</v>
      </c>
      <c r="Y678" s="193" t="str">
        <f t="shared" si="144"/>
        <v/>
      </c>
      <c r="Z678" s="193" t="str">
        <f t="shared" si="145"/>
        <v/>
      </c>
      <c r="AA678" s="397" t="str">
        <f t="shared" si="146"/>
        <v/>
      </c>
      <c r="AB678" s="257" t="str">
        <f t="shared" si="147"/>
        <v/>
      </c>
      <c r="AC678" s="257" t="str">
        <f t="shared" si="148"/>
        <v/>
      </c>
      <c r="AD678" s="193" t="str">
        <f t="shared" si="149"/>
        <v>CHECK DATES</v>
      </c>
      <c r="AE678" s="257" t="str">
        <f t="shared" si="150"/>
        <v/>
      </c>
      <c r="AF678" s="286">
        <v>0</v>
      </c>
      <c r="AG678" s="257">
        <f t="shared" si="151"/>
        <v>0</v>
      </c>
      <c r="AH678" s="257" t="str">
        <f t="shared" si="152"/>
        <v/>
      </c>
      <c r="AI678" s="257">
        <f t="shared" si="153"/>
        <v>0</v>
      </c>
    </row>
    <row r="679" spans="1:35" x14ac:dyDescent="0.3">
      <c r="A679" s="287">
        <v>667</v>
      </c>
      <c r="B679" s="161"/>
      <c r="C679" s="150"/>
      <c r="D679" s="150"/>
      <c r="E679" s="150"/>
      <c r="F679" s="152"/>
      <c r="G679" s="152"/>
      <c r="H679" s="154"/>
      <c r="I679" s="155"/>
      <c r="J679" s="159"/>
      <c r="K679" s="159"/>
      <c r="L679" s="337"/>
      <c r="M679" s="343" t="str">
        <f>IF(L679="","",LOOKUP(L679,'Work Programme'!$A$8:$A$207,'Work Programme'!$B$8:$B$207))</f>
        <v/>
      </c>
      <c r="N679" s="150"/>
      <c r="O679" s="151"/>
      <c r="P679" s="254" t="str">
        <f>IF(H679="","",VLOOKUP(H679,'Overview - Financial Statement'!$A$46:$B$60,2,FALSE))</f>
        <v/>
      </c>
      <c r="Q679" s="255" t="str">
        <f t="shared" si="140"/>
        <v/>
      </c>
      <c r="R679" s="153"/>
      <c r="S679" s="153"/>
      <c r="T679" s="238">
        <f t="shared" si="141"/>
        <v>0</v>
      </c>
      <c r="U679" s="193" t="s">
        <v>44</v>
      </c>
      <c r="V679" s="173"/>
      <c r="W679" s="193" t="str">
        <f t="shared" si="142"/>
        <v/>
      </c>
      <c r="X679" s="264" t="str">
        <f t="shared" si="143"/>
        <v>OK</v>
      </c>
      <c r="Y679" s="193" t="str">
        <f t="shared" si="144"/>
        <v/>
      </c>
      <c r="Z679" s="193" t="str">
        <f t="shared" si="145"/>
        <v/>
      </c>
      <c r="AA679" s="397" t="str">
        <f t="shared" si="146"/>
        <v/>
      </c>
      <c r="AB679" s="257" t="str">
        <f t="shared" si="147"/>
        <v/>
      </c>
      <c r="AC679" s="257" t="str">
        <f t="shared" si="148"/>
        <v/>
      </c>
      <c r="AD679" s="193" t="str">
        <f t="shared" si="149"/>
        <v>CHECK DATES</v>
      </c>
      <c r="AE679" s="257" t="str">
        <f t="shared" si="150"/>
        <v/>
      </c>
      <c r="AF679" s="286">
        <v>0</v>
      </c>
      <c r="AG679" s="257">
        <f t="shared" si="151"/>
        <v>0</v>
      </c>
      <c r="AH679" s="257" t="str">
        <f t="shared" si="152"/>
        <v/>
      </c>
      <c r="AI679" s="257">
        <f t="shared" si="153"/>
        <v>0</v>
      </c>
    </row>
    <row r="680" spans="1:35" x14ac:dyDescent="0.3">
      <c r="A680" s="287">
        <v>668</v>
      </c>
      <c r="B680" s="161"/>
      <c r="C680" s="150"/>
      <c r="D680" s="150"/>
      <c r="E680" s="150"/>
      <c r="F680" s="152"/>
      <c r="G680" s="152"/>
      <c r="H680" s="154"/>
      <c r="I680" s="155"/>
      <c r="J680" s="159"/>
      <c r="K680" s="159"/>
      <c r="L680" s="337"/>
      <c r="M680" s="343" t="str">
        <f>IF(L680="","",LOOKUP(L680,'Work Programme'!$A$8:$A$207,'Work Programme'!$B$8:$B$207))</f>
        <v/>
      </c>
      <c r="N680" s="150"/>
      <c r="O680" s="151"/>
      <c r="P680" s="254" t="str">
        <f>IF(H680="","",VLOOKUP(H680,'Overview - Financial Statement'!$A$46:$B$60,2,FALSE))</f>
        <v/>
      </c>
      <c r="Q680" s="255" t="str">
        <f t="shared" si="140"/>
        <v/>
      </c>
      <c r="R680" s="153"/>
      <c r="S680" s="153"/>
      <c r="T680" s="238">
        <f t="shared" si="141"/>
        <v>0</v>
      </c>
      <c r="U680" s="193" t="s">
        <v>44</v>
      </c>
      <c r="V680" s="173"/>
      <c r="W680" s="193" t="str">
        <f t="shared" si="142"/>
        <v/>
      </c>
      <c r="X680" s="264" t="str">
        <f t="shared" si="143"/>
        <v>OK</v>
      </c>
      <c r="Y680" s="193" t="str">
        <f t="shared" si="144"/>
        <v/>
      </c>
      <c r="Z680" s="193" t="str">
        <f t="shared" si="145"/>
        <v/>
      </c>
      <c r="AA680" s="397" t="str">
        <f t="shared" si="146"/>
        <v/>
      </c>
      <c r="AB680" s="257" t="str">
        <f t="shared" si="147"/>
        <v/>
      </c>
      <c r="AC680" s="257" t="str">
        <f t="shared" si="148"/>
        <v/>
      </c>
      <c r="AD680" s="193" t="str">
        <f t="shared" si="149"/>
        <v>CHECK DATES</v>
      </c>
      <c r="AE680" s="257" t="str">
        <f t="shared" si="150"/>
        <v/>
      </c>
      <c r="AF680" s="286">
        <v>0</v>
      </c>
      <c r="AG680" s="257">
        <f t="shared" si="151"/>
        <v>0</v>
      </c>
      <c r="AH680" s="257" t="str">
        <f t="shared" si="152"/>
        <v/>
      </c>
      <c r="AI680" s="257">
        <f t="shared" si="153"/>
        <v>0</v>
      </c>
    </row>
    <row r="681" spans="1:35" x14ac:dyDescent="0.3">
      <c r="A681" s="287">
        <v>669</v>
      </c>
      <c r="B681" s="161"/>
      <c r="C681" s="150"/>
      <c r="D681" s="150"/>
      <c r="E681" s="150"/>
      <c r="F681" s="152"/>
      <c r="G681" s="152"/>
      <c r="H681" s="154"/>
      <c r="I681" s="155"/>
      <c r="J681" s="159"/>
      <c r="K681" s="159"/>
      <c r="L681" s="337"/>
      <c r="M681" s="343" t="str">
        <f>IF(L681="","",LOOKUP(L681,'Work Programme'!$A$8:$A$207,'Work Programme'!$B$8:$B$207))</f>
        <v/>
      </c>
      <c r="N681" s="150"/>
      <c r="O681" s="151"/>
      <c r="P681" s="254" t="str">
        <f>IF(H681="","",VLOOKUP(H681,'Overview - Financial Statement'!$A$46:$B$60,2,FALSE))</f>
        <v/>
      </c>
      <c r="Q681" s="255" t="str">
        <f t="shared" si="140"/>
        <v/>
      </c>
      <c r="R681" s="153"/>
      <c r="S681" s="153"/>
      <c r="T681" s="238">
        <f t="shared" si="141"/>
        <v>0</v>
      </c>
      <c r="U681" s="193" t="s">
        <v>44</v>
      </c>
      <c r="V681" s="173"/>
      <c r="W681" s="193" t="str">
        <f t="shared" si="142"/>
        <v/>
      </c>
      <c r="X681" s="264" t="str">
        <f t="shared" si="143"/>
        <v>OK</v>
      </c>
      <c r="Y681" s="193" t="str">
        <f t="shared" si="144"/>
        <v/>
      </c>
      <c r="Z681" s="193" t="str">
        <f t="shared" si="145"/>
        <v/>
      </c>
      <c r="AA681" s="397" t="str">
        <f t="shared" si="146"/>
        <v/>
      </c>
      <c r="AB681" s="257" t="str">
        <f t="shared" si="147"/>
        <v/>
      </c>
      <c r="AC681" s="257" t="str">
        <f t="shared" si="148"/>
        <v/>
      </c>
      <c r="AD681" s="193" t="str">
        <f t="shared" si="149"/>
        <v>CHECK DATES</v>
      </c>
      <c r="AE681" s="257" t="str">
        <f t="shared" si="150"/>
        <v/>
      </c>
      <c r="AF681" s="286">
        <v>0</v>
      </c>
      <c r="AG681" s="257">
        <f t="shared" si="151"/>
        <v>0</v>
      </c>
      <c r="AH681" s="257" t="str">
        <f t="shared" si="152"/>
        <v/>
      </c>
      <c r="AI681" s="257">
        <f t="shared" si="153"/>
        <v>0</v>
      </c>
    </row>
    <row r="682" spans="1:35" x14ac:dyDescent="0.3">
      <c r="A682" s="287">
        <v>670</v>
      </c>
      <c r="B682" s="161"/>
      <c r="C682" s="150"/>
      <c r="D682" s="150"/>
      <c r="E682" s="150"/>
      <c r="F682" s="152"/>
      <c r="G682" s="152"/>
      <c r="H682" s="154"/>
      <c r="I682" s="155"/>
      <c r="J682" s="159"/>
      <c r="K682" s="159"/>
      <c r="L682" s="337"/>
      <c r="M682" s="343" t="str">
        <f>IF(L682="","",LOOKUP(L682,'Work Programme'!$A$8:$A$207,'Work Programme'!$B$8:$B$207))</f>
        <v/>
      </c>
      <c r="N682" s="150"/>
      <c r="O682" s="151"/>
      <c r="P682" s="254" t="str">
        <f>IF(H682="","",VLOOKUP(H682,'Overview - Financial Statement'!$A$46:$B$60,2,FALSE))</f>
        <v/>
      </c>
      <c r="Q682" s="255" t="str">
        <f t="shared" si="140"/>
        <v/>
      </c>
      <c r="R682" s="153"/>
      <c r="S682" s="153"/>
      <c r="T682" s="238">
        <f t="shared" si="141"/>
        <v>0</v>
      </c>
      <c r="U682" s="193" t="s">
        <v>44</v>
      </c>
      <c r="V682" s="173"/>
      <c r="W682" s="193" t="str">
        <f t="shared" si="142"/>
        <v/>
      </c>
      <c r="X682" s="264" t="str">
        <f t="shared" si="143"/>
        <v>OK</v>
      </c>
      <c r="Y682" s="193" t="str">
        <f t="shared" si="144"/>
        <v/>
      </c>
      <c r="Z682" s="193" t="str">
        <f t="shared" si="145"/>
        <v/>
      </c>
      <c r="AA682" s="397" t="str">
        <f t="shared" si="146"/>
        <v/>
      </c>
      <c r="AB682" s="257" t="str">
        <f t="shared" si="147"/>
        <v/>
      </c>
      <c r="AC682" s="257" t="str">
        <f t="shared" si="148"/>
        <v/>
      </c>
      <c r="AD682" s="193" t="str">
        <f t="shared" si="149"/>
        <v>CHECK DATES</v>
      </c>
      <c r="AE682" s="257" t="str">
        <f t="shared" si="150"/>
        <v/>
      </c>
      <c r="AF682" s="286">
        <v>0</v>
      </c>
      <c r="AG682" s="257">
        <f t="shared" si="151"/>
        <v>0</v>
      </c>
      <c r="AH682" s="257" t="str">
        <f t="shared" si="152"/>
        <v/>
      </c>
      <c r="AI682" s="257">
        <f t="shared" si="153"/>
        <v>0</v>
      </c>
    </row>
    <row r="683" spans="1:35" x14ac:dyDescent="0.3">
      <c r="A683" s="287">
        <v>671</v>
      </c>
      <c r="B683" s="161"/>
      <c r="C683" s="150"/>
      <c r="D683" s="150"/>
      <c r="E683" s="150"/>
      <c r="F683" s="152"/>
      <c r="G683" s="152"/>
      <c r="H683" s="154"/>
      <c r="I683" s="155"/>
      <c r="J683" s="159"/>
      <c r="K683" s="159"/>
      <c r="L683" s="337"/>
      <c r="M683" s="343" t="str">
        <f>IF(L683="","",LOOKUP(L683,'Work Programme'!$A$8:$A$207,'Work Programme'!$B$8:$B$207))</f>
        <v/>
      </c>
      <c r="N683" s="150"/>
      <c r="O683" s="151"/>
      <c r="P683" s="254" t="str">
        <f>IF(H683="","",VLOOKUP(H683,'Overview - Financial Statement'!$A$46:$B$60,2,FALSE))</f>
        <v/>
      </c>
      <c r="Q683" s="255" t="str">
        <f t="shared" si="140"/>
        <v/>
      </c>
      <c r="R683" s="153"/>
      <c r="S683" s="153"/>
      <c r="T683" s="238">
        <f t="shared" si="141"/>
        <v>0</v>
      </c>
      <c r="U683" s="193" t="s">
        <v>44</v>
      </c>
      <c r="V683" s="173"/>
      <c r="W683" s="193" t="str">
        <f t="shared" si="142"/>
        <v/>
      </c>
      <c r="X683" s="264" t="str">
        <f t="shared" si="143"/>
        <v>OK</v>
      </c>
      <c r="Y683" s="193" t="str">
        <f t="shared" si="144"/>
        <v/>
      </c>
      <c r="Z683" s="193" t="str">
        <f t="shared" si="145"/>
        <v/>
      </c>
      <c r="AA683" s="397" t="str">
        <f t="shared" si="146"/>
        <v/>
      </c>
      <c r="AB683" s="257" t="str">
        <f t="shared" si="147"/>
        <v/>
      </c>
      <c r="AC683" s="257" t="str">
        <f t="shared" si="148"/>
        <v/>
      </c>
      <c r="AD683" s="193" t="str">
        <f t="shared" si="149"/>
        <v>CHECK DATES</v>
      </c>
      <c r="AE683" s="257" t="str">
        <f t="shared" si="150"/>
        <v/>
      </c>
      <c r="AF683" s="286">
        <v>0</v>
      </c>
      <c r="AG683" s="257">
        <f t="shared" si="151"/>
        <v>0</v>
      </c>
      <c r="AH683" s="257" t="str">
        <f t="shared" si="152"/>
        <v/>
      </c>
      <c r="AI683" s="257">
        <f t="shared" si="153"/>
        <v>0</v>
      </c>
    </row>
    <row r="684" spans="1:35" x14ac:dyDescent="0.3">
      <c r="A684" s="287">
        <v>672</v>
      </c>
      <c r="B684" s="161"/>
      <c r="C684" s="150"/>
      <c r="D684" s="150"/>
      <c r="E684" s="150"/>
      <c r="F684" s="152"/>
      <c r="G684" s="152"/>
      <c r="H684" s="154"/>
      <c r="I684" s="155"/>
      <c r="J684" s="159"/>
      <c r="K684" s="159"/>
      <c r="L684" s="337"/>
      <c r="M684" s="343" t="str">
        <f>IF(L684="","",LOOKUP(L684,'Work Programme'!$A$8:$A$207,'Work Programme'!$B$8:$B$207))</f>
        <v/>
      </c>
      <c r="N684" s="150"/>
      <c r="O684" s="151"/>
      <c r="P684" s="254" t="str">
        <f>IF(H684="","",VLOOKUP(H684,'Overview - Financial Statement'!$A$46:$B$60,2,FALSE))</f>
        <v/>
      </c>
      <c r="Q684" s="255" t="str">
        <f t="shared" si="140"/>
        <v/>
      </c>
      <c r="R684" s="153"/>
      <c r="S684" s="153"/>
      <c r="T684" s="238">
        <f t="shared" si="141"/>
        <v>0</v>
      </c>
      <c r="U684" s="193" t="s">
        <v>44</v>
      </c>
      <c r="V684" s="173"/>
      <c r="W684" s="193" t="str">
        <f t="shared" si="142"/>
        <v/>
      </c>
      <c r="X684" s="264" t="str">
        <f t="shared" si="143"/>
        <v>OK</v>
      </c>
      <c r="Y684" s="193" t="str">
        <f t="shared" si="144"/>
        <v/>
      </c>
      <c r="Z684" s="193" t="str">
        <f t="shared" si="145"/>
        <v/>
      </c>
      <c r="AA684" s="397" t="str">
        <f t="shared" si="146"/>
        <v/>
      </c>
      <c r="AB684" s="257" t="str">
        <f t="shared" si="147"/>
        <v/>
      </c>
      <c r="AC684" s="257" t="str">
        <f t="shared" si="148"/>
        <v/>
      </c>
      <c r="AD684" s="193" t="str">
        <f t="shared" si="149"/>
        <v>CHECK DATES</v>
      </c>
      <c r="AE684" s="257" t="str">
        <f t="shared" si="150"/>
        <v/>
      </c>
      <c r="AF684" s="286">
        <v>0</v>
      </c>
      <c r="AG684" s="257">
        <f t="shared" si="151"/>
        <v>0</v>
      </c>
      <c r="AH684" s="257" t="str">
        <f t="shared" si="152"/>
        <v/>
      </c>
      <c r="AI684" s="257">
        <f t="shared" si="153"/>
        <v>0</v>
      </c>
    </row>
    <row r="685" spans="1:35" x14ac:dyDescent="0.3">
      <c r="A685" s="287">
        <v>673</v>
      </c>
      <c r="B685" s="161"/>
      <c r="C685" s="150"/>
      <c r="D685" s="150"/>
      <c r="E685" s="150"/>
      <c r="F685" s="152"/>
      <c r="G685" s="152"/>
      <c r="H685" s="154"/>
      <c r="I685" s="155"/>
      <c r="J685" s="159"/>
      <c r="K685" s="159"/>
      <c r="L685" s="337"/>
      <c r="M685" s="343" t="str">
        <f>IF(L685="","",LOOKUP(L685,'Work Programme'!$A$8:$A$207,'Work Programme'!$B$8:$B$207))</f>
        <v/>
      </c>
      <c r="N685" s="150"/>
      <c r="O685" s="151"/>
      <c r="P685" s="254" t="str">
        <f>IF(H685="","",VLOOKUP(H685,'Overview - Financial Statement'!$A$46:$B$60,2,FALSE))</f>
        <v/>
      </c>
      <c r="Q685" s="255" t="str">
        <f t="shared" si="140"/>
        <v/>
      </c>
      <c r="R685" s="153"/>
      <c r="S685" s="153"/>
      <c r="T685" s="238">
        <f t="shared" si="141"/>
        <v>0</v>
      </c>
      <c r="U685" s="193" t="s">
        <v>44</v>
      </c>
      <c r="V685" s="173"/>
      <c r="W685" s="193" t="str">
        <f t="shared" si="142"/>
        <v/>
      </c>
      <c r="X685" s="264" t="str">
        <f t="shared" si="143"/>
        <v>OK</v>
      </c>
      <c r="Y685" s="193" t="str">
        <f t="shared" si="144"/>
        <v/>
      </c>
      <c r="Z685" s="193" t="str">
        <f t="shared" si="145"/>
        <v/>
      </c>
      <c r="AA685" s="397" t="str">
        <f t="shared" si="146"/>
        <v/>
      </c>
      <c r="AB685" s="257" t="str">
        <f t="shared" si="147"/>
        <v/>
      </c>
      <c r="AC685" s="257" t="str">
        <f t="shared" si="148"/>
        <v/>
      </c>
      <c r="AD685" s="193" t="str">
        <f t="shared" si="149"/>
        <v>CHECK DATES</v>
      </c>
      <c r="AE685" s="257" t="str">
        <f t="shared" si="150"/>
        <v/>
      </c>
      <c r="AF685" s="286">
        <v>0</v>
      </c>
      <c r="AG685" s="257">
        <f t="shared" si="151"/>
        <v>0</v>
      </c>
      <c r="AH685" s="257" t="str">
        <f t="shared" si="152"/>
        <v/>
      </c>
      <c r="AI685" s="257">
        <f t="shared" si="153"/>
        <v>0</v>
      </c>
    </row>
    <row r="686" spans="1:35" x14ac:dyDescent="0.3">
      <c r="A686" s="287">
        <v>674</v>
      </c>
      <c r="B686" s="161"/>
      <c r="C686" s="150"/>
      <c r="D686" s="150"/>
      <c r="E686" s="150"/>
      <c r="F686" s="152"/>
      <c r="G686" s="152"/>
      <c r="H686" s="154"/>
      <c r="I686" s="155"/>
      <c r="J686" s="159"/>
      <c r="K686" s="159"/>
      <c r="L686" s="337"/>
      <c r="M686" s="343" t="str">
        <f>IF(L686="","",LOOKUP(L686,'Work Programme'!$A$8:$A$207,'Work Programme'!$B$8:$B$207))</f>
        <v/>
      </c>
      <c r="N686" s="150"/>
      <c r="O686" s="151"/>
      <c r="P686" s="254" t="str">
        <f>IF(H686="","",VLOOKUP(H686,'Overview - Financial Statement'!$A$46:$B$60,2,FALSE))</f>
        <v/>
      </c>
      <c r="Q686" s="255" t="str">
        <f t="shared" si="140"/>
        <v/>
      </c>
      <c r="R686" s="153"/>
      <c r="S686" s="153"/>
      <c r="T686" s="238">
        <f t="shared" si="141"/>
        <v>0</v>
      </c>
      <c r="U686" s="193" t="s">
        <v>44</v>
      </c>
      <c r="V686" s="173"/>
      <c r="W686" s="193" t="str">
        <f t="shared" si="142"/>
        <v/>
      </c>
      <c r="X686" s="264" t="str">
        <f t="shared" si="143"/>
        <v>OK</v>
      </c>
      <c r="Y686" s="193" t="str">
        <f t="shared" si="144"/>
        <v/>
      </c>
      <c r="Z686" s="193" t="str">
        <f t="shared" si="145"/>
        <v/>
      </c>
      <c r="AA686" s="397" t="str">
        <f t="shared" si="146"/>
        <v/>
      </c>
      <c r="AB686" s="257" t="str">
        <f t="shared" si="147"/>
        <v/>
      </c>
      <c r="AC686" s="257" t="str">
        <f t="shared" si="148"/>
        <v/>
      </c>
      <c r="AD686" s="193" t="str">
        <f t="shared" si="149"/>
        <v>CHECK DATES</v>
      </c>
      <c r="AE686" s="257" t="str">
        <f t="shared" si="150"/>
        <v/>
      </c>
      <c r="AF686" s="286">
        <v>0</v>
      </c>
      <c r="AG686" s="257">
        <f t="shared" si="151"/>
        <v>0</v>
      </c>
      <c r="AH686" s="257" t="str">
        <f t="shared" si="152"/>
        <v/>
      </c>
      <c r="AI686" s="257">
        <f t="shared" si="153"/>
        <v>0</v>
      </c>
    </row>
    <row r="687" spans="1:35" x14ac:dyDescent="0.3">
      <c r="A687" s="287">
        <v>675</v>
      </c>
      <c r="B687" s="161"/>
      <c r="C687" s="150"/>
      <c r="D687" s="150"/>
      <c r="E687" s="150"/>
      <c r="F687" s="152"/>
      <c r="G687" s="152"/>
      <c r="H687" s="154"/>
      <c r="I687" s="155"/>
      <c r="J687" s="159"/>
      <c r="K687" s="159"/>
      <c r="L687" s="337"/>
      <c r="M687" s="343" t="str">
        <f>IF(L687="","",LOOKUP(L687,'Work Programme'!$A$8:$A$207,'Work Programme'!$B$8:$B$207))</f>
        <v/>
      </c>
      <c r="N687" s="150"/>
      <c r="O687" s="151"/>
      <c r="P687" s="254" t="str">
        <f>IF(H687="","",VLOOKUP(H687,'Overview - Financial Statement'!$A$46:$B$60,2,FALSE))</f>
        <v/>
      </c>
      <c r="Q687" s="255" t="str">
        <f t="shared" si="140"/>
        <v/>
      </c>
      <c r="R687" s="153"/>
      <c r="S687" s="153"/>
      <c r="T687" s="238">
        <f t="shared" si="141"/>
        <v>0</v>
      </c>
      <c r="U687" s="193" t="s">
        <v>44</v>
      </c>
      <c r="V687" s="173"/>
      <c r="W687" s="193" t="str">
        <f t="shared" si="142"/>
        <v/>
      </c>
      <c r="X687" s="264" t="str">
        <f t="shared" si="143"/>
        <v>OK</v>
      </c>
      <c r="Y687" s="193" t="str">
        <f t="shared" si="144"/>
        <v/>
      </c>
      <c r="Z687" s="193" t="str">
        <f t="shared" si="145"/>
        <v/>
      </c>
      <c r="AA687" s="397" t="str">
        <f t="shared" si="146"/>
        <v/>
      </c>
      <c r="AB687" s="257" t="str">
        <f t="shared" si="147"/>
        <v/>
      </c>
      <c r="AC687" s="257" t="str">
        <f t="shared" si="148"/>
        <v/>
      </c>
      <c r="AD687" s="193" t="str">
        <f t="shared" si="149"/>
        <v>CHECK DATES</v>
      </c>
      <c r="AE687" s="257" t="str">
        <f t="shared" si="150"/>
        <v/>
      </c>
      <c r="AF687" s="286">
        <v>0</v>
      </c>
      <c r="AG687" s="257">
        <f t="shared" si="151"/>
        <v>0</v>
      </c>
      <c r="AH687" s="257" t="str">
        <f t="shared" si="152"/>
        <v/>
      </c>
      <c r="AI687" s="257">
        <f t="shared" si="153"/>
        <v>0</v>
      </c>
    </row>
    <row r="688" spans="1:35" x14ac:dyDescent="0.3">
      <c r="A688" s="287">
        <v>676</v>
      </c>
      <c r="B688" s="161"/>
      <c r="C688" s="150"/>
      <c r="D688" s="150"/>
      <c r="E688" s="150"/>
      <c r="F688" s="152"/>
      <c r="G688" s="152"/>
      <c r="H688" s="154"/>
      <c r="I688" s="155"/>
      <c r="J688" s="159"/>
      <c r="K688" s="159"/>
      <c r="L688" s="337"/>
      <c r="M688" s="343" t="str">
        <f>IF(L688="","",LOOKUP(L688,'Work Programme'!$A$8:$A$207,'Work Programme'!$B$8:$B$207))</f>
        <v/>
      </c>
      <c r="N688" s="150"/>
      <c r="O688" s="151"/>
      <c r="P688" s="254" t="str">
        <f>IF(H688="","",VLOOKUP(H688,'Overview - Financial Statement'!$A$46:$B$60,2,FALSE))</f>
        <v/>
      </c>
      <c r="Q688" s="255" t="str">
        <f t="shared" si="140"/>
        <v/>
      </c>
      <c r="R688" s="153"/>
      <c r="S688" s="153"/>
      <c r="T688" s="238">
        <f t="shared" si="141"/>
        <v>0</v>
      </c>
      <c r="U688" s="193" t="s">
        <v>44</v>
      </c>
      <c r="V688" s="173"/>
      <c r="W688" s="193" t="str">
        <f t="shared" si="142"/>
        <v/>
      </c>
      <c r="X688" s="264" t="str">
        <f t="shared" si="143"/>
        <v>OK</v>
      </c>
      <c r="Y688" s="193" t="str">
        <f t="shared" si="144"/>
        <v/>
      </c>
      <c r="Z688" s="193" t="str">
        <f t="shared" si="145"/>
        <v/>
      </c>
      <c r="AA688" s="397" t="str">
        <f t="shared" si="146"/>
        <v/>
      </c>
      <c r="AB688" s="257" t="str">
        <f t="shared" si="147"/>
        <v/>
      </c>
      <c r="AC688" s="257" t="str">
        <f t="shared" si="148"/>
        <v/>
      </c>
      <c r="AD688" s="193" t="str">
        <f t="shared" si="149"/>
        <v>CHECK DATES</v>
      </c>
      <c r="AE688" s="257" t="str">
        <f t="shared" si="150"/>
        <v/>
      </c>
      <c r="AF688" s="286">
        <v>0</v>
      </c>
      <c r="AG688" s="257">
        <f t="shared" si="151"/>
        <v>0</v>
      </c>
      <c r="AH688" s="257" t="str">
        <f t="shared" si="152"/>
        <v/>
      </c>
      <c r="AI688" s="257">
        <f t="shared" si="153"/>
        <v>0</v>
      </c>
    </row>
    <row r="689" spans="1:35" x14ac:dyDescent="0.3">
      <c r="A689" s="287">
        <v>677</v>
      </c>
      <c r="B689" s="161"/>
      <c r="C689" s="150"/>
      <c r="D689" s="150"/>
      <c r="E689" s="150"/>
      <c r="F689" s="152"/>
      <c r="G689" s="152"/>
      <c r="H689" s="154"/>
      <c r="I689" s="155"/>
      <c r="J689" s="159"/>
      <c r="K689" s="159"/>
      <c r="L689" s="337"/>
      <c r="M689" s="343" t="str">
        <f>IF(L689="","",LOOKUP(L689,'Work Programme'!$A$8:$A$207,'Work Programme'!$B$8:$B$207))</f>
        <v/>
      </c>
      <c r="N689" s="150"/>
      <c r="O689" s="151"/>
      <c r="P689" s="254" t="str">
        <f>IF(H689="","",VLOOKUP(H689,'Overview - Financial Statement'!$A$46:$B$60,2,FALSE))</f>
        <v/>
      </c>
      <c r="Q689" s="255" t="str">
        <f t="shared" si="140"/>
        <v/>
      </c>
      <c r="R689" s="153"/>
      <c r="S689" s="153"/>
      <c r="T689" s="238">
        <f t="shared" si="141"/>
        <v>0</v>
      </c>
      <c r="U689" s="193" t="s">
        <v>44</v>
      </c>
      <c r="V689" s="173"/>
      <c r="W689" s="193" t="str">
        <f t="shared" si="142"/>
        <v/>
      </c>
      <c r="X689" s="264" t="str">
        <f t="shared" si="143"/>
        <v>OK</v>
      </c>
      <c r="Y689" s="193" t="str">
        <f t="shared" si="144"/>
        <v/>
      </c>
      <c r="Z689" s="193" t="str">
        <f t="shared" si="145"/>
        <v/>
      </c>
      <c r="AA689" s="397" t="str">
        <f t="shared" si="146"/>
        <v/>
      </c>
      <c r="AB689" s="257" t="str">
        <f t="shared" si="147"/>
        <v/>
      </c>
      <c r="AC689" s="257" t="str">
        <f t="shared" si="148"/>
        <v/>
      </c>
      <c r="AD689" s="193" t="str">
        <f t="shared" si="149"/>
        <v>CHECK DATES</v>
      </c>
      <c r="AE689" s="257" t="str">
        <f t="shared" si="150"/>
        <v/>
      </c>
      <c r="AF689" s="286">
        <v>0</v>
      </c>
      <c r="AG689" s="257">
        <f t="shared" si="151"/>
        <v>0</v>
      </c>
      <c r="AH689" s="257" t="str">
        <f t="shared" si="152"/>
        <v/>
      </c>
      <c r="AI689" s="257">
        <f t="shared" si="153"/>
        <v>0</v>
      </c>
    </row>
    <row r="690" spans="1:35" x14ac:dyDescent="0.3">
      <c r="A690" s="287">
        <v>678</v>
      </c>
      <c r="B690" s="161"/>
      <c r="C690" s="150"/>
      <c r="D690" s="150"/>
      <c r="E690" s="150"/>
      <c r="F690" s="152"/>
      <c r="G690" s="152"/>
      <c r="H690" s="154"/>
      <c r="I690" s="155"/>
      <c r="J690" s="159"/>
      <c r="K690" s="159"/>
      <c r="L690" s="337"/>
      <c r="M690" s="343" t="str">
        <f>IF(L690="","",LOOKUP(L690,'Work Programme'!$A$8:$A$207,'Work Programme'!$B$8:$B$207))</f>
        <v/>
      </c>
      <c r="N690" s="150"/>
      <c r="O690" s="151"/>
      <c r="P690" s="254" t="str">
        <f>IF(H690="","",VLOOKUP(H690,'Overview - Financial Statement'!$A$46:$B$60,2,FALSE))</f>
        <v/>
      </c>
      <c r="Q690" s="255" t="str">
        <f t="shared" si="140"/>
        <v/>
      </c>
      <c r="R690" s="153"/>
      <c r="S690" s="153"/>
      <c r="T690" s="238">
        <f t="shared" si="141"/>
        <v>0</v>
      </c>
      <c r="U690" s="193" t="s">
        <v>44</v>
      </c>
      <c r="V690" s="173"/>
      <c r="W690" s="193" t="str">
        <f t="shared" si="142"/>
        <v/>
      </c>
      <c r="X690" s="264" t="str">
        <f t="shared" si="143"/>
        <v>OK</v>
      </c>
      <c r="Y690" s="193" t="str">
        <f t="shared" si="144"/>
        <v/>
      </c>
      <c r="Z690" s="193" t="str">
        <f t="shared" si="145"/>
        <v/>
      </c>
      <c r="AA690" s="397" t="str">
        <f t="shared" si="146"/>
        <v/>
      </c>
      <c r="AB690" s="257" t="str">
        <f t="shared" si="147"/>
        <v/>
      </c>
      <c r="AC690" s="257" t="str">
        <f t="shared" si="148"/>
        <v/>
      </c>
      <c r="AD690" s="193" t="str">
        <f t="shared" si="149"/>
        <v>CHECK DATES</v>
      </c>
      <c r="AE690" s="257" t="str">
        <f t="shared" si="150"/>
        <v/>
      </c>
      <c r="AF690" s="286">
        <v>0</v>
      </c>
      <c r="AG690" s="257">
        <f t="shared" si="151"/>
        <v>0</v>
      </c>
      <c r="AH690" s="257" t="str">
        <f t="shared" si="152"/>
        <v/>
      </c>
      <c r="AI690" s="257">
        <f t="shared" si="153"/>
        <v>0</v>
      </c>
    </row>
    <row r="691" spans="1:35" x14ac:dyDescent="0.3">
      <c r="A691" s="287">
        <v>679</v>
      </c>
      <c r="B691" s="161"/>
      <c r="C691" s="150"/>
      <c r="D691" s="150"/>
      <c r="E691" s="150"/>
      <c r="F691" s="152"/>
      <c r="G691" s="152"/>
      <c r="H691" s="154"/>
      <c r="I691" s="155"/>
      <c r="J691" s="159"/>
      <c r="K691" s="159"/>
      <c r="L691" s="337"/>
      <c r="M691" s="343" t="str">
        <f>IF(L691="","",LOOKUP(L691,'Work Programme'!$A$8:$A$207,'Work Programme'!$B$8:$B$207))</f>
        <v/>
      </c>
      <c r="N691" s="150"/>
      <c r="O691" s="151"/>
      <c r="P691" s="254" t="str">
        <f>IF(H691="","",VLOOKUP(H691,'Overview - Financial Statement'!$A$46:$B$60,2,FALSE))</f>
        <v/>
      </c>
      <c r="Q691" s="255" t="str">
        <f t="shared" si="140"/>
        <v/>
      </c>
      <c r="R691" s="153"/>
      <c r="S691" s="153"/>
      <c r="T691" s="238">
        <f t="shared" si="141"/>
        <v>0</v>
      </c>
      <c r="U691" s="193" t="s">
        <v>44</v>
      </c>
      <c r="V691" s="173"/>
      <c r="W691" s="193" t="str">
        <f t="shared" si="142"/>
        <v/>
      </c>
      <c r="X691" s="264" t="str">
        <f t="shared" si="143"/>
        <v>OK</v>
      </c>
      <c r="Y691" s="193" t="str">
        <f t="shared" si="144"/>
        <v/>
      </c>
      <c r="Z691" s="193" t="str">
        <f t="shared" si="145"/>
        <v/>
      </c>
      <c r="AA691" s="397" t="str">
        <f t="shared" si="146"/>
        <v/>
      </c>
      <c r="AB691" s="257" t="str">
        <f t="shared" si="147"/>
        <v/>
      </c>
      <c r="AC691" s="257" t="str">
        <f t="shared" si="148"/>
        <v/>
      </c>
      <c r="AD691" s="193" t="str">
        <f t="shared" si="149"/>
        <v>CHECK DATES</v>
      </c>
      <c r="AE691" s="257" t="str">
        <f t="shared" si="150"/>
        <v/>
      </c>
      <c r="AF691" s="286">
        <v>0</v>
      </c>
      <c r="AG691" s="257">
        <f t="shared" si="151"/>
        <v>0</v>
      </c>
      <c r="AH691" s="257" t="str">
        <f t="shared" si="152"/>
        <v/>
      </c>
      <c r="AI691" s="257">
        <f t="shared" si="153"/>
        <v>0</v>
      </c>
    </row>
    <row r="692" spans="1:35" x14ac:dyDescent="0.3">
      <c r="A692" s="287">
        <v>680</v>
      </c>
      <c r="B692" s="161"/>
      <c r="C692" s="150"/>
      <c r="D692" s="150"/>
      <c r="E692" s="150"/>
      <c r="F692" s="152"/>
      <c r="G692" s="152"/>
      <c r="H692" s="154"/>
      <c r="I692" s="155"/>
      <c r="J692" s="159"/>
      <c r="K692" s="159"/>
      <c r="L692" s="337"/>
      <c r="M692" s="343" t="str">
        <f>IF(L692="","",LOOKUP(L692,'Work Programme'!$A$8:$A$207,'Work Programme'!$B$8:$B$207))</f>
        <v/>
      </c>
      <c r="N692" s="150"/>
      <c r="O692" s="151"/>
      <c r="P692" s="254" t="str">
        <f>IF(H692="","",VLOOKUP(H692,'Overview - Financial Statement'!$A$46:$B$60,2,FALSE))</f>
        <v/>
      </c>
      <c r="Q692" s="255" t="str">
        <f t="shared" si="140"/>
        <v/>
      </c>
      <c r="R692" s="153"/>
      <c r="S692" s="153"/>
      <c r="T692" s="238">
        <f t="shared" si="141"/>
        <v>0</v>
      </c>
      <c r="U692" s="193" t="s">
        <v>44</v>
      </c>
      <c r="V692" s="173"/>
      <c r="W692" s="193" t="str">
        <f t="shared" si="142"/>
        <v/>
      </c>
      <c r="X692" s="264" t="str">
        <f t="shared" si="143"/>
        <v>OK</v>
      </c>
      <c r="Y692" s="193" t="str">
        <f t="shared" si="144"/>
        <v/>
      </c>
      <c r="Z692" s="193" t="str">
        <f t="shared" si="145"/>
        <v/>
      </c>
      <c r="AA692" s="397" t="str">
        <f t="shared" si="146"/>
        <v/>
      </c>
      <c r="AB692" s="257" t="str">
        <f t="shared" si="147"/>
        <v/>
      </c>
      <c r="AC692" s="257" t="str">
        <f t="shared" si="148"/>
        <v/>
      </c>
      <c r="AD692" s="193" t="str">
        <f t="shared" si="149"/>
        <v>CHECK DATES</v>
      </c>
      <c r="AE692" s="257" t="str">
        <f t="shared" si="150"/>
        <v/>
      </c>
      <c r="AF692" s="286">
        <v>0</v>
      </c>
      <c r="AG692" s="257">
        <f t="shared" si="151"/>
        <v>0</v>
      </c>
      <c r="AH692" s="257" t="str">
        <f t="shared" si="152"/>
        <v/>
      </c>
      <c r="AI692" s="257">
        <f t="shared" si="153"/>
        <v>0</v>
      </c>
    </row>
    <row r="693" spans="1:35" x14ac:dyDescent="0.3">
      <c r="A693" s="287">
        <v>681</v>
      </c>
      <c r="B693" s="161"/>
      <c r="C693" s="150"/>
      <c r="D693" s="150"/>
      <c r="E693" s="150"/>
      <c r="F693" s="152"/>
      <c r="G693" s="152"/>
      <c r="H693" s="154"/>
      <c r="I693" s="155"/>
      <c r="J693" s="159"/>
      <c r="K693" s="159"/>
      <c r="L693" s="337"/>
      <c r="M693" s="343" t="str">
        <f>IF(L693="","",LOOKUP(L693,'Work Programme'!$A$8:$A$207,'Work Programme'!$B$8:$B$207))</f>
        <v/>
      </c>
      <c r="N693" s="150"/>
      <c r="O693" s="151"/>
      <c r="P693" s="254" t="str">
        <f>IF(H693="","",VLOOKUP(H693,'Overview - Financial Statement'!$A$46:$B$60,2,FALSE))</f>
        <v/>
      </c>
      <c r="Q693" s="255" t="str">
        <f t="shared" si="140"/>
        <v/>
      </c>
      <c r="R693" s="153"/>
      <c r="S693" s="153"/>
      <c r="T693" s="238">
        <f t="shared" si="141"/>
        <v>0</v>
      </c>
      <c r="U693" s="193" t="s">
        <v>44</v>
      </c>
      <c r="V693" s="173"/>
      <c r="W693" s="193" t="str">
        <f t="shared" si="142"/>
        <v/>
      </c>
      <c r="X693" s="264" t="str">
        <f t="shared" si="143"/>
        <v>OK</v>
      </c>
      <c r="Y693" s="193" t="str">
        <f t="shared" si="144"/>
        <v/>
      </c>
      <c r="Z693" s="193" t="str">
        <f t="shared" si="145"/>
        <v/>
      </c>
      <c r="AA693" s="397" t="str">
        <f t="shared" si="146"/>
        <v/>
      </c>
      <c r="AB693" s="257" t="str">
        <f t="shared" si="147"/>
        <v/>
      </c>
      <c r="AC693" s="257" t="str">
        <f t="shared" si="148"/>
        <v/>
      </c>
      <c r="AD693" s="193" t="str">
        <f t="shared" si="149"/>
        <v>CHECK DATES</v>
      </c>
      <c r="AE693" s="257" t="str">
        <f t="shared" si="150"/>
        <v/>
      </c>
      <c r="AF693" s="286">
        <v>0</v>
      </c>
      <c r="AG693" s="257">
        <f t="shared" si="151"/>
        <v>0</v>
      </c>
      <c r="AH693" s="257" t="str">
        <f t="shared" si="152"/>
        <v/>
      </c>
      <c r="AI693" s="257">
        <f t="shared" si="153"/>
        <v>0</v>
      </c>
    </row>
    <row r="694" spans="1:35" x14ac:dyDescent="0.3">
      <c r="A694" s="287">
        <v>682</v>
      </c>
      <c r="B694" s="161"/>
      <c r="C694" s="150"/>
      <c r="D694" s="150"/>
      <c r="E694" s="150"/>
      <c r="F694" s="152"/>
      <c r="G694" s="152"/>
      <c r="H694" s="154"/>
      <c r="I694" s="155"/>
      <c r="J694" s="159"/>
      <c r="K694" s="159"/>
      <c r="L694" s="337"/>
      <c r="M694" s="343" t="str">
        <f>IF(L694="","",LOOKUP(L694,'Work Programme'!$A$8:$A$207,'Work Programme'!$B$8:$B$207))</f>
        <v/>
      </c>
      <c r="N694" s="150"/>
      <c r="O694" s="151"/>
      <c r="P694" s="254" t="str">
        <f>IF(H694="","",VLOOKUP(H694,'Overview - Financial Statement'!$A$46:$B$60,2,FALSE))</f>
        <v/>
      </c>
      <c r="Q694" s="255" t="str">
        <f t="shared" si="140"/>
        <v/>
      </c>
      <c r="R694" s="153"/>
      <c r="S694" s="153"/>
      <c r="T694" s="238">
        <f t="shared" si="141"/>
        <v>0</v>
      </c>
      <c r="U694" s="193" t="s">
        <v>44</v>
      </c>
      <c r="V694" s="173"/>
      <c r="W694" s="193" t="str">
        <f t="shared" si="142"/>
        <v/>
      </c>
      <c r="X694" s="264" t="str">
        <f t="shared" si="143"/>
        <v>OK</v>
      </c>
      <c r="Y694" s="193" t="str">
        <f t="shared" si="144"/>
        <v/>
      </c>
      <c r="Z694" s="193" t="str">
        <f t="shared" si="145"/>
        <v/>
      </c>
      <c r="AA694" s="397" t="str">
        <f t="shared" si="146"/>
        <v/>
      </c>
      <c r="AB694" s="257" t="str">
        <f t="shared" si="147"/>
        <v/>
      </c>
      <c r="AC694" s="257" t="str">
        <f t="shared" si="148"/>
        <v/>
      </c>
      <c r="AD694" s="193" t="str">
        <f t="shared" si="149"/>
        <v>CHECK DATES</v>
      </c>
      <c r="AE694" s="257" t="str">
        <f t="shared" si="150"/>
        <v/>
      </c>
      <c r="AF694" s="286">
        <v>0</v>
      </c>
      <c r="AG694" s="257">
        <f t="shared" si="151"/>
        <v>0</v>
      </c>
      <c r="AH694" s="257" t="str">
        <f t="shared" si="152"/>
        <v/>
      </c>
      <c r="AI694" s="257">
        <f t="shared" si="153"/>
        <v>0</v>
      </c>
    </row>
    <row r="695" spans="1:35" x14ac:dyDescent="0.3">
      <c r="A695" s="287">
        <v>683</v>
      </c>
      <c r="B695" s="161"/>
      <c r="C695" s="150"/>
      <c r="D695" s="150"/>
      <c r="E695" s="150"/>
      <c r="F695" s="152"/>
      <c r="G695" s="152"/>
      <c r="H695" s="154"/>
      <c r="I695" s="155"/>
      <c r="J695" s="159"/>
      <c r="K695" s="159"/>
      <c r="L695" s="337"/>
      <c r="M695" s="343" t="str">
        <f>IF(L695="","",LOOKUP(L695,'Work Programme'!$A$8:$A$207,'Work Programme'!$B$8:$B$207))</f>
        <v/>
      </c>
      <c r="N695" s="150"/>
      <c r="O695" s="151"/>
      <c r="P695" s="254" t="str">
        <f>IF(H695="","",VLOOKUP(H695,'Overview - Financial Statement'!$A$46:$B$60,2,FALSE))</f>
        <v/>
      </c>
      <c r="Q695" s="255" t="str">
        <f t="shared" si="140"/>
        <v/>
      </c>
      <c r="R695" s="153"/>
      <c r="S695" s="153"/>
      <c r="T695" s="238">
        <f t="shared" si="141"/>
        <v>0</v>
      </c>
      <c r="U695" s="193" t="s">
        <v>44</v>
      </c>
      <c r="V695" s="173"/>
      <c r="W695" s="193" t="str">
        <f t="shared" si="142"/>
        <v/>
      </c>
      <c r="X695" s="264" t="str">
        <f t="shared" si="143"/>
        <v>OK</v>
      </c>
      <c r="Y695" s="193" t="str">
        <f t="shared" si="144"/>
        <v/>
      </c>
      <c r="Z695" s="193" t="str">
        <f t="shared" si="145"/>
        <v/>
      </c>
      <c r="AA695" s="397" t="str">
        <f t="shared" si="146"/>
        <v/>
      </c>
      <c r="AB695" s="257" t="str">
        <f t="shared" si="147"/>
        <v/>
      </c>
      <c r="AC695" s="257" t="str">
        <f t="shared" si="148"/>
        <v/>
      </c>
      <c r="AD695" s="193" t="str">
        <f t="shared" si="149"/>
        <v>CHECK DATES</v>
      </c>
      <c r="AE695" s="257" t="str">
        <f t="shared" si="150"/>
        <v/>
      </c>
      <c r="AF695" s="286">
        <v>0</v>
      </c>
      <c r="AG695" s="257">
        <f t="shared" si="151"/>
        <v>0</v>
      </c>
      <c r="AH695" s="257" t="str">
        <f t="shared" si="152"/>
        <v/>
      </c>
      <c r="AI695" s="257">
        <f t="shared" si="153"/>
        <v>0</v>
      </c>
    </row>
    <row r="696" spans="1:35" x14ac:dyDescent="0.3">
      <c r="A696" s="287">
        <v>684</v>
      </c>
      <c r="B696" s="161"/>
      <c r="C696" s="150"/>
      <c r="D696" s="150"/>
      <c r="E696" s="150"/>
      <c r="F696" s="152"/>
      <c r="G696" s="152"/>
      <c r="H696" s="154"/>
      <c r="I696" s="155"/>
      <c r="J696" s="159"/>
      <c r="K696" s="159"/>
      <c r="L696" s="337"/>
      <c r="M696" s="343" t="str">
        <f>IF(L696="","",LOOKUP(L696,'Work Programme'!$A$8:$A$207,'Work Programme'!$B$8:$B$207))</f>
        <v/>
      </c>
      <c r="N696" s="150"/>
      <c r="O696" s="151"/>
      <c r="P696" s="254" t="str">
        <f>IF(H696="","",VLOOKUP(H696,'Overview - Financial Statement'!$A$46:$B$60,2,FALSE))</f>
        <v/>
      </c>
      <c r="Q696" s="255" t="str">
        <f t="shared" si="140"/>
        <v/>
      </c>
      <c r="R696" s="153"/>
      <c r="S696" s="153"/>
      <c r="T696" s="238">
        <f t="shared" si="141"/>
        <v>0</v>
      </c>
      <c r="U696" s="193" t="s">
        <v>44</v>
      </c>
      <c r="V696" s="173"/>
      <c r="W696" s="193" t="str">
        <f t="shared" si="142"/>
        <v/>
      </c>
      <c r="X696" s="264" t="str">
        <f t="shared" si="143"/>
        <v>OK</v>
      </c>
      <c r="Y696" s="193" t="str">
        <f t="shared" si="144"/>
        <v/>
      </c>
      <c r="Z696" s="193" t="str">
        <f t="shared" si="145"/>
        <v/>
      </c>
      <c r="AA696" s="397" t="str">
        <f t="shared" si="146"/>
        <v/>
      </c>
      <c r="AB696" s="257" t="str">
        <f t="shared" si="147"/>
        <v/>
      </c>
      <c r="AC696" s="257" t="str">
        <f t="shared" si="148"/>
        <v/>
      </c>
      <c r="AD696" s="193" t="str">
        <f t="shared" si="149"/>
        <v>CHECK DATES</v>
      </c>
      <c r="AE696" s="257" t="str">
        <f t="shared" si="150"/>
        <v/>
      </c>
      <c r="AF696" s="286">
        <v>0</v>
      </c>
      <c r="AG696" s="257">
        <f t="shared" si="151"/>
        <v>0</v>
      </c>
      <c r="AH696" s="257" t="str">
        <f t="shared" si="152"/>
        <v/>
      </c>
      <c r="AI696" s="257">
        <f t="shared" si="153"/>
        <v>0</v>
      </c>
    </row>
    <row r="697" spans="1:35" x14ac:dyDescent="0.3">
      <c r="A697" s="287">
        <v>685</v>
      </c>
      <c r="B697" s="161"/>
      <c r="C697" s="150"/>
      <c r="D697" s="150"/>
      <c r="E697" s="150"/>
      <c r="F697" s="152"/>
      <c r="G697" s="152"/>
      <c r="H697" s="154"/>
      <c r="I697" s="155"/>
      <c r="J697" s="159"/>
      <c r="K697" s="159"/>
      <c r="L697" s="337"/>
      <c r="M697" s="343" t="str">
        <f>IF(L697="","",LOOKUP(L697,'Work Programme'!$A$8:$A$207,'Work Programme'!$B$8:$B$207))</f>
        <v/>
      </c>
      <c r="N697" s="150"/>
      <c r="O697" s="151"/>
      <c r="P697" s="254" t="str">
        <f>IF(H697="","",VLOOKUP(H697,'Overview - Financial Statement'!$A$46:$B$60,2,FALSE))</f>
        <v/>
      </c>
      <c r="Q697" s="255" t="str">
        <f t="shared" si="140"/>
        <v/>
      </c>
      <c r="R697" s="153"/>
      <c r="S697" s="153"/>
      <c r="T697" s="238">
        <f t="shared" si="141"/>
        <v>0</v>
      </c>
      <c r="U697" s="193" t="s">
        <v>44</v>
      </c>
      <c r="V697" s="173"/>
      <c r="W697" s="193" t="str">
        <f t="shared" si="142"/>
        <v/>
      </c>
      <c r="X697" s="264" t="str">
        <f t="shared" si="143"/>
        <v>OK</v>
      </c>
      <c r="Y697" s="193" t="str">
        <f t="shared" si="144"/>
        <v/>
      </c>
      <c r="Z697" s="193" t="str">
        <f t="shared" si="145"/>
        <v/>
      </c>
      <c r="AA697" s="397" t="str">
        <f t="shared" si="146"/>
        <v/>
      </c>
      <c r="AB697" s="257" t="str">
        <f t="shared" si="147"/>
        <v/>
      </c>
      <c r="AC697" s="257" t="str">
        <f t="shared" si="148"/>
        <v/>
      </c>
      <c r="AD697" s="193" t="str">
        <f t="shared" si="149"/>
        <v>CHECK DATES</v>
      </c>
      <c r="AE697" s="257" t="str">
        <f t="shared" si="150"/>
        <v/>
      </c>
      <c r="AF697" s="286">
        <v>0</v>
      </c>
      <c r="AG697" s="257">
        <f t="shared" si="151"/>
        <v>0</v>
      </c>
      <c r="AH697" s="257" t="str">
        <f t="shared" si="152"/>
        <v/>
      </c>
      <c r="AI697" s="257">
        <f t="shared" si="153"/>
        <v>0</v>
      </c>
    </row>
    <row r="698" spans="1:35" x14ac:dyDescent="0.3">
      <c r="A698" s="287">
        <v>686</v>
      </c>
      <c r="B698" s="161"/>
      <c r="C698" s="150"/>
      <c r="D698" s="150"/>
      <c r="E698" s="150"/>
      <c r="F698" s="152"/>
      <c r="G698" s="152"/>
      <c r="H698" s="154"/>
      <c r="I698" s="155"/>
      <c r="J698" s="159"/>
      <c r="K698" s="159"/>
      <c r="L698" s="337"/>
      <c r="M698" s="343" t="str">
        <f>IF(L698="","",LOOKUP(L698,'Work Programme'!$A$8:$A$207,'Work Programme'!$B$8:$B$207))</f>
        <v/>
      </c>
      <c r="N698" s="150"/>
      <c r="O698" s="151"/>
      <c r="P698" s="254" t="str">
        <f>IF(H698="","",VLOOKUP(H698,'Overview - Financial Statement'!$A$46:$B$60,2,FALSE))</f>
        <v/>
      </c>
      <c r="Q698" s="255" t="str">
        <f t="shared" si="140"/>
        <v/>
      </c>
      <c r="R698" s="153"/>
      <c r="S698" s="153"/>
      <c r="T698" s="238">
        <f t="shared" si="141"/>
        <v>0</v>
      </c>
      <c r="U698" s="193" t="s">
        <v>44</v>
      </c>
      <c r="V698" s="173"/>
      <c r="W698" s="193" t="str">
        <f t="shared" si="142"/>
        <v/>
      </c>
      <c r="X698" s="264" t="str">
        <f t="shared" si="143"/>
        <v>OK</v>
      </c>
      <c r="Y698" s="193" t="str">
        <f t="shared" si="144"/>
        <v/>
      </c>
      <c r="Z698" s="193" t="str">
        <f t="shared" si="145"/>
        <v/>
      </c>
      <c r="AA698" s="397" t="str">
        <f t="shared" si="146"/>
        <v/>
      </c>
      <c r="AB698" s="257" t="str">
        <f t="shared" si="147"/>
        <v/>
      </c>
      <c r="AC698" s="257" t="str">
        <f t="shared" si="148"/>
        <v/>
      </c>
      <c r="AD698" s="193" t="str">
        <f t="shared" si="149"/>
        <v>CHECK DATES</v>
      </c>
      <c r="AE698" s="257" t="str">
        <f t="shared" si="150"/>
        <v/>
      </c>
      <c r="AF698" s="286">
        <v>0</v>
      </c>
      <c r="AG698" s="257">
        <f t="shared" si="151"/>
        <v>0</v>
      </c>
      <c r="AH698" s="257" t="str">
        <f t="shared" si="152"/>
        <v/>
      </c>
      <c r="AI698" s="257">
        <f t="shared" si="153"/>
        <v>0</v>
      </c>
    </row>
    <row r="699" spans="1:35" x14ac:dyDescent="0.3">
      <c r="A699" s="287">
        <v>687</v>
      </c>
      <c r="B699" s="161"/>
      <c r="C699" s="150"/>
      <c r="D699" s="150"/>
      <c r="E699" s="150"/>
      <c r="F699" s="152"/>
      <c r="G699" s="152"/>
      <c r="H699" s="154"/>
      <c r="I699" s="155"/>
      <c r="J699" s="159"/>
      <c r="K699" s="159"/>
      <c r="L699" s="337"/>
      <c r="M699" s="343" t="str">
        <f>IF(L699="","",LOOKUP(L699,'Work Programme'!$A$8:$A$207,'Work Programme'!$B$8:$B$207))</f>
        <v/>
      </c>
      <c r="N699" s="150"/>
      <c r="O699" s="151"/>
      <c r="P699" s="254" t="str">
        <f>IF(H699="","",VLOOKUP(H699,'Overview - Financial Statement'!$A$46:$B$60,2,FALSE))</f>
        <v/>
      </c>
      <c r="Q699" s="255" t="str">
        <f t="shared" si="140"/>
        <v/>
      </c>
      <c r="R699" s="153"/>
      <c r="S699" s="153"/>
      <c r="T699" s="238">
        <f t="shared" si="141"/>
        <v>0</v>
      </c>
      <c r="U699" s="193" t="s">
        <v>44</v>
      </c>
      <c r="V699" s="173"/>
      <c r="W699" s="193" t="str">
        <f t="shared" si="142"/>
        <v/>
      </c>
      <c r="X699" s="264" t="str">
        <f t="shared" si="143"/>
        <v>OK</v>
      </c>
      <c r="Y699" s="193" t="str">
        <f t="shared" si="144"/>
        <v/>
      </c>
      <c r="Z699" s="193" t="str">
        <f t="shared" si="145"/>
        <v/>
      </c>
      <c r="AA699" s="397" t="str">
        <f t="shared" si="146"/>
        <v/>
      </c>
      <c r="AB699" s="257" t="str">
        <f t="shared" si="147"/>
        <v/>
      </c>
      <c r="AC699" s="257" t="str">
        <f t="shared" si="148"/>
        <v/>
      </c>
      <c r="AD699" s="193" t="str">
        <f t="shared" si="149"/>
        <v>CHECK DATES</v>
      </c>
      <c r="AE699" s="257" t="str">
        <f t="shared" si="150"/>
        <v/>
      </c>
      <c r="AF699" s="286">
        <v>0</v>
      </c>
      <c r="AG699" s="257">
        <f t="shared" si="151"/>
        <v>0</v>
      </c>
      <c r="AH699" s="257" t="str">
        <f t="shared" si="152"/>
        <v/>
      </c>
      <c r="AI699" s="257">
        <f t="shared" si="153"/>
        <v>0</v>
      </c>
    </row>
    <row r="700" spans="1:35" x14ac:dyDescent="0.3">
      <c r="A700" s="287">
        <v>688</v>
      </c>
      <c r="B700" s="161"/>
      <c r="C700" s="150"/>
      <c r="D700" s="150"/>
      <c r="E700" s="150"/>
      <c r="F700" s="152"/>
      <c r="G700" s="152"/>
      <c r="H700" s="154"/>
      <c r="I700" s="155"/>
      <c r="J700" s="159"/>
      <c r="K700" s="159"/>
      <c r="L700" s="337"/>
      <c r="M700" s="343" t="str">
        <f>IF(L700="","",LOOKUP(L700,'Work Programme'!$A$8:$A$207,'Work Programme'!$B$8:$B$207))</f>
        <v/>
      </c>
      <c r="N700" s="150"/>
      <c r="O700" s="151"/>
      <c r="P700" s="254" t="str">
        <f>IF(H700="","",VLOOKUP(H700,'Overview - Financial Statement'!$A$46:$B$60,2,FALSE))</f>
        <v/>
      </c>
      <c r="Q700" s="255" t="str">
        <f t="shared" si="140"/>
        <v/>
      </c>
      <c r="R700" s="153"/>
      <c r="S700" s="153"/>
      <c r="T700" s="238">
        <f t="shared" si="141"/>
        <v>0</v>
      </c>
      <c r="U700" s="193" t="s">
        <v>44</v>
      </c>
      <c r="V700" s="173"/>
      <c r="W700" s="193" t="str">
        <f t="shared" si="142"/>
        <v/>
      </c>
      <c r="X700" s="264" t="str">
        <f t="shared" si="143"/>
        <v>OK</v>
      </c>
      <c r="Y700" s="193" t="str">
        <f t="shared" si="144"/>
        <v/>
      </c>
      <c r="Z700" s="193" t="str">
        <f t="shared" si="145"/>
        <v/>
      </c>
      <c r="AA700" s="397" t="str">
        <f t="shared" si="146"/>
        <v/>
      </c>
      <c r="AB700" s="257" t="str">
        <f t="shared" si="147"/>
        <v/>
      </c>
      <c r="AC700" s="257" t="str">
        <f t="shared" si="148"/>
        <v/>
      </c>
      <c r="AD700" s="193" t="str">
        <f t="shared" si="149"/>
        <v>CHECK DATES</v>
      </c>
      <c r="AE700" s="257" t="str">
        <f t="shared" si="150"/>
        <v/>
      </c>
      <c r="AF700" s="286">
        <v>0</v>
      </c>
      <c r="AG700" s="257">
        <f t="shared" si="151"/>
        <v>0</v>
      </c>
      <c r="AH700" s="257" t="str">
        <f t="shared" si="152"/>
        <v/>
      </c>
      <c r="AI700" s="257">
        <f t="shared" si="153"/>
        <v>0</v>
      </c>
    </row>
    <row r="701" spans="1:35" x14ac:dyDescent="0.3">
      <c r="A701" s="287">
        <v>689</v>
      </c>
      <c r="B701" s="161"/>
      <c r="C701" s="150"/>
      <c r="D701" s="150"/>
      <c r="E701" s="150"/>
      <c r="F701" s="152"/>
      <c r="G701" s="152"/>
      <c r="H701" s="154"/>
      <c r="I701" s="155"/>
      <c r="J701" s="159"/>
      <c r="K701" s="159"/>
      <c r="L701" s="337"/>
      <c r="M701" s="343" t="str">
        <f>IF(L701="","",LOOKUP(L701,'Work Programme'!$A$8:$A$207,'Work Programme'!$B$8:$B$207))</f>
        <v/>
      </c>
      <c r="N701" s="150"/>
      <c r="O701" s="151"/>
      <c r="P701" s="254" t="str">
        <f>IF(H701="","",VLOOKUP(H701,'Overview - Financial Statement'!$A$46:$B$60,2,FALSE))</f>
        <v/>
      </c>
      <c r="Q701" s="255" t="str">
        <f t="shared" si="140"/>
        <v/>
      </c>
      <c r="R701" s="153"/>
      <c r="S701" s="153"/>
      <c r="T701" s="238">
        <f t="shared" si="141"/>
        <v>0</v>
      </c>
      <c r="U701" s="193" t="s">
        <v>44</v>
      </c>
      <c r="V701" s="173"/>
      <c r="W701" s="193" t="str">
        <f t="shared" si="142"/>
        <v/>
      </c>
      <c r="X701" s="264" t="str">
        <f t="shared" si="143"/>
        <v>OK</v>
      </c>
      <c r="Y701" s="193" t="str">
        <f t="shared" si="144"/>
        <v/>
      </c>
      <c r="Z701" s="193" t="str">
        <f t="shared" si="145"/>
        <v/>
      </c>
      <c r="AA701" s="397" t="str">
        <f t="shared" si="146"/>
        <v/>
      </c>
      <c r="AB701" s="257" t="str">
        <f t="shared" si="147"/>
        <v/>
      </c>
      <c r="AC701" s="257" t="str">
        <f t="shared" si="148"/>
        <v/>
      </c>
      <c r="AD701" s="193" t="str">
        <f t="shared" si="149"/>
        <v>CHECK DATES</v>
      </c>
      <c r="AE701" s="257" t="str">
        <f t="shared" si="150"/>
        <v/>
      </c>
      <c r="AF701" s="286">
        <v>0</v>
      </c>
      <c r="AG701" s="257">
        <f t="shared" si="151"/>
        <v>0</v>
      </c>
      <c r="AH701" s="257" t="str">
        <f t="shared" si="152"/>
        <v/>
      </c>
      <c r="AI701" s="257">
        <f t="shared" si="153"/>
        <v>0</v>
      </c>
    </row>
    <row r="702" spans="1:35" x14ac:dyDescent="0.3">
      <c r="A702" s="287">
        <v>690</v>
      </c>
      <c r="B702" s="161"/>
      <c r="C702" s="150"/>
      <c r="D702" s="150"/>
      <c r="E702" s="150"/>
      <c r="F702" s="152"/>
      <c r="G702" s="152"/>
      <c r="H702" s="154"/>
      <c r="I702" s="155"/>
      <c r="J702" s="159"/>
      <c r="K702" s="159"/>
      <c r="L702" s="337"/>
      <c r="M702" s="343" t="str">
        <f>IF(L702="","",LOOKUP(L702,'Work Programme'!$A$8:$A$207,'Work Programme'!$B$8:$B$207))</f>
        <v/>
      </c>
      <c r="N702" s="150"/>
      <c r="O702" s="151"/>
      <c r="P702" s="254" t="str">
        <f>IF(H702="","",VLOOKUP(H702,'Overview - Financial Statement'!$A$46:$B$60,2,FALSE))</f>
        <v/>
      </c>
      <c r="Q702" s="255" t="str">
        <f t="shared" si="140"/>
        <v/>
      </c>
      <c r="R702" s="153"/>
      <c r="S702" s="153"/>
      <c r="T702" s="238">
        <f t="shared" si="141"/>
        <v>0</v>
      </c>
      <c r="U702" s="193" t="s">
        <v>44</v>
      </c>
      <c r="V702" s="173"/>
      <c r="W702" s="193" t="str">
        <f t="shared" si="142"/>
        <v/>
      </c>
      <c r="X702" s="264" t="str">
        <f t="shared" si="143"/>
        <v>OK</v>
      </c>
      <c r="Y702" s="193" t="str">
        <f t="shared" si="144"/>
        <v/>
      </c>
      <c r="Z702" s="193" t="str">
        <f t="shared" si="145"/>
        <v/>
      </c>
      <c r="AA702" s="397" t="str">
        <f t="shared" si="146"/>
        <v/>
      </c>
      <c r="AB702" s="257" t="str">
        <f t="shared" si="147"/>
        <v/>
      </c>
      <c r="AC702" s="257" t="str">
        <f t="shared" si="148"/>
        <v/>
      </c>
      <c r="AD702" s="193" t="str">
        <f t="shared" si="149"/>
        <v>CHECK DATES</v>
      </c>
      <c r="AE702" s="257" t="str">
        <f t="shared" si="150"/>
        <v/>
      </c>
      <c r="AF702" s="286">
        <v>0</v>
      </c>
      <c r="AG702" s="257">
        <f t="shared" si="151"/>
        <v>0</v>
      </c>
      <c r="AH702" s="257" t="str">
        <f t="shared" si="152"/>
        <v/>
      </c>
      <c r="AI702" s="257">
        <f t="shared" si="153"/>
        <v>0</v>
      </c>
    </row>
    <row r="703" spans="1:35" x14ac:dyDescent="0.3">
      <c r="A703" s="287">
        <v>691</v>
      </c>
      <c r="B703" s="161"/>
      <c r="C703" s="150"/>
      <c r="D703" s="150"/>
      <c r="E703" s="150"/>
      <c r="F703" s="152"/>
      <c r="G703" s="152"/>
      <c r="H703" s="154"/>
      <c r="I703" s="155"/>
      <c r="J703" s="159"/>
      <c r="K703" s="159"/>
      <c r="L703" s="337"/>
      <c r="M703" s="343" t="str">
        <f>IF(L703="","",LOOKUP(L703,'Work Programme'!$A$8:$A$207,'Work Programme'!$B$8:$B$207))</f>
        <v/>
      </c>
      <c r="N703" s="150"/>
      <c r="O703" s="151"/>
      <c r="P703" s="254" t="str">
        <f>IF(H703="","",VLOOKUP(H703,'Overview - Financial Statement'!$A$46:$B$60,2,FALSE))</f>
        <v/>
      </c>
      <c r="Q703" s="255" t="str">
        <f t="shared" si="140"/>
        <v/>
      </c>
      <c r="R703" s="153"/>
      <c r="S703" s="153"/>
      <c r="T703" s="238">
        <f t="shared" si="141"/>
        <v>0</v>
      </c>
      <c r="U703" s="193" t="s">
        <v>44</v>
      </c>
      <c r="V703" s="173"/>
      <c r="W703" s="193" t="str">
        <f t="shared" si="142"/>
        <v/>
      </c>
      <c r="X703" s="264" t="str">
        <f t="shared" si="143"/>
        <v>OK</v>
      </c>
      <c r="Y703" s="193" t="str">
        <f t="shared" si="144"/>
        <v/>
      </c>
      <c r="Z703" s="193" t="str">
        <f t="shared" si="145"/>
        <v/>
      </c>
      <c r="AA703" s="397" t="str">
        <f t="shared" si="146"/>
        <v/>
      </c>
      <c r="AB703" s="257" t="str">
        <f t="shared" si="147"/>
        <v/>
      </c>
      <c r="AC703" s="257" t="str">
        <f t="shared" si="148"/>
        <v/>
      </c>
      <c r="AD703" s="193" t="str">
        <f t="shared" si="149"/>
        <v>CHECK DATES</v>
      </c>
      <c r="AE703" s="257" t="str">
        <f t="shared" si="150"/>
        <v/>
      </c>
      <c r="AF703" s="286">
        <v>0</v>
      </c>
      <c r="AG703" s="257">
        <f t="shared" si="151"/>
        <v>0</v>
      </c>
      <c r="AH703" s="257" t="str">
        <f t="shared" si="152"/>
        <v/>
      </c>
      <c r="AI703" s="257">
        <f t="shared" si="153"/>
        <v>0</v>
      </c>
    </row>
    <row r="704" spans="1:35" x14ac:dyDescent="0.3">
      <c r="A704" s="287">
        <v>692</v>
      </c>
      <c r="B704" s="161"/>
      <c r="C704" s="150"/>
      <c r="D704" s="150"/>
      <c r="E704" s="150"/>
      <c r="F704" s="152"/>
      <c r="G704" s="152"/>
      <c r="H704" s="154"/>
      <c r="I704" s="155"/>
      <c r="J704" s="159"/>
      <c r="K704" s="159"/>
      <c r="L704" s="337"/>
      <c r="M704" s="343" t="str">
        <f>IF(L704="","",LOOKUP(L704,'Work Programme'!$A$8:$A$207,'Work Programme'!$B$8:$B$207))</f>
        <v/>
      </c>
      <c r="N704" s="150"/>
      <c r="O704" s="151"/>
      <c r="P704" s="254" t="str">
        <f>IF(H704="","",VLOOKUP(H704,'Overview - Financial Statement'!$A$46:$B$60,2,FALSE))</f>
        <v/>
      </c>
      <c r="Q704" s="255" t="str">
        <f t="shared" si="140"/>
        <v/>
      </c>
      <c r="R704" s="153"/>
      <c r="S704" s="153"/>
      <c r="T704" s="238">
        <f t="shared" si="141"/>
        <v>0</v>
      </c>
      <c r="U704" s="193" t="s">
        <v>44</v>
      </c>
      <c r="V704" s="173"/>
      <c r="W704" s="193" t="str">
        <f t="shared" si="142"/>
        <v/>
      </c>
      <c r="X704" s="264" t="str">
        <f t="shared" si="143"/>
        <v>OK</v>
      </c>
      <c r="Y704" s="193" t="str">
        <f t="shared" si="144"/>
        <v/>
      </c>
      <c r="Z704" s="193" t="str">
        <f t="shared" si="145"/>
        <v/>
      </c>
      <c r="AA704" s="397" t="str">
        <f t="shared" si="146"/>
        <v/>
      </c>
      <c r="AB704" s="257" t="str">
        <f t="shared" si="147"/>
        <v/>
      </c>
      <c r="AC704" s="257" t="str">
        <f t="shared" si="148"/>
        <v/>
      </c>
      <c r="AD704" s="193" t="str">
        <f t="shared" si="149"/>
        <v>CHECK DATES</v>
      </c>
      <c r="AE704" s="257" t="str">
        <f t="shared" si="150"/>
        <v/>
      </c>
      <c r="AF704" s="286">
        <v>0</v>
      </c>
      <c r="AG704" s="257">
        <f t="shared" si="151"/>
        <v>0</v>
      </c>
      <c r="AH704" s="257" t="str">
        <f t="shared" si="152"/>
        <v/>
      </c>
      <c r="AI704" s="257">
        <f t="shared" si="153"/>
        <v>0</v>
      </c>
    </row>
    <row r="705" spans="1:35" x14ac:dyDescent="0.3">
      <c r="A705" s="287">
        <v>693</v>
      </c>
      <c r="B705" s="161"/>
      <c r="C705" s="150"/>
      <c r="D705" s="150"/>
      <c r="E705" s="150"/>
      <c r="F705" s="152"/>
      <c r="G705" s="152"/>
      <c r="H705" s="154"/>
      <c r="I705" s="155"/>
      <c r="J705" s="159"/>
      <c r="K705" s="159"/>
      <c r="L705" s="337"/>
      <c r="M705" s="343" t="str">
        <f>IF(L705="","",LOOKUP(L705,'Work Programme'!$A$8:$A$207,'Work Programme'!$B$8:$B$207))</f>
        <v/>
      </c>
      <c r="N705" s="150"/>
      <c r="O705" s="151"/>
      <c r="P705" s="254" t="str">
        <f>IF(H705="","",VLOOKUP(H705,'Overview - Financial Statement'!$A$46:$B$60,2,FALSE))</f>
        <v/>
      </c>
      <c r="Q705" s="255" t="str">
        <f t="shared" si="140"/>
        <v/>
      </c>
      <c r="R705" s="153"/>
      <c r="S705" s="153"/>
      <c r="T705" s="238">
        <f t="shared" si="141"/>
        <v>0</v>
      </c>
      <c r="U705" s="193" t="s">
        <v>44</v>
      </c>
      <c r="V705" s="173"/>
      <c r="W705" s="193" t="str">
        <f t="shared" si="142"/>
        <v/>
      </c>
      <c r="X705" s="264" t="str">
        <f t="shared" si="143"/>
        <v>OK</v>
      </c>
      <c r="Y705" s="193" t="str">
        <f t="shared" si="144"/>
        <v/>
      </c>
      <c r="Z705" s="193" t="str">
        <f t="shared" si="145"/>
        <v/>
      </c>
      <c r="AA705" s="397" t="str">
        <f t="shared" si="146"/>
        <v/>
      </c>
      <c r="AB705" s="257" t="str">
        <f t="shared" si="147"/>
        <v/>
      </c>
      <c r="AC705" s="257" t="str">
        <f t="shared" si="148"/>
        <v/>
      </c>
      <c r="AD705" s="193" t="str">
        <f t="shared" si="149"/>
        <v>CHECK DATES</v>
      </c>
      <c r="AE705" s="257" t="str">
        <f t="shared" si="150"/>
        <v/>
      </c>
      <c r="AF705" s="286">
        <v>0</v>
      </c>
      <c r="AG705" s="257">
        <f t="shared" si="151"/>
        <v>0</v>
      </c>
      <c r="AH705" s="257" t="str">
        <f t="shared" si="152"/>
        <v/>
      </c>
      <c r="AI705" s="257">
        <f t="shared" si="153"/>
        <v>0</v>
      </c>
    </row>
    <row r="706" spans="1:35" x14ac:dyDescent="0.3">
      <c r="A706" s="287">
        <v>694</v>
      </c>
      <c r="B706" s="161"/>
      <c r="C706" s="150"/>
      <c r="D706" s="150"/>
      <c r="E706" s="150"/>
      <c r="F706" s="152"/>
      <c r="G706" s="152"/>
      <c r="H706" s="154"/>
      <c r="I706" s="155"/>
      <c r="J706" s="159"/>
      <c r="K706" s="159"/>
      <c r="L706" s="337"/>
      <c r="M706" s="343" t="str">
        <f>IF(L706="","",LOOKUP(L706,'Work Programme'!$A$8:$A$207,'Work Programme'!$B$8:$B$207))</f>
        <v/>
      </c>
      <c r="N706" s="150"/>
      <c r="O706" s="151"/>
      <c r="P706" s="254" t="str">
        <f>IF(H706="","",VLOOKUP(H706,'Overview - Financial Statement'!$A$46:$B$60,2,FALSE))</f>
        <v/>
      </c>
      <c r="Q706" s="255" t="str">
        <f t="shared" si="140"/>
        <v/>
      </c>
      <c r="R706" s="153"/>
      <c r="S706" s="153"/>
      <c r="T706" s="238">
        <f t="shared" si="141"/>
        <v>0</v>
      </c>
      <c r="U706" s="193" t="s">
        <v>44</v>
      </c>
      <c r="V706" s="173"/>
      <c r="W706" s="193" t="str">
        <f t="shared" si="142"/>
        <v/>
      </c>
      <c r="X706" s="264" t="str">
        <f t="shared" si="143"/>
        <v>OK</v>
      </c>
      <c r="Y706" s="193" t="str">
        <f t="shared" si="144"/>
        <v/>
      </c>
      <c r="Z706" s="193" t="str">
        <f t="shared" si="145"/>
        <v/>
      </c>
      <c r="AA706" s="397" t="str">
        <f t="shared" si="146"/>
        <v/>
      </c>
      <c r="AB706" s="257" t="str">
        <f t="shared" si="147"/>
        <v/>
      </c>
      <c r="AC706" s="257" t="str">
        <f t="shared" si="148"/>
        <v/>
      </c>
      <c r="AD706" s="193" t="str">
        <f t="shared" si="149"/>
        <v>CHECK DATES</v>
      </c>
      <c r="AE706" s="257" t="str">
        <f t="shared" si="150"/>
        <v/>
      </c>
      <c r="AF706" s="286">
        <v>0</v>
      </c>
      <c r="AG706" s="257">
        <f t="shared" si="151"/>
        <v>0</v>
      </c>
      <c r="AH706" s="257" t="str">
        <f t="shared" si="152"/>
        <v/>
      </c>
      <c r="AI706" s="257">
        <f t="shared" si="153"/>
        <v>0</v>
      </c>
    </row>
    <row r="707" spans="1:35" x14ac:dyDescent="0.3">
      <c r="A707" s="287">
        <v>695</v>
      </c>
      <c r="B707" s="161"/>
      <c r="C707" s="150"/>
      <c r="D707" s="150"/>
      <c r="E707" s="150"/>
      <c r="F707" s="152"/>
      <c r="G707" s="152"/>
      <c r="H707" s="154"/>
      <c r="I707" s="155"/>
      <c r="J707" s="159"/>
      <c r="K707" s="159"/>
      <c r="L707" s="337"/>
      <c r="M707" s="343" t="str">
        <f>IF(L707="","",LOOKUP(L707,'Work Programme'!$A$8:$A$207,'Work Programme'!$B$8:$B$207))</f>
        <v/>
      </c>
      <c r="N707" s="150"/>
      <c r="O707" s="151"/>
      <c r="P707" s="254" t="str">
        <f>IF(H707="","",VLOOKUP(H707,'Overview - Financial Statement'!$A$46:$B$60,2,FALSE))</f>
        <v/>
      </c>
      <c r="Q707" s="255" t="str">
        <f t="shared" si="140"/>
        <v/>
      </c>
      <c r="R707" s="153"/>
      <c r="S707" s="153"/>
      <c r="T707" s="238">
        <f t="shared" si="141"/>
        <v>0</v>
      </c>
      <c r="U707" s="193" t="s">
        <v>44</v>
      </c>
      <c r="V707" s="173"/>
      <c r="W707" s="193" t="str">
        <f t="shared" si="142"/>
        <v/>
      </c>
      <c r="X707" s="264" t="str">
        <f t="shared" si="143"/>
        <v>OK</v>
      </c>
      <c r="Y707" s="193" t="str">
        <f t="shared" si="144"/>
        <v/>
      </c>
      <c r="Z707" s="193" t="str">
        <f t="shared" si="145"/>
        <v/>
      </c>
      <c r="AA707" s="397" t="str">
        <f t="shared" si="146"/>
        <v/>
      </c>
      <c r="AB707" s="257" t="str">
        <f t="shared" si="147"/>
        <v/>
      </c>
      <c r="AC707" s="257" t="str">
        <f t="shared" si="148"/>
        <v/>
      </c>
      <c r="AD707" s="193" t="str">
        <f t="shared" si="149"/>
        <v>CHECK DATES</v>
      </c>
      <c r="AE707" s="257" t="str">
        <f t="shared" si="150"/>
        <v/>
      </c>
      <c r="AF707" s="286">
        <v>0</v>
      </c>
      <c r="AG707" s="257">
        <f t="shared" si="151"/>
        <v>0</v>
      </c>
      <c r="AH707" s="257" t="str">
        <f t="shared" si="152"/>
        <v/>
      </c>
      <c r="AI707" s="257">
        <f t="shared" si="153"/>
        <v>0</v>
      </c>
    </row>
    <row r="708" spans="1:35" x14ac:dyDescent="0.3">
      <c r="A708" s="287">
        <v>696</v>
      </c>
      <c r="B708" s="161"/>
      <c r="C708" s="150"/>
      <c r="D708" s="150"/>
      <c r="E708" s="150"/>
      <c r="F708" s="152"/>
      <c r="G708" s="152"/>
      <c r="H708" s="154"/>
      <c r="I708" s="155"/>
      <c r="J708" s="159"/>
      <c r="K708" s="159"/>
      <c r="L708" s="337"/>
      <c r="M708" s="343" t="str">
        <f>IF(L708="","",LOOKUP(L708,'Work Programme'!$A$8:$A$207,'Work Programme'!$B$8:$B$207))</f>
        <v/>
      </c>
      <c r="N708" s="150"/>
      <c r="O708" s="151"/>
      <c r="P708" s="254" t="str">
        <f>IF(H708="","",VLOOKUP(H708,'Overview - Financial Statement'!$A$46:$B$60,2,FALSE))</f>
        <v/>
      </c>
      <c r="Q708" s="255" t="str">
        <f t="shared" si="140"/>
        <v/>
      </c>
      <c r="R708" s="153"/>
      <c r="S708" s="153"/>
      <c r="T708" s="238">
        <f t="shared" si="141"/>
        <v>0</v>
      </c>
      <c r="U708" s="193" t="s">
        <v>44</v>
      </c>
      <c r="V708" s="173"/>
      <c r="W708" s="193" t="str">
        <f t="shared" si="142"/>
        <v/>
      </c>
      <c r="X708" s="264" t="str">
        <f t="shared" si="143"/>
        <v>OK</v>
      </c>
      <c r="Y708" s="193" t="str">
        <f t="shared" si="144"/>
        <v/>
      </c>
      <c r="Z708" s="193" t="str">
        <f t="shared" si="145"/>
        <v/>
      </c>
      <c r="AA708" s="397" t="str">
        <f t="shared" si="146"/>
        <v/>
      </c>
      <c r="AB708" s="257" t="str">
        <f t="shared" si="147"/>
        <v/>
      </c>
      <c r="AC708" s="257" t="str">
        <f t="shared" si="148"/>
        <v/>
      </c>
      <c r="AD708" s="193" t="str">
        <f t="shared" si="149"/>
        <v>CHECK DATES</v>
      </c>
      <c r="AE708" s="257" t="str">
        <f t="shared" si="150"/>
        <v/>
      </c>
      <c r="AF708" s="286">
        <v>0</v>
      </c>
      <c r="AG708" s="257">
        <f t="shared" si="151"/>
        <v>0</v>
      </c>
      <c r="AH708" s="257" t="str">
        <f t="shared" si="152"/>
        <v/>
      </c>
      <c r="AI708" s="257">
        <f t="shared" si="153"/>
        <v>0</v>
      </c>
    </row>
    <row r="709" spans="1:35" x14ac:dyDescent="0.3">
      <c r="A709" s="287">
        <v>697</v>
      </c>
      <c r="B709" s="161"/>
      <c r="C709" s="150"/>
      <c r="D709" s="150"/>
      <c r="E709" s="150"/>
      <c r="F709" s="152"/>
      <c r="G709" s="152"/>
      <c r="H709" s="154"/>
      <c r="I709" s="155"/>
      <c r="J709" s="159"/>
      <c r="K709" s="159"/>
      <c r="L709" s="337"/>
      <c r="M709" s="343" t="str">
        <f>IF(L709="","",LOOKUP(L709,'Work Programme'!$A$8:$A$207,'Work Programme'!$B$8:$B$207))</f>
        <v/>
      </c>
      <c r="N709" s="150"/>
      <c r="O709" s="151"/>
      <c r="P709" s="254" t="str">
        <f>IF(H709="","",VLOOKUP(H709,'Overview - Financial Statement'!$A$46:$B$60,2,FALSE))</f>
        <v/>
      </c>
      <c r="Q709" s="255" t="str">
        <f t="shared" si="140"/>
        <v/>
      </c>
      <c r="R709" s="153"/>
      <c r="S709" s="153"/>
      <c r="T709" s="238">
        <f t="shared" si="141"/>
        <v>0</v>
      </c>
      <c r="U709" s="193" t="s">
        <v>44</v>
      </c>
      <c r="V709" s="173"/>
      <c r="W709" s="193" t="str">
        <f t="shared" si="142"/>
        <v/>
      </c>
      <c r="X709" s="264" t="str">
        <f t="shared" si="143"/>
        <v>OK</v>
      </c>
      <c r="Y709" s="193" t="str">
        <f t="shared" si="144"/>
        <v/>
      </c>
      <c r="Z709" s="193" t="str">
        <f t="shared" si="145"/>
        <v/>
      </c>
      <c r="AA709" s="397" t="str">
        <f t="shared" si="146"/>
        <v/>
      </c>
      <c r="AB709" s="257" t="str">
        <f t="shared" si="147"/>
        <v/>
      </c>
      <c r="AC709" s="257" t="str">
        <f t="shared" si="148"/>
        <v/>
      </c>
      <c r="AD709" s="193" t="str">
        <f t="shared" si="149"/>
        <v>CHECK DATES</v>
      </c>
      <c r="AE709" s="257" t="str">
        <f t="shared" si="150"/>
        <v/>
      </c>
      <c r="AF709" s="286">
        <v>0</v>
      </c>
      <c r="AG709" s="257">
        <f t="shared" si="151"/>
        <v>0</v>
      </c>
      <c r="AH709" s="257" t="str">
        <f t="shared" si="152"/>
        <v/>
      </c>
      <c r="AI709" s="257">
        <f t="shared" si="153"/>
        <v>0</v>
      </c>
    </row>
    <row r="710" spans="1:35" x14ac:dyDescent="0.3">
      <c r="A710" s="287">
        <v>698</v>
      </c>
      <c r="B710" s="161"/>
      <c r="C710" s="150"/>
      <c r="D710" s="150"/>
      <c r="E710" s="150"/>
      <c r="F710" s="152"/>
      <c r="G710" s="152"/>
      <c r="H710" s="154"/>
      <c r="I710" s="155"/>
      <c r="J710" s="159"/>
      <c r="K710" s="159"/>
      <c r="L710" s="337"/>
      <c r="M710" s="343" t="str">
        <f>IF(L710="","",LOOKUP(L710,'Work Programme'!$A$8:$A$207,'Work Programme'!$B$8:$B$207))</f>
        <v/>
      </c>
      <c r="N710" s="150"/>
      <c r="O710" s="151"/>
      <c r="P710" s="254" t="str">
        <f>IF(H710="","",VLOOKUP(H710,'Overview - Financial Statement'!$A$46:$B$60,2,FALSE))</f>
        <v/>
      </c>
      <c r="Q710" s="255" t="str">
        <f t="shared" si="140"/>
        <v/>
      </c>
      <c r="R710" s="153"/>
      <c r="S710" s="153"/>
      <c r="T710" s="238">
        <f t="shared" si="141"/>
        <v>0</v>
      </c>
      <c r="U710" s="193" t="s">
        <v>44</v>
      </c>
      <c r="V710" s="173"/>
      <c r="W710" s="193" t="str">
        <f t="shared" si="142"/>
        <v/>
      </c>
      <c r="X710" s="264" t="str">
        <f t="shared" si="143"/>
        <v>OK</v>
      </c>
      <c r="Y710" s="193" t="str">
        <f t="shared" si="144"/>
        <v/>
      </c>
      <c r="Z710" s="193" t="str">
        <f t="shared" si="145"/>
        <v/>
      </c>
      <c r="AA710" s="397" t="str">
        <f t="shared" si="146"/>
        <v/>
      </c>
      <c r="AB710" s="257" t="str">
        <f t="shared" si="147"/>
        <v/>
      </c>
      <c r="AC710" s="257" t="str">
        <f t="shared" si="148"/>
        <v/>
      </c>
      <c r="AD710" s="193" t="str">
        <f t="shared" si="149"/>
        <v>CHECK DATES</v>
      </c>
      <c r="AE710" s="257" t="str">
        <f t="shared" si="150"/>
        <v/>
      </c>
      <c r="AF710" s="286">
        <v>0</v>
      </c>
      <c r="AG710" s="257">
        <f t="shared" si="151"/>
        <v>0</v>
      </c>
      <c r="AH710" s="257" t="str">
        <f t="shared" si="152"/>
        <v/>
      </c>
      <c r="AI710" s="257">
        <f t="shared" si="153"/>
        <v>0</v>
      </c>
    </row>
    <row r="711" spans="1:35" x14ac:dyDescent="0.3">
      <c r="A711" s="287">
        <v>699</v>
      </c>
      <c r="B711" s="161"/>
      <c r="C711" s="150"/>
      <c r="D711" s="150"/>
      <c r="E711" s="150"/>
      <c r="F711" s="152"/>
      <c r="G711" s="152"/>
      <c r="H711" s="154"/>
      <c r="I711" s="155"/>
      <c r="J711" s="159"/>
      <c r="K711" s="159"/>
      <c r="L711" s="337"/>
      <c r="M711" s="343" t="str">
        <f>IF(L711="","",LOOKUP(L711,'Work Programme'!$A$8:$A$207,'Work Programme'!$B$8:$B$207))</f>
        <v/>
      </c>
      <c r="N711" s="150"/>
      <c r="O711" s="151"/>
      <c r="P711" s="254" t="str">
        <f>IF(H711="","",VLOOKUP(H711,'Overview - Financial Statement'!$A$46:$B$60,2,FALSE))</f>
        <v/>
      </c>
      <c r="Q711" s="255" t="str">
        <f t="shared" si="140"/>
        <v/>
      </c>
      <c r="R711" s="153"/>
      <c r="S711" s="153"/>
      <c r="T711" s="238">
        <f t="shared" si="141"/>
        <v>0</v>
      </c>
      <c r="U711" s="193" t="s">
        <v>44</v>
      </c>
      <c r="V711" s="173"/>
      <c r="W711" s="193" t="str">
        <f t="shared" si="142"/>
        <v/>
      </c>
      <c r="X711" s="264" t="str">
        <f t="shared" si="143"/>
        <v>OK</v>
      </c>
      <c r="Y711" s="193" t="str">
        <f t="shared" si="144"/>
        <v/>
      </c>
      <c r="Z711" s="193" t="str">
        <f t="shared" si="145"/>
        <v/>
      </c>
      <c r="AA711" s="397" t="str">
        <f t="shared" si="146"/>
        <v/>
      </c>
      <c r="AB711" s="257" t="str">
        <f t="shared" si="147"/>
        <v/>
      </c>
      <c r="AC711" s="257" t="str">
        <f t="shared" si="148"/>
        <v/>
      </c>
      <c r="AD711" s="193" t="str">
        <f t="shared" si="149"/>
        <v>CHECK DATES</v>
      </c>
      <c r="AE711" s="257" t="str">
        <f t="shared" si="150"/>
        <v/>
      </c>
      <c r="AF711" s="286">
        <v>0</v>
      </c>
      <c r="AG711" s="257">
        <f t="shared" si="151"/>
        <v>0</v>
      </c>
      <c r="AH711" s="257" t="str">
        <f t="shared" si="152"/>
        <v/>
      </c>
      <c r="AI711" s="257">
        <f t="shared" si="153"/>
        <v>0</v>
      </c>
    </row>
    <row r="712" spans="1:35" x14ac:dyDescent="0.3">
      <c r="A712" s="287">
        <v>700</v>
      </c>
      <c r="B712" s="161"/>
      <c r="C712" s="150"/>
      <c r="D712" s="150"/>
      <c r="E712" s="150"/>
      <c r="F712" s="152"/>
      <c r="G712" s="152"/>
      <c r="H712" s="154"/>
      <c r="I712" s="155"/>
      <c r="J712" s="159"/>
      <c r="K712" s="159"/>
      <c r="L712" s="337"/>
      <c r="M712" s="343" t="str">
        <f>IF(L712="","",LOOKUP(L712,'Work Programme'!$A$8:$A$207,'Work Programme'!$B$8:$B$207))</f>
        <v/>
      </c>
      <c r="N712" s="150"/>
      <c r="O712" s="151"/>
      <c r="P712" s="254" t="str">
        <f>IF(H712="","",VLOOKUP(H712,'Overview - Financial Statement'!$A$46:$B$60,2,FALSE))</f>
        <v/>
      </c>
      <c r="Q712" s="255" t="str">
        <f t="shared" si="140"/>
        <v/>
      </c>
      <c r="R712" s="153"/>
      <c r="S712" s="153"/>
      <c r="T712" s="238">
        <f t="shared" si="141"/>
        <v>0</v>
      </c>
      <c r="U712" s="193" t="s">
        <v>44</v>
      </c>
      <c r="V712" s="173"/>
      <c r="W712" s="193" t="str">
        <f t="shared" si="142"/>
        <v/>
      </c>
      <c r="X712" s="264" t="str">
        <f t="shared" si="143"/>
        <v>OK</v>
      </c>
      <c r="Y712" s="193" t="str">
        <f t="shared" si="144"/>
        <v/>
      </c>
      <c r="Z712" s="193" t="str">
        <f t="shared" si="145"/>
        <v/>
      </c>
      <c r="AA712" s="397" t="str">
        <f t="shared" si="146"/>
        <v/>
      </c>
      <c r="AB712" s="257" t="str">
        <f t="shared" si="147"/>
        <v/>
      </c>
      <c r="AC712" s="257" t="str">
        <f t="shared" si="148"/>
        <v/>
      </c>
      <c r="AD712" s="193" t="str">
        <f t="shared" si="149"/>
        <v>CHECK DATES</v>
      </c>
      <c r="AE712" s="257" t="str">
        <f t="shared" si="150"/>
        <v/>
      </c>
      <c r="AF712" s="286">
        <v>0</v>
      </c>
      <c r="AG712" s="257">
        <f t="shared" si="151"/>
        <v>0</v>
      </c>
      <c r="AH712" s="257" t="str">
        <f t="shared" si="152"/>
        <v/>
      </c>
      <c r="AI712" s="257">
        <f t="shared" si="153"/>
        <v>0</v>
      </c>
    </row>
    <row r="713" spans="1:35" x14ac:dyDescent="0.3">
      <c r="A713" s="287">
        <v>701</v>
      </c>
      <c r="B713" s="161"/>
      <c r="C713" s="150"/>
      <c r="D713" s="150"/>
      <c r="E713" s="150"/>
      <c r="F713" s="152"/>
      <c r="G713" s="152"/>
      <c r="H713" s="154"/>
      <c r="I713" s="155"/>
      <c r="J713" s="159"/>
      <c r="K713" s="159"/>
      <c r="L713" s="337"/>
      <c r="M713" s="343" t="str">
        <f>IF(L713="","",LOOKUP(L713,'Work Programme'!$A$8:$A$207,'Work Programme'!$B$8:$B$207))</f>
        <v/>
      </c>
      <c r="N713" s="150"/>
      <c r="O713" s="151"/>
      <c r="P713" s="254" t="str">
        <f>IF(H713="","",VLOOKUP(H713,'Overview - Financial Statement'!$A$46:$B$60,2,FALSE))</f>
        <v/>
      </c>
      <c r="Q713" s="255" t="str">
        <f t="shared" si="140"/>
        <v/>
      </c>
      <c r="R713" s="153"/>
      <c r="S713" s="153"/>
      <c r="T713" s="238">
        <f t="shared" si="141"/>
        <v>0</v>
      </c>
      <c r="U713" s="193" t="s">
        <v>44</v>
      </c>
      <c r="V713" s="173"/>
      <c r="W713" s="193" t="str">
        <f t="shared" si="142"/>
        <v/>
      </c>
      <c r="X713" s="264" t="str">
        <f t="shared" si="143"/>
        <v>OK</v>
      </c>
      <c r="Y713" s="193" t="str">
        <f t="shared" si="144"/>
        <v/>
      </c>
      <c r="Z713" s="193" t="str">
        <f t="shared" si="145"/>
        <v/>
      </c>
      <c r="AA713" s="397" t="str">
        <f t="shared" si="146"/>
        <v/>
      </c>
      <c r="AB713" s="257" t="str">
        <f t="shared" si="147"/>
        <v/>
      </c>
      <c r="AC713" s="257" t="str">
        <f t="shared" si="148"/>
        <v/>
      </c>
      <c r="AD713" s="193" t="str">
        <f t="shared" si="149"/>
        <v>CHECK DATES</v>
      </c>
      <c r="AE713" s="257" t="str">
        <f t="shared" si="150"/>
        <v/>
      </c>
      <c r="AF713" s="286">
        <v>0</v>
      </c>
      <c r="AG713" s="257">
        <f t="shared" si="151"/>
        <v>0</v>
      </c>
      <c r="AH713" s="257" t="str">
        <f t="shared" si="152"/>
        <v/>
      </c>
      <c r="AI713" s="257">
        <f t="shared" si="153"/>
        <v>0</v>
      </c>
    </row>
    <row r="714" spans="1:35" x14ac:dyDescent="0.3">
      <c r="A714" s="287">
        <v>702</v>
      </c>
      <c r="B714" s="161"/>
      <c r="C714" s="150"/>
      <c r="D714" s="150"/>
      <c r="E714" s="150"/>
      <c r="F714" s="152"/>
      <c r="G714" s="152"/>
      <c r="H714" s="154"/>
      <c r="I714" s="155"/>
      <c r="J714" s="159"/>
      <c r="K714" s="159"/>
      <c r="L714" s="337"/>
      <c r="M714" s="343" t="str">
        <f>IF(L714="","",LOOKUP(L714,'Work Programme'!$A$8:$A$207,'Work Programme'!$B$8:$B$207))</f>
        <v/>
      </c>
      <c r="N714" s="150"/>
      <c r="O714" s="151"/>
      <c r="P714" s="254" t="str">
        <f>IF(H714="","",VLOOKUP(H714,'Overview - Financial Statement'!$A$46:$B$60,2,FALSE))</f>
        <v/>
      </c>
      <c r="Q714" s="255" t="str">
        <f t="shared" si="140"/>
        <v/>
      </c>
      <c r="R714" s="153"/>
      <c r="S714" s="153"/>
      <c r="T714" s="238">
        <f t="shared" si="141"/>
        <v>0</v>
      </c>
      <c r="U714" s="193" t="s">
        <v>44</v>
      </c>
      <c r="V714" s="173"/>
      <c r="W714" s="193" t="str">
        <f t="shared" si="142"/>
        <v/>
      </c>
      <c r="X714" s="264" t="str">
        <f t="shared" si="143"/>
        <v>OK</v>
      </c>
      <c r="Y714" s="193" t="str">
        <f t="shared" si="144"/>
        <v/>
      </c>
      <c r="Z714" s="193" t="str">
        <f t="shared" si="145"/>
        <v/>
      </c>
      <c r="AA714" s="397" t="str">
        <f t="shared" si="146"/>
        <v/>
      </c>
      <c r="AB714" s="257" t="str">
        <f t="shared" si="147"/>
        <v/>
      </c>
      <c r="AC714" s="257" t="str">
        <f t="shared" si="148"/>
        <v/>
      </c>
      <c r="AD714" s="193" t="str">
        <f t="shared" si="149"/>
        <v>CHECK DATES</v>
      </c>
      <c r="AE714" s="257" t="str">
        <f t="shared" si="150"/>
        <v/>
      </c>
      <c r="AF714" s="286">
        <v>0</v>
      </c>
      <c r="AG714" s="257">
        <f t="shared" si="151"/>
        <v>0</v>
      </c>
      <c r="AH714" s="257" t="str">
        <f t="shared" si="152"/>
        <v/>
      </c>
      <c r="AI714" s="257">
        <f t="shared" si="153"/>
        <v>0</v>
      </c>
    </row>
    <row r="715" spans="1:35" x14ac:dyDescent="0.3">
      <c r="A715" s="287">
        <v>703</v>
      </c>
      <c r="B715" s="161"/>
      <c r="C715" s="150"/>
      <c r="D715" s="150"/>
      <c r="E715" s="150"/>
      <c r="F715" s="152"/>
      <c r="G715" s="152"/>
      <c r="H715" s="154"/>
      <c r="I715" s="155"/>
      <c r="J715" s="159"/>
      <c r="K715" s="159"/>
      <c r="L715" s="337"/>
      <c r="M715" s="343" t="str">
        <f>IF(L715="","",LOOKUP(L715,'Work Programme'!$A$8:$A$207,'Work Programme'!$B$8:$B$207))</f>
        <v/>
      </c>
      <c r="N715" s="150"/>
      <c r="O715" s="151"/>
      <c r="P715" s="254" t="str">
        <f>IF(H715="","",VLOOKUP(H715,'Overview - Financial Statement'!$A$46:$B$60,2,FALSE))</f>
        <v/>
      </c>
      <c r="Q715" s="255" t="str">
        <f t="shared" si="140"/>
        <v/>
      </c>
      <c r="R715" s="153"/>
      <c r="S715" s="153"/>
      <c r="T715" s="238">
        <f t="shared" si="141"/>
        <v>0</v>
      </c>
      <c r="U715" s="193" t="s">
        <v>44</v>
      </c>
      <c r="V715" s="173"/>
      <c r="W715" s="193" t="str">
        <f t="shared" si="142"/>
        <v/>
      </c>
      <c r="X715" s="264" t="str">
        <f t="shared" si="143"/>
        <v>OK</v>
      </c>
      <c r="Y715" s="193" t="str">
        <f t="shared" si="144"/>
        <v/>
      </c>
      <c r="Z715" s="193" t="str">
        <f t="shared" si="145"/>
        <v/>
      </c>
      <c r="AA715" s="397" t="str">
        <f t="shared" si="146"/>
        <v/>
      </c>
      <c r="AB715" s="257" t="str">
        <f t="shared" si="147"/>
        <v/>
      </c>
      <c r="AC715" s="257" t="str">
        <f t="shared" si="148"/>
        <v/>
      </c>
      <c r="AD715" s="193" t="str">
        <f t="shared" si="149"/>
        <v>CHECK DATES</v>
      </c>
      <c r="AE715" s="257" t="str">
        <f t="shared" si="150"/>
        <v/>
      </c>
      <c r="AF715" s="286">
        <v>0</v>
      </c>
      <c r="AG715" s="257">
        <f t="shared" si="151"/>
        <v>0</v>
      </c>
      <c r="AH715" s="257" t="str">
        <f t="shared" si="152"/>
        <v/>
      </c>
      <c r="AI715" s="257">
        <f t="shared" si="153"/>
        <v>0</v>
      </c>
    </row>
    <row r="716" spans="1:35" x14ac:dyDescent="0.3">
      <c r="A716" s="287">
        <v>704</v>
      </c>
      <c r="B716" s="161"/>
      <c r="C716" s="150"/>
      <c r="D716" s="150"/>
      <c r="E716" s="150"/>
      <c r="F716" s="152"/>
      <c r="G716" s="152"/>
      <c r="H716" s="154"/>
      <c r="I716" s="155"/>
      <c r="J716" s="159"/>
      <c r="K716" s="159"/>
      <c r="L716" s="337"/>
      <c r="M716" s="343" t="str">
        <f>IF(L716="","",LOOKUP(L716,'Work Programme'!$A$8:$A$207,'Work Programme'!$B$8:$B$207))</f>
        <v/>
      </c>
      <c r="N716" s="150"/>
      <c r="O716" s="151"/>
      <c r="P716" s="254" t="str">
        <f>IF(H716="","",VLOOKUP(H716,'Overview - Financial Statement'!$A$46:$B$60,2,FALSE))</f>
        <v/>
      </c>
      <c r="Q716" s="255" t="str">
        <f t="shared" si="140"/>
        <v/>
      </c>
      <c r="R716" s="153"/>
      <c r="S716" s="153"/>
      <c r="T716" s="238">
        <f t="shared" si="141"/>
        <v>0</v>
      </c>
      <c r="U716" s="193" t="s">
        <v>44</v>
      </c>
      <c r="V716" s="173"/>
      <c r="W716" s="193" t="str">
        <f t="shared" si="142"/>
        <v/>
      </c>
      <c r="X716" s="264" t="str">
        <f t="shared" si="143"/>
        <v>OK</v>
      </c>
      <c r="Y716" s="193" t="str">
        <f t="shared" si="144"/>
        <v/>
      </c>
      <c r="Z716" s="193" t="str">
        <f t="shared" si="145"/>
        <v/>
      </c>
      <c r="AA716" s="397" t="str">
        <f t="shared" si="146"/>
        <v/>
      </c>
      <c r="AB716" s="257" t="str">
        <f t="shared" si="147"/>
        <v/>
      </c>
      <c r="AC716" s="257" t="str">
        <f t="shared" si="148"/>
        <v/>
      </c>
      <c r="AD716" s="193" t="str">
        <f t="shared" si="149"/>
        <v>CHECK DATES</v>
      </c>
      <c r="AE716" s="257" t="str">
        <f t="shared" si="150"/>
        <v/>
      </c>
      <c r="AF716" s="286">
        <v>0</v>
      </c>
      <c r="AG716" s="257">
        <f t="shared" si="151"/>
        <v>0</v>
      </c>
      <c r="AH716" s="257" t="str">
        <f t="shared" si="152"/>
        <v/>
      </c>
      <c r="AI716" s="257">
        <f t="shared" si="153"/>
        <v>0</v>
      </c>
    </row>
    <row r="717" spans="1:35" x14ac:dyDescent="0.3">
      <c r="A717" s="287">
        <v>705</v>
      </c>
      <c r="B717" s="161"/>
      <c r="C717" s="150"/>
      <c r="D717" s="150"/>
      <c r="E717" s="150"/>
      <c r="F717" s="152"/>
      <c r="G717" s="152"/>
      <c r="H717" s="154"/>
      <c r="I717" s="155"/>
      <c r="J717" s="159"/>
      <c r="K717" s="159"/>
      <c r="L717" s="337"/>
      <c r="M717" s="343" t="str">
        <f>IF(L717="","",LOOKUP(L717,'Work Programme'!$A$8:$A$207,'Work Programme'!$B$8:$B$207))</f>
        <v/>
      </c>
      <c r="N717" s="150"/>
      <c r="O717" s="151"/>
      <c r="P717" s="254" t="str">
        <f>IF(H717="","",VLOOKUP(H717,'Overview - Financial Statement'!$A$46:$B$60,2,FALSE))</f>
        <v/>
      </c>
      <c r="Q717" s="255" t="str">
        <f t="shared" ref="Q717:Q780" si="154">IF(P717="","",I717/P717)</f>
        <v/>
      </c>
      <c r="R717" s="153"/>
      <c r="S717" s="153"/>
      <c r="T717" s="238">
        <f t="shared" si="141"/>
        <v>0</v>
      </c>
      <c r="U717" s="193" t="s">
        <v>44</v>
      </c>
      <c r="V717" s="173"/>
      <c r="W717" s="193" t="str">
        <f t="shared" si="142"/>
        <v/>
      </c>
      <c r="X717" s="264" t="str">
        <f t="shared" si="143"/>
        <v>OK</v>
      </c>
      <c r="Y717" s="193" t="str">
        <f t="shared" si="144"/>
        <v/>
      </c>
      <c r="Z717" s="193" t="str">
        <f t="shared" si="145"/>
        <v/>
      </c>
      <c r="AA717" s="397" t="str">
        <f t="shared" si="146"/>
        <v/>
      </c>
      <c r="AB717" s="257" t="str">
        <f t="shared" si="147"/>
        <v/>
      </c>
      <c r="AC717" s="257" t="str">
        <f t="shared" si="148"/>
        <v/>
      </c>
      <c r="AD717" s="193" t="str">
        <f t="shared" si="149"/>
        <v>CHECK DATES</v>
      </c>
      <c r="AE717" s="257" t="str">
        <f t="shared" si="150"/>
        <v/>
      </c>
      <c r="AF717" s="286">
        <v>0</v>
      </c>
      <c r="AG717" s="257">
        <f t="shared" si="151"/>
        <v>0</v>
      </c>
      <c r="AH717" s="257" t="str">
        <f t="shared" si="152"/>
        <v/>
      </c>
      <c r="AI717" s="257">
        <f t="shared" si="153"/>
        <v>0</v>
      </c>
    </row>
    <row r="718" spans="1:35" x14ac:dyDescent="0.3">
      <c r="A718" s="287">
        <v>706</v>
      </c>
      <c r="B718" s="161"/>
      <c r="C718" s="150"/>
      <c r="D718" s="150"/>
      <c r="E718" s="150"/>
      <c r="F718" s="152"/>
      <c r="G718" s="152"/>
      <c r="H718" s="154"/>
      <c r="I718" s="155"/>
      <c r="J718" s="159"/>
      <c r="K718" s="159"/>
      <c r="L718" s="337"/>
      <c r="M718" s="343" t="str">
        <f>IF(L718="","",LOOKUP(L718,'Work Programme'!$A$8:$A$207,'Work Programme'!$B$8:$B$207))</f>
        <v/>
      </c>
      <c r="N718" s="150"/>
      <c r="O718" s="151"/>
      <c r="P718" s="254" t="str">
        <f>IF(H718="","",VLOOKUP(H718,'Overview - Financial Statement'!$A$46:$B$60,2,FALSE))</f>
        <v/>
      </c>
      <c r="Q718" s="255" t="str">
        <f t="shared" si="154"/>
        <v/>
      </c>
      <c r="R718" s="153"/>
      <c r="S718" s="153"/>
      <c r="T718" s="238">
        <f t="shared" ref="T718:T781" si="155">IF(R718="YES",Q718,0)</f>
        <v>0</v>
      </c>
      <c r="U718" s="193" t="s">
        <v>44</v>
      </c>
      <c r="V718" s="173"/>
      <c r="W718" s="193" t="str">
        <f t="shared" si="142"/>
        <v/>
      </c>
      <c r="X718" s="264" t="str">
        <f t="shared" si="143"/>
        <v>OK</v>
      </c>
      <c r="Y718" s="193" t="str">
        <f t="shared" si="144"/>
        <v/>
      </c>
      <c r="Z718" s="193" t="str">
        <f t="shared" si="145"/>
        <v/>
      </c>
      <c r="AA718" s="397" t="str">
        <f t="shared" si="146"/>
        <v/>
      </c>
      <c r="AB718" s="257" t="str">
        <f t="shared" si="147"/>
        <v/>
      </c>
      <c r="AC718" s="257" t="str">
        <f t="shared" si="148"/>
        <v/>
      </c>
      <c r="AD718" s="193" t="str">
        <f t="shared" si="149"/>
        <v>CHECK DATES</v>
      </c>
      <c r="AE718" s="257" t="str">
        <f t="shared" si="150"/>
        <v/>
      </c>
      <c r="AF718" s="286">
        <v>0</v>
      </c>
      <c r="AG718" s="257">
        <f t="shared" si="151"/>
        <v>0</v>
      </c>
      <c r="AH718" s="257" t="str">
        <f t="shared" si="152"/>
        <v/>
      </c>
      <c r="AI718" s="257">
        <f t="shared" si="153"/>
        <v>0</v>
      </c>
    </row>
    <row r="719" spans="1:35" x14ac:dyDescent="0.3">
      <c r="A719" s="287">
        <v>707</v>
      </c>
      <c r="B719" s="161"/>
      <c r="C719" s="150"/>
      <c r="D719" s="150"/>
      <c r="E719" s="150"/>
      <c r="F719" s="152"/>
      <c r="G719" s="152"/>
      <c r="H719" s="154"/>
      <c r="I719" s="155"/>
      <c r="J719" s="159"/>
      <c r="K719" s="159"/>
      <c r="L719" s="337"/>
      <c r="M719" s="343" t="str">
        <f>IF(L719="","",LOOKUP(L719,'Work Programme'!$A$8:$A$207,'Work Programme'!$B$8:$B$207))</f>
        <v/>
      </c>
      <c r="N719" s="150"/>
      <c r="O719" s="151"/>
      <c r="P719" s="254" t="str">
        <f>IF(H719="","",VLOOKUP(H719,'Overview - Financial Statement'!$A$46:$B$60,2,FALSE))</f>
        <v/>
      </c>
      <c r="Q719" s="255" t="str">
        <f t="shared" si="154"/>
        <v/>
      </c>
      <c r="R719" s="153"/>
      <c r="S719" s="153"/>
      <c r="T719" s="238">
        <f t="shared" si="155"/>
        <v>0</v>
      </c>
      <c r="U719" s="193" t="s">
        <v>44</v>
      </c>
      <c r="V719" s="173"/>
      <c r="W719" s="193" t="str">
        <f t="shared" si="142"/>
        <v/>
      </c>
      <c r="X719" s="264" t="str">
        <f t="shared" si="143"/>
        <v>OK</v>
      </c>
      <c r="Y719" s="193" t="str">
        <f t="shared" si="144"/>
        <v/>
      </c>
      <c r="Z719" s="193" t="str">
        <f t="shared" si="145"/>
        <v/>
      </c>
      <c r="AA719" s="397" t="str">
        <f t="shared" si="146"/>
        <v/>
      </c>
      <c r="AB719" s="257" t="str">
        <f t="shared" si="147"/>
        <v/>
      </c>
      <c r="AC719" s="257" t="str">
        <f t="shared" si="148"/>
        <v/>
      </c>
      <c r="AD719" s="193" t="str">
        <f t="shared" si="149"/>
        <v>CHECK DATES</v>
      </c>
      <c r="AE719" s="257" t="str">
        <f t="shared" si="150"/>
        <v/>
      </c>
      <c r="AF719" s="286">
        <v>0</v>
      </c>
      <c r="AG719" s="257">
        <f t="shared" si="151"/>
        <v>0</v>
      </c>
      <c r="AH719" s="257" t="str">
        <f t="shared" si="152"/>
        <v/>
      </c>
      <c r="AI719" s="257">
        <f t="shared" si="153"/>
        <v>0</v>
      </c>
    </row>
    <row r="720" spans="1:35" x14ac:dyDescent="0.3">
      <c r="A720" s="287">
        <v>708</v>
      </c>
      <c r="B720" s="161"/>
      <c r="C720" s="150"/>
      <c r="D720" s="150"/>
      <c r="E720" s="150"/>
      <c r="F720" s="152"/>
      <c r="G720" s="152"/>
      <c r="H720" s="154"/>
      <c r="I720" s="155"/>
      <c r="J720" s="159"/>
      <c r="K720" s="159"/>
      <c r="L720" s="337"/>
      <c r="M720" s="343" t="str">
        <f>IF(L720="","",LOOKUP(L720,'Work Programme'!$A$8:$A$207,'Work Programme'!$B$8:$B$207))</f>
        <v/>
      </c>
      <c r="N720" s="150"/>
      <c r="O720" s="151"/>
      <c r="P720" s="254" t="str">
        <f>IF(H720="","",VLOOKUP(H720,'Overview - Financial Statement'!$A$46:$B$60,2,FALSE))</f>
        <v/>
      </c>
      <c r="Q720" s="255" t="str">
        <f t="shared" si="154"/>
        <v/>
      </c>
      <c r="R720" s="153"/>
      <c r="S720" s="153"/>
      <c r="T720" s="238">
        <f t="shared" si="155"/>
        <v>0</v>
      </c>
      <c r="U720" s="193" t="s">
        <v>44</v>
      </c>
      <c r="V720" s="173"/>
      <c r="W720" s="193" t="str">
        <f t="shared" ref="W720:W783" si="156">IF(Q720="","",IF(F720="","CHECK DATES","OK"))</f>
        <v/>
      </c>
      <c r="X720" s="264" t="str">
        <f t="shared" ref="X720:X783" si="157">IF(F720-(J720)&lt;0,"a posteriori ?","OK")</f>
        <v>OK</v>
      </c>
      <c r="Y720" s="193" t="str">
        <f t="shared" ref="Y720:Y783" si="158">IF(Q720="","",(IF(OR(J720&lt;=($E$4-1),J720&gt;=($G$4+1),K720&lt;=($E$4-1),K720&gt;=($G$4+1)),"CHECK DATES","OK")))</f>
        <v/>
      </c>
      <c r="Z720" s="193" t="str">
        <f t="shared" ref="Z720:Z783" si="159">IF(H720="","",H720)</f>
        <v/>
      </c>
      <c r="AA720" s="397" t="str">
        <f t="shared" ref="AA720:AA783" si="160">IF(H720="","",IF(HLOOKUP(H720,$V$4:$AJ$5,2,FALSE)="",P720,IF(P720&lt;&gt;HLOOKUP(H720,$V$4:$AJ$5,2,FALSE),HLOOKUP(H720,$V$4:$AJ$5,2,FALSE),P720)))</f>
        <v/>
      </c>
      <c r="AB720" s="257" t="str">
        <f t="shared" ref="AB720:AB783" si="161">IF(P720="","",IF(AA720=1,Q720,I720/AA720))</f>
        <v/>
      </c>
      <c r="AC720" s="257" t="str">
        <f t="shared" ref="AC720:AC783" si="162">IF(AB720="","",IF(AA720=1,0,AB720-Q720))</f>
        <v/>
      </c>
      <c r="AD720" s="193" t="str">
        <f t="shared" ref="AD720:AD783" si="163">IF(Q720=0,"",(IF(G720="","CHECK DATES","OK")))</f>
        <v>CHECK DATES</v>
      </c>
      <c r="AE720" s="257" t="str">
        <f t="shared" ref="AE720:AE783" si="164">IF(OR(U720="NO",Y720="CHECK DATES",AD720="CHECK DATES"),AB720,"")</f>
        <v/>
      </c>
      <c r="AF720" s="286">
        <v>0</v>
      </c>
      <c r="AG720" s="257">
        <f t="shared" ref="AG720:AG783" si="165">IF(OR(U720="NO",AE720&gt;0,AF720&gt;0)*(AND(OR(R720="NO",R720=""))),SUM(AE720:AF720),"")</f>
        <v>0</v>
      </c>
      <c r="AH720" s="257" t="str">
        <f t="shared" ref="AH720:AH783" si="166">IF(OR(U720="NO",AE720&gt;0,AF720&gt;0)*(AND(OR(R720="YES"))),SUM(AE720:AF720),"")</f>
        <v/>
      </c>
      <c r="AI720" s="257">
        <f t="shared" ref="AI720:AI783" si="167">IF(R720="YES",AB720,0)</f>
        <v>0</v>
      </c>
    </row>
    <row r="721" spans="1:35" x14ac:dyDescent="0.3">
      <c r="A721" s="287">
        <v>709</v>
      </c>
      <c r="B721" s="161"/>
      <c r="C721" s="150"/>
      <c r="D721" s="150"/>
      <c r="E721" s="150"/>
      <c r="F721" s="152"/>
      <c r="G721" s="152"/>
      <c r="H721" s="154"/>
      <c r="I721" s="155"/>
      <c r="J721" s="159"/>
      <c r="K721" s="159"/>
      <c r="L721" s="337"/>
      <c r="M721" s="343" t="str">
        <f>IF(L721="","",LOOKUP(L721,'Work Programme'!$A$8:$A$207,'Work Programme'!$B$8:$B$207))</f>
        <v/>
      </c>
      <c r="N721" s="150"/>
      <c r="O721" s="151"/>
      <c r="P721" s="254" t="str">
        <f>IF(H721="","",VLOOKUP(H721,'Overview - Financial Statement'!$A$46:$B$60,2,FALSE))</f>
        <v/>
      </c>
      <c r="Q721" s="255" t="str">
        <f t="shared" si="154"/>
        <v/>
      </c>
      <c r="R721" s="153"/>
      <c r="S721" s="153"/>
      <c r="T721" s="238">
        <f t="shared" si="155"/>
        <v>0</v>
      </c>
      <c r="U721" s="193" t="s">
        <v>44</v>
      </c>
      <c r="V721" s="173"/>
      <c r="W721" s="193" t="str">
        <f t="shared" si="156"/>
        <v/>
      </c>
      <c r="X721" s="264" t="str">
        <f t="shared" si="157"/>
        <v>OK</v>
      </c>
      <c r="Y721" s="193" t="str">
        <f t="shared" si="158"/>
        <v/>
      </c>
      <c r="Z721" s="193" t="str">
        <f t="shared" si="159"/>
        <v/>
      </c>
      <c r="AA721" s="397" t="str">
        <f t="shared" si="160"/>
        <v/>
      </c>
      <c r="AB721" s="257" t="str">
        <f t="shared" si="161"/>
        <v/>
      </c>
      <c r="AC721" s="257" t="str">
        <f t="shared" si="162"/>
        <v/>
      </c>
      <c r="AD721" s="193" t="str">
        <f t="shared" si="163"/>
        <v>CHECK DATES</v>
      </c>
      <c r="AE721" s="257" t="str">
        <f t="shared" si="164"/>
        <v/>
      </c>
      <c r="AF721" s="286">
        <v>0</v>
      </c>
      <c r="AG721" s="257">
        <f t="shared" si="165"/>
        <v>0</v>
      </c>
      <c r="AH721" s="257" t="str">
        <f t="shared" si="166"/>
        <v/>
      </c>
      <c r="AI721" s="257">
        <f t="shared" si="167"/>
        <v>0</v>
      </c>
    </row>
    <row r="722" spans="1:35" x14ac:dyDescent="0.3">
      <c r="A722" s="287">
        <v>710</v>
      </c>
      <c r="B722" s="161"/>
      <c r="C722" s="150"/>
      <c r="D722" s="150"/>
      <c r="E722" s="150"/>
      <c r="F722" s="152"/>
      <c r="G722" s="152"/>
      <c r="H722" s="154"/>
      <c r="I722" s="155"/>
      <c r="J722" s="159"/>
      <c r="K722" s="159"/>
      <c r="L722" s="337"/>
      <c r="M722" s="343" t="str">
        <f>IF(L722="","",LOOKUP(L722,'Work Programme'!$A$8:$A$207,'Work Programme'!$B$8:$B$207))</f>
        <v/>
      </c>
      <c r="N722" s="150"/>
      <c r="O722" s="151"/>
      <c r="P722" s="254" t="str">
        <f>IF(H722="","",VLOOKUP(H722,'Overview - Financial Statement'!$A$46:$B$60,2,FALSE))</f>
        <v/>
      </c>
      <c r="Q722" s="255" t="str">
        <f t="shared" si="154"/>
        <v/>
      </c>
      <c r="R722" s="153"/>
      <c r="S722" s="153"/>
      <c r="T722" s="238">
        <f t="shared" si="155"/>
        <v>0</v>
      </c>
      <c r="U722" s="193" t="s">
        <v>44</v>
      </c>
      <c r="V722" s="173"/>
      <c r="W722" s="193" t="str">
        <f t="shared" si="156"/>
        <v/>
      </c>
      <c r="X722" s="264" t="str">
        <f t="shared" si="157"/>
        <v>OK</v>
      </c>
      <c r="Y722" s="193" t="str">
        <f t="shared" si="158"/>
        <v/>
      </c>
      <c r="Z722" s="193" t="str">
        <f t="shared" si="159"/>
        <v/>
      </c>
      <c r="AA722" s="397" t="str">
        <f t="shared" si="160"/>
        <v/>
      </c>
      <c r="AB722" s="257" t="str">
        <f t="shared" si="161"/>
        <v/>
      </c>
      <c r="AC722" s="257" t="str">
        <f t="shared" si="162"/>
        <v/>
      </c>
      <c r="AD722" s="193" t="str">
        <f t="shared" si="163"/>
        <v>CHECK DATES</v>
      </c>
      <c r="AE722" s="257" t="str">
        <f t="shared" si="164"/>
        <v/>
      </c>
      <c r="AF722" s="286">
        <v>0</v>
      </c>
      <c r="AG722" s="257">
        <f t="shared" si="165"/>
        <v>0</v>
      </c>
      <c r="AH722" s="257" t="str">
        <f t="shared" si="166"/>
        <v/>
      </c>
      <c r="AI722" s="257">
        <f t="shared" si="167"/>
        <v>0</v>
      </c>
    </row>
    <row r="723" spans="1:35" x14ac:dyDescent="0.3">
      <c r="A723" s="287">
        <v>711</v>
      </c>
      <c r="B723" s="161"/>
      <c r="C723" s="150"/>
      <c r="D723" s="150"/>
      <c r="E723" s="150"/>
      <c r="F723" s="152"/>
      <c r="G723" s="152"/>
      <c r="H723" s="154"/>
      <c r="I723" s="155"/>
      <c r="J723" s="159"/>
      <c r="K723" s="159"/>
      <c r="L723" s="337"/>
      <c r="M723" s="343" t="str">
        <f>IF(L723="","",LOOKUP(L723,'Work Programme'!$A$8:$A$207,'Work Programme'!$B$8:$B$207))</f>
        <v/>
      </c>
      <c r="N723" s="150"/>
      <c r="O723" s="151"/>
      <c r="P723" s="254" t="str">
        <f>IF(H723="","",VLOOKUP(H723,'Overview - Financial Statement'!$A$46:$B$60,2,FALSE))</f>
        <v/>
      </c>
      <c r="Q723" s="255" t="str">
        <f t="shared" si="154"/>
        <v/>
      </c>
      <c r="R723" s="153"/>
      <c r="S723" s="153"/>
      <c r="T723" s="238">
        <f t="shared" si="155"/>
        <v>0</v>
      </c>
      <c r="U723" s="193" t="s">
        <v>44</v>
      </c>
      <c r="V723" s="173"/>
      <c r="W723" s="193" t="str">
        <f t="shared" si="156"/>
        <v/>
      </c>
      <c r="X723" s="264" t="str">
        <f t="shared" si="157"/>
        <v>OK</v>
      </c>
      <c r="Y723" s="193" t="str">
        <f t="shared" si="158"/>
        <v/>
      </c>
      <c r="Z723" s="193" t="str">
        <f t="shared" si="159"/>
        <v/>
      </c>
      <c r="AA723" s="397" t="str">
        <f t="shared" si="160"/>
        <v/>
      </c>
      <c r="AB723" s="257" t="str">
        <f t="shared" si="161"/>
        <v/>
      </c>
      <c r="AC723" s="257" t="str">
        <f t="shared" si="162"/>
        <v/>
      </c>
      <c r="AD723" s="193" t="str">
        <f t="shared" si="163"/>
        <v>CHECK DATES</v>
      </c>
      <c r="AE723" s="257" t="str">
        <f t="shared" si="164"/>
        <v/>
      </c>
      <c r="AF723" s="286">
        <v>0</v>
      </c>
      <c r="AG723" s="257">
        <f t="shared" si="165"/>
        <v>0</v>
      </c>
      <c r="AH723" s="257" t="str">
        <f t="shared" si="166"/>
        <v/>
      </c>
      <c r="AI723" s="257">
        <f t="shared" si="167"/>
        <v>0</v>
      </c>
    </row>
    <row r="724" spans="1:35" x14ac:dyDescent="0.3">
      <c r="A724" s="287">
        <v>712</v>
      </c>
      <c r="B724" s="161"/>
      <c r="C724" s="150"/>
      <c r="D724" s="150"/>
      <c r="E724" s="150"/>
      <c r="F724" s="152"/>
      <c r="G724" s="152"/>
      <c r="H724" s="154"/>
      <c r="I724" s="155"/>
      <c r="J724" s="159"/>
      <c r="K724" s="159"/>
      <c r="L724" s="337"/>
      <c r="M724" s="343" t="str">
        <f>IF(L724="","",LOOKUP(L724,'Work Programme'!$A$8:$A$207,'Work Programme'!$B$8:$B$207))</f>
        <v/>
      </c>
      <c r="N724" s="150"/>
      <c r="O724" s="151"/>
      <c r="P724" s="254" t="str">
        <f>IF(H724="","",VLOOKUP(H724,'Overview - Financial Statement'!$A$46:$B$60,2,FALSE))</f>
        <v/>
      </c>
      <c r="Q724" s="255" t="str">
        <f t="shared" si="154"/>
        <v/>
      </c>
      <c r="R724" s="153"/>
      <c r="S724" s="153"/>
      <c r="T724" s="238">
        <f t="shared" si="155"/>
        <v>0</v>
      </c>
      <c r="U724" s="193" t="s">
        <v>44</v>
      </c>
      <c r="V724" s="173"/>
      <c r="W724" s="193" t="str">
        <f t="shared" si="156"/>
        <v/>
      </c>
      <c r="X724" s="264" t="str">
        <f t="shared" si="157"/>
        <v>OK</v>
      </c>
      <c r="Y724" s="193" t="str">
        <f t="shared" si="158"/>
        <v/>
      </c>
      <c r="Z724" s="193" t="str">
        <f t="shared" si="159"/>
        <v/>
      </c>
      <c r="AA724" s="397" t="str">
        <f t="shared" si="160"/>
        <v/>
      </c>
      <c r="AB724" s="257" t="str">
        <f t="shared" si="161"/>
        <v/>
      </c>
      <c r="AC724" s="257" t="str">
        <f t="shared" si="162"/>
        <v/>
      </c>
      <c r="AD724" s="193" t="str">
        <f t="shared" si="163"/>
        <v>CHECK DATES</v>
      </c>
      <c r="AE724" s="257" t="str">
        <f t="shared" si="164"/>
        <v/>
      </c>
      <c r="AF724" s="286">
        <v>0</v>
      </c>
      <c r="AG724" s="257">
        <f t="shared" si="165"/>
        <v>0</v>
      </c>
      <c r="AH724" s="257" t="str">
        <f t="shared" si="166"/>
        <v/>
      </c>
      <c r="AI724" s="257">
        <f t="shared" si="167"/>
        <v>0</v>
      </c>
    </row>
    <row r="725" spans="1:35" x14ac:dyDescent="0.3">
      <c r="A725" s="287">
        <v>713</v>
      </c>
      <c r="B725" s="161"/>
      <c r="C725" s="150"/>
      <c r="D725" s="150"/>
      <c r="E725" s="150"/>
      <c r="F725" s="152"/>
      <c r="G725" s="152"/>
      <c r="H725" s="154"/>
      <c r="I725" s="155"/>
      <c r="J725" s="159"/>
      <c r="K725" s="159"/>
      <c r="L725" s="337"/>
      <c r="M725" s="343" t="str">
        <f>IF(L725="","",LOOKUP(L725,'Work Programme'!$A$8:$A$207,'Work Programme'!$B$8:$B$207))</f>
        <v/>
      </c>
      <c r="N725" s="150"/>
      <c r="O725" s="151"/>
      <c r="P725" s="254" t="str">
        <f>IF(H725="","",VLOOKUP(H725,'Overview - Financial Statement'!$A$46:$B$60,2,FALSE))</f>
        <v/>
      </c>
      <c r="Q725" s="255" t="str">
        <f t="shared" si="154"/>
        <v/>
      </c>
      <c r="R725" s="153"/>
      <c r="S725" s="153"/>
      <c r="T725" s="238">
        <f t="shared" si="155"/>
        <v>0</v>
      </c>
      <c r="U725" s="193" t="s">
        <v>44</v>
      </c>
      <c r="V725" s="173"/>
      <c r="W725" s="193" t="str">
        <f t="shared" si="156"/>
        <v/>
      </c>
      <c r="X725" s="264" t="str">
        <f t="shared" si="157"/>
        <v>OK</v>
      </c>
      <c r="Y725" s="193" t="str">
        <f t="shared" si="158"/>
        <v/>
      </c>
      <c r="Z725" s="193" t="str">
        <f t="shared" si="159"/>
        <v/>
      </c>
      <c r="AA725" s="397" t="str">
        <f t="shared" si="160"/>
        <v/>
      </c>
      <c r="AB725" s="257" t="str">
        <f t="shared" si="161"/>
        <v/>
      </c>
      <c r="AC725" s="257" t="str">
        <f t="shared" si="162"/>
        <v/>
      </c>
      <c r="AD725" s="193" t="str">
        <f t="shared" si="163"/>
        <v>CHECK DATES</v>
      </c>
      <c r="AE725" s="257" t="str">
        <f t="shared" si="164"/>
        <v/>
      </c>
      <c r="AF725" s="286">
        <v>0</v>
      </c>
      <c r="AG725" s="257">
        <f t="shared" si="165"/>
        <v>0</v>
      </c>
      <c r="AH725" s="257" t="str">
        <f t="shared" si="166"/>
        <v/>
      </c>
      <c r="AI725" s="257">
        <f t="shared" si="167"/>
        <v>0</v>
      </c>
    </row>
    <row r="726" spans="1:35" x14ac:dyDescent="0.3">
      <c r="A726" s="287">
        <v>714</v>
      </c>
      <c r="B726" s="161"/>
      <c r="C726" s="150"/>
      <c r="D726" s="150"/>
      <c r="E726" s="150"/>
      <c r="F726" s="152"/>
      <c r="G726" s="152"/>
      <c r="H726" s="154"/>
      <c r="I726" s="155"/>
      <c r="J726" s="159"/>
      <c r="K726" s="159"/>
      <c r="L726" s="337"/>
      <c r="M726" s="343" t="str">
        <f>IF(L726="","",LOOKUP(L726,'Work Programme'!$A$8:$A$207,'Work Programme'!$B$8:$B$207))</f>
        <v/>
      </c>
      <c r="N726" s="150"/>
      <c r="O726" s="151"/>
      <c r="P726" s="254" t="str">
        <f>IF(H726="","",VLOOKUP(H726,'Overview - Financial Statement'!$A$46:$B$60,2,FALSE))</f>
        <v/>
      </c>
      <c r="Q726" s="255" t="str">
        <f t="shared" si="154"/>
        <v/>
      </c>
      <c r="R726" s="153"/>
      <c r="S726" s="153"/>
      <c r="T726" s="238">
        <f t="shared" si="155"/>
        <v>0</v>
      </c>
      <c r="U726" s="193" t="s">
        <v>44</v>
      </c>
      <c r="V726" s="173"/>
      <c r="W726" s="193" t="str">
        <f t="shared" si="156"/>
        <v/>
      </c>
      <c r="X726" s="264" t="str">
        <f t="shared" si="157"/>
        <v>OK</v>
      </c>
      <c r="Y726" s="193" t="str">
        <f t="shared" si="158"/>
        <v/>
      </c>
      <c r="Z726" s="193" t="str">
        <f t="shared" si="159"/>
        <v/>
      </c>
      <c r="AA726" s="397" t="str">
        <f t="shared" si="160"/>
        <v/>
      </c>
      <c r="AB726" s="257" t="str">
        <f t="shared" si="161"/>
        <v/>
      </c>
      <c r="AC726" s="257" t="str">
        <f t="shared" si="162"/>
        <v/>
      </c>
      <c r="AD726" s="193" t="str">
        <f t="shared" si="163"/>
        <v>CHECK DATES</v>
      </c>
      <c r="AE726" s="257" t="str">
        <f t="shared" si="164"/>
        <v/>
      </c>
      <c r="AF726" s="286">
        <v>0</v>
      </c>
      <c r="AG726" s="257">
        <f t="shared" si="165"/>
        <v>0</v>
      </c>
      <c r="AH726" s="257" t="str">
        <f t="shared" si="166"/>
        <v/>
      </c>
      <c r="AI726" s="257">
        <f t="shared" si="167"/>
        <v>0</v>
      </c>
    </row>
    <row r="727" spans="1:35" x14ac:dyDescent="0.3">
      <c r="A727" s="287">
        <v>715</v>
      </c>
      <c r="B727" s="161"/>
      <c r="C727" s="150"/>
      <c r="D727" s="150"/>
      <c r="E727" s="150"/>
      <c r="F727" s="152"/>
      <c r="G727" s="152"/>
      <c r="H727" s="154"/>
      <c r="I727" s="155"/>
      <c r="J727" s="159"/>
      <c r="K727" s="159"/>
      <c r="L727" s="337"/>
      <c r="M727" s="343" t="str">
        <f>IF(L727="","",LOOKUP(L727,'Work Programme'!$A$8:$A$207,'Work Programme'!$B$8:$B$207))</f>
        <v/>
      </c>
      <c r="N727" s="150"/>
      <c r="O727" s="151"/>
      <c r="P727" s="254" t="str">
        <f>IF(H727="","",VLOOKUP(H727,'Overview - Financial Statement'!$A$46:$B$60,2,FALSE))</f>
        <v/>
      </c>
      <c r="Q727" s="255" t="str">
        <f t="shared" si="154"/>
        <v/>
      </c>
      <c r="R727" s="153"/>
      <c r="S727" s="153"/>
      <c r="T727" s="238">
        <f t="shared" si="155"/>
        <v>0</v>
      </c>
      <c r="U727" s="193" t="s">
        <v>44</v>
      </c>
      <c r="V727" s="173"/>
      <c r="W727" s="193" t="str">
        <f t="shared" si="156"/>
        <v/>
      </c>
      <c r="X727" s="264" t="str">
        <f t="shared" si="157"/>
        <v>OK</v>
      </c>
      <c r="Y727" s="193" t="str">
        <f t="shared" si="158"/>
        <v/>
      </c>
      <c r="Z727" s="193" t="str">
        <f t="shared" si="159"/>
        <v/>
      </c>
      <c r="AA727" s="397" t="str">
        <f t="shared" si="160"/>
        <v/>
      </c>
      <c r="AB727" s="257" t="str">
        <f t="shared" si="161"/>
        <v/>
      </c>
      <c r="AC727" s="257" t="str">
        <f t="shared" si="162"/>
        <v/>
      </c>
      <c r="AD727" s="193" t="str">
        <f t="shared" si="163"/>
        <v>CHECK DATES</v>
      </c>
      <c r="AE727" s="257" t="str">
        <f t="shared" si="164"/>
        <v/>
      </c>
      <c r="AF727" s="286">
        <v>0</v>
      </c>
      <c r="AG727" s="257">
        <f t="shared" si="165"/>
        <v>0</v>
      </c>
      <c r="AH727" s="257" t="str">
        <f t="shared" si="166"/>
        <v/>
      </c>
      <c r="AI727" s="257">
        <f t="shared" si="167"/>
        <v>0</v>
      </c>
    </row>
    <row r="728" spans="1:35" x14ac:dyDescent="0.3">
      <c r="A728" s="287">
        <v>716</v>
      </c>
      <c r="B728" s="161"/>
      <c r="C728" s="150"/>
      <c r="D728" s="150"/>
      <c r="E728" s="150"/>
      <c r="F728" s="152"/>
      <c r="G728" s="152"/>
      <c r="H728" s="154"/>
      <c r="I728" s="155"/>
      <c r="J728" s="159"/>
      <c r="K728" s="159"/>
      <c r="L728" s="337"/>
      <c r="M728" s="343" t="str">
        <f>IF(L728="","",LOOKUP(L728,'Work Programme'!$A$8:$A$207,'Work Programme'!$B$8:$B$207))</f>
        <v/>
      </c>
      <c r="N728" s="150"/>
      <c r="O728" s="151"/>
      <c r="P728" s="254" t="str">
        <f>IF(H728="","",VLOOKUP(H728,'Overview - Financial Statement'!$A$46:$B$60,2,FALSE))</f>
        <v/>
      </c>
      <c r="Q728" s="255" t="str">
        <f t="shared" si="154"/>
        <v/>
      </c>
      <c r="R728" s="153"/>
      <c r="S728" s="153"/>
      <c r="T728" s="238">
        <f t="shared" si="155"/>
        <v>0</v>
      </c>
      <c r="U728" s="193" t="s">
        <v>44</v>
      </c>
      <c r="V728" s="173"/>
      <c r="W728" s="193" t="str">
        <f t="shared" si="156"/>
        <v/>
      </c>
      <c r="X728" s="264" t="str">
        <f t="shared" si="157"/>
        <v>OK</v>
      </c>
      <c r="Y728" s="193" t="str">
        <f t="shared" si="158"/>
        <v/>
      </c>
      <c r="Z728" s="193" t="str">
        <f t="shared" si="159"/>
        <v/>
      </c>
      <c r="AA728" s="397" t="str">
        <f t="shared" si="160"/>
        <v/>
      </c>
      <c r="AB728" s="257" t="str">
        <f t="shared" si="161"/>
        <v/>
      </c>
      <c r="AC728" s="257" t="str">
        <f t="shared" si="162"/>
        <v/>
      </c>
      <c r="AD728" s="193" t="str">
        <f t="shared" si="163"/>
        <v>CHECK DATES</v>
      </c>
      <c r="AE728" s="257" t="str">
        <f t="shared" si="164"/>
        <v/>
      </c>
      <c r="AF728" s="286">
        <v>0</v>
      </c>
      <c r="AG728" s="257">
        <f t="shared" si="165"/>
        <v>0</v>
      </c>
      <c r="AH728" s="257" t="str">
        <f t="shared" si="166"/>
        <v/>
      </c>
      <c r="AI728" s="257">
        <f t="shared" si="167"/>
        <v>0</v>
      </c>
    </row>
    <row r="729" spans="1:35" x14ac:dyDescent="0.3">
      <c r="A729" s="287">
        <v>717</v>
      </c>
      <c r="B729" s="161"/>
      <c r="C729" s="150"/>
      <c r="D729" s="150"/>
      <c r="E729" s="150"/>
      <c r="F729" s="152"/>
      <c r="G729" s="152"/>
      <c r="H729" s="154"/>
      <c r="I729" s="155"/>
      <c r="J729" s="159"/>
      <c r="K729" s="159"/>
      <c r="L729" s="337"/>
      <c r="M729" s="343" t="str">
        <f>IF(L729="","",LOOKUP(L729,'Work Programme'!$A$8:$A$207,'Work Programme'!$B$8:$B$207))</f>
        <v/>
      </c>
      <c r="N729" s="150"/>
      <c r="O729" s="151"/>
      <c r="P729" s="254" t="str">
        <f>IF(H729="","",VLOOKUP(H729,'Overview - Financial Statement'!$A$46:$B$60,2,FALSE))</f>
        <v/>
      </c>
      <c r="Q729" s="255" t="str">
        <f t="shared" si="154"/>
        <v/>
      </c>
      <c r="R729" s="153"/>
      <c r="S729" s="153"/>
      <c r="T729" s="238">
        <f t="shared" si="155"/>
        <v>0</v>
      </c>
      <c r="U729" s="193" t="s">
        <v>44</v>
      </c>
      <c r="V729" s="173"/>
      <c r="W729" s="193" t="str">
        <f t="shared" si="156"/>
        <v/>
      </c>
      <c r="X729" s="264" t="str">
        <f t="shared" si="157"/>
        <v>OK</v>
      </c>
      <c r="Y729" s="193" t="str">
        <f t="shared" si="158"/>
        <v/>
      </c>
      <c r="Z729" s="193" t="str">
        <f t="shared" si="159"/>
        <v/>
      </c>
      <c r="AA729" s="397" t="str">
        <f t="shared" si="160"/>
        <v/>
      </c>
      <c r="AB729" s="257" t="str">
        <f t="shared" si="161"/>
        <v/>
      </c>
      <c r="AC729" s="257" t="str">
        <f t="shared" si="162"/>
        <v/>
      </c>
      <c r="AD729" s="193" t="str">
        <f t="shared" si="163"/>
        <v>CHECK DATES</v>
      </c>
      <c r="AE729" s="257" t="str">
        <f t="shared" si="164"/>
        <v/>
      </c>
      <c r="AF729" s="286">
        <v>0</v>
      </c>
      <c r="AG729" s="257">
        <f t="shared" si="165"/>
        <v>0</v>
      </c>
      <c r="AH729" s="257" t="str">
        <f t="shared" si="166"/>
        <v/>
      </c>
      <c r="AI729" s="257">
        <f t="shared" si="167"/>
        <v>0</v>
      </c>
    </row>
    <row r="730" spans="1:35" x14ac:dyDescent="0.3">
      <c r="A730" s="287">
        <v>718</v>
      </c>
      <c r="B730" s="161"/>
      <c r="C730" s="150"/>
      <c r="D730" s="150"/>
      <c r="E730" s="150"/>
      <c r="F730" s="152"/>
      <c r="G730" s="152"/>
      <c r="H730" s="154"/>
      <c r="I730" s="155"/>
      <c r="J730" s="159"/>
      <c r="K730" s="159"/>
      <c r="L730" s="337"/>
      <c r="M730" s="343" t="str">
        <f>IF(L730="","",LOOKUP(L730,'Work Programme'!$A$8:$A$207,'Work Programme'!$B$8:$B$207))</f>
        <v/>
      </c>
      <c r="N730" s="150"/>
      <c r="O730" s="151"/>
      <c r="P730" s="254" t="str">
        <f>IF(H730="","",VLOOKUP(H730,'Overview - Financial Statement'!$A$46:$B$60,2,FALSE))</f>
        <v/>
      </c>
      <c r="Q730" s="255" t="str">
        <f t="shared" si="154"/>
        <v/>
      </c>
      <c r="R730" s="153"/>
      <c r="S730" s="153"/>
      <c r="T730" s="238">
        <f t="shared" si="155"/>
        <v>0</v>
      </c>
      <c r="U730" s="193" t="s">
        <v>44</v>
      </c>
      <c r="V730" s="173"/>
      <c r="W730" s="193" t="str">
        <f t="shared" si="156"/>
        <v/>
      </c>
      <c r="X730" s="264" t="str">
        <f t="shared" si="157"/>
        <v>OK</v>
      </c>
      <c r="Y730" s="193" t="str">
        <f t="shared" si="158"/>
        <v/>
      </c>
      <c r="Z730" s="193" t="str">
        <f t="shared" si="159"/>
        <v/>
      </c>
      <c r="AA730" s="397" t="str">
        <f t="shared" si="160"/>
        <v/>
      </c>
      <c r="AB730" s="257" t="str">
        <f t="shared" si="161"/>
        <v/>
      </c>
      <c r="AC730" s="257" t="str">
        <f t="shared" si="162"/>
        <v/>
      </c>
      <c r="AD730" s="193" t="str">
        <f t="shared" si="163"/>
        <v>CHECK DATES</v>
      </c>
      <c r="AE730" s="257" t="str">
        <f t="shared" si="164"/>
        <v/>
      </c>
      <c r="AF730" s="286">
        <v>0</v>
      </c>
      <c r="AG730" s="257">
        <f t="shared" si="165"/>
        <v>0</v>
      </c>
      <c r="AH730" s="257" t="str">
        <f t="shared" si="166"/>
        <v/>
      </c>
      <c r="AI730" s="257">
        <f t="shared" si="167"/>
        <v>0</v>
      </c>
    </row>
    <row r="731" spans="1:35" x14ac:dyDescent="0.3">
      <c r="A731" s="287">
        <v>719</v>
      </c>
      <c r="B731" s="161"/>
      <c r="C731" s="150"/>
      <c r="D731" s="150"/>
      <c r="E731" s="150"/>
      <c r="F731" s="152"/>
      <c r="G731" s="152"/>
      <c r="H731" s="154"/>
      <c r="I731" s="155"/>
      <c r="J731" s="159"/>
      <c r="K731" s="159"/>
      <c r="L731" s="337"/>
      <c r="M731" s="343" t="str">
        <f>IF(L731="","",LOOKUP(L731,'Work Programme'!$A$8:$A$207,'Work Programme'!$B$8:$B$207))</f>
        <v/>
      </c>
      <c r="N731" s="150"/>
      <c r="O731" s="151"/>
      <c r="P731" s="254" t="str">
        <f>IF(H731="","",VLOOKUP(H731,'Overview - Financial Statement'!$A$46:$B$60,2,FALSE))</f>
        <v/>
      </c>
      <c r="Q731" s="255" t="str">
        <f t="shared" si="154"/>
        <v/>
      </c>
      <c r="R731" s="153"/>
      <c r="S731" s="153"/>
      <c r="T731" s="238">
        <f t="shared" si="155"/>
        <v>0</v>
      </c>
      <c r="U731" s="193" t="s">
        <v>44</v>
      </c>
      <c r="V731" s="173"/>
      <c r="W731" s="193" t="str">
        <f t="shared" si="156"/>
        <v/>
      </c>
      <c r="X731" s="264" t="str">
        <f t="shared" si="157"/>
        <v>OK</v>
      </c>
      <c r="Y731" s="193" t="str">
        <f t="shared" si="158"/>
        <v/>
      </c>
      <c r="Z731" s="193" t="str">
        <f t="shared" si="159"/>
        <v/>
      </c>
      <c r="AA731" s="397" t="str">
        <f t="shared" si="160"/>
        <v/>
      </c>
      <c r="AB731" s="257" t="str">
        <f t="shared" si="161"/>
        <v/>
      </c>
      <c r="AC731" s="257" t="str">
        <f t="shared" si="162"/>
        <v/>
      </c>
      <c r="AD731" s="193" t="str">
        <f t="shared" si="163"/>
        <v>CHECK DATES</v>
      </c>
      <c r="AE731" s="257" t="str">
        <f t="shared" si="164"/>
        <v/>
      </c>
      <c r="AF731" s="286">
        <v>0</v>
      </c>
      <c r="AG731" s="257">
        <f t="shared" si="165"/>
        <v>0</v>
      </c>
      <c r="AH731" s="257" t="str">
        <f t="shared" si="166"/>
        <v/>
      </c>
      <c r="AI731" s="257">
        <f t="shared" si="167"/>
        <v>0</v>
      </c>
    </row>
    <row r="732" spans="1:35" x14ac:dyDescent="0.3">
      <c r="A732" s="287">
        <v>720</v>
      </c>
      <c r="B732" s="161"/>
      <c r="C732" s="150"/>
      <c r="D732" s="150"/>
      <c r="E732" s="150"/>
      <c r="F732" s="152"/>
      <c r="G732" s="152"/>
      <c r="H732" s="154"/>
      <c r="I732" s="155"/>
      <c r="J732" s="159"/>
      <c r="K732" s="159"/>
      <c r="L732" s="337"/>
      <c r="M732" s="343" t="str">
        <f>IF(L732="","",LOOKUP(L732,'Work Programme'!$A$8:$A$207,'Work Programme'!$B$8:$B$207))</f>
        <v/>
      </c>
      <c r="N732" s="150"/>
      <c r="O732" s="151"/>
      <c r="P732" s="254" t="str">
        <f>IF(H732="","",VLOOKUP(H732,'Overview - Financial Statement'!$A$46:$B$60,2,FALSE))</f>
        <v/>
      </c>
      <c r="Q732" s="255" t="str">
        <f t="shared" si="154"/>
        <v/>
      </c>
      <c r="R732" s="153"/>
      <c r="S732" s="153"/>
      <c r="T732" s="238">
        <f t="shared" si="155"/>
        <v>0</v>
      </c>
      <c r="U732" s="193" t="s">
        <v>44</v>
      </c>
      <c r="V732" s="173"/>
      <c r="W732" s="193" t="str">
        <f t="shared" si="156"/>
        <v/>
      </c>
      <c r="X732" s="264" t="str">
        <f t="shared" si="157"/>
        <v>OK</v>
      </c>
      <c r="Y732" s="193" t="str">
        <f t="shared" si="158"/>
        <v/>
      </c>
      <c r="Z732" s="193" t="str">
        <f t="shared" si="159"/>
        <v/>
      </c>
      <c r="AA732" s="397" t="str">
        <f t="shared" si="160"/>
        <v/>
      </c>
      <c r="AB732" s="257" t="str">
        <f t="shared" si="161"/>
        <v/>
      </c>
      <c r="AC732" s="257" t="str">
        <f t="shared" si="162"/>
        <v/>
      </c>
      <c r="AD732" s="193" t="str">
        <f t="shared" si="163"/>
        <v>CHECK DATES</v>
      </c>
      <c r="AE732" s="257" t="str">
        <f t="shared" si="164"/>
        <v/>
      </c>
      <c r="AF732" s="286">
        <v>0</v>
      </c>
      <c r="AG732" s="257">
        <f t="shared" si="165"/>
        <v>0</v>
      </c>
      <c r="AH732" s="257" t="str">
        <f t="shared" si="166"/>
        <v/>
      </c>
      <c r="AI732" s="257">
        <f t="shared" si="167"/>
        <v>0</v>
      </c>
    </row>
    <row r="733" spans="1:35" x14ac:dyDescent="0.3">
      <c r="A733" s="287">
        <v>721</v>
      </c>
      <c r="B733" s="161"/>
      <c r="C733" s="150"/>
      <c r="D733" s="150"/>
      <c r="E733" s="150"/>
      <c r="F733" s="152"/>
      <c r="G733" s="152"/>
      <c r="H733" s="154"/>
      <c r="I733" s="155"/>
      <c r="J733" s="159"/>
      <c r="K733" s="159"/>
      <c r="L733" s="337"/>
      <c r="M733" s="343" t="str">
        <f>IF(L733="","",LOOKUP(L733,'Work Programme'!$A$8:$A$207,'Work Programme'!$B$8:$B$207))</f>
        <v/>
      </c>
      <c r="N733" s="150"/>
      <c r="O733" s="151"/>
      <c r="P733" s="254" t="str">
        <f>IF(H733="","",VLOOKUP(H733,'Overview - Financial Statement'!$A$46:$B$60,2,FALSE))</f>
        <v/>
      </c>
      <c r="Q733" s="255" t="str">
        <f t="shared" si="154"/>
        <v/>
      </c>
      <c r="R733" s="153"/>
      <c r="S733" s="153"/>
      <c r="T733" s="238">
        <f t="shared" si="155"/>
        <v>0</v>
      </c>
      <c r="U733" s="193" t="s">
        <v>44</v>
      </c>
      <c r="V733" s="173"/>
      <c r="W733" s="193" t="str">
        <f t="shared" si="156"/>
        <v/>
      </c>
      <c r="X733" s="264" t="str">
        <f t="shared" si="157"/>
        <v>OK</v>
      </c>
      <c r="Y733" s="193" t="str">
        <f t="shared" si="158"/>
        <v/>
      </c>
      <c r="Z733" s="193" t="str">
        <f t="shared" si="159"/>
        <v/>
      </c>
      <c r="AA733" s="397" t="str">
        <f t="shared" si="160"/>
        <v/>
      </c>
      <c r="AB733" s="257" t="str">
        <f t="shared" si="161"/>
        <v/>
      </c>
      <c r="AC733" s="257" t="str">
        <f t="shared" si="162"/>
        <v/>
      </c>
      <c r="AD733" s="193" t="str">
        <f t="shared" si="163"/>
        <v>CHECK DATES</v>
      </c>
      <c r="AE733" s="257" t="str">
        <f t="shared" si="164"/>
        <v/>
      </c>
      <c r="AF733" s="286">
        <v>0</v>
      </c>
      <c r="AG733" s="257">
        <f t="shared" si="165"/>
        <v>0</v>
      </c>
      <c r="AH733" s="257" t="str">
        <f t="shared" si="166"/>
        <v/>
      </c>
      <c r="AI733" s="257">
        <f t="shared" si="167"/>
        <v>0</v>
      </c>
    </row>
    <row r="734" spans="1:35" x14ac:dyDescent="0.3">
      <c r="A734" s="287">
        <v>722</v>
      </c>
      <c r="B734" s="161"/>
      <c r="C734" s="150"/>
      <c r="D734" s="150"/>
      <c r="E734" s="150"/>
      <c r="F734" s="152"/>
      <c r="G734" s="152"/>
      <c r="H734" s="154"/>
      <c r="I734" s="155"/>
      <c r="J734" s="159"/>
      <c r="K734" s="159"/>
      <c r="L734" s="337"/>
      <c r="M734" s="343" t="str">
        <f>IF(L734="","",LOOKUP(L734,'Work Programme'!$A$8:$A$207,'Work Programme'!$B$8:$B$207))</f>
        <v/>
      </c>
      <c r="N734" s="150"/>
      <c r="O734" s="151"/>
      <c r="P734" s="254" t="str">
        <f>IF(H734="","",VLOOKUP(H734,'Overview - Financial Statement'!$A$46:$B$60,2,FALSE))</f>
        <v/>
      </c>
      <c r="Q734" s="255" t="str">
        <f t="shared" si="154"/>
        <v/>
      </c>
      <c r="R734" s="153"/>
      <c r="S734" s="153"/>
      <c r="T734" s="238">
        <f t="shared" si="155"/>
        <v>0</v>
      </c>
      <c r="U734" s="193" t="s">
        <v>44</v>
      </c>
      <c r="V734" s="173"/>
      <c r="W734" s="193" t="str">
        <f t="shared" si="156"/>
        <v/>
      </c>
      <c r="X734" s="264" t="str">
        <f t="shared" si="157"/>
        <v>OK</v>
      </c>
      <c r="Y734" s="193" t="str">
        <f t="shared" si="158"/>
        <v/>
      </c>
      <c r="Z734" s="193" t="str">
        <f t="shared" si="159"/>
        <v/>
      </c>
      <c r="AA734" s="397" t="str">
        <f t="shared" si="160"/>
        <v/>
      </c>
      <c r="AB734" s="257" t="str">
        <f t="shared" si="161"/>
        <v/>
      </c>
      <c r="AC734" s="257" t="str">
        <f t="shared" si="162"/>
        <v/>
      </c>
      <c r="AD734" s="193" t="str">
        <f t="shared" si="163"/>
        <v>CHECK DATES</v>
      </c>
      <c r="AE734" s="257" t="str">
        <f t="shared" si="164"/>
        <v/>
      </c>
      <c r="AF734" s="286">
        <v>0</v>
      </c>
      <c r="AG734" s="257">
        <f t="shared" si="165"/>
        <v>0</v>
      </c>
      <c r="AH734" s="257" t="str">
        <f t="shared" si="166"/>
        <v/>
      </c>
      <c r="AI734" s="257">
        <f t="shared" si="167"/>
        <v>0</v>
      </c>
    </row>
    <row r="735" spans="1:35" x14ac:dyDescent="0.3">
      <c r="A735" s="287">
        <v>723</v>
      </c>
      <c r="B735" s="161"/>
      <c r="C735" s="150"/>
      <c r="D735" s="150"/>
      <c r="E735" s="150"/>
      <c r="F735" s="152"/>
      <c r="G735" s="152"/>
      <c r="H735" s="154"/>
      <c r="I735" s="155"/>
      <c r="J735" s="159"/>
      <c r="K735" s="159"/>
      <c r="L735" s="337"/>
      <c r="M735" s="343" t="str">
        <f>IF(L735="","",LOOKUP(L735,'Work Programme'!$A$8:$A$207,'Work Programme'!$B$8:$B$207))</f>
        <v/>
      </c>
      <c r="N735" s="150"/>
      <c r="O735" s="151"/>
      <c r="P735" s="254" t="str">
        <f>IF(H735="","",VLOOKUP(H735,'Overview - Financial Statement'!$A$46:$B$60,2,FALSE))</f>
        <v/>
      </c>
      <c r="Q735" s="255" t="str">
        <f t="shared" si="154"/>
        <v/>
      </c>
      <c r="R735" s="153"/>
      <c r="S735" s="153"/>
      <c r="T735" s="238">
        <f t="shared" si="155"/>
        <v>0</v>
      </c>
      <c r="U735" s="193" t="s">
        <v>44</v>
      </c>
      <c r="V735" s="173"/>
      <c r="W735" s="193" t="str">
        <f t="shared" si="156"/>
        <v/>
      </c>
      <c r="X735" s="264" t="str">
        <f t="shared" si="157"/>
        <v>OK</v>
      </c>
      <c r="Y735" s="193" t="str">
        <f t="shared" si="158"/>
        <v/>
      </c>
      <c r="Z735" s="193" t="str">
        <f t="shared" si="159"/>
        <v/>
      </c>
      <c r="AA735" s="397" t="str">
        <f t="shared" si="160"/>
        <v/>
      </c>
      <c r="AB735" s="257" t="str">
        <f t="shared" si="161"/>
        <v/>
      </c>
      <c r="AC735" s="257" t="str">
        <f t="shared" si="162"/>
        <v/>
      </c>
      <c r="AD735" s="193" t="str">
        <f t="shared" si="163"/>
        <v>CHECK DATES</v>
      </c>
      <c r="AE735" s="257" t="str">
        <f t="shared" si="164"/>
        <v/>
      </c>
      <c r="AF735" s="286">
        <v>0</v>
      </c>
      <c r="AG735" s="257">
        <f t="shared" si="165"/>
        <v>0</v>
      </c>
      <c r="AH735" s="257" t="str">
        <f t="shared" si="166"/>
        <v/>
      </c>
      <c r="AI735" s="257">
        <f t="shared" si="167"/>
        <v>0</v>
      </c>
    </row>
    <row r="736" spans="1:35" x14ac:dyDescent="0.3">
      <c r="A736" s="287">
        <v>724</v>
      </c>
      <c r="B736" s="161"/>
      <c r="C736" s="150"/>
      <c r="D736" s="150"/>
      <c r="E736" s="150"/>
      <c r="F736" s="152"/>
      <c r="G736" s="152"/>
      <c r="H736" s="154"/>
      <c r="I736" s="155"/>
      <c r="J736" s="159"/>
      <c r="K736" s="159"/>
      <c r="L736" s="337"/>
      <c r="M736" s="343" t="str">
        <f>IF(L736="","",LOOKUP(L736,'Work Programme'!$A$8:$A$207,'Work Programme'!$B$8:$B$207))</f>
        <v/>
      </c>
      <c r="N736" s="150"/>
      <c r="O736" s="151"/>
      <c r="P736" s="254" t="str">
        <f>IF(H736="","",VLOOKUP(H736,'Overview - Financial Statement'!$A$46:$B$60,2,FALSE))</f>
        <v/>
      </c>
      <c r="Q736" s="255" t="str">
        <f t="shared" si="154"/>
        <v/>
      </c>
      <c r="R736" s="153"/>
      <c r="S736" s="153"/>
      <c r="T736" s="238">
        <f t="shared" si="155"/>
        <v>0</v>
      </c>
      <c r="U736" s="193" t="s">
        <v>44</v>
      </c>
      <c r="V736" s="173"/>
      <c r="W736" s="193" t="str">
        <f t="shared" si="156"/>
        <v/>
      </c>
      <c r="X736" s="264" t="str">
        <f t="shared" si="157"/>
        <v>OK</v>
      </c>
      <c r="Y736" s="193" t="str">
        <f t="shared" si="158"/>
        <v/>
      </c>
      <c r="Z736" s="193" t="str">
        <f t="shared" si="159"/>
        <v/>
      </c>
      <c r="AA736" s="397" t="str">
        <f t="shared" si="160"/>
        <v/>
      </c>
      <c r="AB736" s="257" t="str">
        <f t="shared" si="161"/>
        <v/>
      </c>
      <c r="AC736" s="257" t="str">
        <f t="shared" si="162"/>
        <v/>
      </c>
      <c r="AD736" s="193" t="str">
        <f t="shared" si="163"/>
        <v>CHECK DATES</v>
      </c>
      <c r="AE736" s="257" t="str">
        <f t="shared" si="164"/>
        <v/>
      </c>
      <c r="AF736" s="286">
        <v>0</v>
      </c>
      <c r="AG736" s="257">
        <f t="shared" si="165"/>
        <v>0</v>
      </c>
      <c r="AH736" s="257" t="str">
        <f t="shared" si="166"/>
        <v/>
      </c>
      <c r="AI736" s="257">
        <f t="shared" si="167"/>
        <v>0</v>
      </c>
    </row>
    <row r="737" spans="1:35" x14ac:dyDescent="0.3">
      <c r="A737" s="287">
        <v>725</v>
      </c>
      <c r="B737" s="161"/>
      <c r="C737" s="150"/>
      <c r="D737" s="150"/>
      <c r="E737" s="150"/>
      <c r="F737" s="152"/>
      <c r="G737" s="152"/>
      <c r="H737" s="154"/>
      <c r="I737" s="155"/>
      <c r="J737" s="159"/>
      <c r="K737" s="159"/>
      <c r="L737" s="337"/>
      <c r="M737" s="343" t="str">
        <f>IF(L737="","",LOOKUP(L737,'Work Programme'!$A$8:$A$207,'Work Programme'!$B$8:$B$207))</f>
        <v/>
      </c>
      <c r="N737" s="150"/>
      <c r="O737" s="151"/>
      <c r="P737" s="254" t="str">
        <f>IF(H737="","",VLOOKUP(H737,'Overview - Financial Statement'!$A$46:$B$60,2,FALSE))</f>
        <v/>
      </c>
      <c r="Q737" s="255" t="str">
        <f t="shared" si="154"/>
        <v/>
      </c>
      <c r="R737" s="153"/>
      <c r="S737" s="153"/>
      <c r="T737" s="238">
        <f t="shared" si="155"/>
        <v>0</v>
      </c>
      <c r="U737" s="193" t="s">
        <v>44</v>
      </c>
      <c r="V737" s="173"/>
      <c r="W737" s="193" t="str">
        <f t="shared" si="156"/>
        <v/>
      </c>
      <c r="X737" s="264" t="str">
        <f t="shared" si="157"/>
        <v>OK</v>
      </c>
      <c r="Y737" s="193" t="str">
        <f t="shared" si="158"/>
        <v/>
      </c>
      <c r="Z737" s="193" t="str">
        <f t="shared" si="159"/>
        <v/>
      </c>
      <c r="AA737" s="397" t="str">
        <f t="shared" si="160"/>
        <v/>
      </c>
      <c r="AB737" s="257" t="str">
        <f t="shared" si="161"/>
        <v/>
      </c>
      <c r="AC737" s="257" t="str">
        <f t="shared" si="162"/>
        <v/>
      </c>
      <c r="AD737" s="193" t="str">
        <f t="shared" si="163"/>
        <v>CHECK DATES</v>
      </c>
      <c r="AE737" s="257" t="str">
        <f t="shared" si="164"/>
        <v/>
      </c>
      <c r="AF737" s="286">
        <v>0</v>
      </c>
      <c r="AG737" s="257">
        <f t="shared" si="165"/>
        <v>0</v>
      </c>
      <c r="AH737" s="257" t="str">
        <f t="shared" si="166"/>
        <v/>
      </c>
      <c r="AI737" s="257">
        <f t="shared" si="167"/>
        <v>0</v>
      </c>
    </row>
    <row r="738" spans="1:35" x14ac:dyDescent="0.3">
      <c r="A738" s="287">
        <v>726</v>
      </c>
      <c r="B738" s="161"/>
      <c r="C738" s="150"/>
      <c r="D738" s="150"/>
      <c r="E738" s="150"/>
      <c r="F738" s="152"/>
      <c r="G738" s="152"/>
      <c r="H738" s="154"/>
      <c r="I738" s="155"/>
      <c r="J738" s="159"/>
      <c r="K738" s="159"/>
      <c r="L738" s="337"/>
      <c r="M738" s="343" t="str">
        <f>IF(L738="","",LOOKUP(L738,'Work Programme'!$A$8:$A$207,'Work Programme'!$B$8:$B$207))</f>
        <v/>
      </c>
      <c r="N738" s="150"/>
      <c r="O738" s="151"/>
      <c r="P738" s="254" t="str">
        <f>IF(H738="","",VLOOKUP(H738,'Overview - Financial Statement'!$A$46:$B$60,2,FALSE))</f>
        <v/>
      </c>
      <c r="Q738" s="255" t="str">
        <f t="shared" si="154"/>
        <v/>
      </c>
      <c r="R738" s="153"/>
      <c r="S738" s="153"/>
      <c r="T738" s="238">
        <f t="shared" si="155"/>
        <v>0</v>
      </c>
      <c r="U738" s="193" t="s">
        <v>44</v>
      </c>
      <c r="V738" s="173"/>
      <c r="W738" s="193" t="str">
        <f t="shared" si="156"/>
        <v/>
      </c>
      <c r="X738" s="264" t="str">
        <f t="shared" si="157"/>
        <v>OK</v>
      </c>
      <c r="Y738" s="193" t="str">
        <f t="shared" si="158"/>
        <v/>
      </c>
      <c r="Z738" s="193" t="str">
        <f t="shared" si="159"/>
        <v/>
      </c>
      <c r="AA738" s="397" t="str">
        <f t="shared" si="160"/>
        <v/>
      </c>
      <c r="AB738" s="257" t="str">
        <f t="shared" si="161"/>
        <v/>
      </c>
      <c r="AC738" s="257" t="str">
        <f t="shared" si="162"/>
        <v/>
      </c>
      <c r="AD738" s="193" t="str">
        <f t="shared" si="163"/>
        <v>CHECK DATES</v>
      </c>
      <c r="AE738" s="257" t="str">
        <f t="shared" si="164"/>
        <v/>
      </c>
      <c r="AF738" s="286">
        <v>0</v>
      </c>
      <c r="AG738" s="257">
        <f t="shared" si="165"/>
        <v>0</v>
      </c>
      <c r="AH738" s="257" t="str">
        <f t="shared" si="166"/>
        <v/>
      </c>
      <c r="AI738" s="257">
        <f t="shared" si="167"/>
        <v>0</v>
      </c>
    </row>
    <row r="739" spans="1:35" x14ac:dyDescent="0.3">
      <c r="A739" s="287">
        <v>727</v>
      </c>
      <c r="B739" s="161"/>
      <c r="C739" s="150"/>
      <c r="D739" s="150"/>
      <c r="E739" s="150"/>
      <c r="F739" s="152"/>
      <c r="G739" s="152"/>
      <c r="H739" s="154"/>
      <c r="I739" s="155"/>
      <c r="J739" s="159"/>
      <c r="K739" s="159"/>
      <c r="L739" s="337"/>
      <c r="M739" s="343" t="str">
        <f>IF(L739="","",LOOKUP(L739,'Work Programme'!$A$8:$A$207,'Work Programme'!$B$8:$B$207))</f>
        <v/>
      </c>
      <c r="N739" s="150"/>
      <c r="O739" s="151"/>
      <c r="P739" s="254" t="str">
        <f>IF(H739="","",VLOOKUP(H739,'Overview - Financial Statement'!$A$46:$B$60,2,FALSE))</f>
        <v/>
      </c>
      <c r="Q739" s="255" t="str">
        <f t="shared" si="154"/>
        <v/>
      </c>
      <c r="R739" s="153"/>
      <c r="S739" s="153"/>
      <c r="T739" s="238">
        <f t="shared" si="155"/>
        <v>0</v>
      </c>
      <c r="U739" s="193" t="s">
        <v>44</v>
      </c>
      <c r="V739" s="173"/>
      <c r="W739" s="193" t="str">
        <f t="shared" si="156"/>
        <v/>
      </c>
      <c r="X739" s="264" t="str">
        <f t="shared" si="157"/>
        <v>OK</v>
      </c>
      <c r="Y739" s="193" t="str">
        <f t="shared" si="158"/>
        <v/>
      </c>
      <c r="Z739" s="193" t="str">
        <f t="shared" si="159"/>
        <v/>
      </c>
      <c r="AA739" s="397" t="str">
        <f t="shared" si="160"/>
        <v/>
      </c>
      <c r="AB739" s="257" t="str">
        <f t="shared" si="161"/>
        <v/>
      </c>
      <c r="AC739" s="257" t="str">
        <f t="shared" si="162"/>
        <v/>
      </c>
      <c r="AD739" s="193" t="str">
        <f t="shared" si="163"/>
        <v>CHECK DATES</v>
      </c>
      <c r="AE739" s="257" t="str">
        <f t="shared" si="164"/>
        <v/>
      </c>
      <c r="AF739" s="286">
        <v>0</v>
      </c>
      <c r="AG739" s="257">
        <f t="shared" si="165"/>
        <v>0</v>
      </c>
      <c r="AH739" s="257" t="str">
        <f t="shared" si="166"/>
        <v/>
      </c>
      <c r="AI739" s="257">
        <f t="shared" si="167"/>
        <v>0</v>
      </c>
    </row>
    <row r="740" spans="1:35" x14ac:dyDescent="0.3">
      <c r="A740" s="287">
        <v>728</v>
      </c>
      <c r="B740" s="161"/>
      <c r="C740" s="150"/>
      <c r="D740" s="150"/>
      <c r="E740" s="150"/>
      <c r="F740" s="152"/>
      <c r="G740" s="152"/>
      <c r="H740" s="154"/>
      <c r="I740" s="155"/>
      <c r="J740" s="159"/>
      <c r="K740" s="159"/>
      <c r="L740" s="337"/>
      <c r="M740" s="343" t="str">
        <f>IF(L740="","",LOOKUP(L740,'Work Programme'!$A$8:$A$207,'Work Programme'!$B$8:$B$207))</f>
        <v/>
      </c>
      <c r="N740" s="150"/>
      <c r="O740" s="151"/>
      <c r="P740" s="254" t="str">
        <f>IF(H740="","",VLOOKUP(H740,'Overview - Financial Statement'!$A$46:$B$60,2,FALSE))</f>
        <v/>
      </c>
      <c r="Q740" s="255" t="str">
        <f t="shared" si="154"/>
        <v/>
      </c>
      <c r="R740" s="153"/>
      <c r="S740" s="153"/>
      <c r="T740" s="238">
        <f t="shared" si="155"/>
        <v>0</v>
      </c>
      <c r="U740" s="193" t="s">
        <v>44</v>
      </c>
      <c r="V740" s="173"/>
      <c r="W740" s="193" t="str">
        <f t="shared" si="156"/>
        <v/>
      </c>
      <c r="X740" s="264" t="str">
        <f t="shared" si="157"/>
        <v>OK</v>
      </c>
      <c r="Y740" s="193" t="str">
        <f t="shared" si="158"/>
        <v/>
      </c>
      <c r="Z740" s="193" t="str">
        <f t="shared" si="159"/>
        <v/>
      </c>
      <c r="AA740" s="397" t="str">
        <f t="shared" si="160"/>
        <v/>
      </c>
      <c r="AB740" s="257" t="str">
        <f t="shared" si="161"/>
        <v/>
      </c>
      <c r="AC740" s="257" t="str">
        <f t="shared" si="162"/>
        <v/>
      </c>
      <c r="AD740" s="193" t="str">
        <f t="shared" si="163"/>
        <v>CHECK DATES</v>
      </c>
      <c r="AE740" s="257" t="str">
        <f t="shared" si="164"/>
        <v/>
      </c>
      <c r="AF740" s="286">
        <v>0</v>
      </c>
      <c r="AG740" s="257">
        <f t="shared" si="165"/>
        <v>0</v>
      </c>
      <c r="AH740" s="257" t="str">
        <f t="shared" si="166"/>
        <v/>
      </c>
      <c r="AI740" s="257">
        <f t="shared" si="167"/>
        <v>0</v>
      </c>
    </row>
    <row r="741" spans="1:35" x14ac:dyDescent="0.3">
      <c r="A741" s="287">
        <v>729</v>
      </c>
      <c r="B741" s="161"/>
      <c r="C741" s="150"/>
      <c r="D741" s="150"/>
      <c r="E741" s="150"/>
      <c r="F741" s="152"/>
      <c r="G741" s="152"/>
      <c r="H741" s="154"/>
      <c r="I741" s="155"/>
      <c r="J741" s="159"/>
      <c r="K741" s="159"/>
      <c r="L741" s="337"/>
      <c r="M741" s="343" t="str">
        <f>IF(L741="","",LOOKUP(L741,'Work Programme'!$A$8:$A$207,'Work Programme'!$B$8:$B$207))</f>
        <v/>
      </c>
      <c r="N741" s="150"/>
      <c r="O741" s="151"/>
      <c r="P741" s="254" t="str">
        <f>IF(H741="","",VLOOKUP(H741,'Overview - Financial Statement'!$A$46:$B$60,2,FALSE))</f>
        <v/>
      </c>
      <c r="Q741" s="255" t="str">
        <f t="shared" si="154"/>
        <v/>
      </c>
      <c r="R741" s="153"/>
      <c r="S741" s="153"/>
      <c r="T741" s="238">
        <f t="shared" si="155"/>
        <v>0</v>
      </c>
      <c r="U741" s="193" t="s">
        <v>44</v>
      </c>
      <c r="V741" s="173"/>
      <c r="W741" s="193" t="str">
        <f t="shared" si="156"/>
        <v/>
      </c>
      <c r="X741" s="264" t="str">
        <f t="shared" si="157"/>
        <v>OK</v>
      </c>
      <c r="Y741" s="193" t="str">
        <f t="shared" si="158"/>
        <v/>
      </c>
      <c r="Z741" s="193" t="str">
        <f t="shared" si="159"/>
        <v/>
      </c>
      <c r="AA741" s="397" t="str">
        <f t="shared" si="160"/>
        <v/>
      </c>
      <c r="AB741" s="257" t="str">
        <f t="shared" si="161"/>
        <v/>
      </c>
      <c r="AC741" s="257" t="str">
        <f t="shared" si="162"/>
        <v/>
      </c>
      <c r="AD741" s="193" t="str">
        <f t="shared" si="163"/>
        <v>CHECK DATES</v>
      </c>
      <c r="AE741" s="257" t="str">
        <f t="shared" si="164"/>
        <v/>
      </c>
      <c r="AF741" s="286">
        <v>0</v>
      </c>
      <c r="AG741" s="257">
        <f t="shared" si="165"/>
        <v>0</v>
      </c>
      <c r="AH741" s="257" t="str">
        <f t="shared" si="166"/>
        <v/>
      </c>
      <c r="AI741" s="257">
        <f t="shared" si="167"/>
        <v>0</v>
      </c>
    </row>
    <row r="742" spans="1:35" x14ac:dyDescent="0.3">
      <c r="A742" s="287">
        <v>730</v>
      </c>
      <c r="B742" s="161"/>
      <c r="C742" s="150"/>
      <c r="D742" s="150"/>
      <c r="E742" s="150"/>
      <c r="F742" s="152"/>
      <c r="G742" s="152"/>
      <c r="H742" s="154"/>
      <c r="I742" s="155"/>
      <c r="J742" s="159"/>
      <c r="K742" s="159"/>
      <c r="L742" s="337"/>
      <c r="M742" s="343" t="str">
        <f>IF(L742="","",LOOKUP(L742,'Work Programme'!$A$8:$A$207,'Work Programme'!$B$8:$B$207))</f>
        <v/>
      </c>
      <c r="N742" s="150"/>
      <c r="O742" s="151"/>
      <c r="P742" s="254" t="str">
        <f>IF(H742="","",VLOOKUP(H742,'Overview - Financial Statement'!$A$46:$B$60,2,FALSE))</f>
        <v/>
      </c>
      <c r="Q742" s="255" t="str">
        <f t="shared" si="154"/>
        <v/>
      </c>
      <c r="R742" s="153"/>
      <c r="S742" s="153"/>
      <c r="T742" s="238">
        <f t="shared" si="155"/>
        <v>0</v>
      </c>
      <c r="U742" s="193" t="s">
        <v>44</v>
      </c>
      <c r="V742" s="173"/>
      <c r="W742" s="193" t="str">
        <f t="shared" si="156"/>
        <v/>
      </c>
      <c r="X742" s="264" t="str">
        <f t="shared" si="157"/>
        <v>OK</v>
      </c>
      <c r="Y742" s="193" t="str">
        <f t="shared" si="158"/>
        <v/>
      </c>
      <c r="Z742" s="193" t="str">
        <f t="shared" si="159"/>
        <v/>
      </c>
      <c r="AA742" s="397" t="str">
        <f t="shared" si="160"/>
        <v/>
      </c>
      <c r="AB742" s="257" t="str">
        <f t="shared" si="161"/>
        <v/>
      </c>
      <c r="AC742" s="257" t="str">
        <f t="shared" si="162"/>
        <v/>
      </c>
      <c r="AD742" s="193" t="str">
        <f t="shared" si="163"/>
        <v>CHECK DATES</v>
      </c>
      <c r="AE742" s="257" t="str">
        <f t="shared" si="164"/>
        <v/>
      </c>
      <c r="AF742" s="286">
        <v>0</v>
      </c>
      <c r="AG742" s="257">
        <f t="shared" si="165"/>
        <v>0</v>
      </c>
      <c r="AH742" s="257" t="str">
        <f t="shared" si="166"/>
        <v/>
      </c>
      <c r="AI742" s="257">
        <f t="shared" si="167"/>
        <v>0</v>
      </c>
    </row>
    <row r="743" spans="1:35" x14ac:dyDescent="0.3">
      <c r="A743" s="287">
        <v>731</v>
      </c>
      <c r="B743" s="161"/>
      <c r="C743" s="150"/>
      <c r="D743" s="150"/>
      <c r="E743" s="150"/>
      <c r="F743" s="152"/>
      <c r="G743" s="152"/>
      <c r="H743" s="154"/>
      <c r="I743" s="155"/>
      <c r="J743" s="159"/>
      <c r="K743" s="159"/>
      <c r="L743" s="337"/>
      <c r="M743" s="343" t="str">
        <f>IF(L743="","",LOOKUP(L743,'Work Programme'!$A$8:$A$207,'Work Programme'!$B$8:$B$207))</f>
        <v/>
      </c>
      <c r="N743" s="150"/>
      <c r="O743" s="151"/>
      <c r="P743" s="254" t="str">
        <f>IF(H743="","",VLOOKUP(H743,'Overview - Financial Statement'!$A$46:$B$60,2,FALSE))</f>
        <v/>
      </c>
      <c r="Q743" s="255" t="str">
        <f t="shared" si="154"/>
        <v/>
      </c>
      <c r="R743" s="153"/>
      <c r="S743" s="153"/>
      <c r="T743" s="238">
        <f t="shared" si="155"/>
        <v>0</v>
      </c>
      <c r="U743" s="193" t="s">
        <v>44</v>
      </c>
      <c r="V743" s="173"/>
      <c r="W743" s="193" t="str">
        <f t="shared" si="156"/>
        <v/>
      </c>
      <c r="X743" s="264" t="str">
        <f t="shared" si="157"/>
        <v>OK</v>
      </c>
      <c r="Y743" s="193" t="str">
        <f t="shared" si="158"/>
        <v/>
      </c>
      <c r="Z743" s="193" t="str">
        <f t="shared" si="159"/>
        <v/>
      </c>
      <c r="AA743" s="397" t="str">
        <f t="shared" si="160"/>
        <v/>
      </c>
      <c r="AB743" s="257" t="str">
        <f t="shared" si="161"/>
        <v/>
      </c>
      <c r="AC743" s="257" t="str">
        <f t="shared" si="162"/>
        <v/>
      </c>
      <c r="AD743" s="193" t="str">
        <f t="shared" si="163"/>
        <v>CHECK DATES</v>
      </c>
      <c r="AE743" s="257" t="str">
        <f t="shared" si="164"/>
        <v/>
      </c>
      <c r="AF743" s="286">
        <v>0</v>
      </c>
      <c r="AG743" s="257">
        <f t="shared" si="165"/>
        <v>0</v>
      </c>
      <c r="AH743" s="257" t="str">
        <f t="shared" si="166"/>
        <v/>
      </c>
      <c r="AI743" s="257">
        <f t="shared" si="167"/>
        <v>0</v>
      </c>
    </row>
    <row r="744" spans="1:35" x14ac:dyDescent="0.3">
      <c r="A744" s="287">
        <v>732</v>
      </c>
      <c r="B744" s="161"/>
      <c r="C744" s="150"/>
      <c r="D744" s="150"/>
      <c r="E744" s="150"/>
      <c r="F744" s="152"/>
      <c r="G744" s="152"/>
      <c r="H744" s="154"/>
      <c r="I744" s="155"/>
      <c r="J744" s="159"/>
      <c r="K744" s="159"/>
      <c r="L744" s="337"/>
      <c r="M744" s="343" t="str">
        <f>IF(L744="","",LOOKUP(L744,'Work Programme'!$A$8:$A$207,'Work Programme'!$B$8:$B$207))</f>
        <v/>
      </c>
      <c r="N744" s="150"/>
      <c r="O744" s="151"/>
      <c r="P744" s="254" t="str">
        <f>IF(H744="","",VLOOKUP(H744,'Overview - Financial Statement'!$A$46:$B$60,2,FALSE))</f>
        <v/>
      </c>
      <c r="Q744" s="255" t="str">
        <f t="shared" si="154"/>
        <v/>
      </c>
      <c r="R744" s="153"/>
      <c r="S744" s="153"/>
      <c r="T744" s="238">
        <f t="shared" si="155"/>
        <v>0</v>
      </c>
      <c r="U744" s="193" t="s">
        <v>44</v>
      </c>
      <c r="V744" s="173"/>
      <c r="W744" s="193" t="str">
        <f t="shared" si="156"/>
        <v/>
      </c>
      <c r="X744" s="264" t="str">
        <f t="shared" si="157"/>
        <v>OK</v>
      </c>
      <c r="Y744" s="193" t="str">
        <f t="shared" si="158"/>
        <v/>
      </c>
      <c r="Z744" s="193" t="str">
        <f t="shared" si="159"/>
        <v/>
      </c>
      <c r="AA744" s="397" t="str">
        <f t="shared" si="160"/>
        <v/>
      </c>
      <c r="AB744" s="257" t="str">
        <f t="shared" si="161"/>
        <v/>
      </c>
      <c r="AC744" s="257" t="str">
        <f t="shared" si="162"/>
        <v/>
      </c>
      <c r="AD744" s="193" t="str">
        <f t="shared" si="163"/>
        <v>CHECK DATES</v>
      </c>
      <c r="AE744" s="257" t="str">
        <f t="shared" si="164"/>
        <v/>
      </c>
      <c r="AF744" s="286">
        <v>0</v>
      </c>
      <c r="AG744" s="257">
        <f t="shared" si="165"/>
        <v>0</v>
      </c>
      <c r="AH744" s="257" t="str">
        <f t="shared" si="166"/>
        <v/>
      </c>
      <c r="AI744" s="257">
        <f t="shared" si="167"/>
        <v>0</v>
      </c>
    </row>
    <row r="745" spans="1:35" x14ac:dyDescent="0.3">
      <c r="A745" s="287">
        <v>733</v>
      </c>
      <c r="B745" s="161"/>
      <c r="C745" s="150"/>
      <c r="D745" s="150"/>
      <c r="E745" s="150"/>
      <c r="F745" s="152"/>
      <c r="G745" s="152"/>
      <c r="H745" s="154"/>
      <c r="I745" s="155"/>
      <c r="J745" s="159"/>
      <c r="K745" s="159"/>
      <c r="L745" s="337"/>
      <c r="M745" s="343" t="str">
        <f>IF(L745="","",LOOKUP(L745,'Work Programme'!$A$8:$A$207,'Work Programme'!$B$8:$B$207))</f>
        <v/>
      </c>
      <c r="N745" s="150"/>
      <c r="O745" s="151"/>
      <c r="P745" s="254" t="str">
        <f>IF(H745="","",VLOOKUP(H745,'Overview - Financial Statement'!$A$46:$B$60,2,FALSE))</f>
        <v/>
      </c>
      <c r="Q745" s="255" t="str">
        <f t="shared" si="154"/>
        <v/>
      </c>
      <c r="R745" s="153"/>
      <c r="S745" s="153"/>
      <c r="T745" s="238">
        <f t="shared" si="155"/>
        <v>0</v>
      </c>
      <c r="U745" s="193" t="s">
        <v>44</v>
      </c>
      <c r="V745" s="173"/>
      <c r="W745" s="193" t="str">
        <f t="shared" si="156"/>
        <v/>
      </c>
      <c r="X745" s="264" t="str">
        <f t="shared" si="157"/>
        <v>OK</v>
      </c>
      <c r="Y745" s="193" t="str">
        <f t="shared" si="158"/>
        <v/>
      </c>
      <c r="Z745" s="193" t="str">
        <f t="shared" si="159"/>
        <v/>
      </c>
      <c r="AA745" s="397" t="str">
        <f t="shared" si="160"/>
        <v/>
      </c>
      <c r="AB745" s="257" t="str">
        <f t="shared" si="161"/>
        <v/>
      </c>
      <c r="AC745" s="257" t="str">
        <f t="shared" si="162"/>
        <v/>
      </c>
      <c r="AD745" s="193" t="str">
        <f t="shared" si="163"/>
        <v>CHECK DATES</v>
      </c>
      <c r="AE745" s="257" t="str">
        <f t="shared" si="164"/>
        <v/>
      </c>
      <c r="AF745" s="286">
        <v>0</v>
      </c>
      <c r="AG745" s="257">
        <f t="shared" si="165"/>
        <v>0</v>
      </c>
      <c r="AH745" s="257" t="str">
        <f t="shared" si="166"/>
        <v/>
      </c>
      <c r="AI745" s="257">
        <f t="shared" si="167"/>
        <v>0</v>
      </c>
    </row>
    <row r="746" spans="1:35" x14ac:dyDescent="0.3">
      <c r="A746" s="287">
        <v>734</v>
      </c>
      <c r="B746" s="161"/>
      <c r="C746" s="150"/>
      <c r="D746" s="150"/>
      <c r="E746" s="150"/>
      <c r="F746" s="152"/>
      <c r="G746" s="152"/>
      <c r="H746" s="154"/>
      <c r="I746" s="155"/>
      <c r="J746" s="159"/>
      <c r="K746" s="159"/>
      <c r="L746" s="337"/>
      <c r="M746" s="343" t="str">
        <f>IF(L746="","",LOOKUP(L746,'Work Programme'!$A$8:$A$207,'Work Programme'!$B$8:$B$207))</f>
        <v/>
      </c>
      <c r="N746" s="150"/>
      <c r="O746" s="151"/>
      <c r="P746" s="254" t="str">
        <f>IF(H746="","",VLOOKUP(H746,'Overview - Financial Statement'!$A$46:$B$60,2,FALSE))</f>
        <v/>
      </c>
      <c r="Q746" s="255" t="str">
        <f t="shared" si="154"/>
        <v/>
      </c>
      <c r="R746" s="153"/>
      <c r="S746" s="153"/>
      <c r="T746" s="238">
        <f t="shared" si="155"/>
        <v>0</v>
      </c>
      <c r="U746" s="193" t="s">
        <v>44</v>
      </c>
      <c r="V746" s="173"/>
      <c r="W746" s="193" t="str">
        <f t="shared" si="156"/>
        <v/>
      </c>
      <c r="X746" s="264" t="str">
        <f t="shared" si="157"/>
        <v>OK</v>
      </c>
      <c r="Y746" s="193" t="str">
        <f t="shared" si="158"/>
        <v/>
      </c>
      <c r="Z746" s="193" t="str">
        <f t="shared" si="159"/>
        <v/>
      </c>
      <c r="AA746" s="397" t="str">
        <f t="shared" si="160"/>
        <v/>
      </c>
      <c r="AB746" s="257" t="str">
        <f t="shared" si="161"/>
        <v/>
      </c>
      <c r="AC746" s="257" t="str">
        <f t="shared" si="162"/>
        <v/>
      </c>
      <c r="AD746" s="193" t="str">
        <f t="shared" si="163"/>
        <v>CHECK DATES</v>
      </c>
      <c r="AE746" s="257" t="str">
        <f t="shared" si="164"/>
        <v/>
      </c>
      <c r="AF746" s="286">
        <v>0</v>
      </c>
      <c r="AG746" s="257">
        <f t="shared" si="165"/>
        <v>0</v>
      </c>
      <c r="AH746" s="257" t="str">
        <f t="shared" si="166"/>
        <v/>
      </c>
      <c r="AI746" s="257">
        <f t="shared" si="167"/>
        <v>0</v>
      </c>
    </row>
    <row r="747" spans="1:35" x14ac:dyDescent="0.3">
      <c r="A747" s="287">
        <v>735</v>
      </c>
      <c r="B747" s="161"/>
      <c r="C747" s="150"/>
      <c r="D747" s="150"/>
      <c r="E747" s="150"/>
      <c r="F747" s="152"/>
      <c r="G747" s="152"/>
      <c r="H747" s="154"/>
      <c r="I747" s="155"/>
      <c r="J747" s="159"/>
      <c r="K747" s="159"/>
      <c r="L747" s="337"/>
      <c r="M747" s="343" t="str">
        <f>IF(L747="","",LOOKUP(L747,'Work Programme'!$A$8:$A$207,'Work Programme'!$B$8:$B$207))</f>
        <v/>
      </c>
      <c r="N747" s="150"/>
      <c r="O747" s="151"/>
      <c r="P747" s="254" t="str">
        <f>IF(H747="","",VLOOKUP(H747,'Overview - Financial Statement'!$A$46:$B$60,2,FALSE))</f>
        <v/>
      </c>
      <c r="Q747" s="255" t="str">
        <f t="shared" si="154"/>
        <v/>
      </c>
      <c r="R747" s="153"/>
      <c r="S747" s="153"/>
      <c r="T747" s="238">
        <f t="shared" si="155"/>
        <v>0</v>
      </c>
      <c r="U747" s="193" t="s">
        <v>44</v>
      </c>
      <c r="V747" s="173"/>
      <c r="W747" s="193" t="str">
        <f t="shared" si="156"/>
        <v/>
      </c>
      <c r="X747" s="264" t="str">
        <f t="shared" si="157"/>
        <v>OK</v>
      </c>
      <c r="Y747" s="193" t="str">
        <f t="shared" si="158"/>
        <v/>
      </c>
      <c r="Z747" s="193" t="str">
        <f t="shared" si="159"/>
        <v/>
      </c>
      <c r="AA747" s="397" t="str">
        <f t="shared" si="160"/>
        <v/>
      </c>
      <c r="AB747" s="257" t="str">
        <f t="shared" si="161"/>
        <v/>
      </c>
      <c r="AC747" s="257" t="str">
        <f t="shared" si="162"/>
        <v/>
      </c>
      <c r="AD747" s="193" t="str">
        <f t="shared" si="163"/>
        <v>CHECK DATES</v>
      </c>
      <c r="AE747" s="257" t="str">
        <f t="shared" si="164"/>
        <v/>
      </c>
      <c r="AF747" s="286">
        <v>0</v>
      </c>
      <c r="AG747" s="257">
        <f t="shared" si="165"/>
        <v>0</v>
      </c>
      <c r="AH747" s="257" t="str">
        <f t="shared" si="166"/>
        <v/>
      </c>
      <c r="AI747" s="257">
        <f t="shared" si="167"/>
        <v>0</v>
      </c>
    </row>
    <row r="748" spans="1:35" x14ac:dyDescent="0.3">
      <c r="A748" s="287">
        <v>736</v>
      </c>
      <c r="B748" s="161"/>
      <c r="C748" s="150"/>
      <c r="D748" s="150"/>
      <c r="E748" s="150"/>
      <c r="F748" s="152"/>
      <c r="G748" s="152"/>
      <c r="H748" s="154"/>
      <c r="I748" s="155"/>
      <c r="J748" s="159"/>
      <c r="K748" s="159"/>
      <c r="L748" s="337"/>
      <c r="M748" s="343" t="str">
        <f>IF(L748="","",LOOKUP(L748,'Work Programme'!$A$8:$A$207,'Work Programme'!$B$8:$B$207))</f>
        <v/>
      </c>
      <c r="N748" s="150"/>
      <c r="O748" s="151"/>
      <c r="P748" s="254" t="str">
        <f>IF(H748="","",VLOOKUP(H748,'Overview - Financial Statement'!$A$46:$B$60,2,FALSE))</f>
        <v/>
      </c>
      <c r="Q748" s="255" t="str">
        <f t="shared" si="154"/>
        <v/>
      </c>
      <c r="R748" s="153"/>
      <c r="S748" s="153"/>
      <c r="T748" s="238">
        <f t="shared" si="155"/>
        <v>0</v>
      </c>
      <c r="U748" s="193" t="s">
        <v>44</v>
      </c>
      <c r="V748" s="173"/>
      <c r="W748" s="193" t="str">
        <f t="shared" si="156"/>
        <v/>
      </c>
      <c r="X748" s="264" t="str">
        <f t="shared" si="157"/>
        <v>OK</v>
      </c>
      <c r="Y748" s="193" t="str">
        <f t="shared" si="158"/>
        <v/>
      </c>
      <c r="Z748" s="193" t="str">
        <f t="shared" si="159"/>
        <v/>
      </c>
      <c r="AA748" s="397" t="str">
        <f t="shared" si="160"/>
        <v/>
      </c>
      <c r="AB748" s="257" t="str">
        <f t="shared" si="161"/>
        <v/>
      </c>
      <c r="AC748" s="257" t="str">
        <f t="shared" si="162"/>
        <v/>
      </c>
      <c r="AD748" s="193" t="str">
        <f t="shared" si="163"/>
        <v>CHECK DATES</v>
      </c>
      <c r="AE748" s="257" t="str">
        <f t="shared" si="164"/>
        <v/>
      </c>
      <c r="AF748" s="286">
        <v>0</v>
      </c>
      <c r="AG748" s="257">
        <f t="shared" si="165"/>
        <v>0</v>
      </c>
      <c r="AH748" s="257" t="str">
        <f t="shared" si="166"/>
        <v/>
      </c>
      <c r="AI748" s="257">
        <f t="shared" si="167"/>
        <v>0</v>
      </c>
    </row>
    <row r="749" spans="1:35" x14ac:dyDescent="0.3">
      <c r="A749" s="287">
        <v>737</v>
      </c>
      <c r="B749" s="161"/>
      <c r="C749" s="150"/>
      <c r="D749" s="150"/>
      <c r="E749" s="150"/>
      <c r="F749" s="152"/>
      <c r="G749" s="152"/>
      <c r="H749" s="154"/>
      <c r="I749" s="155"/>
      <c r="J749" s="159"/>
      <c r="K749" s="159"/>
      <c r="L749" s="337"/>
      <c r="M749" s="343" t="str">
        <f>IF(L749="","",LOOKUP(L749,'Work Programme'!$A$8:$A$207,'Work Programme'!$B$8:$B$207))</f>
        <v/>
      </c>
      <c r="N749" s="150"/>
      <c r="O749" s="151"/>
      <c r="P749" s="254" t="str">
        <f>IF(H749="","",VLOOKUP(H749,'Overview - Financial Statement'!$A$46:$B$60,2,FALSE))</f>
        <v/>
      </c>
      <c r="Q749" s="255" t="str">
        <f t="shared" si="154"/>
        <v/>
      </c>
      <c r="R749" s="153"/>
      <c r="S749" s="153"/>
      <c r="T749" s="238">
        <f t="shared" si="155"/>
        <v>0</v>
      </c>
      <c r="U749" s="193" t="s">
        <v>44</v>
      </c>
      <c r="V749" s="173"/>
      <c r="W749" s="193" t="str">
        <f t="shared" si="156"/>
        <v/>
      </c>
      <c r="X749" s="264" t="str">
        <f t="shared" si="157"/>
        <v>OK</v>
      </c>
      <c r="Y749" s="193" t="str">
        <f t="shared" si="158"/>
        <v/>
      </c>
      <c r="Z749" s="193" t="str">
        <f t="shared" si="159"/>
        <v/>
      </c>
      <c r="AA749" s="397" t="str">
        <f t="shared" si="160"/>
        <v/>
      </c>
      <c r="AB749" s="257" t="str">
        <f t="shared" si="161"/>
        <v/>
      </c>
      <c r="AC749" s="257" t="str">
        <f t="shared" si="162"/>
        <v/>
      </c>
      <c r="AD749" s="193" t="str">
        <f t="shared" si="163"/>
        <v>CHECK DATES</v>
      </c>
      <c r="AE749" s="257" t="str">
        <f t="shared" si="164"/>
        <v/>
      </c>
      <c r="AF749" s="286">
        <v>0</v>
      </c>
      <c r="AG749" s="257">
        <f t="shared" si="165"/>
        <v>0</v>
      </c>
      <c r="AH749" s="257" t="str">
        <f t="shared" si="166"/>
        <v/>
      </c>
      <c r="AI749" s="257">
        <f t="shared" si="167"/>
        <v>0</v>
      </c>
    </row>
    <row r="750" spans="1:35" x14ac:dyDescent="0.3">
      <c r="A750" s="287">
        <v>738</v>
      </c>
      <c r="B750" s="161"/>
      <c r="C750" s="150"/>
      <c r="D750" s="150"/>
      <c r="E750" s="150"/>
      <c r="F750" s="152"/>
      <c r="G750" s="152"/>
      <c r="H750" s="154"/>
      <c r="I750" s="155"/>
      <c r="J750" s="159"/>
      <c r="K750" s="159"/>
      <c r="L750" s="337"/>
      <c r="M750" s="343" t="str">
        <f>IF(L750="","",LOOKUP(L750,'Work Programme'!$A$8:$A$207,'Work Programme'!$B$8:$B$207))</f>
        <v/>
      </c>
      <c r="N750" s="150"/>
      <c r="O750" s="151"/>
      <c r="P750" s="254" t="str">
        <f>IF(H750="","",VLOOKUP(H750,'Overview - Financial Statement'!$A$46:$B$60,2,FALSE))</f>
        <v/>
      </c>
      <c r="Q750" s="255" t="str">
        <f t="shared" si="154"/>
        <v/>
      </c>
      <c r="R750" s="153"/>
      <c r="S750" s="153"/>
      <c r="T750" s="238">
        <f t="shared" si="155"/>
        <v>0</v>
      </c>
      <c r="U750" s="193" t="s">
        <v>44</v>
      </c>
      <c r="V750" s="173"/>
      <c r="W750" s="193" t="str">
        <f t="shared" si="156"/>
        <v/>
      </c>
      <c r="X750" s="264" t="str">
        <f t="shared" si="157"/>
        <v>OK</v>
      </c>
      <c r="Y750" s="193" t="str">
        <f t="shared" si="158"/>
        <v/>
      </c>
      <c r="Z750" s="193" t="str">
        <f t="shared" si="159"/>
        <v/>
      </c>
      <c r="AA750" s="397" t="str">
        <f t="shared" si="160"/>
        <v/>
      </c>
      <c r="AB750" s="257" t="str">
        <f t="shared" si="161"/>
        <v/>
      </c>
      <c r="AC750" s="257" t="str">
        <f t="shared" si="162"/>
        <v/>
      </c>
      <c r="AD750" s="193" t="str">
        <f t="shared" si="163"/>
        <v>CHECK DATES</v>
      </c>
      <c r="AE750" s="257" t="str">
        <f t="shared" si="164"/>
        <v/>
      </c>
      <c r="AF750" s="286">
        <v>0</v>
      </c>
      <c r="AG750" s="257">
        <f t="shared" si="165"/>
        <v>0</v>
      </c>
      <c r="AH750" s="257" t="str">
        <f t="shared" si="166"/>
        <v/>
      </c>
      <c r="AI750" s="257">
        <f t="shared" si="167"/>
        <v>0</v>
      </c>
    </row>
    <row r="751" spans="1:35" x14ac:dyDescent="0.3">
      <c r="A751" s="287">
        <v>739</v>
      </c>
      <c r="B751" s="161"/>
      <c r="C751" s="150"/>
      <c r="D751" s="150"/>
      <c r="E751" s="150"/>
      <c r="F751" s="152"/>
      <c r="G751" s="152"/>
      <c r="H751" s="154"/>
      <c r="I751" s="155"/>
      <c r="J751" s="159"/>
      <c r="K751" s="159"/>
      <c r="L751" s="337"/>
      <c r="M751" s="343" t="str">
        <f>IF(L751="","",LOOKUP(L751,'Work Programme'!$A$8:$A$207,'Work Programme'!$B$8:$B$207))</f>
        <v/>
      </c>
      <c r="N751" s="150"/>
      <c r="O751" s="151"/>
      <c r="P751" s="254" t="str">
        <f>IF(H751="","",VLOOKUP(H751,'Overview - Financial Statement'!$A$46:$B$60,2,FALSE))</f>
        <v/>
      </c>
      <c r="Q751" s="255" t="str">
        <f t="shared" si="154"/>
        <v/>
      </c>
      <c r="R751" s="153"/>
      <c r="S751" s="153"/>
      <c r="T751" s="238">
        <f t="shared" si="155"/>
        <v>0</v>
      </c>
      <c r="U751" s="193" t="s">
        <v>44</v>
      </c>
      <c r="V751" s="173"/>
      <c r="W751" s="193" t="str">
        <f t="shared" si="156"/>
        <v/>
      </c>
      <c r="X751" s="264" t="str">
        <f t="shared" si="157"/>
        <v>OK</v>
      </c>
      <c r="Y751" s="193" t="str">
        <f t="shared" si="158"/>
        <v/>
      </c>
      <c r="Z751" s="193" t="str">
        <f t="shared" si="159"/>
        <v/>
      </c>
      <c r="AA751" s="397" t="str">
        <f t="shared" si="160"/>
        <v/>
      </c>
      <c r="AB751" s="257" t="str">
        <f t="shared" si="161"/>
        <v/>
      </c>
      <c r="AC751" s="257" t="str">
        <f t="shared" si="162"/>
        <v/>
      </c>
      <c r="AD751" s="193" t="str">
        <f t="shared" si="163"/>
        <v>CHECK DATES</v>
      </c>
      <c r="AE751" s="257" t="str">
        <f t="shared" si="164"/>
        <v/>
      </c>
      <c r="AF751" s="286">
        <v>0</v>
      </c>
      <c r="AG751" s="257">
        <f t="shared" si="165"/>
        <v>0</v>
      </c>
      <c r="AH751" s="257" t="str">
        <f t="shared" si="166"/>
        <v/>
      </c>
      <c r="AI751" s="257">
        <f t="shared" si="167"/>
        <v>0</v>
      </c>
    </row>
    <row r="752" spans="1:35" x14ac:dyDescent="0.3">
      <c r="A752" s="287">
        <v>740</v>
      </c>
      <c r="B752" s="161"/>
      <c r="C752" s="150"/>
      <c r="D752" s="150"/>
      <c r="E752" s="150"/>
      <c r="F752" s="152"/>
      <c r="G752" s="152"/>
      <c r="H752" s="154"/>
      <c r="I752" s="155"/>
      <c r="J752" s="159"/>
      <c r="K752" s="159"/>
      <c r="L752" s="337"/>
      <c r="M752" s="343" t="str">
        <f>IF(L752="","",LOOKUP(L752,'Work Programme'!$A$8:$A$207,'Work Programme'!$B$8:$B$207))</f>
        <v/>
      </c>
      <c r="N752" s="150"/>
      <c r="O752" s="151"/>
      <c r="P752" s="254" t="str">
        <f>IF(H752="","",VLOOKUP(H752,'Overview - Financial Statement'!$A$46:$B$60,2,FALSE))</f>
        <v/>
      </c>
      <c r="Q752" s="255" t="str">
        <f t="shared" si="154"/>
        <v/>
      </c>
      <c r="R752" s="153"/>
      <c r="S752" s="153"/>
      <c r="T752" s="238">
        <f t="shared" si="155"/>
        <v>0</v>
      </c>
      <c r="U752" s="193" t="s">
        <v>44</v>
      </c>
      <c r="V752" s="173"/>
      <c r="W752" s="193" t="str">
        <f t="shared" si="156"/>
        <v/>
      </c>
      <c r="X752" s="264" t="str">
        <f t="shared" si="157"/>
        <v>OK</v>
      </c>
      <c r="Y752" s="193" t="str">
        <f t="shared" si="158"/>
        <v/>
      </c>
      <c r="Z752" s="193" t="str">
        <f t="shared" si="159"/>
        <v/>
      </c>
      <c r="AA752" s="397" t="str">
        <f t="shared" si="160"/>
        <v/>
      </c>
      <c r="AB752" s="257" t="str">
        <f t="shared" si="161"/>
        <v/>
      </c>
      <c r="AC752" s="257" t="str">
        <f t="shared" si="162"/>
        <v/>
      </c>
      <c r="AD752" s="193" t="str">
        <f t="shared" si="163"/>
        <v>CHECK DATES</v>
      </c>
      <c r="AE752" s="257" t="str">
        <f t="shared" si="164"/>
        <v/>
      </c>
      <c r="AF752" s="286">
        <v>0</v>
      </c>
      <c r="AG752" s="257">
        <f t="shared" si="165"/>
        <v>0</v>
      </c>
      <c r="AH752" s="257" t="str">
        <f t="shared" si="166"/>
        <v/>
      </c>
      <c r="AI752" s="257">
        <f t="shared" si="167"/>
        <v>0</v>
      </c>
    </row>
    <row r="753" spans="1:35" x14ac:dyDescent="0.3">
      <c r="A753" s="287">
        <v>741</v>
      </c>
      <c r="B753" s="161"/>
      <c r="C753" s="150"/>
      <c r="D753" s="150"/>
      <c r="E753" s="150"/>
      <c r="F753" s="152"/>
      <c r="G753" s="152"/>
      <c r="H753" s="154"/>
      <c r="I753" s="155"/>
      <c r="J753" s="159"/>
      <c r="K753" s="159"/>
      <c r="L753" s="337"/>
      <c r="M753" s="343" t="str">
        <f>IF(L753="","",LOOKUP(L753,'Work Programme'!$A$8:$A$207,'Work Programme'!$B$8:$B$207))</f>
        <v/>
      </c>
      <c r="N753" s="150"/>
      <c r="O753" s="151"/>
      <c r="P753" s="254" t="str">
        <f>IF(H753="","",VLOOKUP(H753,'Overview - Financial Statement'!$A$46:$B$60,2,FALSE))</f>
        <v/>
      </c>
      <c r="Q753" s="255" t="str">
        <f t="shared" si="154"/>
        <v/>
      </c>
      <c r="R753" s="153"/>
      <c r="S753" s="153"/>
      <c r="T753" s="238">
        <f t="shared" si="155"/>
        <v>0</v>
      </c>
      <c r="U753" s="193" t="s">
        <v>44</v>
      </c>
      <c r="V753" s="173"/>
      <c r="W753" s="193" t="str">
        <f t="shared" si="156"/>
        <v/>
      </c>
      <c r="X753" s="264" t="str">
        <f t="shared" si="157"/>
        <v>OK</v>
      </c>
      <c r="Y753" s="193" t="str">
        <f t="shared" si="158"/>
        <v/>
      </c>
      <c r="Z753" s="193" t="str">
        <f t="shared" si="159"/>
        <v/>
      </c>
      <c r="AA753" s="397" t="str">
        <f t="shared" si="160"/>
        <v/>
      </c>
      <c r="AB753" s="257" t="str">
        <f t="shared" si="161"/>
        <v/>
      </c>
      <c r="AC753" s="257" t="str">
        <f t="shared" si="162"/>
        <v/>
      </c>
      <c r="AD753" s="193" t="str">
        <f t="shared" si="163"/>
        <v>CHECK DATES</v>
      </c>
      <c r="AE753" s="257" t="str">
        <f t="shared" si="164"/>
        <v/>
      </c>
      <c r="AF753" s="286">
        <v>0</v>
      </c>
      <c r="AG753" s="257">
        <f t="shared" si="165"/>
        <v>0</v>
      </c>
      <c r="AH753" s="257" t="str">
        <f t="shared" si="166"/>
        <v/>
      </c>
      <c r="AI753" s="257">
        <f t="shared" si="167"/>
        <v>0</v>
      </c>
    </row>
    <row r="754" spans="1:35" x14ac:dyDescent="0.3">
      <c r="A754" s="287">
        <v>742</v>
      </c>
      <c r="B754" s="161"/>
      <c r="C754" s="150"/>
      <c r="D754" s="150"/>
      <c r="E754" s="150"/>
      <c r="F754" s="152"/>
      <c r="G754" s="152"/>
      <c r="H754" s="154"/>
      <c r="I754" s="155"/>
      <c r="J754" s="159"/>
      <c r="K754" s="159"/>
      <c r="L754" s="337"/>
      <c r="M754" s="343" t="str">
        <f>IF(L754="","",LOOKUP(L754,'Work Programme'!$A$8:$A$207,'Work Programme'!$B$8:$B$207))</f>
        <v/>
      </c>
      <c r="N754" s="150"/>
      <c r="O754" s="151"/>
      <c r="P754" s="254" t="str">
        <f>IF(H754="","",VLOOKUP(H754,'Overview - Financial Statement'!$A$46:$B$60,2,FALSE))</f>
        <v/>
      </c>
      <c r="Q754" s="255" t="str">
        <f t="shared" si="154"/>
        <v/>
      </c>
      <c r="R754" s="153"/>
      <c r="S754" s="153"/>
      <c r="T754" s="238">
        <f t="shared" si="155"/>
        <v>0</v>
      </c>
      <c r="U754" s="193" t="s">
        <v>44</v>
      </c>
      <c r="V754" s="173"/>
      <c r="W754" s="193" t="str">
        <f t="shared" si="156"/>
        <v/>
      </c>
      <c r="X754" s="264" t="str">
        <f t="shared" si="157"/>
        <v>OK</v>
      </c>
      <c r="Y754" s="193" t="str">
        <f t="shared" si="158"/>
        <v/>
      </c>
      <c r="Z754" s="193" t="str">
        <f t="shared" si="159"/>
        <v/>
      </c>
      <c r="AA754" s="397" t="str">
        <f t="shared" si="160"/>
        <v/>
      </c>
      <c r="AB754" s="257" t="str">
        <f t="shared" si="161"/>
        <v/>
      </c>
      <c r="AC754" s="257" t="str">
        <f t="shared" si="162"/>
        <v/>
      </c>
      <c r="AD754" s="193" t="str">
        <f t="shared" si="163"/>
        <v>CHECK DATES</v>
      </c>
      <c r="AE754" s="257" t="str">
        <f t="shared" si="164"/>
        <v/>
      </c>
      <c r="AF754" s="286">
        <v>0</v>
      </c>
      <c r="AG754" s="257">
        <f t="shared" si="165"/>
        <v>0</v>
      </c>
      <c r="AH754" s="257" t="str">
        <f t="shared" si="166"/>
        <v/>
      </c>
      <c r="AI754" s="257">
        <f t="shared" si="167"/>
        <v>0</v>
      </c>
    </row>
    <row r="755" spans="1:35" x14ac:dyDescent="0.3">
      <c r="A755" s="287">
        <v>743</v>
      </c>
      <c r="B755" s="161"/>
      <c r="C755" s="150"/>
      <c r="D755" s="150"/>
      <c r="E755" s="150"/>
      <c r="F755" s="152"/>
      <c r="G755" s="152"/>
      <c r="H755" s="154"/>
      <c r="I755" s="155"/>
      <c r="J755" s="159"/>
      <c r="K755" s="159"/>
      <c r="L755" s="337"/>
      <c r="M755" s="343" t="str">
        <f>IF(L755="","",LOOKUP(L755,'Work Programme'!$A$8:$A$207,'Work Programme'!$B$8:$B$207))</f>
        <v/>
      </c>
      <c r="N755" s="150"/>
      <c r="O755" s="151"/>
      <c r="P755" s="254" t="str">
        <f>IF(H755="","",VLOOKUP(H755,'Overview - Financial Statement'!$A$46:$B$60,2,FALSE))</f>
        <v/>
      </c>
      <c r="Q755" s="255" t="str">
        <f t="shared" si="154"/>
        <v/>
      </c>
      <c r="R755" s="153"/>
      <c r="S755" s="153"/>
      <c r="T755" s="238">
        <f t="shared" si="155"/>
        <v>0</v>
      </c>
      <c r="U755" s="193" t="s">
        <v>44</v>
      </c>
      <c r="V755" s="173"/>
      <c r="W755" s="193" t="str">
        <f t="shared" si="156"/>
        <v/>
      </c>
      <c r="X755" s="264" t="str">
        <f t="shared" si="157"/>
        <v>OK</v>
      </c>
      <c r="Y755" s="193" t="str">
        <f t="shared" si="158"/>
        <v/>
      </c>
      <c r="Z755" s="193" t="str">
        <f t="shared" si="159"/>
        <v/>
      </c>
      <c r="AA755" s="397" t="str">
        <f t="shared" si="160"/>
        <v/>
      </c>
      <c r="AB755" s="257" t="str">
        <f t="shared" si="161"/>
        <v/>
      </c>
      <c r="AC755" s="257" t="str">
        <f t="shared" si="162"/>
        <v/>
      </c>
      <c r="AD755" s="193" t="str">
        <f t="shared" si="163"/>
        <v>CHECK DATES</v>
      </c>
      <c r="AE755" s="257" t="str">
        <f t="shared" si="164"/>
        <v/>
      </c>
      <c r="AF755" s="286">
        <v>0</v>
      </c>
      <c r="AG755" s="257">
        <f t="shared" si="165"/>
        <v>0</v>
      </c>
      <c r="AH755" s="257" t="str">
        <f t="shared" si="166"/>
        <v/>
      </c>
      <c r="AI755" s="257">
        <f t="shared" si="167"/>
        <v>0</v>
      </c>
    </row>
    <row r="756" spans="1:35" x14ac:dyDescent="0.3">
      <c r="A756" s="287">
        <v>744</v>
      </c>
      <c r="B756" s="161"/>
      <c r="C756" s="150"/>
      <c r="D756" s="150"/>
      <c r="E756" s="150"/>
      <c r="F756" s="152"/>
      <c r="G756" s="152"/>
      <c r="H756" s="154"/>
      <c r="I756" s="155"/>
      <c r="J756" s="159"/>
      <c r="K756" s="159"/>
      <c r="L756" s="337"/>
      <c r="M756" s="343" t="str">
        <f>IF(L756="","",LOOKUP(L756,'Work Programme'!$A$8:$A$207,'Work Programme'!$B$8:$B$207))</f>
        <v/>
      </c>
      <c r="N756" s="150"/>
      <c r="O756" s="151"/>
      <c r="P756" s="254" t="str">
        <f>IF(H756="","",VLOOKUP(H756,'Overview - Financial Statement'!$A$46:$B$60,2,FALSE))</f>
        <v/>
      </c>
      <c r="Q756" s="255" t="str">
        <f t="shared" si="154"/>
        <v/>
      </c>
      <c r="R756" s="153"/>
      <c r="S756" s="153"/>
      <c r="T756" s="238">
        <f t="shared" si="155"/>
        <v>0</v>
      </c>
      <c r="U756" s="193" t="s">
        <v>44</v>
      </c>
      <c r="V756" s="173"/>
      <c r="W756" s="193" t="str">
        <f t="shared" si="156"/>
        <v/>
      </c>
      <c r="X756" s="264" t="str">
        <f t="shared" si="157"/>
        <v>OK</v>
      </c>
      <c r="Y756" s="193" t="str">
        <f t="shared" si="158"/>
        <v/>
      </c>
      <c r="Z756" s="193" t="str">
        <f t="shared" si="159"/>
        <v/>
      </c>
      <c r="AA756" s="397" t="str">
        <f t="shared" si="160"/>
        <v/>
      </c>
      <c r="AB756" s="257" t="str">
        <f t="shared" si="161"/>
        <v/>
      </c>
      <c r="AC756" s="257" t="str">
        <f t="shared" si="162"/>
        <v/>
      </c>
      <c r="AD756" s="193" t="str">
        <f t="shared" si="163"/>
        <v>CHECK DATES</v>
      </c>
      <c r="AE756" s="257" t="str">
        <f t="shared" si="164"/>
        <v/>
      </c>
      <c r="AF756" s="286">
        <v>0</v>
      </c>
      <c r="AG756" s="257">
        <f t="shared" si="165"/>
        <v>0</v>
      </c>
      <c r="AH756" s="257" t="str">
        <f t="shared" si="166"/>
        <v/>
      </c>
      <c r="AI756" s="257">
        <f t="shared" si="167"/>
        <v>0</v>
      </c>
    </row>
    <row r="757" spans="1:35" x14ac:dyDescent="0.3">
      <c r="A757" s="287">
        <v>745</v>
      </c>
      <c r="B757" s="161"/>
      <c r="C757" s="150"/>
      <c r="D757" s="150"/>
      <c r="E757" s="150"/>
      <c r="F757" s="152"/>
      <c r="G757" s="152"/>
      <c r="H757" s="154"/>
      <c r="I757" s="155"/>
      <c r="J757" s="159"/>
      <c r="K757" s="159"/>
      <c r="L757" s="337"/>
      <c r="M757" s="343" t="str">
        <f>IF(L757="","",LOOKUP(L757,'Work Programme'!$A$8:$A$207,'Work Programme'!$B$8:$B$207))</f>
        <v/>
      </c>
      <c r="N757" s="150"/>
      <c r="O757" s="151"/>
      <c r="P757" s="254" t="str">
        <f>IF(H757="","",VLOOKUP(H757,'Overview - Financial Statement'!$A$46:$B$60,2,FALSE))</f>
        <v/>
      </c>
      <c r="Q757" s="255" t="str">
        <f t="shared" si="154"/>
        <v/>
      </c>
      <c r="R757" s="153"/>
      <c r="S757" s="153"/>
      <c r="T757" s="238">
        <f t="shared" si="155"/>
        <v>0</v>
      </c>
      <c r="U757" s="193" t="s">
        <v>44</v>
      </c>
      <c r="V757" s="173"/>
      <c r="W757" s="193" t="str">
        <f t="shared" si="156"/>
        <v/>
      </c>
      <c r="X757" s="264" t="str">
        <f t="shared" si="157"/>
        <v>OK</v>
      </c>
      <c r="Y757" s="193" t="str">
        <f t="shared" si="158"/>
        <v/>
      </c>
      <c r="Z757" s="193" t="str">
        <f t="shared" si="159"/>
        <v/>
      </c>
      <c r="AA757" s="397" t="str">
        <f t="shared" si="160"/>
        <v/>
      </c>
      <c r="AB757" s="257" t="str">
        <f t="shared" si="161"/>
        <v/>
      </c>
      <c r="AC757" s="257" t="str">
        <f t="shared" si="162"/>
        <v/>
      </c>
      <c r="AD757" s="193" t="str">
        <f t="shared" si="163"/>
        <v>CHECK DATES</v>
      </c>
      <c r="AE757" s="257" t="str">
        <f t="shared" si="164"/>
        <v/>
      </c>
      <c r="AF757" s="286">
        <v>0</v>
      </c>
      <c r="AG757" s="257">
        <f t="shared" si="165"/>
        <v>0</v>
      </c>
      <c r="AH757" s="257" t="str">
        <f t="shared" si="166"/>
        <v/>
      </c>
      <c r="AI757" s="257">
        <f t="shared" si="167"/>
        <v>0</v>
      </c>
    </row>
    <row r="758" spans="1:35" x14ac:dyDescent="0.3">
      <c r="A758" s="287">
        <v>746</v>
      </c>
      <c r="B758" s="161"/>
      <c r="C758" s="150"/>
      <c r="D758" s="150"/>
      <c r="E758" s="150"/>
      <c r="F758" s="152"/>
      <c r="G758" s="152"/>
      <c r="H758" s="154"/>
      <c r="I758" s="155"/>
      <c r="J758" s="159"/>
      <c r="K758" s="159"/>
      <c r="L758" s="337"/>
      <c r="M758" s="343" t="str">
        <f>IF(L758="","",LOOKUP(L758,'Work Programme'!$A$8:$A$207,'Work Programme'!$B$8:$B$207))</f>
        <v/>
      </c>
      <c r="N758" s="150"/>
      <c r="O758" s="151"/>
      <c r="P758" s="254" t="str">
        <f>IF(H758="","",VLOOKUP(H758,'Overview - Financial Statement'!$A$46:$B$60,2,FALSE))</f>
        <v/>
      </c>
      <c r="Q758" s="255" t="str">
        <f t="shared" si="154"/>
        <v/>
      </c>
      <c r="R758" s="153"/>
      <c r="S758" s="153"/>
      <c r="T758" s="238">
        <f t="shared" si="155"/>
        <v>0</v>
      </c>
      <c r="U758" s="193" t="s">
        <v>44</v>
      </c>
      <c r="V758" s="173"/>
      <c r="W758" s="193" t="str">
        <f t="shared" si="156"/>
        <v/>
      </c>
      <c r="X758" s="264" t="str">
        <f t="shared" si="157"/>
        <v>OK</v>
      </c>
      <c r="Y758" s="193" t="str">
        <f t="shared" si="158"/>
        <v/>
      </c>
      <c r="Z758" s="193" t="str">
        <f t="shared" si="159"/>
        <v/>
      </c>
      <c r="AA758" s="397" t="str">
        <f t="shared" si="160"/>
        <v/>
      </c>
      <c r="AB758" s="257" t="str">
        <f t="shared" si="161"/>
        <v/>
      </c>
      <c r="AC758" s="257" t="str">
        <f t="shared" si="162"/>
        <v/>
      </c>
      <c r="AD758" s="193" t="str">
        <f t="shared" si="163"/>
        <v>CHECK DATES</v>
      </c>
      <c r="AE758" s="257" t="str">
        <f t="shared" si="164"/>
        <v/>
      </c>
      <c r="AF758" s="286">
        <v>0</v>
      </c>
      <c r="AG758" s="257">
        <f t="shared" si="165"/>
        <v>0</v>
      </c>
      <c r="AH758" s="257" t="str">
        <f t="shared" si="166"/>
        <v/>
      </c>
      <c r="AI758" s="257">
        <f t="shared" si="167"/>
        <v>0</v>
      </c>
    </row>
    <row r="759" spans="1:35" x14ac:dyDescent="0.3">
      <c r="A759" s="287">
        <v>747</v>
      </c>
      <c r="B759" s="161"/>
      <c r="C759" s="150"/>
      <c r="D759" s="150"/>
      <c r="E759" s="150"/>
      <c r="F759" s="152"/>
      <c r="G759" s="152"/>
      <c r="H759" s="154"/>
      <c r="I759" s="155"/>
      <c r="J759" s="159"/>
      <c r="K759" s="159"/>
      <c r="L759" s="337"/>
      <c r="M759" s="343" t="str">
        <f>IF(L759="","",LOOKUP(L759,'Work Programme'!$A$8:$A$207,'Work Programme'!$B$8:$B$207))</f>
        <v/>
      </c>
      <c r="N759" s="150"/>
      <c r="O759" s="151"/>
      <c r="P759" s="254" t="str">
        <f>IF(H759="","",VLOOKUP(H759,'Overview - Financial Statement'!$A$46:$B$60,2,FALSE))</f>
        <v/>
      </c>
      <c r="Q759" s="255" t="str">
        <f t="shared" si="154"/>
        <v/>
      </c>
      <c r="R759" s="153"/>
      <c r="S759" s="153"/>
      <c r="T759" s="238">
        <f t="shared" si="155"/>
        <v>0</v>
      </c>
      <c r="U759" s="193" t="s">
        <v>44</v>
      </c>
      <c r="V759" s="173"/>
      <c r="W759" s="193" t="str">
        <f t="shared" si="156"/>
        <v/>
      </c>
      <c r="X759" s="264" t="str">
        <f t="shared" si="157"/>
        <v>OK</v>
      </c>
      <c r="Y759" s="193" t="str">
        <f t="shared" si="158"/>
        <v/>
      </c>
      <c r="Z759" s="193" t="str">
        <f t="shared" si="159"/>
        <v/>
      </c>
      <c r="AA759" s="397" t="str">
        <f t="shared" si="160"/>
        <v/>
      </c>
      <c r="AB759" s="257" t="str">
        <f t="shared" si="161"/>
        <v/>
      </c>
      <c r="AC759" s="257" t="str">
        <f t="shared" si="162"/>
        <v/>
      </c>
      <c r="AD759" s="193" t="str">
        <f t="shared" si="163"/>
        <v>CHECK DATES</v>
      </c>
      <c r="AE759" s="257" t="str">
        <f t="shared" si="164"/>
        <v/>
      </c>
      <c r="AF759" s="286">
        <v>0</v>
      </c>
      <c r="AG759" s="257">
        <f t="shared" si="165"/>
        <v>0</v>
      </c>
      <c r="AH759" s="257" t="str">
        <f t="shared" si="166"/>
        <v/>
      </c>
      <c r="AI759" s="257">
        <f t="shared" si="167"/>
        <v>0</v>
      </c>
    </row>
    <row r="760" spans="1:35" x14ac:dyDescent="0.3">
      <c r="A760" s="287">
        <v>748</v>
      </c>
      <c r="B760" s="161"/>
      <c r="C760" s="150"/>
      <c r="D760" s="150"/>
      <c r="E760" s="150"/>
      <c r="F760" s="152"/>
      <c r="G760" s="152"/>
      <c r="H760" s="154"/>
      <c r="I760" s="155"/>
      <c r="J760" s="159"/>
      <c r="K760" s="159"/>
      <c r="L760" s="337"/>
      <c r="M760" s="343" t="str">
        <f>IF(L760="","",LOOKUP(L760,'Work Programme'!$A$8:$A$207,'Work Programme'!$B$8:$B$207))</f>
        <v/>
      </c>
      <c r="N760" s="150"/>
      <c r="O760" s="151"/>
      <c r="P760" s="254" t="str">
        <f>IF(H760="","",VLOOKUP(H760,'Overview - Financial Statement'!$A$46:$B$60,2,FALSE))</f>
        <v/>
      </c>
      <c r="Q760" s="255" t="str">
        <f t="shared" si="154"/>
        <v/>
      </c>
      <c r="R760" s="153"/>
      <c r="S760" s="153"/>
      <c r="T760" s="238">
        <f t="shared" si="155"/>
        <v>0</v>
      </c>
      <c r="U760" s="193" t="s">
        <v>44</v>
      </c>
      <c r="V760" s="173"/>
      <c r="W760" s="193" t="str">
        <f t="shared" si="156"/>
        <v/>
      </c>
      <c r="X760" s="264" t="str">
        <f t="shared" si="157"/>
        <v>OK</v>
      </c>
      <c r="Y760" s="193" t="str">
        <f t="shared" si="158"/>
        <v/>
      </c>
      <c r="Z760" s="193" t="str">
        <f t="shared" si="159"/>
        <v/>
      </c>
      <c r="AA760" s="397" t="str">
        <f t="shared" si="160"/>
        <v/>
      </c>
      <c r="AB760" s="257" t="str">
        <f t="shared" si="161"/>
        <v/>
      </c>
      <c r="AC760" s="257" t="str">
        <f t="shared" si="162"/>
        <v/>
      </c>
      <c r="AD760" s="193" t="str">
        <f t="shared" si="163"/>
        <v>CHECK DATES</v>
      </c>
      <c r="AE760" s="257" t="str">
        <f t="shared" si="164"/>
        <v/>
      </c>
      <c r="AF760" s="286">
        <v>0</v>
      </c>
      <c r="AG760" s="257">
        <f t="shared" si="165"/>
        <v>0</v>
      </c>
      <c r="AH760" s="257" t="str">
        <f t="shared" si="166"/>
        <v/>
      </c>
      <c r="AI760" s="257">
        <f t="shared" si="167"/>
        <v>0</v>
      </c>
    </row>
    <row r="761" spans="1:35" x14ac:dyDescent="0.3">
      <c r="A761" s="287">
        <v>749</v>
      </c>
      <c r="B761" s="161"/>
      <c r="C761" s="150"/>
      <c r="D761" s="150"/>
      <c r="E761" s="150"/>
      <c r="F761" s="152"/>
      <c r="G761" s="152"/>
      <c r="H761" s="154"/>
      <c r="I761" s="155"/>
      <c r="J761" s="159"/>
      <c r="K761" s="159"/>
      <c r="L761" s="337"/>
      <c r="M761" s="343" t="str">
        <f>IF(L761="","",LOOKUP(L761,'Work Programme'!$A$8:$A$207,'Work Programme'!$B$8:$B$207))</f>
        <v/>
      </c>
      <c r="N761" s="150"/>
      <c r="O761" s="151"/>
      <c r="P761" s="254" t="str">
        <f>IF(H761="","",VLOOKUP(H761,'Overview - Financial Statement'!$A$46:$B$60,2,FALSE))</f>
        <v/>
      </c>
      <c r="Q761" s="255" t="str">
        <f t="shared" si="154"/>
        <v/>
      </c>
      <c r="R761" s="153"/>
      <c r="S761" s="153"/>
      <c r="T761" s="238">
        <f t="shared" si="155"/>
        <v>0</v>
      </c>
      <c r="U761" s="193" t="s">
        <v>44</v>
      </c>
      <c r="V761" s="173"/>
      <c r="W761" s="193" t="str">
        <f t="shared" si="156"/>
        <v/>
      </c>
      <c r="X761" s="264" t="str">
        <f t="shared" si="157"/>
        <v>OK</v>
      </c>
      <c r="Y761" s="193" t="str">
        <f t="shared" si="158"/>
        <v/>
      </c>
      <c r="Z761" s="193" t="str">
        <f t="shared" si="159"/>
        <v/>
      </c>
      <c r="AA761" s="397" t="str">
        <f t="shared" si="160"/>
        <v/>
      </c>
      <c r="AB761" s="257" t="str">
        <f t="shared" si="161"/>
        <v/>
      </c>
      <c r="AC761" s="257" t="str">
        <f t="shared" si="162"/>
        <v/>
      </c>
      <c r="AD761" s="193" t="str">
        <f t="shared" si="163"/>
        <v>CHECK DATES</v>
      </c>
      <c r="AE761" s="257" t="str">
        <f t="shared" si="164"/>
        <v/>
      </c>
      <c r="AF761" s="286">
        <v>0</v>
      </c>
      <c r="AG761" s="257">
        <f t="shared" si="165"/>
        <v>0</v>
      </c>
      <c r="AH761" s="257" t="str">
        <f t="shared" si="166"/>
        <v/>
      </c>
      <c r="AI761" s="257">
        <f t="shared" si="167"/>
        <v>0</v>
      </c>
    </row>
    <row r="762" spans="1:35" x14ac:dyDescent="0.3">
      <c r="A762" s="287">
        <v>750</v>
      </c>
      <c r="B762" s="161"/>
      <c r="C762" s="150"/>
      <c r="D762" s="150"/>
      <c r="E762" s="150"/>
      <c r="F762" s="152"/>
      <c r="G762" s="152"/>
      <c r="H762" s="154"/>
      <c r="I762" s="155"/>
      <c r="J762" s="159"/>
      <c r="K762" s="159"/>
      <c r="L762" s="337"/>
      <c r="M762" s="343" t="str">
        <f>IF(L762="","",LOOKUP(L762,'Work Programme'!$A$8:$A$207,'Work Programme'!$B$8:$B$207))</f>
        <v/>
      </c>
      <c r="N762" s="150"/>
      <c r="O762" s="151"/>
      <c r="P762" s="254" t="str">
        <f>IF(H762="","",VLOOKUP(H762,'Overview - Financial Statement'!$A$46:$B$60,2,FALSE))</f>
        <v/>
      </c>
      <c r="Q762" s="255" t="str">
        <f t="shared" si="154"/>
        <v/>
      </c>
      <c r="R762" s="153"/>
      <c r="S762" s="153"/>
      <c r="T762" s="238">
        <f t="shared" si="155"/>
        <v>0</v>
      </c>
      <c r="U762" s="193" t="s">
        <v>44</v>
      </c>
      <c r="V762" s="173"/>
      <c r="W762" s="193" t="str">
        <f t="shared" si="156"/>
        <v/>
      </c>
      <c r="X762" s="264" t="str">
        <f t="shared" si="157"/>
        <v>OK</v>
      </c>
      <c r="Y762" s="193" t="str">
        <f t="shared" si="158"/>
        <v/>
      </c>
      <c r="Z762" s="193" t="str">
        <f t="shared" si="159"/>
        <v/>
      </c>
      <c r="AA762" s="397" t="str">
        <f t="shared" si="160"/>
        <v/>
      </c>
      <c r="AB762" s="257" t="str">
        <f t="shared" si="161"/>
        <v/>
      </c>
      <c r="AC762" s="257" t="str">
        <f t="shared" si="162"/>
        <v/>
      </c>
      <c r="AD762" s="193" t="str">
        <f t="shared" si="163"/>
        <v>CHECK DATES</v>
      </c>
      <c r="AE762" s="257" t="str">
        <f t="shared" si="164"/>
        <v/>
      </c>
      <c r="AF762" s="286">
        <v>0</v>
      </c>
      <c r="AG762" s="257">
        <f t="shared" si="165"/>
        <v>0</v>
      </c>
      <c r="AH762" s="257" t="str">
        <f t="shared" si="166"/>
        <v/>
      </c>
      <c r="AI762" s="257">
        <f t="shared" si="167"/>
        <v>0</v>
      </c>
    </row>
    <row r="763" spans="1:35" x14ac:dyDescent="0.3">
      <c r="A763" s="287">
        <v>751</v>
      </c>
      <c r="B763" s="161"/>
      <c r="C763" s="150"/>
      <c r="D763" s="150"/>
      <c r="E763" s="150"/>
      <c r="F763" s="152"/>
      <c r="G763" s="152"/>
      <c r="H763" s="154"/>
      <c r="I763" s="155"/>
      <c r="J763" s="159"/>
      <c r="K763" s="159"/>
      <c r="L763" s="337"/>
      <c r="M763" s="343" t="str">
        <f>IF(L763="","",LOOKUP(L763,'Work Programme'!$A$8:$A$207,'Work Programme'!$B$8:$B$207))</f>
        <v/>
      </c>
      <c r="N763" s="150"/>
      <c r="O763" s="151"/>
      <c r="P763" s="254" t="str">
        <f>IF(H763="","",VLOOKUP(H763,'Overview - Financial Statement'!$A$46:$B$60,2,FALSE))</f>
        <v/>
      </c>
      <c r="Q763" s="255" t="str">
        <f t="shared" si="154"/>
        <v/>
      </c>
      <c r="R763" s="153"/>
      <c r="S763" s="153"/>
      <c r="T763" s="238">
        <f t="shared" si="155"/>
        <v>0</v>
      </c>
      <c r="U763" s="193" t="s">
        <v>44</v>
      </c>
      <c r="V763" s="173"/>
      <c r="W763" s="193" t="str">
        <f t="shared" si="156"/>
        <v/>
      </c>
      <c r="X763" s="264" t="str">
        <f t="shared" si="157"/>
        <v>OK</v>
      </c>
      <c r="Y763" s="193" t="str">
        <f t="shared" si="158"/>
        <v/>
      </c>
      <c r="Z763" s="193" t="str">
        <f t="shared" si="159"/>
        <v/>
      </c>
      <c r="AA763" s="397" t="str">
        <f t="shared" si="160"/>
        <v/>
      </c>
      <c r="AB763" s="257" t="str">
        <f t="shared" si="161"/>
        <v/>
      </c>
      <c r="AC763" s="257" t="str">
        <f t="shared" si="162"/>
        <v/>
      </c>
      <c r="AD763" s="193" t="str">
        <f t="shared" si="163"/>
        <v>CHECK DATES</v>
      </c>
      <c r="AE763" s="257" t="str">
        <f t="shared" si="164"/>
        <v/>
      </c>
      <c r="AF763" s="286">
        <v>0</v>
      </c>
      <c r="AG763" s="257">
        <f t="shared" si="165"/>
        <v>0</v>
      </c>
      <c r="AH763" s="257" t="str">
        <f t="shared" si="166"/>
        <v/>
      </c>
      <c r="AI763" s="257">
        <f t="shared" si="167"/>
        <v>0</v>
      </c>
    </row>
    <row r="764" spans="1:35" x14ac:dyDescent="0.3">
      <c r="A764" s="287">
        <v>752</v>
      </c>
      <c r="B764" s="161"/>
      <c r="C764" s="150"/>
      <c r="D764" s="150"/>
      <c r="E764" s="150"/>
      <c r="F764" s="152"/>
      <c r="G764" s="152"/>
      <c r="H764" s="154"/>
      <c r="I764" s="155"/>
      <c r="J764" s="159"/>
      <c r="K764" s="159"/>
      <c r="L764" s="337"/>
      <c r="M764" s="343" t="str">
        <f>IF(L764="","",LOOKUP(L764,'Work Programme'!$A$8:$A$207,'Work Programme'!$B$8:$B$207))</f>
        <v/>
      </c>
      <c r="N764" s="150"/>
      <c r="O764" s="151"/>
      <c r="P764" s="254" t="str">
        <f>IF(H764="","",VLOOKUP(H764,'Overview - Financial Statement'!$A$46:$B$60,2,FALSE))</f>
        <v/>
      </c>
      <c r="Q764" s="255" t="str">
        <f t="shared" si="154"/>
        <v/>
      </c>
      <c r="R764" s="153"/>
      <c r="S764" s="153"/>
      <c r="T764" s="238">
        <f t="shared" si="155"/>
        <v>0</v>
      </c>
      <c r="U764" s="193" t="s">
        <v>44</v>
      </c>
      <c r="V764" s="173"/>
      <c r="W764" s="193" t="str">
        <f t="shared" si="156"/>
        <v/>
      </c>
      <c r="X764" s="264" t="str">
        <f t="shared" si="157"/>
        <v>OK</v>
      </c>
      <c r="Y764" s="193" t="str">
        <f t="shared" si="158"/>
        <v/>
      </c>
      <c r="Z764" s="193" t="str">
        <f t="shared" si="159"/>
        <v/>
      </c>
      <c r="AA764" s="397" t="str">
        <f t="shared" si="160"/>
        <v/>
      </c>
      <c r="AB764" s="257" t="str">
        <f t="shared" si="161"/>
        <v/>
      </c>
      <c r="AC764" s="257" t="str">
        <f t="shared" si="162"/>
        <v/>
      </c>
      <c r="AD764" s="193" t="str">
        <f t="shared" si="163"/>
        <v>CHECK DATES</v>
      </c>
      <c r="AE764" s="257" t="str">
        <f t="shared" si="164"/>
        <v/>
      </c>
      <c r="AF764" s="286">
        <v>0</v>
      </c>
      <c r="AG764" s="257">
        <f t="shared" si="165"/>
        <v>0</v>
      </c>
      <c r="AH764" s="257" t="str">
        <f t="shared" si="166"/>
        <v/>
      </c>
      <c r="AI764" s="257">
        <f t="shared" si="167"/>
        <v>0</v>
      </c>
    </row>
    <row r="765" spans="1:35" x14ac:dyDescent="0.3">
      <c r="A765" s="287">
        <v>753</v>
      </c>
      <c r="B765" s="161"/>
      <c r="C765" s="150"/>
      <c r="D765" s="150"/>
      <c r="E765" s="150"/>
      <c r="F765" s="152"/>
      <c r="G765" s="152"/>
      <c r="H765" s="154"/>
      <c r="I765" s="155"/>
      <c r="J765" s="159"/>
      <c r="K765" s="159"/>
      <c r="L765" s="337"/>
      <c r="M765" s="343" t="str">
        <f>IF(L765="","",LOOKUP(L765,'Work Programme'!$A$8:$A$207,'Work Programme'!$B$8:$B$207))</f>
        <v/>
      </c>
      <c r="N765" s="150"/>
      <c r="O765" s="151"/>
      <c r="P765" s="254" t="str">
        <f>IF(H765="","",VLOOKUP(H765,'Overview - Financial Statement'!$A$46:$B$60,2,FALSE))</f>
        <v/>
      </c>
      <c r="Q765" s="255" t="str">
        <f t="shared" si="154"/>
        <v/>
      </c>
      <c r="R765" s="153"/>
      <c r="S765" s="153"/>
      <c r="T765" s="238">
        <f t="shared" si="155"/>
        <v>0</v>
      </c>
      <c r="U765" s="193" t="s">
        <v>44</v>
      </c>
      <c r="V765" s="173"/>
      <c r="W765" s="193" t="str">
        <f t="shared" si="156"/>
        <v/>
      </c>
      <c r="X765" s="264" t="str">
        <f t="shared" si="157"/>
        <v>OK</v>
      </c>
      <c r="Y765" s="193" t="str">
        <f t="shared" si="158"/>
        <v/>
      </c>
      <c r="Z765" s="193" t="str">
        <f t="shared" si="159"/>
        <v/>
      </c>
      <c r="AA765" s="397" t="str">
        <f t="shared" si="160"/>
        <v/>
      </c>
      <c r="AB765" s="257" t="str">
        <f t="shared" si="161"/>
        <v/>
      </c>
      <c r="AC765" s="257" t="str">
        <f t="shared" si="162"/>
        <v/>
      </c>
      <c r="AD765" s="193" t="str">
        <f t="shared" si="163"/>
        <v>CHECK DATES</v>
      </c>
      <c r="AE765" s="257" t="str">
        <f t="shared" si="164"/>
        <v/>
      </c>
      <c r="AF765" s="286">
        <v>0</v>
      </c>
      <c r="AG765" s="257">
        <f t="shared" si="165"/>
        <v>0</v>
      </c>
      <c r="AH765" s="257" t="str">
        <f t="shared" si="166"/>
        <v/>
      </c>
      <c r="AI765" s="257">
        <f t="shared" si="167"/>
        <v>0</v>
      </c>
    </row>
    <row r="766" spans="1:35" x14ac:dyDescent="0.3">
      <c r="A766" s="287">
        <v>754</v>
      </c>
      <c r="B766" s="161"/>
      <c r="C766" s="150"/>
      <c r="D766" s="150"/>
      <c r="E766" s="150"/>
      <c r="F766" s="152"/>
      <c r="G766" s="152"/>
      <c r="H766" s="154"/>
      <c r="I766" s="155"/>
      <c r="J766" s="159"/>
      <c r="K766" s="159"/>
      <c r="L766" s="337"/>
      <c r="M766" s="343" t="str">
        <f>IF(L766="","",LOOKUP(L766,'Work Programme'!$A$8:$A$207,'Work Programme'!$B$8:$B$207))</f>
        <v/>
      </c>
      <c r="N766" s="150"/>
      <c r="O766" s="151"/>
      <c r="P766" s="254" t="str">
        <f>IF(H766="","",VLOOKUP(H766,'Overview - Financial Statement'!$A$46:$B$60,2,FALSE))</f>
        <v/>
      </c>
      <c r="Q766" s="255" t="str">
        <f t="shared" si="154"/>
        <v/>
      </c>
      <c r="R766" s="153"/>
      <c r="S766" s="153"/>
      <c r="T766" s="238">
        <f t="shared" si="155"/>
        <v>0</v>
      </c>
      <c r="U766" s="193" t="s">
        <v>44</v>
      </c>
      <c r="V766" s="173"/>
      <c r="W766" s="193" t="str">
        <f t="shared" si="156"/>
        <v/>
      </c>
      <c r="X766" s="264" t="str">
        <f t="shared" si="157"/>
        <v>OK</v>
      </c>
      <c r="Y766" s="193" t="str">
        <f t="shared" si="158"/>
        <v/>
      </c>
      <c r="Z766" s="193" t="str">
        <f t="shared" si="159"/>
        <v/>
      </c>
      <c r="AA766" s="397" t="str">
        <f t="shared" si="160"/>
        <v/>
      </c>
      <c r="AB766" s="257" t="str">
        <f t="shared" si="161"/>
        <v/>
      </c>
      <c r="AC766" s="257" t="str">
        <f t="shared" si="162"/>
        <v/>
      </c>
      <c r="AD766" s="193" t="str">
        <f t="shared" si="163"/>
        <v>CHECK DATES</v>
      </c>
      <c r="AE766" s="257" t="str">
        <f t="shared" si="164"/>
        <v/>
      </c>
      <c r="AF766" s="286">
        <v>0</v>
      </c>
      <c r="AG766" s="257">
        <f t="shared" si="165"/>
        <v>0</v>
      </c>
      <c r="AH766" s="257" t="str">
        <f t="shared" si="166"/>
        <v/>
      </c>
      <c r="AI766" s="257">
        <f t="shared" si="167"/>
        <v>0</v>
      </c>
    </row>
    <row r="767" spans="1:35" x14ac:dyDescent="0.3">
      <c r="A767" s="287">
        <v>755</v>
      </c>
      <c r="B767" s="161"/>
      <c r="C767" s="150"/>
      <c r="D767" s="150"/>
      <c r="E767" s="150"/>
      <c r="F767" s="152"/>
      <c r="G767" s="152"/>
      <c r="H767" s="154"/>
      <c r="I767" s="155"/>
      <c r="J767" s="159"/>
      <c r="K767" s="159"/>
      <c r="L767" s="337"/>
      <c r="M767" s="343" t="str">
        <f>IF(L767="","",LOOKUP(L767,'Work Programme'!$A$8:$A$207,'Work Programme'!$B$8:$B$207))</f>
        <v/>
      </c>
      <c r="N767" s="150"/>
      <c r="O767" s="151"/>
      <c r="P767" s="254" t="str">
        <f>IF(H767="","",VLOOKUP(H767,'Overview - Financial Statement'!$A$46:$B$60,2,FALSE))</f>
        <v/>
      </c>
      <c r="Q767" s="255" t="str">
        <f t="shared" si="154"/>
        <v/>
      </c>
      <c r="R767" s="153"/>
      <c r="S767" s="153"/>
      <c r="T767" s="238">
        <f t="shared" si="155"/>
        <v>0</v>
      </c>
      <c r="U767" s="193" t="s">
        <v>44</v>
      </c>
      <c r="V767" s="173"/>
      <c r="W767" s="193" t="str">
        <f t="shared" si="156"/>
        <v/>
      </c>
      <c r="X767" s="264" t="str">
        <f t="shared" si="157"/>
        <v>OK</v>
      </c>
      <c r="Y767" s="193" t="str">
        <f t="shared" si="158"/>
        <v/>
      </c>
      <c r="Z767" s="193" t="str">
        <f t="shared" si="159"/>
        <v/>
      </c>
      <c r="AA767" s="397" t="str">
        <f t="shared" si="160"/>
        <v/>
      </c>
      <c r="AB767" s="257" t="str">
        <f t="shared" si="161"/>
        <v/>
      </c>
      <c r="AC767" s="257" t="str">
        <f t="shared" si="162"/>
        <v/>
      </c>
      <c r="AD767" s="193" t="str">
        <f t="shared" si="163"/>
        <v>CHECK DATES</v>
      </c>
      <c r="AE767" s="257" t="str">
        <f t="shared" si="164"/>
        <v/>
      </c>
      <c r="AF767" s="286">
        <v>0</v>
      </c>
      <c r="AG767" s="257">
        <f t="shared" si="165"/>
        <v>0</v>
      </c>
      <c r="AH767" s="257" t="str">
        <f t="shared" si="166"/>
        <v/>
      </c>
      <c r="AI767" s="257">
        <f t="shared" si="167"/>
        <v>0</v>
      </c>
    </row>
    <row r="768" spans="1:35" x14ac:dyDescent="0.3">
      <c r="A768" s="287">
        <v>756</v>
      </c>
      <c r="B768" s="161"/>
      <c r="C768" s="150"/>
      <c r="D768" s="150"/>
      <c r="E768" s="150"/>
      <c r="F768" s="152"/>
      <c r="G768" s="152"/>
      <c r="H768" s="154"/>
      <c r="I768" s="155"/>
      <c r="J768" s="159"/>
      <c r="K768" s="159"/>
      <c r="L768" s="337"/>
      <c r="M768" s="343" t="str">
        <f>IF(L768="","",LOOKUP(L768,'Work Programme'!$A$8:$A$207,'Work Programme'!$B$8:$B$207))</f>
        <v/>
      </c>
      <c r="N768" s="150"/>
      <c r="O768" s="151"/>
      <c r="P768" s="254" t="str">
        <f>IF(H768="","",VLOOKUP(H768,'Overview - Financial Statement'!$A$46:$B$60,2,FALSE))</f>
        <v/>
      </c>
      <c r="Q768" s="255" t="str">
        <f t="shared" si="154"/>
        <v/>
      </c>
      <c r="R768" s="153"/>
      <c r="S768" s="153"/>
      <c r="T768" s="238">
        <f t="shared" si="155"/>
        <v>0</v>
      </c>
      <c r="U768" s="193" t="s">
        <v>44</v>
      </c>
      <c r="V768" s="173"/>
      <c r="W768" s="193" t="str">
        <f t="shared" si="156"/>
        <v/>
      </c>
      <c r="X768" s="264" t="str">
        <f t="shared" si="157"/>
        <v>OK</v>
      </c>
      <c r="Y768" s="193" t="str">
        <f t="shared" si="158"/>
        <v/>
      </c>
      <c r="Z768" s="193" t="str">
        <f t="shared" si="159"/>
        <v/>
      </c>
      <c r="AA768" s="397" t="str">
        <f t="shared" si="160"/>
        <v/>
      </c>
      <c r="AB768" s="257" t="str">
        <f t="shared" si="161"/>
        <v/>
      </c>
      <c r="AC768" s="257" t="str">
        <f t="shared" si="162"/>
        <v/>
      </c>
      <c r="AD768" s="193" t="str">
        <f t="shared" si="163"/>
        <v>CHECK DATES</v>
      </c>
      <c r="AE768" s="257" t="str">
        <f t="shared" si="164"/>
        <v/>
      </c>
      <c r="AF768" s="286">
        <v>0</v>
      </c>
      <c r="AG768" s="257">
        <f t="shared" si="165"/>
        <v>0</v>
      </c>
      <c r="AH768" s="257" t="str">
        <f t="shared" si="166"/>
        <v/>
      </c>
      <c r="AI768" s="257">
        <f t="shared" si="167"/>
        <v>0</v>
      </c>
    </row>
    <row r="769" spans="1:35" x14ac:dyDescent="0.3">
      <c r="A769" s="287">
        <v>757</v>
      </c>
      <c r="B769" s="161"/>
      <c r="C769" s="150"/>
      <c r="D769" s="150"/>
      <c r="E769" s="150"/>
      <c r="F769" s="152"/>
      <c r="G769" s="152"/>
      <c r="H769" s="154"/>
      <c r="I769" s="155"/>
      <c r="J769" s="159"/>
      <c r="K769" s="159"/>
      <c r="L769" s="337"/>
      <c r="M769" s="343" t="str">
        <f>IF(L769="","",LOOKUP(L769,'Work Programme'!$A$8:$A$207,'Work Programme'!$B$8:$B$207))</f>
        <v/>
      </c>
      <c r="N769" s="150"/>
      <c r="O769" s="151"/>
      <c r="P769" s="254" t="str">
        <f>IF(H769="","",VLOOKUP(H769,'Overview - Financial Statement'!$A$46:$B$60,2,FALSE))</f>
        <v/>
      </c>
      <c r="Q769" s="255" t="str">
        <f t="shared" si="154"/>
        <v/>
      </c>
      <c r="R769" s="153"/>
      <c r="S769" s="153"/>
      <c r="T769" s="238">
        <f t="shared" si="155"/>
        <v>0</v>
      </c>
      <c r="U769" s="193" t="s">
        <v>44</v>
      </c>
      <c r="V769" s="173"/>
      <c r="W769" s="193" t="str">
        <f t="shared" si="156"/>
        <v/>
      </c>
      <c r="X769" s="264" t="str">
        <f t="shared" si="157"/>
        <v>OK</v>
      </c>
      <c r="Y769" s="193" t="str">
        <f t="shared" si="158"/>
        <v/>
      </c>
      <c r="Z769" s="193" t="str">
        <f t="shared" si="159"/>
        <v/>
      </c>
      <c r="AA769" s="397" t="str">
        <f t="shared" si="160"/>
        <v/>
      </c>
      <c r="AB769" s="257" t="str">
        <f t="shared" si="161"/>
        <v/>
      </c>
      <c r="AC769" s="257" t="str">
        <f t="shared" si="162"/>
        <v/>
      </c>
      <c r="AD769" s="193" t="str">
        <f t="shared" si="163"/>
        <v>CHECK DATES</v>
      </c>
      <c r="AE769" s="257" t="str">
        <f t="shared" si="164"/>
        <v/>
      </c>
      <c r="AF769" s="286">
        <v>0</v>
      </c>
      <c r="AG769" s="257">
        <f t="shared" si="165"/>
        <v>0</v>
      </c>
      <c r="AH769" s="257" t="str">
        <f t="shared" si="166"/>
        <v/>
      </c>
      <c r="AI769" s="257">
        <f t="shared" si="167"/>
        <v>0</v>
      </c>
    </row>
    <row r="770" spans="1:35" x14ac:dyDescent="0.3">
      <c r="A770" s="287">
        <v>758</v>
      </c>
      <c r="B770" s="161"/>
      <c r="C770" s="150"/>
      <c r="D770" s="150"/>
      <c r="E770" s="150"/>
      <c r="F770" s="152"/>
      <c r="G770" s="152"/>
      <c r="H770" s="154"/>
      <c r="I770" s="155"/>
      <c r="J770" s="159"/>
      <c r="K770" s="159"/>
      <c r="L770" s="337"/>
      <c r="M770" s="343" t="str">
        <f>IF(L770="","",LOOKUP(L770,'Work Programme'!$A$8:$A$207,'Work Programme'!$B$8:$B$207))</f>
        <v/>
      </c>
      <c r="N770" s="150"/>
      <c r="O770" s="151"/>
      <c r="P770" s="254" t="str">
        <f>IF(H770="","",VLOOKUP(H770,'Overview - Financial Statement'!$A$46:$B$60,2,FALSE))</f>
        <v/>
      </c>
      <c r="Q770" s="255" t="str">
        <f t="shared" si="154"/>
        <v/>
      </c>
      <c r="R770" s="153"/>
      <c r="S770" s="153"/>
      <c r="T770" s="238">
        <f t="shared" si="155"/>
        <v>0</v>
      </c>
      <c r="U770" s="193" t="s">
        <v>44</v>
      </c>
      <c r="V770" s="173"/>
      <c r="W770" s="193" t="str">
        <f t="shared" si="156"/>
        <v/>
      </c>
      <c r="X770" s="264" t="str">
        <f t="shared" si="157"/>
        <v>OK</v>
      </c>
      <c r="Y770" s="193" t="str">
        <f t="shared" si="158"/>
        <v/>
      </c>
      <c r="Z770" s="193" t="str">
        <f t="shared" si="159"/>
        <v/>
      </c>
      <c r="AA770" s="397" t="str">
        <f t="shared" si="160"/>
        <v/>
      </c>
      <c r="AB770" s="257" t="str">
        <f t="shared" si="161"/>
        <v/>
      </c>
      <c r="AC770" s="257" t="str">
        <f t="shared" si="162"/>
        <v/>
      </c>
      <c r="AD770" s="193" t="str">
        <f t="shared" si="163"/>
        <v>CHECK DATES</v>
      </c>
      <c r="AE770" s="257" t="str">
        <f t="shared" si="164"/>
        <v/>
      </c>
      <c r="AF770" s="286">
        <v>0</v>
      </c>
      <c r="AG770" s="257">
        <f t="shared" si="165"/>
        <v>0</v>
      </c>
      <c r="AH770" s="257" t="str">
        <f t="shared" si="166"/>
        <v/>
      </c>
      <c r="AI770" s="257">
        <f t="shared" si="167"/>
        <v>0</v>
      </c>
    </row>
    <row r="771" spans="1:35" x14ac:dyDescent="0.3">
      <c r="A771" s="287">
        <v>759</v>
      </c>
      <c r="B771" s="161"/>
      <c r="C771" s="150"/>
      <c r="D771" s="150"/>
      <c r="E771" s="150"/>
      <c r="F771" s="152"/>
      <c r="G771" s="152"/>
      <c r="H771" s="154"/>
      <c r="I771" s="155"/>
      <c r="J771" s="159"/>
      <c r="K771" s="159"/>
      <c r="L771" s="337"/>
      <c r="M771" s="343" t="str">
        <f>IF(L771="","",LOOKUP(L771,'Work Programme'!$A$8:$A$207,'Work Programme'!$B$8:$B$207))</f>
        <v/>
      </c>
      <c r="N771" s="150"/>
      <c r="O771" s="151"/>
      <c r="P771" s="254" t="str">
        <f>IF(H771="","",VLOOKUP(H771,'Overview - Financial Statement'!$A$46:$B$60,2,FALSE))</f>
        <v/>
      </c>
      <c r="Q771" s="255" t="str">
        <f t="shared" si="154"/>
        <v/>
      </c>
      <c r="R771" s="153"/>
      <c r="S771" s="153"/>
      <c r="T771" s="238">
        <f t="shared" si="155"/>
        <v>0</v>
      </c>
      <c r="U771" s="193" t="s">
        <v>44</v>
      </c>
      <c r="V771" s="173"/>
      <c r="W771" s="193" t="str">
        <f t="shared" si="156"/>
        <v/>
      </c>
      <c r="X771" s="264" t="str">
        <f t="shared" si="157"/>
        <v>OK</v>
      </c>
      <c r="Y771" s="193" t="str">
        <f t="shared" si="158"/>
        <v/>
      </c>
      <c r="Z771" s="193" t="str">
        <f t="shared" si="159"/>
        <v/>
      </c>
      <c r="AA771" s="397" t="str">
        <f t="shared" si="160"/>
        <v/>
      </c>
      <c r="AB771" s="257" t="str">
        <f t="shared" si="161"/>
        <v/>
      </c>
      <c r="AC771" s="257" t="str">
        <f t="shared" si="162"/>
        <v/>
      </c>
      <c r="AD771" s="193" t="str">
        <f t="shared" si="163"/>
        <v>CHECK DATES</v>
      </c>
      <c r="AE771" s="257" t="str">
        <f t="shared" si="164"/>
        <v/>
      </c>
      <c r="AF771" s="286">
        <v>0</v>
      </c>
      <c r="AG771" s="257">
        <f t="shared" si="165"/>
        <v>0</v>
      </c>
      <c r="AH771" s="257" t="str">
        <f t="shared" si="166"/>
        <v/>
      </c>
      <c r="AI771" s="257">
        <f t="shared" si="167"/>
        <v>0</v>
      </c>
    </row>
    <row r="772" spans="1:35" x14ac:dyDescent="0.3">
      <c r="A772" s="287">
        <v>760</v>
      </c>
      <c r="B772" s="161"/>
      <c r="C772" s="150"/>
      <c r="D772" s="150"/>
      <c r="E772" s="150"/>
      <c r="F772" s="152"/>
      <c r="G772" s="152"/>
      <c r="H772" s="154"/>
      <c r="I772" s="155"/>
      <c r="J772" s="159"/>
      <c r="K772" s="159"/>
      <c r="L772" s="337"/>
      <c r="M772" s="343" t="str">
        <f>IF(L772="","",LOOKUP(L772,'Work Programme'!$A$8:$A$207,'Work Programme'!$B$8:$B$207))</f>
        <v/>
      </c>
      <c r="N772" s="150"/>
      <c r="O772" s="151"/>
      <c r="P772" s="254" t="str">
        <f>IF(H772="","",VLOOKUP(H772,'Overview - Financial Statement'!$A$46:$B$60,2,FALSE))</f>
        <v/>
      </c>
      <c r="Q772" s="255" t="str">
        <f t="shared" si="154"/>
        <v/>
      </c>
      <c r="R772" s="153"/>
      <c r="S772" s="153"/>
      <c r="T772" s="238">
        <f t="shared" si="155"/>
        <v>0</v>
      </c>
      <c r="U772" s="193" t="s">
        <v>44</v>
      </c>
      <c r="V772" s="173"/>
      <c r="W772" s="193" t="str">
        <f t="shared" si="156"/>
        <v/>
      </c>
      <c r="X772" s="264" t="str">
        <f t="shared" si="157"/>
        <v>OK</v>
      </c>
      <c r="Y772" s="193" t="str">
        <f t="shared" si="158"/>
        <v/>
      </c>
      <c r="Z772" s="193" t="str">
        <f t="shared" si="159"/>
        <v/>
      </c>
      <c r="AA772" s="397" t="str">
        <f t="shared" si="160"/>
        <v/>
      </c>
      <c r="AB772" s="257" t="str">
        <f t="shared" si="161"/>
        <v/>
      </c>
      <c r="AC772" s="257" t="str">
        <f t="shared" si="162"/>
        <v/>
      </c>
      <c r="AD772" s="193" t="str">
        <f t="shared" si="163"/>
        <v>CHECK DATES</v>
      </c>
      <c r="AE772" s="257" t="str">
        <f t="shared" si="164"/>
        <v/>
      </c>
      <c r="AF772" s="286">
        <v>0</v>
      </c>
      <c r="AG772" s="257">
        <f t="shared" si="165"/>
        <v>0</v>
      </c>
      <c r="AH772" s="257" t="str">
        <f t="shared" si="166"/>
        <v/>
      </c>
      <c r="AI772" s="257">
        <f t="shared" si="167"/>
        <v>0</v>
      </c>
    </row>
    <row r="773" spans="1:35" x14ac:dyDescent="0.3">
      <c r="A773" s="287">
        <v>761</v>
      </c>
      <c r="B773" s="161"/>
      <c r="C773" s="150"/>
      <c r="D773" s="150"/>
      <c r="E773" s="150"/>
      <c r="F773" s="152"/>
      <c r="G773" s="152"/>
      <c r="H773" s="154"/>
      <c r="I773" s="155"/>
      <c r="J773" s="159"/>
      <c r="K773" s="159"/>
      <c r="L773" s="337"/>
      <c r="M773" s="343" t="str">
        <f>IF(L773="","",LOOKUP(L773,'Work Programme'!$A$8:$A$207,'Work Programme'!$B$8:$B$207))</f>
        <v/>
      </c>
      <c r="N773" s="150"/>
      <c r="O773" s="151"/>
      <c r="P773" s="254" t="str">
        <f>IF(H773="","",VLOOKUP(H773,'Overview - Financial Statement'!$A$46:$B$60,2,FALSE))</f>
        <v/>
      </c>
      <c r="Q773" s="255" t="str">
        <f t="shared" si="154"/>
        <v/>
      </c>
      <c r="R773" s="153"/>
      <c r="S773" s="153"/>
      <c r="T773" s="238">
        <f t="shared" si="155"/>
        <v>0</v>
      </c>
      <c r="U773" s="193" t="s">
        <v>44</v>
      </c>
      <c r="V773" s="173"/>
      <c r="W773" s="193" t="str">
        <f t="shared" si="156"/>
        <v/>
      </c>
      <c r="X773" s="264" t="str">
        <f t="shared" si="157"/>
        <v>OK</v>
      </c>
      <c r="Y773" s="193" t="str">
        <f t="shared" si="158"/>
        <v/>
      </c>
      <c r="Z773" s="193" t="str">
        <f t="shared" si="159"/>
        <v/>
      </c>
      <c r="AA773" s="397" t="str">
        <f t="shared" si="160"/>
        <v/>
      </c>
      <c r="AB773" s="257" t="str">
        <f t="shared" si="161"/>
        <v/>
      </c>
      <c r="AC773" s="257" t="str">
        <f t="shared" si="162"/>
        <v/>
      </c>
      <c r="AD773" s="193" t="str">
        <f t="shared" si="163"/>
        <v>CHECK DATES</v>
      </c>
      <c r="AE773" s="257" t="str">
        <f t="shared" si="164"/>
        <v/>
      </c>
      <c r="AF773" s="286">
        <v>0</v>
      </c>
      <c r="AG773" s="257">
        <f t="shared" si="165"/>
        <v>0</v>
      </c>
      <c r="AH773" s="257" t="str">
        <f t="shared" si="166"/>
        <v/>
      </c>
      <c r="AI773" s="257">
        <f t="shared" si="167"/>
        <v>0</v>
      </c>
    </row>
    <row r="774" spans="1:35" x14ac:dyDescent="0.3">
      <c r="A774" s="287">
        <v>762</v>
      </c>
      <c r="B774" s="161"/>
      <c r="C774" s="150"/>
      <c r="D774" s="150"/>
      <c r="E774" s="150"/>
      <c r="F774" s="152"/>
      <c r="G774" s="152"/>
      <c r="H774" s="154"/>
      <c r="I774" s="155"/>
      <c r="J774" s="159"/>
      <c r="K774" s="159"/>
      <c r="L774" s="337"/>
      <c r="M774" s="343" t="str">
        <f>IF(L774="","",LOOKUP(L774,'Work Programme'!$A$8:$A$207,'Work Programme'!$B$8:$B$207))</f>
        <v/>
      </c>
      <c r="N774" s="150"/>
      <c r="O774" s="151"/>
      <c r="P774" s="254" t="str">
        <f>IF(H774="","",VLOOKUP(H774,'Overview - Financial Statement'!$A$46:$B$60,2,FALSE))</f>
        <v/>
      </c>
      <c r="Q774" s="255" t="str">
        <f t="shared" si="154"/>
        <v/>
      </c>
      <c r="R774" s="153"/>
      <c r="S774" s="153"/>
      <c r="T774" s="238">
        <f t="shared" si="155"/>
        <v>0</v>
      </c>
      <c r="U774" s="193" t="s">
        <v>44</v>
      </c>
      <c r="V774" s="173"/>
      <c r="W774" s="193" t="str">
        <f t="shared" si="156"/>
        <v/>
      </c>
      <c r="X774" s="264" t="str">
        <f t="shared" si="157"/>
        <v>OK</v>
      </c>
      <c r="Y774" s="193" t="str">
        <f t="shared" si="158"/>
        <v/>
      </c>
      <c r="Z774" s="193" t="str">
        <f t="shared" si="159"/>
        <v/>
      </c>
      <c r="AA774" s="397" t="str">
        <f t="shared" si="160"/>
        <v/>
      </c>
      <c r="AB774" s="257" t="str">
        <f t="shared" si="161"/>
        <v/>
      </c>
      <c r="AC774" s="257" t="str">
        <f t="shared" si="162"/>
        <v/>
      </c>
      <c r="AD774" s="193" t="str">
        <f t="shared" si="163"/>
        <v>CHECK DATES</v>
      </c>
      <c r="AE774" s="257" t="str">
        <f t="shared" si="164"/>
        <v/>
      </c>
      <c r="AF774" s="286">
        <v>0</v>
      </c>
      <c r="AG774" s="257">
        <f t="shared" si="165"/>
        <v>0</v>
      </c>
      <c r="AH774" s="257" t="str">
        <f t="shared" si="166"/>
        <v/>
      </c>
      <c r="AI774" s="257">
        <f t="shared" si="167"/>
        <v>0</v>
      </c>
    </row>
    <row r="775" spans="1:35" x14ac:dyDescent="0.3">
      <c r="A775" s="287">
        <v>763</v>
      </c>
      <c r="B775" s="161"/>
      <c r="C775" s="150"/>
      <c r="D775" s="150"/>
      <c r="E775" s="150"/>
      <c r="F775" s="152"/>
      <c r="G775" s="152"/>
      <c r="H775" s="154"/>
      <c r="I775" s="155"/>
      <c r="J775" s="159"/>
      <c r="K775" s="159"/>
      <c r="L775" s="337"/>
      <c r="M775" s="343" t="str">
        <f>IF(L775="","",LOOKUP(L775,'Work Programme'!$A$8:$A$207,'Work Programme'!$B$8:$B$207))</f>
        <v/>
      </c>
      <c r="N775" s="150"/>
      <c r="O775" s="151"/>
      <c r="P775" s="254" t="str">
        <f>IF(H775="","",VLOOKUP(H775,'Overview - Financial Statement'!$A$46:$B$60,2,FALSE))</f>
        <v/>
      </c>
      <c r="Q775" s="255" t="str">
        <f t="shared" si="154"/>
        <v/>
      </c>
      <c r="R775" s="153"/>
      <c r="S775" s="153"/>
      <c r="T775" s="238">
        <f t="shared" si="155"/>
        <v>0</v>
      </c>
      <c r="U775" s="193" t="s">
        <v>44</v>
      </c>
      <c r="V775" s="173"/>
      <c r="W775" s="193" t="str">
        <f t="shared" si="156"/>
        <v/>
      </c>
      <c r="X775" s="264" t="str">
        <f t="shared" si="157"/>
        <v>OK</v>
      </c>
      <c r="Y775" s="193" t="str">
        <f t="shared" si="158"/>
        <v/>
      </c>
      <c r="Z775" s="193" t="str">
        <f t="shared" si="159"/>
        <v/>
      </c>
      <c r="AA775" s="397" t="str">
        <f t="shared" si="160"/>
        <v/>
      </c>
      <c r="AB775" s="257" t="str">
        <f t="shared" si="161"/>
        <v/>
      </c>
      <c r="AC775" s="257" t="str">
        <f t="shared" si="162"/>
        <v/>
      </c>
      <c r="AD775" s="193" t="str">
        <f t="shared" si="163"/>
        <v>CHECK DATES</v>
      </c>
      <c r="AE775" s="257" t="str">
        <f t="shared" si="164"/>
        <v/>
      </c>
      <c r="AF775" s="286">
        <v>0</v>
      </c>
      <c r="AG775" s="257">
        <f t="shared" si="165"/>
        <v>0</v>
      </c>
      <c r="AH775" s="257" t="str">
        <f t="shared" si="166"/>
        <v/>
      </c>
      <c r="AI775" s="257">
        <f t="shared" si="167"/>
        <v>0</v>
      </c>
    </row>
    <row r="776" spans="1:35" x14ac:dyDescent="0.3">
      <c r="A776" s="287">
        <v>764</v>
      </c>
      <c r="B776" s="161"/>
      <c r="C776" s="150"/>
      <c r="D776" s="150"/>
      <c r="E776" s="150"/>
      <c r="F776" s="152"/>
      <c r="G776" s="152"/>
      <c r="H776" s="154"/>
      <c r="I776" s="155"/>
      <c r="J776" s="159"/>
      <c r="K776" s="159"/>
      <c r="L776" s="337"/>
      <c r="M776" s="343" t="str">
        <f>IF(L776="","",LOOKUP(L776,'Work Programme'!$A$8:$A$207,'Work Programme'!$B$8:$B$207))</f>
        <v/>
      </c>
      <c r="N776" s="150"/>
      <c r="O776" s="151"/>
      <c r="P776" s="254" t="str">
        <f>IF(H776="","",VLOOKUP(H776,'Overview - Financial Statement'!$A$46:$B$60,2,FALSE))</f>
        <v/>
      </c>
      <c r="Q776" s="255" t="str">
        <f t="shared" si="154"/>
        <v/>
      </c>
      <c r="R776" s="153"/>
      <c r="S776" s="153"/>
      <c r="T776" s="238">
        <f t="shared" si="155"/>
        <v>0</v>
      </c>
      <c r="U776" s="193" t="s">
        <v>44</v>
      </c>
      <c r="V776" s="173"/>
      <c r="W776" s="193" t="str">
        <f t="shared" si="156"/>
        <v/>
      </c>
      <c r="X776" s="264" t="str">
        <f t="shared" si="157"/>
        <v>OK</v>
      </c>
      <c r="Y776" s="193" t="str">
        <f t="shared" si="158"/>
        <v/>
      </c>
      <c r="Z776" s="193" t="str">
        <f t="shared" si="159"/>
        <v/>
      </c>
      <c r="AA776" s="397" t="str">
        <f t="shared" si="160"/>
        <v/>
      </c>
      <c r="AB776" s="257" t="str">
        <f t="shared" si="161"/>
        <v/>
      </c>
      <c r="AC776" s="257" t="str">
        <f t="shared" si="162"/>
        <v/>
      </c>
      <c r="AD776" s="193" t="str">
        <f t="shared" si="163"/>
        <v>CHECK DATES</v>
      </c>
      <c r="AE776" s="257" t="str">
        <f t="shared" si="164"/>
        <v/>
      </c>
      <c r="AF776" s="286">
        <v>0</v>
      </c>
      <c r="AG776" s="257">
        <f t="shared" si="165"/>
        <v>0</v>
      </c>
      <c r="AH776" s="257" t="str">
        <f t="shared" si="166"/>
        <v/>
      </c>
      <c r="AI776" s="257">
        <f t="shared" si="167"/>
        <v>0</v>
      </c>
    </row>
    <row r="777" spans="1:35" x14ac:dyDescent="0.3">
      <c r="A777" s="287">
        <v>765</v>
      </c>
      <c r="B777" s="161"/>
      <c r="C777" s="150"/>
      <c r="D777" s="150"/>
      <c r="E777" s="150"/>
      <c r="F777" s="152"/>
      <c r="G777" s="152"/>
      <c r="H777" s="154"/>
      <c r="I777" s="155"/>
      <c r="J777" s="159"/>
      <c r="K777" s="159"/>
      <c r="L777" s="337"/>
      <c r="M777" s="343" t="str">
        <f>IF(L777="","",LOOKUP(L777,'Work Programme'!$A$8:$A$207,'Work Programme'!$B$8:$B$207))</f>
        <v/>
      </c>
      <c r="N777" s="150"/>
      <c r="O777" s="151"/>
      <c r="P777" s="254" t="str">
        <f>IF(H777="","",VLOOKUP(H777,'Overview - Financial Statement'!$A$46:$B$60,2,FALSE))</f>
        <v/>
      </c>
      <c r="Q777" s="255" t="str">
        <f t="shared" si="154"/>
        <v/>
      </c>
      <c r="R777" s="153"/>
      <c r="S777" s="153"/>
      <c r="T777" s="238">
        <f t="shared" si="155"/>
        <v>0</v>
      </c>
      <c r="U777" s="193" t="s">
        <v>44</v>
      </c>
      <c r="V777" s="173"/>
      <c r="W777" s="193" t="str">
        <f t="shared" si="156"/>
        <v/>
      </c>
      <c r="X777" s="264" t="str">
        <f t="shared" si="157"/>
        <v>OK</v>
      </c>
      <c r="Y777" s="193" t="str">
        <f t="shared" si="158"/>
        <v/>
      </c>
      <c r="Z777" s="193" t="str">
        <f t="shared" si="159"/>
        <v/>
      </c>
      <c r="AA777" s="397" t="str">
        <f t="shared" si="160"/>
        <v/>
      </c>
      <c r="AB777" s="257" t="str">
        <f t="shared" si="161"/>
        <v/>
      </c>
      <c r="AC777" s="257" t="str">
        <f t="shared" si="162"/>
        <v/>
      </c>
      <c r="AD777" s="193" t="str">
        <f t="shared" si="163"/>
        <v>CHECK DATES</v>
      </c>
      <c r="AE777" s="257" t="str">
        <f t="shared" si="164"/>
        <v/>
      </c>
      <c r="AF777" s="286">
        <v>0</v>
      </c>
      <c r="AG777" s="257">
        <f t="shared" si="165"/>
        <v>0</v>
      </c>
      <c r="AH777" s="257" t="str">
        <f t="shared" si="166"/>
        <v/>
      </c>
      <c r="AI777" s="257">
        <f t="shared" si="167"/>
        <v>0</v>
      </c>
    </row>
    <row r="778" spans="1:35" x14ac:dyDescent="0.3">
      <c r="A778" s="287">
        <v>766</v>
      </c>
      <c r="B778" s="161"/>
      <c r="C778" s="150"/>
      <c r="D778" s="150"/>
      <c r="E778" s="150"/>
      <c r="F778" s="152"/>
      <c r="G778" s="152"/>
      <c r="H778" s="154"/>
      <c r="I778" s="155"/>
      <c r="J778" s="159"/>
      <c r="K778" s="159"/>
      <c r="L778" s="337"/>
      <c r="M778" s="343" t="str">
        <f>IF(L778="","",LOOKUP(L778,'Work Programme'!$A$8:$A$207,'Work Programme'!$B$8:$B$207))</f>
        <v/>
      </c>
      <c r="N778" s="150"/>
      <c r="O778" s="151"/>
      <c r="P778" s="254" t="str">
        <f>IF(H778="","",VLOOKUP(H778,'Overview - Financial Statement'!$A$46:$B$60,2,FALSE))</f>
        <v/>
      </c>
      <c r="Q778" s="255" t="str">
        <f t="shared" si="154"/>
        <v/>
      </c>
      <c r="R778" s="153"/>
      <c r="S778" s="153"/>
      <c r="T778" s="238">
        <f t="shared" si="155"/>
        <v>0</v>
      </c>
      <c r="U778" s="193" t="s">
        <v>44</v>
      </c>
      <c r="V778" s="173"/>
      <c r="W778" s="193" t="str">
        <f t="shared" si="156"/>
        <v/>
      </c>
      <c r="X778" s="264" t="str">
        <f t="shared" si="157"/>
        <v>OK</v>
      </c>
      <c r="Y778" s="193" t="str">
        <f t="shared" si="158"/>
        <v/>
      </c>
      <c r="Z778" s="193" t="str">
        <f t="shared" si="159"/>
        <v/>
      </c>
      <c r="AA778" s="397" t="str">
        <f t="shared" si="160"/>
        <v/>
      </c>
      <c r="AB778" s="257" t="str">
        <f t="shared" si="161"/>
        <v/>
      </c>
      <c r="AC778" s="257" t="str">
        <f t="shared" si="162"/>
        <v/>
      </c>
      <c r="AD778" s="193" t="str">
        <f t="shared" si="163"/>
        <v>CHECK DATES</v>
      </c>
      <c r="AE778" s="257" t="str">
        <f t="shared" si="164"/>
        <v/>
      </c>
      <c r="AF778" s="286">
        <v>0</v>
      </c>
      <c r="AG778" s="257">
        <f t="shared" si="165"/>
        <v>0</v>
      </c>
      <c r="AH778" s="257" t="str">
        <f t="shared" si="166"/>
        <v/>
      </c>
      <c r="AI778" s="257">
        <f t="shared" si="167"/>
        <v>0</v>
      </c>
    </row>
    <row r="779" spans="1:35" x14ac:dyDescent="0.3">
      <c r="A779" s="287">
        <v>767</v>
      </c>
      <c r="B779" s="161"/>
      <c r="C779" s="150"/>
      <c r="D779" s="150"/>
      <c r="E779" s="150"/>
      <c r="F779" s="152"/>
      <c r="G779" s="152"/>
      <c r="H779" s="154"/>
      <c r="I779" s="155"/>
      <c r="J779" s="159"/>
      <c r="K779" s="159"/>
      <c r="L779" s="337"/>
      <c r="M779" s="343" t="str">
        <f>IF(L779="","",LOOKUP(L779,'Work Programme'!$A$8:$A$207,'Work Programme'!$B$8:$B$207))</f>
        <v/>
      </c>
      <c r="N779" s="150"/>
      <c r="O779" s="151"/>
      <c r="P779" s="254" t="str">
        <f>IF(H779="","",VLOOKUP(H779,'Overview - Financial Statement'!$A$46:$B$60,2,FALSE))</f>
        <v/>
      </c>
      <c r="Q779" s="255" t="str">
        <f t="shared" si="154"/>
        <v/>
      </c>
      <c r="R779" s="153"/>
      <c r="S779" s="153"/>
      <c r="T779" s="238">
        <f t="shared" si="155"/>
        <v>0</v>
      </c>
      <c r="U779" s="193" t="s">
        <v>44</v>
      </c>
      <c r="V779" s="173"/>
      <c r="W779" s="193" t="str">
        <f t="shared" si="156"/>
        <v/>
      </c>
      <c r="X779" s="264" t="str">
        <f t="shared" si="157"/>
        <v>OK</v>
      </c>
      <c r="Y779" s="193" t="str">
        <f t="shared" si="158"/>
        <v/>
      </c>
      <c r="Z779" s="193" t="str">
        <f t="shared" si="159"/>
        <v/>
      </c>
      <c r="AA779" s="397" t="str">
        <f t="shared" si="160"/>
        <v/>
      </c>
      <c r="AB779" s="257" t="str">
        <f t="shared" si="161"/>
        <v/>
      </c>
      <c r="AC779" s="257" t="str">
        <f t="shared" si="162"/>
        <v/>
      </c>
      <c r="AD779" s="193" t="str">
        <f t="shared" si="163"/>
        <v>CHECK DATES</v>
      </c>
      <c r="AE779" s="257" t="str">
        <f t="shared" si="164"/>
        <v/>
      </c>
      <c r="AF779" s="286">
        <v>0</v>
      </c>
      <c r="AG779" s="257">
        <f t="shared" si="165"/>
        <v>0</v>
      </c>
      <c r="AH779" s="257" t="str">
        <f t="shared" si="166"/>
        <v/>
      </c>
      <c r="AI779" s="257">
        <f t="shared" si="167"/>
        <v>0</v>
      </c>
    </row>
    <row r="780" spans="1:35" x14ac:dyDescent="0.3">
      <c r="A780" s="287">
        <v>768</v>
      </c>
      <c r="B780" s="161"/>
      <c r="C780" s="150"/>
      <c r="D780" s="150"/>
      <c r="E780" s="150"/>
      <c r="F780" s="152"/>
      <c r="G780" s="152"/>
      <c r="H780" s="154"/>
      <c r="I780" s="155"/>
      <c r="J780" s="159"/>
      <c r="K780" s="159"/>
      <c r="L780" s="337"/>
      <c r="M780" s="343" t="str">
        <f>IF(L780="","",LOOKUP(L780,'Work Programme'!$A$8:$A$207,'Work Programme'!$B$8:$B$207))</f>
        <v/>
      </c>
      <c r="N780" s="150"/>
      <c r="O780" s="151"/>
      <c r="P780" s="254" t="str">
        <f>IF(H780="","",VLOOKUP(H780,'Overview - Financial Statement'!$A$46:$B$60,2,FALSE))</f>
        <v/>
      </c>
      <c r="Q780" s="255" t="str">
        <f t="shared" si="154"/>
        <v/>
      </c>
      <c r="R780" s="153"/>
      <c r="S780" s="153"/>
      <c r="T780" s="238">
        <f t="shared" si="155"/>
        <v>0</v>
      </c>
      <c r="U780" s="193" t="s">
        <v>44</v>
      </c>
      <c r="V780" s="173"/>
      <c r="W780" s="193" t="str">
        <f t="shared" si="156"/>
        <v/>
      </c>
      <c r="X780" s="264" t="str">
        <f t="shared" si="157"/>
        <v>OK</v>
      </c>
      <c r="Y780" s="193" t="str">
        <f t="shared" si="158"/>
        <v/>
      </c>
      <c r="Z780" s="193" t="str">
        <f t="shared" si="159"/>
        <v/>
      </c>
      <c r="AA780" s="397" t="str">
        <f t="shared" si="160"/>
        <v/>
      </c>
      <c r="AB780" s="257" t="str">
        <f t="shared" si="161"/>
        <v/>
      </c>
      <c r="AC780" s="257" t="str">
        <f t="shared" si="162"/>
        <v/>
      </c>
      <c r="AD780" s="193" t="str">
        <f t="shared" si="163"/>
        <v>CHECK DATES</v>
      </c>
      <c r="AE780" s="257" t="str">
        <f t="shared" si="164"/>
        <v/>
      </c>
      <c r="AF780" s="286">
        <v>0</v>
      </c>
      <c r="AG780" s="257">
        <f t="shared" si="165"/>
        <v>0</v>
      </c>
      <c r="AH780" s="257" t="str">
        <f t="shared" si="166"/>
        <v/>
      </c>
      <c r="AI780" s="257">
        <f t="shared" si="167"/>
        <v>0</v>
      </c>
    </row>
    <row r="781" spans="1:35" x14ac:dyDescent="0.3">
      <c r="A781" s="287">
        <v>769</v>
      </c>
      <c r="B781" s="161"/>
      <c r="C781" s="150"/>
      <c r="D781" s="150"/>
      <c r="E781" s="150"/>
      <c r="F781" s="152"/>
      <c r="G781" s="152"/>
      <c r="H781" s="154"/>
      <c r="I781" s="155"/>
      <c r="J781" s="159"/>
      <c r="K781" s="159"/>
      <c r="L781" s="337"/>
      <c r="M781" s="343" t="str">
        <f>IF(L781="","",LOOKUP(L781,'Work Programme'!$A$8:$A$207,'Work Programme'!$B$8:$B$207))</f>
        <v/>
      </c>
      <c r="N781" s="150"/>
      <c r="O781" s="151"/>
      <c r="P781" s="254" t="str">
        <f>IF(H781="","",VLOOKUP(H781,'Overview - Financial Statement'!$A$46:$B$60,2,FALSE))</f>
        <v/>
      </c>
      <c r="Q781" s="255" t="str">
        <f t="shared" ref="Q781:Q844" si="168">IF(P781="","",I781/P781)</f>
        <v/>
      </c>
      <c r="R781" s="153"/>
      <c r="S781" s="153"/>
      <c r="T781" s="238">
        <f t="shared" si="155"/>
        <v>0</v>
      </c>
      <c r="U781" s="193" t="s">
        <v>44</v>
      </c>
      <c r="V781" s="173"/>
      <c r="W781" s="193" t="str">
        <f t="shared" si="156"/>
        <v/>
      </c>
      <c r="X781" s="264" t="str">
        <f t="shared" si="157"/>
        <v>OK</v>
      </c>
      <c r="Y781" s="193" t="str">
        <f t="shared" si="158"/>
        <v/>
      </c>
      <c r="Z781" s="193" t="str">
        <f t="shared" si="159"/>
        <v/>
      </c>
      <c r="AA781" s="397" t="str">
        <f t="shared" si="160"/>
        <v/>
      </c>
      <c r="AB781" s="257" t="str">
        <f t="shared" si="161"/>
        <v/>
      </c>
      <c r="AC781" s="257" t="str">
        <f t="shared" si="162"/>
        <v/>
      </c>
      <c r="AD781" s="193" t="str">
        <f t="shared" si="163"/>
        <v>CHECK DATES</v>
      </c>
      <c r="AE781" s="257" t="str">
        <f t="shared" si="164"/>
        <v/>
      </c>
      <c r="AF781" s="286">
        <v>0</v>
      </c>
      <c r="AG781" s="257">
        <f t="shared" si="165"/>
        <v>0</v>
      </c>
      <c r="AH781" s="257" t="str">
        <f t="shared" si="166"/>
        <v/>
      </c>
      <c r="AI781" s="257">
        <f t="shared" si="167"/>
        <v>0</v>
      </c>
    </row>
    <row r="782" spans="1:35" x14ac:dyDescent="0.3">
      <c r="A782" s="287">
        <v>770</v>
      </c>
      <c r="B782" s="161"/>
      <c r="C782" s="150"/>
      <c r="D782" s="150"/>
      <c r="E782" s="150"/>
      <c r="F782" s="152"/>
      <c r="G782" s="152"/>
      <c r="H782" s="154"/>
      <c r="I782" s="155"/>
      <c r="J782" s="159"/>
      <c r="K782" s="159"/>
      <c r="L782" s="337"/>
      <c r="M782" s="343" t="str">
        <f>IF(L782="","",LOOKUP(L782,'Work Programme'!$A$8:$A$207,'Work Programme'!$B$8:$B$207))</f>
        <v/>
      </c>
      <c r="N782" s="150"/>
      <c r="O782" s="151"/>
      <c r="P782" s="254" t="str">
        <f>IF(H782="","",VLOOKUP(H782,'Overview - Financial Statement'!$A$46:$B$60,2,FALSE))</f>
        <v/>
      </c>
      <c r="Q782" s="255" t="str">
        <f t="shared" si="168"/>
        <v/>
      </c>
      <c r="R782" s="153"/>
      <c r="S782" s="153"/>
      <c r="T782" s="238">
        <f t="shared" ref="T782:T845" si="169">IF(R782="YES",Q782,0)</f>
        <v>0</v>
      </c>
      <c r="U782" s="193" t="s">
        <v>44</v>
      </c>
      <c r="V782" s="173"/>
      <c r="W782" s="193" t="str">
        <f t="shared" si="156"/>
        <v/>
      </c>
      <c r="X782" s="264" t="str">
        <f t="shared" si="157"/>
        <v>OK</v>
      </c>
      <c r="Y782" s="193" t="str">
        <f t="shared" si="158"/>
        <v/>
      </c>
      <c r="Z782" s="193" t="str">
        <f t="shared" si="159"/>
        <v/>
      </c>
      <c r="AA782" s="397" t="str">
        <f t="shared" si="160"/>
        <v/>
      </c>
      <c r="AB782" s="257" t="str">
        <f t="shared" si="161"/>
        <v/>
      </c>
      <c r="AC782" s="257" t="str">
        <f t="shared" si="162"/>
        <v/>
      </c>
      <c r="AD782" s="193" t="str">
        <f t="shared" si="163"/>
        <v>CHECK DATES</v>
      </c>
      <c r="AE782" s="257" t="str">
        <f t="shared" si="164"/>
        <v/>
      </c>
      <c r="AF782" s="286">
        <v>0</v>
      </c>
      <c r="AG782" s="257">
        <f t="shared" si="165"/>
        <v>0</v>
      </c>
      <c r="AH782" s="257" t="str">
        <f t="shared" si="166"/>
        <v/>
      </c>
      <c r="AI782" s="257">
        <f t="shared" si="167"/>
        <v>0</v>
      </c>
    </row>
    <row r="783" spans="1:35" x14ac:dyDescent="0.3">
      <c r="A783" s="287">
        <v>771</v>
      </c>
      <c r="B783" s="161"/>
      <c r="C783" s="150"/>
      <c r="D783" s="150"/>
      <c r="E783" s="150"/>
      <c r="F783" s="152"/>
      <c r="G783" s="152"/>
      <c r="H783" s="154"/>
      <c r="I783" s="155"/>
      <c r="J783" s="159"/>
      <c r="K783" s="159"/>
      <c r="L783" s="337"/>
      <c r="M783" s="343" t="str">
        <f>IF(L783="","",LOOKUP(L783,'Work Programme'!$A$8:$A$207,'Work Programme'!$B$8:$B$207))</f>
        <v/>
      </c>
      <c r="N783" s="150"/>
      <c r="O783" s="151"/>
      <c r="P783" s="254" t="str">
        <f>IF(H783="","",VLOOKUP(H783,'Overview - Financial Statement'!$A$46:$B$60,2,FALSE))</f>
        <v/>
      </c>
      <c r="Q783" s="255" t="str">
        <f t="shared" si="168"/>
        <v/>
      </c>
      <c r="R783" s="153"/>
      <c r="S783" s="153"/>
      <c r="T783" s="238">
        <f t="shared" si="169"/>
        <v>0</v>
      </c>
      <c r="U783" s="193" t="s">
        <v>44</v>
      </c>
      <c r="V783" s="173"/>
      <c r="W783" s="193" t="str">
        <f t="shared" si="156"/>
        <v/>
      </c>
      <c r="X783" s="264" t="str">
        <f t="shared" si="157"/>
        <v>OK</v>
      </c>
      <c r="Y783" s="193" t="str">
        <f t="shared" si="158"/>
        <v/>
      </c>
      <c r="Z783" s="193" t="str">
        <f t="shared" si="159"/>
        <v/>
      </c>
      <c r="AA783" s="397" t="str">
        <f t="shared" si="160"/>
        <v/>
      </c>
      <c r="AB783" s="257" t="str">
        <f t="shared" si="161"/>
        <v/>
      </c>
      <c r="AC783" s="257" t="str">
        <f t="shared" si="162"/>
        <v/>
      </c>
      <c r="AD783" s="193" t="str">
        <f t="shared" si="163"/>
        <v>CHECK DATES</v>
      </c>
      <c r="AE783" s="257" t="str">
        <f t="shared" si="164"/>
        <v/>
      </c>
      <c r="AF783" s="286">
        <v>0</v>
      </c>
      <c r="AG783" s="257">
        <f t="shared" si="165"/>
        <v>0</v>
      </c>
      <c r="AH783" s="257" t="str">
        <f t="shared" si="166"/>
        <v/>
      </c>
      <c r="AI783" s="257">
        <f t="shared" si="167"/>
        <v>0</v>
      </c>
    </row>
    <row r="784" spans="1:35" x14ac:dyDescent="0.3">
      <c r="A784" s="287">
        <v>772</v>
      </c>
      <c r="B784" s="161"/>
      <c r="C784" s="150"/>
      <c r="D784" s="150"/>
      <c r="E784" s="150"/>
      <c r="F784" s="152"/>
      <c r="G784" s="152"/>
      <c r="H784" s="154"/>
      <c r="I784" s="155"/>
      <c r="J784" s="159"/>
      <c r="K784" s="159"/>
      <c r="L784" s="337"/>
      <c r="M784" s="343" t="str">
        <f>IF(L784="","",LOOKUP(L784,'Work Programme'!$A$8:$A$207,'Work Programme'!$B$8:$B$207))</f>
        <v/>
      </c>
      <c r="N784" s="150"/>
      <c r="O784" s="151"/>
      <c r="P784" s="254" t="str">
        <f>IF(H784="","",VLOOKUP(H784,'Overview - Financial Statement'!$A$46:$B$60,2,FALSE))</f>
        <v/>
      </c>
      <c r="Q784" s="255" t="str">
        <f t="shared" si="168"/>
        <v/>
      </c>
      <c r="R784" s="153"/>
      <c r="S784" s="153"/>
      <c r="T784" s="238">
        <f t="shared" si="169"/>
        <v>0</v>
      </c>
      <c r="U784" s="193" t="s">
        <v>44</v>
      </c>
      <c r="V784" s="173"/>
      <c r="W784" s="193" t="str">
        <f t="shared" ref="W784:W847" si="170">IF(Q784="","",IF(F784="","CHECK DATES","OK"))</f>
        <v/>
      </c>
      <c r="X784" s="264" t="str">
        <f t="shared" ref="X784:X847" si="171">IF(F784-(J784)&lt;0,"a posteriori ?","OK")</f>
        <v>OK</v>
      </c>
      <c r="Y784" s="193" t="str">
        <f t="shared" ref="Y784:Y847" si="172">IF(Q784="","",(IF(OR(J784&lt;=($E$4-1),J784&gt;=($G$4+1),K784&lt;=($E$4-1),K784&gt;=($G$4+1)),"CHECK DATES","OK")))</f>
        <v/>
      </c>
      <c r="Z784" s="193" t="str">
        <f t="shared" ref="Z784:Z847" si="173">IF(H784="","",H784)</f>
        <v/>
      </c>
      <c r="AA784" s="397" t="str">
        <f t="shared" ref="AA784:AA847" si="174">IF(H784="","",IF(HLOOKUP(H784,$V$4:$AJ$5,2,FALSE)="",P784,IF(P784&lt;&gt;HLOOKUP(H784,$V$4:$AJ$5,2,FALSE),HLOOKUP(H784,$V$4:$AJ$5,2,FALSE),P784)))</f>
        <v/>
      </c>
      <c r="AB784" s="257" t="str">
        <f t="shared" ref="AB784:AB847" si="175">IF(P784="","",IF(AA784=1,Q784,I784/AA784))</f>
        <v/>
      </c>
      <c r="AC784" s="257" t="str">
        <f t="shared" ref="AC784:AC847" si="176">IF(AB784="","",IF(AA784=1,0,AB784-Q784))</f>
        <v/>
      </c>
      <c r="AD784" s="193" t="str">
        <f t="shared" ref="AD784:AD847" si="177">IF(Q784=0,"",(IF(G784="","CHECK DATES","OK")))</f>
        <v>CHECK DATES</v>
      </c>
      <c r="AE784" s="257" t="str">
        <f t="shared" ref="AE784:AE847" si="178">IF(OR(U784="NO",Y784="CHECK DATES",AD784="CHECK DATES"),AB784,"")</f>
        <v/>
      </c>
      <c r="AF784" s="286">
        <v>0</v>
      </c>
      <c r="AG784" s="257">
        <f t="shared" ref="AG784:AG847" si="179">IF(OR(U784="NO",AE784&gt;0,AF784&gt;0)*(AND(OR(R784="NO",R784=""))),SUM(AE784:AF784),"")</f>
        <v>0</v>
      </c>
      <c r="AH784" s="257" t="str">
        <f t="shared" ref="AH784:AH847" si="180">IF(OR(U784="NO",AE784&gt;0,AF784&gt;0)*(AND(OR(R784="YES"))),SUM(AE784:AF784),"")</f>
        <v/>
      </c>
      <c r="AI784" s="257">
        <f t="shared" ref="AI784:AI847" si="181">IF(R784="YES",AB784,0)</f>
        <v>0</v>
      </c>
    </row>
    <row r="785" spans="1:35" x14ac:dyDescent="0.3">
      <c r="A785" s="287">
        <v>773</v>
      </c>
      <c r="B785" s="161"/>
      <c r="C785" s="150"/>
      <c r="D785" s="150"/>
      <c r="E785" s="150"/>
      <c r="F785" s="152"/>
      <c r="G785" s="152"/>
      <c r="H785" s="154"/>
      <c r="I785" s="155"/>
      <c r="J785" s="159"/>
      <c r="K785" s="159"/>
      <c r="L785" s="337"/>
      <c r="M785" s="343" t="str">
        <f>IF(L785="","",LOOKUP(L785,'Work Programme'!$A$8:$A$207,'Work Programme'!$B$8:$B$207))</f>
        <v/>
      </c>
      <c r="N785" s="150"/>
      <c r="O785" s="151"/>
      <c r="P785" s="254" t="str">
        <f>IF(H785="","",VLOOKUP(H785,'Overview - Financial Statement'!$A$46:$B$60,2,FALSE))</f>
        <v/>
      </c>
      <c r="Q785" s="255" t="str">
        <f t="shared" si="168"/>
        <v/>
      </c>
      <c r="R785" s="153"/>
      <c r="S785" s="153"/>
      <c r="T785" s="238">
        <f t="shared" si="169"/>
        <v>0</v>
      </c>
      <c r="U785" s="193" t="s">
        <v>44</v>
      </c>
      <c r="V785" s="173"/>
      <c r="W785" s="193" t="str">
        <f t="shared" si="170"/>
        <v/>
      </c>
      <c r="X785" s="264" t="str">
        <f t="shared" si="171"/>
        <v>OK</v>
      </c>
      <c r="Y785" s="193" t="str">
        <f t="shared" si="172"/>
        <v/>
      </c>
      <c r="Z785" s="193" t="str">
        <f t="shared" si="173"/>
        <v/>
      </c>
      <c r="AA785" s="397" t="str">
        <f t="shared" si="174"/>
        <v/>
      </c>
      <c r="AB785" s="257" t="str">
        <f t="shared" si="175"/>
        <v/>
      </c>
      <c r="AC785" s="257" t="str">
        <f t="shared" si="176"/>
        <v/>
      </c>
      <c r="AD785" s="193" t="str">
        <f t="shared" si="177"/>
        <v>CHECK DATES</v>
      </c>
      <c r="AE785" s="257" t="str">
        <f t="shared" si="178"/>
        <v/>
      </c>
      <c r="AF785" s="286">
        <v>0</v>
      </c>
      <c r="AG785" s="257">
        <f t="shared" si="179"/>
        <v>0</v>
      </c>
      <c r="AH785" s="257" t="str">
        <f t="shared" si="180"/>
        <v/>
      </c>
      <c r="AI785" s="257">
        <f t="shared" si="181"/>
        <v>0</v>
      </c>
    </row>
    <row r="786" spans="1:35" x14ac:dyDescent="0.3">
      <c r="A786" s="287">
        <v>774</v>
      </c>
      <c r="B786" s="161"/>
      <c r="C786" s="150"/>
      <c r="D786" s="150"/>
      <c r="E786" s="150"/>
      <c r="F786" s="152"/>
      <c r="G786" s="152"/>
      <c r="H786" s="154"/>
      <c r="I786" s="155"/>
      <c r="J786" s="159"/>
      <c r="K786" s="159"/>
      <c r="L786" s="337"/>
      <c r="M786" s="343" t="str">
        <f>IF(L786="","",LOOKUP(L786,'Work Programme'!$A$8:$A$207,'Work Programme'!$B$8:$B$207))</f>
        <v/>
      </c>
      <c r="N786" s="150"/>
      <c r="O786" s="151"/>
      <c r="P786" s="254" t="str">
        <f>IF(H786="","",VLOOKUP(H786,'Overview - Financial Statement'!$A$46:$B$60,2,FALSE))</f>
        <v/>
      </c>
      <c r="Q786" s="255" t="str">
        <f t="shared" si="168"/>
        <v/>
      </c>
      <c r="R786" s="153"/>
      <c r="S786" s="153"/>
      <c r="T786" s="238">
        <f t="shared" si="169"/>
        <v>0</v>
      </c>
      <c r="U786" s="193" t="s">
        <v>44</v>
      </c>
      <c r="V786" s="173"/>
      <c r="W786" s="193" t="str">
        <f t="shared" si="170"/>
        <v/>
      </c>
      <c r="X786" s="264" t="str">
        <f t="shared" si="171"/>
        <v>OK</v>
      </c>
      <c r="Y786" s="193" t="str">
        <f t="shared" si="172"/>
        <v/>
      </c>
      <c r="Z786" s="193" t="str">
        <f t="shared" si="173"/>
        <v/>
      </c>
      <c r="AA786" s="397" t="str">
        <f t="shared" si="174"/>
        <v/>
      </c>
      <c r="AB786" s="257" t="str">
        <f t="shared" si="175"/>
        <v/>
      </c>
      <c r="AC786" s="257" t="str">
        <f t="shared" si="176"/>
        <v/>
      </c>
      <c r="AD786" s="193" t="str">
        <f t="shared" si="177"/>
        <v>CHECK DATES</v>
      </c>
      <c r="AE786" s="257" t="str">
        <f t="shared" si="178"/>
        <v/>
      </c>
      <c r="AF786" s="286">
        <v>0</v>
      </c>
      <c r="AG786" s="257">
        <f t="shared" si="179"/>
        <v>0</v>
      </c>
      <c r="AH786" s="257" t="str">
        <f t="shared" si="180"/>
        <v/>
      </c>
      <c r="AI786" s="257">
        <f t="shared" si="181"/>
        <v>0</v>
      </c>
    </row>
    <row r="787" spans="1:35" x14ac:dyDescent="0.3">
      <c r="A787" s="287">
        <v>775</v>
      </c>
      <c r="B787" s="161"/>
      <c r="C787" s="150"/>
      <c r="D787" s="150"/>
      <c r="E787" s="150"/>
      <c r="F787" s="152"/>
      <c r="G787" s="152"/>
      <c r="H787" s="154"/>
      <c r="I787" s="155"/>
      <c r="J787" s="159"/>
      <c r="K787" s="159"/>
      <c r="L787" s="337"/>
      <c r="M787" s="343" t="str">
        <f>IF(L787="","",LOOKUP(L787,'Work Programme'!$A$8:$A$207,'Work Programme'!$B$8:$B$207))</f>
        <v/>
      </c>
      <c r="N787" s="150"/>
      <c r="O787" s="151"/>
      <c r="P787" s="254" t="str">
        <f>IF(H787="","",VLOOKUP(H787,'Overview - Financial Statement'!$A$46:$B$60,2,FALSE))</f>
        <v/>
      </c>
      <c r="Q787" s="255" t="str">
        <f t="shared" si="168"/>
        <v/>
      </c>
      <c r="R787" s="153"/>
      <c r="S787" s="153"/>
      <c r="T787" s="238">
        <f t="shared" si="169"/>
        <v>0</v>
      </c>
      <c r="U787" s="193" t="s">
        <v>44</v>
      </c>
      <c r="V787" s="173"/>
      <c r="W787" s="193" t="str">
        <f t="shared" si="170"/>
        <v/>
      </c>
      <c r="X787" s="264" t="str">
        <f t="shared" si="171"/>
        <v>OK</v>
      </c>
      <c r="Y787" s="193" t="str">
        <f t="shared" si="172"/>
        <v/>
      </c>
      <c r="Z787" s="193" t="str">
        <f t="shared" si="173"/>
        <v/>
      </c>
      <c r="AA787" s="397" t="str">
        <f t="shared" si="174"/>
        <v/>
      </c>
      <c r="AB787" s="257" t="str">
        <f t="shared" si="175"/>
        <v/>
      </c>
      <c r="AC787" s="257" t="str">
        <f t="shared" si="176"/>
        <v/>
      </c>
      <c r="AD787" s="193" t="str">
        <f t="shared" si="177"/>
        <v>CHECK DATES</v>
      </c>
      <c r="AE787" s="257" t="str">
        <f t="shared" si="178"/>
        <v/>
      </c>
      <c r="AF787" s="286">
        <v>0</v>
      </c>
      <c r="AG787" s="257">
        <f t="shared" si="179"/>
        <v>0</v>
      </c>
      <c r="AH787" s="257" t="str">
        <f t="shared" si="180"/>
        <v/>
      </c>
      <c r="AI787" s="257">
        <f t="shared" si="181"/>
        <v>0</v>
      </c>
    </row>
    <row r="788" spans="1:35" x14ac:dyDescent="0.3">
      <c r="A788" s="287">
        <v>776</v>
      </c>
      <c r="B788" s="161"/>
      <c r="C788" s="150"/>
      <c r="D788" s="150"/>
      <c r="E788" s="150"/>
      <c r="F788" s="152"/>
      <c r="G788" s="152"/>
      <c r="H788" s="154"/>
      <c r="I788" s="155"/>
      <c r="J788" s="159"/>
      <c r="K788" s="159"/>
      <c r="L788" s="337"/>
      <c r="M788" s="343" t="str">
        <f>IF(L788="","",LOOKUP(L788,'Work Programme'!$A$8:$A$207,'Work Programme'!$B$8:$B$207))</f>
        <v/>
      </c>
      <c r="N788" s="150"/>
      <c r="O788" s="151"/>
      <c r="P788" s="254" t="str">
        <f>IF(H788="","",VLOOKUP(H788,'Overview - Financial Statement'!$A$46:$B$60,2,FALSE))</f>
        <v/>
      </c>
      <c r="Q788" s="255" t="str">
        <f t="shared" si="168"/>
        <v/>
      </c>
      <c r="R788" s="153"/>
      <c r="S788" s="153"/>
      <c r="T788" s="238">
        <f t="shared" si="169"/>
        <v>0</v>
      </c>
      <c r="U788" s="193" t="s">
        <v>44</v>
      </c>
      <c r="V788" s="173"/>
      <c r="W788" s="193" t="str">
        <f t="shared" si="170"/>
        <v/>
      </c>
      <c r="X788" s="264" t="str">
        <f t="shared" si="171"/>
        <v>OK</v>
      </c>
      <c r="Y788" s="193" t="str">
        <f t="shared" si="172"/>
        <v/>
      </c>
      <c r="Z788" s="193" t="str">
        <f t="shared" si="173"/>
        <v/>
      </c>
      <c r="AA788" s="397" t="str">
        <f t="shared" si="174"/>
        <v/>
      </c>
      <c r="AB788" s="257" t="str">
        <f t="shared" si="175"/>
        <v/>
      </c>
      <c r="AC788" s="257" t="str">
        <f t="shared" si="176"/>
        <v/>
      </c>
      <c r="AD788" s="193" t="str">
        <f t="shared" si="177"/>
        <v>CHECK DATES</v>
      </c>
      <c r="AE788" s="257" t="str">
        <f t="shared" si="178"/>
        <v/>
      </c>
      <c r="AF788" s="286">
        <v>0</v>
      </c>
      <c r="AG788" s="257">
        <f t="shared" si="179"/>
        <v>0</v>
      </c>
      <c r="AH788" s="257" t="str">
        <f t="shared" si="180"/>
        <v/>
      </c>
      <c r="AI788" s="257">
        <f t="shared" si="181"/>
        <v>0</v>
      </c>
    </row>
    <row r="789" spans="1:35" x14ac:dyDescent="0.3">
      <c r="A789" s="287">
        <v>777</v>
      </c>
      <c r="B789" s="161"/>
      <c r="C789" s="150"/>
      <c r="D789" s="150"/>
      <c r="E789" s="150"/>
      <c r="F789" s="152"/>
      <c r="G789" s="152"/>
      <c r="H789" s="154"/>
      <c r="I789" s="155"/>
      <c r="J789" s="159"/>
      <c r="K789" s="159"/>
      <c r="L789" s="337"/>
      <c r="M789" s="343" t="str">
        <f>IF(L789="","",LOOKUP(L789,'Work Programme'!$A$8:$A$207,'Work Programme'!$B$8:$B$207))</f>
        <v/>
      </c>
      <c r="N789" s="150"/>
      <c r="O789" s="151"/>
      <c r="P789" s="254" t="str">
        <f>IF(H789="","",VLOOKUP(H789,'Overview - Financial Statement'!$A$46:$B$60,2,FALSE))</f>
        <v/>
      </c>
      <c r="Q789" s="255" t="str">
        <f t="shared" si="168"/>
        <v/>
      </c>
      <c r="R789" s="153"/>
      <c r="S789" s="153"/>
      <c r="T789" s="238">
        <f t="shared" si="169"/>
        <v>0</v>
      </c>
      <c r="U789" s="193" t="s">
        <v>44</v>
      </c>
      <c r="V789" s="173"/>
      <c r="W789" s="193" t="str">
        <f t="shared" si="170"/>
        <v/>
      </c>
      <c r="X789" s="264" t="str">
        <f t="shared" si="171"/>
        <v>OK</v>
      </c>
      <c r="Y789" s="193" t="str">
        <f t="shared" si="172"/>
        <v/>
      </c>
      <c r="Z789" s="193" t="str">
        <f t="shared" si="173"/>
        <v/>
      </c>
      <c r="AA789" s="397" t="str">
        <f t="shared" si="174"/>
        <v/>
      </c>
      <c r="AB789" s="257" t="str">
        <f t="shared" si="175"/>
        <v/>
      </c>
      <c r="AC789" s="257" t="str">
        <f t="shared" si="176"/>
        <v/>
      </c>
      <c r="AD789" s="193" t="str">
        <f t="shared" si="177"/>
        <v>CHECK DATES</v>
      </c>
      <c r="AE789" s="257" t="str">
        <f t="shared" si="178"/>
        <v/>
      </c>
      <c r="AF789" s="286">
        <v>0</v>
      </c>
      <c r="AG789" s="257">
        <f t="shared" si="179"/>
        <v>0</v>
      </c>
      <c r="AH789" s="257" t="str">
        <f t="shared" si="180"/>
        <v/>
      </c>
      <c r="AI789" s="257">
        <f t="shared" si="181"/>
        <v>0</v>
      </c>
    </row>
    <row r="790" spans="1:35" x14ac:dyDescent="0.3">
      <c r="A790" s="287">
        <v>778</v>
      </c>
      <c r="B790" s="161"/>
      <c r="C790" s="150"/>
      <c r="D790" s="150"/>
      <c r="E790" s="150"/>
      <c r="F790" s="152"/>
      <c r="G790" s="152"/>
      <c r="H790" s="154"/>
      <c r="I790" s="155"/>
      <c r="J790" s="159"/>
      <c r="K790" s="159"/>
      <c r="L790" s="337"/>
      <c r="M790" s="343" t="str">
        <f>IF(L790="","",LOOKUP(L790,'Work Programme'!$A$8:$A$207,'Work Programme'!$B$8:$B$207))</f>
        <v/>
      </c>
      <c r="N790" s="150"/>
      <c r="O790" s="151"/>
      <c r="P790" s="254" t="str">
        <f>IF(H790="","",VLOOKUP(H790,'Overview - Financial Statement'!$A$46:$B$60,2,FALSE))</f>
        <v/>
      </c>
      <c r="Q790" s="255" t="str">
        <f t="shared" si="168"/>
        <v/>
      </c>
      <c r="R790" s="153"/>
      <c r="S790" s="153"/>
      <c r="T790" s="238">
        <f t="shared" si="169"/>
        <v>0</v>
      </c>
      <c r="U790" s="193" t="s">
        <v>44</v>
      </c>
      <c r="V790" s="173"/>
      <c r="W790" s="193" t="str">
        <f t="shared" si="170"/>
        <v/>
      </c>
      <c r="X790" s="264" t="str">
        <f t="shared" si="171"/>
        <v>OK</v>
      </c>
      <c r="Y790" s="193" t="str">
        <f t="shared" si="172"/>
        <v/>
      </c>
      <c r="Z790" s="193" t="str">
        <f t="shared" si="173"/>
        <v/>
      </c>
      <c r="AA790" s="397" t="str">
        <f t="shared" si="174"/>
        <v/>
      </c>
      <c r="AB790" s="257" t="str">
        <f t="shared" si="175"/>
        <v/>
      </c>
      <c r="AC790" s="257" t="str">
        <f t="shared" si="176"/>
        <v/>
      </c>
      <c r="AD790" s="193" t="str">
        <f t="shared" si="177"/>
        <v>CHECK DATES</v>
      </c>
      <c r="AE790" s="257" t="str">
        <f t="shared" si="178"/>
        <v/>
      </c>
      <c r="AF790" s="286">
        <v>0</v>
      </c>
      <c r="AG790" s="257">
        <f t="shared" si="179"/>
        <v>0</v>
      </c>
      <c r="AH790" s="257" t="str">
        <f t="shared" si="180"/>
        <v/>
      </c>
      <c r="AI790" s="257">
        <f t="shared" si="181"/>
        <v>0</v>
      </c>
    </row>
    <row r="791" spans="1:35" x14ac:dyDescent="0.3">
      <c r="A791" s="287">
        <v>779</v>
      </c>
      <c r="B791" s="161"/>
      <c r="C791" s="150"/>
      <c r="D791" s="150"/>
      <c r="E791" s="150"/>
      <c r="F791" s="152"/>
      <c r="G791" s="152"/>
      <c r="H791" s="154"/>
      <c r="I791" s="155"/>
      <c r="J791" s="159"/>
      <c r="K791" s="159"/>
      <c r="L791" s="337"/>
      <c r="M791" s="343" t="str">
        <f>IF(L791="","",LOOKUP(L791,'Work Programme'!$A$8:$A$207,'Work Programme'!$B$8:$B$207))</f>
        <v/>
      </c>
      <c r="N791" s="150"/>
      <c r="O791" s="151"/>
      <c r="P791" s="254" t="str">
        <f>IF(H791="","",VLOOKUP(H791,'Overview - Financial Statement'!$A$46:$B$60,2,FALSE))</f>
        <v/>
      </c>
      <c r="Q791" s="255" t="str">
        <f t="shared" si="168"/>
        <v/>
      </c>
      <c r="R791" s="153"/>
      <c r="S791" s="153"/>
      <c r="T791" s="238">
        <f t="shared" si="169"/>
        <v>0</v>
      </c>
      <c r="U791" s="193" t="s">
        <v>44</v>
      </c>
      <c r="V791" s="173"/>
      <c r="W791" s="193" t="str">
        <f t="shared" si="170"/>
        <v/>
      </c>
      <c r="X791" s="264" t="str">
        <f t="shared" si="171"/>
        <v>OK</v>
      </c>
      <c r="Y791" s="193" t="str">
        <f t="shared" si="172"/>
        <v/>
      </c>
      <c r="Z791" s="193" t="str">
        <f t="shared" si="173"/>
        <v/>
      </c>
      <c r="AA791" s="397" t="str">
        <f t="shared" si="174"/>
        <v/>
      </c>
      <c r="AB791" s="257" t="str">
        <f t="shared" si="175"/>
        <v/>
      </c>
      <c r="AC791" s="257" t="str">
        <f t="shared" si="176"/>
        <v/>
      </c>
      <c r="AD791" s="193" t="str">
        <f t="shared" si="177"/>
        <v>CHECK DATES</v>
      </c>
      <c r="AE791" s="257" t="str">
        <f t="shared" si="178"/>
        <v/>
      </c>
      <c r="AF791" s="286">
        <v>0</v>
      </c>
      <c r="AG791" s="257">
        <f t="shared" si="179"/>
        <v>0</v>
      </c>
      <c r="AH791" s="257" t="str">
        <f t="shared" si="180"/>
        <v/>
      </c>
      <c r="AI791" s="257">
        <f t="shared" si="181"/>
        <v>0</v>
      </c>
    </row>
    <row r="792" spans="1:35" x14ac:dyDescent="0.3">
      <c r="A792" s="287">
        <v>780</v>
      </c>
      <c r="B792" s="161"/>
      <c r="C792" s="150"/>
      <c r="D792" s="150"/>
      <c r="E792" s="150"/>
      <c r="F792" s="152"/>
      <c r="G792" s="152"/>
      <c r="H792" s="154"/>
      <c r="I792" s="155"/>
      <c r="J792" s="159"/>
      <c r="K792" s="159"/>
      <c r="L792" s="337"/>
      <c r="M792" s="343" t="str">
        <f>IF(L792="","",LOOKUP(L792,'Work Programme'!$A$8:$A$207,'Work Programme'!$B$8:$B$207))</f>
        <v/>
      </c>
      <c r="N792" s="150"/>
      <c r="O792" s="151"/>
      <c r="P792" s="254" t="str">
        <f>IF(H792="","",VLOOKUP(H792,'Overview - Financial Statement'!$A$46:$B$60,2,FALSE))</f>
        <v/>
      </c>
      <c r="Q792" s="255" t="str">
        <f t="shared" si="168"/>
        <v/>
      </c>
      <c r="R792" s="153"/>
      <c r="S792" s="153"/>
      <c r="T792" s="238">
        <f t="shared" si="169"/>
        <v>0</v>
      </c>
      <c r="U792" s="193" t="s">
        <v>44</v>
      </c>
      <c r="V792" s="173"/>
      <c r="W792" s="193" t="str">
        <f t="shared" si="170"/>
        <v/>
      </c>
      <c r="X792" s="264" t="str">
        <f t="shared" si="171"/>
        <v>OK</v>
      </c>
      <c r="Y792" s="193" t="str">
        <f t="shared" si="172"/>
        <v/>
      </c>
      <c r="Z792" s="193" t="str">
        <f t="shared" si="173"/>
        <v/>
      </c>
      <c r="AA792" s="397" t="str">
        <f t="shared" si="174"/>
        <v/>
      </c>
      <c r="AB792" s="257" t="str">
        <f t="shared" si="175"/>
        <v/>
      </c>
      <c r="AC792" s="257" t="str">
        <f t="shared" si="176"/>
        <v/>
      </c>
      <c r="AD792" s="193" t="str">
        <f t="shared" si="177"/>
        <v>CHECK DATES</v>
      </c>
      <c r="AE792" s="257" t="str">
        <f t="shared" si="178"/>
        <v/>
      </c>
      <c r="AF792" s="286">
        <v>0</v>
      </c>
      <c r="AG792" s="257">
        <f t="shared" si="179"/>
        <v>0</v>
      </c>
      <c r="AH792" s="257" t="str">
        <f t="shared" si="180"/>
        <v/>
      </c>
      <c r="AI792" s="257">
        <f t="shared" si="181"/>
        <v>0</v>
      </c>
    </row>
    <row r="793" spans="1:35" x14ac:dyDescent="0.3">
      <c r="A793" s="287">
        <v>781</v>
      </c>
      <c r="B793" s="161"/>
      <c r="C793" s="150"/>
      <c r="D793" s="150"/>
      <c r="E793" s="150"/>
      <c r="F793" s="152"/>
      <c r="G793" s="152"/>
      <c r="H793" s="154"/>
      <c r="I793" s="155"/>
      <c r="J793" s="159"/>
      <c r="K793" s="159"/>
      <c r="L793" s="337"/>
      <c r="M793" s="343" t="str">
        <f>IF(L793="","",LOOKUP(L793,'Work Programme'!$A$8:$A$207,'Work Programme'!$B$8:$B$207))</f>
        <v/>
      </c>
      <c r="N793" s="150"/>
      <c r="O793" s="151"/>
      <c r="P793" s="254" t="str">
        <f>IF(H793="","",VLOOKUP(H793,'Overview - Financial Statement'!$A$46:$B$60,2,FALSE))</f>
        <v/>
      </c>
      <c r="Q793" s="255" t="str">
        <f t="shared" si="168"/>
        <v/>
      </c>
      <c r="R793" s="153"/>
      <c r="S793" s="153"/>
      <c r="T793" s="238">
        <f t="shared" si="169"/>
        <v>0</v>
      </c>
      <c r="U793" s="193" t="s">
        <v>44</v>
      </c>
      <c r="V793" s="173"/>
      <c r="W793" s="193" t="str">
        <f t="shared" si="170"/>
        <v/>
      </c>
      <c r="X793" s="264" t="str">
        <f t="shared" si="171"/>
        <v>OK</v>
      </c>
      <c r="Y793" s="193" t="str">
        <f t="shared" si="172"/>
        <v/>
      </c>
      <c r="Z793" s="193" t="str">
        <f t="shared" si="173"/>
        <v/>
      </c>
      <c r="AA793" s="397" t="str">
        <f t="shared" si="174"/>
        <v/>
      </c>
      <c r="AB793" s="257" t="str">
        <f t="shared" si="175"/>
        <v/>
      </c>
      <c r="AC793" s="257" t="str">
        <f t="shared" si="176"/>
        <v/>
      </c>
      <c r="AD793" s="193" t="str">
        <f t="shared" si="177"/>
        <v>CHECK DATES</v>
      </c>
      <c r="AE793" s="257" t="str">
        <f t="shared" si="178"/>
        <v/>
      </c>
      <c r="AF793" s="286">
        <v>0</v>
      </c>
      <c r="AG793" s="257">
        <f t="shared" si="179"/>
        <v>0</v>
      </c>
      <c r="AH793" s="257" t="str">
        <f t="shared" si="180"/>
        <v/>
      </c>
      <c r="AI793" s="257">
        <f t="shared" si="181"/>
        <v>0</v>
      </c>
    </row>
    <row r="794" spans="1:35" x14ac:dyDescent="0.3">
      <c r="A794" s="287">
        <v>782</v>
      </c>
      <c r="B794" s="161"/>
      <c r="C794" s="150"/>
      <c r="D794" s="150"/>
      <c r="E794" s="150"/>
      <c r="F794" s="152"/>
      <c r="G794" s="152"/>
      <c r="H794" s="154"/>
      <c r="I794" s="155"/>
      <c r="J794" s="159"/>
      <c r="K794" s="159"/>
      <c r="L794" s="337"/>
      <c r="M794" s="343" t="str">
        <f>IF(L794="","",LOOKUP(L794,'Work Programme'!$A$8:$A$207,'Work Programme'!$B$8:$B$207))</f>
        <v/>
      </c>
      <c r="N794" s="150"/>
      <c r="O794" s="151"/>
      <c r="P794" s="254" t="str">
        <f>IF(H794="","",VLOOKUP(H794,'Overview - Financial Statement'!$A$46:$B$60,2,FALSE))</f>
        <v/>
      </c>
      <c r="Q794" s="255" t="str">
        <f t="shared" si="168"/>
        <v/>
      </c>
      <c r="R794" s="153"/>
      <c r="S794" s="153"/>
      <c r="T794" s="238">
        <f t="shared" si="169"/>
        <v>0</v>
      </c>
      <c r="U794" s="193" t="s">
        <v>44</v>
      </c>
      <c r="V794" s="173"/>
      <c r="W794" s="193" t="str">
        <f t="shared" si="170"/>
        <v/>
      </c>
      <c r="X794" s="264" t="str">
        <f t="shared" si="171"/>
        <v>OK</v>
      </c>
      <c r="Y794" s="193" t="str">
        <f t="shared" si="172"/>
        <v/>
      </c>
      <c r="Z794" s="193" t="str">
        <f t="shared" si="173"/>
        <v/>
      </c>
      <c r="AA794" s="397" t="str">
        <f t="shared" si="174"/>
        <v/>
      </c>
      <c r="AB794" s="257" t="str">
        <f t="shared" si="175"/>
        <v/>
      </c>
      <c r="AC794" s="257" t="str">
        <f t="shared" si="176"/>
        <v/>
      </c>
      <c r="AD794" s="193" t="str">
        <f t="shared" si="177"/>
        <v>CHECK DATES</v>
      </c>
      <c r="AE794" s="257" t="str">
        <f t="shared" si="178"/>
        <v/>
      </c>
      <c r="AF794" s="286">
        <v>0</v>
      </c>
      <c r="AG794" s="257">
        <f t="shared" si="179"/>
        <v>0</v>
      </c>
      <c r="AH794" s="257" t="str">
        <f t="shared" si="180"/>
        <v/>
      </c>
      <c r="AI794" s="257">
        <f t="shared" si="181"/>
        <v>0</v>
      </c>
    </row>
    <row r="795" spans="1:35" x14ac:dyDescent="0.3">
      <c r="A795" s="287">
        <v>783</v>
      </c>
      <c r="B795" s="161"/>
      <c r="C795" s="150"/>
      <c r="D795" s="150"/>
      <c r="E795" s="150"/>
      <c r="F795" s="152"/>
      <c r="G795" s="152"/>
      <c r="H795" s="154"/>
      <c r="I795" s="155"/>
      <c r="J795" s="159"/>
      <c r="K795" s="159"/>
      <c r="L795" s="337"/>
      <c r="M795" s="343" t="str">
        <f>IF(L795="","",LOOKUP(L795,'Work Programme'!$A$8:$A$207,'Work Programme'!$B$8:$B$207))</f>
        <v/>
      </c>
      <c r="N795" s="150"/>
      <c r="O795" s="151"/>
      <c r="P795" s="254" t="str">
        <f>IF(H795="","",VLOOKUP(H795,'Overview - Financial Statement'!$A$46:$B$60,2,FALSE))</f>
        <v/>
      </c>
      <c r="Q795" s="255" t="str">
        <f t="shared" si="168"/>
        <v/>
      </c>
      <c r="R795" s="153"/>
      <c r="S795" s="153"/>
      <c r="T795" s="238">
        <f t="shared" si="169"/>
        <v>0</v>
      </c>
      <c r="U795" s="193" t="s">
        <v>44</v>
      </c>
      <c r="V795" s="173"/>
      <c r="W795" s="193" t="str">
        <f t="shared" si="170"/>
        <v/>
      </c>
      <c r="X795" s="264" t="str">
        <f t="shared" si="171"/>
        <v>OK</v>
      </c>
      <c r="Y795" s="193" t="str">
        <f t="shared" si="172"/>
        <v/>
      </c>
      <c r="Z795" s="193" t="str">
        <f t="shared" si="173"/>
        <v/>
      </c>
      <c r="AA795" s="397" t="str">
        <f t="shared" si="174"/>
        <v/>
      </c>
      <c r="AB795" s="257" t="str">
        <f t="shared" si="175"/>
        <v/>
      </c>
      <c r="AC795" s="257" t="str">
        <f t="shared" si="176"/>
        <v/>
      </c>
      <c r="AD795" s="193" t="str">
        <f t="shared" si="177"/>
        <v>CHECK DATES</v>
      </c>
      <c r="AE795" s="257" t="str">
        <f t="shared" si="178"/>
        <v/>
      </c>
      <c r="AF795" s="286">
        <v>0</v>
      </c>
      <c r="AG795" s="257">
        <f t="shared" si="179"/>
        <v>0</v>
      </c>
      <c r="AH795" s="257" t="str">
        <f t="shared" si="180"/>
        <v/>
      </c>
      <c r="AI795" s="257">
        <f t="shared" si="181"/>
        <v>0</v>
      </c>
    </row>
    <row r="796" spans="1:35" x14ac:dyDescent="0.3">
      <c r="A796" s="287">
        <v>784</v>
      </c>
      <c r="B796" s="161"/>
      <c r="C796" s="150"/>
      <c r="D796" s="150"/>
      <c r="E796" s="150"/>
      <c r="F796" s="152"/>
      <c r="G796" s="152"/>
      <c r="H796" s="154"/>
      <c r="I796" s="155"/>
      <c r="J796" s="159"/>
      <c r="K796" s="159"/>
      <c r="L796" s="337"/>
      <c r="M796" s="343" t="str">
        <f>IF(L796="","",LOOKUP(L796,'Work Programme'!$A$8:$A$207,'Work Programme'!$B$8:$B$207))</f>
        <v/>
      </c>
      <c r="N796" s="150"/>
      <c r="O796" s="151"/>
      <c r="P796" s="254" t="str">
        <f>IF(H796="","",VLOOKUP(H796,'Overview - Financial Statement'!$A$46:$B$60,2,FALSE))</f>
        <v/>
      </c>
      <c r="Q796" s="255" t="str">
        <f t="shared" si="168"/>
        <v/>
      </c>
      <c r="R796" s="153"/>
      <c r="S796" s="153"/>
      <c r="T796" s="238">
        <f t="shared" si="169"/>
        <v>0</v>
      </c>
      <c r="U796" s="193" t="s">
        <v>44</v>
      </c>
      <c r="V796" s="173"/>
      <c r="W796" s="193" t="str">
        <f t="shared" si="170"/>
        <v/>
      </c>
      <c r="X796" s="264" t="str">
        <f t="shared" si="171"/>
        <v>OK</v>
      </c>
      <c r="Y796" s="193" t="str">
        <f t="shared" si="172"/>
        <v/>
      </c>
      <c r="Z796" s="193" t="str">
        <f t="shared" si="173"/>
        <v/>
      </c>
      <c r="AA796" s="397" t="str">
        <f t="shared" si="174"/>
        <v/>
      </c>
      <c r="AB796" s="257" t="str">
        <f t="shared" si="175"/>
        <v/>
      </c>
      <c r="AC796" s="257" t="str">
        <f t="shared" si="176"/>
        <v/>
      </c>
      <c r="AD796" s="193" t="str">
        <f t="shared" si="177"/>
        <v>CHECK DATES</v>
      </c>
      <c r="AE796" s="257" t="str">
        <f t="shared" si="178"/>
        <v/>
      </c>
      <c r="AF796" s="286">
        <v>0</v>
      </c>
      <c r="AG796" s="257">
        <f t="shared" si="179"/>
        <v>0</v>
      </c>
      <c r="AH796" s="257" t="str">
        <f t="shared" si="180"/>
        <v/>
      </c>
      <c r="AI796" s="257">
        <f t="shared" si="181"/>
        <v>0</v>
      </c>
    </row>
    <row r="797" spans="1:35" x14ac:dyDescent="0.3">
      <c r="A797" s="287">
        <v>785</v>
      </c>
      <c r="B797" s="161"/>
      <c r="C797" s="150"/>
      <c r="D797" s="150"/>
      <c r="E797" s="150"/>
      <c r="F797" s="152"/>
      <c r="G797" s="152"/>
      <c r="H797" s="154"/>
      <c r="I797" s="155"/>
      <c r="J797" s="159"/>
      <c r="K797" s="159"/>
      <c r="L797" s="337"/>
      <c r="M797" s="343" t="str">
        <f>IF(L797="","",LOOKUP(L797,'Work Programme'!$A$8:$A$207,'Work Programme'!$B$8:$B$207))</f>
        <v/>
      </c>
      <c r="N797" s="150"/>
      <c r="O797" s="151"/>
      <c r="P797" s="254" t="str">
        <f>IF(H797="","",VLOOKUP(H797,'Overview - Financial Statement'!$A$46:$B$60,2,FALSE))</f>
        <v/>
      </c>
      <c r="Q797" s="255" t="str">
        <f t="shared" si="168"/>
        <v/>
      </c>
      <c r="R797" s="153"/>
      <c r="S797" s="153"/>
      <c r="T797" s="238">
        <f t="shared" si="169"/>
        <v>0</v>
      </c>
      <c r="U797" s="193" t="s">
        <v>44</v>
      </c>
      <c r="V797" s="173"/>
      <c r="W797" s="193" t="str">
        <f t="shared" si="170"/>
        <v/>
      </c>
      <c r="X797" s="264" t="str">
        <f t="shared" si="171"/>
        <v>OK</v>
      </c>
      <c r="Y797" s="193" t="str">
        <f t="shared" si="172"/>
        <v/>
      </c>
      <c r="Z797" s="193" t="str">
        <f t="shared" si="173"/>
        <v/>
      </c>
      <c r="AA797" s="397" t="str">
        <f t="shared" si="174"/>
        <v/>
      </c>
      <c r="AB797" s="257" t="str">
        <f t="shared" si="175"/>
        <v/>
      </c>
      <c r="AC797" s="257" t="str">
        <f t="shared" si="176"/>
        <v/>
      </c>
      <c r="AD797" s="193" t="str">
        <f t="shared" si="177"/>
        <v>CHECK DATES</v>
      </c>
      <c r="AE797" s="257" t="str">
        <f t="shared" si="178"/>
        <v/>
      </c>
      <c r="AF797" s="286">
        <v>0</v>
      </c>
      <c r="AG797" s="257">
        <f t="shared" si="179"/>
        <v>0</v>
      </c>
      <c r="AH797" s="257" t="str">
        <f t="shared" si="180"/>
        <v/>
      </c>
      <c r="AI797" s="257">
        <f t="shared" si="181"/>
        <v>0</v>
      </c>
    </row>
    <row r="798" spans="1:35" x14ac:dyDescent="0.3">
      <c r="A798" s="287">
        <v>786</v>
      </c>
      <c r="B798" s="161"/>
      <c r="C798" s="150"/>
      <c r="D798" s="150"/>
      <c r="E798" s="150"/>
      <c r="F798" s="152"/>
      <c r="G798" s="152"/>
      <c r="H798" s="154"/>
      <c r="I798" s="155"/>
      <c r="J798" s="159"/>
      <c r="K798" s="159"/>
      <c r="L798" s="337"/>
      <c r="M798" s="343" t="str">
        <f>IF(L798="","",LOOKUP(L798,'Work Programme'!$A$8:$A$207,'Work Programme'!$B$8:$B$207))</f>
        <v/>
      </c>
      <c r="N798" s="150"/>
      <c r="O798" s="151"/>
      <c r="P798" s="254" t="str">
        <f>IF(H798="","",VLOOKUP(H798,'Overview - Financial Statement'!$A$46:$B$60,2,FALSE))</f>
        <v/>
      </c>
      <c r="Q798" s="255" t="str">
        <f t="shared" si="168"/>
        <v/>
      </c>
      <c r="R798" s="153"/>
      <c r="S798" s="153"/>
      <c r="T798" s="238">
        <f t="shared" si="169"/>
        <v>0</v>
      </c>
      <c r="U798" s="193" t="s">
        <v>44</v>
      </c>
      <c r="V798" s="173"/>
      <c r="W798" s="193" t="str">
        <f t="shared" si="170"/>
        <v/>
      </c>
      <c r="X798" s="264" t="str">
        <f t="shared" si="171"/>
        <v>OK</v>
      </c>
      <c r="Y798" s="193" t="str">
        <f t="shared" si="172"/>
        <v/>
      </c>
      <c r="Z798" s="193" t="str">
        <f t="shared" si="173"/>
        <v/>
      </c>
      <c r="AA798" s="397" t="str">
        <f t="shared" si="174"/>
        <v/>
      </c>
      <c r="AB798" s="257" t="str">
        <f t="shared" si="175"/>
        <v/>
      </c>
      <c r="AC798" s="257" t="str">
        <f t="shared" si="176"/>
        <v/>
      </c>
      <c r="AD798" s="193" t="str">
        <f t="shared" si="177"/>
        <v>CHECK DATES</v>
      </c>
      <c r="AE798" s="257" t="str">
        <f t="shared" si="178"/>
        <v/>
      </c>
      <c r="AF798" s="286">
        <v>0</v>
      </c>
      <c r="AG798" s="257">
        <f t="shared" si="179"/>
        <v>0</v>
      </c>
      <c r="AH798" s="257" t="str">
        <f t="shared" si="180"/>
        <v/>
      </c>
      <c r="AI798" s="257">
        <f t="shared" si="181"/>
        <v>0</v>
      </c>
    </row>
    <row r="799" spans="1:35" x14ac:dyDescent="0.3">
      <c r="A799" s="287">
        <v>787</v>
      </c>
      <c r="B799" s="161"/>
      <c r="C799" s="150"/>
      <c r="D799" s="150"/>
      <c r="E799" s="150"/>
      <c r="F799" s="152"/>
      <c r="G799" s="152"/>
      <c r="H799" s="154"/>
      <c r="I799" s="155"/>
      <c r="J799" s="159"/>
      <c r="K799" s="159"/>
      <c r="L799" s="337"/>
      <c r="M799" s="343" t="str">
        <f>IF(L799="","",LOOKUP(L799,'Work Programme'!$A$8:$A$207,'Work Programme'!$B$8:$B$207))</f>
        <v/>
      </c>
      <c r="N799" s="150"/>
      <c r="O799" s="151"/>
      <c r="P799" s="254" t="str">
        <f>IF(H799="","",VLOOKUP(H799,'Overview - Financial Statement'!$A$46:$B$60,2,FALSE))</f>
        <v/>
      </c>
      <c r="Q799" s="255" t="str">
        <f t="shared" si="168"/>
        <v/>
      </c>
      <c r="R799" s="153"/>
      <c r="S799" s="153"/>
      <c r="T799" s="238">
        <f t="shared" si="169"/>
        <v>0</v>
      </c>
      <c r="U799" s="193" t="s">
        <v>44</v>
      </c>
      <c r="V799" s="173"/>
      <c r="W799" s="193" t="str">
        <f t="shared" si="170"/>
        <v/>
      </c>
      <c r="X799" s="264" t="str">
        <f t="shared" si="171"/>
        <v>OK</v>
      </c>
      <c r="Y799" s="193" t="str">
        <f t="shared" si="172"/>
        <v/>
      </c>
      <c r="Z799" s="193" t="str">
        <f t="shared" si="173"/>
        <v/>
      </c>
      <c r="AA799" s="397" t="str">
        <f t="shared" si="174"/>
        <v/>
      </c>
      <c r="AB799" s="257" t="str">
        <f t="shared" si="175"/>
        <v/>
      </c>
      <c r="AC799" s="257" t="str">
        <f t="shared" si="176"/>
        <v/>
      </c>
      <c r="AD799" s="193" t="str">
        <f t="shared" si="177"/>
        <v>CHECK DATES</v>
      </c>
      <c r="AE799" s="257" t="str">
        <f t="shared" si="178"/>
        <v/>
      </c>
      <c r="AF799" s="286">
        <v>0</v>
      </c>
      <c r="AG799" s="257">
        <f t="shared" si="179"/>
        <v>0</v>
      </c>
      <c r="AH799" s="257" t="str">
        <f t="shared" si="180"/>
        <v/>
      </c>
      <c r="AI799" s="257">
        <f t="shared" si="181"/>
        <v>0</v>
      </c>
    </row>
    <row r="800" spans="1:35" x14ac:dyDescent="0.3">
      <c r="A800" s="287">
        <v>788</v>
      </c>
      <c r="B800" s="161"/>
      <c r="C800" s="150"/>
      <c r="D800" s="150"/>
      <c r="E800" s="150"/>
      <c r="F800" s="152"/>
      <c r="G800" s="152"/>
      <c r="H800" s="154"/>
      <c r="I800" s="155"/>
      <c r="J800" s="159"/>
      <c r="K800" s="159"/>
      <c r="L800" s="337"/>
      <c r="M800" s="343" t="str">
        <f>IF(L800="","",LOOKUP(L800,'Work Programme'!$A$8:$A$207,'Work Programme'!$B$8:$B$207))</f>
        <v/>
      </c>
      <c r="N800" s="150"/>
      <c r="O800" s="151"/>
      <c r="P800" s="254" t="str">
        <f>IF(H800="","",VLOOKUP(H800,'Overview - Financial Statement'!$A$46:$B$60,2,FALSE))</f>
        <v/>
      </c>
      <c r="Q800" s="255" t="str">
        <f t="shared" si="168"/>
        <v/>
      </c>
      <c r="R800" s="153"/>
      <c r="S800" s="153"/>
      <c r="T800" s="238">
        <f t="shared" si="169"/>
        <v>0</v>
      </c>
      <c r="U800" s="193" t="s">
        <v>44</v>
      </c>
      <c r="V800" s="173"/>
      <c r="W800" s="193" t="str">
        <f t="shared" si="170"/>
        <v/>
      </c>
      <c r="X800" s="264" t="str">
        <f t="shared" si="171"/>
        <v>OK</v>
      </c>
      <c r="Y800" s="193" t="str">
        <f t="shared" si="172"/>
        <v/>
      </c>
      <c r="Z800" s="193" t="str">
        <f t="shared" si="173"/>
        <v/>
      </c>
      <c r="AA800" s="397" t="str">
        <f t="shared" si="174"/>
        <v/>
      </c>
      <c r="AB800" s="257" t="str">
        <f t="shared" si="175"/>
        <v/>
      </c>
      <c r="AC800" s="257" t="str">
        <f t="shared" si="176"/>
        <v/>
      </c>
      <c r="AD800" s="193" t="str">
        <f t="shared" si="177"/>
        <v>CHECK DATES</v>
      </c>
      <c r="AE800" s="257" t="str">
        <f t="shared" si="178"/>
        <v/>
      </c>
      <c r="AF800" s="286">
        <v>0</v>
      </c>
      <c r="AG800" s="257">
        <f t="shared" si="179"/>
        <v>0</v>
      </c>
      <c r="AH800" s="257" t="str">
        <f t="shared" si="180"/>
        <v/>
      </c>
      <c r="AI800" s="257">
        <f t="shared" si="181"/>
        <v>0</v>
      </c>
    </row>
    <row r="801" spans="1:35" x14ac:dyDescent="0.3">
      <c r="A801" s="287">
        <v>789</v>
      </c>
      <c r="B801" s="161"/>
      <c r="C801" s="150"/>
      <c r="D801" s="150"/>
      <c r="E801" s="150"/>
      <c r="F801" s="152"/>
      <c r="G801" s="152"/>
      <c r="H801" s="154"/>
      <c r="I801" s="155"/>
      <c r="J801" s="159"/>
      <c r="K801" s="159"/>
      <c r="L801" s="337"/>
      <c r="M801" s="343" t="str">
        <f>IF(L801="","",LOOKUP(L801,'Work Programme'!$A$8:$A$207,'Work Programme'!$B$8:$B$207))</f>
        <v/>
      </c>
      <c r="N801" s="150"/>
      <c r="O801" s="151"/>
      <c r="P801" s="254" t="str">
        <f>IF(H801="","",VLOOKUP(H801,'Overview - Financial Statement'!$A$46:$B$60,2,FALSE))</f>
        <v/>
      </c>
      <c r="Q801" s="255" t="str">
        <f t="shared" si="168"/>
        <v/>
      </c>
      <c r="R801" s="153"/>
      <c r="S801" s="153"/>
      <c r="T801" s="238">
        <f t="shared" si="169"/>
        <v>0</v>
      </c>
      <c r="U801" s="193" t="s">
        <v>44</v>
      </c>
      <c r="V801" s="173"/>
      <c r="W801" s="193" t="str">
        <f t="shared" si="170"/>
        <v/>
      </c>
      <c r="X801" s="264" t="str">
        <f t="shared" si="171"/>
        <v>OK</v>
      </c>
      <c r="Y801" s="193" t="str">
        <f t="shared" si="172"/>
        <v/>
      </c>
      <c r="Z801" s="193" t="str">
        <f t="shared" si="173"/>
        <v/>
      </c>
      <c r="AA801" s="397" t="str">
        <f t="shared" si="174"/>
        <v/>
      </c>
      <c r="AB801" s="257" t="str">
        <f t="shared" si="175"/>
        <v/>
      </c>
      <c r="AC801" s="257" t="str">
        <f t="shared" si="176"/>
        <v/>
      </c>
      <c r="AD801" s="193" t="str">
        <f t="shared" si="177"/>
        <v>CHECK DATES</v>
      </c>
      <c r="AE801" s="257" t="str">
        <f t="shared" si="178"/>
        <v/>
      </c>
      <c r="AF801" s="286">
        <v>0</v>
      </c>
      <c r="AG801" s="257">
        <f t="shared" si="179"/>
        <v>0</v>
      </c>
      <c r="AH801" s="257" t="str">
        <f t="shared" si="180"/>
        <v/>
      </c>
      <c r="AI801" s="257">
        <f t="shared" si="181"/>
        <v>0</v>
      </c>
    </row>
    <row r="802" spans="1:35" x14ac:dyDescent="0.3">
      <c r="A802" s="287">
        <v>790</v>
      </c>
      <c r="B802" s="161"/>
      <c r="C802" s="150"/>
      <c r="D802" s="150"/>
      <c r="E802" s="150"/>
      <c r="F802" s="152"/>
      <c r="G802" s="152"/>
      <c r="H802" s="154"/>
      <c r="I802" s="155"/>
      <c r="J802" s="159"/>
      <c r="K802" s="159"/>
      <c r="L802" s="337"/>
      <c r="M802" s="343" t="str">
        <f>IF(L802="","",LOOKUP(L802,'Work Programme'!$A$8:$A$207,'Work Programme'!$B$8:$B$207))</f>
        <v/>
      </c>
      <c r="N802" s="150"/>
      <c r="O802" s="151"/>
      <c r="P802" s="254" t="str">
        <f>IF(H802="","",VLOOKUP(H802,'Overview - Financial Statement'!$A$46:$B$60,2,FALSE))</f>
        <v/>
      </c>
      <c r="Q802" s="255" t="str">
        <f t="shared" si="168"/>
        <v/>
      </c>
      <c r="R802" s="153"/>
      <c r="S802" s="153"/>
      <c r="T802" s="238">
        <f t="shared" si="169"/>
        <v>0</v>
      </c>
      <c r="U802" s="193" t="s">
        <v>44</v>
      </c>
      <c r="V802" s="173"/>
      <c r="W802" s="193" t="str">
        <f t="shared" si="170"/>
        <v/>
      </c>
      <c r="X802" s="264" t="str">
        <f t="shared" si="171"/>
        <v>OK</v>
      </c>
      <c r="Y802" s="193" t="str">
        <f t="shared" si="172"/>
        <v/>
      </c>
      <c r="Z802" s="193" t="str">
        <f t="shared" si="173"/>
        <v/>
      </c>
      <c r="AA802" s="397" t="str">
        <f t="shared" si="174"/>
        <v/>
      </c>
      <c r="AB802" s="257" t="str">
        <f t="shared" si="175"/>
        <v/>
      </c>
      <c r="AC802" s="257" t="str">
        <f t="shared" si="176"/>
        <v/>
      </c>
      <c r="AD802" s="193" t="str">
        <f t="shared" si="177"/>
        <v>CHECK DATES</v>
      </c>
      <c r="AE802" s="257" t="str">
        <f t="shared" si="178"/>
        <v/>
      </c>
      <c r="AF802" s="286">
        <v>0</v>
      </c>
      <c r="AG802" s="257">
        <f t="shared" si="179"/>
        <v>0</v>
      </c>
      <c r="AH802" s="257" t="str">
        <f t="shared" si="180"/>
        <v/>
      </c>
      <c r="AI802" s="257">
        <f t="shared" si="181"/>
        <v>0</v>
      </c>
    </row>
    <row r="803" spans="1:35" x14ac:dyDescent="0.3">
      <c r="A803" s="287">
        <v>791</v>
      </c>
      <c r="B803" s="161"/>
      <c r="C803" s="150"/>
      <c r="D803" s="150"/>
      <c r="E803" s="150"/>
      <c r="F803" s="152"/>
      <c r="G803" s="152"/>
      <c r="H803" s="154"/>
      <c r="I803" s="155"/>
      <c r="J803" s="159"/>
      <c r="K803" s="159"/>
      <c r="L803" s="337"/>
      <c r="M803" s="343" t="str">
        <f>IF(L803="","",LOOKUP(L803,'Work Programme'!$A$8:$A$207,'Work Programme'!$B$8:$B$207))</f>
        <v/>
      </c>
      <c r="N803" s="150"/>
      <c r="O803" s="151"/>
      <c r="P803" s="254" t="str">
        <f>IF(H803="","",VLOOKUP(H803,'Overview - Financial Statement'!$A$46:$B$60,2,FALSE))</f>
        <v/>
      </c>
      <c r="Q803" s="255" t="str">
        <f t="shared" si="168"/>
        <v/>
      </c>
      <c r="R803" s="153"/>
      <c r="S803" s="153"/>
      <c r="T803" s="238">
        <f t="shared" si="169"/>
        <v>0</v>
      </c>
      <c r="U803" s="193" t="s">
        <v>44</v>
      </c>
      <c r="V803" s="173"/>
      <c r="W803" s="193" t="str">
        <f t="shared" si="170"/>
        <v/>
      </c>
      <c r="X803" s="264" t="str">
        <f t="shared" si="171"/>
        <v>OK</v>
      </c>
      <c r="Y803" s="193" t="str">
        <f t="shared" si="172"/>
        <v/>
      </c>
      <c r="Z803" s="193" t="str">
        <f t="shared" si="173"/>
        <v/>
      </c>
      <c r="AA803" s="397" t="str">
        <f t="shared" si="174"/>
        <v/>
      </c>
      <c r="AB803" s="257" t="str">
        <f t="shared" si="175"/>
        <v/>
      </c>
      <c r="AC803" s="257" t="str">
        <f t="shared" si="176"/>
        <v/>
      </c>
      <c r="AD803" s="193" t="str">
        <f t="shared" si="177"/>
        <v>CHECK DATES</v>
      </c>
      <c r="AE803" s="257" t="str">
        <f t="shared" si="178"/>
        <v/>
      </c>
      <c r="AF803" s="286">
        <v>0</v>
      </c>
      <c r="AG803" s="257">
        <f t="shared" si="179"/>
        <v>0</v>
      </c>
      <c r="AH803" s="257" t="str">
        <f t="shared" si="180"/>
        <v/>
      </c>
      <c r="AI803" s="257">
        <f t="shared" si="181"/>
        <v>0</v>
      </c>
    </row>
    <row r="804" spans="1:35" x14ac:dyDescent="0.3">
      <c r="A804" s="287">
        <v>792</v>
      </c>
      <c r="B804" s="161"/>
      <c r="C804" s="150"/>
      <c r="D804" s="150"/>
      <c r="E804" s="150"/>
      <c r="F804" s="152"/>
      <c r="G804" s="152"/>
      <c r="H804" s="154"/>
      <c r="I804" s="155"/>
      <c r="J804" s="159"/>
      <c r="K804" s="159"/>
      <c r="L804" s="337"/>
      <c r="M804" s="343" t="str">
        <f>IF(L804="","",LOOKUP(L804,'Work Programme'!$A$8:$A$207,'Work Programme'!$B$8:$B$207))</f>
        <v/>
      </c>
      <c r="N804" s="150"/>
      <c r="O804" s="151"/>
      <c r="P804" s="254" t="str">
        <f>IF(H804="","",VLOOKUP(H804,'Overview - Financial Statement'!$A$46:$B$60,2,FALSE))</f>
        <v/>
      </c>
      <c r="Q804" s="255" t="str">
        <f t="shared" si="168"/>
        <v/>
      </c>
      <c r="R804" s="153"/>
      <c r="S804" s="153"/>
      <c r="T804" s="238">
        <f t="shared" si="169"/>
        <v>0</v>
      </c>
      <c r="U804" s="193" t="s">
        <v>44</v>
      </c>
      <c r="V804" s="173"/>
      <c r="W804" s="193" t="str">
        <f t="shared" si="170"/>
        <v/>
      </c>
      <c r="X804" s="264" t="str">
        <f t="shared" si="171"/>
        <v>OK</v>
      </c>
      <c r="Y804" s="193" t="str">
        <f t="shared" si="172"/>
        <v/>
      </c>
      <c r="Z804" s="193" t="str">
        <f t="shared" si="173"/>
        <v/>
      </c>
      <c r="AA804" s="397" t="str">
        <f t="shared" si="174"/>
        <v/>
      </c>
      <c r="AB804" s="257" t="str">
        <f t="shared" si="175"/>
        <v/>
      </c>
      <c r="AC804" s="257" t="str">
        <f t="shared" si="176"/>
        <v/>
      </c>
      <c r="AD804" s="193" t="str">
        <f t="shared" si="177"/>
        <v>CHECK DATES</v>
      </c>
      <c r="AE804" s="257" t="str">
        <f t="shared" si="178"/>
        <v/>
      </c>
      <c r="AF804" s="286">
        <v>0</v>
      </c>
      <c r="AG804" s="257">
        <f t="shared" si="179"/>
        <v>0</v>
      </c>
      <c r="AH804" s="257" t="str">
        <f t="shared" si="180"/>
        <v/>
      </c>
      <c r="AI804" s="257">
        <f t="shared" si="181"/>
        <v>0</v>
      </c>
    </row>
    <row r="805" spans="1:35" x14ac:dyDescent="0.3">
      <c r="A805" s="287">
        <v>793</v>
      </c>
      <c r="B805" s="161"/>
      <c r="C805" s="150"/>
      <c r="D805" s="150"/>
      <c r="E805" s="150"/>
      <c r="F805" s="152"/>
      <c r="G805" s="152"/>
      <c r="H805" s="154"/>
      <c r="I805" s="155"/>
      <c r="J805" s="159"/>
      <c r="K805" s="159"/>
      <c r="L805" s="337"/>
      <c r="M805" s="343" t="str">
        <f>IF(L805="","",LOOKUP(L805,'Work Programme'!$A$8:$A$207,'Work Programme'!$B$8:$B$207))</f>
        <v/>
      </c>
      <c r="N805" s="150"/>
      <c r="O805" s="151"/>
      <c r="P805" s="254" t="str">
        <f>IF(H805="","",VLOOKUP(H805,'Overview - Financial Statement'!$A$46:$B$60,2,FALSE))</f>
        <v/>
      </c>
      <c r="Q805" s="255" t="str">
        <f t="shared" si="168"/>
        <v/>
      </c>
      <c r="R805" s="153"/>
      <c r="S805" s="153"/>
      <c r="T805" s="238">
        <f t="shared" si="169"/>
        <v>0</v>
      </c>
      <c r="U805" s="193" t="s">
        <v>44</v>
      </c>
      <c r="V805" s="173"/>
      <c r="W805" s="193" t="str">
        <f t="shared" si="170"/>
        <v/>
      </c>
      <c r="X805" s="264" t="str">
        <f t="shared" si="171"/>
        <v>OK</v>
      </c>
      <c r="Y805" s="193" t="str">
        <f t="shared" si="172"/>
        <v/>
      </c>
      <c r="Z805" s="193" t="str">
        <f t="shared" si="173"/>
        <v/>
      </c>
      <c r="AA805" s="397" t="str">
        <f t="shared" si="174"/>
        <v/>
      </c>
      <c r="AB805" s="257" t="str">
        <f t="shared" si="175"/>
        <v/>
      </c>
      <c r="AC805" s="257" t="str">
        <f t="shared" si="176"/>
        <v/>
      </c>
      <c r="AD805" s="193" t="str">
        <f t="shared" si="177"/>
        <v>CHECK DATES</v>
      </c>
      <c r="AE805" s="257" t="str">
        <f t="shared" si="178"/>
        <v/>
      </c>
      <c r="AF805" s="286">
        <v>0</v>
      </c>
      <c r="AG805" s="257">
        <f t="shared" si="179"/>
        <v>0</v>
      </c>
      <c r="AH805" s="257" t="str">
        <f t="shared" si="180"/>
        <v/>
      </c>
      <c r="AI805" s="257">
        <f t="shared" si="181"/>
        <v>0</v>
      </c>
    </row>
    <row r="806" spans="1:35" x14ac:dyDescent="0.3">
      <c r="A806" s="287">
        <v>794</v>
      </c>
      <c r="B806" s="161"/>
      <c r="C806" s="150"/>
      <c r="D806" s="150"/>
      <c r="E806" s="150"/>
      <c r="F806" s="152"/>
      <c r="G806" s="152"/>
      <c r="H806" s="154"/>
      <c r="I806" s="155"/>
      <c r="J806" s="159"/>
      <c r="K806" s="159"/>
      <c r="L806" s="337"/>
      <c r="M806" s="343" t="str">
        <f>IF(L806="","",LOOKUP(L806,'Work Programme'!$A$8:$A$207,'Work Programme'!$B$8:$B$207))</f>
        <v/>
      </c>
      <c r="N806" s="150"/>
      <c r="O806" s="151"/>
      <c r="P806" s="254" t="str">
        <f>IF(H806="","",VLOOKUP(H806,'Overview - Financial Statement'!$A$46:$B$60,2,FALSE))</f>
        <v/>
      </c>
      <c r="Q806" s="255" t="str">
        <f t="shared" si="168"/>
        <v/>
      </c>
      <c r="R806" s="153"/>
      <c r="S806" s="153"/>
      <c r="T806" s="238">
        <f t="shared" si="169"/>
        <v>0</v>
      </c>
      <c r="U806" s="193" t="s">
        <v>44</v>
      </c>
      <c r="V806" s="173"/>
      <c r="W806" s="193" t="str">
        <f t="shared" si="170"/>
        <v/>
      </c>
      <c r="X806" s="264" t="str">
        <f t="shared" si="171"/>
        <v>OK</v>
      </c>
      <c r="Y806" s="193" t="str">
        <f t="shared" si="172"/>
        <v/>
      </c>
      <c r="Z806" s="193" t="str">
        <f t="shared" si="173"/>
        <v/>
      </c>
      <c r="AA806" s="397" t="str">
        <f t="shared" si="174"/>
        <v/>
      </c>
      <c r="AB806" s="257" t="str">
        <f t="shared" si="175"/>
        <v/>
      </c>
      <c r="AC806" s="257" t="str">
        <f t="shared" si="176"/>
        <v/>
      </c>
      <c r="AD806" s="193" t="str">
        <f t="shared" si="177"/>
        <v>CHECK DATES</v>
      </c>
      <c r="AE806" s="257" t="str">
        <f t="shared" si="178"/>
        <v/>
      </c>
      <c r="AF806" s="286">
        <v>0</v>
      </c>
      <c r="AG806" s="257">
        <f t="shared" si="179"/>
        <v>0</v>
      </c>
      <c r="AH806" s="257" t="str">
        <f t="shared" si="180"/>
        <v/>
      </c>
      <c r="AI806" s="257">
        <f t="shared" si="181"/>
        <v>0</v>
      </c>
    </row>
    <row r="807" spans="1:35" x14ac:dyDescent="0.3">
      <c r="A807" s="287">
        <v>795</v>
      </c>
      <c r="B807" s="161"/>
      <c r="C807" s="150"/>
      <c r="D807" s="150"/>
      <c r="E807" s="150"/>
      <c r="F807" s="152"/>
      <c r="G807" s="152"/>
      <c r="H807" s="154"/>
      <c r="I807" s="155"/>
      <c r="J807" s="159"/>
      <c r="K807" s="159"/>
      <c r="L807" s="337"/>
      <c r="M807" s="343" t="str">
        <f>IF(L807="","",LOOKUP(L807,'Work Programme'!$A$8:$A$207,'Work Programme'!$B$8:$B$207))</f>
        <v/>
      </c>
      <c r="N807" s="150"/>
      <c r="O807" s="151"/>
      <c r="P807" s="254" t="str">
        <f>IF(H807="","",VLOOKUP(H807,'Overview - Financial Statement'!$A$46:$B$60,2,FALSE))</f>
        <v/>
      </c>
      <c r="Q807" s="255" t="str">
        <f t="shared" si="168"/>
        <v/>
      </c>
      <c r="R807" s="153"/>
      <c r="S807" s="153"/>
      <c r="T807" s="238">
        <f t="shared" si="169"/>
        <v>0</v>
      </c>
      <c r="U807" s="193" t="s">
        <v>44</v>
      </c>
      <c r="V807" s="173"/>
      <c r="W807" s="193" t="str">
        <f t="shared" si="170"/>
        <v/>
      </c>
      <c r="X807" s="264" t="str">
        <f t="shared" si="171"/>
        <v>OK</v>
      </c>
      <c r="Y807" s="193" t="str">
        <f t="shared" si="172"/>
        <v/>
      </c>
      <c r="Z807" s="193" t="str">
        <f t="shared" si="173"/>
        <v/>
      </c>
      <c r="AA807" s="397" t="str">
        <f t="shared" si="174"/>
        <v/>
      </c>
      <c r="AB807" s="257" t="str">
        <f t="shared" si="175"/>
        <v/>
      </c>
      <c r="AC807" s="257" t="str">
        <f t="shared" si="176"/>
        <v/>
      </c>
      <c r="AD807" s="193" t="str">
        <f t="shared" si="177"/>
        <v>CHECK DATES</v>
      </c>
      <c r="AE807" s="257" t="str">
        <f t="shared" si="178"/>
        <v/>
      </c>
      <c r="AF807" s="286">
        <v>0</v>
      </c>
      <c r="AG807" s="257">
        <f t="shared" si="179"/>
        <v>0</v>
      </c>
      <c r="AH807" s="257" t="str">
        <f t="shared" si="180"/>
        <v/>
      </c>
      <c r="AI807" s="257">
        <f t="shared" si="181"/>
        <v>0</v>
      </c>
    </row>
    <row r="808" spans="1:35" x14ac:dyDescent="0.3">
      <c r="A808" s="287">
        <v>796</v>
      </c>
      <c r="B808" s="161"/>
      <c r="C808" s="150"/>
      <c r="D808" s="150"/>
      <c r="E808" s="150"/>
      <c r="F808" s="152"/>
      <c r="G808" s="152"/>
      <c r="H808" s="154"/>
      <c r="I808" s="155"/>
      <c r="J808" s="159"/>
      <c r="K808" s="159"/>
      <c r="L808" s="337"/>
      <c r="M808" s="343" t="str">
        <f>IF(L808="","",LOOKUP(L808,'Work Programme'!$A$8:$A$207,'Work Programme'!$B$8:$B$207))</f>
        <v/>
      </c>
      <c r="N808" s="150"/>
      <c r="O808" s="151"/>
      <c r="P808" s="254" t="str">
        <f>IF(H808="","",VLOOKUP(H808,'Overview - Financial Statement'!$A$46:$B$60,2,FALSE))</f>
        <v/>
      </c>
      <c r="Q808" s="255" t="str">
        <f t="shared" si="168"/>
        <v/>
      </c>
      <c r="R808" s="153"/>
      <c r="S808" s="153"/>
      <c r="T808" s="238">
        <f t="shared" si="169"/>
        <v>0</v>
      </c>
      <c r="U808" s="193" t="s">
        <v>44</v>
      </c>
      <c r="V808" s="173"/>
      <c r="W808" s="193" t="str">
        <f t="shared" si="170"/>
        <v/>
      </c>
      <c r="X808" s="264" t="str">
        <f t="shared" si="171"/>
        <v>OK</v>
      </c>
      <c r="Y808" s="193" t="str">
        <f t="shared" si="172"/>
        <v/>
      </c>
      <c r="Z808" s="193" t="str">
        <f t="shared" si="173"/>
        <v/>
      </c>
      <c r="AA808" s="397" t="str">
        <f t="shared" si="174"/>
        <v/>
      </c>
      <c r="AB808" s="257" t="str">
        <f t="shared" si="175"/>
        <v/>
      </c>
      <c r="AC808" s="257" t="str">
        <f t="shared" si="176"/>
        <v/>
      </c>
      <c r="AD808" s="193" t="str">
        <f t="shared" si="177"/>
        <v>CHECK DATES</v>
      </c>
      <c r="AE808" s="257" t="str">
        <f t="shared" si="178"/>
        <v/>
      </c>
      <c r="AF808" s="286">
        <v>0</v>
      </c>
      <c r="AG808" s="257">
        <f t="shared" si="179"/>
        <v>0</v>
      </c>
      <c r="AH808" s="257" t="str">
        <f t="shared" si="180"/>
        <v/>
      </c>
      <c r="AI808" s="257">
        <f t="shared" si="181"/>
        <v>0</v>
      </c>
    </row>
    <row r="809" spans="1:35" x14ac:dyDescent="0.3">
      <c r="A809" s="287">
        <v>797</v>
      </c>
      <c r="B809" s="161"/>
      <c r="C809" s="150"/>
      <c r="D809" s="150"/>
      <c r="E809" s="150"/>
      <c r="F809" s="152"/>
      <c r="G809" s="152"/>
      <c r="H809" s="154"/>
      <c r="I809" s="155"/>
      <c r="J809" s="159"/>
      <c r="K809" s="159"/>
      <c r="L809" s="337"/>
      <c r="M809" s="343" t="str">
        <f>IF(L809="","",LOOKUP(L809,'Work Programme'!$A$8:$A$207,'Work Programme'!$B$8:$B$207))</f>
        <v/>
      </c>
      <c r="N809" s="150"/>
      <c r="O809" s="151"/>
      <c r="P809" s="254" t="str">
        <f>IF(H809="","",VLOOKUP(H809,'Overview - Financial Statement'!$A$46:$B$60,2,FALSE))</f>
        <v/>
      </c>
      <c r="Q809" s="255" t="str">
        <f t="shared" si="168"/>
        <v/>
      </c>
      <c r="R809" s="153"/>
      <c r="S809" s="153"/>
      <c r="T809" s="238">
        <f t="shared" si="169"/>
        <v>0</v>
      </c>
      <c r="U809" s="193" t="s">
        <v>44</v>
      </c>
      <c r="V809" s="173"/>
      <c r="W809" s="193" t="str">
        <f t="shared" si="170"/>
        <v/>
      </c>
      <c r="X809" s="264" t="str">
        <f t="shared" si="171"/>
        <v>OK</v>
      </c>
      <c r="Y809" s="193" t="str">
        <f t="shared" si="172"/>
        <v/>
      </c>
      <c r="Z809" s="193" t="str">
        <f t="shared" si="173"/>
        <v/>
      </c>
      <c r="AA809" s="397" t="str">
        <f t="shared" si="174"/>
        <v/>
      </c>
      <c r="AB809" s="257" t="str">
        <f t="shared" si="175"/>
        <v/>
      </c>
      <c r="AC809" s="257" t="str">
        <f t="shared" si="176"/>
        <v/>
      </c>
      <c r="AD809" s="193" t="str">
        <f t="shared" si="177"/>
        <v>CHECK DATES</v>
      </c>
      <c r="AE809" s="257" t="str">
        <f t="shared" si="178"/>
        <v/>
      </c>
      <c r="AF809" s="286">
        <v>0</v>
      </c>
      <c r="AG809" s="257">
        <f t="shared" si="179"/>
        <v>0</v>
      </c>
      <c r="AH809" s="257" t="str">
        <f t="shared" si="180"/>
        <v/>
      </c>
      <c r="AI809" s="257">
        <f t="shared" si="181"/>
        <v>0</v>
      </c>
    </row>
    <row r="810" spans="1:35" x14ac:dyDescent="0.3">
      <c r="A810" s="287">
        <v>798</v>
      </c>
      <c r="B810" s="161"/>
      <c r="C810" s="150"/>
      <c r="D810" s="150"/>
      <c r="E810" s="150"/>
      <c r="F810" s="152"/>
      <c r="G810" s="152"/>
      <c r="H810" s="154"/>
      <c r="I810" s="155"/>
      <c r="J810" s="159"/>
      <c r="K810" s="159"/>
      <c r="L810" s="337"/>
      <c r="M810" s="343" t="str">
        <f>IF(L810="","",LOOKUP(L810,'Work Programme'!$A$8:$A$207,'Work Programme'!$B$8:$B$207))</f>
        <v/>
      </c>
      <c r="N810" s="150"/>
      <c r="O810" s="151"/>
      <c r="P810" s="254" t="str">
        <f>IF(H810="","",VLOOKUP(H810,'Overview - Financial Statement'!$A$46:$B$60,2,FALSE))</f>
        <v/>
      </c>
      <c r="Q810" s="255" t="str">
        <f t="shared" si="168"/>
        <v/>
      </c>
      <c r="R810" s="153"/>
      <c r="S810" s="153"/>
      <c r="T810" s="238">
        <f t="shared" si="169"/>
        <v>0</v>
      </c>
      <c r="U810" s="193" t="s">
        <v>44</v>
      </c>
      <c r="V810" s="173"/>
      <c r="W810" s="193" t="str">
        <f t="shared" si="170"/>
        <v/>
      </c>
      <c r="X810" s="264" t="str">
        <f t="shared" si="171"/>
        <v>OK</v>
      </c>
      <c r="Y810" s="193" t="str">
        <f t="shared" si="172"/>
        <v/>
      </c>
      <c r="Z810" s="193" t="str">
        <f t="shared" si="173"/>
        <v/>
      </c>
      <c r="AA810" s="397" t="str">
        <f t="shared" si="174"/>
        <v/>
      </c>
      <c r="AB810" s="257" t="str">
        <f t="shared" si="175"/>
        <v/>
      </c>
      <c r="AC810" s="257" t="str">
        <f t="shared" si="176"/>
        <v/>
      </c>
      <c r="AD810" s="193" t="str">
        <f t="shared" si="177"/>
        <v>CHECK DATES</v>
      </c>
      <c r="AE810" s="257" t="str">
        <f t="shared" si="178"/>
        <v/>
      </c>
      <c r="AF810" s="286">
        <v>0</v>
      </c>
      <c r="AG810" s="257">
        <f t="shared" si="179"/>
        <v>0</v>
      </c>
      <c r="AH810" s="257" t="str">
        <f t="shared" si="180"/>
        <v/>
      </c>
      <c r="AI810" s="257">
        <f t="shared" si="181"/>
        <v>0</v>
      </c>
    </row>
    <row r="811" spans="1:35" x14ac:dyDescent="0.3">
      <c r="A811" s="287">
        <v>799</v>
      </c>
      <c r="B811" s="161"/>
      <c r="C811" s="150"/>
      <c r="D811" s="150"/>
      <c r="E811" s="150"/>
      <c r="F811" s="152"/>
      <c r="G811" s="152"/>
      <c r="H811" s="154"/>
      <c r="I811" s="155"/>
      <c r="J811" s="159"/>
      <c r="K811" s="159"/>
      <c r="L811" s="337"/>
      <c r="M811" s="343" t="str">
        <f>IF(L811="","",LOOKUP(L811,'Work Programme'!$A$8:$A$207,'Work Programme'!$B$8:$B$207))</f>
        <v/>
      </c>
      <c r="N811" s="150"/>
      <c r="O811" s="151"/>
      <c r="P811" s="254" t="str">
        <f>IF(H811="","",VLOOKUP(H811,'Overview - Financial Statement'!$A$46:$B$60,2,FALSE))</f>
        <v/>
      </c>
      <c r="Q811" s="255" t="str">
        <f t="shared" si="168"/>
        <v/>
      </c>
      <c r="R811" s="153"/>
      <c r="S811" s="153"/>
      <c r="T811" s="238">
        <f t="shared" si="169"/>
        <v>0</v>
      </c>
      <c r="U811" s="193" t="s">
        <v>44</v>
      </c>
      <c r="V811" s="173"/>
      <c r="W811" s="193" t="str">
        <f t="shared" si="170"/>
        <v/>
      </c>
      <c r="X811" s="264" t="str">
        <f t="shared" si="171"/>
        <v>OK</v>
      </c>
      <c r="Y811" s="193" t="str">
        <f t="shared" si="172"/>
        <v/>
      </c>
      <c r="Z811" s="193" t="str">
        <f t="shared" si="173"/>
        <v/>
      </c>
      <c r="AA811" s="397" t="str">
        <f t="shared" si="174"/>
        <v/>
      </c>
      <c r="AB811" s="257" t="str">
        <f t="shared" si="175"/>
        <v/>
      </c>
      <c r="AC811" s="257" t="str">
        <f t="shared" si="176"/>
        <v/>
      </c>
      <c r="AD811" s="193" t="str">
        <f t="shared" si="177"/>
        <v>CHECK DATES</v>
      </c>
      <c r="AE811" s="257" t="str">
        <f t="shared" si="178"/>
        <v/>
      </c>
      <c r="AF811" s="286">
        <v>0</v>
      </c>
      <c r="AG811" s="257">
        <f t="shared" si="179"/>
        <v>0</v>
      </c>
      <c r="AH811" s="257" t="str">
        <f t="shared" si="180"/>
        <v/>
      </c>
      <c r="AI811" s="257">
        <f t="shared" si="181"/>
        <v>0</v>
      </c>
    </row>
    <row r="812" spans="1:35" x14ac:dyDescent="0.3">
      <c r="A812" s="287">
        <v>800</v>
      </c>
      <c r="B812" s="161"/>
      <c r="C812" s="150"/>
      <c r="D812" s="150"/>
      <c r="E812" s="150"/>
      <c r="F812" s="152"/>
      <c r="G812" s="152"/>
      <c r="H812" s="154"/>
      <c r="I812" s="155"/>
      <c r="J812" s="159"/>
      <c r="K812" s="159"/>
      <c r="L812" s="337"/>
      <c r="M812" s="343" t="str">
        <f>IF(L812="","",LOOKUP(L812,'Work Programme'!$A$8:$A$207,'Work Programme'!$B$8:$B$207))</f>
        <v/>
      </c>
      <c r="N812" s="150"/>
      <c r="O812" s="151"/>
      <c r="P812" s="254" t="str">
        <f>IF(H812="","",VLOOKUP(H812,'Overview - Financial Statement'!$A$46:$B$60,2,FALSE))</f>
        <v/>
      </c>
      <c r="Q812" s="255" t="str">
        <f t="shared" si="168"/>
        <v/>
      </c>
      <c r="R812" s="153"/>
      <c r="S812" s="153"/>
      <c r="T812" s="238">
        <f t="shared" si="169"/>
        <v>0</v>
      </c>
      <c r="U812" s="193" t="s">
        <v>44</v>
      </c>
      <c r="V812" s="173"/>
      <c r="W812" s="193" t="str">
        <f t="shared" si="170"/>
        <v/>
      </c>
      <c r="X812" s="264" t="str">
        <f t="shared" si="171"/>
        <v>OK</v>
      </c>
      <c r="Y812" s="193" t="str">
        <f t="shared" si="172"/>
        <v/>
      </c>
      <c r="Z812" s="193" t="str">
        <f t="shared" si="173"/>
        <v/>
      </c>
      <c r="AA812" s="397" t="str">
        <f t="shared" si="174"/>
        <v/>
      </c>
      <c r="AB812" s="257" t="str">
        <f t="shared" si="175"/>
        <v/>
      </c>
      <c r="AC812" s="257" t="str">
        <f t="shared" si="176"/>
        <v/>
      </c>
      <c r="AD812" s="193" t="str">
        <f t="shared" si="177"/>
        <v>CHECK DATES</v>
      </c>
      <c r="AE812" s="257" t="str">
        <f t="shared" si="178"/>
        <v/>
      </c>
      <c r="AF812" s="286">
        <v>0</v>
      </c>
      <c r="AG812" s="257">
        <f t="shared" si="179"/>
        <v>0</v>
      </c>
      <c r="AH812" s="257" t="str">
        <f t="shared" si="180"/>
        <v/>
      </c>
      <c r="AI812" s="257">
        <f t="shared" si="181"/>
        <v>0</v>
      </c>
    </row>
    <row r="813" spans="1:35" x14ac:dyDescent="0.3">
      <c r="A813" s="287">
        <v>801</v>
      </c>
      <c r="B813" s="161"/>
      <c r="C813" s="150"/>
      <c r="D813" s="150"/>
      <c r="E813" s="150"/>
      <c r="F813" s="152"/>
      <c r="G813" s="152"/>
      <c r="H813" s="154"/>
      <c r="I813" s="155"/>
      <c r="J813" s="159"/>
      <c r="K813" s="159"/>
      <c r="L813" s="337"/>
      <c r="M813" s="343" t="str">
        <f>IF(L813="","",LOOKUP(L813,'Work Programme'!$A$8:$A$207,'Work Programme'!$B$8:$B$207))</f>
        <v/>
      </c>
      <c r="N813" s="150"/>
      <c r="O813" s="151"/>
      <c r="P813" s="254" t="str">
        <f>IF(H813="","",VLOOKUP(H813,'Overview - Financial Statement'!$A$46:$B$60,2,FALSE))</f>
        <v/>
      </c>
      <c r="Q813" s="255" t="str">
        <f t="shared" si="168"/>
        <v/>
      </c>
      <c r="R813" s="153"/>
      <c r="S813" s="153"/>
      <c r="T813" s="238">
        <f t="shared" si="169"/>
        <v>0</v>
      </c>
      <c r="U813" s="193" t="s">
        <v>44</v>
      </c>
      <c r="V813" s="173"/>
      <c r="W813" s="193" t="str">
        <f t="shared" si="170"/>
        <v/>
      </c>
      <c r="X813" s="264" t="str">
        <f t="shared" si="171"/>
        <v>OK</v>
      </c>
      <c r="Y813" s="193" t="str">
        <f t="shared" si="172"/>
        <v/>
      </c>
      <c r="Z813" s="193" t="str">
        <f t="shared" si="173"/>
        <v/>
      </c>
      <c r="AA813" s="397" t="str">
        <f t="shared" si="174"/>
        <v/>
      </c>
      <c r="AB813" s="257" t="str">
        <f t="shared" si="175"/>
        <v/>
      </c>
      <c r="AC813" s="257" t="str">
        <f t="shared" si="176"/>
        <v/>
      </c>
      <c r="AD813" s="193" t="str">
        <f t="shared" si="177"/>
        <v>CHECK DATES</v>
      </c>
      <c r="AE813" s="257" t="str">
        <f t="shared" si="178"/>
        <v/>
      </c>
      <c r="AF813" s="286">
        <v>0</v>
      </c>
      <c r="AG813" s="257">
        <f t="shared" si="179"/>
        <v>0</v>
      </c>
      <c r="AH813" s="257" t="str">
        <f t="shared" si="180"/>
        <v/>
      </c>
      <c r="AI813" s="257">
        <f t="shared" si="181"/>
        <v>0</v>
      </c>
    </row>
    <row r="814" spans="1:35" x14ac:dyDescent="0.3">
      <c r="A814" s="287">
        <v>802</v>
      </c>
      <c r="B814" s="161"/>
      <c r="C814" s="150"/>
      <c r="D814" s="150"/>
      <c r="E814" s="150"/>
      <c r="F814" s="152"/>
      <c r="G814" s="152"/>
      <c r="H814" s="154"/>
      <c r="I814" s="155"/>
      <c r="J814" s="159"/>
      <c r="K814" s="159"/>
      <c r="L814" s="337"/>
      <c r="M814" s="343" t="str">
        <f>IF(L814="","",LOOKUP(L814,'Work Programme'!$A$8:$A$207,'Work Programme'!$B$8:$B$207))</f>
        <v/>
      </c>
      <c r="N814" s="150"/>
      <c r="O814" s="151"/>
      <c r="P814" s="254" t="str">
        <f>IF(H814="","",VLOOKUP(H814,'Overview - Financial Statement'!$A$46:$B$60,2,FALSE))</f>
        <v/>
      </c>
      <c r="Q814" s="255" t="str">
        <f t="shared" si="168"/>
        <v/>
      </c>
      <c r="R814" s="153"/>
      <c r="S814" s="153"/>
      <c r="T814" s="238">
        <f t="shared" si="169"/>
        <v>0</v>
      </c>
      <c r="U814" s="193" t="s">
        <v>44</v>
      </c>
      <c r="V814" s="173"/>
      <c r="W814" s="193" t="str">
        <f t="shared" si="170"/>
        <v/>
      </c>
      <c r="X814" s="264" t="str">
        <f t="shared" si="171"/>
        <v>OK</v>
      </c>
      <c r="Y814" s="193" t="str">
        <f t="shared" si="172"/>
        <v/>
      </c>
      <c r="Z814" s="193" t="str">
        <f t="shared" si="173"/>
        <v/>
      </c>
      <c r="AA814" s="397" t="str">
        <f t="shared" si="174"/>
        <v/>
      </c>
      <c r="AB814" s="257" t="str">
        <f t="shared" si="175"/>
        <v/>
      </c>
      <c r="AC814" s="257" t="str">
        <f t="shared" si="176"/>
        <v/>
      </c>
      <c r="AD814" s="193" t="str">
        <f t="shared" si="177"/>
        <v>CHECK DATES</v>
      </c>
      <c r="AE814" s="257" t="str">
        <f t="shared" si="178"/>
        <v/>
      </c>
      <c r="AF814" s="286">
        <v>0</v>
      </c>
      <c r="AG814" s="257">
        <f t="shared" si="179"/>
        <v>0</v>
      </c>
      <c r="AH814" s="257" t="str">
        <f t="shared" si="180"/>
        <v/>
      </c>
      <c r="AI814" s="257">
        <f t="shared" si="181"/>
        <v>0</v>
      </c>
    </row>
    <row r="815" spans="1:35" x14ac:dyDescent="0.3">
      <c r="A815" s="287">
        <v>803</v>
      </c>
      <c r="B815" s="161"/>
      <c r="C815" s="150"/>
      <c r="D815" s="150"/>
      <c r="E815" s="150"/>
      <c r="F815" s="152"/>
      <c r="G815" s="152"/>
      <c r="H815" s="154"/>
      <c r="I815" s="155"/>
      <c r="J815" s="159"/>
      <c r="K815" s="159"/>
      <c r="L815" s="337"/>
      <c r="M815" s="343" t="str">
        <f>IF(L815="","",LOOKUP(L815,'Work Programme'!$A$8:$A$207,'Work Programme'!$B$8:$B$207))</f>
        <v/>
      </c>
      <c r="N815" s="150"/>
      <c r="O815" s="151"/>
      <c r="P815" s="254" t="str">
        <f>IF(H815="","",VLOOKUP(H815,'Overview - Financial Statement'!$A$46:$B$60,2,FALSE))</f>
        <v/>
      </c>
      <c r="Q815" s="255" t="str">
        <f t="shared" si="168"/>
        <v/>
      </c>
      <c r="R815" s="153"/>
      <c r="S815" s="153"/>
      <c r="T815" s="238">
        <f t="shared" si="169"/>
        <v>0</v>
      </c>
      <c r="U815" s="193" t="s">
        <v>44</v>
      </c>
      <c r="V815" s="173"/>
      <c r="W815" s="193" t="str">
        <f t="shared" si="170"/>
        <v/>
      </c>
      <c r="X815" s="264" t="str">
        <f t="shared" si="171"/>
        <v>OK</v>
      </c>
      <c r="Y815" s="193" t="str">
        <f t="shared" si="172"/>
        <v/>
      </c>
      <c r="Z815" s="193" t="str">
        <f t="shared" si="173"/>
        <v/>
      </c>
      <c r="AA815" s="397" t="str">
        <f t="shared" si="174"/>
        <v/>
      </c>
      <c r="AB815" s="257" t="str">
        <f t="shared" si="175"/>
        <v/>
      </c>
      <c r="AC815" s="257" t="str">
        <f t="shared" si="176"/>
        <v/>
      </c>
      <c r="AD815" s="193" t="str">
        <f t="shared" si="177"/>
        <v>CHECK DATES</v>
      </c>
      <c r="AE815" s="257" t="str">
        <f t="shared" si="178"/>
        <v/>
      </c>
      <c r="AF815" s="286">
        <v>0</v>
      </c>
      <c r="AG815" s="257">
        <f t="shared" si="179"/>
        <v>0</v>
      </c>
      <c r="AH815" s="257" t="str">
        <f t="shared" si="180"/>
        <v/>
      </c>
      <c r="AI815" s="257">
        <f t="shared" si="181"/>
        <v>0</v>
      </c>
    </row>
    <row r="816" spans="1:35" x14ac:dyDescent="0.3">
      <c r="A816" s="287">
        <v>804</v>
      </c>
      <c r="B816" s="161"/>
      <c r="C816" s="150"/>
      <c r="D816" s="150"/>
      <c r="E816" s="150"/>
      <c r="F816" s="152"/>
      <c r="G816" s="152"/>
      <c r="H816" s="154"/>
      <c r="I816" s="155"/>
      <c r="J816" s="159"/>
      <c r="K816" s="159"/>
      <c r="L816" s="337"/>
      <c r="M816" s="343" t="str">
        <f>IF(L816="","",LOOKUP(L816,'Work Programme'!$A$8:$A$207,'Work Programme'!$B$8:$B$207))</f>
        <v/>
      </c>
      <c r="N816" s="150"/>
      <c r="O816" s="151"/>
      <c r="P816" s="254" t="str">
        <f>IF(H816="","",VLOOKUP(H816,'Overview - Financial Statement'!$A$46:$B$60,2,FALSE))</f>
        <v/>
      </c>
      <c r="Q816" s="255" t="str">
        <f t="shared" si="168"/>
        <v/>
      </c>
      <c r="R816" s="153"/>
      <c r="S816" s="153"/>
      <c r="T816" s="238">
        <f t="shared" si="169"/>
        <v>0</v>
      </c>
      <c r="U816" s="193" t="s">
        <v>44</v>
      </c>
      <c r="V816" s="173"/>
      <c r="W816" s="193" t="str">
        <f t="shared" si="170"/>
        <v/>
      </c>
      <c r="X816" s="264" t="str">
        <f t="shared" si="171"/>
        <v>OK</v>
      </c>
      <c r="Y816" s="193" t="str">
        <f t="shared" si="172"/>
        <v/>
      </c>
      <c r="Z816" s="193" t="str">
        <f t="shared" si="173"/>
        <v/>
      </c>
      <c r="AA816" s="397" t="str">
        <f t="shared" si="174"/>
        <v/>
      </c>
      <c r="AB816" s="257" t="str">
        <f t="shared" si="175"/>
        <v/>
      </c>
      <c r="AC816" s="257" t="str">
        <f t="shared" si="176"/>
        <v/>
      </c>
      <c r="AD816" s="193" t="str">
        <f t="shared" si="177"/>
        <v>CHECK DATES</v>
      </c>
      <c r="AE816" s="257" t="str">
        <f t="shared" si="178"/>
        <v/>
      </c>
      <c r="AF816" s="286">
        <v>0</v>
      </c>
      <c r="AG816" s="257">
        <f t="shared" si="179"/>
        <v>0</v>
      </c>
      <c r="AH816" s="257" t="str">
        <f t="shared" si="180"/>
        <v/>
      </c>
      <c r="AI816" s="257">
        <f t="shared" si="181"/>
        <v>0</v>
      </c>
    </row>
    <row r="817" spans="1:35" x14ac:dyDescent="0.3">
      <c r="A817" s="287">
        <v>805</v>
      </c>
      <c r="B817" s="161"/>
      <c r="C817" s="150"/>
      <c r="D817" s="150"/>
      <c r="E817" s="150"/>
      <c r="F817" s="152"/>
      <c r="G817" s="152"/>
      <c r="H817" s="154"/>
      <c r="I817" s="155"/>
      <c r="J817" s="159"/>
      <c r="K817" s="159"/>
      <c r="L817" s="337"/>
      <c r="M817" s="343" t="str">
        <f>IF(L817="","",LOOKUP(L817,'Work Programme'!$A$8:$A$207,'Work Programme'!$B$8:$B$207))</f>
        <v/>
      </c>
      <c r="N817" s="150"/>
      <c r="O817" s="151"/>
      <c r="P817" s="254" t="str">
        <f>IF(H817="","",VLOOKUP(H817,'Overview - Financial Statement'!$A$46:$B$60,2,FALSE))</f>
        <v/>
      </c>
      <c r="Q817" s="255" t="str">
        <f t="shared" si="168"/>
        <v/>
      </c>
      <c r="R817" s="153"/>
      <c r="S817" s="153"/>
      <c r="T817" s="238">
        <f t="shared" si="169"/>
        <v>0</v>
      </c>
      <c r="U817" s="193" t="s">
        <v>44</v>
      </c>
      <c r="V817" s="173"/>
      <c r="W817" s="193" t="str">
        <f t="shared" si="170"/>
        <v/>
      </c>
      <c r="X817" s="264" t="str">
        <f t="shared" si="171"/>
        <v>OK</v>
      </c>
      <c r="Y817" s="193" t="str">
        <f t="shared" si="172"/>
        <v/>
      </c>
      <c r="Z817" s="193" t="str">
        <f t="shared" si="173"/>
        <v/>
      </c>
      <c r="AA817" s="397" t="str">
        <f t="shared" si="174"/>
        <v/>
      </c>
      <c r="AB817" s="257" t="str">
        <f t="shared" si="175"/>
        <v/>
      </c>
      <c r="AC817" s="257" t="str">
        <f t="shared" si="176"/>
        <v/>
      </c>
      <c r="AD817" s="193" t="str">
        <f t="shared" si="177"/>
        <v>CHECK DATES</v>
      </c>
      <c r="AE817" s="257" t="str">
        <f t="shared" si="178"/>
        <v/>
      </c>
      <c r="AF817" s="286">
        <v>0</v>
      </c>
      <c r="AG817" s="257">
        <f t="shared" si="179"/>
        <v>0</v>
      </c>
      <c r="AH817" s="257" t="str">
        <f t="shared" si="180"/>
        <v/>
      </c>
      <c r="AI817" s="257">
        <f t="shared" si="181"/>
        <v>0</v>
      </c>
    </row>
    <row r="818" spans="1:35" x14ac:dyDescent="0.3">
      <c r="A818" s="287">
        <v>806</v>
      </c>
      <c r="B818" s="161"/>
      <c r="C818" s="150"/>
      <c r="D818" s="150"/>
      <c r="E818" s="150"/>
      <c r="F818" s="152"/>
      <c r="G818" s="152"/>
      <c r="H818" s="154"/>
      <c r="I818" s="155"/>
      <c r="J818" s="159"/>
      <c r="K818" s="159"/>
      <c r="L818" s="337"/>
      <c r="M818" s="343" t="str">
        <f>IF(L818="","",LOOKUP(L818,'Work Programme'!$A$8:$A$207,'Work Programme'!$B$8:$B$207))</f>
        <v/>
      </c>
      <c r="N818" s="150"/>
      <c r="O818" s="151"/>
      <c r="P818" s="254" t="str">
        <f>IF(H818="","",VLOOKUP(H818,'Overview - Financial Statement'!$A$46:$B$60,2,FALSE))</f>
        <v/>
      </c>
      <c r="Q818" s="255" t="str">
        <f t="shared" si="168"/>
        <v/>
      </c>
      <c r="R818" s="153"/>
      <c r="S818" s="153"/>
      <c r="T818" s="238">
        <f t="shared" si="169"/>
        <v>0</v>
      </c>
      <c r="U818" s="193" t="s">
        <v>44</v>
      </c>
      <c r="V818" s="173"/>
      <c r="W818" s="193" t="str">
        <f t="shared" si="170"/>
        <v/>
      </c>
      <c r="X818" s="264" t="str">
        <f t="shared" si="171"/>
        <v>OK</v>
      </c>
      <c r="Y818" s="193" t="str">
        <f t="shared" si="172"/>
        <v/>
      </c>
      <c r="Z818" s="193" t="str">
        <f t="shared" si="173"/>
        <v/>
      </c>
      <c r="AA818" s="397" t="str">
        <f t="shared" si="174"/>
        <v/>
      </c>
      <c r="AB818" s="257" t="str">
        <f t="shared" si="175"/>
        <v/>
      </c>
      <c r="AC818" s="257" t="str">
        <f t="shared" si="176"/>
        <v/>
      </c>
      <c r="AD818" s="193" t="str">
        <f t="shared" si="177"/>
        <v>CHECK DATES</v>
      </c>
      <c r="AE818" s="257" t="str">
        <f t="shared" si="178"/>
        <v/>
      </c>
      <c r="AF818" s="286">
        <v>0</v>
      </c>
      <c r="AG818" s="257">
        <f t="shared" si="179"/>
        <v>0</v>
      </c>
      <c r="AH818" s="257" t="str">
        <f t="shared" si="180"/>
        <v/>
      </c>
      <c r="AI818" s="257">
        <f t="shared" si="181"/>
        <v>0</v>
      </c>
    </row>
    <row r="819" spans="1:35" x14ac:dyDescent="0.3">
      <c r="A819" s="287">
        <v>807</v>
      </c>
      <c r="B819" s="161"/>
      <c r="C819" s="150"/>
      <c r="D819" s="150"/>
      <c r="E819" s="150"/>
      <c r="F819" s="152"/>
      <c r="G819" s="152"/>
      <c r="H819" s="154"/>
      <c r="I819" s="155"/>
      <c r="J819" s="159"/>
      <c r="K819" s="159"/>
      <c r="L819" s="337"/>
      <c r="M819" s="343" t="str">
        <f>IF(L819="","",LOOKUP(L819,'Work Programme'!$A$8:$A$207,'Work Programme'!$B$8:$B$207))</f>
        <v/>
      </c>
      <c r="N819" s="150"/>
      <c r="O819" s="151"/>
      <c r="P819" s="254" t="str">
        <f>IF(H819="","",VLOOKUP(H819,'Overview - Financial Statement'!$A$46:$B$60,2,FALSE))</f>
        <v/>
      </c>
      <c r="Q819" s="255" t="str">
        <f t="shared" si="168"/>
        <v/>
      </c>
      <c r="R819" s="153"/>
      <c r="S819" s="153"/>
      <c r="T819" s="238">
        <f t="shared" si="169"/>
        <v>0</v>
      </c>
      <c r="U819" s="193" t="s">
        <v>44</v>
      </c>
      <c r="V819" s="173"/>
      <c r="W819" s="193" t="str">
        <f t="shared" si="170"/>
        <v/>
      </c>
      <c r="X819" s="264" t="str">
        <f t="shared" si="171"/>
        <v>OK</v>
      </c>
      <c r="Y819" s="193" t="str">
        <f t="shared" si="172"/>
        <v/>
      </c>
      <c r="Z819" s="193" t="str">
        <f t="shared" si="173"/>
        <v/>
      </c>
      <c r="AA819" s="397" t="str">
        <f t="shared" si="174"/>
        <v/>
      </c>
      <c r="AB819" s="257" t="str">
        <f t="shared" si="175"/>
        <v/>
      </c>
      <c r="AC819" s="257" t="str">
        <f t="shared" si="176"/>
        <v/>
      </c>
      <c r="AD819" s="193" t="str">
        <f t="shared" si="177"/>
        <v>CHECK DATES</v>
      </c>
      <c r="AE819" s="257" t="str">
        <f t="shared" si="178"/>
        <v/>
      </c>
      <c r="AF819" s="286">
        <v>0</v>
      </c>
      <c r="AG819" s="257">
        <f t="shared" si="179"/>
        <v>0</v>
      </c>
      <c r="AH819" s="257" t="str">
        <f t="shared" si="180"/>
        <v/>
      </c>
      <c r="AI819" s="257">
        <f t="shared" si="181"/>
        <v>0</v>
      </c>
    </row>
    <row r="820" spans="1:35" x14ac:dyDescent="0.3">
      <c r="A820" s="287">
        <v>808</v>
      </c>
      <c r="B820" s="161"/>
      <c r="C820" s="150"/>
      <c r="D820" s="150"/>
      <c r="E820" s="150"/>
      <c r="F820" s="152"/>
      <c r="G820" s="152"/>
      <c r="H820" s="154"/>
      <c r="I820" s="155"/>
      <c r="J820" s="159"/>
      <c r="K820" s="159"/>
      <c r="L820" s="337"/>
      <c r="M820" s="343" t="str">
        <f>IF(L820="","",LOOKUP(L820,'Work Programme'!$A$8:$A$207,'Work Programme'!$B$8:$B$207))</f>
        <v/>
      </c>
      <c r="N820" s="150"/>
      <c r="O820" s="151"/>
      <c r="P820" s="254" t="str">
        <f>IF(H820="","",VLOOKUP(H820,'Overview - Financial Statement'!$A$46:$B$60,2,FALSE))</f>
        <v/>
      </c>
      <c r="Q820" s="255" t="str">
        <f t="shared" si="168"/>
        <v/>
      </c>
      <c r="R820" s="153"/>
      <c r="S820" s="153"/>
      <c r="T820" s="238">
        <f t="shared" si="169"/>
        <v>0</v>
      </c>
      <c r="U820" s="193" t="s">
        <v>44</v>
      </c>
      <c r="V820" s="173"/>
      <c r="W820" s="193" t="str">
        <f t="shared" si="170"/>
        <v/>
      </c>
      <c r="X820" s="264" t="str">
        <f t="shared" si="171"/>
        <v>OK</v>
      </c>
      <c r="Y820" s="193" t="str">
        <f t="shared" si="172"/>
        <v/>
      </c>
      <c r="Z820" s="193" t="str">
        <f t="shared" si="173"/>
        <v/>
      </c>
      <c r="AA820" s="397" t="str">
        <f t="shared" si="174"/>
        <v/>
      </c>
      <c r="AB820" s="257" t="str">
        <f t="shared" si="175"/>
        <v/>
      </c>
      <c r="AC820" s="257" t="str">
        <f t="shared" si="176"/>
        <v/>
      </c>
      <c r="AD820" s="193" t="str">
        <f t="shared" si="177"/>
        <v>CHECK DATES</v>
      </c>
      <c r="AE820" s="257" t="str">
        <f t="shared" si="178"/>
        <v/>
      </c>
      <c r="AF820" s="286">
        <v>0</v>
      </c>
      <c r="AG820" s="257">
        <f t="shared" si="179"/>
        <v>0</v>
      </c>
      <c r="AH820" s="257" t="str">
        <f t="shared" si="180"/>
        <v/>
      </c>
      <c r="AI820" s="257">
        <f t="shared" si="181"/>
        <v>0</v>
      </c>
    </row>
    <row r="821" spans="1:35" x14ac:dyDescent="0.3">
      <c r="A821" s="287">
        <v>809</v>
      </c>
      <c r="B821" s="161"/>
      <c r="C821" s="150"/>
      <c r="D821" s="150"/>
      <c r="E821" s="150"/>
      <c r="F821" s="152"/>
      <c r="G821" s="152"/>
      <c r="H821" s="154"/>
      <c r="I821" s="155"/>
      <c r="J821" s="159"/>
      <c r="K821" s="159"/>
      <c r="L821" s="337"/>
      <c r="M821" s="343" t="str">
        <f>IF(L821="","",LOOKUP(L821,'Work Programme'!$A$8:$A$207,'Work Programme'!$B$8:$B$207))</f>
        <v/>
      </c>
      <c r="N821" s="150"/>
      <c r="O821" s="151"/>
      <c r="P821" s="254" t="str">
        <f>IF(H821="","",VLOOKUP(H821,'Overview - Financial Statement'!$A$46:$B$60,2,FALSE))</f>
        <v/>
      </c>
      <c r="Q821" s="255" t="str">
        <f t="shared" si="168"/>
        <v/>
      </c>
      <c r="R821" s="153"/>
      <c r="S821" s="153"/>
      <c r="T821" s="238">
        <f t="shared" si="169"/>
        <v>0</v>
      </c>
      <c r="U821" s="193" t="s">
        <v>44</v>
      </c>
      <c r="V821" s="173"/>
      <c r="W821" s="193" t="str">
        <f t="shared" si="170"/>
        <v/>
      </c>
      <c r="X821" s="264" t="str">
        <f t="shared" si="171"/>
        <v>OK</v>
      </c>
      <c r="Y821" s="193" t="str">
        <f t="shared" si="172"/>
        <v/>
      </c>
      <c r="Z821" s="193" t="str">
        <f t="shared" si="173"/>
        <v/>
      </c>
      <c r="AA821" s="397" t="str">
        <f t="shared" si="174"/>
        <v/>
      </c>
      <c r="AB821" s="257" t="str">
        <f t="shared" si="175"/>
        <v/>
      </c>
      <c r="AC821" s="257" t="str">
        <f t="shared" si="176"/>
        <v/>
      </c>
      <c r="AD821" s="193" t="str">
        <f t="shared" si="177"/>
        <v>CHECK DATES</v>
      </c>
      <c r="AE821" s="257" t="str">
        <f t="shared" si="178"/>
        <v/>
      </c>
      <c r="AF821" s="286">
        <v>0</v>
      </c>
      <c r="AG821" s="257">
        <f t="shared" si="179"/>
        <v>0</v>
      </c>
      <c r="AH821" s="257" t="str">
        <f t="shared" si="180"/>
        <v/>
      </c>
      <c r="AI821" s="257">
        <f t="shared" si="181"/>
        <v>0</v>
      </c>
    </row>
    <row r="822" spans="1:35" x14ac:dyDescent="0.3">
      <c r="A822" s="287">
        <v>810</v>
      </c>
      <c r="B822" s="161"/>
      <c r="C822" s="150"/>
      <c r="D822" s="150"/>
      <c r="E822" s="150"/>
      <c r="F822" s="152"/>
      <c r="G822" s="152"/>
      <c r="H822" s="154"/>
      <c r="I822" s="155"/>
      <c r="J822" s="159"/>
      <c r="K822" s="159"/>
      <c r="L822" s="337"/>
      <c r="M822" s="343" t="str">
        <f>IF(L822="","",LOOKUP(L822,'Work Programme'!$A$8:$A$207,'Work Programme'!$B$8:$B$207))</f>
        <v/>
      </c>
      <c r="N822" s="150"/>
      <c r="O822" s="151"/>
      <c r="P822" s="254" t="str">
        <f>IF(H822="","",VLOOKUP(H822,'Overview - Financial Statement'!$A$46:$B$60,2,FALSE))</f>
        <v/>
      </c>
      <c r="Q822" s="255" t="str">
        <f t="shared" si="168"/>
        <v/>
      </c>
      <c r="R822" s="153"/>
      <c r="S822" s="153"/>
      <c r="T822" s="238">
        <f t="shared" si="169"/>
        <v>0</v>
      </c>
      <c r="U822" s="193" t="s">
        <v>44</v>
      </c>
      <c r="V822" s="173"/>
      <c r="W822" s="193" t="str">
        <f t="shared" si="170"/>
        <v/>
      </c>
      <c r="X822" s="264" t="str">
        <f t="shared" si="171"/>
        <v>OK</v>
      </c>
      <c r="Y822" s="193" t="str">
        <f t="shared" si="172"/>
        <v/>
      </c>
      <c r="Z822" s="193" t="str">
        <f t="shared" si="173"/>
        <v/>
      </c>
      <c r="AA822" s="397" t="str">
        <f t="shared" si="174"/>
        <v/>
      </c>
      <c r="AB822" s="257" t="str">
        <f t="shared" si="175"/>
        <v/>
      </c>
      <c r="AC822" s="257" t="str">
        <f t="shared" si="176"/>
        <v/>
      </c>
      <c r="AD822" s="193" t="str">
        <f t="shared" si="177"/>
        <v>CHECK DATES</v>
      </c>
      <c r="AE822" s="257" t="str">
        <f t="shared" si="178"/>
        <v/>
      </c>
      <c r="AF822" s="286">
        <v>0</v>
      </c>
      <c r="AG822" s="257">
        <f t="shared" si="179"/>
        <v>0</v>
      </c>
      <c r="AH822" s="257" t="str">
        <f t="shared" si="180"/>
        <v/>
      </c>
      <c r="AI822" s="257">
        <f t="shared" si="181"/>
        <v>0</v>
      </c>
    </row>
    <row r="823" spans="1:35" x14ac:dyDescent="0.3">
      <c r="A823" s="287">
        <v>811</v>
      </c>
      <c r="B823" s="161"/>
      <c r="C823" s="150"/>
      <c r="D823" s="150"/>
      <c r="E823" s="150"/>
      <c r="F823" s="152"/>
      <c r="G823" s="152"/>
      <c r="H823" s="154"/>
      <c r="I823" s="155"/>
      <c r="J823" s="159"/>
      <c r="K823" s="159"/>
      <c r="L823" s="337"/>
      <c r="M823" s="343" t="str">
        <f>IF(L823="","",LOOKUP(L823,'Work Programme'!$A$8:$A$207,'Work Programme'!$B$8:$B$207))</f>
        <v/>
      </c>
      <c r="N823" s="150"/>
      <c r="O823" s="151"/>
      <c r="P823" s="254" t="str">
        <f>IF(H823="","",VLOOKUP(H823,'Overview - Financial Statement'!$A$46:$B$60,2,FALSE))</f>
        <v/>
      </c>
      <c r="Q823" s="255" t="str">
        <f t="shared" si="168"/>
        <v/>
      </c>
      <c r="R823" s="153"/>
      <c r="S823" s="153"/>
      <c r="T823" s="238">
        <f t="shared" si="169"/>
        <v>0</v>
      </c>
      <c r="U823" s="193" t="s">
        <v>44</v>
      </c>
      <c r="V823" s="173"/>
      <c r="W823" s="193" t="str">
        <f t="shared" si="170"/>
        <v/>
      </c>
      <c r="X823" s="264" t="str">
        <f t="shared" si="171"/>
        <v>OK</v>
      </c>
      <c r="Y823" s="193" t="str">
        <f t="shared" si="172"/>
        <v/>
      </c>
      <c r="Z823" s="193" t="str">
        <f t="shared" si="173"/>
        <v/>
      </c>
      <c r="AA823" s="397" t="str">
        <f t="shared" si="174"/>
        <v/>
      </c>
      <c r="AB823" s="257" t="str">
        <f t="shared" si="175"/>
        <v/>
      </c>
      <c r="AC823" s="257" t="str">
        <f t="shared" si="176"/>
        <v/>
      </c>
      <c r="AD823" s="193" t="str">
        <f t="shared" si="177"/>
        <v>CHECK DATES</v>
      </c>
      <c r="AE823" s="257" t="str">
        <f t="shared" si="178"/>
        <v/>
      </c>
      <c r="AF823" s="286">
        <v>0</v>
      </c>
      <c r="AG823" s="257">
        <f t="shared" si="179"/>
        <v>0</v>
      </c>
      <c r="AH823" s="257" t="str">
        <f t="shared" si="180"/>
        <v/>
      </c>
      <c r="AI823" s="257">
        <f t="shared" si="181"/>
        <v>0</v>
      </c>
    </row>
    <row r="824" spans="1:35" x14ac:dyDescent="0.3">
      <c r="A824" s="287">
        <v>812</v>
      </c>
      <c r="B824" s="161"/>
      <c r="C824" s="150"/>
      <c r="D824" s="150"/>
      <c r="E824" s="150"/>
      <c r="F824" s="152"/>
      <c r="G824" s="152"/>
      <c r="H824" s="154"/>
      <c r="I824" s="155"/>
      <c r="J824" s="159"/>
      <c r="K824" s="159"/>
      <c r="L824" s="337"/>
      <c r="M824" s="343" t="str">
        <f>IF(L824="","",LOOKUP(L824,'Work Programme'!$A$8:$A$207,'Work Programme'!$B$8:$B$207))</f>
        <v/>
      </c>
      <c r="N824" s="150"/>
      <c r="O824" s="151"/>
      <c r="P824" s="254" t="str">
        <f>IF(H824="","",VLOOKUP(H824,'Overview - Financial Statement'!$A$46:$B$60,2,FALSE))</f>
        <v/>
      </c>
      <c r="Q824" s="255" t="str">
        <f t="shared" si="168"/>
        <v/>
      </c>
      <c r="R824" s="153"/>
      <c r="S824" s="153"/>
      <c r="T824" s="238">
        <f t="shared" si="169"/>
        <v>0</v>
      </c>
      <c r="U824" s="193" t="s">
        <v>44</v>
      </c>
      <c r="V824" s="173"/>
      <c r="W824" s="193" t="str">
        <f t="shared" si="170"/>
        <v/>
      </c>
      <c r="X824" s="264" t="str">
        <f t="shared" si="171"/>
        <v>OK</v>
      </c>
      <c r="Y824" s="193" t="str">
        <f t="shared" si="172"/>
        <v/>
      </c>
      <c r="Z824" s="193" t="str">
        <f t="shared" si="173"/>
        <v/>
      </c>
      <c r="AA824" s="397" t="str">
        <f t="shared" si="174"/>
        <v/>
      </c>
      <c r="AB824" s="257" t="str">
        <f t="shared" si="175"/>
        <v/>
      </c>
      <c r="AC824" s="257" t="str">
        <f t="shared" si="176"/>
        <v/>
      </c>
      <c r="AD824" s="193" t="str">
        <f t="shared" si="177"/>
        <v>CHECK DATES</v>
      </c>
      <c r="AE824" s="257" t="str">
        <f t="shared" si="178"/>
        <v/>
      </c>
      <c r="AF824" s="286">
        <v>0</v>
      </c>
      <c r="AG824" s="257">
        <f t="shared" si="179"/>
        <v>0</v>
      </c>
      <c r="AH824" s="257" t="str">
        <f t="shared" si="180"/>
        <v/>
      </c>
      <c r="AI824" s="257">
        <f t="shared" si="181"/>
        <v>0</v>
      </c>
    </row>
    <row r="825" spans="1:35" x14ac:dyDescent="0.3">
      <c r="A825" s="287">
        <v>813</v>
      </c>
      <c r="B825" s="161"/>
      <c r="C825" s="150"/>
      <c r="D825" s="150"/>
      <c r="E825" s="150"/>
      <c r="F825" s="152"/>
      <c r="G825" s="152"/>
      <c r="H825" s="154"/>
      <c r="I825" s="155"/>
      <c r="J825" s="159"/>
      <c r="K825" s="159"/>
      <c r="L825" s="337"/>
      <c r="M825" s="343" t="str">
        <f>IF(L825="","",LOOKUP(L825,'Work Programme'!$A$8:$A$207,'Work Programme'!$B$8:$B$207))</f>
        <v/>
      </c>
      <c r="N825" s="150"/>
      <c r="O825" s="151"/>
      <c r="P825" s="254" t="str">
        <f>IF(H825="","",VLOOKUP(H825,'Overview - Financial Statement'!$A$46:$B$60,2,FALSE))</f>
        <v/>
      </c>
      <c r="Q825" s="255" t="str">
        <f t="shared" si="168"/>
        <v/>
      </c>
      <c r="R825" s="153"/>
      <c r="S825" s="153"/>
      <c r="T825" s="238">
        <f t="shared" si="169"/>
        <v>0</v>
      </c>
      <c r="U825" s="193" t="s">
        <v>44</v>
      </c>
      <c r="V825" s="173"/>
      <c r="W825" s="193" t="str">
        <f t="shared" si="170"/>
        <v/>
      </c>
      <c r="X825" s="264" t="str">
        <f t="shared" si="171"/>
        <v>OK</v>
      </c>
      <c r="Y825" s="193" t="str">
        <f t="shared" si="172"/>
        <v/>
      </c>
      <c r="Z825" s="193" t="str">
        <f t="shared" si="173"/>
        <v/>
      </c>
      <c r="AA825" s="397" t="str">
        <f t="shared" si="174"/>
        <v/>
      </c>
      <c r="AB825" s="257" t="str">
        <f t="shared" si="175"/>
        <v/>
      </c>
      <c r="AC825" s="257" t="str">
        <f t="shared" si="176"/>
        <v/>
      </c>
      <c r="AD825" s="193" t="str">
        <f t="shared" si="177"/>
        <v>CHECK DATES</v>
      </c>
      <c r="AE825" s="257" t="str">
        <f t="shared" si="178"/>
        <v/>
      </c>
      <c r="AF825" s="286">
        <v>0</v>
      </c>
      <c r="AG825" s="257">
        <f t="shared" si="179"/>
        <v>0</v>
      </c>
      <c r="AH825" s="257" t="str">
        <f t="shared" si="180"/>
        <v/>
      </c>
      <c r="AI825" s="257">
        <f t="shared" si="181"/>
        <v>0</v>
      </c>
    </row>
    <row r="826" spans="1:35" x14ac:dyDescent="0.3">
      <c r="A826" s="287">
        <v>814</v>
      </c>
      <c r="B826" s="161"/>
      <c r="C826" s="150"/>
      <c r="D826" s="150"/>
      <c r="E826" s="150"/>
      <c r="F826" s="152"/>
      <c r="G826" s="152"/>
      <c r="H826" s="154"/>
      <c r="I826" s="155"/>
      <c r="J826" s="159"/>
      <c r="K826" s="159"/>
      <c r="L826" s="337"/>
      <c r="M826" s="343" t="str">
        <f>IF(L826="","",LOOKUP(L826,'Work Programme'!$A$8:$A$207,'Work Programme'!$B$8:$B$207))</f>
        <v/>
      </c>
      <c r="N826" s="150"/>
      <c r="O826" s="151"/>
      <c r="P826" s="254" t="str">
        <f>IF(H826="","",VLOOKUP(H826,'Overview - Financial Statement'!$A$46:$B$60,2,FALSE))</f>
        <v/>
      </c>
      <c r="Q826" s="255" t="str">
        <f t="shared" si="168"/>
        <v/>
      </c>
      <c r="R826" s="153"/>
      <c r="S826" s="153"/>
      <c r="T826" s="238">
        <f t="shared" si="169"/>
        <v>0</v>
      </c>
      <c r="U826" s="193" t="s">
        <v>44</v>
      </c>
      <c r="V826" s="173"/>
      <c r="W826" s="193" t="str">
        <f t="shared" si="170"/>
        <v/>
      </c>
      <c r="X826" s="264" t="str">
        <f t="shared" si="171"/>
        <v>OK</v>
      </c>
      <c r="Y826" s="193" t="str">
        <f t="shared" si="172"/>
        <v/>
      </c>
      <c r="Z826" s="193" t="str">
        <f t="shared" si="173"/>
        <v/>
      </c>
      <c r="AA826" s="397" t="str">
        <f t="shared" si="174"/>
        <v/>
      </c>
      <c r="AB826" s="257" t="str">
        <f t="shared" si="175"/>
        <v/>
      </c>
      <c r="AC826" s="257" t="str">
        <f t="shared" si="176"/>
        <v/>
      </c>
      <c r="AD826" s="193" t="str">
        <f t="shared" si="177"/>
        <v>CHECK DATES</v>
      </c>
      <c r="AE826" s="257" t="str">
        <f t="shared" si="178"/>
        <v/>
      </c>
      <c r="AF826" s="286">
        <v>0</v>
      </c>
      <c r="AG826" s="257">
        <f t="shared" si="179"/>
        <v>0</v>
      </c>
      <c r="AH826" s="257" t="str">
        <f t="shared" si="180"/>
        <v/>
      </c>
      <c r="AI826" s="257">
        <f t="shared" si="181"/>
        <v>0</v>
      </c>
    </row>
    <row r="827" spans="1:35" x14ac:dyDescent="0.3">
      <c r="A827" s="287">
        <v>815</v>
      </c>
      <c r="B827" s="161"/>
      <c r="C827" s="150"/>
      <c r="D827" s="150"/>
      <c r="E827" s="150"/>
      <c r="F827" s="152"/>
      <c r="G827" s="152"/>
      <c r="H827" s="154"/>
      <c r="I827" s="155"/>
      <c r="J827" s="159"/>
      <c r="K827" s="159"/>
      <c r="L827" s="337"/>
      <c r="M827" s="343" t="str">
        <f>IF(L827="","",LOOKUP(L827,'Work Programme'!$A$8:$A$207,'Work Programme'!$B$8:$B$207))</f>
        <v/>
      </c>
      <c r="N827" s="150"/>
      <c r="O827" s="151"/>
      <c r="P827" s="254" t="str">
        <f>IF(H827="","",VLOOKUP(H827,'Overview - Financial Statement'!$A$46:$B$60,2,FALSE))</f>
        <v/>
      </c>
      <c r="Q827" s="255" t="str">
        <f t="shared" si="168"/>
        <v/>
      </c>
      <c r="R827" s="153"/>
      <c r="S827" s="153"/>
      <c r="T827" s="238">
        <f t="shared" si="169"/>
        <v>0</v>
      </c>
      <c r="U827" s="193" t="s">
        <v>44</v>
      </c>
      <c r="V827" s="173"/>
      <c r="W827" s="193" t="str">
        <f t="shared" si="170"/>
        <v/>
      </c>
      <c r="X827" s="264" t="str">
        <f t="shared" si="171"/>
        <v>OK</v>
      </c>
      <c r="Y827" s="193" t="str">
        <f t="shared" si="172"/>
        <v/>
      </c>
      <c r="Z827" s="193" t="str">
        <f t="shared" si="173"/>
        <v/>
      </c>
      <c r="AA827" s="397" t="str">
        <f t="shared" si="174"/>
        <v/>
      </c>
      <c r="AB827" s="257" t="str">
        <f t="shared" si="175"/>
        <v/>
      </c>
      <c r="AC827" s="257" t="str">
        <f t="shared" si="176"/>
        <v/>
      </c>
      <c r="AD827" s="193" t="str">
        <f t="shared" si="177"/>
        <v>CHECK DATES</v>
      </c>
      <c r="AE827" s="257" t="str">
        <f t="shared" si="178"/>
        <v/>
      </c>
      <c r="AF827" s="286">
        <v>0</v>
      </c>
      <c r="AG827" s="257">
        <f t="shared" si="179"/>
        <v>0</v>
      </c>
      <c r="AH827" s="257" t="str">
        <f t="shared" si="180"/>
        <v/>
      </c>
      <c r="AI827" s="257">
        <f t="shared" si="181"/>
        <v>0</v>
      </c>
    </row>
    <row r="828" spans="1:35" x14ac:dyDescent="0.3">
      <c r="A828" s="287">
        <v>816</v>
      </c>
      <c r="B828" s="161"/>
      <c r="C828" s="150"/>
      <c r="D828" s="150"/>
      <c r="E828" s="150"/>
      <c r="F828" s="152"/>
      <c r="G828" s="152"/>
      <c r="H828" s="154"/>
      <c r="I828" s="155"/>
      <c r="J828" s="159"/>
      <c r="K828" s="159"/>
      <c r="L828" s="337"/>
      <c r="M828" s="343" t="str">
        <f>IF(L828="","",LOOKUP(L828,'Work Programme'!$A$8:$A$207,'Work Programme'!$B$8:$B$207))</f>
        <v/>
      </c>
      <c r="N828" s="150"/>
      <c r="O828" s="151"/>
      <c r="P828" s="254" t="str">
        <f>IF(H828="","",VLOOKUP(H828,'Overview - Financial Statement'!$A$46:$B$60,2,FALSE))</f>
        <v/>
      </c>
      <c r="Q828" s="255" t="str">
        <f t="shared" si="168"/>
        <v/>
      </c>
      <c r="R828" s="153"/>
      <c r="S828" s="153"/>
      <c r="T828" s="238">
        <f t="shared" si="169"/>
        <v>0</v>
      </c>
      <c r="U828" s="193" t="s">
        <v>44</v>
      </c>
      <c r="V828" s="173"/>
      <c r="W828" s="193" t="str">
        <f t="shared" si="170"/>
        <v/>
      </c>
      <c r="X828" s="264" t="str">
        <f t="shared" si="171"/>
        <v>OK</v>
      </c>
      <c r="Y828" s="193" t="str">
        <f t="shared" si="172"/>
        <v/>
      </c>
      <c r="Z828" s="193" t="str">
        <f t="shared" si="173"/>
        <v/>
      </c>
      <c r="AA828" s="397" t="str">
        <f t="shared" si="174"/>
        <v/>
      </c>
      <c r="AB828" s="257" t="str">
        <f t="shared" si="175"/>
        <v/>
      </c>
      <c r="AC828" s="257" t="str">
        <f t="shared" si="176"/>
        <v/>
      </c>
      <c r="AD828" s="193" t="str">
        <f t="shared" si="177"/>
        <v>CHECK DATES</v>
      </c>
      <c r="AE828" s="257" t="str">
        <f t="shared" si="178"/>
        <v/>
      </c>
      <c r="AF828" s="286">
        <v>0</v>
      </c>
      <c r="AG828" s="257">
        <f t="shared" si="179"/>
        <v>0</v>
      </c>
      <c r="AH828" s="257" t="str">
        <f t="shared" si="180"/>
        <v/>
      </c>
      <c r="AI828" s="257">
        <f t="shared" si="181"/>
        <v>0</v>
      </c>
    </row>
    <row r="829" spans="1:35" x14ac:dyDescent="0.3">
      <c r="A829" s="287">
        <v>817</v>
      </c>
      <c r="B829" s="161"/>
      <c r="C829" s="150"/>
      <c r="D829" s="150"/>
      <c r="E829" s="150"/>
      <c r="F829" s="152"/>
      <c r="G829" s="152"/>
      <c r="H829" s="154"/>
      <c r="I829" s="155"/>
      <c r="J829" s="159"/>
      <c r="K829" s="159"/>
      <c r="L829" s="337"/>
      <c r="M829" s="343" t="str">
        <f>IF(L829="","",LOOKUP(L829,'Work Programme'!$A$8:$A$207,'Work Programme'!$B$8:$B$207))</f>
        <v/>
      </c>
      <c r="N829" s="150"/>
      <c r="O829" s="151"/>
      <c r="P829" s="254" t="str">
        <f>IF(H829="","",VLOOKUP(H829,'Overview - Financial Statement'!$A$46:$B$60,2,FALSE))</f>
        <v/>
      </c>
      <c r="Q829" s="255" t="str">
        <f t="shared" si="168"/>
        <v/>
      </c>
      <c r="R829" s="153"/>
      <c r="S829" s="153"/>
      <c r="T829" s="238">
        <f t="shared" si="169"/>
        <v>0</v>
      </c>
      <c r="U829" s="193" t="s">
        <v>44</v>
      </c>
      <c r="V829" s="173"/>
      <c r="W829" s="193" t="str">
        <f t="shared" si="170"/>
        <v/>
      </c>
      <c r="X829" s="264" t="str">
        <f t="shared" si="171"/>
        <v>OK</v>
      </c>
      <c r="Y829" s="193" t="str">
        <f t="shared" si="172"/>
        <v/>
      </c>
      <c r="Z829" s="193" t="str">
        <f t="shared" si="173"/>
        <v/>
      </c>
      <c r="AA829" s="397" t="str">
        <f t="shared" si="174"/>
        <v/>
      </c>
      <c r="AB829" s="257" t="str">
        <f t="shared" si="175"/>
        <v/>
      </c>
      <c r="AC829" s="257" t="str">
        <f t="shared" si="176"/>
        <v/>
      </c>
      <c r="AD829" s="193" t="str">
        <f t="shared" si="177"/>
        <v>CHECK DATES</v>
      </c>
      <c r="AE829" s="257" t="str">
        <f t="shared" si="178"/>
        <v/>
      </c>
      <c r="AF829" s="286">
        <v>0</v>
      </c>
      <c r="AG829" s="257">
        <f t="shared" si="179"/>
        <v>0</v>
      </c>
      <c r="AH829" s="257" t="str">
        <f t="shared" si="180"/>
        <v/>
      </c>
      <c r="AI829" s="257">
        <f t="shared" si="181"/>
        <v>0</v>
      </c>
    </row>
    <row r="830" spans="1:35" x14ac:dyDescent="0.3">
      <c r="A830" s="287">
        <v>818</v>
      </c>
      <c r="B830" s="161"/>
      <c r="C830" s="150"/>
      <c r="D830" s="150"/>
      <c r="E830" s="150"/>
      <c r="F830" s="152"/>
      <c r="G830" s="152"/>
      <c r="H830" s="154"/>
      <c r="I830" s="155"/>
      <c r="J830" s="159"/>
      <c r="K830" s="159"/>
      <c r="L830" s="337"/>
      <c r="M830" s="343" t="str">
        <f>IF(L830="","",LOOKUP(L830,'Work Programme'!$A$8:$A$207,'Work Programme'!$B$8:$B$207))</f>
        <v/>
      </c>
      <c r="N830" s="150"/>
      <c r="O830" s="151"/>
      <c r="P830" s="254" t="str">
        <f>IF(H830="","",VLOOKUP(H830,'Overview - Financial Statement'!$A$46:$B$60,2,FALSE))</f>
        <v/>
      </c>
      <c r="Q830" s="255" t="str">
        <f t="shared" si="168"/>
        <v/>
      </c>
      <c r="R830" s="153"/>
      <c r="S830" s="153"/>
      <c r="T830" s="238">
        <f t="shared" si="169"/>
        <v>0</v>
      </c>
      <c r="U830" s="193" t="s">
        <v>44</v>
      </c>
      <c r="V830" s="173"/>
      <c r="W830" s="193" t="str">
        <f t="shared" si="170"/>
        <v/>
      </c>
      <c r="X830" s="264" t="str">
        <f t="shared" si="171"/>
        <v>OK</v>
      </c>
      <c r="Y830" s="193" t="str">
        <f t="shared" si="172"/>
        <v/>
      </c>
      <c r="Z830" s="193" t="str">
        <f t="shared" si="173"/>
        <v/>
      </c>
      <c r="AA830" s="397" t="str">
        <f t="shared" si="174"/>
        <v/>
      </c>
      <c r="AB830" s="257" t="str">
        <f t="shared" si="175"/>
        <v/>
      </c>
      <c r="AC830" s="257" t="str">
        <f t="shared" si="176"/>
        <v/>
      </c>
      <c r="AD830" s="193" t="str">
        <f t="shared" si="177"/>
        <v>CHECK DATES</v>
      </c>
      <c r="AE830" s="257" t="str">
        <f t="shared" si="178"/>
        <v/>
      </c>
      <c r="AF830" s="286">
        <v>0</v>
      </c>
      <c r="AG830" s="257">
        <f t="shared" si="179"/>
        <v>0</v>
      </c>
      <c r="AH830" s="257" t="str">
        <f t="shared" si="180"/>
        <v/>
      </c>
      <c r="AI830" s="257">
        <f t="shared" si="181"/>
        <v>0</v>
      </c>
    </row>
    <row r="831" spans="1:35" x14ac:dyDescent="0.3">
      <c r="A831" s="287">
        <v>819</v>
      </c>
      <c r="B831" s="161"/>
      <c r="C831" s="150"/>
      <c r="D831" s="150"/>
      <c r="E831" s="150"/>
      <c r="F831" s="152"/>
      <c r="G831" s="152"/>
      <c r="H831" s="154"/>
      <c r="I831" s="155"/>
      <c r="J831" s="159"/>
      <c r="K831" s="159"/>
      <c r="L831" s="337"/>
      <c r="M831" s="343" t="str">
        <f>IF(L831="","",LOOKUP(L831,'Work Programme'!$A$8:$A$207,'Work Programme'!$B$8:$B$207))</f>
        <v/>
      </c>
      <c r="N831" s="150"/>
      <c r="O831" s="151"/>
      <c r="P831" s="254" t="str">
        <f>IF(H831="","",VLOOKUP(H831,'Overview - Financial Statement'!$A$46:$B$60,2,FALSE))</f>
        <v/>
      </c>
      <c r="Q831" s="255" t="str">
        <f t="shared" si="168"/>
        <v/>
      </c>
      <c r="R831" s="153"/>
      <c r="S831" s="153"/>
      <c r="T831" s="238">
        <f t="shared" si="169"/>
        <v>0</v>
      </c>
      <c r="U831" s="193" t="s">
        <v>44</v>
      </c>
      <c r="V831" s="173"/>
      <c r="W831" s="193" t="str">
        <f t="shared" si="170"/>
        <v/>
      </c>
      <c r="X831" s="264" t="str">
        <f t="shared" si="171"/>
        <v>OK</v>
      </c>
      <c r="Y831" s="193" t="str">
        <f t="shared" si="172"/>
        <v/>
      </c>
      <c r="Z831" s="193" t="str">
        <f t="shared" si="173"/>
        <v/>
      </c>
      <c r="AA831" s="397" t="str">
        <f t="shared" si="174"/>
        <v/>
      </c>
      <c r="AB831" s="257" t="str">
        <f t="shared" si="175"/>
        <v/>
      </c>
      <c r="AC831" s="257" t="str">
        <f t="shared" si="176"/>
        <v/>
      </c>
      <c r="AD831" s="193" t="str">
        <f t="shared" si="177"/>
        <v>CHECK DATES</v>
      </c>
      <c r="AE831" s="257" t="str">
        <f t="shared" si="178"/>
        <v/>
      </c>
      <c r="AF831" s="286">
        <v>0</v>
      </c>
      <c r="AG831" s="257">
        <f t="shared" si="179"/>
        <v>0</v>
      </c>
      <c r="AH831" s="257" t="str">
        <f t="shared" si="180"/>
        <v/>
      </c>
      <c r="AI831" s="257">
        <f t="shared" si="181"/>
        <v>0</v>
      </c>
    </row>
    <row r="832" spans="1:35" x14ac:dyDescent="0.3">
      <c r="A832" s="287">
        <v>820</v>
      </c>
      <c r="B832" s="161"/>
      <c r="C832" s="150"/>
      <c r="D832" s="150"/>
      <c r="E832" s="150"/>
      <c r="F832" s="152"/>
      <c r="G832" s="152"/>
      <c r="H832" s="154"/>
      <c r="I832" s="155"/>
      <c r="J832" s="159"/>
      <c r="K832" s="159"/>
      <c r="L832" s="337"/>
      <c r="M832" s="343" t="str">
        <f>IF(L832="","",LOOKUP(L832,'Work Programme'!$A$8:$A$207,'Work Programme'!$B$8:$B$207))</f>
        <v/>
      </c>
      <c r="N832" s="150"/>
      <c r="O832" s="151"/>
      <c r="P832" s="254" t="str">
        <f>IF(H832="","",VLOOKUP(H832,'Overview - Financial Statement'!$A$46:$B$60,2,FALSE))</f>
        <v/>
      </c>
      <c r="Q832" s="255" t="str">
        <f t="shared" si="168"/>
        <v/>
      </c>
      <c r="R832" s="153"/>
      <c r="S832" s="153"/>
      <c r="T832" s="238">
        <f t="shared" si="169"/>
        <v>0</v>
      </c>
      <c r="U832" s="193" t="s">
        <v>44</v>
      </c>
      <c r="V832" s="173"/>
      <c r="W832" s="193" t="str">
        <f t="shared" si="170"/>
        <v/>
      </c>
      <c r="X832" s="264" t="str">
        <f t="shared" si="171"/>
        <v>OK</v>
      </c>
      <c r="Y832" s="193" t="str">
        <f t="shared" si="172"/>
        <v/>
      </c>
      <c r="Z832" s="193" t="str">
        <f t="shared" si="173"/>
        <v/>
      </c>
      <c r="AA832" s="397" t="str">
        <f t="shared" si="174"/>
        <v/>
      </c>
      <c r="AB832" s="257" t="str">
        <f t="shared" si="175"/>
        <v/>
      </c>
      <c r="AC832" s="257" t="str">
        <f t="shared" si="176"/>
        <v/>
      </c>
      <c r="AD832" s="193" t="str">
        <f t="shared" si="177"/>
        <v>CHECK DATES</v>
      </c>
      <c r="AE832" s="257" t="str">
        <f t="shared" si="178"/>
        <v/>
      </c>
      <c r="AF832" s="286">
        <v>0</v>
      </c>
      <c r="AG832" s="257">
        <f t="shared" si="179"/>
        <v>0</v>
      </c>
      <c r="AH832" s="257" t="str">
        <f t="shared" si="180"/>
        <v/>
      </c>
      <c r="AI832" s="257">
        <f t="shared" si="181"/>
        <v>0</v>
      </c>
    </row>
    <row r="833" spans="1:35" x14ac:dyDescent="0.3">
      <c r="A833" s="287">
        <v>821</v>
      </c>
      <c r="B833" s="161"/>
      <c r="C833" s="150"/>
      <c r="D833" s="150"/>
      <c r="E833" s="150"/>
      <c r="F833" s="152"/>
      <c r="G833" s="152"/>
      <c r="H833" s="154"/>
      <c r="I833" s="155"/>
      <c r="J833" s="159"/>
      <c r="K833" s="159"/>
      <c r="L833" s="337"/>
      <c r="M833" s="343" t="str">
        <f>IF(L833="","",LOOKUP(L833,'Work Programme'!$A$8:$A$207,'Work Programme'!$B$8:$B$207))</f>
        <v/>
      </c>
      <c r="N833" s="150"/>
      <c r="O833" s="151"/>
      <c r="P833" s="254" t="str">
        <f>IF(H833="","",VLOOKUP(H833,'Overview - Financial Statement'!$A$46:$B$60,2,FALSE))</f>
        <v/>
      </c>
      <c r="Q833" s="255" t="str">
        <f t="shared" si="168"/>
        <v/>
      </c>
      <c r="R833" s="153"/>
      <c r="S833" s="153"/>
      <c r="T833" s="238">
        <f t="shared" si="169"/>
        <v>0</v>
      </c>
      <c r="U833" s="193" t="s">
        <v>44</v>
      </c>
      <c r="V833" s="173"/>
      <c r="W833" s="193" t="str">
        <f t="shared" si="170"/>
        <v/>
      </c>
      <c r="X833" s="264" t="str">
        <f t="shared" si="171"/>
        <v>OK</v>
      </c>
      <c r="Y833" s="193" t="str">
        <f t="shared" si="172"/>
        <v/>
      </c>
      <c r="Z833" s="193" t="str">
        <f t="shared" si="173"/>
        <v/>
      </c>
      <c r="AA833" s="397" t="str">
        <f t="shared" si="174"/>
        <v/>
      </c>
      <c r="AB833" s="257" t="str">
        <f t="shared" si="175"/>
        <v/>
      </c>
      <c r="AC833" s="257" t="str">
        <f t="shared" si="176"/>
        <v/>
      </c>
      <c r="AD833" s="193" t="str">
        <f t="shared" si="177"/>
        <v>CHECK DATES</v>
      </c>
      <c r="AE833" s="257" t="str">
        <f t="shared" si="178"/>
        <v/>
      </c>
      <c r="AF833" s="286">
        <v>0</v>
      </c>
      <c r="AG833" s="257">
        <f t="shared" si="179"/>
        <v>0</v>
      </c>
      <c r="AH833" s="257" t="str">
        <f t="shared" si="180"/>
        <v/>
      </c>
      <c r="AI833" s="257">
        <f t="shared" si="181"/>
        <v>0</v>
      </c>
    </row>
    <row r="834" spans="1:35" x14ac:dyDescent="0.3">
      <c r="A834" s="287">
        <v>822</v>
      </c>
      <c r="B834" s="161"/>
      <c r="C834" s="150"/>
      <c r="D834" s="150"/>
      <c r="E834" s="150"/>
      <c r="F834" s="152"/>
      <c r="G834" s="152"/>
      <c r="H834" s="154"/>
      <c r="I834" s="155"/>
      <c r="J834" s="159"/>
      <c r="K834" s="159"/>
      <c r="L834" s="337"/>
      <c r="M834" s="343" t="str">
        <f>IF(L834="","",LOOKUP(L834,'Work Programme'!$A$8:$A$207,'Work Programme'!$B$8:$B$207))</f>
        <v/>
      </c>
      <c r="N834" s="150"/>
      <c r="O834" s="151"/>
      <c r="P834" s="254" t="str">
        <f>IF(H834="","",VLOOKUP(H834,'Overview - Financial Statement'!$A$46:$B$60,2,FALSE))</f>
        <v/>
      </c>
      <c r="Q834" s="255" t="str">
        <f t="shared" si="168"/>
        <v/>
      </c>
      <c r="R834" s="153"/>
      <c r="S834" s="153"/>
      <c r="T834" s="238">
        <f t="shared" si="169"/>
        <v>0</v>
      </c>
      <c r="U834" s="193" t="s">
        <v>44</v>
      </c>
      <c r="V834" s="173"/>
      <c r="W834" s="193" t="str">
        <f t="shared" si="170"/>
        <v/>
      </c>
      <c r="X834" s="264" t="str">
        <f t="shared" si="171"/>
        <v>OK</v>
      </c>
      <c r="Y834" s="193" t="str">
        <f t="shared" si="172"/>
        <v/>
      </c>
      <c r="Z834" s="193" t="str">
        <f t="shared" si="173"/>
        <v/>
      </c>
      <c r="AA834" s="397" t="str">
        <f t="shared" si="174"/>
        <v/>
      </c>
      <c r="AB834" s="257" t="str">
        <f t="shared" si="175"/>
        <v/>
      </c>
      <c r="AC834" s="257" t="str">
        <f t="shared" si="176"/>
        <v/>
      </c>
      <c r="AD834" s="193" t="str">
        <f t="shared" si="177"/>
        <v>CHECK DATES</v>
      </c>
      <c r="AE834" s="257" t="str">
        <f t="shared" si="178"/>
        <v/>
      </c>
      <c r="AF834" s="286">
        <v>0</v>
      </c>
      <c r="AG834" s="257">
        <f t="shared" si="179"/>
        <v>0</v>
      </c>
      <c r="AH834" s="257" t="str">
        <f t="shared" si="180"/>
        <v/>
      </c>
      <c r="AI834" s="257">
        <f t="shared" si="181"/>
        <v>0</v>
      </c>
    </row>
    <row r="835" spans="1:35" x14ac:dyDescent="0.3">
      <c r="A835" s="287">
        <v>823</v>
      </c>
      <c r="B835" s="161"/>
      <c r="C835" s="150"/>
      <c r="D835" s="150"/>
      <c r="E835" s="150"/>
      <c r="F835" s="152"/>
      <c r="G835" s="152"/>
      <c r="H835" s="154"/>
      <c r="I835" s="155"/>
      <c r="J835" s="159"/>
      <c r="K835" s="159"/>
      <c r="L835" s="337"/>
      <c r="M835" s="343" t="str">
        <f>IF(L835="","",LOOKUP(L835,'Work Programme'!$A$8:$A$207,'Work Programme'!$B$8:$B$207))</f>
        <v/>
      </c>
      <c r="N835" s="150"/>
      <c r="O835" s="151"/>
      <c r="P835" s="254" t="str">
        <f>IF(H835="","",VLOOKUP(H835,'Overview - Financial Statement'!$A$46:$B$60,2,FALSE))</f>
        <v/>
      </c>
      <c r="Q835" s="255" t="str">
        <f t="shared" si="168"/>
        <v/>
      </c>
      <c r="R835" s="153"/>
      <c r="S835" s="153"/>
      <c r="T835" s="238">
        <f t="shared" si="169"/>
        <v>0</v>
      </c>
      <c r="U835" s="193" t="s">
        <v>44</v>
      </c>
      <c r="V835" s="173"/>
      <c r="W835" s="193" t="str">
        <f t="shared" si="170"/>
        <v/>
      </c>
      <c r="X835" s="264" t="str">
        <f t="shared" si="171"/>
        <v>OK</v>
      </c>
      <c r="Y835" s="193" t="str">
        <f t="shared" si="172"/>
        <v/>
      </c>
      <c r="Z835" s="193" t="str">
        <f t="shared" si="173"/>
        <v/>
      </c>
      <c r="AA835" s="397" t="str">
        <f t="shared" si="174"/>
        <v/>
      </c>
      <c r="AB835" s="257" t="str">
        <f t="shared" si="175"/>
        <v/>
      </c>
      <c r="AC835" s="257" t="str">
        <f t="shared" si="176"/>
        <v/>
      </c>
      <c r="AD835" s="193" t="str">
        <f t="shared" si="177"/>
        <v>CHECK DATES</v>
      </c>
      <c r="AE835" s="257" t="str">
        <f t="shared" si="178"/>
        <v/>
      </c>
      <c r="AF835" s="286">
        <v>0</v>
      </c>
      <c r="AG835" s="257">
        <f t="shared" si="179"/>
        <v>0</v>
      </c>
      <c r="AH835" s="257" t="str">
        <f t="shared" si="180"/>
        <v/>
      </c>
      <c r="AI835" s="257">
        <f t="shared" si="181"/>
        <v>0</v>
      </c>
    </row>
    <row r="836" spans="1:35" x14ac:dyDescent="0.3">
      <c r="A836" s="287">
        <v>824</v>
      </c>
      <c r="B836" s="161"/>
      <c r="C836" s="150"/>
      <c r="D836" s="150"/>
      <c r="E836" s="150"/>
      <c r="F836" s="152"/>
      <c r="G836" s="152"/>
      <c r="H836" s="154"/>
      <c r="I836" s="155"/>
      <c r="J836" s="159"/>
      <c r="K836" s="159"/>
      <c r="L836" s="337"/>
      <c r="M836" s="343" t="str">
        <f>IF(L836="","",LOOKUP(L836,'Work Programme'!$A$8:$A$207,'Work Programme'!$B$8:$B$207))</f>
        <v/>
      </c>
      <c r="N836" s="150"/>
      <c r="O836" s="151"/>
      <c r="P836" s="254" t="str">
        <f>IF(H836="","",VLOOKUP(H836,'Overview - Financial Statement'!$A$46:$B$60,2,FALSE))</f>
        <v/>
      </c>
      <c r="Q836" s="255" t="str">
        <f t="shared" si="168"/>
        <v/>
      </c>
      <c r="R836" s="153"/>
      <c r="S836" s="153"/>
      <c r="T836" s="238">
        <f t="shared" si="169"/>
        <v>0</v>
      </c>
      <c r="U836" s="193" t="s">
        <v>44</v>
      </c>
      <c r="V836" s="173"/>
      <c r="W836" s="193" t="str">
        <f t="shared" si="170"/>
        <v/>
      </c>
      <c r="X836" s="264" t="str">
        <f t="shared" si="171"/>
        <v>OK</v>
      </c>
      <c r="Y836" s="193" t="str">
        <f t="shared" si="172"/>
        <v/>
      </c>
      <c r="Z836" s="193" t="str">
        <f t="shared" si="173"/>
        <v/>
      </c>
      <c r="AA836" s="397" t="str">
        <f t="shared" si="174"/>
        <v/>
      </c>
      <c r="AB836" s="257" t="str">
        <f t="shared" si="175"/>
        <v/>
      </c>
      <c r="AC836" s="257" t="str">
        <f t="shared" si="176"/>
        <v/>
      </c>
      <c r="AD836" s="193" t="str">
        <f t="shared" si="177"/>
        <v>CHECK DATES</v>
      </c>
      <c r="AE836" s="257" t="str">
        <f t="shared" si="178"/>
        <v/>
      </c>
      <c r="AF836" s="286">
        <v>0</v>
      </c>
      <c r="AG836" s="257">
        <f t="shared" si="179"/>
        <v>0</v>
      </c>
      <c r="AH836" s="257" t="str">
        <f t="shared" si="180"/>
        <v/>
      </c>
      <c r="AI836" s="257">
        <f t="shared" si="181"/>
        <v>0</v>
      </c>
    </row>
    <row r="837" spans="1:35" x14ac:dyDescent="0.3">
      <c r="A837" s="287">
        <v>825</v>
      </c>
      <c r="B837" s="161"/>
      <c r="C837" s="150"/>
      <c r="D837" s="150"/>
      <c r="E837" s="150"/>
      <c r="F837" s="152"/>
      <c r="G837" s="152"/>
      <c r="H837" s="154"/>
      <c r="I837" s="155"/>
      <c r="J837" s="159"/>
      <c r="K837" s="159"/>
      <c r="L837" s="337"/>
      <c r="M837" s="343" t="str">
        <f>IF(L837="","",LOOKUP(L837,'Work Programme'!$A$8:$A$207,'Work Programme'!$B$8:$B$207))</f>
        <v/>
      </c>
      <c r="N837" s="150"/>
      <c r="O837" s="151"/>
      <c r="P837" s="254" t="str">
        <f>IF(H837="","",VLOOKUP(H837,'Overview - Financial Statement'!$A$46:$B$60,2,FALSE))</f>
        <v/>
      </c>
      <c r="Q837" s="255" t="str">
        <f t="shared" si="168"/>
        <v/>
      </c>
      <c r="R837" s="153"/>
      <c r="S837" s="153"/>
      <c r="T837" s="238">
        <f t="shared" si="169"/>
        <v>0</v>
      </c>
      <c r="U837" s="193" t="s">
        <v>44</v>
      </c>
      <c r="V837" s="173"/>
      <c r="W837" s="193" t="str">
        <f t="shared" si="170"/>
        <v/>
      </c>
      <c r="X837" s="264" t="str">
        <f t="shared" si="171"/>
        <v>OK</v>
      </c>
      <c r="Y837" s="193" t="str">
        <f t="shared" si="172"/>
        <v/>
      </c>
      <c r="Z837" s="193" t="str">
        <f t="shared" si="173"/>
        <v/>
      </c>
      <c r="AA837" s="397" t="str">
        <f t="shared" si="174"/>
        <v/>
      </c>
      <c r="AB837" s="257" t="str">
        <f t="shared" si="175"/>
        <v/>
      </c>
      <c r="AC837" s="257" t="str">
        <f t="shared" si="176"/>
        <v/>
      </c>
      <c r="AD837" s="193" t="str">
        <f t="shared" si="177"/>
        <v>CHECK DATES</v>
      </c>
      <c r="AE837" s="257" t="str">
        <f t="shared" si="178"/>
        <v/>
      </c>
      <c r="AF837" s="286">
        <v>0</v>
      </c>
      <c r="AG837" s="257">
        <f t="shared" si="179"/>
        <v>0</v>
      </c>
      <c r="AH837" s="257" t="str">
        <f t="shared" si="180"/>
        <v/>
      </c>
      <c r="AI837" s="257">
        <f t="shared" si="181"/>
        <v>0</v>
      </c>
    </row>
    <row r="838" spans="1:35" x14ac:dyDescent="0.3">
      <c r="A838" s="287">
        <v>826</v>
      </c>
      <c r="B838" s="161"/>
      <c r="C838" s="150"/>
      <c r="D838" s="150"/>
      <c r="E838" s="150"/>
      <c r="F838" s="152"/>
      <c r="G838" s="152"/>
      <c r="H838" s="154"/>
      <c r="I838" s="155"/>
      <c r="J838" s="159"/>
      <c r="K838" s="159"/>
      <c r="L838" s="337"/>
      <c r="M838" s="343" t="str">
        <f>IF(L838="","",LOOKUP(L838,'Work Programme'!$A$8:$A$207,'Work Programme'!$B$8:$B$207))</f>
        <v/>
      </c>
      <c r="N838" s="150"/>
      <c r="O838" s="151"/>
      <c r="P838" s="254" t="str">
        <f>IF(H838="","",VLOOKUP(H838,'Overview - Financial Statement'!$A$46:$B$60,2,FALSE))</f>
        <v/>
      </c>
      <c r="Q838" s="255" t="str">
        <f t="shared" si="168"/>
        <v/>
      </c>
      <c r="R838" s="153"/>
      <c r="S838" s="153"/>
      <c r="T838" s="238">
        <f t="shared" si="169"/>
        <v>0</v>
      </c>
      <c r="U838" s="193" t="s">
        <v>44</v>
      </c>
      <c r="V838" s="173"/>
      <c r="W838" s="193" t="str">
        <f t="shared" si="170"/>
        <v/>
      </c>
      <c r="X838" s="264" t="str">
        <f t="shared" si="171"/>
        <v>OK</v>
      </c>
      <c r="Y838" s="193" t="str">
        <f t="shared" si="172"/>
        <v/>
      </c>
      <c r="Z838" s="193" t="str">
        <f t="shared" si="173"/>
        <v/>
      </c>
      <c r="AA838" s="397" t="str">
        <f t="shared" si="174"/>
        <v/>
      </c>
      <c r="AB838" s="257" t="str">
        <f t="shared" si="175"/>
        <v/>
      </c>
      <c r="AC838" s="257" t="str">
        <f t="shared" si="176"/>
        <v/>
      </c>
      <c r="AD838" s="193" t="str">
        <f t="shared" si="177"/>
        <v>CHECK DATES</v>
      </c>
      <c r="AE838" s="257" t="str">
        <f t="shared" si="178"/>
        <v/>
      </c>
      <c r="AF838" s="286">
        <v>0</v>
      </c>
      <c r="AG838" s="257">
        <f t="shared" si="179"/>
        <v>0</v>
      </c>
      <c r="AH838" s="257" t="str">
        <f t="shared" si="180"/>
        <v/>
      </c>
      <c r="AI838" s="257">
        <f t="shared" si="181"/>
        <v>0</v>
      </c>
    </row>
    <row r="839" spans="1:35" x14ac:dyDescent="0.3">
      <c r="A839" s="287">
        <v>827</v>
      </c>
      <c r="B839" s="161"/>
      <c r="C839" s="150"/>
      <c r="D839" s="150"/>
      <c r="E839" s="150"/>
      <c r="F839" s="152"/>
      <c r="G839" s="152"/>
      <c r="H839" s="154"/>
      <c r="I839" s="155"/>
      <c r="J839" s="159"/>
      <c r="K839" s="159"/>
      <c r="L839" s="337"/>
      <c r="M839" s="343" t="str">
        <f>IF(L839="","",LOOKUP(L839,'Work Programme'!$A$8:$A$207,'Work Programme'!$B$8:$B$207))</f>
        <v/>
      </c>
      <c r="N839" s="150"/>
      <c r="O839" s="151"/>
      <c r="P839" s="254" t="str">
        <f>IF(H839="","",VLOOKUP(H839,'Overview - Financial Statement'!$A$46:$B$60,2,FALSE))</f>
        <v/>
      </c>
      <c r="Q839" s="255" t="str">
        <f t="shared" si="168"/>
        <v/>
      </c>
      <c r="R839" s="153"/>
      <c r="S839" s="153"/>
      <c r="T839" s="238">
        <f t="shared" si="169"/>
        <v>0</v>
      </c>
      <c r="U839" s="193" t="s">
        <v>44</v>
      </c>
      <c r="V839" s="173"/>
      <c r="W839" s="193" t="str">
        <f t="shared" si="170"/>
        <v/>
      </c>
      <c r="X839" s="264" t="str">
        <f t="shared" si="171"/>
        <v>OK</v>
      </c>
      <c r="Y839" s="193" t="str">
        <f t="shared" si="172"/>
        <v/>
      </c>
      <c r="Z839" s="193" t="str">
        <f t="shared" si="173"/>
        <v/>
      </c>
      <c r="AA839" s="397" t="str">
        <f t="shared" si="174"/>
        <v/>
      </c>
      <c r="AB839" s="257" t="str">
        <f t="shared" si="175"/>
        <v/>
      </c>
      <c r="AC839" s="257" t="str">
        <f t="shared" si="176"/>
        <v/>
      </c>
      <c r="AD839" s="193" t="str">
        <f t="shared" si="177"/>
        <v>CHECK DATES</v>
      </c>
      <c r="AE839" s="257" t="str">
        <f t="shared" si="178"/>
        <v/>
      </c>
      <c r="AF839" s="286">
        <v>0</v>
      </c>
      <c r="AG839" s="257">
        <f t="shared" si="179"/>
        <v>0</v>
      </c>
      <c r="AH839" s="257" t="str">
        <f t="shared" si="180"/>
        <v/>
      </c>
      <c r="AI839" s="257">
        <f t="shared" si="181"/>
        <v>0</v>
      </c>
    </row>
    <row r="840" spans="1:35" x14ac:dyDescent="0.3">
      <c r="A840" s="287">
        <v>828</v>
      </c>
      <c r="B840" s="161"/>
      <c r="C840" s="150"/>
      <c r="D840" s="150"/>
      <c r="E840" s="150"/>
      <c r="F840" s="152"/>
      <c r="G840" s="152"/>
      <c r="H840" s="154"/>
      <c r="I840" s="155"/>
      <c r="J840" s="159"/>
      <c r="K840" s="159"/>
      <c r="L840" s="337"/>
      <c r="M840" s="343" t="str">
        <f>IF(L840="","",LOOKUP(L840,'Work Programme'!$A$8:$A$207,'Work Programme'!$B$8:$B$207))</f>
        <v/>
      </c>
      <c r="N840" s="150"/>
      <c r="O840" s="151"/>
      <c r="P840" s="254" t="str">
        <f>IF(H840="","",VLOOKUP(H840,'Overview - Financial Statement'!$A$46:$B$60,2,FALSE))</f>
        <v/>
      </c>
      <c r="Q840" s="255" t="str">
        <f t="shared" si="168"/>
        <v/>
      </c>
      <c r="R840" s="153"/>
      <c r="S840" s="153"/>
      <c r="T840" s="238">
        <f t="shared" si="169"/>
        <v>0</v>
      </c>
      <c r="U840" s="193" t="s">
        <v>44</v>
      </c>
      <c r="V840" s="173"/>
      <c r="W840" s="193" t="str">
        <f t="shared" si="170"/>
        <v/>
      </c>
      <c r="X840" s="264" t="str">
        <f t="shared" si="171"/>
        <v>OK</v>
      </c>
      <c r="Y840" s="193" t="str">
        <f t="shared" si="172"/>
        <v/>
      </c>
      <c r="Z840" s="193" t="str">
        <f t="shared" si="173"/>
        <v/>
      </c>
      <c r="AA840" s="397" t="str">
        <f t="shared" si="174"/>
        <v/>
      </c>
      <c r="AB840" s="257" t="str">
        <f t="shared" si="175"/>
        <v/>
      </c>
      <c r="AC840" s="257" t="str">
        <f t="shared" si="176"/>
        <v/>
      </c>
      <c r="AD840" s="193" t="str">
        <f t="shared" si="177"/>
        <v>CHECK DATES</v>
      </c>
      <c r="AE840" s="257" t="str">
        <f t="shared" si="178"/>
        <v/>
      </c>
      <c r="AF840" s="286">
        <v>0</v>
      </c>
      <c r="AG840" s="257">
        <f t="shared" si="179"/>
        <v>0</v>
      </c>
      <c r="AH840" s="257" t="str">
        <f t="shared" si="180"/>
        <v/>
      </c>
      <c r="AI840" s="257">
        <f t="shared" si="181"/>
        <v>0</v>
      </c>
    </row>
    <row r="841" spans="1:35" x14ac:dyDescent="0.3">
      <c r="A841" s="287">
        <v>829</v>
      </c>
      <c r="B841" s="161"/>
      <c r="C841" s="150"/>
      <c r="D841" s="150"/>
      <c r="E841" s="150"/>
      <c r="F841" s="152"/>
      <c r="G841" s="152"/>
      <c r="H841" s="154"/>
      <c r="I841" s="155"/>
      <c r="J841" s="159"/>
      <c r="K841" s="159"/>
      <c r="L841" s="337"/>
      <c r="M841" s="343" t="str">
        <f>IF(L841="","",LOOKUP(L841,'Work Programme'!$A$8:$A$207,'Work Programme'!$B$8:$B$207))</f>
        <v/>
      </c>
      <c r="N841" s="150"/>
      <c r="O841" s="151"/>
      <c r="P841" s="254" t="str">
        <f>IF(H841="","",VLOOKUP(H841,'Overview - Financial Statement'!$A$46:$B$60,2,FALSE))</f>
        <v/>
      </c>
      <c r="Q841" s="255" t="str">
        <f t="shared" si="168"/>
        <v/>
      </c>
      <c r="R841" s="153"/>
      <c r="S841" s="153"/>
      <c r="T841" s="238">
        <f t="shared" si="169"/>
        <v>0</v>
      </c>
      <c r="U841" s="193" t="s">
        <v>44</v>
      </c>
      <c r="V841" s="173"/>
      <c r="W841" s="193" t="str">
        <f t="shared" si="170"/>
        <v/>
      </c>
      <c r="X841" s="264" t="str">
        <f t="shared" si="171"/>
        <v>OK</v>
      </c>
      <c r="Y841" s="193" t="str">
        <f t="shared" si="172"/>
        <v/>
      </c>
      <c r="Z841" s="193" t="str">
        <f t="shared" si="173"/>
        <v/>
      </c>
      <c r="AA841" s="397" t="str">
        <f t="shared" si="174"/>
        <v/>
      </c>
      <c r="AB841" s="257" t="str">
        <f t="shared" si="175"/>
        <v/>
      </c>
      <c r="AC841" s="257" t="str">
        <f t="shared" si="176"/>
        <v/>
      </c>
      <c r="AD841" s="193" t="str">
        <f t="shared" si="177"/>
        <v>CHECK DATES</v>
      </c>
      <c r="AE841" s="257" t="str">
        <f t="shared" si="178"/>
        <v/>
      </c>
      <c r="AF841" s="286">
        <v>0</v>
      </c>
      <c r="AG841" s="257">
        <f t="shared" si="179"/>
        <v>0</v>
      </c>
      <c r="AH841" s="257" t="str">
        <f t="shared" si="180"/>
        <v/>
      </c>
      <c r="AI841" s="257">
        <f t="shared" si="181"/>
        <v>0</v>
      </c>
    </row>
    <row r="842" spans="1:35" x14ac:dyDescent="0.3">
      <c r="A842" s="287">
        <v>830</v>
      </c>
      <c r="B842" s="161"/>
      <c r="C842" s="150"/>
      <c r="D842" s="150"/>
      <c r="E842" s="150"/>
      <c r="F842" s="152"/>
      <c r="G842" s="152"/>
      <c r="H842" s="154"/>
      <c r="I842" s="155"/>
      <c r="J842" s="159"/>
      <c r="K842" s="159"/>
      <c r="L842" s="337"/>
      <c r="M842" s="343" t="str">
        <f>IF(L842="","",LOOKUP(L842,'Work Programme'!$A$8:$A$207,'Work Programme'!$B$8:$B$207))</f>
        <v/>
      </c>
      <c r="N842" s="150"/>
      <c r="O842" s="151"/>
      <c r="P842" s="254" t="str">
        <f>IF(H842="","",VLOOKUP(H842,'Overview - Financial Statement'!$A$46:$B$60,2,FALSE))</f>
        <v/>
      </c>
      <c r="Q842" s="255" t="str">
        <f t="shared" si="168"/>
        <v/>
      </c>
      <c r="R842" s="153"/>
      <c r="S842" s="153"/>
      <c r="T842" s="238">
        <f t="shared" si="169"/>
        <v>0</v>
      </c>
      <c r="U842" s="193" t="s">
        <v>44</v>
      </c>
      <c r="V842" s="173"/>
      <c r="W842" s="193" t="str">
        <f t="shared" si="170"/>
        <v/>
      </c>
      <c r="X842" s="264" t="str">
        <f t="shared" si="171"/>
        <v>OK</v>
      </c>
      <c r="Y842" s="193" t="str">
        <f t="shared" si="172"/>
        <v/>
      </c>
      <c r="Z842" s="193" t="str">
        <f t="shared" si="173"/>
        <v/>
      </c>
      <c r="AA842" s="397" t="str">
        <f t="shared" si="174"/>
        <v/>
      </c>
      <c r="AB842" s="257" t="str">
        <f t="shared" si="175"/>
        <v/>
      </c>
      <c r="AC842" s="257" t="str">
        <f t="shared" si="176"/>
        <v/>
      </c>
      <c r="AD842" s="193" t="str">
        <f t="shared" si="177"/>
        <v>CHECK DATES</v>
      </c>
      <c r="AE842" s="257" t="str">
        <f t="shared" si="178"/>
        <v/>
      </c>
      <c r="AF842" s="286">
        <v>0</v>
      </c>
      <c r="AG842" s="257">
        <f t="shared" si="179"/>
        <v>0</v>
      </c>
      <c r="AH842" s="257" t="str">
        <f t="shared" si="180"/>
        <v/>
      </c>
      <c r="AI842" s="257">
        <f t="shared" si="181"/>
        <v>0</v>
      </c>
    </row>
    <row r="843" spans="1:35" x14ac:dyDescent="0.3">
      <c r="A843" s="287">
        <v>831</v>
      </c>
      <c r="B843" s="161"/>
      <c r="C843" s="150"/>
      <c r="D843" s="150"/>
      <c r="E843" s="150"/>
      <c r="F843" s="152"/>
      <c r="G843" s="152"/>
      <c r="H843" s="154"/>
      <c r="I843" s="155"/>
      <c r="J843" s="159"/>
      <c r="K843" s="159"/>
      <c r="L843" s="337"/>
      <c r="M843" s="343" t="str">
        <f>IF(L843="","",LOOKUP(L843,'Work Programme'!$A$8:$A$207,'Work Programme'!$B$8:$B$207))</f>
        <v/>
      </c>
      <c r="N843" s="150"/>
      <c r="O843" s="151"/>
      <c r="P843" s="254" t="str">
        <f>IF(H843="","",VLOOKUP(H843,'Overview - Financial Statement'!$A$46:$B$60,2,FALSE))</f>
        <v/>
      </c>
      <c r="Q843" s="255" t="str">
        <f t="shared" si="168"/>
        <v/>
      </c>
      <c r="R843" s="153"/>
      <c r="S843" s="153"/>
      <c r="T843" s="238">
        <f t="shared" si="169"/>
        <v>0</v>
      </c>
      <c r="U843" s="193" t="s">
        <v>44</v>
      </c>
      <c r="V843" s="173"/>
      <c r="W843" s="193" t="str">
        <f t="shared" si="170"/>
        <v/>
      </c>
      <c r="X843" s="264" t="str">
        <f t="shared" si="171"/>
        <v>OK</v>
      </c>
      <c r="Y843" s="193" t="str">
        <f t="shared" si="172"/>
        <v/>
      </c>
      <c r="Z843" s="193" t="str">
        <f t="shared" si="173"/>
        <v/>
      </c>
      <c r="AA843" s="397" t="str">
        <f t="shared" si="174"/>
        <v/>
      </c>
      <c r="AB843" s="257" t="str">
        <f t="shared" si="175"/>
        <v/>
      </c>
      <c r="AC843" s="257" t="str">
        <f t="shared" si="176"/>
        <v/>
      </c>
      <c r="AD843" s="193" t="str">
        <f t="shared" si="177"/>
        <v>CHECK DATES</v>
      </c>
      <c r="AE843" s="257" t="str">
        <f t="shared" si="178"/>
        <v/>
      </c>
      <c r="AF843" s="286">
        <v>0</v>
      </c>
      <c r="AG843" s="257">
        <f t="shared" si="179"/>
        <v>0</v>
      </c>
      <c r="AH843" s="257" t="str">
        <f t="shared" si="180"/>
        <v/>
      </c>
      <c r="AI843" s="257">
        <f t="shared" si="181"/>
        <v>0</v>
      </c>
    </row>
    <row r="844" spans="1:35" x14ac:dyDescent="0.3">
      <c r="A844" s="287">
        <v>832</v>
      </c>
      <c r="B844" s="161"/>
      <c r="C844" s="150"/>
      <c r="D844" s="150"/>
      <c r="E844" s="150"/>
      <c r="F844" s="152"/>
      <c r="G844" s="152"/>
      <c r="H844" s="154"/>
      <c r="I844" s="155"/>
      <c r="J844" s="159"/>
      <c r="K844" s="159"/>
      <c r="L844" s="337"/>
      <c r="M844" s="343" t="str">
        <f>IF(L844="","",LOOKUP(L844,'Work Programme'!$A$8:$A$207,'Work Programme'!$B$8:$B$207))</f>
        <v/>
      </c>
      <c r="N844" s="150"/>
      <c r="O844" s="151"/>
      <c r="P844" s="254" t="str">
        <f>IF(H844="","",VLOOKUP(H844,'Overview - Financial Statement'!$A$46:$B$60,2,FALSE))</f>
        <v/>
      </c>
      <c r="Q844" s="255" t="str">
        <f t="shared" si="168"/>
        <v/>
      </c>
      <c r="R844" s="153"/>
      <c r="S844" s="153"/>
      <c r="T844" s="238">
        <f t="shared" si="169"/>
        <v>0</v>
      </c>
      <c r="U844" s="193" t="s">
        <v>44</v>
      </c>
      <c r="V844" s="173"/>
      <c r="W844" s="193" t="str">
        <f t="shared" si="170"/>
        <v/>
      </c>
      <c r="X844" s="264" t="str">
        <f t="shared" si="171"/>
        <v>OK</v>
      </c>
      <c r="Y844" s="193" t="str">
        <f t="shared" si="172"/>
        <v/>
      </c>
      <c r="Z844" s="193" t="str">
        <f t="shared" si="173"/>
        <v/>
      </c>
      <c r="AA844" s="397" t="str">
        <f t="shared" si="174"/>
        <v/>
      </c>
      <c r="AB844" s="257" t="str">
        <f t="shared" si="175"/>
        <v/>
      </c>
      <c r="AC844" s="257" t="str">
        <f t="shared" si="176"/>
        <v/>
      </c>
      <c r="AD844" s="193" t="str">
        <f t="shared" si="177"/>
        <v>CHECK DATES</v>
      </c>
      <c r="AE844" s="257" t="str">
        <f t="shared" si="178"/>
        <v/>
      </c>
      <c r="AF844" s="286">
        <v>0</v>
      </c>
      <c r="AG844" s="257">
        <f t="shared" si="179"/>
        <v>0</v>
      </c>
      <c r="AH844" s="257" t="str">
        <f t="shared" si="180"/>
        <v/>
      </c>
      <c r="AI844" s="257">
        <f t="shared" si="181"/>
        <v>0</v>
      </c>
    </row>
    <row r="845" spans="1:35" x14ac:dyDescent="0.3">
      <c r="A845" s="287">
        <v>833</v>
      </c>
      <c r="B845" s="161"/>
      <c r="C845" s="150"/>
      <c r="D845" s="150"/>
      <c r="E845" s="150"/>
      <c r="F845" s="152"/>
      <c r="G845" s="152"/>
      <c r="H845" s="154"/>
      <c r="I845" s="155"/>
      <c r="J845" s="159"/>
      <c r="K845" s="159"/>
      <c r="L845" s="337"/>
      <c r="M845" s="343" t="str">
        <f>IF(L845="","",LOOKUP(L845,'Work Programme'!$A$8:$A$207,'Work Programme'!$B$8:$B$207))</f>
        <v/>
      </c>
      <c r="N845" s="150"/>
      <c r="O845" s="151"/>
      <c r="P845" s="254" t="str">
        <f>IF(H845="","",VLOOKUP(H845,'Overview - Financial Statement'!$A$46:$B$60,2,FALSE))</f>
        <v/>
      </c>
      <c r="Q845" s="255" t="str">
        <f t="shared" ref="Q845:Q908" si="182">IF(P845="","",I845/P845)</f>
        <v/>
      </c>
      <c r="R845" s="153"/>
      <c r="S845" s="153"/>
      <c r="T845" s="238">
        <f t="shared" si="169"/>
        <v>0</v>
      </c>
      <c r="U845" s="193" t="s">
        <v>44</v>
      </c>
      <c r="V845" s="173"/>
      <c r="W845" s="193" t="str">
        <f t="shared" si="170"/>
        <v/>
      </c>
      <c r="X845" s="264" t="str">
        <f t="shared" si="171"/>
        <v>OK</v>
      </c>
      <c r="Y845" s="193" t="str">
        <f t="shared" si="172"/>
        <v/>
      </c>
      <c r="Z845" s="193" t="str">
        <f t="shared" si="173"/>
        <v/>
      </c>
      <c r="AA845" s="397" t="str">
        <f t="shared" si="174"/>
        <v/>
      </c>
      <c r="AB845" s="257" t="str">
        <f t="shared" si="175"/>
        <v/>
      </c>
      <c r="AC845" s="257" t="str">
        <f t="shared" si="176"/>
        <v/>
      </c>
      <c r="AD845" s="193" t="str">
        <f t="shared" si="177"/>
        <v>CHECK DATES</v>
      </c>
      <c r="AE845" s="257" t="str">
        <f t="shared" si="178"/>
        <v/>
      </c>
      <c r="AF845" s="286">
        <v>0</v>
      </c>
      <c r="AG845" s="257">
        <f t="shared" si="179"/>
        <v>0</v>
      </c>
      <c r="AH845" s="257" t="str">
        <f t="shared" si="180"/>
        <v/>
      </c>
      <c r="AI845" s="257">
        <f t="shared" si="181"/>
        <v>0</v>
      </c>
    </row>
    <row r="846" spans="1:35" x14ac:dyDescent="0.3">
      <c r="A846" s="287">
        <v>834</v>
      </c>
      <c r="B846" s="161"/>
      <c r="C846" s="150"/>
      <c r="D846" s="150"/>
      <c r="E846" s="150"/>
      <c r="F846" s="152"/>
      <c r="G846" s="152"/>
      <c r="H846" s="154"/>
      <c r="I846" s="155"/>
      <c r="J846" s="159"/>
      <c r="K846" s="159"/>
      <c r="L846" s="337"/>
      <c r="M846" s="343" t="str">
        <f>IF(L846="","",LOOKUP(L846,'Work Programme'!$A$8:$A$207,'Work Programme'!$B$8:$B$207))</f>
        <v/>
      </c>
      <c r="N846" s="150"/>
      <c r="O846" s="151"/>
      <c r="P846" s="254" t="str">
        <f>IF(H846="","",VLOOKUP(H846,'Overview - Financial Statement'!$A$46:$B$60,2,FALSE))</f>
        <v/>
      </c>
      <c r="Q846" s="255" t="str">
        <f t="shared" si="182"/>
        <v/>
      </c>
      <c r="R846" s="153"/>
      <c r="S846" s="153"/>
      <c r="T846" s="238">
        <f t="shared" ref="T846:T909" si="183">IF(R846="YES",Q846,0)</f>
        <v>0</v>
      </c>
      <c r="U846" s="193" t="s">
        <v>44</v>
      </c>
      <c r="V846" s="173"/>
      <c r="W846" s="193" t="str">
        <f t="shared" si="170"/>
        <v/>
      </c>
      <c r="X846" s="264" t="str">
        <f t="shared" si="171"/>
        <v>OK</v>
      </c>
      <c r="Y846" s="193" t="str">
        <f t="shared" si="172"/>
        <v/>
      </c>
      <c r="Z846" s="193" t="str">
        <f t="shared" si="173"/>
        <v/>
      </c>
      <c r="AA846" s="397" t="str">
        <f t="shared" si="174"/>
        <v/>
      </c>
      <c r="AB846" s="257" t="str">
        <f t="shared" si="175"/>
        <v/>
      </c>
      <c r="AC846" s="257" t="str">
        <f t="shared" si="176"/>
        <v/>
      </c>
      <c r="AD846" s="193" t="str">
        <f t="shared" si="177"/>
        <v>CHECK DATES</v>
      </c>
      <c r="AE846" s="257" t="str">
        <f t="shared" si="178"/>
        <v/>
      </c>
      <c r="AF846" s="286">
        <v>0</v>
      </c>
      <c r="AG846" s="257">
        <f t="shared" si="179"/>
        <v>0</v>
      </c>
      <c r="AH846" s="257" t="str">
        <f t="shared" si="180"/>
        <v/>
      </c>
      <c r="AI846" s="257">
        <f t="shared" si="181"/>
        <v>0</v>
      </c>
    </row>
    <row r="847" spans="1:35" x14ac:dyDescent="0.3">
      <c r="A847" s="287">
        <v>835</v>
      </c>
      <c r="B847" s="161"/>
      <c r="C847" s="150"/>
      <c r="D847" s="150"/>
      <c r="E847" s="150"/>
      <c r="F847" s="152"/>
      <c r="G847" s="152"/>
      <c r="H847" s="154"/>
      <c r="I847" s="155"/>
      <c r="J847" s="159"/>
      <c r="K847" s="159"/>
      <c r="L847" s="337"/>
      <c r="M847" s="343" t="str">
        <f>IF(L847="","",LOOKUP(L847,'Work Programme'!$A$8:$A$207,'Work Programme'!$B$8:$B$207))</f>
        <v/>
      </c>
      <c r="N847" s="150"/>
      <c r="O847" s="151"/>
      <c r="P847" s="254" t="str">
        <f>IF(H847="","",VLOOKUP(H847,'Overview - Financial Statement'!$A$46:$B$60,2,FALSE))</f>
        <v/>
      </c>
      <c r="Q847" s="255" t="str">
        <f t="shared" si="182"/>
        <v/>
      </c>
      <c r="R847" s="153"/>
      <c r="S847" s="153"/>
      <c r="T847" s="238">
        <f t="shared" si="183"/>
        <v>0</v>
      </c>
      <c r="U847" s="193" t="s">
        <v>44</v>
      </c>
      <c r="V847" s="173"/>
      <c r="W847" s="193" t="str">
        <f t="shared" si="170"/>
        <v/>
      </c>
      <c r="X847" s="264" t="str">
        <f t="shared" si="171"/>
        <v>OK</v>
      </c>
      <c r="Y847" s="193" t="str">
        <f t="shared" si="172"/>
        <v/>
      </c>
      <c r="Z847" s="193" t="str">
        <f t="shared" si="173"/>
        <v/>
      </c>
      <c r="AA847" s="397" t="str">
        <f t="shared" si="174"/>
        <v/>
      </c>
      <c r="AB847" s="257" t="str">
        <f t="shared" si="175"/>
        <v/>
      </c>
      <c r="AC847" s="257" t="str">
        <f t="shared" si="176"/>
        <v/>
      </c>
      <c r="AD847" s="193" t="str">
        <f t="shared" si="177"/>
        <v>CHECK DATES</v>
      </c>
      <c r="AE847" s="257" t="str">
        <f t="shared" si="178"/>
        <v/>
      </c>
      <c r="AF847" s="286">
        <v>0</v>
      </c>
      <c r="AG847" s="257">
        <f t="shared" si="179"/>
        <v>0</v>
      </c>
      <c r="AH847" s="257" t="str">
        <f t="shared" si="180"/>
        <v/>
      </c>
      <c r="AI847" s="257">
        <f t="shared" si="181"/>
        <v>0</v>
      </c>
    </row>
    <row r="848" spans="1:35" x14ac:dyDescent="0.3">
      <c r="A848" s="287">
        <v>836</v>
      </c>
      <c r="B848" s="161"/>
      <c r="C848" s="150"/>
      <c r="D848" s="150"/>
      <c r="E848" s="150"/>
      <c r="F848" s="152"/>
      <c r="G848" s="152"/>
      <c r="H848" s="154"/>
      <c r="I848" s="155"/>
      <c r="J848" s="159"/>
      <c r="K848" s="159"/>
      <c r="L848" s="337"/>
      <c r="M848" s="343" t="str">
        <f>IF(L848="","",LOOKUP(L848,'Work Programme'!$A$8:$A$207,'Work Programme'!$B$8:$B$207))</f>
        <v/>
      </c>
      <c r="N848" s="150"/>
      <c r="O848" s="151"/>
      <c r="P848" s="254" t="str">
        <f>IF(H848="","",VLOOKUP(H848,'Overview - Financial Statement'!$A$46:$B$60,2,FALSE))</f>
        <v/>
      </c>
      <c r="Q848" s="255" t="str">
        <f t="shared" si="182"/>
        <v/>
      </c>
      <c r="R848" s="153"/>
      <c r="S848" s="153"/>
      <c r="T848" s="238">
        <f t="shared" si="183"/>
        <v>0</v>
      </c>
      <c r="U848" s="193" t="s">
        <v>44</v>
      </c>
      <c r="V848" s="173"/>
      <c r="W848" s="193" t="str">
        <f t="shared" ref="W848:W911" si="184">IF(Q848="","",IF(F848="","CHECK DATES","OK"))</f>
        <v/>
      </c>
      <c r="X848" s="264" t="str">
        <f t="shared" ref="X848:X911" si="185">IF(F848-(J848)&lt;0,"a posteriori ?","OK")</f>
        <v>OK</v>
      </c>
      <c r="Y848" s="193" t="str">
        <f t="shared" ref="Y848:Y911" si="186">IF(Q848="","",(IF(OR(J848&lt;=($E$4-1),J848&gt;=($G$4+1),K848&lt;=($E$4-1),K848&gt;=($G$4+1)),"CHECK DATES","OK")))</f>
        <v/>
      </c>
      <c r="Z848" s="193" t="str">
        <f t="shared" ref="Z848:Z911" si="187">IF(H848="","",H848)</f>
        <v/>
      </c>
      <c r="AA848" s="397" t="str">
        <f t="shared" ref="AA848:AA911" si="188">IF(H848="","",IF(HLOOKUP(H848,$V$4:$AJ$5,2,FALSE)="",P848,IF(P848&lt;&gt;HLOOKUP(H848,$V$4:$AJ$5,2,FALSE),HLOOKUP(H848,$V$4:$AJ$5,2,FALSE),P848)))</f>
        <v/>
      </c>
      <c r="AB848" s="257" t="str">
        <f t="shared" ref="AB848:AB911" si="189">IF(P848="","",IF(AA848=1,Q848,I848/AA848))</f>
        <v/>
      </c>
      <c r="AC848" s="257" t="str">
        <f t="shared" ref="AC848:AC911" si="190">IF(AB848="","",IF(AA848=1,0,AB848-Q848))</f>
        <v/>
      </c>
      <c r="AD848" s="193" t="str">
        <f t="shared" ref="AD848:AD911" si="191">IF(Q848=0,"",(IF(G848="","CHECK DATES","OK")))</f>
        <v>CHECK DATES</v>
      </c>
      <c r="AE848" s="257" t="str">
        <f t="shared" ref="AE848:AE911" si="192">IF(OR(U848="NO",Y848="CHECK DATES",AD848="CHECK DATES"),AB848,"")</f>
        <v/>
      </c>
      <c r="AF848" s="286">
        <v>0</v>
      </c>
      <c r="AG848" s="257">
        <f t="shared" ref="AG848:AG911" si="193">IF(OR(U848="NO",AE848&gt;0,AF848&gt;0)*(AND(OR(R848="NO",R848=""))),SUM(AE848:AF848),"")</f>
        <v>0</v>
      </c>
      <c r="AH848" s="257" t="str">
        <f t="shared" ref="AH848:AH911" si="194">IF(OR(U848="NO",AE848&gt;0,AF848&gt;0)*(AND(OR(R848="YES"))),SUM(AE848:AF848),"")</f>
        <v/>
      </c>
      <c r="AI848" s="257">
        <f t="shared" ref="AI848:AI911" si="195">IF(R848="YES",AB848,0)</f>
        <v>0</v>
      </c>
    </row>
    <row r="849" spans="1:35" x14ac:dyDescent="0.3">
      <c r="A849" s="287">
        <v>837</v>
      </c>
      <c r="B849" s="161"/>
      <c r="C849" s="150"/>
      <c r="D849" s="150"/>
      <c r="E849" s="150"/>
      <c r="F849" s="152"/>
      <c r="G849" s="152"/>
      <c r="H849" s="154"/>
      <c r="I849" s="155"/>
      <c r="J849" s="159"/>
      <c r="K849" s="159"/>
      <c r="L849" s="337"/>
      <c r="M849" s="343" t="str">
        <f>IF(L849="","",LOOKUP(L849,'Work Programme'!$A$8:$A$207,'Work Programme'!$B$8:$B$207))</f>
        <v/>
      </c>
      <c r="N849" s="150"/>
      <c r="O849" s="151"/>
      <c r="P849" s="254" t="str">
        <f>IF(H849="","",VLOOKUP(H849,'Overview - Financial Statement'!$A$46:$B$60,2,FALSE))</f>
        <v/>
      </c>
      <c r="Q849" s="255" t="str">
        <f t="shared" si="182"/>
        <v/>
      </c>
      <c r="R849" s="153"/>
      <c r="S849" s="153"/>
      <c r="T849" s="238">
        <f t="shared" si="183"/>
        <v>0</v>
      </c>
      <c r="U849" s="193" t="s">
        <v>44</v>
      </c>
      <c r="V849" s="173"/>
      <c r="W849" s="193" t="str">
        <f t="shared" si="184"/>
        <v/>
      </c>
      <c r="X849" s="264" t="str">
        <f t="shared" si="185"/>
        <v>OK</v>
      </c>
      <c r="Y849" s="193" t="str">
        <f t="shared" si="186"/>
        <v/>
      </c>
      <c r="Z849" s="193" t="str">
        <f t="shared" si="187"/>
        <v/>
      </c>
      <c r="AA849" s="397" t="str">
        <f t="shared" si="188"/>
        <v/>
      </c>
      <c r="AB849" s="257" t="str">
        <f t="shared" si="189"/>
        <v/>
      </c>
      <c r="AC849" s="257" t="str">
        <f t="shared" si="190"/>
        <v/>
      </c>
      <c r="AD849" s="193" t="str">
        <f t="shared" si="191"/>
        <v>CHECK DATES</v>
      </c>
      <c r="AE849" s="257" t="str">
        <f t="shared" si="192"/>
        <v/>
      </c>
      <c r="AF849" s="286">
        <v>0</v>
      </c>
      <c r="AG849" s="257">
        <f t="shared" si="193"/>
        <v>0</v>
      </c>
      <c r="AH849" s="257" t="str">
        <f t="shared" si="194"/>
        <v/>
      </c>
      <c r="AI849" s="257">
        <f t="shared" si="195"/>
        <v>0</v>
      </c>
    </row>
    <row r="850" spans="1:35" x14ac:dyDescent="0.3">
      <c r="A850" s="287">
        <v>838</v>
      </c>
      <c r="B850" s="161"/>
      <c r="C850" s="150"/>
      <c r="D850" s="150"/>
      <c r="E850" s="150"/>
      <c r="F850" s="152"/>
      <c r="G850" s="152"/>
      <c r="H850" s="154"/>
      <c r="I850" s="155"/>
      <c r="J850" s="159"/>
      <c r="K850" s="159"/>
      <c r="L850" s="337"/>
      <c r="M850" s="343" t="str">
        <f>IF(L850="","",LOOKUP(L850,'Work Programme'!$A$8:$A$207,'Work Programme'!$B$8:$B$207))</f>
        <v/>
      </c>
      <c r="N850" s="150"/>
      <c r="O850" s="151"/>
      <c r="P850" s="254" t="str">
        <f>IF(H850="","",VLOOKUP(H850,'Overview - Financial Statement'!$A$46:$B$60,2,FALSE))</f>
        <v/>
      </c>
      <c r="Q850" s="255" t="str">
        <f t="shared" si="182"/>
        <v/>
      </c>
      <c r="R850" s="153"/>
      <c r="S850" s="153"/>
      <c r="T850" s="238">
        <f t="shared" si="183"/>
        <v>0</v>
      </c>
      <c r="U850" s="193" t="s">
        <v>44</v>
      </c>
      <c r="V850" s="173"/>
      <c r="W850" s="193" t="str">
        <f t="shared" si="184"/>
        <v/>
      </c>
      <c r="X850" s="264" t="str">
        <f t="shared" si="185"/>
        <v>OK</v>
      </c>
      <c r="Y850" s="193" t="str">
        <f t="shared" si="186"/>
        <v/>
      </c>
      <c r="Z850" s="193" t="str">
        <f t="shared" si="187"/>
        <v/>
      </c>
      <c r="AA850" s="397" t="str">
        <f t="shared" si="188"/>
        <v/>
      </c>
      <c r="AB850" s="257" t="str">
        <f t="shared" si="189"/>
        <v/>
      </c>
      <c r="AC850" s="257" t="str">
        <f t="shared" si="190"/>
        <v/>
      </c>
      <c r="AD850" s="193" t="str">
        <f t="shared" si="191"/>
        <v>CHECK DATES</v>
      </c>
      <c r="AE850" s="257" t="str">
        <f t="shared" si="192"/>
        <v/>
      </c>
      <c r="AF850" s="286">
        <v>0</v>
      </c>
      <c r="AG850" s="257">
        <f t="shared" si="193"/>
        <v>0</v>
      </c>
      <c r="AH850" s="257" t="str">
        <f t="shared" si="194"/>
        <v/>
      </c>
      <c r="AI850" s="257">
        <f t="shared" si="195"/>
        <v>0</v>
      </c>
    </row>
    <row r="851" spans="1:35" x14ac:dyDescent="0.3">
      <c r="A851" s="287">
        <v>839</v>
      </c>
      <c r="B851" s="161"/>
      <c r="C851" s="150"/>
      <c r="D851" s="150"/>
      <c r="E851" s="150"/>
      <c r="F851" s="152"/>
      <c r="G851" s="152"/>
      <c r="H851" s="154"/>
      <c r="I851" s="155"/>
      <c r="J851" s="159"/>
      <c r="K851" s="159"/>
      <c r="L851" s="337"/>
      <c r="M851" s="343" t="str">
        <f>IF(L851="","",LOOKUP(L851,'Work Programme'!$A$8:$A$207,'Work Programme'!$B$8:$B$207))</f>
        <v/>
      </c>
      <c r="N851" s="150"/>
      <c r="O851" s="151"/>
      <c r="P851" s="254" t="str">
        <f>IF(H851="","",VLOOKUP(H851,'Overview - Financial Statement'!$A$46:$B$60,2,FALSE))</f>
        <v/>
      </c>
      <c r="Q851" s="255" t="str">
        <f t="shared" si="182"/>
        <v/>
      </c>
      <c r="R851" s="153"/>
      <c r="S851" s="153"/>
      <c r="T851" s="238">
        <f t="shared" si="183"/>
        <v>0</v>
      </c>
      <c r="U851" s="193" t="s">
        <v>44</v>
      </c>
      <c r="V851" s="173"/>
      <c r="W851" s="193" t="str">
        <f t="shared" si="184"/>
        <v/>
      </c>
      <c r="X851" s="264" t="str">
        <f t="shared" si="185"/>
        <v>OK</v>
      </c>
      <c r="Y851" s="193" t="str">
        <f t="shared" si="186"/>
        <v/>
      </c>
      <c r="Z851" s="193" t="str">
        <f t="shared" si="187"/>
        <v/>
      </c>
      <c r="AA851" s="397" t="str">
        <f t="shared" si="188"/>
        <v/>
      </c>
      <c r="AB851" s="257" t="str">
        <f t="shared" si="189"/>
        <v/>
      </c>
      <c r="AC851" s="257" t="str">
        <f t="shared" si="190"/>
        <v/>
      </c>
      <c r="AD851" s="193" t="str">
        <f t="shared" si="191"/>
        <v>CHECK DATES</v>
      </c>
      <c r="AE851" s="257" t="str">
        <f t="shared" si="192"/>
        <v/>
      </c>
      <c r="AF851" s="286">
        <v>0</v>
      </c>
      <c r="AG851" s="257">
        <f t="shared" si="193"/>
        <v>0</v>
      </c>
      <c r="AH851" s="257" t="str">
        <f t="shared" si="194"/>
        <v/>
      </c>
      <c r="AI851" s="257">
        <f t="shared" si="195"/>
        <v>0</v>
      </c>
    </row>
    <row r="852" spans="1:35" x14ac:dyDescent="0.3">
      <c r="A852" s="287">
        <v>840</v>
      </c>
      <c r="B852" s="161"/>
      <c r="C852" s="150"/>
      <c r="D852" s="150"/>
      <c r="E852" s="150"/>
      <c r="F852" s="152"/>
      <c r="G852" s="152"/>
      <c r="H852" s="154"/>
      <c r="I852" s="155"/>
      <c r="J852" s="159"/>
      <c r="K852" s="159"/>
      <c r="L852" s="337"/>
      <c r="M852" s="343" t="str">
        <f>IF(L852="","",LOOKUP(L852,'Work Programme'!$A$8:$A$207,'Work Programme'!$B$8:$B$207))</f>
        <v/>
      </c>
      <c r="N852" s="150"/>
      <c r="O852" s="151"/>
      <c r="P852" s="254" t="str">
        <f>IF(H852="","",VLOOKUP(H852,'Overview - Financial Statement'!$A$46:$B$60,2,FALSE))</f>
        <v/>
      </c>
      <c r="Q852" s="255" t="str">
        <f t="shared" si="182"/>
        <v/>
      </c>
      <c r="R852" s="153"/>
      <c r="S852" s="153"/>
      <c r="T852" s="238">
        <f t="shared" si="183"/>
        <v>0</v>
      </c>
      <c r="U852" s="193" t="s">
        <v>44</v>
      </c>
      <c r="V852" s="173"/>
      <c r="W852" s="193" t="str">
        <f t="shared" si="184"/>
        <v/>
      </c>
      <c r="X852" s="264" t="str">
        <f t="shared" si="185"/>
        <v>OK</v>
      </c>
      <c r="Y852" s="193" t="str">
        <f t="shared" si="186"/>
        <v/>
      </c>
      <c r="Z852" s="193" t="str">
        <f t="shared" si="187"/>
        <v/>
      </c>
      <c r="AA852" s="397" t="str">
        <f t="shared" si="188"/>
        <v/>
      </c>
      <c r="AB852" s="257" t="str">
        <f t="shared" si="189"/>
        <v/>
      </c>
      <c r="AC852" s="257" t="str">
        <f t="shared" si="190"/>
        <v/>
      </c>
      <c r="AD852" s="193" t="str">
        <f t="shared" si="191"/>
        <v>CHECK DATES</v>
      </c>
      <c r="AE852" s="257" t="str">
        <f t="shared" si="192"/>
        <v/>
      </c>
      <c r="AF852" s="286">
        <v>0</v>
      </c>
      <c r="AG852" s="257">
        <f t="shared" si="193"/>
        <v>0</v>
      </c>
      <c r="AH852" s="257" t="str">
        <f t="shared" si="194"/>
        <v/>
      </c>
      <c r="AI852" s="257">
        <f t="shared" si="195"/>
        <v>0</v>
      </c>
    </row>
    <row r="853" spans="1:35" x14ac:dyDescent="0.3">
      <c r="A853" s="287">
        <v>841</v>
      </c>
      <c r="B853" s="161"/>
      <c r="C853" s="150"/>
      <c r="D853" s="150"/>
      <c r="E853" s="150"/>
      <c r="F853" s="152"/>
      <c r="G853" s="152"/>
      <c r="H853" s="154"/>
      <c r="I853" s="155"/>
      <c r="J853" s="159"/>
      <c r="K853" s="159"/>
      <c r="L853" s="337"/>
      <c r="M853" s="343" t="str">
        <f>IF(L853="","",LOOKUP(L853,'Work Programme'!$A$8:$A$207,'Work Programme'!$B$8:$B$207))</f>
        <v/>
      </c>
      <c r="N853" s="150"/>
      <c r="O853" s="151"/>
      <c r="P853" s="254" t="str">
        <f>IF(H853="","",VLOOKUP(H853,'Overview - Financial Statement'!$A$46:$B$60,2,FALSE))</f>
        <v/>
      </c>
      <c r="Q853" s="255" t="str">
        <f t="shared" si="182"/>
        <v/>
      </c>
      <c r="R853" s="153"/>
      <c r="S853" s="153"/>
      <c r="T853" s="238">
        <f t="shared" si="183"/>
        <v>0</v>
      </c>
      <c r="U853" s="193" t="s">
        <v>44</v>
      </c>
      <c r="V853" s="173"/>
      <c r="W853" s="193" t="str">
        <f t="shared" si="184"/>
        <v/>
      </c>
      <c r="X853" s="264" t="str">
        <f t="shared" si="185"/>
        <v>OK</v>
      </c>
      <c r="Y853" s="193" t="str">
        <f t="shared" si="186"/>
        <v/>
      </c>
      <c r="Z853" s="193" t="str">
        <f t="shared" si="187"/>
        <v/>
      </c>
      <c r="AA853" s="397" t="str">
        <f t="shared" si="188"/>
        <v/>
      </c>
      <c r="AB853" s="257" t="str">
        <f t="shared" si="189"/>
        <v/>
      </c>
      <c r="AC853" s="257" t="str">
        <f t="shared" si="190"/>
        <v/>
      </c>
      <c r="AD853" s="193" t="str">
        <f t="shared" si="191"/>
        <v>CHECK DATES</v>
      </c>
      <c r="AE853" s="257" t="str">
        <f t="shared" si="192"/>
        <v/>
      </c>
      <c r="AF853" s="286">
        <v>0</v>
      </c>
      <c r="AG853" s="257">
        <f t="shared" si="193"/>
        <v>0</v>
      </c>
      <c r="AH853" s="257" t="str">
        <f t="shared" si="194"/>
        <v/>
      </c>
      <c r="AI853" s="257">
        <f t="shared" si="195"/>
        <v>0</v>
      </c>
    </row>
    <row r="854" spans="1:35" x14ac:dyDescent="0.3">
      <c r="A854" s="287">
        <v>842</v>
      </c>
      <c r="B854" s="161"/>
      <c r="C854" s="150"/>
      <c r="D854" s="150"/>
      <c r="E854" s="150"/>
      <c r="F854" s="152"/>
      <c r="G854" s="152"/>
      <c r="H854" s="154"/>
      <c r="I854" s="155"/>
      <c r="J854" s="159"/>
      <c r="K854" s="159"/>
      <c r="L854" s="337"/>
      <c r="M854" s="343" t="str">
        <f>IF(L854="","",LOOKUP(L854,'Work Programme'!$A$8:$A$207,'Work Programme'!$B$8:$B$207))</f>
        <v/>
      </c>
      <c r="N854" s="150"/>
      <c r="O854" s="151"/>
      <c r="P854" s="254" t="str">
        <f>IF(H854="","",VLOOKUP(H854,'Overview - Financial Statement'!$A$46:$B$60,2,FALSE))</f>
        <v/>
      </c>
      <c r="Q854" s="255" t="str">
        <f t="shared" si="182"/>
        <v/>
      </c>
      <c r="R854" s="153"/>
      <c r="S854" s="153"/>
      <c r="T854" s="238">
        <f t="shared" si="183"/>
        <v>0</v>
      </c>
      <c r="U854" s="193" t="s">
        <v>44</v>
      </c>
      <c r="V854" s="173"/>
      <c r="W854" s="193" t="str">
        <f t="shared" si="184"/>
        <v/>
      </c>
      <c r="X854" s="264" t="str">
        <f t="shared" si="185"/>
        <v>OK</v>
      </c>
      <c r="Y854" s="193" t="str">
        <f t="shared" si="186"/>
        <v/>
      </c>
      <c r="Z854" s="193" t="str">
        <f t="shared" si="187"/>
        <v/>
      </c>
      <c r="AA854" s="397" t="str">
        <f t="shared" si="188"/>
        <v/>
      </c>
      <c r="AB854" s="257" t="str">
        <f t="shared" si="189"/>
        <v/>
      </c>
      <c r="AC854" s="257" t="str">
        <f t="shared" si="190"/>
        <v/>
      </c>
      <c r="AD854" s="193" t="str">
        <f t="shared" si="191"/>
        <v>CHECK DATES</v>
      </c>
      <c r="AE854" s="257" t="str">
        <f t="shared" si="192"/>
        <v/>
      </c>
      <c r="AF854" s="286">
        <v>0</v>
      </c>
      <c r="AG854" s="257">
        <f t="shared" si="193"/>
        <v>0</v>
      </c>
      <c r="AH854" s="257" t="str">
        <f t="shared" si="194"/>
        <v/>
      </c>
      <c r="AI854" s="257">
        <f t="shared" si="195"/>
        <v>0</v>
      </c>
    </row>
    <row r="855" spans="1:35" x14ac:dyDescent="0.3">
      <c r="A855" s="287">
        <v>843</v>
      </c>
      <c r="B855" s="161"/>
      <c r="C855" s="150"/>
      <c r="D855" s="150"/>
      <c r="E855" s="150"/>
      <c r="F855" s="152"/>
      <c r="G855" s="152"/>
      <c r="H855" s="154"/>
      <c r="I855" s="155"/>
      <c r="J855" s="159"/>
      <c r="K855" s="159"/>
      <c r="L855" s="337"/>
      <c r="M855" s="343" t="str">
        <f>IF(L855="","",LOOKUP(L855,'Work Programme'!$A$8:$A$207,'Work Programme'!$B$8:$B$207))</f>
        <v/>
      </c>
      <c r="N855" s="150"/>
      <c r="O855" s="151"/>
      <c r="P855" s="254" t="str">
        <f>IF(H855="","",VLOOKUP(H855,'Overview - Financial Statement'!$A$46:$B$60,2,FALSE))</f>
        <v/>
      </c>
      <c r="Q855" s="255" t="str">
        <f t="shared" si="182"/>
        <v/>
      </c>
      <c r="R855" s="153"/>
      <c r="S855" s="153"/>
      <c r="T855" s="238">
        <f t="shared" si="183"/>
        <v>0</v>
      </c>
      <c r="U855" s="193" t="s">
        <v>44</v>
      </c>
      <c r="V855" s="173"/>
      <c r="W855" s="193" t="str">
        <f t="shared" si="184"/>
        <v/>
      </c>
      <c r="X855" s="264" t="str">
        <f t="shared" si="185"/>
        <v>OK</v>
      </c>
      <c r="Y855" s="193" t="str">
        <f t="shared" si="186"/>
        <v/>
      </c>
      <c r="Z855" s="193" t="str">
        <f t="shared" si="187"/>
        <v/>
      </c>
      <c r="AA855" s="397" t="str">
        <f t="shared" si="188"/>
        <v/>
      </c>
      <c r="AB855" s="257" t="str">
        <f t="shared" si="189"/>
        <v/>
      </c>
      <c r="AC855" s="257" t="str">
        <f t="shared" si="190"/>
        <v/>
      </c>
      <c r="AD855" s="193" t="str">
        <f t="shared" si="191"/>
        <v>CHECK DATES</v>
      </c>
      <c r="AE855" s="257" t="str">
        <f t="shared" si="192"/>
        <v/>
      </c>
      <c r="AF855" s="286">
        <v>0</v>
      </c>
      <c r="AG855" s="257">
        <f t="shared" si="193"/>
        <v>0</v>
      </c>
      <c r="AH855" s="257" t="str">
        <f t="shared" si="194"/>
        <v/>
      </c>
      <c r="AI855" s="257">
        <f t="shared" si="195"/>
        <v>0</v>
      </c>
    </row>
    <row r="856" spans="1:35" x14ac:dyDescent="0.3">
      <c r="A856" s="287">
        <v>844</v>
      </c>
      <c r="B856" s="161"/>
      <c r="C856" s="150"/>
      <c r="D856" s="150"/>
      <c r="E856" s="150"/>
      <c r="F856" s="152"/>
      <c r="G856" s="152"/>
      <c r="H856" s="154"/>
      <c r="I856" s="155"/>
      <c r="J856" s="159"/>
      <c r="K856" s="159"/>
      <c r="L856" s="337"/>
      <c r="M856" s="343" t="str">
        <f>IF(L856="","",LOOKUP(L856,'Work Programme'!$A$8:$A$207,'Work Programme'!$B$8:$B$207))</f>
        <v/>
      </c>
      <c r="N856" s="150"/>
      <c r="O856" s="151"/>
      <c r="P856" s="254" t="str">
        <f>IF(H856="","",VLOOKUP(H856,'Overview - Financial Statement'!$A$46:$B$60,2,FALSE))</f>
        <v/>
      </c>
      <c r="Q856" s="255" t="str">
        <f t="shared" si="182"/>
        <v/>
      </c>
      <c r="R856" s="153"/>
      <c r="S856" s="153"/>
      <c r="T856" s="238">
        <f t="shared" si="183"/>
        <v>0</v>
      </c>
      <c r="U856" s="193" t="s">
        <v>44</v>
      </c>
      <c r="V856" s="173"/>
      <c r="W856" s="193" t="str">
        <f t="shared" si="184"/>
        <v/>
      </c>
      <c r="X856" s="264" t="str">
        <f t="shared" si="185"/>
        <v>OK</v>
      </c>
      <c r="Y856" s="193" t="str">
        <f t="shared" si="186"/>
        <v/>
      </c>
      <c r="Z856" s="193" t="str">
        <f t="shared" si="187"/>
        <v/>
      </c>
      <c r="AA856" s="397" t="str">
        <f t="shared" si="188"/>
        <v/>
      </c>
      <c r="AB856" s="257" t="str">
        <f t="shared" si="189"/>
        <v/>
      </c>
      <c r="AC856" s="257" t="str">
        <f t="shared" si="190"/>
        <v/>
      </c>
      <c r="AD856" s="193" t="str">
        <f t="shared" si="191"/>
        <v>CHECK DATES</v>
      </c>
      <c r="AE856" s="257" t="str">
        <f t="shared" si="192"/>
        <v/>
      </c>
      <c r="AF856" s="286">
        <v>0</v>
      </c>
      <c r="AG856" s="257">
        <f t="shared" si="193"/>
        <v>0</v>
      </c>
      <c r="AH856" s="257" t="str">
        <f t="shared" si="194"/>
        <v/>
      </c>
      <c r="AI856" s="257">
        <f t="shared" si="195"/>
        <v>0</v>
      </c>
    </row>
    <row r="857" spans="1:35" x14ac:dyDescent="0.3">
      <c r="A857" s="287">
        <v>845</v>
      </c>
      <c r="B857" s="161"/>
      <c r="C857" s="150"/>
      <c r="D857" s="150"/>
      <c r="E857" s="150"/>
      <c r="F857" s="152"/>
      <c r="G857" s="152"/>
      <c r="H857" s="154"/>
      <c r="I857" s="155"/>
      <c r="J857" s="159"/>
      <c r="K857" s="159"/>
      <c r="L857" s="337"/>
      <c r="M857" s="343" t="str">
        <f>IF(L857="","",LOOKUP(L857,'Work Programme'!$A$8:$A$207,'Work Programme'!$B$8:$B$207))</f>
        <v/>
      </c>
      <c r="N857" s="150"/>
      <c r="O857" s="151"/>
      <c r="P857" s="254" t="str">
        <f>IF(H857="","",VLOOKUP(H857,'Overview - Financial Statement'!$A$46:$B$60,2,FALSE))</f>
        <v/>
      </c>
      <c r="Q857" s="255" t="str">
        <f t="shared" si="182"/>
        <v/>
      </c>
      <c r="R857" s="153"/>
      <c r="S857" s="153"/>
      <c r="T857" s="238">
        <f t="shared" si="183"/>
        <v>0</v>
      </c>
      <c r="U857" s="193" t="s">
        <v>44</v>
      </c>
      <c r="V857" s="173"/>
      <c r="W857" s="193" t="str">
        <f t="shared" si="184"/>
        <v/>
      </c>
      <c r="X857" s="264" t="str">
        <f t="shared" si="185"/>
        <v>OK</v>
      </c>
      <c r="Y857" s="193" t="str">
        <f t="shared" si="186"/>
        <v/>
      </c>
      <c r="Z857" s="193" t="str">
        <f t="shared" si="187"/>
        <v/>
      </c>
      <c r="AA857" s="397" t="str">
        <f t="shared" si="188"/>
        <v/>
      </c>
      <c r="AB857" s="257" t="str">
        <f t="shared" si="189"/>
        <v/>
      </c>
      <c r="AC857" s="257" t="str">
        <f t="shared" si="190"/>
        <v/>
      </c>
      <c r="AD857" s="193" t="str">
        <f t="shared" si="191"/>
        <v>CHECK DATES</v>
      </c>
      <c r="AE857" s="257" t="str">
        <f t="shared" si="192"/>
        <v/>
      </c>
      <c r="AF857" s="286">
        <v>0</v>
      </c>
      <c r="AG857" s="257">
        <f t="shared" si="193"/>
        <v>0</v>
      </c>
      <c r="AH857" s="257" t="str">
        <f t="shared" si="194"/>
        <v/>
      </c>
      <c r="AI857" s="257">
        <f t="shared" si="195"/>
        <v>0</v>
      </c>
    </row>
    <row r="858" spans="1:35" x14ac:dyDescent="0.3">
      <c r="A858" s="287">
        <v>846</v>
      </c>
      <c r="B858" s="161"/>
      <c r="C858" s="150"/>
      <c r="D858" s="150"/>
      <c r="E858" s="150"/>
      <c r="F858" s="152"/>
      <c r="G858" s="152"/>
      <c r="H858" s="154"/>
      <c r="I858" s="155"/>
      <c r="J858" s="159"/>
      <c r="K858" s="159"/>
      <c r="L858" s="337"/>
      <c r="M858" s="343" t="str">
        <f>IF(L858="","",LOOKUP(L858,'Work Programme'!$A$8:$A$207,'Work Programme'!$B$8:$B$207))</f>
        <v/>
      </c>
      <c r="N858" s="150"/>
      <c r="O858" s="151"/>
      <c r="P858" s="254" t="str">
        <f>IF(H858="","",VLOOKUP(H858,'Overview - Financial Statement'!$A$46:$B$60,2,FALSE))</f>
        <v/>
      </c>
      <c r="Q858" s="255" t="str">
        <f t="shared" si="182"/>
        <v/>
      </c>
      <c r="R858" s="153"/>
      <c r="S858" s="153"/>
      <c r="T858" s="238">
        <f t="shared" si="183"/>
        <v>0</v>
      </c>
      <c r="U858" s="193" t="s">
        <v>44</v>
      </c>
      <c r="V858" s="173"/>
      <c r="W858" s="193" t="str">
        <f t="shared" si="184"/>
        <v/>
      </c>
      <c r="X858" s="264" t="str">
        <f t="shared" si="185"/>
        <v>OK</v>
      </c>
      <c r="Y858" s="193" t="str">
        <f t="shared" si="186"/>
        <v/>
      </c>
      <c r="Z858" s="193" t="str">
        <f t="shared" si="187"/>
        <v/>
      </c>
      <c r="AA858" s="397" t="str">
        <f t="shared" si="188"/>
        <v/>
      </c>
      <c r="AB858" s="257" t="str">
        <f t="shared" si="189"/>
        <v/>
      </c>
      <c r="AC858" s="257" t="str">
        <f t="shared" si="190"/>
        <v/>
      </c>
      <c r="AD858" s="193" t="str">
        <f t="shared" si="191"/>
        <v>CHECK DATES</v>
      </c>
      <c r="AE858" s="257" t="str">
        <f t="shared" si="192"/>
        <v/>
      </c>
      <c r="AF858" s="286">
        <v>0</v>
      </c>
      <c r="AG858" s="257">
        <f t="shared" si="193"/>
        <v>0</v>
      </c>
      <c r="AH858" s="257" t="str">
        <f t="shared" si="194"/>
        <v/>
      </c>
      <c r="AI858" s="257">
        <f t="shared" si="195"/>
        <v>0</v>
      </c>
    </row>
    <row r="859" spans="1:35" x14ac:dyDescent="0.3">
      <c r="A859" s="287">
        <v>847</v>
      </c>
      <c r="B859" s="161"/>
      <c r="C859" s="150"/>
      <c r="D859" s="150"/>
      <c r="E859" s="150"/>
      <c r="F859" s="152"/>
      <c r="G859" s="152"/>
      <c r="H859" s="154"/>
      <c r="I859" s="155"/>
      <c r="J859" s="159"/>
      <c r="K859" s="159"/>
      <c r="L859" s="337"/>
      <c r="M859" s="343" t="str">
        <f>IF(L859="","",LOOKUP(L859,'Work Programme'!$A$8:$A$207,'Work Programme'!$B$8:$B$207))</f>
        <v/>
      </c>
      <c r="N859" s="150"/>
      <c r="O859" s="151"/>
      <c r="P859" s="254" t="str">
        <f>IF(H859="","",VLOOKUP(H859,'Overview - Financial Statement'!$A$46:$B$60,2,FALSE))</f>
        <v/>
      </c>
      <c r="Q859" s="255" t="str">
        <f t="shared" si="182"/>
        <v/>
      </c>
      <c r="R859" s="153"/>
      <c r="S859" s="153"/>
      <c r="T859" s="238">
        <f t="shared" si="183"/>
        <v>0</v>
      </c>
      <c r="U859" s="193" t="s">
        <v>44</v>
      </c>
      <c r="V859" s="173"/>
      <c r="W859" s="193" t="str">
        <f t="shared" si="184"/>
        <v/>
      </c>
      <c r="X859" s="264" t="str">
        <f t="shared" si="185"/>
        <v>OK</v>
      </c>
      <c r="Y859" s="193" t="str">
        <f t="shared" si="186"/>
        <v/>
      </c>
      <c r="Z859" s="193" t="str">
        <f t="shared" si="187"/>
        <v/>
      </c>
      <c r="AA859" s="397" t="str">
        <f t="shared" si="188"/>
        <v/>
      </c>
      <c r="AB859" s="257" t="str">
        <f t="shared" si="189"/>
        <v/>
      </c>
      <c r="AC859" s="257" t="str">
        <f t="shared" si="190"/>
        <v/>
      </c>
      <c r="AD859" s="193" t="str">
        <f t="shared" si="191"/>
        <v>CHECK DATES</v>
      </c>
      <c r="AE859" s="257" t="str">
        <f t="shared" si="192"/>
        <v/>
      </c>
      <c r="AF859" s="286">
        <v>0</v>
      </c>
      <c r="AG859" s="257">
        <f t="shared" si="193"/>
        <v>0</v>
      </c>
      <c r="AH859" s="257" t="str">
        <f t="shared" si="194"/>
        <v/>
      </c>
      <c r="AI859" s="257">
        <f t="shared" si="195"/>
        <v>0</v>
      </c>
    </row>
    <row r="860" spans="1:35" x14ac:dyDescent="0.3">
      <c r="A860" s="287">
        <v>848</v>
      </c>
      <c r="B860" s="161"/>
      <c r="C860" s="150"/>
      <c r="D860" s="150"/>
      <c r="E860" s="150"/>
      <c r="F860" s="152"/>
      <c r="G860" s="152"/>
      <c r="H860" s="154"/>
      <c r="I860" s="155"/>
      <c r="J860" s="159"/>
      <c r="K860" s="159"/>
      <c r="L860" s="337"/>
      <c r="M860" s="343" t="str">
        <f>IF(L860="","",LOOKUP(L860,'Work Programme'!$A$8:$A$207,'Work Programme'!$B$8:$B$207))</f>
        <v/>
      </c>
      <c r="N860" s="150"/>
      <c r="O860" s="151"/>
      <c r="P860" s="254" t="str">
        <f>IF(H860="","",VLOOKUP(H860,'Overview - Financial Statement'!$A$46:$B$60,2,FALSE))</f>
        <v/>
      </c>
      <c r="Q860" s="255" t="str">
        <f t="shared" si="182"/>
        <v/>
      </c>
      <c r="R860" s="153"/>
      <c r="S860" s="153"/>
      <c r="T860" s="238">
        <f t="shared" si="183"/>
        <v>0</v>
      </c>
      <c r="U860" s="193" t="s">
        <v>44</v>
      </c>
      <c r="V860" s="173"/>
      <c r="W860" s="193" t="str">
        <f t="shared" si="184"/>
        <v/>
      </c>
      <c r="X860" s="264" t="str">
        <f t="shared" si="185"/>
        <v>OK</v>
      </c>
      <c r="Y860" s="193" t="str">
        <f t="shared" si="186"/>
        <v/>
      </c>
      <c r="Z860" s="193" t="str">
        <f t="shared" si="187"/>
        <v/>
      </c>
      <c r="AA860" s="397" t="str">
        <f t="shared" si="188"/>
        <v/>
      </c>
      <c r="AB860" s="257" t="str">
        <f t="shared" si="189"/>
        <v/>
      </c>
      <c r="AC860" s="257" t="str">
        <f t="shared" si="190"/>
        <v/>
      </c>
      <c r="AD860" s="193" t="str">
        <f t="shared" si="191"/>
        <v>CHECK DATES</v>
      </c>
      <c r="AE860" s="257" t="str">
        <f t="shared" si="192"/>
        <v/>
      </c>
      <c r="AF860" s="286">
        <v>0</v>
      </c>
      <c r="AG860" s="257">
        <f t="shared" si="193"/>
        <v>0</v>
      </c>
      <c r="AH860" s="257" t="str">
        <f t="shared" si="194"/>
        <v/>
      </c>
      <c r="AI860" s="257">
        <f t="shared" si="195"/>
        <v>0</v>
      </c>
    </row>
    <row r="861" spans="1:35" x14ac:dyDescent="0.3">
      <c r="A861" s="287">
        <v>849</v>
      </c>
      <c r="B861" s="161"/>
      <c r="C861" s="150"/>
      <c r="D861" s="150"/>
      <c r="E861" s="150"/>
      <c r="F861" s="152"/>
      <c r="G861" s="152"/>
      <c r="H861" s="154"/>
      <c r="I861" s="155"/>
      <c r="J861" s="159"/>
      <c r="K861" s="159"/>
      <c r="L861" s="337"/>
      <c r="M861" s="343" t="str">
        <f>IF(L861="","",LOOKUP(L861,'Work Programme'!$A$8:$A$207,'Work Programme'!$B$8:$B$207))</f>
        <v/>
      </c>
      <c r="N861" s="150"/>
      <c r="O861" s="151"/>
      <c r="P861" s="254" t="str">
        <f>IF(H861="","",VLOOKUP(H861,'Overview - Financial Statement'!$A$46:$B$60,2,FALSE))</f>
        <v/>
      </c>
      <c r="Q861" s="255" t="str">
        <f t="shared" si="182"/>
        <v/>
      </c>
      <c r="R861" s="153"/>
      <c r="S861" s="153"/>
      <c r="T861" s="238">
        <f t="shared" si="183"/>
        <v>0</v>
      </c>
      <c r="U861" s="193" t="s">
        <v>44</v>
      </c>
      <c r="V861" s="173"/>
      <c r="W861" s="193" t="str">
        <f t="shared" si="184"/>
        <v/>
      </c>
      <c r="X861" s="264" t="str">
        <f t="shared" si="185"/>
        <v>OK</v>
      </c>
      <c r="Y861" s="193" t="str">
        <f t="shared" si="186"/>
        <v/>
      </c>
      <c r="Z861" s="193" t="str">
        <f t="shared" si="187"/>
        <v/>
      </c>
      <c r="AA861" s="397" t="str">
        <f t="shared" si="188"/>
        <v/>
      </c>
      <c r="AB861" s="257" t="str">
        <f t="shared" si="189"/>
        <v/>
      </c>
      <c r="AC861" s="257" t="str">
        <f t="shared" si="190"/>
        <v/>
      </c>
      <c r="AD861" s="193" t="str">
        <f t="shared" si="191"/>
        <v>CHECK DATES</v>
      </c>
      <c r="AE861" s="257" t="str">
        <f t="shared" si="192"/>
        <v/>
      </c>
      <c r="AF861" s="286">
        <v>0</v>
      </c>
      <c r="AG861" s="257">
        <f t="shared" si="193"/>
        <v>0</v>
      </c>
      <c r="AH861" s="257" t="str">
        <f t="shared" si="194"/>
        <v/>
      </c>
      <c r="AI861" s="257">
        <f t="shared" si="195"/>
        <v>0</v>
      </c>
    </row>
    <row r="862" spans="1:35" x14ac:dyDescent="0.3">
      <c r="A862" s="287">
        <v>850</v>
      </c>
      <c r="B862" s="161"/>
      <c r="C862" s="150"/>
      <c r="D862" s="150"/>
      <c r="E862" s="150"/>
      <c r="F862" s="152"/>
      <c r="G862" s="152"/>
      <c r="H862" s="154"/>
      <c r="I862" s="155"/>
      <c r="J862" s="159"/>
      <c r="K862" s="159"/>
      <c r="L862" s="337"/>
      <c r="M862" s="343" t="str">
        <f>IF(L862="","",LOOKUP(L862,'Work Programme'!$A$8:$A$207,'Work Programme'!$B$8:$B$207))</f>
        <v/>
      </c>
      <c r="N862" s="150"/>
      <c r="O862" s="151"/>
      <c r="P862" s="254" t="str">
        <f>IF(H862="","",VLOOKUP(H862,'Overview - Financial Statement'!$A$46:$B$60,2,FALSE))</f>
        <v/>
      </c>
      <c r="Q862" s="255" t="str">
        <f t="shared" si="182"/>
        <v/>
      </c>
      <c r="R862" s="153"/>
      <c r="S862" s="153"/>
      <c r="T862" s="238">
        <f t="shared" si="183"/>
        <v>0</v>
      </c>
      <c r="U862" s="193" t="s">
        <v>44</v>
      </c>
      <c r="V862" s="173"/>
      <c r="W862" s="193" t="str">
        <f t="shared" si="184"/>
        <v/>
      </c>
      <c r="X862" s="264" t="str">
        <f t="shared" si="185"/>
        <v>OK</v>
      </c>
      <c r="Y862" s="193" t="str">
        <f t="shared" si="186"/>
        <v/>
      </c>
      <c r="Z862" s="193" t="str">
        <f t="shared" si="187"/>
        <v/>
      </c>
      <c r="AA862" s="397" t="str">
        <f t="shared" si="188"/>
        <v/>
      </c>
      <c r="AB862" s="257" t="str">
        <f t="shared" si="189"/>
        <v/>
      </c>
      <c r="AC862" s="257" t="str">
        <f t="shared" si="190"/>
        <v/>
      </c>
      <c r="AD862" s="193" t="str">
        <f t="shared" si="191"/>
        <v>CHECK DATES</v>
      </c>
      <c r="AE862" s="257" t="str">
        <f t="shared" si="192"/>
        <v/>
      </c>
      <c r="AF862" s="286">
        <v>0</v>
      </c>
      <c r="AG862" s="257">
        <f t="shared" si="193"/>
        <v>0</v>
      </c>
      <c r="AH862" s="257" t="str">
        <f t="shared" si="194"/>
        <v/>
      </c>
      <c r="AI862" s="257">
        <f t="shared" si="195"/>
        <v>0</v>
      </c>
    </row>
    <row r="863" spans="1:35" x14ac:dyDescent="0.3">
      <c r="A863" s="287">
        <v>851</v>
      </c>
      <c r="B863" s="161"/>
      <c r="C863" s="150"/>
      <c r="D863" s="150"/>
      <c r="E863" s="150"/>
      <c r="F863" s="152"/>
      <c r="G863" s="152"/>
      <c r="H863" s="154"/>
      <c r="I863" s="155"/>
      <c r="J863" s="159"/>
      <c r="K863" s="159"/>
      <c r="L863" s="337"/>
      <c r="M863" s="343" t="str">
        <f>IF(L863="","",LOOKUP(L863,'Work Programme'!$A$8:$A$207,'Work Programme'!$B$8:$B$207))</f>
        <v/>
      </c>
      <c r="N863" s="150"/>
      <c r="O863" s="151"/>
      <c r="P863" s="254" t="str">
        <f>IF(H863="","",VLOOKUP(H863,'Overview - Financial Statement'!$A$46:$B$60,2,FALSE))</f>
        <v/>
      </c>
      <c r="Q863" s="255" t="str">
        <f t="shared" si="182"/>
        <v/>
      </c>
      <c r="R863" s="153"/>
      <c r="S863" s="153"/>
      <c r="T863" s="238">
        <f t="shared" si="183"/>
        <v>0</v>
      </c>
      <c r="U863" s="193" t="s">
        <v>44</v>
      </c>
      <c r="V863" s="173"/>
      <c r="W863" s="193" t="str">
        <f t="shared" si="184"/>
        <v/>
      </c>
      <c r="X863" s="264" t="str">
        <f t="shared" si="185"/>
        <v>OK</v>
      </c>
      <c r="Y863" s="193" t="str">
        <f t="shared" si="186"/>
        <v/>
      </c>
      <c r="Z863" s="193" t="str">
        <f t="shared" si="187"/>
        <v/>
      </c>
      <c r="AA863" s="397" t="str">
        <f t="shared" si="188"/>
        <v/>
      </c>
      <c r="AB863" s="257" t="str">
        <f t="shared" si="189"/>
        <v/>
      </c>
      <c r="AC863" s="257" t="str">
        <f t="shared" si="190"/>
        <v/>
      </c>
      <c r="AD863" s="193" t="str">
        <f t="shared" si="191"/>
        <v>CHECK DATES</v>
      </c>
      <c r="AE863" s="257" t="str">
        <f t="shared" si="192"/>
        <v/>
      </c>
      <c r="AF863" s="286">
        <v>0</v>
      </c>
      <c r="AG863" s="257">
        <f t="shared" si="193"/>
        <v>0</v>
      </c>
      <c r="AH863" s="257" t="str">
        <f t="shared" si="194"/>
        <v/>
      </c>
      <c r="AI863" s="257">
        <f t="shared" si="195"/>
        <v>0</v>
      </c>
    </row>
    <row r="864" spans="1:35" x14ac:dyDescent="0.3">
      <c r="A864" s="287">
        <v>852</v>
      </c>
      <c r="B864" s="161"/>
      <c r="C864" s="150"/>
      <c r="D864" s="150"/>
      <c r="E864" s="150"/>
      <c r="F864" s="152"/>
      <c r="G864" s="152"/>
      <c r="H864" s="154"/>
      <c r="I864" s="155"/>
      <c r="J864" s="159"/>
      <c r="K864" s="159"/>
      <c r="L864" s="337"/>
      <c r="M864" s="343" t="str">
        <f>IF(L864="","",LOOKUP(L864,'Work Programme'!$A$8:$A$207,'Work Programme'!$B$8:$B$207))</f>
        <v/>
      </c>
      <c r="N864" s="150"/>
      <c r="O864" s="151"/>
      <c r="P864" s="254" t="str">
        <f>IF(H864="","",VLOOKUP(H864,'Overview - Financial Statement'!$A$46:$B$60,2,FALSE))</f>
        <v/>
      </c>
      <c r="Q864" s="255" t="str">
        <f t="shared" si="182"/>
        <v/>
      </c>
      <c r="R864" s="153"/>
      <c r="S864" s="153"/>
      <c r="T864" s="238">
        <f t="shared" si="183"/>
        <v>0</v>
      </c>
      <c r="U864" s="193" t="s">
        <v>44</v>
      </c>
      <c r="V864" s="173"/>
      <c r="W864" s="193" t="str">
        <f t="shared" si="184"/>
        <v/>
      </c>
      <c r="X864" s="264" t="str">
        <f t="shared" si="185"/>
        <v>OK</v>
      </c>
      <c r="Y864" s="193" t="str">
        <f t="shared" si="186"/>
        <v/>
      </c>
      <c r="Z864" s="193" t="str">
        <f t="shared" si="187"/>
        <v/>
      </c>
      <c r="AA864" s="397" t="str">
        <f t="shared" si="188"/>
        <v/>
      </c>
      <c r="AB864" s="257" t="str">
        <f t="shared" si="189"/>
        <v/>
      </c>
      <c r="AC864" s="257" t="str">
        <f t="shared" si="190"/>
        <v/>
      </c>
      <c r="AD864" s="193" t="str">
        <f t="shared" si="191"/>
        <v>CHECK DATES</v>
      </c>
      <c r="AE864" s="257" t="str">
        <f t="shared" si="192"/>
        <v/>
      </c>
      <c r="AF864" s="286">
        <v>0</v>
      </c>
      <c r="AG864" s="257">
        <f t="shared" si="193"/>
        <v>0</v>
      </c>
      <c r="AH864" s="257" t="str">
        <f t="shared" si="194"/>
        <v/>
      </c>
      <c r="AI864" s="257">
        <f t="shared" si="195"/>
        <v>0</v>
      </c>
    </row>
    <row r="865" spans="1:35" x14ac:dyDescent="0.3">
      <c r="A865" s="287">
        <v>853</v>
      </c>
      <c r="B865" s="161"/>
      <c r="C865" s="150"/>
      <c r="D865" s="150"/>
      <c r="E865" s="150"/>
      <c r="F865" s="152"/>
      <c r="G865" s="152"/>
      <c r="H865" s="154"/>
      <c r="I865" s="155"/>
      <c r="J865" s="159"/>
      <c r="K865" s="159"/>
      <c r="L865" s="337"/>
      <c r="M865" s="343" t="str">
        <f>IF(L865="","",LOOKUP(L865,'Work Programme'!$A$8:$A$207,'Work Programme'!$B$8:$B$207))</f>
        <v/>
      </c>
      <c r="N865" s="150"/>
      <c r="O865" s="151"/>
      <c r="P865" s="254" t="str">
        <f>IF(H865="","",VLOOKUP(H865,'Overview - Financial Statement'!$A$46:$B$60,2,FALSE))</f>
        <v/>
      </c>
      <c r="Q865" s="255" t="str">
        <f t="shared" si="182"/>
        <v/>
      </c>
      <c r="R865" s="153"/>
      <c r="S865" s="153"/>
      <c r="T865" s="238">
        <f t="shared" si="183"/>
        <v>0</v>
      </c>
      <c r="U865" s="193" t="s">
        <v>44</v>
      </c>
      <c r="V865" s="173"/>
      <c r="W865" s="193" t="str">
        <f t="shared" si="184"/>
        <v/>
      </c>
      <c r="X865" s="264" t="str">
        <f t="shared" si="185"/>
        <v>OK</v>
      </c>
      <c r="Y865" s="193" t="str">
        <f t="shared" si="186"/>
        <v/>
      </c>
      <c r="Z865" s="193" t="str">
        <f t="shared" si="187"/>
        <v/>
      </c>
      <c r="AA865" s="397" t="str">
        <f t="shared" si="188"/>
        <v/>
      </c>
      <c r="AB865" s="257" t="str">
        <f t="shared" si="189"/>
        <v/>
      </c>
      <c r="AC865" s="257" t="str">
        <f t="shared" si="190"/>
        <v/>
      </c>
      <c r="AD865" s="193" t="str">
        <f t="shared" si="191"/>
        <v>CHECK DATES</v>
      </c>
      <c r="AE865" s="257" t="str">
        <f t="shared" si="192"/>
        <v/>
      </c>
      <c r="AF865" s="286">
        <v>0</v>
      </c>
      <c r="AG865" s="257">
        <f t="shared" si="193"/>
        <v>0</v>
      </c>
      <c r="AH865" s="257" t="str">
        <f t="shared" si="194"/>
        <v/>
      </c>
      <c r="AI865" s="257">
        <f t="shared" si="195"/>
        <v>0</v>
      </c>
    </row>
    <row r="866" spans="1:35" x14ac:dyDescent="0.3">
      <c r="A866" s="287">
        <v>854</v>
      </c>
      <c r="B866" s="161"/>
      <c r="C866" s="150"/>
      <c r="D866" s="150"/>
      <c r="E866" s="150"/>
      <c r="F866" s="152"/>
      <c r="G866" s="152"/>
      <c r="H866" s="154"/>
      <c r="I866" s="155"/>
      <c r="J866" s="159"/>
      <c r="K866" s="159"/>
      <c r="L866" s="337"/>
      <c r="M866" s="343" t="str">
        <f>IF(L866="","",LOOKUP(L866,'Work Programme'!$A$8:$A$207,'Work Programme'!$B$8:$B$207))</f>
        <v/>
      </c>
      <c r="N866" s="150"/>
      <c r="O866" s="151"/>
      <c r="P866" s="254" t="str">
        <f>IF(H866="","",VLOOKUP(H866,'Overview - Financial Statement'!$A$46:$B$60,2,FALSE))</f>
        <v/>
      </c>
      <c r="Q866" s="255" t="str">
        <f t="shared" si="182"/>
        <v/>
      </c>
      <c r="R866" s="153"/>
      <c r="S866" s="153"/>
      <c r="T866" s="238">
        <f t="shared" si="183"/>
        <v>0</v>
      </c>
      <c r="U866" s="193" t="s">
        <v>44</v>
      </c>
      <c r="V866" s="173"/>
      <c r="W866" s="193" t="str">
        <f t="shared" si="184"/>
        <v/>
      </c>
      <c r="X866" s="264" t="str">
        <f t="shared" si="185"/>
        <v>OK</v>
      </c>
      <c r="Y866" s="193" t="str">
        <f t="shared" si="186"/>
        <v/>
      </c>
      <c r="Z866" s="193" t="str">
        <f t="shared" si="187"/>
        <v/>
      </c>
      <c r="AA866" s="397" t="str">
        <f t="shared" si="188"/>
        <v/>
      </c>
      <c r="AB866" s="257" t="str">
        <f t="shared" si="189"/>
        <v/>
      </c>
      <c r="AC866" s="257" t="str">
        <f t="shared" si="190"/>
        <v/>
      </c>
      <c r="AD866" s="193" t="str">
        <f t="shared" si="191"/>
        <v>CHECK DATES</v>
      </c>
      <c r="AE866" s="257" t="str">
        <f t="shared" si="192"/>
        <v/>
      </c>
      <c r="AF866" s="286">
        <v>0</v>
      </c>
      <c r="AG866" s="257">
        <f t="shared" si="193"/>
        <v>0</v>
      </c>
      <c r="AH866" s="257" t="str">
        <f t="shared" si="194"/>
        <v/>
      </c>
      <c r="AI866" s="257">
        <f t="shared" si="195"/>
        <v>0</v>
      </c>
    </row>
    <row r="867" spans="1:35" x14ac:dyDescent="0.3">
      <c r="A867" s="287">
        <v>855</v>
      </c>
      <c r="B867" s="161"/>
      <c r="C867" s="150"/>
      <c r="D867" s="150"/>
      <c r="E867" s="150"/>
      <c r="F867" s="152"/>
      <c r="G867" s="152"/>
      <c r="H867" s="154"/>
      <c r="I867" s="155"/>
      <c r="J867" s="159"/>
      <c r="K867" s="159"/>
      <c r="L867" s="337"/>
      <c r="M867" s="343" t="str">
        <f>IF(L867="","",LOOKUP(L867,'Work Programme'!$A$8:$A$207,'Work Programme'!$B$8:$B$207))</f>
        <v/>
      </c>
      <c r="N867" s="150"/>
      <c r="O867" s="151"/>
      <c r="P867" s="254" t="str">
        <f>IF(H867="","",VLOOKUP(H867,'Overview - Financial Statement'!$A$46:$B$60,2,FALSE))</f>
        <v/>
      </c>
      <c r="Q867" s="255" t="str">
        <f t="shared" si="182"/>
        <v/>
      </c>
      <c r="R867" s="153"/>
      <c r="S867" s="153"/>
      <c r="T867" s="238">
        <f t="shared" si="183"/>
        <v>0</v>
      </c>
      <c r="U867" s="193" t="s">
        <v>44</v>
      </c>
      <c r="V867" s="173"/>
      <c r="W867" s="193" t="str">
        <f t="shared" si="184"/>
        <v/>
      </c>
      <c r="X867" s="264" t="str">
        <f t="shared" si="185"/>
        <v>OK</v>
      </c>
      <c r="Y867" s="193" t="str">
        <f t="shared" si="186"/>
        <v/>
      </c>
      <c r="Z867" s="193" t="str">
        <f t="shared" si="187"/>
        <v/>
      </c>
      <c r="AA867" s="397" t="str">
        <f t="shared" si="188"/>
        <v/>
      </c>
      <c r="AB867" s="257" t="str">
        <f t="shared" si="189"/>
        <v/>
      </c>
      <c r="AC867" s="257" t="str">
        <f t="shared" si="190"/>
        <v/>
      </c>
      <c r="AD867" s="193" t="str">
        <f t="shared" si="191"/>
        <v>CHECK DATES</v>
      </c>
      <c r="AE867" s="257" t="str">
        <f t="shared" si="192"/>
        <v/>
      </c>
      <c r="AF867" s="286">
        <v>0</v>
      </c>
      <c r="AG867" s="257">
        <f t="shared" si="193"/>
        <v>0</v>
      </c>
      <c r="AH867" s="257" t="str">
        <f t="shared" si="194"/>
        <v/>
      </c>
      <c r="AI867" s="257">
        <f t="shared" si="195"/>
        <v>0</v>
      </c>
    </row>
    <row r="868" spans="1:35" x14ac:dyDescent="0.3">
      <c r="A868" s="287">
        <v>856</v>
      </c>
      <c r="B868" s="161"/>
      <c r="C868" s="150"/>
      <c r="D868" s="150"/>
      <c r="E868" s="150"/>
      <c r="F868" s="152"/>
      <c r="G868" s="152"/>
      <c r="H868" s="154"/>
      <c r="I868" s="155"/>
      <c r="J868" s="159"/>
      <c r="K868" s="159"/>
      <c r="L868" s="337"/>
      <c r="M868" s="343" t="str">
        <f>IF(L868="","",LOOKUP(L868,'Work Programme'!$A$8:$A$207,'Work Programme'!$B$8:$B$207))</f>
        <v/>
      </c>
      <c r="N868" s="150"/>
      <c r="O868" s="151"/>
      <c r="P868" s="254" t="str">
        <f>IF(H868="","",VLOOKUP(H868,'Overview - Financial Statement'!$A$46:$B$60,2,FALSE))</f>
        <v/>
      </c>
      <c r="Q868" s="255" t="str">
        <f t="shared" si="182"/>
        <v/>
      </c>
      <c r="R868" s="153"/>
      <c r="S868" s="153"/>
      <c r="T868" s="238">
        <f t="shared" si="183"/>
        <v>0</v>
      </c>
      <c r="U868" s="193" t="s">
        <v>44</v>
      </c>
      <c r="V868" s="173"/>
      <c r="W868" s="193" t="str">
        <f t="shared" si="184"/>
        <v/>
      </c>
      <c r="X868" s="264" t="str">
        <f t="shared" si="185"/>
        <v>OK</v>
      </c>
      <c r="Y868" s="193" t="str">
        <f t="shared" si="186"/>
        <v/>
      </c>
      <c r="Z868" s="193" t="str">
        <f t="shared" si="187"/>
        <v/>
      </c>
      <c r="AA868" s="397" t="str">
        <f t="shared" si="188"/>
        <v/>
      </c>
      <c r="AB868" s="257" t="str">
        <f t="shared" si="189"/>
        <v/>
      </c>
      <c r="AC868" s="257" t="str">
        <f t="shared" si="190"/>
        <v/>
      </c>
      <c r="AD868" s="193" t="str">
        <f t="shared" si="191"/>
        <v>CHECK DATES</v>
      </c>
      <c r="AE868" s="257" t="str">
        <f t="shared" si="192"/>
        <v/>
      </c>
      <c r="AF868" s="286">
        <v>0</v>
      </c>
      <c r="AG868" s="257">
        <f t="shared" si="193"/>
        <v>0</v>
      </c>
      <c r="AH868" s="257" t="str">
        <f t="shared" si="194"/>
        <v/>
      </c>
      <c r="AI868" s="257">
        <f t="shared" si="195"/>
        <v>0</v>
      </c>
    </row>
    <row r="869" spans="1:35" x14ac:dyDescent="0.3">
      <c r="A869" s="287">
        <v>857</v>
      </c>
      <c r="B869" s="161"/>
      <c r="C869" s="150"/>
      <c r="D869" s="150"/>
      <c r="E869" s="150"/>
      <c r="F869" s="152"/>
      <c r="G869" s="152"/>
      <c r="H869" s="154"/>
      <c r="I869" s="155"/>
      <c r="J869" s="159"/>
      <c r="K869" s="159"/>
      <c r="L869" s="337"/>
      <c r="M869" s="343" t="str">
        <f>IF(L869="","",LOOKUP(L869,'Work Programme'!$A$8:$A$207,'Work Programme'!$B$8:$B$207))</f>
        <v/>
      </c>
      <c r="N869" s="150"/>
      <c r="O869" s="151"/>
      <c r="P869" s="254" t="str">
        <f>IF(H869="","",VLOOKUP(H869,'Overview - Financial Statement'!$A$46:$B$60,2,FALSE))</f>
        <v/>
      </c>
      <c r="Q869" s="255" t="str">
        <f t="shared" si="182"/>
        <v/>
      </c>
      <c r="R869" s="153"/>
      <c r="S869" s="153"/>
      <c r="T869" s="238">
        <f t="shared" si="183"/>
        <v>0</v>
      </c>
      <c r="U869" s="193" t="s">
        <v>44</v>
      </c>
      <c r="V869" s="173"/>
      <c r="W869" s="193" t="str">
        <f t="shared" si="184"/>
        <v/>
      </c>
      <c r="X869" s="264" t="str">
        <f t="shared" si="185"/>
        <v>OK</v>
      </c>
      <c r="Y869" s="193" t="str">
        <f t="shared" si="186"/>
        <v/>
      </c>
      <c r="Z869" s="193" t="str">
        <f t="shared" si="187"/>
        <v/>
      </c>
      <c r="AA869" s="397" t="str">
        <f t="shared" si="188"/>
        <v/>
      </c>
      <c r="AB869" s="257" t="str">
        <f t="shared" si="189"/>
        <v/>
      </c>
      <c r="AC869" s="257" t="str">
        <f t="shared" si="190"/>
        <v/>
      </c>
      <c r="AD869" s="193" t="str">
        <f t="shared" si="191"/>
        <v>CHECK DATES</v>
      </c>
      <c r="AE869" s="257" t="str">
        <f t="shared" si="192"/>
        <v/>
      </c>
      <c r="AF869" s="286">
        <v>0</v>
      </c>
      <c r="AG869" s="257">
        <f t="shared" si="193"/>
        <v>0</v>
      </c>
      <c r="AH869" s="257" t="str">
        <f t="shared" si="194"/>
        <v/>
      </c>
      <c r="AI869" s="257">
        <f t="shared" si="195"/>
        <v>0</v>
      </c>
    </row>
    <row r="870" spans="1:35" x14ac:dyDescent="0.3">
      <c r="A870" s="287">
        <v>858</v>
      </c>
      <c r="B870" s="161"/>
      <c r="C870" s="150"/>
      <c r="D870" s="150"/>
      <c r="E870" s="150"/>
      <c r="F870" s="152"/>
      <c r="G870" s="152"/>
      <c r="H870" s="154"/>
      <c r="I870" s="155"/>
      <c r="J870" s="159"/>
      <c r="K870" s="159"/>
      <c r="L870" s="337"/>
      <c r="M870" s="343" t="str">
        <f>IF(L870="","",LOOKUP(L870,'Work Programme'!$A$8:$A$207,'Work Programme'!$B$8:$B$207))</f>
        <v/>
      </c>
      <c r="N870" s="150"/>
      <c r="O870" s="151"/>
      <c r="P870" s="254" t="str">
        <f>IF(H870="","",VLOOKUP(H870,'Overview - Financial Statement'!$A$46:$B$60,2,FALSE))</f>
        <v/>
      </c>
      <c r="Q870" s="255" t="str">
        <f t="shared" si="182"/>
        <v/>
      </c>
      <c r="R870" s="153"/>
      <c r="S870" s="153"/>
      <c r="T870" s="238">
        <f t="shared" si="183"/>
        <v>0</v>
      </c>
      <c r="U870" s="193" t="s">
        <v>44</v>
      </c>
      <c r="V870" s="173"/>
      <c r="W870" s="193" t="str">
        <f t="shared" si="184"/>
        <v/>
      </c>
      <c r="X870" s="264" t="str">
        <f t="shared" si="185"/>
        <v>OK</v>
      </c>
      <c r="Y870" s="193" t="str">
        <f t="shared" si="186"/>
        <v/>
      </c>
      <c r="Z870" s="193" t="str">
        <f t="shared" si="187"/>
        <v/>
      </c>
      <c r="AA870" s="397" t="str">
        <f t="shared" si="188"/>
        <v/>
      </c>
      <c r="AB870" s="257" t="str">
        <f t="shared" si="189"/>
        <v/>
      </c>
      <c r="AC870" s="257" t="str">
        <f t="shared" si="190"/>
        <v/>
      </c>
      <c r="AD870" s="193" t="str">
        <f t="shared" si="191"/>
        <v>CHECK DATES</v>
      </c>
      <c r="AE870" s="257" t="str">
        <f t="shared" si="192"/>
        <v/>
      </c>
      <c r="AF870" s="286">
        <v>0</v>
      </c>
      <c r="AG870" s="257">
        <f t="shared" si="193"/>
        <v>0</v>
      </c>
      <c r="AH870" s="257" t="str">
        <f t="shared" si="194"/>
        <v/>
      </c>
      <c r="AI870" s="257">
        <f t="shared" si="195"/>
        <v>0</v>
      </c>
    </row>
    <row r="871" spans="1:35" x14ac:dyDescent="0.3">
      <c r="A871" s="287">
        <v>859</v>
      </c>
      <c r="B871" s="161"/>
      <c r="C871" s="150"/>
      <c r="D871" s="150"/>
      <c r="E871" s="150"/>
      <c r="F871" s="152"/>
      <c r="G871" s="152"/>
      <c r="H871" s="154"/>
      <c r="I871" s="155"/>
      <c r="J871" s="159"/>
      <c r="K871" s="159"/>
      <c r="L871" s="337"/>
      <c r="M871" s="343" t="str">
        <f>IF(L871="","",LOOKUP(L871,'Work Programme'!$A$8:$A$207,'Work Programme'!$B$8:$B$207))</f>
        <v/>
      </c>
      <c r="N871" s="150"/>
      <c r="O871" s="151"/>
      <c r="P871" s="254" t="str">
        <f>IF(H871="","",VLOOKUP(H871,'Overview - Financial Statement'!$A$46:$B$60,2,FALSE))</f>
        <v/>
      </c>
      <c r="Q871" s="255" t="str">
        <f t="shared" si="182"/>
        <v/>
      </c>
      <c r="R871" s="153"/>
      <c r="S871" s="153"/>
      <c r="T871" s="238">
        <f t="shared" si="183"/>
        <v>0</v>
      </c>
      <c r="U871" s="193" t="s">
        <v>44</v>
      </c>
      <c r="V871" s="173"/>
      <c r="W871" s="193" t="str">
        <f t="shared" si="184"/>
        <v/>
      </c>
      <c r="X871" s="264" t="str">
        <f t="shared" si="185"/>
        <v>OK</v>
      </c>
      <c r="Y871" s="193" t="str">
        <f t="shared" si="186"/>
        <v/>
      </c>
      <c r="Z871" s="193" t="str">
        <f t="shared" si="187"/>
        <v/>
      </c>
      <c r="AA871" s="397" t="str">
        <f t="shared" si="188"/>
        <v/>
      </c>
      <c r="AB871" s="257" t="str">
        <f t="shared" si="189"/>
        <v/>
      </c>
      <c r="AC871" s="257" t="str">
        <f t="shared" si="190"/>
        <v/>
      </c>
      <c r="AD871" s="193" t="str">
        <f t="shared" si="191"/>
        <v>CHECK DATES</v>
      </c>
      <c r="AE871" s="257" t="str">
        <f t="shared" si="192"/>
        <v/>
      </c>
      <c r="AF871" s="286">
        <v>0</v>
      </c>
      <c r="AG871" s="257">
        <f t="shared" si="193"/>
        <v>0</v>
      </c>
      <c r="AH871" s="257" t="str">
        <f t="shared" si="194"/>
        <v/>
      </c>
      <c r="AI871" s="257">
        <f t="shared" si="195"/>
        <v>0</v>
      </c>
    </row>
    <row r="872" spans="1:35" x14ac:dyDescent="0.3">
      <c r="A872" s="287">
        <v>860</v>
      </c>
      <c r="B872" s="161"/>
      <c r="C872" s="150"/>
      <c r="D872" s="150"/>
      <c r="E872" s="150"/>
      <c r="F872" s="152"/>
      <c r="G872" s="152"/>
      <c r="H872" s="154"/>
      <c r="I872" s="155"/>
      <c r="J872" s="159"/>
      <c r="K872" s="159"/>
      <c r="L872" s="337"/>
      <c r="M872" s="343" t="str">
        <f>IF(L872="","",LOOKUP(L872,'Work Programme'!$A$8:$A$207,'Work Programme'!$B$8:$B$207))</f>
        <v/>
      </c>
      <c r="N872" s="150"/>
      <c r="O872" s="151"/>
      <c r="P872" s="254" t="str">
        <f>IF(H872="","",VLOOKUP(H872,'Overview - Financial Statement'!$A$46:$B$60,2,FALSE))</f>
        <v/>
      </c>
      <c r="Q872" s="255" t="str">
        <f t="shared" si="182"/>
        <v/>
      </c>
      <c r="R872" s="153"/>
      <c r="S872" s="153"/>
      <c r="T872" s="238">
        <f t="shared" si="183"/>
        <v>0</v>
      </c>
      <c r="U872" s="193" t="s">
        <v>44</v>
      </c>
      <c r="V872" s="173"/>
      <c r="W872" s="193" t="str">
        <f t="shared" si="184"/>
        <v/>
      </c>
      <c r="X872" s="264" t="str">
        <f t="shared" si="185"/>
        <v>OK</v>
      </c>
      <c r="Y872" s="193" t="str">
        <f t="shared" si="186"/>
        <v/>
      </c>
      <c r="Z872" s="193" t="str">
        <f t="shared" si="187"/>
        <v/>
      </c>
      <c r="AA872" s="397" t="str">
        <f t="shared" si="188"/>
        <v/>
      </c>
      <c r="AB872" s="257" t="str">
        <f t="shared" si="189"/>
        <v/>
      </c>
      <c r="AC872" s="257" t="str">
        <f t="shared" si="190"/>
        <v/>
      </c>
      <c r="AD872" s="193" t="str">
        <f t="shared" si="191"/>
        <v>CHECK DATES</v>
      </c>
      <c r="AE872" s="257" t="str">
        <f t="shared" si="192"/>
        <v/>
      </c>
      <c r="AF872" s="286">
        <v>0</v>
      </c>
      <c r="AG872" s="257">
        <f t="shared" si="193"/>
        <v>0</v>
      </c>
      <c r="AH872" s="257" t="str">
        <f t="shared" si="194"/>
        <v/>
      </c>
      <c r="AI872" s="257">
        <f t="shared" si="195"/>
        <v>0</v>
      </c>
    </row>
    <row r="873" spans="1:35" x14ac:dyDescent="0.3">
      <c r="A873" s="287">
        <v>861</v>
      </c>
      <c r="B873" s="161"/>
      <c r="C873" s="150"/>
      <c r="D873" s="150"/>
      <c r="E873" s="150"/>
      <c r="F873" s="152"/>
      <c r="G873" s="152"/>
      <c r="H873" s="154"/>
      <c r="I873" s="155"/>
      <c r="J873" s="159"/>
      <c r="K873" s="159"/>
      <c r="L873" s="337"/>
      <c r="M873" s="343" t="str">
        <f>IF(L873="","",LOOKUP(L873,'Work Programme'!$A$8:$A$207,'Work Programme'!$B$8:$B$207))</f>
        <v/>
      </c>
      <c r="N873" s="150"/>
      <c r="O873" s="151"/>
      <c r="P873" s="254" t="str">
        <f>IF(H873="","",VLOOKUP(H873,'Overview - Financial Statement'!$A$46:$B$60,2,FALSE))</f>
        <v/>
      </c>
      <c r="Q873" s="255" t="str">
        <f t="shared" si="182"/>
        <v/>
      </c>
      <c r="R873" s="153"/>
      <c r="S873" s="153"/>
      <c r="T873" s="238">
        <f t="shared" si="183"/>
        <v>0</v>
      </c>
      <c r="U873" s="193" t="s">
        <v>44</v>
      </c>
      <c r="V873" s="173"/>
      <c r="W873" s="193" t="str">
        <f t="shared" si="184"/>
        <v/>
      </c>
      <c r="X873" s="264" t="str">
        <f t="shared" si="185"/>
        <v>OK</v>
      </c>
      <c r="Y873" s="193" t="str">
        <f t="shared" si="186"/>
        <v/>
      </c>
      <c r="Z873" s="193" t="str">
        <f t="shared" si="187"/>
        <v/>
      </c>
      <c r="AA873" s="397" t="str">
        <f t="shared" si="188"/>
        <v/>
      </c>
      <c r="AB873" s="257" t="str">
        <f t="shared" si="189"/>
        <v/>
      </c>
      <c r="AC873" s="257" t="str">
        <f t="shared" si="190"/>
        <v/>
      </c>
      <c r="AD873" s="193" t="str">
        <f t="shared" si="191"/>
        <v>CHECK DATES</v>
      </c>
      <c r="AE873" s="257" t="str">
        <f t="shared" si="192"/>
        <v/>
      </c>
      <c r="AF873" s="286">
        <v>0</v>
      </c>
      <c r="AG873" s="257">
        <f t="shared" si="193"/>
        <v>0</v>
      </c>
      <c r="AH873" s="257" t="str">
        <f t="shared" si="194"/>
        <v/>
      </c>
      <c r="AI873" s="257">
        <f t="shared" si="195"/>
        <v>0</v>
      </c>
    </row>
    <row r="874" spans="1:35" x14ac:dyDescent="0.3">
      <c r="A874" s="287">
        <v>862</v>
      </c>
      <c r="B874" s="161"/>
      <c r="C874" s="150"/>
      <c r="D874" s="150"/>
      <c r="E874" s="150"/>
      <c r="F874" s="152"/>
      <c r="G874" s="152"/>
      <c r="H874" s="154"/>
      <c r="I874" s="155"/>
      <c r="J874" s="159"/>
      <c r="K874" s="159"/>
      <c r="L874" s="337"/>
      <c r="M874" s="343" t="str">
        <f>IF(L874="","",LOOKUP(L874,'Work Programme'!$A$8:$A$207,'Work Programme'!$B$8:$B$207))</f>
        <v/>
      </c>
      <c r="N874" s="150"/>
      <c r="O874" s="151"/>
      <c r="P874" s="254" t="str">
        <f>IF(H874="","",VLOOKUP(H874,'Overview - Financial Statement'!$A$46:$B$60,2,FALSE))</f>
        <v/>
      </c>
      <c r="Q874" s="255" t="str">
        <f t="shared" si="182"/>
        <v/>
      </c>
      <c r="R874" s="153"/>
      <c r="S874" s="153"/>
      <c r="T874" s="238">
        <f t="shared" si="183"/>
        <v>0</v>
      </c>
      <c r="U874" s="193" t="s">
        <v>44</v>
      </c>
      <c r="V874" s="173"/>
      <c r="W874" s="193" t="str">
        <f t="shared" si="184"/>
        <v/>
      </c>
      <c r="X874" s="264" t="str">
        <f t="shared" si="185"/>
        <v>OK</v>
      </c>
      <c r="Y874" s="193" t="str">
        <f t="shared" si="186"/>
        <v/>
      </c>
      <c r="Z874" s="193" t="str">
        <f t="shared" si="187"/>
        <v/>
      </c>
      <c r="AA874" s="397" t="str">
        <f t="shared" si="188"/>
        <v/>
      </c>
      <c r="AB874" s="257" t="str">
        <f t="shared" si="189"/>
        <v/>
      </c>
      <c r="AC874" s="257" t="str">
        <f t="shared" si="190"/>
        <v/>
      </c>
      <c r="AD874" s="193" t="str">
        <f t="shared" si="191"/>
        <v>CHECK DATES</v>
      </c>
      <c r="AE874" s="257" t="str">
        <f t="shared" si="192"/>
        <v/>
      </c>
      <c r="AF874" s="286">
        <v>0</v>
      </c>
      <c r="AG874" s="257">
        <f t="shared" si="193"/>
        <v>0</v>
      </c>
      <c r="AH874" s="257" t="str">
        <f t="shared" si="194"/>
        <v/>
      </c>
      <c r="AI874" s="257">
        <f t="shared" si="195"/>
        <v>0</v>
      </c>
    </row>
    <row r="875" spans="1:35" x14ac:dyDescent="0.3">
      <c r="A875" s="287">
        <v>863</v>
      </c>
      <c r="B875" s="161"/>
      <c r="C875" s="150"/>
      <c r="D875" s="150"/>
      <c r="E875" s="150"/>
      <c r="F875" s="152"/>
      <c r="G875" s="152"/>
      <c r="H875" s="154"/>
      <c r="I875" s="155"/>
      <c r="J875" s="159"/>
      <c r="K875" s="159"/>
      <c r="L875" s="337"/>
      <c r="M875" s="343" t="str">
        <f>IF(L875="","",LOOKUP(L875,'Work Programme'!$A$8:$A$207,'Work Programme'!$B$8:$B$207))</f>
        <v/>
      </c>
      <c r="N875" s="150"/>
      <c r="O875" s="151"/>
      <c r="P875" s="254" t="str">
        <f>IF(H875="","",VLOOKUP(H875,'Overview - Financial Statement'!$A$46:$B$60,2,FALSE))</f>
        <v/>
      </c>
      <c r="Q875" s="255" t="str">
        <f t="shared" si="182"/>
        <v/>
      </c>
      <c r="R875" s="153"/>
      <c r="S875" s="153"/>
      <c r="T875" s="238">
        <f t="shared" si="183"/>
        <v>0</v>
      </c>
      <c r="U875" s="193" t="s">
        <v>44</v>
      </c>
      <c r="V875" s="173"/>
      <c r="W875" s="193" t="str">
        <f t="shared" si="184"/>
        <v/>
      </c>
      <c r="X875" s="264" t="str">
        <f t="shared" si="185"/>
        <v>OK</v>
      </c>
      <c r="Y875" s="193" t="str">
        <f t="shared" si="186"/>
        <v/>
      </c>
      <c r="Z875" s="193" t="str">
        <f t="shared" si="187"/>
        <v/>
      </c>
      <c r="AA875" s="397" t="str">
        <f t="shared" si="188"/>
        <v/>
      </c>
      <c r="AB875" s="257" t="str">
        <f t="shared" si="189"/>
        <v/>
      </c>
      <c r="AC875" s="257" t="str">
        <f t="shared" si="190"/>
        <v/>
      </c>
      <c r="AD875" s="193" t="str">
        <f t="shared" si="191"/>
        <v>CHECK DATES</v>
      </c>
      <c r="AE875" s="257" t="str">
        <f t="shared" si="192"/>
        <v/>
      </c>
      <c r="AF875" s="286">
        <v>0</v>
      </c>
      <c r="AG875" s="257">
        <f t="shared" si="193"/>
        <v>0</v>
      </c>
      <c r="AH875" s="257" t="str">
        <f t="shared" si="194"/>
        <v/>
      </c>
      <c r="AI875" s="257">
        <f t="shared" si="195"/>
        <v>0</v>
      </c>
    </row>
    <row r="876" spans="1:35" x14ac:dyDescent="0.3">
      <c r="A876" s="287">
        <v>864</v>
      </c>
      <c r="B876" s="161"/>
      <c r="C876" s="150"/>
      <c r="D876" s="150"/>
      <c r="E876" s="150"/>
      <c r="F876" s="152"/>
      <c r="G876" s="152"/>
      <c r="H876" s="154"/>
      <c r="I876" s="155"/>
      <c r="J876" s="159"/>
      <c r="K876" s="159"/>
      <c r="L876" s="337"/>
      <c r="M876" s="343" t="str">
        <f>IF(L876="","",LOOKUP(L876,'Work Programme'!$A$8:$A$207,'Work Programme'!$B$8:$B$207))</f>
        <v/>
      </c>
      <c r="N876" s="150"/>
      <c r="O876" s="151"/>
      <c r="P876" s="254" t="str">
        <f>IF(H876="","",VLOOKUP(H876,'Overview - Financial Statement'!$A$46:$B$60,2,FALSE))</f>
        <v/>
      </c>
      <c r="Q876" s="255" t="str">
        <f t="shared" si="182"/>
        <v/>
      </c>
      <c r="R876" s="153"/>
      <c r="S876" s="153"/>
      <c r="T876" s="238">
        <f t="shared" si="183"/>
        <v>0</v>
      </c>
      <c r="U876" s="193" t="s">
        <v>44</v>
      </c>
      <c r="V876" s="173"/>
      <c r="W876" s="193" t="str">
        <f t="shared" si="184"/>
        <v/>
      </c>
      <c r="X876" s="264" t="str">
        <f t="shared" si="185"/>
        <v>OK</v>
      </c>
      <c r="Y876" s="193" t="str">
        <f t="shared" si="186"/>
        <v/>
      </c>
      <c r="Z876" s="193" t="str">
        <f t="shared" si="187"/>
        <v/>
      </c>
      <c r="AA876" s="397" t="str">
        <f t="shared" si="188"/>
        <v/>
      </c>
      <c r="AB876" s="257" t="str">
        <f t="shared" si="189"/>
        <v/>
      </c>
      <c r="AC876" s="257" t="str">
        <f t="shared" si="190"/>
        <v/>
      </c>
      <c r="AD876" s="193" t="str">
        <f t="shared" si="191"/>
        <v>CHECK DATES</v>
      </c>
      <c r="AE876" s="257" t="str">
        <f t="shared" si="192"/>
        <v/>
      </c>
      <c r="AF876" s="286">
        <v>0</v>
      </c>
      <c r="AG876" s="257">
        <f t="shared" si="193"/>
        <v>0</v>
      </c>
      <c r="AH876" s="257" t="str">
        <f t="shared" si="194"/>
        <v/>
      </c>
      <c r="AI876" s="257">
        <f t="shared" si="195"/>
        <v>0</v>
      </c>
    </row>
    <row r="877" spans="1:35" x14ac:dyDescent="0.3">
      <c r="A877" s="287">
        <v>865</v>
      </c>
      <c r="B877" s="161"/>
      <c r="C877" s="150"/>
      <c r="D877" s="150"/>
      <c r="E877" s="150"/>
      <c r="F877" s="152"/>
      <c r="G877" s="152"/>
      <c r="H877" s="154"/>
      <c r="I877" s="155"/>
      <c r="J877" s="159"/>
      <c r="K877" s="159"/>
      <c r="L877" s="337"/>
      <c r="M877" s="343" t="str">
        <f>IF(L877="","",LOOKUP(L877,'Work Programme'!$A$8:$A$207,'Work Programme'!$B$8:$B$207))</f>
        <v/>
      </c>
      <c r="N877" s="150"/>
      <c r="O877" s="151"/>
      <c r="P877" s="254" t="str">
        <f>IF(H877="","",VLOOKUP(H877,'Overview - Financial Statement'!$A$46:$B$60,2,FALSE))</f>
        <v/>
      </c>
      <c r="Q877" s="255" t="str">
        <f t="shared" si="182"/>
        <v/>
      </c>
      <c r="R877" s="153"/>
      <c r="S877" s="153"/>
      <c r="T877" s="238">
        <f t="shared" si="183"/>
        <v>0</v>
      </c>
      <c r="U877" s="193" t="s">
        <v>44</v>
      </c>
      <c r="V877" s="173"/>
      <c r="W877" s="193" t="str">
        <f t="shared" si="184"/>
        <v/>
      </c>
      <c r="X877" s="264" t="str">
        <f t="shared" si="185"/>
        <v>OK</v>
      </c>
      <c r="Y877" s="193" t="str">
        <f t="shared" si="186"/>
        <v/>
      </c>
      <c r="Z877" s="193" t="str">
        <f t="shared" si="187"/>
        <v/>
      </c>
      <c r="AA877" s="397" t="str">
        <f t="shared" si="188"/>
        <v/>
      </c>
      <c r="AB877" s="257" t="str">
        <f t="shared" si="189"/>
        <v/>
      </c>
      <c r="AC877" s="257" t="str">
        <f t="shared" si="190"/>
        <v/>
      </c>
      <c r="AD877" s="193" t="str">
        <f t="shared" si="191"/>
        <v>CHECK DATES</v>
      </c>
      <c r="AE877" s="257" t="str">
        <f t="shared" si="192"/>
        <v/>
      </c>
      <c r="AF877" s="286">
        <v>0</v>
      </c>
      <c r="AG877" s="257">
        <f t="shared" si="193"/>
        <v>0</v>
      </c>
      <c r="AH877" s="257" t="str">
        <f t="shared" si="194"/>
        <v/>
      </c>
      <c r="AI877" s="257">
        <f t="shared" si="195"/>
        <v>0</v>
      </c>
    </row>
    <row r="878" spans="1:35" x14ac:dyDescent="0.3">
      <c r="A878" s="287">
        <v>866</v>
      </c>
      <c r="B878" s="161"/>
      <c r="C878" s="150"/>
      <c r="D878" s="150"/>
      <c r="E878" s="150"/>
      <c r="F878" s="152"/>
      <c r="G878" s="152"/>
      <c r="H878" s="154"/>
      <c r="I878" s="155"/>
      <c r="J878" s="159"/>
      <c r="K878" s="159"/>
      <c r="L878" s="337"/>
      <c r="M878" s="343" t="str">
        <f>IF(L878="","",LOOKUP(L878,'Work Programme'!$A$8:$A$207,'Work Programme'!$B$8:$B$207))</f>
        <v/>
      </c>
      <c r="N878" s="150"/>
      <c r="O878" s="151"/>
      <c r="P878" s="254" t="str">
        <f>IF(H878="","",VLOOKUP(H878,'Overview - Financial Statement'!$A$46:$B$60,2,FALSE))</f>
        <v/>
      </c>
      <c r="Q878" s="255" t="str">
        <f t="shared" si="182"/>
        <v/>
      </c>
      <c r="R878" s="153"/>
      <c r="S878" s="153"/>
      <c r="T878" s="238">
        <f t="shared" si="183"/>
        <v>0</v>
      </c>
      <c r="U878" s="193" t="s">
        <v>44</v>
      </c>
      <c r="V878" s="173"/>
      <c r="W878" s="193" t="str">
        <f t="shared" si="184"/>
        <v/>
      </c>
      <c r="X878" s="264" t="str">
        <f t="shared" si="185"/>
        <v>OK</v>
      </c>
      <c r="Y878" s="193" t="str">
        <f t="shared" si="186"/>
        <v/>
      </c>
      <c r="Z878" s="193" t="str">
        <f t="shared" si="187"/>
        <v/>
      </c>
      <c r="AA878" s="397" t="str">
        <f t="shared" si="188"/>
        <v/>
      </c>
      <c r="AB878" s="257" t="str">
        <f t="shared" si="189"/>
        <v/>
      </c>
      <c r="AC878" s="257" t="str">
        <f t="shared" si="190"/>
        <v/>
      </c>
      <c r="AD878" s="193" t="str">
        <f t="shared" si="191"/>
        <v>CHECK DATES</v>
      </c>
      <c r="AE878" s="257" t="str">
        <f t="shared" si="192"/>
        <v/>
      </c>
      <c r="AF878" s="286">
        <v>0</v>
      </c>
      <c r="AG878" s="257">
        <f t="shared" si="193"/>
        <v>0</v>
      </c>
      <c r="AH878" s="257" t="str">
        <f t="shared" si="194"/>
        <v/>
      </c>
      <c r="AI878" s="257">
        <f t="shared" si="195"/>
        <v>0</v>
      </c>
    </row>
    <row r="879" spans="1:35" x14ac:dyDescent="0.3">
      <c r="A879" s="287">
        <v>867</v>
      </c>
      <c r="B879" s="161"/>
      <c r="C879" s="150"/>
      <c r="D879" s="150"/>
      <c r="E879" s="150"/>
      <c r="F879" s="152"/>
      <c r="G879" s="152"/>
      <c r="H879" s="154"/>
      <c r="I879" s="155"/>
      <c r="J879" s="159"/>
      <c r="K879" s="159"/>
      <c r="L879" s="337"/>
      <c r="M879" s="343" t="str">
        <f>IF(L879="","",LOOKUP(L879,'Work Programme'!$A$8:$A$207,'Work Programme'!$B$8:$B$207))</f>
        <v/>
      </c>
      <c r="N879" s="150"/>
      <c r="O879" s="151"/>
      <c r="P879" s="254" t="str">
        <f>IF(H879="","",VLOOKUP(H879,'Overview - Financial Statement'!$A$46:$B$60,2,FALSE))</f>
        <v/>
      </c>
      <c r="Q879" s="255" t="str">
        <f t="shared" si="182"/>
        <v/>
      </c>
      <c r="R879" s="153"/>
      <c r="S879" s="153"/>
      <c r="T879" s="238">
        <f t="shared" si="183"/>
        <v>0</v>
      </c>
      <c r="U879" s="193" t="s">
        <v>44</v>
      </c>
      <c r="V879" s="173"/>
      <c r="W879" s="193" t="str">
        <f t="shared" si="184"/>
        <v/>
      </c>
      <c r="X879" s="264" t="str">
        <f t="shared" si="185"/>
        <v>OK</v>
      </c>
      <c r="Y879" s="193" t="str">
        <f t="shared" si="186"/>
        <v/>
      </c>
      <c r="Z879" s="193" t="str">
        <f t="shared" si="187"/>
        <v/>
      </c>
      <c r="AA879" s="397" t="str">
        <f t="shared" si="188"/>
        <v/>
      </c>
      <c r="AB879" s="257" t="str">
        <f t="shared" si="189"/>
        <v/>
      </c>
      <c r="AC879" s="257" t="str">
        <f t="shared" si="190"/>
        <v/>
      </c>
      <c r="AD879" s="193" t="str">
        <f t="shared" si="191"/>
        <v>CHECK DATES</v>
      </c>
      <c r="AE879" s="257" t="str">
        <f t="shared" si="192"/>
        <v/>
      </c>
      <c r="AF879" s="286">
        <v>0</v>
      </c>
      <c r="AG879" s="257">
        <f t="shared" si="193"/>
        <v>0</v>
      </c>
      <c r="AH879" s="257" t="str">
        <f t="shared" si="194"/>
        <v/>
      </c>
      <c r="AI879" s="257">
        <f t="shared" si="195"/>
        <v>0</v>
      </c>
    </row>
    <row r="880" spans="1:35" x14ac:dyDescent="0.3">
      <c r="A880" s="287">
        <v>868</v>
      </c>
      <c r="B880" s="161"/>
      <c r="C880" s="150"/>
      <c r="D880" s="150"/>
      <c r="E880" s="150"/>
      <c r="F880" s="152"/>
      <c r="G880" s="152"/>
      <c r="H880" s="154"/>
      <c r="I880" s="155"/>
      <c r="J880" s="159"/>
      <c r="K880" s="159"/>
      <c r="L880" s="337"/>
      <c r="M880" s="343" t="str">
        <f>IF(L880="","",LOOKUP(L880,'Work Programme'!$A$8:$A$207,'Work Programme'!$B$8:$B$207))</f>
        <v/>
      </c>
      <c r="N880" s="150"/>
      <c r="O880" s="151"/>
      <c r="P880" s="254" t="str">
        <f>IF(H880="","",VLOOKUP(H880,'Overview - Financial Statement'!$A$46:$B$60,2,FALSE))</f>
        <v/>
      </c>
      <c r="Q880" s="255" t="str">
        <f t="shared" si="182"/>
        <v/>
      </c>
      <c r="R880" s="153"/>
      <c r="S880" s="153"/>
      <c r="T880" s="238">
        <f t="shared" si="183"/>
        <v>0</v>
      </c>
      <c r="U880" s="193" t="s">
        <v>44</v>
      </c>
      <c r="V880" s="173"/>
      <c r="W880" s="193" t="str">
        <f t="shared" si="184"/>
        <v/>
      </c>
      <c r="X880" s="264" t="str">
        <f t="shared" si="185"/>
        <v>OK</v>
      </c>
      <c r="Y880" s="193" t="str">
        <f t="shared" si="186"/>
        <v/>
      </c>
      <c r="Z880" s="193" t="str">
        <f t="shared" si="187"/>
        <v/>
      </c>
      <c r="AA880" s="397" t="str">
        <f t="shared" si="188"/>
        <v/>
      </c>
      <c r="AB880" s="257" t="str">
        <f t="shared" si="189"/>
        <v/>
      </c>
      <c r="AC880" s="257" t="str">
        <f t="shared" si="190"/>
        <v/>
      </c>
      <c r="AD880" s="193" t="str">
        <f t="shared" si="191"/>
        <v>CHECK DATES</v>
      </c>
      <c r="AE880" s="257" t="str">
        <f t="shared" si="192"/>
        <v/>
      </c>
      <c r="AF880" s="286">
        <v>0</v>
      </c>
      <c r="AG880" s="257">
        <f t="shared" si="193"/>
        <v>0</v>
      </c>
      <c r="AH880" s="257" t="str">
        <f t="shared" si="194"/>
        <v/>
      </c>
      <c r="AI880" s="257">
        <f t="shared" si="195"/>
        <v>0</v>
      </c>
    </row>
    <row r="881" spans="1:35" x14ac:dyDescent="0.3">
      <c r="A881" s="287">
        <v>869</v>
      </c>
      <c r="B881" s="161"/>
      <c r="C881" s="150"/>
      <c r="D881" s="150"/>
      <c r="E881" s="150"/>
      <c r="F881" s="152"/>
      <c r="G881" s="152"/>
      <c r="H881" s="154"/>
      <c r="I881" s="155"/>
      <c r="J881" s="159"/>
      <c r="K881" s="159"/>
      <c r="L881" s="337"/>
      <c r="M881" s="343" t="str">
        <f>IF(L881="","",LOOKUP(L881,'Work Programme'!$A$8:$A$207,'Work Programme'!$B$8:$B$207))</f>
        <v/>
      </c>
      <c r="N881" s="150"/>
      <c r="O881" s="151"/>
      <c r="P881" s="254" t="str">
        <f>IF(H881="","",VLOOKUP(H881,'Overview - Financial Statement'!$A$46:$B$60,2,FALSE))</f>
        <v/>
      </c>
      <c r="Q881" s="255" t="str">
        <f t="shared" si="182"/>
        <v/>
      </c>
      <c r="R881" s="153"/>
      <c r="S881" s="153"/>
      <c r="T881" s="238">
        <f t="shared" si="183"/>
        <v>0</v>
      </c>
      <c r="U881" s="193" t="s">
        <v>44</v>
      </c>
      <c r="V881" s="173"/>
      <c r="W881" s="193" t="str">
        <f t="shared" si="184"/>
        <v/>
      </c>
      <c r="X881" s="264" t="str">
        <f t="shared" si="185"/>
        <v>OK</v>
      </c>
      <c r="Y881" s="193" t="str">
        <f t="shared" si="186"/>
        <v/>
      </c>
      <c r="Z881" s="193" t="str">
        <f t="shared" si="187"/>
        <v/>
      </c>
      <c r="AA881" s="397" t="str">
        <f t="shared" si="188"/>
        <v/>
      </c>
      <c r="AB881" s="257" t="str">
        <f t="shared" si="189"/>
        <v/>
      </c>
      <c r="AC881" s="257" t="str">
        <f t="shared" si="190"/>
        <v/>
      </c>
      <c r="AD881" s="193" t="str">
        <f t="shared" si="191"/>
        <v>CHECK DATES</v>
      </c>
      <c r="AE881" s="257" t="str">
        <f t="shared" si="192"/>
        <v/>
      </c>
      <c r="AF881" s="286">
        <v>0</v>
      </c>
      <c r="AG881" s="257">
        <f t="shared" si="193"/>
        <v>0</v>
      </c>
      <c r="AH881" s="257" t="str">
        <f t="shared" si="194"/>
        <v/>
      </c>
      <c r="AI881" s="257">
        <f t="shared" si="195"/>
        <v>0</v>
      </c>
    </row>
    <row r="882" spans="1:35" x14ac:dyDescent="0.3">
      <c r="A882" s="287">
        <v>870</v>
      </c>
      <c r="B882" s="161"/>
      <c r="C882" s="150"/>
      <c r="D882" s="150"/>
      <c r="E882" s="150"/>
      <c r="F882" s="152"/>
      <c r="G882" s="152"/>
      <c r="H882" s="154"/>
      <c r="I882" s="155"/>
      <c r="J882" s="159"/>
      <c r="K882" s="159"/>
      <c r="L882" s="337"/>
      <c r="M882" s="343" t="str">
        <f>IF(L882="","",LOOKUP(L882,'Work Programme'!$A$8:$A$207,'Work Programme'!$B$8:$B$207))</f>
        <v/>
      </c>
      <c r="N882" s="150"/>
      <c r="O882" s="151"/>
      <c r="P882" s="254" t="str">
        <f>IF(H882="","",VLOOKUP(H882,'Overview - Financial Statement'!$A$46:$B$60,2,FALSE))</f>
        <v/>
      </c>
      <c r="Q882" s="255" t="str">
        <f t="shared" si="182"/>
        <v/>
      </c>
      <c r="R882" s="153"/>
      <c r="S882" s="153"/>
      <c r="T882" s="238">
        <f t="shared" si="183"/>
        <v>0</v>
      </c>
      <c r="U882" s="193" t="s">
        <v>44</v>
      </c>
      <c r="V882" s="173"/>
      <c r="W882" s="193" t="str">
        <f t="shared" si="184"/>
        <v/>
      </c>
      <c r="X882" s="264" t="str">
        <f t="shared" si="185"/>
        <v>OK</v>
      </c>
      <c r="Y882" s="193" t="str">
        <f t="shared" si="186"/>
        <v/>
      </c>
      <c r="Z882" s="193" t="str">
        <f t="shared" si="187"/>
        <v/>
      </c>
      <c r="AA882" s="397" t="str">
        <f t="shared" si="188"/>
        <v/>
      </c>
      <c r="AB882" s="257" t="str">
        <f t="shared" si="189"/>
        <v/>
      </c>
      <c r="AC882" s="257" t="str">
        <f t="shared" si="190"/>
        <v/>
      </c>
      <c r="AD882" s="193" t="str">
        <f t="shared" si="191"/>
        <v>CHECK DATES</v>
      </c>
      <c r="AE882" s="257" t="str">
        <f t="shared" si="192"/>
        <v/>
      </c>
      <c r="AF882" s="286">
        <v>0</v>
      </c>
      <c r="AG882" s="257">
        <f t="shared" si="193"/>
        <v>0</v>
      </c>
      <c r="AH882" s="257" t="str">
        <f t="shared" si="194"/>
        <v/>
      </c>
      <c r="AI882" s="257">
        <f t="shared" si="195"/>
        <v>0</v>
      </c>
    </row>
    <row r="883" spans="1:35" x14ac:dyDescent="0.3">
      <c r="A883" s="287">
        <v>871</v>
      </c>
      <c r="B883" s="161"/>
      <c r="C883" s="150"/>
      <c r="D883" s="150"/>
      <c r="E883" s="150"/>
      <c r="F883" s="152"/>
      <c r="G883" s="152"/>
      <c r="H883" s="154"/>
      <c r="I883" s="155"/>
      <c r="J883" s="159"/>
      <c r="K883" s="159"/>
      <c r="L883" s="337"/>
      <c r="M883" s="343" t="str">
        <f>IF(L883="","",LOOKUP(L883,'Work Programme'!$A$8:$A$207,'Work Programme'!$B$8:$B$207))</f>
        <v/>
      </c>
      <c r="N883" s="150"/>
      <c r="O883" s="151"/>
      <c r="P883" s="254" t="str">
        <f>IF(H883="","",VLOOKUP(H883,'Overview - Financial Statement'!$A$46:$B$60,2,FALSE))</f>
        <v/>
      </c>
      <c r="Q883" s="255" t="str">
        <f t="shared" si="182"/>
        <v/>
      </c>
      <c r="R883" s="153"/>
      <c r="S883" s="153"/>
      <c r="T883" s="238">
        <f t="shared" si="183"/>
        <v>0</v>
      </c>
      <c r="U883" s="193" t="s">
        <v>44</v>
      </c>
      <c r="V883" s="173"/>
      <c r="W883" s="193" t="str">
        <f t="shared" si="184"/>
        <v/>
      </c>
      <c r="X883" s="264" t="str">
        <f t="shared" si="185"/>
        <v>OK</v>
      </c>
      <c r="Y883" s="193" t="str">
        <f t="shared" si="186"/>
        <v/>
      </c>
      <c r="Z883" s="193" t="str">
        <f t="shared" si="187"/>
        <v/>
      </c>
      <c r="AA883" s="397" t="str">
        <f t="shared" si="188"/>
        <v/>
      </c>
      <c r="AB883" s="257" t="str">
        <f t="shared" si="189"/>
        <v/>
      </c>
      <c r="AC883" s="257" t="str">
        <f t="shared" si="190"/>
        <v/>
      </c>
      <c r="AD883" s="193" t="str">
        <f t="shared" si="191"/>
        <v>CHECK DATES</v>
      </c>
      <c r="AE883" s="257" t="str">
        <f t="shared" si="192"/>
        <v/>
      </c>
      <c r="AF883" s="286">
        <v>0</v>
      </c>
      <c r="AG883" s="257">
        <f t="shared" si="193"/>
        <v>0</v>
      </c>
      <c r="AH883" s="257" t="str">
        <f t="shared" si="194"/>
        <v/>
      </c>
      <c r="AI883" s="257">
        <f t="shared" si="195"/>
        <v>0</v>
      </c>
    </row>
    <row r="884" spans="1:35" x14ac:dyDescent="0.3">
      <c r="A884" s="287">
        <v>872</v>
      </c>
      <c r="B884" s="161"/>
      <c r="C884" s="150"/>
      <c r="D884" s="150"/>
      <c r="E884" s="150"/>
      <c r="F884" s="152"/>
      <c r="G884" s="152"/>
      <c r="H884" s="154"/>
      <c r="I884" s="155"/>
      <c r="J884" s="159"/>
      <c r="K884" s="159"/>
      <c r="L884" s="337"/>
      <c r="M884" s="343" t="str">
        <f>IF(L884="","",LOOKUP(L884,'Work Programme'!$A$8:$A$207,'Work Programme'!$B$8:$B$207))</f>
        <v/>
      </c>
      <c r="N884" s="150"/>
      <c r="O884" s="151"/>
      <c r="P884" s="254" t="str">
        <f>IF(H884="","",VLOOKUP(H884,'Overview - Financial Statement'!$A$46:$B$60,2,FALSE))</f>
        <v/>
      </c>
      <c r="Q884" s="255" t="str">
        <f t="shared" si="182"/>
        <v/>
      </c>
      <c r="R884" s="153"/>
      <c r="S884" s="153"/>
      <c r="T884" s="238">
        <f t="shared" si="183"/>
        <v>0</v>
      </c>
      <c r="U884" s="193" t="s">
        <v>44</v>
      </c>
      <c r="V884" s="173"/>
      <c r="W884" s="193" t="str">
        <f t="shared" si="184"/>
        <v/>
      </c>
      <c r="X884" s="264" t="str">
        <f t="shared" si="185"/>
        <v>OK</v>
      </c>
      <c r="Y884" s="193" t="str">
        <f t="shared" si="186"/>
        <v/>
      </c>
      <c r="Z884" s="193" t="str">
        <f t="shared" si="187"/>
        <v/>
      </c>
      <c r="AA884" s="397" t="str">
        <f t="shared" si="188"/>
        <v/>
      </c>
      <c r="AB884" s="257" t="str">
        <f t="shared" si="189"/>
        <v/>
      </c>
      <c r="AC884" s="257" t="str">
        <f t="shared" si="190"/>
        <v/>
      </c>
      <c r="AD884" s="193" t="str">
        <f t="shared" si="191"/>
        <v>CHECK DATES</v>
      </c>
      <c r="AE884" s="257" t="str">
        <f t="shared" si="192"/>
        <v/>
      </c>
      <c r="AF884" s="286">
        <v>0</v>
      </c>
      <c r="AG884" s="257">
        <f t="shared" si="193"/>
        <v>0</v>
      </c>
      <c r="AH884" s="257" t="str">
        <f t="shared" si="194"/>
        <v/>
      </c>
      <c r="AI884" s="257">
        <f t="shared" si="195"/>
        <v>0</v>
      </c>
    </row>
    <row r="885" spans="1:35" x14ac:dyDescent="0.3">
      <c r="A885" s="287">
        <v>873</v>
      </c>
      <c r="B885" s="161"/>
      <c r="C885" s="150"/>
      <c r="D885" s="150"/>
      <c r="E885" s="150"/>
      <c r="F885" s="152"/>
      <c r="G885" s="152"/>
      <c r="H885" s="154"/>
      <c r="I885" s="155"/>
      <c r="J885" s="159"/>
      <c r="K885" s="159"/>
      <c r="L885" s="337"/>
      <c r="M885" s="343" t="str">
        <f>IF(L885="","",LOOKUP(L885,'Work Programme'!$A$8:$A$207,'Work Programme'!$B$8:$B$207))</f>
        <v/>
      </c>
      <c r="N885" s="150"/>
      <c r="O885" s="151"/>
      <c r="P885" s="254" t="str">
        <f>IF(H885="","",VLOOKUP(H885,'Overview - Financial Statement'!$A$46:$B$60,2,FALSE))</f>
        <v/>
      </c>
      <c r="Q885" s="255" t="str">
        <f t="shared" si="182"/>
        <v/>
      </c>
      <c r="R885" s="153"/>
      <c r="S885" s="153"/>
      <c r="T885" s="238">
        <f t="shared" si="183"/>
        <v>0</v>
      </c>
      <c r="U885" s="193" t="s">
        <v>44</v>
      </c>
      <c r="V885" s="173"/>
      <c r="W885" s="193" t="str">
        <f t="shared" si="184"/>
        <v/>
      </c>
      <c r="X885" s="264" t="str">
        <f t="shared" si="185"/>
        <v>OK</v>
      </c>
      <c r="Y885" s="193" t="str">
        <f t="shared" si="186"/>
        <v/>
      </c>
      <c r="Z885" s="193" t="str">
        <f t="shared" si="187"/>
        <v/>
      </c>
      <c r="AA885" s="397" t="str">
        <f t="shared" si="188"/>
        <v/>
      </c>
      <c r="AB885" s="257" t="str">
        <f t="shared" si="189"/>
        <v/>
      </c>
      <c r="AC885" s="257" t="str">
        <f t="shared" si="190"/>
        <v/>
      </c>
      <c r="AD885" s="193" t="str">
        <f t="shared" si="191"/>
        <v>CHECK DATES</v>
      </c>
      <c r="AE885" s="257" t="str">
        <f t="shared" si="192"/>
        <v/>
      </c>
      <c r="AF885" s="286">
        <v>0</v>
      </c>
      <c r="AG885" s="257">
        <f t="shared" si="193"/>
        <v>0</v>
      </c>
      <c r="AH885" s="257" t="str">
        <f t="shared" si="194"/>
        <v/>
      </c>
      <c r="AI885" s="257">
        <f t="shared" si="195"/>
        <v>0</v>
      </c>
    </row>
    <row r="886" spans="1:35" x14ac:dyDescent="0.3">
      <c r="A886" s="287">
        <v>874</v>
      </c>
      <c r="B886" s="161"/>
      <c r="C886" s="150"/>
      <c r="D886" s="150"/>
      <c r="E886" s="150"/>
      <c r="F886" s="152"/>
      <c r="G886" s="152"/>
      <c r="H886" s="154"/>
      <c r="I886" s="155"/>
      <c r="J886" s="159"/>
      <c r="K886" s="159"/>
      <c r="L886" s="337"/>
      <c r="M886" s="343" t="str">
        <f>IF(L886="","",LOOKUP(L886,'Work Programme'!$A$8:$A$207,'Work Programme'!$B$8:$B$207))</f>
        <v/>
      </c>
      <c r="N886" s="150"/>
      <c r="O886" s="151"/>
      <c r="P886" s="254" t="str">
        <f>IF(H886="","",VLOOKUP(H886,'Overview - Financial Statement'!$A$46:$B$60,2,FALSE))</f>
        <v/>
      </c>
      <c r="Q886" s="255" t="str">
        <f t="shared" si="182"/>
        <v/>
      </c>
      <c r="R886" s="153"/>
      <c r="S886" s="153"/>
      <c r="T886" s="238">
        <f t="shared" si="183"/>
        <v>0</v>
      </c>
      <c r="U886" s="193" t="s">
        <v>44</v>
      </c>
      <c r="V886" s="173"/>
      <c r="W886" s="193" t="str">
        <f t="shared" si="184"/>
        <v/>
      </c>
      <c r="X886" s="264" t="str">
        <f t="shared" si="185"/>
        <v>OK</v>
      </c>
      <c r="Y886" s="193" t="str">
        <f t="shared" si="186"/>
        <v/>
      </c>
      <c r="Z886" s="193" t="str">
        <f t="shared" si="187"/>
        <v/>
      </c>
      <c r="AA886" s="397" t="str">
        <f t="shared" si="188"/>
        <v/>
      </c>
      <c r="AB886" s="257" t="str">
        <f t="shared" si="189"/>
        <v/>
      </c>
      <c r="AC886" s="257" t="str">
        <f t="shared" si="190"/>
        <v/>
      </c>
      <c r="AD886" s="193" t="str">
        <f t="shared" si="191"/>
        <v>CHECK DATES</v>
      </c>
      <c r="AE886" s="257" t="str">
        <f t="shared" si="192"/>
        <v/>
      </c>
      <c r="AF886" s="286">
        <v>0</v>
      </c>
      <c r="AG886" s="257">
        <f t="shared" si="193"/>
        <v>0</v>
      </c>
      <c r="AH886" s="257" t="str">
        <f t="shared" si="194"/>
        <v/>
      </c>
      <c r="AI886" s="257">
        <f t="shared" si="195"/>
        <v>0</v>
      </c>
    </row>
    <row r="887" spans="1:35" x14ac:dyDescent="0.3">
      <c r="A887" s="287">
        <v>875</v>
      </c>
      <c r="B887" s="161"/>
      <c r="C887" s="150"/>
      <c r="D887" s="150"/>
      <c r="E887" s="150"/>
      <c r="F887" s="152"/>
      <c r="G887" s="152"/>
      <c r="H887" s="154"/>
      <c r="I887" s="155"/>
      <c r="J887" s="159"/>
      <c r="K887" s="159"/>
      <c r="L887" s="337"/>
      <c r="M887" s="343" t="str">
        <f>IF(L887="","",LOOKUP(L887,'Work Programme'!$A$8:$A$207,'Work Programme'!$B$8:$B$207))</f>
        <v/>
      </c>
      <c r="N887" s="150"/>
      <c r="O887" s="151"/>
      <c r="P887" s="254" t="str">
        <f>IF(H887="","",VLOOKUP(H887,'Overview - Financial Statement'!$A$46:$B$60,2,FALSE))</f>
        <v/>
      </c>
      <c r="Q887" s="255" t="str">
        <f t="shared" si="182"/>
        <v/>
      </c>
      <c r="R887" s="153"/>
      <c r="S887" s="153"/>
      <c r="T887" s="238">
        <f t="shared" si="183"/>
        <v>0</v>
      </c>
      <c r="U887" s="193" t="s">
        <v>44</v>
      </c>
      <c r="V887" s="173"/>
      <c r="W887" s="193" t="str">
        <f t="shared" si="184"/>
        <v/>
      </c>
      <c r="X887" s="264" t="str">
        <f t="shared" si="185"/>
        <v>OK</v>
      </c>
      <c r="Y887" s="193" t="str">
        <f t="shared" si="186"/>
        <v/>
      </c>
      <c r="Z887" s="193" t="str">
        <f t="shared" si="187"/>
        <v/>
      </c>
      <c r="AA887" s="397" t="str">
        <f t="shared" si="188"/>
        <v/>
      </c>
      <c r="AB887" s="257" t="str">
        <f t="shared" si="189"/>
        <v/>
      </c>
      <c r="AC887" s="257" t="str">
        <f t="shared" si="190"/>
        <v/>
      </c>
      <c r="AD887" s="193" t="str">
        <f t="shared" si="191"/>
        <v>CHECK DATES</v>
      </c>
      <c r="AE887" s="257" t="str">
        <f t="shared" si="192"/>
        <v/>
      </c>
      <c r="AF887" s="286">
        <v>0</v>
      </c>
      <c r="AG887" s="257">
        <f t="shared" si="193"/>
        <v>0</v>
      </c>
      <c r="AH887" s="257" t="str">
        <f t="shared" si="194"/>
        <v/>
      </c>
      <c r="AI887" s="257">
        <f t="shared" si="195"/>
        <v>0</v>
      </c>
    </row>
    <row r="888" spans="1:35" x14ac:dyDescent="0.3">
      <c r="A888" s="287">
        <v>876</v>
      </c>
      <c r="B888" s="161"/>
      <c r="C888" s="150"/>
      <c r="D888" s="150"/>
      <c r="E888" s="150"/>
      <c r="F888" s="152"/>
      <c r="G888" s="152"/>
      <c r="H888" s="154"/>
      <c r="I888" s="155"/>
      <c r="J888" s="159"/>
      <c r="K888" s="159"/>
      <c r="L888" s="337"/>
      <c r="M888" s="343" t="str">
        <f>IF(L888="","",LOOKUP(L888,'Work Programme'!$A$8:$A$207,'Work Programme'!$B$8:$B$207))</f>
        <v/>
      </c>
      <c r="N888" s="150"/>
      <c r="O888" s="151"/>
      <c r="P888" s="254" t="str">
        <f>IF(H888="","",VLOOKUP(H888,'Overview - Financial Statement'!$A$46:$B$60,2,FALSE))</f>
        <v/>
      </c>
      <c r="Q888" s="255" t="str">
        <f t="shared" si="182"/>
        <v/>
      </c>
      <c r="R888" s="153"/>
      <c r="S888" s="153"/>
      <c r="T888" s="238">
        <f t="shared" si="183"/>
        <v>0</v>
      </c>
      <c r="U888" s="193" t="s">
        <v>44</v>
      </c>
      <c r="V888" s="173"/>
      <c r="W888" s="193" t="str">
        <f t="shared" si="184"/>
        <v/>
      </c>
      <c r="X888" s="264" t="str">
        <f t="shared" si="185"/>
        <v>OK</v>
      </c>
      <c r="Y888" s="193" t="str">
        <f t="shared" si="186"/>
        <v/>
      </c>
      <c r="Z888" s="193" t="str">
        <f t="shared" si="187"/>
        <v/>
      </c>
      <c r="AA888" s="397" t="str">
        <f t="shared" si="188"/>
        <v/>
      </c>
      <c r="AB888" s="257" t="str">
        <f t="shared" si="189"/>
        <v/>
      </c>
      <c r="AC888" s="257" t="str">
        <f t="shared" si="190"/>
        <v/>
      </c>
      <c r="AD888" s="193" t="str">
        <f t="shared" si="191"/>
        <v>CHECK DATES</v>
      </c>
      <c r="AE888" s="257" t="str">
        <f t="shared" si="192"/>
        <v/>
      </c>
      <c r="AF888" s="286">
        <v>0</v>
      </c>
      <c r="AG888" s="257">
        <f t="shared" si="193"/>
        <v>0</v>
      </c>
      <c r="AH888" s="257" t="str">
        <f t="shared" si="194"/>
        <v/>
      </c>
      <c r="AI888" s="257">
        <f t="shared" si="195"/>
        <v>0</v>
      </c>
    </row>
    <row r="889" spans="1:35" x14ac:dyDescent="0.3">
      <c r="A889" s="287">
        <v>877</v>
      </c>
      <c r="B889" s="161"/>
      <c r="C889" s="150"/>
      <c r="D889" s="150"/>
      <c r="E889" s="150"/>
      <c r="F889" s="152"/>
      <c r="G889" s="152"/>
      <c r="H889" s="154"/>
      <c r="I889" s="155"/>
      <c r="J889" s="159"/>
      <c r="K889" s="159"/>
      <c r="L889" s="337"/>
      <c r="M889" s="343" t="str">
        <f>IF(L889="","",LOOKUP(L889,'Work Programme'!$A$8:$A$207,'Work Programme'!$B$8:$B$207))</f>
        <v/>
      </c>
      <c r="N889" s="150"/>
      <c r="O889" s="151"/>
      <c r="P889" s="254" t="str">
        <f>IF(H889="","",VLOOKUP(H889,'Overview - Financial Statement'!$A$46:$B$60,2,FALSE))</f>
        <v/>
      </c>
      <c r="Q889" s="255" t="str">
        <f t="shared" si="182"/>
        <v/>
      </c>
      <c r="R889" s="153"/>
      <c r="S889" s="153"/>
      <c r="T889" s="238">
        <f t="shared" si="183"/>
        <v>0</v>
      </c>
      <c r="U889" s="193" t="s">
        <v>44</v>
      </c>
      <c r="V889" s="173"/>
      <c r="W889" s="193" t="str">
        <f t="shared" si="184"/>
        <v/>
      </c>
      <c r="X889" s="264" t="str">
        <f t="shared" si="185"/>
        <v>OK</v>
      </c>
      <c r="Y889" s="193" t="str">
        <f t="shared" si="186"/>
        <v/>
      </c>
      <c r="Z889" s="193" t="str">
        <f t="shared" si="187"/>
        <v/>
      </c>
      <c r="AA889" s="397" t="str">
        <f t="shared" si="188"/>
        <v/>
      </c>
      <c r="AB889" s="257" t="str">
        <f t="shared" si="189"/>
        <v/>
      </c>
      <c r="AC889" s="257" t="str">
        <f t="shared" si="190"/>
        <v/>
      </c>
      <c r="AD889" s="193" t="str">
        <f t="shared" si="191"/>
        <v>CHECK DATES</v>
      </c>
      <c r="AE889" s="257" t="str">
        <f t="shared" si="192"/>
        <v/>
      </c>
      <c r="AF889" s="286">
        <v>0</v>
      </c>
      <c r="AG889" s="257">
        <f t="shared" si="193"/>
        <v>0</v>
      </c>
      <c r="AH889" s="257" t="str">
        <f t="shared" si="194"/>
        <v/>
      </c>
      <c r="AI889" s="257">
        <f t="shared" si="195"/>
        <v>0</v>
      </c>
    </row>
    <row r="890" spans="1:35" x14ac:dyDescent="0.3">
      <c r="A890" s="287">
        <v>878</v>
      </c>
      <c r="B890" s="161"/>
      <c r="C890" s="150"/>
      <c r="D890" s="150"/>
      <c r="E890" s="150"/>
      <c r="F890" s="152"/>
      <c r="G890" s="152"/>
      <c r="H890" s="154"/>
      <c r="I890" s="155"/>
      <c r="J890" s="159"/>
      <c r="K890" s="159"/>
      <c r="L890" s="337"/>
      <c r="M890" s="343" t="str">
        <f>IF(L890="","",LOOKUP(L890,'Work Programme'!$A$8:$A$207,'Work Programme'!$B$8:$B$207))</f>
        <v/>
      </c>
      <c r="N890" s="150"/>
      <c r="O890" s="151"/>
      <c r="P890" s="254" t="str">
        <f>IF(H890="","",VLOOKUP(H890,'Overview - Financial Statement'!$A$46:$B$60,2,FALSE))</f>
        <v/>
      </c>
      <c r="Q890" s="255" t="str">
        <f t="shared" si="182"/>
        <v/>
      </c>
      <c r="R890" s="153"/>
      <c r="S890" s="153"/>
      <c r="T890" s="238">
        <f t="shared" si="183"/>
        <v>0</v>
      </c>
      <c r="U890" s="193" t="s">
        <v>44</v>
      </c>
      <c r="V890" s="173"/>
      <c r="W890" s="193" t="str">
        <f t="shared" si="184"/>
        <v/>
      </c>
      <c r="X890" s="264" t="str">
        <f t="shared" si="185"/>
        <v>OK</v>
      </c>
      <c r="Y890" s="193" t="str">
        <f t="shared" si="186"/>
        <v/>
      </c>
      <c r="Z890" s="193" t="str">
        <f t="shared" si="187"/>
        <v/>
      </c>
      <c r="AA890" s="397" t="str">
        <f t="shared" si="188"/>
        <v/>
      </c>
      <c r="AB890" s="257" t="str">
        <f t="shared" si="189"/>
        <v/>
      </c>
      <c r="AC890" s="257" t="str">
        <f t="shared" si="190"/>
        <v/>
      </c>
      <c r="AD890" s="193" t="str">
        <f t="shared" si="191"/>
        <v>CHECK DATES</v>
      </c>
      <c r="AE890" s="257" t="str">
        <f t="shared" si="192"/>
        <v/>
      </c>
      <c r="AF890" s="286">
        <v>0</v>
      </c>
      <c r="AG890" s="257">
        <f t="shared" si="193"/>
        <v>0</v>
      </c>
      <c r="AH890" s="257" t="str">
        <f t="shared" si="194"/>
        <v/>
      </c>
      <c r="AI890" s="257">
        <f t="shared" si="195"/>
        <v>0</v>
      </c>
    </row>
    <row r="891" spans="1:35" x14ac:dyDescent="0.3">
      <c r="A891" s="287">
        <v>879</v>
      </c>
      <c r="B891" s="161"/>
      <c r="C891" s="150"/>
      <c r="D891" s="150"/>
      <c r="E891" s="150"/>
      <c r="F891" s="152"/>
      <c r="G891" s="152"/>
      <c r="H891" s="154"/>
      <c r="I891" s="155"/>
      <c r="J891" s="159"/>
      <c r="K891" s="159"/>
      <c r="L891" s="337"/>
      <c r="M891" s="343" t="str">
        <f>IF(L891="","",LOOKUP(L891,'Work Programme'!$A$8:$A$207,'Work Programme'!$B$8:$B$207))</f>
        <v/>
      </c>
      <c r="N891" s="150"/>
      <c r="O891" s="151"/>
      <c r="P891" s="254" t="str">
        <f>IF(H891="","",VLOOKUP(H891,'Overview - Financial Statement'!$A$46:$B$60,2,FALSE))</f>
        <v/>
      </c>
      <c r="Q891" s="255" t="str">
        <f t="shared" si="182"/>
        <v/>
      </c>
      <c r="R891" s="153"/>
      <c r="S891" s="153"/>
      <c r="T891" s="238">
        <f t="shared" si="183"/>
        <v>0</v>
      </c>
      <c r="U891" s="193" t="s">
        <v>44</v>
      </c>
      <c r="V891" s="173"/>
      <c r="W891" s="193" t="str">
        <f t="shared" si="184"/>
        <v/>
      </c>
      <c r="X891" s="264" t="str">
        <f t="shared" si="185"/>
        <v>OK</v>
      </c>
      <c r="Y891" s="193" t="str">
        <f t="shared" si="186"/>
        <v/>
      </c>
      <c r="Z891" s="193" t="str">
        <f t="shared" si="187"/>
        <v/>
      </c>
      <c r="AA891" s="397" t="str">
        <f t="shared" si="188"/>
        <v/>
      </c>
      <c r="AB891" s="257" t="str">
        <f t="shared" si="189"/>
        <v/>
      </c>
      <c r="AC891" s="257" t="str">
        <f t="shared" si="190"/>
        <v/>
      </c>
      <c r="AD891" s="193" t="str">
        <f t="shared" si="191"/>
        <v>CHECK DATES</v>
      </c>
      <c r="AE891" s="257" t="str">
        <f t="shared" si="192"/>
        <v/>
      </c>
      <c r="AF891" s="286">
        <v>0</v>
      </c>
      <c r="AG891" s="257">
        <f t="shared" si="193"/>
        <v>0</v>
      </c>
      <c r="AH891" s="257" t="str">
        <f t="shared" si="194"/>
        <v/>
      </c>
      <c r="AI891" s="257">
        <f t="shared" si="195"/>
        <v>0</v>
      </c>
    </row>
    <row r="892" spans="1:35" x14ac:dyDescent="0.3">
      <c r="A892" s="287">
        <v>880</v>
      </c>
      <c r="B892" s="161"/>
      <c r="C892" s="150"/>
      <c r="D892" s="150"/>
      <c r="E892" s="150"/>
      <c r="F892" s="152"/>
      <c r="G892" s="152"/>
      <c r="H892" s="154"/>
      <c r="I892" s="155"/>
      <c r="J892" s="159"/>
      <c r="K892" s="159"/>
      <c r="L892" s="337"/>
      <c r="M892" s="343" t="str">
        <f>IF(L892="","",LOOKUP(L892,'Work Programme'!$A$8:$A$207,'Work Programme'!$B$8:$B$207))</f>
        <v/>
      </c>
      <c r="N892" s="150"/>
      <c r="O892" s="151"/>
      <c r="P892" s="254" t="str">
        <f>IF(H892="","",VLOOKUP(H892,'Overview - Financial Statement'!$A$46:$B$60,2,FALSE))</f>
        <v/>
      </c>
      <c r="Q892" s="255" t="str">
        <f t="shared" si="182"/>
        <v/>
      </c>
      <c r="R892" s="153"/>
      <c r="S892" s="153"/>
      <c r="T892" s="238">
        <f t="shared" si="183"/>
        <v>0</v>
      </c>
      <c r="U892" s="193" t="s">
        <v>44</v>
      </c>
      <c r="V892" s="173"/>
      <c r="W892" s="193" t="str">
        <f t="shared" si="184"/>
        <v/>
      </c>
      <c r="X892" s="264" t="str">
        <f t="shared" si="185"/>
        <v>OK</v>
      </c>
      <c r="Y892" s="193" t="str">
        <f t="shared" si="186"/>
        <v/>
      </c>
      <c r="Z892" s="193" t="str">
        <f t="shared" si="187"/>
        <v/>
      </c>
      <c r="AA892" s="397" t="str">
        <f t="shared" si="188"/>
        <v/>
      </c>
      <c r="AB892" s="257" t="str">
        <f t="shared" si="189"/>
        <v/>
      </c>
      <c r="AC892" s="257" t="str">
        <f t="shared" si="190"/>
        <v/>
      </c>
      <c r="AD892" s="193" t="str">
        <f t="shared" si="191"/>
        <v>CHECK DATES</v>
      </c>
      <c r="AE892" s="257" t="str">
        <f t="shared" si="192"/>
        <v/>
      </c>
      <c r="AF892" s="286">
        <v>0</v>
      </c>
      <c r="AG892" s="257">
        <f t="shared" si="193"/>
        <v>0</v>
      </c>
      <c r="AH892" s="257" t="str">
        <f t="shared" si="194"/>
        <v/>
      </c>
      <c r="AI892" s="257">
        <f t="shared" si="195"/>
        <v>0</v>
      </c>
    </row>
    <row r="893" spans="1:35" x14ac:dyDescent="0.3">
      <c r="A893" s="287">
        <v>881</v>
      </c>
      <c r="B893" s="161"/>
      <c r="C893" s="150"/>
      <c r="D893" s="150"/>
      <c r="E893" s="150"/>
      <c r="F893" s="152"/>
      <c r="G893" s="152"/>
      <c r="H893" s="154"/>
      <c r="I893" s="155"/>
      <c r="J893" s="159"/>
      <c r="K893" s="159"/>
      <c r="L893" s="337"/>
      <c r="M893" s="343" t="str">
        <f>IF(L893="","",LOOKUP(L893,'Work Programme'!$A$8:$A$207,'Work Programme'!$B$8:$B$207))</f>
        <v/>
      </c>
      <c r="N893" s="150"/>
      <c r="O893" s="151"/>
      <c r="P893" s="254" t="str">
        <f>IF(H893="","",VLOOKUP(H893,'Overview - Financial Statement'!$A$46:$B$60,2,FALSE))</f>
        <v/>
      </c>
      <c r="Q893" s="255" t="str">
        <f t="shared" si="182"/>
        <v/>
      </c>
      <c r="R893" s="153"/>
      <c r="S893" s="153"/>
      <c r="T893" s="238">
        <f t="shared" si="183"/>
        <v>0</v>
      </c>
      <c r="U893" s="193" t="s">
        <v>44</v>
      </c>
      <c r="V893" s="173"/>
      <c r="W893" s="193" t="str">
        <f t="shared" si="184"/>
        <v/>
      </c>
      <c r="X893" s="264" t="str">
        <f t="shared" si="185"/>
        <v>OK</v>
      </c>
      <c r="Y893" s="193" t="str">
        <f t="shared" si="186"/>
        <v/>
      </c>
      <c r="Z893" s="193" t="str">
        <f t="shared" si="187"/>
        <v/>
      </c>
      <c r="AA893" s="397" t="str">
        <f t="shared" si="188"/>
        <v/>
      </c>
      <c r="AB893" s="257" t="str">
        <f t="shared" si="189"/>
        <v/>
      </c>
      <c r="AC893" s="257" t="str">
        <f t="shared" si="190"/>
        <v/>
      </c>
      <c r="AD893" s="193" t="str">
        <f t="shared" si="191"/>
        <v>CHECK DATES</v>
      </c>
      <c r="AE893" s="257" t="str">
        <f t="shared" si="192"/>
        <v/>
      </c>
      <c r="AF893" s="286">
        <v>0</v>
      </c>
      <c r="AG893" s="257">
        <f t="shared" si="193"/>
        <v>0</v>
      </c>
      <c r="AH893" s="257" t="str">
        <f t="shared" si="194"/>
        <v/>
      </c>
      <c r="AI893" s="257">
        <f t="shared" si="195"/>
        <v>0</v>
      </c>
    </row>
    <row r="894" spans="1:35" x14ac:dyDescent="0.3">
      <c r="A894" s="287">
        <v>882</v>
      </c>
      <c r="B894" s="161"/>
      <c r="C894" s="150"/>
      <c r="D894" s="150"/>
      <c r="E894" s="150"/>
      <c r="F894" s="152"/>
      <c r="G894" s="152"/>
      <c r="H894" s="154"/>
      <c r="I894" s="155"/>
      <c r="J894" s="159"/>
      <c r="K894" s="159"/>
      <c r="L894" s="337"/>
      <c r="M894" s="343" t="str">
        <f>IF(L894="","",LOOKUP(L894,'Work Programme'!$A$8:$A$207,'Work Programme'!$B$8:$B$207))</f>
        <v/>
      </c>
      <c r="N894" s="150"/>
      <c r="O894" s="151"/>
      <c r="P894" s="254" t="str">
        <f>IF(H894="","",VLOOKUP(H894,'Overview - Financial Statement'!$A$46:$B$60,2,FALSE))</f>
        <v/>
      </c>
      <c r="Q894" s="255" t="str">
        <f t="shared" si="182"/>
        <v/>
      </c>
      <c r="R894" s="153"/>
      <c r="S894" s="153"/>
      <c r="T894" s="238">
        <f t="shared" si="183"/>
        <v>0</v>
      </c>
      <c r="U894" s="193" t="s">
        <v>44</v>
      </c>
      <c r="V894" s="173"/>
      <c r="W894" s="193" t="str">
        <f t="shared" si="184"/>
        <v/>
      </c>
      <c r="X894" s="264" t="str">
        <f t="shared" si="185"/>
        <v>OK</v>
      </c>
      <c r="Y894" s="193" t="str">
        <f t="shared" si="186"/>
        <v/>
      </c>
      <c r="Z894" s="193" t="str">
        <f t="shared" si="187"/>
        <v/>
      </c>
      <c r="AA894" s="397" t="str">
        <f t="shared" si="188"/>
        <v/>
      </c>
      <c r="AB894" s="257" t="str">
        <f t="shared" si="189"/>
        <v/>
      </c>
      <c r="AC894" s="257" t="str">
        <f t="shared" si="190"/>
        <v/>
      </c>
      <c r="AD894" s="193" t="str">
        <f t="shared" si="191"/>
        <v>CHECK DATES</v>
      </c>
      <c r="AE894" s="257" t="str">
        <f t="shared" si="192"/>
        <v/>
      </c>
      <c r="AF894" s="286">
        <v>0</v>
      </c>
      <c r="AG894" s="257">
        <f t="shared" si="193"/>
        <v>0</v>
      </c>
      <c r="AH894" s="257" t="str">
        <f t="shared" si="194"/>
        <v/>
      </c>
      <c r="AI894" s="257">
        <f t="shared" si="195"/>
        <v>0</v>
      </c>
    </row>
    <row r="895" spans="1:35" x14ac:dyDescent="0.3">
      <c r="A895" s="287">
        <v>883</v>
      </c>
      <c r="B895" s="161"/>
      <c r="C895" s="150"/>
      <c r="D895" s="150"/>
      <c r="E895" s="150"/>
      <c r="F895" s="152"/>
      <c r="G895" s="152"/>
      <c r="H895" s="154"/>
      <c r="I895" s="155"/>
      <c r="J895" s="159"/>
      <c r="K895" s="159"/>
      <c r="L895" s="337"/>
      <c r="M895" s="343" t="str">
        <f>IF(L895="","",LOOKUP(L895,'Work Programme'!$A$8:$A$207,'Work Programme'!$B$8:$B$207))</f>
        <v/>
      </c>
      <c r="N895" s="150"/>
      <c r="O895" s="151"/>
      <c r="P895" s="254" t="str">
        <f>IF(H895="","",VLOOKUP(H895,'Overview - Financial Statement'!$A$46:$B$60,2,FALSE))</f>
        <v/>
      </c>
      <c r="Q895" s="255" t="str">
        <f t="shared" si="182"/>
        <v/>
      </c>
      <c r="R895" s="153"/>
      <c r="S895" s="153"/>
      <c r="T895" s="238">
        <f t="shared" si="183"/>
        <v>0</v>
      </c>
      <c r="U895" s="193" t="s">
        <v>44</v>
      </c>
      <c r="V895" s="173"/>
      <c r="W895" s="193" t="str">
        <f t="shared" si="184"/>
        <v/>
      </c>
      <c r="X895" s="264" t="str">
        <f t="shared" si="185"/>
        <v>OK</v>
      </c>
      <c r="Y895" s="193" t="str">
        <f t="shared" si="186"/>
        <v/>
      </c>
      <c r="Z895" s="193" t="str">
        <f t="shared" si="187"/>
        <v/>
      </c>
      <c r="AA895" s="397" t="str">
        <f t="shared" si="188"/>
        <v/>
      </c>
      <c r="AB895" s="257" t="str">
        <f t="shared" si="189"/>
        <v/>
      </c>
      <c r="AC895" s="257" t="str">
        <f t="shared" si="190"/>
        <v/>
      </c>
      <c r="AD895" s="193" t="str">
        <f t="shared" si="191"/>
        <v>CHECK DATES</v>
      </c>
      <c r="AE895" s="257" t="str">
        <f t="shared" si="192"/>
        <v/>
      </c>
      <c r="AF895" s="286">
        <v>0</v>
      </c>
      <c r="AG895" s="257">
        <f t="shared" si="193"/>
        <v>0</v>
      </c>
      <c r="AH895" s="257" t="str">
        <f t="shared" si="194"/>
        <v/>
      </c>
      <c r="AI895" s="257">
        <f t="shared" si="195"/>
        <v>0</v>
      </c>
    </row>
    <row r="896" spans="1:35" x14ac:dyDescent="0.3">
      <c r="A896" s="287">
        <v>884</v>
      </c>
      <c r="B896" s="161"/>
      <c r="C896" s="150"/>
      <c r="D896" s="150"/>
      <c r="E896" s="150"/>
      <c r="F896" s="152"/>
      <c r="G896" s="152"/>
      <c r="H896" s="154"/>
      <c r="I896" s="155"/>
      <c r="J896" s="159"/>
      <c r="K896" s="159"/>
      <c r="L896" s="337"/>
      <c r="M896" s="343" t="str">
        <f>IF(L896="","",LOOKUP(L896,'Work Programme'!$A$8:$A$207,'Work Programme'!$B$8:$B$207))</f>
        <v/>
      </c>
      <c r="N896" s="150"/>
      <c r="O896" s="151"/>
      <c r="P896" s="254" t="str">
        <f>IF(H896="","",VLOOKUP(H896,'Overview - Financial Statement'!$A$46:$B$60,2,FALSE))</f>
        <v/>
      </c>
      <c r="Q896" s="255" t="str">
        <f t="shared" si="182"/>
        <v/>
      </c>
      <c r="R896" s="153"/>
      <c r="S896" s="153"/>
      <c r="T896" s="238">
        <f t="shared" si="183"/>
        <v>0</v>
      </c>
      <c r="U896" s="193" t="s">
        <v>44</v>
      </c>
      <c r="V896" s="173"/>
      <c r="W896" s="193" t="str">
        <f t="shared" si="184"/>
        <v/>
      </c>
      <c r="X896" s="264" t="str">
        <f t="shared" si="185"/>
        <v>OK</v>
      </c>
      <c r="Y896" s="193" t="str">
        <f t="shared" si="186"/>
        <v/>
      </c>
      <c r="Z896" s="193" t="str">
        <f t="shared" si="187"/>
        <v/>
      </c>
      <c r="AA896" s="397" t="str">
        <f t="shared" si="188"/>
        <v/>
      </c>
      <c r="AB896" s="257" t="str">
        <f t="shared" si="189"/>
        <v/>
      </c>
      <c r="AC896" s="257" t="str">
        <f t="shared" si="190"/>
        <v/>
      </c>
      <c r="AD896" s="193" t="str">
        <f t="shared" si="191"/>
        <v>CHECK DATES</v>
      </c>
      <c r="AE896" s="257" t="str">
        <f t="shared" si="192"/>
        <v/>
      </c>
      <c r="AF896" s="286">
        <v>0</v>
      </c>
      <c r="AG896" s="257">
        <f t="shared" si="193"/>
        <v>0</v>
      </c>
      <c r="AH896" s="257" t="str">
        <f t="shared" si="194"/>
        <v/>
      </c>
      <c r="AI896" s="257">
        <f t="shared" si="195"/>
        <v>0</v>
      </c>
    </row>
    <row r="897" spans="1:35" x14ac:dyDescent="0.3">
      <c r="A897" s="287">
        <v>885</v>
      </c>
      <c r="B897" s="161"/>
      <c r="C897" s="150"/>
      <c r="D897" s="150"/>
      <c r="E897" s="150"/>
      <c r="F897" s="152"/>
      <c r="G897" s="152"/>
      <c r="H897" s="154"/>
      <c r="I897" s="155"/>
      <c r="J897" s="159"/>
      <c r="K897" s="159"/>
      <c r="L897" s="337"/>
      <c r="M897" s="343" t="str">
        <f>IF(L897="","",LOOKUP(L897,'Work Programme'!$A$8:$A$207,'Work Programme'!$B$8:$B$207))</f>
        <v/>
      </c>
      <c r="N897" s="150"/>
      <c r="O897" s="151"/>
      <c r="P897" s="254" t="str">
        <f>IF(H897="","",VLOOKUP(H897,'Overview - Financial Statement'!$A$46:$B$60,2,FALSE))</f>
        <v/>
      </c>
      <c r="Q897" s="255" t="str">
        <f t="shared" si="182"/>
        <v/>
      </c>
      <c r="R897" s="153"/>
      <c r="S897" s="153"/>
      <c r="T897" s="238">
        <f t="shared" si="183"/>
        <v>0</v>
      </c>
      <c r="U897" s="193" t="s">
        <v>44</v>
      </c>
      <c r="V897" s="173"/>
      <c r="W897" s="193" t="str">
        <f t="shared" si="184"/>
        <v/>
      </c>
      <c r="X897" s="264" t="str">
        <f t="shared" si="185"/>
        <v>OK</v>
      </c>
      <c r="Y897" s="193" t="str">
        <f t="shared" si="186"/>
        <v/>
      </c>
      <c r="Z897" s="193" t="str">
        <f t="shared" si="187"/>
        <v/>
      </c>
      <c r="AA897" s="397" t="str">
        <f t="shared" si="188"/>
        <v/>
      </c>
      <c r="AB897" s="257" t="str">
        <f t="shared" si="189"/>
        <v/>
      </c>
      <c r="AC897" s="257" t="str">
        <f t="shared" si="190"/>
        <v/>
      </c>
      <c r="AD897" s="193" t="str">
        <f t="shared" si="191"/>
        <v>CHECK DATES</v>
      </c>
      <c r="AE897" s="257" t="str">
        <f t="shared" si="192"/>
        <v/>
      </c>
      <c r="AF897" s="286">
        <v>0</v>
      </c>
      <c r="AG897" s="257">
        <f t="shared" si="193"/>
        <v>0</v>
      </c>
      <c r="AH897" s="257" t="str">
        <f t="shared" si="194"/>
        <v/>
      </c>
      <c r="AI897" s="257">
        <f t="shared" si="195"/>
        <v>0</v>
      </c>
    </row>
    <row r="898" spans="1:35" x14ac:dyDescent="0.3">
      <c r="A898" s="287">
        <v>886</v>
      </c>
      <c r="B898" s="161"/>
      <c r="C898" s="150"/>
      <c r="D898" s="150"/>
      <c r="E898" s="150"/>
      <c r="F898" s="152"/>
      <c r="G898" s="152"/>
      <c r="H898" s="154"/>
      <c r="I898" s="155"/>
      <c r="J898" s="159"/>
      <c r="K898" s="159"/>
      <c r="L898" s="337"/>
      <c r="M898" s="343" t="str">
        <f>IF(L898="","",LOOKUP(L898,'Work Programme'!$A$8:$A$207,'Work Programme'!$B$8:$B$207))</f>
        <v/>
      </c>
      <c r="N898" s="150"/>
      <c r="O898" s="151"/>
      <c r="P898" s="254" t="str">
        <f>IF(H898="","",VLOOKUP(H898,'Overview - Financial Statement'!$A$46:$B$60,2,FALSE))</f>
        <v/>
      </c>
      <c r="Q898" s="255" t="str">
        <f t="shared" si="182"/>
        <v/>
      </c>
      <c r="R898" s="153"/>
      <c r="S898" s="153"/>
      <c r="T898" s="238">
        <f t="shared" si="183"/>
        <v>0</v>
      </c>
      <c r="U898" s="193" t="s">
        <v>44</v>
      </c>
      <c r="V898" s="173"/>
      <c r="W898" s="193" t="str">
        <f t="shared" si="184"/>
        <v/>
      </c>
      <c r="X898" s="264" t="str">
        <f t="shared" si="185"/>
        <v>OK</v>
      </c>
      <c r="Y898" s="193" t="str">
        <f t="shared" si="186"/>
        <v/>
      </c>
      <c r="Z898" s="193" t="str">
        <f t="shared" si="187"/>
        <v/>
      </c>
      <c r="AA898" s="397" t="str">
        <f t="shared" si="188"/>
        <v/>
      </c>
      <c r="AB898" s="257" t="str">
        <f t="shared" si="189"/>
        <v/>
      </c>
      <c r="AC898" s="257" t="str">
        <f t="shared" si="190"/>
        <v/>
      </c>
      <c r="AD898" s="193" t="str">
        <f t="shared" si="191"/>
        <v>CHECK DATES</v>
      </c>
      <c r="AE898" s="257" t="str">
        <f t="shared" si="192"/>
        <v/>
      </c>
      <c r="AF898" s="286">
        <v>0</v>
      </c>
      <c r="AG898" s="257">
        <f t="shared" si="193"/>
        <v>0</v>
      </c>
      <c r="AH898" s="257" t="str">
        <f t="shared" si="194"/>
        <v/>
      </c>
      <c r="AI898" s="257">
        <f t="shared" si="195"/>
        <v>0</v>
      </c>
    </row>
    <row r="899" spans="1:35" x14ac:dyDescent="0.3">
      <c r="A899" s="287">
        <v>887</v>
      </c>
      <c r="B899" s="161"/>
      <c r="C899" s="150"/>
      <c r="D899" s="150"/>
      <c r="E899" s="150"/>
      <c r="F899" s="152"/>
      <c r="G899" s="152"/>
      <c r="H899" s="154"/>
      <c r="I899" s="155"/>
      <c r="J899" s="159"/>
      <c r="K899" s="159"/>
      <c r="L899" s="337"/>
      <c r="M899" s="343" t="str">
        <f>IF(L899="","",LOOKUP(L899,'Work Programme'!$A$8:$A$207,'Work Programme'!$B$8:$B$207))</f>
        <v/>
      </c>
      <c r="N899" s="150"/>
      <c r="O899" s="151"/>
      <c r="P899" s="254" t="str">
        <f>IF(H899="","",VLOOKUP(H899,'Overview - Financial Statement'!$A$46:$B$60,2,FALSE))</f>
        <v/>
      </c>
      <c r="Q899" s="255" t="str">
        <f t="shared" si="182"/>
        <v/>
      </c>
      <c r="R899" s="153"/>
      <c r="S899" s="153"/>
      <c r="T899" s="238">
        <f t="shared" si="183"/>
        <v>0</v>
      </c>
      <c r="U899" s="193" t="s">
        <v>44</v>
      </c>
      <c r="V899" s="173"/>
      <c r="W899" s="193" t="str">
        <f t="shared" si="184"/>
        <v/>
      </c>
      <c r="X899" s="264" t="str">
        <f t="shared" si="185"/>
        <v>OK</v>
      </c>
      <c r="Y899" s="193" t="str">
        <f t="shared" si="186"/>
        <v/>
      </c>
      <c r="Z899" s="193" t="str">
        <f t="shared" si="187"/>
        <v/>
      </c>
      <c r="AA899" s="397" t="str">
        <f t="shared" si="188"/>
        <v/>
      </c>
      <c r="AB899" s="257" t="str">
        <f t="shared" si="189"/>
        <v/>
      </c>
      <c r="AC899" s="257" t="str">
        <f t="shared" si="190"/>
        <v/>
      </c>
      <c r="AD899" s="193" t="str">
        <f t="shared" si="191"/>
        <v>CHECK DATES</v>
      </c>
      <c r="AE899" s="257" t="str">
        <f t="shared" si="192"/>
        <v/>
      </c>
      <c r="AF899" s="286">
        <v>0</v>
      </c>
      <c r="AG899" s="257">
        <f t="shared" si="193"/>
        <v>0</v>
      </c>
      <c r="AH899" s="257" t="str">
        <f t="shared" si="194"/>
        <v/>
      </c>
      <c r="AI899" s="257">
        <f t="shared" si="195"/>
        <v>0</v>
      </c>
    </row>
    <row r="900" spans="1:35" x14ac:dyDescent="0.3">
      <c r="A900" s="287">
        <v>888</v>
      </c>
      <c r="B900" s="161"/>
      <c r="C900" s="150"/>
      <c r="D900" s="150"/>
      <c r="E900" s="150"/>
      <c r="F900" s="152"/>
      <c r="G900" s="152"/>
      <c r="H900" s="154"/>
      <c r="I900" s="155"/>
      <c r="J900" s="159"/>
      <c r="K900" s="159"/>
      <c r="L900" s="337"/>
      <c r="M900" s="343" t="str">
        <f>IF(L900="","",LOOKUP(L900,'Work Programme'!$A$8:$A$207,'Work Programme'!$B$8:$B$207))</f>
        <v/>
      </c>
      <c r="N900" s="150"/>
      <c r="O900" s="151"/>
      <c r="P900" s="254" t="str">
        <f>IF(H900="","",VLOOKUP(H900,'Overview - Financial Statement'!$A$46:$B$60,2,FALSE))</f>
        <v/>
      </c>
      <c r="Q900" s="255" t="str">
        <f t="shared" si="182"/>
        <v/>
      </c>
      <c r="R900" s="153"/>
      <c r="S900" s="153"/>
      <c r="T900" s="238">
        <f t="shared" si="183"/>
        <v>0</v>
      </c>
      <c r="U900" s="193" t="s">
        <v>44</v>
      </c>
      <c r="V900" s="173"/>
      <c r="W900" s="193" t="str">
        <f t="shared" si="184"/>
        <v/>
      </c>
      <c r="X900" s="264" t="str">
        <f t="shared" si="185"/>
        <v>OK</v>
      </c>
      <c r="Y900" s="193" t="str">
        <f t="shared" si="186"/>
        <v/>
      </c>
      <c r="Z900" s="193" t="str">
        <f t="shared" si="187"/>
        <v/>
      </c>
      <c r="AA900" s="397" t="str">
        <f t="shared" si="188"/>
        <v/>
      </c>
      <c r="AB900" s="257" t="str">
        <f t="shared" si="189"/>
        <v/>
      </c>
      <c r="AC900" s="257" t="str">
        <f t="shared" si="190"/>
        <v/>
      </c>
      <c r="AD900" s="193" t="str">
        <f t="shared" si="191"/>
        <v>CHECK DATES</v>
      </c>
      <c r="AE900" s="257" t="str">
        <f t="shared" si="192"/>
        <v/>
      </c>
      <c r="AF900" s="286">
        <v>0</v>
      </c>
      <c r="AG900" s="257">
        <f t="shared" si="193"/>
        <v>0</v>
      </c>
      <c r="AH900" s="257" t="str">
        <f t="shared" si="194"/>
        <v/>
      </c>
      <c r="AI900" s="257">
        <f t="shared" si="195"/>
        <v>0</v>
      </c>
    </row>
    <row r="901" spans="1:35" x14ac:dyDescent="0.3">
      <c r="A901" s="287">
        <v>889</v>
      </c>
      <c r="B901" s="161"/>
      <c r="C901" s="150"/>
      <c r="D901" s="150"/>
      <c r="E901" s="150"/>
      <c r="F901" s="152"/>
      <c r="G901" s="152"/>
      <c r="H901" s="154"/>
      <c r="I901" s="155"/>
      <c r="J901" s="159"/>
      <c r="K901" s="159"/>
      <c r="L901" s="337"/>
      <c r="M901" s="343" t="str">
        <f>IF(L901="","",LOOKUP(L901,'Work Programme'!$A$8:$A$207,'Work Programme'!$B$8:$B$207))</f>
        <v/>
      </c>
      <c r="N901" s="150"/>
      <c r="O901" s="151"/>
      <c r="P901" s="254" t="str">
        <f>IF(H901="","",VLOOKUP(H901,'Overview - Financial Statement'!$A$46:$B$60,2,FALSE))</f>
        <v/>
      </c>
      <c r="Q901" s="255" t="str">
        <f t="shared" si="182"/>
        <v/>
      </c>
      <c r="R901" s="153"/>
      <c r="S901" s="153"/>
      <c r="T901" s="238">
        <f t="shared" si="183"/>
        <v>0</v>
      </c>
      <c r="U901" s="193" t="s">
        <v>44</v>
      </c>
      <c r="V901" s="173"/>
      <c r="W901" s="193" t="str">
        <f t="shared" si="184"/>
        <v/>
      </c>
      <c r="X901" s="264" t="str">
        <f t="shared" si="185"/>
        <v>OK</v>
      </c>
      <c r="Y901" s="193" t="str">
        <f t="shared" si="186"/>
        <v/>
      </c>
      <c r="Z901" s="193" t="str">
        <f t="shared" si="187"/>
        <v/>
      </c>
      <c r="AA901" s="397" t="str">
        <f t="shared" si="188"/>
        <v/>
      </c>
      <c r="AB901" s="257" t="str">
        <f t="shared" si="189"/>
        <v/>
      </c>
      <c r="AC901" s="257" t="str">
        <f t="shared" si="190"/>
        <v/>
      </c>
      <c r="AD901" s="193" t="str">
        <f t="shared" si="191"/>
        <v>CHECK DATES</v>
      </c>
      <c r="AE901" s="257" t="str">
        <f t="shared" si="192"/>
        <v/>
      </c>
      <c r="AF901" s="286">
        <v>0</v>
      </c>
      <c r="AG901" s="257">
        <f t="shared" si="193"/>
        <v>0</v>
      </c>
      <c r="AH901" s="257" t="str">
        <f t="shared" si="194"/>
        <v/>
      </c>
      <c r="AI901" s="257">
        <f t="shared" si="195"/>
        <v>0</v>
      </c>
    </row>
    <row r="902" spans="1:35" x14ac:dyDescent="0.3">
      <c r="A902" s="287">
        <v>890</v>
      </c>
      <c r="B902" s="161"/>
      <c r="C902" s="150"/>
      <c r="D902" s="150"/>
      <c r="E902" s="150"/>
      <c r="F902" s="152"/>
      <c r="G902" s="152"/>
      <c r="H902" s="154"/>
      <c r="I902" s="155"/>
      <c r="J902" s="159"/>
      <c r="K902" s="159"/>
      <c r="L902" s="337"/>
      <c r="M902" s="343" t="str">
        <f>IF(L902="","",LOOKUP(L902,'Work Programme'!$A$8:$A$207,'Work Programme'!$B$8:$B$207))</f>
        <v/>
      </c>
      <c r="N902" s="150"/>
      <c r="O902" s="151"/>
      <c r="P902" s="254" t="str">
        <f>IF(H902="","",VLOOKUP(H902,'Overview - Financial Statement'!$A$46:$B$60,2,FALSE))</f>
        <v/>
      </c>
      <c r="Q902" s="255" t="str">
        <f t="shared" si="182"/>
        <v/>
      </c>
      <c r="R902" s="153"/>
      <c r="S902" s="153"/>
      <c r="T902" s="238">
        <f t="shared" si="183"/>
        <v>0</v>
      </c>
      <c r="U902" s="193" t="s">
        <v>44</v>
      </c>
      <c r="V902" s="173"/>
      <c r="W902" s="193" t="str">
        <f t="shared" si="184"/>
        <v/>
      </c>
      <c r="X902" s="264" t="str">
        <f t="shared" si="185"/>
        <v>OK</v>
      </c>
      <c r="Y902" s="193" t="str">
        <f t="shared" si="186"/>
        <v/>
      </c>
      <c r="Z902" s="193" t="str">
        <f t="shared" si="187"/>
        <v/>
      </c>
      <c r="AA902" s="397" t="str">
        <f t="shared" si="188"/>
        <v/>
      </c>
      <c r="AB902" s="257" t="str">
        <f t="shared" si="189"/>
        <v/>
      </c>
      <c r="AC902" s="257" t="str">
        <f t="shared" si="190"/>
        <v/>
      </c>
      <c r="AD902" s="193" t="str">
        <f t="shared" si="191"/>
        <v>CHECK DATES</v>
      </c>
      <c r="AE902" s="257" t="str">
        <f t="shared" si="192"/>
        <v/>
      </c>
      <c r="AF902" s="286">
        <v>0</v>
      </c>
      <c r="AG902" s="257">
        <f t="shared" si="193"/>
        <v>0</v>
      </c>
      <c r="AH902" s="257" t="str">
        <f t="shared" si="194"/>
        <v/>
      </c>
      <c r="AI902" s="257">
        <f t="shared" si="195"/>
        <v>0</v>
      </c>
    </row>
    <row r="903" spans="1:35" x14ac:dyDescent="0.3">
      <c r="A903" s="287">
        <v>891</v>
      </c>
      <c r="B903" s="161"/>
      <c r="C903" s="150"/>
      <c r="D903" s="150"/>
      <c r="E903" s="150"/>
      <c r="F903" s="152"/>
      <c r="G903" s="152"/>
      <c r="H903" s="154"/>
      <c r="I903" s="155"/>
      <c r="J903" s="159"/>
      <c r="K903" s="159"/>
      <c r="L903" s="337"/>
      <c r="M903" s="343" t="str">
        <f>IF(L903="","",LOOKUP(L903,'Work Programme'!$A$8:$A$207,'Work Programme'!$B$8:$B$207))</f>
        <v/>
      </c>
      <c r="N903" s="150"/>
      <c r="O903" s="151"/>
      <c r="P903" s="254" t="str">
        <f>IF(H903="","",VLOOKUP(H903,'Overview - Financial Statement'!$A$46:$B$60,2,FALSE))</f>
        <v/>
      </c>
      <c r="Q903" s="255" t="str">
        <f t="shared" si="182"/>
        <v/>
      </c>
      <c r="R903" s="153"/>
      <c r="S903" s="153"/>
      <c r="T903" s="238">
        <f t="shared" si="183"/>
        <v>0</v>
      </c>
      <c r="U903" s="193" t="s">
        <v>44</v>
      </c>
      <c r="V903" s="173"/>
      <c r="W903" s="193" t="str">
        <f t="shared" si="184"/>
        <v/>
      </c>
      <c r="X903" s="264" t="str">
        <f t="shared" si="185"/>
        <v>OK</v>
      </c>
      <c r="Y903" s="193" t="str">
        <f t="shared" si="186"/>
        <v/>
      </c>
      <c r="Z903" s="193" t="str">
        <f t="shared" si="187"/>
        <v/>
      </c>
      <c r="AA903" s="397" t="str">
        <f t="shared" si="188"/>
        <v/>
      </c>
      <c r="AB903" s="257" t="str">
        <f t="shared" si="189"/>
        <v/>
      </c>
      <c r="AC903" s="257" t="str">
        <f t="shared" si="190"/>
        <v/>
      </c>
      <c r="AD903" s="193" t="str">
        <f t="shared" si="191"/>
        <v>CHECK DATES</v>
      </c>
      <c r="AE903" s="257" t="str">
        <f t="shared" si="192"/>
        <v/>
      </c>
      <c r="AF903" s="286">
        <v>0</v>
      </c>
      <c r="AG903" s="257">
        <f t="shared" si="193"/>
        <v>0</v>
      </c>
      <c r="AH903" s="257" t="str">
        <f t="shared" si="194"/>
        <v/>
      </c>
      <c r="AI903" s="257">
        <f t="shared" si="195"/>
        <v>0</v>
      </c>
    </row>
    <row r="904" spans="1:35" x14ac:dyDescent="0.3">
      <c r="A904" s="287">
        <v>892</v>
      </c>
      <c r="B904" s="161"/>
      <c r="C904" s="150"/>
      <c r="D904" s="150"/>
      <c r="E904" s="150"/>
      <c r="F904" s="152"/>
      <c r="G904" s="152"/>
      <c r="H904" s="154"/>
      <c r="I904" s="155"/>
      <c r="J904" s="159"/>
      <c r="K904" s="159"/>
      <c r="L904" s="337"/>
      <c r="M904" s="343" t="str">
        <f>IF(L904="","",LOOKUP(L904,'Work Programme'!$A$8:$A$207,'Work Programme'!$B$8:$B$207))</f>
        <v/>
      </c>
      <c r="N904" s="150"/>
      <c r="O904" s="151"/>
      <c r="P904" s="254" t="str">
        <f>IF(H904="","",VLOOKUP(H904,'Overview - Financial Statement'!$A$46:$B$60,2,FALSE))</f>
        <v/>
      </c>
      <c r="Q904" s="255" t="str">
        <f t="shared" si="182"/>
        <v/>
      </c>
      <c r="R904" s="153"/>
      <c r="S904" s="153"/>
      <c r="T904" s="238">
        <f t="shared" si="183"/>
        <v>0</v>
      </c>
      <c r="U904" s="193" t="s">
        <v>44</v>
      </c>
      <c r="V904" s="173"/>
      <c r="W904" s="193" t="str">
        <f t="shared" si="184"/>
        <v/>
      </c>
      <c r="X904" s="264" t="str">
        <f t="shared" si="185"/>
        <v>OK</v>
      </c>
      <c r="Y904" s="193" t="str">
        <f t="shared" si="186"/>
        <v/>
      </c>
      <c r="Z904" s="193" t="str">
        <f t="shared" si="187"/>
        <v/>
      </c>
      <c r="AA904" s="397" t="str">
        <f t="shared" si="188"/>
        <v/>
      </c>
      <c r="AB904" s="257" t="str">
        <f t="shared" si="189"/>
        <v/>
      </c>
      <c r="AC904" s="257" t="str">
        <f t="shared" si="190"/>
        <v/>
      </c>
      <c r="AD904" s="193" t="str">
        <f t="shared" si="191"/>
        <v>CHECK DATES</v>
      </c>
      <c r="AE904" s="257" t="str">
        <f t="shared" si="192"/>
        <v/>
      </c>
      <c r="AF904" s="286">
        <v>0</v>
      </c>
      <c r="AG904" s="257">
        <f t="shared" si="193"/>
        <v>0</v>
      </c>
      <c r="AH904" s="257" t="str">
        <f t="shared" si="194"/>
        <v/>
      </c>
      <c r="AI904" s="257">
        <f t="shared" si="195"/>
        <v>0</v>
      </c>
    </row>
    <row r="905" spans="1:35" x14ac:dyDescent="0.3">
      <c r="A905" s="287">
        <v>893</v>
      </c>
      <c r="B905" s="161"/>
      <c r="C905" s="150"/>
      <c r="D905" s="150"/>
      <c r="E905" s="150"/>
      <c r="F905" s="152"/>
      <c r="G905" s="152"/>
      <c r="H905" s="154"/>
      <c r="I905" s="155"/>
      <c r="J905" s="159"/>
      <c r="K905" s="159"/>
      <c r="L905" s="337"/>
      <c r="M905" s="343" t="str">
        <f>IF(L905="","",LOOKUP(L905,'Work Programme'!$A$8:$A$207,'Work Programme'!$B$8:$B$207))</f>
        <v/>
      </c>
      <c r="N905" s="150"/>
      <c r="O905" s="151"/>
      <c r="P905" s="254" t="str">
        <f>IF(H905="","",VLOOKUP(H905,'Overview - Financial Statement'!$A$46:$B$60,2,FALSE))</f>
        <v/>
      </c>
      <c r="Q905" s="255" t="str">
        <f t="shared" si="182"/>
        <v/>
      </c>
      <c r="R905" s="153"/>
      <c r="S905" s="153"/>
      <c r="T905" s="238">
        <f t="shared" si="183"/>
        <v>0</v>
      </c>
      <c r="U905" s="193" t="s">
        <v>44</v>
      </c>
      <c r="V905" s="173"/>
      <c r="W905" s="193" t="str">
        <f t="shared" si="184"/>
        <v/>
      </c>
      <c r="X905" s="264" t="str">
        <f t="shared" si="185"/>
        <v>OK</v>
      </c>
      <c r="Y905" s="193" t="str">
        <f t="shared" si="186"/>
        <v/>
      </c>
      <c r="Z905" s="193" t="str">
        <f t="shared" si="187"/>
        <v/>
      </c>
      <c r="AA905" s="397" t="str">
        <f t="shared" si="188"/>
        <v/>
      </c>
      <c r="AB905" s="257" t="str">
        <f t="shared" si="189"/>
        <v/>
      </c>
      <c r="AC905" s="257" t="str">
        <f t="shared" si="190"/>
        <v/>
      </c>
      <c r="AD905" s="193" t="str">
        <f t="shared" si="191"/>
        <v>CHECK DATES</v>
      </c>
      <c r="AE905" s="257" t="str">
        <f t="shared" si="192"/>
        <v/>
      </c>
      <c r="AF905" s="286">
        <v>0</v>
      </c>
      <c r="AG905" s="257">
        <f t="shared" si="193"/>
        <v>0</v>
      </c>
      <c r="AH905" s="257" t="str">
        <f t="shared" si="194"/>
        <v/>
      </c>
      <c r="AI905" s="257">
        <f t="shared" si="195"/>
        <v>0</v>
      </c>
    </row>
    <row r="906" spans="1:35" x14ac:dyDescent="0.3">
      <c r="A906" s="287">
        <v>894</v>
      </c>
      <c r="B906" s="161"/>
      <c r="C906" s="150"/>
      <c r="D906" s="150"/>
      <c r="E906" s="150"/>
      <c r="F906" s="152"/>
      <c r="G906" s="152"/>
      <c r="H906" s="154"/>
      <c r="I906" s="155"/>
      <c r="J906" s="159"/>
      <c r="K906" s="159"/>
      <c r="L906" s="337"/>
      <c r="M906" s="343" t="str">
        <f>IF(L906="","",LOOKUP(L906,'Work Programme'!$A$8:$A$207,'Work Programme'!$B$8:$B$207))</f>
        <v/>
      </c>
      <c r="N906" s="150"/>
      <c r="O906" s="151"/>
      <c r="P906" s="254" t="str">
        <f>IF(H906="","",VLOOKUP(H906,'Overview - Financial Statement'!$A$46:$B$60,2,FALSE))</f>
        <v/>
      </c>
      <c r="Q906" s="255" t="str">
        <f t="shared" si="182"/>
        <v/>
      </c>
      <c r="R906" s="153"/>
      <c r="S906" s="153"/>
      <c r="T906" s="238">
        <f t="shared" si="183"/>
        <v>0</v>
      </c>
      <c r="U906" s="193" t="s">
        <v>44</v>
      </c>
      <c r="V906" s="173"/>
      <c r="W906" s="193" t="str">
        <f t="shared" si="184"/>
        <v/>
      </c>
      <c r="X906" s="264" t="str">
        <f t="shared" si="185"/>
        <v>OK</v>
      </c>
      <c r="Y906" s="193" t="str">
        <f t="shared" si="186"/>
        <v/>
      </c>
      <c r="Z906" s="193" t="str">
        <f t="shared" si="187"/>
        <v/>
      </c>
      <c r="AA906" s="397" t="str">
        <f t="shared" si="188"/>
        <v/>
      </c>
      <c r="AB906" s="257" t="str">
        <f t="shared" si="189"/>
        <v/>
      </c>
      <c r="AC906" s="257" t="str">
        <f t="shared" si="190"/>
        <v/>
      </c>
      <c r="AD906" s="193" t="str">
        <f t="shared" si="191"/>
        <v>CHECK DATES</v>
      </c>
      <c r="AE906" s="257" t="str">
        <f t="shared" si="192"/>
        <v/>
      </c>
      <c r="AF906" s="286">
        <v>0</v>
      </c>
      <c r="AG906" s="257">
        <f t="shared" si="193"/>
        <v>0</v>
      </c>
      <c r="AH906" s="257" t="str">
        <f t="shared" si="194"/>
        <v/>
      </c>
      <c r="AI906" s="257">
        <f t="shared" si="195"/>
        <v>0</v>
      </c>
    </row>
    <row r="907" spans="1:35" x14ac:dyDescent="0.3">
      <c r="A907" s="287">
        <v>895</v>
      </c>
      <c r="B907" s="161"/>
      <c r="C907" s="150"/>
      <c r="D907" s="150"/>
      <c r="E907" s="150"/>
      <c r="F907" s="152"/>
      <c r="G907" s="152"/>
      <c r="H907" s="154"/>
      <c r="I907" s="155"/>
      <c r="J907" s="159"/>
      <c r="K907" s="159"/>
      <c r="L907" s="337"/>
      <c r="M907" s="343" t="str">
        <f>IF(L907="","",LOOKUP(L907,'Work Programme'!$A$8:$A$207,'Work Programme'!$B$8:$B$207))</f>
        <v/>
      </c>
      <c r="N907" s="150"/>
      <c r="O907" s="151"/>
      <c r="P907" s="254" t="str">
        <f>IF(H907="","",VLOOKUP(H907,'Overview - Financial Statement'!$A$46:$B$60,2,FALSE))</f>
        <v/>
      </c>
      <c r="Q907" s="255" t="str">
        <f t="shared" si="182"/>
        <v/>
      </c>
      <c r="R907" s="153"/>
      <c r="S907" s="153"/>
      <c r="T907" s="238">
        <f t="shared" si="183"/>
        <v>0</v>
      </c>
      <c r="U907" s="193" t="s">
        <v>44</v>
      </c>
      <c r="V907" s="173"/>
      <c r="W907" s="193" t="str">
        <f t="shared" si="184"/>
        <v/>
      </c>
      <c r="X907" s="264" t="str">
        <f t="shared" si="185"/>
        <v>OK</v>
      </c>
      <c r="Y907" s="193" t="str">
        <f t="shared" si="186"/>
        <v/>
      </c>
      <c r="Z907" s="193" t="str">
        <f t="shared" si="187"/>
        <v/>
      </c>
      <c r="AA907" s="397" t="str">
        <f t="shared" si="188"/>
        <v/>
      </c>
      <c r="AB907" s="257" t="str">
        <f t="shared" si="189"/>
        <v/>
      </c>
      <c r="AC907" s="257" t="str">
        <f t="shared" si="190"/>
        <v/>
      </c>
      <c r="AD907" s="193" t="str">
        <f t="shared" si="191"/>
        <v>CHECK DATES</v>
      </c>
      <c r="AE907" s="257" t="str">
        <f t="shared" si="192"/>
        <v/>
      </c>
      <c r="AF907" s="286">
        <v>0</v>
      </c>
      <c r="AG907" s="257">
        <f t="shared" si="193"/>
        <v>0</v>
      </c>
      <c r="AH907" s="257" t="str">
        <f t="shared" si="194"/>
        <v/>
      </c>
      <c r="AI907" s="257">
        <f t="shared" si="195"/>
        <v>0</v>
      </c>
    </row>
    <row r="908" spans="1:35" x14ac:dyDescent="0.3">
      <c r="A908" s="287">
        <v>896</v>
      </c>
      <c r="B908" s="161"/>
      <c r="C908" s="150"/>
      <c r="D908" s="150"/>
      <c r="E908" s="150"/>
      <c r="F908" s="152"/>
      <c r="G908" s="152"/>
      <c r="H908" s="154"/>
      <c r="I908" s="155"/>
      <c r="J908" s="159"/>
      <c r="K908" s="159"/>
      <c r="L908" s="337"/>
      <c r="M908" s="343" t="str">
        <f>IF(L908="","",LOOKUP(L908,'Work Programme'!$A$8:$A$207,'Work Programme'!$B$8:$B$207))</f>
        <v/>
      </c>
      <c r="N908" s="150"/>
      <c r="O908" s="151"/>
      <c r="P908" s="254" t="str">
        <f>IF(H908="","",VLOOKUP(H908,'Overview - Financial Statement'!$A$46:$B$60,2,FALSE))</f>
        <v/>
      </c>
      <c r="Q908" s="255" t="str">
        <f t="shared" si="182"/>
        <v/>
      </c>
      <c r="R908" s="153"/>
      <c r="S908" s="153"/>
      <c r="T908" s="238">
        <f t="shared" si="183"/>
        <v>0</v>
      </c>
      <c r="U908" s="193" t="s">
        <v>44</v>
      </c>
      <c r="V908" s="173"/>
      <c r="W908" s="193" t="str">
        <f t="shared" si="184"/>
        <v/>
      </c>
      <c r="X908" s="264" t="str">
        <f t="shared" si="185"/>
        <v>OK</v>
      </c>
      <c r="Y908" s="193" t="str">
        <f t="shared" si="186"/>
        <v/>
      </c>
      <c r="Z908" s="193" t="str">
        <f t="shared" si="187"/>
        <v/>
      </c>
      <c r="AA908" s="397" t="str">
        <f t="shared" si="188"/>
        <v/>
      </c>
      <c r="AB908" s="257" t="str">
        <f t="shared" si="189"/>
        <v/>
      </c>
      <c r="AC908" s="257" t="str">
        <f t="shared" si="190"/>
        <v/>
      </c>
      <c r="AD908" s="193" t="str">
        <f t="shared" si="191"/>
        <v>CHECK DATES</v>
      </c>
      <c r="AE908" s="257" t="str">
        <f t="shared" si="192"/>
        <v/>
      </c>
      <c r="AF908" s="286">
        <v>0</v>
      </c>
      <c r="AG908" s="257">
        <f t="shared" si="193"/>
        <v>0</v>
      </c>
      <c r="AH908" s="257" t="str">
        <f t="shared" si="194"/>
        <v/>
      </c>
      <c r="AI908" s="257">
        <f t="shared" si="195"/>
        <v>0</v>
      </c>
    </row>
    <row r="909" spans="1:35" x14ac:dyDescent="0.3">
      <c r="A909" s="287">
        <v>897</v>
      </c>
      <c r="B909" s="161"/>
      <c r="C909" s="150"/>
      <c r="D909" s="150"/>
      <c r="E909" s="150"/>
      <c r="F909" s="152"/>
      <c r="G909" s="152"/>
      <c r="H909" s="154"/>
      <c r="I909" s="155"/>
      <c r="J909" s="159"/>
      <c r="K909" s="159"/>
      <c r="L909" s="337"/>
      <c r="M909" s="343" t="str">
        <f>IF(L909="","",LOOKUP(L909,'Work Programme'!$A$8:$A$207,'Work Programme'!$B$8:$B$207))</f>
        <v/>
      </c>
      <c r="N909" s="150"/>
      <c r="O909" s="151"/>
      <c r="P909" s="254" t="str">
        <f>IF(H909="","",VLOOKUP(H909,'Overview - Financial Statement'!$A$46:$B$60,2,FALSE))</f>
        <v/>
      </c>
      <c r="Q909" s="255" t="str">
        <f t="shared" ref="Q909:Q972" si="196">IF(P909="","",I909/P909)</f>
        <v/>
      </c>
      <c r="R909" s="153"/>
      <c r="S909" s="153"/>
      <c r="T909" s="238">
        <f t="shared" si="183"/>
        <v>0</v>
      </c>
      <c r="U909" s="193" t="s">
        <v>44</v>
      </c>
      <c r="V909" s="173"/>
      <c r="W909" s="193" t="str">
        <f t="shared" si="184"/>
        <v/>
      </c>
      <c r="X909" s="264" t="str">
        <f t="shared" si="185"/>
        <v>OK</v>
      </c>
      <c r="Y909" s="193" t="str">
        <f t="shared" si="186"/>
        <v/>
      </c>
      <c r="Z909" s="193" t="str">
        <f t="shared" si="187"/>
        <v/>
      </c>
      <c r="AA909" s="397" t="str">
        <f t="shared" si="188"/>
        <v/>
      </c>
      <c r="AB909" s="257" t="str">
        <f t="shared" si="189"/>
        <v/>
      </c>
      <c r="AC909" s="257" t="str">
        <f t="shared" si="190"/>
        <v/>
      </c>
      <c r="AD909" s="193" t="str">
        <f t="shared" si="191"/>
        <v>CHECK DATES</v>
      </c>
      <c r="AE909" s="257" t="str">
        <f t="shared" si="192"/>
        <v/>
      </c>
      <c r="AF909" s="286">
        <v>0</v>
      </c>
      <c r="AG909" s="257">
        <f t="shared" si="193"/>
        <v>0</v>
      </c>
      <c r="AH909" s="257" t="str">
        <f t="shared" si="194"/>
        <v/>
      </c>
      <c r="AI909" s="257">
        <f t="shared" si="195"/>
        <v>0</v>
      </c>
    </row>
    <row r="910" spans="1:35" x14ac:dyDescent="0.3">
      <c r="A910" s="287">
        <v>898</v>
      </c>
      <c r="B910" s="161"/>
      <c r="C910" s="150"/>
      <c r="D910" s="150"/>
      <c r="E910" s="150"/>
      <c r="F910" s="152"/>
      <c r="G910" s="152"/>
      <c r="H910" s="154"/>
      <c r="I910" s="155"/>
      <c r="J910" s="159"/>
      <c r="K910" s="159"/>
      <c r="L910" s="337"/>
      <c r="M910" s="343" t="str">
        <f>IF(L910="","",LOOKUP(L910,'Work Programme'!$A$8:$A$207,'Work Programme'!$B$8:$B$207))</f>
        <v/>
      </c>
      <c r="N910" s="150"/>
      <c r="O910" s="151"/>
      <c r="P910" s="254" t="str">
        <f>IF(H910="","",VLOOKUP(H910,'Overview - Financial Statement'!$A$46:$B$60,2,FALSE))</f>
        <v/>
      </c>
      <c r="Q910" s="255" t="str">
        <f t="shared" si="196"/>
        <v/>
      </c>
      <c r="R910" s="153"/>
      <c r="S910" s="153"/>
      <c r="T910" s="238">
        <f t="shared" ref="T910:T973" si="197">IF(R910="YES",Q910,0)</f>
        <v>0</v>
      </c>
      <c r="U910" s="193" t="s">
        <v>44</v>
      </c>
      <c r="V910" s="173"/>
      <c r="W910" s="193" t="str">
        <f t="shared" si="184"/>
        <v/>
      </c>
      <c r="X910" s="264" t="str">
        <f t="shared" si="185"/>
        <v>OK</v>
      </c>
      <c r="Y910" s="193" t="str">
        <f t="shared" si="186"/>
        <v/>
      </c>
      <c r="Z910" s="193" t="str">
        <f t="shared" si="187"/>
        <v/>
      </c>
      <c r="AA910" s="397" t="str">
        <f t="shared" si="188"/>
        <v/>
      </c>
      <c r="AB910" s="257" t="str">
        <f t="shared" si="189"/>
        <v/>
      </c>
      <c r="AC910" s="257" t="str">
        <f t="shared" si="190"/>
        <v/>
      </c>
      <c r="AD910" s="193" t="str">
        <f t="shared" si="191"/>
        <v>CHECK DATES</v>
      </c>
      <c r="AE910" s="257" t="str">
        <f t="shared" si="192"/>
        <v/>
      </c>
      <c r="AF910" s="286">
        <v>0</v>
      </c>
      <c r="AG910" s="257">
        <f t="shared" si="193"/>
        <v>0</v>
      </c>
      <c r="AH910" s="257" t="str">
        <f t="shared" si="194"/>
        <v/>
      </c>
      <c r="AI910" s="257">
        <f t="shared" si="195"/>
        <v>0</v>
      </c>
    </row>
    <row r="911" spans="1:35" x14ac:dyDescent="0.3">
      <c r="A911" s="287">
        <v>899</v>
      </c>
      <c r="B911" s="161"/>
      <c r="C911" s="150"/>
      <c r="D911" s="150"/>
      <c r="E911" s="150"/>
      <c r="F911" s="152"/>
      <c r="G911" s="152"/>
      <c r="H911" s="154"/>
      <c r="I911" s="155"/>
      <c r="J911" s="159"/>
      <c r="K911" s="159"/>
      <c r="L911" s="337"/>
      <c r="M911" s="343" t="str">
        <f>IF(L911="","",LOOKUP(L911,'Work Programme'!$A$8:$A$207,'Work Programme'!$B$8:$B$207))</f>
        <v/>
      </c>
      <c r="N911" s="150"/>
      <c r="O911" s="151"/>
      <c r="P911" s="254" t="str">
        <f>IF(H911="","",VLOOKUP(H911,'Overview - Financial Statement'!$A$46:$B$60,2,FALSE))</f>
        <v/>
      </c>
      <c r="Q911" s="255" t="str">
        <f t="shared" si="196"/>
        <v/>
      </c>
      <c r="R911" s="153"/>
      <c r="S911" s="153"/>
      <c r="T911" s="238">
        <f t="shared" si="197"/>
        <v>0</v>
      </c>
      <c r="U911" s="193" t="s">
        <v>44</v>
      </c>
      <c r="V911" s="173"/>
      <c r="W911" s="193" t="str">
        <f t="shared" si="184"/>
        <v/>
      </c>
      <c r="X911" s="264" t="str">
        <f t="shared" si="185"/>
        <v>OK</v>
      </c>
      <c r="Y911" s="193" t="str">
        <f t="shared" si="186"/>
        <v/>
      </c>
      <c r="Z911" s="193" t="str">
        <f t="shared" si="187"/>
        <v/>
      </c>
      <c r="AA911" s="397" t="str">
        <f t="shared" si="188"/>
        <v/>
      </c>
      <c r="AB911" s="257" t="str">
        <f t="shared" si="189"/>
        <v/>
      </c>
      <c r="AC911" s="257" t="str">
        <f t="shared" si="190"/>
        <v/>
      </c>
      <c r="AD911" s="193" t="str">
        <f t="shared" si="191"/>
        <v>CHECK DATES</v>
      </c>
      <c r="AE911" s="257" t="str">
        <f t="shared" si="192"/>
        <v/>
      </c>
      <c r="AF911" s="286">
        <v>0</v>
      </c>
      <c r="AG911" s="257">
        <f t="shared" si="193"/>
        <v>0</v>
      </c>
      <c r="AH911" s="257" t="str">
        <f t="shared" si="194"/>
        <v/>
      </c>
      <c r="AI911" s="257">
        <f t="shared" si="195"/>
        <v>0</v>
      </c>
    </row>
    <row r="912" spans="1:35" x14ac:dyDescent="0.3">
      <c r="A912" s="287">
        <v>900</v>
      </c>
      <c r="B912" s="161"/>
      <c r="C912" s="150"/>
      <c r="D912" s="150"/>
      <c r="E912" s="150"/>
      <c r="F912" s="152"/>
      <c r="G912" s="152"/>
      <c r="H912" s="154"/>
      <c r="I912" s="155"/>
      <c r="J912" s="159"/>
      <c r="K912" s="159"/>
      <c r="L912" s="337"/>
      <c r="M912" s="343" t="str">
        <f>IF(L912="","",LOOKUP(L912,'Work Programme'!$A$8:$A$207,'Work Programme'!$B$8:$B$207))</f>
        <v/>
      </c>
      <c r="N912" s="150"/>
      <c r="O912" s="151"/>
      <c r="P912" s="254" t="str">
        <f>IF(H912="","",VLOOKUP(H912,'Overview - Financial Statement'!$A$46:$B$60,2,FALSE))</f>
        <v/>
      </c>
      <c r="Q912" s="255" t="str">
        <f t="shared" si="196"/>
        <v/>
      </c>
      <c r="R912" s="153"/>
      <c r="S912" s="153"/>
      <c r="T912" s="238">
        <f t="shared" si="197"/>
        <v>0</v>
      </c>
      <c r="U912" s="193" t="s">
        <v>44</v>
      </c>
      <c r="V912" s="173"/>
      <c r="W912" s="193" t="str">
        <f t="shared" ref="W912:W975" si="198">IF(Q912="","",IF(F912="","CHECK DATES","OK"))</f>
        <v/>
      </c>
      <c r="X912" s="264" t="str">
        <f t="shared" ref="X912:X975" si="199">IF(F912-(J912)&lt;0,"a posteriori ?","OK")</f>
        <v>OK</v>
      </c>
      <c r="Y912" s="193" t="str">
        <f t="shared" ref="Y912:Y975" si="200">IF(Q912="","",(IF(OR(J912&lt;=($E$4-1),J912&gt;=($G$4+1),K912&lt;=($E$4-1),K912&gt;=($G$4+1)),"CHECK DATES","OK")))</f>
        <v/>
      </c>
      <c r="Z912" s="193" t="str">
        <f t="shared" ref="Z912:Z975" si="201">IF(H912="","",H912)</f>
        <v/>
      </c>
      <c r="AA912" s="397" t="str">
        <f t="shared" ref="AA912:AA975" si="202">IF(H912="","",IF(HLOOKUP(H912,$V$4:$AJ$5,2,FALSE)="",P912,IF(P912&lt;&gt;HLOOKUP(H912,$V$4:$AJ$5,2,FALSE),HLOOKUP(H912,$V$4:$AJ$5,2,FALSE),P912)))</f>
        <v/>
      </c>
      <c r="AB912" s="257" t="str">
        <f t="shared" ref="AB912:AB975" si="203">IF(P912="","",IF(AA912=1,Q912,I912/AA912))</f>
        <v/>
      </c>
      <c r="AC912" s="257" t="str">
        <f t="shared" ref="AC912:AC975" si="204">IF(AB912="","",IF(AA912=1,0,AB912-Q912))</f>
        <v/>
      </c>
      <c r="AD912" s="193" t="str">
        <f t="shared" ref="AD912:AD975" si="205">IF(Q912=0,"",(IF(G912="","CHECK DATES","OK")))</f>
        <v>CHECK DATES</v>
      </c>
      <c r="AE912" s="257" t="str">
        <f t="shared" ref="AE912:AE975" si="206">IF(OR(U912="NO",Y912="CHECK DATES",AD912="CHECK DATES"),AB912,"")</f>
        <v/>
      </c>
      <c r="AF912" s="286">
        <v>0</v>
      </c>
      <c r="AG912" s="257">
        <f t="shared" ref="AG912:AG975" si="207">IF(OR(U912="NO",AE912&gt;0,AF912&gt;0)*(AND(OR(R912="NO",R912=""))),SUM(AE912:AF912),"")</f>
        <v>0</v>
      </c>
      <c r="AH912" s="257" t="str">
        <f t="shared" ref="AH912:AH975" si="208">IF(OR(U912="NO",AE912&gt;0,AF912&gt;0)*(AND(OR(R912="YES"))),SUM(AE912:AF912),"")</f>
        <v/>
      </c>
      <c r="AI912" s="257">
        <f t="shared" ref="AI912:AI975" si="209">IF(R912="YES",AB912,0)</f>
        <v>0</v>
      </c>
    </row>
    <row r="913" spans="1:35" x14ac:dyDescent="0.3">
      <c r="A913" s="287">
        <v>901</v>
      </c>
      <c r="B913" s="161"/>
      <c r="C913" s="150"/>
      <c r="D913" s="150"/>
      <c r="E913" s="150"/>
      <c r="F913" s="152"/>
      <c r="G913" s="152"/>
      <c r="H913" s="154"/>
      <c r="I913" s="155"/>
      <c r="J913" s="159"/>
      <c r="K913" s="159"/>
      <c r="L913" s="337"/>
      <c r="M913" s="343" t="str">
        <f>IF(L913="","",LOOKUP(L913,'Work Programme'!$A$8:$A$207,'Work Programme'!$B$8:$B$207))</f>
        <v/>
      </c>
      <c r="N913" s="150"/>
      <c r="O913" s="151"/>
      <c r="P913" s="254" t="str">
        <f>IF(H913="","",VLOOKUP(H913,'Overview - Financial Statement'!$A$46:$B$60,2,FALSE))</f>
        <v/>
      </c>
      <c r="Q913" s="255" t="str">
        <f t="shared" si="196"/>
        <v/>
      </c>
      <c r="R913" s="153"/>
      <c r="S913" s="153"/>
      <c r="T913" s="238">
        <f t="shared" si="197"/>
        <v>0</v>
      </c>
      <c r="U913" s="193" t="s">
        <v>44</v>
      </c>
      <c r="V913" s="173"/>
      <c r="W913" s="193" t="str">
        <f t="shared" si="198"/>
        <v/>
      </c>
      <c r="X913" s="264" t="str">
        <f t="shared" si="199"/>
        <v>OK</v>
      </c>
      <c r="Y913" s="193" t="str">
        <f t="shared" si="200"/>
        <v/>
      </c>
      <c r="Z913" s="193" t="str">
        <f t="shared" si="201"/>
        <v/>
      </c>
      <c r="AA913" s="397" t="str">
        <f t="shared" si="202"/>
        <v/>
      </c>
      <c r="AB913" s="257" t="str">
        <f t="shared" si="203"/>
        <v/>
      </c>
      <c r="AC913" s="257" t="str">
        <f t="shared" si="204"/>
        <v/>
      </c>
      <c r="AD913" s="193" t="str">
        <f t="shared" si="205"/>
        <v>CHECK DATES</v>
      </c>
      <c r="AE913" s="257" t="str">
        <f t="shared" si="206"/>
        <v/>
      </c>
      <c r="AF913" s="286">
        <v>0</v>
      </c>
      <c r="AG913" s="257">
        <f t="shared" si="207"/>
        <v>0</v>
      </c>
      <c r="AH913" s="257" t="str">
        <f t="shared" si="208"/>
        <v/>
      </c>
      <c r="AI913" s="257">
        <f t="shared" si="209"/>
        <v>0</v>
      </c>
    </row>
    <row r="914" spans="1:35" x14ac:dyDescent="0.3">
      <c r="A914" s="287">
        <v>902</v>
      </c>
      <c r="B914" s="161"/>
      <c r="C914" s="150"/>
      <c r="D914" s="150"/>
      <c r="E914" s="150"/>
      <c r="F914" s="152"/>
      <c r="G914" s="152"/>
      <c r="H914" s="154"/>
      <c r="I914" s="155"/>
      <c r="J914" s="159"/>
      <c r="K914" s="159"/>
      <c r="L914" s="337"/>
      <c r="M914" s="343" t="str">
        <f>IF(L914="","",LOOKUP(L914,'Work Programme'!$A$8:$A$207,'Work Programme'!$B$8:$B$207))</f>
        <v/>
      </c>
      <c r="N914" s="150"/>
      <c r="O914" s="151"/>
      <c r="P914" s="254" t="str">
        <f>IF(H914="","",VLOOKUP(H914,'Overview - Financial Statement'!$A$46:$B$60,2,FALSE))</f>
        <v/>
      </c>
      <c r="Q914" s="255" t="str">
        <f t="shared" si="196"/>
        <v/>
      </c>
      <c r="R914" s="153"/>
      <c r="S914" s="153"/>
      <c r="T914" s="238">
        <f t="shared" si="197"/>
        <v>0</v>
      </c>
      <c r="U914" s="193" t="s">
        <v>44</v>
      </c>
      <c r="V914" s="173"/>
      <c r="W914" s="193" t="str">
        <f t="shared" si="198"/>
        <v/>
      </c>
      <c r="X914" s="264" t="str">
        <f t="shared" si="199"/>
        <v>OK</v>
      </c>
      <c r="Y914" s="193" t="str">
        <f t="shared" si="200"/>
        <v/>
      </c>
      <c r="Z914" s="193" t="str">
        <f t="shared" si="201"/>
        <v/>
      </c>
      <c r="AA914" s="397" t="str">
        <f t="shared" si="202"/>
        <v/>
      </c>
      <c r="AB914" s="257" t="str">
        <f t="shared" si="203"/>
        <v/>
      </c>
      <c r="AC914" s="257" t="str">
        <f t="shared" si="204"/>
        <v/>
      </c>
      <c r="AD914" s="193" t="str">
        <f t="shared" si="205"/>
        <v>CHECK DATES</v>
      </c>
      <c r="AE914" s="257" t="str">
        <f t="shared" si="206"/>
        <v/>
      </c>
      <c r="AF914" s="286">
        <v>0</v>
      </c>
      <c r="AG914" s="257">
        <f t="shared" si="207"/>
        <v>0</v>
      </c>
      <c r="AH914" s="257" t="str">
        <f t="shared" si="208"/>
        <v/>
      </c>
      <c r="AI914" s="257">
        <f t="shared" si="209"/>
        <v>0</v>
      </c>
    </row>
    <row r="915" spans="1:35" x14ac:dyDescent="0.3">
      <c r="A915" s="287">
        <v>903</v>
      </c>
      <c r="B915" s="161"/>
      <c r="C915" s="150"/>
      <c r="D915" s="150"/>
      <c r="E915" s="150"/>
      <c r="F915" s="152"/>
      <c r="G915" s="152"/>
      <c r="H915" s="154"/>
      <c r="I915" s="155"/>
      <c r="J915" s="159"/>
      <c r="K915" s="159"/>
      <c r="L915" s="337"/>
      <c r="M915" s="343" t="str">
        <f>IF(L915="","",LOOKUP(L915,'Work Programme'!$A$8:$A$207,'Work Programme'!$B$8:$B$207))</f>
        <v/>
      </c>
      <c r="N915" s="150"/>
      <c r="O915" s="151"/>
      <c r="P915" s="254" t="str">
        <f>IF(H915="","",VLOOKUP(H915,'Overview - Financial Statement'!$A$46:$B$60,2,FALSE))</f>
        <v/>
      </c>
      <c r="Q915" s="255" t="str">
        <f t="shared" si="196"/>
        <v/>
      </c>
      <c r="R915" s="153"/>
      <c r="S915" s="153"/>
      <c r="T915" s="238">
        <f t="shared" si="197"/>
        <v>0</v>
      </c>
      <c r="U915" s="193" t="s">
        <v>44</v>
      </c>
      <c r="V915" s="173"/>
      <c r="W915" s="193" t="str">
        <f t="shared" si="198"/>
        <v/>
      </c>
      <c r="X915" s="264" t="str">
        <f t="shared" si="199"/>
        <v>OK</v>
      </c>
      <c r="Y915" s="193" t="str">
        <f t="shared" si="200"/>
        <v/>
      </c>
      <c r="Z915" s="193" t="str">
        <f t="shared" si="201"/>
        <v/>
      </c>
      <c r="AA915" s="397" t="str">
        <f t="shared" si="202"/>
        <v/>
      </c>
      <c r="AB915" s="257" t="str">
        <f t="shared" si="203"/>
        <v/>
      </c>
      <c r="AC915" s="257" t="str">
        <f t="shared" si="204"/>
        <v/>
      </c>
      <c r="AD915" s="193" t="str">
        <f t="shared" si="205"/>
        <v>CHECK DATES</v>
      </c>
      <c r="AE915" s="257" t="str">
        <f t="shared" si="206"/>
        <v/>
      </c>
      <c r="AF915" s="286">
        <v>0</v>
      </c>
      <c r="AG915" s="257">
        <f t="shared" si="207"/>
        <v>0</v>
      </c>
      <c r="AH915" s="257" t="str">
        <f t="shared" si="208"/>
        <v/>
      </c>
      <c r="AI915" s="257">
        <f t="shared" si="209"/>
        <v>0</v>
      </c>
    </row>
    <row r="916" spans="1:35" x14ac:dyDescent="0.3">
      <c r="A916" s="287">
        <v>904</v>
      </c>
      <c r="B916" s="161"/>
      <c r="C916" s="150"/>
      <c r="D916" s="150"/>
      <c r="E916" s="150"/>
      <c r="F916" s="152"/>
      <c r="G916" s="152"/>
      <c r="H916" s="154"/>
      <c r="I916" s="155"/>
      <c r="J916" s="159"/>
      <c r="K916" s="159"/>
      <c r="L916" s="337"/>
      <c r="M916" s="343" t="str">
        <f>IF(L916="","",LOOKUP(L916,'Work Programme'!$A$8:$A$207,'Work Programme'!$B$8:$B$207))</f>
        <v/>
      </c>
      <c r="N916" s="150"/>
      <c r="O916" s="151"/>
      <c r="P916" s="254" t="str">
        <f>IF(H916="","",VLOOKUP(H916,'Overview - Financial Statement'!$A$46:$B$60,2,FALSE))</f>
        <v/>
      </c>
      <c r="Q916" s="255" t="str">
        <f t="shared" si="196"/>
        <v/>
      </c>
      <c r="R916" s="153"/>
      <c r="S916" s="153"/>
      <c r="T916" s="238">
        <f t="shared" si="197"/>
        <v>0</v>
      </c>
      <c r="U916" s="193" t="s">
        <v>44</v>
      </c>
      <c r="V916" s="173"/>
      <c r="W916" s="193" t="str">
        <f t="shared" si="198"/>
        <v/>
      </c>
      <c r="X916" s="264" t="str">
        <f t="shared" si="199"/>
        <v>OK</v>
      </c>
      <c r="Y916" s="193" t="str">
        <f t="shared" si="200"/>
        <v/>
      </c>
      <c r="Z916" s="193" t="str">
        <f t="shared" si="201"/>
        <v/>
      </c>
      <c r="AA916" s="397" t="str">
        <f t="shared" si="202"/>
        <v/>
      </c>
      <c r="AB916" s="257" t="str">
        <f t="shared" si="203"/>
        <v/>
      </c>
      <c r="AC916" s="257" t="str">
        <f t="shared" si="204"/>
        <v/>
      </c>
      <c r="AD916" s="193" t="str">
        <f t="shared" si="205"/>
        <v>CHECK DATES</v>
      </c>
      <c r="AE916" s="257" t="str">
        <f t="shared" si="206"/>
        <v/>
      </c>
      <c r="AF916" s="286">
        <v>0</v>
      </c>
      <c r="AG916" s="257">
        <f t="shared" si="207"/>
        <v>0</v>
      </c>
      <c r="AH916" s="257" t="str">
        <f t="shared" si="208"/>
        <v/>
      </c>
      <c r="AI916" s="257">
        <f t="shared" si="209"/>
        <v>0</v>
      </c>
    </row>
    <row r="917" spans="1:35" x14ac:dyDescent="0.3">
      <c r="A917" s="287">
        <v>905</v>
      </c>
      <c r="B917" s="161"/>
      <c r="C917" s="150"/>
      <c r="D917" s="150"/>
      <c r="E917" s="150"/>
      <c r="F917" s="152"/>
      <c r="G917" s="152"/>
      <c r="H917" s="154"/>
      <c r="I917" s="155"/>
      <c r="J917" s="159"/>
      <c r="K917" s="159"/>
      <c r="L917" s="337"/>
      <c r="M917" s="343" t="str">
        <f>IF(L917="","",LOOKUP(L917,'Work Programme'!$A$8:$A$207,'Work Programme'!$B$8:$B$207))</f>
        <v/>
      </c>
      <c r="N917" s="150"/>
      <c r="O917" s="151"/>
      <c r="P917" s="254" t="str">
        <f>IF(H917="","",VLOOKUP(H917,'Overview - Financial Statement'!$A$46:$B$60,2,FALSE))</f>
        <v/>
      </c>
      <c r="Q917" s="255" t="str">
        <f t="shared" si="196"/>
        <v/>
      </c>
      <c r="R917" s="153"/>
      <c r="S917" s="153"/>
      <c r="T917" s="238">
        <f t="shared" si="197"/>
        <v>0</v>
      </c>
      <c r="U917" s="193" t="s">
        <v>44</v>
      </c>
      <c r="V917" s="173"/>
      <c r="W917" s="193" t="str">
        <f t="shared" si="198"/>
        <v/>
      </c>
      <c r="X917" s="264" t="str">
        <f t="shared" si="199"/>
        <v>OK</v>
      </c>
      <c r="Y917" s="193" t="str">
        <f t="shared" si="200"/>
        <v/>
      </c>
      <c r="Z917" s="193" t="str">
        <f t="shared" si="201"/>
        <v/>
      </c>
      <c r="AA917" s="397" t="str">
        <f t="shared" si="202"/>
        <v/>
      </c>
      <c r="AB917" s="257" t="str">
        <f t="shared" si="203"/>
        <v/>
      </c>
      <c r="AC917" s="257" t="str">
        <f t="shared" si="204"/>
        <v/>
      </c>
      <c r="AD917" s="193" t="str">
        <f t="shared" si="205"/>
        <v>CHECK DATES</v>
      </c>
      <c r="AE917" s="257" t="str">
        <f t="shared" si="206"/>
        <v/>
      </c>
      <c r="AF917" s="286">
        <v>0</v>
      </c>
      <c r="AG917" s="257">
        <f t="shared" si="207"/>
        <v>0</v>
      </c>
      <c r="AH917" s="257" t="str">
        <f t="shared" si="208"/>
        <v/>
      </c>
      <c r="AI917" s="257">
        <f t="shared" si="209"/>
        <v>0</v>
      </c>
    </row>
    <row r="918" spans="1:35" x14ac:dyDescent="0.3">
      <c r="A918" s="287">
        <v>906</v>
      </c>
      <c r="B918" s="161"/>
      <c r="C918" s="150"/>
      <c r="D918" s="150"/>
      <c r="E918" s="150"/>
      <c r="F918" s="152"/>
      <c r="G918" s="152"/>
      <c r="H918" s="154"/>
      <c r="I918" s="155"/>
      <c r="J918" s="159"/>
      <c r="K918" s="159"/>
      <c r="L918" s="337"/>
      <c r="M918" s="343" t="str">
        <f>IF(L918="","",LOOKUP(L918,'Work Programme'!$A$8:$A$207,'Work Programme'!$B$8:$B$207))</f>
        <v/>
      </c>
      <c r="N918" s="150"/>
      <c r="O918" s="151"/>
      <c r="P918" s="254" t="str">
        <f>IF(H918="","",VLOOKUP(H918,'Overview - Financial Statement'!$A$46:$B$60,2,FALSE))</f>
        <v/>
      </c>
      <c r="Q918" s="255" t="str">
        <f t="shared" si="196"/>
        <v/>
      </c>
      <c r="R918" s="153"/>
      <c r="S918" s="153"/>
      <c r="T918" s="238">
        <f t="shared" si="197"/>
        <v>0</v>
      </c>
      <c r="U918" s="193" t="s">
        <v>44</v>
      </c>
      <c r="V918" s="173"/>
      <c r="W918" s="193" t="str">
        <f t="shared" si="198"/>
        <v/>
      </c>
      <c r="X918" s="264" t="str">
        <f t="shared" si="199"/>
        <v>OK</v>
      </c>
      <c r="Y918" s="193" t="str">
        <f t="shared" si="200"/>
        <v/>
      </c>
      <c r="Z918" s="193" t="str">
        <f t="shared" si="201"/>
        <v/>
      </c>
      <c r="AA918" s="397" t="str">
        <f t="shared" si="202"/>
        <v/>
      </c>
      <c r="AB918" s="257" t="str">
        <f t="shared" si="203"/>
        <v/>
      </c>
      <c r="AC918" s="257" t="str">
        <f t="shared" si="204"/>
        <v/>
      </c>
      <c r="AD918" s="193" t="str">
        <f t="shared" si="205"/>
        <v>CHECK DATES</v>
      </c>
      <c r="AE918" s="257" t="str">
        <f t="shared" si="206"/>
        <v/>
      </c>
      <c r="AF918" s="286">
        <v>0</v>
      </c>
      <c r="AG918" s="257">
        <f t="shared" si="207"/>
        <v>0</v>
      </c>
      <c r="AH918" s="257" t="str">
        <f t="shared" si="208"/>
        <v/>
      </c>
      <c r="AI918" s="257">
        <f t="shared" si="209"/>
        <v>0</v>
      </c>
    </row>
    <row r="919" spans="1:35" x14ac:dyDescent="0.3">
      <c r="A919" s="287">
        <v>907</v>
      </c>
      <c r="B919" s="161"/>
      <c r="C919" s="150"/>
      <c r="D919" s="150"/>
      <c r="E919" s="150"/>
      <c r="F919" s="152"/>
      <c r="G919" s="152"/>
      <c r="H919" s="154"/>
      <c r="I919" s="155"/>
      <c r="J919" s="159"/>
      <c r="K919" s="159"/>
      <c r="L919" s="337"/>
      <c r="M919" s="343" t="str">
        <f>IF(L919="","",LOOKUP(L919,'Work Programme'!$A$8:$A$207,'Work Programme'!$B$8:$B$207))</f>
        <v/>
      </c>
      <c r="N919" s="150"/>
      <c r="O919" s="151"/>
      <c r="P919" s="254" t="str">
        <f>IF(H919="","",VLOOKUP(H919,'Overview - Financial Statement'!$A$46:$B$60,2,FALSE))</f>
        <v/>
      </c>
      <c r="Q919" s="255" t="str">
        <f t="shared" si="196"/>
        <v/>
      </c>
      <c r="R919" s="153"/>
      <c r="S919" s="153"/>
      <c r="T919" s="238">
        <f t="shared" si="197"/>
        <v>0</v>
      </c>
      <c r="U919" s="193" t="s">
        <v>44</v>
      </c>
      <c r="V919" s="173"/>
      <c r="W919" s="193" t="str">
        <f t="shared" si="198"/>
        <v/>
      </c>
      <c r="X919" s="264" t="str">
        <f t="shared" si="199"/>
        <v>OK</v>
      </c>
      <c r="Y919" s="193" t="str">
        <f t="shared" si="200"/>
        <v/>
      </c>
      <c r="Z919" s="193" t="str">
        <f t="shared" si="201"/>
        <v/>
      </c>
      <c r="AA919" s="397" t="str">
        <f t="shared" si="202"/>
        <v/>
      </c>
      <c r="AB919" s="257" t="str">
        <f t="shared" si="203"/>
        <v/>
      </c>
      <c r="AC919" s="257" t="str">
        <f t="shared" si="204"/>
        <v/>
      </c>
      <c r="AD919" s="193" t="str">
        <f t="shared" si="205"/>
        <v>CHECK DATES</v>
      </c>
      <c r="AE919" s="257" t="str">
        <f t="shared" si="206"/>
        <v/>
      </c>
      <c r="AF919" s="286">
        <v>0</v>
      </c>
      <c r="AG919" s="257">
        <f t="shared" si="207"/>
        <v>0</v>
      </c>
      <c r="AH919" s="257" t="str">
        <f t="shared" si="208"/>
        <v/>
      </c>
      <c r="AI919" s="257">
        <f t="shared" si="209"/>
        <v>0</v>
      </c>
    </row>
    <row r="920" spans="1:35" x14ac:dyDescent="0.3">
      <c r="A920" s="287">
        <v>908</v>
      </c>
      <c r="B920" s="161"/>
      <c r="C920" s="150"/>
      <c r="D920" s="150"/>
      <c r="E920" s="150"/>
      <c r="F920" s="152"/>
      <c r="G920" s="152"/>
      <c r="H920" s="154"/>
      <c r="I920" s="155"/>
      <c r="J920" s="159"/>
      <c r="K920" s="159"/>
      <c r="L920" s="337"/>
      <c r="M920" s="343" t="str">
        <f>IF(L920="","",LOOKUP(L920,'Work Programme'!$A$8:$A$207,'Work Programme'!$B$8:$B$207))</f>
        <v/>
      </c>
      <c r="N920" s="150"/>
      <c r="O920" s="151"/>
      <c r="P920" s="254" t="str">
        <f>IF(H920="","",VLOOKUP(H920,'Overview - Financial Statement'!$A$46:$B$60,2,FALSE))</f>
        <v/>
      </c>
      <c r="Q920" s="255" t="str">
        <f t="shared" si="196"/>
        <v/>
      </c>
      <c r="R920" s="153"/>
      <c r="S920" s="153"/>
      <c r="T920" s="238">
        <f t="shared" si="197"/>
        <v>0</v>
      </c>
      <c r="U920" s="193" t="s">
        <v>44</v>
      </c>
      <c r="V920" s="173"/>
      <c r="W920" s="193" t="str">
        <f t="shared" si="198"/>
        <v/>
      </c>
      <c r="X920" s="264" t="str">
        <f t="shared" si="199"/>
        <v>OK</v>
      </c>
      <c r="Y920" s="193" t="str">
        <f t="shared" si="200"/>
        <v/>
      </c>
      <c r="Z920" s="193" t="str">
        <f t="shared" si="201"/>
        <v/>
      </c>
      <c r="AA920" s="397" t="str">
        <f t="shared" si="202"/>
        <v/>
      </c>
      <c r="AB920" s="257" t="str">
        <f t="shared" si="203"/>
        <v/>
      </c>
      <c r="AC920" s="257" t="str">
        <f t="shared" si="204"/>
        <v/>
      </c>
      <c r="AD920" s="193" t="str">
        <f t="shared" si="205"/>
        <v>CHECK DATES</v>
      </c>
      <c r="AE920" s="257" t="str">
        <f t="shared" si="206"/>
        <v/>
      </c>
      <c r="AF920" s="286">
        <v>0</v>
      </c>
      <c r="AG920" s="257">
        <f t="shared" si="207"/>
        <v>0</v>
      </c>
      <c r="AH920" s="257" t="str">
        <f t="shared" si="208"/>
        <v/>
      </c>
      <c r="AI920" s="257">
        <f t="shared" si="209"/>
        <v>0</v>
      </c>
    </row>
    <row r="921" spans="1:35" x14ac:dyDescent="0.3">
      <c r="A921" s="287">
        <v>909</v>
      </c>
      <c r="B921" s="161"/>
      <c r="C921" s="150"/>
      <c r="D921" s="150"/>
      <c r="E921" s="150"/>
      <c r="F921" s="152"/>
      <c r="G921" s="152"/>
      <c r="H921" s="154"/>
      <c r="I921" s="155"/>
      <c r="J921" s="159"/>
      <c r="K921" s="159"/>
      <c r="L921" s="337"/>
      <c r="M921" s="343" t="str">
        <f>IF(L921="","",LOOKUP(L921,'Work Programme'!$A$8:$A$207,'Work Programme'!$B$8:$B$207))</f>
        <v/>
      </c>
      <c r="N921" s="150"/>
      <c r="O921" s="151"/>
      <c r="P921" s="254" t="str">
        <f>IF(H921="","",VLOOKUP(H921,'Overview - Financial Statement'!$A$46:$B$60,2,FALSE))</f>
        <v/>
      </c>
      <c r="Q921" s="255" t="str">
        <f t="shared" si="196"/>
        <v/>
      </c>
      <c r="R921" s="153"/>
      <c r="S921" s="153"/>
      <c r="T921" s="238">
        <f t="shared" si="197"/>
        <v>0</v>
      </c>
      <c r="U921" s="193" t="s">
        <v>44</v>
      </c>
      <c r="V921" s="173"/>
      <c r="W921" s="193" t="str">
        <f t="shared" si="198"/>
        <v/>
      </c>
      <c r="X921" s="264" t="str">
        <f t="shared" si="199"/>
        <v>OK</v>
      </c>
      <c r="Y921" s="193" t="str">
        <f t="shared" si="200"/>
        <v/>
      </c>
      <c r="Z921" s="193" t="str">
        <f t="shared" si="201"/>
        <v/>
      </c>
      <c r="AA921" s="397" t="str">
        <f t="shared" si="202"/>
        <v/>
      </c>
      <c r="AB921" s="257" t="str">
        <f t="shared" si="203"/>
        <v/>
      </c>
      <c r="AC921" s="257" t="str">
        <f t="shared" si="204"/>
        <v/>
      </c>
      <c r="AD921" s="193" t="str">
        <f t="shared" si="205"/>
        <v>CHECK DATES</v>
      </c>
      <c r="AE921" s="257" t="str">
        <f t="shared" si="206"/>
        <v/>
      </c>
      <c r="AF921" s="286">
        <v>0</v>
      </c>
      <c r="AG921" s="257">
        <f t="shared" si="207"/>
        <v>0</v>
      </c>
      <c r="AH921" s="257" t="str">
        <f t="shared" si="208"/>
        <v/>
      </c>
      <c r="AI921" s="257">
        <f t="shared" si="209"/>
        <v>0</v>
      </c>
    </row>
    <row r="922" spans="1:35" x14ac:dyDescent="0.3">
      <c r="A922" s="287">
        <v>910</v>
      </c>
      <c r="B922" s="161"/>
      <c r="C922" s="150"/>
      <c r="D922" s="150"/>
      <c r="E922" s="150"/>
      <c r="F922" s="152"/>
      <c r="G922" s="152"/>
      <c r="H922" s="154"/>
      <c r="I922" s="155"/>
      <c r="J922" s="159"/>
      <c r="K922" s="159"/>
      <c r="L922" s="337"/>
      <c r="M922" s="343" t="str">
        <f>IF(L922="","",LOOKUP(L922,'Work Programme'!$A$8:$A$207,'Work Programme'!$B$8:$B$207))</f>
        <v/>
      </c>
      <c r="N922" s="150"/>
      <c r="O922" s="151"/>
      <c r="P922" s="254" t="str">
        <f>IF(H922="","",VLOOKUP(H922,'Overview - Financial Statement'!$A$46:$B$60,2,FALSE))</f>
        <v/>
      </c>
      <c r="Q922" s="255" t="str">
        <f t="shared" si="196"/>
        <v/>
      </c>
      <c r="R922" s="153"/>
      <c r="S922" s="153"/>
      <c r="T922" s="238">
        <f t="shared" si="197"/>
        <v>0</v>
      </c>
      <c r="U922" s="193" t="s">
        <v>44</v>
      </c>
      <c r="V922" s="173"/>
      <c r="W922" s="193" t="str">
        <f t="shared" si="198"/>
        <v/>
      </c>
      <c r="X922" s="264" t="str">
        <f t="shared" si="199"/>
        <v>OK</v>
      </c>
      <c r="Y922" s="193" t="str">
        <f t="shared" si="200"/>
        <v/>
      </c>
      <c r="Z922" s="193" t="str">
        <f t="shared" si="201"/>
        <v/>
      </c>
      <c r="AA922" s="397" t="str">
        <f t="shared" si="202"/>
        <v/>
      </c>
      <c r="AB922" s="257" t="str">
        <f t="shared" si="203"/>
        <v/>
      </c>
      <c r="AC922" s="257" t="str">
        <f t="shared" si="204"/>
        <v/>
      </c>
      <c r="AD922" s="193" t="str">
        <f t="shared" si="205"/>
        <v>CHECK DATES</v>
      </c>
      <c r="AE922" s="257" t="str">
        <f t="shared" si="206"/>
        <v/>
      </c>
      <c r="AF922" s="286">
        <v>0</v>
      </c>
      <c r="AG922" s="257">
        <f t="shared" si="207"/>
        <v>0</v>
      </c>
      <c r="AH922" s="257" t="str">
        <f t="shared" si="208"/>
        <v/>
      </c>
      <c r="AI922" s="257">
        <f t="shared" si="209"/>
        <v>0</v>
      </c>
    </row>
    <row r="923" spans="1:35" x14ac:dyDescent="0.3">
      <c r="A923" s="287">
        <v>911</v>
      </c>
      <c r="B923" s="161"/>
      <c r="C923" s="150"/>
      <c r="D923" s="150"/>
      <c r="E923" s="150"/>
      <c r="F923" s="152"/>
      <c r="G923" s="152"/>
      <c r="H923" s="154"/>
      <c r="I923" s="155"/>
      <c r="J923" s="159"/>
      <c r="K923" s="159"/>
      <c r="L923" s="337"/>
      <c r="M923" s="343" t="str">
        <f>IF(L923="","",LOOKUP(L923,'Work Programme'!$A$8:$A$207,'Work Programme'!$B$8:$B$207))</f>
        <v/>
      </c>
      <c r="N923" s="150"/>
      <c r="O923" s="151"/>
      <c r="P923" s="254" t="str">
        <f>IF(H923="","",VLOOKUP(H923,'Overview - Financial Statement'!$A$46:$B$60,2,FALSE))</f>
        <v/>
      </c>
      <c r="Q923" s="255" t="str">
        <f t="shared" si="196"/>
        <v/>
      </c>
      <c r="R923" s="153"/>
      <c r="S923" s="153"/>
      <c r="T923" s="238">
        <f t="shared" si="197"/>
        <v>0</v>
      </c>
      <c r="U923" s="193" t="s">
        <v>44</v>
      </c>
      <c r="V923" s="173"/>
      <c r="W923" s="193" t="str">
        <f t="shared" si="198"/>
        <v/>
      </c>
      <c r="X923" s="264" t="str">
        <f t="shared" si="199"/>
        <v>OK</v>
      </c>
      <c r="Y923" s="193" t="str">
        <f t="shared" si="200"/>
        <v/>
      </c>
      <c r="Z923" s="193" t="str">
        <f t="shared" si="201"/>
        <v/>
      </c>
      <c r="AA923" s="397" t="str">
        <f t="shared" si="202"/>
        <v/>
      </c>
      <c r="AB923" s="257" t="str">
        <f t="shared" si="203"/>
        <v/>
      </c>
      <c r="AC923" s="257" t="str">
        <f t="shared" si="204"/>
        <v/>
      </c>
      <c r="AD923" s="193" t="str">
        <f t="shared" si="205"/>
        <v>CHECK DATES</v>
      </c>
      <c r="AE923" s="257" t="str">
        <f t="shared" si="206"/>
        <v/>
      </c>
      <c r="AF923" s="286">
        <v>0</v>
      </c>
      <c r="AG923" s="257">
        <f t="shared" si="207"/>
        <v>0</v>
      </c>
      <c r="AH923" s="257" t="str">
        <f t="shared" si="208"/>
        <v/>
      </c>
      <c r="AI923" s="257">
        <f t="shared" si="209"/>
        <v>0</v>
      </c>
    </row>
    <row r="924" spans="1:35" x14ac:dyDescent="0.3">
      <c r="A924" s="287">
        <v>912</v>
      </c>
      <c r="B924" s="161"/>
      <c r="C924" s="150"/>
      <c r="D924" s="150"/>
      <c r="E924" s="150"/>
      <c r="F924" s="152"/>
      <c r="G924" s="152"/>
      <c r="H924" s="154"/>
      <c r="I924" s="155"/>
      <c r="J924" s="159"/>
      <c r="K924" s="159"/>
      <c r="L924" s="337"/>
      <c r="M924" s="343" t="str">
        <f>IF(L924="","",LOOKUP(L924,'Work Programme'!$A$8:$A$207,'Work Programme'!$B$8:$B$207))</f>
        <v/>
      </c>
      <c r="N924" s="150"/>
      <c r="O924" s="151"/>
      <c r="P924" s="254" t="str">
        <f>IF(H924="","",VLOOKUP(H924,'Overview - Financial Statement'!$A$46:$B$60,2,FALSE))</f>
        <v/>
      </c>
      <c r="Q924" s="255" t="str">
        <f t="shared" si="196"/>
        <v/>
      </c>
      <c r="R924" s="153"/>
      <c r="S924" s="153"/>
      <c r="T924" s="238">
        <f t="shared" si="197"/>
        <v>0</v>
      </c>
      <c r="U924" s="193" t="s">
        <v>44</v>
      </c>
      <c r="V924" s="173"/>
      <c r="W924" s="193" t="str">
        <f t="shared" si="198"/>
        <v/>
      </c>
      <c r="X924" s="264" t="str">
        <f t="shared" si="199"/>
        <v>OK</v>
      </c>
      <c r="Y924" s="193" t="str">
        <f t="shared" si="200"/>
        <v/>
      </c>
      <c r="Z924" s="193" t="str">
        <f t="shared" si="201"/>
        <v/>
      </c>
      <c r="AA924" s="397" t="str">
        <f t="shared" si="202"/>
        <v/>
      </c>
      <c r="AB924" s="257" t="str">
        <f t="shared" si="203"/>
        <v/>
      </c>
      <c r="AC924" s="257" t="str">
        <f t="shared" si="204"/>
        <v/>
      </c>
      <c r="AD924" s="193" t="str">
        <f t="shared" si="205"/>
        <v>CHECK DATES</v>
      </c>
      <c r="AE924" s="257" t="str">
        <f t="shared" si="206"/>
        <v/>
      </c>
      <c r="AF924" s="286">
        <v>0</v>
      </c>
      <c r="AG924" s="257">
        <f t="shared" si="207"/>
        <v>0</v>
      </c>
      <c r="AH924" s="257" t="str">
        <f t="shared" si="208"/>
        <v/>
      </c>
      <c r="AI924" s="257">
        <f t="shared" si="209"/>
        <v>0</v>
      </c>
    </row>
    <row r="925" spans="1:35" x14ac:dyDescent="0.3">
      <c r="A925" s="287">
        <v>913</v>
      </c>
      <c r="B925" s="161"/>
      <c r="C925" s="150"/>
      <c r="D925" s="150"/>
      <c r="E925" s="150"/>
      <c r="F925" s="152"/>
      <c r="G925" s="152"/>
      <c r="H925" s="154"/>
      <c r="I925" s="155"/>
      <c r="J925" s="159"/>
      <c r="K925" s="159"/>
      <c r="L925" s="337"/>
      <c r="M925" s="343" t="str">
        <f>IF(L925="","",LOOKUP(L925,'Work Programme'!$A$8:$A$207,'Work Programme'!$B$8:$B$207))</f>
        <v/>
      </c>
      <c r="N925" s="150"/>
      <c r="O925" s="151"/>
      <c r="P925" s="254" t="str">
        <f>IF(H925="","",VLOOKUP(H925,'Overview - Financial Statement'!$A$46:$B$60,2,FALSE))</f>
        <v/>
      </c>
      <c r="Q925" s="255" t="str">
        <f t="shared" si="196"/>
        <v/>
      </c>
      <c r="R925" s="153"/>
      <c r="S925" s="153"/>
      <c r="T925" s="238">
        <f t="shared" si="197"/>
        <v>0</v>
      </c>
      <c r="U925" s="193" t="s">
        <v>44</v>
      </c>
      <c r="V925" s="173"/>
      <c r="W925" s="193" t="str">
        <f t="shared" si="198"/>
        <v/>
      </c>
      <c r="X925" s="264" t="str">
        <f t="shared" si="199"/>
        <v>OK</v>
      </c>
      <c r="Y925" s="193" t="str">
        <f t="shared" si="200"/>
        <v/>
      </c>
      <c r="Z925" s="193" t="str">
        <f t="shared" si="201"/>
        <v/>
      </c>
      <c r="AA925" s="397" t="str">
        <f t="shared" si="202"/>
        <v/>
      </c>
      <c r="AB925" s="257" t="str">
        <f t="shared" si="203"/>
        <v/>
      </c>
      <c r="AC925" s="257" t="str">
        <f t="shared" si="204"/>
        <v/>
      </c>
      <c r="AD925" s="193" t="str">
        <f t="shared" si="205"/>
        <v>CHECK DATES</v>
      </c>
      <c r="AE925" s="257" t="str">
        <f t="shared" si="206"/>
        <v/>
      </c>
      <c r="AF925" s="286">
        <v>0</v>
      </c>
      <c r="AG925" s="257">
        <f t="shared" si="207"/>
        <v>0</v>
      </c>
      <c r="AH925" s="257" t="str">
        <f t="shared" si="208"/>
        <v/>
      </c>
      <c r="AI925" s="257">
        <f t="shared" si="209"/>
        <v>0</v>
      </c>
    </row>
    <row r="926" spans="1:35" x14ac:dyDescent="0.3">
      <c r="A926" s="287">
        <v>914</v>
      </c>
      <c r="B926" s="161"/>
      <c r="C926" s="150"/>
      <c r="D926" s="150"/>
      <c r="E926" s="150"/>
      <c r="F926" s="152"/>
      <c r="G926" s="152"/>
      <c r="H926" s="154"/>
      <c r="I926" s="155"/>
      <c r="J926" s="159"/>
      <c r="K926" s="159"/>
      <c r="L926" s="337"/>
      <c r="M926" s="343" t="str">
        <f>IF(L926="","",LOOKUP(L926,'Work Programme'!$A$8:$A$207,'Work Programme'!$B$8:$B$207))</f>
        <v/>
      </c>
      <c r="N926" s="150"/>
      <c r="O926" s="151"/>
      <c r="P926" s="254" t="str">
        <f>IF(H926="","",VLOOKUP(H926,'Overview - Financial Statement'!$A$46:$B$60,2,FALSE))</f>
        <v/>
      </c>
      <c r="Q926" s="255" t="str">
        <f t="shared" si="196"/>
        <v/>
      </c>
      <c r="R926" s="153"/>
      <c r="S926" s="153"/>
      <c r="T926" s="238">
        <f t="shared" si="197"/>
        <v>0</v>
      </c>
      <c r="U926" s="193" t="s">
        <v>44</v>
      </c>
      <c r="V926" s="173"/>
      <c r="W926" s="193" t="str">
        <f t="shared" si="198"/>
        <v/>
      </c>
      <c r="X926" s="264" t="str">
        <f t="shared" si="199"/>
        <v>OK</v>
      </c>
      <c r="Y926" s="193" t="str">
        <f t="shared" si="200"/>
        <v/>
      </c>
      <c r="Z926" s="193" t="str">
        <f t="shared" si="201"/>
        <v/>
      </c>
      <c r="AA926" s="397" t="str">
        <f t="shared" si="202"/>
        <v/>
      </c>
      <c r="AB926" s="257" t="str">
        <f t="shared" si="203"/>
        <v/>
      </c>
      <c r="AC926" s="257" t="str">
        <f t="shared" si="204"/>
        <v/>
      </c>
      <c r="AD926" s="193" t="str">
        <f t="shared" si="205"/>
        <v>CHECK DATES</v>
      </c>
      <c r="AE926" s="257" t="str">
        <f t="shared" si="206"/>
        <v/>
      </c>
      <c r="AF926" s="286">
        <v>0</v>
      </c>
      <c r="AG926" s="257">
        <f t="shared" si="207"/>
        <v>0</v>
      </c>
      <c r="AH926" s="257" t="str">
        <f t="shared" si="208"/>
        <v/>
      </c>
      <c r="AI926" s="257">
        <f t="shared" si="209"/>
        <v>0</v>
      </c>
    </row>
    <row r="927" spans="1:35" x14ac:dyDescent="0.3">
      <c r="A927" s="287">
        <v>915</v>
      </c>
      <c r="B927" s="161"/>
      <c r="C927" s="150"/>
      <c r="D927" s="150"/>
      <c r="E927" s="150"/>
      <c r="F927" s="152"/>
      <c r="G927" s="152"/>
      <c r="H927" s="154"/>
      <c r="I927" s="155"/>
      <c r="J927" s="159"/>
      <c r="K927" s="159"/>
      <c r="L927" s="337"/>
      <c r="M927" s="343" t="str">
        <f>IF(L927="","",LOOKUP(L927,'Work Programme'!$A$8:$A$207,'Work Programme'!$B$8:$B$207))</f>
        <v/>
      </c>
      <c r="N927" s="150"/>
      <c r="O927" s="151"/>
      <c r="P927" s="254" t="str">
        <f>IF(H927="","",VLOOKUP(H927,'Overview - Financial Statement'!$A$46:$B$60,2,FALSE))</f>
        <v/>
      </c>
      <c r="Q927" s="255" t="str">
        <f t="shared" si="196"/>
        <v/>
      </c>
      <c r="R927" s="153"/>
      <c r="S927" s="153"/>
      <c r="T927" s="238">
        <f t="shared" si="197"/>
        <v>0</v>
      </c>
      <c r="U927" s="193" t="s">
        <v>44</v>
      </c>
      <c r="V927" s="173"/>
      <c r="W927" s="193" t="str">
        <f t="shared" si="198"/>
        <v/>
      </c>
      <c r="X927" s="264" t="str">
        <f t="shared" si="199"/>
        <v>OK</v>
      </c>
      <c r="Y927" s="193" t="str">
        <f t="shared" si="200"/>
        <v/>
      </c>
      <c r="Z927" s="193" t="str">
        <f t="shared" si="201"/>
        <v/>
      </c>
      <c r="AA927" s="397" t="str">
        <f t="shared" si="202"/>
        <v/>
      </c>
      <c r="AB927" s="257" t="str">
        <f t="shared" si="203"/>
        <v/>
      </c>
      <c r="AC927" s="257" t="str">
        <f t="shared" si="204"/>
        <v/>
      </c>
      <c r="AD927" s="193" t="str">
        <f t="shared" si="205"/>
        <v>CHECK DATES</v>
      </c>
      <c r="AE927" s="257" t="str">
        <f t="shared" si="206"/>
        <v/>
      </c>
      <c r="AF927" s="286">
        <v>0</v>
      </c>
      <c r="AG927" s="257">
        <f t="shared" si="207"/>
        <v>0</v>
      </c>
      <c r="AH927" s="257" t="str">
        <f t="shared" si="208"/>
        <v/>
      </c>
      <c r="AI927" s="257">
        <f t="shared" si="209"/>
        <v>0</v>
      </c>
    </row>
    <row r="928" spans="1:35" x14ac:dyDescent="0.3">
      <c r="A928" s="287">
        <v>916</v>
      </c>
      <c r="B928" s="161"/>
      <c r="C928" s="150"/>
      <c r="D928" s="150"/>
      <c r="E928" s="150"/>
      <c r="F928" s="152"/>
      <c r="G928" s="152"/>
      <c r="H928" s="154"/>
      <c r="I928" s="155"/>
      <c r="J928" s="159"/>
      <c r="K928" s="159"/>
      <c r="L928" s="337"/>
      <c r="M928" s="343" t="str">
        <f>IF(L928="","",LOOKUP(L928,'Work Programme'!$A$8:$A$207,'Work Programme'!$B$8:$B$207))</f>
        <v/>
      </c>
      <c r="N928" s="150"/>
      <c r="O928" s="151"/>
      <c r="P928" s="254" t="str">
        <f>IF(H928="","",VLOOKUP(H928,'Overview - Financial Statement'!$A$46:$B$60,2,FALSE))</f>
        <v/>
      </c>
      <c r="Q928" s="255" t="str">
        <f t="shared" si="196"/>
        <v/>
      </c>
      <c r="R928" s="153"/>
      <c r="S928" s="153"/>
      <c r="T928" s="238">
        <f t="shared" si="197"/>
        <v>0</v>
      </c>
      <c r="U928" s="193" t="s">
        <v>44</v>
      </c>
      <c r="V928" s="173"/>
      <c r="W928" s="193" t="str">
        <f t="shared" si="198"/>
        <v/>
      </c>
      <c r="X928" s="264" t="str">
        <f t="shared" si="199"/>
        <v>OK</v>
      </c>
      <c r="Y928" s="193" t="str">
        <f t="shared" si="200"/>
        <v/>
      </c>
      <c r="Z928" s="193" t="str">
        <f t="shared" si="201"/>
        <v/>
      </c>
      <c r="AA928" s="397" t="str">
        <f t="shared" si="202"/>
        <v/>
      </c>
      <c r="AB928" s="257" t="str">
        <f t="shared" si="203"/>
        <v/>
      </c>
      <c r="AC928" s="257" t="str">
        <f t="shared" si="204"/>
        <v/>
      </c>
      <c r="AD928" s="193" t="str">
        <f t="shared" si="205"/>
        <v>CHECK DATES</v>
      </c>
      <c r="AE928" s="257" t="str">
        <f t="shared" si="206"/>
        <v/>
      </c>
      <c r="AF928" s="286">
        <v>0</v>
      </c>
      <c r="AG928" s="257">
        <f t="shared" si="207"/>
        <v>0</v>
      </c>
      <c r="AH928" s="257" t="str">
        <f t="shared" si="208"/>
        <v/>
      </c>
      <c r="AI928" s="257">
        <f t="shared" si="209"/>
        <v>0</v>
      </c>
    </row>
    <row r="929" spans="1:35" x14ac:dyDescent="0.3">
      <c r="A929" s="287">
        <v>917</v>
      </c>
      <c r="B929" s="161"/>
      <c r="C929" s="150"/>
      <c r="D929" s="150"/>
      <c r="E929" s="150"/>
      <c r="F929" s="152"/>
      <c r="G929" s="152"/>
      <c r="H929" s="154"/>
      <c r="I929" s="155"/>
      <c r="J929" s="159"/>
      <c r="K929" s="159"/>
      <c r="L929" s="337"/>
      <c r="M929" s="343" t="str">
        <f>IF(L929="","",LOOKUP(L929,'Work Programme'!$A$8:$A$207,'Work Programme'!$B$8:$B$207))</f>
        <v/>
      </c>
      <c r="N929" s="150"/>
      <c r="O929" s="151"/>
      <c r="P929" s="254" t="str">
        <f>IF(H929="","",VLOOKUP(H929,'Overview - Financial Statement'!$A$46:$B$60,2,FALSE))</f>
        <v/>
      </c>
      <c r="Q929" s="255" t="str">
        <f t="shared" si="196"/>
        <v/>
      </c>
      <c r="R929" s="153"/>
      <c r="S929" s="153"/>
      <c r="T929" s="238">
        <f t="shared" si="197"/>
        <v>0</v>
      </c>
      <c r="U929" s="193" t="s">
        <v>44</v>
      </c>
      <c r="V929" s="173"/>
      <c r="W929" s="193" t="str">
        <f t="shared" si="198"/>
        <v/>
      </c>
      <c r="X929" s="264" t="str">
        <f t="shared" si="199"/>
        <v>OK</v>
      </c>
      <c r="Y929" s="193" t="str">
        <f t="shared" si="200"/>
        <v/>
      </c>
      <c r="Z929" s="193" t="str">
        <f t="shared" si="201"/>
        <v/>
      </c>
      <c r="AA929" s="397" t="str">
        <f t="shared" si="202"/>
        <v/>
      </c>
      <c r="AB929" s="257" t="str">
        <f t="shared" si="203"/>
        <v/>
      </c>
      <c r="AC929" s="257" t="str">
        <f t="shared" si="204"/>
        <v/>
      </c>
      <c r="AD929" s="193" t="str">
        <f t="shared" si="205"/>
        <v>CHECK DATES</v>
      </c>
      <c r="AE929" s="257" t="str">
        <f t="shared" si="206"/>
        <v/>
      </c>
      <c r="AF929" s="286">
        <v>0</v>
      </c>
      <c r="AG929" s="257">
        <f t="shared" si="207"/>
        <v>0</v>
      </c>
      <c r="AH929" s="257" t="str">
        <f t="shared" si="208"/>
        <v/>
      </c>
      <c r="AI929" s="257">
        <f t="shared" si="209"/>
        <v>0</v>
      </c>
    </row>
    <row r="930" spans="1:35" x14ac:dyDescent="0.3">
      <c r="A930" s="287">
        <v>918</v>
      </c>
      <c r="B930" s="161"/>
      <c r="C930" s="150"/>
      <c r="D930" s="150"/>
      <c r="E930" s="150"/>
      <c r="F930" s="152"/>
      <c r="G930" s="152"/>
      <c r="H930" s="154"/>
      <c r="I930" s="155"/>
      <c r="J930" s="159"/>
      <c r="K930" s="159"/>
      <c r="L930" s="337"/>
      <c r="M930" s="343" t="str">
        <f>IF(L930="","",LOOKUP(L930,'Work Programme'!$A$8:$A$207,'Work Programme'!$B$8:$B$207))</f>
        <v/>
      </c>
      <c r="N930" s="150"/>
      <c r="O930" s="151"/>
      <c r="P930" s="254" t="str">
        <f>IF(H930="","",VLOOKUP(H930,'Overview - Financial Statement'!$A$46:$B$60,2,FALSE))</f>
        <v/>
      </c>
      <c r="Q930" s="255" t="str">
        <f t="shared" si="196"/>
        <v/>
      </c>
      <c r="R930" s="153"/>
      <c r="S930" s="153"/>
      <c r="T930" s="238">
        <f t="shared" si="197"/>
        <v>0</v>
      </c>
      <c r="U930" s="193" t="s">
        <v>44</v>
      </c>
      <c r="V930" s="173"/>
      <c r="W930" s="193" t="str">
        <f t="shared" si="198"/>
        <v/>
      </c>
      <c r="X930" s="264" t="str">
        <f t="shared" si="199"/>
        <v>OK</v>
      </c>
      <c r="Y930" s="193" t="str">
        <f t="shared" si="200"/>
        <v/>
      </c>
      <c r="Z930" s="193" t="str">
        <f t="shared" si="201"/>
        <v/>
      </c>
      <c r="AA930" s="397" t="str">
        <f t="shared" si="202"/>
        <v/>
      </c>
      <c r="AB930" s="257" t="str">
        <f t="shared" si="203"/>
        <v/>
      </c>
      <c r="AC930" s="257" t="str">
        <f t="shared" si="204"/>
        <v/>
      </c>
      <c r="AD930" s="193" t="str">
        <f t="shared" si="205"/>
        <v>CHECK DATES</v>
      </c>
      <c r="AE930" s="257" t="str">
        <f t="shared" si="206"/>
        <v/>
      </c>
      <c r="AF930" s="286">
        <v>0</v>
      </c>
      <c r="AG930" s="257">
        <f t="shared" si="207"/>
        <v>0</v>
      </c>
      <c r="AH930" s="257" t="str">
        <f t="shared" si="208"/>
        <v/>
      </c>
      <c r="AI930" s="257">
        <f t="shared" si="209"/>
        <v>0</v>
      </c>
    </row>
    <row r="931" spans="1:35" x14ac:dyDescent="0.3">
      <c r="A931" s="287">
        <v>919</v>
      </c>
      <c r="B931" s="161"/>
      <c r="C931" s="150"/>
      <c r="D931" s="150"/>
      <c r="E931" s="150"/>
      <c r="F931" s="152"/>
      <c r="G931" s="152"/>
      <c r="H931" s="154"/>
      <c r="I931" s="155"/>
      <c r="J931" s="159"/>
      <c r="K931" s="159"/>
      <c r="L931" s="337"/>
      <c r="M931" s="343" t="str">
        <f>IF(L931="","",LOOKUP(L931,'Work Programme'!$A$8:$A$207,'Work Programme'!$B$8:$B$207))</f>
        <v/>
      </c>
      <c r="N931" s="150"/>
      <c r="O931" s="151"/>
      <c r="P931" s="254" t="str">
        <f>IF(H931="","",VLOOKUP(H931,'Overview - Financial Statement'!$A$46:$B$60,2,FALSE))</f>
        <v/>
      </c>
      <c r="Q931" s="255" t="str">
        <f t="shared" si="196"/>
        <v/>
      </c>
      <c r="R931" s="153"/>
      <c r="S931" s="153"/>
      <c r="T931" s="238">
        <f t="shared" si="197"/>
        <v>0</v>
      </c>
      <c r="U931" s="193" t="s">
        <v>44</v>
      </c>
      <c r="V931" s="173"/>
      <c r="W931" s="193" t="str">
        <f t="shared" si="198"/>
        <v/>
      </c>
      <c r="X931" s="264" t="str">
        <f t="shared" si="199"/>
        <v>OK</v>
      </c>
      <c r="Y931" s="193" t="str">
        <f t="shared" si="200"/>
        <v/>
      </c>
      <c r="Z931" s="193" t="str">
        <f t="shared" si="201"/>
        <v/>
      </c>
      <c r="AA931" s="397" t="str">
        <f t="shared" si="202"/>
        <v/>
      </c>
      <c r="AB931" s="257" t="str">
        <f t="shared" si="203"/>
        <v/>
      </c>
      <c r="AC931" s="257" t="str">
        <f t="shared" si="204"/>
        <v/>
      </c>
      <c r="AD931" s="193" t="str">
        <f t="shared" si="205"/>
        <v>CHECK DATES</v>
      </c>
      <c r="AE931" s="257" t="str">
        <f t="shared" si="206"/>
        <v/>
      </c>
      <c r="AF931" s="286">
        <v>0</v>
      </c>
      <c r="AG931" s="257">
        <f t="shared" si="207"/>
        <v>0</v>
      </c>
      <c r="AH931" s="257" t="str">
        <f t="shared" si="208"/>
        <v/>
      </c>
      <c r="AI931" s="257">
        <f t="shared" si="209"/>
        <v>0</v>
      </c>
    </row>
    <row r="932" spans="1:35" x14ac:dyDescent="0.3">
      <c r="A932" s="287">
        <v>920</v>
      </c>
      <c r="B932" s="161"/>
      <c r="C932" s="150"/>
      <c r="D932" s="150"/>
      <c r="E932" s="150"/>
      <c r="F932" s="152"/>
      <c r="G932" s="152"/>
      <c r="H932" s="154"/>
      <c r="I932" s="155"/>
      <c r="J932" s="159"/>
      <c r="K932" s="159"/>
      <c r="L932" s="337"/>
      <c r="M932" s="343" t="str">
        <f>IF(L932="","",LOOKUP(L932,'Work Programme'!$A$8:$A$207,'Work Programme'!$B$8:$B$207))</f>
        <v/>
      </c>
      <c r="N932" s="150"/>
      <c r="O932" s="151"/>
      <c r="P932" s="254" t="str">
        <f>IF(H932="","",VLOOKUP(H932,'Overview - Financial Statement'!$A$46:$B$60,2,FALSE))</f>
        <v/>
      </c>
      <c r="Q932" s="255" t="str">
        <f t="shared" si="196"/>
        <v/>
      </c>
      <c r="R932" s="153"/>
      <c r="S932" s="153"/>
      <c r="T932" s="238">
        <f t="shared" si="197"/>
        <v>0</v>
      </c>
      <c r="U932" s="193" t="s">
        <v>44</v>
      </c>
      <c r="V932" s="173"/>
      <c r="W932" s="193" t="str">
        <f t="shared" si="198"/>
        <v/>
      </c>
      <c r="X932" s="264" t="str">
        <f t="shared" si="199"/>
        <v>OK</v>
      </c>
      <c r="Y932" s="193" t="str">
        <f t="shared" si="200"/>
        <v/>
      </c>
      <c r="Z932" s="193" t="str">
        <f t="shared" si="201"/>
        <v/>
      </c>
      <c r="AA932" s="397" t="str">
        <f t="shared" si="202"/>
        <v/>
      </c>
      <c r="AB932" s="257" t="str">
        <f t="shared" si="203"/>
        <v/>
      </c>
      <c r="AC932" s="257" t="str">
        <f t="shared" si="204"/>
        <v/>
      </c>
      <c r="AD932" s="193" t="str">
        <f t="shared" si="205"/>
        <v>CHECK DATES</v>
      </c>
      <c r="AE932" s="257" t="str">
        <f t="shared" si="206"/>
        <v/>
      </c>
      <c r="AF932" s="286">
        <v>0</v>
      </c>
      <c r="AG932" s="257">
        <f t="shared" si="207"/>
        <v>0</v>
      </c>
      <c r="AH932" s="257" t="str">
        <f t="shared" si="208"/>
        <v/>
      </c>
      <c r="AI932" s="257">
        <f t="shared" si="209"/>
        <v>0</v>
      </c>
    </row>
    <row r="933" spans="1:35" x14ac:dyDescent="0.3">
      <c r="A933" s="287">
        <v>921</v>
      </c>
      <c r="B933" s="161"/>
      <c r="C933" s="150"/>
      <c r="D933" s="150"/>
      <c r="E933" s="150"/>
      <c r="F933" s="152"/>
      <c r="G933" s="152"/>
      <c r="H933" s="154"/>
      <c r="I933" s="155"/>
      <c r="J933" s="159"/>
      <c r="K933" s="159"/>
      <c r="L933" s="337"/>
      <c r="M933" s="343" t="str">
        <f>IF(L933="","",LOOKUP(L933,'Work Programme'!$A$8:$A$207,'Work Programme'!$B$8:$B$207))</f>
        <v/>
      </c>
      <c r="N933" s="150"/>
      <c r="O933" s="151"/>
      <c r="P933" s="254" t="str">
        <f>IF(H933="","",VLOOKUP(H933,'Overview - Financial Statement'!$A$46:$B$60,2,FALSE))</f>
        <v/>
      </c>
      <c r="Q933" s="255" t="str">
        <f t="shared" si="196"/>
        <v/>
      </c>
      <c r="R933" s="153"/>
      <c r="S933" s="153"/>
      <c r="T933" s="238">
        <f t="shared" si="197"/>
        <v>0</v>
      </c>
      <c r="U933" s="193" t="s">
        <v>44</v>
      </c>
      <c r="V933" s="173"/>
      <c r="W933" s="193" t="str">
        <f t="shared" si="198"/>
        <v/>
      </c>
      <c r="X933" s="264" t="str">
        <f t="shared" si="199"/>
        <v>OK</v>
      </c>
      <c r="Y933" s="193" t="str">
        <f t="shared" si="200"/>
        <v/>
      </c>
      <c r="Z933" s="193" t="str">
        <f t="shared" si="201"/>
        <v/>
      </c>
      <c r="AA933" s="397" t="str">
        <f t="shared" si="202"/>
        <v/>
      </c>
      <c r="AB933" s="257" t="str">
        <f t="shared" si="203"/>
        <v/>
      </c>
      <c r="AC933" s="257" t="str">
        <f t="shared" si="204"/>
        <v/>
      </c>
      <c r="AD933" s="193" t="str">
        <f t="shared" si="205"/>
        <v>CHECK DATES</v>
      </c>
      <c r="AE933" s="257" t="str">
        <f t="shared" si="206"/>
        <v/>
      </c>
      <c r="AF933" s="286">
        <v>0</v>
      </c>
      <c r="AG933" s="257">
        <f t="shared" si="207"/>
        <v>0</v>
      </c>
      <c r="AH933" s="257" t="str">
        <f t="shared" si="208"/>
        <v/>
      </c>
      <c r="AI933" s="257">
        <f t="shared" si="209"/>
        <v>0</v>
      </c>
    </row>
    <row r="934" spans="1:35" x14ac:dyDescent="0.3">
      <c r="A934" s="287">
        <v>922</v>
      </c>
      <c r="B934" s="161"/>
      <c r="C934" s="150"/>
      <c r="D934" s="150"/>
      <c r="E934" s="150"/>
      <c r="F934" s="152"/>
      <c r="G934" s="152"/>
      <c r="H934" s="154"/>
      <c r="I934" s="155"/>
      <c r="J934" s="159"/>
      <c r="K934" s="159"/>
      <c r="L934" s="337"/>
      <c r="M934" s="343" t="str">
        <f>IF(L934="","",LOOKUP(L934,'Work Programme'!$A$8:$A$207,'Work Programme'!$B$8:$B$207))</f>
        <v/>
      </c>
      <c r="N934" s="150"/>
      <c r="O934" s="151"/>
      <c r="P934" s="254" t="str">
        <f>IF(H934="","",VLOOKUP(H934,'Overview - Financial Statement'!$A$46:$B$60,2,FALSE))</f>
        <v/>
      </c>
      <c r="Q934" s="255" t="str">
        <f t="shared" si="196"/>
        <v/>
      </c>
      <c r="R934" s="153"/>
      <c r="S934" s="153"/>
      <c r="T934" s="238">
        <f t="shared" si="197"/>
        <v>0</v>
      </c>
      <c r="U934" s="193" t="s">
        <v>44</v>
      </c>
      <c r="V934" s="173"/>
      <c r="W934" s="193" t="str">
        <f t="shared" si="198"/>
        <v/>
      </c>
      <c r="X934" s="264" t="str">
        <f t="shared" si="199"/>
        <v>OK</v>
      </c>
      <c r="Y934" s="193" t="str">
        <f t="shared" si="200"/>
        <v/>
      </c>
      <c r="Z934" s="193" t="str">
        <f t="shared" si="201"/>
        <v/>
      </c>
      <c r="AA934" s="397" t="str">
        <f t="shared" si="202"/>
        <v/>
      </c>
      <c r="AB934" s="257" t="str">
        <f t="shared" si="203"/>
        <v/>
      </c>
      <c r="AC934" s="257" t="str">
        <f t="shared" si="204"/>
        <v/>
      </c>
      <c r="AD934" s="193" t="str">
        <f t="shared" si="205"/>
        <v>CHECK DATES</v>
      </c>
      <c r="AE934" s="257" t="str">
        <f t="shared" si="206"/>
        <v/>
      </c>
      <c r="AF934" s="286">
        <v>0</v>
      </c>
      <c r="AG934" s="257">
        <f t="shared" si="207"/>
        <v>0</v>
      </c>
      <c r="AH934" s="257" t="str">
        <f t="shared" si="208"/>
        <v/>
      </c>
      <c r="AI934" s="257">
        <f t="shared" si="209"/>
        <v>0</v>
      </c>
    </row>
    <row r="935" spans="1:35" x14ac:dyDescent="0.3">
      <c r="A935" s="287">
        <v>923</v>
      </c>
      <c r="B935" s="161"/>
      <c r="C935" s="150"/>
      <c r="D935" s="150"/>
      <c r="E935" s="150"/>
      <c r="F935" s="152"/>
      <c r="G935" s="152"/>
      <c r="H935" s="154"/>
      <c r="I935" s="155"/>
      <c r="J935" s="159"/>
      <c r="K935" s="159"/>
      <c r="L935" s="337"/>
      <c r="M935" s="343" t="str">
        <f>IF(L935="","",LOOKUP(L935,'Work Programme'!$A$8:$A$207,'Work Programme'!$B$8:$B$207))</f>
        <v/>
      </c>
      <c r="N935" s="150"/>
      <c r="O935" s="151"/>
      <c r="P935" s="254" t="str">
        <f>IF(H935="","",VLOOKUP(H935,'Overview - Financial Statement'!$A$46:$B$60,2,FALSE))</f>
        <v/>
      </c>
      <c r="Q935" s="255" t="str">
        <f t="shared" si="196"/>
        <v/>
      </c>
      <c r="R935" s="153"/>
      <c r="S935" s="153"/>
      <c r="T935" s="238">
        <f t="shared" si="197"/>
        <v>0</v>
      </c>
      <c r="U935" s="193" t="s">
        <v>44</v>
      </c>
      <c r="V935" s="173"/>
      <c r="W935" s="193" t="str">
        <f t="shared" si="198"/>
        <v/>
      </c>
      <c r="X935" s="264" t="str">
        <f t="shared" si="199"/>
        <v>OK</v>
      </c>
      <c r="Y935" s="193" t="str">
        <f t="shared" si="200"/>
        <v/>
      </c>
      <c r="Z935" s="193" t="str">
        <f t="shared" si="201"/>
        <v/>
      </c>
      <c r="AA935" s="397" t="str">
        <f t="shared" si="202"/>
        <v/>
      </c>
      <c r="AB935" s="257" t="str">
        <f t="shared" si="203"/>
        <v/>
      </c>
      <c r="AC935" s="257" t="str">
        <f t="shared" si="204"/>
        <v/>
      </c>
      <c r="AD935" s="193" t="str">
        <f t="shared" si="205"/>
        <v>CHECK DATES</v>
      </c>
      <c r="AE935" s="257" t="str">
        <f t="shared" si="206"/>
        <v/>
      </c>
      <c r="AF935" s="286">
        <v>0</v>
      </c>
      <c r="AG935" s="257">
        <f t="shared" si="207"/>
        <v>0</v>
      </c>
      <c r="AH935" s="257" t="str">
        <f t="shared" si="208"/>
        <v/>
      </c>
      <c r="AI935" s="257">
        <f t="shared" si="209"/>
        <v>0</v>
      </c>
    </row>
    <row r="936" spans="1:35" x14ac:dyDescent="0.3">
      <c r="A936" s="287">
        <v>924</v>
      </c>
      <c r="B936" s="161"/>
      <c r="C936" s="150"/>
      <c r="D936" s="150"/>
      <c r="E936" s="150"/>
      <c r="F936" s="152"/>
      <c r="G936" s="152"/>
      <c r="H936" s="154"/>
      <c r="I936" s="155"/>
      <c r="J936" s="159"/>
      <c r="K936" s="159"/>
      <c r="L936" s="337"/>
      <c r="M936" s="343" t="str">
        <f>IF(L936="","",LOOKUP(L936,'Work Programme'!$A$8:$A$207,'Work Programme'!$B$8:$B$207))</f>
        <v/>
      </c>
      <c r="N936" s="150"/>
      <c r="O936" s="151"/>
      <c r="P936" s="254" t="str">
        <f>IF(H936="","",VLOOKUP(H936,'Overview - Financial Statement'!$A$46:$B$60,2,FALSE))</f>
        <v/>
      </c>
      <c r="Q936" s="255" t="str">
        <f t="shared" si="196"/>
        <v/>
      </c>
      <c r="R936" s="153"/>
      <c r="S936" s="153"/>
      <c r="T936" s="238">
        <f t="shared" si="197"/>
        <v>0</v>
      </c>
      <c r="U936" s="193" t="s">
        <v>44</v>
      </c>
      <c r="V936" s="173"/>
      <c r="W936" s="193" t="str">
        <f t="shared" si="198"/>
        <v/>
      </c>
      <c r="X936" s="264" t="str">
        <f t="shared" si="199"/>
        <v>OK</v>
      </c>
      <c r="Y936" s="193" t="str">
        <f t="shared" si="200"/>
        <v/>
      </c>
      <c r="Z936" s="193" t="str">
        <f t="shared" si="201"/>
        <v/>
      </c>
      <c r="AA936" s="397" t="str">
        <f t="shared" si="202"/>
        <v/>
      </c>
      <c r="AB936" s="257" t="str">
        <f t="shared" si="203"/>
        <v/>
      </c>
      <c r="AC936" s="257" t="str">
        <f t="shared" si="204"/>
        <v/>
      </c>
      <c r="AD936" s="193" t="str">
        <f t="shared" si="205"/>
        <v>CHECK DATES</v>
      </c>
      <c r="AE936" s="257" t="str">
        <f t="shared" si="206"/>
        <v/>
      </c>
      <c r="AF936" s="286">
        <v>0</v>
      </c>
      <c r="AG936" s="257">
        <f t="shared" si="207"/>
        <v>0</v>
      </c>
      <c r="AH936" s="257" t="str">
        <f t="shared" si="208"/>
        <v/>
      </c>
      <c r="AI936" s="257">
        <f t="shared" si="209"/>
        <v>0</v>
      </c>
    </row>
    <row r="937" spans="1:35" x14ac:dyDescent="0.3">
      <c r="A937" s="287">
        <v>925</v>
      </c>
      <c r="B937" s="161"/>
      <c r="C937" s="150"/>
      <c r="D937" s="150"/>
      <c r="E937" s="150"/>
      <c r="F937" s="152"/>
      <c r="G937" s="152"/>
      <c r="H937" s="154"/>
      <c r="I937" s="155"/>
      <c r="J937" s="159"/>
      <c r="K937" s="159"/>
      <c r="L937" s="337"/>
      <c r="M937" s="343" t="str">
        <f>IF(L937="","",LOOKUP(L937,'Work Programme'!$A$8:$A$207,'Work Programme'!$B$8:$B$207))</f>
        <v/>
      </c>
      <c r="N937" s="150"/>
      <c r="O937" s="151"/>
      <c r="P937" s="254" t="str">
        <f>IF(H937="","",VLOOKUP(H937,'Overview - Financial Statement'!$A$46:$B$60,2,FALSE))</f>
        <v/>
      </c>
      <c r="Q937" s="255" t="str">
        <f t="shared" si="196"/>
        <v/>
      </c>
      <c r="R937" s="153"/>
      <c r="S937" s="153"/>
      <c r="T937" s="238">
        <f t="shared" si="197"/>
        <v>0</v>
      </c>
      <c r="U937" s="193" t="s">
        <v>44</v>
      </c>
      <c r="V937" s="173"/>
      <c r="W937" s="193" t="str">
        <f t="shared" si="198"/>
        <v/>
      </c>
      <c r="X937" s="264" t="str">
        <f t="shared" si="199"/>
        <v>OK</v>
      </c>
      <c r="Y937" s="193" t="str">
        <f t="shared" si="200"/>
        <v/>
      </c>
      <c r="Z937" s="193" t="str">
        <f t="shared" si="201"/>
        <v/>
      </c>
      <c r="AA937" s="397" t="str">
        <f t="shared" si="202"/>
        <v/>
      </c>
      <c r="AB937" s="257" t="str">
        <f t="shared" si="203"/>
        <v/>
      </c>
      <c r="AC937" s="257" t="str">
        <f t="shared" si="204"/>
        <v/>
      </c>
      <c r="AD937" s="193" t="str">
        <f t="shared" si="205"/>
        <v>CHECK DATES</v>
      </c>
      <c r="AE937" s="257" t="str">
        <f t="shared" si="206"/>
        <v/>
      </c>
      <c r="AF937" s="286">
        <v>0</v>
      </c>
      <c r="AG937" s="257">
        <f t="shared" si="207"/>
        <v>0</v>
      </c>
      <c r="AH937" s="257" t="str">
        <f t="shared" si="208"/>
        <v/>
      </c>
      <c r="AI937" s="257">
        <f t="shared" si="209"/>
        <v>0</v>
      </c>
    </row>
    <row r="938" spans="1:35" x14ac:dyDescent="0.3">
      <c r="A938" s="287">
        <v>926</v>
      </c>
      <c r="B938" s="161"/>
      <c r="C938" s="150"/>
      <c r="D938" s="150"/>
      <c r="E938" s="150"/>
      <c r="F938" s="152"/>
      <c r="G938" s="152"/>
      <c r="H938" s="154"/>
      <c r="I938" s="155"/>
      <c r="J938" s="159"/>
      <c r="K938" s="159"/>
      <c r="L938" s="337"/>
      <c r="M938" s="343" t="str">
        <f>IF(L938="","",LOOKUP(L938,'Work Programme'!$A$8:$A$207,'Work Programme'!$B$8:$B$207))</f>
        <v/>
      </c>
      <c r="N938" s="150"/>
      <c r="O938" s="151"/>
      <c r="P938" s="254" t="str">
        <f>IF(H938="","",VLOOKUP(H938,'Overview - Financial Statement'!$A$46:$B$60,2,FALSE))</f>
        <v/>
      </c>
      <c r="Q938" s="255" t="str">
        <f t="shared" si="196"/>
        <v/>
      </c>
      <c r="R938" s="153"/>
      <c r="S938" s="153"/>
      <c r="T938" s="238">
        <f t="shared" si="197"/>
        <v>0</v>
      </c>
      <c r="U938" s="193" t="s">
        <v>44</v>
      </c>
      <c r="V938" s="173"/>
      <c r="W938" s="193" t="str">
        <f t="shared" si="198"/>
        <v/>
      </c>
      <c r="X938" s="264" t="str">
        <f t="shared" si="199"/>
        <v>OK</v>
      </c>
      <c r="Y938" s="193" t="str">
        <f t="shared" si="200"/>
        <v/>
      </c>
      <c r="Z938" s="193" t="str">
        <f t="shared" si="201"/>
        <v/>
      </c>
      <c r="AA938" s="397" t="str">
        <f t="shared" si="202"/>
        <v/>
      </c>
      <c r="AB938" s="257" t="str">
        <f t="shared" si="203"/>
        <v/>
      </c>
      <c r="AC938" s="257" t="str">
        <f t="shared" si="204"/>
        <v/>
      </c>
      <c r="AD938" s="193" t="str">
        <f t="shared" si="205"/>
        <v>CHECK DATES</v>
      </c>
      <c r="AE938" s="257" t="str">
        <f t="shared" si="206"/>
        <v/>
      </c>
      <c r="AF938" s="286">
        <v>0</v>
      </c>
      <c r="AG938" s="257">
        <f t="shared" si="207"/>
        <v>0</v>
      </c>
      <c r="AH938" s="257" t="str">
        <f t="shared" si="208"/>
        <v/>
      </c>
      <c r="AI938" s="257">
        <f t="shared" si="209"/>
        <v>0</v>
      </c>
    </row>
    <row r="939" spans="1:35" x14ac:dyDescent="0.3">
      <c r="A939" s="287">
        <v>927</v>
      </c>
      <c r="B939" s="161"/>
      <c r="C939" s="150"/>
      <c r="D939" s="150"/>
      <c r="E939" s="150"/>
      <c r="F939" s="152"/>
      <c r="G939" s="152"/>
      <c r="H939" s="154"/>
      <c r="I939" s="155"/>
      <c r="J939" s="159"/>
      <c r="K939" s="159"/>
      <c r="L939" s="337"/>
      <c r="M939" s="343" t="str">
        <f>IF(L939="","",LOOKUP(L939,'Work Programme'!$A$8:$A$207,'Work Programme'!$B$8:$B$207))</f>
        <v/>
      </c>
      <c r="N939" s="150"/>
      <c r="O939" s="151"/>
      <c r="P939" s="254" t="str">
        <f>IF(H939="","",VLOOKUP(H939,'Overview - Financial Statement'!$A$46:$B$60,2,FALSE))</f>
        <v/>
      </c>
      <c r="Q939" s="255" t="str">
        <f t="shared" si="196"/>
        <v/>
      </c>
      <c r="R939" s="153"/>
      <c r="S939" s="153"/>
      <c r="T939" s="238">
        <f t="shared" si="197"/>
        <v>0</v>
      </c>
      <c r="U939" s="193" t="s">
        <v>44</v>
      </c>
      <c r="V939" s="173"/>
      <c r="W939" s="193" t="str">
        <f t="shared" si="198"/>
        <v/>
      </c>
      <c r="X939" s="264" t="str">
        <f t="shared" si="199"/>
        <v>OK</v>
      </c>
      <c r="Y939" s="193" t="str">
        <f t="shared" si="200"/>
        <v/>
      </c>
      <c r="Z939" s="193" t="str">
        <f t="shared" si="201"/>
        <v/>
      </c>
      <c r="AA939" s="397" t="str">
        <f t="shared" si="202"/>
        <v/>
      </c>
      <c r="AB939" s="257" t="str">
        <f t="shared" si="203"/>
        <v/>
      </c>
      <c r="AC939" s="257" t="str">
        <f t="shared" si="204"/>
        <v/>
      </c>
      <c r="AD939" s="193" t="str">
        <f t="shared" si="205"/>
        <v>CHECK DATES</v>
      </c>
      <c r="AE939" s="257" t="str">
        <f t="shared" si="206"/>
        <v/>
      </c>
      <c r="AF939" s="286">
        <v>0</v>
      </c>
      <c r="AG939" s="257">
        <f t="shared" si="207"/>
        <v>0</v>
      </c>
      <c r="AH939" s="257" t="str">
        <f t="shared" si="208"/>
        <v/>
      </c>
      <c r="AI939" s="257">
        <f t="shared" si="209"/>
        <v>0</v>
      </c>
    </row>
    <row r="940" spans="1:35" x14ac:dyDescent="0.3">
      <c r="A940" s="287">
        <v>928</v>
      </c>
      <c r="B940" s="161"/>
      <c r="C940" s="150"/>
      <c r="D940" s="150"/>
      <c r="E940" s="150"/>
      <c r="F940" s="152"/>
      <c r="G940" s="152"/>
      <c r="H940" s="154"/>
      <c r="I940" s="155"/>
      <c r="J940" s="159"/>
      <c r="K940" s="159"/>
      <c r="L940" s="337"/>
      <c r="M940" s="343" t="str">
        <f>IF(L940="","",LOOKUP(L940,'Work Programme'!$A$8:$A$207,'Work Programme'!$B$8:$B$207))</f>
        <v/>
      </c>
      <c r="N940" s="150"/>
      <c r="O940" s="151"/>
      <c r="P940" s="254" t="str">
        <f>IF(H940="","",VLOOKUP(H940,'Overview - Financial Statement'!$A$46:$B$60,2,FALSE))</f>
        <v/>
      </c>
      <c r="Q940" s="255" t="str">
        <f t="shared" si="196"/>
        <v/>
      </c>
      <c r="R940" s="153"/>
      <c r="S940" s="153"/>
      <c r="T940" s="238">
        <f t="shared" si="197"/>
        <v>0</v>
      </c>
      <c r="U940" s="193" t="s">
        <v>44</v>
      </c>
      <c r="V940" s="173"/>
      <c r="W940" s="193" t="str">
        <f t="shared" si="198"/>
        <v/>
      </c>
      <c r="X940" s="264" t="str">
        <f t="shared" si="199"/>
        <v>OK</v>
      </c>
      <c r="Y940" s="193" t="str">
        <f t="shared" si="200"/>
        <v/>
      </c>
      <c r="Z940" s="193" t="str">
        <f t="shared" si="201"/>
        <v/>
      </c>
      <c r="AA940" s="397" t="str">
        <f t="shared" si="202"/>
        <v/>
      </c>
      <c r="AB940" s="257" t="str">
        <f t="shared" si="203"/>
        <v/>
      </c>
      <c r="AC940" s="257" t="str">
        <f t="shared" si="204"/>
        <v/>
      </c>
      <c r="AD940" s="193" t="str">
        <f t="shared" si="205"/>
        <v>CHECK DATES</v>
      </c>
      <c r="AE940" s="257" t="str">
        <f t="shared" si="206"/>
        <v/>
      </c>
      <c r="AF940" s="286">
        <v>0</v>
      </c>
      <c r="AG940" s="257">
        <f t="shared" si="207"/>
        <v>0</v>
      </c>
      <c r="AH940" s="257" t="str">
        <f t="shared" si="208"/>
        <v/>
      </c>
      <c r="AI940" s="257">
        <f t="shared" si="209"/>
        <v>0</v>
      </c>
    </row>
    <row r="941" spans="1:35" x14ac:dyDescent="0.3">
      <c r="A941" s="287">
        <v>929</v>
      </c>
      <c r="B941" s="161"/>
      <c r="C941" s="150"/>
      <c r="D941" s="150"/>
      <c r="E941" s="150"/>
      <c r="F941" s="152"/>
      <c r="G941" s="152"/>
      <c r="H941" s="154"/>
      <c r="I941" s="155"/>
      <c r="J941" s="159"/>
      <c r="K941" s="159"/>
      <c r="L941" s="337"/>
      <c r="M941" s="343" t="str">
        <f>IF(L941="","",LOOKUP(L941,'Work Programme'!$A$8:$A$207,'Work Programme'!$B$8:$B$207))</f>
        <v/>
      </c>
      <c r="N941" s="150"/>
      <c r="O941" s="151"/>
      <c r="P941" s="254" t="str">
        <f>IF(H941="","",VLOOKUP(H941,'Overview - Financial Statement'!$A$46:$B$60,2,FALSE))</f>
        <v/>
      </c>
      <c r="Q941" s="255" t="str">
        <f t="shared" si="196"/>
        <v/>
      </c>
      <c r="R941" s="153"/>
      <c r="S941" s="153"/>
      <c r="T941" s="238">
        <f t="shared" si="197"/>
        <v>0</v>
      </c>
      <c r="U941" s="193" t="s">
        <v>44</v>
      </c>
      <c r="V941" s="173"/>
      <c r="W941" s="193" t="str">
        <f t="shared" si="198"/>
        <v/>
      </c>
      <c r="X941" s="264" t="str">
        <f t="shared" si="199"/>
        <v>OK</v>
      </c>
      <c r="Y941" s="193" t="str">
        <f t="shared" si="200"/>
        <v/>
      </c>
      <c r="Z941" s="193" t="str">
        <f t="shared" si="201"/>
        <v/>
      </c>
      <c r="AA941" s="397" t="str">
        <f t="shared" si="202"/>
        <v/>
      </c>
      <c r="AB941" s="257" t="str">
        <f t="shared" si="203"/>
        <v/>
      </c>
      <c r="AC941" s="257" t="str">
        <f t="shared" si="204"/>
        <v/>
      </c>
      <c r="AD941" s="193" t="str">
        <f t="shared" si="205"/>
        <v>CHECK DATES</v>
      </c>
      <c r="AE941" s="257" t="str">
        <f t="shared" si="206"/>
        <v/>
      </c>
      <c r="AF941" s="286">
        <v>0</v>
      </c>
      <c r="AG941" s="257">
        <f t="shared" si="207"/>
        <v>0</v>
      </c>
      <c r="AH941" s="257" t="str">
        <f t="shared" si="208"/>
        <v/>
      </c>
      <c r="AI941" s="257">
        <f t="shared" si="209"/>
        <v>0</v>
      </c>
    </row>
    <row r="942" spans="1:35" x14ac:dyDescent="0.3">
      <c r="A942" s="287">
        <v>930</v>
      </c>
      <c r="B942" s="161"/>
      <c r="C942" s="150"/>
      <c r="D942" s="150"/>
      <c r="E942" s="150"/>
      <c r="F942" s="152"/>
      <c r="G942" s="152"/>
      <c r="H942" s="154"/>
      <c r="I942" s="155"/>
      <c r="J942" s="159"/>
      <c r="K942" s="159"/>
      <c r="L942" s="337"/>
      <c r="M942" s="343" t="str">
        <f>IF(L942="","",LOOKUP(L942,'Work Programme'!$A$8:$A$207,'Work Programme'!$B$8:$B$207))</f>
        <v/>
      </c>
      <c r="N942" s="150"/>
      <c r="O942" s="151"/>
      <c r="P942" s="254" t="str">
        <f>IF(H942="","",VLOOKUP(H942,'Overview - Financial Statement'!$A$46:$B$60,2,FALSE))</f>
        <v/>
      </c>
      <c r="Q942" s="255" t="str">
        <f t="shared" si="196"/>
        <v/>
      </c>
      <c r="R942" s="153"/>
      <c r="S942" s="153"/>
      <c r="T942" s="238">
        <f t="shared" si="197"/>
        <v>0</v>
      </c>
      <c r="U942" s="193" t="s">
        <v>44</v>
      </c>
      <c r="V942" s="173"/>
      <c r="W942" s="193" t="str">
        <f t="shared" si="198"/>
        <v/>
      </c>
      <c r="X942" s="264" t="str">
        <f t="shared" si="199"/>
        <v>OK</v>
      </c>
      <c r="Y942" s="193" t="str">
        <f t="shared" si="200"/>
        <v/>
      </c>
      <c r="Z942" s="193" t="str">
        <f t="shared" si="201"/>
        <v/>
      </c>
      <c r="AA942" s="397" t="str">
        <f t="shared" si="202"/>
        <v/>
      </c>
      <c r="AB942" s="257" t="str">
        <f t="shared" si="203"/>
        <v/>
      </c>
      <c r="AC942" s="257" t="str">
        <f t="shared" si="204"/>
        <v/>
      </c>
      <c r="AD942" s="193" t="str">
        <f t="shared" si="205"/>
        <v>CHECK DATES</v>
      </c>
      <c r="AE942" s="257" t="str">
        <f t="shared" si="206"/>
        <v/>
      </c>
      <c r="AF942" s="286">
        <v>0</v>
      </c>
      <c r="AG942" s="257">
        <f t="shared" si="207"/>
        <v>0</v>
      </c>
      <c r="AH942" s="257" t="str">
        <f t="shared" si="208"/>
        <v/>
      </c>
      <c r="AI942" s="257">
        <f t="shared" si="209"/>
        <v>0</v>
      </c>
    </row>
    <row r="943" spans="1:35" x14ac:dyDescent="0.3">
      <c r="A943" s="287">
        <v>931</v>
      </c>
      <c r="B943" s="161"/>
      <c r="C943" s="150"/>
      <c r="D943" s="150"/>
      <c r="E943" s="150"/>
      <c r="F943" s="152"/>
      <c r="G943" s="152"/>
      <c r="H943" s="154"/>
      <c r="I943" s="155"/>
      <c r="J943" s="159"/>
      <c r="K943" s="159"/>
      <c r="L943" s="337"/>
      <c r="M943" s="343" t="str">
        <f>IF(L943="","",LOOKUP(L943,'Work Programme'!$A$8:$A$207,'Work Programme'!$B$8:$B$207))</f>
        <v/>
      </c>
      <c r="N943" s="150"/>
      <c r="O943" s="151"/>
      <c r="P943" s="254" t="str">
        <f>IF(H943="","",VLOOKUP(H943,'Overview - Financial Statement'!$A$46:$B$60,2,FALSE))</f>
        <v/>
      </c>
      <c r="Q943" s="255" t="str">
        <f t="shared" si="196"/>
        <v/>
      </c>
      <c r="R943" s="153"/>
      <c r="S943" s="153"/>
      <c r="T943" s="238">
        <f t="shared" si="197"/>
        <v>0</v>
      </c>
      <c r="U943" s="193" t="s">
        <v>44</v>
      </c>
      <c r="V943" s="173"/>
      <c r="W943" s="193" t="str">
        <f t="shared" si="198"/>
        <v/>
      </c>
      <c r="X943" s="264" t="str">
        <f t="shared" si="199"/>
        <v>OK</v>
      </c>
      <c r="Y943" s="193" t="str">
        <f t="shared" si="200"/>
        <v/>
      </c>
      <c r="Z943" s="193" t="str">
        <f t="shared" si="201"/>
        <v/>
      </c>
      <c r="AA943" s="397" t="str">
        <f t="shared" si="202"/>
        <v/>
      </c>
      <c r="AB943" s="257" t="str">
        <f t="shared" si="203"/>
        <v/>
      </c>
      <c r="AC943" s="257" t="str">
        <f t="shared" si="204"/>
        <v/>
      </c>
      <c r="AD943" s="193" t="str">
        <f t="shared" si="205"/>
        <v>CHECK DATES</v>
      </c>
      <c r="AE943" s="257" t="str">
        <f t="shared" si="206"/>
        <v/>
      </c>
      <c r="AF943" s="286">
        <v>0</v>
      </c>
      <c r="AG943" s="257">
        <f t="shared" si="207"/>
        <v>0</v>
      </c>
      <c r="AH943" s="257" t="str">
        <f t="shared" si="208"/>
        <v/>
      </c>
      <c r="AI943" s="257">
        <f t="shared" si="209"/>
        <v>0</v>
      </c>
    </row>
    <row r="944" spans="1:35" x14ac:dyDescent="0.3">
      <c r="A944" s="287">
        <v>932</v>
      </c>
      <c r="B944" s="161"/>
      <c r="C944" s="150"/>
      <c r="D944" s="150"/>
      <c r="E944" s="150"/>
      <c r="F944" s="152"/>
      <c r="G944" s="152"/>
      <c r="H944" s="154"/>
      <c r="I944" s="155"/>
      <c r="J944" s="159"/>
      <c r="K944" s="159"/>
      <c r="L944" s="337"/>
      <c r="M944" s="343" t="str">
        <f>IF(L944="","",LOOKUP(L944,'Work Programme'!$A$8:$A$207,'Work Programme'!$B$8:$B$207))</f>
        <v/>
      </c>
      <c r="N944" s="150"/>
      <c r="O944" s="151"/>
      <c r="P944" s="254" t="str">
        <f>IF(H944="","",VLOOKUP(H944,'Overview - Financial Statement'!$A$46:$B$60,2,FALSE))</f>
        <v/>
      </c>
      <c r="Q944" s="255" t="str">
        <f t="shared" si="196"/>
        <v/>
      </c>
      <c r="R944" s="153"/>
      <c r="S944" s="153"/>
      <c r="T944" s="238">
        <f t="shared" si="197"/>
        <v>0</v>
      </c>
      <c r="U944" s="193" t="s">
        <v>44</v>
      </c>
      <c r="V944" s="173"/>
      <c r="W944" s="193" t="str">
        <f t="shared" si="198"/>
        <v/>
      </c>
      <c r="X944" s="264" t="str">
        <f t="shared" si="199"/>
        <v>OK</v>
      </c>
      <c r="Y944" s="193" t="str">
        <f t="shared" si="200"/>
        <v/>
      </c>
      <c r="Z944" s="193" t="str">
        <f t="shared" si="201"/>
        <v/>
      </c>
      <c r="AA944" s="397" t="str">
        <f t="shared" si="202"/>
        <v/>
      </c>
      <c r="AB944" s="257" t="str">
        <f t="shared" si="203"/>
        <v/>
      </c>
      <c r="AC944" s="257" t="str">
        <f t="shared" si="204"/>
        <v/>
      </c>
      <c r="AD944" s="193" t="str">
        <f t="shared" si="205"/>
        <v>CHECK DATES</v>
      </c>
      <c r="AE944" s="257" t="str">
        <f t="shared" si="206"/>
        <v/>
      </c>
      <c r="AF944" s="286">
        <v>0</v>
      </c>
      <c r="AG944" s="257">
        <f t="shared" si="207"/>
        <v>0</v>
      </c>
      <c r="AH944" s="257" t="str">
        <f t="shared" si="208"/>
        <v/>
      </c>
      <c r="AI944" s="257">
        <f t="shared" si="209"/>
        <v>0</v>
      </c>
    </row>
    <row r="945" spans="1:35" x14ac:dyDescent="0.3">
      <c r="A945" s="287">
        <v>933</v>
      </c>
      <c r="B945" s="161"/>
      <c r="C945" s="150"/>
      <c r="D945" s="150"/>
      <c r="E945" s="150"/>
      <c r="F945" s="152"/>
      <c r="G945" s="152"/>
      <c r="H945" s="154"/>
      <c r="I945" s="155"/>
      <c r="J945" s="159"/>
      <c r="K945" s="159"/>
      <c r="L945" s="337"/>
      <c r="M945" s="343" t="str">
        <f>IF(L945="","",LOOKUP(L945,'Work Programme'!$A$8:$A$207,'Work Programme'!$B$8:$B$207))</f>
        <v/>
      </c>
      <c r="N945" s="150"/>
      <c r="O945" s="151"/>
      <c r="P945" s="254" t="str">
        <f>IF(H945="","",VLOOKUP(H945,'Overview - Financial Statement'!$A$46:$B$60,2,FALSE))</f>
        <v/>
      </c>
      <c r="Q945" s="255" t="str">
        <f t="shared" si="196"/>
        <v/>
      </c>
      <c r="R945" s="153"/>
      <c r="S945" s="153"/>
      <c r="T945" s="238">
        <f t="shared" si="197"/>
        <v>0</v>
      </c>
      <c r="U945" s="193" t="s">
        <v>44</v>
      </c>
      <c r="V945" s="173"/>
      <c r="W945" s="193" t="str">
        <f t="shared" si="198"/>
        <v/>
      </c>
      <c r="X945" s="264" t="str">
        <f t="shared" si="199"/>
        <v>OK</v>
      </c>
      <c r="Y945" s="193" t="str">
        <f t="shared" si="200"/>
        <v/>
      </c>
      <c r="Z945" s="193" t="str">
        <f t="shared" si="201"/>
        <v/>
      </c>
      <c r="AA945" s="397" t="str">
        <f t="shared" si="202"/>
        <v/>
      </c>
      <c r="AB945" s="257" t="str">
        <f t="shared" si="203"/>
        <v/>
      </c>
      <c r="AC945" s="257" t="str">
        <f t="shared" si="204"/>
        <v/>
      </c>
      <c r="AD945" s="193" t="str">
        <f t="shared" si="205"/>
        <v>CHECK DATES</v>
      </c>
      <c r="AE945" s="257" t="str">
        <f t="shared" si="206"/>
        <v/>
      </c>
      <c r="AF945" s="286">
        <v>0</v>
      </c>
      <c r="AG945" s="257">
        <f t="shared" si="207"/>
        <v>0</v>
      </c>
      <c r="AH945" s="257" t="str">
        <f t="shared" si="208"/>
        <v/>
      </c>
      <c r="AI945" s="257">
        <f t="shared" si="209"/>
        <v>0</v>
      </c>
    </row>
    <row r="946" spans="1:35" x14ac:dyDescent="0.3">
      <c r="A946" s="287">
        <v>934</v>
      </c>
      <c r="B946" s="161"/>
      <c r="C946" s="150"/>
      <c r="D946" s="150"/>
      <c r="E946" s="150"/>
      <c r="F946" s="152"/>
      <c r="G946" s="152"/>
      <c r="H946" s="154"/>
      <c r="I946" s="155"/>
      <c r="J946" s="159"/>
      <c r="K946" s="159"/>
      <c r="L946" s="337"/>
      <c r="M946" s="343" t="str">
        <f>IF(L946="","",LOOKUP(L946,'Work Programme'!$A$8:$A$207,'Work Programme'!$B$8:$B$207))</f>
        <v/>
      </c>
      <c r="N946" s="150"/>
      <c r="O946" s="151"/>
      <c r="P946" s="254" t="str">
        <f>IF(H946="","",VLOOKUP(H946,'Overview - Financial Statement'!$A$46:$B$60,2,FALSE))</f>
        <v/>
      </c>
      <c r="Q946" s="255" t="str">
        <f t="shared" si="196"/>
        <v/>
      </c>
      <c r="R946" s="153"/>
      <c r="S946" s="153"/>
      <c r="T946" s="238">
        <f t="shared" si="197"/>
        <v>0</v>
      </c>
      <c r="U946" s="193" t="s">
        <v>44</v>
      </c>
      <c r="V946" s="173"/>
      <c r="W946" s="193" t="str">
        <f t="shared" si="198"/>
        <v/>
      </c>
      <c r="X946" s="264" t="str">
        <f t="shared" si="199"/>
        <v>OK</v>
      </c>
      <c r="Y946" s="193" t="str">
        <f t="shared" si="200"/>
        <v/>
      </c>
      <c r="Z946" s="193" t="str">
        <f t="shared" si="201"/>
        <v/>
      </c>
      <c r="AA946" s="397" t="str">
        <f t="shared" si="202"/>
        <v/>
      </c>
      <c r="AB946" s="257" t="str">
        <f t="shared" si="203"/>
        <v/>
      </c>
      <c r="AC946" s="257" t="str">
        <f t="shared" si="204"/>
        <v/>
      </c>
      <c r="AD946" s="193" t="str">
        <f t="shared" si="205"/>
        <v>CHECK DATES</v>
      </c>
      <c r="AE946" s="257" t="str">
        <f t="shared" si="206"/>
        <v/>
      </c>
      <c r="AF946" s="286">
        <v>0</v>
      </c>
      <c r="AG946" s="257">
        <f t="shared" si="207"/>
        <v>0</v>
      </c>
      <c r="AH946" s="257" t="str">
        <f t="shared" si="208"/>
        <v/>
      </c>
      <c r="AI946" s="257">
        <f t="shared" si="209"/>
        <v>0</v>
      </c>
    </row>
    <row r="947" spans="1:35" x14ac:dyDescent="0.3">
      <c r="A947" s="287">
        <v>935</v>
      </c>
      <c r="B947" s="161"/>
      <c r="C947" s="150"/>
      <c r="D947" s="150"/>
      <c r="E947" s="150"/>
      <c r="F947" s="152"/>
      <c r="G947" s="152"/>
      <c r="H947" s="154"/>
      <c r="I947" s="155"/>
      <c r="J947" s="159"/>
      <c r="K947" s="159"/>
      <c r="L947" s="337"/>
      <c r="M947" s="343" t="str">
        <f>IF(L947="","",LOOKUP(L947,'Work Programme'!$A$8:$A$207,'Work Programme'!$B$8:$B$207))</f>
        <v/>
      </c>
      <c r="N947" s="150"/>
      <c r="O947" s="151"/>
      <c r="P947" s="254" t="str">
        <f>IF(H947="","",VLOOKUP(H947,'Overview - Financial Statement'!$A$46:$B$60,2,FALSE))</f>
        <v/>
      </c>
      <c r="Q947" s="255" t="str">
        <f t="shared" si="196"/>
        <v/>
      </c>
      <c r="R947" s="153"/>
      <c r="S947" s="153"/>
      <c r="T947" s="238">
        <f t="shared" si="197"/>
        <v>0</v>
      </c>
      <c r="U947" s="193" t="s">
        <v>44</v>
      </c>
      <c r="V947" s="173"/>
      <c r="W947" s="193" t="str">
        <f t="shared" si="198"/>
        <v/>
      </c>
      <c r="X947" s="264" t="str">
        <f t="shared" si="199"/>
        <v>OK</v>
      </c>
      <c r="Y947" s="193" t="str">
        <f t="shared" si="200"/>
        <v/>
      </c>
      <c r="Z947" s="193" t="str">
        <f t="shared" si="201"/>
        <v/>
      </c>
      <c r="AA947" s="397" t="str">
        <f t="shared" si="202"/>
        <v/>
      </c>
      <c r="AB947" s="257" t="str">
        <f t="shared" si="203"/>
        <v/>
      </c>
      <c r="AC947" s="257" t="str">
        <f t="shared" si="204"/>
        <v/>
      </c>
      <c r="AD947" s="193" t="str">
        <f t="shared" si="205"/>
        <v>CHECK DATES</v>
      </c>
      <c r="AE947" s="257" t="str">
        <f t="shared" si="206"/>
        <v/>
      </c>
      <c r="AF947" s="286">
        <v>0</v>
      </c>
      <c r="AG947" s="257">
        <f t="shared" si="207"/>
        <v>0</v>
      </c>
      <c r="AH947" s="257" t="str">
        <f t="shared" si="208"/>
        <v/>
      </c>
      <c r="AI947" s="257">
        <f t="shared" si="209"/>
        <v>0</v>
      </c>
    </row>
    <row r="948" spans="1:35" x14ac:dyDescent="0.3">
      <c r="A948" s="287">
        <v>936</v>
      </c>
      <c r="B948" s="161"/>
      <c r="C948" s="150"/>
      <c r="D948" s="150"/>
      <c r="E948" s="150"/>
      <c r="F948" s="152"/>
      <c r="G948" s="152"/>
      <c r="H948" s="154"/>
      <c r="I948" s="155"/>
      <c r="J948" s="159"/>
      <c r="K948" s="159"/>
      <c r="L948" s="337"/>
      <c r="M948" s="343" t="str">
        <f>IF(L948="","",LOOKUP(L948,'Work Programme'!$A$8:$A$207,'Work Programme'!$B$8:$B$207))</f>
        <v/>
      </c>
      <c r="N948" s="150"/>
      <c r="O948" s="151"/>
      <c r="P948" s="254" t="str">
        <f>IF(H948="","",VLOOKUP(H948,'Overview - Financial Statement'!$A$46:$B$60,2,FALSE))</f>
        <v/>
      </c>
      <c r="Q948" s="255" t="str">
        <f t="shared" si="196"/>
        <v/>
      </c>
      <c r="R948" s="153"/>
      <c r="S948" s="153"/>
      <c r="T948" s="238">
        <f t="shared" si="197"/>
        <v>0</v>
      </c>
      <c r="U948" s="193" t="s">
        <v>44</v>
      </c>
      <c r="V948" s="173"/>
      <c r="W948" s="193" t="str">
        <f t="shared" si="198"/>
        <v/>
      </c>
      <c r="X948" s="264" t="str">
        <f t="shared" si="199"/>
        <v>OK</v>
      </c>
      <c r="Y948" s="193" t="str">
        <f t="shared" si="200"/>
        <v/>
      </c>
      <c r="Z948" s="193" t="str">
        <f t="shared" si="201"/>
        <v/>
      </c>
      <c r="AA948" s="397" t="str">
        <f t="shared" si="202"/>
        <v/>
      </c>
      <c r="AB948" s="257" t="str">
        <f t="shared" si="203"/>
        <v/>
      </c>
      <c r="AC948" s="257" t="str">
        <f t="shared" si="204"/>
        <v/>
      </c>
      <c r="AD948" s="193" t="str">
        <f t="shared" si="205"/>
        <v>CHECK DATES</v>
      </c>
      <c r="AE948" s="257" t="str">
        <f t="shared" si="206"/>
        <v/>
      </c>
      <c r="AF948" s="286">
        <v>0</v>
      </c>
      <c r="AG948" s="257">
        <f t="shared" si="207"/>
        <v>0</v>
      </c>
      <c r="AH948" s="257" t="str">
        <f t="shared" si="208"/>
        <v/>
      </c>
      <c r="AI948" s="257">
        <f t="shared" si="209"/>
        <v>0</v>
      </c>
    </row>
    <row r="949" spans="1:35" x14ac:dyDescent="0.3">
      <c r="A949" s="287">
        <v>937</v>
      </c>
      <c r="B949" s="161"/>
      <c r="C949" s="150"/>
      <c r="D949" s="150"/>
      <c r="E949" s="150"/>
      <c r="F949" s="152"/>
      <c r="G949" s="152"/>
      <c r="H949" s="154"/>
      <c r="I949" s="155"/>
      <c r="J949" s="159"/>
      <c r="K949" s="159"/>
      <c r="L949" s="337"/>
      <c r="M949" s="343" t="str">
        <f>IF(L949="","",LOOKUP(L949,'Work Programme'!$A$8:$A$207,'Work Programme'!$B$8:$B$207))</f>
        <v/>
      </c>
      <c r="N949" s="150"/>
      <c r="O949" s="151"/>
      <c r="P949" s="254" t="str">
        <f>IF(H949="","",VLOOKUP(H949,'Overview - Financial Statement'!$A$46:$B$60,2,FALSE))</f>
        <v/>
      </c>
      <c r="Q949" s="255" t="str">
        <f t="shared" si="196"/>
        <v/>
      </c>
      <c r="R949" s="153"/>
      <c r="S949" s="153"/>
      <c r="T949" s="238">
        <f t="shared" si="197"/>
        <v>0</v>
      </c>
      <c r="U949" s="193" t="s">
        <v>44</v>
      </c>
      <c r="V949" s="173"/>
      <c r="W949" s="193" t="str">
        <f t="shared" si="198"/>
        <v/>
      </c>
      <c r="X949" s="264" t="str">
        <f t="shared" si="199"/>
        <v>OK</v>
      </c>
      <c r="Y949" s="193" t="str">
        <f t="shared" si="200"/>
        <v/>
      </c>
      <c r="Z949" s="193" t="str">
        <f t="shared" si="201"/>
        <v/>
      </c>
      <c r="AA949" s="397" t="str">
        <f t="shared" si="202"/>
        <v/>
      </c>
      <c r="AB949" s="257" t="str">
        <f t="shared" si="203"/>
        <v/>
      </c>
      <c r="AC949" s="257" t="str">
        <f t="shared" si="204"/>
        <v/>
      </c>
      <c r="AD949" s="193" t="str">
        <f t="shared" si="205"/>
        <v>CHECK DATES</v>
      </c>
      <c r="AE949" s="257" t="str">
        <f t="shared" si="206"/>
        <v/>
      </c>
      <c r="AF949" s="286">
        <v>0</v>
      </c>
      <c r="AG949" s="257">
        <f t="shared" si="207"/>
        <v>0</v>
      </c>
      <c r="AH949" s="257" t="str">
        <f t="shared" si="208"/>
        <v/>
      </c>
      <c r="AI949" s="257">
        <f t="shared" si="209"/>
        <v>0</v>
      </c>
    </row>
    <row r="950" spans="1:35" x14ac:dyDescent="0.3">
      <c r="A950" s="287">
        <v>938</v>
      </c>
      <c r="B950" s="161"/>
      <c r="C950" s="150"/>
      <c r="D950" s="150"/>
      <c r="E950" s="150"/>
      <c r="F950" s="152"/>
      <c r="G950" s="152"/>
      <c r="H950" s="154"/>
      <c r="I950" s="155"/>
      <c r="J950" s="159"/>
      <c r="K950" s="159"/>
      <c r="L950" s="337"/>
      <c r="M950" s="343" t="str">
        <f>IF(L950="","",LOOKUP(L950,'Work Programme'!$A$8:$A$207,'Work Programme'!$B$8:$B$207))</f>
        <v/>
      </c>
      <c r="N950" s="150"/>
      <c r="O950" s="151"/>
      <c r="P950" s="254" t="str">
        <f>IF(H950="","",VLOOKUP(H950,'Overview - Financial Statement'!$A$46:$B$60,2,FALSE))</f>
        <v/>
      </c>
      <c r="Q950" s="255" t="str">
        <f t="shared" si="196"/>
        <v/>
      </c>
      <c r="R950" s="153"/>
      <c r="S950" s="153"/>
      <c r="T950" s="238">
        <f t="shared" si="197"/>
        <v>0</v>
      </c>
      <c r="U950" s="193" t="s">
        <v>44</v>
      </c>
      <c r="V950" s="173"/>
      <c r="W950" s="193" t="str">
        <f t="shared" si="198"/>
        <v/>
      </c>
      <c r="X950" s="264" t="str">
        <f t="shared" si="199"/>
        <v>OK</v>
      </c>
      <c r="Y950" s="193" t="str">
        <f t="shared" si="200"/>
        <v/>
      </c>
      <c r="Z950" s="193" t="str">
        <f t="shared" si="201"/>
        <v/>
      </c>
      <c r="AA950" s="397" t="str">
        <f t="shared" si="202"/>
        <v/>
      </c>
      <c r="AB950" s="257" t="str">
        <f t="shared" si="203"/>
        <v/>
      </c>
      <c r="AC950" s="257" t="str">
        <f t="shared" si="204"/>
        <v/>
      </c>
      <c r="AD950" s="193" t="str">
        <f t="shared" si="205"/>
        <v>CHECK DATES</v>
      </c>
      <c r="AE950" s="257" t="str">
        <f t="shared" si="206"/>
        <v/>
      </c>
      <c r="AF950" s="286">
        <v>0</v>
      </c>
      <c r="AG950" s="257">
        <f t="shared" si="207"/>
        <v>0</v>
      </c>
      <c r="AH950" s="257" t="str">
        <f t="shared" si="208"/>
        <v/>
      </c>
      <c r="AI950" s="257">
        <f t="shared" si="209"/>
        <v>0</v>
      </c>
    </row>
    <row r="951" spans="1:35" x14ac:dyDescent="0.3">
      <c r="A951" s="287">
        <v>939</v>
      </c>
      <c r="B951" s="161"/>
      <c r="C951" s="150"/>
      <c r="D951" s="150"/>
      <c r="E951" s="150"/>
      <c r="F951" s="152"/>
      <c r="G951" s="152"/>
      <c r="H951" s="154"/>
      <c r="I951" s="155"/>
      <c r="J951" s="159"/>
      <c r="K951" s="159"/>
      <c r="L951" s="337"/>
      <c r="M951" s="343" t="str">
        <f>IF(L951="","",LOOKUP(L951,'Work Programme'!$A$8:$A$207,'Work Programme'!$B$8:$B$207))</f>
        <v/>
      </c>
      <c r="N951" s="150"/>
      <c r="O951" s="151"/>
      <c r="P951" s="254" t="str">
        <f>IF(H951="","",VLOOKUP(H951,'Overview - Financial Statement'!$A$46:$B$60,2,FALSE))</f>
        <v/>
      </c>
      <c r="Q951" s="255" t="str">
        <f t="shared" si="196"/>
        <v/>
      </c>
      <c r="R951" s="153"/>
      <c r="S951" s="153"/>
      <c r="T951" s="238">
        <f t="shared" si="197"/>
        <v>0</v>
      </c>
      <c r="U951" s="193" t="s">
        <v>44</v>
      </c>
      <c r="V951" s="173"/>
      <c r="W951" s="193" t="str">
        <f t="shared" si="198"/>
        <v/>
      </c>
      <c r="X951" s="264" t="str">
        <f t="shared" si="199"/>
        <v>OK</v>
      </c>
      <c r="Y951" s="193" t="str">
        <f t="shared" si="200"/>
        <v/>
      </c>
      <c r="Z951" s="193" t="str">
        <f t="shared" si="201"/>
        <v/>
      </c>
      <c r="AA951" s="397" t="str">
        <f t="shared" si="202"/>
        <v/>
      </c>
      <c r="AB951" s="257" t="str">
        <f t="shared" si="203"/>
        <v/>
      </c>
      <c r="AC951" s="257" t="str">
        <f t="shared" si="204"/>
        <v/>
      </c>
      <c r="AD951" s="193" t="str">
        <f t="shared" si="205"/>
        <v>CHECK DATES</v>
      </c>
      <c r="AE951" s="257" t="str">
        <f t="shared" si="206"/>
        <v/>
      </c>
      <c r="AF951" s="286">
        <v>0</v>
      </c>
      <c r="AG951" s="257">
        <f t="shared" si="207"/>
        <v>0</v>
      </c>
      <c r="AH951" s="257" t="str">
        <f t="shared" si="208"/>
        <v/>
      </c>
      <c r="AI951" s="257">
        <f t="shared" si="209"/>
        <v>0</v>
      </c>
    </row>
    <row r="952" spans="1:35" x14ac:dyDescent="0.3">
      <c r="A952" s="287">
        <v>940</v>
      </c>
      <c r="B952" s="161"/>
      <c r="C952" s="150"/>
      <c r="D952" s="150"/>
      <c r="E952" s="150"/>
      <c r="F952" s="152"/>
      <c r="G952" s="152"/>
      <c r="H952" s="154"/>
      <c r="I952" s="155"/>
      <c r="J952" s="159"/>
      <c r="K952" s="159"/>
      <c r="L952" s="337"/>
      <c r="M952" s="343" t="str">
        <f>IF(L952="","",LOOKUP(L952,'Work Programme'!$A$8:$A$207,'Work Programme'!$B$8:$B$207))</f>
        <v/>
      </c>
      <c r="N952" s="150"/>
      <c r="O952" s="151"/>
      <c r="P952" s="254" t="str">
        <f>IF(H952="","",VLOOKUP(H952,'Overview - Financial Statement'!$A$46:$B$60,2,FALSE))</f>
        <v/>
      </c>
      <c r="Q952" s="255" t="str">
        <f t="shared" si="196"/>
        <v/>
      </c>
      <c r="R952" s="153"/>
      <c r="S952" s="153"/>
      <c r="T952" s="238">
        <f t="shared" si="197"/>
        <v>0</v>
      </c>
      <c r="U952" s="193" t="s">
        <v>44</v>
      </c>
      <c r="V952" s="173"/>
      <c r="W952" s="193" t="str">
        <f t="shared" si="198"/>
        <v/>
      </c>
      <c r="X952" s="264" t="str">
        <f t="shared" si="199"/>
        <v>OK</v>
      </c>
      <c r="Y952" s="193" t="str">
        <f t="shared" si="200"/>
        <v/>
      </c>
      <c r="Z952" s="193" t="str">
        <f t="shared" si="201"/>
        <v/>
      </c>
      <c r="AA952" s="397" t="str">
        <f t="shared" si="202"/>
        <v/>
      </c>
      <c r="AB952" s="257" t="str">
        <f t="shared" si="203"/>
        <v/>
      </c>
      <c r="AC952" s="257" t="str">
        <f t="shared" si="204"/>
        <v/>
      </c>
      <c r="AD952" s="193" t="str">
        <f t="shared" si="205"/>
        <v>CHECK DATES</v>
      </c>
      <c r="AE952" s="257" t="str">
        <f t="shared" si="206"/>
        <v/>
      </c>
      <c r="AF952" s="286">
        <v>0</v>
      </c>
      <c r="AG952" s="257">
        <f t="shared" si="207"/>
        <v>0</v>
      </c>
      <c r="AH952" s="257" t="str">
        <f t="shared" si="208"/>
        <v/>
      </c>
      <c r="AI952" s="257">
        <f t="shared" si="209"/>
        <v>0</v>
      </c>
    </row>
    <row r="953" spans="1:35" x14ac:dyDescent="0.3">
      <c r="A953" s="287">
        <v>941</v>
      </c>
      <c r="B953" s="161"/>
      <c r="C953" s="150"/>
      <c r="D953" s="150"/>
      <c r="E953" s="150"/>
      <c r="F953" s="152"/>
      <c r="G953" s="152"/>
      <c r="H953" s="154"/>
      <c r="I953" s="155"/>
      <c r="J953" s="159"/>
      <c r="K953" s="159"/>
      <c r="L953" s="337"/>
      <c r="M953" s="343" t="str">
        <f>IF(L953="","",LOOKUP(L953,'Work Programme'!$A$8:$A$207,'Work Programme'!$B$8:$B$207))</f>
        <v/>
      </c>
      <c r="N953" s="150"/>
      <c r="O953" s="151"/>
      <c r="P953" s="254" t="str">
        <f>IF(H953="","",VLOOKUP(H953,'Overview - Financial Statement'!$A$46:$B$60,2,FALSE))</f>
        <v/>
      </c>
      <c r="Q953" s="255" t="str">
        <f t="shared" si="196"/>
        <v/>
      </c>
      <c r="R953" s="153"/>
      <c r="S953" s="153"/>
      <c r="T953" s="238">
        <f t="shared" si="197"/>
        <v>0</v>
      </c>
      <c r="U953" s="193" t="s">
        <v>44</v>
      </c>
      <c r="V953" s="173"/>
      <c r="W953" s="193" t="str">
        <f t="shared" si="198"/>
        <v/>
      </c>
      <c r="X953" s="264" t="str">
        <f t="shared" si="199"/>
        <v>OK</v>
      </c>
      <c r="Y953" s="193" t="str">
        <f t="shared" si="200"/>
        <v/>
      </c>
      <c r="Z953" s="193" t="str">
        <f t="shared" si="201"/>
        <v/>
      </c>
      <c r="AA953" s="397" t="str">
        <f t="shared" si="202"/>
        <v/>
      </c>
      <c r="AB953" s="257" t="str">
        <f t="shared" si="203"/>
        <v/>
      </c>
      <c r="AC953" s="257" t="str">
        <f t="shared" si="204"/>
        <v/>
      </c>
      <c r="AD953" s="193" t="str">
        <f t="shared" si="205"/>
        <v>CHECK DATES</v>
      </c>
      <c r="AE953" s="257" t="str">
        <f t="shared" si="206"/>
        <v/>
      </c>
      <c r="AF953" s="286">
        <v>0</v>
      </c>
      <c r="AG953" s="257">
        <f t="shared" si="207"/>
        <v>0</v>
      </c>
      <c r="AH953" s="257" t="str">
        <f t="shared" si="208"/>
        <v/>
      </c>
      <c r="AI953" s="257">
        <f t="shared" si="209"/>
        <v>0</v>
      </c>
    </row>
    <row r="954" spans="1:35" x14ac:dyDescent="0.3">
      <c r="A954" s="287">
        <v>942</v>
      </c>
      <c r="B954" s="161"/>
      <c r="C954" s="150"/>
      <c r="D954" s="150"/>
      <c r="E954" s="150"/>
      <c r="F954" s="152"/>
      <c r="G954" s="152"/>
      <c r="H954" s="154"/>
      <c r="I954" s="155"/>
      <c r="J954" s="159"/>
      <c r="K954" s="159"/>
      <c r="L954" s="337"/>
      <c r="M954" s="343" t="str">
        <f>IF(L954="","",LOOKUP(L954,'Work Programme'!$A$8:$A$207,'Work Programme'!$B$8:$B$207))</f>
        <v/>
      </c>
      <c r="N954" s="150"/>
      <c r="O954" s="151"/>
      <c r="P954" s="254" t="str">
        <f>IF(H954="","",VLOOKUP(H954,'Overview - Financial Statement'!$A$46:$B$60,2,FALSE))</f>
        <v/>
      </c>
      <c r="Q954" s="255" t="str">
        <f t="shared" si="196"/>
        <v/>
      </c>
      <c r="R954" s="153"/>
      <c r="S954" s="153"/>
      <c r="T954" s="238">
        <f t="shared" si="197"/>
        <v>0</v>
      </c>
      <c r="U954" s="193" t="s">
        <v>44</v>
      </c>
      <c r="V954" s="173"/>
      <c r="W954" s="193" t="str">
        <f t="shared" si="198"/>
        <v/>
      </c>
      <c r="X954" s="264" t="str">
        <f t="shared" si="199"/>
        <v>OK</v>
      </c>
      <c r="Y954" s="193" t="str">
        <f t="shared" si="200"/>
        <v/>
      </c>
      <c r="Z954" s="193" t="str">
        <f t="shared" si="201"/>
        <v/>
      </c>
      <c r="AA954" s="397" t="str">
        <f t="shared" si="202"/>
        <v/>
      </c>
      <c r="AB954" s="257" t="str">
        <f t="shared" si="203"/>
        <v/>
      </c>
      <c r="AC954" s="257" t="str">
        <f t="shared" si="204"/>
        <v/>
      </c>
      <c r="AD954" s="193" t="str">
        <f t="shared" si="205"/>
        <v>CHECK DATES</v>
      </c>
      <c r="AE954" s="257" t="str">
        <f t="shared" si="206"/>
        <v/>
      </c>
      <c r="AF954" s="286">
        <v>0</v>
      </c>
      <c r="AG954" s="257">
        <f t="shared" si="207"/>
        <v>0</v>
      </c>
      <c r="AH954" s="257" t="str">
        <f t="shared" si="208"/>
        <v/>
      </c>
      <c r="AI954" s="257">
        <f t="shared" si="209"/>
        <v>0</v>
      </c>
    </row>
    <row r="955" spans="1:35" x14ac:dyDescent="0.3">
      <c r="A955" s="287">
        <v>943</v>
      </c>
      <c r="B955" s="161"/>
      <c r="C955" s="150"/>
      <c r="D955" s="150"/>
      <c r="E955" s="150"/>
      <c r="F955" s="152"/>
      <c r="G955" s="152"/>
      <c r="H955" s="154"/>
      <c r="I955" s="155"/>
      <c r="J955" s="159"/>
      <c r="K955" s="159"/>
      <c r="L955" s="337"/>
      <c r="M955" s="343" t="str">
        <f>IF(L955="","",LOOKUP(L955,'Work Programme'!$A$8:$A$207,'Work Programme'!$B$8:$B$207))</f>
        <v/>
      </c>
      <c r="N955" s="150"/>
      <c r="O955" s="151"/>
      <c r="P955" s="254" t="str">
        <f>IF(H955="","",VLOOKUP(H955,'Overview - Financial Statement'!$A$46:$B$60,2,FALSE))</f>
        <v/>
      </c>
      <c r="Q955" s="255" t="str">
        <f t="shared" si="196"/>
        <v/>
      </c>
      <c r="R955" s="153"/>
      <c r="S955" s="153"/>
      <c r="T955" s="238">
        <f t="shared" si="197"/>
        <v>0</v>
      </c>
      <c r="U955" s="193" t="s">
        <v>44</v>
      </c>
      <c r="V955" s="173"/>
      <c r="W955" s="193" t="str">
        <f t="shared" si="198"/>
        <v/>
      </c>
      <c r="X955" s="264" t="str">
        <f t="shared" si="199"/>
        <v>OK</v>
      </c>
      <c r="Y955" s="193" t="str">
        <f t="shared" si="200"/>
        <v/>
      </c>
      <c r="Z955" s="193" t="str">
        <f t="shared" si="201"/>
        <v/>
      </c>
      <c r="AA955" s="397" t="str">
        <f t="shared" si="202"/>
        <v/>
      </c>
      <c r="AB955" s="257" t="str">
        <f t="shared" si="203"/>
        <v/>
      </c>
      <c r="AC955" s="257" t="str">
        <f t="shared" si="204"/>
        <v/>
      </c>
      <c r="AD955" s="193" t="str">
        <f t="shared" si="205"/>
        <v>CHECK DATES</v>
      </c>
      <c r="AE955" s="257" t="str">
        <f t="shared" si="206"/>
        <v/>
      </c>
      <c r="AF955" s="286">
        <v>0</v>
      </c>
      <c r="AG955" s="257">
        <f t="shared" si="207"/>
        <v>0</v>
      </c>
      <c r="AH955" s="257" t="str">
        <f t="shared" si="208"/>
        <v/>
      </c>
      <c r="AI955" s="257">
        <f t="shared" si="209"/>
        <v>0</v>
      </c>
    </row>
    <row r="956" spans="1:35" x14ac:dyDescent="0.3">
      <c r="A956" s="287">
        <v>944</v>
      </c>
      <c r="B956" s="161"/>
      <c r="C956" s="150"/>
      <c r="D956" s="150"/>
      <c r="E956" s="150"/>
      <c r="F956" s="152"/>
      <c r="G956" s="152"/>
      <c r="H956" s="154"/>
      <c r="I956" s="155"/>
      <c r="J956" s="159"/>
      <c r="K956" s="159"/>
      <c r="L956" s="337"/>
      <c r="M956" s="343" t="str">
        <f>IF(L956="","",LOOKUP(L956,'Work Programme'!$A$8:$A$207,'Work Programme'!$B$8:$B$207))</f>
        <v/>
      </c>
      <c r="N956" s="150"/>
      <c r="O956" s="151"/>
      <c r="P956" s="254" t="str">
        <f>IF(H956="","",VLOOKUP(H956,'Overview - Financial Statement'!$A$46:$B$60,2,FALSE))</f>
        <v/>
      </c>
      <c r="Q956" s="255" t="str">
        <f t="shared" si="196"/>
        <v/>
      </c>
      <c r="R956" s="153"/>
      <c r="S956" s="153"/>
      <c r="T956" s="238">
        <f t="shared" si="197"/>
        <v>0</v>
      </c>
      <c r="U956" s="193" t="s">
        <v>44</v>
      </c>
      <c r="V956" s="173"/>
      <c r="W956" s="193" t="str">
        <f t="shared" si="198"/>
        <v/>
      </c>
      <c r="X956" s="264" t="str">
        <f t="shared" si="199"/>
        <v>OK</v>
      </c>
      <c r="Y956" s="193" t="str">
        <f t="shared" si="200"/>
        <v/>
      </c>
      <c r="Z956" s="193" t="str">
        <f t="shared" si="201"/>
        <v/>
      </c>
      <c r="AA956" s="397" t="str">
        <f t="shared" si="202"/>
        <v/>
      </c>
      <c r="AB956" s="257" t="str">
        <f t="shared" si="203"/>
        <v/>
      </c>
      <c r="AC956" s="257" t="str">
        <f t="shared" si="204"/>
        <v/>
      </c>
      <c r="AD956" s="193" t="str">
        <f t="shared" si="205"/>
        <v>CHECK DATES</v>
      </c>
      <c r="AE956" s="257" t="str">
        <f t="shared" si="206"/>
        <v/>
      </c>
      <c r="AF956" s="286">
        <v>0</v>
      </c>
      <c r="AG956" s="257">
        <f t="shared" si="207"/>
        <v>0</v>
      </c>
      <c r="AH956" s="257" t="str">
        <f t="shared" si="208"/>
        <v/>
      </c>
      <c r="AI956" s="257">
        <f t="shared" si="209"/>
        <v>0</v>
      </c>
    </row>
    <row r="957" spans="1:35" x14ac:dyDescent="0.3">
      <c r="A957" s="287">
        <v>945</v>
      </c>
      <c r="B957" s="161"/>
      <c r="C957" s="150"/>
      <c r="D957" s="150"/>
      <c r="E957" s="150"/>
      <c r="F957" s="152"/>
      <c r="G957" s="152"/>
      <c r="H957" s="154"/>
      <c r="I957" s="155"/>
      <c r="J957" s="159"/>
      <c r="K957" s="159"/>
      <c r="L957" s="337"/>
      <c r="M957" s="343" t="str">
        <f>IF(L957="","",LOOKUP(L957,'Work Programme'!$A$8:$A$207,'Work Programme'!$B$8:$B$207))</f>
        <v/>
      </c>
      <c r="N957" s="150"/>
      <c r="O957" s="151"/>
      <c r="P957" s="254" t="str">
        <f>IF(H957="","",VLOOKUP(H957,'Overview - Financial Statement'!$A$46:$B$60,2,FALSE))</f>
        <v/>
      </c>
      <c r="Q957" s="255" t="str">
        <f t="shared" si="196"/>
        <v/>
      </c>
      <c r="R957" s="153"/>
      <c r="S957" s="153"/>
      <c r="T957" s="238">
        <f t="shared" si="197"/>
        <v>0</v>
      </c>
      <c r="U957" s="193" t="s">
        <v>44</v>
      </c>
      <c r="V957" s="173"/>
      <c r="W957" s="193" t="str">
        <f t="shared" si="198"/>
        <v/>
      </c>
      <c r="X957" s="264" t="str">
        <f t="shared" si="199"/>
        <v>OK</v>
      </c>
      <c r="Y957" s="193" t="str">
        <f t="shared" si="200"/>
        <v/>
      </c>
      <c r="Z957" s="193" t="str">
        <f t="shared" si="201"/>
        <v/>
      </c>
      <c r="AA957" s="397" t="str">
        <f t="shared" si="202"/>
        <v/>
      </c>
      <c r="AB957" s="257" t="str">
        <f t="shared" si="203"/>
        <v/>
      </c>
      <c r="AC957" s="257" t="str">
        <f t="shared" si="204"/>
        <v/>
      </c>
      <c r="AD957" s="193" t="str">
        <f t="shared" si="205"/>
        <v>CHECK DATES</v>
      </c>
      <c r="AE957" s="257" t="str">
        <f t="shared" si="206"/>
        <v/>
      </c>
      <c r="AF957" s="286">
        <v>0</v>
      </c>
      <c r="AG957" s="257">
        <f t="shared" si="207"/>
        <v>0</v>
      </c>
      <c r="AH957" s="257" t="str">
        <f t="shared" si="208"/>
        <v/>
      </c>
      <c r="AI957" s="257">
        <f t="shared" si="209"/>
        <v>0</v>
      </c>
    </row>
    <row r="958" spans="1:35" x14ac:dyDescent="0.3">
      <c r="A958" s="287">
        <v>946</v>
      </c>
      <c r="B958" s="161"/>
      <c r="C958" s="150"/>
      <c r="D958" s="150"/>
      <c r="E958" s="150"/>
      <c r="F958" s="152"/>
      <c r="G958" s="152"/>
      <c r="H958" s="154"/>
      <c r="I958" s="155"/>
      <c r="J958" s="159"/>
      <c r="K958" s="159"/>
      <c r="L958" s="337"/>
      <c r="M958" s="343" t="str">
        <f>IF(L958="","",LOOKUP(L958,'Work Programme'!$A$8:$A$207,'Work Programme'!$B$8:$B$207))</f>
        <v/>
      </c>
      <c r="N958" s="150"/>
      <c r="O958" s="151"/>
      <c r="P958" s="254" t="str">
        <f>IF(H958="","",VLOOKUP(H958,'Overview - Financial Statement'!$A$46:$B$60,2,FALSE))</f>
        <v/>
      </c>
      <c r="Q958" s="255" t="str">
        <f t="shared" si="196"/>
        <v/>
      </c>
      <c r="R958" s="153"/>
      <c r="S958" s="153"/>
      <c r="T958" s="238">
        <f t="shared" si="197"/>
        <v>0</v>
      </c>
      <c r="U958" s="193" t="s">
        <v>44</v>
      </c>
      <c r="V958" s="173"/>
      <c r="W958" s="193" t="str">
        <f t="shared" si="198"/>
        <v/>
      </c>
      <c r="X958" s="264" t="str">
        <f t="shared" si="199"/>
        <v>OK</v>
      </c>
      <c r="Y958" s="193" t="str">
        <f t="shared" si="200"/>
        <v/>
      </c>
      <c r="Z958" s="193" t="str">
        <f t="shared" si="201"/>
        <v/>
      </c>
      <c r="AA958" s="397" t="str">
        <f t="shared" si="202"/>
        <v/>
      </c>
      <c r="AB958" s="257" t="str">
        <f t="shared" si="203"/>
        <v/>
      </c>
      <c r="AC958" s="257" t="str">
        <f t="shared" si="204"/>
        <v/>
      </c>
      <c r="AD958" s="193" t="str">
        <f t="shared" si="205"/>
        <v>CHECK DATES</v>
      </c>
      <c r="AE958" s="257" t="str">
        <f t="shared" si="206"/>
        <v/>
      </c>
      <c r="AF958" s="286">
        <v>0</v>
      </c>
      <c r="AG958" s="257">
        <f t="shared" si="207"/>
        <v>0</v>
      </c>
      <c r="AH958" s="257" t="str">
        <f t="shared" si="208"/>
        <v/>
      </c>
      <c r="AI958" s="257">
        <f t="shared" si="209"/>
        <v>0</v>
      </c>
    </row>
    <row r="959" spans="1:35" x14ac:dyDescent="0.3">
      <c r="A959" s="287">
        <v>947</v>
      </c>
      <c r="B959" s="161"/>
      <c r="C959" s="150"/>
      <c r="D959" s="150"/>
      <c r="E959" s="150"/>
      <c r="F959" s="152"/>
      <c r="G959" s="152"/>
      <c r="H959" s="154"/>
      <c r="I959" s="155"/>
      <c r="J959" s="159"/>
      <c r="K959" s="159"/>
      <c r="L959" s="337"/>
      <c r="M959" s="343" t="str">
        <f>IF(L959="","",LOOKUP(L959,'Work Programme'!$A$8:$A$207,'Work Programme'!$B$8:$B$207))</f>
        <v/>
      </c>
      <c r="N959" s="150"/>
      <c r="O959" s="151"/>
      <c r="P959" s="254" t="str">
        <f>IF(H959="","",VLOOKUP(H959,'Overview - Financial Statement'!$A$46:$B$60,2,FALSE))</f>
        <v/>
      </c>
      <c r="Q959" s="255" t="str">
        <f t="shared" si="196"/>
        <v/>
      </c>
      <c r="R959" s="153"/>
      <c r="S959" s="153"/>
      <c r="T959" s="238">
        <f t="shared" si="197"/>
        <v>0</v>
      </c>
      <c r="U959" s="193" t="s">
        <v>44</v>
      </c>
      <c r="V959" s="173"/>
      <c r="W959" s="193" t="str">
        <f t="shared" si="198"/>
        <v/>
      </c>
      <c r="X959" s="264" t="str">
        <f t="shared" si="199"/>
        <v>OK</v>
      </c>
      <c r="Y959" s="193" t="str">
        <f t="shared" si="200"/>
        <v/>
      </c>
      <c r="Z959" s="193" t="str">
        <f t="shared" si="201"/>
        <v/>
      </c>
      <c r="AA959" s="397" t="str">
        <f t="shared" si="202"/>
        <v/>
      </c>
      <c r="AB959" s="257" t="str">
        <f t="shared" si="203"/>
        <v/>
      </c>
      <c r="AC959" s="257" t="str">
        <f t="shared" si="204"/>
        <v/>
      </c>
      <c r="AD959" s="193" t="str">
        <f t="shared" si="205"/>
        <v>CHECK DATES</v>
      </c>
      <c r="AE959" s="257" t="str">
        <f t="shared" si="206"/>
        <v/>
      </c>
      <c r="AF959" s="286">
        <v>0</v>
      </c>
      <c r="AG959" s="257">
        <f t="shared" si="207"/>
        <v>0</v>
      </c>
      <c r="AH959" s="257" t="str">
        <f t="shared" si="208"/>
        <v/>
      </c>
      <c r="AI959" s="257">
        <f t="shared" si="209"/>
        <v>0</v>
      </c>
    </row>
    <row r="960" spans="1:35" x14ac:dyDescent="0.3">
      <c r="A960" s="287">
        <v>948</v>
      </c>
      <c r="B960" s="161"/>
      <c r="C960" s="150"/>
      <c r="D960" s="150"/>
      <c r="E960" s="150"/>
      <c r="F960" s="152"/>
      <c r="G960" s="152"/>
      <c r="H960" s="154"/>
      <c r="I960" s="155"/>
      <c r="J960" s="159"/>
      <c r="K960" s="159"/>
      <c r="L960" s="337"/>
      <c r="M960" s="343" t="str">
        <f>IF(L960="","",LOOKUP(L960,'Work Programme'!$A$8:$A$207,'Work Programme'!$B$8:$B$207))</f>
        <v/>
      </c>
      <c r="N960" s="150"/>
      <c r="O960" s="151"/>
      <c r="P960" s="254" t="str">
        <f>IF(H960="","",VLOOKUP(H960,'Overview - Financial Statement'!$A$46:$B$60,2,FALSE))</f>
        <v/>
      </c>
      <c r="Q960" s="255" t="str">
        <f t="shared" si="196"/>
        <v/>
      </c>
      <c r="R960" s="153"/>
      <c r="S960" s="153"/>
      <c r="T960" s="238">
        <f t="shared" si="197"/>
        <v>0</v>
      </c>
      <c r="U960" s="193" t="s">
        <v>44</v>
      </c>
      <c r="V960" s="173"/>
      <c r="W960" s="193" t="str">
        <f t="shared" si="198"/>
        <v/>
      </c>
      <c r="X960" s="264" t="str">
        <f t="shared" si="199"/>
        <v>OK</v>
      </c>
      <c r="Y960" s="193" t="str">
        <f t="shared" si="200"/>
        <v/>
      </c>
      <c r="Z960" s="193" t="str">
        <f t="shared" si="201"/>
        <v/>
      </c>
      <c r="AA960" s="397" t="str">
        <f t="shared" si="202"/>
        <v/>
      </c>
      <c r="AB960" s="257" t="str">
        <f t="shared" si="203"/>
        <v/>
      </c>
      <c r="AC960" s="257" t="str">
        <f t="shared" si="204"/>
        <v/>
      </c>
      <c r="AD960" s="193" t="str">
        <f t="shared" si="205"/>
        <v>CHECK DATES</v>
      </c>
      <c r="AE960" s="257" t="str">
        <f t="shared" si="206"/>
        <v/>
      </c>
      <c r="AF960" s="286">
        <v>0</v>
      </c>
      <c r="AG960" s="257">
        <f t="shared" si="207"/>
        <v>0</v>
      </c>
      <c r="AH960" s="257" t="str">
        <f t="shared" si="208"/>
        <v/>
      </c>
      <c r="AI960" s="257">
        <f t="shared" si="209"/>
        <v>0</v>
      </c>
    </row>
    <row r="961" spans="1:35" x14ac:dyDescent="0.3">
      <c r="A961" s="287">
        <v>949</v>
      </c>
      <c r="B961" s="161"/>
      <c r="C961" s="150"/>
      <c r="D961" s="150"/>
      <c r="E961" s="150"/>
      <c r="F961" s="152"/>
      <c r="G961" s="152"/>
      <c r="H961" s="154"/>
      <c r="I961" s="155"/>
      <c r="J961" s="159"/>
      <c r="K961" s="159"/>
      <c r="L961" s="337"/>
      <c r="M961" s="343" t="str">
        <f>IF(L961="","",LOOKUP(L961,'Work Programme'!$A$8:$A$207,'Work Programme'!$B$8:$B$207))</f>
        <v/>
      </c>
      <c r="N961" s="150"/>
      <c r="O961" s="151"/>
      <c r="P961" s="254" t="str">
        <f>IF(H961="","",VLOOKUP(H961,'Overview - Financial Statement'!$A$46:$B$60,2,FALSE))</f>
        <v/>
      </c>
      <c r="Q961" s="255" t="str">
        <f t="shared" si="196"/>
        <v/>
      </c>
      <c r="R961" s="153"/>
      <c r="S961" s="153"/>
      <c r="T961" s="238">
        <f t="shared" si="197"/>
        <v>0</v>
      </c>
      <c r="U961" s="193" t="s">
        <v>44</v>
      </c>
      <c r="V961" s="173"/>
      <c r="W961" s="193" t="str">
        <f t="shared" si="198"/>
        <v/>
      </c>
      <c r="X961" s="264" t="str">
        <f t="shared" si="199"/>
        <v>OK</v>
      </c>
      <c r="Y961" s="193" t="str">
        <f t="shared" si="200"/>
        <v/>
      </c>
      <c r="Z961" s="193" t="str">
        <f t="shared" si="201"/>
        <v/>
      </c>
      <c r="AA961" s="397" t="str">
        <f t="shared" si="202"/>
        <v/>
      </c>
      <c r="AB961" s="257" t="str">
        <f t="shared" si="203"/>
        <v/>
      </c>
      <c r="AC961" s="257" t="str">
        <f t="shared" si="204"/>
        <v/>
      </c>
      <c r="AD961" s="193" t="str">
        <f t="shared" si="205"/>
        <v>CHECK DATES</v>
      </c>
      <c r="AE961" s="257" t="str">
        <f t="shared" si="206"/>
        <v/>
      </c>
      <c r="AF961" s="286">
        <v>0</v>
      </c>
      <c r="AG961" s="257">
        <f t="shared" si="207"/>
        <v>0</v>
      </c>
      <c r="AH961" s="257" t="str">
        <f t="shared" si="208"/>
        <v/>
      </c>
      <c r="AI961" s="257">
        <f t="shared" si="209"/>
        <v>0</v>
      </c>
    </row>
    <row r="962" spans="1:35" x14ac:dyDescent="0.3">
      <c r="A962" s="287">
        <v>950</v>
      </c>
      <c r="B962" s="161"/>
      <c r="C962" s="150"/>
      <c r="D962" s="150"/>
      <c r="E962" s="150"/>
      <c r="F962" s="152"/>
      <c r="G962" s="152"/>
      <c r="H962" s="154"/>
      <c r="I962" s="155"/>
      <c r="J962" s="159"/>
      <c r="K962" s="159"/>
      <c r="L962" s="337"/>
      <c r="M962" s="343" t="str">
        <f>IF(L962="","",LOOKUP(L962,'Work Programme'!$A$8:$A$207,'Work Programme'!$B$8:$B$207))</f>
        <v/>
      </c>
      <c r="N962" s="150"/>
      <c r="O962" s="151"/>
      <c r="P962" s="254" t="str">
        <f>IF(H962="","",VLOOKUP(H962,'Overview - Financial Statement'!$A$46:$B$60,2,FALSE))</f>
        <v/>
      </c>
      <c r="Q962" s="255" t="str">
        <f t="shared" si="196"/>
        <v/>
      </c>
      <c r="R962" s="153"/>
      <c r="S962" s="153"/>
      <c r="T962" s="238">
        <f t="shared" si="197"/>
        <v>0</v>
      </c>
      <c r="U962" s="193" t="s">
        <v>44</v>
      </c>
      <c r="V962" s="173"/>
      <c r="W962" s="193" t="str">
        <f t="shared" si="198"/>
        <v/>
      </c>
      <c r="X962" s="264" t="str">
        <f t="shared" si="199"/>
        <v>OK</v>
      </c>
      <c r="Y962" s="193" t="str">
        <f t="shared" si="200"/>
        <v/>
      </c>
      <c r="Z962" s="193" t="str">
        <f t="shared" si="201"/>
        <v/>
      </c>
      <c r="AA962" s="397" t="str">
        <f t="shared" si="202"/>
        <v/>
      </c>
      <c r="AB962" s="257" t="str">
        <f t="shared" si="203"/>
        <v/>
      </c>
      <c r="AC962" s="257" t="str">
        <f t="shared" si="204"/>
        <v/>
      </c>
      <c r="AD962" s="193" t="str">
        <f t="shared" si="205"/>
        <v>CHECK DATES</v>
      </c>
      <c r="AE962" s="257" t="str">
        <f t="shared" si="206"/>
        <v/>
      </c>
      <c r="AF962" s="286">
        <v>0</v>
      </c>
      <c r="AG962" s="257">
        <f t="shared" si="207"/>
        <v>0</v>
      </c>
      <c r="AH962" s="257" t="str">
        <f t="shared" si="208"/>
        <v/>
      </c>
      <c r="AI962" s="257">
        <f t="shared" si="209"/>
        <v>0</v>
      </c>
    </row>
    <row r="963" spans="1:35" x14ac:dyDescent="0.3">
      <c r="A963" s="287">
        <v>951</v>
      </c>
      <c r="B963" s="161"/>
      <c r="C963" s="150"/>
      <c r="D963" s="150"/>
      <c r="E963" s="150"/>
      <c r="F963" s="152"/>
      <c r="G963" s="152"/>
      <c r="H963" s="154"/>
      <c r="I963" s="155"/>
      <c r="J963" s="159"/>
      <c r="K963" s="159"/>
      <c r="L963" s="337"/>
      <c r="M963" s="343" t="str">
        <f>IF(L963="","",LOOKUP(L963,'Work Programme'!$A$8:$A$207,'Work Programme'!$B$8:$B$207))</f>
        <v/>
      </c>
      <c r="N963" s="150"/>
      <c r="O963" s="151"/>
      <c r="P963" s="254" t="str">
        <f>IF(H963="","",VLOOKUP(H963,'Overview - Financial Statement'!$A$46:$B$60,2,FALSE))</f>
        <v/>
      </c>
      <c r="Q963" s="255" t="str">
        <f t="shared" si="196"/>
        <v/>
      </c>
      <c r="R963" s="153"/>
      <c r="S963" s="153"/>
      <c r="T963" s="238">
        <f t="shared" si="197"/>
        <v>0</v>
      </c>
      <c r="U963" s="193" t="s">
        <v>44</v>
      </c>
      <c r="V963" s="173"/>
      <c r="W963" s="193" t="str">
        <f t="shared" si="198"/>
        <v/>
      </c>
      <c r="X963" s="264" t="str">
        <f t="shared" si="199"/>
        <v>OK</v>
      </c>
      <c r="Y963" s="193" t="str">
        <f t="shared" si="200"/>
        <v/>
      </c>
      <c r="Z963" s="193" t="str">
        <f t="shared" si="201"/>
        <v/>
      </c>
      <c r="AA963" s="397" t="str">
        <f t="shared" si="202"/>
        <v/>
      </c>
      <c r="AB963" s="257" t="str">
        <f t="shared" si="203"/>
        <v/>
      </c>
      <c r="AC963" s="257" t="str">
        <f t="shared" si="204"/>
        <v/>
      </c>
      <c r="AD963" s="193" t="str">
        <f t="shared" si="205"/>
        <v>CHECK DATES</v>
      </c>
      <c r="AE963" s="257" t="str">
        <f t="shared" si="206"/>
        <v/>
      </c>
      <c r="AF963" s="286">
        <v>0</v>
      </c>
      <c r="AG963" s="257">
        <f t="shared" si="207"/>
        <v>0</v>
      </c>
      <c r="AH963" s="257" t="str">
        <f t="shared" si="208"/>
        <v/>
      </c>
      <c r="AI963" s="257">
        <f t="shared" si="209"/>
        <v>0</v>
      </c>
    </row>
    <row r="964" spans="1:35" x14ac:dyDescent="0.3">
      <c r="A964" s="287">
        <v>952</v>
      </c>
      <c r="B964" s="161"/>
      <c r="C964" s="150"/>
      <c r="D964" s="150"/>
      <c r="E964" s="150"/>
      <c r="F964" s="152"/>
      <c r="G964" s="152"/>
      <c r="H964" s="154"/>
      <c r="I964" s="155"/>
      <c r="J964" s="159"/>
      <c r="K964" s="159"/>
      <c r="L964" s="337"/>
      <c r="M964" s="343" t="str">
        <f>IF(L964="","",LOOKUP(L964,'Work Programme'!$A$8:$A$207,'Work Programme'!$B$8:$B$207))</f>
        <v/>
      </c>
      <c r="N964" s="150"/>
      <c r="O964" s="151"/>
      <c r="P964" s="254" t="str">
        <f>IF(H964="","",VLOOKUP(H964,'Overview - Financial Statement'!$A$46:$B$60,2,FALSE))</f>
        <v/>
      </c>
      <c r="Q964" s="255" t="str">
        <f t="shared" si="196"/>
        <v/>
      </c>
      <c r="R964" s="153"/>
      <c r="S964" s="153"/>
      <c r="T964" s="238">
        <f t="shared" si="197"/>
        <v>0</v>
      </c>
      <c r="U964" s="193" t="s">
        <v>44</v>
      </c>
      <c r="V964" s="173"/>
      <c r="W964" s="193" t="str">
        <f t="shared" si="198"/>
        <v/>
      </c>
      <c r="X964" s="264" t="str">
        <f t="shared" si="199"/>
        <v>OK</v>
      </c>
      <c r="Y964" s="193" t="str">
        <f t="shared" si="200"/>
        <v/>
      </c>
      <c r="Z964" s="193" t="str">
        <f t="shared" si="201"/>
        <v/>
      </c>
      <c r="AA964" s="397" t="str">
        <f t="shared" si="202"/>
        <v/>
      </c>
      <c r="AB964" s="257" t="str">
        <f t="shared" si="203"/>
        <v/>
      </c>
      <c r="AC964" s="257" t="str">
        <f t="shared" si="204"/>
        <v/>
      </c>
      <c r="AD964" s="193" t="str">
        <f t="shared" si="205"/>
        <v>CHECK DATES</v>
      </c>
      <c r="AE964" s="257" t="str">
        <f t="shared" si="206"/>
        <v/>
      </c>
      <c r="AF964" s="286">
        <v>0</v>
      </c>
      <c r="AG964" s="257">
        <f t="shared" si="207"/>
        <v>0</v>
      </c>
      <c r="AH964" s="257" t="str">
        <f t="shared" si="208"/>
        <v/>
      </c>
      <c r="AI964" s="257">
        <f t="shared" si="209"/>
        <v>0</v>
      </c>
    </row>
    <row r="965" spans="1:35" x14ac:dyDescent="0.3">
      <c r="A965" s="287">
        <v>953</v>
      </c>
      <c r="B965" s="161"/>
      <c r="C965" s="150"/>
      <c r="D965" s="150"/>
      <c r="E965" s="150"/>
      <c r="F965" s="152"/>
      <c r="G965" s="152"/>
      <c r="H965" s="154"/>
      <c r="I965" s="155"/>
      <c r="J965" s="159"/>
      <c r="K965" s="159"/>
      <c r="L965" s="337"/>
      <c r="M965" s="343" t="str">
        <f>IF(L965="","",LOOKUP(L965,'Work Programme'!$A$8:$A$207,'Work Programme'!$B$8:$B$207))</f>
        <v/>
      </c>
      <c r="N965" s="150"/>
      <c r="O965" s="151"/>
      <c r="P965" s="254" t="str">
        <f>IF(H965="","",VLOOKUP(H965,'Overview - Financial Statement'!$A$46:$B$60,2,FALSE))</f>
        <v/>
      </c>
      <c r="Q965" s="255" t="str">
        <f t="shared" si="196"/>
        <v/>
      </c>
      <c r="R965" s="153"/>
      <c r="S965" s="153"/>
      <c r="T965" s="238">
        <f t="shared" si="197"/>
        <v>0</v>
      </c>
      <c r="U965" s="193" t="s">
        <v>44</v>
      </c>
      <c r="V965" s="173"/>
      <c r="W965" s="193" t="str">
        <f t="shared" si="198"/>
        <v/>
      </c>
      <c r="X965" s="264" t="str">
        <f t="shared" si="199"/>
        <v>OK</v>
      </c>
      <c r="Y965" s="193" t="str">
        <f t="shared" si="200"/>
        <v/>
      </c>
      <c r="Z965" s="193" t="str">
        <f t="shared" si="201"/>
        <v/>
      </c>
      <c r="AA965" s="397" t="str">
        <f t="shared" si="202"/>
        <v/>
      </c>
      <c r="AB965" s="257" t="str">
        <f t="shared" si="203"/>
        <v/>
      </c>
      <c r="AC965" s="257" t="str">
        <f t="shared" si="204"/>
        <v/>
      </c>
      <c r="AD965" s="193" t="str">
        <f t="shared" si="205"/>
        <v>CHECK DATES</v>
      </c>
      <c r="AE965" s="257" t="str">
        <f t="shared" si="206"/>
        <v/>
      </c>
      <c r="AF965" s="286">
        <v>0</v>
      </c>
      <c r="AG965" s="257">
        <f t="shared" si="207"/>
        <v>0</v>
      </c>
      <c r="AH965" s="257" t="str">
        <f t="shared" si="208"/>
        <v/>
      </c>
      <c r="AI965" s="257">
        <f t="shared" si="209"/>
        <v>0</v>
      </c>
    </row>
    <row r="966" spans="1:35" x14ac:dyDescent="0.3">
      <c r="A966" s="287">
        <v>954</v>
      </c>
      <c r="B966" s="161"/>
      <c r="C966" s="150"/>
      <c r="D966" s="150"/>
      <c r="E966" s="150"/>
      <c r="F966" s="152"/>
      <c r="G966" s="152"/>
      <c r="H966" s="154"/>
      <c r="I966" s="155"/>
      <c r="J966" s="159"/>
      <c r="K966" s="159"/>
      <c r="L966" s="337"/>
      <c r="M966" s="343" t="str">
        <f>IF(L966="","",LOOKUP(L966,'Work Programme'!$A$8:$A$207,'Work Programme'!$B$8:$B$207))</f>
        <v/>
      </c>
      <c r="N966" s="150"/>
      <c r="O966" s="151"/>
      <c r="P966" s="254" t="str">
        <f>IF(H966="","",VLOOKUP(H966,'Overview - Financial Statement'!$A$46:$B$60,2,FALSE))</f>
        <v/>
      </c>
      <c r="Q966" s="255" t="str">
        <f t="shared" si="196"/>
        <v/>
      </c>
      <c r="R966" s="153"/>
      <c r="S966" s="153"/>
      <c r="T966" s="238">
        <f t="shared" si="197"/>
        <v>0</v>
      </c>
      <c r="U966" s="193" t="s">
        <v>44</v>
      </c>
      <c r="V966" s="173"/>
      <c r="W966" s="193" t="str">
        <f t="shared" si="198"/>
        <v/>
      </c>
      <c r="X966" s="264" t="str">
        <f t="shared" si="199"/>
        <v>OK</v>
      </c>
      <c r="Y966" s="193" t="str">
        <f t="shared" si="200"/>
        <v/>
      </c>
      <c r="Z966" s="193" t="str">
        <f t="shared" si="201"/>
        <v/>
      </c>
      <c r="AA966" s="397" t="str">
        <f t="shared" si="202"/>
        <v/>
      </c>
      <c r="AB966" s="257" t="str">
        <f t="shared" si="203"/>
        <v/>
      </c>
      <c r="AC966" s="257" t="str">
        <f t="shared" si="204"/>
        <v/>
      </c>
      <c r="AD966" s="193" t="str">
        <f t="shared" si="205"/>
        <v>CHECK DATES</v>
      </c>
      <c r="AE966" s="257" t="str">
        <f t="shared" si="206"/>
        <v/>
      </c>
      <c r="AF966" s="286">
        <v>0</v>
      </c>
      <c r="AG966" s="257">
        <f t="shared" si="207"/>
        <v>0</v>
      </c>
      <c r="AH966" s="257" t="str">
        <f t="shared" si="208"/>
        <v/>
      </c>
      <c r="AI966" s="257">
        <f t="shared" si="209"/>
        <v>0</v>
      </c>
    </row>
    <row r="967" spans="1:35" x14ac:dyDescent="0.3">
      <c r="A967" s="287">
        <v>955</v>
      </c>
      <c r="B967" s="161"/>
      <c r="C967" s="150"/>
      <c r="D967" s="150"/>
      <c r="E967" s="150"/>
      <c r="F967" s="152"/>
      <c r="G967" s="152"/>
      <c r="H967" s="154"/>
      <c r="I967" s="155"/>
      <c r="J967" s="159"/>
      <c r="K967" s="159"/>
      <c r="L967" s="337"/>
      <c r="M967" s="343" t="str">
        <f>IF(L967="","",LOOKUP(L967,'Work Programme'!$A$8:$A$207,'Work Programme'!$B$8:$B$207))</f>
        <v/>
      </c>
      <c r="N967" s="150"/>
      <c r="O967" s="151"/>
      <c r="P967" s="254" t="str">
        <f>IF(H967="","",VLOOKUP(H967,'Overview - Financial Statement'!$A$46:$B$60,2,FALSE))</f>
        <v/>
      </c>
      <c r="Q967" s="255" t="str">
        <f t="shared" si="196"/>
        <v/>
      </c>
      <c r="R967" s="153"/>
      <c r="S967" s="153"/>
      <c r="T967" s="238">
        <f t="shared" si="197"/>
        <v>0</v>
      </c>
      <c r="U967" s="193" t="s">
        <v>44</v>
      </c>
      <c r="V967" s="173"/>
      <c r="W967" s="193" t="str">
        <f t="shared" si="198"/>
        <v/>
      </c>
      <c r="X967" s="264" t="str">
        <f t="shared" si="199"/>
        <v>OK</v>
      </c>
      <c r="Y967" s="193" t="str">
        <f t="shared" si="200"/>
        <v/>
      </c>
      <c r="Z967" s="193" t="str">
        <f t="shared" si="201"/>
        <v/>
      </c>
      <c r="AA967" s="397" t="str">
        <f t="shared" si="202"/>
        <v/>
      </c>
      <c r="AB967" s="257" t="str">
        <f t="shared" si="203"/>
        <v/>
      </c>
      <c r="AC967" s="257" t="str">
        <f t="shared" si="204"/>
        <v/>
      </c>
      <c r="AD967" s="193" t="str">
        <f t="shared" si="205"/>
        <v>CHECK DATES</v>
      </c>
      <c r="AE967" s="257" t="str">
        <f t="shared" si="206"/>
        <v/>
      </c>
      <c r="AF967" s="286">
        <v>0</v>
      </c>
      <c r="AG967" s="257">
        <f t="shared" si="207"/>
        <v>0</v>
      </c>
      <c r="AH967" s="257" t="str">
        <f t="shared" si="208"/>
        <v/>
      </c>
      <c r="AI967" s="257">
        <f t="shared" si="209"/>
        <v>0</v>
      </c>
    </row>
    <row r="968" spans="1:35" x14ac:dyDescent="0.3">
      <c r="A968" s="287">
        <v>956</v>
      </c>
      <c r="B968" s="161"/>
      <c r="C968" s="150"/>
      <c r="D968" s="150"/>
      <c r="E968" s="150"/>
      <c r="F968" s="152"/>
      <c r="G968" s="152"/>
      <c r="H968" s="154"/>
      <c r="I968" s="155"/>
      <c r="J968" s="159"/>
      <c r="K968" s="159"/>
      <c r="L968" s="337"/>
      <c r="M968" s="343" t="str">
        <f>IF(L968="","",LOOKUP(L968,'Work Programme'!$A$8:$A$207,'Work Programme'!$B$8:$B$207))</f>
        <v/>
      </c>
      <c r="N968" s="150"/>
      <c r="O968" s="151"/>
      <c r="P968" s="254" t="str">
        <f>IF(H968="","",VLOOKUP(H968,'Overview - Financial Statement'!$A$46:$B$60,2,FALSE))</f>
        <v/>
      </c>
      <c r="Q968" s="255" t="str">
        <f t="shared" si="196"/>
        <v/>
      </c>
      <c r="R968" s="153"/>
      <c r="S968" s="153"/>
      <c r="T968" s="238">
        <f t="shared" si="197"/>
        <v>0</v>
      </c>
      <c r="U968" s="193" t="s">
        <v>44</v>
      </c>
      <c r="V968" s="173"/>
      <c r="W968" s="193" t="str">
        <f t="shared" si="198"/>
        <v/>
      </c>
      <c r="X968" s="264" t="str">
        <f t="shared" si="199"/>
        <v>OK</v>
      </c>
      <c r="Y968" s="193" t="str">
        <f t="shared" si="200"/>
        <v/>
      </c>
      <c r="Z968" s="193" t="str">
        <f t="shared" si="201"/>
        <v/>
      </c>
      <c r="AA968" s="397" t="str">
        <f t="shared" si="202"/>
        <v/>
      </c>
      <c r="AB968" s="257" t="str">
        <f t="shared" si="203"/>
        <v/>
      </c>
      <c r="AC968" s="257" t="str">
        <f t="shared" si="204"/>
        <v/>
      </c>
      <c r="AD968" s="193" t="str">
        <f t="shared" si="205"/>
        <v>CHECK DATES</v>
      </c>
      <c r="AE968" s="257" t="str">
        <f t="shared" si="206"/>
        <v/>
      </c>
      <c r="AF968" s="286">
        <v>0</v>
      </c>
      <c r="AG968" s="257">
        <f t="shared" si="207"/>
        <v>0</v>
      </c>
      <c r="AH968" s="257" t="str">
        <f t="shared" si="208"/>
        <v/>
      </c>
      <c r="AI968" s="257">
        <f t="shared" si="209"/>
        <v>0</v>
      </c>
    </row>
    <row r="969" spans="1:35" x14ac:dyDescent="0.3">
      <c r="A969" s="287">
        <v>957</v>
      </c>
      <c r="B969" s="161"/>
      <c r="C969" s="150"/>
      <c r="D969" s="150"/>
      <c r="E969" s="150"/>
      <c r="F969" s="152"/>
      <c r="G969" s="152"/>
      <c r="H969" s="154"/>
      <c r="I969" s="155"/>
      <c r="J969" s="159"/>
      <c r="K969" s="159"/>
      <c r="L969" s="337"/>
      <c r="M969" s="343" t="str">
        <f>IF(L969="","",LOOKUP(L969,'Work Programme'!$A$8:$A$207,'Work Programme'!$B$8:$B$207))</f>
        <v/>
      </c>
      <c r="N969" s="150"/>
      <c r="O969" s="151"/>
      <c r="P969" s="254" t="str">
        <f>IF(H969="","",VLOOKUP(H969,'Overview - Financial Statement'!$A$46:$B$60,2,FALSE))</f>
        <v/>
      </c>
      <c r="Q969" s="255" t="str">
        <f t="shared" si="196"/>
        <v/>
      </c>
      <c r="R969" s="153"/>
      <c r="S969" s="153"/>
      <c r="T969" s="238">
        <f t="shared" si="197"/>
        <v>0</v>
      </c>
      <c r="U969" s="193" t="s">
        <v>44</v>
      </c>
      <c r="V969" s="173"/>
      <c r="W969" s="193" t="str">
        <f t="shared" si="198"/>
        <v/>
      </c>
      <c r="X969" s="264" t="str">
        <f t="shared" si="199"/>
        <v>OK</v>
      </c>
      <c r="Y969" s="193" t="str">
        <f t="shared" si="200"/>
        <v/>
      </c>
      <c r="Z969" s="193" t="str">
        <f t="shared" si="201"/>
        <v/>
      </c>
      <c r="AA969" s="397" t="str">
        <f t="shared" si="202"/>
        <v/>
      </c>
      <c r="AB969" s="257" t="str">
        <f t="shared" si="203"/>
        <v/>
      </c>
      <c r="AC969" s="257" t="str">
        <f t="shared" si="204"/>
        <v/>
      </c>
      <c r="AD969" s="193" t="str">
        <f t="shared" si="205"/>
        <v>CHECK DATES</v>
      </c>
      <c r="AE969" s="257" t="str">
        <f t="shared" si="206"/>
        <v/>
      </c>
      <c r="AF969" s="286">
        <v>0</v>
      </c>
      <c r="AG969" s="257">
        <f t="shared" si="207"/>
        <v>0</v>
      </c>
      <c r="AH969" s="257" t="str">
        <f t="shared" si="208"/>
        <v/>
      </c>
      <c r="AI969" s="257">
        <f t="shared" si="209"/>
        <v>0</v>
      </c>
    </row>
    <row r="970" spans="1:35" x14ac:dyDescent="0.3">
      <c r="A970" s="287">
        <v>958</v>
      </c>
      <c r="B970" s="161"/>
      <c r="C970" s="150"/>
      <c r="D970" s="150"/>
      <c r="E970" s="150"/>
      <c r="F970" s="152"/>
      <c r="G970" s="152"/>
      <c r="H970" s="154"/>
      <c r="I970" s="155"/>
      <c r="J970" s="159"/>
      <c r="K970" s="159"/>
      <c r="L970" s="337"/>
      <c r="M970" s="343" t="str">
        <f>IF(L970="","",LOOKUP(L970,'Work Programme'!$A$8:$A$207,'Work Programme'!$B$8:$B$207))</f>
        <v/>
      </c>
      <c r="N970" s="150"/>
      <c r="O970" s="151"/>
      <c r="P970" s="254" t="str">
        <f>IF(H970="","",VLOOKUP(H970,'Overview - Financial Statement'!$A$46:$B$60,2,FALSE))</f>
        <v/>
      </c>
      <c r="Q970" s="255" t="str">
        <f t="shared" si="196"/>
        <v/>
      </c>
      <c r="R970" s="153"/>
      <c r="S970" s="153"/>
      <c r="T970" s="238">
        <f t="shared" si="197"/>
        <v>0</v>
      </c>
      <c r="U970" s="193" t="s">
        <v>44</v>
      </c>
      <c r="V970" s="173"/>
      <c r="W970" s="193" t="str">
        <f t="shared" si="198"/>
        <v/>
      </c>
      <c r="X970" s="264" t="str">
        <f t="shared" si="199"/>
        <v>OK</v>
      </c>
      <c r="Y970" s="193" t="str">
        <f t="shared" si="200"/>
        <v/>
      </c>
      <c r="Z970" s="193" t="str">
        <f t="shared" si="201"/>
        <v/>
      </c>
      <c r="AA970" s="397" t="str">
        <f t="shared" si="202"/>
        <v/>
      </c>
      <c r="AB970" s="257" t="str">
        <f t="shared" si="203"/>
        <v/>
      </c>
      <c r="AC970" s="257" t="str">
        <f t="shared" si="204"/>
        <v/>
      </c>
      <c r="AD970" s="193" t="str">
        <f t="shared" si="205"/>
        <v>CHECK DATES</v>
      </c>
      <c r="AE970" s="257" t="str">
        <f t="shared" si="206"/>
        <v/>
      </c>
      <c r="AF970" s="286">
        <v>0</v>
      </c>
      <c r="AG970" s="257">
        <f t="shared" si="207"/>
        <v>0</v>
      </c>
      <c r="AH970" s="257" t="str">
        <f t="shared" si="208"/>
        <v/>
      </c>
      <c r="AI970" s="257">
        <f t="shared" si="209"/>
        <v>0</v>
      </c>
    </row>
    <row r="971" spans="1:35" x14ac:dyDescent="0.3">
      <c r="A971" s="287">
        <v>959</v>
      </c>
      <c r="B971" s="161"/>
      <c r="C971" s="150"/>
      <c r="D971" s="150"/>
      <c r="E971" s="150"/>
      <c r="F971" s="152"/>
      <c r="G971" s="152"/>
      <c r="H971" s="154"/>
      <c r="I971" s="155"/>
      <c r="J971" s="159"/>
      <c r="K971" s="159"/>
      <c r="L971" s="337"/>
      <c r="M971" s="343" t="str">
        <f>IF(L971="","",LOOKUP(L971,'Work Programme'!$A$8:$A$207,'Work Programme'!$B$8:$B$207))</f>
        <v/>
      </c>
      <c r="N971" s="150"/>
      <c r="O971" s="151"/>
      <c r="P971" s="254" t="str">
        <f>IF(H971="","",VLOOKUP(H971,'Overview - Financial Statement'!$A$46:$B$60,2,FALSE))</f>
        <v/>
      </c>
      <c r="Q971" s="255" t="str">
        <f t="shared" si="196"/>
        <v/>
      </c>
      <c r="R971" s="153"/>
      <c r="S971" s="153"/>
      <c r="T971" s="238">
        <f t="shared" si="197"/>
        <v>0</v>
      </c>
      <c r="U971" s="193" t="s">
        <v>44</v>
      </c>
      <c r="V971" s="173"/>
      <c r="W971" s="193" t="str">
        <f t="shared" si="198"/>
        <v/>
      </c>
      <c r="X971" s="264" t="str">
        <f t="shared" si="199"/>
        <v>OK</v>
      </c>
      <c r="Y971" s="193" t="str">
        <f t="shared" si="200"/>
        <v/>
      </c>
      <c r="Z971" s="193" t="str">
        <f t="shared" si="201"/>
        <v/>
      </c>
      <c r="AA971" s="397" t="str">
        <f t="shared" si="202"/>
        <v/>
      </c>
      <c r="AB971" s="257" t="str">
        <f t="shared" si="203"/>
        <v/>
      </c>
      <c r="AC971" s="257" t="str">
        <f t="shared" si="204"/>
        <v/>
      </c>
      <c r="AD971" s="193" t="str">
        <f t="shared" si="205"/>
        <v>CHECK DATES</v>
      </c>
      <c r="AE971" s="257" t="str">
        <f t="shared" si="206"/>
        <v/>
      </c>
      <c r="AF971" s="286">
        <v>0</v>
      </c>
      <c r="AG971" s="257">
        <f t="shared" si="207"/>
        <v>0</v>
      </c>
      <c r="AH971" s="257" t="str">
        <f t="shared" si="208"/>
        <v/>
      </c>
      <c r="AI971" s="257">
        <f t="shared" si="209"/>
        <v>0</v>
      </c>
    </row>
    <row r="972" spans="1:35" x14ac:dyDescent="0.3">
      <c r="A972" s="287">
        <v>960</v>
      </c>
      <c r="B972" s="161"/>
      <c r="C972" s="150"/>
      <c r="D972" s="150"/>
      <c r="E972" s="150"/>
      <c r="F972" s="152"/>
      <c r="G972" s="152"/>
      <c r="H972" s="154"/>
      <c r="I972" s="155"/>
      <c r="J972" s="159"/>
      <c r="K972" s="159"/>
      <c r="L972" s="337"/>
      <c r="M972" s="343" t="str">
        <f>IF(L972="","",LOOKUP(L972,'Work Programme'!$A$8:$A$207,'Work Programme'!$B$8:$B$207))</f>
        <v/>
      </c>
      <c r="N972" s="150"/>
      <c r="O972" s="151"/>
      <c r="P972" s="254" t="str">
        <f>IF(H972="","",VLOOKUP(H972,'Overview - Financial Statement'!$A$46:$B$60,2,FALSE))</f>
        <v/>
      </c>
      <c r="Q972" s="255" t="str">
        <f t="shared" si="196"/>
        <v/>
      </c>
      <c r="R972" s="153"/>
      <c r="S972" s="153"/>
      <c r="T972" s="238">
        <f t="shared" si="197"/>
        <v>0</v>
      </c>
      <c r="U972" s="193" t="s">
        <v>44</v>
      </c>
      <c r="V972" s="173"/>
      <c r="W972" s="193" t="str">
        <f t="shared" si="198"/>
        <v/>
      </c>
      <c r="X972" s="264" t="str">
        <f t="shared" si="199"/>
        <v>OK</v>
      </c>
      <c r="Y972" s="193" t="str">
        <f t="shared" si="200"/>
        <v/>
      </c>
      <c r="Z972" s="193" t="str">
        <f t="shared" si="201"/>
        <v/>
      </c>
      <c r="AA972" s="397" t="str">
        <f t="shared" si="202"/>
        <v/>
      </c>
      <c r="AB972" s="257" t="str">
        <f t="shared" si="203"/>
        <v/>
      </c>
      <c r="AC972" s="257" t="str">
        <f t="shared" si="204"/>
        <v/>
      </c>
      <c r="AD972" s="193" t="str">
        <f t="shared" si="205"/>
        <v>CHECK DATES</v>
      </c>
      <c r="AE972" s="257" t="str">
        <f t="shared" si="206"/>
        <v/>
      </c>
      <c r="AF972" s="286">
        <v>0</v>
      </c>
      <c r="AG972" s="257">
        <f t="shared" si="207"/>
        <v>0</v>
      </c>
      <c r="AH972" s="257" t="str">
        <f t="shared" si="208"/>
        <v/>
      </c>
      <c r="AI972" s="257">
        <f t="shared" si="209"/>
        <v>0</v>
      </c>
    </row>
    <row r="973" spans="1:35" x14ac:dyDescent="0.3">
      <c r="A973" s="287">
        <v>961</v>
      </c>
      <c r="B973" s="161"/>
      <c r="C973" s="150"/>
      <c r="D973" s="150"/>
      <c r="E973" s="150"/>
      <c r="F973" s="152"/>
      <c r="G973" s="152"/>
      <c r="H973" s="154"/>
      <c r="I973" s="155"/>
      <c r="J973" s="159"/>
      <c r="K973" s="159"/>
      <c r="L973" s="337"/>
      <c r="M973" s="343" t="str">
        <f>IF(L973="","",LOOKUP(L973,'Work Programme'!$A$8:$A$207,'Work Programme'!$B$8:$B$207))</f>
        <v/>
      </c>
      <c r="N973" s="150"/>
      <c r="O973" s="151"/>
      <c r="P973" s="254" t="str">
        <f>IF(H973="","",VLOOKUP(H973,'Overview - Financial Statement'!$A$46:$B$60,2,FALSE))</f>
        <v/>
      </c>
      <c r="Q973" s="255" t="str">
        <f t="shared" ref="Q973:Q1036" si="210">IF(P973="","",I973/P973)</f>
        <v/>
      </c>
      <c r="R973" s="153"/>
      <c r="S973" s="153"/>
      <c r="T973" s="238">
        <f t="shared" si="197"/>
        <v>0</v>
      </c>
      <c r="U973" s="193" t="s">
        <v>44</v>
      </c>
      <c r="V973" s="173"/>
      <c r="W973" s="193" t="str">
        <f t="shared" si="198"/>
        <v/>
      </c>
      <c r="X973" s="264" t="str">
        <f t="shared" si="199"/>
        <v>OK</v>
      </c>
      <c r="Y973" s="193" t="str">
        <f t="shared" si="200"/>
        <v/>
      </c>
      <c r="Z973" s="193" t="str">
        <f t="shared" si="201"/>
        <v/>
      </c>
      <c r="AA973" s="397" t="str">
        <f t="shared" si="202"/>
        <v/>
      </c>
      <c r="AB973" s="257" t="str">
        <f t="shared" si="203"/>
        <v/>
      </c>
      <c r="AC973" s="257" t="str">
        <f t="shared" si="204"/>
        <v/>
      </c>
      <c r="AD973" s="193" t="str">
        <f t="shared" si="205"/>
        <v>CHECK DATES</v>
      </c>
      <c r="AE973" s="257" t="str">
        <f t="shared" si="206"/>
        <v/>
      </c>
      <c r="AF973" s="286">
        <v>0</v>
      </c>
      <c r="AG973" s="257">
        <f t="shared" si="207"/>
        <v>0</v>
      </c>
      <c r="AH973" s="257" t="str">
        <f t="shared" si="208"/>
        <v/>
      </c>
      <c r="AI973" s="257">
        <f t="shared" si="209"/>
        <v>0</v>
      </c>
    </row>
    <row r="974" spans="1:35" x14ac:dyDescent="0.3">
      <c r="A974" s="287">
        <v>962</v>
      </c>
      <c r="B974" s="161"/>
      <c r="C974" s="150"/>
      <c r="D974" s="150"/>
      <c r="E974" s="150"/>
      <c r="F974" s="152"/>
      <c r="G974" s="152"/>
      <c r="H974" s="154"/>
      <c r="I974" s="155"/>
      <c r="J974" s="159"/>
      <c r="K974" s="159"/>
      <c r="L974" s="337"/>
      <c r="M974" s="343" t="str">
        <f>IF(L974="","",LOOKUP(L974,'Work Programme'!$A$8:$A$207,'Work Programme'!$B$8:$B$207))</f>
        <v/>
      </c>
      <c r="N974" s="150"/>
      <c r="O974" s="151"/>
      <c r="P974" s="254" t="str">
        <f>IF(H974="","",VLOOKUP(H974,'Overview - Financial Statement'!$A$46:$B$60,2,FALSE))</f>
        <v/>
      </c>
      <c r="Q974" s="255" t="str">
        <f t="shared" si="210"/>
        <v/>
      </c>
      <c r="R974" s="153"/>
      <c r="S974" s="153"/>
      <c r="T974" s="238">
        <f t="shared" ref="T974:T1037" si="211">IF(R974="YES",Q974,0)</f>
        <v>0</v>
      </c>
      <c r="U974" s="193" t="s">
        <v>44</v>
      </c>
      <c r="V974" s="173"/>
      <c r="W974" s="193" t="str">
        <f t="shared" si="198"/>
        <v/>
      </c>
      <c r="X974" s="264" t="str">
        <f t="shared" si="199"/>
        <v>OK</v>
      </c>
      <c r="Y974" s="193" t="str">
        <f t="shared" si="200"/>
        <v/>
      </c>
      <c r="Z974" s="193" t="str">
        <f t="shared" si="201"/>
        <v/>
      </c>
      <c r="AA974" s="397" t="str">
        <f t="shared" si="202"/>
        <v/>
      </c>
      <c r="AB974" s="257" t="str">
        <f t="shared" si="203"/>
        <v/>
      </c>
      <c r="AC974" s="257" t="str">
        <f t="shared" si="204"/>
        <v/>
      </c>
      <c r="AD974" s="193" t="str">
        <f t="shared" si="205"/>
        <v>CHECK DATES</v>
      </c>
      <c r="AE974" s="257" t="str">
        <f t="shared" si="206"/>
        <v/>
      </c>
      <c r="AF974" s="286">
        <v>0</v>
      </c>
      <c r="AG974" s="257">
        <f t="shared" si="207"/>
        <v>0</v>
      </c>
      <c r="AH974" s="257" t="str">
        <f t="shared" si="208"/>
        <v/>
      </c>
      <c r="AI974" s="257">
        <f t="shared" si="209"/>
        <v>0</v>
      </c>
    </row>
    <row r="975" spans="1:35" x14ac:dyDescent="0.3">
      <c r="A975" s="287">
        <v>963</v>
      </c>
      <c r="B975" s="161"/>
      <c r="C975" s="150"/>
      <c r="D975" s="150"/>
      <c r="E975" s="150"/>
      <c r="F975" s="152"/>
      <c r="G975" s="152"/>
      <c r="H975" s="154"/>
      <c r="I975" s="155"/>
      <c r="J975" s="159"/>
      <c r="K975" s="159"/>
      <c r="L975" s="337"/>
      <c r="M975" s="343" t="str">
        <f>IF(L975="","",LOOKUP(L975,'Work Programme'!$A$8:$A$207,'Work Programme'!$B$8:$B$207))</f>
        <v/>
      </c>
      <c r="N975" s="150"/>
      <c r="O975" s="151"/>
      <c r="P975" s="254" t="str">
        <f>IF(H975="","",VLOOKUP(H975,'Overview - Financial Statement'!$A$46:$B$60,2,FALSE))</f>
        <v/>
      </c>
      <c r="Q975" s="255" t="str">
        <f t="shared" si="210"/>
        <v/>
      </c>
      <c r="R975" s="153"/>
      <c r="S975" s="153"/>
      <c r="T975" s="238">
        <f t="shared" si="211"/>
        <v>0</v>
      </c>
      <c r="U975" s="193" t="s">
        <v>44</v>
      </c>
      <c r="V975" s="173"/>
      <c r="W975" s="193" t="str">
        <f t="shared" si="198"/>
        <v/>
      </c>
      <c r="X975" s="264" t="str">
        <f t="shared" si="199"/>
        <v>OK</v>
      </c>
      <c r="Y975" s="193" t="str">
        <f t="shared" si="200"/>
        <v/>
      </c>
      <c r="Z975" s="193" t="str">
        <f t="shared" si="201"/>
        <v/>
      </c>
      <c r="AA975" s="397" t="str">
        <f t="shared" si="202"/>
        <v/>
      </c>
      <c r="AB975" s="257" t="str">
        <f t="shared" si="203"/>
        <v/>
      </c>
      <c r="AC975" s="257" t="str">
        <f t="shared" si="204"/>
        <v/>
      </c>
      <c r="AD975" s="193" t="str">
        <f t="shared" si="205"/>
        <v>CHECK DATES</v>
      </c>
      <c r="AE975" s="257" t="str">
        <f t="shared" si="206"/>
        <v/>
      </c>
      <c r="AF975" s="286">
        <v>0</v>
      </c>
      <c r="AG975" s="257">
        <f t="shared" si="207"/>
        <v>0</v>
      </c>
      <c r="AH975" s="257" t="str">
        <f t="shared" si="208"/>
        <v/>
      </c>
      <c r="AI975" s="257">
        <f t="shared" si="209"/>
        <v>0</v>
      </c>
    </row>
    <row r="976" spans="1:35" x14ac:dyDescent="0.3">
      <c r="A976" s="287">
        <v>964</v>
      </c>
      <c r="B976" s="161"/>
      <c r="C976" s="150"/>
      <c r="D976" s="150"/>
      <c r="E976" s="150"/>
      <c r="F976" s="152"/>
      <c r="G976" s="152"/>
      <c r="H976" s="154"/>
      <c r="I976" s="155"/>
      <c r="J976" s="159"/>
      <c r="K976" s="159"/>
      <c r="L976" s="337"/>
      <c r="M976" s="343" t="str">
        <f>IF(L976="","",LOOKUP(L976,'Work Programme'!$A$8:$A$207,'Work Programme'!$B$8:$B$207))</f>
        <v/>
      </c>
      <c r="N976" s="150"/>
      <c r="O976" s="151"/>
      <c r="P976" s="254" t="str">
        <f>IF(H976="","",VLOOKUP(H976,'Overview - Financial Statement'!$A$46:$B$60,2,FALSE))</f>
        <v/>
      </c>
      <c r="Q976" s="255" t="str">
        <f t="shared" si="210"/>
        <v/>
      </c>
      <c r="R976" s="153"/>
      <c r="S976" s="153"/>
      <c r="T976" s="238">
        <f t="shared" si="211"/>
        <v>0</v>
      </c>
      <c r="U976" s="193" t="s">
        <v>44</v>
      </c>
      <c r="V976" s="173"/>
      <c r="W976" s="193" t="str">
        <f t="shared" ref="W976:W1039" si="212">IF(Q976="","",IF(F976="","CHECK DATES","OK"))</f>
        <v/>
      </c>
      <c r="X976" s="264" t="str">
        <f t="shared" ref="X976:X1039" si="213">IF(F976-(J976)&lt;0,"a posteriori ?","OK")</f>
        <v>OK</v>
      </c>
      <c r="Y976" s="193" t="str">
        <f t="shared" ref="Y976:Y1039" si="214">IF(Q976="","",(IF(OR(J976&lt;=($E$4-1),J976&gt;=($G$4+1),K976&lt;=($E$4-1),K976&gt;=($G$4+1)),"CHECK DATES","OK")))</f>
        <v/>
      </c>
      <c r="Z976" s="193" t="str">
        <f t="shared" ref="Z976:Z1039" si="215">IF(H976="","",H976)</f>
        <v/>
      </c>
      <c r="AA976" s="397" t="str">
        <f t="shared" ref="AA976:AA1039" si="216">IF(H976="","",IF(HLOOKUP(H976,$V$4:$AJ$5,2,FALSE)="",P976,IF(P976&lt;&gt;HLOOKUP(H976,$V$4:$AJ$5,2,FALSE),HLOOKUP(H976,$V$4:$AJ$5,2,FALSE),P976)))</f>
        <v/>
      </c>
      <c r="AB976" s="257" t="str">
        <f t="shared" ref="AB976:AB1039" si="217">IF(P976="","",IF(AA976=1,Q976,I976/AA976))</f>
        <v/>
      </c>
      <c r="AC976" s="257" t="str">
        <f t="shared" ref="AC976:AC1039" si="218">IF(AB976="","",IF(AA976=1,0,AB976-Q976))</f>
        <v/>
      </c>
      <c r="AD976" s="193" t="str">
        <f t="shared" ref="AD976:AD1039" si="219">IF(Q976=0,"",(IF(G976="","CHECK DATES","OK")))</f>
        <v>CHECK DATES</v>
      </c>
      <c r="AE976" s="257" t="str">
        <f t="shared" ref="AE976:AE1039" si="220">IF(OR(U976="NO",Y976="CHECK DATES",AD976="CHECK DATES"),AB976,"")</f>
        <v/>
      </c>
      <c r="AF976" s="286">
        <v>0</v>
      </c>
      <c r="AG976" s="257">
        <f t="shared" ref="AG976:AG1039" si="221">IF(OR(U976="NO",AE976&gt;0,AF976&gt;0)*(AND(OR(R976="NO",R976=""))),SUM(AE976:AF976),"")</f>
        <v>0</v>
      </c>
      <c r="AH976" s="257" t="str">
        <f t="shared" ref="AH976:AH1039" si="222">IF(OR(U976="NO",AE976&gt;0,AF976&gt;0)*(AND(OR(R976="YES"))),SUM(AE976:AF976),"")</f>
        <v/>
      </c>
      <c r="AI976" s="257">
        <f t="shared" ref="AI976:AI1039" si="223">IF(R976="YES",AB976,0)</f>
        <v>0</v>
      </c>
    </row>
    <row r="977" spans="1:35" x14ac:dyDescent="0.3">
      <c r="A977" s="287">
        <v>965</v>
      </c>
      <c r="B977" s="161"/>
      <c r="C977" s="150"/>
      <c r="D977" s="150"/>
      <c r="E977" s="150"/>
      <c r="F977" s="152"/>
      <c r="G977" s="152"/>
      <c r="H977" s="154"/>
      <c r="I977" s="155"/>
      <c r="J977" s="159"/>
      <c r="K977" s="159"/>
      <c r="L977" s="337"/>
      <c r="M977" s="343" t="str">
        <f>IF(L977="","",LOOKUP(L977,'Work Programme'!$A$8:$A$207,'Work Programme'!$B$8:$B$207))</f>
        <v/>
      </c>
      <c r="N977" s="150"/>
      <c r="O977" s="151"/>
      <c r="P977" s="254" t="str">
        <f>IF(H977="","",VLOOKUP(H977,'Overview - Financial Statement'!$A$46:$B$60,2,FALSE))</f>
        <v/>
      </c>
      <c r="Q977" s="255" t="str">
        <f t="shared" si="210"/>
        <v/>
      </c>
      <c r="R977" s="153"/>
      <c r="S977" s="153"/>
      <c r="T977" s="238">
        <f t="shared" si="211"/>
        <v>0</v>
      </c>
      <c r="U977" s="193" t="s">
        <v>44</v>
      </c>
      <c r="V977" s="173"/>
      <c r="W977" s="193" t="str">
        <f t="shared" si="212"/>
        <v/>
      </c>
      <c r="X977" s="264" t="str">
        <f t="shared" si="213"/>
        <v>OK</v>
      </c>
      <c r="Y977" s="193" t="str">
        <f t="shared" si="214"/>
        <v/>
      </c>
      <c r="Z977" s="193" t="str">
        <f t="shared" si="215"/>
        <v/>
      </c>
      <c r="AA977" s="397" t="str">
        <f t="shared" si="216"/>
        <v/>
      </c>
      <c r="AB977" s="257" t="str">
        <f t="shared" si="217"/>
        <v/>
      </c>
      <c r="AC977" s="257" t="str">
        <f t="shared" si="218"/>
        <v/>
      </c>
      <c r="AD977" s="193" t="str">
        <f t="shared" si="219"/>
        <v>CHECK DATES</v>
      </c>
      <c r="AE977" s="257" t="str">
        <f t="shared" si="220"/>
        <v/>
      </c>
      <c r="AF977" s="286">
        <v>0</v>
      </c>
      <c r="AG977" s="257">
        <f t="shared" si="221"/>
        <v>0</v>
      </c>
      <c r="AH977" s="257" t="str">
        <f t="shared" si="222"/>
        <v/>
      </c>
      <c r="AI977" s="257">
        <f t="shared" si="223"/>
        <v>0</v>
      </c>
    </row>
    <row r="978" spans="1:35" x14ac:dyDescent="0.3">
      <c r="A978" s="287">
        <v>966</v>
      </c>
      <c r="B978" s="161"/>
      <c r="C978" s="150"/>
      <c r="D978" s="150"/>
      <c r="E978" s="150"/>
      <c r="F978" s="152"/>
      <c r="G978" s="152"/>
      <c r="H978" s="154"/>
      <c r="I978" s="155"/>
      <c r="J978" s="159"/>
      <c r="K978" s="159"/>
      <c r="L978" s="337"/>
      <c r="M978" s="343" t="str">
        <f>IF(L978="","",LOOKUP(L978,'Work Programme'!$A$8:$A$207,'Work Programme'!$B$8:$B$207))</f>
        <v/>
      </c>
      <c r="N978" s="150"/>
      <c r="O978" s="151"/>
      <c r="P978" s="254" t="str">
        <f>IF(H978="","",VLOOKUP(H978,'Overview - Financial Statement'!$A$46:$B$60,2,FALSE))</f>
        <v/>
      </c>
      <c r="Q978" s="255" t="str">
        <f t="shared" si="210"/>
        <v/>
      </c>
      <c r="R978" s="153"/>
      <c r="S978" s="153"/>
      <c r="T978" s="238">
        <f t="shared" si="211"/>
        <v>0</v>
      </c>
      <c r="U978" s="193" t="s">
        <v>44</v>
      </c>
      <c r="V978" s="173"/>
      <c r="W978" s="193" t="str">
        <f t="shared" si="212"/>
        <v/>
      </c>
      <c r="X978" s="264" t="str">
        <f t="shared" si="213"/>
        <v>OK</v>
      </c>
      <c r="Y978" s="193" t="str">
        <f t="shared" si="214"/>
        <v/>
      </c>
      <c r="Z978" s="193" t="str">
        <f t="shared" si="215"/>
        <v/>
      </c>
      <c r="AA978" s="397" t="str">
        <f t="shared" si="216"/>
        <v/>
      </c>
      <c r="AB978" s="257" t="str">
        <f t="shared" si="217"/>
        <v/>
      </c>
      <c r="AC978" s="257" t="str">
        <f t="shared" si="218"/>
        <v/>
      </c>
      <c r="AD978" s="193" t="str">
        <f t="shared" si="219"/>
        <v>CHECK DATES</v>
      </c>
      <c r="AE978" s="257" t="str">
        <f t="shared" si="220"/>
        <v/>
      </c>
      <c r="AF978" s="286">
        <v>0</v>
      </c>
      <c r="AG978" s="257">
        <f t="shared" si="221"/>
        <v>0</v>
      </c>
      <c r="AH978" s="257" t="str">
        <f t="shared" si="222"/>
        <v/>
      </c>
      <c r="AI978" s="257">
        <f t="shared" si="223"/>
        <v>0</v>
      </c>
    </row>
    <row r="979" spans="1:35" x14ac:dyDescent="0.3">
      <c r="A979" s="287">
        <v>967</v>
      </c>
      <c r="B979" s="161"/>
      <c r="C979" s="150"/>
      <c r="D979" s="150"/>
      <c r="E979" s="150"/>
      <c r="F979" s="152"/>
      <c r="G979" s="152"/>
      <c r="H979" s="154"/>
      <c r="I979" s="155"/>
      <c r="J979" s="159"/>
      <c r="K979" s="159"/>
      <c r="L979" s="337"/>
      <c r="M979" s="343" t="str">
        <f>IF(L979="","",LOOKUP(L979,'Work Programme'!$A$8:$A$207,'Work Programme'!$B$8:$B$207))</f>
        <v/>
      </c>
      <c r="N979" s="150"/>
      <c r="O979" s="151"/>
      <c r="P979" s="254" t="str">
        <f>IF(H979="","",VLOOKUP(H979,'Overview - Financial Statement'!$A$46:$B$60,2,FALSE))</f>
        <v/>
      </c>
      <c r="Q979" s="255" t="str">
        <f t="shared" si="210"/>
        <v/>
      </c>
      <c r="R979" s="153"/>
      <c r="S979" s="153"/>
      <c r="T979" s="238">
        <f t="shared" si="211"/>
        <v>0</v>
      </c>
      <c r="U979" s="193" t="s">
        <v>44</v>
      </c>
      <c r="V979" s="173"/>
      <c r="W979" s="193" t="str">
        <f t="shared" si="212"/>
        <v/>
      </c>
      <c r="X979" s="264" t="str">
        <f t="shared" si="213"/>
        <v>OK</v>
      </c>
      <c r="Y979" s="193" t="str">
        <f t="shared" si="214"/>
        <v/>
      </c>
      <c r="Z979" s="193" t="str">
        <f t="shared" si="215"/>
        <v/>
      </c>
      <c r="AA979" s="397" t="str">
        <f t="shared" si="216"/>
        <v/>
      </c>
      <c r="AB979" s="257" t="str">
        <f t="shared" si="217"/>
        <v/>
      </c>
      <c r="AC979" s="257" t="str">
        <f t="shared" si="218"/>
        <v/>
      </c>
      <c r="AD979" s="193" t="str">
        <f t="shared" si="219"/>
        <v>CHECK DATES</v>
      </c>
      <c r="AE979" s="257" t="str">
        <f t="shared" si="220"/>
        <v/>
      </c>
      <c r="AF979" s="286">
        <v>0</v>
      </c>
      <c r="AG979" s="257">
        <f t="shared" si="221"/>
        <v>0</v>
      </c>
      <c r="AH979" s="257" t="str">
        <f t="shared" si="222"/>
        <v/>
      </c>
      <c r="AI979" s="257">
        <f t="shared" si="223"/>
        <v>0</v>
      </c>
    </row>
    <row r="980" spans="1:35" x14ac:dyDescent="0.3">
      <c r="A980" s="287">
        <v>968</v>
      </c>
      <c r="B980" s="161"/>
      <c r="C980" s="150"/>
      <c r="D980" s="150"/>
      <c r="E980" s="150"/>
      <c r="F980" s="152"/>
      <c r="G980" s="152"/>
      <c r="H980" s="154"/>
      <c r="I980" s="155"/>
      <c r="J980" s="159"/>
      <c r="K980" s="159"/>
      <c r="L980" s="337"/>
      <c r="M980" s="343" t="str">
        <f>IF(L980="","",LOOKUP(L980,'Work Programme'!$A$8:$A$207,'Work Programme'!$B$8:$B$207))</f>
        <v/>
      </c>
      <c r="N980" s="150"/>
      <c r="O980" s="151"/>
      <c r="P980" s="254" t="str">
        <f>IF(H980="","",VLOOKUP(H980,'Overview - Financial Statement'!$A$46:$B$60,2,FALSE))</f>
        <v/>
      </c>
      <c r="Q980" s="255" t="str">
        <f t="shared" si="210"/>
        <v/>
      </c>
      <c r="R980" s="153"/>
      <c r="S980" s="153"/>
      <c r="T980" s="238">
        <f t="shared" si="211"/>
        <v>0</v>
      </c>
      <c r="U980" s="193" t="s">
        <v>44</v>
      </c>
      <c r="V980" s="173"/>
      <c r="W980" s="193" t="str">
        <f t="shared" si="212"/>
        <v/>
      </c>
      <c r="X980" s="264" t="str">
        <f t="shared" si="213"/>
        <v>OK</v>
      </c>
      <c r="Y980" s="193" t="str">
        <f t="shared" si="214"/>
        <v/>
      </c>
      <c r="Z980" s="193" t="str">
        <f t="shared" si="215"/>
        <v/>
      </c>
      <c r="AA980" s="397" t="str">
        <f t="shared" si="216"/>
        <v/>
      </c>
      <c r="AB980" s="257" t="str">
        <f t="shared" si="217"/>
        <v/>
      </c>
      <c r="AC980" s="257" t="str">
        <f t="shared" si="218"/>
        <v/>
      </c>
      <c r="AD980" s="193" t="str">
        <f t="shared" si="219"/>
        <v>CHECK DATES</v>
      </c>
      <c r="AE980" s="257" t="str">
        <f t="shared" si="220"/>
        <v/>
      </c>
      <c r="AF980" s="286">
        <v>0</v>
      </c>
      <c r="AG980" s="257">
        <f t="shared" si="221"/>
        <v>0</v>
      </c>
      <c r="AH980" s="257" t="str">
        <f t="shared" si="222"/>
        <v/>
      </c>
      <c r="AI980" s="257">
        <f t="shared" si="223"/>
        <v>0</v>
      </c>
    </row>
    <row r="981" spans="1:35" x14ac:dyDescent="0.3">
      <c r="A981" s="287">
        <v>969</v>
      </c>
      <c r="B981" s="161"/>
      <c r="C981" s="150"/>
      <c r="D981" s="150"/>
      <c r="E981" s="150"/>
      <c r="F981" s="152"/>
      <c r="G981" s="152"/>
      <c r="H981" s="154"/>
      <c r="I981" s="155"/>
      <c r="J981" s="159"/>
      <c r="K981" s="159"/>
      <c r="L981" s="337"/>
      <c r="M981" s="343" t="str">
        <f>IF(L981="","",LOOKUP(L981,'Work Programme'!$A$8:$A$207,'Work Programme'!$B$8:$B$207))</f>
        <v/>
      </c>
      <c r="N981" s="150"/>
      <c r="O981" s="151"/>
      <c r="P981" s="254" t="str">
        <f>IF(H981="","",VLOOKUP(H981,'Overview - Financial Statement'!$A$46:$B$60,2,FALSE))</f>
        <v/>
      </c>
      <c r="Q981" s="255" t="str">
        <f t="shared" si="210"/>
        <v/>
      </c>
      <c r="R981" s="153"/>
      <c r="S981" s="153"/>
      <c r="T981" s="238">
        <f t="shared" si="211"/>
        <v>0</v>
      </c>
      <c r="U981" s="193" t="s">
        <v>44</v>
      </c>
      <c r="V981" s="173"/>
      <c r="W981" s="193" t="str">
        <f t="shared" si="212"/>
        <v/>
      </c>
      <c r="X981" s="264" t="str">
        <f t="shared" si="213"/>
        <v>OK</v>
      </c>
      <c r="Y981" s="193" t="str">
        <f t="shared" si="214"/>
        <v/>
      </c>
      <c r="Z981" s="193" t="str">
        <f t="shared" si="215"/>
        <v/>
      </c>
      <c r="AA981" s="397" t="str">
        <f t="shared" si="216"/>
        <v/>
      </c>
      <c r="AB981" s="257" t="str">
        <f t="shared" si="217"/>
        <v/>
      </c>
      <c r="AC981" s="257" t="str">
        <f t="shared" si="218"/>
        <v/>
      </c>
      <c r="AD981" s="193" t="str">
        <f t="shared" si="219"/>
        <v>CHECK DATES</v>
      </c>
      <c r="AE981" s="257" t="str">
        <f t="shared" si="220"/>
        <v/>
      </c>
      <c r="AF981" s="286">
        <v>0</v>
      </c>
      <c r="AG981" s="257">
        <f t="shared" si="221"/>
        <v>0</v>
      </c>
      <c r="AH981" s="257" t="str">
        <f t="shared" si="222"/>
        <v/>
      </c>
      <c r="AI981" s="257">
        <f t="shared" si="223"/>
        <v>0</v>
      </c>
    </row>
    <row r="982" spans="1:35" x14ac:dyDescent="0.3">
      <c r="A982" s="287">
        <v>970</v>
      </c>
      <c r="B982" s="161"/>
      <c r="C982" s="150"/>
      <c r="D982" s="150"/>
      <c r="E982" s="150"/>
      <c r="F982" s="152"/>
      <c r="G982" s="152"/>
      <c r="H982" s="154"/>
      <c r="I982" s="155"/>
      <c r="J982" s="159"/>
      <c r="K982" s="159"/>
      <c r="L982" s="337"/>
      <c r="M982" s="343" t="str">
        <f>IF(L982="","",LOOKUP(L982,'Work Programme'!$A$8:$A$207,'Work Programme'!$B$8:$B$207))</f>
        <v/>
      </c>
      <c r="N982" s="150"/>
      <c r="O982" s="151"/>
      <c r="P982" s="254" t="str">
        <f>IF(H982="","",VLOOKUP(H982,'Overview - Financial Statement'!$A$46:$B$60,2,FALSE))</f>
        <v/>
      </c>
      <c r="Q982" s="255" t="str">
        <f t="shared" si="210"/>
        <v/>
      </c>
      <c r="R982" s="153"/>
      <c r="S982" s="153"/>
      <c r="T982" s="238">
        <f t="shared" si="211"/>
        <v>0</v>
      </c>
      <c r="U982" s="193" t="s">
        <v>44</v>
      </c>
      <c r="V982" s="173"/>
      <c r="W982" s="193" t="str">
        <f t="shared" si="212"/>
        <v/>
      </c>
      <c r="X982" s="264" t="str">
        <f t="shared" si="213"/>
        <v>OK</v>
      </c>
      <c r="Y982" s="193" t="str">
        <f t="shared" si="214"/>
        <v/>
      </c>
      <c r="Z982" s="193" t="str">
        <f t="shared" si="215"/>
        <v/>
      </c>
      <c r="AA982" s="397" t="str">
        <f t="shared" si="216"/>
        <v/>
      </c>
      <c r="AB982" s="257" t="str">
        <f t="shared" si="217"/>
        <v/>
      </c>
      <c r="AC982" s="257" t="str">
        <f t="shared" si="218"/>
        <v/>
      </c>
      <c r="AD982" s="193" t="str">
        <f t="shared" si="219"/>
        <v>CHECK DATES</v>
      </c>
      <c r="AE982" s="257" t="str">
        <f t="shared" si="220"/>
        <v/>
      </c>
      <c r="AF982" s="286">
        <v>0</v>
      </c>
      <c r="AG982" s="257">
        <f t="shared" si="221"/>
        <v>0</v>
      </c>
      <c r="AH982" s="257" t="str">
        <f t="shared" si="222"/>
        <v/>
      </c>
      <c r="AI982" s="257">
        <f t="shared" si="223"/>
        <v>0</v>
      </c>
    </row>
    <row r="983" spans="1:35" x14ac:dyDescent="0.3">
      <c r="A983" s="287">
        <v>971</v>
      </c>
      <c r="B983" s="161"/>
      <c r="C983" s="150"/>
      <c r="D983" s="150"/>
      <c r="E983" s="150"/>
      <c r="F983" s="152"/>
      <c r="G983" s="152"/>
      <c r="H983" s="154"/>
      <c r="I983" s="155"/>
      <c r="J983" s="159"/>
      <c r="K983" s="159"/>
      <c r="L983" s="337"/>
      <c r="M983" s="343" t="str">
        <f>IF(L983="","",LOOKUP(L983,'Work Programme'!$A$8:$A$207,'Work Programme'!$B$8:$B$207))</f>
        <v/>
      </c>
      <c r="N983" s="150"/>
      <c r="O983" s="151"/>
      <c r="P983" s="254" t="str">
        <f>IF(H983="","",VLOOKUP(H983,'Overview - Financial Statement'!$A$46:$B$60,2,FALSE))</f>
        <v/>
      </c>
      <c r="Q983" s="255" t="str">
        <f t="shared" si="210"/>
        <v/>
      </c>
      <c r="R983" s="153"/>
      <c r="S983" s="153"/>
      <c r="T983" s="238">
        <f t="shared" si="211"/>
        <v>0</v>
      </c>
      <c r="U983" s="193" t="s">
        <v>44</v>
      </c>
      <c r="V983" s="173"/>
      <c r="W983" s="193" t="str">
        <f t="shared" si="212"/>
        <v/>
      </c>
      <c r="X983" s="264" t="str">
        <f t="shared" si="213"/>
        <v>OK</v>
      </c>
      <c r="Y983" s="193" t="str">
        <f t="shared" si="214"/>
        <v/>
      </c>
      <c r="Z983" s="193" t="str">
        <f t="shared" si="215"/>
        <v/>
      </c>
      <c r="AA983" s="397" t="str">
        <f t="shared" si="216"/>
        <v/>
      </c>
      <c r="AB983" s="257" t="str">
        <f t="shared" si="217"/>
        <v/>
      </c>
      <c r="AC983" s="257" t="str">
        <f t="shared" si="218"/>
        <v/>
      </c>
      <c r="AD983" s="193" t="str">
        <f t="shared" si="219"/>
        <v>CHECK DATES</v>
      </c>
      <c r="AE983" s="257" t="str">
        <f t="shared" si="220"/>
        <v/>
      </c>
      <c r="AF983" s="286">
        <v>0</v>
      </c>
      <c r="AG983" s="257">
        <f t="shared" si="221"/>
        <v>0</v>
      </c>
      <c r="AH983" s="257" t="str">
        <f t="shared" si="222"/>
        <v/>
      </c>
      <c r="AI983" s="257">
        <f t="shared" si="223"/>
        <v>0</v>
      </c>
    </row>
    <row r="984" spans="1:35" x14ac:dyDescent="0.3">
      <c r="A984" s="287">
        <v>972</v>
      </c>
      <c r="B984" s="161"/>
      <c r="C984" s="150"/>
      <c r="D984" s="150"/>
      <c r="E984" s="150"/>
      <c r="F984" s="152"/>
      <c r="G984" s="152"/>
      <c r="H984" s="154"/>
      <c r="I984" s="155"/>
      <c r="J984" s="159"/>
      <c r="K984" s="159"/>
      <c r="L984" s="337"/>
      <c r="M984" s="343" t="str">
        <f>IF(L984="","",LOOKUP(L984,'Work Programme'!$A$8:$A$207,'Work Programme'!$B$8:$B$207))</f>
        <v/>
      </c>
      <c r="N984" s="150"/>
      <c r="O984" s="151"/>
      <c r="P984" s="254" t="str">
        <f>IF(H984="","",VLOOKUP(H984,'Overview - Financial Statement'!$A$46:$B$60,2,FALSE))</f>
        <v/>
      </c>
      <c r="Q984" s="255" t="str">
        <f t="shared" si="210"/>
        <v/>
      </c>
      <c r="R984" s="153"/>
      <c r="S984" s="153"/>
      <c r="T984" s="238">
        <f t="shared" si="211"/>
        <v>0</v>
      </c>
      <c r="U984" s="193" t="s">
        <v>44</v>
      </c>
      <c r="V984" s="173"/>
      <c r="W984" s="193" t="str">
        <f t="shared" si="212"/>
        <v/>
      </c>
      <c r="X984" s="264" t="str">
        <f t="shared" si="213"/>
        <v>OK</v>
      </c>
      <c r="Y984" s="193" t="str">
        <f t="shared" si="214"/>
        <v/>
      </c>
      <c r="Z984" s="193" t="str">
        <f t="shared" si="215"/>
        <v/>
      </c>
      <c r="AA984" s="397" t="str">
        <f t="shared" si="216"/>
        <v/>
      </c>
      <c r="AB984" s="257" t="str">
        <f t="shared" si="217"/>
        <v/>
      </c>
      <c r="AC984" s="257" t="str">
        <f t="shared" si="218"/>
        <v/>
      </c>
      <c r="AD984" s="193" t="str">
        <f t="shared" si="219"/>
        <v>CHECK DATES</v>
      </c>
      <c r="AE984" s="257" t="str">
        <f t="shared" si="220"/>
        <v/>
      </c>
      <c r="AF984" s="286">
        <v>0</v>
      </c>
      <c r="AG984" s="257">
        <f t="shared" si="221"/>
        <v>0</v>
      </c>
      <c r="AH984" s="257" t="str">
        <f t="shared" si="222"/>
        <v/>
      </c>
      <c r="AI984" s="257">
        <f t="shared" si="223"/>
        <v>0</v>
      </c>
    </row>
    <row r="985" spans="1:35" x14ac:dyDescent="0.3">
      <c r="A985" s="287">
        <v>973</v>
      </c>
      <c r="B985" s="161"/>
      <c r="C985" s="150"/>
      <c r="D985" s="150"/>
      <c r="E985" s="150"/>
      <c r="F985" s="152"/>
      <c r="G985" s="152"/>
      <c r="H985" s="154"/>
      <c r="I985" s="155"/>
      <c r="J985" s="159"/>
      <c r="K985" s="159"/>
      <c r="L985" s="337"/>
      <c r="M985" s="343" t="str">
        <f>IF(L985="","",LOOKUP(L985,'Work Programme'!$A$8:$A$207,'Work Programme'!$B$8:$B$207))</f>
        <v/>
      </c>
      <c r="N985" s="150"/>
      <c r="O985" s="151"/>
      <c r="P985" s="254" t="str">
        <f>IF(H985="","",VLOOKUP(H985,'Overview - Financial Statement'!$A$46:$B$60,2,FALSE))</f>
        <v/>
      </c>
      <c r="Q985" s="255" t="str">
        <f t="shared" si="210"/>
        <v/>
      </c>
      <c r="R985" s="153"/>
      <c r="S985" s="153"/>
      <c r="T985" s="238">
        <f t="shared" si="211"/>
        <v>0</v>
      </c>
      <c r="U985" s="193" t="s">
        <v>44</v>
      </c>
      <c r="V985" s="173"/>
      <c r="W985" s="193" t="str">
        <f t="shared" si="212"/>
        <v/>
      </c>
      <c r="X985" s="264" t="str">
        <f t="shared" si="213"/>
        <v>OK</v>
      </c>
      <c r="Y985" s="193" t="str">
        <f t="shared" si="214"/>
        <v/>
      </c>
      <c r="Z985" s="193" t="str">
        <f t="shared" si="215"/>
        <v/>
      </c>
      <c r="AA985" s="397" t="str">
        <f t="shared" si="216"/>
        <v/>
      </c>
      <c r="AB985" s="257" t="str">
        <f t="shared" si="217"/>
        <v/>
      </c>
      <c r="AC985" s="257" t="str">
        <f t="shared" si="218"/>
        <v/>
      </c>
      <c r="AD985" s="193" t="str">
        <f t="shared" si="219"/>
        <v>CHECK DATES</v>
      </c>
      <c r="AE985" s="257" t="str">
        <f t="shared" si="220"/>
        <v/>
      </c>
      <c r="AF985" s="286">
        <v>0</v>
      </c>
      <c r="AG985" s="257">
        <f t="shared" si="221"/>
        <v>0</v>
      </c>
      <c r="AH985" s="257" t="str">
        <f t="shared" si="222"/>
        <v/>
      </c>
      <c r="AI985" s="257">
        <f t="shared" si="223"/>
        <v>0</v>
      </c>
    </row>
    <row r="986" spans="1:35" x14ac:dyDescent="0.3">
      <c r="A986" s="287">
        <v>974</v>
      </c>
      <c r="B986" s="161"/>
      <c r="C986" s="150"/>
      <c r="D986" s="150"/>
      <c r="E986" s="150"/>
      <c r="F986" s="152"/>
      <c r="G986" s="152"/>
      <c r="H986" s="154"/>
      <c r="I986" s="155"/>
      <c r="J986" s="159"/>
      <c r="K986" s="159"/>
      <c r="L986" s="337"/>
      <c r="M986" s="343" t="str">
        <f>IF(L986="","",LOOKUP(L986,'Work Programme'!$A$8:$A$207,'Work Programme'!$B$8:$B$207))</f>
        <v/>
      </c>
      <c r="N986" s="150"/>
      <c r="O986" s="151"/>
      <c r="P986" s="254" t="str">
        <f>IF(H986="","",VLOOKUP(H986,'Overview - Financial Statement'!$A$46:$B$60,2,FALSE))</f>
        <v/>
      </c>
      <c r="Q986" s="255" t="str">
        <f t="shared" si="210"/>
        <v/>
      </c>
      <c r="R986" s="153"/>
      <c r="S986" s="153"/>
      <c r="T986" s="238">
        <f t="shared" si="211"/>
        <v>0</v>
      </c>
      <c r="U986" s="193" t="s">
        <v>44</v>
      </c>
      <c r="V986" s="173"/>
      <c r="W986" s="193" t="str">
        <f t="shared" si="212"/>
        <v/>
      </c>
      <c r="X986" s="264" t="str">
        <f t="shared" si="213"/>
        <v>OK</v>
      </c>
      <c r="Y986" s="193" t="str">
        <f t="shared" si="214"/>
        <v/>
      </c>
      <c r="Z986" s="193" t="str">
        <f t="shared" si="215"/>
        <v/>
      </c>
      <c r="AA986" s="397" t="str">
        <f t="shared" si="216"/>
        <v/>
      </c>
      <c r="AB986" s="257" t="str">
        <f t="shared" si="217"/>
        <v/>
      </c>
      <c r="AC986" s="257" t="str">
        <f t="shared" si="218"/>
        <v/>
      </c>
      <c r="AD986" s="193" t="str">
        <f t="shared" si="219"/>
        <v>CHECK DATES</v>
      </c>
      <c r="AE986" s="257" t="str">
        <f t="shared" si="220"/>
        <v/>
      </c>
      <c r="AF986" s="286">
        <v>0</v>
      </c>
      <c r="AG986" s="257">
        <f t="shared" si="221"/>
        <v>0</v>
      </c>
      <c r="AH986" s="257" t="str">
        <f t="shared" si="222"/>
        <v/>
      </c>
      <c r="AI986" s="257">
        <f t="shared" si="223"/>
        <v>0</v>
      </c>
    </row>
    <row r="987" spans="1:35" x14ac:dyDescent="0.3">
      <c r="A987" s="287">
        <v>975</v>
      </c>
      <c r="B987" s="161"/>
      <c r="C987" s="150"/>
      <c r="D987" s="150"/>
      <c r="E987" s="150"/>
      <c r="F987" s="152"/>
      <c r="G987" s="152"/>
      <c r="H987" s="154"/>
      <c r="I987" s="155"/>
      <c r="J987" s="159"/>
      <c r="K987" s="159"/>
      <c r="L987" s="337"/>
      <c r="M987" s="343" t="str">
        <f>IF(L987="","",LOOKUP(L987,'Work Programme'!$A$8:$A$207,'Work Programme'!$B$8:$B$207))</f>
        <v/>
      </c>
      <c r="N987" s="150"/>
      <c r="O987" s="151"/>
      <c r="P987" s="254" t="str">
        <f>IF(H987="","",VLOOKUP(H987,'Overview - Financial Statement'!$A$46:$B$60,2,FALSE))</f>
        <v/>
      </c>
      <c r="Q987" s="255" t="str">
        <f t="shared" si="210"/>
        <v/>
      </c>
      <c r="R987" s="153"/>
      <c r="S987" s="153"/>
      <c r="T987" s="238">
        <f t="shared" si="211"/>
        <v>0</v>
      </c>
      <c r="U987" s="193" t="s">
        <v>44</v>
      </c>
      <c r="V987" s="173"/>
      <c r="W987" s="193" t="str">
        <f t="shared" si="212"/>
        <v/>
      </c>
      <c r="X987" s="264" t="str">
        <f t="shared" si="213"/>
        <v>OK</v>
      </c>
      <c r="Y987" s="193" t="str">
        <f t="shared" si="214"/>
        <v/>
      </c>
      <c r="Z987" s="193" t="str">
        <f t="shared" si="215"/>
        <v/>
      </c>
      <c r="AA987" s="397" t="str">
        <f t="shared" si="216"/>
        <v/>
      </c>
      <c r="AB987" s="257" t="str">
        <f t="shared" si="217"/>
        <v/>
      </c>
      <c r="AC987" s="257" t="str">
        <f t="shared" si="218"/>
        <v/>
      </c>
      <c r="AD987" s="193" t="str">
        <f t="shared" si="219"/>
        <v>CHECK DATES</v>
      </c>
      <c r="AE987" s="257" t="str">
        <f t="shared" si="220"/>
        <v/>
      </c>
      <c r="AF987" s="286">
        <v>0</v>
      </c>
      <c r="AG987" s="257">
        <f t="shared" si="221"/>
        <v>0</v>
      </c>
      <c r="AH987" s="257" t="str">
        <f t="shared" si="222"/>
        <v/>
      </c>
      <c r="AI987" s="257">
        <f t="shared" si="223"/>
        <v>0</v>
      </c>
    </row>
    <row r="988" spans="1:35" x14ac:dyDescent="0.3">
      <c r="A988" s="287">
        <v>976</v>
      </c>
      <c r="B988" s="161"/>
      <c r="C988" s="150"/>
      <c r="D988" s="150"/>
      <c r="E988" s="150"/>
      <c r="F988" s="152"/>
      <c r="G988" s="152"/>
      <c r="H988" s="154"/>
      <c r="I988" s="155"/>
      <c r="J988" s="159"/>
      <c r="K988" s="159"/>
      <c r="L988" s="337"/>
      <c r="M988" s="343" t="str">
        <f>IF(L988="","",LOOKUP(L988,'Work Programme'!$A$8:$A$207,'Work Programme'!$B$8:$B$207))</f>
        <v/>
      </c>
      <c r="N988" s="150"/>
      <c r="O988" s="151"/>
      <c r="P988" s="254" t="str">
        <f>IF(H988="","",VLOOKUP(H988,'Overview - Financial Statement'!$A$46:$B$60,2,FALSE))</f>
        <v/>
      </c>
      <c r="Q988" s="255" t="str">
        <f t="shared" si="210"/>
        <v/>
      </c>
      <c r="R988" s="153"/>
      <c r="S988" s="153"/>
      <c r="T988" s="238">
        <f t="shared" si="211"/>
        <v>0</v>
      </c>
      <c r="U988" s="193" t="s">
        <v>44</v>
      </c>
      <c r="V988" s="173"/>
      <c r="W988" s="193" t="str">
        <f t="shared" si="212"/>
        <v/>
      </c>
      <c r="X988" s="264" t="str">
        <f t="shared" si="213"/>
        <v>OK</v>
      </c>
      <c r="Y988" s="193" t="str">
        <f t="shared" si="214"/>
        <v/>
      </c>
      <c r="Z988" s="193" t="str">
        <f t="shared" si="215"/>
        <v/>
      </c>
      <c r="AA988" s="397" t="str">
        <f t="shared" si="216"/>
        <v/>
      </c>
      <c r="AB988" s="257" t="str">
        <f t="shared" si="217"/>
        <v/>
      </c>
      <c r="AC988" s="257" t="str">
        <f t="shared" si="218"/>
        <v/>
      </c>
      <c r="AD988" s="193" t="str">
        <f t="shared" si="219"/>
        <v>CHECK DATES</v>
      </c>
      <c r="AE988" s="257" t="str">
        <f t="shared" si="220"/>
        <v/>
      </c>
      <c r="AF988" s="286">
        <v>0</v>
      </c>
      <c r="AG988" s="257">
        <f t="shared" si="221"/>
        <v>0</v>
      </c>
      <c r="AH988" s="257" t="str">
        <f t="shared" si="222"/>
        <v/>
      </c>
      <c r="AI988" s="257">
        <f t="shared" si="223"/>
        <v>0</v>
      </c>
    </row>
    <row r="989" spans="1:35" x14ac:dyDescent="0.3">
      <c r="A989" s="287">
        <v>977</v>
      </c>
      <c r="B989" s="161"/>
      <c r="C989" s="150"/>
      <c r="D989" s="150"/>
      <c r="E989" s="150"/>
      <c r="F989" s="152"/>
      <c r="G989" s="152"/>
      <c r="H989" s="154"/>
      <c r="I989" s="155"/>
      <c r="J989" s="159"/>
      <c r="K989" s="159"/>
      <c r="L989" s="337"/>
      <c r="M989" s="343" t="str">
        <f>IF(L989="","",LOOKUP(L989,'Work Programme'!$A$8:$A$207,'Work Programme'!$B$8:$B$207))</f>
        <v/>
      </c>
      <c r="N989" s="150"/>
      <c r="O989" s="151"/>
      <c r="P989" s="254" t="str">
        <f>IF(H989="","",VLOOKUP(H989,'Overview - Financial Statement'!$A$46:$B$60,2,FALSE))</f>
        <v/>
      </c>
      <c r="Q989" s="255" t="str">
        <f t="shared" si="210"/>
        <v/>
      </c>
      <c r="R989" s="153"/>
      <c r="S989" s="153"/>
      <c r="T989" s="238">
        <f t="shared" si="211"/>
        <v>0</v>
      </c>
      <c r="U989" s="193" t="s">
        <v>44</v>
      </c>
      <c r="V989" s="173"/>
      <c r="W989" s="193" t="str">
        <f t="shared" si="212"/>
        <v/>
      </c>
      <c r="X989" s="264" t="str">
        <f t="shared" si="213"/>
        <v>OK</v>
      </c>
      <c r="Y989" s="193" t="str">
        <f t="shared" si="214"/>
        <v/>
      </c>
      <c r="Z989" s="193" t="str">
        <f t="shared" si="215"/>
        <v/>
      </c>
      <c r="AA989" s="397" t="str">
        <f t="shared" si="216"/>
        <v/>
      </c>
      <c r="AB989" s="257" t="str">
        <f t="shared" si="217"/>
        <v/>
      </c>
      <c r="AC989" s="257" t="str">
        <f t="shared" si="218"/>
        <v/>
      </c>
      <c r="AD989" s="193" t="str">
        <f t="shared" si="219"/>
        <v>CHECK DATES</v>
      </c>
      <c r="AE989" s="257" t="str">
        <f t="shared" si="220"/>
        <v/>
      </c>
      <c r="AF989" s="286">
        <v>0</v>
      </c>
      <c r="AG989" s="257">
        <f t="shared" si="221"/>
        <v>0</v>
      </c>
      <c r="AH989" s="257" t="str">
        <f t="shared" si="222"/>
        <v/>
      </c>
      <c r="AI989" s="257">
        <f t="shared" si="223"/>
        <v>0</v>
      </c>
    </row>
    <row r="990" spans="1:35" x14ac:dyDescent="0.3">
      <c r="A990" s="287">
        <v>978</v>
      </c>
      <c r="B990" s="161"/>
      <c r="C990" s="150"/>
      <c r="D990" s="150"/>
      <c r="E990" s="150"/>
      <c r="F990" s="152"/>
      <c r="G990" s="152"/>
      <c r="H990" s="154"/>
      <c r="I990" s="155"/>
      <c r="J990" s="159"/>
      <c r="K990" s="159"/>
      <c r="L990" s="337"/>
      <c r="M990" s="343" t="str">
        <f>IF(L990="","",LOOKUP(L990,'Work Programme'!$A$8:$A$207,'Work Programme'!$B$8:$B$207))</f>
        <v/>
      </c>
      <c r="N990" s="150"/>
      <c r="O990" s="151"/>
      <c r="P990" s="254" t="str">
        <f>IF(H990="","",VLOOKUP(H990,'Overview - Financial Statement'!$A$46:$B$60,2,FALSE))</f>
        <v/>
      </c>
      <c r="Q990" s="255" t="str">
        <f t="shared" si="210"/>
        <v/>
      </c>
      <c r="R990" s="153"/>
      <c r="S990" s="153"/>
      <c r="T990" s="238">
        <f t="shared" si="211"/>
        <v>0</v>
      </c>
      <c r="U990" s="193" t="s">
        <v>44</v>
      </c>
      <c r="V990" s="173"/>
      <c r="W990" s="193" t="str">
        <f t="shared" si="212"/>
        <v/>
      </c>
      <c r="X990" s="264" t="str">
        <f t="shared" si="213"/>
        <v>OK</v>
      </c>
      <c r="Y990" s="193" t="str">
        <f t="shared" si="214"/>
        <v/>
      </c>
      <c r="Z990" s="193" t="str">
        <f t="shared" si="215"/>
        <v/>
      </c>
      <c r="AA990" s="397" t="str">
        <f t="shared" si="216"/>
        <v/>
      </c>
      <c r="AB990" s="257" t="str">
        <f t="shared" si="217"/>
        <v/>
      </c>
      <c r="AC990" s="257" t="str">
        <f t="shared" si="218"/>
        <v/>
      </c>
      <c r="AD990" s="193" t="str">
        <f t="shared" si="219"/>
        <v>CHECK DATES</v>
      </c>
      <c r="AE990" s="257" t="str">
        <f t="shared" si="220"/>
        <v/>
      </c>
      <c r="AF990" s="286">
        <v>0</v>
      </c>
      <c r="AG990" s="257">
        <f t="shared" si="221"/>
        <v>0</v>
      </c>
      <c r="AH990" s="257" t="str">
        <f t="shared" si="222"/>
        <v/>
      </c>
      <c r="AI990" s="257">
        <f t="shared" si="223"/>
        <v>0</v>
      </c>
    </row>
    <row r="991" spans="1:35" x14ac:dyDescent="0.3">
      <c r="A991" s="287">
        <v>979</v>
      </c>
      <c r="B991" s="161"/>
      <c r="C991" s="150"/>
      <c r="D991" s="150"/>
      <c r="E991" s="150"/>
      <c r="F991" s="152"/>
      <c r="G991" s="152"/>
      <c r="H991" s="154"/>
      <c r="I991" s="155"/>
      <c r="J991" s="159"/>
      <c r="K991" s="159"/>
      <c r="L991" s="337"/>
      <c r="M991" s="343" t="str">
        <f>IF(L991="","",LOOKUP(L991,'Work Programme'!$A$8:$A$207,'Work Programme'!$B$8:$B$207))</f>
        <v/>
      </c>
      <c r="N991" s="150"/>
      <c r="O991" s="151"/>
      <c r="P991" s="254" t="str">
        <f>IF(H991="","",VLOOKUP(H991,'Overview - Financial Statement'!$A$46:$B$60,2,FALSE))</f>
        <v/>
      </c>
      <c r="Q991" s="255" t="str">
        <f t="shared" si="210"/>
        <v/>
      </c>
      <c r="R991" s="153"/>
      <c r="S991" s="153"/>
      <c r="T991" s="238">
        <f t="shared" si="211"/>
        <v>0</v>
      </c>
      <c r="U991" s="193" t="s">
        <v>44</v>
      </c>
      <c r="V991" s="173"/>
      <c r="W991" s="193" t="str">
        <f t="shared" si="212"/>
        <v/>
      </c>
      <c r="X991" s="264" t="str">
        <f t="shared" si="213"/>
        <v>OK</v>
      </c>
      <c r="Y991" s="193" t="str">
        <f t="shared" si="214"/>
        <v/>
      </c>
      <c r="Z991" s="193" t="str">
        <f t="shared" si="215"/>
        <v/>
      </c>
      <c r="AA991" s="397" t="str">
        <f t="shared" si="216"/>
        <v/>
      </c>
      <c r="AB991" s="257" t="str">
        <f t="shared" si="217"/>
        <v/>
      </c>
      <c r="AC991" s="257" t="str">
        <f t="shared" si="218"/>
        <v/>
      </c>
      <c r="AD991" s="193" t="str">
        <f t="shared" si="219"/>
        <v>CHECK DATES</v>
      </c>
      <c r="AE991" s="257" t="str">
        <f t="shared" si="220"/>
        <v/>
      </c>
      <c r="AF991" s="286">
        <v>0</v>
      </c>
      <c r="AG991" s="257">
        <f t="shared" si="221"/>
        <v>0</v>
      </c>
      <c r="AH991" s="257" t="str">
        <f t="shared" si="222"/>
        <v/>
      </c>
      <c r="AI991" s="257">
        <f t="shared" si="223"/>
        <v>0</v>
      </c>
    </row>
    <row r="992" spans="1:35" x14ac:dyDescent="0.3">
      <c r="A992" s="287">
        <v>980</v>
      </c>
      <c r="B992" s="161"/>
      <c r="C992" s="150"/>
      <c r="D992" s="150"/>
      <c r="E992" s="150"/>
      <c r="F992" s="152"/>
      <c r="G992" s="152"/>
      <c r="H992" s="154"/>
      <c r="I992" s="155"/>
      <c r="J992" s="159"/>
      <c r="K992" s="159"/>
      <c r="L992" s="337"/>
      <c r="M992" s="343" t="str">
        <f>IF(L992="","",LOOKUP(L992,'Work Programme'!$A$8:$A$207,'Work Programme'!$B$8:$B$207))</f>
        <v/>
      </c>
      <c r="N992" s="150"/>
      <c r="O992" s="151"/>
      <c r="P992" s="254" t="str">
        <f>IF(H992="","",VLOOKUP(H992,'Overview - Financial Statement'!$A$46:$B$60,2,FALSE))</f>
        <v/>
      </c>
      <c r="Q992" s="255" t="str">
        <f t="shared" si="210"/>
        <v/>
      </c>
      <c r="R992" s="153"/>
      <c r="S992" s="153"/>
      <c r="T992" s="238">
        <f t="shared" si="211"/>
        <v>0</v>
      </c>
      <c r="U992" s="193" t="s">
        <v>44</v>
      </c>
      <c r="V992" s="173"/>
      <c r="W992" s="193" t="str">
        <f t="shared" si="212"/>
        <v/>
      </c>
      <c r="X992" s="264" t="str">
        <f t="shared" si="213"/>
        <v>OK</v>
      </c>
      <c r="Y992" s="193" t="str">
        <f t="shared" si="214"/>
        <v/>
      </c>
      <c r="Z992" s="193" t="str">
        <f t="shared" si="215"/>
        <v/>
      </c>
      <c r="AA992" s="397" t="str">
        <f t="shared" si="216"/>
        <v/>
      </c>
      <c r="AB992" s="257" t="str">
        <f t="shared" si="217"/>
        <v/>
      </c>
      <c r="AC992" s="257" t="str">
        <f t="shared" si="218"/>
        <v/>
      </c>
      <c r="AD992" s="193" t="str">
        <f t="shared" si="219"/>
        <v>CHECK DATES</v>
      </c>
      <c r="AE992" s="257" t="str">
        <f t="shared" si="220"/>
        <v/>
      </c>
      <c r="AF992" s="286">
        <v>0</v>
      </c>
      <c r="AG992" s="257">
        <f t="shared" si="221"/>
        <v>0</v>
      </c>
      <c r="AH992" s="257" t="str">
        <f t="shared" si="222"/>
        <v/>
      </c>
      <c r="AI992" s="257">
        <f t="shared" si="223"/>
        <v>0</v>
      </c>
    </row>
    <row r="993" spans="1:35" x14ac:dyDescent="0.3">
      <c r="A993" s="287">
        <v>981</v>
      </c>
      <c r="B993" s="161"/>
      <c r="C993" s="150"/>
      <c r="D993" s="150"/>
      <c r="E993" s="150"/>
      <c r="F993" s="152"/>
      <c r="G993" s="152"/>
      <c r="H993" s="154"/>
      <c r="I993" s="155"/>
      <c r="J993" s="159"/>
      <c r="K993" s="159"/>
      <c r="L993" s="337"/>
      <c r="M993" s="343" t="str">
        <f>IF(L993="","",LOOKUP(L993,'Work Programme'!$A$8:$A$207,'Work Programme'!$B$8:$B$207))</f>
        <v/>
      </c>
      <c r="N993" s="150"/>
      <c r="O993" s="151"/>
      <c r="P993" s="254" t="str">
        <f>IF(H993="","",VLOOKUP(H993,'Overview - Financial Statement'!$A$46:$B$60,2,FALSE))</f>
        <v/>
      </c>
      <c r="Q993" s="255" t="str">
        <f t="shared" si="210"/>
        <v/>
      </c>
      <c r="R993" s="153"/>
      <c r="S993" s="153"/>
      <c r="T993" s="238">
        <f t="shared" si="211"/>
        <v>0</v>
      </c>
      <c r="U993" s="193" t="s">
        <v>44</v>
      </c>
      <c r="V993" s="173"/>
      <c r="W993" s="193" t="str">
        <f t="shared" si="212"/>
        <v/>
      </c>
      <c r="X993" s="264" t="str">
        <f t="shared" si="213"/>
        <v>OK</v>
      </c>
      <c r="Y993" s="193" t="str">
        <f t="shared" si="214"/>
        <v/>
      </c>
      <c r="Z993" s="193" t="str">
        <f t="shared" si="215"/>
        <v/>
      </c>
      <c r="AA993" s="397" t="str">
        <f t="shared" si="216"/>
        <v/>
      </c>
      <c r="AB993" s="257" t="str">
        <f t="shared" si="217"/>
        <v/>
      </c>
      <c r="AC993" s="257" t="str">
        <f t="shared" si="218"/>
        <v/>
      </c>
      <c r="AD993" s="193" t="str">
        <f t="shared" si="219"/>
        <v>CHECK DATES</v>
      </c>
      <c r="AE993" s="257" t="str">
        <f t="shared" si="220"/>
        <v/>
      </c>
      <c r="AF993" s="286">
        <v>0</v>
      </c>
      <c r="AG993" s="257">
        <f t="shared" si="221"/>
        <v>0</v>
      </c>
      <c r="AH993" s="257" t="str">
        <f t="shared" si="222"/>
        <v/>
      </c>
      <c r="AI993" s="257">
        <f t="shared" si="223"/>
        <v>0</v>
      </c>
    </row>
    <row r="994" spans="1:35" x14ac:dyDescent="0.3">
      <c r="A994" s="287">
        <v>982</v>
      </c>
      <c r="B994" s="161"/>
      <c r="C994" s="150"/>
      <c r="D994" s="150"/>
      <c r="E994" s="150"/>
      <c r="F994" s="152"/>
      <c r="G994" s="152"/>
      <c r="H994" s="154"/>
      <c r="I994" s="155"/>
      <c r="J994" s="159"/>
      <c r="K994" s="159"/>
      <c r="L994" s="337"/>
      <c r="M994" s="343" t="str">
        <f>IF(L994="","",LOOKUP(L994,'Work Programme'!$A$8:$A$207,'Work Programme'!$B$8:$B$207))</f>
        <v/>
      </c>
      <c r="N994" s="150"/>
      <c r="O994" s="151"/>
      <c r="P994" s="254" t="str">
        <f>IF(H994="","",VLOOKUP(H994,'Overview - Financial Statement'!$A$46:$B$60,2,FALSE))</f>
        <v/>
      </c>
      <c r="Q994" s="255" t="str">
        <f t="shared" si="210"/>
        <v/>
      </c>
      <c r="R994" s="153"/>
      <c r="S994" s="153"/>
      <c r="T994" s="238">
        <f t="shared" si="211"/>
        <v>0</v>
      </c>
      <c r="U994" s="193" t="s">
        <v>44</v>
      </c>
      <c r="V994" s="173"/>
      <c r="W994" s="193" t="str">
        <f t="shared" si="212"/>
        <v/>
      </c>
      <c r="X994" s="264" t="str">
        <f t="shared" si="213"/>
        <v>OK</v>
      </c>
      <c r="Y994" s="193" t="str">
        <f t="shared" si="214"/>
        <v/>
      </c>
      <c r="Z994" s="193" t="str">
        <f t="shared" si="215"/>
        <v/>
      </c>
      <c r="AA994" s="397" t="str">
        <f t="shared" si="216"/>
        <v/>
      </c>
      <c r="AB994" s="257" t="str">
        <f t="shared" si="217"/>
        <v/>
      </c>
      <c r="AC994" s="257" t="str">
        <f t="shared" si="218"/>
        <v/>
      </c>
      <c r="AD994" s="193" t="str">
        <f t="shared" si="219"/>
        <v>CHECK DATES</v>
      </c>
      <c r="AE994" s="257" t="str">
        <f t="shared" si="220"/>
        <v/>
      </c>
      <c r="AF994" s="286">
        <v>0</v>
      </c>
      <c r="AG994" s="257">
        <f t="shared" si="221"/>
        <v>0</v>
      </c>
      <c r="AH994" s="257" t="str">
        <f t="shared" si="222"/>
        <v/>
      </c>
      <c r="AI994" s="257">
        <f t="shared" si="223"/>
        <v>0</v>
      </c>
    </row>
    <row r="995" spans="1:35" x14ac:dyDescent="0.3">
      <c r="A995" s="287">
        <v>983</v>
      </c>
      <c r="B995" s="161"/>
      <c r="C995" s="150"/>
      <c r="D995" s="150"/>
      <c r="E995" s="150"/>
      <c r="F995" s="152"/>
      <c r="G995" s="152"/>
      <c r="H995" s="154"/>
      <c r="I995" s="155"/>
      <c r="J995" s="159"/>
      <c r="K995" s="159"/>
      <c r="L995" s="337"/>
      <c r="M995" s="343" t="str">
        <f>IF(L995="","",LOOKUP(L995,'Work Programme'!$A$8:$A$207,'Work Programme'!$B$8:$B$207))</f>
        <v/>
      </c>
      <c r="N995" s="150"/>
      <c r="O995" s="151"/>
      <c r="P995" s="254" t="str">
        <f>IF(H995="","",VLOOKUP(H995,'Overview - Financial Statement'!$A$46:$B$60,2,FALSE))</f>
        <v/>
      </c>
      <c r="Q995" s="255" t="str">
        <f t="shared" si="210"/>
        <v/>
      </c>
      <c r="R995" s="153"/>
      <c r="S995" s="153"/>
      <c r="T995" s="238">
        <f t="shared" si="211"/>
        <v>0</v>
      </c>
      <c r="U995" s="193" t="s">
        <v>44</v>
      </c>
      <c r="V995" s="173"/>
      <c r="W995" s="193" t="str">
        <f t="shared" si="212"/>
        <v/>
      </c>
      <c r="X995" s="264" t="str">
        <f t="shared" si="213"/>
        <v>OK</v>
      </c>
      <c r="Y995" s="193" t="str">
        <f t="shared" si="214"/>
        <v/>
      </c>
      <c r="Z995" s="193" t="str">
        <f t="shared" si="215"/>
        <v/>
      </c>
      <c r="AA995" s="397" t="str">
        <f t="shared" si="216"/>
        <v/>
      </c>
      <c r="AB995" s="257" t="str">
        <f t="shared" si="217"/>
        <v/>
      </c>
      <c r="AC995" s="257" t="str">
        <f t="shared" si="218"/>
        <v/>
      </c>
      <c r="AD995" s="193" t="str">
        <f t="shared" si="219"/>
        <v>CHECK DATES</v>
      </c>
      <c r="AE995" s="257" t="str">
        <f t="shared" si="220"/>
        <v/>
      </c>
      <c r="AF995" s="286">
        <v>0</v>
      </c>
      <c r="AG995" s="257">
        <f t="shared" si="221"/>
        <v>0</v>
      </c>
      <c r="AH995" s="257" t="str">
        <f t="shared" si="222"/>
        <v/>
      </c>
      <c r="AI995" s="257">
        <f t="shared" si="223"/>
        <v>0</v>
      </c>
    </row>
    <row r="996" spans="1:35" x14ac:dyDescent="0.3">
      <c r="A996" s="287">
        <v>984</v>
      </c>
      <c r="B996" s="161"/>
      <c r="C996" s="150"/>
      <c r="D996" s="150"/>
      <c r="E996" s="150"/>
      <c r="F996" s="152"/>
      <c r="G996" s="152"/>
      <c r="H996" s="154"/>
      <c r="I996" s="155"/>
      <c r="J996" s="159"/>
      <c r="K996" s="159"/>
      <c r="L996" s="337"/>
      <c r="M996" s="343" t="str">
        <f>IF(L996="","",LOOKUP(L996,'Work Programme'!$A$8:$A$207,'Work Programme'!$B$8:$B$207))</f>
        <v/>
      </c>
      <c r="N996" s="150"/>
      <c r="O996" s="151"/>
      <c r="P996" s="254" t="str">
        <f>IF(H996="","",VLOOKUP(H996,'Overview - Financial Statement'!$A$46:$B$60,2,FALSE))</f>
        <v/>
      </c>
      <c r="Q996" s="255" t="str">
        <f t="shared" si="210"/>
        <v/>
      </c>
      <c r="R996" s="153"/>
      <c r="S996" s="153"/>
      <c r="T996" s="238">
        <f t="shared" si="211"/>
        <v>0</v>
      </c>
      <c r="U996" s="193" t="s">
        <v>44</v>
      </c>
      <c r="V996" s="173"/>
      <c r="W996" s="193" t="str">
        <f t="shared" si="212"/>
        <v/>
      </c>
      <c r="X996" s="264" t="str">
        <f t="shared" si="213"/>
        <v>OK</v>
      </c>
      <c r="Y996" s="193" t="str">
        <f t="shared" si="214"/>
        <v/>
      </c>
      <c r="Z996" s="193" t="str">
        <f t="shared" si="215"/>
        <v/>
      </c>
      <c r="AA996" s="397" t="str">
        <f t="shared" si="216"/>
        <v/>
      </c>
      <c r="AB996" s="257" t="str">
        <f t="shared" si="217"/>
        <v/>
      </c>
      <c r="AC996" s="257" t="str">
        <f t="shared" si="218"/>
        <v/>
      </c>
      <c r="AD996" s="193" t="str">
        <f t="shared" si="219"/>
        <v>CHECK DATES</v>
      </c>
      <c r="AE996" s="257" t="str">
        <f t="shared" si="220"/>
        <v/>
      </c>
      <c r="AF996" s="286">
        <v>0</v>
      </c>
      <c r="AG996" s="257">
        <f t="shared" si="221"/>
        <v>0</v>
      </c>
      <c r="AH996" s="257" t="str">
        <f t="shared" si="222"/>
        <v/>
      </c>
      <c r="AI996" s="257">
        <f t="shared" si="223"/>
        <v>0</v>
      </c>
    </row>
    <row r="997" spans="1:35" x14ac:dyDescent="0.3">
      <c r="A997" s="287">
        <v>985</v>
      </c>
      <c r="B997" s="161"/>
      <c r="C997" s="150"/>
      <c r="D997" s="150"/>
      <c r="E997" s="150"/>
      <c r="F997" s="152"/>
      <c r="G997" s="152"/>
      <c r="H997" s="154"/>
      <c r="I997" s="155"/>
      <c r="J997" s="159"/>
      <c r="K997" s="159"/>
      <c r="L997" s="337"/>
      <c r="M997" s="343" t="str">
        <f>IF(L997="","",LOOKUP(L997,'Work Programme'!$A$8:$A$207,'Work Programme'!$B$8:$B$207))</f>
        <v/>
      </c>
      <c r="N997" s="150"/>
      <c r="O997" s="151"/>
      <c r="P997" s="254" t="str">
        <f>IF(H997="","",VLOOKUP(H997,'Overview - Financial Statement'!$A$46:$B$60,2,FALSE))</f>
        <v/>
      </c>
      <c r="Q997" s="255" t="str">
        <f t="shared" si="210"/>
        <v/>
      </c>
      <c r="R997" s="153"/>
      <c r="S997" s="153"/>
      <c r="T997" s="238">
        <f t="shared" si="211"/>
        <v>0</v>
      </c>
      <c r="U997" s="193" t="s">
        <v>44</v>
      </c>
      <c r="V997" s="173"/>
      <c r="W997" s="193" t="str">
        <f t="shared" si="212"/>
        <v/>
      </c>
      <c r="X997" s="264" t="str">
        <f t="shared" si="213"/>
        <v>OK</v>
      </c>
      <c r="Y997" s="193" t="str">
        <f t="shared" si="214"/>
        <v/>
      </c>
      <c r="Z997" s="193" t="str">
        <f t="shared" si="215"/>
        <v/>
      </c>
      <c r="AA997" s="397" t="str">
        <f t="shared" si="216"/>
        <v/>
      </c>
      <c r="AB997" s="257" t="str">
        <f t="shared" si="217"/>
        <v/>
      </c>
      <c r="AC997" s="257" t="str">
        <f t="shared" si="218"/>
        <v/>
      </c>
      <c r="AD997" s="193" t="str">
        <f t="shared" si="219"/>
        <v>CHECK DATES</v>
      </c>
      <c r="AE997" s="257" t="str">
        <f t="shared" si="220"/>
        <v/>
      </c>
      <c r="AF997" s="286">
        <v>0</v>
      </c>
      <c r="AG997" s="257">
        <f t="shared" si="221"/>
        <v>0</v>
      </c>
      <c r="AH997" s="257" t="str">
        <f t="shared" si="222"/>
        <v/>
      </c>
      <c r="AI997" s="257">
        <f t="shared" si="223"/>
        <v>0</v>
      </c>
    </row>
    <row r="998" spans="1:35" x14ac:dyDescent="0.3">
      <c r="A998" s="287">
        <v>986</v>
      </c>
      <c r="B998" s="161"/>
      <c r="C998" s="150"/>
      <c r="D998" s="150"/>
      <c r="E998" s="150"/>
      <c r="F998" s="152"/>
      <c r="G998" s="152"/>
      <c r="H998" s="154"/>
      <c r="I998" s="155"/>
      <c r="J998" s="159"/>
      <c r="K998" s="159"/>
      <c r="L998" s="337"/>
      <c r="M998" s="343" t="str">
        <f>IF(L998="","",LOOKUP(L998,'Work Programme'!$A$8:$A$207,'Work Programme'!$B$8:$B$207))</f>
        <v/>
      </c>
      <c r="N998" s="150"/>
      <c r="O998" s="151"/>
      <c r="P998" s="254" t="str">
        <f>IF(H998="","",VLOOKUP(H998,'Overview - Financial Statement'!$A$46:$B$60,2,FALSE))</f>
        <v/>
      </c>
      <c r="Q998" s="255" t="str">
        <f t="shared" si="210"/>
        <v/>
      </c>
      <c r="R998" s="153"/>
      <c r="S998" s="153"/>
      <c r="T998" s="238">
        <f t="shared" si="211"/>
        <v>0</v>
      </c>
      <c r="U998" s="193" t="s">
        <v>44</v>
      </c>
      <c r="V998" s="173"/>
      <c r="W998" s="193" t="str">
        <f t="shared" si="212"/>
        <v/>
      </c>
      <c r="X998" s="264" t="str">
        <f t="shared" si="213"/>
        <v>OK</v>
      </c>
      <c r="Y998" s="193" t="str">
        <f t="shared" si="214"/>
        <v/>
      </c>
      <c r="Z998" s="193" t="str">
        <f t="shared" si="215"/>
        <v/>
      </c>
      <c r="AA998" s="397" t="str">
        <f t="shared" si="216"/>
        <v/>
      </c>
      <c r="AB998" s="257" t="str">
        <f t="shared" si="217"/>
        <v/>
      </c>
      <c r="AC998" s="257" t="str">
        <f t="shared" si="218"/>
        <v/>
      </c>
      <c r="AD998" s="193" t="str">
        <f t="shared" si="219"/>
        <v>CHECK DATES</v>
      </c>
      <c r="AE998" s="257" t="str">
        <f t="shared" si="220"/>
        <v/>
      </c>
      <c r="AF998" s="286">
        <v>0</v>
      </c>
      <c r="AG998" s="257">
        <f t="shared" si="221"/>
        <v>0</v>
      </c>
      <c r="AH998" s="257" t="str">
        <f t="shared" si="222"/>
        <v/>
      </c>
      <c r="AI998" s="257">
        <f t="shared" si="223"/>
        <v>0</v>
      </c>
    </row>
    <row r="999" spans="1:35" x14ac:dyDescent="0.3">
      <c r="A999" s="287">
        <v>987</v>
      </c>
      <c r="B999" s="161"/>
      <c r="C999" s="150"/>
      <c r="D999" s="150"/>
      <c r="E999" s="150"/>
      <c r="F999" s="152"/>
      <c r="G999" s="152"/>
      <c r="H999" s="154"/>
      <c r="I999" s="155"/>
      <c r="J999" s="159"/>
      <c r="K999" s="159"/>
      <c r="L999" s="337"/>
      <c r="M999" s="343" t="str">
        <f>IF(L999="","",LOOKUP(L999,'Work Programme'!$A$8:$A$207,'Work Programme'!$B$8:$B$207))</f>
        <v/>
      </c>
      <c r="N999" s="150"/>
      <c r="O999" s="151"/>
      <c r="P999" s="254" t="str">
        <f>IF(H999="","",VLOOKUP(H999,'Overview - Financial Statement'!$A$46:$B$60,2,FALSE))</f>
        <v/>
      </c>
      <c r="Q999" s="255" t="str">
        <f t="shared" si="210"/>
        <v/>
      </c>
      <c r="R999" s="153"/>
      <c r="S999" s="153"/>
      <c r="T999" s="238">
        <f t="shared" si="211"/>
        <v>0</v>
      </c>
      <c r="U999" s="193" t="s">
        <v>44</v>
      </c>
      <c r="V999" s="173"/>
      <c r="W999" s="193" t="str">
        <f t="shared" si="212"/>
        <v/>
      </c>
      <c r="X999" s="264" t="str">
        <f t="shared" si="213"/>
        <v>OK</v>
      </c>
      <c r="Y999" s="193" t="str">
        <f t="shared" si="214"/>
        <v/>
      </c>
      <c r="Z999" s="193" t="str">
        <f t="shared" si="215"/>
        <v/>
      </c>
      <c r="AA999" s="397" t="str">
        <f t="shared" si="216"/>
        <v/>
      </c>
      <c r="AB999" s="257" t="str">
        <f t="shared" si="217"/>
        <v/>
      </c>
      <c r="AC999" s="257" t="str">
        <f t="shared" si="218"/>
        <v/>
      </c>
      <c r="AD999" s="193" t="str">
        <f t="shared" si="219"/>
        <v>CHECK DATES</v>
      </c>
      <c r="AE999" s="257" t="str">
        <f t="shared" si="220"/>
        <v/>
      </c>
      <c r="AF999" s="286">
        <v>0</v>
      </c>
      <c r="AG999" s="257">
        <f t="shared" si="221"/>
        <v>0</v>
      </c>
      <c r="AH999" s="257" t="str">
        <f t="shared" si="222"/>
        <v/>
      </c>
      <c r="AI999" s="257">
        <f t="shared" si="223"/>
        <v>0</v>
      </c>
    </row>
    <row r="1000" spans="1:35" x14ac:dyDescent="0.3">
      <c r="A1000" s="287">
        <v>988</v>
      </c>
      <c r="B1000" s="161"/>
      <c r="C1000" s="150"/>
      <c r="D1000" s="150"/>
      <c r="E1000" s="150"/>
      <c r="F1000" s="152"/>
      <c r="G1000" s="152"/>
      <c r="H1000" s="154"/>
      <c r="I1000" s="155"/>
      <c r="J1000" s="159"/>
      <c r="K1000" s="159"/>
      <c r="L1000" s="337"/>
      <c r="M1000" s="343" t="str">
        <f>IF(L1000="","",LOOKUP(L1000,'Work Programme'!$A$8:$A$207,'Work Programme'!$B$8:$B$207))</f>
        <v/>
      </c>
      <c r="N1000" s="150"/>
      <c r="O1000" s="151"/>
      <c r="P1000" s="254" t="str">
        <f>IF(H1000="","",VLOOKUP(H1000,'Overview - Financial Statement'!$A$46:$B$60,2,FALSE))</f>
        <v/>
      </c>
      <c r="Q1000" s="255" t="str">
        <f t="shared" si="210"/>
        <v/>
      </c>
      <c r="R1000" s="153"/>
      <c r="S1000" s="153"/>
      <c r="T1000" s="238">
        <f t="shared" si="211"/>
        <v>0</v>
      </c>
      <c r="U1000" s="193" t="s">
        <v>44</v>
      </c>
      <c r="V1000" s="173"/>
      <c r="W1000" s="193" t="str">
        <f t="shared" si="212"/>
        <v/>
      </c>
      <c r="X1000" s="264" t="str">
        <f t="shared" si="213"/>
        <v>OK</v>
      </c>
      <c r="Y1000" s="193" t="str">
        <f t="shared" si="214"/>
        <v/>
      </c>
      <c r="Z1000" s="193" t="str">
        <f t="shared" si="215"/>
        <v/>
      </c>
      <c r="AA1000" s="397" t="str">
        <f t="shared" si="216"/>
        <v/>
      </c>
      <c r="AB1000" s="257" t="str">
        <f t="shared" si="217"/>
        <v/>
      </c>
      <c r="AC1000" s="257" t="str">
        <f t="shared" si="218"/>
        <v/>
      </c>
      <c r="AD1000" s="193" t="str">
        <f t="shared" si="219"/>
        <v>CHECK DATES</v>
      </c>
      <c r="AE1000" s="257" t="str">
        <f t="shared" si="220"/>
        <v/>
      </c>
      <c r="AF1000" s="286">
        <v>0</v>
      </c>
      <c r="AG1000" s="257">
        <f t="shared" si="221"/>
        <v>0</v>
      </c>
      <c r="AH1000" s="257" t="str">
        <f t="shared" si="222"/>
        <v/>
      </c>
      <c r="AI1000" s="257">
        <f t="shared" si="223"/>
        <v>0</v>
      </c>
    </row>
    <row r="1001" spans="1:35" x14ac:dyDescent="0.3">
      <c r="A1001" s="287">
        <v>989</v>
      </c>
      <c r="B1001" s="161"/>
      <c r="C1001" s="150"/>
      <c r="D1001" s="150"/>
      <c r="E1001" s="150"/>
      <c r="F1001" s="152"/>
      <c r="G1001" s="152"/>
      <c r="H1001" s="154"/>
      <c r="I1001" s="155"/>
      <c r="J1001" s="159"/>
      <c r="K1001" s="159"/>
      <c r="L1001" s="337"/>
      <c r="M1001" s="343" t="str">
        <f>IF(L1001="","",LOOKUP(L1001,'Work Programme'!$A$8:$A$207,'Work Programme'!$B$8:$B$207))</f>
        <v/>
      </c>
      <c r="N1001" s="150"/>
      <c r="O1001" s="151"/>
      <c r="P1001" s="254" t="str">
        <f>IF(H1001="","",VLOOKUP(H1001,'Overview - Financial Statement'!$A$46:$B$60,2,FALSE))</f>
        <v/>
      </c>
      <c r="Q1001" s="255" t="str">
        <f t="shared" si="210"/>
        <v/>
      </c>
      <c r="R1001" s="153"/>
      <c r="S1001" s="153"/>
      <c r="T1001" s="238">
        <f t="shared" si="211"/>
        <v>0</v>
      </c>
      <c r="U1001" s="193" t="s">
        <v>44</v>
      </c>
      <c r="V1001" s="173"/>
      <c r="W1001" s="193" t="str">
        <f t="shared" si="212"/>
        <v/>
      </c>
      <c r="X1001" s="264" t="str">
        <f t="shared" si="213"/>
        <v>OK</v>
      </c>
      <c r="Y1001" s="193" t="str">
        <f t="shared" si="214"/>
        <v/>
      </c>
      <c r="Z1001" s="193" t="str">
        <f t="shared" si="215"/>
        <v/>
      </c>
      <c r="AA1001" s="397" t="str">
        <f t="shared" si="216"/>
        <v/>
      </c>
      <c r="AB1001" s="257" t="str">
        <f t="shared" si="217"/>
        <v/>
      </c>
      <c r="AC1001" s="257" t="str">
        <f t="shared" si="218"/>
        <v/>
      </c>
      <c r="AD1001" s="193" t="str">
        <f t="shared" si="219"/>
        <v>CHECK DATES</v>
      </c>
      <c r="AE1001" s="257" t="str">
        <f t="shared" si="220"/>
        <v/>
      </c>
      <c r="AF1001" s="286">
        <v>0</v>
      </c>
      <c r="AG1001" s="257">
        <f t="shared" si="221"/>
        <v>0</v>
      </c>
      <c r="AH1001" s="257" t="str">
        <f t="shared" si="222"/>
        <v/>
      </c>
      <c r="AI1001" s="257">
        <f t="shared" si="223"/>
        <v>0</v>
      </c>
    </row>
    <row r="1002" spans="1:35" x14ac:dyDescent="0.3">
      <c r="A1002" s="287">
        <v>990</v>
      </c>
      <c r="B1002" s="161"/>
      <c r="C1002" s="150"/>
      <c r="D1002" s="150"/>
      <c r="E1002" s="150"/>
      <c r="F1002" s="152"/>
      <c r="G1002" s="152"/>
      <c r="H1002" s="154"/>
      <c r="I1002" s="155"/>
      <c r="J1002" s="159"/>
      <c r="K1002" s="159"/>
      <c r="L1002" s="337"/>
      <c r="M1002" s="343" t="str">
        <f>IF(L1002="","",LOOKUP(L1002,'Work Programme'!$A$8:$A$207,'Work Programme'!$B$8:$B$207))</f>
        <v/>
      </c>
      <c r="N1002" s="150"/>
      <c r="O1002" s="151"/>
      <c r="P1002" s="254" t="str">
        <f>IF(H1002="","",VLOOKUP(H1002,'Overview - Financial Statement'!$A$46:$B$60,2,FALSE))</f>
        <v/>
      </c>
      <c r="Q1002" s="255" t="str">
        <f t="shared" si="210"/>
        <v/>
      </c>
      <c r="R1002" s="153"/>
      <c r="S1002" s="153"/>
      <c r="T1002" s="238">
        <f t="shared" si="211"/>
        <v>0</v>
      </c>
      <c r="U1002" s="193" t="s">
        <v>44</v>
      </c>
      <c r="V1002" s="173"/>
      <c r="W1002" s="193" t="str">
        <f t="shared" si="212"/>
        <v/>
      </c>
      <c r="X1002" s="264" t="str">
        <f t="shared" si="213"/>
        <v>OK</v>
      </c>
      <c r="Y1002" s="193" t="str">
        <f t="shared" si="214"/>
        <v/>
      </c>
      <c r="Z1002" s="193" t="str">
        <f t="shared" si="215"/>
        <v/>
      </c>
      <c r="AA1002" s="397" t="str">
        <f t="shared" si="216"/>
        <v/>
      </c>
      <c r="AB1002" s="257" t="str">
        <f t="shared" si="217"/>
        <v/>
      </c>
      <c r="AC1002" s="257" t="str">
        <f t="shared" si="218"/>
        <v/>
      </c>
      <c r="AD1002" s="193" t="str">
        <f t="shared" si="219"/>
        <v>CHECK DATES</v>
      </c>
      <c r="AE1002" s="257" t="str">
        <f t="shared" si="220"/>
        <v/>
      </c>
      <c r="AF1002" s="286">
        <v>0</v>
      </c>
      <c r="AG1002" s="257">
        <f t="shared" si="221"/>
        <v>0</v>
      </c>
      <c r="AH1002" s="257" t="str">
        <f t="shared" si="222"/>
        <v/>
      </c>
      <c r="AI1002" s="257">
        <f t="shared" si="223"/>
        <v>0</v>
      </c>
    </row>
    <row r="1003" spans="1:35" x14ac:dyDescent="0.3">
      <c r="A1003" s="287">
        <v>991</v>
      </c>
      <c r="B1003" s="161"/>
      <c r="C1003" s="150"/>
      <c r="D1003" s="150"/>
      <c r="E1003" s="150"/>
      <c r="F1003" s="152"/>
      <c r="G1003" s="152"/>
      <c r="H1003" s="154"/>
      <c r="I1003" s="155"/>
      <c r="J1003" s="159"/>
      <c r="K1003" s="159"/>
      <c r="L1003" s="337"/>
      <c r="M1003" s="343" t="str">
        <f>IF(L1003="","",LOOKUP(L1003,'Work Programme'!$A$8:$A$207,'Work Programme'!$B$8:$B$207))</f>
        <v/>
      </c>
      <c r="N1003" s="150"/>
      <c r="O1003" s="151"/>
      <c r="P1003" s="254" t="str">
        <f>IF(H1003="","",VLOOKUP(H1003,'Overview - Financial Statement'!$A$46:$B$60,2,FALSE))</f>
        <v/>
      </c>
      <c r="Q1003" s="255" t="str">
        <f t="shared" si="210"/>
        <v/>
      </c>
      <c r="R1003" s="153"/>
      <c r="S1003" s="153"/>
      <c r="T1003" s="238">
        <f t="shared" si="211"/>
        <v>0</v>
      </c>
      <c r="U1003" s="193" t="s">
        <v>44</v>
      </c>
      <c r="V1003" s="173"/>
      <c r="W1003" s="193" t="str">
        <f t="shared" si="212"/>
        <v/>
      </c>
      <c r="X1003" s="264" t="str">
        <f t="shared" si="213"/>
        <v>OK</v>
      </c>
      <c r="Y1003" s="193" t="str">
        <f t="shared" si="214"/>
        <v/>
      </c>
      <c r="Z1003" s="193" t="str">
        <f t="shared" si="215"/>
        <v/>
      </c>
      <c r="AA1003" s="397" t="str">
        <f t="shared" si="216"/>
        <v/>
      </c>
      <c r="AB1003" s="257" t="str">
        <f t="shared" si="217"/>
        <v/>
      </c>
      <c r="AC1003" s="257" t="str">
        <f t="shared" si="218"/>
        <v/>
      </c>
      <c r="AD1003" s="193" t="str">
        <f t="shared" si="219"/>
        <v>CHECK DATES</v>
      </c>
      <c r="AE1003" s="257" t="str">
        <f t="shared" si="220"/>
        <v/>
      </c>
      <c r="AF1003" s="286">
        <v>0</v>
      </c>
      <c r="AG1003" s="257">
        <f t="shared" si="221"/>
        <v>0</v>
      </c>
      <c r="AH1003" s="257" t="str">
        <f t="shared" si="222"/>
        <v/>
      </c>
      <c r="AI1003" s="257">
        <f t="shared" si="223"/>
        <v>0</v>
      </c>
    </row>
    <row r="1004" spans="1:35" x14ac:dyDescent="0.3">
      <c r="A1004" s="287">
        <v>992</v>
      </c>
      <c r="B1004" s="161"/>
      <c r="C1004" s="150"/>
      <c r="D1004" s="150"/>
      <c r="E1004" s="150"/>
      <c r="F1004" s="152"/>
      <c r="G1004" s="152"/>
      <c r="H1004" s="154"/>
      <c r="I1004" s="155"/>
      <c r="J1004" s="159"/>
      <c r="K1004" s="159"/>
      <c r="L1004" s="337"/>
      <c r="M1004" s="343" t="str">
        <f>IF(L1004="","",LOOKUP(L1004,'Work Programme'!$A$8:$A$207,'Work Programme'!$B$8:$B$207))</f>
        <v/>
      </c>
      <c r="N1004" s="150"/>
      <c r="O1004" s="151"/>
      <c r="P1004" s="254" t="str">
        <f>IF(H1004="","",VLOOKUP(H1004,'Overview - Financial Statement'!$A$46:$B$60,2,FALSE))</f>
        <v/>
      </c>
      <c r="Q1004" s="255" t="str">
        <f t="shared" si="210"/>
        <v/>
      </c>
      <c r="R1004" s="153"/>
      <c r="S1004" s="153"/>
      <c r="T1004" s="238">
        <f t="shared" si="211"/>
        <v>0</v>
      </c>
      <c r="U1004" s="193" t="s">
        <v>44</v>
      </c>
      <c r="V1004" s="173"/>
      <c r="W1004" s="193" t="str">
        <f t="shared" si="212"/>
        <v/>
      </c>
      <c r="X1004" s="264" t="str">
        <f t="shared" si="213"/>
        <v>OK</v>
      </c>
      <c r="Y1004" s="193" t="str">
        <f t="shared" si="214"/>
        <v/>
      </c>
      <c r="Z1004" s="193" t="str">
        <f t="shared" si="215"/>
        <v/>
      </c>
      <c r="AA1004" s="397" t="str">
        <f t="shared" si="216"/>
        <v/>
      </c>
      <c r="AB1004" s="257" t="str">
        <f t="shared" si="217"/>
        <v/>
      </c>
      <c r="AC1004" s="257" t="str">
        <f t="shared" si="218"/>
        <v/>
      </c>
      <c r="AD1004" s="193" t="str">
        <f t="shared" si="219"/>
        <v>CHECK DATES</v>
      </c>
      <c r="AE1004" s="257" t="str">
        <f t="shared" si="220"/>
        <v/>
      </c>
      <c r="AF1004" s="286">
        <v>0</v>
      </c>
      <c r="AG1004" s="257">
        <f t="shared" si="221"/>
        <v>0</v>
      </c>
      <c r="AH1004" s="257" t="str">
        <f t="shared" si="222"/>
        <v/>
      </c>
      <c r="AI1004" s="257">
        <f t="shared" si="223"/>
        <v>0</v>
      </c>
    </row>
    <row r="1005" spans="1:35" x14ac:dyDescent="0.3">
      <c r="A1005" s="287">
        <v>993</v>
      </c>
      <c r="B1005" s="161"/>
      <c r="C1005" s="150"/>
      <c r="D1005" s="150"/>
      <c r="E1005" s="150"/>
      <c r="F1005" s="152"/>
      <c r="G1005" s="152"/>
      <c r="H1005" s="154"/>
      <c r="I1005" s="155"/>
      <c r="J1005" s="159"/>
      <c r="K1005" s="159"/>
      <c r="L1005" s="337"/>
      <c r="M1005" s="343" t="str">
        <f>IF(L1005="","",LOOKUP(L1005,'Work Programme'!$A$8:$A$207,'Work Programme'!$B$8:$B$207))</f>
        <v/>
      </c>
      <c r="N1005" s="150"/>
      <c r="O1005" s="151"/>
      <c r="P1005" s="254" t="str">
        <f>IF(H1005="","",VLOOKUP(H1005,'Overview - Financial Statement'!$A$46:$B$60,2,FALSE))</f>
        <v/>
      </c>
      <c r="Q1005" s="255" t="str">
        <f t="shared" si="210"/>
        <v/>
      </c>
      <c r="R1005" s="153"/>
      <c r="S1005" s="153"/>
      <c r="T1005" s="238">
        <f t="shared" si="211"/>
        <v>0</v>
      </c>
      <c r="U1005" s="193" t="s">
        <v>44</v>
      </c>
      <c r="V1005" s="173"/>
      <c r="W1005" s="193" t="str">
        <f t="shared" si="212"/>
        <v/>
      </c>
      <c r="X1005" s="264" t="str">
        <f t="shared" si="213"/>
        <v>OK</v>
      </c>
      <c r="Y1005" s="193" t="str">
        <f t="shared" si="214"/>
        <v/>
      </c>
      <c r="Z1005" s="193" t="str">
        <f t="shared" si="215"/>
        <v/>
      </c>
      <c r="AA1005" s="397" t="str">
        <f t="shared" si="216"/>
        <v/>
      </c>
      <c r="AB1005" s="257" t="str">
        <f t="shared" si="217"/>
        <v/>
      </c>
      <c r="AC1005" s="257" t="str">
        <f t="shared" si="218"/>
        <v/>
      </c>
      <c r="AD1005" s="193" t="str">
        <f t="shared" si="219"/>
        <v>CHECK DATES</v>
      </c>
      <c r="AE1005" s="257" t="str">
        <f t="shared" si="220"/>
        <v/>
      </c>
      <c r="AF1005" s="286">
        <v>0</v>
      </c>
      <c r="AG1005" s="257">
        <f t="shared" si="221"/>
        <v>0</v>
      </c>
      <c r="AH1005" s="257" t="str">
        <f t="shared" si="222"/>
        <v/>
      </c>
      <c r="AI1005" s="257">
        <f t="shared" si="223"/>
        <v>0</v>
      </c>
    </row>
    <row r="1006" spans="1:35" x14ac:dyDescent="0.3">
      <c r="A1006" s="287">
        <v>994</v>
      </c>
      <c r="B1006" s="161"/>
      <c r="C1006" s="150"/>
      <c r="D1006" s="150"/>
      <c r="E1006" s="150"/>
      <c r="F1006" s="152"/>
      <c r="G1006" s="152"/>
      <c r="H1006" s="154"/>
      <c r="I1006" s="155"/>
      <c r="J1006" s="159"/>
      <c r="K1006" s="159"/>
      <c r="L1006" s="337"/>
      <c r="M1006" s="343" t="str">
        <f>IF(L1006="","",LOOKUP(L1006,'Work Programme'!$A$8:$A$207,'Work Programme'!$B$8:$B$207))</f>
        <v/>
      </c>
      <c r="N1006" s="150"/>
      <c r="O1006" s="151"/>
      <c r="P1006" s="254" t="str">
        <f>IF(H1006="","",VLOOKUP(H1006,'Overview - Financial Statement'!$A$46:$B$60,2,FALSE))</f>
        <v/>
      </c>
      <c r="Q1006" s="255" t="str">
        <f t="shared" si="210"/>
        <v/>
      </c>
      <c r="R1006" s="153"/>
      <c r="S1006" s="153"/>
      <c r="T1006" s="238">
        <f t="shared" si="211"/>
        <v>0</v>
      </c>
      <c r="U1006" s="193" t="s">
        <v>44</v>
      </c>
      <c r="V1006" s="173"/>
      <c r="W1006" s="193" t="str">
        <f t="shared" si="212"/>
        <v/>
      </c>
      <c r="X1006" s="264" t="str">
        <f t="shared" si="213"/>
        <v>OK</v>
      </c>
      <c r="Y1006" s="193" t="str">
        <f t="shared" si="214"/>
        <v/>
      </c>
      <c r="Z1006" s="193" t="str">
        <f t="shared" si="215"/>
        <v/>
      </c>
      <c r="AA1006" s="397" t="str">
        <f t="shared" si="216"/>
        <v/>
      </c>
      <c r="AB1006" s="257" t="str">
        <f t="shared" si="217"/>
        <v/>
      </c>
      <c r="AC1006" s="257" t="str">
        <f t="shared" si="218"/>
        <v/>
      </c>
      <c r="AD1006" s="193" t="str">
        <f t="shared" si="219"/>
        <v>CHECK DATES</v>
      </c>
      <c r="AE1006" s="257" t="str">
        <f t="shared" si="220"/>
        <v/>
      </c>
      <c r="AF1006" s="286">
        <v>0</v>
      </c>
      <c r="AG1006" s="257">
        <f t="shared" si="221"/>
        <v>0</v>
      </c>
      <c r="AH1006" s="257" t="str">
        <f t="shared" si="222"/>
        <v/>
      </c>
      <c r="AI1006" s="257">
        <f t="shared" si="223"/>
        <v>0</v>
      </c>
    </row>
    <row r="1007" spans="1:35" x14ac:dyDescent="0.3">
      <c r="A1007" s="287">
        <v>995</v>
      </c>
      <c r="B1007" s="161"/>
      <c r="C1007" s="150"/>
      <c r="D1007" s="150"/>
      <c r="E1007" s="150"/>
      <c r="F1007" s="152"/>
      <c r="G1007" s="152"/>
      <c r="H1007" s="154"/>
      <c r="I1007" s="155"/>
      <c r="J1007" s="159"/>
      <c r="K1007" s="159"/>
      <c r="L1007" s="337"/>
      <c r="M1007" s="343" t="str">
        <f>IF(L1007="","",LOOKUP(L1007,'Work Programme'!$A$8:$A$207,'Work Programme'!$B$8:$B$207))</f>
        <v/>
      </c>
      <c r="N1007" s="150"/>
      <c r="O1007" s="151"/>
      <c r="P1007" s="254" t="str">
        <f>IF(H1007="","",VLOOKUP(H1007,'Overview - Financial Statement'!$A$46:$B$60,2,FALSE))</f>
        <v/>
      </c>
      <c r="Q1007" s="255" t="str">
        <f t="shared" si="210"/>
        <v/>
      </c>
      <c r="R1007" s="153"/>
      <c r="S1007" s="153"/>
      <c r="T1007" s="238">
        <f t="shared" si="211"/>
        <v>0</v>
      </c>
      <c r="U1007" s="193" t="s">
        <v>44</v>
      </c>
      <c r="V1007" s="173"/>
      <c r="W1007" s="193" t="str">
        <f t="shared" si="212"/>
        <v/>
      </c>
      <c r="X1007" s="264" t="str">
        <f t="shared" si="213"/>
        <v>OK</v>
      </c>
      <c r="Y1007" s="193" t="str">
        <f t="shared" si="214"/>
        <v/>
      </c>
      <c r="Z1007" s="193" t="str">
        <f t="shared" si="215"/>
        <v/>
      </c>
      <c r="AA1007" s="397" t="str">
        <f t="shared" si="216"/>
        <v/>
      </c>
      <c r="AB1007" s="257" t="str">
        <f t="shared" si="217"/>
        <v/>
      </c>
      <c r="AC1007" s="257" t="str">
        <f t="shared" si="218"/>
        <v/>
      </c>
      <c r="AD1007" s="193" t="str">
        <f t="shared" si="219"/>
        <v>CHECK DATES</v>
      </c>
      <c r="AE1007" s="257" t="str">
        <f t="shared" si="220"/>
        <v/>
      </c>
      <c r="AF1007" s="286">
        <v>0</v>
      </c>
      <c r="AG1007" s="257">
        <f t="shared" si="221"/>
        <v>0</v>
      </c>
      <c r="AH1007" s="257" t="str">
        <f t="shared" si="222"/>
        <v/>
      </c>
      <c r="AI1007" s="257">
        <f t="shared" si="223"/>
        <v>0</v>
      </c>
    </row>
    <row r="1008" spans="1:35" x14ac:dyDescent="0.3">
      <c r="A1008" s="287">
        <v>996</v>
      </c>
      <c r="B1008" s="161"/>
      <c r="C1008" s="150"/>
      <c r="D1008" s="150"/>
      <c r="E1008" s="150"/>
      <c r="F1008" s="152"/>
      <c r="G1008" s="152"/>
      <c r="H1008" s="154"/>
      <c r="I1008" s="155"/>
      <c r="J1008" s="159"/>
      <c r="K1008" s="159"/>
      <c r="L1008" s="337"/>
      <c r="M1008" s="343" t="str">
        <f>IF(L1008="","",LOOKUP(L1008,'Work Programme'!$A$8:$A$207,'Work Programme'!$B$8:$B$207))</f>
        <v/>
      </c>
      <c r="N1008" s="150"/>
      <c r="O1008" s="151"/>
      <c r="P1008" s="254" t="str">
        <f>IF(H1008="","",VLOOKUP(H1008,'Overview - Financial Statement'!$A$46:$B$60,2,FALSE))</f>
        <v/>
      </c>
      <c r="Q1008" s="255" t="str">
        <f t="shared" si="210"/>
        <v/>
      </c>
      <c r="R1008" s="153"/>
      <c r="S1008" s="153"/>
      <c r="T1008" s="238">
        <f t="shared" si="211"/>
        <v>0</v>
      </c>
      <c r="U1008" s="193" t="s">
        <v>44</v>
      </c>
      <c r="V1008" s="173"/>
      <c r="W1008" s="193" t="str">
        <f t="shared" si="212"/>
        <v/>
      </c>
      <c r="X1008" s="264" t="str">
        <f t="shared" si="213"/>
        <v>OK</v>
      </c>
      <c r="Y1008" s="193" t="str">
        <f t="shared" si="214"/>
        <v/>
      </c>
      <c r="Z1008" s="193" t="str">
        <f t="shared" si="215"/>
        <v/>
      </c>
      <c r="AA1008" s="397" t="str">
        <f t="shared" si="216"/>
        <v/>
      </c>
      <c r="AB1008" s="257" t="str">
        <f t="shared" si="217"/>
        <v/>
      </c>
      <c r="AC1008" s="257" t="str">
        <f t="shared" si="218"/>
        <v/>
      </c>
      <c r="AD1008" s="193" t="str">
        <f t="shared" si="219"/>
        <v>CHECK DATES</v>
      </c>
      <c r="AE1008" s="257" t="str">
        <f t="shared" si="220"/>
        <v/>
      </c>
      <c r="AF1008" s="286">
        <v>0</v>
      </c>
      <c r="AG1008" s="257">
        <f t="shared" si="221"/>
        <v>0</v>
      </c>
      <c r="AH1008" s="257" t="str">
        <f t="shared" si="222"/>
        <v/>
      </c>
      <c r="AI1008" s="257">
        <f t="shared" si="223"/>
        <v>0</v>
      </c>
    </row>
    <row r="1009" spans="1:35" x14ac:dyDescent="0.3">
      <c r="A1009" s="287">
        <v>997</v>
      </c>
      <c r="B1009" s="161"/>
      <c r="C1009" s="150"/>
      <c r="D1009" s="150"/>
      <c r="E1009" s="150"/>
      <c r="F1009" s="152"/>
      <c r="G1009" s="152"/>
      <c r="H1009" s="154"/>
      <c r="I1009" s="155"/>
      <c r="J1009" s="159"/>
      <c r="K1009" s="159"/>
      <c r="L1009" s="337"/>
      <c r="M1009" s="343" t="str">
        <f>IF(L1009="","",LOOKUP(L1009,'Work Programme'!$A$8:$A$207,'Work Programme'!$B$8:$B$207))</f>
        <v/>
      </c>
      <c r="N1009" s="150"/>
      <c r="O1009" s="151"/>
      <c r="P1009" s="254" t="str">
        <f>IF(H1009="","",VLOOKUP(H1009,'Overview - Financial Statement'!$A$46:$B$60,2,FALSE))</f>
        <v/>
      </c>
      <c r="Q1009" s="255" t="str">
        <f t="shared" si="210"/>
        <v/>
      </c>
      <c r="R1009" s="153"/>
      <c r="S1009" s="153"/>
      <c r="T1009" s="238">
        <f t="shared" si="211"/>
        <v>0</v>
      </c>
      <c r="U1009" s="193" t="s">
        <v>44</v>
      </c>
      <c r="V1009" s="173"/>
      <c r="W1009" s="193" t="str">
        <f t="shared" si="212"/>
        <v/>
      </c>
      <c r="X1009" s="264" t="str">
        <f t="shared" si="213"/>
        <v>OK</v>
      </c>
      <c r="Y1009" s="193" t="str">
        <f t="shared" si="214"/>
        <v/>
      </c>
      <c r="Z1009" s="193" t="str">
        <f t="shared" si="215"/>
        <v/>
      </c>
      <c r="AA1009" s="397" t="str">
        <f t="shared" si="216"/>
        <v/>
      </c>
      <c r="AB1009" s="257" t="str">
        <f t="shared" si="217"/>
        <v/>
      </c>
      <c r="AC1009" s="257" t="str">
        <f t="shared" si="218"/>
        <v/>
      </c>
      <c r="AD1009" s="193" t="str">
        <f t="shared" si="219"/>
        <v>CHECK DATES</v>
      </c>
      <c r="AE1009" s="257" t="str">
        <f t="shared" si="220"/>
        <v/>
      </c>
      <c r="AF1009" s="286">
        <v>0</v>
      </c>
      <c r="AG1009" s="257">
        <f t="shared" si="221"/>
        <v>0</v>
      </c>
      <c r="AH1009" s="257" t="str">
        <f t="shared" si="222"/>
        <v/>
      </c>
      <c r="AI1009" s="257">
        <f t="shared" si="223"/>
        <v>0</v>
      </c>
    </row>
    <row r="1010" spans="1:35" x14ac:dyDescent="0.3">
      <c r="A1010" s="287">
        <v>998</v>
      </c>
      <c r="B1010" s="161"/>
      <c r="C1010" s="150"/>
      <c r="D1010" s="150"/>
      <c r="E1010" s="150"/>
      <c r="F1010" s="152"/>
      <c r="G1010" s="152"/>
      <c r="H1010" s="154"/>
      <c r="I1010" s="155"/>
      <c r="J1010" s="159"/>
      <c r="K1010" s="159"/>
      <c r="L1010" s="337"/>
      <c r="M1010" s="343" t="str">
        <f>IF(L1010="","",LOOKUP(L1010,'Work Programme'!$A$8:$A$207,'Work Programme'!$B$8:$B$207))</f>
        <v/>
      </c>
      <c r="N1010" s="150"/>
      <c r="O1010" s="151"/>
      <c r="P1010" s="254" t="str">
        <f>IF(H1010="","",VLOOKUP(H1010,'Overview - Financial Statement'!$A$46:$B$60,2,FALSE))</f>
        <v/>
      </c>
      <c r="Q1010" s="255" t="str">
        <f t="shared" si="210"/>
        <v/>
      </c>
      <c r="R1010" s="153"/>
      <c r="S1010" s="153"/>
      <c r="T1010" s="238">
        <f t="shared" si="211"/>
        <v>0</v>
      </c>
      <c r="U1010" s="193" t="s">
        <v>44</v>
      </c>
      <c r="V1010" s="173"/>
      <c r="W1010" s="193" t="str">
        <f t="shared" si="212"/>
        <v/>
      </c>
      <c r="X1010" s="264" t="str">
        <f t="shared" si="213"/>
        <v>OK</v>
      </c>
      <c r="Y1010" s="193" t="str">
        <f t="shared" si="214"/>
        <v/>
      </c>
      <c r="Z1010" s="193" t="str">
        <f t="shared" si="215"/>
        <v/>
      </c>
      <c r="AA1010" s="397" t="str">
        <f t="shared" si="216"/>
        <v/>
      </c>
      <c r="AB1010" s="257" t="str">
        <f t="shared" si="217"/>
        <v/>
      </c>
      <c r="AC1010" s="257" t="str">
        <f t="shared" si="218"/>
        <v/>
      </c>
      <c r="AD1010" s="193" t="str">
        <f t="shared" si="219"/>
        <v>CHECK DATES</v>
      </c>
      <c r="AE1010" s="257" t="str">
        <f t="shared" si="220"/>
        <v/>
      </c>
      <c r="AF1010" s="286">
        <v>0</v>
      </c>
      <c r="AG1010" s="257">
        <f t="shared" si="221"/>
        <v>0</v>
      </c>
      <c r="AH1010" s="257" t="str">
        <f t="shared" si="222"/>
        <v/>
      </c>
      <c r="AI1010" s="257">
        <f t="shared" si="223"/>
        <v>0</v>
      </c>
    </row>
    <row r="1011" spans="1:35" x14ac:dyDescent="0.3">
      <c r="A1011" s="287">
        <v>999</v>
      </c>
      <c r="B1011" s="161"/>
      <c r="C1011" s="150"/>
      <c r="D1011" s="150"/>
      <c r="E1011" s="150"/>
      <c r="F1011" s="152"/>
      <c r="G1011" s="152"/>
      <c r="H1011" s="154"/>
      <c r="I1011" s="155"/>
      <c r="J1011" s="159"/>
      <c r="K1011" s="159"/>
      <c r="L1011" s="337"/>
      <c r="M1011" s="343" t="str">
        <f>IF(L1011="","",LOOKUP(L1011,'Work Programme'!$A$8:$A$207,'Work Programme'!$B$8:$B$207))</f>
        <v/>
      </c>
      <c r="N1011" s="150"/>
      <c r="O1011" s="151"/>
      <c r="P1011" s="254" t="str">
        <f>IF(H1011="","",VLOOKUP(H1011,'Overview - Financial Statement'!$A$46:$B$60,2,FALSE))</f>
        <v/>
      </c>
      <c r="Q1011" s="255" t="str">
        <f t="shared" si="210"/>
        <v/>
      </c>
      <c r="R1011" s="153"/>
      <c r="S1011" s="153"/>
      <c r="T1011" s="238">
        <f t="shared" si="211"/>
        <v>0</v>
      </c>
      <c r="U1011" s="193" t="s">
        <v>44</v>
      </c>
      <c r="V1011" s="173"/>
      <c r="W1011" s="193" t="str">
        <f t="shared" si="212"/>
        <v/>
      </c>
      <c r="X1011" s="264" t="str">
        <f t="shared" si="213"/>
        <v>OK</v>
      </c>
      <c r="Y1011" s="193" t="str">
        <f t="shared" si="214"/>
        <v/>
      </c>
      <c r="Z1011" s="193" t="str">
        <f t="shared" si="215"/>
        <v/>
      </c>
      <c r="AA1011" s="397" t="str">
        <f t="shared" si="216"/>
        <v/>
      </c>
      <c r="AB1011" s="257" t="str">
        <f t="shared" si="217"/>
        <v/>
      </c>
      <c r="AC1011" s="257" t="str">
        <f t="shared" si="218"/>
        <v/>
      </c>
      <c r="AD1011" s="193" t="str">
        <f t="shared" si="219"/>
        <v>CHECK DATES</v>
      </c>
      <c r="AE1011" s="257" t="str">
        <f t="shared" si="220"/>
        <v/>
      </c>
      <c r="AF1011" s="286">
        <v>0</v>
      </c>
      <c r="AG1011" s="257">
        <f t="shared" si="221"/>
        <v>0</v>
      </c>
      <c r="AH1011" s="257" t="str">
        <f t="shared" si="222"/>
        <v/>
      </c>
      <c r="AI1011" s="257">
        <f t="shared" si="223"/>
        <v>0</v>
      </c>
    </row>
    <row r="1012" spans="1:35" x14ac:dyDescent="0.3">
      <c r="A1012" s="287">
        <v>1000</v>
      </c>
      <c r="B1012" s="161"/>
      <c r="C1012" s="150"/>
      <c r="D1012" s="150"/>
      <c r="E1012" s="150"/>
      <c r="F1012" s="152"/>
      <c r="G1012" s="152"/>
      <c r="H1012" s="154"/>
      <c r="I1012" s="155"/>
      <c r="J1012" s="159"/>
      <c r="K1012" s="159"/>
      <c r="L1012" s="337"/>
      <c r="M1012" s="343" t="str">
        <f>IF(L1012="","",LOOKUP(L1012,'Work Programme'!$A$8:$A$207,'Work Programme'!$B$8:$B$207))</f>
        <v/>
      </c>
      <c r="N1012" s="150"/>
      <c r="O1012" s="151"/>
      <c r="P1012" s="254" t="str">
        <f>IF(H1012="","",VLOOKUP(H1012,'Overview - Financial Statement'!$A$46:$B$60,2,FALSE))</f>
        <v/>
      </c>
      <c r="Q1012" s="255" t="str">
        <f t="shared" si="210"/>
        <v/>
      </c>
      <c r="R1012" s="153"/>
      <c r="S1012" s="153"/>
      <c r="T1012" s="238">
        <f t="shared" si="211"/>
        <v>0</v>
      </c>
      <c r="U1012" s="193" t="s">
        <v>44</v>
      </c>
      <c r="V1012" s="173"/>
      <c r="W1012" s="193" t="str">
        <f t="shared" si="212"/>
        <v/>
      </c>
      <c r="X1012" s="264" t="str">
        <f t="shared" si="213"/>
        <v>OK</v>
      </c>
      <c r="Y1012" s="193" t="str">
        <f t="shared" si="214"/>
        <v/>
      </c>
      <c r="Z1012" s="193" t="str">
        <f t="shared" si="215"/>
        <v/>
      </c>
      <c r="AA1012" s="397" t="str">
        <f t="shared" si="216"/>
        <v/>
      </c>
      <c r="AB1012" s="257" t="str">
        <f t="shared" si="217"/>
        <v/>
      </c>
      <c r="AC1012" s="257" t="str">
        <f t="shared" si="218"/>
        <v/>
      </c>
      <c r="AD1012" s="193" t="str">
        <f t="shared" si="219"/>
        <v>CHECK DATES</v>
      </c>
      <c r="AE1012" s="257" t="str">
        <f t="shared" si="220"/>
        <v/>
      </c>
      <c r="AF1012" s="286">
        <v>0</v>
      </c>
      <c r="AG1012" s="257">
        <f t="shared" si="221"/>
        <v>0</v>
      </c>
      <c r="AH1012" s="257" t="str">
        <f t="shared" si="222"/>
        <v/>
      </c>
      <c r="AI1012" s="257">
        <f t="shared" si="223"/>
        <v>0</v>
      </c>
    </row>
    <row r="1013" spans="1:35" x14ac:dyDescent="0.3">
      <c r="A1013" s="287">
        <v>1001</v>
      </c>
      <c r="B1013" s="161"/>
      <c r="C1013" s="150"/>
      <c r="D1013" s="150"/>
      <c r="E1013" s="150"/>
      <c r="F1013" s="152"/>
      <c r="G1013" s="152"/>
      <c r="H1013" s="154"/>
      <c r="I1013" s="155"/>
      <c r="J1013" s="159"/>
      <c r="K1013" s="159"/>
      <c r="L1013" s="337"/>
      <c r="M1013" s="343" t="str">
        <f>IF(L1013="","",LOOKUP(L1013,'Work Programme'!$A$8:$A$207,'Work Programme'!$B$8:$B$207))</f>
        <v/>
      </c>
      <c r="N1013" s="150"/>
      <c r="O1013" s="151"/>
      <c r="P1013" s="254" t="str">
        <f>IF(H1013="","",VLOOKUP(H1013,'Overview - Financial Statement'!$A$46:$B$60,2,FALSE))</f>
        <v/>
      </c>
      <c r="Q1013" s="255" t="str">
        <f t="shared" si="210"/>
        <v/>
      </c>
      <c r="R1013" s="153"/>
      <c r="S1013" s="153"/>
      <c r="T1013" s="238">
        <f t="shared" si="211"/>
        <v>0</v>
      </c>
      <c r="U1013" s="193" t="s">
        <v>44</v>
      </c>
      <c r="V1013" s="173"/>
      <c r="W1013" s="193" t="str">
        <f t="shared" si="212"/>
        <v/>
      </c>
      <c r="X1013" s="264" t="str">
        <f t="shared" si="213"/>
        <v>OK</v>
      </c>
      <c r="Y1013" s="193" t="str">
        <f t="shared" si="214"/>
        <v/>
      </c>
      <c r="Z1013" s="193" t="str">
        <f t="shared" si="215"/>
        <v/>
      </c>
      <c r="AA1013" s="397" t="str">
        <f t="shared" si="216"/>
        <v/>
      </c>
      <c r="AB1013" s="257" t="str">
        <f t="shared" si="217"/>
        <v/>
      </c>
      <c r="AC1013" s="257" t="str">
        <f t="shared" si="218"/>
        <v/>
      </c>
      <c r="AD1013" s="193" t="str">
        <f t="shared" si="219"/>
        <v>CHECK DATES</v>
      </c>
      <c r="AE1013" s="257" t="str">
        <f t="shared" si="220"/>
        <v/>
      </c>
      <c r="AF1013" s="286">
        <v>0</v>
      </c>
      <c r="AG1013" s="257">
        <f t="shared" si="221"/>
        <v>0</v>
      </c>
      <c r="AH1013" s="257" t="str">
        <f t="shared" si="222"/>
        <v/>
      </c>
      <c r="AI1013" s="257">
        <f t="shared" si="223"/>
        <v>0</v>
      </c>
    </row>
    <row r="1014" spans="1:35" x14ac:dyDescent="0.3">
      <c r="A1014" s="287">
        <v>1002</v>
      </c>
      <c r="B1014" s="161"/>
      <c r="C1014" s="150"/>
      <c r="D1014" s="150"/>
      <c r="E1014" s="150"/>
      <c r="F1014" s="152"/>
      <c r="G1014" s="152"/>
      <c r="H1014" s="154"/>
      <c r="I1014" s="155"/>
      <c r="J1014" s="159"/>
      <c r="K1014" s="159"/>
      <c r="L1014" s="337"/>
      <c r="M1014" s="343" t="str">
        <f>IF(L1014="","",LOOKUP(L1014,'Work Programme'!$A$8:$A$207,'Work Programme'!$B$8:$B$207))</f>
        <v/>
      </c>
      <c r="N1014" s="150"/>
      <c r="O1014" s="151"/>
      <c r="P1014" s="254" t="str">
        <f>IF(H1014="","",VLOOKUP(H1014,'Overview - Financial Statement'!$A$46:$B$60,2,FALSE))</f>
        <v/>
      </c>
      <c r="Q1014" s="255" t="str">
        <f t="shared" si="210"/>
        <v/>
      </c>
      <c r="R1014" s="153"/>
      <c r="S1014" s="153"/>
      <c r="T1014" s="238">
        <f t="shared" si="211"/>
        <v>0</v>
      </c>
      <c r="U1014" s="193" t="s">
        <v>44</v>
      </c>
      <c r="V1014" s="173"/>
      <c r="W1014" s="193" t="str">
        <f t="shared" si="212"/>
        <v/>
      </c>
      <c r="X1014" s="264" t="str">
        <f t="shared" si="213"/>
        <v>OK</v>
      </c>
      <c r="Y1014" s="193" t="str">
        <f t="shared" si="214"/>
        <v/>
      </c>
      <c r="Z1014" s="193" t="str">
        <f t="shared" si="215"/>
        <v/>
      </c>
      <c r="AA1014" s="397" t="str">
        <f t="shared" si="216"/>
        <v/>
      </c>
      <c r="AB1014" s="257" t="str">
        <f t="shared" si="217"/>
        <v/>
      </c>
      <c r="AC1014" s="257" t="str">
        <f t="shared" si="218"/>
        <v/>
      </c>
      <c r="AD1014" s="193" t="str">
        <f t="shared" si="219"/>
        <v>CHECK DATES</v>
      </c>
      <c r="AE1014" s="257" t="str">
        <f t="shared" si="220"/>
        <v/>
      </c>
      <c r="AF1014" s="286">
        <v>0</v>
      </c>
      <c r="AG1014" s="257">
        <f t="shared" si="221"/>
        <v>0</v>
      </c>
      <c r="AH1014" s="257" t="str">
        <f t="shared" si="222"/>
        <v/>
      </c>
      <c r="AI1014" s="257">
        <f t="shared" si="223"/>
        <v>0</v>
      </c>
    </row>
    <row r="1015" spans="1:35" x14ac:dyDescent="0.3">
      <c r="A1015" s="287">
        <v>1003</v>
      </c>
      <c r="B1015" s="161"/>
      <c r="C1015" s="150"/>
      <c r="D1015" s="150"/>
      <c r="E1015" s="150"/>
      <c r="F1015" s="152"/>
      <c r="G1015" s="152"/>
      <c r="H1015" s="154"/>
      <c r="I1015" s="155"/>
      <c r="J1015" s="159"/>
      <c r="K1015" s="159"/>
      <c r="L1015" s="337"/>
      <c r="M1015" s="343" t="str">
        <f>IF(L1015="","",LOOKUP(L1015,'Work Programme'!$A$8:$A$207,'Work Programme'!$B$8:$B$207))</f>
        <v/>
      </c>
      <c r="N1015" s="150"/>
      <c r="O1015" s="151"/>
      <c r="P1015" s="254" t="str">
        <f>IF(H1015="","",VLOOKUP(H1015,'Overview - Financial Statement'!$A$46:$B$60,2,FALSE))</f>
        <v/>
      </c>
      <c r="Q1015" s="255" t="str">
        <f t="shared" si="210"/>
        <v/>
      </c>
      <c r="R1015" s="153"/>
      <c r="S1015" s="153"/>
      <c r="T1015" s="238">
        <f t="shared" si="211"/>
        <v>0</v>
      </c>
      <c r="U1015" s="193" t="s">
        <v>44</v>
      </c>
      <c r="V1015" s="173"/>
      <c r="W1015" s="193" t="str">
        <f t="shared" si="212"/>
        <v/>
      </c>
      <c r="X1015" s="264" t="str">
        <f t="shared" si="213"/>
        <v>OK</v>
      </c>
      <c r="Y1015" s="193" t="str">
        <f t="shared" si="214"/>
        <v/>
      </c>
      <c r="Z1015" s="193" t="str">
        <f t="shared" si="215"/>
        <v/>
      </c>
      <c r="AA1015" s="397" t="str">
        <f t="shared" si="216"/>
        <v/>
      </c>
      <c r="AB1015" s="257" t="str">
        <f t="shared" si="217"/>
        <v/>
      </c>
      <c r="AC1015" s="257" t="str">
        <f t="shared" si="218"/>
        <v/>
      </c>
      <c r="AD1015" s="193" t="str">
        <f t="shared" si="219"/>
        <v>CHECK DATES</v>
      </c>
      <c r="AE1015" s="257" t="str">
        <f t="shared" si="220"/>
        <v/>
      </c>
      <c r="AF1015" s="286">
        <v>0</v>
      </c>
      <c r="AG1015" s="257">
        <f t="shared" si="221"/>
        <v>0</v>
      </c>
      <c r="AH1015" s="257" t="str">
        <f t="shared" si="222"/>
        <v/>
      </c>
      <c r="AI1015" s="257">
        <f t="shared" si="223"/>
        <v>0</v>
      </c>
    </row>
    <row r="1016" spans="1:35" x14ac:dyDescent="0.3">
      <c r="A1016" s="287">
        <v>1004</v>
      </c>
      <c r="B1016" s="161"/>
      <c r="C1016" s="150"/>
      <c r="D1016" s="150"/>
      <c r="E1016" s="150"/>
      <c r="F1016" s="152"/>
      <c r="G1016" s="152"/>
      <c r="H1016" s="154"/>
      <c r="I1016" s="155"/>
      <c r="J1016" s="159"/>
      <c r="K1016" s="159"/>
      <c r="L1016" s="337"/>
      <c r="M1016" s="343" t="str">
        <f>IF(L1016="","",LOOKUP(L1016,'Work Programme'!$A$8:$A$207,'Work Programme'!$B$8:$B$207))</f>
        <v/>
      </c>
      <c r="N1016" s="150"/>
      <c r="O1016" s="151"/>
      <c r="P1016" s="254" t="str">
        <f>IF(H1016="","",VLOOKUP(H1016,'Overview - Financial Statement'!$A$46:$B$60,2,FALSE))</f>
        <v/>
      </c>
      <c r="Q1016" s="255" t="str">
        <f t="shared" si="210"/>
        <v/>
      </c>
      <c r="R1016" s="153"/>
      <c r="S1016" s="153"/>
      <c r="T1016" s="238">
        <f t="shared" si="211"/>
        <v>0</v>
      </c>
      <c r="U1016" s="193" t="s">
        <v>44</v>
      </c>
      <c r="V1016" s="173"/>
      <c r="W1016" s="193" t="str">
        <f t="shared" si="212"/>
        <v/>
      </c>
      <c r="X1016" s="264" t="str">
        <f t="shared" si="213"/>
        <v>OK</v>
      </c>
      <c r="Y1016" s="193" t="str">
        <f t="shared" si="214"/>
        <v/>
      </c>
      <c r="Z1016" s="193" t="str">
        <f t="shared" si="215"/>
        <v/>
      </c>
      <c r="AA1016" s="397" t="str">
        <f t="shared" si="216"/>
        <v/>
      </c>
      <c r="AB1016" s="257" t="str">
        <f t="shared" si="217"/>
        <v/>
      </c>
      <c r="AC1016" s="257" t="str">
        <f t="shared" si="218"/>
        <v/>
      </c>
      <c r="AD1016" s="193" t="str">
        <f t="shared" si="219"/>
        <v>CHECK DATES</v>
      </c>
      <c r="AE1016" s="257" t="str">
        <f t="shared" si="220"/>
        <v/>
      </c>
      <c r="AF1016" s="286">
        <v>0</v>
      </c>
      <c r="AG1016" s="257">
        <f t="shared" si="221"/>
        <v>0</v>
      </c>
      <c r="AH1016" s="257" t="str">
        <f t="shared" si="222"/>
        <v/>
      </c>
      <c r="AI1016" s="257">
        <f t="shared" si="223"/>
        <v>0</v>
      </c>
    </row>
    <row r="1017" spans="1:35" x14ac:dyDescent="0.3">
      <c r="A1017" s="287">
        <v>1005</v>
      </c>
      <c r="B1017" s="161"/>
      <c r="C1017" s="150"/>
      <c r="D1017" s="150"/>
      <c r="E1017" s="150"/>
      <c r="F1017" s="152"/>
      <c r="G1017" s="152"/>
      <c r="H1017" s="154"/>
      <c r="I1017" s="155"/>
      <c r="J1017" s="159"/>
      <c r="K1017" s="159"/>
      <c r="L1017" s="337"/>
      <c r="M1017" s="343" t="str">
        <f>IF(L1017="","",LOOKUP(L1017,'Work Programme'!$A$8:$A$207,'Work Programme'!$B$8:$B$207))</f>
        <v/>
      </c>
      <c r="N1017" s="150"/>
      <c r="O1017" s="151"/>
      <c r="P1017" s="254" t="str">
        <f>IF(H1017="","",VLOOKUP(H1017,'Overview - Financial Statement'!$A$46:$B$60,2,FALSE))</f>
        <v/>
      </c>
      <c r="Q1017" s="255" t="str">
        <f t="shared" si="210"/>
        <v/>
      </c>
      <c r="R1017" s="153"/>
      <c r="S1017" s="153"/>
      <c r="T1017" s="238">
        <f t="shared" si="211"/>
        <v>0</v>
      </c>
      <c r="U1017" s="193" t="s">
        <v>44</v>
      </c>
      <c r="V1017" s="173"/>
      <c r="W1017" s="193" t="str">
        <f t="shared" si="212"/>
        <v/>
      </c>
      <c r="X1017" s="264" t="str">
        <f t="shared" si="213"/>
        <v>OK</v>
      </c>
      <c r="Y1017" s="193" t="str">
        <f t="shared" si="214"/>
        <v/>
      </c>
      <c r="Z1017" s="193" t="str">
        <f t="shared" si="215"/>
        <v/>
      </c>
      <c r="AA1017" s="397" t="str">
        <f t="shared" si="216"/>
        <v/>
      </c>
      <c r="AB1017" s="257" t="str">
        <f t="shared" si="217"/>
        <v/>
      </c>
      <c r="AC1017" s="257" t="str">
        <f t="shared" si="218"/>
        <v/>
      </c>
      <c r="AD1017" s="193" t="str">
        <f t="shared" si="219"/>
        <v>CHECK DATES</v>
      </c>
      <c r="AE1017" s="257" t="str">
        <f t="shared" si="220"/>
        <v/>
      </c>
      <c r="AF1017" s="286">
        <v>0</v>
      </c>
      <c r="AG1017" s="257">
        <f t="shared" si="221"/>
        <v>0</v>
      </c>
      <c r="AH1017" s="257" t="str">
        <f t="shared" si="222"/>
        <v/>
      </c>
      <c r="AI1017" s="257">
        <f t="shared" si="223"/>
        <v>0</v>
      </c>
    </row>
    <row r="1018" spans="1:35" x14ac:dyDescent="0.3">
      <c r="A1018" s="287">
        <v>1006</v>
      </c>
      <c r="B1018" s="161"/>
      <c r="C1018" s="150"/>
      <c r="D1018" s="150"/>
      <c r="E1018" s="150"/>
      <c r="F1018" s="152"/>
      <c r="G1018" s="152"/>
      <c r="H1018" s="154"/>
      <c r="I1018" s="155"/>
      <c r="J1018" s="159"/>
      <c r="K1018" s="159"/>
      <c r="L1018" s="337"/>
      <c r="M1018" s="343" t="str">
        <f>IF(L1018="","",LOOKUP(L1018,'Work Programme'!$A$8:$A$207,'Work Programme'!$B$8:$B$207))</f>
        <v/>
      </c>
      <c r="N1018" s="150"/>
      <c r="O1018" s="151"/>
      <c r="P1018" s="254" t="str">
        <f>IF(H1018="","",VLOOKUP(H1018,'Overview - Financial Statement'!$A$46:$B$60,2,FALSE))</f>
        <v/>
      </c>
      <c r="Q1018" s="255" t="str">
        <f t="shared" si="210"/>
        <v/>
      </c>
      <c r="R1018" s="153"/>
      <c r="S1018" s="153"/>
      <c r="T1018" s="238">
        <f t="shared" si="211"/>
        <v>0</v>
      </c>
      <c r="U1018" s="193" t="s">
        <v>44</v>
      </c>
      <c r="V1018" s="173"/>
      <c r="W1018" s="193" t="str">
        <f t="shared" si="212"/>
        <v/>
      </c>
      <c r="X1018" s="264" t="str">
        <f t="shared" si="213"/>
        <v>OK</v>
      </c>
      <c r="Y1018" s="193" t="str">
        <f t="shared" si="214"/>
        <v/>
      </c>
      <c r="Z1018" s="193" t="str">
        <f t="shared" si="215"/>
        <v/>
      </c>
      <c r="AA1018" s="397" t="str">
        <f t="shared" si="216"/>
        <v/>
      </c>
      <c r="AB1018" s="257" t="str">
        <f t="shared" si="217"/>
        <v/>
      </c>
      <c r="AC1018" s="257" t="str">
        <f t="shared" si="218"/>
        <v/>
      </c>
      <c r="AD1018" s="193" t="str">
        <f t="shared" si="219"/>
        <v>CHECK DATES</v>
      </c>
      <c r="AE1018" s="257" t="str">
        <f t="shared" si="220"/>
        <v/>
      </c>
      <c r="AF1018" s="286">
        <v>0</v>
      </c>
      <c r="AG1018" s="257">
        <f t="shared" si="221"/>
        <v>0</v>
      </c>
      <c r="AH1018" s="257" t="str">
        <f t="shared" si="222"/>
        <v/>
      </c>
      <c r="AI1018" s="257">
        <f t="shared" si="223"/>
        <v>0</v>
      </c>
    </row>
    <row r="1019" spans="1:35" x14ac:dyDescent="0.3">
      <c r="A1019" s="287">
        <v>1007</v>
      </c>
      <c r="B1019" s="161"/>
      <c r="C1019" s="150"/>
      <c r="D1019" s="150"/>
      <c r="E1019" s="150"/>
      <c r="F1019" s="152"/>
      <c r="G1019" s="152"/>
      <c r="H1019" s="154"/>
      <c r="I1019" s="155"/>
      <c r="J1019" s="159"/>
      <c r="K1019" s="159"/>
      <c r="L1019" s="337"/>
      <c r="M1019" s="343" t="str">
        <f>IF(L1019="","",LOOKUP(L1019,'Work Programme'!$A$8:$A$207,'Work Programme'!$B$8:$B$207))</f>
        <v/>
      </c>
      <c r="N1019" s="150"/>
      <c r="O1019" s="151"/>
      <c r="P1019" s="254" t="str">
        <f>IF(H1019="","",VLOOKUP(H1019,'Overview - Financial Statement'!$A$46:$B$60,2,FALSE))</f>
        <v/>
      </c>
      <c r="Q1019" s="255" t="str">
        <f t="shared" si="210"/>
        <v/>
      </c>
      <c r="R1019" s="153"/>
      <c r="S1019" s="153"/>
      <c r="T1019" s="238">
        <f t="shared" si="211"/>
        <v>0</v>
      </c>
      <c r="U1019" s="193" t="s">
        <v>44</v>
      </c>
      <c r="V1019" s="173"/>
      <c r="W1019" s="193" t="str">
        <f t="shared" si="212"/>
        <v/>
      </c>
      <c r="X1019" s="264" t="str">
        <f t="shared" si="213"/>
        <v>OK</v>
      </c>
      <c r="Y1019" s="193" t="str">
        <f t="shared" si="214"/>
        <v/>
      </c>
      <c r="Z1019" s="193" t="str">
        <f t="shared" si="215"/>
        <v/>
      </c>
      <c r="AA1019" s="397" t="str">
        <f t="shared" si="216"/>
        <v/>
      </c>
      <c r="AB1019" s="257" t="str">
        <f t="shared" si="217"/>
        <v/>
      </c>
      <c r="AC1019" s="257" t="str">
        <f t="shared" si="218"/>
        <v/>
      </c>
      <c r="AD1019" s="193" t="str">
        <f t="shared" si="219"/>
        <v>CHECK DATES</v>
      </c>
      <c r="AE1019" s="257" t="str">
        <f t="shared" si="220"/>
        <v/>
      </c>
      <c r="AF1019" s="286">
        <v>0</v>
      </c>
      <c r="AG1019" s="257">
        <f t="shared" si="221"/>
        <v>0</v>
      </c>
      <c r="AH1019" s="257" t="str">
        <f t="shared" si="222"/>
        <v/>
      </c>
      <c r="AI1019" s="257">
        <f t="shared" si="223"/>
        <v>0</v>
      </c>
    </row>
    <row r="1020" spans="1:35" x14ac:dyDescent="0.3">
      <c r="A1020" s="287">
        <v>1008</v>
      </c>
      <c r="B1020" s="161"/>
      <c r="C1020" s="150"/>
      <c r="D1020" s="150"/>
      <c r="E1020" s="150"/>
      <c r="F1020" s="152"/>
      <c r="G1020" s="152"/>
      <c r="H1020" s="154"/>
      <c r="I1020" s="155"/>
      <c r="J1020" s="159"/>
      <c r="K1020" s="159"/>
      <c r="L1020" s="337"/>
      <c r="M1020" s="343" t="str">
        <f>IF(L1020="","",LOOKUP(L1020,'Work Programme'!$A$8:$A$207,'Work Programme'!$B$8:$B$207))</f>
        <v/>
      </c>
      <c r="N1020" s="150"/>
      <c r="O1020" s="151"/>
      <c r="P1020" s="254" t="str">
        <f>IF(H1020="","",VLOOKUP(H1020,'Overview - Financial Statement'!$A$46:$B$60,2,FALSE))</f>
        <v/>
      </c>
      <c r="Q1020" s="255" t="str">
        <f t="shared" si="210"/>
        <v/>
      </c>
      <c r="R1020" s="153"/>
      <c r="S1020" s="153"/>
      <c r="T1020" s="238">
        <f t="shared" si="211"/>
        <v>0</v>
      </c>
      <c r="U1020" s="193" t="s">
        <v>44</v>
      </c>
      <c r="V1020" s="173"/>
      <c r="W1020" s="193" t="str">
        <f t="shared" si="212"/>
        <v/>
      </c>
      <c r="X1020" s="264" t="str">
        <f t="shared" si="213"/>
        <v>OK</v>
      </c>
      <c r="Y1020" s="193" t="str">
        <f t="shared" si="214"/>
        <v/>
      </c>
      <c r="Z1020" s="193" t="str">
        <f t="shared" si="215"/>
        <v/>
      </c>
      <c r="AA1020" s="397" t="str">
        <f t="shared" si="216"/>
        <v/>
      </c>
      <c r="AB1020" s="257" t="str">
        <f t="shared" si="217"/>
        <v/>
      </c>
      <c r="AC1020" s="257" t="str">
        <f t="shared" si="218"/>
        <v/>
      </c>
      <c r="AD1020" s="193" t="str">
        <f t="shared" si="219"/>
        <v>CHECK DATES</v>
      </c>
      <c r="AE1020" s="257" t="str">
        <f t="shared" si="220"/>
        <v/>
      </c>
      <c r="AF1020" s="286">
        <v>0</v>
      </c>
      <c r="AG1020" s="257">
        <f t="shared" si="221"/>
        <v>0</v>
      </c>
      <c r="AH1020" s="257" t="str">
        <f t="shared" si="222"/>
        <v/>
      </c>
      <c r="AI1020" s="257">
        <f t="shared" si="223"/>
        <v>0</v>
      </c>
    </row>
    <row r="1021" spans="1:35" x14ac:dyDescent="0.3">
      <c r="A1021" s="287">
        <v>1009</v>
      </c>
      <c r="B1021" s="161"/>
      <c r="C1021" s="150"/>
      <c r="D1021" s="150"/>
      <c r="E1021" s="150"/>
      <c r="F1021" s="152"/>
      <c r="G1021" s="152"/>
      <c r="H1021" s="154"/>
      <c r="I1021" s="155"/>
      <c r="J1021" s="159"/>
      <c r="K1021" s="159"/>
      <c r="L1021" s="337"/>
      <c r="M1021" s="343" t="str">
        <f>IF(L1021="","",LOOKUP(L1021,'Work Programme'!$A$8:$A$207,'Work Programme'!$B$8:$B$207))</f>
        <v/>
      </c>
      <c r="N1021" s="150"/>
      <c r="O1021" s="151"/>
      <c r="P1021" s="254" t="str">
        <f>IF(H1021="","",VLOOKUP(H1021,'Overview - Financial Statement'!$A$46:$B$60,2,FALSE))</f>
        <v/>
      </c>
      <c r="Q1021" s="255" t="str">
        <f t="shared" si="210"/>
        <v/>
      </c>
      <c r="R1021" s="153"/>
      <c r="S1021" s="153"/>
      <c r="T1021" s="238">
        <f t="shared" si="211"/>
        <v>0</v>
      </c>
      <c r="U1021" s="193" t="s">
        <v>44</v>
      </c>
      <c r="V1021" s="173"/>
      <c r="W1021" s="193" t="str">
        <f t="shared" si="212"/>
        <v/>
      </c>
      <c r="X1021" s="264" t="str">
        <f t="shared" si="213"/>
        <v>OK</v>
      </c>
      <c r="Y1021" s="193" t="str">
        <f t="shared" si="214"/>
        <v/>
      </c>
      <c r="Z1021" s="193" t="str">
        <f t="shared" si="215"/>
        <v/>
      </c>
      <c r="AA1021" s="397" t="str">
        <f t="shared" si="216"/>
        <v/>
      </c>
      <c r="AB1021" s="257" t="str">
        <f t="shared" si="217"/>
        <v/>
      </c>
      <c r="AC1021" s="257" t="str">
        <f t="shared" si="218"/>
        <v/>
      </c>
      <c r="AD1021" s="193" t="str">
        <f t="shared" si="219"/>
        <v>CHECK DATES</v>
      </c>
      <c r="AE1021" s="257" t="str">
        <f t="shared" si="220"/>
        <v/>
      </c>
      <c r="AF1021" s="286">
        <v>0</v>
      </c>
      <c r="AG1021" s="257">
        <f t="shared" si="221"/>
        <v>0</v>
      </c>
      <c r="AH1021" s="257" t="str">
        <f t="shared" si="222"/>
        <v/>
      </c>
      <c r="AI1021" s="257">
        <f t="shared" si="223"/>
        <v>0</v>
      </c>
    </row>
    <row r="1022" spans="1:35" x14ac:dyDescent="0.3">
      <c r="A1022" s="287">
        <v>1010</v>
      </c>
      <c r="B1022" s="161"/>
      <c r="C1022" s="150"/>
      <c r="D1022" s="150"/>
      <c r="E1022" s="150"/>
      <c r="F1022" s="152"/>
      <c r="G1022" s="152"/>
      <c r="H1022" s="154"/>
      <c r="I1022" s="155"/>
      <c r="J1022" s="159"/>
      <c r="K1022" s="159"/>
      <c r="L1022" s="337"/>
      <c r="M1022" s="343" t="str">
        <f>IF(L1022="","",LOOKUP(L1022,'Work Programme'!$A$8:$A$207,'Work Programme'!$B$8:$B$207))</f>
        <v/>
      </c>
      <c r="N1022" s="150"/>
      <c r="O1022" s="151"/>
      <c r="P1022" s="254" t="str">
        <f>IF(H1022="","",VLOOKUP(H1022,'Overview - Financial Statement'!$A$46:$B$60,2,FALSE))</f>
        <v/>
      </c>
      <c r="Q1022" s="255" t="str">
        <f t="shared" si="210"/>
        <v/>
      </c>
      <c r="R1022" s="153"/>
      <c r="S1022" s="153"/>
      <c r="T1022" s="238">
        <f t="shared" si="211"/>
        <v>0</v>
      </c>
      <c r="U1022" s="193" t="s">
        <v>44</v>
      </c>
      <c r="V1022" s="173"/>
      <c r="W1022" s="193" t="str">
        <f t="shared" si="212"/>
        <v/>
      </c>
      <c r="X1022" s="264" t="str">
        <f t="shared" si="213"/>
        <v>OK</v>
      </c>
      <c r="Y1022" s="193" t="str">
        <f t="shared" si="214"/>
        <v/>
      </c>
      <c r="Z1022" s="193" t="str">
        <f t="shared" si="215"/>
        <v/>
      </c>
      <c r="AA1022" s="397" t="str">
        <f t="shared" si="216"/>
        <v/>
      </c>
      <c r="AB1022" s="257" t="str">
        <f t="shared" si="217"/>
        <v/>
      </c>
      <c r="AC1022" s="257" t="str">
        <f t="shared" si="218"/>
        <v/>
      </c>
      <c r="AD1022" s="193" t="str">
        <f t="shared" si="219"/>
        <v>CHECK DATES</v>
      </c>
      <c r="AE1022" s="257" t="str">
        <f t="shared" si="220"/>
        <v/>
      </c>
      <c r="AF1022" s="286">
        <v>0</v>
      </c>
      <c r="AG1022" s="257">
        <f t="shared" si="221"/>
        <v>0</v>
      </c>
      <c r="AH1022" s="257" t="str">
        <f t="shared" si="222"/>
        <v/>
      </c>
      <c r="AI1022" s="257">
        <f t="shared" si="223"/>
        <v>0</v>
      </c>
    </row>
    <row r="1023" spans="1:35" x14ac:dyDescent="0.3">
      <c r="A1023" s="287">
        <v>1011</v>
      </c>
      <c r="B1023" s="161"/>
      <c r="C1023" s="150"/>
      <c r="D1023" s="150"/>
      <c r="E1023" s="150"/>
      <c r="F1023" s="152"/>
      <c r="G1023" s="152"/>
      <c r="H1023" s="154"/>
      <c r="I1023" s="155"/>
      <c r="J1023" s="159"/>
      <c r="K1023" s="159"/>
      <c r="L1023" s="337"/>
      <c r="M1023" s="343" t="str">
        <f>IF(L1023="","",LOOKUP(L1023,'Work Programme'!$A$8:$A$207,'Work Programme'!$B$8:$B$207))</f>
        <v/>
      </c>
      <c r="N1023" s="150"/>
      <c r="O1023" s="151"/>
      <c r="P1023" s="254" t="str">
        <f>IF(H1023="","",VLOOKUP(H1023,'Overview - Financial Statement'!$A$46:$B$60,2,FALSE))</f>
        <v/>
      </c>
      <c r="Q1023" s="255" t="str">
        <f t="shared" si="210"/>
        <v/>
      </c>
      <c r="R1023" s="153"/>
      <c r="S1023" s="153"/>
      <c r="T1023" s="238">
        <f t="shared" si="211"/>
        <v>0</v>
      </c>
      <c r="U1023" s="193" t="s">
        <v>44</v>
      </c>
      <c r="V1023" s="173"/>
      <c r="W1023" s="193" t="str">
        <f t="shared" si="212"/>
        <v/>
      </c>
      <c r="X1023" s="264" t="str">
        <f t="shared" si="213"/>
        <v>OK</v>
      </c>
      <c r="Y1023" s="193" t="str">
        <f t="shared" si="214"/>
        <v/>
      </c>
      <c r="Z1023" s="193" t="str">
        <f t="shared" si="215"/>
        <v/>
      </c>
      <c r="AA1023" s="397" t="str">
        <f t="shared" si="216"/>
        <v/>
      </c>
      <c r="AB1023" s="257" t="str">
        <f t="shared" si="217"/>
        <v/>
      </c>
      <c r="AC1023" s="257" t="str">
        <f t="shared" si="218"/>
        <v/>
      </c>
      <c r="AD1023" s="193" t="str">
        <f t="shared" si="219"/>
        <v>CHECK DATES</v>
      </c>
      <c r="AE1023" s="257" t="str">
        <f t="shared" si="220"/>
        <v/>
      </c>
      <c r="AF1023" s="286">
        <v>0</v>
      </c>
      <c r="AG1023" s="257">
        <f t="shared" si="221"/>
        <v>0</v>
      </c>
      <c r="AH1023" s="257" t="str">
        <f t="shared" si="222"/>
        <v/>
      </c>
      <c r="AI1023" s="257">
        <f t="shared" si="223"/>
        <v>0</v>
      </c>
    </row>
    <row r="1024" spans="1:35" x14ac:dyDescent="0.3">
      <c r="A1024" s="287">
        <v>1012</v>
      </c>
      <c r="B1024" s="161"/>
      <c r="C1024" s="150"/>
      <c r="D1024" s="150"/>
      <c r="E1024" s="150"/>
      <c r="F1024" s="152"/>
      <c r="G1024" s="152"/>
      <c r="H1024" s="154"/>
      <c r="I1024" s="155"/>
      <c r="J1024" s="159"/>
      <c r="K1024" s="159"/>
      <c r="L1024" s="337"/>
      <c r="M1024" s="343" t="str">
        <f>IF(L1024="","",LOOKUP(L1024,'Work Programme'!$A$8:$A$207,'Work Programme'!$B$8:$B$207))</f>
        <v/>
      </c>
      <c r="N1024" s="150"/>
      <c r="O1024" s="151"/>
      <c r="P1024" s="254" t="str">
        <f>IF(H1024="","",VLOOKUP(H1024,'Overview - Financial Statement'!$A$46:$B$60,2,FALSE))</f>
        <v/>
      </c>
      <c r="Q1024" s="255" t="str">
        <f t="shared" si="210"/>
        <v/>
      </c>
      <c r="R1024" s="153"/>
      <c r="S1024" s="153"/>
      <c r="T1024" s="238">
        <f t="shared" si="211"/>
        <v>0</v>
      </c>
      <c r="U1024" s="193" t="s">
        <v>44</v>
      </c>
      <c r="V1024" s="173"/>
      <c r="W1024" s="193" t="str">
        <f t="shared" si="212"/>
        <v/>
      </c>
      <c r="X1024" s="264" t="str">
        <f t="shared" si="213"/>
        <v>OK</v>
      </c>
      <c r="Y1024" s="193" t="str">
        <f t="shared" si="214"/>
        <v/>
      </c>
      <c r="Z1024" s="193" t="str">
        <f t="shared" si="215"/>
        <v/>
      </c>
      <c r="AA1024" s="397" t="str">
        <f t="shared" si="216"/>
        <v/>
      </c>
      <c r="AB1024" s="257" t="str">
        <f t="shared" si="217"/>
        <v/>
      </c>
      <c r="AC1024" s="257" t="str">
        <f t="shared" si="218"/>
        <v/>
      </c>
      <c r="AD1024" s="193" t="str">
        <f t="shared" si="219"/>
        <v>CHECK DATES</v>
      </c>
      <c r="AE1024" s="257" t="str">
        <f t="shared" si="220"/>
        <v/>
      </c>
      <c r="AF1024" s="286">
        <v>0</v>
      </c>
      <c r="AG1024" s="257">
        <f t="shared" si="221"/>
        <v>0</v>
      </c>
      <c r="AH1024" s="257" t="str">
        <f t="shared" si="222"/>
        <v/>
      </c>
      <c r="AI1024" s="257">
        <f t="shared" si="223"/>
        <v>0</v>
      </c>
    </row>
    <row r="1025" spans="1:35" x14ac:dyDescent="0.3">
      <c r="A1025" s="287">
        <v>1013</v>
      </c>
      <c r="B1025" s="161"/>
      <c r="C1025" s="150"/>
      <c r="D1025" s="150"/>
      <c r="E1025" s="150"/>
      <c r="F1025" s="152"/>
      <c r="G1025" s="152"/>
      <c r="H1025" s="154"/>
      <c r="I1025" s="155"/>
      <c r="J1025" s="159"/>
      <c r="K1025" s="159"/>
      <c r="L1025" s="337"/>
      <c r="M1025" s="343" t="str">
        <f>IF(L1025="","",LOOKUP(L1025,'Work Programme'!$A$8:$A$207,'Work Programme'!$B$8:$B$207))</f>
        <v/>
      </c>
      <c r="N1025" s="150"/>
      <c r="O1025" s="151"/>
      <c r="P1025" s="254" t="str">
        <f>IF(H1025="","",VLOOKUP(H1025,'Overview - Financial Statement'!$A$46:$B$60,2,FALSE))</f>
        <v/>
      </c>
      <c r="Q1025" s="255" t="str">
        <f t="shared" si="210"/>
        <v/>
      </c>
      <c r="R1025" s="153"/>
      <c r="S1025" s="153"/>
      <c r="T1025" s="238">
        <f t="shared" si="211"/>
        <v>0</v>
      </c>
      <c r="U1025" s="193" t="s">
        <v>44</v>
      </c>
      <c r="V1025" s="173"/>
      <c r="W1025" s="193" t="str">
        <f t="shared" si="212"/>
        <v/>
      </c>
      <c r="X1025" s="264" t="str">
        <f t="shared" si="213"/>
        <v>OK</v>
      </c>
      <c r="Y1025" s="193" t="str">
        <f t="shared" si="214"/>
        <v/>
      </c>
      <c r="Z1025" s="193" t="str">
        <f t="shared" si="215"/>
        <v/>
      </c>
      <c r="AA1025" s="397" t="str">
        <f t="shared" si="216"/>
        <v/>
      </c>
      <c r="AB1025" s="257" t="str">
        <f t="shared" si="217"/>
        <v/>
      </c>
      <c r="AC1025" s="257" t="str">
        <f t="shared" si="218"/>
        <v/>
      </c>
      <c r="AD1025" s="193" t="str">
        <f t="shared" si="219"/>
        <v>CHECK DATES</v>
      </c>
      <c r="AE1025" s="257" t="str">
        <f t="shared" si="220"/>
        <v/>
      </c>
      <c r="AF1025" s="286">
        <v>0</v>
      </c>
      <c r="AG1025" s="257">
        <f t="shared" si="221"/>
        <v>0</v>
      </c>
      <c r="AH1025" s="257" t="str">
        <f t="shared" si="222"/>
        <v/>
      </c>
      <c r="AI1025" s="257">
        <f t="shared" si="223"/>
        <v>0</v>
      </c>
    </row>
    <row r="1026" spans="1:35" x14ac:dyDescent="0.3">
      <c r="A1026" s="287">
        <v>1014</v>
      </c>
      <c r="B1026" s="161"/>
      <c r="C1026" s="150"/>
      <c r="D1026" s="150"/>
      <c r="E1026" s="150"/>
      <c r="F1026" s="152"/>
      <c r="G1026" s="152"/>
      <c r="H1026" s="154"/>
      <c r="I1026" s="155"/>
      <c r="J1026" s="159"/>
      <c r="K1026" s="159"/>
      <c r="L1026" s="337"/>
      <c r="M1026" s="343" t="str">
        <f>IF(L1026="","",LOOKUP(L1026,'Work Programme'!$A$8:$A$207,'Work Programme'!$B$8:$B$207))</f>
        <v/>
      </c>
      <c r="N1026" s="150"/>
      <c r="O1026" s="151"/>
      <c r="P1026" s="254" t="str">
        <f>IF(H1026="","",VLOOKUP(H1026,'Overview - Financial Statement'!$A$46:$B$60,2,FALSE))</f>
        <v/>
      </c>
      <c r="Q1026" s="255" t="str">
        <f t="shared" si="210"/>
        <v/>
      </c>
      <c r="R1026" s="153"/>
      <c r="S1026" s="153"/>
      <c r="T1026" s="238">
        <f t="shared" si="211"/>
        <v>0</v>
      </c>
      <c r="U1026" s="193" t="s">
        <v>44</v>
      </c>
      <c r="V1026" s="173"/>
      <c r="W1026" s="193" t="str">
        <f t="shared" si="212"/>
        <v/>
      </c>
      <c r="X1026" s="264" t="str">
        <f t="shared" si="213"/>
        <v>OK</v>
      </c>
      <c r="Y1026" s="193" t="str">
        <f t="shared" si="214"/>
        <v/>
      </c>
      <c r="Z1026" s="193" t="str">
        <f t="shared" si="215"/>
        <v/>
      </c>
      <c r="AA1026" s="397" t="str">
        <f t="shared" si="216"/>
        <v/>
      </c>
      <c r="AB1026" s="257" t="str">
        <f t="shared" si="217"/>
        <v/>
      </c>
      <c r="AC1026" s="257" t="str">
        <f t="shared" si="218"/>
        <v/>
      </c>
      <c r="AD1026" s="193" t="str">
        <f t="shared" si="219"/>
        <v>CHECK DATES</v>
      </c>
      <c r="AE1026" s="257" t="str">
        <f t="shared" si="220"/>
        <v/>
      </c>
      <c r="AF1026" s="286">
        <v>0</v>
      </c>
      <c r="AG1026" s="257">
        <f t="shared" si="221"/>
        <v>0</v>
      </c>
      <c r="AH1026" s="257" t="str">
        <f t="shared" si="222"/>
        <v/>
      </c>
      <c r="AI1026" s="257">
        <f t="shared" si="223"/>
        <v>0</v>
      </c>
    </row>
    <row r="1027" spans="1:35" x14ac:dyDescent="0.3">
      <c r="A1027" s="287">
        <v>1015</v>
      </c>
      <c r="B1027" s="161"/>
      <c r="C1027" s="150"/>
      <c r="D1027" s="150"/>
      <c r="E1027" s="150"/>
      <c r="F1027" s="152"/>
      <c r="G1027" s="152"/>
      <c r="H1027" s="154"/>
      <c r="I1027" s="155"/>
      <c r="J1027" s="159"/>
      <c r="K1027" s="159"/>
      <c r="L1027" s="337"/>
      <c r="M1027" s="343" t="str">
        <f>IF(L1027="","",LOOKUP(L1027,'Work Programme'!$A$8:$A$207,'Work Programme'!$B$8:$B$207))</f>
        <v/>
      </c>
      <c r="N1027" s="150"/>
      <c r="O1027" s="151"/>
      <c r="P1027" s="254" t="str">
        <f>IF(H1027="","",VLOOKUP(H1027,'Overview - Financial Statement'!$A$46:$B$60,2,FALSE))</f>
        <v/>
      </c>
      <c r="Q1027" s="255" t="str">
        <f t="shared" si="210"/>
        <v/>
      </c>
      <c r="R1027" s="153"/>
      <c r="S1027" s="153"/>
      <c r="T1027" s="238">
        <f t="shared" si="211"/>
        <v>0</v>
      </c>
      <c r="U1027" s="193" t="s">
        <v>44</v>
      </c>
      <c r="V1027" s="173"/>
      <c r="W1027" s="193" t="str">
        <f t="shared" si="212"/>
        <v/>
      </c>
      <c r="X1027" s="264" t="str">
        <f t="shared" si="213"/>
        <v>OK</v>
      </c>
      <c r="Y1027" s="193" t="str">
        <f t="shared" si="214"/>
        <v/>
      </c>
      <c r="Z1027" s="193" t="str">
        <f t="shared" si="215"/>
        <v/>
      </c>
      <c r="AA1027" s="397" t="str">
        <f t="shared" si="216"/>
        <v/>
      </c>
      <c r="AB1027" s="257" t="str">
        <f t="shared" si="217"/>
        <v/>
      </c>
      <c r="AC1027" s="257" t="str">
        <f t="shared" si="218"/>
        <v/>
      </c>
      <c r="AD1027" s="193" t="str">
        <f t="shared" si="219"/>
        <v>CHECK DATES</v>
      </c>
      <c r="AE1027" s="257" t="str">
        <f t="shared" si="220"/>
        <v/>
      </c>
      <c r="AF1027" s="286">
        <v>0</v>
      </c>
      <c r="AG1027" s="257">
        <f t="shared" si="221"/>
        <v>0</v>
      </c>
      <c r="AH1027" s="257" t="str">
        <f t="shared" si="222"/>
        <v/>
      </c>
      <c r="AI1027" s="257">
        <f t="shared" si="223"/>
        <v>0</v>
      </c>
    </row>
    <row r="1028" spans="1:35" x14ac:dyDescent="0.3">
      <c r="A1028" s="287">
        <v>1016</v>
      </c>
      <c r="B1028" s="161"/>
      <c r="C1028" s="150"/>
      <c r="D1028" s="150"/>
      <c r="E1028" s="150"/>
      <c r="F1028" s="152"/>
      <c r="G1028" s="152"/>
      <c r="H1028" s="154"/>
      <c r="I1028" s="155"/>
      <c r="J1028" s="159"/>
      <c r="K1028" s="159"/>
      <c r="L1028" s="337"/>
      <c r="M1028" s="343" t="str">
        <f>IF(L1028="","",LOOKUP(L1028,'Work Programme'!$A$8:$A$207,'Work Programme'!$B$8:$B$207))</f>
        <v/>
      </c>
      <c r="N1028" s="150"/>
      <c r="O1028" s="151"/>
      <c r="P1028" s="254" t="str">
        <f>IF(H1028="","",VLOOKUP(H1028,'Overview - Financial Statement'!$A$46:$B$60,2,FALSE))</f>
        <v/>
      </c>
      <c r="Q1028" s="255" t="str">
        <f t="shared" si="210"/>
        <v/>
      </c>
      <c r="R1028" s="153"/>
      <c r="S1028" s="153"/>
      <c r="T1028" s="238">
        <f t="shared" si="211"/>
        <v>0</v>
      </c>
      <c r="U1028" s="193" t="s">
        <v>44</v>
      </c>
      <c r="V1028" s="173"/>
      <c r="W1028" s="193" t="str">
        <f t="shared" si="212"/>
        <v/>
      </c>
      <c r="X1028" s="264" t="str">
        <f t="shared" si="213"/>
        <v>OK</v>
      </c>
      <c r="Y1028" s="193" t="str">
        <f t="shared" si="214"/>
        <v/>
      </c>
      <c r="Z1028" s="193" t="str">
        <f t="shared" si="215"/>
        <v/>
      </c>
      <c r="AA1028" s="397" t="str">
        <f t="shared" si="216"/>
        <v/>
      </c>
      <c r="AB1028" s="257" t="str">
        <f t="shared" si="217"/>
        <v/>
      </c>
      <c r="AC1028" s="257" t="str">
        <f t="shared" si="218"/>
        <v/>
      </c>
      <c r="AD1028" s="193" t="str">
        <f t="shared" si="219"/>
        <v>CHECK DATES</v>
      </c>
      <c r="AE1028" s="257" t="str">
        <f t="shared" si="220"/>
        <v/>
      </c>
      <c r="AF1028" s="286">
        <v>0</v>
      </c>
      <c r="AG1028" s="257">
        <f t="shared" si="221"/>
        <v>0</v>
      </c>
      <c r="AH1028" s="257" t="str">
        <f t="shared" si="222"/>
        <v/>
      </c>
      <c r="AI1028" s="257">
        <f t="shared" si="223"/>
        <v>0</v>
      </c>
    </row>
    <row r="1029" spans="1:35" x14ac:dyDescent="0.3">
      <c r="A1029" s="287">
        <v>1017</v>
      </c>
      <c r="B1029" s="161"/>
      <c r="C1029" s="150"/>
      <c r="D1029" s="150"/>
      <c r="E1029" s="150"/>
      <c r="F1029" s="152"/>
      <c r="G1029" s="152"/>
      <c r="H1029" s="154"/>
      <c r="I1029" s="155"/>
      <c r="J1029" s="159"/>
      <c r="K1029" s="159"/>
      <c r="L1029" s="337"/>
      <c r="M1029" s="343" t="str">
        <f>IF(L1029="","",LOOKUP(L1029,'Work Programme'!$A$8:$A$207,'Work Programme'!$B$8:$B$207))</f>
        <v/>
      </c>
      <c r="N1029" s="150"/>
      <c r="O1029" s="151"/>
      <c r="P1029" s="254" t="str">
        <f>IF(H1029="","",VLOOKUP(H1029,'Overview - Financial Statement'!$A$46:$B$60,2,FALSE))</f>
        <v/>
      </c>
      <c r="Q1029" s="255" t="str">
        <f t="shared" si="210"/>
        <v/>
      </c>
      <c r="R1029" s="153"/>
      <c r="S1029" s="153"/>
      <c r="T1029" s="238">
        <f t="shared" si="211"/>
        <v>0</v>
      </c>
      <c r="U1029" s="193" t="s">
        <v>44</v>
      </c>
      <c r="V1029" s="173"/>
      <c r="W1029" s="193" t="str">
        <f t="shared" si="212"/>
        <v/>
      </c>
      <c r="X1029" s="264" t="str">
        <f t="shared" si="213"/>
        <v>OK</v>
      </c>
      <c r="Y1029" s="193" t="str">
        <f t="shared" si="214"/>
        <v/>
      </c>
      <c r="Z1029" s="193" t="str">
        <f t="shared" si="215"/>
        <v/>
      </c>
      <c r="AA1029" s="397" t="str">
        <f t="shared" si="216"/>
        <v/>
      </c>
      <c r="AB1029" s="257" t="str">
        <f t="shared" si="217"/>
        <v/>
      </c>
      <c r="AC1029" s="257" t="str">
        <f t="shared" si="218"/>
        <v/>
      </c>
      <c r="AD1029" s="193" t="str">
        <f t="shared" si="219"/>
        <v>CHECK DATES</v>
      </c>
      <c r="AE1029" s="257" t="str">
        <f t="shared" si="220"/>
        <v/>
      </c>
      <c r="AF1029" s="286">
        <v>0</v>
      </c>
      <c r="AG1029" s="257">
        <f t="shared" si="221"/>
        <v>0</v>
      </c>
      <c r="AH1029" s="257" t="str">
        <f t="shared" si="222"/>
        <v/>
      </c>
      <c r="AI1029" s="257">
        <f t="shared" si="223"/>
        <v>0</v>
      </c>
    </row>
    <row r="1030" spans="1:35" x14ac:dyDescent="0.3">
      <c r="A1030" s="287">
        <v>1018</v>
      </c>
      <c r="B1030" s="161"/>
      <c r="C1030" s="150"/>
      <c r="D1030" s="150"/>
      <c r="E1030" s="150"/>
      <c r="F1030" s="152"/>
      <c r="G1030" s="152"/>
      <c r="H1030" s="154"/>
      <c r="I1030" s="155"/>
      <c r="J1030" s="159"/>
      <c r="K1030" s="159"/>
      <c r="L1030" s="337"/>
      <c r="M1030" s="343" t="str">
        <f>IF(L1030="","",LOOKUP(L1030,'Work Programme'!$A$8:$A$207,'Work Programme'!$B$8:$B$207))</f>
        <v/>
      </c>
      <c r="N1030" s="150"/>
      <c r="O1030" s="151"/>
      <c r="P1030" s="254" t="str">
        <f>IF(H1030="","",VLOOKUP(H1030,'Overview - Financial Statement'!$A$46:$B$60,2,FALSE))</f>
        <v/>
      </c>
      <c r="Q1030" s="255" t="str">
        <f t="shared" si="210"/>
        <v/>
      </c>
      <c r="R1030" s="153"/>
      <c r="S1030" s="153"/>
      <c r="T1030" s="238">
        <f t="shared" si="211"/>
        <v>0</v>
      </c>
      <c r="U1030" s="193" t="s">
        <v>44</v>
      </c>
      <c r="V1030" s="173"/>
      <c r="W1030" s="193" t="str">
        <f t="shared" si="212"/>
        <v/>
      </c>
      <c r="X1030" s="264" t="str">
        <f t="shared" si="213"/>
        <v>OK</v>
      </c>
      <c r="Y1030" s="193" t="str">
        <f t="shared" si="214"/>
        <v/>
      </c>
      <c r="Z1030" s="193" t="str">
        <f t="shared" si="215"/>
        <v/>
      </c>
      <c r="AA1030" s="397" t="str">
        <f t="shared" si="216"/>
        <v/>
      </c>
      <c r="AB1030" s="257" t="str">
        <f t="shared" si="217"/>
        <v/>
      </c>
      <c r="AC1030" s="257" t="str">
        <f t="shared" si="218"/>
        <v/>
      </c>
      <c r="AD1030" s="193" t="str">
        <f t="shared" si="219"/>
        <v>CHECK DATES</v>
      </c>
      <c r="AE1030" s="257" t="str">
        <f t="shared" si="220"/>
        <v/>
      </c>
      <c r="AF1030" s="286">
        <v>0</v>
      </c>
      <c r="AG1030" s="257">
        <f t="shared" si="221"/>
        <v>0</v>
      </c>
      <c r="AH1030" s="257" t="str">
        <f t="shared" si="222"/>
        <v/>
      </c>
      <c r="AI1030" s="257">
        <f t="shared" si="223"/>
        <v>0</v>
      </c>
    </row>
    <row r="1031" spans="1:35" x14ac:dyDescent="0.3">
      <c r="A1031" s="287">
        <v>1019</v>
      </c>
      <c r="B1031" s="161"/>
      <c r="C1031" s="150"/>
      <c r="D1031" s="150"/>
      <c r="E1031" s="150"/>
      <c r="F1031" s="152"/>
      <c r="G1031" s="152"/>
      <c r="H1031" s="154"/>
      <c r="I1031" s="155"/>
      <c r="J1031" s="159"/>
      <c r="K1031" s="159"/>
      <c r="L1031" s="337"/>
      <c r="M1031" s="343" t="str">
        <f>IF(L1031="","",LOOKUP(L1031,'Work Programme'!$A$8:$A$207,'Work Programme'!$B$8:$B$207))</f>
        <v/>
      </c>
      <c r="N1031" s="150"/>
      <c r="O1031" s="151"/>
      <c r="P1031" s="254" t="str">
        <f>IF(H1031="","",VLOOKUP(H1031,'Overview - Financial Statement'!$A$46:$B$60,2,FALSE))</f>
        <v/>
      </c>
      <c r="Q1031" s="255" t="str">
        <f t="shared" si="210"/>
        <v/>
      </c>
      <c r="R1031" s="153"/>
      <c r="S1031" s="153"/>
      <c r="T1031" s="238">
        <f t="shared" si="211"/>
        <v>0</v>
      </c>
      <c r="U1031" s="193" t="s">
        <v>44</v>
      </c>
      <c r="V1031" s="173"/>
      <c r="W1031" s="193" t="str">
        <f t="shared" si="212"/>
        <v/>
      </c>
      <c r="X1031" s="264" t="str">
        <f t="shared" si="213"/>
        <v>OK</v>
      </c>
      <c r="Y1031" s="193" t="str">
        <f t="shared" si="214"/>
        <v/>
      </c>
      <c r="Z1031" s="193" t="str">
        <f t="shared" si="215"/>
        <v/>
      </c>
      <c r="AA1031" s="397" t="str">
        <f t="shared" si="216"/>
        <v/>
      </c>
      <c r="AB1031" s="257" t="str">
        <f t="shared" si="217"/>
        <v/>
      </c>
      <c r="AC1031" s="257" t="str">
        <f t="shared" si="218"/>
        <v/>
      </c>
      <c r="AD1031" s="193" t="str">
        <f t="shared" si="219"/>
        <v>CHECK DATES</v>
      </c>
      <c r="AE1031" s="257" t="str">
        <f t="shared" si="220"/>
        <v/>
      </c>
      <c r="AF1031" s="286">
        <v>0</v>
      </c>
      <c r="AG1031" s="257">
        <f t="shared" si="221"/>
        <v>0</v>
      </c>
      <c r="AH1031" s="257" t="str">
        <f t="shared" si="222"/>
        <v/>
      </c>
      <c r="AI1031" s="257">
        <f t="shared" si="223"/>
        <v>0</v>
      </c>
    </row>
    <row r="1032" spans="1:35" x14ac:dyDescent="0.3">
      <c r="A1032" s="287">
        <v>1020</v>
      </c>
      <c r="B1032" s="161"/>
      <c r="C1032" s="150"/>
      <c r="D1032" s="150"/>
      <c r="E1032" s="150"/>
      <c r="F1032" s="152"/>
      <c r="G1032" s="152"/>
      <c r="H1032" s="154"/>
      <c r="I1032" s="155"/>
      <c r="J1032" s="159"/>
      <c r="K1032" s="159"/>
      <c r="L1032" s="337"/>
      <c r="M1032" s="343" t="str">
        <f>IF(L1032="","",LOOKUP(L1032,'Work Programme'!$A$8:$A$207,'Work Programme'!$B$8:$B$207))</f>
        <v/>
      </c>
      <c r="N1032" s="150"/>
      <c r="O1032" s="151"/>
      <c r="P1032" s="254" t="str">
        <f>IF(H1032="","",VLOOKUP(H1032,'Overview - Financial Statement'!$A$46:$B$60,2,FALSE))</f>
        <v/>
      </c>
      <c r="Q1032" s="255" t="str">
        <f t="shared" si="210"/>
        <v/>
      </c>
      <c r="R1032" s="153"/>
      <c r="S1032" s="153"/>
      <c r="T1032" s="238">
        <f t="shared" si="211"/>
        <v>0</v>
      </c>
      <c r="U1032" s="193" t="s">
        <v>44</v>
      </c>
      <c r="V1032" s="173"/>
      <c r="W1032" s="193" t="str">
        <f t="shared" si="212"/>
        <v/>
      </c>
      <c r="X1032" s="264" t="str">
        <f t="shared" si="213"/>
        <v>OK</v>
      </c>
      <c r="Y1032" s="193" t="str">
        <f t="shared" si="214"/>
        <v/>
      </c>
      <c r="Z1032" s="193" t="str">
        <f t="shared" si="215"/>
        <v/>
      </c>
      <c r="AA1032" s="397" t="str">
        <f t="shared" si="216"/>
        <v/>
      </c>
      <c r="AB1032" s="257" t="str">
        <f t="shared" si="217"/>
        <v/>
      </c>
      <c r="AC1032" s="257" t="str">
        <f t="shared" si="218"/>
        <v/>
      </c>
      <c r="AD1032" s="193" t="str">
        <f t="shared" si="219"/>
        <v>CHECK DATES</v>
      </c>
      <c r="AE1032" s="257" t="str">
        <f t="shared" si="220"/>
        <v/>
      </c>
      <c r="AF1032" s="286">
        <v>0</v>
      </c>
      <c r="AG1032" s="257">
        <f t="shared" si="221"/>
        <v>0</v>
      </c>
      <c r="AH1032" s="257" t="str">
        <f t="shared" si="222"/>
        <v/>
      </c>
      <c r="AI1032" s="257">
        <f t="shared" si="223"/>
        <v>0</v>
      </c>
    </row>
    <row r="1033" spans="1:35" x14ac:dyDescent="0.3">
      <c r="A1033" s="287">
        <v>1021</v>
      </c>
      <c r="B1033" s="161"/>
      <c r="C1033" s="150"/>
      <c r="D1033" s="150"/>
      <c r="E1033" s="150"/>
      <c r="F1033" s="152"/>
      <c r="G1033" s="152"/>
      <c r="H1033" s="154"/>
      <c r="I1033" s="155"/>
      <c r="J1033" s="159"/>
      <c r="K1033" s="159"/>
      <c r="L1033" s="337"/>
      <c r="M1033" s="343" t="str">
        <f>IF(L1033="","",LOOKUP(L1033,'Work Programme'!$A$8:$A$207,'Work Programme'!$B$8:$B$207))</f>
        <v/>
      </c>
      <c r="N1033" s="150"/>
      <c r="O1033" s="151"/>
      <c r="P1033" s="254" t="str">
        <f>IF(H1033="","",VLOOKUP(H1033,'Overview - Financial Statement'!$A$46:$B$60,2,FALSE))</f>
        <v/>
      </c>
      <c r="Q1033" s="255" t="str">
        <f t="shared" si="210"/>
        <v/>
      </c>
      <c r="R1033" s="153"/>
      <c r="S1033" s="153"/>
      <c r="T1033" s="238">
        <f t="shared" si="211"/>
        <v>0</v>
      </c>
      <c r="U1033" s="193" t="s">
        <v>44</v>
      </c>
      <c r="V1033" s="173"/>
      <c r="W1033" s="193" t="str">
        <f t="shared" si="212"/>
        <v/>
      </c>
      <c r="X1033" s="264" t="str">
        <f t="shared" si="213"/>
        <v>OK</v>
      </c>
      <c r="Y1033" s="193" t="str">
        <f t="shared" si="214"/>
        <v/>
      </c>
      <c r="Z1033" s="193" t="str">
        <f t="shared" si="215"/>
        <v/>
      </c>
      <c r="AA1033" s="397" t="str">
        <f t="shared" si="216"/>
        <v/>
      </c>
      <c r="AB1033" s="257" t="str">
        <f t="shared" si="217"/>
        <v/>
      </c>
      <c r="AC1033" s="257" t="str">
        <f t="shared" si="218"/>
        <v/>
      </c>
      <c r="AD1033" s="193" t="str">
        <f t="shared" si="219"/>
        <v>CHECK DATES</v>
      </c>
      <c r="AE1033" s="257" t="str">
        <f t="shared" si="220"/>
        <v/>
      </c>
      <c r="AF1033" s="286">
        <v>0</v>
      </c>
      <c r="AG1033" s="257">
        <f t="shared" si="221"/>
        <v>0</v>
      </c>
      <c r="AH1033" s="257" t="str">
        <f t="shared" si="222"/>
        <v/>
      </c>
      <c r="AI1033" s="257">
        <f t="shared" si="223"/>
        <v>0</v>
      </c>
    </row>
    <row r="1034" spans="1:35" x14ac:dyDescent="0.3">
      <c r="A1034" s="287">
        <v>1022</v>
      </c>
      <c r="B1034" s="161"/>
      <c r="C1034" s="150"/>
      <c r="D1034" s="150"/>
      <c r="E1034" s="150"/>
      <c r="F1034" s="152"/>
      <c r="G1034" s="152"/>
      <c r="H1034" s="154"/>
      <c r="I1034" s="155"/>
      <c r="J1034" s="159"/>
      <c r="K1034" s="159"/>
      <c r="L1034" s="337"/>
      <c r="M1034" s="343" t="str">
        <f>IF(L1034="","",LOOKUP(L1034,'Work Programme'!$A$8:$A$207,'Work Programme'!$B$8:$B$207))</f>
        <v/>
      </c>
      <c r="N1034" s="150"/>
      <c r="O1034" s="151"/>
      <c r="P1034" s="254" t="str">
        <f>IF(H1034="","",VLOOKUP(H1034,'Overview - Financial Statement'!$A$46:$B$60,2,FALSE))</f>
        <v/>
      </c>
      <c r="Q1034" s="255" t="str">
        <f t="shared" si="210"/>
        <v/>
      </c>
      <c r="R1034" s="153"/>
      <c r="S1034" s="153"/>
      <c r="T1034" s="238">
        <f t="shared" si="211"/>
        <v>0</v>
      </c>
      <c r="U1034" s="193" t="s">
        <v>44</v>
      </c>
      <c r="V1034" s="173"/>
      <c r="W1034" s="193" t="str">
        <f t="shared" si="212"/>
        <v/>
      </c>
      <c r="X1034" s="264" t="str">
        <f t="shared" si="213"/>
        <v>OK</v>
      </c>
      <c r="Y1034" s="193" t="str">
        <f t="shared" si="214"/>
        <v/>
      </c>
      <c r="Z1034" s="193" t="str">
        <f t="shared" si="215"/>
        <v/>
      </c>
      <c r="AA1034" s="397" t="str">
        <f t="shared" si="216"/>
        <v/>
      </c>
      <c r="AB1034" s="257" t="str">
        <f t="shared" si="217"/>
        <v/>
      </c>
      <c r="AC1034" s="257" t="str">
        <f t="shared" si="218"/>
        <v/>
      </c>
      <c r="AD1034" s="193" t="str">
        <f t="shared" si="219"/>
        <v>CHECK DATES</v>
      </c>
      <c r="AE1034" s="257" t="str">
        <f t="shared" si="220"/>
        <v/>
      </c>
      <c r="AF1034" s="286">
        <v>0</v>
      </c>
      <c r="AG1034" s="257">
        <f t="shared" si="221"/>
        <v>0</v>
      </c>
      <c r="AH1034" s="257" t="str">
        <f t="shared" si="222"/>
        <v/>
      </c>
      <c r="AI1034" s="257">
        <f t="shared" si="223"/>
        <v>0</v>
      </c>
    </row>
    <row r="1035" spans="1:35" x14ac:dyDescent="0.3">
      <c r="A1035" s="287">
        <v>1023</v>
      </c>
      <c r="B1035" s="161"/>
      <c r="C1035" s="150"/>
      <c r="D1035" s="150"/>
      <c r="E1035" s="150"/>
      <c r="F1035" s="152"/>
      <c r="G1035" s="152"/>
      <c r="H1035" s="154"/>
      <c r="I1035" s="155"/>
      <c r="J1035" s="159"/>
      <c r="K1035" s="159"/>
      <c r="L1035" s="337"/>
      <c r="M1035" s="343" t="str">
        <f>IF(L1035="","",LOOKUP(L1035,'Work Programme'!$A$8:$A$207,'Work Programme'!$B$8:$B$207))</f>
        <v/>
      </c>
      <c r="N1035" s="150"/>
      <c r="O1035" s="151"/>
      <c r="P1035" s="254" t="str">
        <f>IF(H1035="","",VLOOKUP(H1035,'Overview - Financial Statement'!$A$46:$B$60,2,FALSE))</f>
        <v/>
      </c>
      <c r="Q1035" s="255" t="str">
        <f t="shared" si="210"/>
        <v/>
      </c>
      <c r="R1035" s="153"/>
      <c r="S1035" s="153"/>
      <c r="T1035" s="238">
        <f t="shared" si="211"/>
        <v>0</v>
      </c>
      <c r="U1035" s="193" t="s">
        <v>44</v>
      </c>
      <c r="V1035" s="173"/>
      <c r="W1035" s="193" t="str">
        <f t="shared" si="212"/>
        <v/>
      </c>
      <c r="X1035" s="264" t="str">
        <f t="shared" si="213"/>
        <v>OK</v>
      </c>
      <c r="Y1035" s="193" t="str">
        <f t="shared" si="214"/>
        <v/>
      </c>
      <c r="Z1035" s="193" t="str">
        <f t="shared" si="215"/>
        <v/>
      </c>
      <c r="AA1035" s="397" t="str">
        <f t="shared" si="216"/>
        <v/>
      </c>
      <c r="AB1035" s="257" t="str">
        <f t="shared" si="217"/>
        <v/>
      </c>
      <c r="AC1035" s="257" t="str">
        <f t="shared" si="218"/>
        <v/>
      </c>
      <c r="AD1035" s="193" t="str">
        <f t="shared" si="219"/>
        <v>CHECK DATES</v>
      </c>
      <c r="AE1035" s="257" t="str">
        <f t="shared" si="220"/>
        <v/>
      </c>
      <c r="AF1035" s="286">
        <v>0</v>
      </c>
      <c r="AG1035" s="257">
        <f t="shared" si="221"/>
        <v>0</v>
      </c>
      <c r="AH1035" s="257" t="str">
        <f t="shared" si="222"/>
        <v/>
      </c>
      <c r="AI1035" s="257">
        <f t="shared" si="223"/>
        <v>0</v>
      </c>
    </row>
    <row r="1036" spans="1:35" x14ac:dyDescent="0.3">
      <c r="A1036" s="287">
        <v>1024</v>
      </c>
      <c r="B1036" s="161"/>
      <c r="C1036" s="150"/>
      <c r="D1036" s="150"/>
      <c r="E1036" s="150"/>
      <c r="F1036" s="152"/>
      <c r="G1036" s="152"/>
      <c r="H1036" s="154"/>
      <c r="I1036" s="155"/>
      <c r="J1036" s="159"/>
      <c r="K1036" s="159"/>
      <c r="L1036" s="337"/>
      <c r="M1036" s="343" t="str">
        <f>IF(L1036="","",LOOKUP(L1036,'Work Programme'!$A$8:$A$207,'Work Programme'!$B$8:$B$207))</f>
        <v/>
      </c>
      <c r="N1036" s="150"/>
      <c r="O1036" s="151"/>
      <c r="P1036" s="254" t="str">
        <f>IF(H1036="","",VLOOKUP(H1036,'Overview - Financial Statement'!$A$46:$B$60,2,FALSE))</f>
        <v/>
      </c>
      <c r="Q1036" s="255" t="str">
        <f t="shared" si="210"/>
        <v/>
      </c>
      <c r="R1036" s="153"/>
      <c r="S1036" s="153"/>
      <c r="T1036" s="238">
        <f t="shared" si="211"/>
        <v>0</v>
      </c>
      <c r="U1036" s="193" t="s">
        <v>44</v>
      </c>
      <c r="V1036" s="173"/>
      <c r="W1036" s="193" t="str">
        <f t="shared" si="212"/>
        <v/>
      </c>
      <c r="X1036" s="264" t="str">
        <f t="shared" si="213"/>
        <v>OK</v>
      </c>
      <c r="Y1036" s="193" t="str">
        <f t="shared" si="214"/>
        <v/>
      </c>
      <c r="Z1036" s="193" t="str">
        <f t="shared" si="215"/>
        <v/>
      </c>
      <c r="AA1036" s="397" t="str">
        <f t="shared" si="216"/>
        <v/>
      </c>
      <c r="AB1036" s="257" t="str">
        <f t="shared" si="217"/>
        <v/>
      </c>
      <c r="AC1036" s="257" t="str">
        <f t="shared" si="218"/>
        <v/>
      </c>
      <c r="AD1036" s="193" t="str">
        <f t="shared" si="219"/>
        <v>CHECK DATES</v>
      </c>
      <c r="AE1036" s="257" t="str">
        <f t="shared" si="220"/>
        <v/>
      </c>
      <c r="AF1036" s="286">
        <v>0</v>
      </c>
      <c r="AG1036" s="257">
        <f t="shared" si="221"/>
        <v>0</v>
      </c>
      <c r="AH1036" s="257" t="str">
        <f t="shared" si="222"/>
        <v/>
      </c>
      <c r="AI1036" s="257">
        <f t="shared" si="223"/>
        <v>0</v>
      </c>
    </row>
    <row r="1037" spans="1:35" x14ac:dyDescent="0.3">
      <c r="A1037" s="287">
        <v>1025</v>
      </c>
      <c r="B1037" s="161"/>
      <c r="C1037" s="150"/>
      <c r="D1037" s="150"/>
      <c r="E1037" s="150"/>
      <c r="F1037" s="152"/>
      <c r="G1037" s="152"/>
      <c r="H1037" s="154"/>
      <c r="I1037" s="155"/>
      <c r="J1037" s="159"/>
      <c r="K1037" s="159"/>
      <c r="L1037" s="337"/>
      <c r="M1037" s="343" t="str">
        <f>IF(L1037="","",LOOKUP(L1037,'Work Programme'!$A$8:$A$207,'Work Programme'!$B$8:$B$207))</f>
        <v/>
      </c>
      <c r="N1037" s="150"/>
      <c r="O1037" s="151"/>
      <c r="P1037" s="254" t="str">
        <f>IF(H1037="","",VLOOKUP(H1037,'Overview - Financial Statement'!$A$46:$B$60,2,FALSE))</f>
        <v/>
      </c>
      <c r="Q1037" s="255" t="str">
        <f t="shared" ref="Q1037:Q1100" si="224">IF(P1037="","",I1037/P1037)</f>
        <v/>
      </c>
      <c r="R1037" s="153"/>
      <c r="S1037" s="153"/>
      <c r="T1037" s="238">
        <f t="shared" si="211"/>
        <v>0</v>
      </c>
      <c r="U1037" s="193" t="s">
        <v>44</v>
      </c>
      <c r="V1037" s="173"/>
      <c r="W1037" s="193" t="str">
        <f t="shared" si="212"/>
        <v/>
      </c>
      <c r="X1037" s="264" t="str">
        <f t="shared" si="213"/>
        <v>OK</v>
      </c>
      <c r="Y1037" s="193" t="str">
        <f t="shared" si="214"/>
        <v/>
      </c>
      <c r="Z1037" s="193" t="str">
        <f t="shared" si="215"/>
        <v/>
      </c>
      <c r="AA1037" s="397" t="str">
        <f t="shared" si="216"/>
        <v/>
      </c>
      <c r="AB1037" s="257" t="str">
        <f t="shared" si="217"/>
        <v/>
      </c>
      <c r="AC1037" s="257" t="str">
        <f t="shared" si="218"/>
        <v/>
      </c>
      <c r="AD1037" s="193" t="str">
        <f t="shared" si="219"/>
        <v>CHECK DATES</v>
      </c>
      <c r="AE1037" s="257" t="str">
        <f t="shared" si="220"/>
        <v/>
      </c>
      <c r="AF1037" s="286">
        <v>0</v>
      </c>
      <c r="AG1037" s="257">
        <f t="shared" si="221"/>
        <v>0</v>
      </c>
      <c r="AH1037" s="257" t="str">
        <f t="shared" si="222"/>
        <v/>
      </c>
      <c r="AI1037" s="257">
        <f t="shared" si="223"/>
        <v>0</v>
      </c>
    </row>
    <row r="1038" spans="1:35" x14ac:dyDescent="0.3">
      <c r="A1038" s="287">
        <v>1026</v>
      </c>
      <c r="B1038" s="161"/>
      <c r="C1038" s="150"/>
      <c r="D1038" s="150"/>
      <c r="E1038" s="150"/>
      <c r="F1038" s="152"/>
      <c r="G1038" s="152"/>
      <c r="H1038" s="154"/>
      <c r="I1038" s="155"/>
      <c r="J1038" s="159"/>
      <c r="K1038" s="159"/>
      <c r="L1038" s="337"/>
      <c r="M1038" s="343" t="str">
        <f>IF(L1038="","",LOOKUP(L1038,'Work Programme'!$A$8:$A$207,'Work Programme'!$B$8:$B$207))</f>
        <v/>
      </c>
      <c r="N1038" s="150"/>
      <c r="O1038" s="151"/>
      <c r="P1038" s="254" t="str">
        <f>IF(H1038="","",VLOOKUP(H1038,'Overview - Financial Statement'!$A$46:$B$60,2,FALSE))</f>
        <v/>
      </c>
      <c r="Q1038" s="255" t="str">
        <f t="shared" si="224"/>
        <v/>
      </c>
      <c r="R1038" s="153"/>
      <c r="S1038" s="153"/>
      <c r="T1038" s="238">
        <f t="shared" ref="T1038:T1101" si="225">IF(R1038="YES",Q1038,0)</f>
        <v>0</v>
      </c>
      <c r="U1038" s="193" t="s">
        <v>44</v>
      </c>
      <c r="V1038" s="173"/>
      <c r="W1038" s="193" t="str">
        <f t="shared" si="212"/>
        <v/>
      </c>
      <c r="X1038" s="264" t="str">
        <f t="shared" si="213"/>
        <v>OK</v>
      </c>
      <c r="Y1038" s="193" t="str">
        <f t="shared" si="214"/>
        <v/>
      </c>
      <c r="Z1038" s="193" t="str">
        <f t="shared" si="215"/>
        <v/>
      </c>
      <c r="AA1038" s="397" t="str">
        <f t="shared" si="216"/>
        <v/>
      </c>
      <c r="AB1038" s="257" t="str">
        <f t="shared" si="217"/>
        <v/>
      </c>
      <c r="AC1038" s="257" t="str">
        <f t="shared" si="218"/>
        <v/>
      </c>
      <c r="AD1038" s="193" t="str">
        <f t="shared" si="219"/>
        <v>CHECK DATES</v>
      </c>
      <c r="AE1038" s="257" t="str">
        <f t="shared" si="220"/>
        <v/>
      </c>
      <c r="AF1038" s="286">
        <v>0</v>
      </c>
      <c r="AG1038" s="257">
        <f t="shared" si="221"/>
        <v>0</v>
      </c>
      <c r="AH1038" s="257" t="str">
        <f t="shared" si="222"/>
        <v/>
      </c>
      <c r="AI1038" s="257">
        <f t="shared" si="223"/>
        <v>0</v>
      </c>
    </row>
    <row r="1039" spans="1:35" x14ac:dyDescent="0.3">
      <c r="A1039" s="287">
        <v>1027</v>
      </c>
      <c r="B1039" s="161"/>
      <c r="C1039" s="150"/>
      <c r="D1039" s="150"/>
      <c r="E1039" s="150"/>
      <c r="F1039" s="152"/>
      <c r="G1039" s="152"/>
      <c r="H1039" s="154"/>
      <c r="I1039" s="155"/>
      <c r="J1039" s="159"/>
      <c r="K1039" s="159"/>
      <c r="L1039" s="337"/>
      <c r="M1039" s="343" t="str">
        <f>IF(L1039="","",LOOKUP(L1039,'Work Programme'!$A$8:$A$207,'Work Programme'!$B$8:$B$207))</f>
        <v/>
      </c>
      <c r="N1039" s="150"/>
      <c r="O1039" s="151"/>
      <c r="P1039" s="254" t="str">
        <f>IF(H1039="","",VLOOKUP(H1039,'Overview - Financial Statement'!$A$46:$B$60,2,FALSE))</f>
        <v/>
      </c>
      <c r="Q1039" s="255" t="str">
        <f t="shared" si="224"/>
        <v/>
      </c>
      <c r="R1039" s="153"/>
      <c r="S1039" s="153"/>
      <c r="T1039" s="238">
        <f t="shared" si="225"/>
        <v>0</v>
      </c>
      <c r="U1039" s="193" t="s">
        <v>44</v>
      </c>
      <c r="V1039" s="173"/>
      <c r="W1039" s="193" t="str">
        <f t="shared" si="212"/>
        <v/>
      </c>
      <c r="X1039" s="264" t="str">
        <f t="shared" si="213"/>
        <v>OK</v>
      </c>
      <c r="Y1039" s="193" t="str">
        <f t="shared" si="214"/>
        <v/>
      </c>
      <c r="Z1039" s="193" t="str">
        <f t="shared" si="215"/>
        <v/>
      </c>
      <c r="AA1039" s="397" t="str">
        <f t="shared" si="216"/>
        <v/>
      </c>
      <c r="AB1039" s="257" t="str">
        <f t="shared" si="217"/>
        <v/>
      </c>
      <c r="AC1039" s="257" t="str">
        <f t="shared" si="218"/>
        <v/>
      </c>
      <c r="AD1039" s="193" t="str">
        <f t="shared" si="219"/>
        <v>CHECK DATES</v>
      </c>
      <c r="AE1039" s="257" t="str">
        <f t="shared" si="220"/>
        <v/>
      </c>
      <c r="AF1039" s="286">
        <v>0</v>
      </c>
      <c r="AG1039" s="257">
        <f t="shared" si="221"/>
        <v>0</v>
      </c>
      <c r="AH1039" s="257" t="str">
        <f t="shared" si="222"/>
        <v/>
      </c>
      <c r="AI1039" s="257">
        <f t="shared" si="223"/>
        <v>0</v>
      </c>
    </row>
    <row r="1040" spans="1:35" x14ac:dyDescent="0.3">
      <c r="A1040" s="287">
        <v>1028</v>
      </c>
      <c r="B1040" s="161"/>
      <c r="C1040" s="150"/>
      <c r="D1040" s="150"/>
      <c r="E1040" s="150"/>
      <c r="F1040" s="152"/>
      <c r="G1040" s="152"/>
      <c r="H1040" s="154"/>
      <c r="I1040" s="155"/>
      <c r="J1040" s="159"/>
      <c r="K1040" s="159"/>
      <c r="L1040" s="337"/>
      <c r="M1040" s="343" t="str">
        <f>IF(L1040="","",LOOKUP(L1040,'Work Programme'!$A$8:$A$207,'Work Programme'!$B$8:$B$207))</f>
        <v/>
      </c>
      <c r="N1040" s="150"/>
      <c r="O1040" s="151"/>
      <c r="P1040" s="254" t="str">
        <f>IF(H1040="","",VLOOKUP(H1040,'Overview - Financial Statement'!$A$46:$B$60,2,FALSE))</f>
        <v/>
      </c>
      <c r="Q1040" s="255" t="str">
        <f t="shared" si="224"/>
        <v/>
      </c>
      <c r="R1040" s="153"/>
      <c r="S1040" s="153"/>
      <c r="T1040" s="238">
        <f t="shared" si="225"/>
        <v>0</v>
      </c>
      <c r="U1040" s="193" t="s">
        <v>44</v>
      </c>
      <c r="V1040" s="173"/>
      <c r="W1040" s="193" t="str">
        <f t="shared" ref="W1040:W1103" si="226">IF(Q1040="","",IF(F1040="","CHECK DATES","OK"))</f>
        <v/>
      </c>
      <c r="X1040" s="264" t="str">
        <f t="shared" ref="X1040:X1103" si="227">IF(F1040-(J1040)&lt;0,"a posteriori ?","OK")</f>
        <v>OK</v>
      </c>
      <c r="Y1040" s="193" t="str">
        <f t="shared" ref="Y1040:Y1103" si="228">IF(Q1040="","",(IF(OR(J1040&lt;=($E$4-1),J1040&gt;=($G$4+1),K1040&lt;=($E$4-1),K1040&gt;=($G$4+1)),"CHECK DATES","OK")))</f>
        <v/>
      </c>
      <c r="Z1040" s="193" t="str">
        <f t="shared" ref="Z1040:Z1103" si="229">IF(H1040="","",H1040)</f>
        <v/>
      </c>
      <c r="AA1040" s="397" t="str">
        <f t="shared" ref="AA1040:AA1103" si="230">IF(H1040="","",IF(HLOOKUP(H1040,$V$4:$AJ$5,2,FALSE)="",P1040,IF(P1040&lt;&gt;HLOOKUP(H1040,$V$4:$AJ$5,2,FALSE),HLOOKUP(H1040,$V$4:$AJ$5,2,FALSE),P1040)))</f>
        <v/>
      </c>
      <c r="AB1040" s="257" t="str">
        <f t="shared" ref="AB1040:AB1103" si="231">IF(P1040="","",IF(AA1040=1,Q1040,I1040/AA1040))</f>
        <v/>
      </c>
      <c r="AC1040" s="257" t="str">
        <f t="shared" ref="AC1040:AC1103" si="232">IF(AB1040="","",IF(AA1040=1,0,AB1040-Q1040))</f>
        <v/>
      </c>
      <c r="AD1040" s="193" t="str">
        <f t="shared" ref="AD1040:AD1103" si="233">IF(Q1040=0,"",(IF(G1040="","CHECK DATES","OK")))</f>
        <v>CHECK DATES</v>
      </c>
      <c r="AE1040" s="257" t="str">
        <f t="shared" ref="AE1040:AE1103" si="234">IF(OR(U1040="NO",Y1040="CHECK DATES",AD1040="CHECK DATES"),AB1040,"")</f>
        <v/>
      </c>
      <c r="AF1040" s="286">
        <v>0</v>
      </c>
      <c r="AG1040" s="257">
        <f t="shared" ref="AG1040:AG1103" si="235">IF(OR(U1040="NO",AE1040&gt;0,AF1040&gt;0)*(AND(OR(R1040="NO",R1040=""))),SUM(AE1040:AF1040),"")</f>
        <v>0</v>
      </c>
      <c r="AH1040" s="257" t="str">
        <f t="shared" ref="AH1040:AH1103" si="236">IF(OR(U1040="NO",AE1040&gt;0,AF1040&gt;0)*(AND(OR(R1040="YES"))),SUM(AE1040:AF1040),"")</f>
        <v/>
      </c>
      <c r="AI1040" s="257">
        <f t="shared" ref="AI1040:AI1103" si="237">IF(R1040="YES",AB1040,0)</f>
        <v>0</v>
      </c>
    </row>
    <row r="1041" spans="1:35" x14ac:dyDescent="0.3">
      <c r="A1041" s="287">
        <v>1029</v>
      </c>
      <c r="B1041" s="161"/>
      <c r="C1041" s="150"/>
      <c r="D1041" s="150"/>
      <c r="E1041" s="150"/>
      <c r="F1041" s="152"/>
      <c r="G1041" s="152"/>
      <c r="H1041" s="154"/>
      <c r="I1041" s="155"/>
      <c r="J1041" s="159"/>
      <c r="K1041" s="159"/>
      <c r="L1041" s="337"/>
      <c r="M1041" s="343" t="str">
        <f>IF(L1041="","",LOOKUP(L1041,'Work Programme'!$A$8:$A$207,'Work Programme'!$B$8:$B$207))</f>
        <v/>
      </c>
      <c r="N1041" s="150"/>
      <c r="O1041" s="151"/>
      <c r="P1041" s="254" t="str">
        <f>IF(H1041="","",VLOOKUP(H1041,'Overview - Financial Statement'!$A$46:$B$60,2,FALSE))</f>
        <v/>
      </c>
      <c r="Q1041" s="255" t="str">
        <f t="shared" si="224"/>
        <v/>
      </c>
      <c r="R1041" s="153"/>
      <c r="S1041" s="153"/>
      <c r="T1041" s="238">
        <f t="shared" si="225"/>
        <v>0</v>
      </c>
      <c r="U1041" s="193" t="s">
        <v>44</v>
      </c>
      <c r="V1041" s="173"/>
      <c r="W1041" s="193" t="str">
        <f t="shared" si="226"/>
        <v/>
      </c>
      <c r="X1041" s="264" t="str">
        <f t="shared" si="227"/>
        <v>OK</v>
      </c>
      <c r="Y1041" s="193" t="str">
        <f t="shared" si="228"/>
        <v/>
      </c>
      <c r="Z1041" s="193" t="str">
        <f t="shared" si="229"/>
        <v/>
      </c>
      <c r="AA1041" s="397" t="str">
        <f t="shared" si="230"/>
        <v/>
      </c>
      <c r="AB1041" s="257" t="str">
        <f t="shared" si="231"/>
        <v/>
      </c>
      <c r="AC1041" s="257" t="str">
        <f t="shared" si="232"/>
        <v/>
      </c>
      <c r="AD1041" s="193" t="str">
        <f t="shared" si="233"/>
        <v>CHECK DATES</v>
      </c>
      <c r="AE1041" s="257" t="str">
        <f t="shared" si="234"/>
        <v/>
      </c>
      <c r="AF1041" s="286">
        <v>0</v>
      </c>
      <c r="AG1041" s="257">
        <f t="shared" si="235"/>
        <v>0</v>
      </c>
      <c r="AH1041" s="257" t="str">
        <f t="shared" si="236"/>
        <v/>
      </c>
      <c r="AI1041" s="257">
        <f t="shared" si="237"/>
        <v>0</v>
      </c>
    </row>
    <row r="1042" spans="1:35" x14ac:dyDescent="0.3">
      <c r="A1042" s="287">
        <v>1030</v>
      </c>
      <c r="B1042" s="161"/>
      <c r="C1042" s="150"/>
      <c r="D1042" s="150"/>
      <c r="E1042" s="150"/>
      <c r="F1042" s="152"/>
      <c r="G1042" s="152"/>
      <c r="H1042" s="154"/>
      <c r="I1042" s="155"/>
      <c r="J1042" s="159"/>
      <c r="K1042" s="159"/>
      <c r="L1042" s="337"/>
      <c r="M1042" s="343" t="str">
        <f>IF(L1042="","",LOOKUP(L1042,'Work Programme'!$A$8:$A$207,'Work Programme'!$B$8:$B$207))</f>
        <v/>
      </c>
      <c r="N1042" s="150"/>
      <c r="O1042" s="151"/>
      <c r="P1042" s="254" t="str">
        <f>IF(H1042="","",VLOOKUP(H1042,'Overview - Financial Statement'!$A$46:$B$60,2,FALSE))</f>
        <v/>
      </c>
      <c r="Q1042" s="255" t="str">
        <f t="shared" si="224"/>
        <v/>
      </c>
      <c r="R1042" s="153"/>
      <c r="S1042" s="153"/>
      <c r="T1042" s="238">
        <f t="shared" si="225"/>
        <v>0</v>
      </c>
      <c r="U1042" s="193" t="s">
        <v>44</v>
      </c>
      <c r="V1042" s="173"/>
      <c r="W1042" s="193" t="str">
        <f t="shared" si="226"/>
        <v/>
      </c>
      <c r="X1042" s="264" t="str">
        <f t="shared" si="227"/>
        <v>OK</v>
      </c>
      <c r="Y1042" s="193" t="str">
        <f t="shared" si="228"/>
        <v/>
      </c>
      <c r="Z1042" s="193" t="str">
        <f t="shared" si="229"/>
        <v/>
      </c>
      <c r="AA1042" s="397" t="str">
        <f t="shared" si="230"/>
        <v/>
      </c>
      <c r="AB1042" s="257" t="str">
        <f t="shared" si="231"/>
        <v/>
      </c>
      <c r="AC1042" s="257" t="str">
        <f t="shared" si="232"/>
        <v/>
      </c>
      <c r="AD1042" s="193" t="str">
        <f t="shared" si="233"/>
        <v>CHECK DATES</v>
      </c>
      <c r="AE1042" s="257" t="str">
        <f t="shared" si="234"/>
        <v/>
      </c>
      <c r="AF1042" s="286">
        <v>0</v>
      </c>
      <c r="AG1042" s="257">
        <f t="shared" si="235"/>
        <v>0</v>
      </c>
      <c r="AH1042" s="257" t="str">
        <f t="shared" si="236"/>
        <v/>
      </c>
      <c r="AI1042" s="257">
        <f t="shared" si="237"/>
        <v>0</v>
      </c>
    </row>
    <row r="1043" spans="1:35" x14ac:dyDescent="0.3">
      <c r="A1043" s="287">
        <v>1031</v>
      </c>
      <c r="B1043" s="161"/>
      <c r="C1043" s="150"/>
      <c r="D1043" s="150"/>
      <c r="E1043" s="150"/>
      <c r="F1043" s="152"/>
      <c r="G1043" s="152"/>
      <c r="H1043" s="154"/>
      <c r="I1043" s="155"/>
      <c r="J1043" s="159"/>
      <c r="K1043" s="159"/>
      <c r="L1043" s="337"/>
      <c r="M1043" s="343" t="str">
        <f>IF(L1043="","",LOOKUP(L1043,'Work Programme'!$A$8:$A$207,'Work Programme'!$B$8:$B$207))</f>
        <v/>
      </c>
      <c r="N1043" s="150"/>
      <c r="O1043" s="151"/>
      <c r="P1043" s="254" t="str">
        <f>IF(H1043="","",VLOOKUP(H1043,'Overview - Financial Statement'!$A$46:$B$60,2,FALSE))</f>
        <v/>
      </c>
      <c r="Q1043" s="255" t="str">
        <f t="shared" si="224"/>
        <v/>
      </c>
      <c r="R1043" s="153"/>
      <c r="S1043" s="153"/>
      <c r="T1043" s="238">
        <f t="shared" si="225"/>
        <v>0</v>
      </c>
      <c r="U1043" s="193" t="s">
        <v>44</v>
      </c>
      <c r="V1043" s="173"/>
      <c r="W1043" s="193" t="str">
        <f t="shared" si="226"/>
        <v/>
      </c>
      <c r="X1043" s="264" t="str">
        <f t="shared" si="227"/>
        <v>OK</v>
      </c>
      <c r="Y1043" s="193" t="str">
        <f t="shared" si="228"/>
        <v/>
      </c>
      <c r="Z1043" s="193" t="str">
        <f t="shared" si="229"/>
        <v/>
      </c>
      <c r="AA1043" s="397" t="str">
        <f t="shared" si="230"/>
        <v/>
      </c>
      <c r="AB1043" s="257" t="str">
        <f t="shared" si="231"/>
        <v/>
      </c>
      <c r="AC1043" s="257" t="str">
        <f t="shared" si="232"/>
        <v/>
      </c>
      <c r="AD1043" s="193" t="str">
        <f t="shared" si="233"/>
        <v>CHECK DATES</v>
      </c>
      <c r="AE1043" s="257" t="str">
        <f t="shared" si="234"/>
        <v/>
      </c>
      <c r="AF1043" s="286">
        <v>0</v>
      </c>
      <c r="AG1043" s="257">
        <f t="shared" si="235"/>
        <v>0</v>
      </c>
      <c r="AH1043" s="257" t="str">
        <f t="shared" si="236"/>
        <v/>
      </c>
      <c r="AI1043" s="257">
        <f t="shared" si="237"/>
        <v>0</v>
      </c>
    </row>
    <row r="1044" spans="1:35" x14ac:dyDescent="0.3">
      <c r="A1044" s="287">
        <v>1032</v>
      </c>
      <c r="B1044" s="161"/>
      <c r="C1044" s="150"/>
      <c r="D1044" s="150"/>
      <c r="E1044" s="150"/>
      <c r="F1044" s="152"/>
      <c r="G1044" s="152"/>
      <c r="H1044" s="154"/>
      <c r="I1044" s="155"/>
      <c r="J1044" s="159"/>
      <c r="K1044" s="159"/>
      <c r="L1044" s="337"/>
      <c r="M1044" s="343" t="str">
        <f>IF(L1044="","",LOOKUP(L1044,'Work Programme'!$A$8:$A$207,'Work Programme'!$B$8:$B$207))</f>
        <v/>
      </c>
      <c r="N1044" s="150"/>
      <c r="O1044" s="151"/>
      <c r="P1044" s="254" t="str">
        <f>IF(H1044="","",VLOOKUP(H1044,'Overview - Financial Statement'!$A$46:$B$60,2,FALSE))</f>
        <v/>
      </c>
      <c r="Q1044" s="255" t="str">
        <f t="shared" si="224"/>
        <v/>
      </c>
      <c r="R1044" s="153"/>
      <c r="S1044" s="153"/>
      <c r="T1044" s="238">
        <f t="shared" si="225"/>
        <v>0</v>
      </c>
      <c r="U1044" s="193" t="s">
        <v>44</v>
      </c>
      <c r="V1044" s="173"/>
      <c r="W1044" s="193" t="str">
        <f t="shared" si="226"/>
        <v/>
      </c>
      <c r="X1044" s="264" t="str">
        <f t="shared" si="227"/>
        <v>OK</v>
      </c>
      <c r="Y1044" s="193" t="str">
        <f t="shared" si="228"/>
        <v/>
      </c>
      <c r="Z1044" s="193" t="str">
        <f t="shared" si="229"/>
        <v/>
      </c>
      <c r="AA1044" s="397" t="str">
        <f t="shared" si="230"/>
        <v/>
      </c>
      <c r="AB1044" s="257" t="str">
        <f t="shared" si="231"/>
        <v/>
      </c>
      <c r="AC1044" s="257" t="str">
        <f t="shared" si="232"/>
        <v/>
      </c>
      <c r="AD1044" s="193" t="str">
        <f t="shared" si="233"/>
        <v>CHECK DATES</v>
      </c>
      <c r="AE1044" s="257" t="str">
        <f t="shared" si="234"/>
        <v/>
      </c>
      <c r="AF1044" s="286">
        <v>0</v>
      </c>
      <c r="AG1044" s="257">
        <f t="shared" si="235"/>
        <v>0</v>
      </c>
      <c r="AH1044" s="257" t="str">
        <f t="shared" si="236"/>
        <v/>
      </c>
      <c r="AI1044" s="257">
        <f t="shared" si="237"/>
        <v>0</v>
      </c>
    </row>
    <row r="1045" spans="1:35" x14ac:dyDescent="0.3">
      <c r="A1045" s="287">
        <v>1033</v>
      </c>
      <c r="B1045" s="161"/>
      <c r="C1045" s="150"/>
      <c r="D1045" s="150"/>
      <c r="E1045" s="150"/>
      <c r="F1045" s="152"/>
      <c r="G1045" s="152"/>
      <c r="H1045" s="154"/>
      <c r="I1045" s="155"/>
      <c r="J1045" s="159"/>
      <c r="K1045" s="159"/>
      <c r="L1045" s="337"/>
      <c r="M1045" s="343" t="str">
        <f>IF(L1045="","",LOOKUP(L1045,'Work Programme'!$A$8:$A$207,'Work Programme'!$B$8:$B$207))</f>
        <v/>
      </c>
      <c r="N1045" s="150"/>
      <c r="O1045" s="151"/>
      <c r="P1045" s="254" t="str">
        <f>IF(H1045="","",VLOOKUP(H1045,'Overview - Financial Statement'!$A$46:$B$60,2,FALSE))</f>
        <v/>
      </c>
      <c r="Q1045" s="255" t="str">
        <f t="shared" si="224"/>
        <v/>
      </c>
      <c r="R1045" s="153"/>
      <c r="S1045" s="153"/>
      <c r="T1045" s="238">
        <f t="shared" si="225"/>
        <v>0</v>
      </c>
      <c r="U1045" s="193" t="s">
        <v>44</v>
      </c>
      <c r="V1045" s="173"/>
      <c r="W1045" s="193" t="str">
        <f t="shared" si="226"/>
        <v/>
      </c>
      <c r="X1045" s="264" t="str">
        <f t="shared" si="227"/>
        <v>OK</v>
      </c>
      <c r="Y1045" s="193" t="str">
        <f t="shared" si="228"/>
        <v/>
      </c>
      <c r="Z1045" s="193" t="str">
        <f t="shared" si="229"/>
        <v/>
      </c>
      <c r="AA1045" s="397" t="str">
        <f t="shared" si="230"/>
        <v/>
      </c>
      <c r="AB1045" s="257" t="str">
        <f t="shared" si="231"/>
        <v/>
      </c>
      <c r="AC1045" s="257" t="str">
        <f t="shared" si="232"/>
        <v/>
      </c>
      <c r="AD1045" s="193" t="str">
        <f t="shared" si="233"/>
        <v>CHECK DATES</v>
      </c>
      <c r="AE1045" s="257" t="str">
        <f t="shared" si="234"/>
        <v/>
      </c>
      <c r="AF1045" s="286">
        <v>0</v>
      </c>
      <c r="AG1045" s="257">
        <f t="shared" si="235"/>
        <v>0</v>
      </c>
      <c r="AH1045" s="257" t="str">
        <f t="shared" si="236"/>
        <v/>
      </c>
      <c r="AI1045" s="257">
        <f t="shared" si="237"/>
        <v>0</v>
      </c>
    </row>
    <row r="1046" spans="1:35" x14ac:dyDescent="0.3">
      <c r="A1046" s="287">
        <v>1034</v>
      </c>
      <c r="B1046" s="161"/>
      <c r="C1046" s="150"/>
      <c r="D1046" s="150"/>
      <c r="E1046" s="150"/>
      <c r="F1046" s="152"/>
      <c r="G1046" s="152"/>
      <c r="H1046" s="154"/>
      <c r="I1046" s="155"/>
      <c r="J1046" s="159"/>
      <c r="K1046" s="159"/>
      <c r="L1046" s="337"/>
      <c r="M1046" s="343" t="str">
        <f>IF(L1046="","",LOOKUP(L1046,'Work Programme'!$A$8:$A$207,'Work Programme'!$B$8:$B$207))</f>
        <v/>
      </c>
      <c r="N1046" s="150"/>
      <c r="O1046" s="151"/>
      <c r="P1046" s="254" t="str">
        <f>IF(H1046="","",VLOOKUP(H1046,'Overview - Financial Statement'!$A$46:$B$60,2,FALSE))</f>
        <v/>
      </c>
      <c r="Q1046" s="255" t="str">
        <f t="shared" si="224"/>
        <v/>
      </c>
      <c r="R1046" s="153"/>
      <c r="S1046" s="153"/>
      <c r="T1046" s="238">
        <f t="shared" si="225"/>
        <v>0</v>
      </c>
      <c r="U1046" s="193" t="s">
        <v>44</v>
      </c>
      <c r="V1046" s="173"/>
      <c r="W1046" s="193" t="str">
        <f t="shared" si="226"/>
        <v/>
      </c>
      <c r="X1046" s="264" t="str">
        <f t="shared" si="227"/>
        <v>OK</v>
      </c>
      <c r="Y1046" s="193" t="str">
        <f t="shared" si="228"/>
        <v/>
      </c>
      <c r="Z1046" s="193" t="str">
        <f t="shared" si="229"/>
        <v/>
      </c>
      <c r="AA1046" s="397" t="str">
        <f t="shared" si="230"/>
        <v/>
      </c>
      <c r="AB1046" s="257" t="str">
        <f t="shared" si="231"/>
        <v/>
      </c>
      <c r="AC1046" s="257" t="str">
        <f t="shared" si="232"/>
        <v/>
      </c>
      <c r="AD1046" s="193" t="str">
        <f t="shared" si="233"/>
        <v>CHECK DATES</v>
      </c>
      <c r="AE1046" s="257" t="str">
        <f t="shared" si="234"/>
        <v/>
      </c>
      <c r="AF1046" s="286">
        <v>0</v>
      </c>
      <c r="AG1046" s="257">
        <f t="shared" si="235"/>
        <v>0</v>
      </c>
      <c r="AH1046" s="257" t="str">
        <f t="shared" si="236"/>
        <v/>
      </c>
      <c r="AI1046" s="257">
        <f t="shared" si="237"/>
        <v>0</v>
      </c>
    </row>
    <row r="1047" spans="1:35" x14ac:dyDescent="0.3">
      <c r="A1047" s="287">
        <v>1035</v>
      </c>
      <c r="B1047" s="161"/>
      <c r="C1047" s="150"/>
      <c r="D1047" s="150"/>
      <c r="E1047" s="150"/>
      <c r="F1047" s="152"/>
      <c r="G1047" s="152"/>
      <c r="H1047" s="154"/>
      <c r="I1047" s="155"/>
      <c r="J1047" s="159"/>
      <c r="K1047" s="159"/>
      <c r="L1047" s="337"/>
      <c r="M1047" s="343" t="str">
        <f>IF(L1047="","",LOOKUP(L1047,'Work Programme'!$A$8:$A$207,'Work Programme'!$B$8:$B$207))</f>
        <v/>
      </c>
      <c r="N1047" s="150"/>
      <c r="O1047" s="151"/>
      <c r="P1047" s="254" t="str">
        <f>IF(H1047="","",VLOOKUP(H1047,'Overview - Financial Statement'!$A$46:$B$60,2,FALSE))</f>
        <v/>
      </c>
      <c r="Q1047" s="255" t="str">
        <f t="shared" si="224"/>
        <v/>
      </c>
      <c r="R1047" s="153"/>
      <c r="S1047" s="153"/>
      <c r="T1047" s="238">
        <f t="shared" si="225"/>
        <v>0</v>
      </c>
      <c r="U1047" s="193" t="s">
        <v>44</v>
      </c>
      <c r="V1047" s="173"/>
      <c r="W1047" s="193" t="str">
        <f t="shared" si="226"/>
        <v/>
      </c>
      <c r="X1047" s="264" t="str">
        <f t="shared" si="227"/>
        <v>OK</v>
      </c>
      <c r="Y1047" s="193" t="str">
        <f t="shared" si="228"/>
        <v/>
      </c>
      <c r="Z1047" s="193" t="str">
        <f t="shared" si="229"/>
        <v/>
      </c>
      <c r="AA1047" s="397" t="str">
        <f t="shared" si="230"/>
        <v/>
      </c>
      <c r="AB1047" s="257" t="str">
        <f t="shared" si="231"/>
        <v/>
      </c>
      <c r="AC1047" s="257" t="str">
        <f t="shared" si="232"/>
        <v/>
      </c>
      <c r="AD1047" s="193" t="str">
        <f t="shared" si="233"/>
        <v>CHECK DATES</v>
      </c>
      <c r="AE1047" s="257" t="str">
        <f t="shared" si="234"/>
        <v/>
      </c>
      <c r="AF1047" s="286">
        <v>0</v>
      </c>
      <c r="AG1047" s="257">
        <f t="shared" si="235"/>
        <v>0</v>
      </c>
      <c r="AH1047" s="257" t="str">
        <f t="shared" si="236"/>
        <v/>
      </c>
      <c r="AI1047" s="257">
        <f t="shared" si="237"/>
        <v>0</v>
      </c>
    </row>
    <row r="1048" spans="1:35" x14ac:dyDescent="0.3">
      <c r="A1048" s="287">
        <v>1036</v>
      </c>
      <c r="B1048" s="161"/>
      <c r="C1048" s="150"/>
      <c r="D1048" s="150"/>
      <c r="E1048" s="150"/>
      <c r="F1048" s="152"/>
      <c r="G1048" s="152"/>
      <c r="H1048" s="154"/>
      <c r="I1048" s="155"/>
      <c r="J1048" s="159"/>
      <c r="K1048" s="159"/>
      <c r="L1048" s="337"/>
      <c r="M1048" s="343" t="str">
        <f>IF(L1048="","",LOOKUP(L1048,'Work Programme'!$A$8:$A$207,'Work Programme'!$B$8:$B$207))</f>
        <v/>
      </c>
      <c r="N1048" s="150"/>
      <c r="O1048" s="151"/>
      <c r="P1048" s="254" t="str">
        <f>IF(H1048="","",VLOOKUP(H1048,'Overview - Financial Statement'!$A$46:$B$60,2,FALSE))</f>
        <v/>
      </c>
      <c r="Q1048" s="255" t="str">
        <f t="shared" si="224"/>
        <v/>
      </c>
      <c r="R1048" s="153"/>
      <c r="S1048" s="153"/>
      <c r="T1048" s="238">
        <f t="shared" si="225"/>
        <v>0</v>
      </c>
      <c r="U1048" s="193" t="s">
        <v>44</v>
      </c>
      <c r="V1048" s="173"/>
      <c r="W1048" s="193" t="str">
        <f t="shared" si="226"/>
        <v/>
      </c>
      <c r="X1048" s="264" t="str">
        <f t="shared" si="227"/>
        <v>OK</v>
      </c>
      <c r="Y1048" s="193" t="str">
        <f t="shared" si="228"/>
        <v/>
      </c>
      <c r="Z1048" s="193" t="str">
        <f t="shared" si="229"/>
        <v/>
      </c>
      <c r="AA1048" s="397" t="str">
        <f t="shared" si="230"/>
        <v/>
      </c>
      <c r="AB1048" s="257" t="str">
        <f t="shared" si="231"/>
        <v/>
      </c>
      <c r="AC1048" s="257" t="str">
        <f t="shared" si="232"/>
        <v/>
      </c>
      <c r="AD1048" s="193" t="str">
        <f t="shared" si="233"/>
        <v>CHECK DATES</v>
      </c>
      <c r="AE1048" s="257" t="str">
        <f t="shared" si="234"/>
        <v/>
      </c>
      <c r="AF1048" s="286">
        <v>0</v>
      </c>
      <c r="AG1048" s="257">
        <f t="shared" si="235"/>
        <v>0</v>
      </c>
      <c r="AH1048" s="257" t="str">
        <f t="shared" si="236"/>
        <v/>
      </c>
      <c r="AI1048" s="257">
        <f t="shared" si="237"/>
        <v>0</v>
      </c>
    </row>
    <row r="1049" spans="1:35" x14ac:dyDescent="0.3">
      <c r="A1049" s="287">
        <v>1037</v>
      </c>
      <c r="B1049" s="161"/>
      <c r="C1049" s="150"/>
      <c r="D1049" s="150"/>
      <c r="E1049" s="150"/>
      <c r="F1049" s="152"/>
      <c r="G1049" s="152"/>
      <c r="H1049" s="154"/>
      <c r="I1049" s="155"/>
      <c r="J1049" s="159"/>
      <c r="K1049" s="159"/>
      <c r="L1049" s="337"/>
      <c r="M1049" s="343" t="str">
        <f>IF(L1049="","",LOOKUP(L1049,'Work Programme'!$A$8:$A$207,'Work Programme'!$B$8:$B$207))</f>
        <v/>
      </c>
      <c r="N1049" s="150"/>
      <c r="O1049" s="151"/>
      <c r="P1049" s="254" t="str">
        <f>IF(H1049="","",VLOOKUP(H1049,'Overview - Financial Statement'!$A$46:$B$60,2,FALSE))</f>
        <v/>
      </c>
      <c r="Q1049" s="255" t="str">
        <f t="shared" si="224"/>
        <v/>
      </c>
      <c r="R1049" s="153"/>
      <c r="S1049" s="153"/>
      <c r="T1049" s="238">
        <f t="shared" si="225"/>
        <v>0</v>
      </c>
      <c r="U1049" s="193" t="s">
        <v>44</v>
      </c>
      <c r="V1049" s="173"/>
      <c r="W1049" s="193" t="str">
        <f t="shared" si="226"/>
        <v/>
      </c>
      <c r="X1049" s="264" t="str">
        <f t="shared" si="227"/>
        <v>OK</v>
      </c>
      <c r="Y1049" s="193" t="str">
        <f t="shared" si="228"/>
        <v/>
      </c>
      <c r="Z1049" s="193" t="str">
        <f t="shared" si="229"/>
        <v/>
      </c>
      <c r="AA1049" s="397" t="str">
        <f t="shared" si="230"/>
        <v/>
      </c>
      <c r="AB1049" s="257" t="str">
        <f t="shared" si="231"/>
        <v/>
      </c>
      <c r="AC1049" s="257" t="str">
        <f t="shared" si="232"/>
        <v/>
      </c>
      <c r="AD1049" s="193" t="str">
        <f t="shared" si="233"/>
        <v>CHECK DATES</v>
      </c>
      <c r="AE1049" s="257" t="str">
        <f t="shared" si="234"/>
        <v/>
      </c>
      <c r="AF1049" s="286">
        <v>0</v>
      </c>
      <c r="AG1049" s="257">
        <f t="shared" si="235"/>
        <v>0</v>
      </c>
      <c r="AH1049" s="257" t="str">
        <f t="shared" si="236"/>
        <v/>
      </c>
      <c r="AI1049" s="257">
        <f t="shared" si="237"/>
        <v>0</v>
      </c>
    </row>
    <row r="1050" spans="1:35" x14ac:dyDescent="0.3">
      <c r="A1050" s="287">
        <v>1038</v>
      </c>
      <c r="B1050" s="161"/>
      <c r="C1050" s="150"/>
      <c r="D1050" s="150"/>
      <c r="E1050" s="150"/>
      <c r="F1050" s="152"/>
      <c r="G1050" s="152"/>
      <c r="H1050" s="154"/>
      <c r="I1050" s="155"/>
      <c r="J1050" s="159"/>
      <c r="K1050" s="159"/>
      <c r="L1050" s="337"/>
      <c r="M1050" s="343" t="str">
        <f>IF(L1050="","",LOOKUP(L1050,'Work Programme'!$A$8:$A$207,'Work Programme'!$B$8:$B$207))</f>
        <v/>
      </c>
      <c r="N1050" s="150"/>
      <c r="O1050" s="151"/>
      <c r="P1050" s="254" t="str">
        <f>IF(H1050="","",VLOOKUP(H1050,'Overview - Financial Statement'!$A$46:$B$60,2,FALSE))</f>
        <v/>
      </c>
      <c r="Q1050" s="255" t="str">
        <f t="shared" si="224"/>
        <v/>
      </c>
      <c r="R1050" s="153"/>
      <c r="S1050" s="153"/>
      <c r="T1050" s="238">
        <f t="shared" si="225"/>
        <v>0</v>
      </c>
      <c r="U1050" s="193" t="s">
        <v>44</v>
      </c>
      <c r="V1050" s="173"/>
      <c r="W1050" s="193" t="str">
        <f t="shared" si="226"/>
        <v/>
      </c>
      <c r="X1050" s="264" t="str">
        <f t="shared" si="227"/>
        <v>OK</v>
      </c>
      <c r="Y1050" s="193" t="str">
        <f t="shared" si="228"/>
        <v/>
      </c>
      <c r="Z1050" s="193" t="str">
        <f t="shared" si="229"/>
        <v/>
      </c>
      <c r="AA1050" s="397" t="str">
        <f t="shared" si="230"/>
        <v/>
      </c>
      <c r="AB1050" s="257" t="str">
        <f t="shared" si="231"/>
        <v/>
      </c>
      <c r="AC1050" s="257" t="str">
        <f t="shared" si="232"/>
        <v/>
      </c>
      <c r="AD1050" s="193" t="str">
        <f t="shared" si="233"/>
        <v>CHECK DATES</v>
      </c>
      <c r="AE1050" s="257" t="str">
        <f t="shared" si="234"/>
        <v/>
      </c>
      <c r="AF1050" s="286">
        <v>0</v>
      </c>
      <c r="AG1050" s="257">
        <f t="shared" si="235"/>
        <v>0</v>
      </c>
      <c r="AH1050" s="257" t="str">
        <f t="shared" si="236"/>
        <v/>
      </c>
      <c r="AI1050" s="257">
        <f t="shared" si="237"/>
        <v>0</v>
      </c>
    </row>
    <row r="1051" spans="1:35" x14ac:dyDescent="0.3">
      <c r="A1051" s="287">
        <v>1039</v>
      </c>
      <c r="B1051" s="161"/>
      <c r="C1051" s="150"/>
      <c r="D1051" s="150"/>
      <c r="E1051" s="150"/>
      <c r="F1051" s="152"/>
      <c r="G1051" s="152"/>
      <c r="H1051" s="154"/>
      <c r="I1051" s="155"/>
      <c r="J1051" s="159"/>
      <c r="K1051" s="159"/>
      <c r="L1051" s="337"/>
      <c r="M1051" s="343" t="str">
        <f>IF(L1051="","",LOOKUP(L1051,'Work Programme'!$A$8:$A$207,'Work Programme'!$B$8:$B$207))</f>
        <v/>
      </c>
      <c r="N1051" s="150"/>
      <c r="O1051" s="151"/>
      <c r="P1051" s="254" t="str">
        <f>IF(H1051="","",VLOOKUP(H1051,'Overview - Financial Statement'!$A$46:$B$60,2,FALSE))</f>
        <v/>
      </c>
      <c r="Q1051" s="255" t="str">
        <f t="shared" si="224"/>
        <v/>
      </c>
      <c r="R1051" s="153"/>
      <c r="S1051" s="153"/>
      <c r="T1051" s="238">
        <f t="shared" si="225"/>
        <v>0</v>
      </c>
      <c r="U1051" s="193" t="s">
        <v>44</v>
      </c>
      <c r="V1051" s="173"/>
      <c r="W1051" s="193" t="str">
        <f t="shared" si="226"/>
        <v/>
      </c>
      <c r="X1051" s="264" t="str">
        <f t="shared" si="227"/>
        <v>OK</v>
      </c>
      <c r="Y1051" s="193" t="str">
        <f t="shared" si="228"/>
        <v/>
      </c>
      <c r="Z1051" s="193" t="str">
        <f t="shared" si="229"/>
        <v/>
      </c>
      <c r="AA1051" s="397" t="str">
        <f t="shared" si="230"/>
        <v/>
      </c>
      <c r="AB1051" s="257" t="str">
        <f t="shared" si="231"/>
        <v/>
      </c>
      <c r="AC1051" s="257" t="str">
        <f t="shared" si="232"/>
        <v/>
      </c>
      <c r="AD1051" s="193" t="str">
        <f t="shared" si="233"/>
        <v>CHECK DATES</v>
      </c>
      <c r="AE1051" s="257" t="str">
        <f t="shared" si="234"/>
        <v/>
      </c>
      <c r="AF1051" s="286">
        <v>0</v>
      </c>
      <c r="AG1051" s="257">
        <f t="shared" si="235"/>
        <v>0</v>
      </c>
      <c r="AH1051" s="257" t="str">
        <f t="shared" si="236"/>
        <v/>
      </c>
      <c r="AI1051" s="257">
        <f t="shared" si="237"/>
        <v>0</v>
      </c>
    </row>
    <row r="1052" spans="1:35" x14ac:dyDescent="0.3">
      <c r="A1052" s="287">
        <v>1040</v>
      </c>
      <c r="B1052" s="161"/>
      <c r="C1052" s="150"/>
      <c r="D1052" s="150"/>
      <c r="E1052" s="150"/>
      <c r="F1052" s="152"/>
      <c r="G1052" s="152"/>
      <c r="H1052" s="154"/>
      <c r="I1052" s="155"/>
      <c r="J1052" s="159"/>
      <c r="K1052" s="159"/>
      <c r="L1052" s="337"/>
      <c r="M1052" s="343" t="str">
        <f>IF(L1052="","",LOOKUP(L1052,'Work Programme'!$A$8:$A$207,'Work Programme'!$B$8:$B$207))</f>
        <v/>
      </c>
      <c r="N1052" s="150"/>
      <c r="O1052" s="151"/>
      <c r="P1052" s="254" t="str">
        <f>IF(H1052="","",VLOOKUP(H1052,'Overview - Financial Statement'!$A$46:$B$60,2,FALSE))</f>
        <v/>
      </c>
      <c r="Q1052" s="255" t="str">
        <f t="shared" si="224"/>
        <v/>
      </c>
      <c r="R1052" s="153"/>
      <c r="S1052" s="153"/>
      <c r="T1052" s="238">
        <f t="shared" si="225"/>
        <v>0</v>
      </c>
      <c r="U1052" s="193" t="s">
        <v>44</v>
      </c>
      <c r="V1052" s="173"/>
      <c r="W1052" s="193" t="str">
        <f t="shared" si="226"/>
        <v/>
      </c>
      <c r="X1052" s="264" t="str">
        <f t="shared" si="227"/>
        <v>OK</v>
      </c>
      <c r="Y1052" s="193" t="str">
        <f t="shared" si="228"/>
        <v/>
      </c>
      <c r="Z1052" s="193" t="str">
        <f t="shared" si="229"/>
        <v/>
      </c>
      <c r="AA1052" s="397" t="str">
        <f t="shared" si="230"/>
        <v/>
      </c>
      <c r="AB1052" s="257" t="str">
        <f t="shared" si="231"/>
        <v/>
      </c>
      <c r="AC1052" s="257" t="str">
        <f t="shared" si="232"/>
        <v/>
      </c>
      <c r="AD1052" s="193" t="str">
        <f t="shared" si="233"/>
        <v>CHECK DATES</v>
      </c>
      <c r="AE1052" s="257" t="str">
        <f t="shared" si="234"/>
        <v/>
      </c>
      <c r="AF1052" s="286">
        <v>0</v>
      </c>
      <c r="AG1052" s="257">
        <f t="shared" si="235"/>
        <v>0</v>
      </c>
      <c r="AH1052" s="257" t="str">
        <f t="shared" si="236"/>
        <v/>
      </c>
      <c r="AI1052" s="257">
        <f t="shared" si="237"/>
        <v>0</v>
      </c>
    </row>
    <row r="1053" spans="1:35" x14ac:dyDescent="0.3">
      <c r="A1053" s="287">
        <v>1041</v>
      </c>
      <c r="B1053" s="161"/>
      <c r="C1053" s="150"/>
      <c r="D1053" s="150"/>
      <c r="E1053" s="150"/>
      <c r="F1053" s="152"/>
      <c r="G1053" s="152"/>
      <c r="H1053" s="154"/>
      <c r="I1053" s="155"/>
      <c r="J1053" s="159"/>
      <c r="K1053" s="159"/>
      <c r="L1053" s="337"/>
      <c r="M1053" s="343" t="str">
        <f>IF(L1053="","",LOOKUP(L1053,'Work Programme'!$A$8:$A$207,'Work Programme'!$B$8:$B$207))</f>
        <v/>
      </c>
      <c r="N1053" s="150"/>
      <c r="O1053" s="151"/>
      <c r="P1053" s="254" t="str">
        <f>IF(H1053="","",VLOOKUP(H1053,'Overview - Financial Statement'!$A$46:$B$60,2,FALSE))</f>
        <v/>
      </c>
      <c r="Q1053" s="255" t="str">
        <f t="shared" si="224"/>
        <v/>
      </c>
      <c r="R1053" s="153"/>
      <c r="S1053" s="153"/>
      <c r="T1053" s="238">
        <f t="shared" si="225"/>
        <v>0</v>
      </c>
      <c r="U1053" s="193" t="s">
        <v>44</v>
      </c>
      <c r="V1053" s="173"/>
      <c r="W1053" s="193" t="str">
        <f t="shared" si="226"/>
        <v/>
      </c>
      <c r="X1053" s="264" t="str">
        <f t="shared" si="227"/>
        <v>OK</v>
      </c>
      <c r="Y1053" s="193" t="str">
        <f t="shared" si="228"/>
        <v/>
      </c>
      <c r="Z1053" s="193" t="str">
        <f t="shared" si="229"/>
        <v/>
      </c>
      <c r="AA1053" s="397" t="str">
        <f t="shared" si="230"/>
        <v/>
      </c>
      <c r="AB1053" s="257" t="str">
        <f t="shared" si="231"/>
        <v/>
      </c>
      <c r="AC1053" s="257" t="str">
        <f t="shared" si="232"/>
        <v/>
      </c>
      <c r="AD1053" s="193" t="str">
        <f t="shared" si="233"/>
        <v>CHECK DATES</v>
      </c>
      <c r="AE1053" s="257" t="str">
        <f t="shared" si="234"/>
        <v/>
      </c>
      <c r="AF1053" s="286">
        <v>0</v>
      </c>
      <c r="AG1053" s="257">
        <f t="shared" si="235"/>
        <v>0</v>
      </c>
      <c r="AH1053" s="257" t="str">
        <f t="shared" si="236"/>
        <v/>
      </c>
      <c r="AI1053" s="257">
        <f t="shared" si="237"/>
        <v>0</v>
      </c>
    </row>
    <row r="1054" spans="1:35" x14ac:dyDescent="0.3">
      <c r="A1054" s="287">
        <v>1042</v>
      </c>
      <c r="B1054" s="161"/>
      <c r="C1054" s="150"/>
      <c r="D1054" s="150"/>
      <c r="E1054" s="150"/>
      <c r="F1054" s="152"/>
      <c r="G1054" s="152"/>
      <c r="H1054" s="154"/>
      <c r="I1054" s="155"/>
      <c r="J1054" s="159"/>
      <c r="K1054" s="159"/>
      <c r="L1054" s="337"/>
      <c r="M1054" s="343" t="str">
        <f>IF(L1054="","",LOOKUP(L1054,'Work Programme'!$A$8:$A$207,'Work Programme'!$B$8:$B$207))</f>
        <v/>
      </c>
      <c r="N1054" s="150"/>
      <c r="O1054" s="151"/>
      <c r="P1054" s="254" t="str">
        <f>IF(H1054="","",VLOOKUP(H1054,'Overview - Financial Statement'!$A$46:$B$60,2,FALSE))</f>
        <v/>
      </c>
      <c r="Q1054" s="255" t="str">
        <f t="shared" si="224"/>
        <v/>
      </c>
      <c r="R1054" s="153"/>
      <c r="S1054" s="153"/>
      <c r="T1054" s="238">
        <f t="shared" si="225"/>
        <v>0</v>
      </c>
      <c r="U1054" s="193" t="s">
        <v>44</v>
      </c>
      <c r="V1054" s="173"/>
      <c r="W1054" s="193" t="str">
        <f t="shared" si="226"/>
        <v/>
      </c>
      <c r="X1054" s="264" t="str">
        <f t="shared" si="227"/>
        <v>OK</v>
      </c>
      <c r="Y1054" s="193" t="str">
        <f t="shared" si="228"/>
        <v/>
      </c>
      <c r="Z1054" s="193" t="str">
        <f t="shared" si="229"/>
        <v/>
      </c>
      <c r="AA1054" s="397" t="str">
        <f t="shared" si="230"/>
        <v/>
      </c>
      <c r="AB1054" s="257" t="str">
        <f t="shared" si="231"/>
        <v/>
      </c>
      <c r="AC1054" s="257" t="str">
        <f t="shared" si="232"/>
        <v/>
      </c>
      <c r="AD1054" s="193" t="str">
        <f t="shared" si="233"/>
        <v>CHECK DATES</v>
      </c>
      <c r="AE1054" s="257" t="str">
        <f t="shared" si="234"/>
        <v/>
      </c>
      <c r="AF1054" s="286">
        <v>0</v>
      </c>
      <c r="AG1054" s="257">
        <f t="shared" si="235"/>
        <v>0</v>
      </c>
      <c r="AH1054" s="257" t="str">
        <f t="shared" si="236"/>
        <v/>
      </c>
      <c r="AI1054" s="257">
        <f t="shared" si="237"/>
        <v>0</v>
      </c>
    </row>
    <row r="1055" spans="1:35" x14ac:dyDescent="0.3">
      <c r="A1055" s="287">
        <v>1043</v>
      </c>
      <c r="B1055" s="161"/>
      <c r="C1055" s="150"/>
      <c r="D1055" s="150"/>
      <c r="E1055" s="150"/>
      <c r="F1055" s="152"/>
      <c r="G1055" s="152"/>
      <c r="H1055" s="154"/>
      <c r="I1055" s="155"/>
      <c r="J1055" s="159"/>
      <c r="K1055" s="159"/>
      <c r="L1055" s="337"/>
      <c r="M1055" s="343" t="str">
        <f>IF(L1055="","",LOOKUP(L1055,'Work Programme'!$A$8:$A$207,'Work Programme'!$B$8:$B$207))</f>
        <v/>
      </c>
      <c r="N1055" s="150"/>
      <c r="O1055" s="151"/>
      <c r="P1055" s="254" t="str">
        <f>IF(H1055="","",VLOOKUP(H1055,'Overview - Financial Statement'!$A$46:$B$60,2,FALSE))</f>
        <v/>
      </c>
      <c r="Q1055" s="255" t="str">
        <f t="shared" si="224"/>
        <v/>
      </c>
      <c r="R1055" s="153"/>
      <c r="S1055" s="153"/>
      <c r="T1055" s="238">
        <f t="shared" si="225"/>
        <v>0</v>
      </c>
      <c r="U1055" s="193" t="s">
        <v>44</v>
      </c>
      <c r="V1055" s="173"/>
      <c r="W1055" s="193" t="str">
        <f t="shared" si="226"/>
        <v/>
      </c>
      <c r="X1055" s="264" t="str">
        <f t="shared" si="227"/>
        <v>OK</v>
      </c>
      <c r="Y1055" s="193" t="str">
        <f t="shared" si="228"/>
        <v/>
      </c>
      <c r="Z1055" s="193" t="str">
        <f t="shared" si="229"/>
        <v/>
      </c>
      <c r="AA1055" s="397" t="str">
        <f t="shared" si="230"/>
        <v/>
      </c>
      <c r="AB1055" s="257" t="str">
        <f t="shared" si="231"/>
        <v/>
      </c>
      <c r="AC1055" s="257" t="str">
        <f t="shared" si="232"/>
        <v/>
      </c>
      <c r="AD1055" s="193" t="str">
        <f t="shared" si="233"/>
        <v>CHECK DATES</v>
      </c>
      <c r="AE1055" s="257" t="str">
        <f t="shared" si="234"/>
        <v/>
      </c>
      <c r="AF1055" s="286">
        <v>0</v>
      </c>
      <c r="AG1055" s="257">
        <f t="shared" si="235"/>
        <v>0</v>
      </c>
      <c r="AH1055" s="257" t="str">
        <f t="shared" si="236"/>
        <v/>
      </c>
      <c r="AI1055" s="257">
        <f t="shared" si="237"/>
        <v>0</v>
      </c>
    </row>
    <row r="1056" spans="1:35" x14ac:dyDescent="0.3">
      <c r="A1056" s="287">
        <v>1044</v>
      </c>
      <c r="B1056" s="161"/>
      <c r="C1056" s="150"/>
      <c r="D1056" s="150"/>
      <c r="E1056" s="150"/>
      <c r="F1056" s="152"/>
      <c r="G1056" s="152"/>
      <c r="H1056" s="154"/>
      <c r="I1056" s="155"/>
      <c r="J1056" s="159"/>
      <c r="K1056" s="159"/>
      <c r="L1056" s="337"/>
      <c r="M1056" s="343" t="str">
        <f>IF(L1056="","",LOOKUP(L1056,'Work Programme'!$A$8:$A$207,'Work Programme'!$B$8:$B$207))</f>
        <v/>
      </c>
      <c r="N1056" s="150"/>
      <c r="O1056" s="151"/>
      <c r="P1056" s="254" t="str">
        <f>IF(H1056="","",VLOOKUP(H1056,'Overview - Financial Statement'!$A$46:$B$60,2,FALSE))</f>
        <v/>
      </c>
      <c r="Q1056" s="255" t="str">
        <f t="shared" si="224"/>
        <v/>
      </c>
      <c r="R1056" s="153"/>
      <c r="S1056" s="153"/>
      <c r="T1056" s="238">
        <f t="shared" si="225"/>
        <v>0</v>
      </c>
      <c r="U1056" s="193" t="s">
        <v>44</v>
      </c>
      <c r="V1056" s="173"/>
      <c r="W1056" s="193" t="str">
        <f t="shared" si="226"/>
        <v/>
      </c>
      <c r="X1056" s="264" t="str">
        <f t="shared" si="227"/>
        <v>OK</v>
      </c>
      <c r="Y1056" s="193" t="str">
        <f t="shared" si="228"/>
        <v/>
      </c>
      <c r="Z1056" s="193" t="str">
        <f t="shared" si="229"/>
        <v/>
      </c>
      <c r="AA1056" s="397" t="str">
        <f t="shared" si="230"/>
        <v/>
      </c>
      <c r="AB1056" s="257" t="str">
        <f t="shared" si="231"/>
        <v/>
      </c>
      <c r="AC1056" s="257" t="str">
        <f t="shared" si="232"/>
        <v/>
      </c>
      <c r="AD1056" s="193" t="str">
        <f t="shared" si="233"/>
        <v>CHECK DATES</v>
      </c>
      <c r="AE1056" s="257" t="str">
        <f t="shared" si="234"/>
        <v/>
      </c>
      <c r="AF1056" s="286">
        <v>0</v>
      </c>
      <c r="AG1056" s="257">
        <f t="shared" si="235"/>
        <v>0</v>
      </c>
      <c r="AH1056" s="257" t="str">
        <f t="shared" si="236"/>
        <v/>
      </c>
      <c r="AI1056" s="257">
        <f t="shared" si="237"/>
        <v>0</v>
      </c>
    </row>
    <row r="1057" spans="1:35" x14ac:dyDescent="0.3">
      <c r="A1057" s="287">
        <v>1045</v>
      </c>
      <c r="B1057" s="161"/>
      <c r="C1057" s="150"/>
      <c r="D1057" s="150"/>
      <c r="E1057" s="150"/>
      <c r="F1057" s="152"/>
      <c r="G1057" s="152"/>
      <c r="H1057" s="154"/>
      <c r="I1057" s="155"/>
      <c r="J1057" s="159"/>
      <c r="K1057" s="159"/>
      <c r="L1057" s="337"/>
      <c r="M1057" s="343" t="str">
        <f>IF(L1057="","",LOOKUP(L1057,'Work Programme'!$A$8:$A$207,'Work Programme'!$B$8:$B$207))</f>
        <v/>
      </c>
      <c r="N1057" s="150"/>
      <c r="O1057" s="151"/>
      <c r="P1057" s="254" t="str">
        <f>IF(H1057="","",VLOOKUP(H1057,'Overview - Financial Statement'!$A$46:$B$60,2,FALSE))</f>
        <v/>
      </c>
      <c r="Q1057" s="255" t="str">
        <f t="shared" si="224"/>
        <v/>
      </c>
      <c r="R1057" s="153"/>
      <c r="S1057" s="153"/>
      <c r="T1057" s="238">
        <f t="shared" si="225"/>
        <v>0</v>
      </c>
      <c r="U1057" s="193" t="s">
        <v>44</v>
      </c>
      <c r="V1057" s="173"/>
      <c r="W1057" s="193" t="str">
        <f t="shared" si="226"/>
        <v/>
      </c>
      <c r="X1057" s="264" t="str">
        <f t="shared" si="227"/>
        <v>OK</v>
      </c>
      <c r="Y1057" s="193" t="str">
        <f t="shared" si="228"/>
        <v/>
      </c>
      <c r="Z1057" s="193" t="str">
        <f t="shared" si="229"/>
        <v/>
      </c>
      <c r="AA1057" s="397" t="str">
        <f t="shared" si="230"/>
        <v/>
      </c>
      <c r="AB1057" s="257" t="str">
        <f t="shared" si="231"/>
        <v/>
      </c>
      <c r="AC1057" s="257" t="str">
        <f t="shared" si="232"/>
        <v/>
      </c>
      <c r="AD1057" s="193" t="str">
        <f t="shared" si="233"/>
        <v>CHECK DATES</v>
      </c>
      <c r="AE1057" s="257" t="str">
        <f t="shared" si="234"/>
        <v/>
      </c>
      <c r="AF1057" s="286">
        <v>0</v>
      </c>
      <c r="AG1057" s="257">
        <f t="shared" si="235"/>
        <v>0</v>
      </c>
      <c r="AH1057" s="257" t="str">
        <f t="shared" si="236"/>
        <v/>
      </c>
      <c r="AI1057" s="257">
        <f t="shared" si="237"/>
        <v>0</v>
      </c>
    </row>
    <row r="1058" spans="1:35" x14ac:dyDescent="0.3">
      <c r="A1058" s="287">
        <v>1046</v>
      </c>
      <c r="B1058" s="161"/>
      <c r="C1058" s="150"/>
      <c r="D1058" s="150"/>
      <c r="E1058" s="150"/>
      <c r="F1058" s="152"/>
      <c r="G1058" s="152"/>
      <c r="H1058" s="154"/>
      <c r="I1058" s="155"/>
      <c r="J1058" s="159"/>
      <c r="K1058" s="159"/>
      <c r="L1058" s="337"/>
      <c r="M1058" s="343" t="str">
        <f>IF(L1058="","",LOOKUP(L1058,'Work Programme'!$A$8:$A$207,'Work Programme'!$B$8:$B$207))</f>
        <v/>
      </c>
      <c r="N1058" s="150"/>
      <c r="O1058" s="151"/>
      <c r="P1058" s="254" t="str">
        <f>IF(H1058="","",VLOOKUP(H1058,'Overview - Financial Statement'!$A$46:$B$60,2,FALSE))</f>
        <v/>
      </c>
      <c r="Q1058" s="255" t="str">
        <f t="shared" si="224"/>
        <v/>
      </c>
      <c r="R1058" s="153"/>
      <c r="S1058" s="153"/>
      <c r="T1058" s="238">
        <f t="shared" si="225"/>
        <v>0</v>
      </c>
      <c r="U1058" s="193" t="s">
        <v>44</v>
      </c>
      <c r="V1058" s="173"/>
      <c r="W1058" s="193" t="str">
        <f t="shared" si="226"/>
        <v/>
      </c>
      <c r="X1058" s="264" t="str">
        <f t="shared" si="227"/>
        <v>OK</v>
      </c>
      <c r="Y1058" s="193" t="str">
        <f t="shared" si="228"/>
        <v/>
      </c>
      <c r="Z1058" s="193" t="str">
        <f t="shared" si="229"/>
        <v/>
      </c>
      <c r="AA1058" s="397" t="str">
        <f t="shared" si="230"/>
        <v/>
      </c>
      <c r="AB1058" s="257" t="str">
        <f t="shared" si="231"/>
        <v/>
      </c>
      <c r="AC1058" s="257" t="str">
        <f t="shared" si="232"/>
        <v/>
      </c>
      <c r="AD1058" s="193" t="str">
        <f t="shared" si="233"/>
        <v>CHECK DATES</v>
      </c>
      <c r="AE1058" s="257" t="str">
        <f t="shared" si="234"/>
        <v/>
      </c>
      <c r="AF1058" s="286">
        <v>0</v>
      </c>
      <c r="AG1058" s="257">
        <f t="shared" si="235"/>
        <v>0</v>
      </c>
      <c r="AH1058" s="257" t="str">
        <f t="shared" si="236"/>
        <v/>
      </c>
      <c r="AI1058" s="257">
        <f t="shared" si="237"/>
        <v>0</v>
      </c>
    </row>
    <row r="1059" spans="1:35" x14ac:dyDescent="0.3">
      <c r="A1059" s="287">
        <v>1047</v>
      </c>
      <c r="B1059" s="161"/>
      <c r="C1059" s="150"/>
      <c r="D1059" s="150"/>
      <c r="E1059" s="150"/>
      <c r="F1059" s="152"/>
      <c r="G1059" s="152"/>
      <c r="H1059" s="154"/>
      <c r="I1059" s="155"/>
      <c r="J1059" s="159"/>
      <c r="K1059" s="159"/>
      <c r="L1059" s="337"/>
      <c r="M1059" s="343" t="str">
        <f>IF(L1059="","",LOOKUP(L1059,'Work Programme'!$A$8:$A$207,'Work Programme'!$B$8:$B$207))</f>
        <v/>
      </c>
      <c r="N1059" s="150"/>
      <c r="O1059" s="151"/>
      <c r="P1059" s="254" t="str">
        <f>IF(H1059="","",VLOOKUP(H1059,'Overview - Financial Statement'!$A$46:$B$60,2,FALSE))</f>
        <v/>
      </c>
      <c r="Q1059" s="255" t="str">
        <f t="shared" si="224"/>
        <v/>
      </c>
      <c r="R1059" s="153"/>
      <c r="S1059" s="153"/>
      <c r="T1059" s="238">
        <f t="shared" si="225"/>
        <v>0</v>
      </c>
      <c r="U1059" s="193" t="s">
        <v>44</v>
      </c>
      <c r="V1059" s="173"/>
      <c r="W1059" s="193" t="str">
        <f t="shared" si="226"/>
        <v/>
      </c>
      <c r="X1059" s="264" t="str">
        <f t="shared" si="227"/>
        <v>OK</v>
      </c>
      <c r="Y1059" s="193" t="str">
        <f t="shared" si="228"/>
        <v/>
      </c>
      <c r="Z1059" s="193" t="str">
        <f t="shared" si="229"/>
        <v/>
      </c>
      <c r="AA1059" s="397" t="str">
        <f t="shared" si="230"/>
        <v/>
      </c>
      <c r="AB1059" s="257" t="str">
        <f t="shared" si="231"/>
        <v/>
      </c>
      <c r="AC1059" s="257" t="str">
        <f t="shared" si="232"/>
        <v/>
      </c>
      <c r="AD1059" s="193" t="str">
        <f t="shared" si="233"/>
        <v>CHECK DATES</v>
      </c>
      <c r="AE1059" s="257" t="str">
        <f t="shared" si="234"/>
        <v/>
      </c>
      <c r="AF1059" s="286">
        <v>0</v>
      </c>
      <c r="AG1059" s="257">
        <f t="shared" si="235"/>
        <v>0</v>
      </c>
      <c r="AH1059" s="257" t="str">
        <f t="shared" si="236"/>
        <v/>
      </c>
      <c r="AI1059" s="257">
        <f t="shared" si="237"/>
        <v>0</v>
      </c>
    </row>
    <row r="1060" spans="1:35" x14ac:dyDescent="0.3">
      <c r="A1060" s="287">
        <v>1048</v>
      </c>
      <c r="B1060" s="161"/>
      <c r="C1060" s="150"/>
      <c r="D1060" s="150"/>
      <c r="E1060" s="150"/>
      <c r="F1060" s="152"/>
      <c r="G1060" s="152"/>
      <c r="H1060" s="154"/>
      <c r="I1060" s="155"/>
      <c r="J1060" s="159"/>
      <c r="K1060" s="159"/>
      <c r="L1060" s="337"/>
      <c r="M1060" s="343" t="str">
        <f>IF(L1060="","",LOOKUP(L1060,'Work Programme'!$A$8:$A$207,'Work Programme'!$B$8:$B$207))</f>
        <v/>
      </c>
      <c r="N1060" s="150"/>
      <c r="O1060" s="151"/>
      <c r="P1060" s="254" t="str">
        <f>IF(H1060="","",VLOOKUP(H1060,'Overview - Financial Statement'!$A$46:$B$60,2,FALSE))</f>
        <v/>
      </c>
      <c r="Q1060" s="255" t="str">
        <f t="shared" si="224"/>
        <v/>
      </c>
      <c r="R1060" s="153"/>
      <c r="S1060" s="153"/>
      <c r="T1060" s="238">
        <f t="shared" si="225"/>
        <v>0</v>
      </c>
      <c r="U1060" s="193" t="s">
        <v>44</v>
      </c>
      <c r="V1060" s="173"/>
      <c r="W1060" s="193" t="str">
        <f t="shared" si="226"/>
        <v/>
      </c>
      <c r="X1060" s="264" t="str">
        <f t="shared" si="227"/>
        <v>OK</v>
      </c>
      <c r="Y1060" s="193" t="str">
        <f t="shared" si="228"/>
        <v/>
      </c>
      <c r="Z1060" s="193" t="str">
        <f t="shared" si="229"/>
        <v/>
      </c>
      <c r="AA1060" s="397" t="str">
        <f t="shared" si="230"/>
        <v/>
      </c>
      <c r="AB1060" s="257" t="str">
        <f t="shared" si="231"/>
        <v/>
      </c>
      <c r="AC1060" s="257" t="str">
        <f t="shared" si="232"/>
        <v/>
      </c>
      <c r="AD1060" s="193" t="str">
        <f t="shared" si="233"/>
        <v>CHECK DATES</v>
      </c>
      <c r="AE1060" s="257" t="str">
        <f t="shared" si="234"/>
        <v/>
      </c>
      <c r="AF1060" s="286">
        <v>0</v>
      </c>
      <c r="AG1060" s="257">
        <f t="shared" si="235"/>
        <v>0</v>
      </c>
      <c r="AH1060" s="257" t="str">
        <f t="shared" si="236"/>
        <v/>
      </c>
      <c r="AI1060" s="257">
        <f t="shared" si="237"/>
        <v>0</v>
      </c>
    </row>
    <row r="1061" spans="1:35" x14ac:dyDescent="0.3">
      <c r="A1061" s="287">
        <v>1049</v>
      </c>
      <c r="B1061" s="161"/>
      <c r="C1061" s="150"/>
      <c r="D1061" s="150"/>
      <c r="E1061" s="150"/>
      <c r="F1061" s="152"/>
      <c r="G1061" s="152"/>
      <c r="H1061" s="154"/>
      <c r="I1061" s="155"/>
      <c r="J1061" s="159"/>
      <c r="K1061" s="159"/>
      <c r="L1061" s="337"/>
      <c r="M1061" s="343" t="str">
        <f>IF(L1061="","",LOOKUP(L1061,'Work Programme'!$A$8:$A$207,'Work Programme'!$B$8:$B$207))</f>
        <v/>
      </c>
      <c r="N1061" s="150"/>
      <c r="O1061" s="151"/>
      <c r="P1061" s="254" t="str">
        <f>IF(H1061="","",VLOOKUP(H1061,'Overview - Financial Statement'!$A$46:$B$60,2,FALSE))</f>
        <v/>
      </c>
      <c r="Q1061" s="255" t="str">
        <f t="shared" si="224"/>
        <v/>
      </c>
      <c r="R1061" s="153"/>
      <c r="S1061" s="153"/>
      <c r="T1061" s="238">
        <f t="shared" si="225"/>
        <v>0</v>
      </c>
      <c r="U1061" s="193" t="s">
        <v>44</v>
      </c>
      <c r="V1061" s="173"/>
      <c r="W1061" s="193" t="str">
        <f t="shared" si="226"/>
        <v/>
      </c>
      <c r="X1061" s="264" t="str">
        <f t="shared" si="227"/>
        <v>OK</v>
      </c>
      <c r="Y1061" s="193" t="str">
        <f t="shared" si="228"/>
        <v/>
      </c>
      <c r="Z1061" s="193" t="str">
        <f t="shared" si="229"/>
        <v/>
      </c>
      <c r="AA1061" s="397" t="str">
        <f t="shared" si="230"/>
        <v/>
      </c>
      <c r="AB1061" s="257" t="str">
        <f t="shared" si="231"/>
        <v/>
      </c>
      <c r="AC1061" s="257" t="str">
        <f t="shared" si="232"/>
        <v/>
      </c>
      <c r="AD1061" s="193" t="str">
        <f t="shared" si="233"/>
        <v>CHECK DATES</v>
      </c>
      <c r="AE1061" s="257" t="str">
        <f t="shared" si="234"/>
        <v/>
      </c>
      <c r="AF1061" s="286">
        <v>0</v>
      </c>
      <c r="AG1061" s="257">
        <f t="shared" si="235"/>
        <v>0</v>
      </c>
      <c r="AH1061" s="257" t="str">
        <f t="shared" si="236"/>
        <v/>
      </c>
      <c r="AI1061" s="257">
        <f t="shared" si="237"/>
        <v>0</v>
      </c>
    </row>
    <row r="1062" spans="1:35" x14ac:dyDescent="0.3">
      <c r="A1062" s="287">
        <v>1050</v>
      </c>
      <c r="B1062" s="161"/>
      <c r="C1062" s="150"/>
      <c r="D1062" s="150"/>
      <c r="E1062" s="150"/>
      <c r="F1062" s="152"/>
      <c r="G1062" s="152"/>
      <c r="H1062" s="154"/>
      <c r="I1062" s="155"/>
      <c r="J1062" s="159"/>
      <c r="K1062" s="159"/>
      <c r="L1062" s="337"/>
      <c r="M1062" s="343" t="str">
        <f>IF(L1062="","",LOOKUP(L1062,'Work Programme'!$A$8:$A$207,'Work Programme'!$B$8:$B$207))</f>
        <v/>
      </c>
      <c r="N1062" s="150"/>
      <c r="O1062" s="151"/>
      <c r="P1062" s="254" t="str">
        <f>IF(H1062="","",VLOOKUP(H1062,'Overview - Financial Statement'!$A$46:$B$60,2,FALSE))</f>
        <v/>
      </c>
      <c r="Q1062" s="255" t="str">
        <f t="shared" si="224"/>
        <v/>
      </c>
      <c r="R1062" s="153"/>
      <c r="S1062" s="153"/>
      <c r="T1062" s="238">
        <f t="shared" si="225"/>
        <v>0</v>
      </c>
      <c r="U1062" s="193" t="s">
        <v>44</v>
      </c>
      <c r="V1062" s="173"/>
      <c r="W1062" s="193" t="str">
        <f t="shared" si="226"/>
        <v/>
      </c>
      <c r="X1062" s="264" t="str">
        <f t="shared" si="227"/>
        <v>OK</v>
      </c>
      <c r="Y1062" s="193" t="str">
        <f t="shared" si="228"/>
        <v/>
      </c>
      <c r="Z1062" s="193" t="str">
        <f t="shared" si="229"/>
        <v/>
      </c>
      <c r="AA1062" s="397" t="str">
        <f t="shared" si="230"/>
        <v/>
      </c>
      <c r="AB1062" s="257" t="str">
        <f t="shared" si="231"/>
        <v/>
      </c>
      <c r="AC1062" s="257" t="str">
        <f t="shared" si="232"/>
        <v/>
      </c>
      <c r="AD1062" s="193" t="str">
        <f t="shared" si="233"/>
        <v>CHECK DATES</v>
      </c>
      <c r="AE1062" s="257" t="str">
        <f t="shared" si="234"/>
        <v/>
      </c>
      <c r="AF1062" s="286">
        <v>0</v>
      </c>
      <c r="AG1062" s="257">
        <f t="shared" si="235"/>
        <v>0</v>
      </c>
      <c r="AH1062" s="257" t="str">
        <f t="shared" si="236"/>
        <v/>
      </c>
      <c r="AI1062" s="257">
        <f t="shared" si="237"/>
        <v>0</v>
      </c>
    </row>
    <row r="1063" spans="1:35" x14ac:dyDescent="0.3">
      <c r="A1063" s="287">
        <v>1051</v>
      </c>
      <c r="B1063" s="161"/>
      <c r="C1063" s="150"/>
      <c r="D1063" s="150"/>
      <c r="E1063" s="150"/>
      <c r="F1063" s="152"/>
      <c r="G1063" s="152"/>
      <c r="H1063" s="154"/>
      <c r="I1063" s="155"/>
      <c r="J1063" s="159"/>
      <c r="K1063" s="159"/>
      <c r="L1063" s="337"/>
      <c r="M1063" s="343" t="str">
        <f>IF(L1063="","",LOOKUP(L1063,'Work Programme'!$A$8:$A$207,'Work Programme'!$B$8:$B$207))</f>
        <v/>
      </c>
      <c r="N1063" s="150"/>
      <c r="O1063" s="151"/>
      <c r="P1063" s="254" t="str">
        <f>IF(H1063="","",VLOOKUP(H1063,'Overview - Financial Statement'!$A$46:$B$60,2,FALSE))</f>
        <v/>
      </c>
      <c r="Q1063" s="255" t="str">
        <f t="shared" si="224"/>
        <v/>
      </c>
      <c r="R1063" s="153"/>
      <c r="S1063" s="153"/>
      <c r="T1063" s="238">
        <f t="shared" si="225"/>
        <v>0</v>
      </c>
      <c r="U1063" s="193" t="s">
        <v>44</v>
      </c>
      <c r="V1063" s="173"/>
      <c r="W1063" s="193" t="str">
        <f t="shared" si="226"/>
        <v/>
      </c>
      <c r="X1063" s="264" t="str">
        <f t="shared" si="227"/>
        <v>OK</v>
      </c>
      <c r="Y1063" s="193" t="str">
        <f t="shared" si="228"/>
        <v/>
      </c>
      <c r="Z1063" s="193" t="str">
        <f t="shared" si="229"/>
        <v/>
      </c>
      <c r="AA1063" s="397" t="str">
        <f t="shared" si="230"/>
        <v/>
      </c>
      <c r="AB1063" s="257" t="str">
        <f t="shared" si="231"/>
        <v/>
      </c>
      <c r="AC1063" s="257" t="str">
        <f t="shared" si="232"/>
        <v/>
      </c>
      <c r="AD1063" s="193" t="str">
        <f t="shared" si="233"/>
        <v>CHECK DATES</v>
      </c>
      <c r="AE1063" s="257" t="str">
        <f t="shared" si="234"/>
        <v/>
      </c>
      <c r="AF1063" s="286">
        <v>0</v>
      </c>
      <c r="AG1063" s="257">
        <f t="shared" si="235"/>
        <v>0</v>
      </c>
      <c r="AH1063" s="257" t="str">
        <f t="shared" si="236"/>
        <v/>
      </c>
      <c r="AI1063" s="257">
        <f t="shared" si="237"/>
        <v>0</v>
      </c>
    </row>
    <row r="1064" spans="1:35" x14ac:dyDescent="0.3">
      <c r="A1064" s="287">
        <v>1052</v>
      </c>
      <c r="B1064" s="161"/>
      <c r="C1064" s="150"/>
      <c r="D1064" s="150"/>
      <c r="E1064" s="150"/>
      <c r="F1064" s="152"/>
      <c r="G1064" s="152"/>
      <c r="H1064" s="154"/>
      <c r="I1064" s="155"/>
      <c r="J1064" s="159"/>
      <c r="K1064" s="159"/>
      <c r="L1064" s="337"/>
      <c r="M1064" s="343" t="str">
        <f>IF(L1064="","",LOOKUP(L1064,'Work Programme'!$A$8:$A$207,'Work Programme'!$B$8:$B$207))</f>
        <v/>
      </c>
      <c r="N1064" s="150"/>
      <c r="O1064" s="151"/>
      <c r="P1064" s="254" t="str">
        <f>IF(H1064="","",VLOOKUP(H1064,'Overview - Financial Statement'!$A$46:$B$60,2,FALSE))</f>
        <v/>
      </c>
      <c r="Q1064" s="255" t="str">
        <f t="shared" si="224"/>
        <v/>
      </c>
      <c r="R1064" s="153"/>
      <c r="S1064" s="153"/>
      <c r="T1064" s="238">
        <f t="shared" si="225"/>
        <v>0</v>
      </c>
      <c r="U1064" s="193" t="s">
        <v>44</v>
      </c>
      <c r="V1064" s="173"/>
      <c r="W1064" s="193" t="str">
        <f t="shared" si="226"/>
        <v/>
      </c>
      <c r="X1064" s="264" t="str">
        <f t="shared" si="227"/>
        <v>OK</v>
      </c>
      <c r="Y1064" s="193" t="str">
        <f t="shared" si="228"/>
        <v/>
      </c>
      <c r="Z1064" s="193" t="str">
        <f t="shared" si="229"/>
        <v/>
      </c>
      <c r="AA1064" s="397" t="str">
        <f t="shared" si="230"/>
        <v/>
      </c>
      <c r="AB1064" s="257" t="str">
        <f t="shared" si="231"/>
        <v/>
      </c>
      <c r="AC1064" s="257" t="str">
        <f t="shared" si="232"/>
        <v/>
      </c>
      <c r="AD1064" s="193" t="str">
        <f t="shared" si="233"/>
        <v>CHECK DATES</v>
      </c>
      <c r="AE1064" s="257" t="str">
        <f t="shared" si="234"/>
        <v/>
      </c>
      <c r="AF1064" s="286">
        <v>0</v>
      </c>
      <c r="AG1064" s="257">
        <f t="shared" si="235"/>
        <v>0</v>
      </c>
      <c r="AH1064" s="257" t="str">
        <f t="shared" si="236"/>
        <v/>
      </c>
      <c r="AI1064" s="257">
        <f t="shared" si="237"/>
        <v>0</v>
      </c>
    </row>
    <row r="1065" spans="1:35" x14ac:dyDescent="0.3">
      <c r="A1065" s="287">
        <v>1053</v>
      </c>
      <c r="B1065" s="161"/>
      <c r="C1065" s="150"/>
      <c r="D1065" s="150"/>
      <c r="E1065" s="150"/>
      <c r="F1065" s="152"/>
      <c r="G1065" s="152"/>
      <c r="H1065" s="154"/>
      <c r="I1065" s="155"/>
      <c r="J1065" s="159"/>
      <c r="K1065" s="159"/>
      <c r="L1065" s="337"/>
      <c r="M1065" s="343" t="str">
        <f>IF(L1065="","",LOOKUP(L1065,'Work Programme'!$A$8:$A$207,'Work Programme'!$B$8:$B$207))</f>
        <v/>
      </c>
      <c r="N1065" s="150"/>
      <c r="O1065" s="151"/>
      <c r="P1065" s="254" t="str">
        <f>IF(H1065="","",VLOOKUP(H1065,'Overview - Financial Statement'!$A$46:$B$60,2,FALSE))</f>
        <v/>
      </c>
      <c r="Q1065" s="255" t="str">
        <f t="shared" si="224"/>
        <v/>
      </c>
      <c r="R1065" s="153"/>
      <c r="S1065" s="153"/>
      <c r="T1065" s="238">
        <f t="shared" si="225"/>
        <v>0</v>
      </c>
      <c r="U1065" s="193" t="s">
        <v>44</v>
      </c>
      <c r="V1065" s="173"/>
      <c r="W1065" s="193" t="str">
        <f t="shared" si="226"/>
        <v/>
      </c>
      <c r="X1065" s="264" t="str">
        <f t="shared" si="227"/>
        <v>OK</v>
      </c>
      <c r="Y1065" s="193" t="str">
        <f t="shared" si="228"/>
        <v/>
      </c>
      <c r="Z1065" s="193" t="str">
        <f t="shared" si="229"/>
        <v/>
      </c>
      <c r="AA1065" s="397" t="str">
        <f t="shared" si="230"/>
        <v/>
      </c>
      <c r="AB1065" s="257" t="str">
        <f t="shared" si="231"/>
        <v/>
      </c>
      <c r="AC1065" s="257" t="str">
        <f t="shared" si="232"/>
        <v/>
      </c>
      <c r="AD1065" s="193" t="str">
        <f t="shared" si="233"/>
        <v>CHECK DATES</v>
      </c>
      <c r="AE1065" s="257" t="str">
        <f t="shared" si="234"/>
        <v/>
      </c>
      <c r="AF1065" s="286">
        <v>0</v>
      </c>
      <c r="AG1065" s="257">
        <f t="shared" si="235"/>
        <v>0</v>
      </c>
      <c r="AH1065" s="257" t="str">
        <f t="shared" si="236"/>
        <v/>
      </c>
      <c r="AI1065" s="257">
        <f t="shared" si="237"/>
        <v>0</v>
      </c>
    </row>
    <row r="1066" spans="1:35" x14ac:dyDescent="0.3">
      <c r="A1066" s="287">
        <v>1054</v>
      </c>
      <c r="B1066" s="161"/>
      <c r="C1066" s="150"/>
      <c r="D1066" s="150"/>
      <c r="E1066" s="150"/>
      <c r="F1066" s="152"/>
      <c r="G1066" s="152"/>
      <c r="H1066" s="154"/>
      <c r="I1066" s="155"/>
      <c r="J1066" s="159"/>
      <c r="K1066" s="159"/>
      <c r="L1066" s="337"/>
      <c r="M1066" s="343" t="str">
        <f>IF(L1066="","",LOOKUP(L1066,'Work Programme'!$A$8:$A$207,'Work Programme'!$B$8:$B$207))</f>
        <v/>
      </c>
      <c r="N1066" s="150"/>
      <c r="O1066" s="151"/>
      <c r="P1066" s="254" t="str">
        <f>IF(H1066="","",VLOOKUP(H1066,'Overview - Financial Statement'!$A$46:$B$60,2,FALSE))</f>
        <v/>
      </c>
      <c r="Q1066" s="255" t="str">
        <f t="shared" si="224"/>
        <v/>
      </c>
      <c r="R1066" s="153"/>
      <c r="S1066" s="153"/>
      <c r="T1066" s="238">
        <f t="shared" si="225"/>
        <v>0</v>
      </c>
      <c r="U1066" s="193" t="s">
        <v>44</v>
      </c>
      <c r="V1066" s="173"/>
      <c r="W1066" s="193" t="str">
        <f t="shared" si="226"/>
        <v/>
      </c>
      <c r="X1066" s="264" t="str">
        <f t="shared" si="227"/>
        <v>OK</v>
      </c>
      <c r="Y1066" s="193" t="str">
        <f t="shared" si="228"/>
        <v/>
      </c>
      <c r="Z1066" s="193" t="str">
        <f t="shared" si="229"/>
        <v/>
      </c>
      <c r="AA1066" s="397" t="str">
        <f t="shared" si="230"/>
        <v/>
      </c>
      <c r="AB1066" s="257" t="str">
        <f t="shared" si="231"/>
        <v/>
      </c>
      <c r="AC1066" s="257" t="str">
        <f t="shared" si="232"/>
        <v/>
      </c>
      <c r="AD1066" s="193" t="str">
        <f t="shared" si="233"/>
        <v>CHECK DATES</v>
      </c>
      <c r="AE1066" s="257" t="str">
        <f t="shared" si="234"/>
        <v/>
      </c>
      <c r="AF1066" s="286">
        <v>0</v>
      </c>
      <c r="AG1066" s="257">
        <f t="shared" si="235"/>
        <v>0</v>
      </c>
      <c r="AH1066" s="257" t="str">
        <f t="shared" si="236"/>
        <v/>
      </c>
      <c r="AI1066" s="257">
        <f t="shared" si="237"/>
        <v>0</v>
      </c>
    </row>
    <row r="1067" spans="1:35" x14ac:dyDescent="0.3">
      <c r="A1067" s="287">
        <v>1055</v>
      </c>
      <c r="B1067" s="161"/>
      <c r="C1067" s="150"/>
      <c r="D1067" s="150"/>
      <c r="E1067" s="150"/>
      <c r="F1067" s="152"/>
      <c r="G1067" s="152"/>
      <c r="H1067" s="154"/>
      <c r="I1067" s="155"/>
      <c r="J1067" s="159"/>
      <c r="K1067" s="159"/>
      <c r="L1067" s="337"/>
      <c r="M1067" s="343" t="str">
        <f>IF(L1067="","",LOOKUP(L1067,'Work Programme'!$A$8:$A$207,'Work Programme'!$B$8:$B$207))</f>
        <v/>
      </c>
      <c r="N1067" s="150"/>
      <c r="O1067" s="151"/>
      <c r="P1067" s="254" t="str">
        <f>IF(H1067="","",VLOOKUP(H1067,'Overview - Financial Statement'!$A$46:$B$60,2,FALSE))</f>
        <v/>
      </c>
      <c r="Q1067" s="255" t="str">
        <f t="shared" si="224"/>
        <v/>
      </c>
      <c r="R1067" s="153"/>
      <c r="S1067" s="153"/>
      <c r="T1067" s="238">
        <f t="shared" si="225"/>
        <v>0</v>
      </c>
      <c r="U1067" s="193" t="s">
        <v>44</v>
      </c>
      <c r="V1067" s="173"/>
      <c r="W1067" s="193" t="str">
        <f t="shared" si="226"/>
        <v/>
      </c>
      <c r="X1067" s="264" t="str">
        <f t="shared" si="227"/>
        <v>OK</v>
      </c>
      <c r="Y1067" s="193" t="str">
        <f t="shared" si="228"/>
        <v/>
      </c>
      <c r="Z1067" s="193" t="str">
        <f t="shared" si="229"/>
        <v/>
      </c>
      <c r="AA1067" s="397" t="str">
        <f t="shared" si="230"/>
        <v/>
      </c>
      <c r="AB1067" s="257" t="str">
        <f t="shared" si="231"/>
        <v/>
      </c>
      <c r="AC1067" s="257" t="str">
        <f t="shared" si="232"/>
        <v/>
      </c>
      <c r="AD1067" s="193" t="str">
        <f t="shared" si="233"/>
        <v>CHECK DATES</v>
      </c>
      <c r="AE1067" s="257" t="str">
        <f t="shared" si="234"/>
        <v/>
      </c>
      <c r="AF1067" s="286">
        <v>0</v>
      </c>
      <c r="AG1067" s="257">
        <f t="shared" si="235"/>
        <v>0</v>
      </c>
      <c r="AH1067" s="257" t="str">
        <f t="shared" si="236"/>
        <v/>
      </c>
      <c r="AI1067" s="257">
        <f t="shared" si="237"/>
        <v>0</v>
      </c>
    </row>
    <row r="1068" spans="1:35" x14ac:dyDescent="0.3">
      <c r="A1068" s="287">
        <v>1056</v>
      </c>
      <c r="B1068" s="161"/>
      <c r="C1068" s="150"/>
      <c r="D1068" s="150"/>
      <c r="E1068" s="150"/>
      <c r="F1068" s="152"/>
      <c r="G1068" s="152"/>
      <c r="H1068" s="154"/>
      <c r="I1068" s="155"/>
      <c r="J1068" s="159"/>
      <c r="K1068" s="159"/>
      <c r="L1068" s="337"/>
      <c r="M1068" s="343" t="str">
        <f>IF(L1068="","",LOOKUP(L1068,'Work Programme'!$A$8:$A$207,'Work Programme'!$B$8:$B$207))</f>
        <v/>
      </c>
      <c r="N1068" s="150"/>
      <c r="O1068" s="151"/>
      <c r="P1068" s="254" t="str">
        <f>IF(H1068="","",VLOOKUP(H1068,'Overview - Financial Statement'!$A$46:$B$60,2,FALSE))</f>
        <v/>
      </c>
      <c r="Q1068" s="255" t="str">
        <f t="shared" si="224"/>
        <v/>
      </c>
      <c r="R1068" s="153"/>
      <c r="S1068" s="153"/>
      <c r="T1068" s="238">
        <f t="shared" si="225"/>
        <v>0</v>
      </c>
      <c r="U1068" s="193" t="s">
        <v>44</v>
      </c>
      <c r="V1068" s="173"/>
      <c r="W1068" s="193" t="str">
        <f t="shared" si="226"/>
        <v/>
      </c>
      <c r="X1068" s="264" t="str">
        <f t="shared" si="227"/>
        <v>OK</v>
      </c>
      <c r="Y1068" s="193" t="str">
        <f t="shared" si="228"/>
        <v/>
      </c>
      <c r="Z1068" s="193" t="str">
        <f t="shared" si="229"/>
        <v/>
      </c>
      <c r="AA1068" s="397" t="str">
        <f t="shared" si="230"/>
        <v/>
      </c>
      <c r="AB1068" s="257" t="str">
        <f t="shared" si="231"/>
        <v/>
      </c>
      <c r="AC1068" s="257" t="str">
        <f t="shared" si="232"/>
        <v/>
      </c>
      <c r="AD1068" s="193" t="str">
        <f t="shared" si="233"/>
        <v>CHECK DATES</v>
      </c>
      <c r="AE1068" s="257" t="str">
        <f t="shared" si="234"/>
        <v/>
      </c>
      <c r="AF1068" s="286">
        <v>0</v>
      </c>
      <c r="AG1068" s="257">
        <f t="shared" si="235"/>
        <v>0</v>
      </c>
      <c r="AH1068" s="257" t="str">
        <f t="shared" si="236"/>
        <v/>
      </c>
      <c r="AI1068" s="257">
        <f t="shared" si="237"/>
        <v>0</v>
      </c>
    </row>
    <row r="1069" spans="1:35" x14ac:dyDescent="0.3">
      <c r="A1069" s="287">
        <v>1057</v>
      </c>
      <c r="B1069" s="161"/>
      <c r="C1069" s="150"/>
      <c r="D1069" s="150"/>
      <c r="E1069" s="150"/>
      <c r="F1069" s="152"/>
      <c r="G1069" s="152"/>
      <c r="H1069" s="154"/>
      <c r="I1069" s="155"/>
      <c r="J1069" s="159"/>
      <c r="K1069" s="159"/>
      <c r="L1069" s="337"/>
      <c r="M1069" s="343" t="str">
        <f>IF(L1069="","",LOOKUP(L1069,'Work Programme'!$A$8:$A$207,'Work Programme'!$B$8:$B$207))</f>
        <v/>
      </c>
      <c r="N1069" s="150"/>
      <c r="O1069" s="151"/>
      <c r="P1069" s="254" t="str">
        <f>IF(H1069="","",VLOOKUP(H1069,'Overview - Financial Statement'!$A$46:$B$60,2,FALSE))</f>
        <v/>
      </c>
      <c r="Q1069" s="255" t="str">
        <f t="shared" si="224"/>
        <v/>
      </c>
      <c r="R1069" s="153"/>
      <c r="S1069" s="153"/>
      <c r="T1069" s="238">
        <f t="shared" si="225"/>
        <v>0</v>
      </c>
      <c r="U1069" s="193" t="s">
        <v>44</v>
      </c>
      <c r="V1069" s="173"/>
      <c r="W1069" s="193" t="str">
        <f t="shared" si="226"/>
        <v/>
      </c>
      <c r="X1069" s="264" t="str">
        <f t="shared" si="227"/>
        <v>OK</v>
      </c>
      <c r="Y1069" s="193" t="str">
        <f t="shared" si="228"/>
        <v/>
      </c>
      <c r="Z1069" s="193" t="str">
        <f t="shared" si="229"/>
        <v/>
      </c>
      <c r="AA1069" s="397" t="str">
        <f t="shared" si="230"/>
        <v/>
      </c>
      <c r="AB1069" s="257" t="str">
        <f t="shared" si="231"/>
        <v/>
      </c>
      <c r="AC1069" s="257" t="str">
        <f t="shared" si="232"/>
        <v/>
      </c>
      <c r="AD1069" s="193" t="str">
        <f t="shared" si="233"/>
        <v>CHECK DATES</v>
      </c>
      <c r="AE1069" s="257" t="str">
        <f t="shared" si="234"/>
        <v/>
      </c>
      <c r="AF1069" s="286">
        <v>0</v>
      </c>
      <c r="AG1069" s="257">
        <f t="shared" si="235"/>
        <v>0</v>
      </c>
      <c r="AH1069" s="257" t="str">
        <f t="shared" si="236"/>
        <v/>
      </c>
      <c r="AI1069" s="257">
        <f t="shared" si="237"/>
        <v>0</v>
      </c>
    </row>
    <row r="1070" spans="1:35" x14ac:dyDescent="0.3">
      <c r="A1070" s="287">
        <v>1058</v>
      </c>
      <c r="B1070" s="161"/>
      <c r="C1070" s="150"/>
      <c r="D1070" s="150"/>
      <c r="E1070" s="150"/>
      <c r="F1070" s="152"/>
      <c r="G1070" s="152"/>
      <c r="H1070" s="154"/>
      <c r="I1070" s="155"/>
      <c r="J1070" s="159"/>
      <c r="K1070" s="159"/>
      <c r="L1070" s="337"/>
      <c r="M1070" s="343" t="str">
        <f>IF(L1070="","",LOOKUP(L1070,'Work Programme'!$A$8:$A$207,'Work Programme'!$B$8:$B$207))</f>
        <v/>
      </c>
      <c r="N1070" s="150"/>
      <c r="O1070" s="151"/>
      <c r="P1070" s="254" t="str">
        <f>IF(H1070="","",VLOOKUP(H1070,'Overview - Financial Statement'!$A$46:$B$60,2,FALSE))</f>
        <v/>
      </c>
      <c r="Q1070" s="255" t="str">
        <f t="shared" si="224"/>
        <v/>
      </c>
      <c r="R1070" s="153"/>
      <c r="S1070" s="153"/>
      <c r="T1070" s="238">
        <f t="shared" si="225"/>
        <v>0</v>
      </c>
      <c r="U1070" s="193" t="s">
        <v>44</v>
      </c>
      <c r="V1070" s="173"/>
      <c r="W1070" s="193" t="str">
        <f t="shared" si="226"/>
        <v/>
      </c>
      <c r="X1070" s="264" t="str">
        <f t="shared" si="227"/>
        <v>OK</v>
      </c>
      <c r="Y1070" s="193" t="str">
        <f t="shared" si="228"/>
        <v/>
      </c>
      <c r="Z1070" s="193" t="str">
        <f t="shared" si="229"/>
        <v/>
      </c>
      <c r="AA1070" s="397" t="str">
        <f t="shared" si="230"/>
        <v/>
      </c>
      <c r="AB1070" s="257" t="str">
        <f t="shared" si="231"/>
        <v/>
      </c>
      <c r="AC1070" s="257" t="str">
        <f t="shared" si="232"/>
        <v/>
      </c>
      <c r="AD1070" s="193" t="str">
        <f t="shared" si="233"/>
        <v>CHECK DATES</v>
      </c>
      <c r="AE1070" s="257" t="str">
        <f t="shared" si="234"/>
        <v/>
      </c>
      <c r="AF1070" s="286">
        <v>0</v>
      </c>
      <c r="AG1070" s="257">
        <f t="shared" si="235"/>
        <v>0</v>
      </c>
      <c r="AH1070" s="257" t="str">
        <f t="shared" si="236"/>
        <v/>
      </c>
      <c r="AI1070" s="257">
        <f t="shared" si="237"/>
        <v>0</v>
      </c>
    </row>
    <row r="1071" spans="1:35" x14ac:dyDescent="0.3">
      <c r="A1071" s="287">
        <v>1059</v>
      </c>
      <c r="B1071" s="161"/>
      <c r="C1071" s="150"/>
      <c r="D1071" s="150"/>
      <c r="E1071" s="150"/>
      <c r="F1071" s="152"/>
      <c r="G1071" s="152"/>
      <c r="H1071" s="154"/>
      <c r="I1071" s="155"/>
      <c r="J1071" s="159"/>
      <c r="K1071" s="159"/>
      <c r="L1071" s="337"/>
      <c r="M1071" s="343" t="str">
        <f>IF(L1071="","",LOOKUP(L1071,'Work Programme'!$A$8:$A$207,'Work Programme'!$B$8:$B$207))</f>
        <v/>
      </c>
      <c r="N1071" s="150"/>
      <c r="O1071" s="151"/>
      <c r="P1071" s="254" t="str">
        <f>IF(H1071="","",VLOOKUP(H1071,'Overview - Financial Statement'!$A$46:$B$60,2,FALSE))</f>
        <v/>
      </c>
      <c r="Q1071" s="255" t="str">
        <f t="shared" si="224"/>
        <v/>
      </c>
      <c r="R1071" s="153"/>
      <c r="S1071" s="153"/>
      <c r="T1071" s="238">
        <f t="shared" si="225"/>
        <v>0</v>
      </c>
      <c r="U1071" s="193" t="s">
        <v>44</v>
      </c>
      <c r="V1071" s="173"/>
      <c r="W1071" s="193" t="str">
        <f t="shared" si="226"/>
        <v/>
      </c>
      <c r="X1071" s="264" t="str">
        <f t="shared" si="227"/>
        <v>OK</v>
      </c>
      <c r="Y1071" s="193" t="str">
        <f t="shared" si="228"/>
        <v/>
      </c>
      <c r="Z1071" s="193" t="str">
        <f t="shared" si="229"/>
        <v/>
      </c>
      <c r="AA1071" s="397" t="str">
        <f t="shared" si="230"/>
        <v/>
      </c>
      <c r="AB1071" s="257" t="str">
        <f t="shared" si="231"/>
        <v/>
      </c>
      <c r="AC1071" s="257" t="str">
        <f t="shared" si="232"/>
        <v/>
      </c>
      <c r="AD1071" s="193" t="str">
        <f t="shared" si="233"/>
        <v>CHECK DATES</v>
      </c>
      <c r="AE1071" s="257" t="str">
        <f t="shared" si="234"/>
        <v/>
      </c>
      <c r="AF1071" s="286">
        <v>0</v>
      </c>
      <c r="AG1071" s="257">
        <f t="shared" si="235"/>
        <v>0</v>
      </c>
      <c r="AH1071" s="257" t="str">
        <f t="shared" si="236"/>
        <v/>
      </c>
      <c r="AI1071" s="257">
        <f t="shared" si="237"/>
        <v>0</v>
      </c>
    </row>
    <row r="1072" spans="1:35" x14ac:dyDescent="0.3">
      <c r="A1072" s="287">
        <v>1060</v>
      </c>
      <c r="B1072" s="161"/>
      <c r="C1072" s="150"/>
      <c r="D1072" s="150"/>
      <c r="E1072" s="150"/>
      <c r="F1072" s="152"/>
      <c r="G1072" s="152"/>
      <c r="H1072" s="154"/>
      <c r="I1072" s="155"/>
      <c r="J1072" s="159"/>
      <c r="K1072" s="159"/>
      <c r="L1072" s="337"/>
      <c r="M1072" s="343" t="str">
        <f>IF(L1072="","",LOOKUP(L1072,'Work Programme'!$A$8:$A$207,'Work Programme'!$B$8:$B$207))</f>
        <v/>
      </c>
      <c r="N1072" s="150"/>
      <c r="O1072" s="151"/>
      <c r="P1072" s="254" t="str">
        <f>IF(H1072="","",VLOOKUP(H1072,'Overview - Financial Statement'!$A$46:$B$60,2,FALSE))</f>
        <v/>
      </c>
      <c r="Q1072" s="255" t="str">
        <f t="shared" si="224"/>
        <v/>
      </c>
      <c r="R1072" s="153"/>
      <c r="S1072" s="153"/>
      <c r="T1072" s="238">
        <f t="shared" si="225"/>
        <v>0</v>
      </c>
      <c r="U1072" s="193" t="s">
        <v>44</v>
      </c>
      <c r="V1072" s="173"/>
      <c r="W1072" s="193" t="str">
        <f t="shared" si="226"/>
        <v/>
      </c>
      <c r="X1072" s="264" t="str">
        <f t="shared" si="227"/>
        <v>OK</v>
      </c>
      <c r="Y1072" s="193" t="str">
        <f t="shared" si="228"/>
        <v/>
      </c>
      <c r="Z1072" s="193" t="str">
        <f t="shared" si="229"/>
        <v/>
      </c>
      <c r="AA1072" s="397" t="str">
        <f t="shared" si="230"/>
        <v/>
      </c>
      <c r="AB1072" s="257" t="str">
        <f t="shared" si="231"/>
        <v/>
      </c>
      <c r="AC1072" s="257" t="str">
        <f t="shared" si="232"/>
        <v/>
      </c>
      <c r="AD1072" s="193" t="str">
        <f t="shared" si="233"/>
        <v>CHECK DATES</v>
      </c>
      <c r="AE1072" s="257" t="str">
        <f t="shared" si="234"/>
        <v/>
      </c>
      <c r="AF1072" s="286">
        <v>0</v>
      </c>
      <c r="AG1072" s="257">
        <f t="shared" si="235"/>
        <v>0</v>
      </c>
      <c r="AH1072" s="257" t="str">
        <f t="shared" si="236"/>
        <v/>
      </c>
      <c r="AI1072" s="257">
        <f t="shared" si="237"/>
        <v>0</v>
      </c>
    </row>
    <row r="1073" spans="1:35" x14ac:dyDescent="0.3">
      <c r="A1073" s="287">
        <v>1061</v>
      </c>
      <c r="B1073" s="161"/>
      <c r="C1073" s="150"/>
      <c r="D1073" s="150"/>
      <c r="E1073" s="150"/>
      <c r="F1073" s="152"/>
      <c r="G1073" s="152"/>
      <c r="H1073" s="154"/>
      <c r="I1073" s="155"/>
      <c r="J1073" s="159"/>
      <c r="K1073" s="159"/>
      <c r="L1073" s="337"/>
      <c r="M1073" s="343" t="str">
        <f>IF(L1073="","",LOOKUP(L1073,'Work Programme'!$A$8:$A$207,'Work Programme'!$B$8:$B$207))</f>
        <v/>
      </c>
      <c r="N1073" s="150"/>
      <c r="O1073" s="151"/>
      <c r="P1073" s="254" t="str">
        <f>IF(H1073="","",VLOOKUP(H1073,'Overview - Financial Statement'!$A$46:$B$60,2,FALSE))</f>
        <v/>
      </c>
      <c r="Q1073" s="255" t="str">
        <f t="shared" si="224"/>
        <v/>
      </c>
      <c r="R1073" s="153"/>
      <c r="S1073" s="153"/>
      <c r="T1073" s="238">
        <f t="shared" si="225"/>
        <v>0</v>
      </c>
      <c r="U1073" s="193" t="s">
        <v>44</v>
      </c>
      <c r="V1073" s="173"/>
      <c r="W1073" s="193" t="str">
        <f t="shared" si="226"/>
        <v/>
      </c>
      <c r="X1073" s="264" t="str">
        <f t="shared" si="227"/>
        <v>OK</v>
      </c>
      <c r="Y1073" s="193" t="str">
        <f t="shared" si="228"/>
        <v/>
      </c>
      <c r="Z1073" s="193" t="str">
        <f t="shared" si="229"/>
        <v/>
      </c>
      <c r="AA1073" s="397" t="str">
        <f t="shared" si="230"/>
        <v/>
      </c>
      <c r="AB1073" s="257" t="str">
        <f t="shared" si="231"/>
        <v/>
      </c>
      <c r="AC1073" s="257" t="str">
        <f t="shared" si="232"/>
        <v/>
      </c>
      <c r="AD1073" s="193" t="str">
        <f t="shared" si="233"/>
        <v>CHECK DATES</v>
      </c>
      <c r="AE1073" s="257" t="str">
        <f t="shared" si="234"/>
        <v/>
      </c>
      <c r="AF1073" s="286">
        <v>0</v>
      </c>
      <c r="AG1073" s="257">
        <f t="shared" si="235"/>
        <v>0</v>
      </c>
      <c r="AH1073" s="257" t="str">
        <f t="shared" si="236"/>
        <v/>
      </c>
      <c r="AI1073" s="257">
        <f t="shared" si="237"/>
        <v>0</v>
      </c>
    </row>
    <row r="1074" spans="1:35" x14ac:dyDescent="0.3">
      <c r="A1074" s="287">
        <v>1062</v>
      </c>
      <c r="B1074" s="161"/>
      <c r="C1074" s="150"/>
      <c r="D1074" s="150"/>
      <c r="E1074" s="150"/>
      <c r="F1074" s="152"/>
      <c r="G1074" s="152"/>
      <c r="H1074" s="154"/>
      <c r="I1074" s="155"/>
      <c r="J1074" s="159"/>
      <c r="K1074" s="159"/>
      <c r="L1074" s="337"/>
      <c r="M1074" s="343" t="str">
        <f>IF(L1074="","",LOOKUP(L1074,'Work Programme'!$A$8:$A$207,'Work Programme'!$B$8:$B$207))</f>
        <v/>
      </c>
      <c r="N1074" s="150"/>
      <c r="O1074" s="151"/>
      <c r="P1074" s="254" t="str">
        <f>IF(H1074="","",VLOOKUP(H1074,'Overview - Financial Statement'!$A$46:$B$60,2,FALSE))</f>
        <v/>
      </c>
      <c r="Q1074" s="255" t="str">
        <f t="shared" si="224"/>
        <v/>
      </c>
      <c r="R1074" s="153"/>
      <c r="S1074" s="153"/>
      <c r="T1074" s="238">
        <f t="shared" si="225"/>
        <v>0</v>
      </c>
      <c r="U1074" s="193" t="s">
        <v>44</v>
      </c>
      <c r="V1074" s="173"/>
      <c r="W1074" s="193" t="str">
        <f t="shared" si="226"/>
        <v/>
      </c>
      <c r="X1074" s="264" t="str">
        <f t="shared" si="227"/>
        <v>OK</v>
      </c>
      <c r="Y1074" s="193" t="str">
        <f t="shared" si="228"/>
        <v/>
      </c>
      <c r="Z1074" s="193" t="str">
        <f t="shared" si="229"/>
        <v/>
      </c>
      <c r="AA1074" s="397" t="str">
        <f t="shared" si="230"/>
        <v/>
      </c>
      <c r="AB1074" s="257" t="str">
        <f t="shared" si="231"/>
        <v/>
      </c>
      <c r="AC1074" s="257" t="str">
        <f t="shared" si="232"/>
        <v/>
      </c>
      <c r="AD1074" s="193" t="str">
        <f t="shared" si="233"/>
        <v>CHECK DATES</v>
      </c>
      <c r="AE1074" s="257" t="str">
        <f t="shared" si="234"/>
        <v/>
      </c>
      <c r="AF1074" s="286">
        <v>0</v>
      </c>
      <c r="AG1074" s="257">
        <f t="shared" si="235"/>
        <v>0</v>
      </c>
      <c r="AH1074" s="257" t="str">
        <f t="shared" si="236"/>
        <v/>
      </c>
      <c r="AI1074" s="257">
        <f t="shared" si="237"/>
        <v>0</v>
      </c>
    </row>
    <row r="1075" spans="1:35" x14ac:dyDescent="0.3">
      <c r="A1075" s="287">
        <v>1063</v>
      </c>
      <c r="B1075" s="161"/>
      <c r="C1075" s="150"/>
      <c r="D1075" s="150"/>
      <c r="E1075" s="150"/>
      <c r="F1075" s="152"/>
      <c r="G1075" s="152"/>
      <c r="H1075" s="154"/>
      <c r="I1075" s="155"/>
      <c r="J1075" s="159"/>
      <c r="K1075" s="159"/>
      <c r="L1075" s="337"/>
      <c r="M1075" s="343" t="str">
        <f>IF(L1075="","",LOOKUP(L1075,'Work Programme'!$A$8:$A$207,'Work Programme'!$B$8:$B$207))</f>
        <v/>
      </c>
      <c r="N1075" s="150"/>
      <c r="O1075" s="151"/>
      <c r="P1075" s="254" t="str">
        <f>IF(H1075="","",VLOOKUP(H1075,'Overview - Financial Statement'!$A$46:$B$60,2,FALSE))</f>
        <v/>
      </c>
      <c r="Q1075" s="255" t="str">
        <f t="shared" si="224"/>
        <v/>
      </c>
      <c r="R1075" s="153"/>
      <c r="S1075" s="153"/>
      <c r="T1075" s="238">
        <f t="shared" si="225"/>
        <v>0</v>
      </c>
      <c r="U1075" s="193" t="s">
        <v>44</v>
      </c>
      <c r="V1075" s="173"/>
      <c r="W1075" s="193" t="str">
        <f t="shared" si="226"/>
        <v/>
      </c>
      <c r="X1075" s="264" t="str">
        <f t="shared" si="227"/>
        <v>OK</v>
      </c>
      <c r="Y1075" s="193" t="str">
        <f t="shared" si="228"/>
        <v/>
      </c>
      <c r="Z1075" s="193" t="str">
        <f t="shared" si="229"/>
        <v/>
      </c>
      <c r="AA1075" s="397" t="str">
        <f t="shared" si="230"/>
        <v/>
      </c>
      <c r="AB1075" s="257" t="str">
        <f t="shared" si="231"/>
        <v/>
      </c>
      <c r="AC1075" s="257" t="str">
        <f t="shared" si="232"/>
        <v/>
      </c>
      <c r="AD1075" s="193" t="str">
        <f t="shared" si="233"/>
        <v>CHECK DATES</v>
      </c>
      <c r="AE1075" s="257" t="str">
        <f t="shared" si="234"/>
        <v/>
      </c>
      <c r="AF1075" s="286">
        <v>0</v>
      </c>
      <c r="AG1075" s="257">
        <f t="shared" si="235"/>
        <v>0</v>
      </c>
      <c r="AH1075" s="257" t="str">
        <f t="shared" si="236"/>
        <v/>
      </c>
      <c r="AI1075" s="257">
        <f t="shared" si="237"/>
        <v>0</v>
      </c>
    </row>
    <row r="1076" spans="1:35" x14ac:dyDescent="0.3">
      <c r="A1076" s="287">
        <v>1064</v>
      </c>
      <c r="B1076" s="161"/>
      <c r="C1076" s="150"/>
      <c r="D1076" s="150"/>
      <c r="E1076" s="150"/>
      <c r="F1076" s="152"/>
      <c r="G1076" s="152"/>
      <c r="H1076" s="154"/>
      <c r="I1076" s="155"/>
      <c r="J1076" s="159"/>
      <c r="K1076" s="159"/>
      <c r="L1076" s="337"/>
      <c r="M1076" s="343" t="str">
        <f>IF(L1076="","",LOOKUP(L1076,'Work Programme'!$A$8:$A$207,'Work Programme'!$B$8:$B$207))</f>
        <v/>
      </c>
      <c r="N1076" s="150"/>
      <c r="O1076" s="151"/>
      <c r="P1076" s="254" t="str">
        <f>IF(H1076="","",VLOOKUP(H1076,'Overview - Financial Statement'!$A$46:$B$60,2,FALSE))</f>
        <v/>
      </c>
      <c r="Q1076" s="255" t="str">
        <f t="shared" si="224"/>
        <v/>
      </c>
      <c r="R1076" s="153"/>
      <c r="S1076" s="153"/>
      <c r="T1076" s="238">
        <f t="shared" si="225"/>
        <v>0</v>
      </c>
      <c r="U1076" s="193" t="s">
        <v>44</v>
      </c>
      <c r="V1076" s="173"/>
      <c r="W1076" s="193" t="str">
        <f t="shared" si="226"/>
        <v/>
      </c>
      <c r="X1076" s="264" t="str">
        <f t="shared" si="227"/>
        <v>OK</v>
      </c>
      <c r="Y1076" s="193" t="str">
        <f t="shared" si="228"/>
        <v/>
      </c>
      <c r="Z1076" s="193" t="str">
        <f t="shared" si="229"/>
        <v/>
      </c>
      <c r="AA1076" s="397" t="str">
        <f t="shared" si="230"/>
        <v/>
      </c>
      <c r="AB1076" s="257" t="str">
        <f t="shared" si="231"/>
        <v/>
      </c>
      <c r="AC1076" s="257" t="str">
        <f t="shared" si="232"/>
        <v/>
      </c>
      <c r="AD1076" s="193" t="str">
        <f t="shared" si="233"/>
        <v>CHECK DATES</v>
      </c>
      <c r="AE1076" s="257" t="str">
        <f t="shared" si="234"/>
        <v/>
      </c>
      <c r="AF1076" s="286">
        <v>0</v>
      </c>
      <c r="AG1076" s="257">
        <f t="shared" si="235"/>
        <v>0</v>
      </c>
      <c r="AH1076" s="257" t="str">
        <f t="shared" si="236"/>
        <v/>
      </c>
      <c r="AI1076" s="257">
        <f t="shared" si="237"/>
        <v>0</v>
      </c>
    </row>
    <row r="1077" spans="1:35" x14ac:dyDescent="0.3">
      <c r="A1077" s="287">
        <v>1065</v>
      </c>
      <c r="B1077" s="161"/>
      <c r="C1077" s="150"/>
      <c r="D1077" s="150"/>
      <c r="E1077" s="150"/>
      <c r="F1077" s="152"/>
      <c r="G1077" s="152"/>
      <c r="H1077" s="154"/>
      <c r="I1077" s="155"/>
      <c r="J1077" s="159"/>
      <c r="K1077" s="159"/>
      <c r="L1077" s="337"/>
      <c r="M1077" s="343" t="str">
        <f>IF(L1077="","",LOOKUP(L1077,'Work Programme'!$A$8:$A$207,'Work Programme'!$B$8:$B$207))</f>
        <v/>
      </c>
      <c r="N1077" s="150"/>
      <c r="O1077" s="151"/>
      <c r="P1077" s="254" t="str">
        <f>IF(H1077="","",VLOOKUP(H1077,'Overview - Financial Statement'!$A$46:$B$60,2,FALSE))</f>
        <v/>
      </c>
      <c r="Q1077" s="255" t="str">
        <f t="shared" si="224"/>
        <v/>
      </c>
      <c r="R1077" s="153"/>
      <c r="S1077" s="153"/>
      <c r="T1077" s="238">
        <f t="shared" si="225"/>
        <v>0</v>
      </c>
      <c r="U1077" s="193" t="s">
        <v>44</v>
      </c>
      <c r="V1077" s="173"/>
      <c r="W1077" s="193" t="str">
        <f t="shared" si="226"/>
        <v/>
      </c>
      <c r="X1077" s="264" t="str">
        <f t="shared" si="227"/>
        <v>OK</v>
      </c>
      <c r="Y1077" s="193" t="str">
        <f t="shared" si="228"/>
        <v/>
      </c>
      <c r="Z1077" s="193" t="str">
        <f t="shared" si="229"/>
        <v/>
      </c>
      <c r="AA1077" s="397" t="str">
        <f t="shared" si="230"/>
        <v/>
      </c>
      <c r="AB1077" s="257" t="str">
        <f t="shared" si="231"/>
        <v/>
      </c>
      <c r="AC1077" s="257" t="str">
        <f t="shared" si="232"/>
        <v/>
      </c>
      <c r="AD1077" s="193" t="str">
        <f t="shared" si="233"/>
        <v>CHECK DATES</v>
      </c>
      <c r="AE1077" s="257" t="str">
        <f t="shared" si="234"/>
        <v/>
      </c>
      <c r="AF1077" s="286">
        <v>0</v>
      </c>
      <c r="AG1077" s="257">
        <f t="shared" si="235"/>
        <v>0</v>
      </c>
      <c r="AH1077" s="257" t="str">
        <f t="shared" si="236"/>
        <v/>
      </c>
      <c r="AI1077" s="257">
        <f t="shared" si="237"/>
        <v>0</v>
      </c>
    </row>
    <row r="1078" spans="1:35" x14ac:dyDescent="0.3">
      <c r="A1078" s="287">
        <v>1066</v>
      </c>
      <c r="B1078" s="161"/>
      <c r="C1078" s="150"/>
      <c r="D1078" s="150"/>
      <c r="E1078" s="150"/>
      <c r="F1078" s="152"/>
      <c r="G1078" s="152"/>
      <c r="H1078" s="154"/>
      <c r="I1078" s="155"/>
      <c r="J1078" s="159"/>
      <c r="K1078" s="159"/>
      <c r="L1078" s="337"/>
      <c r="M1078" s="343" t="str">
        <f>IF(L1078="","",LOOKUP(L1078,'Work Programme'!$A$8:$A$207,'Work Programme'!$B$8:$B$207))</f>
        <v/>
      </c>
      <c r="N1078" s="150"/>
      <c r="O1078" s="151"/>
      <c r="P1078" s="254" t="str">
        <f>IF(H1078="","",VLOOKUP(H1078,'Overview - Financial Statement'!$A$46:$B$60,2,FALSE))</f>
        <v/>
      </c>
      <c r="Q1078" s="255" t="str">
        <f t="shared" si="224"/>
        <v/>
      </c>
      <c r="R1078" s="153"/>
      <c r="S1078" s="153"/>
      <c r="T1078" s="238">
        <f t="shared" si="225"/>
        <v>0</v>
      </c>
      <c r="U1078" s="193" t="s">
        <v>44</v>
      </c>
      <c r="V1078" s="173"/>
      <c r="W1078" s="193" t="str">
        <f t="shared" si="226"/>
        <v/>
      </c>
      <c r="X1078" s="264" t="str">
        <f t="shared" si="227"/>
        <v>OK</v>
      </c>
      <c r="Y1078" s="193" t="str">
        <f t="shared" si="228"/>
        <v/>
      </c>
      <c r="Z1078" s="193" t="str">
        <f t="shared" si="229"/>
        <v/>
      </c>
      <c r="AA1078" s="397" t="str">
        <f t="shared" si="230"/>
        <v/>
      </c>
      <c r="AB1078" s="257" t="str">
        <f t="shared" si="231"/>
        <v/>
      </c>
      <c r="AC1078" s="257" t="str">
        <f t="shared" si="232"/>
        <v/>
      </c>
      <c r="AD1078" s="193" t="str">
        <f t="shared" si="233"/>
        <v>CHECK DATES</v>
      </c>
      <c r="AE1078" s="257" t="str">
        <f t="shared" si="234"/>
        <v/>
      </c>
      <c r="AF1078" s="286">
        <v>0</v>
      </c>
      <c r="AG1078" s="257">
        <f t="shared" si="235"/>
        <v>0</v>
      </c>
      <c r="AH1078" s="257" t="str">
        <f t="shared" si="236"/>
        <v/>
      </c>
      <c r="AI1078" s="257">
        <f t="shared" si="237"/>
        <v>0</v>
      </c>
    </row>
    <row r="1079" spans="1:35" x14ac:dyDescent="0.3">
      <c r="A1079" s="287">
        <v>1067</v>
      </c>
      <c r="B1079" s="161"/>
      <c r="C1079" s="150"/>
      <c r="D1079" s="150"/>
      <c r="E1079" s="150"/>
      <c r="F1079" s="152"/>
      <c r="G1079" s="152"/>
      <c r="H1079" s="154"/>
      <c r="I1079" s="155"/>
      <c r="J1079" s="159"/>
      <c r="K1079" s="159"/>
      <c r="L1079" s="337"/>
      <c r="M1079" s="343" t="str">
        <f>IF(L1079="","",LOOKUP(L1079,'Work Programme'!$A$8:$A$207,'Work Programme'!$B$8:$B$207))</f>
        <v/>
      </c>
      <c r="N1079" s="150"/>
      <c r="O1079" s="151"/>
      <c r="P1079" s="254" t="str">
        <f>IF(H1079="","",VLOOKUP(H1079,'Overview - Financial Statement'!$A$46:$B$60,2,FALSE))</f>
        <v/>
      </c>
      <c r="Q1079" s="255" t="str">
        <f t="shared" si="224"/>
        <v/>
      </c>
      <c r="R1079" s="153"/>
      <c r="S1079" s="153"/>
      <c r="T1079" s="238">
        <f t="shared" si="225"/>
        <v>0</v>
      </c>
      <c r="U1079" s="193" t="s">
        <v>44</v>
      </c>
      <c r="V1079" s="173"/>
      <c r="W1079" s="193" t="str">
        <f t="shared" si="226"/>
        <v/>
      </c>
      <c r="X1079" s="264" t="str">
        <f t="shared" si="227"/>
        <v>OK</v>
      </c>
      <c r="Y1079" s="193" t="str">
        <f t="shared" si="228"/>
        <v/>
      </c>
      <c r="Z1079" s="193" t="str">
        <f t="shared" si="229"/>
        <v/>
      </c>
      <c r="AA1079" s="397" t="str">
        <f t="shared" si="230"/>
        <v/>
      </c>
      <c r="AB1079" s="257" t="str">
        <f t="shared" si="231"/>
        <v/>
      </c>
      <c r="AC1079" s="257" t="str">
        <f t="shared" si="232"/>
        <v/>
      </c>
      <c r="AD1079" s="193" t="str">
        <f t="shared" si="233"/>
        <v>CHECK DATES</v>
      </c>
      <c r="AE1079" s="257" t="str">
        <f t="shared" si="234"/>
        <v/>
      </c>
      <c r="AF1079" s="286">
        <v>0</v>
      </c>
      <c r="AG1079" s="257">
        <f t="shared" si="235"/>
        <v>0</v>
      </c>
      <c r="AH1079" s="257" t="str">
        <f t="shared" si="236"/>
        <v/>
      </c>
      <c r="AI1079" s="257">
        <f t="shared" si="237"/>
        <v>0</v>
      </c>
    </row>
    <row r="1080" spans="1:35" x14ac:dyDescent="0.3">
      <c r="A1080" s="287">
        <v>1068</v>
      </c>
      <c r="B1080" s="161"/>
      <c r="C1080" s="150"/>
      <c r="D1080" s="150"/>
      <c r="E1080" s="150"/>
      <c r="F1080" s="152"/>
      <c r="G1080" s="152"/>
      <c r="H1080" s="154"/>
      <c r="I1080" s="155"/>
      <c r="J1080" s="159"/>
      <c r="K1080" s="159"/>
      <c r="L1080" s="337"/>
      <c r="M1080" s="343" t="str">
        <f>IF(L1080="","",LOOKUP(L1080,'Work Programme'!$A$8:$A$207,'Work Programme'!$B$8:$B$207))</f>
        <v/>
      </c>
      <c r="N1080" s="150"/>
      <c r="O1080" s="151"/>
      <c r="P1080" s="254" t="str">
        <f>IF(H1080="","",VLOOKUP(H1080,'Overview - Financial Statement'!$A$46:$B$60,2,FALSE))</f>
        <v/>
      </c>
      <c r="Q1080" s="255" t="str">
        <f t="shared" si="224"/>
        <v/>
      </c>
      <c r="R1080" s="153"/>
      <c r="S1080" s="153"/>
      <c r="T1080" s="238">
        <f t="shared" si="225"/>
        <v>0</v>
      </c>
      <c r="U1080" s="193" t="s">
        <v>44</v>
      </c>
      <c r="V1080" s="173"/>
      <c r="W1080" s="193" t="str">
        <f t="shared" si="226"/>
        <v/>
      </c>
      <c r="X1080" s="264" t="str">
        <f t="shared" si="227"/>
        <v>OK</v>
      </c>
      <c r="Y1080" s="193" t="str">
        <f t="shared" si="228"/>
        <v/>
      </c>
      <c r="Z1080" s="193" t="str">
        <f t="shared" si="229"/>
        <v/>
      </c>
      <c r="AA1080" s="397" t="str">
        <f t="shared" si="230"/>
        <v/>
      </c>
      <c r="AB1080" s="257" t="str">
        <f t="shared" si="231"/>
        <v/>
      </c>
      <c r="AC1080" s="257" t="str">
        <f t="shared" si="232"/>
        <v/>
      </c>
      <c r="AD1080" s="193" t="str">
        <f t="shared" si="233"/>
        <v>CHECK DATES</v>
      </c>
      <c r="AE1080" s="257" t="str">
        <f t="shared" si="234"/>
        <v/>
      </c>
      <c r="AF1080" s="286">
        <v>0</v>
      </c>
      <c r="AG1080" s="257">
        <f t="shared" si="235"/>
        <v>0</v>
      </c>
      <c r="AH1080" s="257" t="str">
        <f t="shared" si="236"/>
        <v/>
      </c>
      <c r="AI1080" s="257">
        <f t="shared" si="237"/>
        <v>0</v>
      </c>
    </row>
    <row r="1081" spans="1:35" x14ac:dyDescent="0.3">
      <c r="A1081" s="287">
        <v>1069</v>
      </c>
      <c r="B1081" s="161"/>
      <c r="C1081" s="150"/>
      <c r="D1081" s="150"/>
      <c r="E1081" s="150"/>
      <c r="F1081" s="152"/>
      <c r="G1081" s="152"/>
      <c r="H1081" s="154"/>
      <c r="I1081" s="155"/>
      <c r="J1081" s="159"/>
      <c r="K1081" s="159"/>
      <c r="L1081" s="337"/>
      <c r="M1081" s="343" t="str">
        <f>IF(L1081="","",LOOKUP(L1081,'Work Programme'!$A$8:$A$207,'Work Programme'!$B$8:$B$207))</f>
        <v/>
      </c>
      <c r="N1081" s="150"/>
      <c r="O1081" s="151"/>
      <c r="P1081" s="254" t="str">
        <f>IF(H1081="","",VLOOKUP(H1081,'Overview - Financial Statement'!$A$46:$B$60,2,FALSE))</f>
        <v/>
      </c>
      <c r="Q1081" s="255" t="str">
        <f t="shared" si="224"/>
        <v/>
      </c>
      <c r="R1081" s="153"/>
      <c r="S1081" s="153"/>
      <c r="T1081" s="238">
        <f t="shared" si="225"/>
        <v>0</v>
      </c>
      <c r="U1081" s="193" t="s">
        <v>44</v>
      </c>
      <c r="V1081" s="173"/>
      <c r="W1081" s="193" t="str">
        <f t="shared" si="226"/>
        <v/>
      </c>
      <c r="X1081" s="264" t="str">
        <f t="shared" si="227"/>
        <v>OK</v>
      </c>
      <c r="Y1081" s="193" t="str">
        <f t="shared" si="228"/>
        <v/>
      </c>
      <c r="Z1081" s="193" t="str">
        <f t="shared" si="229"/>
        <v/>
      </c>
      <c r="AA1081" s="397" t="str">
        <f t="shared" si="230"/>
        <v/>
      </c>
      <c r="AB1081" s="257" t="str">
        <f t="shared" si="231"/>
        <v/>
      </c>
      <c r="AC1081" s="257" t="str">
        <f t="shared" si="232"/>
        <v/>
      </c>
      <c r="AD1081" s="193" t="str">
        <f t="shared" si="233"/>
        <v>CHECK DATES</v>
      </c>
      <c r="AE1081" s="257" t="str">
        <f t="shared" si="234"/>
        <v/>
      </c>
      <c r="AF1081" s="286">
        <v>0</v>
      </c>
      <c r="AG1081" s="257">
        <f t="shared" si="235"/>
        <v>0</v>
      </c>
      <c r="AH1081" s="257" t="str">
        <f t="shared" si="236"/>
        <v/>
      </c>
      <c r="AI1081" s="257">
        <f t="shared" si="237"/>
        <v>0</v>
      </c>
    </row>
    <row r="1082" spans="1:35" x14ac:dyDescent="0.3">
      <c r="A1082" s="287">
        <v>1070</v>
      </c>
      <c r="B1082" s="161"/>
      <c r="C1082" s="150"/>
      <c r="D1082" s="150"/>
      <c r="E1082" s="150"/>
      <c r="F1082" s="152"/>
      <c r="G1082" s="152"/>
      <c r="H1082" s="154"/>
      <c r="I1082" s="155"/>
      <c r="J1082" s="159"/>
      <c r="K1082" s="159"/>
      <c r="L1082" s="337"/>
      <c r="M1082" s="343" t="str">
        <f>IF(L1082="","",LOOKUP(L1082,'Work Programme'!$A$8:$A$207,'Work Programme'!$B$8:$B$207))</f>
        <v/>
      </c>
      <c r="N1082" s="150"/>
      <c r="O1082" s="151"/>
      <c r="P1082" s="254" t="str">
        <f>IF(H1082="","",VLOOKUP(H1082,'Overview - Financial Statement'!$A$46:$B$60,2,FALSE))</f>
        <v/>
      </c>
      <c r="Q1082" s="255" t="str">
        <f t="shared" si="224"/>
        <v/>
      </c>
      <c r="R1082" s="153"/>
      <c r="S1082" s="153"/>
      <c r="T1082" s="238">
        <f t="shared" si="225"/>
        <v>0</v>
      </c>
      <c r="U1082" s="193" t="s">
        <v>44</v>
      </c>
      <c r="V1082" s="173"/>
      <c r="W1082" s="193" t="str">
        <f t="shared" si="226"/>
        <v/>
      </c>
      <c r="X1082" s="264" t="str">
        <f t="shared" si="227"/>
        <v>OK</v>
      </c>
      <c r="Y1082" s="193" t="str">
        <f t="shared" si="228"/>
        <v/>
      </c>
      <c r="Z1082" s="193" t="str">
        <f t="shared" si="229"/>
        <v/>
      </c>
      <c r="AA1082" s="397" t="str">
        <f t="shared" si="230"/>
        <v/>
      </c>
      <c r="AB1082" s="257" t="str">
        <f t="shared" si="231"/>
        <v/>
      </c>
      <c r="AC1082" s="257" t="str">
        <f t="shared" si="232"/>
        <v/>
      </c>
      <c r="AD1082" s="193" t="str">
        <f t="shared" si="233"/>
        <v>CHECK DATES</v>
      </c>
      <c r="AE1082" s="257" t="str">
        <f t="shared" si="234"/>
        <v/>
      </c>
      <c r="AF1082" s="286">
        <v>0</v>
      </c>
      <c r="AG1082" s="257">
        <f t="shared" si="235"/>
        <v>0</v>
      </c>
      <c r="AH1082" s="257" t="str">
        <f t="shared" si="236"/>
        <v/>
      </c>
      <c r="AI1082" s="257">
        <f t="shared" si="237"/>
        <v>0</v>
      </c>
    </row>
    <row r="1083" spans="1:35" x14ac:dyDescent="0.3">
      <c r="A1083" s="287">
        <v>1071</v>
      </c>
      <c r="B1083" s="161"/>
      <c r="C1083" s="150"/>
      <c r="D1083" s="150"/>
      <c r="E1083" s="150"/>
      <c r="F1083" s="152"/>
      <c r="G1083" s="152"/>
      <c r="H1083" s="154"/>
      <c r="I1083" s="155"/>
      <c r="J1083" s="159"/>
      <c r="K1083" s="159"/>
      <c r="L1083" s="337"/>
      <c r="M1083" s="343" t="str">
        <f>IF(L1083="","",LOOKUP(L1083,'Work Programme'!$A$8:$A$207,'Work Programme'!$B$8:$B$207))</f>
        <v/>
      </c>
      <c r="N1083" s="150"/>
      <c r="O1083" s="151"/>
      <c r="P1083" s="254" t="str">
        <f>IF(H1083="","",VLOOKUP(H1083,'Overview - Financial Statement'!$A$46:$B$60,2,FALSE))</f>
        <v/>
      </c>
      <c r="Q1083" s="255" t="str">
        <f t="shared" si="224"/>
        <v/>
      </c>
      <c r="R1083" s="153"/>
      <c r="S1083" s="153"/>
      <c r="T1083" s="238">
        <f t="shared" si="225"/>
        <v>0</v>
      </c>
      <c r="U1083" s="193" t="s">
        <v>44</v>
      </c>
      <c r="V1083" s="173"/>
      <c r="W1083" s="193" t="str">
        <f t="shared" si="226"/>
        <v/>
      </c>
      <c r="X1083" s="264" t="str">
        <f t="shared" si="227"/>
        <v>OK</v>
      </c>
      <c r="Y1083" s="193" t="str">
        <f t="shared" si="228"/>
        <v/>
      </c>
      <c r="Z1083" s="193" t="str">
        <f t="shared" si="229"/>
        <v/>
      </c>
      <c r="AA1083" s="397" t="str">
        <f t="shared" si="230"/>
        <v/>
      </c>
      <c r="AB1083" s="257" t="str">
        <f t="shared" si="231"/>
        <v/>
      </c>
      <c r="AC1083" s="257" t="str">
        <f t="shared" si="232"/>
        <v/>
      </c>
      <c r="AD1083" s="193" t="str">
        <f t="shared" si="233"/>
        <v>CHECK DATES</v>
      </c>
      <c r="AE1083" s="257" t="str">
        <f t="shared" si="234"/>
        <v/>
      </c>
      <c r="AF1083" s="286">
        <v>0</v>
      </c>
      <c r="AG1083" s="257">
        <f t="shared" si="235"/>
        <v>0</v>
      </c>
      <c r="AH1083" s="257" t="str">
        <f t="shared" si="236"/>
        <v/>
      </c>
      <c r="AI1083" s="257">
        <f t="shared" si="237"/>
        <v>0</v>
      </c>
    </row>
    <row r="1084" spans="1:35" x14ac:dyDescent="0.3">
      <c r="A1084" s="287">
        <v>1072</v>
      </c>
      <c r="B1084" s="161"/>
      <c r="C1084" s="150"/>
      <c r="D1084" s="150"/>
      <c r="E1084" s="150"/>
      <c r="F1084" s="152"/>
      <c r="G1084" s="152"/>
      <c r="H1084" s="154"/>
      <c r="I1084" s="155"/>
      <c r="J1084" s="159"/>
      <c r="K1084" s="159"/>
      <c r="L1084" s="337"/>
      <c r="M1084" s="343" t="str">
        <f>IF(L1084="","",LOOKUP(L1084,'Work Programme'!$A$8:$A$207,'Work Programme'!$B$8:$B$207))</f>
        <v/>
      </c>
      <c r="N1084" s="150"/>
      <c r="O1084" s="151"/>
      <c r="P1084" s="254" t="str">
        <f>IF(H1084="","",VLOOKUP(H1084,'Overview - Financial Statement'!$A$46:$B$60,2,FALSE))</f>
        <v/>
      </c>
      <c r="Q1084" s="255" t="str">
        <f t="shared" si="224"/>
        <v/>
      </c>
      <c r="R1084" s="153"/>
      <c r="S1084" s="153"/>
      <c r="T1084" s="238">
        <f t="shared" si="225"/>
        <v>0</v>
      </c>
      <c r="U1084" s="193" t="s">
        <v>44</v>
      </c>
      <c r="V1084" s="173"/>
      <c r="W1084" s="193" t="str">
        <f t="shared" si="226"/>
        <v/>
      </c>
      <c r="X1084" s="264" t="str">
        <f t="shared" si="227"/>
        <v>OK</v>
      </c>
      <c r="Y1084" s="193" t="str">
        <f t="shared" si="228"/>
        <v/>
      </c>
      <c r="Z1084" s="193" t="str">
        <f t="shared" si="229"/>
        <v/>
      </c>
      <c r="AA1084" s="397" t="str">
        <f t="shared" si="230"/>
        <v/>
      </c>
      <c r="AB1084" s="257" t="str">
        <f t="shared" si="231"/>
        <v/>
      </c>
      <c r="AC1084" s="257" t="str">
        <f t="shared" si="232"/>
        <v/>
      </c>
      <c r="AD1084" s="193" t="str">
        <f t="shared" si="233"/>
        <v>CHECK DATES</v>
      </c>
      <c r="AE1084" s="257" t="str">
        <f t="shared" si="234"/>
        <v/>
      </c>
      <c r="AF1084" s="286">
        <v>0</v>
      </c>
      <c r="AG1084" s="257">
        <f t="shared" si="235"/>
        <v>0</v>
      </c>
      <c r="AH1084" s="257" t="str">
        <f t="shared" si="236"/>
        <v/>
      </c>
      <c r="AI1084" s="257">
        <f t="shared" si="237"/>
        <v>0</v>
      </c>
    </row>
    <row r="1085" spans="1:35" x14ac:dyDescent="0.3">
      <c r="A1085" s="287">
        <v>1073</v>
      </c>
      <c r="B1085" s="161"/>
      <c r="C1085" s="150"/>
      <c r="D1085" s="150"/>
      <c r="E1085" s="150"/>
      <c r="F1085" s="152"/>
      <c r="G1085" s="152"/>
      <c r="H1085" s="154"/>
      <c r="I1085" s="155"/>
      <c r="J1085" s="159"/>
      <c r="K1085" s="159"/>
      <c r="L1085" s="337"/>
      <c r="M1085" s="343" t="str">
        <f>IF(L1085="","",LOOKUP(L1085,'Work Programme'!$A$8:$A$207,'Work Programme'!$B$8:$B$207))</f>
        <v/>
      </c>
      <c r="N1085" s="150"/>
      <c r="O1085" s="151"/>
      <c r="P1085" s="254" t="str">
        <f>IF(H1085="","",VLOOKUP(H1085,'Overview - Financial Statement'!$A$46:$B$60,2,FALSE))</f>
        <v/>
      </c>
      <c r="Q1085" s="255" t="str">
        <f t="shared" si="224"/>
        <v/>
      </c>
      <c r="R1085" s="153"/>
      <c r="S1085" s="153"/>
      <c r="T1085" s="238">
        <f t="shared" si="225"/>
        <v>0</v>
      </c>
      <c r="U1085" s="193" t="s">
        <v>44</v>
      </c>
      <c r="V1085" s="173"/>
      <c r="W1085" s="193" t="str">
        <f t="shared" si="226"/>
        <v/>
      </c>
      <c r="X1085" s="264" t="str">
        <f t="shared" si="227"/>
        <v>OK</v>
      </c>
      <c r="Y1085" s="193" t="str">
        <f t="shared" si="228"/>
        <v/>
      </c>
      <c r="Z1085" s="193" t="str">
        <f t="shared" si="229"/>
        <v/>
      </c>
      <c r="AA1085" s="397" t="str">
        <f t="shared" si="230"/>
        <v/>
      </c>
      <c r="AB1085" s="257" t="str">
        <f t="shared" si="231"/>
        <v/>
      </c>
      <c r="AC1085" s="257" t="str">
        <f t="shared" si="232"/>
        <v/>
      </c>
      <c r="AD1085" s="193" t="str">
        <f t="shared" si="233"/>
        <v>CHECK DATES</v>
      </c>
      <c r="AE1085" s="257" t="str">
        <f t="shared" si="234"/>
        <v/>
      </c>
      <c r="AF1085" s="286">
        <v>0</v>
      </c>
      <c r="AG1085" s="257">
        <f t="shared" si="235"/>
        <v>0</v>
      </c>
      <c r="AH1085" s="257" t="str">
        <f t="shared" si="236"/>
        <v/>
      </c>
      <c r="AI1085" s="257">
        <f t="shared" si="237"/>
        <v>0</v>
      </c>
    </row>
    <row r="1086" spans="1:35" x14ac:dyDescent="0.3">
      <c r="A1086" s="287">
        <v>1074</v>
      </c>
      <c r="B1086" s="161"/>
      <c r="C1086" s="150"/>
      <c r="D1086" s="150"/>
      <c r="E1086" s="150"/>
      <c r="F1086" s="152"/>
      <c r="G1086" s="152"/>
      <c r="H1086" s="154"/>
      <c r="I1086" s="155"/>
      <c r="J1086" s="159"/>
      <c r="K1086" s="159"/>
      <c r="L1086" s="337"/>
      <c r="M1086" s="343" t="str">
        <f>IF(L1086="","",LOOKUP(L1086,'Work Programme'!$A$8:$A$207,'Work Programme'!$B$8:$B$207))</f>
        <v/>
      </c>
      <c r="N1086" s="150"/>
      <c r="O1086" s="151"/>
      <c r="P1086" s="254" t="str">
        <f>IF(H1086="","",VLOOKUP(H1086,'Overview - Financial Statement'!$A$46:$B$60,2,FALSE))</f>
        <v/>
      </c>
      <c r="Q1086" s="255" t="str">
        <f t="shared" si="224"/>
        <v/>
      </c>
      <c r="R1086" s="153"/>
      <c r="S1086" s="153"/>
      <c r="T1086" s="238">
        <f t="shared" si="225"/>
        <v>0</v>
      </c>
      <c r="U1086" s="193" t="s">
        <v>44</v>
      </c>
      <c r="V1086" s="173"/>
      <c r="W1086" s="193" t="str">
        <f t="shared" si="226"/>
        <v/>
      </c>
      <c r="X1086" s="264" t="str">
        <f t="shared" si="227"/>
        <v>OK</v>
      </c>
      <c r="Y1086" s="193" t="str">
        <f t="shared" si="228"/>
        <v/>
      </c>
      <c r="Z1086" s="193" t="str">
        <f t="shared" si="229"/>
        <v/>
      </c>
      <c r="AA1086" s="397" t="str">
        <f t="shared" si="230"/>
        <v/>
      </c>
      <c r="AB1086" s="257" t="str">
        <f t="shared" si="231"/>
        <v/>
      </c>
      <c r="AC1086" s="257" t="str">
        <f t="shared" si="232"/>
        <v/>
      </c>
      <c r="AD1086" s="193" t="str">
        <f t="shared" si="233"/>
        <v>CHECK DATES</v>
      </c>
      <c r="AE1086" s="257" t="str">
        <f t="shared" si="234"/>
        <v/>
      </c>
      <c r="AF1086" s="286">
        <v>0</v>
      </c>
      <c r="AG1086" s="257">
        <f t="shared" si="235"/>
        <v>0</v>
      </c>
      <c r="AH1086" s="257" t="str">
        <f t="shared" si="236"/>
        <v/>
      </c>
      <c r="AI1086" s="257">
        <f t="shared" si="237"/>
        <v>0</v>
      </c>
    </row>
    <row r="1087" spans="1:35" x14ac:dyDescent="0.3">
      <c r="A1087" s="287">
        <v>1075</v>
      </c>
      <c r="B1087" s="161"/>
      <c r="C1087" s="150"/>
      <c r="D1087" s="150"/>
      <c r="E1087" s="150"/>
      <c r="F1087" s="152"/>
      <c r="G1087" s="152"/>
      <c r="H1087" s="154"/>
      <c r="I1087" s="155"/>
      <c r="J1087" s="159"/>
      <c r="K1087" s="159"/>
      <c r="L1087" s="337"/>
      <c r="M1087" s="343" t="str">
        <f>IF(L1087="","",LOOKUP(L1087,'Work Programme'!$A$8:$A$207,'Work Programme'!$B$8:$B$207))</f>
        <v/>
      </c>
      <c r="N1087" s="150"/>
      <c r="O1087" s="151"/>
      <c r="P1087" s="254" t="str">
        <f>IF(H1087="","",VLOOKUP(H1087,'Overview - Financial Statement'!$A$46:$B$60,2,FALSE))</f>
        <v/>
      </c>
      <c r="Q1087" s="255" t="str">
        <f t="shared" si="224"/>
        <v/>
      </c>
      <c r="R1087" s="153"/>
      <c r="S1087" s="153"/>
      <c r="T1087" s="238">
        <f t="shared" si="225"/>
        <v>0</v>
      </c>
      <c r="U1087" s="193" t="s">
        <v>44</v>
      </c>
      <c r="V1087" s="173"/>
      <c r="W1087" s="193" t="str">
        <f t="shared" si="226"/>
        <v/>
      </c>
      <c r="X1087" s="264" t="str">
        <f t="shared" si="227"/>
        <v>OK</v>
      </c>
      <c r="Y1087" s="193" t="str">
        <f t="shared" si="228"/>
        <v/>
      </c>
      <c r="Z1087" s="193" t="str">
        <f t="shared" si="229"/>
        <v/>
      </c>
      <c r="AA1087" s="397" t="str">
        <f t="shared" si="230"/>
        <v/>
      </c>
      <c r="AB1087" s="257" t="str">
        <f t="shared" si="231"/>
        <v/>
      </c>
      <c r="AC1087" s="257" t="str">
        <f t="shared" si="232"/>
        <v/>
      </c>
      <c r="AD1087" s="193" t="str">
        <f t="shared" si="233"/>
        <v>CHECK DATES</v>
      </c>
      <c r="AE1087" s="257" t="str">
        <f t="shared" si="234"/>
        <v/>
      </c>
      <c r="AF1087" s="286">
        <v>0</v>
      </c>
      <c r="AG1087" s="257">
        <f t="shared" si="235"/>
        <v>0</v>
      </c>
      <c r="AH1087" s="257" t="str">
        <f t="shared" si="236"/>
        <v/>
      </c>
      <c r="AI1087" s="257">
        <f t="shared" si="237"/>
        <v>0</v>
      </c>
    </row>
    <row r="1088" spans="1:35" x14ac:dyDescent="0.3">
      <c r="A1088" s="287">
        <v>1076</v>
      </c>
      <c r="B1088" s="161"/>
      <c r="C1088" s="150"/>
      <c r="D1088" s="150"/>
      <c r="E1088" s="150"/>
      <c r="F1088" s="152"/>
      <c r="G1088" s="152"/>
      <c r="H1088" s="154"/>
      <c r="I1088" s="155"/>
      <c r="J1088" s="159"/>
      <c r="K1088" s="159"/>
      <c r="L1088" s="337"/>
      <c r="M1088" s="343" t="str">
        <f>IF(L1088="","",LOOKUP(L1088,'Work Programme'!$A$8:$A$207,'Work Programme'!$B$8:$B$207))</f>
        <v/>
      </c>
      <c r="N1088" s="150"/>
      <c r="O1088" s="151"/>
      <c r="P1088" s="254" t="str">
        <f>IF(H1088="","",VLOOKUP(H1088,'Overview - Financial Statement'!$A$46:$B$60,2,FALSE))</f>
        <v/>
      </c>
      <c r="Q1088" s="255" t="str">
        <f t="shared" si="224"/>
        <v/>
      </c>
      <c r="R1088" s="153"/>
      <c r="S1088" s="153"/>
      <c r="T1088" s="238">
        <f t="shared" si="225"/>
        <v>0</v>
      </c>
      <c r="U1088" s="193" t="s">
        <v>44</v>
      </c>
      <c r="V1088" s="173"/>
      <c r="W1088" s="193" t="str">
        <f t="shared" si="226"/>
        <v/>
      </c>
      <c r="X1088" s="264" t="str">
        <f t="shared" si="227"/>
        <v>OK</v>
      </c>
      <c r="Y1088" s="193" t="str">
        <f t="shared" si="228"/>
        <v/>
      </c>
      <c r="Z1088" s="193" t="str">
        <f t="shared" si="229"/>
        <v/>
      </c>
      <c r="AA1088" s="397" t="str">
        <f t="shared" si="230"/>
        <v/>
      </c>
      <c r="AB1088" s="257" t="str">
        <f t="shared" si="231"/>
        <v/>
      </c>
      <c r="AC1088" s="257" t="str">
        <f t="shared" si="232"/>
        <v/>
      </c>
      <c r="AD1088" s="193" t="str">
        <f t="shared" si="233"/>
        <v>CHECK DATES</v>
      </c>
      <c r="AE1088" s="257" t="str">
        <f t="shared" si="234"/>
        <v/>
      </c>
      <c r="AF1088" s="286">
        <v>0</v>
      </c>
      <c r="AG1088" s="257">
        <f t="shared" si="235"/>
        <v>0</v>
      </c>
      <c r="AH1088" s="257" t="str">
        <f t="shared" si="236"/>
        <v/>
      </c>
      <c r="AI1088" s="257">
        <f t="shared" si="237"/>
        <v>0</v>
      </c>
    </row>
    <row r="1089" spans="1:35" x14ac:dyDescent="0.3">
      <c r="A1089" s="287">
        <v>1077</v>
      </c>
      <c r="B1089" s="161"/>
      <c r="C1089" s="150"/>
      <c r="D1089" s="150"/>
      <c r="E1089" s="150"/>
      <c r="F1089" s="152"/>
      <c r="G1089" s="152"/>
      <c r="H1089" s="154"/>
      <c r="I1089" s="155"/>
      <c r="J1089" s="159"/>
      <c r="K1089" s="159"/>
      <c r="L1089" s="337"/>
      <c r="M1089" s="343" t="str">
        <f>IF(L1089="","",LOOKUP(L1089,'Work Programme'!$A$8:$A$207,'Work Programme'!$B$8:$B$207))</f>
        <v/>
      </c>
      <c r="N1089" s="150"/>
      <c r="O1089" s="151"/>
      <c r="P1089" s="254" t="str">
        <f>IF(H1089="","",VLOOKUP(H1089,'Overview - Financial Statement'!$A$46:$B$60,2,FALSE))</f>
        <v/>
      </c>
      <c r="Q1089" s="255" t="str">
        <f t="shared" si="224"/>
        <v/>
      </c>
      <c r="R1089" s="153"/>
      <c r="S1089" s="153"/>
      <c r="T1089" s="238">
        <f t="shared" si="225"/>
        <v>0</v>
      </c>
      <c r="U1089" s="193" t="s">
        <v>44</v>
      </c>
      <c r="V1089" s="173"/>
      <c r="W1089" s="193" t="str">
        <f t="shared" si="226"/>
        <v/>
      </c>
      <c r="X1089" s="264" t="str">
        <f t="shared" si="227"/>
        <v>OK</v>
      </c>
      <c r="Y1089" s="193" t="str">
        <f t="shared" si="228"/>
        <v/>
      </c>
      <c r="Z1089" s="193" t="str">
        <f t="shared" si="229"/>
        <v/>
      </c>
      <c r="AA1089" s="397" t="str">
        <f t="shared" si="230"/>
        <v/>
      </c>
      <c r="AB1089" s="257" t="str">
        <f t="shared" si="231"/>
        <v/>
      </c>
      <c r="AC1089" s="257" t="str">
        <f t="shared" si="232"/>
        <v/>
      </c>
      <c r="AD1089" s="193" t="str">
        <f t="shared" si="233"/>
        <v>CHECK DATES</v>
      </c>
      <c r="AE1089" s="257" t="str">
        <f t="shared" si="234"/>
        <v/>
      </c>
      <c r="AF1089" s="286">
        <v>0</v>
      </c>
      <c r="AG1089" s="257">
        <f t="shared" si="235"/>
        <v>0</v>
      </c>
      <c r="AH1089" s="257" t="str">
        <f t="shared" si="236"/>
        <v/>
      </c>
      <c r="AI1089" s="257">
        <f t="shared" si="237"/>
        <v>0</v>
      </c>
    </row>
    <row r="1090" spans="1:35" x14ac:dyDescent="0.3">
      <c r="A1090" s="287">
        <v>1078</v>
      </c>
      <c r="B1090" s="161"/>
      <c r="C1090" s="150"/>
      <c r="D1090" s="150"/>
      <c r="E1090" s="150"/>
      <c r="F1090" s="152"/>
      <c r="G1090" s="152"/>
      <c r="H1090" s="154"/>
      <c r="I1090" s="155"/>
      <c r="J1090" s="159"/>
      <c r="K1090" s="159"/>
      <c r="L1090" s="337"/>
      <c r="M1090" s="343" t="str">
        <f>IF(L1090="","",LOOKUP(L1090,'Work Programme'!$A$8:$A$207,'Work Programme'!$B$8:$B$207))</f>
        <v/>
      </c>
      <c r="N1090" s="150"/>
      <c r="O1090" s="151"/>
      <c r="P1090" s="254" t="str">
        <f>IF(H1090="","",VLOOKUP(H1090,'Overview - Financial Statement'!$A$46:$B$60,2,FALSE))</f>
        <v/>
      </c>
      <c r="Q1090" s="255" t="str">
        <f t="shared" si="224"/>
        <v/>
      </c>
      <c r="R1090" s="153"/>
      <c r="S1090" s="153"/>
      <c r="T1090" s="238">
        <f t="shared" si="225"/>
        <v>0</v>
      </c>
      <c r="U1090" s="193" t="s">
        <v>44</v>
      </c>
      <c r="V1090" s="173"/>
      <c r="W1090" s="193" t="str">
        <f t="shared" si="226"/>
        <v/>
      </c>
      <c r="X1090" s="264" t="str">
        <f t="shared" si="227"/>
        <v>OK</v>
      </c>
      <c r="Y1090" s="193" t="str">
        <f t="shared" si="228"/>
        <v/>
      </c>
      <c r="Z1090" s="193" t="str">
        <f t="shared" si="229"/>
        <v/>
      </c>
      <c r="AA1090" s="397" t="str">
        <f t="shared" si="230"/>
        <v/>
      </c>
      <c r="AB1090" s="257" t="str">
        <f t="shared" si="231"/>
        <v/>
      </c>
      <c r="AC1090" s="257" t="str">
        <f t="shared" si="232"/>
        <v/>
      </c>
      <c r="AD1090" s="193" t="str">
        <f t="shared" si="233"/>
        <v>CHECK DATES</v>
      </c>
      <c r="AE1090" s="257" t="str">
        <f t="shared" si="234"/>
        <v/>
      </c>
      <c r="AF1090" s="286">
        <v>0</v>
      </c>
      <c r="AG1090" s="257">
        <f t="shared" si="235"/>
        <v>0</v>
      </c>
      <c r="AH1090" s="257" t="str">
        <f t="shared" si="236"/>
        <v/>
      </c>
      <c r="AI1090" s="257">
        <f t="shared" si="237"/>
        <v>0</v>
      </c>
    </row>
    <row r="1091" spans="1:35" x14ac:dyDescent="0.3">
      <c r="A1091" s="287">
        <v>1079</v>
      </c>
      <c r="B1091" s="161"/>
      <c r="C1091" s="150"/>
      <c r="D1091" s="150"/>
      <c r="E1091" s="150"/>
      <c r="F1091" s="152"/>
      <c r="G1091" s="152"/>
      <c r="H1091" s="154"/>
      <c r="I1091" s="155"/>
      <c r="J1091" s="159"/>
      <c r="K1091" s="159"/>
      <c r="L1091" s="337"/>
      <c r="M1091" s="343" t="str">
        <f>IF(L1091="","",LOOKUP(L1091,'Work Programme'!$A$8:$A$207,'Work Programme'!$B$8:$B$207))</f>
        <v/>
      </c>
      <c r="N1091" s="150"/>
      <c r="O1091" s="151"/>
      <c r="P1091" s="254" t="str">
        <f>IF(H1091="","",VLOOKUP(H1091,'Overview - Financial Statement'!$A$46:$B$60,2,FALSE))</f>
        <v/>
      </c>
      <c r="Q1091" s="255" t="str">
        <f t="shared" si="224"/>
        <v/>
      </c>
      <c r="R1091" s="153"/>
      <c r="S1091" s="153"/>
      <c r="T1091" s="238">
        <f t="shared" si="225"/>
        <v>0</v>
      </c>
      <c r="U1091" s="193" t="s">
        <v>44</v>
      </c>
      <c r="V1091" s="173"/>
      <c r="W1091" s="193" t="str">
        <f t="shared" si="226"/>
        <v/>
      </c>
      <c r="X1091" s="264" t="str">
        <f t="shared" si="227"/>
        <v>OK</v>
      </c>
      <c r="Y1091" s="193" t="str">
        <f t="shared" si="228"/>
        <v/>
      </c>
      <c r="Z1091" s="193" t="str">
        <f t="shared" si="229"/>
        <v/>
      </c>
      <c r="AA1091" s="397" t="str">
        <f t="shared" si="230"/>
        <v/>
      </c>
      <c r="AB1091" s="257" t="str">
        <f t="shared" si="231"/>
        <v/>
      </c>
      <c r="AC1091" s="257" t="str">
        <f t="shared" si="232"/>
        <v/>
      </c>
      <c r="AD1091" s="193" t="str">
        <f t="shared" si="233"/>
        <v>CHECK DATES</v>
      </c>
      <c r="AE1091" s="257" t="str">
        <f t="shared" si="234"/>
        <v/>
      </c>
      <c r="AF1091" s="286">
        <v>0</v>
      </c>
      <c r="AG1091" s="257">
        <f t="shared" si="235"/>
        <v>0</v>
      </c>
      <c r="AH1091" s="257" t="str">
        <f t="shared" si="236"/>
        <v/>
      </c>
      <c r="AI1091" s="257">
        <f t="shared" si="237"/>
        <v>0</v>
      </c>
    </row>
    <row r="1092" spans="1:35" x14ac:dyDescent="0.3">
      <c r="A1092" s="287">
        <v>1080</v>
      </c>
      <c r="B1092" s="161"/>
      <c r="C1092" s="150"/>
      <c r="D1092" s="150"/>
      <c r="E1092" s="150"/>
      <c r="F1092" s="152"/>
      <c r="G1092" s="152"/>
      <c r="H1092" s="154"/>
      <c r="I1092" s="155"/>
      <c r="J1092" s="159"/>
      <c r="K1092" s="159"/>
      <c r="L1092" s="337"/>
      <c r="M1092" s="343" t="str">
        <f>IF(L1092="","",LOOKUP(L1092,'Work Programme'!$A$8:$A$207,'Work Programme'!$B$8:$B$207))</f>
        <v/>
      </c>
      <c r="N1092" s="150"/>
      <c r="O1092" s="151"/>
      <c r="P1092" s="254" t="str">
        <f>IF(H1092="","",VLOOKUP(H1092,'Overview - Financial Statement'!$A$46:$B$60,2,FALSE))</f>
        <v/>
      </c>
      <c r="Q1092" s="255" t="str">
        <f t="shared" si="224"/>
        <v/>
      </c>
      <c r="R1092" s="153"/>
      <c r="S1092" s="153"/>
      <c r="T1092" s="238">
        <f t="shared" si="225"/>
        <v>0</v>
      </c>
      <c r="U1092" s="193" t="s">
        <v>44</v>
      </c>
      <c r="V1092" s="173"/>
      <c r="W1092" s="193" t="str">
        <f t="shared" si="226"/>
        <v/>
      </c>
      <c r="X1092" s="264" t="str">
        <f t="shared" si="227"/>
        <v>OK</v>
      </c>
      <c r="Y1092" s="193" t="str">
        <f t="shared" si="228"/>
        <v/>
      </c>
      <c r="Z1092" s="193" t="str">
        <f t="shared" si="229"/>
        <v/>
      </c>
      <c r="AA1092" s="397" t="str">
        <f t="shared" si="230"/>
        <v/>
      </c>
      <c r="AB1092" s="257" t="str">
        <f t="shared" si="231"/>
        <v/>
      </c>
      <c r="AC1092" s="257" t="str">
        <f t="shared" si="232"/>
        <v/>
      </c>
      <c r="AD1092" s="193" t="str">
        <f t="shared" si="233"/>
        <v>CHECK DATES</v>
      </c>
      <c r="AE1092" s="257" t="str">
        <f t="shared" si="234"/>
        <v/>
      </c>
      <c r="AF1092" s="286">
        <v>0</v>
      </c>
      <c r="AG1092" s="257">
        <f t="shared" si="235"/>
        <v>0</v>
      </c>
      <c r="AH1092" s="257" t="str">
        <f t="shared" si="236"/>
        <v/>
      </c>
      <c r="AI1092" s="257">
        <f t="shared" si="237"/>
        <v>0</v>
      </c>
    </row>
    <row r="1093" spans="1:35" x14ac:dyDescent="0.3">
      <c r="A1093" s="287">
        <v>1081</v>
      </c>
      <c r="B1093" s="161"/>
      <c r="C1093" s="150"/>
      <c r="D1093" s="150"/>
      <c r="E1093" s="150"/>
      <c r="F1093" s="152"/>
      <c r="G1093" s="152"/>
      <c r="H1093" s="154"/>
      <c r="I1093" s="155"/>
      <c r="J1093" s="159"/>
      <c r="K1093" s="159"/>
      <c r="L1093" s="337"/>
      <c r="M1093" s="343" t="str">
        <f>IF(L1093="","",LOOKUP(L1093,'Work Programme'!$A$8:$A$207,'Work Programme'!$B$8:$B$207))</f>
        <v/>
      </c>
      <c r="N1093" s="150"/>
      <c r="O1093" s="151"/>
      <c r="P1093" s="254" t="str">
        <f>IF(H1093="","",VLOOKUP(H1093,'Overview - Financial Statement'!$A$46:$B$60,2,FALSE))</f>
        <v/>
      </c>
      <c r="Q1093" s="255" t="str">
        <f t="shared" si="224"/>
        <v/>
      </c>
      <c r="R1093" s="153"/>
      <c r="S1093" s="153"/>
      <c r="T1093" s="238">
        <f t="shared" si="225"/>
        <v>0</v>
      </c>
      <c r="U1093" s="193" t="s">
        <v>44</v>
      </c>
      <c r="V1093" s="173"/>
      <c r="W1093" s="193" t="str">
        <f t="shared" si="226"/>
        <v/>
      </c>
      <c r="X1093" s="264" t="str">
        <f t="shared" si="227"/>
        <v>OK</v>
      </c>
      <c r="Y1093" s="193" t="str">
        <f t="shared" si="228"/>
        <v/>
      </c>
      <c r="Z1093" s="193" t="str">
        <f t="shared" si="229"/>
        <v/>
      </c>
      <c r="AA1093" s="397" t="str">
        <f t="shared" si="230"/>
        <v/>
      </c>
      <c r="AB1093" s="257" t="str">
        <f t="shared" si="231"/>
        <v/>
      </c>
      <c r="AC1093" s="257" t="str">
        <f t="shared" si="232"/>
        <v/>
      </c>
      <c r="AD1093" s="193" t="str">
        <f t="shared" si="233"/>
        <v>CHECK DATES</v>
      </c>
      <c r="AE1093" s="257" t="str">
        <f t="shared" si="234"/>
        <v/>
      </c>
      <c r="AF1093" s="286">
        <v>0</v>
      </c>
      <c r="AG1093" s="257">
        <f t="shared" si="235"/>
        <v>0</v>
      </c>
      <c r="AH1093" s="257" t="str">
        <f t="shared" si="236"/>
        <v/>
      </c>
      <c r="AI1093" s="257">
        <f t="shared" si="237"/>
        <v>0</v>
      </c>
    </row>
    <row r="1094" spans="1:35" x14ac:dyDescent="0.3">
      <c r="A1094" s="287">
        <v>1082</v>
      </c>
      <c r="B1094" s="161"/>
      <c r="C1094" s="150"/>
      <c r="D1094" s="150"/>
      <c r="E1094" s="150"/>
      <c r="F1094" s="152"/>
      <c r="G1094" s="152"/>
      <c r="H1094" s="154"/>
      <c r="I1094" s="155"/>
      <c r="J1094" s="159"/>
      <c r="K1094" s="159"/>
      <c r="L1094" s="337"/>
      <c r="M1094" s="343" t="str">
        <f>IF(L1094="","",LOOKUP(L1094,'Work Programme'!$A$8:$A$207,'Work Programme'!$B$8:$B$207))</f>
        <v/>
      </c>
      <c r="N1094" s="150"/>
      <c r="O1094" s="151"/>
      <c r="P1094" s="254" t="str">
        <f>IF(H1094="","",VLOOKUP(H1094,'Overview - Financial Statement'!$A$46:$B$60,2,FALSE))</f>
        <v/>
      </c>
      <c r="Q1094" s="255" t="str">
        <f t="shared" si="224"/>
        <v/>
      </c>
      <c r="R1094" s="153"/>
      <c r="S1094" s="153"/>
      <c r="T1094" s="238">
        <f t="shared" si="225"/>
        <v>0</v>
      </c>
      <c r="U1094" s="193" t="s">
        <v>44</v>
      </c>
      <c r="V1094" s="173"/>
      <c r="W1094" s="193" t="str">
        <f t="shared" si="226"/>
        <v/>
      </c>
      <c r="X1094" s="264" t="str">
        <f t="shared" si="227"/>
        <v>OK</v>
      </c>
      <c r="Y1094" s="193" t="str">
        <f t="shared" si="228"/>
        <v/>
      </c>
      <c r="Z1094" s="193" t="str">
        <f t="shared" si="229"/>
        <v/>
      </c>
      <c r="AA1094" s="397" t="str">
        <f t="shared" si="230"/>
        <v/>
      </c>
      <c r="AB1094" s="257" t="str">
        <f t="shared" si="231"/>
        <v/>
      </c>
      <c r="AC1094" s="257" t="str">
        <f t="shared" si="232"/>
        <v/>
      </c>
      <c r="AD1094" s="193" t="str">
        <f t="shared" si="233"/>
        <v>CHECK DATES</v>
      </c>
      <c r="AE1094" s="257" t="str">
        <f t="shared" si="234"/>
        <v/>
      </c>
      <c r="AF1094" s="286">
        <v>0</v>
      </c>
      <c r="AG1094" s="257">
        <f t="shared" si="235"/>
        <v>0</v>
      </c>
      <c r="AH1094" s="257" t="str">
        <f t="shared" si="236"/>
        <v/>
      </c>
      <c r="AI1094" s="257">
        <f t="shared" si="237"/>
        <v>0</v>
      </c>
    </row>
    <row r="1095" spans="1:35" x14ac:dyDescent="0.3">
      <c r="A1095" s="287">
        <v>1083</v>
      </c>
      <c r="B1095" s="161"/>
      <c r="C1095" s="150"/>
      <c r="D1095" s="150"/>
      <c r="E1095" s="150"/>
      <c r="F1095" s="152"/>
      <c r="G1095" s="152"/>
      <c r="H1095" s="154"/>
      <c r="I1095" s="155"/>
      <c r="J1095" s="159"/>
      <c r="K1095" s="159"/>
      <c r="L1095" s="337"/>
      <c r="M1095" s="343" t="str">
        <f>IF(L1095="","",LOOKUP(L1095,'Work Programme'!$A$8:$A$207,'Work Programme'!$B$8:$B$207))</f>
        <v/>
      </c>
      <c r="N1095" s="150"/>
      <c r="O1095" s="151"/>
      <c r="P1095" s="254" t="str">
        <f>IF(H1095="","",VLOOKUP(H1095,'Overview - Financial Statement'!$A$46:$B$60,2,FALSE))</f>
        <v/>
      </c>
      <c r="Q1095" s="255" t="str">
        <f t="shared" si="224"/>
        <v/>
      </c>
      <c r="R1095" s="153"/>
      <c r="S1095" s="153"/>
      <c r="T1095" s="238">
        <f t="shared" si="225"/>
        <v>0</v>
      </c>
      <c r="U1095" s="193" t="s">
        <v>44</v>
      </c>
      <c r="V1095" s="173"/>
      <c r="W1095" s="193" t="str">
        <f t="shared" si="226"/>
        <v/>
      </c>
      <c r="X1095" s="264" t="str">
        <f t="shared" si="227"/>
        <v>OK</v>
      </c>
      <c r="Y1095" s="193" t="str">
        <f t="shared" si="228"/>
        <v/>
      </c>
      <c r="Z1095" s="193" t="str">
        <f t="shared" si="229"/>
        <v/>
      </c>
      <c r="AA1095" s="397" t="str">
        <f t="shared" si="230"/>
        <v/>
      </c>
      <c r="AB1095" s="257" t="str">
        <f t="shared" si="231"/>
        <v/>
      </c>
      <c r="AC1095" s="257" t="str">
        <f t="shared" si="232"/>
        <v/>
      </c>
      <c r="AD1095" s="193" t="str">
        <f t="shared" si="233"/>
        <v>CHECK DATES</v>
      </c>
      <c r="AE1095" s="257" t="str">
        <f t="shared" si="234"/>
        <v/>
      </c>
      <c r="AF1095" s="286">
        <v>0</v>
      </c>
      <c r="AG1095" s="257">
        <f t="shared" si="235"/>
        <v>0</v>
      </c>
      <c r="AH1095" s="257" t="str">
        <f t="shared" si="236"/>
        <v/>
      </c>
      <c r="AI1095" s="257">
        <f t="shared" si="237"/>
        <v>0</v>
      </c>
    </row>
    <row r="1096" spans="1:35" x14ac:dyDescent="0.3">
      <c r="A1096" s="287">
        <v>1084</v>
      </c>
      <c r="B1096" s="161"/>
      <c r="C1096" s="150"/>
      <c r="D1096" s="150"/>
      <c r="E1096" s="150"/>
      <c r="F1096" s="152"/>
      <c r="G1096" s="152"/>
      <c r="H1096" s="154"/>
      <c r="I1096" s="155"/>
      <c r="J1096" s="159"/>
      <c r="K1096" s="159"/>
      <c r="L1096" s="337"/>
      <c r="M1096" s="343" t="str">
        <f>IF(L1096="","",LOOKUP(L1096,'Work Programme'!$A$8:$A$207,'Work Programme'!$B$8:$B$207))</f>
        <v/>
      </c>
      <c r="N1096" s="150"/>
      <c r="O1096" s="151"/>
      <c r="P1096" s="254" t="str">
        <f>IF(H1096="","",VLOOKUP(H1096,'Overview - Financial Statement'!$A$46:$B$60,2,FALSE))</f>
        <v/>
      </c>
      <c r="Q1096" s="255" t="str">
        <f t="shared" si="224"/>
        <v/>
      </c>
      <c r="R1096" s="153"/>
      <c r="S1096" s="153"/>
      <c r="T1096" s="238">
        <f t="shared" si="225"/>
        <v>0</v>
      </c>
      <c r="U1096" s="193" t="s">
        <v>44</v>
      </c>
      <c r="V1096" s="173"/>
      <c r="W1096" s="193" t="str">
        <f t="shared" si="226"/>
        <v/>
      </c>
      <c r="X1096" s="264" t="str">
        <f t="shared" si="227"/>
        <v>OK</v>
      </c>
      <c r="Y1096" s="193" t="str">
        <f t="shared" si="228"/>
        <v/>
      </c>
      <c r="Z1096" s="193" t="str">
        <f t="shared" si="229"/>
        <v/>
      </c>
      <c r="AA1096" s="397" t="str">
        <f t="shared" si="230"/>
        <v/>
      </c>
      <c r="AB1096" s="257" t="str">
        <f t="shared" si="231"/>
        <v/>
      </c>
      <c r="AC1096" s="257" t="str">
        <f t="shared" si="232"/>
        <v/>
      </c>
      <c r="AD1096" s="193" t="str">
        <f t="shared" si="233"/>
        <v>CHECK DATES</v>
      </c>
      <c r="AE1096" s="257" t="str">
        <f t="shared" si="234"/>
        <v/>
      </c>
      <c r="AF1096" s="286">
        <v>0</v>
      </c>
      <c r="AG1096" s="257">
        <f t="shared" si="235"/>
        <v>0</v>
      </c>
      <c r="AH1096" s="257" t="str">
        <f t="shared" si="236"/>
        <v/>
      </c>
      <c r="AI1096" s="257">
        <f t="shared" si="237"/>
        <v>0</v>
      </c>
    </row>
    <row r="1097" spans="1:35" x14ac:dyDescent="0.3">
      <c r="A1097" s="287">
        <v>1085</v>
      </c>
      <c r="B1097" s="161"/>
      <c r="C1097" s="150"/>
      <c r="D1097" s="150"/>
      <c r="E1097" s="150"/>
      <c r="F1097" s="152"/>
      <c r="G1097" s="152"/>
      <c r="H1097" s="154"/>
      <c r="I1097" s="155"/>
      <c r="J1097" s="159"/>
      <c r="K1097" s="159"/>
      <c r="L1097" s="337"/>
      <c r="M1097" s="343" t="str">
        <f>IF(L1097="","",LOOKUP(L1097,'Work Programme'!$A$8:$A$207,'Work Programme'!$B$8:$B$207))</f>
        <v/>
      </c>
      <c r="N1097" s="150"/>
      <c r="O1097" s="151"/>
      <c r="P1097" s="254" t="str">
        <f>IF(H1097="","",VLOOKUP(H1097,'Overview - Financial Statement'!$A$46:$B$60,2,FALSE))</f>
        <v/>
      </c>
      <c r="Q1097" s="255" t="str">
        <f t="shared" si="224"/>
        <v/>
      </c>
      <c r="R1097" s="153"/>
      <c r="S1097" s="153"/>
      <c r="T1097" s="238">
        <f t="shared" si="225"/>
        <v>0</v>
      </c>
      <c r="U1097" s="193" t="s">
        <v>44</v>
      </c>
      <c r="V1097" s="173"/>
      <c r="W1097" s="193" t="str">
        <f t="shared" si="226"/>
        <v/>
      </c>
      <c r="X1097" s="264" t="str">
        <f t="shared" si="227"/>
        <v>OK</v>
      </c>
      <c r="Y1097" s="193" t="str">
        <f t="shared" si="228"/>
        <v/>
      </c>
      <c r="Z1097" s="193" t="str">
        <f t="shared" si="229"/>
        <v/>
      </c>
      <c r="AA1097" s="397" t="str">
        <f t="shared" si="230"/>
        <v/>
      </c>
      <c r="AB1097" s="257" t="str">
        <f t="shared" si="231"/>
        <v/>
      </c>
      <c r="AC1097" s="257" t="str">
        <f t="shared" si="232"/>
        <v/>
      </c>
      <c r="AD1097" s="193" t="str">
        <f t="shared" si="233"/>
        <v>CHECK DATES</v>
      </c>
      <c r="AE1097" s="257" t="str">
        <f t="shared" si="234"/>
        <v/>
      </c>
      <c r="AF1097" s="286">
        <v>0</v>
      </c>
      <c r="AG1097" s="257">
        <f t="shared" si="235"/>
        <v>0</v>
      </c>
      <c r="AH1097" s="257" t="str">
        <f t="shared" si="236"/>
        <v/>
      </c>
      <c r="AI1097" s="257">
        <f t="shared" si="237"/>
        <v>0</v>
      </c>
    </row>
    <row r="1098" spans="1:35" x14ac:dyDescent="0.3">
      <c r="A1098" s="287">
        <v>1086</v>
      </c>
      <c r="B1098" s="161"/>
      <c r="C1098" s="150"/>
      <c r="D1098" s="150"/>
      <c r="E1098" s="150"/>
      <c r="F1098" s="152"/>
      <c r="G1098" s="152"/>
      <c r="H1098" s="154"/>
      <c r="I1098" s="155"/>
      <c r="J1098" s="159"/>
      <c r="K1098" s="159"/>
      <c r="L1098" s="337"/>
      <c r="M1098" s="343" t="str">
        <f>IF(L1098="","",LOOKUP(L1098,'Work Programme'!$A$8:$A$207,'Work Programme'!$B$8:$B$207))</f>
        <v/>
      </c>
      <c r="N1098" s="150"/>
      <c r="O1098" s="151"/>
      <c r="P1098" s="254" t="str">
        <f>IF(H1098="","",VLOOKUP(H1098,'Overview - Financial Statement'!$A$46:$B$60,2,FALSE))</f>
        <v/>
      </c>
      <c r="Q1098" s="255" t="str">
        <f t="shared" si="224"/>
        <v/>
      </c>
      <c r="R1098" s="153"/>
      <c r="S1098" s="153"/>
      <c r="T1098" s="238">
        <f t="shared" si="225"/>
        <v>0</v>
      </c>
      <c r="U1098" s="193" t="s">
        <v>44</v>
      </c>
      <c r="V1098" s="173"/>
      <c r="W1098" s="193" t="str">
        <f t="shared" si="226"/>
        <v/>
      </c>
      <c r="X1098" s="264" t="str">
        <f t="shared" si="227"/>
        <v>OK</v>
      </c>
      <c r="Y1098" s="193" t="str">
        <f t="shared" si="228"/>
        <v/>
      </c>
      <c r="Z1098" s="193" t="str">
        <f t="shared" si="229"/>
        <v/>
      </c>
      <c r="AA1098" s="397" t="str">
        <f t="shared" si="230"/>
        <v/>
      </c>
      <c r="AB1098" s="257" t="str">
        <f t="shared" si="231"/>
        <v/>
      </c>
      <c r="AC1098" s="257" t="str">
        <f t="shared" si="232"/>
        <v/>
      </c>
      <c r="AD1098" s="193" t="str">
        <f t="shared" si="233"/>
        <v>CHECK DATES</v>
      </c>
      <c r="AE1098" s="257" t="str">
        <f t="shared" si="234"/>
        <v/>
      </c>
      <c r="AF1098" s="286">
        <v>0</v>
      </c>
      <c r="AG1098" s="257">
        <f t="shared" si="235"/>
        <v>0</v>
      </c>
      <c r="AH1098" s="257" t="str">
        <f t="shared" si="236"/>
        <v/>
      </c>
      <c r="AI1098" s="257">
        <f t="shared" si="237"/>
        <v>0</v>
      </c>
    </row>
    <row r="1099" spans="1:35" x14ac:dyDescent="0.3">
      <c r="A1099" s="287">
        <v>1087</v>
      </c>
      <c r="B1099" s="161"/>
      <c r="C1099" s="150"/>
      <c r="D1099" s="150"/>
      <c r="E1099" s="150"/>
      <c r="F1099" s="152"/>
      <c r="G1099" s="152"/>
      <c r="H1099" s="154"/>
      <c r="I1099" s="155"/>
      <c r="J1099" s="159"/>
      <c r="K1099" s="159"/>
      <c r="L1099" s="337"/>
      <c r="M1099" s="343" t="str">
        <f>IF(L1099="","",LOOKUP(L1099,'Work Programme'!$A$8:$A$207,'Work Programme'!$B$8:$B$207))</f>
        <v/>
      </c>
      <c r="N1099" s="150"/>
      <c r="O1099" s="151"/>
      <c r="P1099" s="254" t="str">
        <f>IF(H1099="","",VLOOKUP(H1099,'Overview - Financial Statement'!$A$46:$B$60,2,FALSE))</f>
        <v/>
      </c>
      <c r="Q1099" s="255" t="str">
        <f t="shared" si="224"/>
        <v/>
      </c>
      <c r="R1099" s="153"/>
      <c r="S1099" s="153"/>
      <c r="T1099" s="238">
        <f t="shared" si="225"/>
        <v>0</v>
      </c>
      <c r="U1099" s="193" t="s">
        <v>44</v>
      </c>
      <c r="V1099" s="173"/>
      <c r="W1099" s="193" t="str">
        <f t="shared" si="226"/>
        <v/>
      </c>
      <c r="X1099" s="264" t="str">
        <f t="shared" si="227"/>
        <v>OK</v>
      </c>
      <c r="Y1099" s="193" t="str">
        <f t="shared" si="228"/>
        <v/>
      </c>
      <c r="Z1099" s="193" t="str">
        <f t="shared" si="229"/>
        <v/>
      </c>
      <c r="AA1099" s="397" t="str">
        <f t="shared" si="230"/>
        <v/>
      </c>
      <c r="AB1099" s="257" t="str">
        <f t="shared" si="231"/>
        <v/>
      </c>
      <c r="AC1099" s="257" t="str">
        <f t="shared" si="232"/>
        <v/>
      </c>
      <c r="AD1099" s="193" t="str">
        <f t="shared" si="233"/>
        <v>CHECK DATES</v>
      </c>
      <c r="AE1099" s="257" t="str">
        <f t="shared" si="234"/>
        <v/>
      </c>
      <c r="AF1099" s="286">
        <v>0</v>
      </c>
      <c r="AG1099" s="257">
        <f t="shared" si="235"/>
        <v>0</v>
      </c>
      <c r="AH1099" s="257" t="str">
        <f t="shared" si="236"/>
        <v/>
      </c>
      <c r="AI1099" s="257">
        <f t="shared" si="237"/>
        <v>0</v>
      </c>
    </row>
    <row r="1100" spans="1:35" x14ac:dyDescent="0.3">
      <c r="A1100" s="287">
        <v>1088</v>
      </c>
      <c r="B1100" s="161"/>
      <c r="C1100" s="150"/>
      <c r="D1100" s="150"/>
      <c r="E1100" s="150"/>
      <c r="F1100" s="152"/>
      <c r="G1100" s="152"/>
      <c r="H1100" s="154"/>
      <c r="I1100" s="155"/>
      <c r="J1100" s="159"/>
      <c r="K1100" s="159"/>
      <c r="L1100" s="337"/>
      <c r="M1100" s="343" t="str">
        <f>IF(L1100="","",LOOKUP(L1100,'Work Programme'!$A$8:$A$207,'Work Programme'!$B$8:$B$207))</f>
        <v/>
      </c>
      <c r="N1100" s="150"/>
      <c r="O1100" s="151"/>
      <c r="P1100" s="254" t="str">
        <f>IF(H1100="","",VLOOKUP(H1100,'Overview - Financial Statement'!$A$46:$B$60,2,FALSE))</f>
        <v/>
      </c>
      <c r="Q1100" s="255" t="str">
        <f t="shared" si="224"/>
        <v/>
      </c>
      <c r="R1100" s="153"/>
      <c r="S1100" s="153"/>
      <c r="T1100" s="238">
        <f t="shared" si="225"/>
        <v>0</v>
      </c>
      <c r="U1100" s="193" t="s">
        <v>44</v>
      </c>
      <c r="V1100" s="173"/>
      <c r="W1100" s="193" t="str">
        <f t="shared" si="226"/>
        <v/>
      </c>
      <c r="X1100" s="264" t="str">
        <f t="shared" si="227"/>
        <v>OK</v>
      </c>
      <c r="Y1100" s="193" t="str">
        <f t="shared" si="228"/>
        <v/>
      </c>
      <c r="Z1100" s="193" t="str">
        <f t="shared" si="229"/>
        <v/>
      </c>
      <c r="AA1100" s="397" t="str">
        <f t="shared" si="230"/>
        <v/>
      </c>
      <c r="AB1100" s="257" t="str">
        <f t="shared" si="231"/>
        <v/>
      </c>
      <c r="AC1100" s="257" t="str">
        <f t="shared" si="232"/>
        <v/>
      </c>
      <c r="AD1100" s="193" t="str">
        <f t="shared" si="233"/>
        <v>CHECK DATES</v>
      </c>
      <c r="AE1100" s="257" t="str">
        <f t="shared" si="234"/>
        <v/>
      </c>
      <c r="AF1100" s="286">
        <v>0</v>
      </c>
      <c r="AG1100" s="257">
        <f t="shared" si="235"/>
        <v>0</v>
      </c>
      <c r="AH1100" s="257" t="str">
        <f t="shared" si="236"/>
        <v/>
      </c>
      <c r="AI1100" s="257">
        <f t="shared" si="237"/>
        <v>0</v>
      </c>
    </row>
    <row r="1101" spans="1:35" x14ac:dyDescent="0.3">
      <c r="A1101" s="287">
        <v>1089</v>
      </c>
      <c r="B1101" s="161"/>
      <c r="C1101" s="150"/>
      <c r="D1101" s="150"/>
      <c r="E1101" s="150"/>
      <c r="F1101" s="152"/>
      <c r="G1101" s="152"/>
      <c r="H1101" s="154"/>
      <c r="I1101" s="155"/>
      <c r="J1101" s="159"/>
      <c r="K1101" s="159"/>
      <c r="L1101" s="337"/>
      <c r="M1101" s="343" t="str">
        <f>IF(L1101="","",LOOKUP(L1101,'Work Programme'!$A$8:$A$207,'Work Programme'!$B$8:$B$207))</f>
        <v/>
      </c>
      <c r="N1101" s="150"/>
      <c r="O1101" s="151"/>
      <c r="P1101" s="254" t="str">
        <f>IF(H1101="","",VLOOKUP(H1101,'Overview - Financial Statement'!$A$46:$B$60,2,FALSE))</f>
        <v/>
      </c>
      <c r="Q1101" s="255" t="str">
        <f t="shared" ref="Q1101:Q1164" si="238">IF(P1101="","",I1101/P1101)</f>
        <v/>
      </c>
      <c r="R1101" s="153"/>
      <c r="S1101" s="153"/>
      <c r="T1101" s="238">
        <f t="shared" si="225"/>
        <v>0</v>
      </c>
      <c r="U1101" s="193" t="s">
        <v>44</v>
      </c>
      <c r="V1101" s="173"/>
      <c r="W1101" s="193" t="str">
        <f t="shared" si="226"/>
        <v/>
      </c>
      <c r="X1101" s="264" t="str">
        <f t="shared" si="227"/>
        <v>OK</v>
      </c>
      <c r="Y1101" s="193" t="str">
        <f t="shared" si="228"/>
        <v/>
      </c>
      <c r="Z1101" s="193" t="str">
        <f t="shared" si="229"/>
        <v/>
      </c>
      <c r="AA1101" s="397" t="str">
        <f t="shared" si="230"/>
        <v/>
      </c>
      <c r="AB1101" s="257" t="str">
        <f t="shared" si="231"/>
        <v/>
      </c>
      <c r="AC1101" s="257" t="str">
        <f t="shared" si="232"/>
        <v/>
      </c>
      <c r="AD1101" s="193" t="str">
        <f t="shared" si="233"/>
        <v>CHECK DATES</v>
      </c>
      <c r="AE1101" s="257" t="str">
        <f t="shared" si="234"/>
        <v/>
      </c>
      <c r="AF1101" s="286">
        <v>0</v>
      </c>
      <c r="AG1101" s="257">
        <f t="shared" si="235"/>
        <v>0</v>
      </c>
      <c r="AH1101" s="257" t="str">
        <f t="shared" si="236"/>
        <v/>
      </c>
      <c r="AI1101" s="257">
        <f t="shared" si="237"/>
        <v>0</v>
      </c>
    </row>
    <row r="1102" spans="1:35" x14ac:dyDescent="0.3">
      <c r="A1102" s="287">
        <v>1090</v>
      </c>
      <c r="B1102" s="161"/>
      <c r="C1102" s="150"/>
      <c r="D1102" s="150"/>
      <c r="E1102" s="150"/>
      <c r="F1102" s="152"/>
      <c r="G1102" s="152"/>
      <c r="H1102" s="154"/>
      <c r="I1102" s="155"/>
      <c r="J1102" s="159"/>
      <c r="K1102" s="159"/>
      <c r="L1102" s="337"/>
      <c r="M1102" s="343" t="str">
        <f>IF(L1102="","",LOOKUP(L1102,'Work Programme'!$A$8:$A$207,'Work Programme'!$B$8:$B$207))</f>
        <v/>
      </c>
      <c r="N1102" s="150"/>
      <c r="O1102" s="151"/>
      <c r="P1102" s="254" t="str">
        <f>IF(H1102="","",VLOOKUP(H1102,'Overview - Financial Statement'!$A$46:$B$60,2,FALSE))</f>
        <v/>
      </c>
      <c r="Q1102" s="255" t="str">
        <f t="shared" si="238"/>
        <v/>
      </c>
      <c r="R1102" s="153"/>
      <c r="S1102" s="153"/>
      <c r="T1102" s="238">
        <f t="shared" ref="T1102:T1165" si="239">IF(R1102="YES",Q1102,0)</f>
        <v>0</v>
      </c>
      <c r="U1102" s="193" t="s">
        <v>44</v>
      </c>
      <c r="V1102" s="173"/>
      <c r="W1102" s="193" t="str">
        <f t="shared" si="226"/>
        <v/>
      </c>
      <c r="X1102" s="264" t="str">
        <f t="shared" si="227"/>
        <v>OK</v>
      </c>
      <c r="Y1102" s="193" t="str">
        <f t="shared" si="228"/>
        <v/>
      </c>
      <c r="Z1102" s="193" t="str">
        <f t="shared" si="229"/>
        <v/>
      </c>
      <c r="AA1102" s="397" t="str">
        <f t="shared" si="230"/>
        <v/>
      </c>
      <c r="AB1102" s="257" t="str">
        <f t="shared" si="231"/>
        <v/>
      </c>
      <c r="AC1102" s="257" t="str">
        <f t="shared" si="232"/>
        <v/>
      </c>
      <c r="AD1102" s="193" t="str">
        <f t="shared" si="233"/>
        <v>CHECK DATES</v>
      </c>
      <c r="AE1102" s="257" t="str">
        <f t="shared" si="234"/>
        <v/>
      </c>
      <c r="AF1102" s="286">
        <v>0</v>
      </c>
      <c r="AG1102" s="257">
        <f t="shared" si="235"/>
        <v>0</v>
      </c>
      <c r="AH1102" s="257" t="str">
        <f t="shared" si="236"/>
        <v/>
      </c>
      <c r="AI1102" s="257">
        <f t="shared" si="237"/>
        <v>0</v>
      </c>
    </row>
    <row r="1103" spans="1:35" x14ac:dyDescent="0.3">
      <c r="A1103" s="287">
        <v>1091</v>
      </c>
      <c r="B1103" s="161"/>
      <c r="C1103" s="150"/>
      <c r="D1103" s="150"/>
      <c r="E1103" s="150"/>
      <c r="F1103" s="152"/>
      <c r="G1103" s="152"/>
      <c r="H1103" s="154"/>
      <c r="I1103" s="155"/>
      <c r="J1103" s="159"/>
      <c r="K1103" s="159"/>
      <c r="L1103" s="337"/>
      <c r="M1103" s="343" t="str">
        <f>IF(L1103="","",LOOKUP(L1103,'Work Programme'!$A$8:$A$207,'Work Programme'!$B$8:$B$207))</f>
        <v/>
      </c>
      <c r="N1103" s="150"/>
      <c r="O1103" s="151"/>
      <c r="P1103" s="254" t="str">
        <f>IF(H1103="","",VLOOKUP(H1103,'Overview - Financial Statement'!$A$46:$B$60,2,FALSE))</f>
        <v/>
      </c>
      <c r="Q1103" s="255" t="str">
        <f t="shared" si="238"/>
        <v/>
      </c>
      <c r="R1103" s="153"/>
      <c r="S1103" s="153"/>
      <c r="T1103" s="238">
        <f t="shared" si="239"/>
        <v>0</v>
      </c>
      <c r="U1103" s="193" t="s">
        <v>44</v>
      </c>
      <c r="V1103" s="173"/>
      <c r="W1103" s="193" t="str">
        <f t="shared" si="226"/>
        <v/>
      </c>
      <c r="X1103" s="264" t="str">
        <f t="shared" si="227"/>
        <v>OK</v>
      </c>
      <c r="Y1103" s="193" t="str">
        <f t="shared" si="228"/>
        <v/>
      </c>
      <c r="Z1103" s="193" t="str">
        <f t="shared" si="229"/>
        <v/>
      </c>
      <c r="AA1103" s="397" t="str">
        <f t="shared" si="230"/>
        <v/>
      </c>
      <c r="AB1103" s="257" t="str">
        <f t="shared" si="231"/>
        <v/>
      </c>
      <c r="AC1103" s="257" t="str">
        <f t="shared" si="232"/>
        <v/>
      </c>
      <c r="AD1103" s="193" t="str">
        <f t="shared" si="233"/>
        <v>CHECK DATES</v>
      </c>
      <c r="AE1103" s="257" t="str">
        <f t="shared" si="234"/>
        <v/>
      </c>
      <c r="AF1103" s="286">
        <v>0</v>
      </c>
      <c r="AG1103" s="257">
        <f t="shared" si="235"/>
        <v>0</v>
      </c>
      <c r="AH1103" s="257" t="str">
        <f t="shared" si="236"/>
        <v/>
      </c>
      <c r="AI1103" s="257">
        <f t="shared" si="237"/>
        <v>0</v>
      </c>
    </row>
    <row r="1104" spans="1:35" x14ac:dyDescent="0.3">
      <c r="A1104" s="287">
        <v>1092</v>
      </c>
      <c r="B1104" s="161"/>
      <c r="C1104" s="150"/>
      <c r="D1104" s="150"/>
      <c r="E1104" s="150"/>
      <c r="F1104" s="152"/>
      <c r="G1104" s="152"/>
      <c r="H1104" s="154"/>
      <c r="I1104" s="155"/>
      <c r="J1104" s="159"/>
      <c r="K1104" s="159"/>
      <c r="L1104" s="337"/>
      <c r="M1104" s="343" t="str">
        <f>IF(L1104="","",LOOKUP(L1104,'Work Programme'!$A$8:$A$207,'Work Programme'!$B$8:$B$207))</f>
        <v/>
      </c>
      <c r="N1104" s="150"/>
      <c r="O1104" s="151"/>
      <c r="P1104" s="254" t="str">
        <f>IF(H1104="","",VLOOKUP(H1104,'Overview - Financial Statement'!$A$46:$B$60,2,FALSE))</f>
        <v/>
      </c>
      <c r="Q1104" s="255" t="str">
        <f t="shared" si="238"/>
        <v/>
      </c>
      <c r="R1104" s="153"/>
      <c r="S1104" s="153"/>
      <c r="T1104" s="238">
        <f t="shared" si="239"/>
        <v>0</v>
      </c>
      <c r="U1104" s="193" t="s">
        <v>44</v>
      </c>
      <c r="V1104" s="173"/>
      <c r="W1104" s="193" t="str">
        <f t="shared" ref="W1104:W1167" si="240">IF(Q1104="","",IF(F1104="","CHECK DATES","OK"))</f>
        <v/>
      </c>
      <c r="X1104" s="264" t="str">
        <f t="shared" ref="X1104:X1167" si="241">IF(F1104-(J1104)&lt;0,"a posteriori ?","OK")</f>
        <v>OK</v>
      </c>
      <c r="Y1104" s="193" t="str">
        <f t="shared" ref="Y1104:Y1167" si="242">IF(Q1104="","",(IF(OR(J1104&lt;=($E$4-1),J1104&gt;=($G$4+1),K1104&lt;=($E$4-1),K1104&gt;=($G$4+1)),"CHECK DATES","OK")))</f>
        <v/>
      </c>
      <c r="Z1104" s="193" t="str">
        <f t="shared" ref="Z1104:Z1167" si="243">IF(H1104="","",H1104)</f>
        <v/>
      </c>
      <c r="AA1104" s="397" t="str">
        <f t="shared" ref="AA1104:AA1167" si="244">IF(H1104="","",IF(HLOOKUP(H1104,$V$4:$AJ$5,2,FALSE)="",P1104,IF(P1104&lt;&gt;HLOOKUP(H1104,$V$4:$AJ$5,2,FALSE),HLOOKUP(H1104,$V$4:$AJ$5,2,FALSE),P1104)))</f>
        <v/>
      </c>
      <c r="AB1104" s="257" t="str">
        <f t="shared" ref="AB1104:AB1167" si="245">IF(P1104="","",IF(AA1104=1,Q1104,I1104/AA1104))</f>
        <v/>
      </c>
      <c r="AC1104" s="257" t="str">
        <f t="shared" ref="AC1104:AC1167" si="246">IF(AB1104="","",IF(AA1104=1,0,AB1104-Q1104))</f>
        <v/>
      </c>
      <c r="AD1104" s="193" t="str">
        <f t="shared" ref="AD1104:AD1167" si="247">IF(Q1104=0,"",(IF(G1104="","CHECK DATES","OK")))</f>
        <v>CHECK DATES</v>
      </c>
      <c r="AE1104" s="257" t="str">
        <f t="shared" ref="AE1104:AE1167" si="248">IF(OR(U1104="NO",Y1104="CHECK DATES",AD1104="CHECK DATES"),AB1104,"")</f>
        <v/>
      </c>
      <c r="AF1104" s="286">
        <v>0</v>
      </c>
      <c r="AG1104" s="257">
        <f t="shared" ref="AG1104:AG1167" si="249">IF(OR(U1104="NO",AE1104&gt;0,AF1104&gt;0)*(AND(OR(R1104="NO",R1104=""))),SUM(AE1104:AF1104),"")</f>
        <v>0</v>
      </c>
      <c r="AH1104" s="257" t="str">
        <f t="shared" ref="AH1104:AH1167" si="250">IF(OR(U1104="NO",AE1104&gt;0,AF1104&gt;0)*(AND(OR(R1104="YES"))),SUM(AE1104:AF1104),"")</f>
        <v/>
      </c>
      <c r="AI1104" s="257">
        <f t="shared" ref="AI1104:AI1167" si="251">IF(R1104="YES",AB1104,0)</f>
        <v>0</v>
      </c>
    </row>
    <row r="1105" spans="1:35" x14ac:dyDescent="0.3">
      <c r="A1105" s="287">
        <v>1093</v>
      </c>
      <c r="B1105" s="161"/>
      <c r="C1105" s="150"/>
      <c r="D1105" s="150"/>
      <c r="E1105" s="150"/>
      <c r="F1105" s="152"/>
      <c r="G1105" s="152"/>
      <c r="H1105" s="154"/>
      <c r="I1105" s="155"/>
      <c r="J1105" s="159"/>
      <c r="K1105" s="159"/>
      <c r="L1105" s="337"/>
      <c r="M1105" s="343" t="str">
        <f>IF(L1105="","",LOOKUP(L1105,'Work Programme'!$A$8:$A$207,'Work Programme'!$B$8:$B$207))</f>
        <v/>
      </c>
      <c r="N1105" s="150"/>
      <c r="O1105" s="151"/>
      <c r="P1105" s="254" t="str">
        <f>IF(H1105="","",VLOOKUP(H1105,'Overview - Financial Statement'!$A$46:$B$60,2,FALSE))</f>
        <v/>
      </c>
      <c r="Q1105" s="255" t="str">
        <f t="shared" si="238"/>
        <v/>
      </c>
      <c r="R1105" s="153"/>
      <c r="S1105" s="153"/>
      <c r="T1105" s="238">
        <f t="shared" si="239"/>
        <v>0</v>
      </c>
      <c r="U1105" s="193" t="s">
        <v>44</v>
      </c>
      <c r="V1105" s="173"/>
      <c r="W1105" s="193" t="str">
        <f t="shared" si="240"/>
        <v/>
      </c>
      <c r="X1105" s="264" t="str">
        <f t="shared" si="241"/>
        <v>OK</v>
      </c>
      <c r="Y1105" s="193" t="str">
        <f t="shared" si="242"/>
        <v/>
      </c>
      <c r="Z1105" s="193" t="str">
        <f t="shared" si="243"/>
        <v/>
      </c>
      <c r="AA1105" s="397" t="str">
        <f t="shared" si="244"/>
        <v/>
      </c>
      <c r="AB1105" s="257" t="str">
        <f t="shared" si="245"/>
        <v/>
      </c>
      <c r="AC1105" s="257" t="str">
        <f t="shared" si="246"/>
        <v/>
      </c>
      <c r="AD1105" s="193" t="str">
        <f t="shared" si="247"/>
        <v>CHECK DATES</v>
      </c>
      <c r="AE1105" s="257" t="str">
        <f t="shared" si="248"/>
        <v/>
      </c>
      <c r="AF1105" s="286">
        <v>0</v>
      </c>
      <c r="AG1105" s="257">
        <f t="shared" si="249"/>
        <v>0</v>
      </c>
      <c r="AH1105" s="257" t="str">
        <f t="shared" si="250"/>
        <v/>
      </c>
      <c r="AI1105" s="257">
        <f t="shared" si="251"/>
        <v>0</v>
      </c>
    </row>
    <row r="1106" spans="1:35" x14ac:dyDescent="0.3">
      <c r="A1106" s="287">
        <v>1094</v>
      </c>
      <c r="B1106" s="161"/>
      <c r="C1106" s="150"/>
      <c r="D1106" s="150"/>
      <c r="E1106" s="150"/>
      <c r="F1106" s="152"/>
      <c r="G1106" s="152"/>
      <c r="H1106" s="154"/>
      <c r="I1106" s="155"/>
      <c r="J1106" s="159"/>
      <c r="K1106" s="159"/>
      <c r="L1106" s="337"/>
      <c r="M1106" s="343" t="str">
        <f>IF(L1106="","",LOOKUP(L1106,'Work Programme'!$A$8:$A$207,'Work Programme'!$B$8:$B$207))</f>
        <v/>
      </c>
      <c r="N1106" s="150"/>
      <c r="O1106" s="151"/>
      <c r="P1106" s="254" t="str">
        <f>IF(H1106="","",VLOOKUP(H1106,'Overview - Financial Statement'!$A$46:$B$60,2,FALSE))</f>
        <v/>
      </c>
      <c r="Q1106" s="255" t="str">
        <f t="shared" si="238"/>
        <v/>
      </c>
      <c r="R1106" s="153"/>
      <c r="S1106" s="153"/>
      <c r="T1106" s="238">
        <f t="shared" si="239"/>
        <v>0</v>
      </c>
      <c r="U1106" s="193" t="s">
        <v>44</v>
      </c>
      <c r="V1106" s="173"/>
      <c r="W1106" s="193" t="str">
        <f t="shared" si="240"/>
        <v/>
      </c>
      <c r="X1106" s="264" t="str">
        <f t="shared" si="241"/>
        <v>OK</v>
      </c>
      <c r="Y1106" s="193" t="str">
        <f t="shared" si="242"/>
        <v/>
      </c>
      <c r="Z1106" s="193" t="str">
        <f t="shared" si="243"/>
        <v/>
      </c>
      <c r="AA1106" s="397" t="str">
        <f t="shared" si="244"/>
        <v/>
      </c>
      <c r="AB1106" s="257" t="str">
        <f t="shared" si="245"/>
        <v/>
      </c>
      <c r="AC1106" s="257" t="str">
        <f t="shared" si="246"/>
        <v/>
      </c>
      <c r="AD1106" s="193" t="str">
        <f t="shared" si="247"/>
        <v>CHECK DATES</v>
      </c>
      <c r="AE1106" s="257" t="str">
        <f t="shared" si="248"/>
        <v/>
      </c>
      <c r="AF1106" s="286">
        <v>0</v>
      </c>
      <c r="AG1106" s="257">
        <f t="shared" si="249"/>
        <v>0</v>
      </c>
      <c r="AH1106" s="257" t="str">
        <f t="shared" si="250"/>
        <v/>
      </c>
      <c r="AI1106" s="257">
        <f t="shared" si="251"/>
        <v>0</v>
      </c>
    </row>
    <row r="1107" spans="1:35" x14ac:dyDescent="0.3">
      <c r="A1107" s="287">
        <v>1095</v>
      </c>
      <c r="B1107" s="161"/>
      <c r="C1107" s="150"/>
      <c r="D1107" s="150"/>
      <c r="E1107" s="150"/>
      <c r="F1107" s="152"/>
      <c r="G1107" s="152"/>
      <c r="H1107" s="154"/>
      <c r="I1107" s="155"/>
      <c r="J1107" s="159"/>
      <c r="K1107" s="159"/>
      <c r="L1107" s="337"/>
      <c r="M1107" s="343" t="str">
        <f>IF(L1107="","",LOOKUP(L1107,'Work Programme'!$A$8:$A$207,'Work Programme'!$B$8:$B$207))</f>
        <v/>
      </c>
      <c r="N1107" s="150"/>
      <c r="O1107" s="151"/>
      <c r="P1107" s="254" t="str">
        <f>IF(H1107="","",VLOOKUP(H1107,'Overview - Financial Statement'!$A$46:$B$60,2,FALSE))</f>
        <v/>
      </c>
      <c r="Q1107" s="255" t="str">
        <f t="shared" si="238"/>
        <v/>
      </c>
      <c r="R1107" s="153"/>
      <c r="S1107" s="153"/>
      <c r="T1107" s="238">
        <f t="shared" si="239"/>
        <v>0</v>
      </c>
      <c r="U1107" s="193" t="s">
        <v>44</v>
      </c>
      <c r="V1107" s="173"/>
      <c r="W1107" s="193" t="str">
        <f t="shared" si="240"/>
        <v/>
      </c>
      <c r="X1107" s="264" t="str">
        <f t="shared" si="241"/>
        <v>OK</v>
      </c>
      <c r="Y1107" s="193" t="str">
        <f t="shared" si="242"/>
        <v/>
      </c>
      <c r="Z1107" s="193" t="str">
        <f t="shared" si="243"/>
        <v/>
      </c>
      <c r="AA1107" s="397" t="str">
        <f t="shared" si="244"/>
        <v/>
      </c>
      <c r="AB1107" s="257" t="str">
        <f t="shared" si="245"/>
        <v/>
      </c>
      <c r="AC1107" s="257" t="str">
        <f t="shared" si="246"/>
        <v/>
      </c>
      <c r="AD1107" s="193" t="str">
        <f t="shared" si="247"/>
        <v>CHECK DATES</v>
      </c>
      <c r="AE1107" s="257" t="str">
        <f t="shared" si="248"/>
        <v/>
      </c>
      <c r="AF1107" s="286">
        <v>0</v>
      </c>
      <c r="AG1107" s="257">
        <f t="shared" si="249"/>
        <v>0</v>
      </c>
      <c r="AH1107" s="257" t="str">
        <f t="shared" si="250"/>
        <v/>
      </c>
      <c r="AI1107" s="257">
        <f t="shared" si="251"/>
        <v>0</v>
      </c>
    </row>
    <row r="1108" spans="1:35" x14ac:dyDescent="0.3">
      <c r="A1108" s="287">
        <v>1096</v>
      </c>
      <c r="B1108" s="161"/>
      <c r="C1108" s="150"/>
      <c r="D1108" s="150"/>
      <c r="E1108" s="150"/>
      <c r="F1108" s="152"/>
      <c r="G1108" s="152"/>
      <c r="H1108" s="154"/>
      <c r="I1108" s="155"/>
      <c r="J1108" s="159"/>
      <c r="K1108" s="159"/>
      <c r="L1108" s="337"/>
      <c r="M1108" s="343" t="str">
        <f>IF(L1108="","",LOOKUP(L1108,'Work Programme'!$A$8:$A$207,'Work Programme'!$B$8:$B$207))</f>
        <v/>
      </c>
      <c r="N1108" s="150"/>
      <c r="O1108" s="151"/>
      <c r="P1108" s="254" t="str">
        <f>IF(H1108="","",VLOOKUP(H1108,'Overview - Financial Statement'!$A$46:$B$60,2,FALSE))</f>
        <v/>
      </c>
      <c r="Q1108" s="255" t="str">
        <f t="shared" si="238"/>
        <v/>
      </c>
      <c r="R1108" s="153"/>
      <c r="S1108" s="153"/>
      <c r="T1108" s="238">
        <f t="shared" si="239"/>
        <v>0</v>
      </c>
      <c r="U1108" s="193" t="s">
        <v>44</v>
      </c>
      <c r="V1108" s="173"/>
      <c r="W1108" s="193" t="str">
        <f t="shared" si="240"/>
        <v/>
      </c>
      <c r="X1108" s="264" t="str">
        <f t="shared" si="241"/>
        <v>OK</v>
      </c>
      <c r="Y1108" s="193" t="str">
        <f t="shared" si="242"/>
        <v/>
      </c>
      <c r="Z1108" s="193" t="str">
        <f t="shared" si="243"/>
        <v/>
      </c>
      <c r="AA1108" s="397" t="str">
        <f t="shared" si="244"/>
        <v/>
      </c>
      <c r="AB1108" s="257" t="str">
        <f t="shared" si="245"/>
        <v/>
      </c>
      <c r="AC1108" s="257" t="str">
        <f t="shared" si="246"/>
        <v/>
      </c>
      <c r="AD1108" s="193" t="str">
        <f t="shared" si="247"/>
        <v>CHECK DATES</v>
      </c>
      <c r="AE1108" s="257" t="str">
        <f t="shared" si="248"/>
        <v/>
      </c>
      <c r="AF1108" s="286">
        <v>0</v>
      </c>
      <c r="AG1108" s="257">
        <f t="shared" si="249"/>
        <v>0</v>
      </c>
      <c r="AH1108" s="257" t="str">
        <f t="shared" si="250"/>
        <v/>
      </c>
      <c r="AI1108" s="257">
        <f t="shared" si="251"/>
        <v>0</v>
      </c>
    </row>
    <row r="1109" spans="1:35" x14ac:dyDescent="0.3">
      <c r="A1109" s="287">
        <v>1097</v>
      </c>
      <c r="B1109" s="161"/>
      <c r="C1109" s="150"/>
      <c r="D1109" s="150"/>
      <c r="E1109" s="150"/>
      <c r="F1109" s="152"/>
      <c r="G1109" s="152"/>
      <c r="H1109" s="154"/>
      <c r="I1109" s="155"/>
      <c r="J1109" s="159"/>
      <c r="K1109" s="159"/>
      <c r="L1109" s="337"/>
      <c r="M1109" s="343" t="str">
        <f>IF(L1109="","",LOOKUP(L1109,'Work Programme'!$A$8:$A$207,'Work Programme'!$B$8:$B$207))</f>
        <v/>
      </c>
      <c r="N1109" s="150"/>
      <c r="O1109" s="151"/>
      <c r="P1109" s="254" t="str">
        <f>IF(H1109="","",VLOOKUP(H1109,'Overview - Financial Statement'!$A$46:$B$60,2,FALSE))</f>
        <v/>
      </c>
      <c r="Q1109" s="255" t="str">
        <f t="shared" si="238"/>
        <v/>
      </c>
      <c r="R1109" s="153"/>
      <c r="S1109" s="153"/>
      <c r="T1109" s="238">
        <f t="shared" si="239"/>
        <v>0</v>
      </c>
      <c r="U1109" s="193" t="s">
        <v>44</v>
      </c>
      <c r="V1109" s="173"/>
      <c r="W1109" s="193" t="str">
        <f t="shared" si="240"/>
        <v/>
      </c>
      <c r="X1109" s="264" t="str">
        <f t="shared" si="241"/>
        <v>OK</v>
      </c>
      <c r="Y1109" s="193" t="str">
        <f t="shared" si="242"/>
        <v/>
      </c>
      <c r="Z1109" s="193" t="str">
        <f t="shared" si="243"/>
        <v/>
      </c>
      <c r="AA1109" s="397" t="str">
        <f t="shared" si="244"/>
        <v/>
      </c>
      <c r="AB1109" s="257" t="str">
        <f t="shared" si="245"/>
        <v/>
      </c>
      <c r="AC1109" s="257" t="str">
        <f t="shared" si="246"/>
        <v/>
      </c>
      <c r="AD1109" s="193" t="str">
        <f t="shared" si="247"/>
        <v>CHECK DATES</v>
      </c>
      <c r="AE1109" s="257" t="str">
        <f t="shared" si="248"/>
        <v/>
      </c>
      <c r="AF1109" s="286">
        <v>0</v>
      </c>
      <c r="AG1109" s="257">
        <f t="shared" si="249"/>
        <v>0</v>
      </c>
      <c r="AH1109" s="257" t="str">
        <f t="shared" si="250"/>
        <v/>
      </c>
      <c r="AI1109" s="257">
        <f t="shared" si="251"/>
        <v>0</v>
      </c>
    </row>
    <row r="1110" spans="1:35" x14ac:dyDescent="0.3">
      <c r="A1110" s="287">
        <v>1098</v>
      </c>
      <c r="B1110" s="161"/>
      <c r="C1110" s="150"/>
      <c r="D1110" s="150"/>
      <c r="E1110" s="150"/>
      <c r="F1110" s="152"/>
      <c r="G1110" s="152"/>
      <c r="H1110" s="154"/>
      <c r="I1110" s="155"/>
      <c r="J1110" s="159"/>
      <c r="K1110" s="159"/>
      <c r="L1110" s="337"/>
      <c r="M1110" s="343" t="str">
        <f>IF(L1110="","",LOOKUP(L1110,'Work Programme'!$A$8:$A$207,'Work Programme'!$B$8:$B$207))</f>
        <v/>
      </c>
      <c r="N1110" s="150"/>
      <c r="O1110" s="151"/>
      <c r="P1110" s="254" t="str">
        <f>IF(H1110="","",VLOOKUP(H1110,'Overview - Financial Statement'!$A$46:$B$60,2,FALSE))</f>
        <v/>
      </c>
      <c r="Q1110" s="255" t="str">
        <f t="shared" si="238"/>
        <v/>
      </c>
      <c r="R1110" s="153"/>
      <c r="S1110" s="153"/>
      <c r="T1110" s="238">
        <f t="shared" si="239"/>
        <v>0</v>
      </c>
      <c r="U1110" s="193" t="s">
        <v>44</v>
      </c>
      <c r="V1110" s="173"/>
      <c r="W1110" s="193" t="str">
        <f t="shared" si="240"/>
        <v/>
      </c>
      <c r="X1110" s="264" t="str">
        <f t="shared" si="241"/>
        <v>OK</v>
      </c>
      <c r="Y1110" s="193" t="str">
        <f t="shared" si="242"/>
        <v/>
      </c>
      <c r="Z1110" s="193" t="str">
        <f t="shared" si="243"/>
        <v/>
      </c>
      <c r="AA1110" s="397" t="str">
        <f t="shared" si="244"/>
        <v/>
      </c>
      <c r="AB1110" s="257" t="str">
        <f t="shared" si="245"/>
        <v/>
      </c>
      <c r="AC1110" s="257" t="str">
        <f t="shared" si="246"/>
        <v/>
      </c>
      <c r="AD1110" s="193" t="str">
        <f t="shared" si="247"/>
        <v>CHECK DATES</v>
      </c>
      <c r="AE1110" s="257" t="str">
        <f t="shared" si="248"/>
        <v/>
      </c>
      <c r="AF1110" s="286">
        <v>0</v>
      </c>
      <c r="AG1110" s="257">
        <f t="shared" si="249"/>
        <v>0</v>
      </c>
      <c r="AH1110" s="257" t="str">
        <f t="shared" si="250"/>
        <v/>
      </c>
      <c r="AI1110" s="257">
        <f t="shared" si="251"/>
        <v>0</v>
      </c>
    </row>
    <row r="1111" spans="1:35" x14ac:dyDescent="0.3">
      <c r="A1111" s="287">
        <v>1099</v>
      </c>
      <c r="B1111" s="161"/>
      <c r="C1111" s="150"/>
      <c r="D1111" s="150"/>
      <c r="E1111" s="150"/>
      <c r="F1111" s="152"/>
      <c r="G1111" s="152"/>
      <c r="H1111" s="154"/>
      <c r="I1111" s="155"/>
      <c r="J1111" s="159"/>
      <c r="K1111" s="159"/>
      <c r="L1111" s="337"/>
      <c r="M1111" s="343" t="str">
        <f>IF(L1111="","",LOOKUP(L1111,'Work Programme'!$A$8:$A$207,'Work Programme'!$B$8:$B$207))</f>
        <v/>
      </c>
      <c r="N1111" s="150"/>
      <c r="O1111" s="151"/>
      <c r="P1111" s="254" t="str">
        <f>IF(H1111="","",VLOOKUP(H1111,'Overview - Financial Statement'!$A$46:$B$60,2,FALSE))</f>
        <v/>
      </c>
      <c r="Q1111" s="255" t="str">
        <f t="shared" si="238"/>
        <v/>
      </c>
      <c r="R1111" s="153"/>
      <c r="S1111" s="153"/>
      <c r="T1111" s="238">
        <f t="shared" si="239"/>
        <v>0</v>
      </c>
      <c r="U1111" s="193" t="s">
        <v>44</v>
      </c>
      <c r="V1111" s="173"/>
      <c r="W1111" s="193" t="str">
        <f t="shared" si="240"/>
        <v/>
      </c>
      <c r="X1111" s="264" t="str">
        <f t="shared" si="241"/>
        <v>OK</v>
      </c>
      <c r="Y1111" s="193" t="str">
        <f t="shared" si="242"/>
        <v/>
      </c>
      <c r="Z1111" s="193" t="str">
        <f t="shared" si="243"/>
        <v/>
      </c>
      <c r="AA1111" s="397" t="str">
        <f t="shared" si="244"/>
        <v/>
      </c>
      <c r="AB1111" s="257" t="str">
        <f t="shared" si="245"/>
        <v/>
      </c>
      <c r="AC1111" s="257" t="str">
        <f t="shared" si="246"/>
        <v/>
      </c>
      <c r="AD1111" s="193" t="str">
        <f t="shared" si="247"/>
        <v>CHECK DATES</v>
      </c>
      <c r="AE1111" s="257" t="str">
        <f t="shared" si="248"/>
        <v/>
      </c>
      <c r="AF1111" s="286">
        <v>0</v>
      </c>
      <c r="AG1111" s="257">
        <f t="shared" si="249"/>
        <v>0</v>
      </c>
      <c r="AH1111" s="257" t="str">
        <f t="shared" si="250"/>
        <v/>
      </c>
      <c r="AI1111" s="257">
        <f t="shared" si="251"/>
        <v>0</v>
      </c>
    </row>
    <row r="1112" spans="1:35" x14ac:dyDescent="0.3">
      <c r="A1112" s="287">
        <v>1100</v>
      </c>
      <c r="B1112" s="161"/>
      <c r="C1112" s="150"/>
      <c r="D1112" s="150"/>
      <c r="E1112" s="150"/>
      <c r="F1112" s="152"/>
      <c r="G1112" s="152"/>
      <c r="H1112" s="154"/>
      <c r="I1112" s="155"/>
      <c r="J1112" s="159"/>
      <c r="K1112" s="159"/>
      <c r="L1112" s="337"/>
      <c r="M1112" s="343" t="str">
        <f>IF(L1112="","",LOOKUP(L1112,'Work Programme'!$A$8:$A$207,'Work Programme'!$B$8:$B$207))</f>
        <v/>
      </c>
      <c r="N1112" s="150"/>
      <c r="O1112" s="151"/>
      <c r="P1112" s="254" t="str">
        <f>IF(H1112="","",VLOOKUP(H1112,'Overview - Financial Statement'!$A$46:$B$60,2,FALSE))</f>
        <v/>
      </c>
      <c r="Q1112" s="255" t="str">
        <f t="shared" si="238"/>
        <v/>
      </c>
      <c r="R1112" s="153"/>
      <c r="S1112" s="153"/>
      <c r="T1112" s="238">
        <f t="shared" si="239"/>
        <v>0</v>
      </c>
      <c r="U1112" s="193" t="s">
        <v>44</v>
      </c>
      <c r="V1112" s="173"/>
      <c r="W1112" s="193" t="str">
        <f t="shared" si="240"/>
        <v/>
      </c>
      <c r="X1112" s="264" t="str">
        <f t="shared" si="241"/>
        <v>OK</v>
      </c>
      <c r="Y1112" s="193" t="str">
        <f t="shared" si="242"/>
        <v/>
      </c>
      <c r="Z1112" s="193" t="str">
        <f t="shared" si="243"/>
        <v/>
      </c>
      <c r="AA1112" s="397" t="str">
        <f t="shared" si="244"/>
        <v/>
      </c>
      <c r="AB1112" s="257" t="str">
        <f t="shared" si="245"/>
        <v/>
      </c>
      <c r="AC1112" s="257" t="str">
        <f t="shared" si="246"/>
        <v/>
      </c>
      <c r="AD1112" s="193" t="str">
        <f t="shared" si="247"/>
        <v>CHECK DATES</v>
      </c>
      <c r="AE1112" s="257" t="str">
        <f t="shared" si="248"/>
        <v/>
      </c>
      <c r="AF1112" s="286">
        <v>0</v>
      </c>
      <c r="AG1112" s="257">
        <f t="shared" si="249"/>
        <v>0</v>
      </c>
      <c r="AH1112" s="257" t="str">
        <f t="shared" si="250"/>
        <v/>
      </c>
      <c r="AI1112" s="257">
        <f t="shared" si="251"/>
        <v>0</v>
      </c>
    </row>
    <row r="1113" spans="1:35" x14ac:dyDescent="0.3">
      <c r="A1113" s="287">
        <v>1101</v>
      </c>
      <c r="B1113" s="161"/>
      <c r="C1113" s="150"/>
      <c r="D1113" s="150"/>
      <c r="E1113" s="150"/>
      <c r="F1113" s="152"/>
      <c r="G1113" s="152"/>
      <c r="H1113" s="154"/>
      <c r="I1113" s="155"/>
      <c r="J1113" s="159"/>
      <c r="K1113" s="159"/>
      <c r="L1113" s="337"/>
      <c r="M1113" s="343" t="str">
        <f>IF(L1113="","",LOOKUP(L1113,'Work Programme'!$A$8:$A$207,'Work Programme'!$B$8:$B$207))</f>
        <v/>
      </c>
      <c r="N1113" s="150"/>
      <c r="O1113" s="151"/>
      <c r="P1113" s="254" t="str">
        <f>IF(H1113="","",VLOOKUP(H1113,'Overview - Financial Statement'!$A$46:$B$60,2,FALSE))</f>
        <v/>
      </c>
      <c r="Q1113" s="255" t="str">
        <f t="shared" si="238"/>
        <v/>
      </c>
      <c r="R1113" s="153"/>
      <c r="S1113" s="153"/>
      <c r="T1113" s="238">
        <f t="shared" si="239"/>
        <v>0</v>
      </c>
      <c r="U1113" s="193" t="s">
        <v>44</v>
      </c>
      <c r="V1113" s="173"/>
      <c r="W1113" s="193" t="str">
        <f t="shared" si="240"/>
        <v/>
      </c>
      <c r="X1113" s="264" t="str">
        <f t="shared" si="241"/>
        <v>OK</v>
      </c>
      <c r="Y1113" s="193" t="str">
        <f t="shared" si="242"/>
        <v/>
      </c>
      <c r="Z1113" s="193" t="str">
        <f t="shared" si="243"/>
        <v/>
      </c>
      <c r="AA1113" s="397" t="str">
        <f t="shared" si="244"/>
        <v/>
      </c>
      <c r="AB1113" s="257" t="str">
        <f t="shared" si="245"/>
        <v/>
      </c>
      <c r="AC1113" s="257" t="str">
        <f t="shared" si="246"/>
        <v/>
      </c>
      <c r="AD1113" s="193" t="str">
        <f t="shared" si="247"/>
        <v>CHECK DATES</v>
      </c>
      <c r="AE1113" s="257" t="str">
        <f t="shared" si="248"/>
        <v/>
      </c>
      <c r="AF1113" s="286">
        <v>0</v>
      </c>
      <c r="AG1113" s="257">
        <f t="shared" si="249"/>
        <v>0</v>
      </c>
      <c r="AH1113" s="257" t="str">
        <f t="shared" si="250"/>
        <v/>
      </c>
      <c r="AI1113" s="257">
        <f t="shared" si="251"/>
        <v>0</v>
      </c>
    </row>
    <row r="1114" spans="1:35" x14ac:dyDescent="0.3">
      <c r="A1114" s="287">
        <v>1102</v>
      </c>
      <c r="B1114" s="161"/>
      <c r="C1114" s="150"/>
      <c r="D1114" s="150"/>
      <c r="E1114" s="150"/>
      <c r="F1114" s="152"/>
      <c r="G1114" s="152"/>
      <c r="H1114" s="154"/>
      <c r="I1114" s="155"/>
      <c r="J1114" s="159"/>
      <c r="K1114" s="159"/>
      <c r="L1114" s="337"/>
      <c r="M1114" s="343" t="str">
        <f>IF(L1114="","",LOOKUP(L1114,'Work Programme'!$A$8:$A$207,'Work Programme'!$B$8:$B$207))</f>
        <v/>
      </c>
      <c r="N1114" s="150"/>
      <c r="O1114" s="151"/>
      <c r="P1114" s="254" t="str">
        <f>IF(H1114="","",VLOOKUP(H1114,'Overview - Financial Statement'!$A$46:$B$60,2,FALSE))</f>
        <v/>
      </c>
      <c r="Q1114" s="255" t="str">
        <f t="shared" si="238"/>
        <v/>
      </c>
      <c r="R1114" s="153"/>
      <c r="S1114" s="153"/>
      <c r="T1114" s="238">
        <f t="shared" si="239"/>
        <v>0</v>
      </c>
      <c r="U1114" s="193" t="s">
        <v>44</v>
      </c>
      <c r="V1114" s="173"/>
      <c r="W1114" s="193" t="str">
        <f t="shared" si="240"/>
        <v/>
      </c>
      <c r="X1114" s="264" t="str">
        <f t="shared" si="241"/>
        <v>OK</v>
      </c>
      <c r="Y1114" s="193" t="str">
        <f t="shared" si="242"/>
        <v/>
      </c>
      <c r="Z1114" s="193" t="str">
        <f t="shared" si="243"/>
        <v/>
      </c>
      <c r="AA1114" s="397" t="str">
        <f t="shared" si="244"/>
        <v/>
      </c>
      <c r="AB1114" s="257" t="str">
        <f t="shared" si="245"/>
        <v/>
      </c>
      <c r="AC1114" s="257" t="str">
        <f t="shared" si="246"/>
        <v/>
      </c>
      <c r="AD1114" s="193" t="str">
        <f t="shared" si="247"/>
        <v>CHECK DATES</v>
      </c>
      <c r="AE1114" s="257" t="str">
        <f t="shared" si="248"/>
        <v/>
      </c>
      <c r="AF1114" s="286">
        <v>0</v>
      </c>
      <c r="AG1114" s="257">
        <f t="shared" si="249"/>
        <v>0</v>
      </c>
      <c r="AH1114" s="257" t="str">
        <f t="shared" si="250"/>
        <v/>
      </c>
      <c r="AI1114" s="257">
        <f t="shared" si="251"/>
        <v>0</v>
      </c>
    </row>
    <row r="1115" spans="1:35" x14ac:dyDescent="0.3">
      <c r="A1115" s="287">
        <v>1103</v>
      </c>
      <c r="B1115" s="161"/>
      <c r="C1115" s="150"/>
      <c r="D1115" s="150"/>
      <c r="E1115" s="150"/>
      <c r="F1115" s="152"/>
      <c r="G1115" s="152"/>
      <c r="H1115" s="154"/>
      <c r="I1115" s="155"/>
      <c r="J1115" s="159"/>
      <c r="K1115" s="159"/>
      <c r="L1115" s="337"/>
      <c r="M1115" s="343" t="str">
        <f>IF(L1115="","",LOOKUP(L1115,'Work Programme'!$A$8:$A$207,'Work Programme'!$B$8:$B$207))</f>
        <v/>
      </c>
      <c r="N1115" s="150"/>
      <c r="O1115" s="151"/>
      <c r="P1115" s="254" t="str">
        <f>IF(H1115="","",VLOOKUP(H1115,'Overview - Financial Statement'!$A$46:$B$60,2,FALSE))</f>
        <v/>
      </c>
      <c r="Q1115" s="255" t="str">
        <f t="shared" si="238"/>
        <v/>
      </c>
      <c r="R1115" s="153"/>
      <c r="S1115" s="153"/>
      <c r="T1115" s="238">
        <f t="shared" si="239"/>
        <v>0</v>
      </c>
      <c r="U1115" s="193" t="s">
        <v>44</v>
      </c>
      <c r="V1115" s="173"/>
      <c r="W1115" s="193" t="str">
        <f t="shared" si="240"/>
        <v/>
      </c>
      <c r="X1115" s="264" t="str">
        <f t="shared" si="241"/>
        <v>OK</v>
      </c>
      <c r="Y1115" s="193" t="str">
        <f t="shared" si="242"/>
        <v/>
      </c>
      <c r="Z1115" s="193" t="str">
        <f t="shared" si="243"/>
        <v/>
      </c>
      <c r="AA1115" s="397" t="str">
        <f t="shared" si="244"/>
        <v/>
      </c>
      <c r="AB1115" s="257" t="str">
        <f t="shared" si="245"/>
        <v/>
      </c>
      <c r="AC1115" s="257" t="str">
        <f t="shared" si="246"/>
        <v/>
      </c>
      <c r="AD1115" s="193" t="str">
        <f t="shared" si="247"/>
        <v>CHECK DATES</v>
      </c>
      <c r="AE1115" s="257" t="str">
        <f t="shared" si="248"/>
        <v/>
      </c>
      <c r="AF1115" s="286">
        <v>0</v>
      </c>
      <c r="AG1115" s="257">
        <f t="shared" si="249"/>
        <v>0</v>
      </c>
      <c r="AH1115" s="257" t="str">
        <f t="shared" si="250"/>
        <v/>
      </c>
      <c r="AI1115" s="257">
        <f t="shared" si="251"/>
        <v>0</v>
      </c>
    </row>
    <row r="1116" spans="1:35" x14ac:dyDescent="0.3">
      <c r="A1116" s="287">
        <v>1104</v>
      </c>
      <c r="B1116" s="161"/>
      <c r="C1116" s="150"/>
      <c r="D1116" s="150"/>
      <c r="E1116" s="150"/>
      <c r="F1116" s="152"/>
      <c r="G1116" s="152"/>
      <c r="H1116" s="154"/>
      <c r="I1116" s="155"/>
      <c r="J1116" s="159"/>
      <c r="K1116" s="159"/>
      <c r="L1116" s="337"/>
      <c r="M1116" s="343" t="str">
        <f>IF(L1116="","",LOOKUP(L1116,'Work Programme'!$A$8:$A$207,'Work Programme'!$B$8:$B$207))</f>
        <v/>
      </c>
      <c r="N1116" s="150"/>
      <c r="O1116" s="151"/>
      <c r="P1116" s="254" t="str">
        <f>IF(H1116="","",VLOOKUP(H1116,'Overview - Financial Statement'!$A$46:$B$60,2,FALSE))</f>
        <v/>
      </c>
      <c r="Q1116" s="255" t="str">
        <f t="shared" si="238"/>
        <v/>
      </c>
      <c r="R1116" s="153"/>
      <c r="S1116" s="153"/>
      <c r="T1116" s="238">
        <f t="shared" si="239"/>
        <v>0</v>
      </c>
      <c r="U1116" s="193" t="s">
        <v>44</v>
      </c>
      <c r="V1116" s="173"/>
      <c r="W1116" s="193" t="str">
        <f t="shared" si="240"/>
        <v/>
      </c>
      <c r="X1116" s="264" t="str">
        <f t="shared" si="241"/>
        <v>OK</v>
      </c>
      <c r="Y1116" s="193" t="str">
        <f t="shared" si="242"/>
        <v/>
      </c>
      <c r="Z1116" s="193" t="str">
        <f t="shared" si="243"/>
        <v/>
      </c>
      <c r="AA1116" s="397" t="str">
        <f t="shared" si="244"/>
        <v/>
      </c>
      <c r="AB1116" s="257" t="str">
        <f t="shared" si="245"/>
        <v/>
      </c>
      <c r="AC1116" s="257" t="str">
        <f t="shared" si="246"/>
        <v/>
      </c>
      <c r="AD1116" s="193" t="str">
        <f t="shared" si="247"/>
        <v>CHECK DATES</v>
      </c>
      <c r="AE1116" s="257" t="str">
        <f t="shared" si="248"/>
        <v/>
      </c>
      <c r="AF1116" s="286">
        <v>0</v>
      </c>
      <c r="AG1116" s="257">
        <f t="shared" si="249"/>
        <v>0</v>
      </c>
      <c r="AH1116" s="257" t="str">
        <f t="shared" si="250"/>
        <v/>
      </c>
      <c r="AI1116" s="257">
        <f t="shared" si="251"/>
        <v>0</v>
      </c>
    </row>
    <row r="1117" spans="1:35" x14ac:dyDescent="0.3">
      <c r="A1117" s="287">
        <v>1105</v>
      </c>
      <c r="B1117" s="161"/>
      <c r="C1117" s="150"/>
      <c r="D1117" s="150"/>
      <c r="E1117" s="150"/>
      <c r="F1117" s="152"/>
      <c r="G1117" s="152"/>
      <c r="H1117" s="154"/>
      <c r="I1117" s="155"/>
      <c r="J1117" s="159"/>
      <c r="K1117" s="159"/>
      <c r="L1117" s="337"/>
      <c r="M1117" s="343" t="str">
        <f>IF(L1117="","",LOOKUP(L1117,'Work Programme'!$A$8:$A$207,'Work Programme'!$B$8:$B$207))</f>
        <v/>
      </c>
      <c r="N1117" s="150"/>
      <c r="O1117" s="151"/>
      <c r="P1117" s="254" t="str">
        <f>IF(H1117="","",VLOOKUP(H1117,'Overview - Financial Statement'!$A$46:$B$60,2,FALSE))</f>
        <v/>
      </c>
      <c r="Q1117" s="255" t="str">
        <f t="shared" si="238"/>
        <v/>
      </c>
      <c r="R1117" s="153"/>
      <c r="S1117" s="153"/>
      <c r="T1117" s="238">
        <f t="shared" si="239"/>
        <v>0</v>
      </c>
      <c r="U1117" s="193" t="s">
        <v>44</v>
      </c>
      <c r="V1117" s="173"/>
      <c r="W1117" s="193" t="str">
        <f t="shared" si="240"/>
        <v/>
      </c>
      <c r="X1117" s="264" t="str">
        <f t="shared" si="241"/>
        <v>OK</v>
      </c>
      <c r="Y1117" s="193" t="str">
        <f t="shared" si="242"/>
        <v/>
      </c>
      <c r="Z1117" s="193" t="str">
        <f t="shared" si="243"/>
        <v/>
      </c>
      <c r="AA1117" s="397" t="str">
        <f t="shared" si="244"/>
        <v/>
      </c>
      <c r="AB1117" s="257" t="str">
        <f t="shared" si="245"/>
        <v/>
      </c>
      <c r="AC1117" s="257" t="str">
        <f t="shared" si="246"/>
        <v/>
      </c>
      <c r="AD1117" s="193" t="str">
        <f t="shared" si="247"/>
        <v>CHECK DATES</v>
      </c>
      <c r="AE1117" s="257" t="str">
        <f t="shared" si="248"/>
        <v/>
      </c>
      <c r="AF1117" s="286">
        <v>0</v>
      </c>
      <c r="AG1117" s="257">
        <f t="shared" si="249"/>
        <v>0</v>
      </c>
      <c r="AH1117" s="257" t="str">
        <f t="shared" si="250"/>
        <v/>
      </c>
      <c r="AI1117" s="257">
        <f t="shared" si="251"/>
        <v>0</v>
      </c>
    </row>
    <row r="1118" spans="1:35" x14ac:dyDescent="0.3">
      <c r="A1118" s="287">
        <v>1106</v>
      </c>
      <c r="B1118" s="161"/>
      <c r="C1118" s="150"/>
      <c r="D1118" s="150"/>
      <c r="E1118" s="150"/>
      <c r="F1118" s="152"/>
      <c r="G1118" s="152"/>
      <c r="H1118" s="154"/>
      <c r="I1118" s="155"/>
      <c r="J1118" s="159"/>
      <c r="K1118" s="159"/>
      <c r="L1118" s="337"/>
      <c r="M1118" s="343" t="str">
        <f>IF(L1118="","",LOOKUP(L1118,'Work Programme'!$A$8:$A$207,'Work Programme'!$B$8:$B$207))</f>
        <v/>
      </c>
      <c r="N1118" s="150"/>
      <c r="O1118" s="151"/>
      <c r="P1118" s="254" t="str">
        <f>IF(H1118="","",VLOOKUP(H1118,'Overview - Financial Statement'!$A$46:$B$60,2,FALSE))</f>
        <v/>
      </c>
      <c r="Q1118" s="255" t="str">
        <f t="shared" si="238"/>
        <v/>
      </c>
      <c r="R1118" s="153"/>
      <c r="S1118" s="153"/>
      <c r="T1118" s="238">
        <f t="shared" si="239"/>
        <v>0</v>
      </c>
      <c r="U1118" s="193" t="s">
        <v>44</v>
      </c>
      <c r="V1118" s="173"/>
      <c r="W1118" s="193" t="str">
        <f t="shared" si="240"/>
        <v/>
      </c>
      <c r="X1118" s="264" t="str">
        <f t="shared" si="241"/>
        <v>OK</v>
      </c>
      <c r="Y1118" s="193" t="str">
        <f t="shared" si="242"/>
        <v/>
      </c>
      <c r="Z1118" s="193" t="str">
        <f t="shared" si="243"/>
        <v/>
      </c>
      <c r="AA1118" s="397" t="str">
        <f t="shared" si="244"/>
        <v/>
      </c>
      <c r="AB1118" s="257" t="str">
        <f t="shared" si="245"/>
        <v/>
      </c>
      <c r="AC1118" s="257" t="str">
        <f t="shared" si="246"/>
        <v/>
      </c>
      <c r="AD1118" s="193" t="str">
        <f t="shared" si="247"/>
        <v>CHECK DATES</v>
      </c>
      <c r="AE1118" s="257" t="str">
        <f t="shared" si="248"/>
        <v/>
      </c>
      <c r="AF1118" s="286">
        <v>0</v>
      </c>
      <c r="AG1118" s="257">
        <f t="shared" si="249"/>
        <v>0</v>
      </c>
      <c r="AH1118" s="257" t="str">
        <f t="shared" si="250"/>
        <v/>
      </c>
      <c r="AI1118" s="257">
        <f t="shared" si="251"/>
        <v>0</v>
      </c>
    </row>
    <row r="1119" spans="1:35" x14ac:dyDescent="0.3">
      <c r="A1119" s="287">
        <v>1107</v>
      </c>
      <c r="B1119" s="161"/>
      <c r="C1119" s="150"/>
      <c r="D1119" s="150"/>
      <c r="E1119" s="150"/>
      <c r="F1119" s="152"/>
      <c r="G1119" s="152"/>
      <c r="H1119" s="154"/>
      <c r="I1119" s="155"/>
      <c r="J1119" s="159"/>
      <c r="K1119" s="159"/>
      <c r="L1119" s="337"/>
      <c r="M1119" s="343" t="str">
        <f>IF(L1119="","",LOOKUP(L1119,'Work Programme'!$A$8:$A$207,'Work Programme'!$B$8:$B$207))</f>
        <v/>
      </c>
      <c r="N1119" s="150"/>
      <c r="O1119" s="151"/>
      <c r="P1119" s="254" t="str">
        <f>IF(H1119="","",VLOOKUP(H1119,'Overview - Financial Statement'!$A$46:$B$60,2,FALSE))</f>
        <v/>
      </c>
      <c r="Q1119" s="255" t="str">
        <f t="shared" si="238"/>
        <v/>
      </c>
      <c r="R1119" s="153"/>
      <c r="S1119" s="153"/>
      <c r="T1119" s="238">
        <f t="shared" si="239"/>
        <v>0</v>
      </c>
      <c r="U1119" s="193" t="s">
        <v>44</v>
      </c>
      <c r="V1119" s="173"/>
      <c r="W1119" s="193" t="str">
        <f t="shared" si="240"/>
        <v/>
      </c>
      <c r="X1119" s="264" t="str">
        <f t="shared" si="241"/>
        <v>OK</v>
      </c>
      <c r="Y1119" s="193" t="str">
        <f t="shared" si="242"/>
        <v/>
      </c>
      <c r="Z1119" s="193" t="str">
        <f t="shared" si="243"/>
        <v/>
      </c>
      <c r="AA1119" s="397" t="str">
        <f t="shared" si="244"/>
        <v/>
      </c>
      <c r="AB1119" s="257" t="str">
        <f t="shared" si="245"/>
        <v/>
      </c>
      <c r="AC1119" s="257" t="str">
        <f t="shared" si="246"/>
        <v/>
      </c>
      <c r="AD1119" s="193" t="str">
        <f t="shared" si="247"/>
        <v>CHECK DATES</v>
      </c>
      <c r="AE1119" s="257" t="str">
        <f t="shared" si="248"/>
        <v/>
      </c>
      <c r="AF1119" s="286">
        <v>0</v>
      </c>
      <c r="AG1119" s="257">
        <f t="shared" si="249"/>
        <v>0</v>
      </c>
      <c r="AH1119" s="257" t="str">
        <f t="shared" si="250"/>
        <v/>
      </c>
      <c r="AI1119" s="257">
        <f t="shared" si="251"/>
        <v>0</v>
      </c>
    </row>
    <row r="1120" spans="1:35" x14ac:dyDescent="0.3">
      <c r="A1120" s="287">
        <v>1108</v>
      </c>
      <c r="B1120" s="161"/>
      <c r="C1120" s="150"/>
      <c r="D1120" s="150"/>
      <c r="E1120" s="150"/>
      <c r="F1120" s="152"/>
      <c r="G1120" s="152"/>
      <c r="H1120" s="154"/>
      <c r="I1120" s="155"/>
      <c r="J1120" s="159"/>
      <c r="K1120" s="159"/>
      <c r="L1120" s="337"/>
      <c r="M1120" s="343" t="str">
        <f>IF(L1120="","",LOOKUP(L1120,'Work Programme'!$A$8:$A$207,'Work Programme'!$B$8:$B$207))</f>
        <v/>
      </c>
      <c r="N1120" s="150"/>
      <c r="O1120" s="151"/>
      <c r="P1120" s="254" t="str">
        <f>IF(H1120="","",VLOOKUP(H1120,'Overview - Financial Statement'!$A$46:$B$60,2,FALSE))</f>
        <v/>
      </c>
      <c r="Q1120" s="255" t="str">
        <f t="shared" si="238"/>
        <v/>
      </c>
      <c r="R1120" s="153"/>
      <c r="S1120" s="153"/>
      <c r="T1120" s="238">
        <f t="shared" si="239"/>
        <v>0</v>
      </c>
      <c r="U1120" s="193" t="s">
        <v>44</v>
      </c>
      <c r="V1120" s="173"/>
      <c r="W1120" s="193" t="str">
        <f t="shared" si="240"/>
        <v/>
      </c>
      <c r="X1120" s="264" t="str">
        <f t="shared" si="241"/>
        <v>OK</v>
      </c>
      <c r="Y1120" s="193" t="str">
        <f t="shared" si="242"/>
        <v/>
      </c>
      <c r="Z1120" s="193" t="str">
        <f t="shared" si="243"/>
        <v/>
      </c>
      <c r="AA1120" s="397" t="str">
        <f t="shared" si="244"/>
        <v/>
      </c>
      <c r="AB1120" s="257" t="str">
        <f t="shared" si="245"/>
        <v/>
      </c>
      <c r="AC1120" s="257" t="str">
        <f t="shared" si="246"/>
        <v/>
      </c>
      <c r="AD1120" s="193" t="str">
        <f t="shared" si="247"/>
        <v>CHECK DATES</v>
      </c>
      <c r="AE1120" s="257" t="str">
        <f t="shared" si="248"/>
        <v/>
      </c>
      <c r="AF1120" s="286">
        <v>0</v>
      </c>
      <c r="AG1120" s="257">
        <f t="shared" si="249"/>
        <v>0</v>
      </c>
      <c r="AH1120" s="257" t="str">
        <f t="shared" si="250"/>
        <v/>
      </c>
      <c r="AI1120" s="257">
        <f t="shared" si="251"/>
        <v>0</v>
      </c>
    </row>
    <row r="1121" spans="1:35" x14ac:dyDescent="0.3">
      <c r="A1121" s="287">
        <v>1109</v>
      </c>
      <c r="B1121" s="161"/>
      <c r="C1121" s="150"/>
      <c r="D1121" s="150"/>
      <c r="E1121" s="150"/>
      <c r="F1121" s="152"/>
      <c r="G1121" s="152"/>
      <c r="H1121" s="154"/>
      <c r="I1121" s="155"/>
      <c r="J1121" s="159"/>
      <c r="K1121" s="159"/>
      <c r="L1121" s="337"/>
      <c r="M1121" s="343" t="str">
        <f>IF(L1121="","",LOOKUP(L1121,'Work Programme'!$A$8:$A$207,'Work Programme'!$B$8:$B$207))</f>
        <v/>
      </c>
      <c r="N1121" s="150"/>
      <c r="O1121" s="151"/>
      <c r="P1121" s="254" t="str">
        <f>IF(H1121="","",VLOOKUP(H1121,'Overview - Financial Statement'!$A$46:$B$60,2,FALSE))</f>
        <v/>
      </c>
      <c r="Q1121" s="255" t="str">
        <f t="shared" si="238"/>
        <v/>
      </c>
      <c r="R1121" s="153"/>
      <c r="S1121" s="153"/>
      <c r="T1121" s="238">
        <f t="shared" si="239"/>
        <v>0</v>
      </c>
      <c r="U1121" s="193" t="s">
        <v>44</v>
      </c>
      <c r="V1121" s="173"/>
      <c r="W1121" s="193" t="str">
        <f t="shared" si="240"/>
        <v/>
      </c>
      <c r="X1121" s="264" t="str">
        <f t="shared" si="241"/>
        <v>OK</v>
      </c>
      <c r="Y1121" s="193" t="str">
        <f t="shared" si="242"/>
        <v/>
      </c>
      <c r="Z1121" s="193" t="str">
        <f t="shared" si="243"/>
        <v/>
      </c>
      <c r="AA1121" s="397" t="str">
        <f t="shared" si="244"/>
        <v/>
      </c>
      <c r="AB1121" s="257" t="str">
        <f t="shared" si="245"/>
        <v/>
      </c>
      <c r="AC1121" s="257" t="str">
        <f t="shared" si="246"/>
        <v/>
      </c>
      <c r="AD1121" s="193" t="str">
        <f t="shared" si="247"/>
        <v>CHECK DATES</v>
      </c>
      <c r="AE1121" s="257" t="str">
        <f t="shared" si="248"/>
        <v/>
      </c>
      <c r="AF1121" s="286">
        <v>0</v>
      </c>
      <c r="AG1121" s="257">
        <f t="shared" si="249"/>
        <v>0</v>
      </c>
      <c r="AH1121" s="257" t="str">
        <f t="shared" si="250"/>
        <v/>
      </c>
      <c r="AI1121" s="257">
        <f t="shared" si="251"/>
        <v>0</v>
      </c>
    </row>
    <row r="1122" spans="1:35" x14ac:dyDescent="0.3">
      <c r="A1122" s="287">
        <v>1110</v>
      </c>
      <c r="B1122" s="161"/>
      <c r="C1122" s="150"/>
      <c r="D1122" s="150"/>
      <c r="E1122" s="150"/>
      <c r="F1122" s="152"/>
      <c r="G1122" s="152"/>
      <c r="H1122" s="154"/>
      <c r="I1122" s="155"/>
      <c r="J1122" s="159"/>
      <c r="K1122" s="159"/>
      <c r="L1122" s="337"/>
      <c r="M1122" s="343" t="str">
        <f>IF(L1122="","",LOOKUP(L1122,'Work Programme'!$A$8:$A$207,'Work Programme'!$B$8:$B$207))</f>
        <v/>
      </c>
      <c r="N1122" s="150"/>
      <c r="O1122" s="151"/>
      <c r="P1122" s="254" t="str">
        <f>IF(H1122="","",VLOOKUP(H1122,'Overview - Financial Statement'!$A$46:$B$60,2,FALSE))</f>
        <v/>
      </c>
      <c r="Q1122" s="255" t="str">
        <f t="shared" si="238"/>
        <v/>
      </c>
      <c r="R1122" s="153"/>
      <c r="S1122" s="153"/>
      <c r="T1122" s="238">
        <f t="shared" si="239"/>
        <v>0</v>
      </c>
      <c r="U1122" s="193" t="s">
        <v>44</v>
      </c>
      <c r="V1122" s="173"/>
      <c r="W1122" s="193" t="str">
        <f t="shared" si="240"/>
        <v/>
      </c>
      <c r="X1122" s="264" t="str">
        <f t="shared" si="241"/>
        <v>OK</v>
      </c>
      <c r="Y1122" s="193" t="str">
        <f t="shared" si="242"/>
        <v/>
      </c>
      <c r="Z1122" s="193" t="str">
        <f t="shared" si="243"/>
        <v/>
      </c>
      <c r="AA1122" s="397" t="str">
        <f t="shared" si="244"/>
        <v/>
      </c>
      <c r="AB1122" s="257" t="str">
        <f t="shared" si="245"/>
        <v/>
      </c>
      <c r="AC1122" s="257" t="str">
        <f t="shared" si="246"/>
        <v/>
      </c>
      <c r="AD1122" s="193" t="str">
        <f t="shared" si="247"/>
        <v>CHECK DATES</v>
      </c>
      <c r="AE1122" s="257" t="str">
        <f t="shared" si="248"/>
        <v/>
      </c>
      <c r="AF1122" s="286">
        <v>0</v>
      </c>
      <c r="AG1122" s="257">
        <f t="shared" si="249"/>
        <v>0</v>
      </c>
      <c r="AH1122" s="257" t="str">
        <f t="shared" si="250"/>
        <v/>
      </c>
      <c r="AI1122" s="257">
        <f t="shared" si="251"/>
        <v>0</v>
      </c>
    </row>
    <row r="1123" spans="1:35" x14ac:dyDescent="0.3">
      <c r="A1123" s="287">
        <v>1111</v>
      </c>
      <c r="B1123" s="161"/>
      <c r="C1123" s="150"/>
      <c r="D1123" s="150"/>
      <c r="E1123" s="150"/>
      <c r="F1123" s="152"/>
      <c r="G1123" s="152"/>
      <c r="H1123" s="154"/>
      <c r="I1123" s="155"/>
      <c r="J1123" s="159"/>
      <c r="K1123" s="159"/>
      <c r="L1123" s="337"/>
      <c r="M1123" s="343" t="str">
        <f>IF(L1123="","",LOOKUP(L1123,'Work Programme'!$A$8:$A$207,'Work Programme'!$B$8:$B$207))</f>
        <v/>
      </c>
      <c r="N1123" s="150"/>
      <c r="O1123" s="151"/>
      <c r="P1123" s="254" t="str">
        <f>IF(H1123="","",VLOOKUP(H1123,'Overview - Financial Statement'!$A$46:$B$60,2,FALSE))</f>
        <v/>
      </c>
      <c r="Q1123" s="255" t="str">
        <f t="shared" si="238"/>
        <v/>
      </c>
      <c r="R1123" s="153"/>
      <c r="S1123" s="153"/>
      <c r="T1123" s="238">
        <f t="shared" si="239"/>
        <v>0</v>
      </c>
      <c r="U1123" s="193" t="s">
        <v>44</v>
      </c>
      <c r="V1123" s="173"/>
      <c r="W1123" s="193" t="str">
        <f t="shared" si="240"/>
        <v/>
      </c>
      <c r="X1123" s="264" t="str">
        <f t="shared" si="241"/>
        <v>OK</v>
      </c>
      <c r="Y1123" s="193" t="str">
        <f t="shared" si="242"/>
        <v/>
      </c>
      <c r="Z1123" s="193" t="str">
        <f t="shared" si="243"/>
        <v/>
      </c>
      <c r="AA1123" s="397" t="str">
        <f t="shared" si="244"/>
        <v/>
      </c>
      <c r="AB1123" s="257" t="str">
        <f t="shared" si="245"/>
        <v/>
      </c>
      <c r="AC1123" s="257" t="str">
        <f t="shared" si="246"/>
        <v/>
      </c>
      <c r="AD1123" s="193" t="str">
        <f t="shared" si="247"/>
        <v>CHECK DATES</v>
      </c>
      <c r="AE1123" s="257" t="str">
        <f t="shared" si="248"/>
        <v/>
      </c>
      <c r="AF1123" s="286">
        <v>0</v>
      </c>
      <c r="AG1123" s="257">
        <f t="shared" si="249"/>
        <v>0</v>
      </c>
      <c r="AH1123" s="257" t="str">
        <f t="shared" si="250"/>
        <v/>
      </c>
      <c r="AI1123" s="257">
        <f t="shared" si="251"/>
        <v>0</v>
      </c>
    </row>
    <row r="1124" spans="1:35" x14ac:dyDescent="0.3">
      <c r="A1124" s="287">
        <v>1112</v>
      </c>
      <c r="B1124" s="161"/>
      <c r="C1124" s="150"/>
      <c r="D1124" s="150"/>
      <c r="E1124" s="150"/>
      <c r="F1124" s="152"/>
      <c r="G1124" s="152"/>
      <c r="H1124" s="154"/>
      <c r="I1124" s="155"/>
      <c r="J1124" s="159"/>
      <c r="K1124" s="159"/>
      <c r="L1124" s="337"/>
      <c r="M1124" s="343" t="str">
        <f>IF(L1124="","",LOOKUP(L1124,'Work Programme'!$A$8:$A$207,'Work Programme'!$B$8:$B$207))</f>
        <v/>
      </c>
      <c r="N1124" s="150"/>
      <c r="O1124" s="151"/>
      <c r="P1124" s="254" t="str">
        <f>IF(H1124="","",VLOOKUP(H1124,'Overview - Financial Statement'!$A$46:$B$60,2,FALSE))</f>
        <v/>
      </c>
      <c r="Q1124" s="255" t="str">
        <f t="shared" si="238"/>
        <v/>
      </c>
      <c r="R1124" s="153"/>
      <c r="S1124" s="153"/>
      <c r="T1124" s="238">
        <f t="shared" si="239"/>
        <v>0</v>
      </c>
      <c r="U1124" s="193" t="s">
        <v>44</v>
      </c>
      <c r="V1124" s="173"/>
      <c r="W1124" s="193" t="str">
        <f t="shared" si="240"/>
        <v/>
      </c>
      <c r="X1124" s="264" t="str">
        <f t="shared" si="241"/>
        <v>OK</v>
      </c>
      <c r="Y1124" s="193" t="str">
        <f t="shared" si="242"/>
        <v/>
      </c>
      <c r="Z1124" s="193" t="str">
        <f t="shared" si="243"/>
        <v/>
      </c>
      <c r="AA1124" s="397" t="str">
        <f t="shared" si="244"/>
        <v/>
      </c>
      <c r="AB1124" s="257" t="str">
        <f t="shared" si="245"/>
        <v/>
      </c>
      <c r="AC1124" s="257" t="str">
        <f t="shared" si="246"/>
        <v/>
      </c>
      <c r="AD1124" s="193" t="str">
        <f t="shared" si="247"/>
        <v>CHECK DATES</v>
      </c>
      <c r="AE1124" s="257" t="str">
        <f t="shared" si="248"/>
        <v/>
      </c>
      <c r="AF1124" s="286">
        <v>0</v>
      </c>
      <c r="AG1124" s="257">
        <f t="shared" si="249"/>
        <v>0</v>
      </c>
      <c r="AH1124" s="257" t="str">
        <f t="shared" si="250"/>
        <v/>
      </c>
      <c r="AI1124" s="257">
        <f t="shared" si="251"/>
        <v>0</v>
      </c>
    </row>
    <row r="1125" spans="1:35" x14ac:dyDescent="0.3">
      <c r="A1125" s="287">
        <v>1113</v>
      </c>
      <c r="B1125" s="161"/>
      <c r="C1125" s="150"/>
      <c r="D1125" s="150"/>
      <c r="E1125" s="150"/>
      <c r="F1125" s="152"/>
      <c r="G1125" s="152"/>
      <c r="H1125" s="154"/>
      <c r="I1125" s="155"/>
      <c r="J1125" s="159"/>
      <c r="K1125" s="159"/>
      <c r="L1125" s="337"/>
      <c r="M1125" s="343" t="str">
        <f>IF(L1125="","",LOOKUP(L1125,'Work Programme'!$A$8:$A$207,'Work Programme'!$B$8:$B$207))</f>
        <v/>
      </c>
      <c r="N1125" s="150"/>
      <c r="O1125" s="151"/>
      <c r="P1125" s="254" t="str">
        <f>IF(H1125="","",VLOOKUP(H1125,'Overview - Financial Statement'!$A$46:$B$60,2,FALSE))</f>
        <v/>
      </c>
      <c r="Q1125" s="255" t="str">
        <f t="shared" si="238"/>
        <v/>
      </c>
      <c r="R1125" s="153"/>
      <c r="S1125" s="153"/>
      <c r="T1125" s="238">
        <f t="shared" si="239"/>
        <v>0</v>
      </c>
      <c r="U1125" s="193" t="s">
        <v>44</v>
      </c>
      <c r="V1125" s="173"/>
      <c r="W1125" s="193" t="str">
        <f t="shared" si="240"/>
        <v/>
      </c>
      <c r="X1125" s="264" t="str">
        <f t="shared" si="241"/>
        <v>OK</v>
      </c>
      <c r="Y1125" s="193" t="str">
        <f t="shared" si="242"/>
        <v/>
      </c>
      <c r="Z1125" s="193" t="str">
        <f t="shared" si="243"/>
        <v/>
      </c>
      <c r="AA1125" s="397" t="str">
        <f t="shared" si="244"/>
        <v/>
      </c>
      <c r="AB1125" s="257" t="str">
        <f t="shared" si="245"/>
        <v/>
      </c>
      <c r="AC1125" s="257" t="str">
        <f t="shared" si="246"/>
        <v/>
      </c>
      <c r="AD1125" s="193" t="str">
        <f t="shared" si="247"/>
        <v>CHECK DATES</v>
      </c>
      <c r="AE1125" s="257" t="str">
        <f t="shared" si="248"/>
        <v/>
      </c>
      <c r="AF1125" s="286">
        <v>0</v>
      </c>
      <c r="AG1125" s="257">
        <f t="shared" si="249"/>
        <v>0</v>
      </c>
      <c r="AH1125" s="257" t="str">
        <f t="shared" si="250"/>
        <v/>
      </c>
      <c r="AI1125" s="257">
        <f t="shared" si="251"/>
        <v>0</v>
      </c>
    </row>
    <row r="1126" spans="1:35" x14ac:dyDescent="0.3">
      <c r="A1126" s="287">
        <v>1114</v>
      </c>
      <c r="B1126" s="161"/>
      <c r="C1126" s="150"/>
      <c r="D1126" s="150"/>
      <c r="E1126" s="150"/>
      <c r="F1126" s="152"/>
      <c r="G1126" s="152"/>
      <c r="H1126" s="154"/>
      <c r="I1126" s="155"/>
      <c r="J1126" s="159"/>
      <c r="K1126" s="159"/>
      <c r="L1126" s="337"/>
      <c r="M1126" s="343" t="str">
        <f>IF(L1126="","",LOOKUP(L1126,'Work Programme'!$A$8:$A$207,'Work Programme'!$B$8:$B$207))</f>
        <v/>
      </c>
      <c r="N1126" s="150"/>
      <c r="O1126" s="151"/>
      <c r="P1126" s="254" t="str">
        <f>IF(H1126="","",VLOOKUP(H1126,'Overview - Financial Statement'!$A$46:$B$60,2,FALSE))</f>
        <v/>
      </c>
      <c r="Q1126" s="255" t="str">
        <f t="shared" si="238"/>
        <v/>
      </c>
      <c r="R1126" s="153"/>
      <c r="S1126" s="153"/>
      <c r="T1126" s="238">
        <f t="shared" si="239"/>
        <v>0</v>
      </c>
      <c r="U1126" s="193" t="s">
        <v>44</v>
      </c>
      <c r="V1126" s="173"/>
      <c r="W1126" s="193" t="str">
        <f t="shared" si="240"/>
        <v/>
      </c>
      <c r="X1126" s="264" t="str">
        <f t="shared" si="241"/>
        <v>OK</v>
      </c>
      <c r="Y1126" s="193" t="str">
        <f t="shared" si="242"/>
        <v/>
      </c>
      <c r="Z1126" s="193" t="str">
        <f t="shared" si="243"/>
        <v/>
      </c>
      <c r="AA1126" s="397" t="str">
        <f t="shared" si="244"/>
        <v/>
      </c>
      <c r="AB1126" s="257" t="str">
        <f t="shared" si="245"/>
        <v/>
      </c>
      <c r="AC1126" s="257" t="str">
        <f t="shared" si="246"/>
        <v/>
      </c>
      <c r="AD1126" s="193" t="str">
        <f t="shared" si="247"/>
        <v>CHECK DATES</v>
      </c>
      <c r="AE1126" s="257" t="str">
        <f t="shared" si="248"/>
        <v/>
      </c>
      <c r="AF1126" s="286">
        <v>0</v>
      </c>
      <c r="AG1126" s="257">
        <f t="shared" si="249"/>
        <v>0</v>
      </c>
      <c r="AH1126" s="257" t="str">
        <f t="shared" si="250"/>
        <v/>
      </c>
      <c r="AI1126" s="257">
        <f t="shared" si="251"/>
        <v>0</v>
      </c>
    </row>
    <row r="1127" spans="1:35" x14ac:dyDescent="0.3">
      <c r="A1127" s="287">
        <v>1115</v>
      </c>
      <c r="B1127" s="161"/>
      <c r="C1127" s="150"/>
      <c r="D1127" s="150"/>
      <c r="E1127" s="150"/>
      <c r="F1127" s="152"/>
      <c r="G1127" s="152"/>
      <c r="H1127" s="154"/>
      <c r="I1127" s="155"/>
      <c r="J1127" s="159"/>
      <c r="K1127" s="159"/>
      <c r="L1127" s="337"/>
      <c r="M1127" s="343" t="str">
        <f>IF(L1127="","",LOOKUP(L1127,'Work Programme'!$A$8:$A$207,'Work Programme'!$B$8:$B$207))</f>
        <v/>
      </c>
      <c r="N1127" s="150"/>
      <c r="O1127" s="151"/>
      <c r="P1127" s="254" t="str">
        <f>IF(H1127="","",VLOOKUP(H1127,'Overview - Financial Statement'!$A$46:$B$60,2,FALSE))</f>
        <v/>
      </c>
      <c r="Q1127" s="255" t="str">
        <f t="shared" si="238"/>
        <v/>
      </c>
      <c r="R1127" s="153"/>
      <c r="S1127" s="153"/>
      <c r="T1127" s="238">
        <f t="shared" si="239"/>
        <v>0</v>
      </c>
      <c r="U1127" s="193" t="s">
        <v>44</v>
      </c>
      <c r="V1127" s="173"/>
      <c r="W1127" s="193" t="str">
        <f t="shared" si="240"/>
        <v/>
      </c>
      <c r="X1127" s="264" t="str">
        <f t="shared" si="241"/>
        <v>OK</v>
      </c>
      <c r="Y1127" s="193" t="str">
        <f t="shared" si="242"/>
        <v/>
      </c>
      <c r="Z1127" s="193" t="str">
        <f t="shared" si="243"/>
        <v/>
      </c>
      <c r="AA1127" s="397" t="str">
        <f t="shared" si="244"/>
        <v/>
      </c>
      <c r="AB1127" s="257" t="str">
        <f t="shared" si="245"/>
        <v/>
      </c>
      <c r="AC1127" s="257" t="str">
        <f t="shared" si="246"/>
        <v/>
      </c>
      <c r="AD1127" s="193" t="str">
        <f t="shared" si="247"/>
        <v>CHECK DATES</v>
      </c>
      <c r="AE1127" s="257" t="str">
        <f t="shared" si="248"/>
        <v/>
      </c>
      <c r="AF1127" s="286">
        <v>0</v>
      </c>
      <c r="AG1127" s="257">
        <f t="shared" si="249"/>
        <v>0</v>
      </c>
      <c r="AH1127" s="257" t="str">
        <f t="shared" si="250"/>
        <v/>
      </c>
      <c r="AI1127" s="257">
        <f t="shared" si="251"/>
        <v>0</v>
      </c>
    </row>
    <row r="1128" spans="1:35" x14ac:dyDescent="0.3">
      <c r="A1128" s="287">
        <v>1116</v>
      </c>
      <c r="B1128" s="161"/>
      <c r="C1128" s="150"/>
      <c r="D1128" s="150"/>
      <c r="E1128" s="150"/>
      <c r="F1128" s="152"/>
      <c r="G1128" s="152"/>
      <c r="H1128" s="154"/>
      <c r="I1128" s="155"/>
      <c r="J1128" s="159"/>
      <c r="K1128" s="159"/>
      <c r="L1128" s="337"/>
      <c r="M1128" s="343" t="str">
        <f>IF(L1128="","",LOOKUP(L1128,'Work Programme'!$A$8:$A$207,'Work Programme'!$B$8:$B$207))</f>
        <v/>
      </c>
      <c r="N1128" s="150"/>
      <c r="O1128" s="151"/>
      <c r="P1128" s="254" t="str">
        <f>IF(H1128="","",VLOOKUP(H1128,'Overview - Financial Statement'!$A$46:$B$60,2,FALSE))</f>
        <v/>
      </c>
      <c r="Q1128" s="255" t="str">
        <f t="shared" si="238"/>
        <v/>
      </c>
      <c r="R1128" s="153"/>
      <c r="S1128" s="153"/>
      <c r="T1128" s="238">
        <f t="shared" si="239"/>
        <v>0</v>
      </c>
      <c r="U1128" s="193" t="s">
        <v>44</v>
      </c>
      <c r="V1128" s="173"/>
      <c r="W1128" s="193" t="str">
        <f t="shared" si="240"/>
        <v/>
      </c>
      <c r="X1128" s="264" t="str">
        <f t="shared" si="241"/>
        <v>OK</v>
      </c>
      <c r="Y1128" s="193" t="str">
        <f t="shared" si="242"/>
        <v/>
      </c>
      <c r="Z1128" s="193" t="str">
        <f t="shared" si="243"/>
        <v/>
      </c>
      <c r="AA1128" s="397" t="str">
        <f t="shared" si="244"/>
        <v/>
      </c>
      <c r="AB1128" s="257" t="str">
        <f t="shared" si="245"/>
        <v/>
      </c>
      <c r="AC1128" s="257" t="str">
        <f t="shared" si="246"/>
        <v/>
      </c>
      <c r="AD1128" s="193" t="str">
        <f t="shared" si="247"/>
        <v>CHECK DATES</v>
      </c>
      <c r="AE1128" s="257" t="str">
        <f t="shared" si="248"/>
        <v/>
      </c>
      <c r="AF1128" s="286">
        <v>0</v>
      </c>
      <c r="AG1128" s="257">
        <f t="shared" si="249"/>
        <v>0</v>
      </c>
      <c r="AH1128" s="257" t="str">
        <f t="shared" si="250"/>
        <v/>
      </c>
      <c r="AI1128" s="257">
        <f t="shared" si="251"/>
        <v>0</v>
      </c>
    </row>
    <row r="1129" spans="1:35" x14ac:dyDescent="0.3">
      <c r="A1129" s="287">
        <v>1117</v>
      </c>
      <c r="B1129" s="161"/>
      <c r="C1129" s="150"/>
      <c r="D1129" s="150"/>
      <c r="E1129" s="150"/>
      <c r="F1129" s="152"/>
      <c r="G1129" s="152"/>
      <c r="H1129" s="154"/>
      <c r="I1129" s="155"/>
      <c r="J1129" s="159"/>
      <c r="K1129" s="159"/>
      <c r="L1129" s="337"/>
      <c r="M1129" s="343" t="str">
        <f>IF(L1129="","",LOOKUP(L1129,'Work Programme'!$A$8:$A$207,'Work Programme'!$B$8:$B$207))</f>
        <v/>
      </c>
      <c r="N1129" s="150"/>
      <c r="O1129" s="151"/>
      <c r="P1129" s="254" t="str">
        <f>IF(H1129="","",VLOOKUP(H1129,'Overview - Financial Statement'!$A$46:$B$60,2,FALSE))</f>
        <v/>
      </c>
      <c r="Q1129" s="255" t="str">
        <f t="shared" si="238"/>
        <v/>
      </c>
      <c r="R1129" s="153"/>
      <c r="S1129" s="153"/>
      <c r="T1129" s="238">
        <f t="shared" si="239"/>
        <v>0</v>
      </c>
      <c r="U1129" s="193" t="s">
        <v>44</v>
      </c>
      <c r="V1129" s="173"/>
      <c r="W1129" s="193" t="str">
        <f t="shared" si="240"/>
        <v/>
      </c>
      <c r="X1129" s="264" t="str">
        <f t="shared" si="241"/>
        <v>OK</v>
      </c>
      <c r="Y1129" s="193" t="str">
        <f t="shared" si="242"/>
        <v/>
      </c>
      <c r="Z1129" s="193" t="str">
        <f t="shared" si="243"/>
        <v/>
      </c>
      <c r="AA1129" s="397" t="str">
        <f t="shared" si="244"/>
        <v/>
      </c>
      <c r="AB1129" s="257" t="str">
        <f t="shared" si="245"/>
        <v/>
      </c>
      <c r="AC1129" s="257" t="str">
        <f t="shared" si="246"/>
        <v/>
      </c>
      <c r="AD1129" s="193" t="str">
        <f t="shared" si="247"/>
        <v>CHECK DATES</v>
      </c>
      <c r="AE1129" s="257" t="str">
        <f t="shared" si="248"/>
        <v/>
      </c>
      <c r="AF1129" s="286">
        <v>0</v>
      </c>
      <c r="AG1129" s="257">
        <f t="shared" si="249"/>
        <v>0</v>
      </c>
      <c r="AH1129" s="257" t="str">
        <f t="shared" si="250"/>
        <v/>
      </c>
      <c r="AI1129" s="257">
        <f t="shared" si="251"/>
        <v>0</v>
      </c>
    </row>
    <row r="1130" spans="1:35" x14ac:dyDescent="0.3">
      <c r="A1130" s="287">
        <v>1118</v>
      </c>
      <c r="B1130" s="161"/>
      <c r="C1130" s="150"/>
      <c r="D1130" s="150"/>
      <c r="E1130" s="150"/>
      <c r="F1130" s="152"/>
      <c r="G1130" s="152"/>
      <c r="H1130" s="154"/>
      <c r="I1130" s="155"/>
      <c r="J1130" s="159"/>
      <c r="K1130" s="159"/>
      <c r="L1130" s="337"/>
      <c r="M1130" s="343" t="str">
        <f>IF(L1130="","",LOOKUP(L1130,'Work Programme'!$A$8:$A$207,'Work Programme'!$B$8:$B$207))</f>
        <v/>
      </c>
      <c r="N1130" s="150"/>
      <c r="O1130" s="151"/>
      <c r="P1130" s="254" t="str">
        <f>IF(H1130="","",VLOOKUP(H1130,'Overview - Financial Statement'!$A$46:$B$60,2,FALSE))</f>
        <v/>
      </c>
      <c r="Q1130" s="255" t="str">
        <f t="shared" si="238"/>
        <v/>
      </c>
      <c r="R1130" s="153"/>
      <c r="S1130" s="153"/>
      <c r="T1130" s="238">
        <f t="shared" si="239"/>
        <v>0</v>
      </c>
      <c r="U1130" s="193" t="s">
        <v>44</v>
      </c>
      <c r="V1130" s="173"/>
      <c r="W1130" s="193" t="str">
        <f t="shared" si="240"/>
        <v/>
      </c>
      <c r="X1130" s="264" t="str">
        <f t="shared" si="241"/>
        <v>OK</v>
      </c>
      <c r="Y1130" s="193" t="str">
        <f t="shared" si="242"/>
        <v/>
      </c>
      <c r="Z1130" s="193" t="str">
        <f t="shared" si="243"/>
        <v/>
      </c>
      <c r="AA1130" s="397" t="str">
        <f t="shared" si="244"/>
        <v/>
      </c>
      <c r="AB1130" s="257" t="str">
        <f t="shared" si="245"/>
        <v/>
      </c>
      <c r="AC1130" s="257" t="str">
        <f t="shared" si="246"/>
        <v/>
      </c>
      <c r="AD1130" s="193" t="str">
        <f t="shared" si="247"/>
        <v>CHECK DATES</v>
      </c>
      <c r="AE1130" s="257" t="str">
        <f t="shared" si="248"/>
        <v/>
      </c>
      <c r="AF1130" s="286">
        <v>0</v>
      </c>
      <c r="AG1130" s="257">
        <f t="shared" si="249"/>
        <v>0</v>
      </c>
      <c r="AH1130" s="257" t="str">
        <f t="shared" si="250"/>
        <v/>
      </c>
      <c r="AI1130" s="257">
        <f t="shared" si="251"/>
        <v>0</v>
      </c>
    </row>
    <row r="1131" spans="1:35" x14ac:dyDescent="0.3">
      <c r="A1131" s="287">
        <v>1119</v>
      </c>
      <c r="B1131" s="161"/>
      <c r="C1131" s="150"/>
      <c r="D1131" s="150"/>
      <c r="E1131" s="150"/>
      <c r="F1131" s="152"/>
      <c r="G1131" s="152"/>
      <c r="H1131" s="154"/>
      <c r="I1131" s="155"/>
      <c r="J1131" s="159"/>
      <c r="K1131" s="159"/>
      <c r="L1131" s="337"/>
      <c r="M1131" s="343" t="str">
        <f>IF(L1131="","",LOOKUP(L1131,'Work Programme'!$A$8:$A$207,'Work Programme'!$B$8:$B$207))</f>
        <v/>
      </c>
      <c r="N1131" s="150"/>
      <c r="O1131" s="151"/>
      <c r="P1131" s="254" t="str">
        <f>IF(H1131="","",VLOOKUP(H1131,'Overview - Financial Statement'!$A$46:$B$60,2,FALSE))</f>
        <v/>
      </c>
      <c r="Q1131" s="255" t="str">
        <f t="shared" si="238"/>
        <v/>
      </c>
      <c r="R1131" s="153"/>
      <c r="S1131" s="153"/>
      <c r="T1131" s="238">
        <f t="shared" si="239"/>
        <v>0</v>
      </c>
      <c r="U1131" s="193" t="s">
        <v>44</v>
      </c>
      <c r="V1131" s="173"/>
      <c r="W1131" s="193" t="str">
        <f t="shared" si="240"/>
        <v/>
      </c>
      <c r="X1131" s="264" t="str">
        <f t="shared" si="241"/>
        <v>OK</v>
      </c>
      <c r="Y1131" s="193" t="str">
        <f t="shared" si="242"/>
        <v/>
      </c>
      <c r="Z1131" s="193" t="str">
        <f t="shared" si="243"/>
        <v/>
      </c>
      <c r="AA1131" s="397" t="str">
        <f t="shared" si="244"/>
        <v/>
      </c>
      <c r="AB1131" s="257" t="str">
        <f t="shared" si="245"/>
        <v/>
      </c>
      <c r="AC1131" s="257" t="str">
        <f t="shared" si="246"/>
        <v/>
      </c>
      <c r="AD1131" s="193" t="str">
        <f t="shared" si="247"/>
        <v>CHECK DATES</v>
      </c>
      <c r="AE1131" s="257" t="str">
        <f t="shared" si="248"/>
        <v/>
      </c>
      <c r="AF1131" s="286">
        <v>0</v>
      </c>
      <c r="AG1131" s="257">
        <f t="shared" si="249"/>
        <v>0</v>
      </c>
      <c r="AH1131" s="257" t="str">
        <f t="shared" si="250"/>
        <v/>
      </c>
      <c r="AI1131" s="257">
        <f t="shared" si="251"/>
        <v>0</v>
      </c>
    </row>
    <row r="1132" spans="1:35" x14ac:dyDescent="0.3">
      <c r="A1132" s="287">
        <v>1120</v>
      </c>
      <c r="B1132" s="161"/>
      <c r="C1132" s="150"/>
      <c r="D1132" s="150"/>
      <c r="E1132" s="150"/>
      <c r="F1132" s="152"/>
      <c r="G1132" s="152"/>
      <c r="H1132" s="154"/>
      <c r="I1132" s="155"/>
      <c r="J1132" s="159"/>
      <c r="K1132" s="159"/>
      <c r="L1132" s="337"/>
      <c r="M1132" s="343" t="str">
        <f>IF(L1132="","",LOOKUP(L1132,'Work Programme'!$A$8:$A$207,'Work Programme'!$B$8:$B$207))</f>
        <v/>
      </c>
      <c r="N1132" s="150"/>
      <c r="O1132" s="151"/>
      <c r="P1132" s="254" t="str">
        <f>IF(H1132="","",VLOOKUP(H1132,'Overview - Financial Statement'!$A$46:$B$60,2,FALSE))</f>
        <v/>
      </c>
      <c r="Q1132" s="255" t="str">
        <f t="shared" si="238"/>
        <v/>
      </c>
      <c r="R1132" s="153"/>
      <c r="S1132" s="153"/>
      <c r="T1132" s="238">
        <f t="shared" si="239"/>
        <v>0</v>
      </c>
      <c r="U1132" s="193" t="s">
        <v>44</v>
      </c>
      <c r="V1132" s="173"/>
      <c r="W1132" s="193" t="str">
        <f t="shared" si="240"/>
        <v/>
      </c>
      <c r="X1132" s="264" t="str">
        <f t="shared" si="241"/>
        <v>OK</v>
      </c>
      <c r="Y1132" s="193" t="str">
        <f t="shared" si="242"/>
        <v/>
      </c>
      <c r="Z1132" s="193" t="str">
        <f t="shared" si="243"/>
        <v/>
      </c>
      <c r="AA1132" s="397" t="str">
        <f t="shared" si="244"/>
        <v/>
      </c>
      <c r="AB1132" s="257" t="str">
        <f t="shared" si="245"/>
        <v/>
      </c>
      <c r="AC1132" s="257" t="str">
        <f t="shared" si="246"/>
        <v/>
      </c>
      <c r="AD1132" s="193" t="str">
        <f t="shared" si="247"/>
        <v>CHECK DATES</v>
      </c>
      <c r="AE1132" s="257" t="str">
        <f t="shared" si="248"/>
        <v/>
      </c>
      <c r="AF1132" s="286">
        <v>0</v>
      </c>
      <c r="AG1132" s="257">
        <f t="shared" si="249"/>
        <v>0</v>
      </c>
      <c r="AH1132" s="257" t="str">
        <f t="shared" si="250"/>
        <v/>
      </c>
      <c r="AI1132" s="257">
        <f t="shared" si="251"/>
        <v>0</v>
      </c>
    </row>
    <row r="1133" spans="1:35" x14ac:dyDescent="0.3">
      <c r="A1133" s="287">
        <v>1121</v>
      </c>
      <c r="B1133" s="161"/>
      <c r="C1133" s="150"/>
      <c r="D1133" s="150"/>
      <c r="E1133" s="150"/>
      <c r="F1133" s="152"/>
      <c r="G1133" s="152"/>
      <c r="H1133" s="154"/>
      <c r="I1133" s="155"/>
      <c r="J1133" s="159"/>
      <c r="K1133" s="159"/>
      <c r="L1133" s="337"/>
      <c r="M1133" s="343" t="str">
        <f>IF(L1133="","",LOOKUP(L1133,'Work Programme'!$A$8:$A$207,'Work Programme'!$B$8:$B$207))</f>
        <v/>
      </c>
      <c r="N1133" s="150"/>
      <c r="O1133" s="151"/>
      <c r="P1133" s="254" t="str">
        <f>IF(H1133="","",VLOOKUP(H1133,'Overview - Financial Statement'!$A$46:$B$60,2,FALSE))</f>
        <v/>
      </c>
      <c r="Q1133" s="255" t="str">
        <f t="shared" si="238"/>
        <v/>
      </c>
      <c r="R1133" s="153"/>
      <c r="S1133" s="153"/>
      <c r="T1133" s="238">
        <f t="shared" si="239"/>
        <v>0</v>
      </c>
      <c r="U1133" s="193" t="s">
        <v>44</v>
      </c>
      <c r="V1133" s="173"/>
      <c r="W1133" s="193" t="str">
        <f t="shared" si="240"/>
        <v/>
      </c>
      <c r="X1133" s="264" t="str">
        <f t="shared" si="241"/>
        <v>OK</v>
      </c>
      <c r="Y1133" s="193" t="str">
        <f t="shared" si="242"/>
        <v/>
      </c>
      <c r="Z1133" s="193" t="str">
        <f t="shared" si="243"/>
        <v/>
      </c>
      <c r="AA1133" s="397" t="str">
        <f t="shared" si="244"/>
        <v/>
      </c>
      <c r="AB1133" s="257" t="str">
        <f t="shared" si="245"/>
        <v/>
      </c>
      <c r="AC1133" s="257" t="str">
        <f t="shared" si="246"/>
        <v/>
      </c>
      <c r="AD1133" s="193" t="str">
        <f t="shared" si="247"/>
        <v>CHECK DATES</v>
      </c>
      <c r="AE1133" s="257" t="str">
        <f t="shared" si="248"/>
        <v/>
      </c>
      <c r="AF1133" s="286">
        <v>0</v>
      </c>
      <c r="AG1133" s="257">
        <f t="shared" si="249"/>
        <v>0</v>
      </c>
      <c r="AH1133" s="257" t="str">
        <f t="shared" si="250"/>
        <v/>
      </c>
      <c r="AI1133" s="257">
        <f t="shared" si="251"/>
        <v>0</v>
      </c>
    </row>
    <row r="1134" spans="1:35" x14ac:dyDescent="0.3">
      <c r="A1134" s="287">
        <v>1122</v>
      </c>
      <c r="B1134" s="161"/>
      <c r="C1134" s="150"/>
      <c r="D1134" s="150"/>
      <c r="E1134" s="150"/>
      <c r="F1134" s="152"/>
      <c r="G1134" s="152"/>
      <c r="H1134" s="154"/>
      <c r="I1134" s="155"/>
      <c r="J1134" s="159"/>
      <c r="K1134" s="159"/>
      <c r="L1134" s="337"/>
      <c r="M1134" s="343" t="str">
        <f>IF(L1134="","",LOOKUP(L1134,'Work Programme'!$A$8:$A$207,'Work Programme'!$B$8:$B$207))</f>
        <v/>
      </c>
      <c r="N1134" s="150"/>
      <c r="O1134" s="151"/>
      <c r="P1134" s="254" t="str">
        <f>IF(H1134="","",VLOOKUP(H1134,'Overview - Financial Statement'!$A$46:$B$60,2,FALSE))</f>
        <v/>
      </c>
      <c r="Q1134" s="255" t="str">
        <f t="shared" si="238"/>
        <v/>
      </c>
      <c r="R1134" s="153"/>
      <c r="S1134" s="153"/>
      <c r="T1134" s="238">
        <f t="shared" si="239"/>
        <v>0</v>
      </c>
      <c r="U1134" s="193" t="s">
        <v>44</v>
      </c>
      <c r="V1134" s="173"/>
      <c r="W1134" s="193" t="str">
        <f t="shared" si="240"/>
        <v/>
      </c>
      <c r="X1134" s="264" t="str">
        <f t="shared" si="241"/>
        <v>OK</v>
      </c>
      <c r="Y1134" s="193" t="str">
        <f t="shared" si="242"/>
        <v/>
      </c>
      <c r="Z1134" s="193" t="str">
        <f t="shared" si="243"/>
        <v/>
      </c>
      <c r="AA1134" s="397" t="str">
        <f t="shared" si="244"/>
        <v/>
      </c>
      <c r="AB1134" s="257" t="str">
        <f t="shared" si="245"/>
        <v/>
      </c>
      <c r="AC1134" s="257" t="str">
        <f t="shared" si="246"/>
        <v/>
      </c>
      <c r="AD1134" s="193" t="str">
        <f t="shared" si="247"/>
        <v>CHECK DATES</v>
      </c>
      <c r="AE1134" s="257" t="str">
        <f t="shared" si="248"/>
        <v/>
      </c>
      <c r="AF1134" s="286">
        <v>0</v>
      </c>
      <c r="AG1134" s="257">
        <f t="shared" si="249"/>
        <v>0</v>
      </c>
      <c r="AH1134" s="257" t="str">
        <f t="shared" si="250"/>
        <v/>
      </c>
      <c r="AI1134" s="257">
        <f t="shared" si="251"/>
        <v>0</v>
      </c>
    </row>
    <row r="1135" spans="1:35" x14ac:dyDescent="0.3">
      <c r="A1135" s="287">
        <v>1123</v>
      </c>
      <c r="B1135" s="161"/>
      <c r="C1135" s="150"/>
      <c r="D1135" s="150"/>
      <c r="E1135" s="150"/>
      <c r="F1135" s="152"/>
      <c r="G1135" s="152"/>
      <c r="H1135" s="154"/>
      <c r="I1135" s="155"/>
      <c r="J1135" s="159"/>
      <c r="K1135" s="159"/>
      <c r="L1135" s="337"/>
      <c r="M1135" s="343" t="str">
        <f>IF(L1135="","",LOOKUP(L1135,'Work Programme'!$A$8:$A$207,'Work Programme'!$B$8:$B$207))</f>
        <v/>
      </c>
      <c r="N1135" s="150"/>
      <c r="O1135" s="151"/>
      <c r="P1135" s="254" t="str">
        <f>IF(H1135="","",VLOOKUP(H1135,'Overview - Financial Statement'!$A$46:$B$60,2,FALSE))</f>
        <v/>
      </c>
      <c r="Q1135" s="255" t="str">
        <f t="shared" si="238"/>
        <v/>
      </c>
      <c r="R1135" s="153"/>
      <c r="S1135" s="153"/>
      <c r="T1135" s="238">
        <f t="shared" si="239"/>
        <v>0</v>
      </c>
      <c r="U1135" s="193" t="s">
        <v>44</v>
      </c>
      <c r="V1135" s="173"/>
      <c r="W1135" s="193" t="str">
        <f t="shared" si="240"/>
        <v/>
      </c>
      <c r="X1135" s="264" t="str">
        <f t="shared" si="241"/>
        <v>OK</v>
      </c>
      <c r="Y1135" s="193" t="str">
        <f t="shared" si="242"/>
        <v/>
      </c>
      <c r="Z1135" s="193" t="str">
        <f t="shared" si="243"/>
        <v/>
      </c>
      <c r="AA1135" s="397" t="str">
        <f t="shared" si="244"/>
        <v/>
      </c>
      <c r="AB1135" s="257" t="str">
        <f t="shared" si="245"/>
        <v/>
      </c>
      <c r="AC1135" s="257" t="str">
        <f t="shared" si="246"/>
        <v/>
      </c>
      <c r="AD1135" s="193" t="str">
        <f t="shared" si="247"/>
        <v>CHECK DATES</v>
      </c>
      <c r="AE1135" s="257" t="str">
        <f t="shared" si="248"/>
        <v/>
      </c>
      <c r="AF1135" s="286">
        <v>0</v>
      </c>
      <c r="AG1135" s="257">
        <f t="shared" si="249"/>
        <v>0</v>
      </c>
      <c r="AH1135" s="257" t="str">
        <f t="shared" si="250"/>
        <v/>
      </c>
      <c r="AI1135" s="257">
        <f t="shared" si="251"/>
        <v>0</v>
      </c>
    </row>
    <row r="1136" spans="1:35" x14ac:dyDescent="0.3">
      <c r="A1136" s="287">
        <v>1124</v>
      </c>
      <c r="B1136" s="161"/>
      <c r="C1136" s="150"/>
      <c r="D1136" s="150"/>
      <c r="E1136" s="150"/>
      <c r="F1136" s="152"/>
      <c r="G1136" s="152"/>
      <c r="H1136" s="154"/>
      <c r="I1136" s="155"/>
      <c r="J1136" s="159"/>
      <c r="K1136" s="159"/>
      <c r="L1136" s="337"/>
      <c r="M1136" s="343" t="str">
        <f>IF(L1136="","",LOOKUP(L1136,'Work Programme'!$A$8:$A$207,'Work Programme'!$B$8:$B$207))</f>
        <v/>
      </c>
      <c r="N1136" s="150"/>
      <c r="O1136" s="151"/>
      <c r="P1136" s="254" t="str">
        <f>IF(H1136="","",VLOOKUP(H1136,'Overview - Financial Statement'!$A$46:$B$60,2,FALSE))</f>
        <v/>
      </c>
      <c r="Q1136" s="255" t="str">
        <f t="shared" si="238"/>
        <v/>
      </c>
      <c r="R1136" s="153"/>
      <c r="S1136" s="153"/>
      <c r="T1136" s="238">
        <f t="shared" si="239"/>
        <v>0</v>
      </c>
      <c r="U1136" s="193" t="s">
        <v>44</v>
      </c>
      <c r="V1136" s="173"/>
      <c r="W1136" s="193" t="str">
        <f t="shared" si="240"/>
        <v/>
      </c>
      <c r="X1136" s="264" t="str">
        <f t="shared" si="241"/>
        <v>OK</v>
      </c>
      <c r="Y1136" s="193" t="str">
        <f t="shared" si="242"/>
        <v/>
      </c>
      <c r="Z1136" s="193" t="str">
        <f t="shared" si="243"/>
        <v/>
      </c>
      <c r="AA1136" s="397" t="str">
        <f t="shared" si="244"/>
        <v/>
      </c>
      <c r="AB1136" s="257" t="str">
        <f t="shared" si="245"/>
        <v/>
      </c>
      <c r="AC1136" s="257" t="str">
        <f t="shared" si="246"/>
        <v/>
      </c>
      <c r="AD1136" s="193" t="str">
        <f t="shared" si="247"/>
        <v>CHECK DATES</v>
      </c>
      <c r="AE1136" s="257" t="str">
        <f t="shared" si="248"/>
        <v/>
      </c>
      <c r="AF1136" s="286">
        <v>0</v>
      </c>
      <c r="AG1136" s="257">
        <f t="shared" si="249"/>
        <v>0</v>
      </c>
      <c r="AH1136" s="257" t="str">
        <f t="shared" si="250"/>
        <v/>
      </c>
      <c r="AI1136" s="257">
        <f t="shared" si="251"/>
        <v>0</v>
      </c>
    </row>
    <row r="1137" spans="1:35" x14ac:dyDescent="0.3">
      <c r="A1137" s="287">
        <v>1125</v>
      </c>
      <c r="B1137" s="161"/>
      <c r="C1137" s="150"/>
      <c r="D1137" s="150"/>
      <c r="E1137" s="150"/>
      <c r="F1137" s="152"/>
      <c r="G1137" s="152"/>
      <c r="H1137" s="154"/>
      <c r="I1137" s="155"/>
      <c r="J1137" s="159"/>
      <c r="K1137" s="159"/>
      <c r="L1137" s="337"/>
      <c r="M1137" s="343" t="str">
        <f>IF(L1137="","",LOOKUP(L1137,'Work Programme'!$A$8:$A$207,'Work Programme'!$B$8:$B$207))</f>
        <v/>
      </c>
      <c r="N1137" s="150"/>
      <c r="O1137" s="151"/>
      <c r="P1137" s="254" t="str">
        <f>IF(H1137="","",VLOOKUP(H1137,'Overview - Financial Statement'!$A$46:$B$60,2,FALSE))</f>
        <v/>
      </c>
      <c r="Q1137" s="255" t="str">
        <f t="shared" si="238"/>
        <v/>
      </c>
      <c r="R1137" s="153"/>
      <c r="S1137" s="153"/>
      <c r="T1137" s="238">
        <f t="shared" si="239"/>
        <v>0</v>
      </c>
      <c r="U1137" s="193" t="s">
        <v>44</v>
      </c>
      <c r="V1137" s="173"/>
      <c r="W1137" s="193" t="str">
        <f t="shared" si="240"/>
        <v/>
      </c>
      <c r="X1137" s="264" t="str">
        <f t="shared" si="241"/>
        <v>OK</v>
      </c>
      <c r="Y1137" s="193" t="str">
        <f t="shared" si="242"/>
        <v/>
      </c>
      <c r="Z1137" s="193" t="str">
        <f t="shared" si="243"/>
        <v/>
      </c>
      <c r="AA1137" s="397" t="str">
        <f t="shared" si="244"/>
        <v/>
      </c>
      <c r="AB1137" s="257" t="str">
        <f t="shared" si="245"/>
        <v/>
      </c>
      <c r="AC1137" s="257" t="str">
        <f t="shared" si="246"/>
        <v/>
      </c>
      <c r="AD1137" s="193" t="str">
        <f t="shared" si="247"/>
        <v>CHECK DATES</v>
      </c>
      <c r="AE1137" s="257" t="str">
        <f t="shared" si="248"/>
        <v/>
      </c>
      <c r="AF1137" s="286">
        <v>0</v>
      </c>
      <c r="AG1137" s="257">
        <f t="shared" si="249"/>
        <v>0</v>
      </c>
      <c r="AH1137" s="257" t="str">
        <f t="shared" si="250"/>
        <v/>
      </c>
      <c r="AI1137" s="257">
        <f t="shared" si="251"/>
        <v>0</v>
      </c>
    </row>
    <row r="1138" spans="1:35" x14ac:dyDescent="0.3">
      <c r="A1138" s="287">
        <v>1126</v>
      </c>
      <c r="B1138" s="161"/>
      <c r="C1138" s="150"/>
      <c r="D1138" s="150"/>
      <c r="E1138" s="150"/>
      <c r="F1138" s="152"/>
      <c r="G1138" s="152"/>
      <c r="H1138" s="154"/>
      <c r="I1138" s="155"/>
      <c r="J1138" s="159"/>
      <c r="K1138" s="159"/>
      <c r="L1138" s="337"/>
      <c r="M1138" s="343" t="str">
        <f>IF(L1138="","",LOOKUP(L1138,'Work Programme'!$A$8:$A$207,'Work Programme'!$B$8:$B$207))</f>
        <v/>
      </c>
      <c r="N1138" s="150"/>
      <c r="O1138" s="151"/>
      <c r="P1138" s="254" t="str">
        <f>IF(H1138="","",VLOOKUP(H1138,'Overview - Financial Statement'!$A$46:$B$60,2,FALSE))</f>
        <v/>
      </c>
      <c r="Q1138" s="255" t="str">
        <f t="shared" si="238"/>
        <v/>
      </c>
      <c r="R1138" s="153"/>
      <c r="S1138" s="153"/>
      <c r="T1138" s="238">
        <f t="shared" si="239"/>
        <v>0</v>
      </c>
      <c r="U1138" s="193" t="s">
        <v>44</v>
      </c>
      <c r="V1138" s="173"/>
      <c r="W1138" s="193" t="str">
        <f t="shared" si="240"/>
        <v/>
      </c>
      <c r="X1138" s="264" t="str">
        <f t="shared" si="241"/>
        <v>OK</v>
      </c>
      <c r="Y1138" s="193" t="str">
        <f t="shared" si="242"/>
        <v/>
      </c>
      <c r="Z1138" s="193" t="str">
        <f t="shared" si="243"/>
        <v/>
      </c>
      <c r="AA1138" s="397" t="str">
        <f t="shared" si="244"/>
        <v/>
      </c>
      <c r="AB1138" s="257" t="str">
        <f t="shared" si="245"/>
        <v/>
      </c>
      <c r="AC1138" s="257" t="str">
        <f t="shared" si="246"/>
        <v/>
      </c>
      <c r="AD1138" s="193" t="str">
        <f t="shared" si="247"/>
        <v>CHECK DATES</v>
      </c>
      <c r="AE1138" s="257" t="str">
        <f t="shared" si="248"/>
        <v/>
      </c>
      <c r="AF1138" s="286">
        <v>0</v>
      </c>
      <c r="AG1138" s="257">
        <f t="shared" si="249"/>
        <v>0</v>
      </c>
      <c r="AH1138" s="257" t="str">
        <f t="shared" si="250"/>
        <v/>
      </c>
      <c r="AI1138" s="257">
        <f t="shared" si="251"/>
        <v>0</v>
      </c>
    </row>
    <row r="1139" spans="1:35" x14ac:dyDescent="0.3">
      <c r="A1139" s="287">
        <v>1127</v>
      </c>
      <c r="B1139" s="161"/>
      <c r="C1139" s="150"/>
      <c r="D1139" s="150"/>
      <c r="E1139" s="150"/>
      <c r="F1139" s="152"/>
      <c r="G1139" s="152"/>
      <c r="H1139" s="154"/>
      <c r="I1139" s="155"/>
      <c r="J1139" s="159"/>
      <c r="K1139" s="159"/>
      <c r="L1139" s="337"/>
      <c r="M1139" s="343" t="str">
        <f>IF(L1139="","",LOOKUP(L1139,'Work Programme'!$A$8:$A$207,'Work Programme'!$B$8:$B$207))</f>
        <v/>
      </c>
      <c r="N1139" s="150"/>
      <c r="O1139" s="151"/>
      <c r="P1139" s="254" t="str">
        <f>IF(H1139="","",VLOOKUP(H1139,'Overview - Financial Statement'!$A$46:$B$60,2,FALSE))</f>
        <v/>
      </c>
      <c r="Q1139" s="255" t="str">
        <f t="shared" si="238"/>
        <v/>
      </c>
      <c r="R1139" s="153"/>
      <c r="S1139" s="153"/>
      <c r="T1139" s="238">
        <f t="shared" si="239"/>
        <v>0</v>
      </c>
      <c r="U1139" s="193" t="s">
        <v>44</v>
      </c>
      <c r="V1139" s="173"/>
      <c r="W1139" s="193" t="str">
        <f t="shared" si="240"/>
        <v/>
      </c>
      <c r="X1139" s="264" t="str">
        <f t="shared" si="241"/>
        <v>OK</v>
      </c>
      <c r="Y1139" s="193" t="str">
        <f t="shared" si="242"/>
        <v/>
      </c>
      <c r="Z1139" s="193" t="str">
        <f t="shared" si="243"/>
        <v/>
      </c>
      <c r="AA1139" s="397" t="str">
        <f t="shared" si="244"/>
        <v/>
      </c>
      <c r="AB1139" s="257" t="str">
        <f t="shared" si="245"/>
        <v/>
      </c>
      <c r="AC1139" s="257" t="str">
        <f t="shared" si="246"/>
        <v/>
      </c>
      <c r="AD1139" s="193" t="str">
        <f t="shared" si="247"/>
        <v>CHECK DATES</v>
      </c>
      <c r="AE1139" s="257" t="str">
        <f t="shared" si="248"/>
        <v/>
      </c>
      <c r="AF1139" s="286">
        <v>0</v>
      </c>
      <c r="AG1139" s="257">
        <f t="shared" si="249"/>
        <v>0</v>
      </c>
      <c r="AH1139" s="257" t="str">
        <f t="shared" si="250"/>
        <v/>
      </c>
      <c r="AI1139" s="257">
        <f t="shared" si="251"/>
        <v>0</v>
      </c>
    </row>
    <row r="1140" spans="1:35" x14ac:dyDescent="0.3">
      <c r="A1140" s="287">
        <v>1128</v>
      </c>
      <c r="B1140" s="161"/>
      <c r="C1140" s="150"/>
      <c r="D1140" s="150"/>
      <c r="E1140" s="150"/>
      <c r="F1140" s="152"/>
      <c r="G1140" s="152"/>
      <c r="H1140" s="154"/>
      <c r="I1140" s="155"/>
      <c r="J1140" s="159"/>
      <c r="K1140" s="159"/>
      <c r="L1140" s="337"/>
      <c r="M1140" s="343" t="str">
        <f>IF(L1140="","",LOOKUP(L1140,'Work Programme'!$A$8:$A$207,'Work Programme'!$B$8:$B$207))</f>
        <v/>
      </c>
      <c r="N1140" s="150"/>
      <c r="O1140" s="151"/>
      <c r="P1140" s="254" t="str">
        <f>IF(H1140="","",VLOOKUP(H1140,'Overview - Financial Statement'!$A$46:$B$60,2,FALSE))</f>
        <v/>
      </c>
      <c r="Q1140" s="255" t="str">
        <f t="shared" si="238"/>
        <v/>
      </c>
      <c r="R1140" s="153"/>
      <c r="S1140" s="153"/>
      <c r="T1140" s="238">
        <f t="shared" si="239"/>
        <v>0</v>
      </c>
      <c r="U1140" s="193" t="s">
        <v>44</v>
      </c>
      <c r="V1140" s="173"/>
      <c r="W1140" s="193" t="str">
        <f t="shared" si="240"/>
        <v/>
      </c>
      <c r="X1140" s="264" t="str">
        <f t="shared" si="241"/>
        <v>OK</v>
      </c>
      <c r="Y1140" s="193" t="str">
        <f t="shared" si="242"/>
        <v/>
      </c>
      <c r="Z1140" s="193" t="str">
        <f t="shared" si="243"/>
        <v/>
      </c>
      <c r="AA1140" s="397" t="str">
        <f t="shared" si="244"/>
        <v/>
      </c>
      <c r="AB1140" s="257" t="str">
        <f t="shared" si="245"/>
        <v/>
      </c>
      <c r="AC1140" s="257" t="str">
        <f t="shared" si="246"/>
        <v/>
      </c>
      <c r="AD1140" s="193" t="str">
        <f t="shared" si="247"/>
        <v>CHECK DATES</v>
      </c>
      <c r="AE1140" s="257" t="str">
        <f t="shared" si="248"/>
        <v/>
      </c>
      <c r="AF1140" s="286">
        <v>0</v>
      </c>
      <c r="AG1140" s="257">
        <f t="shared" si="249"/>
        <v>0</v>
      </c>
      <c r="AH1140" s="257" t="str">
        <f t="shared" si="250"/>
        <v/>
      </c>
      <c r="AI1140" s="257">
        <f t="shared" si="251"/>
        <v>0</v>
      </c>
    </row>
    <row r="1141" spans="1:35" x14ac:dyDescent="0.3">
      <c r="A1141" s="287">
        <v>1129</v>
      </c>
      <c r="B1141" s="161"/>
      <c r="C1141" s="150"/>
      <c r="D1141" s="150"/>
      <c r="E1141" s="150"/>
      <c r="F1141" s="152"/>
      <c r="G1141" s="152"/>
      <c r="H1141" s="154"/>
      <c r="I1141" s="155"/>
      <c r="J1141" s="159"/>
      <c r="K1141" s="159"/>
      <c r="L1141" s="337"/>
      <c r="M1141" s="343" t="str">
        <f>IF(L1141="","",LOOKUP(L1141,'Work Programme'!$A$8:$A$207,'Work Programme'!$B$8:$B$207))</f>
        <v/>
      </c>
      <c r="N1141" s="150"/>
      <c r="O1141" s="151"/>
      <c r="P1141" s="254" t="str">
        <f>IF(H1141="","",VLOOKUP(H1141,'Overview - Financial Statement'!$A$46:$B$60,2,FALSE))</f>
        <v/>
      </c>
      <c r="Q1141" s="255" t="str">
        <f t="shared" si="238"/>
        <v/>
      </c>
      <c r="R1141" s="153"/>
      <c r="S1141" s="153"/>
      <c r="T1141" s="238">
        <f t="shared" si="239"/>
        <v>0</v>
      </c>
      <c r="U1141" s="193" t="s">
        <v>44</v>
      </c>
      <c r="V1141" s="173"/>
      <c r="W1141" s="193" t="str">
        <f t="shared" si="240"/>
        <v/>
      </c>
      <c r="X1141" s="264" t="str">
        <f t="shared" si="241"/>
        <v>OK</v>
      </c>
      <c r="Y1141" s="193" t="str">
        <f t="shared" si="242"/>
        <v/>
      </c>
      <c r="Z1141" s="193" t="str">
        <f t="shared" si="243"/>
        <v/>
      </c>
      <c r="AA1141" s="397" t="str">
        <f t="shared" si="244"/>
        <v/>
      </c>
      <c r="AB1141" s="257" t="str">
        <f t="shared" si="245"/>
        <v/>
      </c>
      <c r="AC1141" s="257" t="str">
        <f t="shared" si="246"/>
        <v/>
      </c>
      <c r="AD1141" s="193" t="str">
        <f t="shared" si="247"/>
        <v>CHECK DATES</v>
      </c>
      <c r="AE1141" s="257" t="str">
        <f t="shared" si="248"/>
        <v/>
      </c>
      <c r="AF1141" s="286">
        <v>0</v>
      </c>
      <c r="AG1141" s="257">
        <f t="shared" si="249"/>
        <v>0</v>
      </c>
      <c r="AH1141" s="257" t="str">
        <f t="shared" si="250"/>
        <v/>
      </c>
      <c r="AI1141" s="257">
        <f t="shared" si="251"/>
        <v>0</v>
      </c>
    </row>
    <row r="1142" spans="1:35" x14ac:dyDescent="0.3">
      <c r="A1142" s="287">
        <v>1130</v>
      </c>
      <c r="B1142" s="161"/>
      <c r="C1142" s="150"/>
      <c r="D1142" s="150"/>
      <c r="E1142" s="150"/>
      <c r="F1142" s="152"/>
      <c r="G1142" s="152"/>
      <c r="H1142" s="154"/>
      <c r="I1142" s="155"/>
      <c r="J1142" s="159"/>
      <c r="K1142" s="159"/>
      <c r="L1142" s="337"/>
      <c r="M1142" s="343" t="str">
        <f>IF(L1142="","",LOOKUP(L1142,'Work Programme'!$A$8:$A$207,'Work Programme'!$B$8:$B$207))</f>
        <v/>
      </c>
      <c r="N1142" s="150"/>
      <c r="O1142" s="151"/>
      <c r="P1142" s="254" t="str">
        <f>IF(H1142="","",VLOOKUP(H1142,'Overview - Financial Statement'!$A$46:$B$60,2,FALSE))</f>
        <v/>
      </c>
      <c r="Q1142" s="255" t="str">
        <f t="shared" si="238"/>
        <v/>
      </c>
      <c r="R1142" s="153"/>
      <c r="S1142" s="153"/>
      <c r="T1142" s="238">
        <f t="shared" si="239"/>
        <v>0</v>
      </c>
      <c r="U1142" s="193" t="s">
        <v>44</v>
      </c>
      <c r="V1142" s="173"/>
      <c r="W1142" s="193" t="str">
        <f t="shared" si="240"/>
        <v/>
      </c>
      <c r="X1142" s="264" t="str">
        <f t="shared" si="241"/>
        <v>OK</v>
      </c>
      <c r="Y1142" s="193" t="str">
        <f t="shared" si="242"/>
        <v/>
      </c>
      <c r="Z1142" s="193" t="str">
        <f t="shared" si="243"/>
        <v/>
      </c>
      <c r="AA1142" s="397" t="str">
        <f t="shared" si="244"/>
        <v/>
      </c>
      <c r="AB1142" s="257" t="str">
        <f t="shared" si="245"/>
        <v/>
      </c>
      <c r="AC1142" s="257" t="str">
        <f t="shared" si="246"/>
        <v/>
      </c>
      <c r="AD1142" s="193" t="str">
        <f t="shared" si="247"/>
        <v>CHECK DATES</v>
      </c>
      <c r="AE1142" s="257" t="str">
        <f t="shared" si="248"/>
        <v/>
      </c>
      <c r="AF1142" s="286">
        <v>0</v>
      </c>
      <c r="AG1142" s="257">
        <f t="shared" si="249"/>
        <v>0</v>
      </c>
      <c r="AH1142" s="257" t="str">
        <f t="shared" si="250"/>
        <v/>
      </c>
      <c r="AI1142" s="257">
        <f t="shared" si="251"/>
        <v>0</v>
      </c>
    </row>
    <row r="1143" spans="1:35" x14ac:dyDescent="0.3">
      <c r="A1143" s="287">
        <v>1131</v>
      </c>
      <c r="B1143" s="161"/>
      <c r="C1143" s="150"/>
      <c r="D1143" s="150"/>
      <c r="E1143" s="150"/>
      <c r="F1143" s="152"/>
      <c r="G1143" s="152"/>
      <c r="H1143" s="154"/>
      <c r="I1143" s="155"/>
      <c r="J1143" s="159"/>
      <c r="K1143" s="159"/>
      <c r="L1143" s="337"/>
      <c r="M1143" s="343" t="str">
        <f>IF(L1143="","",LOOKUP(L1143,'Work Programme'!$A$8:$A$207,'Work Programme'!$B$8:$B$207))</f>
        <v/>
      </c>
      <c r="N1143" s="150"/>
      <c r="O1143" s="151"/>
      <c r="P1143" s="254" t="str">
        <f>IF(H1143="","",VLOOKUP(H1143,'Overview - Financial Statement'!$A$46:$B$60,2,FALSE))</f>
        <v/>
      </c>
      <c r="Q1143" s="255" t="str">
        <f t="shared" si="238"/>
        <v/>
      </c>
      <c r="R1143" s="153"/>
      <c r="S1143" s="153"/>
      <c r="T1143" s="238">
        <f t="shared" si="239"/>
        <v>0</v>
      </c>
      <c r="U1143" s="193" t="s">
        <v>44</v>
      </c>
      <c r="V1143" s="173"/>
      <c r="W1143" s="193" t="str">
        <f t="shared" si="240"/>
        <v/>
      </c>
      <c r="X1143" s="264" t="str">
        <f t="shared" si="241"/>
        <v>OK</v>
      </c>
      <c r="Y1143" s="193" t="str">
        <f t="shared" si="242"/>
        <v/>
      </c>
      <c r="Z1143" s="193" t="str">
        <f t="shared" si="243"/>
        <v/>
      </c>
      <c r="AA1143" s="397" t="str">
        <f t="shared" si="244"/>
        <v/>
      </c>
      <c r="AB1143" s="257" t="str">
        <f t="shared" si="245"/>
        <v/>
      </c>
      <c r="AC1143" s="257" t="str">
        <f t="shared" si="246"/>
        <v/>
      </c>
      <c r="AD1143" s="193" t="str">
        <f t="shared" si="247"/>
        <v>CHECK DATES</v>
      </c>
      <c r="AE1143" s="257" t="str">
        <f t="shared" si="248"/>
        <v/>
      </c>
      <c r="AF1143" s="286">
        <v>0</v>
      </c>
      <c r="AG1143" s="257">
        <f t="shared" si="249"/>
        <v>0</v>
      </c>
      <c r="AH1143" s="257" t="str">
        <f t="shared" si="250"/>
        <v/>
      </c>
      <c r="AI1143" s="257">
        <f t="shared" si="251"/>
        <v>0</v>
      </c>
    </row>
    <row r="1144" spans="1:35" x14ac:dyDescent="0.3">
      <c r="A1144" s="287">
        <v>1132</v>
      </c>
      <c r="B1144" s="161"/>
      <c r="C1144" s="150"/>
      <c r="D1144" s="150"/>
      <c r="E1144" s="150"/>
      <c r="F1144" s="152"/>
      <c r="G1144" s="152"/>
      <c r="H1144" s="154"/>
      <c r="I1144" s="155"/>
      <c r="J1144" s="159"/>
      <c r="K1144" s="159"/>
      <c r="L1144" s="337"/>
      <c r="M1144" s="343" t="str">
        <f>IF(L1144="","",LOOKUP(L1144,'Work Programme'!$A$8:$A$207,'Work Programme'!$B$8:$B$207))</f>
        <v/>
      </c>
      <c r="N1144" s="150"/>
      <c r="O1144" s="151"/>
      <c r="P1144" s="254" t="str">
        <f>IF(H1144="","",VLOOKUP(H1144,'Overview - Financial Statement'!$A$46:$B$60,2,FALSE))</f>
        <v/>
      </c>
      <c r="Q1144" s="255" t="str">
        <f t="shared" si="238"/>
        <v/>
      </c>
      <c r="R1144" s="153"/>
      <c r="S1144" s="153"/>
      <c r="T1144" s="238">
        <f t="shared" si="239"/>
        <v>0</v>
      </c>
      <c r="U1144" s="193" t="s">
        <v>44</v>
      </c>
      <c r="V1144" s="173"/>
      <c r="W1144" s="193" t="str">
        <f t="shared" si="240"/>
        <v/>
      </c>
      <c r="X1144" s="264" t="str">
        <f t="shared" si="241"/>
        <v>OK</v>
      </c>
      <c r="Y1144" s="193" t="str">
        <f t="shared" si="242"/>
        <v/>
      </c>
      <c r="Z1144" s="193" t="str">
        <f t="shared" si="243"/>
        <v/>
      </c>
      <c r="AA1144" s="397" t="str">
        <f t="shared" si="244"/>
        <v/>
      </c>
      <c r="AB1144" s="257" t="str">
        <f t="shared" si="245"/>
        <v/>
      </c>
      <c r="AC1144" s="257" t="str">
        <f t="shared" si="246"/>
        <v/>
      </c>
      <c r="AD1144" s="193" t="str">
        <f t="shared" si="247"/>
        <v>CHECK DATES</v>
      </c>
      <c r="AE1144" s="257" t="str">
        <f t="shared" si="248"/>
        <v/>
      </c>
      <c r="AF1144" s="286">
        <v>0</v>
      </c>
      <c r="AG1144" s="257">
        <f t="shared" si="249"/>
        <v>0</v>
      </c>
      <c r="AH1144" s="257" t="str">
        <f t="shared" si="250"/>
        <v/>
      </c>
      <c r="AI1144" s="257">
        <f t="shared" si="251"/>
        <v>0</v>
      </c>
    </row>
    <row r="1145" spans="1:35" x14ac:dyDescent="0.3">
      <c r="A1145" s="287">
        <v>1133</v>
      </c>
      <c r="B1145" s="161"/>
      <c r="C1145" s="150"/>
      <c r="D1145" s="150"/>
      <c r="E1145" s="150"/>
      <c r="F1145" s="152"/>
      <c r="G1145" s="152"/>
      <c r="H1145" s="154"/>
      <c r="I1145" s="155"/>
      <c r="J1145" s="159"/>
      <c r="K1145" s="159"/>
      <c r="L1145" s="337"/>
      <c r="M1145" s="343" t="str">
        <f>IF(L1145="","",LOOKUP(L1145,'Work Programme'!$A$8:$A$207,'Work Programme'!$B$8:$B$207))</f>
        <v/>
      </c>
      <c r="N1145" s="150"/>
      <c r="O1145" s="151"/>
      <c r="P1145" s="254" t="str">
        <f>IF(H1145="","",VLOOKUP(H1145,'Overview - Financial Statement'!$A$46:$B$60,2,FALSE))</f>
        <v/>
      </c>
      <c r="Q1145" s="255" t="str">
        <f t="shared" si="238"/>
        <v/>
      </c>
      <c r="R1145" s="153"/>
      <c r="S1145" s="153"/>
      <c r="T1145" s="238">
        <f t="shared" si="239"/>
        <v>0</v>
      </c>
      <c r="U1145" s="193" t="s">
        <v>44</v>
      </c>
      <c r="V1145" s="173"/>
      <c r="W1145" s="193" t="str">
        <f t="shared" si="240"/>
        <v/>
      </c>
      <c r="X1145" s="264" t="str">
        <f t="shared" si="241"/>
        <v>OK</v>
      </c>
      <c r="Y1145" s="193" t="str">
        <f t="shared" si="242"/>
        <v/>
      </c>
      <c r="Z1145" s="193" t="str">
        <f t="shared" si="243"/>
        <v/>
      </c>
      <c r="AA1145" s="397" t="str">
        <f t="shared" si="244"/>
        <v/>
      </c>
      <c r="AB1145" s="257" t="str">
        <f t="shared" si="245"/>
        <v/>
      </c>
      <c r="AC1145" s="257" t="str">
        <f t="shared" si="246"/>
        <v/>
      </c>
      <c r="AD1145" s="193" t="str">
        <f t="shared" si="247"/>
        <v>CHECK DATES</v>
      </c>
      <c r="AE1145" s="257" t="str">
        <f t="shared" si="248"/>
        <v/>
      </c>
      <c r="AF1145" s="286">
        <v>0</v>
      </c>
      <c r="AG1145" s="257">
        <f t="shared" si="249"/>
        <v>0</v>
      </c>
      <c r="AH1145" s="257" t="str">
        <f t="shared" si="250"/>
        <v/>
      </c>
      <c r="AI1145" s="257">
        <f t="shared" si="251"/>
        <v>0</v>
      </c>
    </row>
    <row r="1146" spans="1:35" x14ac:dyDescent="0.3">
      <c r="A1146" s="287">
        <v>1134</v>
      </c>
      <c r="B1146" s="161"/>
      <c r="C1146" s="150"/>
      <c r="D1146" s="150"/>
      <c r="E1146" s="150"/>
      <c r="F1146" s="152"/>
      <c r="G1146" s="152"/>
      <c r="H1146" s="154"/>
      <c r="I1146" s="155"/>
      <c r="J1146" s="159"/>
      <c r="K1146" s="159"/>
      <c r="L1146" s="337"/>
      <c r="M1146" s="343" t="str">
        <f>IF(L1146="","",LOOKUP(L1146,'Work Programme'!$A$8:$A$207,'Work Programme'!$B$8:$B$207))</f>
        <v/>
      </c>
      <c r="N1146" s="150"/>
      <c r="O1146" s="151"/>
      <c r="P1146" s="254" t="str">
        <f>IF(H1146="","",VLOOKUP(H1146,'Overview - Financial Statement'!$A$46:$B$60,2,FALSE))</f>
        <v/>
      </c>
      <c r="Q1146" s="255" t="str">
        <f t="shared" si="238"/>
        <v/>
      </c>
      <c r="R1146" s="153"/>
      <c r="S1146" s="153"/>
      <c r="T1146" s="238">
        <f t="shared" si="239"/>
        <v>0</v>
      </c>
      <c r="U1146" s="193" t="s">
        <v>44</v>
      </c>
      <c r="V1146" s="173"/>
      <c r="W1146" s="193" t="str">
        <f t="shared" si="240"/>
        <v/>
      </c>
      <c r="X1146" s="264" t="str">
        <f t="shared" si="241"/>
        <v>OK</v>
      </c>
      <c r="Y1146" s="193" t="str">
        <f t="shared" si="242"/>
        <v/>
      </c>
      <c r="Z1146" s="193" t="str">
        <f t="shared" si="243"/>
        <v/>
      </c>
      <c r="AA1146" s="397" t="str">
        <f t="shared" si="244"/>
        <v/>
      </c>
      <c r="AB1146" s="257" t="str">
        <f t="shared" si="245"/>
        <v/>
      </c>
      <c r="AC1146" s="257" t="str">
        <f t="shared" si="246"/>
        <v/>
      </c>
      <c r="AD1146" s="193" t="str">
        <f t="shared" si="247"/>
        <v>CHECK DATES</v>
      </c>
      <c r="AE1146" s="257" t="str">
        <f t="shared" si="248"/>
        <v/>
      </c>
      <c r="AF1146" s="286">
        <v>0</v>
      </c>
      <c r="AG1146" s="257">
        <f t="shared" si="249"/>
        <v>0</v>
      </c>
      <c r="AH1146" s="257" t="str">
        <f t="shared" si="250"/>
        <v/>
      </c>
      <c r="AI1146" s="257">
        <f t="shared" si="251"/>
        <v>0</v>
      </c>
    </row>
    <row r="1147" spans="1:35" x14ac:dyDescent="0.3">
      <c r="A1147" s="287">
        <v>1135</v>
      </c>
      <c r="B1147" s="161"/>
      <c r="C1147" s="150"/>
      <c r="D1147" s="150"/>
      <c r="E1147" s="150"/>
      <c r="F1147" s="152"/>
      <c r="G1147" s="152"/>
      <c r="H1147" s="154"/>
      <c r="I1147" s="155"/>
      <c r="J1147" s="159"/>
      <c r="K1147" s="159"/>
      <c r="L1147" s="337"/>
      <c r="M1147" s="343" t="str">
        <f>IF(L1147="","",LOOKUP(L1147,'Work Programme'!$A$8:$A$207,'Work Programme'!$B$8:$B$207))</f>
        <v/>
      </c>
      <c r="N1147" s="150"/>
      <c r="O1147" s="151"/>
      <c r="P1147" s="254" t="str">
        <f>IF(H1147="","",VLOOKUP(H1147,'Overview - Financial Statement'!$A$46:$B$60,2,FALSE))</f>
        <v/>
      </c>
      <c r="Q1147" s="255" t="str">
        <f t="shared" si="238"/>
        <v/>
      </c>
      <c r="R1147" s="153"/>
      <c r="S1147" s="153"/>
      <c r="T1147" s="238">
        <f t="shared" si="239"/>
        <v>0</v>
      </c>
      <c r="U1147" s="193" t="s">
        <v>44</v>
      </c>
      <c r="V1147" s="173"/>
      <c r="W1147" s="193" t="str">
        <f t="shared" si="240"/>
        <v/>
      </c>
      <c r="X1147" s="264" t="str">
        <f t="shared" si="241"/>
        <v>OK</v>
      </c>
      <c r="Y1147" s="193" t="str">
        <f t="shared" si="242"/>
        <v/>
      </c>
      <c r="Z1147" s="193" t="str">
        <f t="shared" si="243"/>
        <v/>
      </c>
      <c r="AA1147" s="397" t="str">
        <f t="shared" si="244"/>
        <v/>
      </c>
      <c r="AB1147" s="257" t="str">
        <f t="shared" si="245"/>
        <v/>
      </c>
      <c r="AC1147" s="257" t="str">
        <f t="shared" si="246"/>
        <v/>
      </c>
      <c r="AD1147" s="193" t="str">
        <f t="shared" si="247"/>
        <v>CHECK DATES</v>
      </c>
      <c r="AE1147" s="257" t="str">
        <f t="shared" si="248"/>
        <v/>
      </c>
      <c r="AF1147" s="286">
        <v>0</v>
      </c>
      <c r="AG1147" s="257">
        <f t="shared" si="249"/>
        <v>0</v>
      </c>
      <c r="AH1147" s="257" t="str">
        <f t="shared" si="250"/>
        <v/>
      </c>
      <c r="AI1147" s="257">
        <f t="shared" si="251"/>
        <v>0</v>
      </c>
    </row>
    <row r="1148" spans="1:35" x14ac:dyDescent="0.3">
      <c r="A1148" s="287">
        <v>1136</v>
      </c>
      <c r="B1148" s="161"/>
      <c r="C1148" s="150"/>
      <c r="D1148" s="150"/>
      <c r="E1148" s="150"/>
      <c r="F1148" s="152"/>
      <c r="G1148" s="152"/>
      <c r="H1148" s="154"/>
      <c r="I1148" s="155"/>
      <c r="J1148" s="159"/>
      <c r="K1148" s="159"/>
      <c r="L1148" s="337"/>
      <c r="M1148" s="343" t="str">
        <f>IF(L1148="","",LOOKUP(L1148,'Work Programme'!$A$8:$A$207,'Work Programme'!$B$8:$B$207))</f>
        <v/>
      </c>
      <c r="N1148" s="150"/>
      <c r="O1148" s="151"/>
      <c r="P1148" s="254" t="str">
        <f>IF(H1148="","",VLOOKUP(H1148,'Overview - Financial Statement'!$A$46:$B$60,2,FALSE))</f>
        <v/>
      </c>
      <c r="Q1148" s="255" t="str">
        <f t="shared" si="238"/>
        <v/>
      </c>
      <c r="R1148" s="153"/>
      <c r="S1148" s="153"/>
      <c r="T1148" s="238">
        <f t="shared" si="239"/>
        <v>0</v>
      </c>
      <c r="U1148" s="193" t="s">
        <v>44</v>
      </c>
      <c r="V1148" s="173"/>
      <c r="W1148" s="193" t="str">
        <f t="shared" si="240"/>
        <v/>
      </c>
      <c r="X1148" s="264" t="str">
        <f t="shared" si="241"/>
        <v>OK</v>
      </c>
      <c r="Y1148" s="193" t="str">
        <f t="shared" si="242"/>
        <v/>
      </c>
      <c r="Z1148" s="193" t="str">
        <f t="shared" si="243"/>
        <v/>
      </c>
      <c r="AA1148" s="397" t="str">
        <f t="shared" si="244"/>
        <v/>
      </c>
      <c r="AB1148" s="257" t="str">
        <f t="shared" si="245"/>
        <v/>
      </c>
      <c r="AC1148" s="257" t="str">
        <f t="shared" si="246"/>
        <v/>
      </c>
      <c r="AD1148" s="193" t="str">
        <f t="shared" si="247"/>
        <v>CHECK DATES</v>
      </c>
      <c r="AE1148" s="257" t="str">
        <f t="shared" si="248"/>
        <v/>
      </c>
      <c r="AF1148" s="286">
        <v>0</v>
      </c>
      <c r="AG1148" s="257">
        <f t="shared" si="249"/>
        <v>0</v>
      </c>
      <c r="AH1148" s="257" t="str">
        <f t="shared" si="250"/>
        <v/>
      </c>
      <c r="AI1148" s="257">
        <f t="shared" si="251"/>
        <v>0</v>
      </c>
    </row>
    <row r="1149" spans="1:35" x14ac:dyDescent="0.3">
      <c r="A1149" s="287">
        <v>1137</v>
      </c>
      <c r="B1149" s="161"/>
      <c r="C1149" s="150"/>
      <c r="D1149" s="150"/>
      <c r="E1149" s="150"/>
      <c r="F1149" s="152"/>
      <c r="G1149" s="152"/>
      <c r="H1149" s="154"/>
      <c r="I1149" s="155"/>
      <c r="J1149" s="159"/>
      <c r="K1149" s="159"/>
      <c r="L1149" s="337"/>
      <c r="M1149" s="343" t="str">
        <f>IF(L1149="","",LOOKUP(L1149,'Work Programme'!$A$8:$A$207,'Work Programme'!$B$8:$B$207))</f>
        <v/>
      </c>
      <c r="N1149" s="150"/>
      <c r="O1149" s="151"/>
      <c r="P1149" s="254" t="str">
        <f>IF(H1149="","",VLOOKUP(H1149,'Overview - Financial Statement'!$A$46:$B$60,2,FALSE))</f>
        <v/>
      </c>
      <c r="Q1149" s="255" t="str">
        <f t="shared" si="238"/>
        <v/>
      </c>
      <c r="R1149" s="153"/>
      <c r="S1149" s="153"/>
      <c r="T1149" s="238">
        <f t="shared" si="239"/>
        <v>0</v>
      </c>
      <c r="U1149" s="193" t="s">
        <v>44</v>
      </c>
      <c r="V1149" s="173"/>
      <c r="W1149" s="193" t="str">
        <f t="shared" si="240"/>
        <v/>
      </c>
      <c r="X1149" s="264" t="str">
        <f t="shared" si="241"/>
        <v>OK</v>
      </c>
      <c r="Y1149" s="193" t="str">
        <f t="shared" si="242"/>
        <v/>
      </c>
      <c r="Z1149" s="193" t="str">
        <f t="shared" si="243"/>
        <v/>
      </c>
      <c r="AA1149" s="397" t="str">
        <f t="shared" si="244"/>
        <v/>
      </c>
      <c r="AB1149" s="257" t="str">
        <f t="shared" si="245"/>
        <v/>
      </c>
      <c r="AC1149" s="257" t="str">
        <f t="shared" si="246"/>
        <v/>
      </c>
      <c r="AD1149" s="193" t="str">
        <f t="shared" si="247"/>
        <v>CHECK DATES</v>
      </c>
      <c r="AE1149" s="257" t="str">
        <f t="shared" si="248"/>
        <v/>
      </c>
      <c r="AF1149" s="286">
        <v>0</v>
      </c>
      <c r="AG1149" s="257">
        <f t="shared" si="249"/>
        <v>0</v>
      </c>
      <c r="AH1149" s="257" t="str">
        <f t="shared" si="250"/>
        <v/>
      </c>
      <c r="AI1149" s="257">
        <f t="shared" si="251"/>
        <v>0</v>
      </c>
    </row>
    <row r="1150" spans="1:35" x14ac:dyDescent="0.3">
      <c r="A1150" s="287">
        <v>1138</v>
      </c>
      <c r="B1150" s="161"/>
      <c r="C1150" s="150"/>
      <c r="D1150" s="150"/>
      <c r="E1150" s="150"/>
      <c r="F1150" s="152"/>
      <c r="G1150" s="152"/>
      <c r="H1150" s="154"/>
      <c r="I1150" s="155"/>
      <c r="J1150" s="159"/>
      <c r="K1150" s="159"/>
      <c r="L1150" s="337"/>
      <c r="M1150" s="343" t="str">
        <f>IF(L1150="","",LOOKUP(L1150,'Work Programme'!$A$8:$A$207,'Work Programme'!$B$8:$B$207))</f>
        <v/>
      </c>
      <c r="N1150" s="150"/>
      <c r="O1150" s="151"/>
      <c r="P1150" s="254" t="str">
        <f>IF(H1150="","",VLOOKUP(H1150,'Overview - Financial Statement'!$A$46:$B$60,2,FALSE))</f>
        <v/>
      </c>
      <c r="Q1150" s="255" t="str">
        <f t="shared" si="238"/>
        <v/>
      </c>
      <c r="R1150" s="153"/>
      <c r="S1150" s="153"/>
      <c r="T1150" s="238">
        <f t="shared" si="239"/>
        <v>0</v>
      </c>
      <c r="U1150" s="193" t="s">
        <v>44</v>
      </c>
      <c r="V1150" s="173"/>
      <c r="W1150" s="193" t="str">
        <f t="shared" si="240"/>
        <v/>
      </c>
      <c r="X1150" s="264" t="str">
        <f t="shared" si="241"/>
        <v>OK</v>
      </c>
      <c r="Y1150" s="193" t="str">
        <f t="shared" si="242"/>
        <v/>
      </c>
      <c r="Z1150" s="193" t="str">
        <f t="shared" si="243"/>
        <v/>
      </c>
      <c r="AA1150" s="397" t="str">
        <f t="shared" si="244"/>
        <v/>
      </c>
      <c r="AB1150" s="257" t="str">
        <f t="shared" si="245"/>
        <v/>
      </c>
      <c r="AC1150" s="257" t="str">
        <f t="shared" si="246"/>
        <v/>
      </c>
      <c r="AD1150" s="193" t="str">
        <f t="shared" si="247"/>
        <v>CHECK DATES</v>
      </c>
      <c r="AE1150" s="257" t="str">
        <f t="shared" si="248"/>
        <v/>
      </c>
      <c r="AF1150" s="286">
        <v>0</v>
      </c>
      <c r="AG1150" s="257">
        <f t="shared" si="249"/>
        <v>0</v>
      </c>
      <c r="AH1150" s="257" t="str">
        <f t="shared" si="250"/>
        <v/>
      </c>
      <c r="AI1150" s="257">
        <f t="shared" si="251"/>
        <v>0</v>
      </c>
    </row>
    <row r="1151" spans="1:35" x14ac:dyDescent="0.3">
      <c r="A1151" s="287">
        <v>1139</v>
      </c>
      <c r="B1151" s="161"/>
      <c r="C1151" s="150"/>
      <c r="D1151" s="150"/>
      <c r="E1151" s="150"/>
      <c r="F1151" s="152"/>
      <c r="G1151" s="152"/>
      <c r="H1151" s="154"/>
      <c r="I1151" s="155"/>
      <c r="J1151" s="159"/>
      <c r="K1151" s="159"/>
      <c r="L1151" s="337"/>
      <c r="M1151" s="343" t="str">
        <f>IF(L1151="","",LOOKUP(L1151,'Work Programme'!$A$8:$A$207,'Work Programme'!$B$8:$B$207))</f>
        <v/>
      </c>
      <c r="N1151" s="150"/>
      <c r="O1151" s="151"/>
      <c r="P1151" s="254" t="str">
        <f>IF(H1151="","",VLOOKUP(H1151,'Overview - Financial Statement'!$A$46:$B$60,2,FALSE))</f>
        <v/>
      </c>
      <c r="Q1151" s="255" t="str">
        <f t="shared" si="238"/>
        <v/>
      </c>
      <c r="R1151" s="153"/>
      <c r="S1151" s="153"/>
      <c r="T1151" s="238">
        <f t="shared" si="239"/>
        <v>0</v>
      </c>
      <c r="U1151" s="193" t="s">
        <v>44</v>
      </c>
      <c r="V1151" s="173"/>
      <c r="W1151" s="193" t="str">
        <f t="shared" si="240"/>
        <v/>
      </c>
      <c r="X1151" s="264" t="str">
        <f t="shared" si="241"/>
        <v>OK</v>
      </c>
      <c r="Y1151" s="193" t="str">
        <f t="shared" si="242"/>
        <v/>
      </c>
      <c r="Z1151" s="193" t="str">
        <f t="shared" si="243"/>
        <v/>
      </c>
      <c r="AA1151" s="397" t="str">
        <f t="shared" si="244"/>
        <v/>
      </c>
      <c r="AB1151" s="257" t="str">
        <f t="shared" si="245"/>
        <v/>
      </c>
      <c r="AC1151" s="257" t="str">
        <f t="shared" si="246"/>
        <v/>
      </c>
      <c r="AD1151" s="193" t="str">
        <f t="shared" si="247"/>
        <v>CHECK DATES</v>
      </c>
      <c r="AE1151" s="257" t="str">
        <f t="shared" si="248"/>
        <v/>
      </c>
      <c r="AF1151" s="286">
        <v>0</v>
      </c>
      <c r="AG1151" s="257">
        <f t="shared" si="249"/>
        <v>0</v>
      </c>
      <c r="AH1151" s="257" t="str">
        <f t="shared" si="250"/>
        <v/>
      </c>
      <c r="AI1151" s="257">
        <f t="shared" si="251"/>
        <v>0</v>
      </c>
    </row>
    <row r="1152" spans="1:35" x14ac:dyDescent="0.3">
      <c r="A1152" s="287">
        <v>1140</v>
      </c>
      <c r="B1152" s="161"/>
      <c r="C1152" s="150"/>
      <c r="D1152" s="150"/>
      <c r="E1152" s="150"/>
      <c r="F1152" s="152"/>
      <c r="G1152" s="152"/>
      <c r="H1152" s="154"/>
      <c r="I1152" s="155"/>
      <c r="J1152" s="159"/>
      <c r="K1152" s="159"/>
      <c r="L1152" s="337"/>
      <c r="M1152" s="343" t="str">
        <f>IF(L1152="","",LOOKUP(L1152,'Work Programme'!$A$8:$A$207,'Work Programme'!$B$8:$B$207))</f>
        <v/>
      </c>
      <c r="N1152" s="150"/>
      <c r="O1152" s="151"/>
      <c r="P1152" s="254" t="str">
        <f>IF(H1152="","",VLOOKUP(H1152,'Overview - Financial Statement'!$A$46:$B$60,2,FALSE))</f>
        <v/>
      </c>
      <c r="Q1152" s="255" t="str">
        <f t="shared" si="238"/>
        <v/>
      </c>
      <c r="R1152" s="153"/>
      <c r="S1152" s="153"/>
      <c r="T1152" s="238">
        <f t="shared" si="239"/>
        <v>0</v>
      </c>
      <c r="U1152" s="193" t="s">
        <v>44</v>
      </c>
      <c r="V1152" s="173"/>
      <c r="W1152" s="193" t="str">
        <f t="shared" si="240"/>
        <v/>
      </c>
      <c r="X1152" s="264" t="str">
        <f t="shared" si="241"/>
        <v>OK</v>
      </c>
      <c r="Y1152" s="193" t="str">
        <f t="shared" si="242"/>
        <v/>
      </c>
      <c r="Z1152" s="193" t="str">
        <f t="shared" si="243"/>
        <v/>
      </c>
      <c r="AA1152" s="397" t="str">
        <f t="shared" si="244"/>
        <v/>
      </c>
      <c r="AB1152" s="257" t="str">
        <f t="shared" si="245"/>
        <v/>
      </c>
      <c r="AC1152" s="257" t="str">
        <f t="shared" si="246"/>
        <v/>
      </c>
      <c r="AD1152" s="193" t="str">
        <f t="shared" si="247"/>
        <v>CHECK DATES</v>
      </c>
      <c r="AE1152" s="257" t="str">
        <f t="shared" si="248"/>
        <v/>
      </c>
      <c r="AF1152" s="286">
        <v>0</v>
      </c>
      <c r="AG1152" s="257">
        <f t="shared" si="249"/>
        <v>0</v>
      </c>
      <c r="AH1152" s="257" t="str">
        <f t="shared" si="250"/>
        <v/>
      </c>
      <c r="AI1152" s="257">
        <f t="shared" si="251"/>
        <v>0</v>
      </c>
    </row>
    <row r="1153" spans="1:35" x14ac:dyDescent="0.3">
      <c r="A1153" s="287">
        <v>1141</v>
      </c>
      <c r="B1153" s="161"/>
      <c r="C1153" s="150"/>
      <c r="D1153" s="150"/>
      <c r="E1153" s="150"/>
      <c r="F1153" s="152"/>
      <c r="G1153" s="152"/>
      <c r="H1153" s="154"/>
      <c r="I1153" s="155"/>
      <c r="J1153" s="159"/>
      <c r="K1153" s="159"/>
      <c r="L1153" s="337"/>
      <c r="M1153" s="343" t="str">
        <f>IF(L1153="","",LOOKUP(L1153,'Work Programme'!$A$8:$A$207,'Work Programme'!$B$8:$B$207))</f>
        <v/>
      </c>
      <c r="N1153" s="150"/>
      <c r="O1153" s="151"/>
      <c r="P1153" s="254" t="str">
        <f>IF(H1153="","",VLOOKUP(H1153,'Overview - Financial Statement'!$A$46:$B$60,2,FALSE))</f>
        <v/>
      </c>
      <c r="Q1153" s="255" t="str">
        <f t="shared" si="238"/>
        <v/>
      </c>
      <c r="R1153" s="153"/>
      <c r="S1153" s="153"/>
      <c r="T1153" s="238">
        <f t="shared" si="239"/>
        <v>0</v>
      </c>
      <c r="U1153" s="193" t="s">
        <v>44</v>
      </c>
      <c r="V1153" s="173"/>
      <c r="W1153" s="193" t="str">
        <f t="shared" si="240"/>
        <v/>
      </c>
      <c r="X1153" s="264" t="str">
        <f t="shared" si="241"/>
        <v>OK</v>
      </c>
      <c r="Y1153" s="193" t="str">
        <f t="shared" si="242"/>
        <v/>
      </c>
      <c r="Z1153" s="193" t="str">
        <f t="shared" si="243"/>
        <v/>
      </c>
      <c r="AA1153" s="397" t="str">
        <f t="shared" si="244"/>
        <v/>
      </c>
      <c r="AB1153" s="257" t="str">
        <f t="shared" si="245"/>
        <v/>
      </c>
      <c r="AC1153" s="257" t="str">
        <f t="shared" si="246"/>
        <v/>
      </c>
      <c r="AD1153" s="193" t="str">
        <f t="shared" si="247"/>
        <v>CHECK DATES</v>
      </c>
      <c r="AE1153" s="257" t="str">
        <f t="shared" si="248"/>
        <v/>
      </c>
      <c r="AF1153" s="286">
        <v>0</v>
      </c>
      <c r="AG1153" s="257">
        <f t="shared" si="249"/>
        <v>0</v>
      </c>
      <c r="AH1153" s="257" t="str">
        <f t="shared" si="250"/>
        <v/>
      </c>
      <c r="AI1153" s="257">
        <f t="shared" si="251"/>
        <v>0</v>
      </c>
    </row>
    <row r="1154" spans="1:35" x14ac:dyDescent="0.3">
      <c r="A1154" s="287">
        <v>1142</v>
      </c>
      <c r="B1154" s="161"/>
      <c r="C1154" s="150"/>
      <c r="D1154" s="150"/>
      <c r="E1154" s="150"/>
      <c r="F1154" s="152"/>
      <c r="G1154" s="152"/>
      <c r="H1154" s="154"/>
      <c r="I1154" s="155"/>
      <c r="J1154" s="159"/>
      <c r="K1154" s="159"/>
      <c r="L1154" s="337"/>
      <c r="M1154" s="343" t="str">
        <f>IF(L1154="","",LOOKUP(L1154,'Work Programme'!$A$8:$A$207,'Work Programme'!$B$8:$B$207))</f>
        <v/>
      </c>
      <c r="N1154" s="150"/>
      <c r="O1154" s="151"/>
      <c r="P1154" s="254" t="str">
        <f>IF(H1154="","",VLOOKUP(H1154,'Overview - Financial Statement'!$A$46:$B$60,2,FALSE))</f>
        <v/>
      </c>
      <c r="Q1154" s="255" t="str">
        <f t="shared" si="238"/>
        <v/>
      </c>
      <c r="R1154" s="153"/>
      <c r="S1154" s="153"/>
      <c r="T1154" s="238">
        <f t="shared" si="239"/>
        <v>0</v>
      </c>
      <c r="U1154" s="193" t="s">
        <v>44</v>
      </c>
      <c r="V1154" s="173"/>
      <c r="W1154" s="193" t="str">
        <f t="shared" si="240"/>
        <v/>
      </c>
      <c r="X1154" s="264" t="str">
        <f t="shared" si="241"/>
        <v>OK</v>
      </c>
      <c r="Y1154" s="193" t="str">
        <f t="shared" si="242"/>
        <v/>
      </c>
      <c r="Z1154" s="193" t="str">
        <f t="shared" si="243"/>
        <v/>
      </c>
      <c r="AA1154" s="397" t="str">
        <f t="shared" si="244"/>
        <v/>
      </c>
      <c r="AB1154" s="257" t="str">
        <f t="shared" si="245"/>
        <v/>
      </c>
      <c r="AC1154" s="257" t="str">
        <f t="shared" si="246"/>
        <v/>
      </c>
      <c r="AD1154" s="193" t="str">
        <f t="shared" si="247"/>
        <v>CHECK DATES</v>
      </c>
      <c r="AE1154" s="257" t="str">
        <f t="shared" si="248"/>
        <v/>
      </c>
      <c r="AF1154" s="286">
        <v>0</v>
      </c>
      <c r="AG1154" s="257">
        <f t="shared" si="249"/>
        <v>0</v>
      </c>
      <c r="AH1154" s="257" t="str">
        <f t="shared" si="250"/>
        <v/>
      </c>
      <c r="AI1154" s="257">
        <f t="shared" si="251"/>
        <v>0</v>
      </c>
    </row>
    <row r="1155" spans="1:35" x14ac:dyDescent="0.3">
      <c r="A1155" s="287">
        <v>1143</v>
      </c>
      <c r="B1155" s="161"/>
      <c r="C1155" s="150"/>
      <c r="D1155" s="150"/>
      <c r="E1155" s="150"/>
      <c r="F1155" s="152"/>
      <c r="G1155" s="152"/>
      <c r="H1155" s="154"/>
      <c r="I1155" s="155"/>
      <c r="J1155" s="159"/>
      <c r="K1155" s="159"/>
      <c r="L1155" s="337"/>
      <c r="M1155" s="343" t="str">
        <f>IF(L1155="","",LOOKUP(L1155,'Work Programme'!$A$8:$A$207,'Work Programme'!$B$8:$B$207))</f>
        <v/>
      </c>
      <c r="N1155" s="150"/>
      <c r="O1155" s="151"/>
      <c r="P1155" s="254" t="str">
        <f>IF(H1155="","",VLOOKUP(H1155,'Overview - Financial Statement'!$A$46:$B$60,2,FALSE))</f>
        <v/>
      </c>
      <c r="Q1155" s="255" t="str">
        <f t="shared" si="238"/>
        <v/>
      </c>
      <c r="R1155" s="153"/>
      <c r="S1155" s="153"/>
      <c r="T1155" s="238">
        <f t="shared" si="239"/>
        <v>0</v>
      </c>
      <c r="U1155" s="193" t="s">
        <v>44</v>
      </c>
      <c r="V1155" s="173"/>
      <c r="W1155" s="193" t="str">
        <f t="shared" si="240"/>
        <v/>
      </c>
      <c r="X1155" s="264" t="str">
        <f t="shared" si="241"/>
        <v>OK</v>
      </c>
      <c r="Y1155" s="193" t="str">
        <f t="shared" si="242"/>
        <v/>
      </c>
      <c r="Z1155" s="193" t="str">
        <f t="shared" si="243"/>
        <v/>
      </c>
      <c r="AA1155" s="397" t="str">
        <f t="shared" si="244"/>
        <v/>
      </c>
      <c r="AB1155" s="257" t="str">
        <f t="shared" si="245"/>
        <v/>
      </c>
      <c r="AC1155" s="257" t="str">
        <f t="shared" si="246"/>
        <v/>
      </c>
      <c r="AD1155" s="193" t="str">
        <f t="shared" si="247"/>
        <v>CHECK DATES</v>
      </c>
      <c r="AE1155" s="257" t="str">
        <f t="shared" si="248"/>
        <v/>
      </c>
      <c r="AF1155" s="286">
        <v>0</v>
      </c>
      <c r="AG1155" s="257">
        <f t="shared" si="249"/>
        <v>0</v>
      </c>
      <c r="AH1155" s="257" t="str">
        <f t="shared" si="250"/>
        <v/>
      </c>
      <c r="AI1155" s="257">
        <f t="shared" si="251"/>
        <v>0</v>
      </c>
    </row>
    <row r="1156" spans="1:35" x14ac:dyDescent="0.3">
      <c r="A1156" s="287">
        <v>1144</v>
      </c>
      <c r="B1156" s="161"/>
      <c r="C1156" s="150"/>
      <c r="D1156" s="150"/>
      <c r="E1156" s="150"/>
      <c r="F1156" s="152"/>
      <c r="G1156" s="152"/>
      <c r="H1156" s="154"/>
      <c r="I1156" s="155"/>
      <c r="J1156" s="159"/>
      <c r="K1156" s="159"/>
      <c r="L1156" s="337"/>
      <c r="M1156" s="343" t="str">
        <f>IF(L1156="","",LOOKUP(L1156,'Work Programme'!$A$8:$A$207,'Work Programme'!$B$8:$B$207))</f>
        <v/>
      </c>
      <c r="N1156" s="150"/>
      <c r="O1156" s="151"/>
      <c r="P1156" s="254" t="str">
        <f>IF(H1156="","",VLOOKUP(H1156,'Overview - Financial Statement'!$A$46:$B$60,2,FALSE))</f>
        <v/>
      </c>
      <c r="Q1156" s="255" t="str">
        <f t="shared" si="238"/>
        <v/>
      </c>
      <c r="R1156" s="153"/>
      <c r="S1156" s="153"/>
      <c r="T1156" s="238">
        <f t="shared" si="239"/>
        <v>0</v>
      </c>
      <c r="U1156" s="193" t="s">
        <v>44</v>
      </c>
      <c r="V1156" s="173"/>
      <c r="W1156" s="193" t="str">
        <f t="shared" si="240"/>
        <v/>
      </c>
      <c r="X1156" s="264" t="str">
        <f t="shared" si="241"/>
        <v>OK</v>
      </c>
      <c r="Y1156" s="193" t="str">
        <f t="shared" si="242"/>
        <v/>
      </c>
      <c r="Z1156" s="193" t="str">
        <f t="shared" si="243"/>
        <v/>
      </c>
      <c r="AA1156" s="397" t="str">
        <f t="shared" si="244"/>
        <v/>
      </c>
      <c r="AB1156" s="257" t="str">
        <f t="shared" si="245"/>
        <v/>
      </c>
      <c r="AC1156" s="257" t="str">
        <f t="shared" si="246"/>
        <v/>
      </c>
      <c r="AD1156" s="193" t="str">
        <f t="shared" si="247"/>
        <v>CHECK DATES</v>
      </c>
      <c r="AE1156" s="257" t="str">
        <f t="shared" si="248"/>
        <v/>
      </c>
      <c r="AF1156" s="286">
        <v>0</v>
      </c>
      <c r="AG1156" s="257">
        <f t="shared" si="249"/>
        <v>0</v>
      </c>
      <c r="AH1156" s="257" t="str">
        <f t="shared" si="250"/>
        <v/>
      </c>
      <c r="AI1156" s="257">
        <f t="shared" si="251"/>
        <v>0</v>
      </c>
    </row>
    <row r="1157" spans="1:35" x14ac:dyDescent="0.3">
      <c r="A1157" s="287">
        <v>1145</v>
      </c>
      <c r="B1157" s="161"/>
      <c r="C1157" s="150"/>
      <c r="D1157" s="150"/>
      <c r="E1157" s="150"/>
      <c r="F1157" s="152"/>
      <c r="G1157" s="152"/>
      <c r="H1157" s="154"/>
      <c r="I1157" s="155"/>
      <c r="J1157" s="159"/>
      <c r="K1157" s="159"/>
      <c r="L1157" s="337"/>
      <c r="M1157" s="343" t="str">
        <f>IF(L1157="","",LOOKUP(L1157,'Work Programme'!$A$8:$A$207,'Work Programme'!$B$8:$B$207))</f>
        <v/>
      </c>
      <c r="N1157" s="150"/>
      <c r="O1157" s="151"/>
      <c r="P1157" s="254" t="str">
        <f>IF(H1157="","",VLOOKUP(H1157,'Overview - Financial Statement'!$A$46:$B$60,2,FALSE))</f>
        <v/>
      </c>
      <c r="Q1157" s="255" t="str">
        <f t="shared" si="238"/>
        <v/>
      </c>
      <c r="R1157" s="153"/>
      <c r="S1157" s="153"/>
      <c r="T1157" s="238">
        <f t="shared" si="239"/>
        <v>0</v>
      </c>
      <c r="U1157" s="193" t="s">
        <v>44</v>
      </c>
      <c r="V1157" s="173"/>
      <c r="W1157" s="193" t="str">
        <f t="shared" si="240"/>
        <v/>
      </c>
      <c r="X1157" s="264" t="str">
        <f t="shared" si="241"/>
        <v>OK</v>
      </c>
      <c r="Y1157" s="193" t="str">
        <f t="shared" si="242"/>
        <v/>
      </c>
      <c r="Z1157" s="193" t="str">
        <f t="shared" si="243"/>
        <v/>
      </c>
      <c r="AA1157" s="397" t="str">
        <f t="shared" si="244"/>
        <v/>
      </c>
      <c r="AB1157" s="257" t="str">
        <f t="shared" si="245"/>
        <v/>
      </c>
      <c r="AC1157" s="257" t="str">
        <f t="shared" si="246"/>
        <v/>
      </c>
      <c r="AD1157" s="193" t="str">
        <f t="shared" si="247"/>
        <v>CHECK DATES</v>
      </c>
      <c r="AE1157" s="257" t="str">
        <f t="shared" si="248"/>
        <v/>
      </c>
      <c r="AF1157" s="286">
        <v>0</v>
      </c>
      <c r="AG1157" s="257">
        <f t="shared" si="249"/>
        <v>0</v>
      </c>
      <c r="AH1157" s="257" t="str">
        <f t="shared" si="250"/>
        <v/>
      </c>
      <c r="AI1157" s="257">
        <f t="shared" si="251"/>
        <v>0</v>
      </c>
    </row>
    <row r="1158" spans="1:35" x14ac:dyDescent="0.3">
      <c r="A1158" s="287">
        <v>1146</v>
      </c>
      <c r="B1158" s="161"/>
      <c r="C1158" s="150"/>
      <c r="D1158" s="150"/>
      <c r="E1158" s="150"/>
      <c r="F1158" s="152"/>
      <c r="G1158" s="152"/>
      <c r="H1158" s="154"/>
      <c r="I1158" s="155"/>
      <c r="J1158" s="159"/>
      <c r="K1158" s="159"/>
      <c r="L1158" s="337"/>
      <c r="M1158" s="343" t="str">
        <f>IF(L1158="","",LOOKUP(L1158,'Work Programme'!$A$8:$A$207,'Work Programme'!$B$8:$B$207))</f>
        <v/>
      </c>
      <c r="N1158" s="150"/>
      <c r="O1158" s="151"/>
      <c r="P1158" s="254" t="str">
        <f>IF(H1158="","",VLOOKUP(H1158,'Overview - Financial Statement'!$A$46:$B$60,2,FALSE))</f>
        <v/>
      </c>
      <c r="Q1158" s="255" t="str">
        <f t="shared" si="238"/>
        <v/>
      </c>
      <c r="R1158" s="153"/>
      <c r="S1158" s="153"/>
      <c r="T1158" s="238">
        <f t="shared" si="239"/>
        <v>0</v>
      </c>
      <c r="U1158" s="193" t="s">
        <v>44</v>
      </c>
      <c r="V1158" s="173"/>
      <c r="W1158" s="193" t="str">
        <f t="shared" si="240"/>
        <v/>
      </c>
      <c r="X1158" s="264" t="str">
        <f t="shared" si="241"/>
        <v>OK</v>
      </c>
      <c r="Y1158" s="193" t="str">
        <f t="shared" si="242"/>
        <v/>
      </c>
      <c r="Z1158" s="193" t="str">
        <f t="shared" si="243"/>
        <v/>
      </c>
      <c r="AA1158" s="397" t="str">
        <f t="shared" si="244"/>
        <v/>
      </c>
      <c r="AB1158" s="257" t="str">
        <f t="shared" si="245"/>
        <v/>
      </c>
      <c r="AC1158" s="257" t="str">
        <f t="shared" si="246"/>
        <v/>
      </c>
      <c r="AD1158" s="193" t="str">
        <f t="shared" si="247"/>
        <v>CHECK DATES</v>
      </c>
      <c r="AE1158" s="257" t="str">
        <f t="shared" si="248"/>
        <v/>
      </c>
      <c r="AF1158" s="286">
        <v>0</v>
      </c>
      <c r="AG1158" s="257">
        <f t="shared" si="249"/>
        <v>0</v>
      </c>
      <c r="AH1158" s="257" t="str">
        <f t="shared" si="250"/>
        <v/>
      </c>
      <c r="AI1158" s="257">
        <f t="shared" si="251"/>
        <v>0</v>
      </c>
    </row>
    <row r="1159" spans="1:35" x14ac:dyDescent="0.3">
      <c r="A1159" s="287">
        <v>1147</v>
      </c>
      <c r="B1159" s="161"/>
      <c r="C1159" s="150"/>
      <c r="D1159" s="150"/>
      <c r="E1159" s="150"/>
      <c r="F1159" s="152"/>
      <c r="G1159" s="152"/>
      <c r="H1159" s="154"/>
      <c r="I1159" s="155"/>
      <c r="J1159" s="159"/>
      <c r="K1159" s="159"/>
      <c r="L1159" s="337"/>
      <c r="M1159" s="343" t="str">
        <f>IF(L1159="","",LOOKUP(L1159,'Work Programme'!$A$8:$A$207,'Work Programme'!$B$8:$B$207))</f>
        <v/>
      </c>
      <c r="N1159" s="150"/>
      <c r="O1159" s="151"/>
      <c r="P1159" s="254" t="str">
        <f>IF(H1159="","",VLOOKUP(H1159,'Overview - Financial Statement'!$A$46:$B$60,2,FALSE))</f>
        <v/>
      </c>
      <c r="Q1159" s="255" t="str">
        <f t="shared" si="238"/>
        <v/>
      </c>
      <c r="R1159" s="153"/>
      <c r="S1159" s="153"/>
      <c r="T1159" s="238">
        <f t="shared" si="239"/>
        <v>0</v>
      </c>
      <c r="U1159" s="193" t="s">
        <v>44</v>
      </c>
      <c r="V1159" s="173"/>
      <c r="W1159" s="193" t="str">
        <f t="shared" si="240"/>
        <v/>
      </c>
      <c r="X1159" s="264" t="str">
        <f t="shared" si="241"/>
        <v>OK</v>
      </c>
      <c r="Y1159" s="193" t="str">
        <f t="shared" si="242"/>
        <v/>
      </c>
      <c r="Z1159" s="193" t="str">
        <f t="shared" si="243"/>
        <v/>
      </c>
      <c r="AA1159" s="397" t="str">
        <f t="shared" si="244"/>
        <v/>
      </c>
      <c r="AB1159" s="257" t="str">
        <f t="shared" si="245"/>
        <v/>
      </c>
      <c r="AC1159" s="257" t="str">
        <f t="shared" si="246"/>
        <v/>
      </c>
      <c r="AD1159" s="193" t="str">
        <f t="shared" si="247"/>
        <v>CHECK DATES</v>
      </c>
      <c r="AE1159" s="257" t="str">
        <f t="shared" si="248"/>
        <v/>
      </c>
      <c r="AF1159" s="286">
        <v>0</v>
      </c>
      <c r="AG1159" s="257">
        <f t="shared" si="249"/>
        <v>0</v>
      </c>
      <c r="AH1159" s="257" t="str">
        <f t="shared" si="250"/>
        <v/>
      </c>
      <c r="AI1159" s="257">
        <f t="shared" si="251"/>
        <v>0</v>
      </c>
    </row>
    <row r="1160" spans="1:35" x14ac:dyDescent="0.3">
      <c r="A1160" s="287">
        <v>1148</v>
      </c>
      <c r="B1160" s="161"/>
      <c r="C1160" s="150"/>
      <c r="D1160" s="150"/>
      <c r="E1160" s="150"/>
      <c r="F1160" s="152"/>
      <c r="G1160" s="152"/>
      <c r="H1160" s="154"/>
      <c r="I1160" s="155"/>
      <c r="J1160" s="159"/>
      <c r="K1160" s="159"/>
      <c r="L1160" s="337"/>
      <c r="M1160" s="343" t="str">
        <f>IF(L1160="","",LOOKUP(L1160,'Work Programme'!$A$8:$A$207,'Work Programme'!$B$8:$B$207))</f>
        <v/>
      </c>
      <c r="N1160" s="150"/>
      <c r="O1160" s="151"/>
      <c r="P1160" s="254" t="str">
        <f>IF(H1160="","",VLOOKUP(H1160,'Overview - Financial Statement'!$A$46:$B$60,2,FALSE))</f>
        <v/>
      </c>
      <c r="Q1160" s="255" t="str">
        <f t="shared" si="238"/>
        <v/>
      </c>
      <c r="R1160" s="153"/>
      <c r="S1160" s="153"/>
      <c r="T1160" s="238">
        <f t="shared" si="239"/>
        <v>0</v>
      </c>
      <c r="U1160" s="193" t="s">
        <v>44</v>
      </c>
      <c r="V1160" s="173"/>
      <c r="W1160" s="193" t="str">
        <f t="shared" si="240"/>
        <v/>
      </c>
      <c r="X1160" s="264" t="str">
        <f t="shared" si="241"/>
        <v>OK</v>
      </c>
      <c r="Y1160" s="193" t="str">
        <f t="shared" si="242"/>
        <v/>
      </c>
      <c r="Z1160" s="193" t="str">
        <f t="shared" si="243"/>
        <v/>
      </c>
      <c r="AA1160" s="397" t="str">
        <f t="shared" si="244"/>
        <v/>
      </c>
      <c r="AB1160" s="257" t="str">
        <f t="shared" si="245"/>
        <v/>
      </c>
      <c r="AC1160" s="257" t="str">
        <f t="shared" si="246"/>
        <v/>
      </c>
      <c r="AD1160" s="193" t="str">
        <f t="shared" si="247"/>
        <v>CHECK DATES</v>
      </c>
      <c r="AE1160" s="257" t="str">
        <f t="shared" si="248"/>
        <v/>
      </c>
      <c r="AF1160" s="286">
        <v>0</v>
      </c>
      <c r="AG1160" s="257">
        <f t="shared" si="249"/>
        <v>0</v>
      </c>
      <c r="AH1160" s="257" t="str">
        <f t="shared" si="250"/>
        <v/>
      </c>
      <c r="AI1160" s="257">
        <f t="shared" si="251"/>
        <v>0</v>
      </c>
    </row>
    <row r="1161" spans="1:35" x14ac:dyDescent="0.3">
      <c r="A1161" s="287">
        <v>1149</v>
      </c>
      <c r="B1161" s="161"/>
      <c r="C1161" s="150"/>
      <c r="D1161" s="150"/>
      <c r="E1161" s="150"/>
      <c r="F1161" s="152"/>
      <c r="G1161" s="152"/>
      <c r="H1161" s="154"/>
      <c r="I1161" s="155"/>
      <c r="J1161" s="159"/>
      <c r="K1161" s="159"/>
      <c r="L1161" s="337"/>
      <c r="M1161" s="343" t="str">
        <f>IF(L1161="","",LOOKUP(L1161,'Work Programme'!$A$8:$A$207,'Work Programme'!$B$8:$B$207))</f>
        <v/>
      </c>
      <c r="N1161" s="150"/>
      <c r="O1161" s="151"/>
      <c r="P1161" s="254" t="str">
        <f>IF(H1161="","",VLOOKUP(H1161,'Overview - Financial Statement'!$A$46:$B$60,2,FALSE))</f>
        <v/>
      </c>
      <c r="Q1161" s="255" t="str">
        <f t="shared" si="238"/>
        <v/>
      </c>
      <c r="R1161" s="153"/>
      <c r="S1161" s="153"/>
      <c r="T1161" s="238">
        <f t="shared" si="239"/>
        <v>0</v>
      </c>
      <c r="U1161" s="193" t="s">
        <v>44</v>
      </c>
      <c r="V1161" s="173"/>
      <c r="W1161" s="193" t="str">
        <f t="shared" si="240"/>
        <v/>
      </c>
      <c r="X1161" s="264" t="str">
        <f t="shared" si="241"/>
        <v>OK</v>
      </c>
      <c r="Y1161" s="193" t="str">
        <f t="shared" si="242"/>
        <v/>
      </c>
      <c r="Z1161" s="193" t="str">
        <f t="shared" si="243"/>
        <v/>
      </c>
      <c r="AA1161" s="397" t="str">
        <f t="shared" si="244"/>
        <v/>
      </c>
      <c r="AB1161" s="257" t="str">
        <f t="shared" si="245"/>
        <v/>
      </c>
      <c r="AC1161" s="257" t="str">
        <f t="shared" si="246"/>
        <v/>
      </c>
      <c r="AD1161" s="193" t="str">
        <f t="shared" si="247"/>
        <v>CHECK DATES</v>
      </c>
      <c r="AE1161" s="257" t="str">
        <f t="shared" si="248"/>
        <v/>
      </c>
      <c r="AF1161" s="286">
        <v>0</v>
      </c>
      <c r="AG1161" s="257">
        <f t="shared" si="249"/>
        <v>0</v>
      </c>
      <c r="AH1161" s="257" t="str">
        <f t="shared" si="250"/>
        <v/>
      </c>
      <c r="AI1161" s="257">
        <f t="shared" si="251"/>
        <v>0</v>
      </c>
    </row>
    <row r="1162" spans="1:35" x14ac:dyDescent="0.3">
      <c r="A1162" s="287">
        <v>1150</v>
      </c>
      <c r="B1162" s="161"/>
      <c r="C1162" s="150"/>
      <c r="D1162" s="150"/>
      <c r="E1162" s="150"/>
      <c r="F1162" s="152"/>
      <c r="G1162" s="152"/>
      <c r="H1162" s="154"/>
      <c r="I1162" s="155"/>
      <c r="J1162" s="159"/>
      <c r="K1162" s="159"/>
      <c r="L1162" s="337"/>
      <c r="M1162" s="343" t="str">
        <f>IF(L1162="","",LOOKUP(L1162,'Work Programme'!$A$8:$A$207,'Work Programme'!$B$8:$B$207))</f>
        <v/>
      </c>
      <c r="N1162" s="150"/>
      <c r="O1162" s="151"/>
      <c r="P1162" s="254" t="str">
        <f>IF(H1162="","",VLOOKUP(H1162,'Overview - Financial Statement'!$A$46:$B$60,2,FALSE))</f>
        <v/>
      </c>
      <c r="Q1162" s="255" t="str">
        <f t="shared" si="238"/>
        <v/>
      </c>
      <c r="R1162" s="153"/>
      <c r="S1162" s="153"/>
      <c r="T1162" s="238">
        <f t="shared" si="239"/>
        <v>0</v>
      </c>
      <c r="U1162" s="193" t="s">
        <v>44</v>
      </c>
      <c r="V1162" s="173"/>
      <c r="W1162" s="193" t="str">
        <f t="shared" si="240"/>
        <v/>
      </c>
      <c r="X1162" s="264" t="str">
        <f t="shared" si="241"/>
        <v>OK</v>
      </c>
      <c r="Y1162" s="193" t="str">
        <f t="shared" si="242"/>
        <v/>
      </c>
      <c r="Z1162" s="193" t="str">
        <f t="shared" si="243"/>
        <v/>
      </c>
      <c r="AA1162" s="397" t="str">
        <f t="shared" si="244"/>
        <v/>
      </c>
      <c r="AB1162" s="257" t="str">
        <f t="shared" si="245"/>
        <v/>
      </c>
      <c r="AC1162" s="257" t="str">
        <f t="shared" si="246"/>
        <v/>
      </c>
      <c r="AD1162" s="193" t="str">
        <f t="shared" si="247"/>
        <v>CHECK DATES</v>
      </c>
      <c r="AE1162" s="257" t="str">
        <f t="shared" si="248"/>
        <v/>
      </c>
      <c r="AF1162" s="286">
        <v>0</v>
      </c>
      <c r="AG1162" s="257">
        <f t="shared" si="249"/>
        <v>0</v>
      </c>
      <c r="AH1162" s="257" t="str">
        <f t="shared" si="250"/>
        <v/>
      </c>
      <c r="AI1162" s="257">
        <f t="shared" si="251"/>
        <v>0</v>
      </c>
    </row>
    <row r="1163" spans="1:35" x14ac:dyDescent="0.3">
      <c r="A1163" s="287">
        <v>1151</v>
      </c>
      <c r="B1163" s="161"/>
      <c r="C1163" s="150"/>
      <c r="D1163" s="150"/>
      <c r="E1163" s="150"/>
      <c r="F1163" s="152"/>
      <c r="G1163" s="152"/>
      <c r="H1163" s="154"/>
      <c r="I1163" s="155"/>
      <c r="J1163" s="159"/>
      <c r="K1163" s="159"/>
      <c r="L1163" s="337"/>
      <c r="M1163" s="343" t="str">
        <f>IF(L1163="","",LOOKUP(L1163,'Work Programme'!$A$8:$A$207,'Work Programme'!$B$8:$B$207))</f>
        <v/>
      </c>
      <c r="N1163" s="150"/>
      <c r="O1163" s="151"/>
      <c r="P1163" s="254" t="str">
        <f>IF(H1163="","",VLOOKUP(H1163,'Overview - Financial Statement'!$A$46:$B$60,2,FALSE))</f>
        <v/>
      </c>
      <c r="Q1163" s="255" t="str">
        <f t="shared" si="238"/>
        <v/>
      </c>
      <c r="R1163" s="153"/>
      <c r="S1163" s="153"/>
      <c r="T1163" s="238">
        <f t="shared" si="239"/>
        <v>0</v>
      </c>
      <c r="U1163" s="193" t="s">
        <v>44</v>
      </c>
      <c r="V1163" s="173"/>
      <c r="W1163" s="193" t="str">
        <f t="shared" si="240"/>
        <v/>
      </c>
      <c r="X1163" s="264" t="str">
        <f t="shared" si="241"/>
        <v>OK</v>
      </c>
      <c r="Y1163" s="193" t="str">
        <f t="shared" si="242"/>
        <v/>
      </c>
      <c r="Z1163" s="193" t="str">
        <f t="shared" si="243"/>
        <v/>
      </c>
      <c r="AA1163" s="397" t="str">
        <f t="shared" si="244"/>
        <v/>
      </c>
      <c r="AB1163" s="257" t="str">
        <f t="shared" si="245"/>
        <v/>
      </c>
      <c r="AC1163" s="257" t="str">
        <f t="shared" si="246"/>
        <v/>
      </c>
      <c r="AD1163" s="193" t="str">
        <f t="shared" si="247"/>
        <v>CHECK DATES</v>
      </c>
      <c r="AE1163" s="257" t="str">
        <f t="shared" si="248"/>
        <v/>
      </c>
      <c r="AF1163" s="286">
        <v>0</v>
      </c>
      <c r="AG1163" s="257">
        <f t="shared" si="249"/>
        <v>0</v>
      </c>
      <c r="AH1163" s="257" t="str">
        <f t="shared" si="250"/>
        <v/>
      </c>
      <c r="AI1163" s="257">
        <f t="shared" si="251"/>
        <v>0</v>
      </c>
    </row>
    <row r="1164" spans="1:35" x14ac:dyDescent="0.3">
      <c r="A1164" s="287">
        <v>1152</v>
      </c>
      <c r="B1164" s="161"/>
      <c r="C1164" s="150"/>
      <c r="D1164" s="150"/>
      <c r="E1164" s="150"/>
      <c r="F1164" s="152"/>
      <c r="G1164" s="152"/>
      <c r="H1164" s="154"/>
      <c r="I1164" s="155"/>
      <c r="J1164" s="159"/>
      <c r="K1164" s="159"/>
      <c r="L1164" s="337"/>
      <c r="M1164" s="343" t="str">
        <f>IF(L1164="","",LOOKUP(L1164,'Work Programme'!$A$8:$A$207,'Work Programme'!$B$8:$B$207))</f>
        <v/>
      </c>
      <c r="N1164" s="150"/>
      <c r="O1164" s="151"/>
      <c r="P1164" s="254" t="str">
        <f>IF(H1164="","",VLOOKUP(H1164,'Overview - Financial Statement'!$A$46:$B$60,2,FALSE))</f>
        <v/>
      </c>
      <c r="Q1164" s="255" t="str">
        <f t="shared" si="238"/>
        <v/>
      </c>
      <c r="R1164" s="153"/>
      <c r="S1164" s="153"/>
      <c r="T1164" s="238">
        <f t="shared" si="239"/>
        <v>0</v>
      </c>
      <c r="U1164" s="193" t="s">
        <v>44</v>
      </c>
      <c r="V1164" s="173"/>
      <c r="W1164" s="193" t="str">
        <f t="shared" si="240"/>
        <v/>
      </c>
      <c r="X1164" s="264" t="str">
        <f t="shared" si="241"/>
        <v>OK</v>
      </c>
      <c r="Y1164" s="193" t="str">
        <f t="shared" si="242"/>
        <v/>
      </c>
      <c r="Z1164" s="193" t="str">
        <f t="shared" si="243"/>
        <v/>
      </c>
      <c r="AA1164" s="397" t="str">
        <f t="shared" si="244"/>
        <v/>
      </c>
      <c r="AB1164" s="257" t="str">
        <f t="shared" si="245"/>
        <v/>
      </c>
      <c r="AC1164" s="257" t="str">
        <f t="shared" si="246"/>
        <v/>
      </c>
      <c r="AD1164" s="193" t="str">
        <f t="shared" si="247"/>
        <v>CHECK DATES</v>
      </c>
      <c r="AE1164" s="257" t="str">
        <f t="shared" si="248"/>
        <v/>
      </c>
      <c r="AF1164" s="286">
        <v>0</v>
      </c>
      <c r="AG1164" s="257">
        <f t="shared" si="249"/>
        <v>0</v>
      </c>
      <c r="AH1164" s="257" t="str">
        <f t="shared" si="250"/>
        <v/>
      </c>
      <c r="AI1164" s="257">
        <f t="shared" si="251"/>
        <v>0</v>
      </c>
    </row>
    <row r="1165" spans="1:35" x14ac:dyDescent="0.3">
      <c r="A1165" s="287">
        <v>1153</v>
      </c>
      <c r="B1165" s="161"/>
      <c r="C1165" s="150"/>
      <c r="D1165" s="150"/>
      <c r="E1165" s="150"/>
      <c r="F1165" s="152"/>
      <c r="G1165" s="152"/>
      <c r="H1165" s="154"/>
      <c r="I1165" s="155"/>
      <c r="J1165" s="159"/>
      <c r="K1165" s="159"/>
      <c r="L1165" s="337"/>
      <c r="M1165" s="343" t="str">
        <f>IF(L1165="","",LOOKUP(L1165,'Work Programme'!$A$8:$A$207,'Work Programme'!$B$8:$B$207))</f>
        <v/>
      </c>
      <c r="N1165" s="150"/>
      <c r="O1165" s="151"/>
      <c r="P1165" s="254" t="str">
        <f>IF(H1165="","",VLOOKUP(H1165,'Overview - Financial Statement'!$A$46:$B$60,2,FALSE))</f>
        <v/>
      </c>
      <c r="Q1165" s="255" t="str">
        <f t="shared" ref="Q1165:Q1212" si="252">IF(P1165="","",I1165/P1165)</f>
        <v/>
      </c>
      <c r="R1165" s="153"/>
      <c r="S1165" s="153"/>
      <c r="T1165" s="238">
        <f t="shared" si="239"/>
        <v>0</v>
      </c>
      <c r="U1165" s="193" t="s">
        <v>44</v>
      </c>
      <c r="V1165" s="173"/>
      <c r="W1165" s="193" t="str">
        <f t="shared" si="240"/>
        <v/>
      </c>
      <c r="X1165" s="264" t="str">
        <f t="shared" si="241"/>
        <v>OK</v>
      </c>
      <c r="Y1165" s="193" t="str">
        <f t="shared" si="242"/>
        <v/>
      </c>
      <c r="Z1165" s="193" t="str">
        <f t="shared" si="243"/>
        <v/>
      </c>
      <c r="AA1165" s="397" t="str">
        <f t="shared" si="244"/>
        <v/>
      </c>
      <c r="AB1165" s="257" t="str">
        <f t="shared" si="245"/>
        <v/>
      </c>
      <c r="AC1165" s="257" t="str">
        <f t="shared" si="246"/>
        <v/>
      </c>
      <c r="AD1165" s="193" t="str">
        <f t="shared" si="247"/>
        <v>CHECK DATES</v>
      </c>
      <c r="AE1165" s="257" t="str">
        <f t="shared" si="248"/>
        <v/>
      </c>
      <c r="AF1165" s="286">
        <v>0</v>
      </c>
      <c r="AG1165" s="257">
        <f t="shared" si="249"/>
        <v>0</v>
      </c>
      <c r="AH1165" s="257" t="str">
        <f t="shared" si="250"/>
        <v/>
      </c>
      <c r="AI1165" s="257">
        <f t="shared" si="251"/>
        <v>0</v>
      </c>
    </row>
    <row r="1166" spans="1:35" x14ac:dyDescent="0.3">
      <c r="A1166" s="287">
        <v>1154</v>
      </c>
      <c r="B1166" s="161"/>
      <c r="C1166" s="150"/>
      <c r="D1166" s="150"/>
      <c r="E1166" s="150"/>
      <c r="F1166" s="152"/>
      <c r="G1166" s="152"/>
      <c r="H1166" s="154"/>
      <c r="I1166" s="155"/>
      <c r="J1166" s="159"/>
      <c r="K1166" s="159"/>
      <c r="L1166" s="337"/>
      <c r="M1166" s="343" t="str">
        <f>IF(L1166="","",LOOKUP(L1166,'Work Programme'!$A$8:$A$207,'Work Programme'!$B$8:$B$207))</f>
        <v/>
      </c>
      <c r="N1166" s="150"/>
      <c r="O1166" s="151"/>
      <c r="P1166" s="254" t="str">
        <f>IF(H1166="","",VLOOKUP(H1166,'Overview - Financial Statement'!$A$46:$B$60,2,FALSE))</f>
        <v/>
      </c>
      <c r="Q1166" s="255" t="str">
        <f t="shared" si="252"/>
        <v/>
      </c>
      <c r="R1166" s="153"/>
      <c r="S1166" s="153"/>
      <c r="T1166" s="238">
        <f t="shared" ref="T1166:T1212" si="253">IF(R1166="YES",Q1166,0)</f>
        <v>0</v>
      </c>
      <c r="U1166" s="193" t="s">
        <v>44</v>
      </c>
      <c r="V1166" s="173"/>
      <c r="W1166" s="193" t="str">
        <f t="shared" si="240"/>
        <v/>
      </c>
      <c r="X1166" s="264" t="str">
        <f t="shared" si="241"/>
        <v>OK</v>
      </c>
      <c r="Y1166" s="193" t="str">
        <f t="shared" si="242"/>
        <v/>
      </c>
      <c r="Z1166" s="193" t="str">
        <f t="shared" si="243"/>
        <v/>
      </c>
      <c r="AA1166" s="397" t="str">
        <f t="shared" si="244"/>
        <v/>
      </c>
      <c r="AB1166" s="257" t="str">
        <f t="shared" si="245"/>
        <v/>
      </c>
      <c r="AC1166" s="257" t="str">
        <f t="shared" si="246"/>
        <v/>
      </c>
      <c r="AD1166" s="193" t="str">
        <f t="shared" si="247"/>
        <v>CHECK DATES</v>
      </c>
      <c r="AE1166" s="257" t="str">
        <f t="shared" si="248"/>
        <v/>
      </c>
      <c r="AF1166" s="286">
        <v>0</v>
      </c>
      <c r="AG1166" s="257">
        <f t="shared" si="249"/>
        <v>0</v>
      </c>
      <c r="AH1166" s="257" t="str">
        <f t="shared" si="250"/>
        <v/>
      </c>
      <c r="AI1166" s="257">
        <f t="shared" si="251"/>
        <v>0</v>
      </c>
    </row>
    <row r="1167" spans="1:35" x14ac:dyDescent="0.3">
      <c r="A1167" s="287">
        <v>1155</v>
      </c>
      <c r="B1167" s="161"/>
      <c r="C1167" s="150"/>
      <c r="D1167" s="150"/>
      <c r="E1167" s="150"/>
      <c r="F1167" s="152"/>
      <c r="G1167" s="152"/>
      <c r="H1167" s="154"/>
      <c r="I1167" s="155"/>
      <c r="J1167" s="159"/>
      <c r="K1167" s="159"/>
      <c r="L1167" s="337"/>
      <c r="M1167" s="343" t="str">
        <f>IF(L1167="","",LOOKUP(L1167,'Work Programme'!$A$8:$A$207,'Work Programme'!$B$8:$B$207))</f>
        <v/>
      </c>
      <c r="N1167" s="150"/>
      <c r="O1167" s="151"/>
      <c r="P1167" s="254" t="str">
        <f>IF(H1167="","",VLOOKUP(H1167,'Overview - Financial Statement'!$A$46:$B$60,2,FALSE))</f>
        <v/>
      </c>
      <c r="Q1167" s="255" t="str">
        <f t="shared" si="252"/>
        <v/>
      </c>
      <c r="R1167" s="153"/>
      <c r="S1167" s="153"/>
      <c r="T1167" s="238">
        <f t="shared" si="253"/>
        <v>0</v>
      </c>
      <c r="U1167" s="193" t="s">
        <v>44</v>
      </c>
      <c r="V1167" s="173"/>
      <c r="W1167" s="193" t="str">
        <f t="shared" si="240"/>
        <v/>
      </c>
      <c r="X1167" s="264" t="str">
        <f t="shared" si="241"/>
        <v>OK</v>
      </c>
      <c r="Y1167" s="193" t="str">
        <f t="shared" si="242"/>
        <v/>
      </c>
      <c r="Z1167" s="193" t="str">
        <f t="shared" si="243"/>
        <v/>
      </c>
      <c r="AA1167" s="397" t="str">
        <f t="shared" si="244"/>
        <v/>
      </c>
      <c r="AB1167" s="257" t="str">
        <f t="shared" si="245"/>
        <v/>
      </c>
      <c r="AC1167" s="257" t="str">
        <f t="shared" si="246"/>
        <v/>
      </c>
      <c r="AD1167" s="193" t="str">
        <f t="shared" si="247"/>
        <v>CHECK DATES</v>
      </c>
      <c r="AE1167" s="257" t="str">
        <f t="shared" si="248"/>
        <v/>
      </c>
      <c r="AF1167" s="286">
        <v>0</v>
      </c>
      <c r="AG1167" s="257">
        <f t="shared" si="249"/>
        <v>0</v>
      </c>
      <c r="AH1167" s="257" t="str">
        <f t="shared" si="250"/>
        <v/>
      </c>
      <c r="AI1167" s="257">
        <f t="shared" si="251"/>
        <v>0</v>
      </c>
    </row>
    <row r="1168" spans="1:35" x14ac:dyDescent="0.3">
      <c r="A1168" s="287">
        <v>1156</v>
      </c>
      <c r="B1168" s="161"/>
      <c r="C1168" s="150"/>
      <c r="D1168" s="150"/>
      <c r="E1168" s="150"/>
      <c r="F1168" s="152"/>
      <c r="G1168" s="152"/>
      <c r="H1168" s="154"/>
      <c r="I1168" s="155"/>
      <c r="J1168" s="159"/>
      <c r="K1168" s="159"/>
      <c r="L1168" s="337"/>
      <c r="M1168" s="343" t="str">
        <f>IF(L1168="","",LOOKUP(L1168,'Work Programme'!$A$8:$A$207,'Work Programme'!$B$8:$B$207))</f>
        <v/>
      </c>
      <c r="N1168" s="150"/>
      <c r="O1168" s="151"/>
      <c r="P1168" s="254" t="str">
        <f>IF(H1168="","",VLOOKUP(H1168,'Overview - Financial Statement'!$A$46:$B$60,2,FALSE))</f>
        <v/>
      </c>
      <c r="Q1168" s="255" t="str">
        <f t="shared" si="252"/>
        <v/>
      </c>
      <c r="R1168" s="153"/>
      <c r="S1168" s="153"/>
      <c r="T1168" s="238">
        <f t="shared" si="253"/>
        <v>0</v>
      </c>
      <c r="U1168" s="193" t="s">
        <v>44</v>
      </c>
      <c r="V1168" s="173"/>
      <c r="W1168" s="193" t="str">
        <f t="shared" ref="W1168:W1212" si="254">IF(Q1168="","",IF(F1168="","CHECK DATES","OK"))</f>
        <v/>
      </c>
      <c r="X1168" s="264" t="str">
        <f t="shared" ref="X1168:X1212" si="255">IF(F1168-(J1168)&lt;0,"a posteriori ?","OK")</f>
        <v>OK</v>
      </c>
      <c r="Y1168" s="193" t="str">
        <f t="shared" ref="Y1168:Y1212" si="256">IF(Q1168="","",(IF(OR(J1168&lt;=($E$4-1),J1168&gt;=($G$4+1),K1168&lt;=($E$4-1),K1168&gt;=($G$4+1)),"CHECK DATES","OK")))</f>
        <v/>
      </c>
      <c r="Z1168" s="193" t="str">
        <f t="shared" ref="Z1168:Z1212" si="257">IF(H1168="","",H1168)</f>
        <v/>
      </c>
      <c r="AA1168" s="397" t="str">
        <f t="shared" ref="AA1168:AA1212" si="258">IF(H1168="","",IF(HLOOKUP(H1168,$V$4:$AJ$5,2,FALSE)="",P1168,IF(P1168&lt;&gt;HLOOKUP(H1168,$V$4:$AJ$5,2,FALSE),HLOOKUP(H1168,$V$4:$AJ$5,2,FALSE),P1168)))</f>
        <v/>
      </c>
      <c r="AB1168" s="257" t="str">
        <f t="shared" ref="AB1168:AB1212" si="259">IF(P1168="","",IF(AA1168=1,Q1168,I1168/AA1168))</f>
        <v/>
      </c>
      <c r="AC1168" s="257" t="str">
        <f t="shared" ref="AC1168:AC1212" si="260">IF(AB1168="","",IF(AA1168=1,0,AB1168-Q1168))</f>
        <v/>
      </c>
      <c r="AD1168" s="193" t="str">
        <f t="shared" ref="AD1168:AD1212" si="261">IF(Q1168=0,"",(IF(G1168="","CHECK DATES","OK")))</f>
        <v>CHECK DATES</v>
      </c>
      <c r="AE1168" s="257" t="str">
        <f t="shared" ref="AE1168:AE1212" si="262">IF(OR(U1168="NO",Y1168="CHECK DATES",AD1168="CHECK DATES"),AB1168,"")</f>
        <v/>
      </c>
      <c r="AF1168" s="286">
        <v>0</v>
      </c>
      <c r="AG1168" s="257">
        <f t="shared" ref="AG1168:AG1212" si="263">IF(OR(U1168="NO",AE1168&gt;0,AF1168&gt;0)*(AND(OR(R1168="NO",R1168=""))),SUM(AE1168:AF1168),"")</f>
        <v>0</v>
      </c>
      <c r="AH1168" s="257" t="str">
        <f t="shared" ref="AH1168:AH1212" si="264">IF(OR(U1168="NO",AE1168&gt;0,AF1168&gt;0)*(AND(OR(R1168="YES"))),SUM(AE1168:AF1168),"")</f>
        <v/>
      </c>
      <c r="AI1168" s="257">
        <f t="shared" ref="AI1168:AI1212" si="265">IF(R1168="YES",AB1168,0)</f>
        <v>0</v>
      </c>
    </row>
    <row r="1169" spans="1:35" x14ac:dyDescent="0.3">
      <c r="A1169" s="287">
        <v>1157</v>
      </c>
      <c r="B1169" s="161"/>
      <c r="C1169" s="150"/>
      <c r="D1169" s="150"/>
      <c r="E1169" s="150"/>
      <c r="F1169" s="152"/>
      <c r="G1169" s="152"/>
      <c r="H1169" s="154"/>
      <c r="I1169" s="155"/>
      <c r="J1169" s="159"/>
      <c r="K1169" s="159"/>
      <c r="L1169" s="337"/>
      <c r="M1169" s="343" t="str">
        <f>IF(L1169="","",LOOKUP(L1169,'Work Programme'!$A$8:$A$207,'Work Programme'!$B$8:$B$207))</f>
        <v/>
      </c>
      <c r="N1169" s="150"/>
      <c r="O1169" s="151"/>
      <c r="P1169" s="254" t="str">
        <f>IF(H1169="","",VLOOKUP(H1169,'Overview - Financial Statement'!$A$46:$B$60,2,FALSE))</f>
        <v/>
      </c>
      <c r="Q1169" s="255" t="str">
        <f t="shared" si="252"/>
        <v/>
      </c>
      <c r="R1169" s="153"/>
      <c r="S1169" s="153"/>
      <c r="T1169" s="238">
        <f t="shared" si="253"/>
        <v>0</v>
      </c>
      <c r="U1169" s="193" t="s">
        <v>44</v>
      </c>
      <c r="V1169" s="173"/>
      <c r="W1169" s="193" t="str">
        <f t="shared" si="254"/>
        <v/>
      </c>
      <c r="X1169" s="264" t="str">
        <f t="shared" si="255"/>
        <v>OK</v>
      </c>
      <c r="Y1169" s="193" t="str">
        <f t="shared" si="256"/>
        <v/>
      </c>
      <c r="Z1169" s="193" t="str">
        <f t="shared" si="257"/>
        <v/>
      </c>
      <c r="AA1169" s="397" t="str">
        <f t="shared" si="258"/>
        <v/>
      </c>
      <c r="AB1169" s="257" t="str">
        <f t="shared" si="259"/>
        <v/>
      </c>
      <c r="AC1169" s="257" t="str">
        <f t="shared" si="260"/>
        <v/>
      </c>
      <c r="AD1169" s="193" t="str">
        <f t="shared" si="261"/>
        <v>CHECK DATES</v>
      </c>
      <c r="AE1169" s="257" t="str">
        <f t="shared" si="262"/>
        <v/>
      </c>
      <c r="AF1169" s="286">
        <v>0</v>
      </c>
      <c r="AG1169" s="257">
        <f t="shared" si="263"/>
        <v>0</v>
      </c>
      <c r="AH1169" s="257" t="str">
        <f t="shared" si="264"/>
        <v/>
      </c>
      <c r="AI1169" s="257">
        <f t="shared" si="265"/>
        <v>0</v>
      </c>
    </row>
    <row r="1170" spans="1:35" x14ac:dyDescent="0.3">
      <c r="A1170" s="287">
        <v>1158</v>
      </c>
      <c r="B1170" s="161"/>
      <c r="C1170" s="150"/>
      <c r="D1170" s="150"/>
      <c r="E1170" s="150"/>
      <c r="F1170" s="152"/>
      <c r="G1170" s="152"/>
      <c r="H1170" s="154"/>
      <c r="I1170" s="155"/>
      <c r="J1170" s="159"/>
      <c r="K1170" s="159"/>
      <c r="L1170" s="337"/>
      <c r="M1170" s="343" t="str">
        <f>IF(L1170="","",LOOKUP(L1170,'Work Programme'!$A$8:$A$207,'Work Programme'!$B$8:$B$207))</f>
        <v/>
      </c>
      <c r="N1170" s="150"/>
      <c r="O1170" s="151"/>
      <c r="P1170" s="254" t="str">
        <f>IF(H1170="","",VLOOKUP(H1170,'Overview - Financial Statement'!$A$46:$B$60,2,FALSE))</f>
        <v/>
      </c>
      <c r="Q1170" s="255" t="str">
        <f t="shared" si="252"/>
        <v/>
      </c>
      <c r="R1170" s="153"/>
      <c r="S1170" s="153"/>
      <c r="T1170" s="238">
        <f t="shared" si="253"/>
        <v>0</v>
      </c>
      <c r="U1170" s="193" t="s">
        <v>44</v>
      </c>
      <c r="V1170" s="173"/>
      <c r="W1170" s="193" t="str">
        <f t="shared" si="254"/>
        <v/>
      </c>
      <c r="X1170" s="264" t="str">
        <f t="shared" si="255"/>
        <v>OK</v>
      </c>
      <c r="Y1170" s="193" t="str">
        <f t="shared" si="256"/>
        <v/>
      </c>
      <c r="Z1170" s="193" t="str">
        <f t="shared" si="257"/>
        <v/>
      </c>
      <c r="AA1170" s="397" t="str">
        <f t="shared" si="258"/>
        <v/>
      </c>
      <c r="AB1170" s="257" t="str">
        <f t="shared" si="259"/>
        <v/>
      </c>
      <c r="AC1170" s="257" t="str">
        <f t="shared" si="260"/>
        <v/>
      </c>
      <c r="AD1170" s="193" t="str">
        <f t="shared" si="261"/>
        <v>CHECK DATES</v>
      </c>
      <c r="AE1170" s="257" t="str">
        <f t="shared" si="262"/>
        <v/>
      </c>
      <c r="AF1170" s="286">
        <v>0</v>
      </c>
      <c r="AG1170" s="257">
        <f t="shared" si="263"/>
        <v>0</v>
      </c>
      <c r="AH1170" s="257" t="str">
        <f t="shared" si="264"/>
        <v/>
      </c>
      <c r="AI1170" s="257">
        <f t="shared" si="265"/>
        <v>0</v>
      </c>
    </row>
    <row r="1171" spans="1:35" x14ac:dyDescent="0.3">
      <c r="A1171" s="287">
        <v>1159</v>
      </c>
      <c r="B1171" s="161"/>
      <c r="C1171" s="150"/>
      <c r="D1171" s="150"/>
      <c r="E1171" s="150"/>
      <c r="F1171" s="152"/>
      <c r="G1171" s="152"/>
      <c r="H1171" s="154"/>
      <c r="I1171" s="155"/>
      <c r="J1171" s="159"/>
      <c r="K1171" s="159"/>
      <c r="L1171" s="337"/>
      <c r="M1171" s="343" t="str">
        <f>IF(L1171="","",LOOKUP(L1171,'Work Programme'!$A$8:$A$207,'Work Programme'!$B$8:$B$207))</f>
        <v/>
      </c>
      <c r="N1171" s="150"/>
      <c r="O1171" s="151"/>
      <c r="P1171" s="254" t="str">
        <f>IF(H1171="","",VLOOKUP(H1171,'Overview - Financial Statement'!$A$46:$B$60,2,FALSE))</f>
        <v/>
      </c>
      <c r="Q1171" s="255" t="str">
        <f t="shared" si="252"/>
        <v/>
      </c>
      <c r="R1171" s="153"/>
      <c r="S1171" s="153"/>
      <c r="T1171" s="238">
        <f t="shared" si="253"/>
        <v>0</v>
      </c>
      <c r="U1171" s="193" t="s">
        <v>44</v>
      </c>
      <c r="V1171" s="173"/>
      <c r="W1171" s="193" t="str">
        <f t="shared" si="254"/>
        <v/>
      </c>
      <c r="X1171" s="264" t="str">
        <f t="shared" si="255"/>
        <v>OK</v>
      </c>
      <c r="Y1171" s="193" t="str">
        <f t="shared" si="256"/>
        <v/>
      </c>
      <c r="Z1171" s="193" t="str">
        <f t="shared" si="257"/>
        <v/>
      </c>
      <c r="AA1171" s="397" t="str">
        <f t="shared" si="258"/>
        <v/>
      </c>
      <c r="AB1171" s="257" t="str">
        <f t="shared" si="259"/>
        <v/>
      </c>
      <c r="AC1171" s="257" t="str">
        <f t="shared" si="260"/>
        <v/>
      </c>
      <c r="AD1171" s="193" t="str">
        <f t="shared" si="261"/>
        <v>CHECK DATES</v>
      </c>
      <c r="AE1171" s="257" t="str">
        <f t="shared" si="262"/>
        <v/>
      </c>
      <c r="AF1171" s="286">
        <v>0</v>
      </c>
      <c r="AG1171" s="257">
        <f t="shared" si="263"/>
        <v>0</v>
      </c>
      <c r="AH1171" s="257" t="str">
        <f t="shared" si="264"/>
        <v/>
      </c>
      <c r="AI1171" s="257">
        <f t="shared" si="265"/>
        <v>0</v>
      </c>
    </row>
    <row r="1172" spans="1:35" x14ac:dyDescent="0.3">
      <c r="A1172" s="287">
        <v>1160</v>
      </c>
      <c r="B1172" s="161"/>
      <c r="C1172" s="150"/>
      <c r="D1172" s="150"/>
      <c r="E1172" s="150"/>
      <c r="F1172" s="152"/>
      <c r="G1172" s="152"/>
      <c r="H1172" s="154"/>
      <c r="I1172" s="155"/>
      <c r="J1172" s="159"/>
      <c r="K1172" s="159"/>
      <c r="L1172" s="337"/>
      <c r="M1172" s="343" t="str">
        <f>IF(L1172="","",LOOKUP(L1172,'Work Programme'!$A$8:$A$207,'Work Programme'!$B$8:$B$207))</f>
        <v/>
      </c>
      <c r="N1172" s="150"/>
      <c r="O1172" s="151"/>
      <c r="P1172" s="254" t="str">
        <f>IF(H1172="","",VLOOKUP(H1172,'Overview - Financial Statement'!$A$46:$B$60,2,FALSE))</f>
        <v/>
      </c>
      <c r="Q1172" s="255" t="str">
        <f t="shared" si="252"/>
        <v/>
      </c>
      <c r="R1172" s="153"/>
      <c r="S1172" s="153"/>
      <c r="T1172" s="238">
        <f t="shared" si="253"/>
        <v>0</v>
      </c>
      <c r="U1172" s="193" t="s">
        <v>44</v>
      </c>
      <c r="V1172" s="173"/>
      <c r="W1172" s="193" t="str">
        <f t="shared" si="254"/>
        <v/>
      </c>
      <c r="X1172" s="264" t="str">
        <f t="shared" si="255"/>
        <v>OK</v>
      </c>
      <c r="Y1172" s="193" t="str">
        <f t="shared" si="256"/>
        <v/>
      </c>
      <c r="Z1172" s="193" t="str">
        <f t="shared" si="257"/>
        <v/>
      </c>
      <c r="AA1172" s="397" t="str">
        <f t="shared" si="258"/>
        <v/>
      </c>
      <c r="AB1172" s="257" t="str">
        <f t="shared" si="259"/>
        <v/>
      </c>
      <c r="AC1172" s="257" t="str">
        <f t="shared" si="260"/>
        <v/>
      </c>
      <c r="AD1172" s="193" t="str">
        <f t="shared" si="261"/>
        <v>CHECK DATES</v>
      </c>
      <c r="AE1172" s="257" t="str">
        <f t="shared" si="262"/>
        <v/>
      </c>
      <c r="AF1172" s="286">
        <v>0</v>
      </c>
      <c r="AG1172" s="257">
        <f t="shared" si="263"/>
        <v>0</v>
      </c>
      <c r="AH1172" s="257" t="str">
        <f t="shared" si="264"/>
        <v/>
      </c>
      <c r="AI1172" s="257">
        <f t="shared" si="265"/>
        <v>0</v>
      </c>
    </row>
    <row r="1173" spans="1:35" x14ac:dyDescent="0.3">
      <c r="A1173" s="287">
        <v>1161</v>
      </c>
      <c r="B1173" s="161"/>
      <c r="C1173" s="150"/>
      <c r="D1173" s="150"/>
      <c r="E1173" s="150"/>
      <c r="F1173" s="152"/>
      <c r="G1173" s="152"/>
      <c r="H1173" s="154"/>
      <c r="I1173" s="155"/>
      <c r="J1173" s="159"/>
      <c r="K1173" s="159"/>
      <c r="L1173" s="337"/>
      <c r="M1173" s="343" t="str">
        <f>IF(L1173="","",LOOKUP(L1173,'Work Programme'!$A$8:$A$207,'Work Programme'!$B$8:$B$207))</f>
        <v/>
      </c>
      <c r="N1173" s="150"/>
      <c r="O1173" s="151"/>
      <c r="P1173" s="254" t="str">
        <f>IF(H1173="","",VLOOKUP(H1173,'Overview - Financial Statement'!$A$46:$B$60,2,FALSE))</f>
        <v/>
      </c>
      <c r="Q1173" s="255" t="str">
        <f t="shared" si="252"/>
        <v/>
      </c>
      <c r="R1173" s="153"/>
      <c r="S1173" s="153"/>
      <c r="T1173" s="238">
        <f t="shared" si="253"/>
        <v>0</v>
      </c>
      <c r="U1173" s="193" t="s">
        <v>44</v>
      </c>
      <c r="V1173" s="173"/>
      <c r="W1173" s="193" t="str">
        <f t="shared" si="254"/>
        <v/>
      </c>
      <c r="X1173" s="264" t="str">
        <f t="shared" si="255"/>
        <v>OK</v>
      </c>
      <c r="Y1173" s="193" t="str">
        <f t="shared" si="256"/>
        <v/>
      </c>
      <c r="Z1173" s="193" t="str">
        <f t="shared" si="257"/>
        <v/>
      </c>
      <c r="AA1173" s="397" t="str">
        <f t="shared" si="258"/>
        <v/>
      </c>
      <c r="AB1173" s="257" t="str">
        <f t="shared" si="259"/>
        <v/>
      </c>
      <c r="AC1173" s="257" t="str">
        <f t="shared" si="260"/>
        <v/>
      </c>
      <c r="AD1173" s="193" t="str">
        <f t="shared" si="261"/>
        <v>CHECK DATES</v>
      </c>
      <c r="AE1173" s="257" t="str">
        <f t="shared" si="262"/>
        <v/>
      </c>
      <c r="AF1173" s="286">
        <v>0</v>
      </c>
      <c r="AG1173" s="257">
        <f t="shared" si="263"/>
        <v>0</v>
      </c>
      <c r="AH1173" s="257" t="str">
        <f t="shared" si="264"/>
        <v/>
      </c>
      <c r="AI1173" s="257">
        <f t="shared" si="265"/>
        <v>0</v>
      </c>
    </row>
    <row r="1174" spans="1:35" x14ac:dyDescent="0.3">
      <c r="A1174" s="287">
        <v>1162</v>
      </c>
      <c r="B1174" s="161"/>
      <c r="C1174" s="150"/>
      <c r="D1174" s="150"/>
      <c r="E1174" s="150"/>
      <c r="F1174" s="152"/>
      <c r="G1174" s="152"/>
      <c r="H1174" s="154"/>
      <c r="I1174" s="155"/>
      <c r="J1174" s="159"/>
      <c r="K1174" s="159"/>
      <c r="L1174" s="337"/>
      <c r="M1174" s="343" t="str">
        <f>IF(L1174="","",LOOKUP(L1174,'Work Programme'!$A$8:$A$207,'Work Programme'!$B$8:$B$207))</f>
        <v/>
      </c>
      <c r="N1174" s="150"/>
      <c r="O1174" s="151"/>
      <c r="P1174" s="254" t="str">
        <f>IF(H1174="","",VLOOKUP(H1174,'Overview - Financial Statement'!$A$46:$B$60,2,FALSE))</f>
        <v/>
      </c>
      <c r="Q1174" s="255" t="str">
        <f t="shared" si="252"/>
        <v/>
      </c>
      <c r="R1174" s="153"/>
      <c r="S1174" s="153"/>
      <c r="T1174" s="238">
        <f t="shared" si="253"/>
        <v>0</v>
      </c>
      <c r="U1174" s="193" t="s">
        <v>44</v>
      </c>
      <c r="V1174" s="173"/>
      <c r="W1174" s="193" t="str">
        <f t="shared" si="254"/>
        <v/>
      </c>
      <c r="X1174" s="264" t="str">
        <f t="shared" si="255"/>
        <v>OK</v>
      </c>
      <c r="Y1174" s="193" t="str">
        <f t="shared" si="256"/>
        <v/>
      </c>
      <c r="Z1174" s="193" t="str">
        <f t="shared" si="257"/>
        <v/>
      </c>
      <c r="AA1174" s="397" t="str">
        <f t="shared" si="258"/>
        <v/>
      </c>
      <c r="AB1174" s="257" t="str">
        <f t="shared" si="259"/>
        <v/>
      </c>
      <c r="AC1174" s="257" t="str">
        <f t="shared" si="260"/>
        <v/>
      </c>
      <c r="AD1174" s="193" t="str">
        <f t="shared" si="261"/>
        <v>CHECK DATES</v>
      </c>
      <c r="AE1174" s="257" t="str">
        <f t="shared" si="262"/>
        <v/>
      </c>
      <c r="AF1174" s="286">
        <v>0</v>
      </c>
      <c r="AG1174" s="257">
        <f t="shared" si="263"/>
        <v>0</v>
      </c>
      <c r="AH1174" s="257" t="str">
        <f t="shared" si="264"/>
        <v/>
      </c>
      <c r="AI1174" s="257">
        <f t="shared" si="265"/>
        <v>0</v>
      </c>
    </row>
    <row r="1175" spans="1:35" x14ac:dyDescent="0.3">
      <c r="A1175" s="287">
        <v>1163</v>
      </c>
      <c r="B1175" s="161"/>
      <c r="C1175" s="150"/>
      <c r="D1175" s="150"/>
      <c r="E1175" s="150"/>
      <c r="F1175" s="152"/>
      <c r="G1175" s="152"/>
      <c r="H1175" s="154"/>
      <c r="I1175" s="155"/>
      <c r="J1175" s="159"/>
      <c r="K1175" s="159"/>
      <c r="L1175" s="337"/>
      <c r="M1175" s="343" t="str">
        <f>IF(L1175="","",LOOKUP(L1175,'Work Programme'!$A$8:$A$207,'Work Programme'!$B$8:$B$207))</f>
        <v/>
      </c>
      <c r="N1175" s="150"/>
      <c r="O1175" s="151"/>
      <c r="P1175" s="254" t="str">
        <f>IF(H1175="","",VLOOKUP(H1175,'Overview - Financial Statement'!$A$46:$B$60,2,FALSE))</f>
        <v/>
      </c>
      <c r="Q1175" s="255" t="str">
        <f t="shared" si="252"/>
        <v/>
      </c>
      <c r="R1175" s="153"/>
      <c r="S1175" s="153"/>
      <c r="T1175" s="238">
        <f t="shared" si="253"/>
        <v>0</v>
      </c>
      <c r="U1175" s="193" t="s">
        <v>44</v>
      </c>
      <c r="V1175" s="173"/>
      <c r="W1175" s="193" t="str">
        <f t="shared" si="254"/>
        <v/>
      </c>
      <c r="X1175" s="264" t="str">
        <f t="shared" si="255"/>
        <v>OK</v>
      </c>
      <c r="Y1175" s="193" t="str">
        <f t="shared" si="256"/>
        <v/>
      </c>
      <c r="Z1175" s="193" t="str">
        <f t="shared" si="257"/>
        <v/>
      </c>
      <c r="AA1175" s="397" t="str">
        <f t="shared" si="258"/>
        <v/>
      </c>
      <c r="AB1175" s="257" t="str">
        <f t="shared" si="259"/>
        <v/>
      </c>
      <c r="AC1175" s="257" t="str">
        <f t="shared" si="260"/>
        <v/>
      </c>
      <c r="AD1175" s="193" t="str">
        <f t="shared" si="261"/>
        <v>CHECK DATES</v>
      </c>
      <c r="AE1175" s="257" t="str">
        <f t="shared" si="262"/>
        <v/>
      </c>
      <c r="AF1175" s="286">
        <v>0</v>
      </c>
      <c r="AG1175" s="257">
        <f t="shared" si="263"/>
        <v>0</v>
      </c>
      <c r="AH1175" s="257" t="str">
        <f t="shared" si="264"/>
        <v/>
      </c>
      <c r="AI1175" s="257">
        <f t="shared" si="265"/>
        <v>0</v>
      </c>
    </row>
    <row r="1176" spans="1:35" x14ac:dyDescent="0.3">
      <c r="A1176" s="287">
        <v>1164</v>
      </c>
      <c r="B1176" s="161"/>
      <c r="C1176" s="150"/>
      <c r="D1176" s="150"/>
      <c r="E1176" s="150"/>
      <c r="F1176" s="152"/>
      <c r="G1176" s="152"/>
      <c r="H1176" s="154"/>
      <c r="I1176" s="155"/>
      <c r="J1176" s="159"/>
      <c r="K1176" s="159"/>
      <c r="L1176" s="337"/>
      <c r="M1176" s="343" t="str">
        <f>IF(L1176="","",LOOKUP(L1176,'Work Programme'!$A$8:$A$207,'Work Programme'!$B$8:$B$207))</f>
        <v/>
      </c>
      <c r="N1176" s="150"/>
      <c r="O1176" s="151"/>
      <c r="P1176" s="254" t="str">
        <f>IF(H1176="","",VLOOKUP(H1176,'Overview - Financial Statement'!$A$46:$B$60,2,FALSE))</f>
        <v/>
      </c>
      <c r="Q1176" s="255" t="str">
        <f t="shared" si="252"/>
        <v/>
      </c>
      <c r="R1176" s="153"/>
      <c r="S1176" s="153"/>
      <c r="T1176" s="238">
        <f t="shared" si="253"/>
        <v>0</v>
      </c>
      <c r="U1176" s="193" t="s">
        <v>44</v>
      </c>
      <c r="V1176" s="173"/>
      <c r="W1176" s="193" t="str">
        <f t="shared" si="254"/>
        <v/>
      </c>
      <c r="X1176" s="264" t="str">
        <f t="shared" si="255"/>
        <v>OK</v>
      </c>
      <c r="Y1176" s="193" t="str">
        <f t="shared" si="256"/>
        <v/>
      </c>
      <c r="Z1176" s="193" t="str">
        <f t="shared" si="257"/>
        <v/>
      </c>
      <c r="AA1176" s="397" t="str">
        <f t="shared" si="258"/>
        <v/>
      </c>
      <c r="AB1176" s="257" t="str">
        <f t="shared" si="259"/>
        <v/>
      </c>
      <c r="AC1176" s="257" t="str">
        <f t="shared" si="260"/>
        <v/>
      </c>
      <c r="AD1176" s="193" t="str">
        <f t="shared" si="261"/>
        <v>CHECK DATES</v>
      </c>
      <c r="AE1176" s="257" t="str">
        <f t="shared" si="262"/>
        <v/>
      </c>
      <c r="AF1176" s="286">
        <v>0</v>
      </c>
      <c r="AG1176" s="257">
        <f t="shared" si="263"/>
        <v>0</v>
      </c>
      <c r="AH1176" s="257" t="str">
        <f t="shared" si="264"/>
        <v/>
      </c>
      <c r="AI1176" s="257">
        <f t="shared" si="265"/>
        <v>0</v>
      </c>
    </row>
    <row r="1177" spans="1:35" x14ac:dyDescent="0.3">
      <c r="A1177" s="287">
        <v>1165</v>
      </c>
      <c r="B1177" s="161"/>
      <c r="C1177" s="150"/>
      <c r="D1177" s="150"/>
      <c r="E1177" s="150"/>
      <c r="F1177" s="152"/>
      <c r="G1177" s="152"/>
      <c r="H1177" s="154"/>
      <c r="I1177" s="155"/>
      <c r="J1177" s="159"/>
      <c r="K1177" s="159"/>
      <c r="L1177" s="337"/>
      <c r="M1177" s="343" t="str">
        <f>IF(L1177="","",LOOKUP(L1177,'Work Programme'!$A$8:$A$207,'Work Programme'!$B$8:$B$207))</f>
        <v/>
      </c>
      <c r="N1177" s="150"/>
      <c r="O1177" s="151"/>
      <c r="P1177" s="254" t="str">
        <f>IF(H1177="","",VLOOKUP(H1177,'Overview - Financial Statement'!$A$46:$B$60,2,FALSE))</f>
        <v/>
      </c>
      <c r="Q1177" s="255" t="str">
        <f t="shared" si="252"/>
        <v/>
      </c>
      <c r="R1177" s="153"/>
      <c r="S1177" s="153"/>
      <c r="T1177" s="238">
        <f t="shared" si="253"/>
        <v>0</v>
      </c>
      <c r="U1177" s="193" t="s">
        <v>44</v>
      </c>
      <c r="V1177" s="173"/>
      <c r="W1177" s="193" t="str">
        <f t="shared" si="254"/>
        <v/>
      </c>
      <c r="X1177" s="264" t="str">
        <f t="shared" si="255"/>
        <v>OK</v>
      </c>
      <c r="Y1177" s="193" t="str">
        <f t="shared" si="256"/>
        <v/>
      </c>
      <c r="Z1177" s="193" t="str">
        <f t="shared" si="257"/>
        <v/>
      </c>
      <c r="AA1177" s="397" t="str">
        <f t="shared" si="258"/>
        <v/>
      </c>
      <c r="AB1177" s="257" t="str">
        <f t="shared" si="259"/>
        <v/>
      </c>
      <c r="AC1177" s="257" t="str">
        <f t="shared" si="260"/>
        <v/>
      </c>
      <c r="AD1177" s="193" t="str">
        <f t="shared" si="261"/>
        <v>CHECK DATES</v>
      </c>
      <c r="AE1177" s="257" t="str">
        <f t="shared" si="262"/>
        <v/>
      </c>
      <c r="AF1177" s="286">
        <v>0</v>
      </c>
      <c r="AG1177" s="257">
        <f t="shared" si="263"/>
        <v>0</v>
      </c>
      <c r="AH1177" s="257" t="str">
        <f t="shared" si="264"/>
        <v/>
      </c>
      <c r="AI1177" s="257">
        <f t="shared" si="265"/>
        <v>0</v>
      </c>
    </row>
    <row r="1178" spans="1:35" x14ac:dyDescent="0.3">
      <c r="A1178" s="287">
        <v>1166</v>
      </c>
      <c r="B1178" s="161"/>
      <c r="C1178" s="150"/>
      <c r="D1178" s="150"/>
      <c r="E1178" s="150"/>
      <c r="F1178" s="152"/>
      <c r="G1178" s="152"/>
      <c r="H1178" s="154"/>
      <c r="I1178" s="155"/>
      <c r="J1178" s="159"/>
      <c r="K1178" s="159"/>
      <c r="L1178" s="337"/>
      <c r="M1178" s="343" t="str">
        <f>IF(L1178="","",LOOKUP(L1178,'Work Programme'!$A$8:$A$207,'Work Programme'!$B$8:$B$207))</f>
        <v/>
      </c>
      <c r="N1178" s="150"/>
      <c r="O1178" s="151"/>
      <c r="P1178" s="254" t="str">
        <f>IF(H1178="","",VLOOKUP(H1178,'Overview - Financial Statement'!$A$46:$B$60,2,FALSE))</f>
        <v/>
      </c>
      <c r="Q1178" s="255" t="str">
        <f t="shared" si="252"/>
        <v/>
      </c>
      <c r="R1178" s="153"/>
      <c r="S1178" s="153"/>
      <c r="T1178" s="238">
        <f t="shared" si="253"/>
        <v>0</v>
      </c>
      <c r="U1178" s="193" t="s">
        <v>44</v>
      </c>
      <c r="V1178" s="173"/>
      <c r="W1178" s="193" t="str">
        <f t="shared" si="254"/>
        <v/>
      </c>
      <c r="X1178" s="264" t="str">
        <f t="shared" si="255"/>
        <v>OK</v>
      </c>
      <c r="Y1178" s="193" t="str">
        <f t="shared" si="256"/>
        <v/>
      </c>
      <c r="Z1178" s="193" t="str">
        <f t="shared" si="257"/>
        <v/>
      </c>
      <c r="AA1178" s="397" t="str">
        <f t="shared" si="258"/>
        <v/>
      </c>
      <c r="AB1178" s="257" t="str">
        <f t="shared" si="259"/>
        <v/>
      </c>
      <c r="AC1178" s="257" t="str">
        <f t="shared" si="260"/>
        <v/>
      </c>
      <c r="AD1178" s="193" t="str">
        <f t="shared" si="261"/>
        <v>CHECK DATES</v>
      </c>
      <c r="AE1178" s="257" t="str">
        <f t="shared" si="262"/>
        <v/>
      </c>
      <c r="AF1178" s="286">
        <v>0</v>
      </c>
      <c r="AG1178" s="257">
        <f t="shared" si="263"/>
        <v>0</v>
      </c>
      <c r="AH1178" s="257" t="str">
        <f t="shared" si="264"/>
        <v/>
      </c>
      <c r="AI1178" s="257">
        <f t="shared" si="265"/>
        <v>0</v>
      </c>
    </row>
    <row r="1179" spans="1:35" x14ac:dyDescent="0.3">
      <c r="A1179" s="287">
        <v>1167</v>
      </c>
      <c r="B1179" s="161"/>
      <c r="C1179" s="150"/>
      <c r="D1179" s="150"/>
      <c r="E1179" s="150"/>
      <c r="F1179" s="152"/>
      <c r="G1179" s="152"/>
      <c r="H1179" s="154"/>
      <c r="I1179" s="155"/>
      <c r="J1179" s="159"/>
      <c r="K1179" s="159"/>
      <c r="L1179" s="337"/>
      <c r="M1179" s="343" t="str">
        <f>IF(L1179="","",LOOKUP(L1179,'Work Programme'!$A$8:$A$207,'Work Programme'!$B$8:$B$207))</f>
        <v/>
      </c>
      <c r="N1179" s="150"/>
      <c r="O1179" s="151"/>
      <c r="P1179" s="254" t="str">
        <f>IF(H1179="","",VLOOKUP(H1179,'Overview - Financial Statement'!$A$46:$B$60,2,FALSE))</f>
        <v/>
      </c>
      <c r="Q1179" s="255" t="str">
        <f t="shared" si="252"/>
        <v/>
      </c>
      <c r="R1179" s="153"/>
      <c r="S1179" s="153"/>
      <c r="T1179" s="238">
        <f t="shared" si="253"/>
        <v>0</v>
      </c>
      <c r="U1179" s="193" t="s">
        <v>44</v>
      </c>
      <c r="V1179" s="173"/>
      <c r="W1179" s="193" t="str">
        <f t="shared" si="254"/>
        <v/>
      </c>
      <c r="X1179" s="264" t="str">
        <f t="shared" si="255"/>
        <v>OK</v>
      </c>
      <c r="Y1179" s="193" t="str">
        <f t="shared" si="256"/>
        <v/>
      </c>
      <c r="Z1179" s="193" t="str">
        <f t="shared" si="257"/>
        <v/>
      </c>
      <c r="AA1179" s="397" t="str">
        <f t="shared" si="258"/>
        <v/>
      </c>
      <c r="AB1179" s="257" t="str">
        <f t="shared" si="259"/>
        <v/>
      </c>
      <c r="AC1179" s="257" t="str">
        <f t="shared" si="260"/>
        <v/>
      </c>
      <c r="AD1179" s="193" t="str">
        <f t="shared" si="261"/>
        <v>CHECK DATES</v>
      </c>
      <c r="AE1179" s="257" t="str">
        <f t="shared" si="262"/>
        <v/>
      </c>
      <c r="AF1179" s="286">
        <v>0</v>
      </c>
      <c r="AG1179" s="257">
        <f t="shared" si="263"/>
        <v>0</v>
      </c>
      <c r="AH1179" s="257" t="str">
        <f t="shared" si="264"/>
        <v/>
      </c>
      <c r="AI1179" s="257">
        <f t="shared" si="265"/>
        <v>0</v>
      </c>
    </row>
    <row r="1180" spans="1:35" x14ac:dyDescent="0.3">
      <c r="A1180" s="287">
        <v>1168</v>
      </c>
      <c r="B1180" s="161"/>
      <c r="C1180" s="150"/>
      <c r="D1180" s="150"/>
      <c r="E1180" s="150"/>
      <c r="F1180" s="152"/>
      <c r="G1180" s="152"/>
      <c r="H1180" s="154"/>
      <c r="I1180" s="155"/>
      <c r="J1180" s="159"/>
      <c r="K1180" s="159"/>
      <c r="L1180" s="337"/>
      <c r="M1180" s="343" t="str">
        <f>IF(L1180="","",LOOKUP(L1180,'Work Programme'!$A$8:$A$207,'Work Programme'!$B$8:$B$207))</f>
        <v/>
      </c>
      <c r="N1180" s="150"/>
      <c r="O1180" s="151"/>
      <c r="P1180" s="254" t="str">
        <f>IF(H1180="","",VLOOKUP(H1180,'Overview - Financial Statement'!$A$46:$B$60,2,FALSE))</f>
        <v/>
      </c>
      <c r="Q1180" s="255" t="str">
        <f t="shared" si="252"/>
        <v/>
      </c>
      <c r="R1180" s="153"/>
      <c r="S1180" s="153"/>
      <c r="T1180" s="238">
        <f t="shared" si="253"/>
        <v>0</v>
      </c>
      <c r="U1180" s="193" t="s">
        <v>44</v>
      </c>
      <c r="V1180" s="173"/>
      <c r="W1180" s="193" t="str">
        <f t="shared" si="254"/>
        <v/>
      </c>
      <c r="X1180" s="264" t="str">
        <f t="shared" si="255"/>
        <v>OK</v>
      </c>
      <c r="Y1180" s="193" t="str">
        <f t="shared" si="256"/>
        <v/>
      </c>
      <c r="Z1180" s="193" t="str">
        <f t="shared" si="257"/>
        <v/>
      </c>
      <c r="AA1180" s="397" t="str">
        <f t="shared" si="258"/>
        <v/>
      </c>
      <c r="AB1180" s="257" t="str">
        <f t="shared" si="259"/>
        <v/>
      </c>
      <c r="AC1180" s="257" t="str">
        <f t="shared" si="260"/>
        <v/>
      </c>
      <c r="AD1180" s="193" t="str">
        <f t="shared" si="261"/>
        <v>CHECK DATES</v>
      </c>
      <c r="AE1180" s="257" t="str">
        <f t="shared" si="262"/>
        <v/>
      </c>
      <c r="AF1180" s="286">
        <v>0</v>
      </c>
      <c r="AG1180" s="257">
        <f t="shared" si="263"/>
        <v>0</v>
      </c>
      <c r="AH1180" s="257" t="str">
        <f t="shared" si="264"/>
        <v/>
      </c>
      <c r="AI1180" s="257">
        <f t="shared" si="265"/>
        <v>0</v>
      </c>
    </row>
    <row r="1181" spans="1:35" x14ac:dyDescent="0.3">
      <c r="A1181" s="287">
        <v>1169</v>
      </c>
      <c r="B1181" s="161"/>
      <c r="C1181" s="150"/>
      <c r="D1181" s="150"/>
      <c r="E1181" s="150"/>
      <c r="F1181" s="152"/>
      <c r="G1181" s="152"/>
      <c r="H1181" s="154"/>
      <c r="I1181" s="155"/>
      <c r="J1181" s="159"/>
      <c r="K1181" s="159"/>
      <c r="L1181" s="337"/>
      <c r="M1181" s="343" t="str">
        <f>IF(L1181="","",LOOKUP(L1181,'Work Programme'!$A$8:$A$207,'Work Programme'!$B$8:$B$207))</f>
        <v/>
      </c>
      <c r="N1181" s="150"/>
      <c r="O1181" s="151"/>
      <c r="P1181" s="254" t="str">
        <f>IF(H1181="","",VLOOKUP(H1181,'Overview - Financial Statement'!$A$46:$B$60,2,FALSE))</f>
        <v/>
      </c>
      <c r="Q1181" s="255" t="str">
        <f t="shared" si="252"/>
        <v/>
      </c>
      <c r="R1181" s="153"/>
      <c r="S1181" s="153"/>
      <c r="T1181" s="238">
        <f t="shared" si="253"/>
        <v>0</v>
      </c>
      <c r="U1181" s="193" t="s">
        <v>44</v>
      </c>
      <c r="V1181" s="173"/>
      <c r="W1181" s="193" t="str">
        <f t="shared" si="254"/>
        <v/>
      </c>
      <c r="X1181" s="264" t="str">
        <f t="shared" si="255"/>
        <v>OK</v>
      </c>
      <c r="Y1181" s="193" t="str">
        <f t="shared" si="256"/>
        <v/>
      </c>
      <c r="Z1181" s="193" t="str">
        <f t="shared" si="257"/>
        <v/>
      </c>
      <c r="AA1181" s="397" t="str">
        <f t="shared" si="258"/>
        <v/>
      </c>
      <c r="AB1181" s="257" t="str">
        <f t="shared" si="259"/>
        <v/>
      </c>
      <c r="AC1181" s="257" t="str">
        <f t="shared" si="260"/>
        <v/>
      </c>
      <c r="AD1181" s="193" t="str">
        <f t="shared" si="261"/>
        <v>CHECK DATES</v>
      </c>
      <c r="AE1181" s="257" t="str">
        <f t="shared" si="262"/>
        <v/>
      </c>
      <c r="AF1181" s="286">
        <v>0</v>
      </c>
      <c r="AG1181" s="257">
        <f t="shared" si="263"/>
        <v>0</v>
      </c>
      <c r="AH1181" s="257" t="str">
        <f t="shared" si="264"/>
        <v/>
      </c>
      <c r="AI1181" s="257">
        <f t="shared" si="265"/>
        <v>0</v>
      </c>
    </row>
    <row r="1182" spans="1:35" x14ac:dyDescent="0.3">
      <c r="A1182" s="287">
        <v>1170</v>
      </c>
      <c r="B1182" s="161"/>
      <c r="C1182" s="150"/>
      <c r="D1182" s="150"/>
      <c r="E1182" s="150"/>
      <c r="F1182" s="152"/>
      <c r="G1182" s="152"/>
      <c r="H1182" s="154"/>
      <c r="I1182" s="155"/>
      <c r="J1182" s="159"/>
      <c r="K1182" s="159"/>
      <c r="L1182" s="337"/>
      <c r="M1182" s="343" t="str">
        <f>IF(L1182="","",LOOKUP(L1182,'Work Programme'!$A$8:$A$207,'Work Programme'!$B$8:$B$207))</f>
        <v/>
      </c>
      <c r="N1182" s="150"/>
      <c r="O1182" s="151"/>
      <c r="P1182" s="254" t="str">
        <f>IF(H1182="","",VLOOKUP(H1182,'Overview - Financial Statement'!$A$46:$B$60,2,FALSE))</f>
        <v/>
      </c>
      <c r="Q1182" s="255" t="str">
        <f t="shared" si="252"/>
        <v/>
      </c>
      <c r="R1182" s="153"/>
      <c r="S1182" s="153"/>
      <c r="T1182" s="238">
        <f t="shared" si="253"/>
        <v>0</v>
      </c>
      <c r="U1182" s="193" t="s">
        <v>44</v>
      </c>
      <c r="V1182" s="173"/>
      <c r="W1182" s="193" t="str">
        <f t="shared" si="254"/>
        <v/>
      </c>
      <c r="X1182" s="264" t="str">
        <f t="shared" si="255"/>
        <v>OK</v>
      </c>
      <c r="Y1182" s="193" t="str">
        <f t="shared" si="256"/>
        <v/>
      </c>
      <c r="Z1182" s="193" t="str">
        <f t="shared" si="257"/>
        <v/>
      </c>
      <c r="AA1182" s="397" t="str">
        <f t="shared" si="258"/>
        <v/>
      </c>
      <c r="AB1182" s="257" t="str">
        <f t="shared" si="259"/>
        <v/>
      </c>
      <c r="AC1182" s="257" t="str">
        <f t="shared" si="260"/>
        <v/>
      </c>
      <c r="AD1182" s="193" t="str">
        <f t="shared" si="261"/>
        <v>CHECK DATES</v>
      </c>
      <c r="AE1182" s="257" t="str">
        <f t="shared" si="262"/>
        <v/>
      </c>
      <c r="AF1182" s="286">
        <v>0</v>
      </c>
      <c r="AG1182" s="257">
        <f t="shared" si="263"/>
        <v>0</v>
      </c>
      <c r="AH1182" s="257" t="str">
        <f t="shared" si="264"/>
        <v/>
      </c>
      <c r="AI1182" s="257">
        <f t="shared" si="265"/>
        <v>0</v>
      </c>
    </row>
    <row r="1183" spans="1:35" x14ac:dyDescent="0.3">
      <c r="A1183" s="287">
        <v>1171</v>
      </c>
      <c r="B1183" s="161"/>
      <c r="C1183" s="150"/>
      <c r="D1183" s="150"/>
      <c r="E1183" s="150"/>
      <c r="F1183" s="152"/>
      <c r="G1183" s="152"/>
      <c r="H1183" s="154"/>
      <c r="I1183" s="155"/>
      <c r="J1183" s="159"/>
      <c r="K1183" s="159"/>
      <c r="L1183" s="337"/>
      <c r="M1183" s="343" t="str">
        <f>IF(L1183="","",LOOKUP(L1183,'Work Programme'!$A$8:$A$207,'Work Programme'!$B$8:$B$207))</f>
        <v/>
      </c>
      <c r="N1183" s="150"/>
      <c r="O1183" s="151"/>
      <c r="P1183" s="254" t="str">
        <f>IF(H1183="","",VLOOKUP(H1183,'Overview - Financial Statement'!$A$46:$B$60,2,FALSE))</f>
        <v/>
      </c>
      <c r="Q1183" s="255" t="str">
        <f t="shared" si="252"/>
        <v/>
      </c>
      <c r="R1183" s="153"/>
      <c r="S1183" s="153"/>
      <c r="T1183" s="238">
        <f t="shared" si="253"/>
        <v>0</v>
      </c>
      <c r="U1183" s="193" t="s">
        <v>44</v>
      </c>
      <c r="V1183" s="173"/>
      <c r="W1183" s="193" t="str">
        <f t="shared" si="254"/>
        <v/>
      </c>
      <c r="X1183" s="264" t="str">
        <f t="shared" si="255"/>
        <v>OK</v>
      </c>
      <c r="Y1183" s="193" t="str">
        <f t="shared" si="256"/>
        <v/>
      </c>
      <c r="Z1183" s="193" t="str">
        <f t="shared" si="257"/>
        <v/>
      </c>
      <c r="AA1183" s="397" t="str">
        <f t="shared" si="258"/>
        <v/>
      </c>
      <c r="AB1183" s="257" t="str">
        <f t="shared" si="259"/>
        <v/>
      </c>
      <c r="AC1183" s="257" t="str">
        <f t="shared" si="260"/>
        <v/>
      </c>
      <c r="AD1183" s="193" t="str">
        <f t="shared" si="261"/>
        <v>CHECK DATES</v>
      </c>
      <c r="AE1183" s="257" t="str">
        <f t="shared" si="262"/>
        <v/>
      </c>
      <c r="AF1183" s="286">
        <v>0</v>
      </c>
      <c r="AG1183" s="257">
        <f t="shared" si="263"/>
        <v>0</v>
      </c>
      <c r="AH1183" s="257" t="str">
        <f t="shared" si="264"/>
        <v/>
      </c>
      <c r="AI1183" s="257">
        <f t="shared" si="265"/>
        <v>0</v>
      </c>
    </row>
    <row r="1184" spans="1:35" x14ac:dyDescent="0.3">
      <c r="A1184" s="287">
        <v>1172</v>
      </c>
      <c r="B1184" s="161"/>
      <c r="C1184" s="150"/>
      <c r="D1184" s="150"/>
      <c r="E1184" s="150"/>
      <c r="F1184" s="152"/>
      <c r="G1184" s="152"/>
      <c r="H1184" s="154"/>
      <c r="I1184" s="155"/>
      <c r="J1184" s="159"/>
      <c r="K1184" s="159"/>
      <c r="L1184" s="337"/>
      <c r="M1184" s="343" t="str">
        <f>IF(L1184="","",LOOKUP(L1184,'Work Programme'!$A$8:$A$207,'Work Programme'!$B$8:$B$207))</f>
        <v/>
      </c>
      <c r="N1184" s="150"/>
      <c r="O1184" s="151"/>
      <c r="P1184" s="254" t="str">
        <f>IF(H1184="","",VLOOKUP(H1184,'Overview - Financial Statement'!$A$46:$B$60,2,FALSE))</f>
        <v/>
      </c>
      <c r="Q1184" s="255" t="str">
        <f t="shared" si="252"/>
        <v/>
      </c>
      <c r="R1184" s="153"/>
      <c r="S1184" s="153"/>
      <c r="T1184" s="238">
        <f t="shared" si="253"/>
        <v>0</v>
      </c>
      <c r="U1184" s="193" t="s">
        <v>44</v>
      </c>
      <c r="V1184" s="173"/>
      <c r="W1184" s="193" t="str">
        <f t="shared" si="254"/>
        <v/>
      </c>
      <c r="X1184" s="264" t="str">
        <f t="shared" si="255"/>
        <v>OK</v>
      </c>
      <c r="Y1184" s="193" t="str">
        <f t="shared" si="256"/>
        <v/>
      </c>
      <c r="Z1184" s="193" t="str">
        <f t="shared" si="257"/>
        <v/>
      </c>
      <c r="AA1184" s="397" t="str">
        <f t="shared" si="258"/>
        <v/>
      </c>
      <c r="AB1184" s="257" t="str">
        <f t="shared" si="259"/>
        <v/>
      </c>
      <c r="AC1184" s="257" t="str">
        <f t="shared" si="260"/>
        <v/>
      </c>
      <c r="AD1184" s="193" t="str">
        <f t="shared" si="261"/>
        <v>CHECK DATES</v>
      </c>
      <c r="AE1184" s="257" t="str">
        <f t="shared" si="262"/>
        <v/>
      </c>
      <c r="AF1184" s="286">
        <v>0</v>
      </c>
      <c r="AG1184" s="257">
        <f t="shared" si="263"/>
        <v>0</v>
      </c>
      <c r="AH1184" s="257" t="str">
        <f t="shared" si="264"/>
        <v/>
      </c>
      <c r="AI1184" s="257">
        <f t="shared" si="265"/>
        <v>0</v>
      </c>
    </row>
    <row r="1185" spans="1:35" x14ac:dyDescent="0.3">
      <c r="A1185" s="287">
        <v>1173</v>
      </c>
      <c r="B1185" s="161"/>
      <c r="C1185" s="150"/>
      <c r="D1185" s="150"/>
      <c r="E1185" s="150"/>
      <c r="F1185" s="152"/>
      <c r="G1185" s="152"/>
      <c r="H1185" s="154"/>
      <c r="I1185" s="155"/>
      <c r="J1185" s="159"/>
      <c r="K1185" s="159"/>
      <c r="L1185" s="337"/>
      <c r="M1185" s="343" t="str">
        <f>IF(L1185="","",LOOKUP(L1185,'Work Programme'!$A$8:$A$207,'Work Programme'!$B$8:$B$207))</f>
        <v/>
      </c>
      <c r="N1185" s="150"/>
      <c r="O1185" s="151"/>
      <c r="P1185" s="254" t="str">
        <f>IF(H1185="","",VLOOKUP(H1185,'Overview - Financial Statement'!$A$46:$B$60,2,FALSE))</f>
        <v/>
      </c>
      <c r="Q1185" s="255" t="str">
        <f t="shared" si="252"/>
        <v/>
      </c>
      <c r="R1185" s="153"/>
      <c r="S1185" s="153"/>
      <c r="T1185" s="238">
        <f t="shared" si="253"/>
        <v>0</v>
      </c>
      <c r="U1185" s="193" t="s">
        <v>44</v>
      </c>
      <c r="V1185" s="173"/>
      <c r="W1185" s="193" t="str">
        <f t="shared" si="254"/>
        <v/>
      </c>
      <c r="X1185" s="264" t="str">
        <f t="shared" si="255"/>
        <v>OK</v>
      </c>
      <c r="Y1185" s="193" t="str">
        <f t="shared" si="256"/>
        <v/>
      </c>
      <c r="Z1185" s="193" t="str">
        <f t="shared" si="257"/>
        <v/>
      </c>
      <c r="AA1185" s="397" t="str">
        <f t="shared" si="258"/>
        <v/>
      </c>
      <c r="AB1185" s="257" t="str">
        <f t="shared" si="259"/>
        <v/>
      </c>
      <c r="AC1185" s="257" t="str">
        <f t="shared" si="260"/>
        <v/>
      </c>
      <c r="AD1185" s="193" t="str">
        <f t="shared" si="261"/>
        <v>CHECK DATES</v>
      </c>
      <c r="AE1185" s="257" t="str">
        <f t="shared" si="262"/>
        <v/>
      </c>
      <c r="AF1185" s="286">
        <v>0</v>
      </c>
      <c r="AG1185" s="257">
        <f t="shared" si="263"/>
        <v>0</v>
      </c>
      <c r="AH1185" s="257" t="str">
        <f t="shared" si="264"/>
        <v/>
      </c>
      <c r="AI1185" s="257">
        <f t="shared" si="265"/>
        <v>0</v>
      </c>
    </row>
    <row r="1186" spans="1:35" x14ac:dyDescent="0.3">
      <c r="A1186" s="287">
        <v>1174</v>
      </c>
      <c r="B1186" s="161"/>
      <c r="C1186" s="150"/>
      <c r="D1186" s="150"/>
      <c r="E1186" s="150"/>
      <c r="F1186" s="152"/>
      <c r="G1186" s="152"/>
      <c r="H1186" s="154"/>
      <c r="I1186" s="155"/>
      <c r="J1186" s="159"/>
      <c r="K1186" s="159"/>
      <c r="L1186" s="337"/>
      <c r="M1186" s="343" t="str">
        <f>IF(L1186="","",LOOKUP(L1186,'Work Programme'!$A$8:$A$207,'Work Programme'!$B$8:$B$207))</f>
        <v/>
      </c>
      <c r="N1186" s="150"/>
      <c r="O1186" s="151"/>
      <c r="P1186" s="254" t="str">
        <f>IF(H1186="","",VLOOKUP(H1186,'Overview - Financial Statement'!$A$46:$B$60,2,FALSE))</f>
        <v/>
      </c>
      <c r="Q1186" s="255" t="str">
        <f t="shared" si="252"/>
        <v/>
      </c>
      <c r="R1186" s="153"/>
      <c r="S1186" s="153"/>
      <c r="T1186" s="238">
        <f t="shared" si="253"/>
        <v>0</v>
      </c>
      <c r="U1186" s="193" t="s">
        <v>44</v>
      </c>
      <c r="V1186" s="173"/>
      <c r="W1186" s="193" t="str">
        <f t="shared" si="254"/>
        <v/>
      </c>
      <c r="X1186" s="264" t="str">
        <f t="shared" si="255"/>
        <v>OK</v>
      </c>
      <c r="Y1186" s="193" t="str">
        <f t="shared" si="256"/>
        <v/>
      </c>
      <c r="Z1186" s="193" t="str">
        <f t="shared" si="257"/>
        <v/>
      </c>
      <c r="AA1186" s="397" t="str">
        <f t="shared" si="258"/>
        <v/>
      </c>
      <c r="AB1186" s="257" t="str">
        <f t="shared" si="259"/>
        <v/>
      </c>
      <c r="AC1186" s="257" t="str">
        <f t="shared" si="260"/>
        <v/>
      </c>
      <c r="AD1186" s="193" t="str">
        <f t="shared" si="261"/>
        <v>CHECK DATES</v>
      </c>
      <c r="AE1186" s="257" t="str">
        <f t="shared" si="262"/>
        <v/>
      </c>
      <c r="AF1186" s="286">
        <v>0</v>
      </c>
      <c r="AG1186" s="257">
        <f t="shared" si="263"/>
        <v>0</v>
      </c>
      <c r="AH1186" s="257" t="str">
        <f t="shared" si="264"/>
        <v/>
      </c>
      <c r="AI1186" s="257">
        <f t="shared" si="265"/>
        <v>0</v>
      </c>
    </row>
    <row r="1187" spans="1:35" x14ac:dyDescent="0.3">
      <c r="A1187" s="287">
        <v>1175</v>
      </c>
      <c r="B1187" s="161"/>
      <c r="C1187" s="150"/>
      <c r="D1187" s="150"/>
      <c r="E1187" s="150"/>
      <c r="F1187" s="152"/>
      <c r="G1187" s="152"/>
      <c r="H1187" s="154"/>
      <c r="I1187" s="155"/>
      <c r="J1187" s="159"/>
      <c r="K1187" s="159"/>
      <c r="L1187" s="337"/>
      <c r="M1187" s="343" t="str">
        <f>IF(L1187="","",LOOKUP(L1187,'Work Programme'!$A$8:$A$207,'Work Programme'!$B$8:$B$207))</f>
        <v/>
      </c>
      <c r="N1187" s="150"/>
      <c r="O1187" s="151"/>
      <c r="P1187" s="254" t="str">
        <f>IF(H1187="","",VLOOKUP(H1187,'Overview - Financial Statement'!$A$46:$B$60,2,FALSE))</f>
        <v/>
      </c>
      <c r="Q1187" s="255" t="str">
        <f t="shared" si="252"/>
        <v/>
      </c>
      <c r="R1187" s="153"/>
      <c r="S1187" s="153"/>
      <c r="T1187" s="238">
        <f t="shared" si="253"/>
        <v>0</v>
      </c>
      <c r="U1187" s="193" t="s">
        <v>44</v>
      </c>
      <c r="V1187" s="173"/>
      <c r="W1187" s="193" t="str">
        <f t="shared" si="254"/>
        <v/>
      </c>
      <c r="X1187" s="264" t="str">
        <f t="shared" si="255"/>
        <v>OK</v>
      </c>
      <c r="Y1187" s="193" t="str">
        <f t="shared" si="256"/>
        <v/>
      </c>
      <c r="Z1187" s="193" t="str">
        <f t="shared" si="257"/>
        <v/>
      </c>
      <c r="AA1187" s="397" t="str">
        <f t="shared" si="258"/>
        <v/>
      </c>
      <c r="AB1187" s="257" t="str">
        <f t="shared" si="259"/>
        <v/>
      </c>
      <c r="AC1187" s="257" t="str">
        <f t="shared" si="260"/>
        <v/>
      </c>
      <c r="AD1187" s="193" t="str">
        <f t="shared" si="261"/>
        <v>CHECK DATES</v>
      </c>
      <c r="AE1187" s="257" t="str">
        <f t="shared" si="262"/>
        <v/>
      </c>
      <c r="AF1187" s="286">
        <v>0</v>
      </c>
      <c r="AG1187" s="257">
        <f t="shared" si="263"/>
        <v>0</v>
      </c>
      <c r="AH1187" s="257" t="str">
        <f t="shared" si="264"/>
        <v/>
      </c>
      <c r="AI1187" s="257">
        <f t="shared" si="265"/>
        <v>0</v>
      </c>
    </row>
    <row r="1188" spans="1:35" x14ac:dyDescent="0.3">
      <c r="A1188" s="287">
        <v>1176</v>
      </c>
      <c r="B1188" s="161"/>
      <c r="C1188" s="150"/>
      <c r="D1188" s="150"/>
      <c r="E1188" s="150"/>
      <c r="F1188" s="152"/>
      <c r="G1188" s="152"/>
      <c r="H1188" s="154"/>
      <c r="I1188" s="155"/>
      <c r="J1188" s="159"/>
      <c r="K1188" s="159"/>
      <c r="L1188" s="337"/>
      <c r="M1188" s="343" t="str">
        <f>IF(L1188="","",LOOKUP(L1188,'Work Programme'!$A$8:$A$207,'Work Programme'!$B$8:$B$207))</f>
        <v/>
      </c>
      <c r="N1188" s="150"/>
      <c r="O1188" s="151"/>
      <c r="P1188" s="254" t="str">
        <f>IF(H1188="","",VLOOKUP(H1188,'Overview - Financial Statement'!$A$46:$B$60,2,FALSE))</f>
        <v/>
      </c>
      <c r="Q1188" s="255" t="str">
        <f t="shared" si="252"/>
        <v/>
      </c>
      <c r="R1188" s="153"/>
      <c r="S1188" s="153"/>
      <c r="T1188" s="238">
        <f t="shared" si="253"/>
        <v>0</v>
      </c>
      <c r="U1188" s="193" t="s">
        <v>44</v>
      </c>
      <c r="V1188" s="173"/>
      <c r="W1188" s="193" t="str">
        <f t="shared" si="254"/>
        <v/>
      </c>
      <c r="X1188" s="264" t="str">
        <f t="shared" si="255"/>
        <v>OK</v>
      </c>
      <c r="Y1188" s="193" t="str">
        <f t="shared" si="256"/>
        <v/>
      </c>
      <c r="Z1188" s="193" t="str">
        <f t="shared" si="257"/>
        <v/>
      </c>
      <c r="AA1188" s="397" t="str">
        <f t="shared" si="258"/>
        <v/>
      </c>
      <c r="AB1188" s="257" t="str">
        <f t="shared" si="259"/>
        <v/>
      </c>
      <c r="AC1188" s="257" t="str">
        <f t="shared" si="260"/>
        <v/>
      </c>
      <c r="AD1188" s="193" t="str">
        <f t="shared" si="261"/>
        <v>CHECK DATES</v>
      </c>
      <c r="AE1188" s="257" t="str">
        <f t="shared" si="262"/>
        <v/>
      </c>
      <c r="AF1188" s="286">
        <v>0</v>
      </c>
      <c r="AG1188" s="257">
        <f t="shared" si="263"/>
        <v>0</v>
      </c>
      <c r="AH1188" s="257" t="str">
        <f t="shared" si="264"/>
        <v/>
      </c>
      <c r="AI1188" s="257">
        <f t="shared" si="265"/>
        <v>0</v>
      </c>
    </row>
    <row r="1189" spans="1:35" x14ac:dyDescent="0.3">
      <c r="A1189" s="287">
        <v>1177</v>
      </c>
      <c r="B1189" s="161"/>
      <c r="C1189" s="150"/>
      <c r="D1189" s="150"/>
      <c r="E1189" s="150"/>
      <c r="F1189" s="152"/>
      <c r="G1189" s="152"/>
      <c r="H1189" s="154"/>
      <c r="I1189" s="155"/>
      <c r="J1189" s="159"/>
      <c r="K1189" s="159"/>
      <c r="L1189" s="337"/>
      <c r="M1189" s="343" t="str">
        <f>IF(L1189="","",LOOKUP(L1189,'Work Programme'!$A$8:$A$207,'Work Programme'!$B$8:$B$207))</f>
        <v/>
      </c>
      <c r="N1189" s="150"/>
      <c r="O1189" s="151"/>
      <c r="P1189" s="254" t="str">
        <f>IF(H1189="","",VLOOKUP(H1189,'Overview - Financial Statement'!$A$46:$B$60,2,FALSE))</f>
        <v/>
      </c>
      <c r="Q1189" s="255" t="str">
        <f t="shared" si="252"/>
        <v/>
      </c>
      <c r="R1189" s="153"/>
      <c r="S1189" s="153"/>
      <c r="T1189" s="238">
        <f t="shared" si="253"/>
        <v>0</v>
      </c>
      <c r="U1189" s="193" t="s">
        <v>44</v>
      </c>
      <c r="V1189" s="173"/>
      <c r="W1189" s="193" t="str">
        <f t="shared" si="254"/>
        <v/>
      </c>
      <c r="X1189" s="264" t="str">
        <f t="shared" si="255"/>
        <v>OK</v>
      </c>
      <c r="Y1189" s="193" t="str">
        <f t="shared" si="256"/>
        <v/>
      </c>
      <c r="Z1189" s="193" t="str">
        <f t="shared" si="257"/>
        <v/>
      </c>
      <c r="AA1189" s="397" t="str">
        <f t="shared" si="258"/>
        <v/>
      </c>
      <c r="AB1189" s="257" t="str">
        <f t="shared" si="259"/>
        <v/>
      </c>
      <c r="AC1189" s="257" t="str">
        <f t="shared" si="260"/>
        <v/>
      </c>
      <c r="AD1189" s="193" t="str">
        <f t="shared" si="261"/>
        <v>CHECK DATES</v>
      </c>
      <c r="AE1189" s="257" t="str">
        <f t="shared" si="262"/>
        <v/>
      </c>
      <c r="AF1189" s="286">
        <v>0</v>
      </c>
      <c r="AG1189" s="257">
        <f t="shared" si="263"/>
        <v>0</v>
      </c>
      <c r="AH1189" s="257" t="str">
        <f t="shared" si="264"/>
        <v/>
      </c>
      <c r="AI1189" s="257">
        <f t="shared" si="265"/>
        <v>0</v>
      </c>
    </row>
    <row r="1190" spans="1:35" x14ac:dyDescent="0.3">
      <c r="A1190" s="287">
        <v>1178</v>
      </c>
      <c r="B1190" s="161"/>
      <c r="C1190" s="150"/>
      <c r="D1190" s="150"/>
      <c r="E1190" s="150"/>
      <c r="F1190" s="152"/>
      <c r="G1190" s="152"/>
      <c r="H1190" s="154"/>
      <c r="I1190" s="155"/>
      <c r="J1190" s="159"/>
      <c r="K1190" s="159"/>
      <c r="L1190" s="337"/>
      <c r="M1190" s="343" t="str">
        <f>IF(L1190="","",LOOKUP(L1190,'Work Programme'!$A$8:$A$207,'Work Programme'!$B$8:$B$207))</f>
        <v/>
      </c>
      <c r="N1190" s="150"/>
      <c r="O1190" s="151"/>
      <c r="P1190" s="254" t="str">
        <f>IF(H1190="","",VLOOKUP(H1190,'Overview - Financial Statement'!$A$46:$B$60,2,FALSE))</f>
        <v/>
      </c>
      <c r="Q1190" s="255" t="str">
        <f t="shared" si="252"/>
        <v/>
      </c>
      <c r="R1190" s="153"/>
      <c r="S1190" s="153"/>
      <c r="T1190" s="238">
        <f t="shared" si="253"/>
        <v>0</v>
      </c>
      <c r="U1190" s="193" t="s">
        <v>44</v>
      </c>
      <c r="V1190" s="173"/>
      <c r="W1190" s="193" t="str">
        <f t="shared" si="254"/>
        <v/>
      </c>
      <c r="X1190" s="264" t="str">
        <f t="shared" si="255"/>
        <v>OK</v>
      </c>
      <c r="Y1190" s="193" t="str">
        <f t="shared" si="256"/>
        <v/>
      </c>
      <c r="Z1190" s="193" t="str">
        <f t="shared" si="257"/>
        <v/>
      </c>
      <c r="AA1190" s="397" t="str">
        <f t="shared" si="258"/>
        <v/>
      </c>
      <c r="AB1190" s="257" t="str">
        <f t="shared" si="259"/>
        <v/>
      </c>
      <c r="AC1190" s="257" t="str">
        <f t="shared" si="260"/>
        <v/>
      </c>
      <c r="AD1190" s="193" t="str">
        <f t="shared" si="261"/>
        <v>CHECK DATES</v>
      </c>
      <c r="AE1190" s="257" t="str">
        <f t="shared" si="262"/>
        <v/>
      </c>
      <c r="AF1190" s="286">
        <v>0</v>
      </c>
      <c r="AG1190" s="257">
        <f t="shared" si="263"/>
        <v>0</v>
      </c>
      <c r="AH1190" s="257" t="str">
        <f t="shared" si="264"/>
        <v/>
      </c>
      <c r="AI1190" s="257">
        <f t="shared" si="265"/>
        <v>0</v>
      </c>
    </row>
    <row r="1191" spans="1:35" x14ac:dyDescent="0.3">
      <c r="A1191" s="287">
        <v>1179</v>
      </c>
      <c r="B1191" s="161"/>
      <c r="C1191" s="150"/>
      <c r="D1191" s="150"/>
      <c r="E1191" s="150"/>
      <c r="F1191" s="152"/>
      <c r="G1191" s="152"/>
      <c r="H1191" s="154"/>
      <c r="I1191" s="155"/>
      <c r="J1191" s="159"/>
      <c r="K1191" s="159"/>
      <c r="L1191" s="337"/>
      <c r="M1191" s="343" t="str">
        <f>IF(L1191="","",LOOKUP(L1191,'Work Programme'!$A$8:$A$207,'Work Programme'!$B$8:$B$207))</f>
        <v/>
      </c>
      <c r="N1191" s="150"/>
      <c r="O1191" s="151"/>
      <c r="P1191" s="254" t="str">
        <f>IF(H1191="","",VLOOKUP(H1191,'Overview - Financial Statement'!$A$46:$B$60,2,FALSE))</f>
        <v/>
      </c>
      <c r="Q1191" s="255" t="str">
        <f t="shared" si="252"/>
        <v/>
      </c>
      <c r="R1191" s="153"/>
      <c r="S1191" s="153"/>
      <c r="T1191" s="238">
        <f t="shared" si="253"/>
        <v>0</v>
      </c>
      <c r="U1191" s="193" t="s">
        <v>44</v>
      </c>
      <c r="V1191" s="173"/>
      <c r="W1191" s="193" t="str">
        <f t="shared" si="254"/>
        <v/>
      </c>
      <c r="X1191" s="264" t="str">
        <f t="shared" si="255"/>
        <v>OK</v>
      </c>
      <c r="Y1191" s="193" t="str">
        <f t="shared" si="256"/>
        <v/>
      </c>
      <c r="Z1191" s="193" t="str">
        <f t="shared" si="257"/>
        <v/>
      </c>
      <c r="AA1191" s="397" t="str">
        <f t="shared" si="258"/>
        <v/>
      </c>
      <c r="AB1191" s="257" t="str">
        <f t="shared" si="259"/>
        <v/>
      </c>
      <c r="AC1191" s="257" t="str">
        <f t="shared" si="260"/>
        <v/>
      </c>
      <c r="AD1191" s="193" t="str">
        <f t="shared" si="261"/>
        <v>CHECK DATES</v>
      </c>
      <c r="AE1191" s="257" t="str">
        <f t="shared" si="262"/>
        <v/>
      </c>
      <c r="AF1191" s="286">
        <v>0</v>
      </c>
      <c r="AG1191" s="257">
        <f t="shared" si="263"/>
        <v>0</v>
      </c>
      <c r="AH1191" s="257" t="str">
        <f t="shared" si="264"/>
        <v/>
      </c>
      <c r="AI1191" s="257">
        <f t="shared" si="265"/>
        <v>0</v>
      </c>
    </row>
    <row r="1192" spans="1:35" x14ac:dyDescent="0.3">
      <c r="A1192" s="287">
        <v>1180</v>
      </c>
      <c r="B1192" s="161"/>
      <c r="C1192" s="150"/>
      <c r="D1192" s="150"/>
      <c r="E1192" s="150"/>
      <c r="F1192" s="152"/>
      <c r="G1192" s="152"/>
      <c r="H1192" s="154"/>
      <c r="I1192" s="155"/>
      <c r="J1192" s="159"/>
      <c r="K1192" s="159"/>
      <c r="L1192" s="337"/>
      <c r="M1192" s="343" t="str">
        <f>IF(L1192="","",LOOKUP(L1192,'Work Programme'!$A$8:$A$207,'Work Programme'!$B$8:$B$207))</f>
        <v/>
      </c>
      <c r="N1192" s="150"/>
      <c r="O1192" s="151"/>
      <c r="P1192" s="254" t="str">
        <f>IF(H1192="","",VLOOKUP(H1192,'Overview - Financial Statement'!$A$46:$B$60,2,FALSE))</f>
        <v/>
      </c>
      <c r="Q1192" s="255" t="str">
        <f t="shared" si="252"/>
        <v/>
      </c>
      <c r="R1192" s="153"/>
      <c r="S1192" s="153"/>
      <c r="T1192" s="238">
        <f t="shared" si="253"/>
        <v>0</v>
      </c>
      <c r="U1192" s="193" t="s">
        <v>44</v>
      </c>
      <c r="V1192" s="173"/>
      <c r="W1192" s="193" t="str">
        <f t="shared" si="254"/>
        <v/>
      </c>
      <c r="X1192" s="264" t="str">
        <f t="shared" si="255"/>
        <v>OK</v>
      </c>
      <c r="Y1192" s="193" t="str">
        <f t="shared" si="256"/>
        <v/>
      </c>
      <c r="Z1192" s="193" t="str">
        <f t="shared" si="257"/>
        <v/>
      </c>
      <c r="AA1192" s="397" t="str">
        <f t="shared" si="258"/>
        <v/>
      </c>
      <c r="AB1192" s="257" t="str">
        <f t="shared" si="259"/>
        <v/>
      </c>
      <c r="AC1192" s="257" t="str">
        <f t="shared" si="260"/>
        <v/>
      </c>
      <c r="AD1192" s="193" t="str">
        <f t="shared" si="261"/>
        <v>CHECK DATES</v>
      </c>
      <c r="AE1192" s="257" t="str">
        <f t="shared" si="262"/>
        <v/>
      </c>
      <c r="AF1192" s="286">
        <v>0</v>
      </c>
      <c r="AG1192" s="257">
        <f t="shared" si="263"/>
        <v>0</v>
      </c>
      <c r="AH1192" s="257" t="str">
        <f t="shared" si="264"/>
        <v/>
      </c>
      <c r="AI1192" s="257">
        <f t="shared" si="265"/>
        <v>0</v>
      </c>
    </row>
    <row r="1193" spans="1:35" x14ac:dyDescent="0.3">
      <c r="A1193" s="287">
        <v>1181</v>
      </c>
      <c r="B1193" s="161"/>
      <c r="C1193" s="150"/>
      <c r="D1193" s="150"/>
      <c r="E1193" s="150"/>
      <c r="F1193" s="152"/>
      <c r="G1193" s="152"/>
      <c r="H1193" s="154"/>
      <c r="I1193" s="155"/>
      <c r="J1193" s="159"/>
      <c r="K1193" s="159"/>
      <c r="L1193" s="337"/>
      <c r="M1193" s="343" t="str">
        <f>IF(L1193="","",LOOKUP(L1193,'Work Programme'!$A$8:$A$207,'Work Programme'!$B$8:$B$207))</f>
        <v/>
      </c>
      <c r="N1193" s="150"/>
      <c r="O1193" s="151"/>
      <c r="P1193" s="254" t="str">
        <f>IF(H1193="","",VLOOKUP(H1193,'Overview - Financial Statement'!$A$46:$B$60,2,FALSE))</f>
        <v/>
      </c>
      <c r="Q1193" s="255" t="str">
        <f t="shared" si="252"/>
        <v/>
      </c>
      <c r="R1193" s="153"/>
      <c r="S1193" s="153"/>
      <c r="T1193" s="238">
        <f t="shared" si="253"/>
        <v>0</v>
      </c>
      <c r="U1193" s="193" t="s">
        <v>44</v>
      </c>
      <c r="V1193" s="173"/>
      <c r="W1193" s="193" t="str">
        <f t="shared" si="254"/>
        <v/>
      </c>
      <c r="X1193" s="264" t="str">
        <f t="shared" si="255"/>
        <v>OK</v>
      </c>
      <c r="Y1193" s="193" t="str">
        <f t="shared" si="256"/>
        <v/>
      </c>
      <c r="Z1193" s="193" t="str">
        <f t="shared" si="257"/>
        <v/>
      </c>
      <c r="AA1193" s="397" t="str">
        <f t="shared" si="258"/>
        <v/>
      </c>
      <c r="AB1193" s="257" t="str">
        <f t="shared" si="259"/>
        <v/>
      </c>
      <c r="AC1193" s="257" t="str">
        <f t="shared" si="260"/>
        <v/>
      </c>
      <c r="AD1193" s="193" t="str">
        <f t="shared" si="261"/>
        <v>CHECK DATES</v>
      </c>
      <c r="AE1193" s="257" t="str">
        <f t="shared" si="262"/>
        <v/>
      </c>
      <c r="AF1193" s="286">
        <v>0</v>
      </c>
      <c r="AG1193" s="257">
        <f t="shared" si="263"/>
        <v>0</v>
      </c>
      <c r="AH1193" s="257" t="str">
        <f t="shared" si="264"/>
        <v/>
      </c>
      <c r="AI1193" s="257">
        <f t="shared" si="265"/>
        <v>0</v>
      </c>
    </row>
    <row r="1194" spans="1:35" x14ac:dyDescent="0.3">
      <c r="A1194" s="287">
        <v>1182</v>
      </c>
      <c r="B1194" s="161"/>
      <c r="C1194" s="150"/>
      <c r="D1194" s="150"/>
      <c r="E1194" s="150"/>
      <c r="F1194" s="152"/>
      <c r="G1194" s="152"/>
      <c r="H1194" s="154"/>
      <c r="I1194" s="155"/>
      <c r="J1194" s="159"/>
      <c r="K1194" s="159"/>
      <c r="L1194" s="337"/>
      <c r="M1194" s="343" t="str">
        <f>IF(L1194="","",LOOKUP(L1194,'Work Programme'!$A$8:$A$207,'Work Programme'!$B$8:$B$207))</f>
        <v/>
      </c>
      <c r="N1194" s="150"/>
      <c r="O1194" s="151"/>
      <c r="P1194" s="254" t="str">
        <f>IF(H1194="","",VLOOKUP(H1194,'Overview - Financial Statement'!$A$46:$B$60,2,FALSE))</f>
        <v/>
      </c>
      <c r="Q1194" s="255" t="str">
        <f t="shared" si="252"/>
        <v/>
      </c>
      <c r="R1194" s="153"/>
      <c r="S1194" s="153"/>
      <c r="T1194" s="238">
        <f t="shared" si="253"/>
        <v>0</v>
      </c>
      <c r="U1194" s="193" t="s">
        <v>44</v>
      </c>
      <c r="V1194" s="173"/>
      <c r="W1194" s="193" t="str">
        <f t="shared" si="254"/>
        <v/>
      </c>
      <c r="X1194" s="264" t="str">
        <f t="shared" si="255"/>
        <v>OK</v>
      </c>
      <c r="Y1194" s="193" t="str">
        <f t="shared" si="256"/>
        <v/>
      </c>
      <c r="Z1194" s="193" t="str">
        <f t="shared" si="257"/>
        <v/>
      </c>
      <c r="AA1194" s="397" t="str">
        <f t="shared" si="258"/>
        <v/>
      </c>
      <c r="AB1194" s="257" t="str">
        <f t="shared" si="259"/>
        <v/>
      </c>
      <c r="AC1194" s="257" t="str">
        <f t="shared" si="260"/>
        <v/>
      </c>
      <c r="AD1194" s="193" t="str">
        <f t="shared" si="261"/>
        <v>CHECK DATES</v>
      </c>
      <c r="AE1194" s="257" t="str">
        <f t="shared" si="262"/>
        <v/>
      </c>
      <c r="AF1194" s="286">
        <v>0</v>
      </c>
      <c r="AG1194" s="257">
        <f t="shared" si="263"/>
        <v>0</v>
      </c>
      <c r="AH1194" s="257" t="str">
        <f t="shared" si="264"/>
        <v/>
      </c>
      <c r="AI1194" s="257">
        <f t="shared" si="265"/>
        <v>0</v>
      </c>
    </row>
    <row r="1195" spans="1:35" x14ac:dyDescent="0.3">
      <c r="A1195" s="287">
        <v>1183</v>
      </c>
      <c r="B1195" s="161"/>
      <c r="C1195" s="150"/>
      <c r="D1195" s="150"/>
      <c r="E1195" s="150"/>
      <c r="F1195" s="152"/>
      <c r="G1195" s="152"/>
      <c r="H1195" s="154"/>
      <c r="I1195" s="155"/>
      <c r="J1195" s="159"/>
      <c r="K1195" s="159"/>
      <c r="L1195" s="337"/>
      <c r="M1195" s="343" t="str">
        <f>IF(L1195="","",LOOKUP(L1195,'Work Programme'!$A$8:$A$207,'Work Programme'!$B$8:$B$207))</f>
        <v/>
      </c>
      <c r="N1195" s="150"/>
      <c r="O1195" s="151"/>
      <c r="P1195" s="254" t="str">
        <f>IF(H1195="","",VLOOKUP(H1195,'Overview - Financial Statement'!$A$46:$B$60,2,FALSE))</f>
        <v/>
      </c>
      <c r="Q1195" s="255" t="str">
        <f t="shared" si="252"/>
        <v/>
      </c>
      <c r="R1195" s="153"/>
      <c r="S1195" s="153"/>
      <c r="T1195" s="238">
        <f t="shared" si="253"/>
        <v>0</v>
      </c>
      <c r="U1195" s="193" t="s">
        <v>44</v>
      </c>
      <c r="V1195" s="173"/>
      <c r="W1195" s="193" t="str">
        <f t="shared" si="254"/>
        <v/>
      </c>
      <c r="X1195" s="264" t="str">
        <f t="shared" si="255"/>
        <v>OK</v>
      </c>
      <c r="Y1195" s="193" t="str">
        <f t="shared" si="256"/>
        <v/>
      </c>
      <c r="Z1195" s="193" t="str">
        <f t="shared" si="257"/>
        <v/>
      </c>
      <c r="AA1195" s="397" t="str">
        <f t="shared" si="258"/>
        <v/>
      </c>
      <c r="AB1195" s="257" t="str">
        <f t="shared" si="259"/>
        <v/>
      </c>
      <c r="AC1195" s="257" t="str">
        <f t="shared" si="260"/>
        <v/>
      </c>
      <c r="AD1195" s="193" t="str">
        <f t="shared" si="261"/>
        <v>CHECK DATES</v>
      </c>
      <c r="AE1195" s="257" t="str">
        <f t="shared" si="262"/>
        <v/>
      </c>
      <c r="AF1195" s="286">
        <v>0</v>
      </c>
      <c r="AG1195" s="257">
        <f t="shared" si="263"/>
        <v>0</v>
      </c>
      <c r="AH1195" s="257" t="str">
        <f t="shared" si="264"/>
        <v/>
      </c>
      <c r="AI1195" s="257">
        <f t="shared" si="265"/>
        <v>0</v>
      </c>
    </row>
    <row r="1196" spans="1:35" x14ac:dyDescent="0.3">
      <c r="A1196" s="287">
        <v>1184</v>
      </c>
      <c r="B1196" s="161"/>
      <c r="C1196" s="150"/>
      <c r="D1196" s="150"/>
      <c r="E1196" s="150"/>
      <c r="F1196" s="152"/>
      <c r="G1196" s="152"/>
      <c r="H1196" s="154"/>
      <c r="I1196" s="155"/>
      <c r="J1196" s="159"/>
      <c r="K1196" s="159"/>
      <c r="L1196" s="337"/>
      <c r="M1196" s="343" t="str">
        <f>IF(L1196="","",LOOKUP(L1196,'Work Programme'!$A$8:$A$207,'Work Programme'!$B$8:$B$207))</f>
        <v/>
      </c>
      <c r="N1196" s="150"/>
      <c r="O1196" s="151"/>
      <c r="P1196" s="254" t="str">
        <f>IF(H1196="","",VLOOKUP(H1196,'Overview - Financial Statement'!$A$46:$B$60,2,FALSE))</f>
        <v/>
      </c>
      <c r="Q1196" s="255" t="str">
        <f t="shared" si="252"/>
        <v/>
      </c>
      <c r="R1196" s="153"/>
      <c r="S1196" s="153"/>
      <c r="T1196" s="238">
        <f t="shared" si="253"/>
        <v>0</v>
      </c>
      <c r="U1196" s="193" t="s">
        <v>44</v>
      </c>
      <c r="V1196" s="173"/>
      <c r="W1196" s="193" t="str">
        <f t="shared" si="254"/>
        <v/>
      </c>
      <c r="X1196" s="264" t="str">
        <f t="shared" si="255"/>
        <v>OK</v>
      </c>
      <c r="Y1196" s="193" t="str">
        <f t="shared" si="256"/>
        <v/>
      </c>
      <c r="Z1196" s="193" t="str">
        <f t="shared" si="257"/>
        <v/>
      </c>
      <c r="AA1196" s="397" t="str">
        <f t="shared" si="258"/>
        <v/>
      </c>
      <c r="AB1196" s="257" t="str">
        <f t="shared" si="259"/>
        <v/>
      </c>
      <c r="AC1196" s="257" t="str">
        <f t="shared" si="260"/>
        <v/>
      </c>
      <c r="AD1196" s="193" t="str">
        <f t="shared" si="261"/>
        <v>CHECK DATES</v>
      </c>
      <c r="AE1196" s="257" t="str">
        <f t="shared" si="262"/>
        <v/>
      </c>
      <c r="AF1196" s="286">
        <v>0</v>
      </c>
      <c r="AG1196" s="257">
        <f t="shared" si="263"/>
        <v>0</v>
      </c>
      <c r="AH1196" s="257" t="str">
        <f t="shared" si="264"/>
        <v/>
      </c>
      <c r="AI1196" s="257">
        <f t="shared" si="265"/>
        <v>0</v>
      </c>
    </row>
    <row r="1197" spans="1:35" x14ac:dyDescent="0.3">
      <c r="A1197" s="287">
        <v>1185</v>
      </c>
      <c r="B1197" s="161"/>
      <c r="C1197" s="150"/>
      <c r="D1197" s="150"/>
      <c r="E1197" s="150"/>
      <c r="F1197" s="152"/>
      <c r="G1197" s="152"/>
      <c r="H1197" s="154"/>
      <c r="I1197" s="155"/>
      <c r="J1197" s="159"/>
      <c r="K1197" s="159"/>
      <c r="L1197" s="337"/>
      <c r="M1197" s="343" t="str">
        <f>IF(L1197="","",LOOKUP(L1197,'Work Programme'!$A$8:$A$207,'Work Programme'!$B$8:$B$207))</f>
        <v/>
      </c>
      <c r="N1197" s="150"/>
      <c r="O1197" s="151"/>
      <c r="P1197" s="254" t="str">
        <f>IF(H1197="","",VLOOKUP(H1197,'Overview - Financial Statement'!$A$46:$B$60,2,FALSE))</f>
        <v/>
      </c>
      <c r="Q1197" s="255" t="str">
        <f t="shared" si="252"/>
        <v/>
      </c>
      <c r="R1197" s="153"/>
      <c r="S1197" s="153"/>
      <c r="T1197" s="238">
        <f t="shared" si="253"/>
        <v>0</v>
      </c>
      <c r="U1197" s="193" t="s">
        <v>44</v>
      </c>
      <c r="V1197" s="173"/>
      <c r="W1197" s="193" t="str">
        <f t="shared" si="254"/>
        <v/>
      </c>
      <c r="X1197" s="264" t="str">
        <f t="shared" si="255"/>
        <v>OK</v>
      </c>
      <c r="Y1197" s="193" t="str">
        <f t="shared" si="256"/>
        <v/>
      </c>
      <c r="Z1197" s="193" t="str">
        <f t="shared" si="257"/>
        <v/>
      </c>
      <c r="AA1197" s="397" t="str">
        <f t="shared" si="258"/>
        <v/>
      </c>
      <c r="AB1197" s="257" t="str">
        <f t="shared" si="259"/>
        <v/>
      </c>
      <c r="AC1197" s="257" t="str">
        <f t="shared" si="260"/>
        <v/>
      </c>
      <c r="AD1197" s="193" t="str">
        <f t="shared" si="261"/>
        <v>CHECK DATES</v>
      </c>
      <c r="AE1197" s="257" t="str">
        <f t="shared" si="262"/>
        <v/>
      </c>
      <c r="AF1197" s="286">
        <v>0</v>
      </c>
      <c r="AG1197" s="257">
        <f t="shared" si="263"/>
        <v>0</v>
      </c>
      <c r="AH1197" s="257" t="str">
        <f t="shared" si="264"/>
        <v/>
      </c>
      <c r="AI1197" s="257">
        <f t="shared" si="265"/>
        <v>0</v>
      </c>
    </row>
    <row r="1198" spans="1:35" x14ac:dyDescent="0.3">
      <c r="A1198" s="287">
        <v>1186</v>
      </c>
      <c r="B1198" s="161"/>
      <c r="C1198" s="150"/>
      <c r="D1198" s="150"/>
      <c r="E1198" s="150"/>
      <c r="F1198" s="152"/>
      <c r="G1198" s="152"/>
      <c r="H1198" s="154"/>
      <c r="I1198" s="155"/>
      <c r="J1198" s="159"/>
      <c r="K1198" s="159"/>
      <c r="L1198" s="337"/>
      <c r="M1198" s="343" t="str">
        <f>IF(L1198="","",LOOKUP(L1198,'Work Programme'!$A$8:$A$207,'Work Programme'!$B$8:$B$207))</f>
        <v/>
      </c>
      <c r="N1198" s="150"/>
      <c r="O1198" s="151"/>
      <c r="P1198" s="254" t="str">
        <f>IF(H1198="","",VLOOKUP(H1198,'Overview - Financial Statement'!$A$46:$B$60,2,FALSE))</f>
        <v/>
      </c>
      <c r="Q1198" s="255" t="str">
        <f t="shared" si="252"/>
        <v/>
      </c>
      <c r="R1198" s="153"/>
      <c r="S1198" s="153"/>
      <c r="T1198" s="238">
        <f t="shared" si="253"/>
        <v>0</v>
      </c>
      <c r="U1198" s="193" t="s">
        <v>44</v>
      </c>
      <c r="V1198" s="173"/>
      <c r="W1198" s="193" t="str">
        <f t="shared" si="254"/>
        <v/>
      </c>
      <c r="X1198" s="264" t="str">
        <f t="shared" si="255"/>
        <v>OK</v>
      </c>
      <c r="Y1198" s="193" t="str">
        <f t="shared" si="256"/>
        <v/>
      </c>
      <c r="Z1198" s="193" t="str">
        <f t="shared" si="257"/>
        <v/>
      </c>
      <c r="AA1198" s="397" t="str">
        <f t="shared" si="258"/>
        <v/>
      </c>
      <c r="AB1198" s="257" t="str">
        <f t="shared" si="259"/>
        <v/>
      </c>
      <c r="AC1198" s="257" t="str">
        <f t="shared" si="260"/>
        <v/>
      </c>
      <c r="AD1198" s="193" t="str">
        <f t="shared" si="261"/>
        <v>CHECK DATES</v>
      </c>
      <c r="AE1198" s="257" t="str">
        <f t="shared" si="262"/>
        <v/>
      </c>
      <c r="AF1198" s="286">
        <v>0</v>
      </c>
      <c r="AG1198" s="257">
        <f t="shared" si="263"/>
        <v>0</v>
      </c>
      <c r="AH1198" s="257" t="str">
        <f t="shared" si="264"/>
        <v/>
      </c>
      <c r="AI1198" s="257">
        <f t="shared" si="265"/>
        <v>0</v>
      </c>
    </row>
    <row r="1199" spans="1:35" x14ac:dyDescent="0.3">
      <c r="A1199" s="287">
        <v>1187</v>
      </c>
      <c r="B1199" s="161"/>
      <c r="C1199" s="150"/>
      <c r="D1199" s="150"/>
      <c r="E1199" s="150"/>
      <c r="F1199" s="152"/>
      <c r="G1199" s="152"/>
      <c r="H1199" s="154"/>
      <c r="I1199" s="155"/>
      <c r="J1199" s="159"/>
      <c r="K1199" s="159"/>
      <c r="L1199" s="337"/>
      <c r="M1199" s="343" t="str">
        <f>IF(L1199="","",LOOKUP(L1199,'Work Programme'!$A$8:$A$207,'Work Programme'!$B$8:$B$207))</f>
        <v/>
      </c>
      <c r="N1199" s="150"/>
      <c r="O1199" s="151"/>
      <c r="P1199" s="254" t="str">
        <f>IF(H1199="","",VLOOKUP(H1199,'Overview - Financial Statement'!$A$46:$B$60,2,FALSE))</f>
        <v/>
      </c>
      <c r="Q1199" s="255" t="str">
        <f t="shared" si="252"/>
        <v/>
      </c>
      <c r="R1199" s="153"/>
      <c r="S1199" s="153"/>
      <c r="T1199" s="238">
        <f t="shared" si="253"/>
        <v>0</v>
      </c>
      <c r="U1199" s="193" t="s">
        <v>44</v>
      </c>
      <c r="V1199" s="173"/>
      <c r="W1199" s="193" t="str">
        <f t="shared" si="254"/>
        <v/>
      </c>
      <c r="X1199" s="264" t="str">
        <f t="shared" si="255"/>
        <v>OK</v>
      </c>
      <c r="Y1199" s="193" t="str">
        <f t="shared" si="256"/>
        <v/>
      </c>
      <c r="Z1199" s="193" t="str">
        <f t="shared" si="257"/>
        <v/>
      </c>
      <c r="AA1199" s="397" t="str">
        <f t="shared" si="258"/>
        <v/>
      </c>
      <c r="AB1199" s="257" t="str">
        <f t="shared" si="259"/>
        <v/>
      </c>
      <c r="AC1199" s="257" t="str">
        <f t="shared" si="260"/>
        <v/>
      </c>
      <c r="AD1199" s="193" t="str">
        <f t="shared" si="261"/>
        <v>CHECK DATES</v>
      </c>
      <c r="AE1199" s="257" t="str">
        <f t="shared" si="262"/>
        <v/>
      </c>
      <c r="AF1199" s="286">
        <v>0</v>
      </c>
      <c r="AG1199" s="257">
        <f t="shared" si="263"/>
        <v>0</v>
      </c>
      <c r="AH1199" s="257" t="str">
        <f t="shared" si="264"/>
        <v/>
      </c>
      <c r="AI1199" s="257">
        <f t="shared" si="265"/>
        <v>0</v>
      </c>
    </row>
    <row r="1200" spans="1:35" x14ac:dyDescent="0.3">
      <c r="A1200" s="287">
        <v>1188</v>
      </c>
      <c r="B1200" s="161"/>
      <c r="C1200" s="150"/>
      <c r="D1200" s="150"/>
      <c r="E1200" s="150"/>
      <c r="F1200" s="152"/>
      <c r="G1200" s="152"/>
      <c r="H1200" s="154"/>
      <c r="I1200" s="155"/>
      <c r="J1200" s="159"/>
      <c r="K1200" s="159"/>
      <c r="L1200" s="337"/>
      <c r="M1200" s="343" t="str">
        <f>IF(L1200="","",LOOKUP(L1200,'Work Programme'!$A$8:$A$207,'Work Programme'!$B$8:$B$207))</f>
        <v/>
      </c>
      <c r="N1200" s="150"/>
      <c r="O1200" s="151"/>
      <c r="P1200" s="254" t="str">
        <f>IF(H1200="","",VLOOKUP(H1200,'Overview - Financial Statement'!$A$46:$B$60,2,FALSE))</f>
        <v/>
      </c>
      <c r="Q1200" s="255" t="str">
        <f t="shared" si="252"/>
        <v/>
      </c>
      <c r="R1200" s="153"/>
      <c r="S1200" s="153"/>
      <c r="T1200" s="238">
        <f t="shared" si="253"/>
        <v>0</v>
      </c>
      <c r="U1200" s="193" t="s">
        <v>44</v>
      </c>
      <c r="V1200" s="173"/>
      <c r="W1200" s="193" t="str">
        <f t="shared" si="254"/>
        <v/>
      </c>
      <c r="X1200" s="264" t="str">
        <f t="shared" si="255"/>
        <v>OK</v>
      </c>
      <c r="Y1200" s="193" t="str">
        <f t="shared" si="256"/>
        <v/>
      </c>
      <c r="Z1200" s="193" t="str">
        <f t="shared" si="257"/>
        <v/>
      </c>
      <c r="AA1200" s="397" t="str">
        <f t="shared" si="258"/>
        <v/>
      </c>
      <c r="AB1200" s="257" t="str">
        <f t="shared" si="259"/>
        <v/>
      </c>
      <c r="AC1200" s="257" t="str">
        <f t="shared" si="260"/>
        <v/>
      </c>
      <c r="AD1200" s="193" t="str">
        <f t="shared" si="261"/>
        <v>CHECK DATES</v>
      </c>
      <c r="AE1200" s="257" t="str">
        <f t="shared" si="262"/>
        <v/>
      </c>
      <c r="AF1200" s="286">
        <v>0</v>
      </c>
      <c r="AG1200" s="257">
        <f t="shared" si="263"/>
        <v>0</v>
      </c>
      <c r="AH1200" s="257" t="str">
        <f t="shared" si="264"/>
        <v/>
      </c>
      <c r="AI1200" s="257">
        <f t="shared" si="265"/>
        <v>0</v>
      </c>
    </row>
    <row r="1201" spans="1:35" x14ac:dyDescent="0.3">
      <c r="A1201" s="287">
        <v>1189</v>
      </c>
      <c r="B1201" s="161"/>
      <c r="C1201" s="150"/>
      <c r="D1201" s="150"/>
      <c r="E1201" s="150"/>
      <c r="F1201" s="152"/>
      <c r="G1201" s="152"/>
      <c r="H1201" s="154"/>
      <c r="I1201" s="155"/>
      <c r="J1201" s="159"/>
      <c r="K1201" s="159"/>
      <c r="L1201" s="337"/>
      <c r="M1201" s="343" t="str">
        <f>IF(L1201="","",LOOKUP(L1201,'Work Programme'!$A$8:$A$207,'Work Programme'!$B$8:$B$207))</f>
        <v/>
      </c>
      <c r="N1201" s="150"/>
      <c r="O1201" s="151"/>
      <c r="P1201" s="254" t="str">
        <f>IF(H1201="","",VLOOKUP(H1201,'Overview - Financial Statement'!$A$46:$B$60,2,FALSE))</f>
        <v/>
      </c>
      <c r="Q1201" s="255" t="str">
        <f t="shared" si="252"/>
        <v/>
      </c>
      <c r="R1201" s="153"/>
      <c r="S1201" s="153"/>
      <c r="T1201" s="238">
        <f t="shared" si="253"/>
        <v>0</v>
      </c>
      <c r="U1201" s="193" t="s">
        <v>44</v>
      </c>
      <c r="V1201" s="173"/>
      <c r="W1201" s="193" t="str">
        <f t="shared" si="254"/>
        <v/>
      </c>
      <c r="X1201" s="264" t="str">
        <f t="shared" si="255"/>
        <v>OK</v>
      </c>
      <c r="Y1201" s="193" t="str">
        <f t="shared" si="256"/>
        <v/>
      </c>
      <c r="Z1201" s="193" t="str">
        <f t="shared" si="257"/>
        <v/>
      </c>
      <c r="AA1201" s="397" t="str">
        <f t="shared" si="258"/>
        <v/>
      </c>
      <c r="AB1201" s="257" t="str">
        <f t="shared" si="259"/>
        <v/>
      </c>
      <c r="AC1201" s="257" t="str">
        <f t="shared" si="260"/>
        <v/>
      </c>
      <c r="AD1201" s="193" t="str">
        <f t="shared" si="261"/>
        <v>CHECK DATES</v>
      </c>
      <c r="AE1201" s="257" t="str">
        <f t="shared" si="262"/>
        <v/>
      </c>
      <c r="AF1201" s="286">
        <v>0</v>
      </c>
      <c r="AG1201" s="257">
        <f t="shared" si="263"/>
        <v>0</v>
      </c>
      <c r="AH1201" s="257" t="str">
        <f t="shared" si="264"/>
        <v/>
      </c>
      <c r="AI1201" s="257">
        <f t="shared" si="265"/>
        <v>0</v>
      </c>
    </row>
    <row r="1202" spans="1:35" x14ac:dyDescent="0.3">
      <c r="A1202" s="287">
        <v>1190</v>
      </c>
      <c r="B1202" s="161"/>
      <c r="C1202" s="150"/>
      <c r="D1202" s="150"/>
      <c r="E1202" s="150"/>
      <c r="F1202" s="152"/>
      <c r="G1202" s="152"/>
      <c r="H1202" s="154"/>
      <c r="I1202" s="155"/>
      <c r="J1202" s="159"/>
      <c r="K1202" s="159"/>
      <c r="L1202" s="337"/>
      <c r="M1202" s="343" t="str">
        <f>IF(L1202="","",LOOKUP(L1202,'Work Programme'!$A$8:$A$207,'Work Programme'!$B$8:$B$207))</f>
        <v/>
      </c>
      <c r="N1202" s="150"/>
      <c r="O1202" s="151"/>
      <c r="P1202" s="254" t="str">
        <f>IF(H1202="","",VLOOKUP(H1202,'Overview - Financial Statement'!$A$46:$B$60,2,FALSE))</f>
        <v/>
      </c>
      <c r="Q1202" s="255" t="str">
        <f t="shared" si="252"/>
        <v/>
      </c>
      <c r="R1202" s="153"/>
      <c r="S1202" s="153"/>
      <c r="T1202" s="238">
        <f t="shared" si="253"/>
        <v>0</v>
      </c>
      <c r="U1202" s="193" t="s">
        <v>44</v>
      </c>
      <c r="V1202" s="173"/>
      <c r="W1202" s="193" t="str">
        <f t="shared" si="254"/>
        <v/>
      </c>
      <c r="X1202" s="264" t="str">
        <f t="shared" si="255"/>
        <v>OK</v>
      </c>
      <c r="Y1202" s="193" t="str">
        <f t="shared" si="256"/>
        <v/>
      </c>
      <c r="Z1202" s="193" t="str">
        <f t="shared" si="257"/>
        <v/>
      </c>
      <c r="AA1202" s="397" t="str">
        <f t="shared" si="258"/>
        <v/>
      </c>
      <c r="AB1202" s="257" t="str">
        <f t="shared" si="259"/>
        <v/>
      </c>
      <c r="AC1202" s="257" t="str">
        <f t="shared" si="260"/>
        <v/>
      </c>
      <c r="AD1202" s="193" t="str">
        <f t="shared" si="261"/>
        <v>CHECK DATES</v>
      </c>
      <c r="AE1202" s="257" t="str">
        <f t="shared" si="262"/>
        <v/>
      </c>
      <c r="AF1202" s="286">
        <v>0</v>
      </c>
      <c r="AG1202" s="257">
        <f t="shared" si="263"/>
        <v>0</v>
      </c>
      <c r="AH1202" s="257" t="str">
        <f t="shared" si="264"/>
        <v/>
      </c>
      <c r="AI1202" s="257">
        <f t="shared" si="265"/>
        <v>0</v>
      </c>
    </row>
    <row r="1203" spans="1:35" x14ac:dyDescent="0.3">
      <c r="A1203" s="287">
        <v>1191</v>
      </c>
      <c r="B1203" s="161"/>
      <c r="C1203" s="150"/>
      <c r="D1203" s="150"/>
      <c r="E1203" s="150"/>
      <c r="F1203" s="152"/>
      <c r="G1203" s="152"/>
      <c r="H1203" s="154"/>
      <c r="I1203" s="155"/>
      <c r="J1203" s="159"/>
      <c r="K1203" s="159"/>
      <c r="L1203" s="337"/>
      <c r="M1203" s="343" t="str">
        <f>IF(L1203="","",LOOKUP(L1203,'Work Programme'!$A$8:$A$207,'Work Programme'!$B$8:$B$207))</f>
        <v/>
      </c>
      <c r="N1203" s="150"/>
      <c r="O1203" s="151"/>
      <c r="P1203" s="254" t="str">
        <f>IF(H1203="","",VLOOKUP(H1203,'Overview - Financial Statement'!$A$46:$B$60,2,FALSE))</f>
        <v/>
      </c>
      <c r="Q1203" s="255" t="str">
        <f t="shared" si="252"/>
        <v/>
      </c>
      <c r="R1203" s="153"/>
      <c r="S1203" s="153"/>
      <c r="T1203" s="238">
        <f t="shared" si="253"/>
        <v>0</v>
      </c>
      <c r="U1203" s="193" t="s">
        <v>44</v>
      </c>
      <c r="V1203" s="173"/>
      <c r="W1203" s="193" t="str">
        <f t="shared" si="254"/>
        <v/>
      </c>
      <c r="X1203" s="264" t="str">
        <f t="shared" si="255"/>
        <v>OK</v>
      </c>
      <c r="Y1203" s="193" t="str">
        <f t="shared" si="256"/>
        <v/>
      </c>
      <c r="Z1203" s="193" t="str">
        <f t="shared" si="257"/>
        <v/>
      </c>
      <c r="AA1203" s="397" t="str">
        <f t="shared" si="258"/>
        <v/>
      </c>
      <c r="AB1203" s="257" t="str">
        <f t="shared" si="259"/>
        <v/>
      </c>
      <c r="AC1203" s="257" t="str">
        <f t="shared" si="260"/>
        <v/>
      </c>
      <c r="AD1203" s="193" t="str">
        <f t="shared" si="261"/>
        <v>CHECK DATES</v>
      </c>
      <c r="AE1203" s="257" t="str">
        <f t="shared" si="262"/>
        <v/>
      </c>
      <c r="AF1203" s="286">
        <v>0</v>
      </c>
      <c r="AG1203" s="257">
        <f t="shared" si="263"/>
        <v>0</v>
      </c>
      <c r="AH1203" s="257" t="str">
        <f t="shared" si="264"/>
        <v/>
      </c>
      <c r="AI1203" s="257">
        <f t="shared" si="265"/>
        <v>0</v>
      </c>
    </row>
    <row r="1204" spans="1:35" x14ac:dyDescent="0.3">
      <c r="A1204" s="287">
        <v>1192</v>
      </c>
      <c r="B1204" s="161"/>
      <c r="C1204" s="150"/>
      <c r="D1204" s="150"/>
      <c r="E1204" s="150"/>
      <c r="F1204" s="152"/>
      <c r="G1204" s="152"/>
      <c r="H1204" s="154"/>
      <c r="I1204" s="155"/>
      <c r="J1204" s="159"/>
      <c r="K1204" s="159"/>
      <c r="L1204" s="337"/>
      <c r="M1204" s="343" t="str">
        <f>IF(L1204="","",LOOKUP(L1204,'Work Programme'!$A$8:$A$207,'Work Programme'!$B$8:$B$207))</f>
        <v/>
      </c>
      <c r="N1204" s="150"/>
      <c r="O1204" s="151"/>
      <c r="P1204" s="254" t="str">
        <f>IF(H1204="","",VLOOKUP(H1204,'Overview - Financial Statement'!$A$46:$B$60,2,FALSE))</f>
        <v/>
      </c>
      <c r="Q1204" s="255" t="str">
        <f t="shared" si="252"/>
        <v/>
      </c>
      <c r="R1204" s="153"/>
      <c r="S1204" s="153"/>
      <c r="T1204" s="238">
        <f t="shared" si="253"/>
        <v>0</v>
      </c>
      <c r="U1204" s="193" t="s">
        <v>44</v>
      </c>
      <c r="V1204" s="173"/>
      <c r="W1204" s="193" t="str">
        <f t="shared" si="254"/>
        <v/>
      </c>
      <c r="X1204" s="264" t="str">
        <f t="shared" si="255"/>
        <v>OK</v>
      </c>
      <c r="Y1204" s="193" t="str">
        <f t="shared" si="256"/>
        <v/>
      </c>
      <c r="Z1204" s="193" t="str">
        <f t="shared" si="257"/>
        <v/>
      </c>
      <c r="AA1204" s="397" t="str">
        <f t="shared" si="258"/>
        <v/>
      </c>
      <c r="AB1204" s="257" t="str">
        <f t="shared" si="259"/>
        <v/>
      </c>
      <c r="AC1204" s="257" t="str">
        <f t="shared" si="260"/>
        <v/>
      </c>
      <c r="AD1204" s="193" t="str">
        <f t="shared" si="261"/>
        <v>CHECK DATES</v>
      </c>
      <c r="AE1204" s="257" t="str">
        <f t="shared" si="262"/>
        <v/>
      </c>
      <c r="AF1204" s="286">
        <v>0</v>
      </c>
      <c r="AG1204" s="257">
        <f t="shared" si="263"/>
        <v>0</v>
      </c>
      <c r="AH1204" s="257" t="str">
        <f t="shared" si="264"/>
        <v/>
      </c>
      <c r="AI1204" s="257">
        <f t="shared" si="265"/>
        <v>0</v>
      </c>
    </row>
    <row r="1205" spans="1:35" x14ac:dyDescent="0.3">
      <c r="A1205" s="287">
        <v>1193</v>
      </c>
      <c r="B1205" s="161"/>
      <c r="C1205" s="150"/>
      <c r="D1205" s="150"/>
      <c r="E1205" s="150"/>
      <c r="F1205" s="152"/>
      <c r="G1205" s="152"/>
      <c r="H1205" s="154"/>
      <c r="I1205" s="155"/>
      <c r="J1205" s="159"/>
      <c r="K1205" s="159"/>
      <c r="L1205" s="337"/>
      <c r="M1205" s="343" t="str">
        <f>IF(L1205="","",LOOKUP(L1205,'Work Programme'!$A$8:$A$207,'Work Programme'!$B$8:$B$207))</f>
        <v/>
      </c>
      <c r="N1205" s="150"/>
      <c r="O1205" s="151"/>
      <c r="P1205" s="254" t="str">
        <f>IF(H1205="","",VLOOKUP(H1205,'Overview - Financial Statement'!$A$46:$B$60,2,FALSE))</f>
        <v/>
      </c>
      <c r="Q1205" s="255" t="str">
        <f t="shared" si="252"/>
        <v/>
      </c>
      <c r="R1205" s="153"/>
      <c r="S1205" s="153"/>
      <c r="T1205" s="238">
        <f t="shared" si="253"/>
        <v>0</v>
      </c>
      <c r="U1205" s="193" t="s">
        <v>44</v>
      </c>
      <c r="V1205" s="173"/>
      <c r="W1205" s="193" t="str">
        <f t="shared" si="254"/>
        <v/>
      </c>
      <c r="X1205" s="264" t="str">
        <f t="shared" si="255"/>
        <v>OK</v>
      </c>
      <c r="Y1205" s="193" t="str">
        <f t="shared" si="256"/>
        <v/>
      </c>
      <c r="Z1205" s="193" t="str">
        <f t="shared" si="257"/>
        <v/>
      </c>
      <c r="AA1205" s="397" t="str">
        <f t="shared" si="258"/>
        <v/>
      </c>
      <c r="AB1205" s="257" t="str">
        <f t="shared" si="259"/>
        <v/>
      </c>
      <c r="AC1205" s="257" t="str">
        <f t="shared" si="260"/>
        <v/>
      </c>
      <c r="AD1205" s="193" t="str">
        <f t="shared" si="261"/>
        <v>CHECK DATES</v>
      </c>
      <c r="AE1205" s="257" t="str">
        <f t="shared" si="262"/>
        <v/>
      </c>
      <c r="AF1205" s="286">
        <v>0</v>
      </c>
      <c r="AG1205" s="257">
        <f t="shared" si="263"/>
        <v>0</v>
      </c>
      <c r="AH1205" s="257" t="str">
        <f t="shared" si="264"/>
        <v/>
      </c>
      <c r="AI1205" s="257">
        <f t="shared" si="265"/>
        <v>0</v>
      </c>
    </row>
    <row r="1206" spans="1:35" x14ac:dyDescent="0.3">
      <c r="A1206" s="287">
        <v>1194</v>
      </c>
      <c r="B1206" s="161"/>
      <c r="C1206" s="150"/>
      <c r="D1206" s="150"/>
      <c r="E1206" s="150"/>
      <c r="F1206" s="152"/>
      <c r="G1206" s="152"/>
      <c r="H1206" s="154"/>
      <c r="I1206" s="155"/>
      <c r="J1206" s="159"/>
      <c r="K1206" s="159"/>
      <c r="L1206" s="337"/>
      <c r="M1206" s="343" t="str">
        <f>IF(L1206="","",LOOKUP(L1206,'Work Programme'!$A$8:$A$207,'Work Programme'!$B$8:$B$207))</f>
        <v/>
      </c>
      <c r="N1206" s="150"/>
      <c r="O1206" s="151"/>
      <c r="P1206" s="254" t="str">
        <f>IF(H1206="","",VLOOKUP(H1206,'Overview - Financial Statement'!$A$46:$B$60,2,FALSE))</f>
        <v/>
      </c>
      <c r="Q1206" s="255" t="str">
        <f t="shared" si="252"/>
        <v/>
      </c>
      <c r="R1206" s="153"/>
      <c r="S1206" s="153"/>
      <c r="T1206" s="238">
        <f t="shared" si="253"/>
        <v>0</v>
      </c>
      <c r="U1206" s="193" t="s">
        <v>44</v>
      </c>
      <c r="V1206" s="173"/>
      <c r="W1206" s="193" t="str">
        <f t="shared" si="254"/>
        <v/>
      </c>
      <c r="X1206" s="264" t="str">
        <f t="shared" si="255"/>
        <v>OK</v>
      </c>
      <c r="Y1206" s="193" t="str">
        <f t="shared" si="256"/>
        <v/>
      </c>
      <c r="Z1206" s="193" t="str">
        <f t="shared" si="257"/>
        <v/>
      </c>
      <c r="AA1206" s="397" t="str">
        <f t="shared" si="258"/>
        <v/>
      </c>
      <c r="AB1206" s="257" t="str">
        <f t="shared" si="259"/>
        <v/>
      </c>
      <c r="AC1206" s="257" t="str">
        <f t="shared" si="260"/>
        <v/>
      </c>
      <c r="AD1206" s="193" t="str">
        <f t="shared" si="261"/>
        <v>CHECK DATES</v>
      </c>
      <c r="AE1206" s="257" t="str">
        <f t="shared" si="262"/>
        <v/>
      </c>
      <c r="AF1206" s="286">
        <v>0</v>
      </c>
      <c r="AG1206" s="257">
        <f t="shared" si="263"/>
        <v>0</v>
      </c>
      <c r="AH1206" s="257" t="str">
        <f t="shared" si="264"/>
        <v/>
      </c>
      <c r="AI1206" s="257">
        <f t="shared" si="265"/>
        <v>0</v>
      </c>
    </row>
    <row r="1207" spans="1:35" x14ac:dyDescent="0.3">
      <c r="A1207" s="287">
        <v>1195</v>
      </c>
      <c r="B1207" s="161"/>
      <c r="C1207" s="150"/>
      <c r="D1207" s="150"/>
      <c r="E1207" s="150"/>
      <c r="F1207" s="152"/>
      <c r="G1207" s="152"/>
      <c r="H1207" s="154"/>
      <c r="I1207" s="155"/>
      <c r="J1207" s="159"/>
      <c r="K1207" s="159"/>
      <c r="L1207" s="337"/>
      <c r="M1207" s="343" t="str">
        <f>IF(L1207="","",LOOKUP(L1207,'Work Programme'!$A$8:$A$207,'Work Programme'!$B$8:$B$207))</f>
        <v/>
      </c>
      <c r="N1207" s="150"/>
      <c r="O1207" s="151"/>
      <c r="P1207" s="254" t="str">
        <f>IF(H1207="","",VLOOKUP(H1207,'Overview - Financial Statement'!$A$46:$B$60,2,FALSE))</f>
        <v/>
      </c>
      <c r="Q1207" s="255" t="str">
        <f t="shared" si="252"/>
        <v/>
      </c>
      <c r="R1207" s="153"/>
      <c r="S1207" s="153"/>
      <c r="T1207" s="238">
        <f t="shared" si="253"/>
        <v>0</v>
      </c>
      <c r="U1207" s="193" t="s">
        <v>44</v>
      </c>
      <c r="V1207" s="173"/>
      <c r="W1207" s="193" t="str">
        <f t="shared" si="254"/>
        <v/>
      </c>
      <c r="X1207" s="264" t="str">
        <f t="shared" si="255"/>
        <v>OK</v>
      </c>
      <c r="Y1207" s="193" t="str">
        <f t="shared" si="256"/>
        <v/>
      </c>
      <c r="Z1207" s="193" t="str">
        <f t="shared" si="257"/>
        <v/>
      </c>
      <c r="AA1207" s="397" t="str">
        <f t="shared" si="258"/>
        <v/>
      </c>
      <c r="AB1207" s="257" t="str">
        <f t="shared" si="259"/>
        <v/>
      </c>
      <c r="AC1207" s="257" t="str">
        <f t="shared" si="260"/>
        <v/>
      </c>
      <c r="AD1207" s="193" t="str">
        <f t="shared" si="261"/>
        <v>CHECK DATES</v>
      </c>
      <c r="AE1207" s="257" t="str">
        <f t="shared" si="262"/>
        <v/>
      </c>
      <c r="AF1207" s="286">
        <v>0</v>
      </c>
      <c r="AG1207" s="257">
        <f t="shared" si="263"/>
        <v>0</v>
      </c>
      <c r="AH1207" s="257" t="str">
        <f t="shared" si="264"/>
        <v/>
      </c>
      <c r="AI1207" s="257">
        <f t="shared" si="265"/>
        <v>0</v>
      </c>
    </row>
    <row r="1208" spans="1:35" x14ac:dyDescent="0.3">
      <c r="A1208" s="287">
        <v>1196</v>
      </c>
      <c r="B1208" s="161"/>
      <c r="C1208" s="150"/>
      <c r="D1208" s="150"/>
      <c r="E1208" s="150"/>
      <c r="F1208" s="152"/>
      <c r="G1208" s="152"/>
      <c r="H1208" s="154"/>
      <c r="I1208" s="155"/>
      <c r="J1208" s="159"/>
      <c r="K1208" s="159"/>
      <c r="L1208" s="337"/>
      <c r="M1208" s="343" t="str">
        <f>IF(L1208="","",LOOKUP(L1208,'Work Programme'!$A$8:$A$207,'Work Programme'!$B$8:$B$207))</f>
        <v/>
      </c>
      <c r="N1208" s="150"/>
      <c r="O1208" s="151"/>
      <c r="P1208" s="254" t="str">
        <f>IF(H1208="","",VLOOKUP(H1208,'Overview - Financial Statement'!$A$46:$B$60,2,FALSE))</f>
        <v/>
      </c>
      <c r="Q1208" s="255" t="str">
        <f t="shared" si="252"/>
        <v/>
      </c>
      <c r="R1208" s="153"/>
      <c r="S1208" s="153"/>
      <c r="T1208" s="238">
        <f t="shared" si="253"/>
        <v>0</v>
      </c>
      <c r="U1208" s="193" t="s">
        <v>44</v>
      </c>
      <c r="V1208" s="173"/>
      <c r="W1208" s="193" t="str">
        <f t="shared" si="254"/>
        <v/>
      </c>
      <c r="X1208" s="264" t="str">
        <f t="shared" si="255"/>
        <v>OK</v>
      </c>
      <c r="Y1208" s="193" t="str">
        <f t="shared" si="256"/>
        <v/>
      </c>
      <c r="Z1208" s="193" t="str">
        <f t="shared" si="257"/>
        <v/>
      </c>
      <c r="AA1208" s="397" t="str">
        <f t="shared" si="258"/>
        <v/>
      </c>
      <c r="AB1208" s="257" t="str">
        <f t="shared" si="259"/>
        <v/>
      </c>
      <c r="AC1208" s="257" t="str">
        <f t="shared" si="260"/>
        <v/>
      </c>
      <c r="AD1208" s="193" t="str">
        <f t="shared" si="261"/>
        <v>CHECK DATES</v>
      </c>
      <c r="AE1208" s="257" t="str">
        <f t="shared" si="262"/>
        <v/>
      </c>
      <c r="AF1208" s="286">
        <v>0</v>
      </c>
      <c r="AG1208" s="257">
        <f t="shared" si="263"/>
        <v>0</v>
      </c>
      <c r="AH1208" s="257" t="str">
        <f t="shared" si="264"/>
        <v/>
      </c>
      <c r="AI1208" s="257">
        <f t="shared" si="265"/>
        <v>0</v>
      </c>
    </row>
    <row r="1209" spans="1:35" x14ac:dyDescent="0.3">
      <c r="A1209" s="287">
        <v>1197</v>
      </c>
      <c r="B1209" s="161"/>
      <c r="C1209" s="150"/>
      <c r="D1209" s="150"/>
      <c r="E1209" s="150"/>
      <c r="F1209" s="152"/>
      <c r="G1209" s="152"/>
      <c r="H1209" s="154"/>
      <c r="I1209" s="155"/>
      <c r="J1209" s="159"/>
      <c r="K1209" s="159"/>
      <c r="L1209" s="337"/>
      <c r="M1209" s="343" t="str">
        <f>IF(L1209="","",LOOKUP(L1209,'Work Programme'!$A$8:$A$207,'Work Programme'!$B$8:$B$207))</f>
        <v/>
      </c>
      <c r="N1209" s="150"/>
      <c r="O1209" s="151"/>
      <c r="P1209" s="254" t="str">
        <f>IF(H1209="","",VLOOKUP(H1209,'Overview - Financial Statement'!$A$46:$B$60,2,FALSE))</f>
        <v/>
      </c>
      <c r="Q1209" s="255" t="str">
        <f t="shared" si="252"/>
        <v/>
      </c>
      <c r="R1209" s="153"/>
      <c r="S1209" s="153"/>
      <c r="T1209" s="238">
        <f t="shared" si="253"/>
        <v>0</v>
      </c>
      <c r="U1209" s="193" t="s">
        <v>44</v>
      </c>
      <c r="V1209" s="173"/>
      <c r="W1209" s="193" t="str">
        <f t="shared" si="254"/>
        <v/>
      </c>
      <c r="X1209" s="264" t="str">
        <f t="shared" si="255"/>
        <v>OK</v>
      </c>
      <c r="Y1209" s="193" t="str">
        <f t="shared" si="256"/>
        <v/>
      </c>
      <c r="Z1209" s="193" t="str">
        <f t="shared" si="257"/>
        <v/>
      </c>
      <c r="AA1209" s="397" t="str">
        <f t="shared" si="258"/>
        <v/>
      </c>
      <c r="AB1209" s="257" t="str">
        <f t="shared" si="259"/>
        <v/>
      </c>
      <c r="AC1209" s="257" t="str">
        <f t="shared" si="260"/>
        <v/>
      </c>
      <c r="AD1209" s="193" t="str">
        <f t="shared" si="261"/>
        <v>CHECK DATES</v>
      </c>
      <c r="AE1209" s="257" t="str">
        <f t="shared" si="262"/>
        <v/>
      </c>
      <c r="AF1209" s="286">
        <v>0</v>
      </c>
      <c r="AG1209" s="257">
        <f t="shared" si="263"/>
        <v>0</v>
      </c>
      <c r="AH1209" s="257" t="str">
        <f t="shared" si="264"/>
        <v/>
      </c>
      <c r="AI1209" s="257">
        <f t="shared" si="265"/>
        <v>0</v>
      </c>
    </row>
    <row r="1210" spans="1:35" x14ac:dyDescent="0.3">
      <c r="A1210" s="287">
        <v>1198</v>
      </c>
      <c r="B1210" s="161"/>
      <c r="C1210" s="150"/>
      <c r="D1210" s="150"/>
      <c r="E1210" s="150"/>
      <c r="F1210" s="152"/>
      <c r="G1210" s="152"/>
      <c r="H1210" s="154"/>
      <c r="I1210" s="155"/>
      <c r="J1210" s="159"/>
      <c r="K1210" s="159"/>
      <c r="L1210" s="337"/>
      <c r="M1210" s="343" t="str">
        <f>IF(L1210="","",LOOKUP(L1210,'Work Programme'!$A$8:$A$207,'Work Programme'!$B$8:$B$207))</f>
        <v/>
      </c>
      <c r="N1210" s="150"/>
      <c r="O1210" s="151"/>
      <c r="P1210" s="254" t="str">
        <f>IF(H1210="","",VLOOKUP(H1210,'Overview - Financial Statement'!$A$46:$B$60,2,FALSE))</f>
        <v/>
      </c>
      <c r="Q1210" s="255" t="str">
        <f t="shared" si="252"/>
        <v/>
      </c>
      <c r="R1210" s="153"/>
      <c r="S1210" s="153"/>
      <c r="T1210" s="238">
        <f t="shared" si="253"/>
        <v>0</v>
      </c>
      <c r="U1210" s="193" t="s">
        <v>44</v>
      </c>
      <c r="V1210" s="173"/>
      <c r="W1210" s="193" t="str">
        <f t="shared" si="254"/>
        <v/>
      </c>
      <c r="X1210" s="264" t="str">
        <f t="shared" si="255"/>
        <v>OK</v>
      </c>
      <c r="Y1210" s="193" t="str">
        <f t="shared" si="256"/>
        <v/>
      </c>
      <c r="Z1210" s="193" t="str">
        <f t="shared" si="257"/>
        <v/>
      </c>
      <c r="AA1210" s="397" t="str">
        <f t="shared" si="258"/>
        <v/>
      </c>
      <c r="AB1210" s="257" t="str">
        <f t="shared" si="259"/>
        <v/>
      </c>
      <c r="AC1210" s="257" t="str">
        <f t="shared" si="260"/>
        <v/>
      </c>
      <c r="AD1210" s="193" t="str">
        <f t="shared" si="261"/>
        <v>CHECK DATES</v>
      </c>
      <c r="AE1210" s="257" t="str">
        <f t="shared" si="262"/>
        <v/>
      </c>
      <c r="AF1210" s="286">
        <v>0</v>
      </c>
      <c r="AG1210" s="257">
        <f t="shared" si="263"/>
        <v>0</v>
      </c>
      <c r="AH1210" s="257" t="str">
        <f t="shared" si="264"/>
        <v/>
      </c>
      <c r="AI1210" s="257">
        <f t="shared" si="265"/>
        <v>0</v>
      </c>
    </row>
    <row r="1211" spans="1:35" x14ac:dyDescent="0.3">
      <c r="A1211" s="287">
        <v>1199</v>
      </c>
      <c r="B1211" s="161"/>
      <c r="C1211" s="150"/>
      <c r="D1211" s="150"/>
      <c r="E1211" s="150"/>
      <c r="F1211" s="152"/>
      <c r="G1211" s="152"/>
      <c r="H1211" s="154"/>
      <c r="I1211" s="155"/>
      <c r="J1211" s="159"/>
      <c r="K1211" s="159"/>
      <c r="L1211" s="337"/>
      <c r="M1211" s="343" t="str">
        <f>IF(L1211="","",LOOKUP(L1211,'Work Programme'!$A$8:$A$207,'Work Programme'!$B$8:$B$207))</f>
        <v/>
      </c>
      <c r="N1211" s="150"/>
      <c r="O1211" s="151"/>
      <c r="P1211" s="254" t="str">
        <f>IF(H1211="","",VLOOKUP(H1211,'Overview - Financial Statement'!$A$46:$B$60,2,FALSE))</f>
        <v/>
      </c>
      <c r="Q1211" s="255" t="str">
        <f t="shared" si="252"/>
        <v/>
      </c>
      <c r="R1211" s="153"/>
      <c r="S1211" s="153"/>
      <c r="T1211" s="238">
        <f t="shared" si="253"/>
        <v>0</v>
      </c>
      <c r="U1211" s="193" t="s">
        <v>44</v>
      </c>
      <c r="V1211" s="173"/>
      <c r="W1211" s="193" t="str">
        <f t="shared" si="254"/>
        <v/>
      </c>
      <c r="X1211" s="264" t="str">
        <f t="shared" si="255"/>
        <v>OK</v>
      </c>
      <c r="Y1211" s="193" t="str">
        <f t="shared" si="256"/>
        <v/>
      </c>
      <c r="Z1211" s="193" t="str">
        <f t="shared" si="257"/>
        <v/>
      </c>
      <c r="AA1211" s="397" t="str">
        <f t="shared" si="258"/>
        <v/>
      </c>
      <c r="AB1211" s="257" t="str">
        <f t="shared" si="259"/>
        <v/>
      </c>
      <c r="AC1211" s="257" t="str">
        <f t="shared" si="260"/>
        <v/>
      </c>
      <c r="AD1211" s="193" t="str">
        <f t="shared" si="261"/>
        <v>CHECK DATES</v>
      </c>
      <c r="AE1211" s="257" t="str">
        <f t="shared" si="262"/>
        <v/>
      </c>
      <c r="AF1211" s="286">
        <v>0</v>
      </c>
      <c r="AG1211" s="257">
        <f t="shared" si="263"/>
        <v>0</v>
      </c>
      <c r="AH1211" s="257" t="str">
        <f t="shared" si="264"/>
        <v/>
      </c>
      <c r="AI1211" s="257">
        <f t="shared" si="265"/>
        <v>0</v>
      </c>
    </row>
    <row r="1212" spans="1:35" x14ac:dyDescent="0.3">
      <c r="A1212" s="287">
        <v>1200</v>
      </c>
      <c r="B1212" s="161"/>
      <c r="C1212" s="150"/>
      <c r="D1212" s="150"/>
      <c r="E1212" s="150"/>
      <c r="F1212" s="152"/>
      <c r="G1212" s="152"/>
      <c r="H1212" s="154"/>
      <c r="I1212" s="155"/>
      <c r="J1212" s="159"/>
      <c r="K1212" s="159"/>
      <c r="L1212" s="337"/>
      <c r="M1212" s="343" t="str">
        <f>IF(L1212="","",LOOKUP(L1212,'Work Programme'!$A$8:$A$207,'Work Programme'!$B$8:$B$207))</f>
        <v/>
      </c>
      <c r="N1212" s="150"/>
      <c r="O1212" s="151"/>
      <c r="P1212" s="254" t="str">
        <f>IF(H1212="","",VLOOKUP(H1212,'Overview - Financial Statement'!$A$46:$B$60,2,FALSE))</f>
        <v/>
      </c>
      <c r="Q1212" s="255" t="str">
        <f t="shared" si="252"/>
        <v/>
      </c>
      <c r="R1212" s="153"/>
      <c r="S1212" s="153"/>
      <c r="T1212" s="238">
        <f t="shared" si="253"/>
        <v>0</v>
      </c>
      <c r="U1212" s="193" t="s">
        <v>44</v>
      </c>
      <c r="V1212" s="173"/>
      <c r="W1212" s="193" t="str">
        <f t="shared" si="254"/>
        <v/>
      </c>
      <c r="X1212" s="264" t="str">
        <f t="shared" si="255"/>
        <v>OK</v>
      </c>
      <c r="Y1212" s="193" t="str">
        <f t="shared" si="256"/>
        <v/>
      </c>
      <c r="Z1212" s="193" t="str">
        <f t="shared" si="257"/>
        <v/>
      </c>
      <c r="AA1212" s="397" t="str">
        <f t="shared" si="258"/>
        <v/>
      </c>
      <c r="AB1212" s="257" t="str">
        <f t="shared" si="259"/>
        <v/>
      </c>
      <c r="AC1212" s="257" t="str">
        <f t="shared" si="260"/>
        <v/>
      </c>
      <c r="AD1212" s="193" t="str">
        <f t="shared" si="261"/>
        <v>CHECK DATES</v>
      </c>
      <c r="AE1212" s="257" t="str">
        <f t="shared" si="262"/>
        <v/>
      </c>
      <c r="AF1212" s="286">
        <v>0</v>
      </c>
      <c r="AG1212" s="257">
        <f t="shared" si="263"/>
        <v>0</v>
      </c>
      <c r="AH1212" s="257" t="str">
        <f t="shared" si="264"/>
        <v/>
      </c>
      <c r="AI1212" s="257">
        <f t="shared" si="265"/>
        <v>0</v>
      </c>
    </row>
  </sheetData>
  <sheetProtection password="CE00" sheet="1" objects="1" scenarios="1" formatCells="0"/>
  <dataConsolidate/>
  <mergeCells count="42">
    <mergeCell ref="P8:R8"/>
    <mergeCell ref="P9:Q9"/>
    <mergeCell ref="A10:I10"/>
    <mergeCell ref="G4:H4"/>
    <mergeCell ref="C3:H3"/>
    <mergeCell ref="C2:H2"/>
    <mergeCell ref="A7:H7"/>
    <mergeCell ref="C11:C12"/>
    <mergeCell ref="D11:D12"/>
    <mergeCell ref="E11:E12"/>
    <mergeCell ref="A11:A12"/>
    <mergeCell ref="B11:B12"/>
    <mergeCell ref="AA10:AA12"/>
    <mergeCell ref="P10:P12"/>
    <mergeCell ref="F11:F12"/>
    <mergeCell ref="G11:G12"/>
    <mergeCell ref="H11:H12"/>
    <mergeCell ref="I11:I12"/>
    <mergeCell ref="J10:M10"/>
    <mergeCell ref="O11:O12"/>
    <mergeCell ref="J11:K11"/>
    <mergeCell ref="M11:M12"/>
    <mergeCell ref="N10:O10"/>
    <mergeCell ref="N11:N12"/>
    <mergeCell ref="S10:S12"/>
    <mergeCell ref="L11:L12"/>
    <mergeCell ref="AB10:AB12"/>
    <mergeCell ref="Q10:Q12"/>
    <mergeCell ref="R10:R12"/>
    <mergeCell ref="AH10:AH12"/>
    <mergeCell ref="AI10:AI12"/>
    <mergeCell ref="AG10:AG12"/>
    <mergeCell ref="U10:U12"/>
    <mergeCell ref="W10:W12"/>
    <mergeCell ref="V10:V12"/>
    <mergeCell ref="AC10:AC12"/>
    <mergeCell ref="AD10:AD12"/>
    <mergeCell ref="AE10:AE12"/>
    <mergeCell ref="AF10:AF12"/>
    <mergeCell ref="X10:X12"/>
    <mergeCell ref="Y10:Y12"/>
    <mergeCell ref="Z10:Z12"/>
  </mergeCells>
  <dataValidations count="2">
    <dataValidation type="list" allowBlank="1" showInputMessage="1" showErrorMessage="1" sqref="R13:S1211 U13:U1048576">
      <formula1>"YES, NO"</formula1>
    </dataValidation>
    <dataValidation type="list" allowBlank="1" showInputMessage="1" showErrorMessage="1" sqref="B13:B1212">
      <formula1>"Premises hire, Equipment hire, Purchase of equipment (depreciation), Transport of equipment, Insurance, Rent of translation booths, Catering, Other costs "</formula1>
    </dataValidation>
  </dataValidations>
  <pageMargins left="0.19685039370078741" right="0.47244094488188981" top="0.51181102362204722" bottom="0.47244094488188981" header="0.31496062992125984" footer="0.31496062992125984"/>
  <pageSetup paperSize="9" scale="42" orientation="landscape" horizontalDpi="4294967293" r:id="rId1"/>
  <headerFooter>
    <oddFooter>&amp;CPage &amp;P of &amp;N</oddFooter>
  </headerFooter>
  <colBreaks count="1" manualBreakCount="1">
    <brk id="19" max="159" man="1"/>
  </colBreaks>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ISO!$B$4:$B$43</xm:f>
          </x14:formula1>
          <xm:sqref>O13:O1212</xm:sqref>
        </x14:dataValidation>
        <x14:dataValidation type="list" allowBlank="1" showInputMessage="1" showErrorMessage="1">
          <x14:formula1>
            <xm:f>ISO!$H$4:$H$177</xm:f>
          </x14:formula1>
          <xm:sqref>H13:H1212</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22</vt:i4>
      </vt:variant>
    </vt:vector>
  </HeadingPairs>
  <TitlesOfParts>
    <vt:vector size="36" baseType="lpstr">
      <vt:lpstr>Annex I</vt:lpstr>
      <vt:lpstr>Financial statement analysis</vt:lpstr>
      <vt:lpstr>ISO</vt:lpstr>
      <vt:lpstr>Overview - Financial Statement</vt:lpstr>
      <vt:lpstr>Work Programme</vt:lpstr>
      <vt:lpstr>List of incomes</vt:lpstr>
      <vt:lpstr>1. Data Collection</vt:lpstr>
      <vt:lpstr>2. Communication</vt:lpstr>
      <vt:lpstr>3. Meeting, Conf., Workshop</vt:lpstr>
      <vt:lpstr>4. Travel &amp; Subsistence</vt:lpstr>
      <vt:lpstr>5. Staff costs</vt:lpstr>
      <vt:lpstr>6. Other costs</vt:lpstr>
      <vt:lpstr>7. Indirect costs</vt:lpstr>
      <vt:lpstr>Sub-contracting</vt:lpstr>
      <vt:lpstr>'1. Data Collection'!Print_Area</vt:lpstr>
      <vt:lpstr>'2. Communication'!Print_Area</vt:lpstr>
      <vt:lpstr>'3. Meeting, Conf., Workshop'!Print_Area</vt:lpstr>
      <vt:lpstr>'4. Travel &amp; Subsistence'!Print_Area</vt:lpstr>
      <vt:lpstr>'5. Staff costs'!Print_Area</vt:lpstr>
      <vt:lpstr>'6. Other costs'!Print_Area</vt:lpstr>
      <vt:lpstr>'7. Indirect costs'!Print_Area</vt:lpstr>
      <vt:lpstr>'Financial statement analysis'!Print_Area</vt:lpstr>
      <vt:lpstr>'List of incomes'!Print_Area</vt:lpstr>
      <vt:lpstr>'Overview - Financial Statement'!Print_Area</vt:lpstr>
      <vt:lpstr>'Sub-contracting'!Print_Area</vt:lpstr>
      <vt:lpstr>'Work Programme'!Print_Area</vt:lpstr>
      <vt:lpstr>'1. Data Collection'!Print_Titles</vt:lpstr>
      <vt:lpstr>'2. Communication'!Print_Titles</vt:lpstr>
      <vt:lpstr>'3. Meeting, Conf., Workshop'!Print_Titles</vt:lpstr>
      <vt:lpstr>'4. Travel &amp; Subsistence'!Print_Titles</vt:lpstr>
      <vt:lpstr>'5. Staff costs'!Print_Titles</vt:lpstr>
      <vt:lpstr>'6. Other costs'!Print_Titles</vt:lpstr>
      <vt:lpstr>'7. Indirect costs'!Print_Titles</vt:lpstr>
      <vt:lpstr>'List of incomes'!Print_Titles</vt:lpstr>
      <vt:lpstr>'Sub-contracting'!Print_Titles</vt:lpstr>
      <vt:lpstr>'Work Programme'!Print_Titles</vt:lpstr>
    </vt:vector>
  </TitlesOfParts>
  <Company>European Commission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delessr</dc:creator>
  <cp:lastModifiedBy>RAMILO Alejandro (EACEA)</cp:lastModifiedBy>
  <cp:lastPrinted>2015-01-28T16:28:12Z</cp:lastPrinted>
  <dcterms:created xsi:type="dcterms:W3CDTF">2014-09-05T08:33:03Z</dcterms:created>
  <dcterms:modified xsi:type="dcterms:W3CDTF">2021-03-19T15:39:56Z</dcterms:modified>
</cp:coreProperties>
</file>